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drawings/drawing3.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2.xml" ContentType="application/vnd.openxmlformats-officedocument.themeOverride+xml"/>
  <Override PartName="/xl/drawings/drawing5.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3.xml" ContentType="application/vnd.openxmlformats-officedocument.themeOverride+xml"/>
  <Override PartName="/xl/drawings/drawing6.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7.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8.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4.xml" ContentType="application/vnd.openxmlformats-officedocument.themeOverride+xml"/>
  <Override PartName="/xl/drawings/drawing9.xml" ContentType="application/vnd.openxmlformats-officedocument.drawingml.chartshape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0.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heme/themeOverride5.xml" ContentType="application/vnd.openxmlformats-officedocument.themeOverride+xml"/>
  <Override PartName="/xl/drawings/drawing11.xml" ContentType="application/vnd.openxmlformats-officedocument.drawingml.chartshapes+xml"/>
  <Override PartName="/xl/drawings/drawing12.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3.xml" ContentType="application/vnd.openxmlformats-officedocument.drawingml.chartshapes+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heme/themeOverride6.xml" ContentType="application/vnd.openxmlformats-officedocument.themeOverride+xml"/>
  <Override PartName="/xl/drawings/drawing14.xml" ContentType="application/vnd.openxmlformats-officedocument.drawingml.chartshapes+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5.xml" ContentType="application/vnd.openxmlformats-officedocument.drawingml.chartshapes+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6.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7.xml" ContentType="application/vnd.openxmlformats-officedocument.drawingml.chartshapes+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theme/themeOverride7.xml" ContentType="application/vnd.openxmlformats-officedocument.themeOverride+xml"/>
  <Override PartName="/xl/drawings/drawing18.xml" ContentType="application/vnd.openxmlformats-officedocument.drawingml.chartshapes+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19.xml" ContentType="application/vnd.openxmlformats-officedocument.drawingml.chartshapes+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theme/themeOverride8.xml" ContentType="application/vnd.openxmlformats-officedocument.themeOverride+xml"/>
  <Override PartName="/xl/drawings/drawing20.xml" ContentType="application/vnd.openxmlformats-officedocument.drawingml.chartshapes+xml"/>
  <Override PartName="/xl/drawings/drawing21.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22.xml" ContentType="application/vnd.openxmlformats-officedocument.drawingml.chartshapes+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theme/themeOverride9.xml" ContentType="application/vnd.openxmlformats-officedocument.themeOverride+xml"/>
  <Override PartName="/xl/drawings/drawing23.xml" ContentType="application/vnd.openxmlformats-officedocument.drawingml.chartshape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24.xml" ContentType="application/vnd.openxmlformats-officedocument.drawingml.chartshapes+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25.xml" ContentType="application/vnd.openxmlformats-officedocument.drawing+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26.xml" ContentType="application/vnd.openxmlformats-officedocument.drawing+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hidePivotFieldList="1"/>
  <mc:AlternateContent xmlns:mc="http://schemas.openxmlformats.org/markup-compatibility/2006">
    <mc:Choice Requires="x15">
      <x15ac:absPath xmlns:x15ac="http://schemas.microsoft.com/office/spreadsheetml/2010/11/ac" url="C:\Users\MeganMahajan\Documents\eps-us\"/>
    </mc:Choice>
  </mc:AlternateContent>
  <xr:revisionPtr revIDLastSave="0" documentId="13_ncr:1_{A9D6DCB8-EB0B-4FCF-9341-9819FA6F5256}" xr6:coauthVersionLast="47" xr6:coauthVersionMax="47" xr10:uidLastSave="{00000000-0000-0000-0000-000000000000}"/>
  <bookViews>
    <workbookView xWindow="-120" yWindow="-120" windowWidth="29040" windowHeight="17520" xr2:uid="{50431B19-FBD5-417A-B206-CA8C7E6FD23F}"/>
  </bookViews>
  <sheets>
    <sheet name="Overview" sheetId="38" r:id="rId1"/>
    <sheet name="1. Transportation" sheetId="4" r:id="rId2"/>
    <sheet name="2. Electricity" sheetId="8" r:id="rId3"/>
    <sheet name="3. Industry Energy" sheetId="10" r:id="rId4"/>
    <sheet name="4. Buildings" sheetId="9" r:id="rId5"/>
    <sheet name="5. Industry Process" sheetId="18" r:id="rId6"/>
    <sheet name="6. Total" sheetId="25" r:id="rId7"/>
    <sheet name="7. Particulates" sheetId="41" r:id="rId8"/>
    <sheet name="EPS" sheetId="3" r:id="rId9"/>
    <sheet name="GWP" sheetId="46" r:id="rId10"/>
    <sheet name="NoSettings" sheetId="2" r:id="rId11"/>
    <sheet name="Sheet1" sheetId="45" state="hidden" r:id="rId12"/>
    <sheet name="Vensim Variables" sheetId="1" r:id="rId13"/>
    <sheet name="EPA_GHG" sheetId="28" r:id="rId14"/>
    <sheet name="Table 3-1" sheetId="22" r:id="rId15"/>
    <sheet name="Table 3-7" sheetId="11" r:id="rId16"/>
    <sheet name="Table 3-8" sheetId="12" r:id="rId17"/>
    <sheet name="Table 3-9" sheetId="13" r:id="rId18"/>
    <sheet name="Table 3-10" sheetId="6" r:id="rId19"/>
    <sheet name="Table 3-12" sheetId="14" r:id="rId20"/>
    <sheet name="Table 3-13" sheetId="15" r:id="rId21"/>
    <sheet name="BTS" sheetId="48" r:id="rId22"/>
    <sheet name="Table 3-14" sheetId="16" r:id="rId23"/>
    <sheet name="Table 3-15" sheetId="17" r:id="rId24"/>
    <sheet name="Table 3-24" sheetId="49" r:id="rId25"/>
    <sheet name="Table 3-66, 3-68" sheetId="47" r:id="rId26"/>
    <sheet name="Table 4-1" sheetId="19" r:id="rId27"/>
    <sheet name="Table 5-1" sheetId="20" r:id="rId28"/>
    <sheet name="Table 6-1" sheetId="26" r:id="rId29"/>
    <sheet name="Table 7-1" sheetId="21" r:id="rId30"/>
    <sheet name="EIA" sheetId="29" r:id="rId31"/>
    <sheet name="Table 18" sheetId="27" r:id="rId32"/>
    <sheet name="Table 54" sheetId="30" r:id="rId33"/>
    <sheet name="Table 11.1" sheetId="31" r:id="rId34"/>
    <sheet name="Table 11.2" sheetId="32" r:id="rId35"/>
    <sheet name="Table 11.3" sheetId="33" r:id="rId36"/>
    <sheet name="Table 11.4" sheetId="34" r:id="rId37"/>
    <sheet name="Table 11.5" sheetId="35" r:id="rId38"/>
    <sheet name="Table 11.6" sheetId="36" r:id="rId39"/>
    <sheet name="Table 11.7" sheetId="37" r:id="rId40"/>
    <sheet name="NEI 2020" sheetId="40" r:id="rId41"/>
    <sheet name="2020 EPA Data" sheetId="39" r:id="rId42"/>
    <sheet name="Crosswalk Particulates" sheetId="42" r:id="rId43"/>
    <sheet name="EPA Data_by prim poll" sheetId="44" state="hidden" r:id="rId44"/>
  </sheets>
  <externalReferences>
    <externalReference r:id="rId45"/>
    <externalReference r:id="rId46"/>
    <externalReference r:id="rId47"/>
    <externalReference r:id="rId48"/>
    <externalReference r:id="rId49"/>
    <externalReference r:id="rId50"/>
    <externalReference r:id="rId51"/>
    <externalReference r:id="rId52"/>
  </externalReferences>
  <definedNames>
    <definedName name="_xlnm._FilterDatabase" localSheetId="41" hidden="1">'2020 EPA Data'!$A$3:$H$5846</definedName>
    <definedName name="_xlnm._FilterDatabase" localSheetId="42" hidden="1">'Crosswalk Particulates'!$A$1:$E$61</definedName>
    <definedName name="_xlnm._FilterDatabase" localSheetId="8" hidden="1">EPS!$A$1:$N$5875</definedName>
    <definedName name="_xlnm._FilterDatabase" localSheetId="10" hidden="1">NoSettings!$A$1:$AF$5868</definedName>
    <definedName name="CH4_Ar4_to_AR5" localSheetId="24">#REF!</definedName>
    <definedName name="CH4_Ar4_to_AR5">Overview!$B$25</definedName>
    <definedName name="CH4_to_CO2e">#REF!</definedName>
    <definedName name="Fraction_coal">[1]About!$C$66</definedName>
    <definedName name="gal_per_barrel">[2]About!$A$63</definedName>
    <definedName name="gwp_ch4">Overview!$B$21</definedName>
    <definedName name="gwp_n2o">Overview!$B$20</definedName>
    <definedName name="HHV_Adjust">[5]About!$A$203</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etricton_to_shortton" localSheetId="24">[6]Overview!$B$19</definedName>
    <definedName name="metricton_to_shortton">Overview!$B$19</definedName>
    <definedName name="million" localSheetId="24">[6]Overview!$B$22</definedName>
    <definedName name="million">Overview!$B$22</definedName>
    <definedName name="N2O_AR4_to_AR5">Overview!$B$26</definedName>
    <definedName name="N2O_to_CO2e">'[7]Cross-Page Data'!$C$13</definedName>
    <definedName name="Percent_rural">[1]About!$A$105</definedName>
    <definedName name="Percent_urban">[1]About!$A$104</definedName>
    <definedName name="quadrillion">[1]About!$B$107</definedName>
    <definedName name="Table4_1_22">'[1]AEO23 Table 4'!$C$1:$AG$1</definedName>
    <definedName name="Table4_22">'[1]AEO23 Table 4'!$C$34:$AG$74</definedName>
    <definedName name="Table4_A_22">'[1]AEO23 Table 4'!$A$34:$A$74</definedName>
    <definedName name="Table5_1_22">'[1]AEO23 Table 5'!$C$1:$AG$1</definedName>
    <definedName name="Table5_22">'[1]AEO23 Table 5'!$C$29:$AG$58</definedName>
    <definedName name="Table5_A_22">'[1]AEO23 Table 5'!$A$29:$A$58</definedName>
    <definedName name="unit_conv">[8]About!$A$108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76" i="36" l="1"/>
  <c r="K13" i="25"/>
  <c r="K35" i="18"/>
  <c r="J7" i="22"/>
  <c r="I7" i="22"/>
  <c r="I6" i="22"/>
  <c r="I5" i="22"/>
  <c r="B77" i="36" l="1"/>
  <c r="B76" i="36"/>
  <c r="B75" i="36"/>
  <c r="B74" i="36"/>
  <c r="B79" i="36" s="1"/>
  <c r="C77" i="36"/>
  <c r="C75" i="36"/>
  <c r="C74" i="36"/>
  <c r="B69" i="36" l="1"/>
  <c r="B68" i="36"/>
  <c r="B67" i="36"/>
  <c r="B66" i="36"/>
  <c r="C69" i="36"/>
  <c r="C68" i="36"/>
  <c r="C67" i="36"/>
  <c r="C66" i="36"/>
  <c r="B71" i="36" l="1"/>
  <c r="K9" i="18" l="1"/>
  <c r="K28" i="18"/>
  <c r="K30" i="18"/>
  <c r="K27" i="49"/>
  <c r="K26" i="49"/>
  <c r="K25" i="49"/>
  <c r="K24" i="49"/>
  <c r="K23" i="49"/>
  <c r="K22" i="49"/>
  <c r="K21" i="49"/>
  <c r="K20" i="49"/>
  <c r="K19" i="49"/>
  <c r="K18" i="49"/>
  <c r="K17" i="49"/>
  <c r="K16" i="49"/>
  <c r="K15" i="49"/>
  <c r="K14" i="49"/>
  <c r="K13" i="49"/>
  <c r="K12" i="49"/>
  <c r="K11" i="49"/>
  <c r="K10" i="49"/>
  <c r="K9" i="49"/>
  <c r="K8" i="49"/>
  <c r="K7" i="49"/>
  <c r="K6" i="49"/>
  <c r="K11" i="25" l="1"/>
  <c r="L66" i="4" l="1"/>
  <c r="L55" i="4"/>
  <c r="L53" i="4"/>
  <c r="L9" i="4"/>
  <c r="L11" i="4"/>
  <c r="L64" i="4" l="1"/>
  <c r="K11" i="18" l="1"/>
  <c r="K12" i="18"/>
  <c r="H3" i="39"/>
  <c r="F53" i="39" l="1"/>
  <c r="AJ15" i="47" l="1"/>
  <c r="AI10" i="47"/>
  <c r="AI9" i="47"/>
  <c r="AL6" i="47"/>
  <c r="AI6" i="47"/>
  <c r="AL5" i="47"/>
  <c r="AI5" i="47"/>
  <c r="AI14" i="47" s="1"/>
  <c r="E15" i="15"/>
  <c r="E8" i="15"/>
  <c r="E1" i="22"/>
  <c r="M31" i="8" l="1"/>
  <c r="L11" i="8" l="1"/>
  <c r="L9" i="8"/>
  <c r="K32" i="18"/>
  <c r="J18" i="25" l="1"/>
  <c r="M18" i="25" s="1"/>
  <c r="O32" i="10" l="1"/>
  <c r="L29" i="4" l="1"/>
  <c r="AT14" i="48" l="1"/>
  <c r="AS14" i="48"/>
  <c r="AS13" i="48"/>
  <c r="AT13" i="48"/>
  <c r="AR13" i="48"/>
  <c r="AT10" i="48"/>
  <c r="AS10" i="48"/>
  <c r="AS9" i="48"/>
  <c r="AT9" i="48"/>
  <c r="AR9" i="48"/>
  <c r="M63" i="4" l="1"/>
  <c r="L62" i="4"/>
  <c r="L60" i="4"/>
  <c r="K52" i="25" l="1"/>
  <c r="K38" i="25"/>
  <c r="K44" i="18"/>
  <c r="K46" i="18"/>
  <c r="K49" i="18"/>
  <c r="K48" i="18"/>
  <c r="K47" i="18"/>
  <c r="K10" i="18"/>
  <c r="K51" i="18" l="1"/>
  <c r="K50" i="25"/>
  <c r="K40" i="25"/>
  <c r="K54" i="25"/>
  <c r="M28" i="9"/>
  <c r="M27" i="9"/>
  <c r="M11" i="9"/>
  <c r="M10" i="9"/>
  <c r="N73" i="10"/>
  <c r="N72" i="10"/>
  <c r="N70" i="10"/>
  <c r="N69" i="10"/>
  <c r="N68" i="10"/>
  <c r="N67" i="10"/>
  <c r="N66" i="10"/>
  <c r="N55" i="10"/>
  <c r="N54" i="10"/>
  <c r="N53" i="10"/>
  <c r="N12" i="10"/>
  <c r="K55" i="25" s="1"/>
  <c r="N11" i="10"/>
  <c r="K41" i="25" s="1"/>
  <c r="L56" i="8"/>
  <c r="L53" i="8"/>
  <c r="L49" i="8"/>
  <c r="L46" i="8"/>
  <c r="L10" i="8"/>
  <c r="K36" i="25" s="1"/>
  <c r="K49" i="25"/>
  <c r="L10" i="4"/>
  <c r="K35" i="25" s="1"/>
  <c r="J2" i="3"/>
  <c r="I5717" i="3"/>
  <c r="K45" i="25" l="1"/>
  <c r="N26" i="9"/>
  <c r="N9" i="9"/>
  <c r="O38" i="10"/>
  <c r="O37" i="10"/>
  <c r="O36" i="10"/>
  <c r="O33" i="10"/>
  <c r="O31" i="10"/>
  <c r="O30" i="10"/>
  <c r="O10" i="10"/>
  <c r="M33" i="8"/>
  <c r="M32" i="8"/>
  <c r="M30" i="8"/>
  <c r="M28" i="8"/>
  <c r="M9" i="8"/>
  <c r="M38" i="4"/>
  <c r="M33" i="4"/>
  <c r="M32" i="4"/>
  <c r="M12" i="4" s="1"/>
  <c r="M31" i="4"/>
  <c r="M30" i="4"/>
  <c r="M29" i="4"/>
  <c r="M28" i="4"/>
  <c r="M27" i="4"/>
  <c r="M38" i="10" l="1"/>
  <c r="N31" i="10"/>
  <c r="N10" i="10"/>
  <c r="L32" i="4"/>
  <c r="K16" i="25" l="1"/>
  <c r="K33" i="18"/>
  <c r="K15" i="25" s="1"/>
  <c r="J6" i="22" s="1"/>
  <c r="C2" i="46"/>
  <c r="K27" i="18" l="1"/>
  <c r="K31" i="18"/>
  <c r="K29" i="18"/>
  <c r="K34" i="18"/>
  <c r="K30" i="4"/>
  <c r="K38" i="4"/>
  <c r="N71" i="10" l="1"/>
  <c r="C11" i="46"/>
  <c r="C12" i="46"/>
  <c r="C13" i="46"/>
  <c r="K13" i="18"/>
  <c r="J148" i="41" l="1"/>
  <c r="J144" i="41"/>
  <c r="J130" i="41"/>
  <c r="J126" i="41"/>
  <c r="J111" i="41"/>
  <c r="J107" i="41"/>
  <c r="J95" i="41"/>
  <c r="J91" i="41"/>
  <c r="J80" i="41"/>
  <c r="J76" i="41"/>
  <c r="J61" i="41"/>
  <c r="J57" i="41"/>
  <c r="J40" i="41"/>
  <c r="J36" i="41"/>
  <c r="J15" i="41"/>
  <c r="J19" i="41"/>
  <c r="J5380" i="3"/>
  <c r="J3316" i="3"/>
  <c r="J3317" i="3"/>
  <c r="J3318" i="3"/>
  <c r="J3319" i="3"/>
  <c r="J3320" i="3"/>
  <c r="J3321" i="3"/>
  <c r="J3322" i="3"/>
  <c r="J3323" i="3"/>
  <c r="J3324" i="3"/>
  <c r="J3325" i="3"/>
  <c r="J3326" i="3"/>
  <c r="J3327" i="3"/>
  <c r="J3328" i="3"/>
  <c r="J3329" i="3"/>
  <c r="J3330" i="3"/>
  <c r="J3331" i="3"/>
  <c r="J3332" i="3"/>
  <c r="J3333" i="3"/>
  <c r="J3334" i="3"/>
  <c r="J3335" i="3"/>
  <c r="J3336" i="3"/>
  <c r="J3337" i="3"/>
  <c r="J3338" i="3"/>
  <c r="J3339" i="3"/>
  <c r="J3340" i="3"/>
  <c r="J3341" i="3"/>
  <c r="J3342" i="3"/>
  <c r="J3343" i="3"/>
  <c r="J3344" i="3"/>
  <c r="J3345" i="3"/>
  <c r="J3346" i="3"/>
  <c r="J3347" i="3"/>
  <c r="J3348" i="3"/>
  <c r="J3349" i="3"/>
  <c r="J3350" i="3"/>
  <c r="J3351" i="3"/>
  <c r="J3352" i="3"/>
  <c r="J3353" i="3"/>
  <c r="J3354" i="3"/>
  <c r="J3355" i="3"/>
  <c r="J3356" i="3"/>
  <c r="J3357" i="3"/>
  <c r="J3358" i="3"/>
  <c r="J3359" i="3"/>
  <c r="J3360" i="3"/>
  <c r="J3361" i="3"/>
  <c r="J3362" i="3"/>
  <c r="J3363" i="3"/>
  <c r="J3364" i="3"/>
  <c r="J3365" i="3"/>
  <c r="J3366" i="3"/>
  <c r="J3367" i="3"/>
  <c r="J3368" i="3"/>
  <c r="J3369" i="3"/>
  <c r="J3370" i="3"/>
  <c r="J3371" i="3"/>
  <c r="J3372" i="3"/>
  <c r="J3373" i="3"/>
  <c r="J3374" i="3"/>
  <c r="J3375" i="3"/>
  <c r="J3376" i="3"/>
  <c r="J3377" i="3"/>
  <c r="J3378" i="3"/>
  <c r="J3379" i="3"/>
  <c r="J3380" i="3"/>
  <c r="J3381" i="3"/>
  <c r="J3382" i="3"/>
  <c r="J3383" i="3"/>
  <c r="J3384" i="3"/>
  <c r="J3385" i="3"/>
  <c r="J3386" i="3"/>
  <c r="J3387" i="3"/>
  <c r="J3388" i="3"/>
  <c r="J3389" i="3"/>
  <c r="J3390" i="3"/>
  <c r="J3391" i="3"/>
  <c r="J3392" i="3"/>
  <c r="J3393" i="3"/>
  <c r="J3394" i="3"/>
  <c r="J3395" i="3"/>
  <c r="J3396" i="3"/>
  <c r="J3397" i="3"/>
  <c r="J3398" i="3"/>
  <c r="J3399" i="3"/>
  <c r="J3400" i="3"/>
  <c r="J3401" i="3"/>
  <c r="J3402" i="3"/>
  <c r="J3403" i="3"/>
  <c r="J3404" i="3"/>
  <c r="J3405" i="3"/>
  <c r="J3406" i="3"/>
  <c r="J3407" i="3"/>
  <c r="J3408" i="3"/>
  <c r="J3409" i="3"/>
  <c r="J3410" i="3"/>
  <c r="J3411" i="3"/>
  <c r="J3412" i="3"/>
  <c r="J3413" i="3"/>
  <c r="J3414" i="3"/>
  <c r="J3415" i="3"/>
  <c r="J3416" i="3"/>
  <c r="J3417" i="3"/>
  <c r="J3418" i="3"/>
  <c r="J3419" i="3"/>
  <c r="J3420" i="3"/>
  <c r="J3421" i="3"/>
  <c r="J3422" i="3"/>
  <c r="J3423" i="3"/>
  <c r="J3424" i="3"/>
  <c r="J3425" i="3"/>
  <c r="J3426" i="3"/>
  <c r="J3427" i="3"/>
  <c r="J3428" i="3"/>
  <c r="J3429" i="3"/>
  <c r="J3430" i="3"/>
  <c r="J3431" i="3"/>
  <c r="J3432" i="3"/>
  <c r="J3433" i="3"/>
  <c r="J3434" i="3"/>
  <c r="J3435" i="3"/>
  <c r="J3436" i="3"/>
  <c r="J3437" i="3"/>
  <c r="J3438" i="3"/>
  <c r="J3439" i="3"/>
  <c r="J3440" i="3"/>
  <c r="J3441" i="3"/>
  <c r="J3442" i="3"/>
  <c r="J3443" i="3"/>
  <c r="J3444" i="3"/>
  <c r="J3445" i="3"/>
  <c r="J3446" i="3"/>
  <c r="J3447" i="3"/>
  <c r="J3448" i="3"/>
  <c r="J3449" i="3"/>
  <c r="J3450" i="3"/>
  <c r="J3451" i="3"/>
  <c r="J3452" i="3"/>
  <c r="J3453" i="3"/>
  <c r="J3454" i="3"/>
  <c r="J3455" i="3"/>
  <c r="J3456" i="3"/>
  <c r="J3457" i="3"/>
  <c r="J3458" i="3"/>
  <c r="J3459" i="3"/>
  <c r="J3460" i="3"/>
  <c r="J3461" i="3"/>
  <c r="J3462" i="3"/>
  <c r="J3463" i="3"/>
  <c r="J3464" i="3"/>
  <c r="J3465" i="3"/>
  <c r="J3466" i="3"/>
  <c r="J3467" i="3"/>
  <c r="J3468" i="3"/>
  <c r="J3469" i="3"/>
  <c r="J3470" i="3"/>
  <c r="J3471" i="3"/>
  <c r="J3472" i="3"/>
  <c r="J3473" i="3"/>
  <c r="J3474" i="3"/>
  <c r="J3475" i="3"/>
  <c r="J3476" i="3"/>
  <c r="J3477" i="3"/>
  <c r="J3478" i="3"/>
  <c r="J3479" i="3"/>
  <c r="J3480" i="3"/>
  <c r="J3481" i="3"/>
  <c r="J3482" i="3"/>
  <c r="J3483" i="3"/>
  <c r="J3484" i="3"/>
  <c r="J3485" i="3"/>
  <c r="J3486" i="3"/>
  <c r="J3487" i="3"/>
  <c r="J3488" i="3"/>
  <c r="J3489" i="3"/>
  <c r="J3490" i="3"/>
  <c r="J3491" i="3"/>
  <c r="J3492" i="3"/>
  <c r="J3493" i="3"/>
  <c r="J3494" i="3"/>
  <c r="J3495" i="3"/>
  <c r="J3496" i="3"/>
  <c r="J3497" i="3"/>
  <c r="J3498" i="3"/>
  <c r="J3499" i="3"/>
  <c r="J3500" i="3"/>
  <c r="J3501" i="3"/>
  <c r="J3502" i="3"/>
  <c r="J3503" i="3"/>
  <c r="J3504" i="3"/>
  <c r="J3505" i="3"/>
  <c r="J3506" i="3"/>
  <c r="J3507" i="3"/>
  <c r="J3508" i="3"/>
  <c r="J3509" i="3"/>
  <c r="J3510" i="3"/>
  <c r="J3511" i="3"/>
  <c r="J3512" i="3"/>
  <c r="J3513" i="3"/>
  <c r="J3514" i="3"/>
  <c r="J3515" i="3"/>
  <c r="J3516" i="3"/>
  <c r="J3517" i="3"/>
  <c r="J3518" i="3"/>
  <c r="J3519" i="3"/>
  <c r="J3520" i="3"/>
  <c r="J3521" i="3"/>
  <c r="J3522" i="3"/>
  <c r="J3523" i="3"/>
  <c r="J3524" i="3"/>
  <c r="J3525" i="3"/>
  <c r="J3526" i="3"/>
  <c r="J3527" i="3"/>
  <c r="J3528" i="3"/>
  <c r="J3529" i="3"/>
  <c r="J3530" i="3"/>
  <c r="J3531" i="3"/>
  <c r="J3532" i="3"/>
  <c r="J3533" i="3"/>
  <c r="J3534" i="3"/>
  <c r="J3535" i="3"/>
  <c r="J3536" i="3"/>
  <c r="J3537" i="3"/>
  <c r="J3538" i="3"/>
  <c r="J3539" i="3"/>
  <c r="J3540" i="3"/>
  <c r="J3541" i="3"/>
  <c r="J3542" i="3"/>
  <c r="J3543" i="3"/>
  <c r="J3544" i="3"/>
  <c r="J3545" i="3"/>
  <c r="J3546" i="3"/>
  <c r="J3547" i="3"/>
  <c r="J3548" i="3"/>
  <c r="J3549" i="3"/>
  <c r="J3550" i="3"/>
  <c r="J3551" i="3"/>
  <c r="J3552" i="3"/>
  <c r="J3553" i="3"/>
  <c r="J3554" i="3"/>
  <c r="J3555" i="3"/>
  <c r="J3556" i="3"/>
  <c r="J3557" i="3"/>
  <c r="J3558" i="3"/>
  <c r="J3559" i="3"/>
  <c r="J3560" i="3"/>
  <c r="J3561" i="3"/>
  <c r="J3562" i="3"/>
  <c r="J3563" i="3"/>
  <c r="J3564" i="3"/>
  <c r="J3565" i="3"/>
  <c r="J3566" i="3"/>
  <c r="J3567" i="3"/>
  <c r="J3568" i="3"/>
  <c r="J3569" i="3"/>
  <c r="J3570" i="3"/>
  <c r="J3571" i="3"/>
  <c r="J3572" i="3"/>
  <c r="J3573" i="3"/>
  <c r="J3574" i="3"/>
  <c r="J3575" i="3"/>
  <c r="J3576" i="3"/>
  <c r="J3577" i="3"/>
  <c r="J3578" i="3"/>
  <c r="J3579" i="3"/>
  <c r="J3580" i="3"/>
  <c r="J3581" i="3"/>
  <c r="J3582" i="3"/>
  <c r="J3583" i="3"/>
  <c r="J3584" i="3"/>
  <c r="J3585" i="3"/>
  <c r="J3586" i="3"/>
  <c r="J3587" i="3"/>
  <c r="J3588" i="3"/>
  <c r="J3589" i="3"/>
  <c r="J3590" i="3"/>
  <c r="J3591" i="3"/>
  <c r="J3592" i="3"/>
  <c r="J3593" i="3"/>
  <c r="J3594" i="3"/>
  <c r="J3595" i="3"/>
  <c r="J3596" i="3"/>
  <c r="J3597" i="3"/>
  <c r="J3598" i="3"/>
  <c r="J3599" i="3"/>
  <c r="J3600" i="3"/>
  <c r="J3601" i="3"/>
  <c r="J3602" i="3"/>
  <c r="J3603" i="3"/>
  <c r="J3604" i="3"/>
  <c r="J3605" i="3"/>
  <c r="J3606" i="3"/>
  <c r="J3607" i="3"/>
  <c r="J3608" i="3"/>
  <c r="J3609" i="3"/>
  <c r="J3610" i="3"/>
  <c r="J3611" i="3"/>
  <c r="J3612" i="3"/>
  <c r="J3613" i="3"/>
  <c r="J3614" i="3"/>
  <c r="J3615" i="3"/>
  <c r="J3616" i="3"/>
  <c r="J3617" i="3"/>
  <c r="J3618" i="3"/>
  <c r="J3619" i="3"/>
  <c r="J3620" i="3"/>
  <c r="J3621" i="3"/>
  <c r="J3622" i="3"/>
  <c r="J3623" i="3"/>
  <c r="J3624" i="3"/>
  <c r="J3625" i="3"/>
  <c r="J3626" i="3"/>
  <c r="J3627" i="3"/>
  <c r="J3628" i="3"/>
  <c r="J3629" i="3"/>
  <c r="J3630" i="3"/>
  <c r="J3631" i="3"/>
  <c r="J3632" i="3"/>
  <c r="J3633" i="3"/>
  <c r="J3634" i="3"/>
  <c r="J3635" i="3"/>
  <c r="J3636" i="3"/>
  <c r="J3637" i="3"/>
  <c r="J3638" i="3"/>
  <c r="J3639" i="3"/>
  <c r="J3640" i="3"/>
  <c r="J3641" i="3"/>
  <c r="J3642" i="3"/>
  <c r="J3643" i="3"/>
  <c r="J3644" i="3"/>
  <c r="J3645" i="3"/>
  <c r="J3646" i="3"/>
  <c r="J3647" i="3"/>
  <c r="J3648" i="3"/>
  <c r="J3649" i="3"/>
  <c r="J3650" i="3"/>
  <c r="J3651" i="3"/>
  <c r="J3652" i="3"/>
  <c r="J3653" i="3"/>
  <c r="J3654" i="3"/>
  <c r="J3655" i="3"/>
  <c r="J3656" i="3"/>
  <c r="J3657" i="3"/>
  <c r="J3658" i="3"/>
  <c r="J3659" i="3"/>
  <c r="J3660" i="3"/>
  <c r="J3661" i="3"/>
  <c r="J3662" i="3"/>
  <c r="J3663" i="3"/>
  <c r="J3664" i="3"/>
  <c r="J3665" i="3"/>
  <c r="J3666" i="3"/>
  <c r="J3667" i="3"/>
  <c r="J3668" i="3"/>
  <c r="J3669" i="3"/>
  <c r="J3670" i="3"/>
  <c r="J3671" i="3"/>
  <c r="J3672" i="3"/>
  <c r="J3673" i="3"/>
  <c r="J3674" i="3"/>
  <c r="J3675" i="3"/>
  <c r="J3676" i="3"/>
  <c r="J3677" i="3"/>
  <c r="J3678" i="3"/>
  <c r="J3679" i="3"/>
  <c r="J3680" i="3"/>
  <c r="J3681" i="3"/>
  <c r="J3682" i="3"/>
  <c r="J3683" i="3"/>
  <c r="J3684" i="3"/>
  <c r="J3685" i="3"/>
  <c r="J3686" i="3"/>
  <c r="J3687" i="3"/>
  <c r="J3688" i="3"/>
  <c r="J3689" i="3"/>
  <c r="J3690" i="3"/>
  <c r="J3691" i="3"/>
  <c r="J3692" i="3"/>
  <c r="J3693" i="3"/>
  <c r="J3694" i="3"/>
  <c r="J3695" i="3"/>
  <c r="J3696" i="3"/>
  <c r="J3697" i="3"/>
  <c r="J3698" i="3"/>
  <c r="J3699" i="3"/>
  <c r="J3700" i="3"/>
  <c r="J3701" i="3"/>
  <c r="J3702" i="3"/>
  <c r="J3703" i="3"/>
  <c r="J3704" i="3"/>
  <c r="J3705" i="3"/>
  <c r="J3706" i="3"/>
  <c r="J3707" i="3"/>
  <c r="J3708" i="3"/>
  <c r="J3709" i="3"/>
  <c r="J3710" i="3"/>
  <c r="J3711" i="3"/>
  <c r="J3712" i="3"/>
  <c r="J3713" i="3"/>
  <c r="J3714" i="3"/>
  <c r="J3715" i="3"/>
  <c r="J3716" i="3"/>
  <c r="J3717" i="3"/>
  <c r="J3718" i="3"/>
  <c r="J3719" i="3"/>
  <c r="J3720" i="3"/>
  <c r="J3721" i="3"/>
  <c r="J3722" i="3"/>
  <c r="J3723" i="3"/>
  <c r="J3724" i="3"/>
  <c r="J3725" i="3"/>
  <c r="J3726" i="3"/>
  <c r="J3727" i="3"/>
  <c r="J3728" i="3"/>
  <c r="J3729" i="3"/>
  <c r="J3730" i="3"/>
  <c r="J3731" i="3"/>
  <c r="J3732" i="3"/>
  <c r="J3733" i="3"/>
  <c r="J3734" i="3"/>
  <c r="J3735" i="3"/>
  <c r="J3736" i="3"/>
  <c r="J3737" i="3"/>
  <c r="J3738" i="3"/>
  <c r="J3739" i="3"/>
  <c r="J3740" i="3"/>
  <c r="J3741" i="3"/>
  <c r="J3742" i="3"/>
  <c r="J3743" i="3"/>
  <c r="J3744" i="3"/>
  <c r="J3745" i="3"/>
  <c r="J3746" i="3"/>
  <c r="J3747" i="3"/>
  <c r="J3748" i="3"/>
  <c r="J3749" i="3"/>
  <c r="J3750" i="3"/>
  <c r="J3751" i="3"/>
  <c r="J3752" i="3"/>
  <c r="J3753" i="3"/>
  <c r="J3754" i="3"/>
  <c r="J3755" i="3"/>
  <c r="J3756" i="3"/>
  <c r="J3757" i="3"/>
  <c r="J3758" i="3"/>
  <c r="J3759" i="3"/>
  <c r="J3760" i="3"/>
  <c r="J3761" i="3"/>
  <c r="J3762" i="3"/>
  <c r="J3763" i="3"/>
  <c r="J3764" i="3"/>
  <c r="J3765" i="3"/>
  <c r="J3766" i="3"/>
  <c r="J3767" i="3"/>
  <c r="J3768" i="3"/>
  <c r="J3769" i="3"/>
  <c r="J3770" i="3"/>
  <c r="J3771" i="3"/>
  <c r="J3772" i="3"/>
  <c r="J3773" i="3"/>
  <c r="J3774" i="3"/>
  <c r="J3775" i="3"/>
  <c r="J3776" i="3"/>
  <c r="J3777" i="3"/>
  <c r="J3778" i="3"/>
  <c r="J3779" i="3"/>
  <c r="J3780" i="3"/>
  <c r="J3781" i="3"/>
  <c r="J3782" i="3"/>
  <c r="J3783" i="3"/>
  <c r="J3784" i="3"/>
  <c r="J3785" i="3"/>
  <c r="J3786" i="3"/>
  <c r="J3787" i="3"/>
  <c r="J3788" i="3"/>
  <c r="J3789" i="3"/>
  <c r="J3790" i="3"/>
  <c r="J3791" i="3"/>
  <c r="J3792" i="3"/>
  <c r="J3793" i="3"/>
  <c r="J3794" i="3"/>
  <c r="J3795" i="3"/>
  <c r="J3796" i="3"/>
  <c r="J3797" i="3"/>
  <c r="J3798" i="3"/>
  <c r="J3799" i="3"/>
  <c r="J3800" i="3"/>
  <c r="J3801" i="3"/>
  <c r="J3802" i="3"/>
  <c r="J3803" i="3"/>
  <c r="J3804" i="3"/>
  <c r="J3805" i="3"/>
  <c r="J3806" i="3"/>
  <c r="J3807" i="3"/>
  <c r="J3808" i="3"/>
  <c r="J3809" i="3"/>
  <c r="J3810" i="3"/>
  <c r="J3811" i="3"/>
  <c r="J3812" i="3"/>
  <c r="J3813" i="3"/>
  <c r="J3814" i="3"/>
  <c r="J3815" i="3"/>
  <c r="J3816" i="3"/>
  <c r="J3817" i="3"/>
  <c r="J3818" i="3"/>
  <c r="J3819" i="3"/>
  <c r="J3820" i="3"/>
  <c r="J3821" i="3"/>
  <c r="J3822" i="3"/>
  <c r="J3823" i="3"/>
  <c r="J3824" i="3"/>
  <c r="J3825" i="3"/>
  <c r="J3826" i="3"/>
  <c r="J3827" i="3"/>
  <c r="J3828" i="3"/>
  <c r="J3829" i="3"/>
  <c r="J3830" i="3"/>
  <c r="J3831" i="3"/>
  <c r="J3832" i="3"/>
  <c r="J3833" i="3"/>
  <c r="J3834" i="3"/>
  <c r="J3835" i="3"/>
  <c r="J3836" i="3"/>
  <c r="J3837" i="3"/>
  <c r="J3838" i="3"/>
  <c r="J3839" i="3"/>
  <c r="J3840" i="3"/>
  <c r="J3841" i="3"/>
  <c r="J3842" i="3"/>
  <c r="J3843" i="3"/>
  <c r="J3844" i="3"/>
  <c r="J3845" i="3"/>
  <c r="J3846" i="3"/>
  <c r="J3847" i="3"/>
  <c r="J3848" i="3"/>
  <c r="J3849" i="3"/>
  <c r="J3850" i="3"/>
  <c r="J3851" i="3"/>
  <c r="J3852" i="3"/>
  <c r="J3853" i="3"/>
  <c r="J3854" i="3"/>
  <c r="J3855" i="3"/>
  <c r="J3856" i="3"/>
  <c r="J3857" i="3"/>
  <c r="J3858" i="3"/>
  <c r="J3859" i="3"/>
  <c r="J3860" i="3"/>
  <c r="J3861" i="3"/>
  <c r="J3862" i="3"/>
  <c r="J3863" i="3"/>
  <c r="J3864" i="3"/>
  <c r="J3865" i="3"/>
  <c r="J3866" i="3"/>
  <c r="J3867" i="3"/>
  <c r="J3868" i="3"/>
  <c r="J3869" i="3"/>
  <c r="J3870" i="3"/>
  <c r="J3871" i="3"/>
  <c r="J3872" i="3"/>
  <c r="J3873" i="3"/>
  <c r="J3874" i="3"/>
  <c r="J3875" i="3"/>
  <c r="J3876" i="3"/>
  <c r="J3877" i="3"/>
  <c r="J3878" i="3"/>
  <c r="J3879" i="3"/>
  <c r="J3880" i="3"/>
  <c r="J3881" i="3"/>
  <c r="J3882" i="3"/>
  <c r="J3883" i="3"/>
  <c r="J3884" i="3"/>
  <c r="J3885" i="3"/>
  <c r="J3886" i="3"/>
  <c r="J3887" i="3"/>
  <c r="J3888" i="3"/>
  <c r="J3889" i="3"/>
  <c r="J3890" i="3"/>
  <c r="J3891" i="3"/>
  <c r="J3892" i="3"/>
  <c r="J3893" i="3"/>
  <c r="J3894" i="3"/>
  <c r="J3895" i="3"/>
  <c r="J3896" i="3"/>
  <c r="J3897" i="3"/>
  <c r="J3898" i="3"/>
  <c r="J3899" i="3"/>
  <c r="J3900" i="3"/>
  <c r="J3901" i="3"/>
  <c r="J3902" i="3"/>
  <c r="J3903" i="3"/>
  <c r="J3904" i="3"/>
  <c r="J3905" i="3"/>
  <c r="J3906" i="3"/>
  <c r="J3907" i="3"/>
  <c r="J3908" i="3"/>
  <c r="J3909" i="3"/>
  <c r="J3910" i="3"/>
  <c r="J3911" i="3"/>
  <c r="J3912" i="3"/>
  <c r="J3913" i="3"/>
  <c r="J3914" i="3"/>
  <c r="J3915" i="3"/>
  <c r="J3916" i="3"/>
  <c r="J3917" i="3"/>
  <c r="J3918" i="3"/>
  <c r="J3919" i="3"/>
  <c r="J3920" i="3"/>
  <c r="J3921" i="3"/>
  <c r="J3922" i="3"/>
  <c r="J3923" i="3"/>
  <c r="J3924" i="3"/>
  <c r="J3925" i="3"/>
  <c r="J3926" i="3"/>
  <c r="J3927" i="3"/>
  <c r="J3928" i="3"/>
  <c r="J3929" i="3"/>
  <c r="J3930" i="3"/>
  <c r="J3931" i="3"/>
  <c r="J3932" i="3"/>
  <c r="J3933" i="3"/>
  <c r="J3934" i="3"/>
  <c r="J3935" i="3"/>
  <c r="J3936" i="3"/>
  <c r="J3937" i="3"/>
  <c r="J3938" i="3"/>
  <c r="J3939" i="3"/>
  <c r="J3940" i="3"/>
  <c r="J3941" i="3"/>
  <c r="J3942" i="3"/>
  <c r="J3943" i="3"/>
  <c r="J3944" i="3"/>
  <c r="J3945" i="3"/>
  <c r="J3946" i="3"/>
  <c r="J3947" i="3"/>
  <c r="J3948" i="3"/>
  <c r="J3949" i="3"/>
  <c r="J3950" i="3"/>
  <c r="J3951" i="3"/>
  <c r="J3952" i="3"/>
  <c r="J3953" i="3"/>
  <c r="J3954" i="3"/>
  <c r="J3955" i="3"/>
  <c r="J3956" i="3"/>
  <c r="J3957" i="3"/>
  <c r="J3958" i="3"/>
  <c r="J3959" i="3"/>
  <c r="J3960" i="3"/>
  <c r="J3961" i="3"/>
  <c r="J3962" i="3"/>
  <c r="J3963" i="3"/>
  <c r="J3964" i="3"/>
  <c r="J3965" i="3"/>
  <c r="J3966" i="3"/>
  <c r="J3967" i="3"/>
  <c r="J3968" i="3"/>
  <c r="J3969" i="3"/>
  <c r="J3970" i="3"/>
  <c r="J3971" i="3"/>
  <c r="J3972" i="3"/>
  <c r="J3973" i="3"/>
  <c r="J3974" i="3"/>
  <c r="J3975" i="3"/>
  <c r="J3976" i="3"/>
  <c r="J3977" i="3"/>
  <c r="J3978" i="3"/>
  <c r="J3979" i="3"/>
  <c r="J3980" i="3"/>
  <c r="J3981" i="3"/>
  <c r="J3982" i="3"/>
  <c r="J3983" i="3"/>
  <c r="J3984" i="3"/>
  <c r="J3985" i="3"/>
  <c r="J3986" i="3"/>
  <c r="J3987" i="3"/>
  <c r="J3988" i="3"/>
  <c r="J3989" i="3"/>
  <c r="J3990" i="3"/>
  <c r="J3991" i="3"/>
  <c r="J3992" i="3"/>
  <c r="J3993" i="3"/>
  <c r="J3994" i="3"/>
  <c r="J3995" i="3"/>
  <c r="J3996" i="3"/>
  <c r="J3997" i="3"/>
  <c r="J3998" i="3"/>
  <c r="J3999" i="3"/>
  <c r="J4000" i="3"/>
  <c r="J4001" i="3"/>
  <c r="J4002" i="3"/>
  <c r="J4003" i="3"/>
  <c r="J4004" i="3"/>
  <c r="J4005" i="3"/>
  <c r="J4006" i="3"/>
  <c r="J4007" i="3"/>
  <c r="J4008" i="3"/>
  <c r="J4009" i="3"/>
  <c r="J4010" i="3"/>
  <c r="J4011" i="3"/>
  <c r="J4012" i="3"/>
  <c r="J4013" i="3"/>
  <c r="J4014" i="3"/>
  <c r="J4015" i="3"/>
  <c r="J4016" i="3"/>
  <c r="J4017" i="3"/>
  <c r="J4018" i="3"/>
  <c r="J4019" i="3"/>
  <c r="J4020" i="3"/>
  <c r="J4021" i="3"/>
  <c r="J4022" i="3"/>
  <c r="J4023" i="3"/>
  <c r="J4024" i="3"/>
  <c r="J4025" i="3"/>
  <c r="J4026" i="3"/>
  <c r="J4027" i="3"/>
  <c r="J4028" i="3"/>
  <c r="J4029" i="3"/>
  <c r="J4030" i="3"/>
  <c r="J4031" i="3"/>
  <c r="J4032" i="3"/>
  <c r="J4033" i="3"/>
  <c r="J4034" i="3"/>
  <c r="J4035" i="3"/>
  <c r="J4036" i="3"/>
  <c r="J4037" i="3"/>
  <c r="J4038" i="3"/>
  <c r="J4039" i="3"/>
  <c r="J4040" i="3"/>
  <c r="J4041" i="3"/>
  <c r="J4042" i="3"/>
  <c r="J4043" i="3"/>
  <c r="J4044" i="3"/>
  <c r="J4045" i="3"/>
  <c r="J4046" i="3"/>
  <c r="J4047" i="3"/>
  <c r="J4048" i="3"/>
  <c r="J4049" i="3"/>
  <c r="J4050" i="3"/>
  <c r="J4051" i="3"/>
  <c r="J4052" i="3"/>
  <c r="J4053" i="3"/>
  <c r="J4054" i="3"/>
  <c r="J4055" i="3"/>
  <c r="J4056" i="3"/>
  <c r="J4057" i="3"/>
  <c r="J4058" i="3"/>
  <c r="J4059" i="3"/>
  <c r="J4060" i="3"/>
  <c r="J4061" i="3"/>
  <c r="J4062" i="3"/>
  <c r="J4063" i="3"/>
  <c r="J4064" i="3"/>
  <c r="J4065" i="3"/>
  <c r="J4066" i="3"/>
  <c r="J4067" i="3"/>
  <c r="J4068" i="3"/>
  <c r="J4069" i="3"/>
  <c r="J4070" i="3"/>
  <c r="J4071" i="3"/>
  <c r="J4072" i="3"/>
  <c r="J4073" i="3"/>
  <c r="J4074" i="3"/>
  <c r="J4075" i="3"/>
  <c r="J4076" i="3"/>
  <c r="J4077" i="3"/>
  <c r="J4078" i="3"/>
  <c r="J4079" i="3"/>
  <c r="J4080" i="3"/>
  <c r="J4081" i="3"/>
  <c r="J4082" i="3"/>
  <c r="J4083" i="3"/>
  <c r="J4084" i="3"/>
  <c r="J4085" i="3"/>
  <c r="J4086" i="3"/>
  <c r="J4087" i="3"/>
  <c r="J4088" i="3"/>
  <c r="J4089" i="3"/>
  <c r="J4090" i="3"/>
  <c r="J4091" i="3"/>
  <c r="J4092" i="3"/>
  <c r="J4093" i="3"/>
  <c r="J4094" i="3"/>
  <c r="J4095" i="3"/>
  <c r="J4096" i="3"/>
  <c r="J4097" i="3"/>
  <c r="J4098" i="3"/>
  <c r="J4099" i="3"/>
  <c r="J4100" i="3"/>
  <c r="J4101" i="3"/>
  <c r="J4102" i="3"/>
  <c r="J4103" i="3"/>
  <c r="J4104" i="3"/>
  <c r="J4105" i="3"/>
  <c r="J4106" i="3"/>
  <c r="J4107" i="3"/>
  <c r="J4108" i="3"/>
  <c r="J4109" i="3"/>
  <c r="J4110" i="3"/>
  <c r="J4111" i="3"/>
  <c r="J4112" i="3"/>
  <c r="J4113" i="3"/>
  <c r="J4114" i="3"/>
  <c r="J4115" i="3"/>
  <c r="J4116" i="3"/>
  <c r="J4117" i="3"/>
  <c r="J4118" i="3"/>
  <c r="J4119" i="3"/>
  <c r="J4120" i="3"/>
  <c r="J4121" i="3"/>
  <c r="J4122" i="3"/>
  <c r="J4123" i="3"/>
  <c r="J4124" i="3"/>
  <c r="J4125" i="3"/>
  <c r="J4126" i="3"/>
  <c r="J4127" i="3"/>
  <c r="J4128" i="3"/>
  <c r="J4129" i="3"/>
  <c r="J4130" i="3"/>
  <c r="J4131" i="3"/>
  <c r="J4132" i="3"/>
  <c r="J4133" i="3"/>
  <c r="J4134" i="3"/>
  <c r="J4135" i="3"/>
  <c r="J4136" i="3"/>
  <c r="J4137" i="3"/>
  <c r="J4138" i="3"/>
  <c r="J4139" i="3"/>
  <c r="J4140" i="3"/>
  <c r="J4141" i="3"/>
  <c r="J4142" i="3"/>
  <c r="J4143" i="3"/>
  <c r="J4144" i="3"/>
  <c r="J4145" i="3"/>
  <c r="J4146" i="3"/>
  <c r="J4147" i="3"/>
  <c r="J4148" i="3"/>
  <c r="J4149" i="3"/>
  <c r="J4150" i="3"/>
  <c r="J4151" i="3"/>
  <c r="J4152" i="3"/>
  <c r="J4153" i="3"/>
  <c r="J4154" i="3"/>
  <c r="J4155" i="3"/>
  <c r="J4156" i="3"/>
  <c r="J4157" i="3"/>
  <c r="J4158" i="3"/>
  <c r="J4159" i="3"/>
  <c r="J4160" i="3"/>
  <c r="J4161" i="3"/>
  <c r="J4162" i="3"/>
  <c r="J4163" i="3"/>
  <c r="J4164" i="3"/>
  <c r="J4165" i="3"/>
  <c r="J4166" i="3"/>
  <c r="J4167" i="3"/>
  <c r="J4168" i="3"/>
  <c r="J4169" i="3"/>
  <c r="J4170" i="3"/>
  <c r="J4171" i="3"/>
  <c r="J4172" i="3"/>
  <c r="J4173" i="3"/>
  <c r="J4174" i="3"/>
  <c r="J4175" i="3"/>
  <c r="J4176" i="3"/>
  <c r="J4177" i="3"/>
  <c r="J4178" i="3"/>
  <c r="J4179" i="3"/>
  <c r="J4180" i="3"/>
  <c r="J4181" i="3"/>
  <c r="J4182" i="3"/>
  <c r="J4183" i="3"/>
  <c r="J4184" i="3"/>
  <c r="J4185" i="3"/>
  <c r="J4186" i="3"/>
  <c r="J4187" i="3"/>
  <c r="J4188" i="3"/>
  <c r="J4189" i="3"/>
  <c r="J4190" i="3"/>
  <c r="J4191" i="3"/>
  <c r="J4192" i="3"/>
  <c r="J4193" i="3"/>
  <c r="J4194" i="3"/>
  <c r="J4195" i="3"/>
  <c r="J4196" i="3"/>
  <c r="J4197" i="3"/>
  <c r="J4198" i="3"/>
  <c r="J4199" i="3"/>
  <c r="J4200" i="3"/>
  <c r="J4201" i="3"/>
  <c r="J4202" i="3"/>
  <c r="J4203" i="3"/>
  <c r="J4204" i="3"/>
  <c r="J4205" i="3"/>
  <c r="J4206" i="3"/>
  <c r="J4207" i="3"/>
  <c r="J4208" i="3"/>
  <c r="J4209" i="3"/>
  <c r="J4210" i="3"/>
  <c r="J4211" i="3"/>
  <c r="J4212" i="3"/>
  <c r="J4213" i="3"/>
  <c r="J4214" i="3"/>
  <c r="J4215" i="3"/>
  <c r="J4216" i="3"/>
  <c r="J4217" i="3"/>
  <c r="J4218" i="3"/>
  <c r="J4219" i="3"/>
  <c r="J4220" i="3"/>
  <c r="J4221" i="3"/>
  <c r="J4222" i="3"/>
  <c r="J4223" i="3"/>
  <c r="J4224" i="3"/>
  <c r="J4225" i="3"/>
  <c r="J4226" i="3"/>
  <c r="J4227" i="3"/>
  <c r="J4228" i="3"/>
  <c r="J4229" i="3"/>
  <c r="J4230" i="3"/>
  <c r="J4231" i="3"/>
  <c r="J4232" i="3"/>
  <c r="J4233" i="3"/>
  <c r="J4234" i="3"/>
  <c r="J4235" i="3"/>
  <c r="J4236" i="3"/>
  <c r="J4237" i="3"/>
  <c r="J4238" i="3"/>
  <c r="J4239" i="3"/>
  <c r="J4240" i="3"/>
  <c r="J4241" i="3"/>
  <c r="J4242" i="3"/>
  <c r="J4243" i="3"/>
  <c r="J4244" i="3"/>
  <c r="J4245" i="3"/>
  <c r="J4246" i="3"/>
  <c r="J4247" i="3"/>
  <c r="J4248" i="3"/>
  <c r="J4249" i="3"/>
  <c r="J4250" i="3"/>
  <c r="J4251" i="3"/>
  <c r="J4252" i="3"/>
  <c r="J4253" i="3"/>
  <c r="J4254" i="3"/>
  <c r="J4255" i="3"/>
  <c r="J4256" i="3"/>
  <c r="J4257" i="3"/>
  <c r="J4258" i="3"/>
  <c r="J4259" i="3"/>
  <c r="J4260" i="3"/>
  <c r="J4261" i="3"/>
  <c r="J4262" i="3"/>
  <c r="J4263" i="3"/>
  <c r="J4264" i="3"/>
  <c r="J4265" i="3"/>
  <c r="J4266" i="3"/>
  <c r="J4267" i="3"/>
  <c r="J4268" i="3"/>
  <c r="J4269" i="3"/>
  <c r="J4270" i="3"/>
  <c r="J4271" i="3"/>
  <c r="J4272" i="3"/>
  <c r="J4273" i="3"/>
  <c r="J4274" i="3"/>
  <c r="J4275" i="3"/>
  <c r="J4276" i="3"/>
  <c r="J4277" i="3"/>
  <c r="J4278" i="3"/>
  <c r="J4279" i="3"/>
  <c r="J4280" i="3"/>
  <c r="J4281" i="3"/>
  <c r="J4282" i="3"/>
  <c r="J4283" i="3"/>
  <c r="J4284" i="3"/>
  <c r="J4285" i="3"/>
  <c r="J4286" i="3"/>
  <c r="J4287" i="3"/>
  <c r="J4288" i="3"/>
  <c r="J4289" i="3"/>
  <c r="J4290" i="3"/>
  <c r="J4291" i="3"/>
  <c r="J4292" i="3"/>
  <c r="J4293" i="3"/>
  <c r="J4294" i="3"/>
  <c r="J4295" i="3"/>
  <c r="J4296" i="3"/>
  <c r="J4297" i="3"/>
  <c r="J4298" i="3"/>
  <c r="J4299" i="3"/>
  <c r="J4300" i="3"/>
  <c r="J4301" i="3"/>
  <c r="J4302" i="3"/>
  <c r="J4303" i="3"/>
  <c r="J4304" i="3"/>
  <c r="J4305" i="3"/>
  <c r="J4306" i="3"/>
  <c r="J4307" i="3"/>
  <c r="J4308" i="3"/>
  <c r="J4309" i="3"/>
  <c r="J4310" i="3"/>
  <c r="J4311" i="3"/>
  <c r="J4312" i="3"/>
  <c r="J4313" i="3"/>
  <c r="J4314" i="3"/>
  <c r="J4315" i="3"/>
  <c r="J4316" i="3"/>
  <c r="J4317" i="3"/>
  <c r="J4318" i="3"/>
  <c r="J4319" i="3"/>
  <c r="J4320" i="3"/>
  <c r="J4321" i="3"/>
  <c r="J4322" i="3"/>
  <c r="J4323" i="3"/>
  <c r="J4324" i="3"/>
  <c r="J4325" i="3"/>
  <c r="J4326" i="3"/>
  <c r="J4327" i="3"/>
  <c r="J4328" i="3"/>
  <c r="J4329" i="3"/>
  <c r="J4330" i="3"/>
  <c r="J4331" i="3"/>
  <c r="J4332" i="3"/>
  <c r="J4333" i="3"/>
  <c r="J4334" i="3"/>
  <c r="J4335" i="3"/>
  <c r="J4336" i="3"/>
  <c r="J4337" i="3"/>
  <c r="J4338" i="3"/>
  <c r="J4339" i="3"/>
  <c r="J4340" i="3"/>
  <c r="J4341" i="3"/>
  <c r="J4342" i="3"/>
  <c r="J4343" i="3"/>
  <c r="J4344" i="3"/>
  <c r="J4345" i="3"/>
  <c r="J4346" i="3"/>
  <c r="J4347" i="3"/>
  <c r="J4348" i="3"/>
  <c r="J4349" i="3"/>
  <c r="J4350" i="3"/>
  <c r="J4351" i="3"/>
  <c r="J4352" i="3"/>
  <c r="J4353" i="3"/>
  <c r="J4354" i="3"/>
  <c r="J4355" i="3"/>
  <c r="J4356" i="3"/>
  <c r="J4357" i="3"/>
  <c r="J4358" i="3"/>
  <c r="J4359" i="3"/>
  <c r="J4360" i="3"/>
  <c r="J4361" i="3"/>
  <c r="J4362" i="3"/>
  <c r="J4363" i="3"/>
  <c r="J4364" i="3"/>
  <c r="J4365" i="3"/>
  <c r="J4366" i="3"/>
  <c r="J4367" i="3"/>
  <c r="J4368" i="3"/>
  <c r="J4369" i="3"/>
  <c r="J4370" i="3"/>
  <c r="J4371" i="3"/>
  <c r="J4372" i="3"/>
  <c r="J4373" i="3"/>
  <c r="J4374" i="3"/>
  <c r="J4375" i="3"/>
  <c r="J4376" i="3"/>
  <c r="J4377" i="3"/>
  <c r="J4378" i="3"/>
  <c r="J4379" i="3"/>
  <c r="J4380" i="3"/>
  <c r="J4381" i="3"/>
  <c r="J4382" i="3"/>
  <c r="J4383" i="3"/>
  <c r="J4384" i="3"/>
  <c r="J4385" i="3"/>
  <c r="J4386" i="3"/>
  <c r="J4387" i="3"/>
  <c r="J4388" i="3"/>
  <c r="J4389" i="3"/>
  <c r="J4390" i="3"/>
  <c r="J4391" i="3"/>
  <c r="J4392" i="3"/>
  <c r="J4393" i="3"/>
  <c r="J4394" i="3"/>
  <c r="J4395" i="3"/>
  <c r="J4396" i="3"/>
  <c r="J4397" i="3"/>
  <c r="J4398" i="3"/>
  <c r="J4399" i="3"/>
  <c r="J4400" i="3"/>
  <c r="J4401" i="3"/>
  <c r="J4402" i="3"/>
  <c r="J4403" i="3"/>
  <c r="J4404" i="3"/>
  <c r="J4405" i="3"/>
  <c r="J4406" i="3"/>
  <c r="J4407" i="3"/>
  <c r="J4408" i="3"/>
  <c r="J4409" i="3"/>
  <c r="J4410" i="3"/>
  <c r="J4411" i="3"/>
  <c r="J4412" i="3"/>
  <c r="J4413" i="3"/>
  <c r="J4414" i="3"/>
  <c r="J4415" i="3"/>
  <c r="J4416" i="3"/>
  <c r="J4417" i="3"/>
  <c r="J4418" i="3"/>
  <c r="J4419" i="3"/>
  <c r="J4420" i="3"/>
  <c r="J4421" i="3"/>
  <c r="J4422" i="3"/>
  <c r="J4423" i="3"/>
  <c r="J4424" i="3"/>
  <c r="J4425" i="3"/>
  <c r="J4426" i="3"/>
  <c r="J4427" i="3"/>
  <c r="J4428" i="3"/>
  <c r="J4429" i="3"/>
  <c r="J4430" i="3"/>
  <c r="J4431" i="3"/>
  <c r="J4432" i="3"/>
  <c r="J4433" i="3"/>
  <c r="J4434" i="3"/>
  <c r="J4435" i="3"/>
  <c r="J4436" i="3"/>
  <c r="J4437" i="3"/>
  <c r="J4438" i="3"/>
  <c r="J4439" i="3"/>
  <c r="J4440" i="3"/>
  <c r="J4441" i="3"/>
  <c r="J4442" i="3"/>
  <c r="J4443" i="3"/>
  <c r="J4444" i="3"/>
  <c r="J4445" i="3"/>
  <c r="J4446" i="3"/>
  <c r="J4447" i="3"/>
  <c r="J4448" i="3"/>
  <c r="J4449" i="3"/>
  <c r="J4450" i="3"/>
  <c r="J4451" i="3"/>
  <c r="J4452" i="3"/>
  <c r="J4453" i="3"/>
  <c r="J4454" i="3"/>
  <c r="J4455" i="3"/>
  <c r="J4456" i="3"/>
  <c r="J4457" i="3"/>
  <c r="J4458" i="3"/>
  <c r="J4459" i="3"/>
  <c r="J4460" i="3"/>
  <c r="J4461" i="3"/>
  <c r="J4462" i="3"/>
  <c r="J4463" i="3"/>
  <c r="J4464" i="3"/>
  <c r="J4465" i="3"/>
  <c r="J4466" i="3"/>
  <c r="J4467" i="3"/>
  <c r="J4468" i="3"/>
  <c r="J4469" i="3"/>
  <c r="J4470" i="3"/>
  <c r="J4471" i="3"/>
  <c r="J4472" i="3"/>
  <c r="J4473" i="3"/>
  <c r="J4474" i="3"/>
  <c r="J4475" i="3"/>
  <c r="J4476" i="3"/>
  <c r="J4477" i="3"/>
  <c r="J4478" i="3"/>
  <c r="J4479" i="3"/>
  <c r="J4480" i="3"/>
  <c r="J4481" i="3"/>
  <c r="J4482" i="3"/>
  <c r="J4483" i="3"/>
  <c r="J4484" i="3"/>
  <c r="J4485" i="3"/>
  <c r="J4486" i="3"/>
  <c r="J4487" i="3"/>
  <c r="J4488" i="3"/>
  <c r="J4489" i="3"/>
  <c r="J4490" i="3"/>
  <c r="J4491" i="3"/>
  <c r="J4492" i="3"/>
  <c r="J4493" i="3"/>
  <c r="J4494" i="3"/>
  <c r="J4495" i="3"/>
  <c r="J4496" i="3"/>
  <c r="J4497" i="3"/>
  <c r="J4498" i="3"/>
  <c r="J4499" i="3"/>
  <c r="J4500" i="3"/>
  <c r="J4501" i="3"/>
  <c r="J4502" i="3"/>
  <c r="J4503" i="3"/>
  <c r="J4504" i="3"/>
  <c r="J4505" i="3"/>
  <c r="J4506" i="3"/>
  <c r="J4507" i="3"/>
  <c r="J4508" i="3"/>
  <c r="J4509" i="3"/>
  <c r="J4510" i="3"/>
  <c r="J4511" i="3"/>
  <c r="J4512" i="3"/>
  <c r="J4513" i="3"/>
  <c r="J4514" i="3"/>
  <c r="J4515" i="3"/>
  <c r="J4516" i="3"/>
  <c r="J4517" i="3"/>
  <c r="J4518" i="3"/>
  <c r="J4519" i="3"/>
  <c r="J4520" i="3"/>
  <c r="J4521" i="3"/>
  <c r="J4522" i="3"/>
  <c r="J4523" i="3"/>
  <c r="J4524" i="3"/>
  <c r="J4525" i="3"/>
  <c r="J4526" i="3"/>
  <c r="J4527" i="3"/>
  <c r="J4528" i="3"/>
  <c r="J4529" i="3"/>
  <c r="J4530" i="3"/>
  <c r="J4531" i="3"/>
  <c r="J4532" i="3"/>
  <c r="J4533" i="3"/>
  <c r="J4534" i="3"/>
  <c r="J4535" i="3"/>
  <c r="J4536" i="3"/>
  <c r="J4537" i="3"/>
  <c r="J4538" i="3"/>
  <c r="J4539" i="3"/>
  <c r="J4540" i="3"/>
  <c r="J4541" i="3"/>
  <c r="J4542" i="3"/>
  <c r="J4543" i="3"/>
  <c r="J4544" i="3"/>
  <c r="J4545" i="3"/>
  <c r="J4546" i="3"/>
  <c r="J4547" i="3"/>
  <c r="J4548" i="3"/>
  <c r="J4549" i="3"/>
  <c r="J4550" i="3"/>
  <c r="J4551" i="3"/>
  <c r="J4552" i="3"/>
  <c r="J4553" i="3"/>
  <c r="J4554" i="3"/>
  <c r="J4555" i="3"/>
  <c r="J4556" i="3"/>
  <c r="J4557" i="3"/>
  <c r="J4558" i="3"/>
  <c r="J4559" i="3"/>
  <c r="J4560" i="3"/>
  <c r="J4561" i="3"/>
  <c r="J4562" i="3"/>
  <c r="J4563" i="3"/>
  <c r="J4564" i="3"/>
  <c r="J4565" i="3"/>
  <c r="J4566" i="3"/>
  <c r="J4567" i="3"/>
  <c r="J4568" i="3"/>
  <c r="J4569" i="3"/>
  <c r="J4570" i="3"/>
  <c r="J4571" i="3"/>
  <c r="J4572" i="3"/>
  <c r="J4573" i="3"/>
  <c r="J4574" i="3"/>
  <c r="J4575" i="3"/>
  <c r="J4576" i="3"/>
  <c r="J4577" i="3"/>
  <c r="J4578" i="3"/>
  <c r="J4579" i="3"/>
  <c r="J4580" i="3"/>
  <c r="J4581" i="3"/>
  <c r="J4582" i="3"/>
  <c r="J4583" i="3"/>
  <c r="J4584" i="3"/>
  <c r="J4585" i="3"/>
  <c r="J4586" i="3"/>
  <c r="J4587" i="3"/>
  <c r="J4588" i="3"/>
  <c r="J4589" i="3"/>
  <c r="J4590" i="3"/>
  <c r="J4591" i="3"/>
  <c r="J4592" i="3"/>
  <c r="J4593" i="3"/>
  <c r="J4594" i="3"/>
  <c r="J4595" i="3"/>
  <c r="J4596" i="3"/>
  <c r="J4597" i="3"/>
  <c r="J4598" i="3"/>
  <c r="J4599" i="3"/>
  <c r="J4600" i="3"/>
  <c r="J4601" i="3"/>
  <c r="J4602" i="3"/>
  <c r="J4603" i="3"/>
  <c r="J4604" i="3"/>
  <c r="J4605" i="3"/>
  <c r="J4606" i="3"/>
  <c r="J4607" i="3"/>
  <c r="J4608" i="3"/>
  <c r="J4609" i="3"/>
  <c r="J4610" i="3"/>
  <c r="J4611" i="3"/>
  <c r="J4612" i="3"/>
  <c r="J4613" i="3"/>
  <c r="J4614" i="3"/>
  <c r="J4615" i="3"/>
  <c r="J4616" i="3"/>
  <c r="J4617" i="3"/>
  <c r="J4618" i="3"/>
  <c r="J4619" i="3"/>
  <c r="J4620" i="3"/>
  <c r="J4621" i="3"/>
  <c r="J4622" i="3"/>
  <c r="J4623" i="3"/>
  <c r="J4624" i="3"/>
  <c r="J4625" i="3"/>
  <c r="J4626" i="3"/>
  <c r="J4627" i="3"/>
  <c r="J4628" i="3"/>
  <c r="J4629" i="3"/>
  <c r="J4630" i="3"/>
  <c r="J4631" i="3"/>
  <c r="J4632" i="3"/>
  <c r="J4633" i="3"/>
  <c r="J4634" i="3"/>
  <c r="J4635" i="3"/>
  <c r="J4636" i="3"/>
  <c r="J4637" i="3"/>
  <c r="J4638" i="3"/>
  <c r="J4639" i="3"/>
  <c r="J4640" i="3"/>
  <c r="J4641" i="3"/>
  <c r="J4642" i="3"/>
  <c r="J4643" i="3"/>
  <c r="J4644" i="3"/>
  <c r="J4645" i="3"/>
  <c r="J4646" i="3"/>
  <c r="J4647" i="3"/>
  <c r="J4648" i="3"/>
  <c r="J4649" i="3"/>
  <c r="J4650" i="3"/>
  <c r="J4651" i="3"/>
  <c r="J4652" i="3"/>
  <c r="J4653" i="3"/>
  <c r="J4654" i="3"/>
  <c r="J4655" i="3"/>
  <c r="J4656" i="3"/>
  <c r="J4657" i="3"/>
  <c r="J4658" i="3"/>
  <c r="J4659" i="3"/>
  <c r="J4660" i="3"/>
  <c r="J4661" i="3"/>
  <c r="J4662" i="3"/>
  <c r="J4663" i="3"/>
  <c r="J4664" i="3"/>
  <c r="J4665" i="3"/>
  <c r="J4666" i="3"/>
  <c r="J4667" i="3"/>
  <c r="J4668" i="3"/>
  <c r="J4669" i="3"/>
  <c r="J4670" i="3"/>
  <c r="J4671" i="3"/>
  <c r="J4672" i="3"/>
  <c r="J4673" i="3"/>
  <c r="J4674" i="3"/>
  <c r="J4675" i="3"/>
  <c r="J4676" i="3"/>
  <c r="J4677" i="3"/>
  <c r="J4678" i="3"/>
  <c r="J4679" i="3"/>
  <c r="J4680" i="3"/>
  <c r="J4681" i="3"/>
  <c r="J4682" i="3"/>
  <c r="J4683" i="3"/>
  <c r="J4684" i="3"/>
  <c r="J4685" i="3"/>
  <c r="J4686" i="3"/>
  <c r="J4687" i="3"/>
  <c r="J4688" i="3"/>
  <c r="J4689" i="3"/>
  <c r="J4690" i="3"/>
  <c r="J4691" i="3"/>
  <c r="J4692" i="3"/>
  <c r="J4693" i="3"/>
  <c r="J4694" i="3"/>
  <c r="J4695" i="3"/>
  <c r="J4696" i="3"/>
  <c r="J4697" i="3"/>
  <c r="J4698" i="3"/>
  <c r="J4699" i="3"/>
  <c r="J4700" i="3"/>
  <c r="J4701" i="3"/>
  <c r="J4702" i="3"/>
  <c r="J4703" i="3"/>
  <c r="J4704" i="3"/>
  <c r="J4705" i="3"/>
  <c r="J4706" i="3"/>
  <c r="J4707" i="3"/>
  <c r="J4708" i="3"/>
  <c r="J4709" i="3"/>
  <c r="J4710" i="3"/>
  <c r="J4711" i="3"/>
  <c r="J4712" i="3"/>
  <c r="J4713" i="3"/>
  <c r="J4714" i="3"/>
  <c r="J4715" i="3"/>
  <c r="J4716" i="3"/>
  <c r="J4717" i="3"/>
  <c r="J4718" i="3"/>
  <c r="J4719" i="3"/>
  <c r="J4720" i="3"/>
  <c r="J4721" i="3"/>
  <c r="J4722" i="3"/>
  <c r="J4723" i="3"/>
  <c r="J4724" i="3"/>
  <c r="J4725" i="3"/>
  <c r="J4726" i="3"/>
  <c r="J4727" i="3"/>
  <c r="J4728" i="3"/>
  <c r="J4729" i="3"/>
  <c r="J4730" i="3"/>
  <c r="J4731" i="3"/>
  <c r="J4732" i="3"/>
  <c r="J4733" i="3"/>
  <c r="J4734" i="3"/>
  <c r="J4735" i="3"/>
  <c r="J4736" i="3"/>
  <c r="J4737" i="3"/>
  <c r="J4738" i="3"/>
  <c r="J4739" i="3"/>
  <c r="J4740" i="3"/>
  <c r="J4741" i="3"/>
  <c r="J4742" i="3"/>
  <c r="J4743" i="3"/>
  <c r="J4744" i="3"/>
  <c r="J4745" i="3"/>
  <c r="J4746" i="3"/>
  <c r="J4747" i="3"/>
  <c r="J4748" i="3"/>
  <c r="J4749" i="3"/>
  <c r="J4750" i="3"/>
  <c r="J4751" i="3"/>
  <c r="J4752" i="3"/>
  <c r="J4753" i="3"/>
  <c r="J4754" i="3"/>
  <c r="J4755" i="3"/>
  <c r="J4756" i="3"/>
  <c r="J4757" i="3"/>
  <c r="J4758" i="3"/>
  <c r="J4759" i="3"/>
  <c r="J4760" i="3"/>
  <c r="J4761" i="3"/>
  <c r="J4762" i="3"/>
  <c r="J4763" i="3"/>
  <c r="J4764" i="3"/>
  <c r="J4765" i="3"/>
  <c r="J4766" i="3"/>
  <c r="J4767" i="3"/>
  <c r="J4768" i="3"/>
  <c r="J4769" i="3"/>
  <c r="J4770" i="3"/>
  <c r="J4771" i="3"/>
  <c r="J4772" i="3"/>
  <c r="J4773" i="3"/>
  <c r="J4774" i="3"/>
  <c r="J4775" i="3"/>
  <c r="J4776" i="3"/>
  <c r="J4777" i="3"/>
  <c r="J4778" i="3"/>
  <c r="J4779" i="3"/>
  <c r="J4780" i="3"/>
  <c r="J4781" i="3"/>
  <c r="J4782" i="3"/>
  <c r="J4783" i="3"/>
  <c r="J4784" i="3"/>
  <c r="J4785" i="3"/>
  <c r="J4786" i="3"/>
  <c r="J4787" i="3"/>
  <c r="J4788" i="3"/>
  <c r="J4789" i="3"/>
  <c r="J4790" i="3"/>
  <c r="J4791" i="3"/>
  <c r="J4792" i="3"/>
  <c r="J4793" i="3"/>
  <c r="J4794" i="3"/>
  <c r="J4795" i="3"/>
  <c r="J4796" i="3"/>
  <c r="J4797" i="3"/>
  <c r="J4798" i="3"/>
  <c r="J4799" i="3"/>
  <c r="J4800" i="3"/>
  <c r="J4801" i="3"/>
  <c r="J4802" i="3"/>
  <c r="J4803" i="3"/>
  <c r="J4804" i="3"/>
  <c r="J4805" i="3"/>
  <c r="J4806" i="3"/>
  <c r="J4807" i="3"/>
  <c r="J4808" i="3"/>
  <c r="J4809" i="3"/>
  <c r="J4810" i="3"/>
  <c r="J4811" i="3"/>
  <c r="J4812" i="3"/>
  <c r="J4813" i="3"/>
  <c r="J4814" i="3"/>
  <c r="J4815" i="3"/>
  <c r="J4816" i="3"/>
  <c r="J4817" i="3"/>
  <c r="J4818" i="3"/>
  <c r="J4819" i="3"/>
  <c r="J4820" i="3"/>
  <c r="J4821" i="3"/>
  <c r="J4822" i="3"/>
  <c r="J4823" i="3"/>
  <c r="J4824" i="3"/>
  <c r="J4825" i="3"/>
  <c r="J4826" i="3"/>
  <c r="J4827" i="3"/>
  <c r="J4828" i="3"/>
  <c r="J4829" i="3"/>
  <c r="J4830" i="3"/>
  <c r="J4831" i="3"/>
  <c r="J4832" i="3"/>
  <c r="J4833" i="3"/>
  <c r="J4834" i="3"/>
  <c r="J4835" i="3"/>
  <c r="J4836" i="3"/>
  <c r="J4837" i="3"/>
  <c r="J4838" i="3"/>
  <c r="J4839" i="3"/>
  <c r="J4840" i="3"/>
  <c r="J4841" i="3"/>
  <c r="J4842" i="3"/>
  <c r="J4843" i="3"/>
  <c r="J4844" i="3"/>
  <c r="J4845" i="3"/>
  <c r="J4846" i="3"/>
  <c r="J4847" i="3"/>
  <c r="J4848" i="3"/>
  <c r="J4849" i="3"/>
  <c r="J4850" i="3"/>
  <c r="J4851" i="3"/>
  <c r="J4852" i="3"/>
  <c r="J4853" i="3"/>
  <c r="J4854" i="3"/>
  <c r="J4855" i="3"/>
  <c r="J4856" i="3"/>
  <c r="J4857" i="3"/>
  <c r="J4858" i="3"/>
  <c r="J4859" i="3"/>
  <c r="J4860" i="3"/>
  <c r="J4861" i="3"/>
  <c r="J4862" i="3"/>
  <c r="J4863" i="3"/>
  <c r="J4864" i="3"/>
  <c r="J4865" i="3"/>
  <c r="J4866" i="3"/>
  <c r="J4867" i="3"/>
  <c r="J4868" i="3"/>
  <c r="J4869" i="3"/>
  <c r="J4870" i="3"/>
  <c r="J4871" i="3"/>
  <c r="J4872" i="3"/>
  <c r="J4873" i="3"/>
  <c r="J4874" i="3"/>
  <c r="J4875" i="3"/>
  <c r="J4876" i="3"/>
  <c r="J4877" i="3"/>
  <c r="J4878" i="3"/>
  <c r="J4879" i="3"/>
  <c r="J4880" i="3"/>
  <c r="J4881" i="3"/>
  <c r="J4882" i="3"/>
  <c r="J4883" i="3"/>
  <c r="J4884" i="3"/>
  <c r="J4885" i="3"/>
  <c r="J4886" i="3"/>
  <c r="J4887" i="3"/>
  <c r="J4888" i="3"/>
  <c r="J4889" i="3"/>
  <c r="J4890" i="3"/>
  <c r="J4891" i="3"/>
  <c r="J4892" i="3"/>
  <c r="J4893" i="3"/>
  <c r="J4894" i="3"/>
  <c r="J4895" i="3"/>
  <c r="J4896" i="3"/>
  <c r="J4897" i="3"/>
  <c r="J4898" i="3"/>
  <c r="J4899" i="3"/>
  <c r="J4900" i="3"/>
  <c r="J4901" i="3"/>
  <c r="J4902" i="3"/>
  <c r="J4903" i="3"/>
  <c r="J4904" i="3"/>
  <c r="J4905" i="3"/>
  <c r="J4906" i="3"/>
  <c r="J4907" i="3"/>
  <c r="J4908" i="3"/>
  <c r="J4909" i="3"/>
  <c r="J4910" i="3"/>
  <c r="J4911" i="3"/>
  <c r="J4912" i="3"/>
  <c r="J4913" i="3"/>
  <c r="J4914" i="3"/>
  <c r="J4915" i="3"/>
  <c r="J4916" i="3"/>
  <c r="J4917" i="3"/>
  <c r="J4918" i="3"/>
  <c r="J4919" i="3"/>
  <c r="J4920" i="3"/>
  <c r="J4921" i="3"/>
  <c r="J4922" i="3"/>
  <c r="J4923" i="3"/>
  <c r="J4924" i="3"/>
  <c r="J4925" i="3"/>
  <c r="J4926" i="3"/>
  <c r="J4927" i="3"/>
  <c r="J4928" i="3"/>
  <c r="J4929" i="3"/>
  <c r="J4930" i="3"/>
  <c r="J4931" i="3"/>
  <c r="J4932" i="3"/>
  <c r="J4933" i="3"/>
  <c r="J4934" i="3"/>
  <c r="J4935" i="3"/>
  <c r="J4936" i="3"/>
  <c r="J4937" i="3"/>
  <c r="J4938" i="3"/>
  <c r="J4939" i="3"/>
  <c r="J4940" i="3"/>
  <c r="J4941" i="3"/>
  <c r="J4942" i="3"/>
  <c r="J4943" i="3"/>
  <c r="J4944" i="3"/>
  <c r="J4945" i="3"/>
  <c r="J4946" i="3"/>
  <c r="J4947" i="3"/>
  <c r="J4948" i="3"/>
  <c r="J4949" i="3"/>
  <c r="J4950" i="3"/>
  <c r="J4951" i="3"/>
  <c r="J4952" i="3"/>
  <c r="J4953" i="3"/>
  <c r="J4954" i="3"/>
  <c r="J4955" i="3"/>
  <c r="J4956" i="3"/>
  <c r="J4957" i="3"/>
  <c r="J4958" i="3"/>
  <c r="J4959" i="3"/>
  <c r="J4960" i="3"/>
  <c r="J4961" i="3"/>
  <c r="J4962" i="3"/>
  <c r="J4963" i="3"/>
  <c r="J4964" i="3"/>
  <c r="J4965" i="3"/>
  <c r="J4966" i="3"/>
  <c r="J4967" i="3"/>
  <c r="J4968" i="3"/>
  <c r="J4969" i="3"/>
  <c r="J4970" i="3"/>
  <c r="J4971" i="3"/>
  <c r="J4972" i="3"/>
  <c r="J4973" i="3"/>
  <c r="J4974" i="3"/>
  <c r="J4975" i="3"/>
  <c r="J4976" i="3"/>
  <c r="J4977" i="3"/>
  <c r="J4978" i="3"/>
  <c r="J4979" i="3"/>
  <c r="J4980" i="3"/>
  <c r="J4981" i="3"/>
  <c r="J4982" i="3"/>
  <c r="J4983" i="3"/>
  <c r="J4984" i="3"/>
  <c r="J4985" i="3"/>
  <c r="J4986" i="3"/>
  <c r="J4987" i="3"/>
  <c r="J4988" i="3"/>
  <c r="J4989" i="3"/>
  <c r="J4990" i="3"/>
  <c r="J4991" i="3"/>
  <c r="J4992" i="3"/>
  <c r="J4993" i="3"/>
  <c r="J4994" i="3"/>
  <c r="J4995" i="3"/>
  <c r="J4996" i="3"/>
  <c r="J4997" i="3"/>
  <c r="J4998" i="3"/>
  <c r="J4999" i="3"/>
  <c r="J5000" i="3"/>
  <c r="J5001" i="3"/>
  <c r="J5002" i="3"/>
  <c r="J5003" i="3"/>
  <c r="J5004" i="3"/>
  <c r="J5005" i="3"/>
  <c r="J5006" i="3"/>
  <c r="J5007" i="3"/>
  <c r="J5008" i="3"/>
  <c r="J5009" i="3"/>
  <c r="J5010" i="3"/>
  <c r="J5011" i="3"/>
  <c r="J5012" i="3"/>
  <c r="J5013" i="3"/>
  <c r="J5014" i="3"/>
  <c r="J5015" i="3"/>
  <c r="J5016" i="3"/>
  <c r="J5017" i="3"/>
  <c r="J5018" i="3"/>
  <c r="J5019" i="3"/>
  <c r="J5020" i="3"/>
  <c r="J5021" i="3"/>
  <c r="J5022" i="3"/>
  <c r="J5023" i="3"/>
  <c r="J5024" i="3"/>
  <c r="J5025" i="3"/>
  <c r="J5026" i="3"/>
  <c r="J5027" i="3"/>
  <c r="J5028" i="3"/>
  <c r="J5029" i="3"/>
  <c r="J5030" i="3"/>
  <c r="J5031" i="3"/>
  <c r="J5032" i="3"/>
  <c r="J5033" i="3"/>
  <c r="J5034" i="3"/>
  <c r="J5035" i="3"/>
  <c r="J5036" i="3"/>
  <c r="J5037" i="3"/>
  <c r="J5038" i="3"/>
  <c r="J5039" i="3"/>
  <c r="J5040" i="3"/>
  <c r="J5041" i="3"/>
  <c r="J5042" i="3"/>
  <c r="J5043" i="3"/>
  <c r="J5044" i="3"/>
  <c r="J5045" i="3"/>
  <c r="J5046" i="3"/>
  <c r="J5047" i="3"/>
  <c r="J5048" i="3"/>
  <c r="J5049" i="3"/>
  <c r="J5050" i="3"/>
  <c r="J5051" i="3"/>
  <c r="J5052" i="3"/>
  <c r="J5053" i="3"/>
  <c r="J5054" i="3"/>
  <c r="J5055" i="3"/>
  <c r="J5056" i="3"/>
  <c r="J5057" i="3"/>
  <c r="J5058" i="3"/>
  <c r="J5059" i="3"/>
  <c r="J5060" i="3"/>
  <c r="J5061" i="3"/>
  <c r="J5062" i="3"/>
  <c r="J5063" i="3"/>
  <c r="J5064" i="3"/>
  <c r="J5065" i="3"/>
  <c r="J5066" i="3"/>
  <c r="J5067" i="3"/>
  <c r="J5068" i="3"/>
  <c r="J5069" i="3"/>
  <c r="J5070" i="3"/>
  <c r="J5071" i="3"/>
  <c r="J5072" i="3"/>
  <c r="J5073" i="3"/>
  <c r="J5074" i="3"/>
  <c r="J5075" i="3"/>
  <c r="J5076" i="3"/>
  <c r="J5077" i="3"/>
  <c r="J5078" i="3"/>
  <c r="J5079" i="3"/>
  <c r="J5080" i="3"/>
  <c r="J5081" i="3"/>
  <c r="J5082" i="3"/>
  <c r="J5083" i="3"/>
  <c r="J5084" i="3"/>
  <c r="J5085" i="3"/>
  <c r="J5086" i="3"/>
  <c r="J5087" i="3"/>
  <c r="J5088" i="3"/>
  <c r="J5089" i="3"/>
  <c r="J5090" i="3"/>
  <c r="J5091" i="3"/>
  <c r="J5092" i="3"/>
  <c r="J5093" i="3"/>
  <c r="J5094" i="3"/>
  <c r="J5095" i="3"/>
  <c r="J5096" i="3"/>
  <c r="J5097" i="3"/>
  <c r="J5098" i="3"/>
  <c r="J5099" i="3"/>
  <c r="J5100" i="3"/>
  <c r="J5101" i="3"/>
  <c r="J5102" i="3"/>
  <c r="J5103" i="3"/>
  <c r="J5104" i="3"/>
  <c r="J5105" i="3"/>
  <c r="J5106" i="3"/>
  <c r="J5107" i="3"/>
  <c r="J5108" i="3"/>
  <c r="J5109" i="3"/>
  <c r="J5110" i="3"/>
  <c r="J5111" i="3"/>
  <c r="J5112" i="3"/>
  <c r="J5113" i="3"/>
  <c r="J5114" i="3"/>
  <c r="J5115" i="3"/>
  <c r="J5116" i="3"/>
  <c r="J5117" i="3"/>
  <c r="J5118" i="3"/>
  <c r="J5119" i="3"/>
  <c r="J5120" i="3"/>
  <c r="J5121" i="3"/>
  <c r="J5122" i="3"/>
  <c r="J5123" i="3"/>
  <c r="J5124" i="3"/>
  <c r="J5125" i="3"/>
  <c r="J5126" i="3"/>
  <c r="J5127" i="3"/>
  <c r="J5128" i="3"/>
  <c r="J5129" i="3"/>
  <c r="J5130" i="3"/>
  <c r="J5131" i="3"/>
  <c r="J5132" i="3"/>
  <c r="J5133" i="3"/>
  <c r="J5134" i="3"/>
  <c r="J5135" i="3"/>
  <c r="J5136" i="3"/>
  <c r="J5137" i="3"/>
  <c r="J5138" i="3"/>
  <c r="J5139" i="3"/>
  <c r="J5140" i="3"/>
  <c r="J5141" i="3"/>
  <c r="J5142" i="3"/>
  <c r="J5143" i="3"/>
  <c r="J5144" i="3"/>
  <c r="J5145" i="3"/>
  <c r="J5146" i="3"/>
  <c r="J5147" i="3"/>
  <c r="J5148" i="3"/>
  <c r="J5149" i="3"/>
  <c r="J5150" i="3"/>
  <c r="J5151" i="3"/>
  <c r="J5152" i="3"/>
  <c r="J5153" i="3"/>
  <c r="J5154" i="3"/>
  <c r="J5155" i="3"/>
  <c r="J5156" i="3"/>
  <c r="J5157" i="3"/>
  <c r="J5158" i="3"/>
  <c r="J5159" i="3"/>
  <c r="J5160" i="3"/>
  <c r="J5161" i="3"/>
  <c r="J5162" i="3"/>
  <c r="J5163" i="3"/>
  <c r="J5164" i="3"/>
  <c r="J5165" i="3"/>
  <c r="J5166" i="3"/>
  <c r="J5167" i="3"/>
  <c r="J5168" i="3"/>
  <c r="J5169" i="3"/>
  <c r="J5170" i="3"/>
  <c r="J5171" i="3"/>
  <c r="J5172" i="3"/>
  <c r="J5173" i="3"/>
  <c r="J5174" i="3"/>
  <c r="J5175" i="3"/>
  <c r="J5176" i="3"/>
  <c r="J5177" i="3"/>
  <c r="J5178" i="3"/>
  <c r="J5179" i="3"/>
  <c r="J5180" i="3"/>
  <c r="J5181" i="3"/>
  <c r="J5182" i="3"/>
  <c r="J5183" i="3"/>
  <c r="J5184" i="3"/>
  <c r="J5185" i="3"/>
  <c r="J5186" i="3"/>
  <c r="J5187" i="3"/>
  <c r="J5188" i="3"/>
  <c r="J5189" i="3"/>
  <c r="J5190" i="3"/>
  <c r="J5191" i="3"/>
  <c r="J5192" i="3"/>
  <c r="J5193" i="3"/>
  <c r="J5194" i="3"/>
  <c r="J5195" i="3"/>
  <c r="J5196" i="3"/>
  <c r="J5197" i="3"/>
  <c r="J5198" i="3"/>
  <c r="J5199" i="3"/>
  <c r="J5200" i="3"/>
  <c r="J5201" i="3"/>
  <c r="J5202" i="3"/>
  <c r="J5203" i="3"/>
  <c r="J5204" i="3"/>
  <c r="J5205" i="3"/>
  <c r="J5206" i="3"/>
  <c r="J5207" i="3"/>
  <c r="J5208" i="3"/>
  <c r="J5209" i="3"/>
  <c r="J5210" i="3"/>
  <c r="J5211" i="3"/>
  <c r="J5212" i="3"/>
  <c r="J5213" i="3"/>
  <c r="J5214" i="3"/>
  <c r="J5215" i="3"/>
  <c r="J5216" i="3"/>
  <c r="J5217" i="3"/>
  <c r="J5218" i="3"/>
  <c r="J5219" i="3"/>
  <c r="J5220" i="3"/>
  <c r="J5221" i="3"/>
  <c r="J5222" i="3"/>
  <c r="J5223" i="3"/>
  <c r="J5224" i="3"/>
  <c r="J5225" i="3"/>
  <c r="J5226" i="3"/>
  <c r="J5227" i="3"/>
  <c r="J5228" i="3"/>
  <c r="J5229" i="3"/>
  <c r="J5230" i="3"/>
  <c r="J5231" i="3"/>
  <c r="J5232" i="3"/>
  <c r="J5233" i="3"/>
  <c r="J5234" i="3"/>
  <c r="J5235" i="3"/>
  <c r="J5236" i="3"/>
  <c r="J5237" i="3"/>
  <c r="J5238" i="3"/>
  <c r="J5239" i="3"/>
  <c r="J5240" i="3"/>
  <c r="J5241" i="3"/>
  <c r="J5242" i="3"/>
  <c r="J5243" i="3"/>
  <c r="J5244" i="3"/>
  <c r="J5245" i="3"/>
  <c r="J5246" i="3"/>
  <c r="J5247" i="3"/>
  <c r="J5248" i="3"/>
  <c r="J5249" i="3"/>
  <c r="J5250" i="3"/>
  <c r="J5251" i="3"/>
  <c r="J5252" i="3"/>
  <c r="J5253" i="3"/>
  <c r="J5254" i="3"/>
  <c r="J5255" i="3"/>
  <c r="J5256" i="3"/>
  <c r="J5257" i="3"/>
  <c r="J5258" i="3"/>
  <c r="J5259" i="3"/>
  <c r="J5260" i="3"/>
  <c r="J5261" i="3"/>
  <c r="J5262" i="3"/>
  <c r="J5263" i="3"/>
  <c r="J5264" i="3"/>
  <c r="J5265" i="3"/>
  <c r="J5266" i="3"/>
  <c r="J5267" i="3"/>
  <c r="J5268" i="3"/>
  <c r="J5269" i="3"/>
  <c r="J5270" i="3"/>
  <c r="J5271" i="3"/>
  <c r="J5272" i="3"/>
  <c r="J5273" i="3"/>
  <c r="J5274" i="3"/>
  <c r="J5275" i="3"/>
  <c r="J5276" i="3"/>
  <c r="J5277" i="3"/>
  <c r="J5278" i="3"/>
  <c r="J5279" i="3"/>
  <c r="J5280" i="3"/>
  <c r="J5281" i="3"/>
  <c r="J5282" i="3"/>
  <c r="J5283" i="3"/>
  <c r="J5284" i="3"/>
  <c r="J5285" i="3"/>
  <c r="J5286" i="3"/>
  <c r="J5287" i="3"/>
  <c r="J5288" i="3"/>
  <c r="J5289" i="3"/>
  <c r="J5290" i="3"/>
  <c r="J5291" i="3"/>
  <c r="J5292" i="3"/>
  <c r="J5293" i="3"/>
  <c r="J5294" i="3"/>
  <c r="J5295" i="3"/>
  <c r="J5296" i="3"/>
  <c r="J5297" i="3"/>
  <c r="J5298" i="3"/>
  <c r="J5299" i="3"/>
  <c r="J5300" i="3"/>
  <c r="J5301" i="3"/>
  <c r="J5302" i="3"/>
  <c r="J5303" i="3"/>
  <c r="J5304" i="3"/>
  <c r="J5305" i="3"/>
  <c r="J5306" i="3"/>
  <c r="J5307" i="3"/>
  <c r="J5308" i="3"/>
  <c r="J5309" i="3"/>
  <c r="J5310" i="3"/>
  <c r="J5311" i="3"/>
  <c r="J5312" i="3"/>
  <c r="J5313" i="3"/>
  <c r="J5314" i="3"/>
  <c r="J5315" i="3"/>
  <c r="J5316" i="3"/>
  <c r="J5317" i="3"/>
  <c r="J5318" i="3"/>
  <c r="J5319" i="3"/>
  <c r="J5320" i="3"/>
  <c r="J5321" i="3"/>
  <c r="J5322" i="3"/>
  <c r="J5323" i="3"/>
  <c r="J5324" i="3"/>
  <c r="J5325" i="3"/>
  <c r="J5326" i="3"/>
  <c r="J5327" i="3"/>
  <c r="J5328" i="3"/>
  <c r="J5329" i="3"/>
  <c r="J5330" i="3"/>
  <c r="J5331" i="3"/>
  <c r="J5332" i="3"/>
  <c r="J5333" i="3"/>
  <c r="J5334" i="3"/>
  <c r="J5335" i="3"/>
  <c r="J5336" i="3"/>
  <c r="J5337" i="3"/>
  <c r="J5338" i="3"/>
  <c r="J5339" i="3"/>
  <c r="J5340" i="3"/>
  <c r="J5341" i="3"/>
  <c r="J5342" i="3"/>
  <c r="J5343" i="3"/>
  <c r="J5344" i="3"/>
  <c r="J5345" i="3"/>
  <c r="J5346" i="3"/>
  <c r="J5347" i="3"/>
  <c r="J5348" i="3"/>
  <c r="J5349" i="3"/>
  <c r="J5350" i="3"/>
  <c r="J5351" i="3"/>
  <c r="J5352" i="3"/>
  <c r="J5353" i="3"/>
  <c r="J5354" i="3"/>
  <c r="J5355" i="3"/>
  <c r="J5356" i="3"/>
  <c r="J5357" i="3"/>
  <c r="J5358" i="3"/>
  <c r="J5359" i="3"/>
  <c r="J5360" i="3"/>
  <c r="J5361" i="3"/>
  <c r="J5362" i="3"/>
  <c r="J5363" i="3"/>
  <c r="J5364" i="3"/>
  <c r="J5365" i="3"/>
  <c r="J5366" i="3"/>
  <c r="J5367" i="3"/>
  <c r="J5368" i="3"/>
  <c r="J5369" i="3"/>
  <c r="J5370" i="3"/>
  <c r="J5371" i="3"/>
  <c r="J5372" i="3"/>
  <c r="J5373" i="3"/>
  <c r="J5374" i="3"/>
  <c r="J5375" i="3"/>
  <c r="J5376" i="3"/>
  <c r="J5377" i="3"/>
  <c r="J5378" i="3"/>
  <c r="J5379" i="3"/>
  <c r="J5381" i="3"/>
  <c r="J5382" i="3"/>
  <c r="J5383" i="3"/>
  <c r="J5384" i="3"/>
  <c r="J5385" i="3"/>
  <c r="J5386" i="3"/>
  <c r="J5387" i="3"/>
  <c r="J5388" i="3"/>
  <c r="J5389" i="3"/>
  <c r="J5390" i="3"/>
  <c r="J5391" i="3"/>
  <c r="J5392" i="3"/>
  <c r="J5393" i="3"/>
  <c r="J5394" i="3"/>
  <c r="J5395" i="3"/>
  <c r="J5396" i="3"/>
  <c r="J5397" i="3"/>
  <c r="J5398" i="3"/>
  <c r="J5399" i="3"/>
  <c r="J5400" i="3"/>
  <c r="J5401" i="3"/>
  <c r="J5402" i="3"/>
  <c r="J5403" i="3"/>
  <c r="J5404" i="3"/>
  <c r="J5405" i="3"/>
  <c r="J5406" i="3"/>
  <c r="J5407" i="3"/>
  <c r="J5408" i="3"/>
  <c r="J5409" i="3"/>
  <c r="J5410" i="3"/>
  <c r="J5411" i="3"/>
  <c r="J5412" i="3"/>
  <c r="J5413" i="3"/>
  <c r="J5414" i="3"/>
  <c r="J5415" i="3"/>
  <c r="J5416" i="3"/>
  <c r="J5417" i="3"/>
  <c r="J5418" i="3"/>
  <c r="J5419" i="3"/>
  <c r="J5420" i="3"/>
  <c r="J5421" i="3"/>
  <c r="J5422" i="3"/>
  <c r="J5423" i="3"/>
  <c r="J5424" i="3"/>
  <c r="J5425" i="3"/>
  <c r="J5426" i="3"/>
  <c r="J5427" i="3"/>
  <c r="J5428" i="3"/>
  <c r="J5429" i="3"/>
  <c r="J5430" i="3"/>
  <c r="J5431" i="3"/>
  <c r="J5432" i="3"/>
  <c r="J5433" i="3"/>
  <c r="J5434" i="3"/>
  <c r="J5435" i="3"/>
  <c r="J5436" i="3"/>
  <c r="J5437" i="3"/>
  <c r="J5438" i="3"/>
  <c r="J5439" i="3"/>
  <c r="J5440" i="3"/>
  <c r="J5441" i="3"/>
  <c r="J5442" i="3"/>
  <c r="J5443" i="3"/>
  <c r="J5444" i="3"/>
  <c r="J5445" i="3"/>
  <c r="J5446" i="3"/>
  <c r="J5447" i="3"/>
  <c r="J5448" i="3"/>
  <c r="J5449" i="3"/>
  <c r="J5450" i="3"/>
  <c r="J5451" i="3"/>
  <c r="J5452" i="3"/>
  <c r="J5453" i="3"/>
  <c r="J5454" i="3"/>
  <c r="J5455" i="3"/>
  <c r="J5456" i="3"/>
  <c r="J5457" i="3"/>
  <c r="J5458" i="3"/>
  <c r="J5459" i="3"/>
  <c r="J5460" i="3"/>
  <c r="J5461" i="3"/>
  <c r="J5462" i="3"/>
  <c r="J5463" i="3"/>
  <c r="J5464" i="3"/>
  <c r="J5465" i="3"/>
  <c r="J56" i="41" s="1"/>
  <c r="J5466" i="3"/>
  <c r="J5467" i="3"/>
  <c r="J5468" i="3"/>
  <c r="J5469" i="3"/>
  <c r="J5470" i="3"/>
  <c r="J5471" i="3"/>
  <c r="J5472" i="3"/>
  <c r="J5473" i="3"/>
  <c r="J5474" i="3"/>
  <c r="J5475" i="3"/>
  <c r="J5476" i="3"/>
  <c r="J5477" i="3"/>
  <c r="J5478" i="3"/>
  <c r="J5479" i="3"/>
  <c r="J5480" i="3"/>
  <c r="J5481" i="3"/>
  <c r="J5482" i="3"/>
  <c r="J5483" i="3"/>
  <c r="J5484" i="3"/>
  <c r="J5485" i="3"/>
  <c r="J5486" i="3"/>
  <c r="J5487" i="3"/>
  <c r="J5488" i="3"/>
  <c r="J5489" i="3"/>
  <c r="J5490" i="3"/>
  <c r="J5491" i="3"/>
  <c r="J5492" i="3"/>
  <c r="J5493" i="3"/>
  <c r="J5494" i="3"/>
  <c r="J5495" i="3"/>
  <c r="J5496" i="3"/>
  <c r="J5497" i="3"/>
  <c r="J5498" i="3"/>
  <c r="J5499" i="3"/>
  <c r="J5500" i="3"/>
  <c r="J5501" i="3"/>
  <c r="J5502" i="3"/>
  <c r="J5503" i="3"/>
  <c r="J5504" i="3"/>
  <c r="J5505" i="3"/>
  <c r="J5506" i="3"/>
  <c r="J5507" i="3"/>
  <c r="J5508" i="3"/>
  <c r="J5509" i="3"/>
  <c r="J5510" i="3"/>
  <c r="J5511" i="3"/>
  <c r="J5512" i="3"/>
  <c r="J5513" i="3"/>
  <c r="J5514" i="3"/>
  <c r="J5515" i="3"/>
  <c r="J5516" i="3"/>
  <c r="J5517" i="3"/>
  <c r="J5518" i="3"/>
  <c r="J5519" i="3"/>
  <c r="J5520" i="3"/>
  <c r="J5521" i="3"/>
  <c r="J5522" i="3"/>
  <c r="J5523" i="3"/>
  <c r="J5524" i="3"/>
  <c r="J5525" i="3"/>
  <c r="J5526" i="3"/>
  <c r="J5527" i="3"/>
  <c r="J5528" i="3"/>
  <c r="J5529" i="3"/>
  <c r="J5530" i="3"/>
  <c r="J5531" i="3"/>
  <c r="J5532" i="3"/>
  <c r="J5533" i="3"/>
  <c r="J5534" i="3"/>
  <c r="J5535" i="3"/>
  <c r="J5536" i="3"/>
  <c r="J5537" i="3"/>
  <c r="J5538" i="3"/>
  <c r="J5539" i="3"/>
  <c r="J5540" i="3"/>
  <c r="J5541" i="3"/>
  <c r="J5542" i="3"/>
  <c r="J5543" i="3"/>
  <c r="J5544" i="3"/>
  <c r="J5545" i="3"/>
  <c r="J5546" i="3"/>
  <c r="J5547" i="3"/>
  <c r="J5548" i="3"/>
  <c r="J5549" i="3"/>
  <c r="J5550" i="3"/>
  <c r="J5551" i="3"/>
  <c r="J5552" i="3"/>
  <c r="J5553" i="3"/>
  <c r="J5554" i="3"/>
  <c r="J5555" i="3"/>
  <c r="J5556" i="3"/>
  <c r="J5557" i="3"/>
  <c r="J5558" i="3"/>
  <c r="J5559" i="3"/>
  <c r="J5560" i="3"/>
  <c r="J5561" i="3"/>
  <c r="J5562" i="3"/>
  <c r="J5563" i="3"/>
  <c r="J5564" i="3"/>
  <c r="J5565" i="3"/>
  <c r="J5566" i="3"/>
  <c r="J5567" i="3"/>
  <c r="J5568" i="3"/>
  <c r="J5569" i="3"/>
  <c r="J5570" i="3"/>
  <c r="J5571" i="3"/>
  <c r="J5572" i="3"/>
  <c r="J5573" i="3"/>
  <c r="J5574" i="3"/>
  <c r="J5575" i="3"/>
  <c r="J5576" i="3"/>
  <c r="J5577" i="3"/>
  <c r="J5578" i="3"/>
  <c r="J5579" i="3"/>
  <c r="J5580" i="3"/>
  <c r="J5581" i="3"/>
  <c r="J5582" i="3"/>
  <c r="J5583" i="3"/>
  <c r="J5584" i="3"/>
  <c r="J5585" i="3"/>
  <c r="J5586" i="3"/>
  <c r="J5587" i="3"/>
  <c r="J5588" i="3"/>
  <c r="J5589" i="3"/>
  <c r="J5590" i="3"/>
  <c r="J5591" i="3"/>
  <c r="J5592" i="3"/>
  <c r="J5593" i="3"/>
  <c r="J5594" i="3"/>
  <c r="J5595" i="3"/>
  <c r="J5596" i="3"/>
  <c r="J5597" i="3"/>
  <c r="J5598" i="3"/>
  <c r="J5599" i="3"/>
  <c r="J5600" i="3"/>
  <c r="J5601" i="3"/>
  <c r="J5602" i="3"/>
  <c r="J5603" i="3"/>
  <c r="J5604" i="3"/>
  <c r="J5605" i="3"/>
  <c r="J5606" i="3"/>
  <c r="J5607" i="3"/>
  <c r="J5608" i="3"/>
  <c r="J5609" i="3"/>
  <c r="J5610" i="3"/>
  <c r="J5611" i="3"/>
  <c r="J5612" i="3"/>
  <c r="J5613" i="3"/>
  <c r="J5614" i="3"/>
  <c r="J5615" i="3"/>
  <c r="J5616" i="3"/>
  <c r="J5617" i="3"/>
  <c r="J5618" i="3"/>
  <c r="J5619" i="3"/>
  <c r="J5620" i="3"/>
  <c r="J5621" i="3"/>
  <c r="J5622" i="3"/>
  <c r="J5623" i="3"/>
  <c r="J5624" i="3"/>
  <c r="J5625" i="3"/>
  <c r="J5626" i="3"/>
  <c r="J5627" i="3"/>
  <c r="J5628" i="3"/>
  <c r="J5629" i="3"/>
  <c r="J5630" i="3"/>
  <c r="J5631" i="3"/>
  <c r="J5632" i="3"/>
  <c r="J5633" i="3"/>
  <c r="J5634" i="3"/>
  <c r="J5635" i="3"/>
  <c r="J5636" i="3"/>
  <c r="J5637" i="3"/>
  <c r="J5638" i="3"/>
  <c r="J5639" i="3"/>
  <c r="J5640" i="3"/>
  <c r="J5641" i="3"/>
  <c r="J5642" i="3"/>
  <c r="J5643" i="3"/>
  <c r="J5644" i="3"/>
  <c r="J5645" i="3"/>
  <c r="J5646" i="3"/>
  <c r="J5647" i="3"/>
  <c r="J5648" i="3"/>
  <c r="J5649" i="3"/>
  <c r="J5650" i="3"/>
  <c r="J5651" i="3"/>
  <c r="J5652" i="3"/>
  <c r="J5653" i="3"/>
  <c r="J5654" i="3"/>
  <c r="J5655" i="3"/>
  <c r="J5656" i="3"/>
  <c r="J5657" i="3"/>
  <c r="J5658" i="3"/>
  <c r="J5659" i="3"/>
  <c r="J5660" i="3"/>
  <c r="J5661" i="3"/>
  <c r="J5662" i="3"/>
  <c r="J5663" i="3"/>
  <c r="J5664" i="3"/>
  <c r="J5665" i="3"/>
  <c r="J5666" i="3"/>
  <c r="J5667" i="3"/>
  <c r="J5668" i="3"/>
  <c r="J5669" i="3"/>
  <c r="J5670" i="3"/>
  <c r="J5671" i="3"/>
  <c r="J5672" i="3"/>
  <c r="J5673" i="3"/>
  <c r="J5674" i="3"/>
  <c r="J5675" i="3"/>
  <c r="J5676" i="3"/>
  <c r="J5677" i="3"/>
  <c r="J5678" i="3"/>
  <c r="J5679" i="3"/>
  <c r="J5680" i="3"/>
  <c r="J5681" i="3"/>
  <c r="J5682" i="3"/>
  <c r="J5683" i="3"/>
  <c r="J5684" i="3"/>
  <c r="J5685" i="3"/>
  <c r="J5686" i="3"/>
  <c r="J5687" i="3"/>
  <c r="J5688" i="3"/>
  <c r="J5689" i="3"/>
  <c r="J5690" i="3"/>
  <c r="J5691" i="3"/>
  <c r="J5692" i="3"/>
  <c r="J5693" i="3"/>
  <c r="J5694" i="3"/>
  <c r="J5695" i="3"/>
  <c r="J5696" i="3"/>
  <c r="J5697" i="3"/>
  <c r="J5698" i="3"/>
  <c r="J5699" i="3"/>
  <c r="J5700" i="3"/>
  <c r="J5701" i="3"/>
  <c r="J5702" i="3"/>
  <c r="J5703" i="3"/>
  <c r="J5704" i="3"/>
  <c r="J5705" i="3"/>
  <c r="J5706" i="3"/>
  <c r="J5707" i="3"/>
  <c r="J5708" i="3"/>
  <c r="J5709" i="3"/>
  <c r="J5710" i="3"/>
  <c r="J5711" i="3"/>
  <c r="J5712" i="3"/>
  <c r="J5713" i="3"/>
  <c r="J5714" i="3"/>
  <c r="J5715" i="3"/>
  <c r="J5716" i="3"/>
  <c r="J5717" i="3"/>
  <c r="J5718" i="3"/>
  <c r="J5719" i="3"/>
  <c r="J5720" i="3"/>
  <c r="J5721" i="3"/>
  <c r="J5722" i="3"/>
  <c r="J5723" i="3"/>
  <c r="J5724" i="3"/>
  <c r="J5725" i="3"/>
  <c r="J5726" i="3"/>
  <c r="J5727" i="3"/>
  <c r="J5728" i="3"/>
  <c r="J5729" i="3"/>
  <c r="J5730" i="3"/>
  <c r="J5731" i="3"/>
  <c r="J5732" i="3"/>
  <c r="J5733" i="3"/>
  <c r="J5734" i="3"/>
  <c r="J5735" i="3"/>
  <c r="J5736" i="3"/>
  <c r="J5737" i="3"/>
  <c r="J5738" i="3"/>
  <c r="J5739" i="3"/>
  <c r="J5740" i="3"/>
  <c r="J5741" i="3"/>
  <c r="J5742" i="3"/>
  <c r="J5743" i="3"/>
  <c r="J5744" i="3"/>
  <c r="J5745" i="3"/>
  <c r="J5746" i="3"/>
  <c r="J5747" i="3"/>
  <c r="J5748" i="3"/>
  <c r="J5749" i="3"/>
  <c r="J5750" i="3"/>
  <c r="J5751" i="3"/>
  <c r="J5752" i="3"/>
  <c r="J5753" i="3"/>
  <c r="J5754" i="3"/>
  <c r="J5755" i="3"/>
  <c r="J5756" i="3"/>
  <c r="J5757" i="3"/>
  <c r="J5758" i="3"/>
  <c r="J5759" i="3"/>
  <c r="J5760" i="3"/>
  <c r="J5761" i="3"/>
  <c r="J5762" i="3"/>
  <c r="J5763" i="3"/>
  <c r="I3316" i="3"/>
  <c r="K3316" i="3" s="1"/>
  <c r="I3317" i="3"/>
  <c r="K3317" i="3" s="1"/>
  <c r="I3318" i="3"/>
  <c r="K3318" i="3" s="1"/>
  <c r="I3319" i="3"/>
  <c r="K3319" i="3" s="1"/>
  <c r="I3320" i="3"/>
  <c r="K3320" i="3" s="1"/>
  <c r="I3321" i="3"/>
  <c r="K3321" i="3" s="1"/>
  <c r="I3322" i="3"/>
  <c r="K3322" i="3" s="1"/>
  <c r="I3323" i="3"/>
  <c r="K3323" i="3" s="1"/>
  <c r="I3324" i="3"/>
  <c r="K3324" i="3" s="1"/>
  <c r="I3325" i="3"/>
  <c r="K3325" i="3" s="1"/>
  <c r="I3326" i="3"/>
  <c r="K3326" i="3" s="1"/>
  <c r="I3327" i="3"/>
  <c r="K3327" i="3" s="1"/>
  <c r="I3328" i="3"/>
  <c r="K3328" i="3" s="1"/>
  <c r="I3329" i="3"/>
  <c r="K3329" i="3" s="1"/>
  <c r="I3330" i="3"/>
  <c r="K3330" i="3" s="1"/>
  <c r="I3331" i="3"/>
  <c r="K3331" i="3" s="1"/>
  <c r="I3332" i="3"/>
  <c r="K3332" i="3" s="1"/>
  <c r="I3333" i="3"/>
  <c r="K3333" i="3" s="1"/>
  <c r="I3334" i="3"/>
  <c r="K3334" i="3" s="1"/>
  <c r="I3335" i="3"/>
  <c r="K3335" i="3" s="1"/>
  <c r="I3336" i="3"/>
  <c r="K3336" i="3" s="1"/>
  <c r="I3337" i="3"/>
  <c r="K3337" i="3" s="1"/>
  <c r="I3338" i="3"/>
  <c r="K3338" i="3" s="1"/>
  <c r="I3339" i="3"/>
  <c r="K3339" i="3" s="1"/>
  <c r="I3340" i="3"/>
  <c r="K3340" i="3" s="1"/>
  <c r="I3341" i="3"/>
  <c r="K3341" i="3" s="1"/>
  <c r="I3342" i="3"/>
  <c r="K3342" i="3" s="1"/>
  <c r="I3343" i="3"/>
  <c r="K3343" i="3" s="1"/>
  <c r="I3344" i="3"/>
  <c r="K3344" i="3" s="1"/>
  <c r="I3345" i="3"/>
  <c r="K3345" i="3" s="1"/>
  <c r="I3346" i="3"/>
  <c r="K3346" i="3" s="1"/>
  <c r="I3347" i="3"/>
  <c r="K3347" i="3" s="1"/>
  <c r="I3348" i="3"/>
  <c r="K3348" i="3" s="1"/>
  <c r="I3349" i="3"/>
  <c r="K3349" i="3" s="1"/>
  <c r="I3350" i="3"/>
  <c r="K3350" i="3" s="1"/>
  <c r="I3351" i="3"/>
  <c r="K3351" i="3" s="1"/>
  <c r="I3352" i="3"/>
  <c r="K3352" i="3" s="1"/>
  <c r="I3353" i="3"/>
  <c r="K3353" i="3" s="1"/>
  <c r="I3354" i="3"/>
  <c r="K3354" i="3" s="1"/>
  <c r="I3355" i="3"/>
  <c r="K3355" i="3" s="1"/>
  <c r="I3356" i="3"/>
  <c r="K3356" i="3" s="1"/>
  <c r="I3357" i="3"/>
  <c r="K3357" i="3" s="1"/>
  <c r="I3358" i="3"/>
  <c r="K3358" i="3" s="1"/>
  <c r="I3359" i="3"/>
  <c r="K3359" i="3" s="1"/>
  <c r="I3360" i="3"/>
  <c r="K3360" i="3" s="1"/>
  <c r="I3361" i="3"/>
  <c r="K3361" i="3" s="1"/>
  <c r="I3362" i="3"/>
  <c r="K3362" i="3" s="1"/>
  <c r="I3363" i="3"/>
  <c r="K3363" i="3" s="1"/>
  <c r="I3364" i="3"/>
  <c r="K3364" i="3" s="1"/>
  <c r="I3365" i="3"/>
  <c r="K3365" i="3" s="1"/>
  <c r="I3366" i="3"/>
  <c r="K3366" i="3" s="1"/>
  <c r="I3367" i="3"/>
  <c r="K3367" i="3" s="1"/>
  <c r="I3368" i="3"/>
  <c r="K3368" i="3" s="1"/>
  <c r="I3369" i="3"/>
  <c r="K3369" i="3" s="1"/>
  <c r="I3370" i="3"/>
  <c r="K3370" i="3" s="1"/>
  <c r="I3371" i="3"/>
  <c r="K3371" i="3" s="1"/>
  <c r="I3372" i="3"/>
  <c r="K3372" i="3" s="1"/>
  <c r="I3373" i="3"/>
  <c r="K3373" i="3" s="1"/>
  <c r="I3374" i="3"/>
  <c r="K3374" i="3" s="1"/>
  <c r="I3375" i="3"/>
  <c r="K3375" i="3" s="1"/>
  <c r="I3376" i="3"/>
  <c r="K3376" i="3" s="1"/>
  <c r="I3377" i="3"/>
  <c r="K3377" i="3" s="1"/>
  <c r="I3378" i="3"/>
  <c r="K3378" i="3" s="1"/>
  <c r="I3379" i="3"/>
  <c r="K3379" i="3" s="1"/>
  <c r="I3380" i="3"/>
  <c r="K3380" i="3" s="1"/>
  <c r="I3381" i="3"/>
  <c r="K3381" i="3" s="1"/>
  <c r="I3382" i="3"/>
  <c r="K3382" i="3" s="1"/>
  <c r="I3383" i="3"/>
  <c r="K3383" i="3" s="1"/>
  <c r="I3384" i="3"/>
  <c r="K3384" i="3" s="1"/>
  <c r="I3385" i="3"/>
  <c r="K3385" i="3" s="1"/>
  <c r="I3386" i="3"/>
  <c r="K3386" i="3" s="1"/>
  <c r="I3387" i="3"/>
  <c r="K3387" i="3" s="1"/>
  <c r="I3388" i="3"/>
  <c r="K3388" i="3" s="1"/>
  <c r="I3389" i="3"/>
  <c r="K3389" i="3" s="1"/>
  <c r="I3390" i="3"/>
  <c r="K3390" i="3" s="1"/>
  <c r="I3391" i="3"/>
  <c r="K3391" i="3" s="1"/>
  <c r="I3392" i="3"/>
  <c r="K3392" i="3" s="1"/>
  <c r="I3393" i="3"/>
  <c r="K3393" i="3" s="1"/>
  <c r="I3394" i="3"/>
  <c r="K3394" i="3" s="1"/>
  <c r="I3395" i="3"/>
  <c r="K3395" i="3" s="1"/>
  <c r="I3396" i="3"/>
  <c r="K3396" i="3" s="1"/>
  <c r="I3397" i="3"/>
  <c r="K3397" i="3" s="1"/>
  <c r="I3398" i="3"/>
  <c r="K3398" i="3" s="1"/>
  <c r="I3399" i="3"/>
  <c r="K3399" i="3" s="1"/>
  <c r="I3400" i="3"/>
  <c r="K3400" i="3" s="1"/>
  <c r="I3401" i="3"/>
  <c r="K3401" i="3" s="1"/>
  <c r="I3402" i="3"/>
  <c r="K3402" i="3" s="1"/>
  <c r="I3403" i="3"/>
  <c r="K3403" i="3" s="1"/>
  <c r="I3404" i="3"/>
  <c r="K3404" i="3" s="1"/>
  <c r="I3405" i="3"/>
  <c r="K3405" i="3" s="1"/>
  <c r="I3406" i="3"/>
  <c r="K3406" i="3" s="1"/>
  <c r="I3407" i="3"/>
  <c r="K3407" i="3" s="1"/>
  <c r="I3408" i="3"/>
  <c r="K3408" i="3" s="1"/>
  <c r="I3409" i="3"/>
  <c r="K3409" i="3" s="1"/>
  <c r="I3410" i="3"/>
  <c r="K3410" i="3" s="1"/>
  <c r="I3411" i="3"/>
  <c r="K3411" i="3" s="1"/>
  <c r="I3412" i="3"/>
  <c r="K3412" i="3" s="1"/>
  <c r="I3413" i="3"/>
  <c r="K3413" i="3" s="1"/>
  <c r="I3414" i="3"/>
  <c r="K3414" i="3" s="1"/>
  <c r="I3415" i="3"/>
  <c r="K3415" i="3" s="1"/>
  <c r="I3416" i="3"/>
  <c r="K3416" i="3" s="1"/>
  <c r="I3417" i="3"/>
  <c r="K3417" i="3" s="1"/>
  <c r="I3418" i="3"/>
  <c r="K3418" i="3" s="1"/>
  <c r="I3419" i="3"/>
  <c r="K3419" i="3" s="1"/>
  <c r="I3420" i="3"/>
  <c r="K3420" i="3" s="1"/>
  <c r="I3421" i="3"/>
  <c r="K3421" i="3" s="1"/>
  <c r="I3422" i="3"/>
  <c r="K3422" i="3" s="1"/>
  <c r="I3423" i="3"/>
  <c r="K3423" i="3" s="1"/>
  <c r="I3424" i="3"/>
  <c r="K3424" i="3" s="1"/>
  <c r="I3425" i="3"/>
  <c r="K3425" i="3" s="1"/>
  <c r="I3426" i="3"/>
  <c r="K3426" i="3" s="1"/>
  <c r="I3427" i="3"/>
  <c r="K3427" i="3" s="1"/>
  <c r="I3428" i="3"/>
  <c r="K3428" i="3" s="1"/>
  <c r="I3429" i="3"/>
  <c r="K3429" i="3" s="1"/>
  <c r="I3430" i="3"/>
  <c r="K3430" i="3" s="1"/>
  <c r="I3431" i="3"/>
  <c r="K3431" i="3" s="1"/>
  <c r="I3432" i="3"/>
  <c r="K3432" i="3" s="1"/>
  <c r="I3433" i="3"/>
  <c r="K3433" i="3" s="1"/>
  <c r="I3434" i="3"/>
  <c r="K3434" i="3" s="1"/>
  <c r="I3435" i="3"/>
  <c r="K3435" i="3" s="1"/>
  <c r="I3436" i="3"/>
  <c r="K3436" i="3" s="1"/>
  <c r="I3437" i="3"/>
  <c r="K3437" i="3" s="1"/>
  <c r="I3438" i="3"/>
  <c r="K3438" i="3" s="1"/>
  <c r="I3439" i="3"/>
  <c r="K3439" i="3" s="1"/>
  <c r="I3440" i="3"/>
  <c r="K3440" i="3" s="1"/>
  <c r="I3441" i="3"/>
  <c r="K3441" i="3" s="1"/>
  <c r="I3442" i="3"/>
  <c r="K3442" i="3" s="1"/>
  <c r="I3443" i="3"/>
  <c r="K3443" i="3" s="1"/>
  <c r="I3444" i="3"/>
  <c r="K3444" i="3" s="1"/>
  <c r="I3445" i="3"/>
  <c r="K3445" i="3" s="1"/>
  <c r="I3446" i="3"/>
  <c r="K3446" i="3" s="1"/>
  <c r="I3447" i="3"/>
  <c r="K3447" i="3" s="1"/>
  <c r="I3448" i="3"/>
  <c r="K3448" i="3" s="1"/>
  <c r="I3449" i="3"/>
  <c r="K3449" i="3" s="1"/>
  <c r="I3450" i="3"/>
  <c r="K3450" i="3" s="1"/>
  <c r="I3451" i="3"/>
  <c r="K3451" i="3" s="1"/>
  <c r="I3452" i="3"/>
  <c r="K3452" i="3" s="1"/>
  <c r="I3453" i="3"/>
  <c r="K3453" i="3" s="1"/>
  <c r="I3454" i="3"/>
  <c r="K3454" i="3" s="1"/>
  <c r="I3455" i="3"/>
  <c r="K3455" i="3" s="1"/>
  <c r="I3456" i="3"/>
  <c r="K3456" i="3" s="1"/>
  <c r="I3457" i="3"/>
  <c r="K3457" i="3" s="1"/>
  <c r="I3458" i="3"/>
  <c r="K3458" i="3" s="1"/>
  <c r="I3459" i="3"/>
  <c r="K3459" i="3" s="1"/>
  <c r="I3460" i="3"/>
  <c r="K3460" i="3" s="1"/>
  <c r="I3461" i="3"/>
  <c r="K3461" i="3" s="1"/>
  <c r="I3462" i="3"/>
  <c r="K3462" i="3" s="1"/>
  <c r="I3463" i="3"/>
  <c r="K3463" i="3" s="1"/>
  <c r="I3464" i="3"/>
  <c r="K3464" i="3" s="1"/>
  <c r="I3465" i="3"/>
  <c r="K3465" i="3" s="1"/>
  <c r="I3466" i="3"/>
  <c r="K3466" i="3" s="1"/>
  <c r="I3467" i="3"/>
  <c r="K3467" i="3" s="1"/>
  <c r="I3468" i="3"/>
  <c r="K3468" i="3" s="1"/>
  <c r="I3469" i="3"/>
  <c r="K3469" i="3" s="1"/>
  <c r="I3470" i="3"/>
  <c r="K3470" i="3" s="1"/>
  <c r="I3471" i="3"/>
  <c r="K3471" i="3" s="1"/>
  <c r="I3472" i="3"/>
  <c r="K3472" i="3" s="1"/>
  <c r="I3473" i="3"/>
  <c r="K3473" i="3" s="1"/>
  <c r="I3474" i="3"/>
  <c r="K3474" i="3" s="1"/>
  <c r="I3475" i="3"/>
  <c r="K3475" i="3" s="1"/>
  <c r="I3476" i="3"/>
  <c r="K3476" i="3" s="1"/>
  <c r="I3477" i="3"/>
  <c r="K3477" i="3" s="1"/>
  <c r="I3478" i="3"/>
  <c r="K3478" i="3" s="1"/>
  <c r="I3479" i="3"/>
  <c r="K3479" i="3" s="1"/>
  <c r="I3480" i="3"/>
  <c r="K3480" i="3" s="1"/>
  <c r="I3481" i="3"/>
  <c r="K3481" i="3" s="1"/>
  <c r="I3482" i="3"/>
  <c r="K3482" i="3" s="1"/>
  <c r="I3483" i="3"/>
  <c r="K3483" i="3" s="1"/>
  <c r="I3484" i="3"/>
  <c r="K3484" i="3" s="1"/>
  <c r="I3485" i="3"/>
  <c r="K3485" i="3" s="1"/>
  <c r="I3486" i="3"/>
  <c r="K3486" i="3" s="1"/>
  <c r="I3487" i="3"/>
  <c r="K3487" i="3" s="1"/>
  <c r="I3488" i="3"/>
  <c r="K3488" i="3" s="1"/>
  <c r="I3489" i="3"/>
  <c r="K3489" i="3" s="1"/>
  <c r="I3490" i="3"/>
  <c r="K3490" i="3" s="1"/>
  <c r="I3491" i="3"/>
  <c r="K3491" i="3" s="1"/>
  <c r="I3492" i="3"/>
  <c r="K3492" i="3" s="1"/>
  <c r="I3493" i="3"/>
  <c r="K3493" i="3" s="1"/>
  <c r="I3494" i="3"/>
  <c r="K3494" i="3" s="1"/>
  <c r="I3495" i="3"/>
  <c r="K3495" i="3" s="1"/>
  <c r="I3496" i="3"/>
  <c r="K3496" i="3" s="1"/>
  <c r="I3497" i="3"/>
  <c r="K3497" i="3" s="1"/>
  <c r="I3498" i="3"/>
  <c r="K3498" i="3" s="1"/>
  <c r="I3499" i="3"/>
  <c r="K3499" i="3" s="1"/>
  <c r="I3500" i="3"/>
  <c r="K3500" i="3" s="1"/>
  <c r="I3501" i="3"/>
  <c r="K3501" i="3" s="1"/>
  <c r="I3502" i="3"/>
  <c r="K3502" i="3" s="1"/>
  <c r="I3503" i="3"/>
  <c r="K3503" i="3" s="1"/>
  <c r="I3504" i="3"/>
  <c r="K3504" i="3" s="1"/>
  <c r="I3505" i="3"/>
  <c r="K3505" i="3" s="1"/>
  <c r="I3506" i="3"/>
  <c r="K3506" i="3" s="1"/>
  <c r="I3507" i="3"/>
  <c r="K3507" i="3" s="1"/>
  <c r="I3508" i="3"/>
  <c r="K3508" i="3" s="1"/>
  <c r="I3509" i="3"/>
  <c r="K3509" i="3" s="1"/>
  <c r="I3510" i="3"/>
  <c r="K3510" i="3" s="1"/>
  <c r="I3511" i="3"/>
  <c r="K3511" i="3" s="1"/>
  <c r="I3512" i="3"/>
  <c r="K3512" i="3" s="1"/>
  <c r="I3513" i="3"/>
  <c r="K3513" i="3" s="1"/>
  <c r="I3514" i="3"/>
  <c r="K3514" i="3" s="1"/>
  <c r="I3515" i="3"/>
  <c r="K3515" i="3" s="1"/>
  <c r="I3516" i="3"/>
  <c r="K3516" i="3" s="1"/>
  <c r="I3517" i="3"/>
  <c r="K3517" i="3" s="1"/>
  <c r="I3518" i="3"/>
  <c r="K3518" i="3" s="1"/>
  <c r="I3519" i="3"/>
  <c r="K3519" i="3" s="1"/>
  <c r="I3520" i="3"/>
  <c r="K3520" i="3" s="1"/>
  <c r="I3521" i="3"/>
  <c r="K3521" i="3" s="1"/>
  <c r="I3522" i="3"/>
  <c r="K3522" i="3" s="1"/>
  <c r="I3523" i="3"/>
  <c r="K3523" i="3" s="1"/>
  <c r="I3524" i="3"/>
  <c r="K3524" i="3" s="1"/>
  <c r="I3525" i="3"/>
  <c r="K3525" i="3" s="1"/>
  <c r="I3526" i="3"/>
  <c r="K3526" i="3" s="1"/>
  <c r="I3527" i="3"/>
  <c r="K3527" i="3" s="1"/>
  <c r="I3528" i="3"/>
  <c r="K3528" i="3" s="1"/>
  <c r="I3529" i="3"/>
  <c r="K3529" i="3" s="1"/>
  <c r="I3530" i="3"/>
  <c r="K3530" i="3" s="1"/>
  <c r="I3531" i="3"/>
  <c r="K3531" i="3" s="1"/>
  <c r="I3532" i="3"/>
  <c r="K3532" i="3" s="1"/>
  <c r="I3533" i="3"/>
  <c r="K3533" i="3" s="1"/>
  <c r="I3534" i="3"/>
  <c r="K3534" i="3" s="1"/>
  <c r="I3535" i="3"/>
  <c r="K3535" i="3" s="1"/>
  <c r="I3536" i="3"/>
  <c r="K3536" i="3" s="1"/>
  <c r="I3537" i="3"/>
  <c r="K3537" i="3" s="1"/>
  <c r="I3538" i="3"/>
  <c r="K3538" i="3" s="1"/>
  <c r="I3539" i="3"/>
  <c r="K3539" i="3" s="1"/>
  <c r="I3540" i="3"/>
  <c r="K3540" i="3" s="1"/>
  <c r="I3541" i="3"/>
  <c r="K3541" i="3" s="1"/>
  <c r="I3542" i="3"/>
  <c r="K3542" i="3" s="1"/>
  <c r="I3543" i="3"/>
  <c r="K3543" i="3" s="1"/>
  <c r="I3544" i="3"/>
  <c r="K3544" i="3" s="1"/>
  <c r="I3545" i="3"/>
  <c r="K3545" i="3" s="1"/>
  <c r="I3546" i="3"/>
  <c r="K3546" i="3" s="1"/>
  <c r="I3547" i="3"/>
  <c r="K3547" i="3" s="1"/>
  <c r="I3548" i="3"/>
  <c r="K3548" i="3" s="1"/>
  <c r="I3549" i="3"/>
  <c r="K3549" i="3" s="1"/>
  <c r="I3550" i="3"/>
  <c r="K3550" i="3" s="1"/>
  <c r="I3551" i="3"/>
  <c r="K3551" i="3" s="1"/>
  <c r="I3552" i="3"/>
  <c r="K3552" i="3" s="1"/>
  <c r="I3553" i="3"/>
  <c r="K3553" i="3" s="1"/>
  <c r="I3554" i="3"/>
  <c r="K3554" i="3" s="1"/>
  <c r="I3555" i="3"/>
  <c r="K3555" i="3" s="1"/>
  <c r="I3556" i="3"/>
  <c r="K3556" i="3" s="1"/>
  <c r="I3557" i="3"/>
  <c r="K3557" i="3" s="1"/>
  <c r="I3558" i="3"/>
  <c r="K3558" i="3" s="1"/>
  <c r="I3559" i="3"/>
  <c r="K3559" i="3" s="1"/>
  <c r="I3560" i="3"/>
  <c r="K3560" i="3" s="1"/>
  <c r="I3561" i="3"/>
  <c r="K3561" i="3" s="1"/>
  <c r="I3562" i="3"/>
  <c r="K3562" i="3" s="1"/>
  <c r="I3563" i="3"/>
  <c r="K3563" i="3" s="1"/>
  <c r="I3564" i="3"/>
  <c r="K3564" i="3" s="1"/>
  <c r="I3565" i="3"/>
  <c r="K3565" i="3" s="1"/>
  <c r="I3566" i="3"/>
  <c r="K3566" i="3" s="1"/>
  <c r="I3567" i="3"/>
  <c r="K3567" i="3" s="1"/>
  <c r="I3568" i="3"/>
  <c r="K3568" i="3" s="1"/>
  <c r="I3569" i="3"/>
  <c r="K3569" i="3" s="1"/>
  <c r="I3570" i="3"/>
  <c r="K3570" i="3" s="1"/>
  <c r="I3571" i="3"/>
  <c r="K3571" i="3" s="1"/>
  <c r="I3572" i="3"/>
  <c r="K3572" i="3" s="1"/>
  <c r="I3573" i="3"/>
  <c r="K3573" i="3" s="1"/>
  <c r="I3574" i="3"/>
  <c r="K3574" i="3" s="1"/>
  <c r="I3575" i="3"/>
  <c r="K3575" i="3" s="1"/>
  <c r="I3576" i="3"/>
  <c r="K3576" i="3" s="1"/>
  <c r="I3577" i="3"/>
  <c r="K3577" i="3" s="1"/>
  <c r="I3578" i="3"/>
  <c r="K3578" i="3" s="1"/>
  <c r="I3579" i="3"/>
  <c r="K3579" i="3" s="1"/>
  <c r="I3580" i="3"/>
  <c r="K3580" i="3" s="1"/>
  <c r="I3581" i="3"/>
  <c r="K3581" i="3" s="1"/>
  <c r="I3582" i="3"/>
  <c r="K3582" i="3" s="1"/>
  <c r="I3583" i="3"/>
  <c r="K3583" i="3" s="1"/>
  <c r="I3584" i="3"/>
  <c r="K3584" i="3" s="1"/>
  <c r="I3585" i="3"/>
  <c r="K3585" i="3" s="1"/>
  <c r="I3586" i="3"/>
  <c r="K3586" i="3" s="1"/>
  <c r="I3587" i="3"/>
  <c r="K3587" i="3" s="1"/>
  <c r="I3588" i="3"/>
  <c r="K3588" i="3" s="1"/>
  <c r="I3589" i="3"/>
  <c r="K3589" i="3" s="1"/>
  <c r="I3590" i="3"/>
  <c r="K3590" i="3" s="1"/>
  <c r="I3591" i="3"/>
  <c r="K3591" i="3" s="1"/>
  <c r="I3592" i="3"/>
  <c r="K3592" i="3" s="1"/>
  <c r="I3593" i="3"/>
  <c r="K3593" i="3" s="1"/>
  <c r="I3594" i="3"/>
  <c r="K3594" i="3" s="1"/>
  <c r="I3595" i="3"/>
  <c r="K3595" i="3" s="1"/>
  <c r="I3596" i="3"/>
  <c r="K3596" i="3" s="1"/>
  <c r="I3597" i="3"/>
  <c r="K3597" i="3" s="1"/>
  <c r="I3598" i="3"/>
  <c r="K3598" i="3" s="1"/>
  <c r="I3599" i="3"/>
  <c r="K3599" i="3" s="1"/>
  <c r="I3600" i="3"/>
  <c r="K3600" i="3" s="1"/>
  <c r="I3601" i="3"/>
  <c r="K3601" i="3" s="1"/>
  <c r="I3602" i="3"/>
  <c r="K3602" i="3" s="1"/>
  <c r="I3603" i="3"/>
  <c r="K3603" i="3" s="1"/>
  <c r="I3604" i="3"/>
  <c r="K3604" i="3" s="1"/>
  <c r="I3605" i="3"/>
  <c r="K3605" i="3" s="1"/>
  <c r="I3606" i="3"/>
  <c r="K3606" i="3" s="1"/>
  <c r="I3607" i="3"/>
  <c r="K3607" i="3" s="1"/>
  <c r="I3608" i="3"/>
  <c r="K3608" i="3" s="1"/>
  <c r="I3609" i="3"/>
  <c r="K3609" i="3" s="1"/>
  <c r="I3610" i="3"/>
  <c r="K3610" i="3" s="1"/>
  <c r="I3611" i="3"/>
  <c r="K3611" i="3" s="1"/>
  <c r="I3612" i="3"/>
  <c r="K3612" i="3" s="1"/>
  <c r="I3613" i="3"/>
  <c r="K3613" i="3" s="1"/>
  <c r="I3614" i="3"/>
  <c r="K3614" i="3" s="1"/>
  <c r="I3615" i="3"/>
  <c r="K3615" i="3" s="1"/>
  <c r="I3616" i="3"/>
  <c r="K3616" i="3" s="1"/>
  <c r="I3617" i="3"/>
  <c r="K3617" i="3" s="1"/>
  <c r="I3618" i="3"/>
  <c r="K3618" i="3" s="1"/>
  <c r="I3619" i="3"/>
  <c r="K3619" i="3" s="1"/>
  <c r="I3620" i="3"/>
  <c r="K3620" i="3" s="1"/>
  <c r="I3621" i="3"/>
  <c r="K3621" i="3" s="1"/>
  <c r="I3622" i="3"/>
  <c r="K3622" i="3" s="1"/>
  <c r="I3623" i="3"/>
  <c r="K3623" i="3" s="1"/>
  <c r="I3624" i="3"/>
  <c r="K3624" i="3" s="1"/>
  <c r="I3625" i="3"/>
  <c r="K3625" i="3" s="1"/>
  <c r="I3626" i="3"/>
  <c r="K3626" i="3" s="1"/>
  <c r="I3627" i="3"/>
  <c r="K3627" i="3" s="1"/>
  <c r="I3628" i="3"/>
  <c r="K3628" i="3" s="1"/>
  <c r="I3629" i="3"/>
  <c r="K3629" i="3" s="1"/>
  <c r="I3630" i="3"/>
  <c r="K3630" i="3" s="1"/>
  <c r="I3631" i="3"/>
  <c r="K3631" i="3" s="1"/>
  <c r="I3632" i="3"/>
  <c r="K3632" i="3" s="1"/>
  <c r="I3633" i="3"/>
  <c r="K3633" i="3" s="1"/>
  <c r="I3634" i="3"/>
  <c r="K3634" i="3" s="1"/>
  <c r="I3635" i="3"/>
  <c r="K3635" i="3" s="1"/>
  <c r="I3636" i="3"/>
  <c r="K3636" i="3" s="1"/>
  <c r="I3637" i="3"/>
  <c r="K3637" i="3" s="1"/>
  <c r="I3638" i="3"/>
  <c r="K3638" i="3" s="1"/>
  <c r="I3639" i="3"/>
  <c r="K3639" i="3" s="1"/>
  <c r="I3640" i="3"/>
  <c r="K3640" i="3" s="1"/>
  <c r="I3641" i="3"/>
  <c r="K3641" i="3" s="1"/>
  <c r="I3642" i="3"/>
  <c r="K3642" i="3" s="1"/>
  <c r="I3643" i="3"/>
  <c r="K3643" i="3" s="1"/>
  <c r="I3644" i="3"/>
  <c r="K3644" i="3" s="1"/>
  <c r="I3645" i="3"/>
  <c r="K3645" i="3" s="1"/>
  <c r="I3646" i="3"/>
  <c r="K3646" i="3" s="1"/>
  <c r="I3647" i="3"/>
  <c r="K3647" i="3" s="1"/>
  <c r="I3648" i="3"/>
  <c r="K3648" i="3" s="1"/>
  <c r="I3649" i="3"/>
  <c r="K3649" i="3" s="1"/>
  <c r="I3650" i="3"/>
  <c r="K3650" i="3" s="1"/>
  <c r="I3651" i="3"/>
  <c r="K3651" i="3" s="1"/>
  <c r="I3652" i="3"/>
  <c r="K3652" i="3" s="1"/>
  <c r="I3653" i="3"/>
  <c r="K3653" i="3" s="1"/>
  <c r="I3654" i="3"/>
  <c r="K3654" i="3" s="1"/>
  <c r="I3655" i="3"/>
  <c r="K3655" i="3" s="1"/>
  <c r="I3656" i="3"/>
  <c r="K3656" i="3" s="1"/>
  <c r="I3657" i="3"/>
  <c r="K3657" i="3" s="1"/>
  <c r="I3658" i="3"/>
  <c r="K3658" i="3" s="1"/>
  <c r="I3659" i="3"/>
  <c r="K3659" i="3" s="1"/>
  <c r="I3660" i="3"/>
  <c r="K3660" i="3" s="1"/>
  <c r="I3661" i="3"/>
  <c r="K3661" i="3" s="1"/>
  <c r="I3662" i="3"/>
  <c r="K3662" i="3" s="1"/>
  <c r="I3663" i="3"/>
  <c r="K3663" i="3" s="1"/>
  <c r="I3664" i="3"/>
  <c r="K3664" i="3" s="1"/>
  <c r="I3665" i="3"/>
  <c r="K3665" i="3" s="1"/>
  <c r="I3666" i="3"/>
  <c r="K3666" i="3" s="1"/>
  <c r="I3667" i="3"/>
  <c r="K3667" i="3" s="1"/>
  <c r="I3668" i="3"/>
  <c r="K3668" i="3" s="1"/>
  <c r="I3669" i="3"/>
  <c r="K3669" i="3" s="1"/>
  <c r="I3670" i="3"/>
  <c r="K3670" i="3" s="1"/>
  <c r="I3671" i="3"/>
  <c r="K3671" i="3" s="1"/>
  <c r="I3672" i="3"/>
  <c r="K3672" i="3" s="1"/>
  <c r="I3673" i="3"/>
  <c r="K3673" i="3" s="1"/>
  <c r="I3674" i="3"/>
  <c r="K3674" i="3" s="1"/>
  <c r="I3675" i="3"/>
  <c r="K3675" i="3" s="1"/>
  <c r="I3676" i="3"/>
  <c r="K3676" i="3" s="1"/>
  <c r="I3677" i="3"/>
  <c r="K3677" i="3" s="1"/>
  <c r="I3678" i="3"/>
  <c r="K3678" i="3" s="1"/>
  <c r="I3679" i="3"/>
  <c r="K3679" i="3" s="1"/>
  <c r="I3680" i="3"/>
  <c r="K3680" i="3" s="1"/>
  <c r="I3681" i="3"/>
  <c r="K3681" i="3" s="1"/>
  <c r="I3682" i="3"/>
  <c r="K3682" i="3" s="1"/>
  <c r="I3683" i="3"/>
  <c r="K3683" i="3" s="1"/>
  <c r="I3684" i="3"/>
  <c r="K3684" i="3" s="1"/>
  <c r="I3685" i="3"/>
  <c r="K3685" i="3" s="1"/>
  <c r="I3686" i="3"/>
  <c r="K3686" i="3" s="1"/>
  <c r="I3687" i="3"/>
  <c r="K3687" i="3" s="1"/>
  <c r="I3688" i="3"/>
  <c r="K3688" i="3" s="1"/>
  <c r="I3689" i="3"/>
  <c r="K3689" i="3" s="1"/>
  <c r="I3690" i="3"/>
  <c r="K3690" i="3" s="1"/>
  <c r="I3691" i="3"/>
  <c r="K3691" i="3" s="1"/>
  <c r="I3692" i="3"/>
  <c r="K3692" i="3" s="1"/>
  <c r="I3693" i="3"/>
  <c r="K3693" i="3" s="1"/>
  <c r="I3694" i="3"/>
  <c r="K3694" i="3" s="1"/>
  <c r="I3695" i="3"/>
  <c r="K3695" i="3" s="1"/>
  <c r="I3696" i="3"/>
  <c r="K3696" i="3" s="1"/>
  <c r="I3697" i="3"/>
  <c r="K3697" i="3" s="1"/>
  <c r="I3698" i="3"/>
  <c r="K3698" i="3" s="1"/>
  <c r="I3699" i="3"/>
  <c r="K3699" i="3" s="1"/>
  <c r="I3700" i="3"/>
  <c r="K3700" i="3" s="1"/>
  <c r="I3701" i="3"/>
  <c r="K3701" i="3" s="1"/>
  <c r="I3702" i="3"/>
  <c r="K3702" i="3" s="1"/>
  <c r="I3703" i="3"/>
  <c r="K3703" i="3" s="1"/>
  <c r="I3704" i="3"/>
  <c r="K3704" i="3" s="1"/>
  <c r="I3705" i="3"/>
  <c r="K3705" i="3" s="1"/>
  <c r="I3706" i="3"/>
  <c r="K3706" i="3" s="1"/>
  <c r="I3707" i="3"/>
  <c r="K3707" i="3" s="1"/>
  <c r="I3708" i="3"/>
  <c r="K3708" i="3" s="1"/>
  <c r="I3709" i="3"/>
  <c r="K3709" i="3" s="1"/>
  <c r="I3710" i="3"/>
  <c r="K3710" i="3" s="1"/>
  <c r="I3711" i="3"/>
  <c r="K3711" i="3" s="1"/>
  <c r="I3712" i="3"/>
  <c r="K3712" i="3" s="1"/>
  <c r="I3713" i="3"/>
  <c r="K3713" i="3" s="1"/>
  <c r="I3714" i="3"/>
  <c r="K3714" i="3" s="1"/>
  <c r="I3715" i="3"/>
  <c r="K3715" i="3" s="1"/>
  <c r="I3716" i="3"/>
  <c r="K3716" i="3" s="1"/>
  <c r="I3717" i="3"/>
  <c r="K3717" i="3" s="1"/>
  <c r="I3718" i="3"/>
  <c r="K3718" i="3" s="1"/>
  <c r="I3719" i="3"/>
  <c r="K3719" i="3" s="1"/>
  <c r="I3720" i="3"/>
  <c r="K3720" i="3" s="1"/>
  <c r="I3721" i="3"/>
  <c r="K3721" i="3" s="1"/>
  <c r="I3722" i="3"/>
  <c r="K3722" i="3" s="1"/>
  <c r="I3723" i="3"/>
  <c r="K3723" i="3" s="1"/>
  <c r="I3724" i="3"/>
  <c r="K3724" i="3" s="1"/>
  <c r="I3725" i="3"/>
  <c r="K3725" i="3" s="1"/>
  <c r="I3726" i="3"/>
  <c r="K3726" i="3" s="1"/>
  <c r="I3727" i="3"/>
  <c r="K3727" i="3" s="1"/>
  <c r="I3728" i="3"/>
  <c r="K3728" i="3" s="1"/>
  <c r="I3729" i="3"/>
  <c r="K3729" i="3" s="1"/>
  <c r="I3730" i="3"/>
  <c r="K3730" i="3" s="1"/>
  <c r="I3731" i="3"/>
  <c r="K3731" i="3" s="1"/>
  <c r="I3732" i="3"/>
  <c r="K3732" i="3" s="1"/>
  <c r="I3733" i="3"/>
  <c r="K3733" i="3" s="1"/>
  <c r="I3734" i="3"/>
  <c r="K3734" i="3" s="1"/>
  <c r="I3735" i="3"/>
  <c r="K3735" i="3" s="1"/>
  <c r="I3736" i="3"/>
  <c r="K3736" i="3" s="1"/>
  <c r="I3737" i="3"/>
  <c r="K3737" i="3" s="1"/>
  <c r="I3738" i="3"/>
  <c r="K3738" i="3" s="1"/>
  <c r="I3739" i="3"/>
  <c r="K3739" i="3" s="1"/>
  <c r="I3740" i="3"/>
  <c r="K3740" i="3" s="1"/>
  <c r="I3741" i="3"/>
  <c r="K3741" i="3" s="1"/>
  <c r="I3742" i="3"/>
  <c r="K3742" i="3" s="1"/>
  <c r="I3743" i="3"/>
  <c r="K3743" i="3" s="1"/>
  <c r="I3744" i="3"/>
  <c r="K3744" i="3" s="1"/>
  <c r="I3745" i="3"/>
  <c r="K3745" i="3" s="1"/>
  <c r="I3746" i="3"/>
  <c r="K3746" i="3" s="1"/>
  <c r="I3747" i="3"/>
  <c r="K3747" i="3" s="1"/>
  <c r="I3748" i="3"/>
  <c r="K3748" i="3" s="1"/>
  <c r="I3749" i="3"/>
  <c r="K3749" i="3" s="1"/>
  <c r="I3750" i="3"/>
  <c r="K3750" i="3" s="1"/>
  <c r="I3751" i="3"/>
  <c r="K3751" i="3" s="1"/>
  <c r="I3752" i="3"/>
  <c r="K3752" i="3" s="1"/>
  <c r="I3753" i="3"/>
  <c r="K3753" i="3" s="1"/>
  <c r="I3754" i="3"/>
  <c r="K3754" i="3" s="1"/>
  <c r="I3755" i="3"/>
  <c r="K3755" i="3" s="1"/>
  <c r="I3756" i="3"/>
  <c r="K3756" i="3" s="1"/>
  <c r="I3757" i="3"/>
  <c r="K3757" i="3" s="1"/>
  <c r="I3758" i="3"/>
  <c r="K3758" i="3" s="1"/>
  <c r="I3759" i="3"/>
  <c r="K3759" i="3" s="1"/>
  <c r="I3760" i="3"/>
  <c r="K3760" i="3" s="1"/>
  <c r="I3761" i="3"/>
  <c r="K3761" i="3" s="1"/>
  <c r="I3762" i="3"/>
  <c r="K3762" i="3" s="1"/>
  <c r="I3763" i="3"/>
  <c r="K3763" i="3" s="1"/>
  <c r="I3764" i="3"/>
  <c r="K3764" i="3" s="1"/>
  <c r="I3765" i="3"/>
  <c r="K3765" i="3" s="1"/>
  <c r="I3766" i="3"/>
  <c r="K3766" i="3" s="1"/>
  <c r="I3767" i="3"/>
  <c r="K3767" i="3" s="1"/>
  <c r="I3768" i="3"/>
  <c r="K3768" i="3" s="1"/>
  <c r="I3769" i="3"/>
  <c r="K3769" i="3" s="1"/>
  <c r="I3770" i="3"/>
  <c r="K3770" i="3" s="1"/>
  <c r="I3771" i="3"/>
  <c r="K3771" i="3" s="1"/>
  <c r="I3772" i="3"/>
  <c r="K3772" i="3" s="1"/>
  <c r="I3773" i="3"/>
  <c r="K3773" i="3" s="1"/>
  <c r="I3774" i="3"/>
  <c r="K3774" i="3" s="1"/>
  <c r="I3775" i="3"/>
  <c r="K3775" i="3" s="1"/>
  <c r="I3776" i="3"/>
  <c r="K3776" i="3" s="1"/>
  <c r="I3777" i="3"/>
  <c r="K3777" i="3" s="1"/>
  <c r="I3778" i="3"/>
  <c r="K3778" i="3" s="1"/>
  <c r="I3779" i="3"/>
  <c r="K3779" i="3" s="1"/>
  <c r="I3780" i="3"/>
  <c r="K3780" i="3" s="1"/>
  <c r="I3781" i="3"/>
  <c r="K3781" i="3" s="1"/>
  <c r="I3782" i="3"/>
  <c r="K3782" i="3" s="1"/>
  <c r="I3783" i="3"/>
  <c r="K3783" i="3" s="1"/>
  <c r="I3784" i="3"/>
  <c r="K3784" i="3" s="1"/>
  <c r="I3785" i="3"/>
  <c r="K3785" i="3" s="1"/>
  <c r="I3786" i="3"/>
  <c r="K3786" i="3" s="1"/>
  <c r="I3787" i="3"/>
  <c r="K3787" i="3" s="1"/>
  <c r="I3788" i="3"/>
  <c r="K3788" i="3" s="1"/>
  <c r="I3789" i="3"/>
  <c r="K3789" i="3" s="1"/>
  <c r="I3790" i="3"/>
  <c r="K3790" i="3" s="1"/>
  <c r="I3791" i="3"/>
  <c r="K3791" i="3" s="1"/>
  <c r="I3792" i="3"/>
  <c r="K3792" i="3" s="1"/>
  <c r="I3793" i="3"/>
  <c r="K3793" i="3" s="1"/>
  <c r="I3794" i="3"/>
  <c r="K3794" i="3" s="1"/>
  <c r="I3795" i="3"/>
  <c r="K3795" i="3" s="1"/>
  <c r="I3796" i="3"/>
  <c r="K3796" i="3" s="1"/>
  <c r="I3797" i="3"/>
  <c r="K3797" i="3" s="1"/>
  <c r="I3798" i="3"/>
  <c r="K3798" i="3" s="1"/>
  <c r="I3799" i="3"/>
  <c r="K3799" i="3" s="1"/>
  <c r="I3800" i="3"/>
  <c r="K3800" i="3" s="1"/>
  <c r="I3801" i="3"/>
  <c r="K3801" i="3" s="1"/>
  <c r="I3802" i="3"/>
  <c r="K3802" i="3" s="1"/>
  <c r="I3803" i="3"/>
  <c r="K3803" i="3" s="1"/>
  <c r="I3804" i="3"/>
  <c r="K3804" i="3" s="1"/>
  <c r="I3805" i="3"/>
  <c r="K3805" i="3" s="1"/>
  <c r="I3806" i="3"/>
  <c r="K3806" i="3" s="1"/>
  <c r="I3807" i="3"/>
  <c r="K3807" i="3" s="1"/>
  <c r="I3808" i="3"/>
  <c r="K3808" i="3" s="1"/>
  <c r="I3809" i="3"/>
  <c r="K3809" i="3" s="1"/>
  <c r="I3810" i="3"/>
  <c r="K3810" i="3" s="1"/>
  <c r="I3811" i="3"/>
  <c r="K3811" i="3" s="1"/>
  <c r="I3812" i="3"/>
  <c r="K3812" i="3" s="1"/>
  <c r="I3813" i="3"/>
  <c r="K3813" i="3" s="1"/>
  <c r="I3814" i="3"/>
  <c r="K3814" i="3" s="1"/>
  <c r="I3815" i="3"/>
  <c r="K3815" i="3" s="1"/>
  <c r="I3816" i="3"/>
  <c r="K3816" i="3" s="1"/>
  <c r="I3817" i="3"/>
  <c r="K3817" i="3" s="1"/>
  <c r="I3818" i="3"/>
  <c r="K3818" i="3" s="1"/>
  <c r="I3819" i="3"/>
  <c r="K3819" i="3" s="1"/>
  <c r="I3820" i="3"/>
  <c r="K3820" i="3" s="1"/>
  <c r="I3821" i="3"/>
  <c r="K3821" i="3" s="1"/>
  <c r="I3822" i="3"/>
  <c r="K3822" i="3" s="1"/>
  <c r="I3823" i="3"/>
  <c r="K3823" i="3" s="1"/>
  <c r="I3824" i="3"/>
  <c r="K3824" i="3" s="1"/>
  <c r="I3825" i="3"/>
  <c r="K3825" i="3" s="1"/>
  <c r="I3826" i="3"/>
  <c r="K3826" i="3" s="1"/>
  <c r="I3827" i="3"/>
  <c r="K3827" i="3" s="1"/>
  <c r="I3828" i="3"/>
  <c r="K3828" i="3" s="1"/>
  <c r="I3829" i="3"/>
  <c r="K3829" i="3" s="1"/>
  <c r="I3830" i="3"/>
  <c r="K3830" i="3" s="1"/>
  <c r="I3831" i="3"/>
  <c r="K3831" i="3" s="1"/>
  <c r="I3832" i="3"/>
  <c r="K3832" i="3" s="1"/>
  <c r="I3833" i="3"/>
  <c r="K3833" i="3" s="1"/>
  <c r="I3834" i="3"/>
  <c r="K3834" i="3" s="1"/>
  <c r="I3835" i="3"/>
  <c r="K3835" i="3" s="1"/>
  <c r="I3836" i="3"/>
  <c r="K3836" i="3" s="1"/>
  <c r="I3837" i="3"/>
  <c r="K3837" i="3" s="1"/>
  <c r="I3838" i="3"/>
  <c r="K3838" i="3" s="1"/>
  <c r="I3839" i="3"/>
  <c r="K3839" i="3" s="1"/>
  <c r="I3840" i="3"/>
  <c r="K3840" i="3" s="1"/>
  <c r="I3841" i="3"/>
  <c r="K3841" i="3" s="1"/>
  <c r="I3842" i="3"/>
  <c r="K3842" i="3" s="1"/>
  <c r="I3843" i="3"/>
  <c r="K3843" i="3" s="1"/>
  <c r="I3844" i="3"/>
  <c r="K3844" i="3" s="1"/>
  <c r="I3845" i="3"/>
  <c r="K3845" i="3" s="1"/>
  <c r="I3846" i="3"/>
  <c r="K3846" i="3" s="1"/>
  <c r="I3847" i="3"/>
  <c r="K3847" i="3" s="1"/>
  <c r="I3848" i="3"/>
  <c r="K3848" i="3" s="1"/>
  <c r="I3849" i="3"/>
  <c r="K3849" i="3" s="1"/>
  <c r="I3850" i="3"/>
  <c r="K3850" i="3" s="1"/>
  <c r="I3851" i="3"/>
  <c r="K3851" i="3" s="1"/>
  <c r="I3852" i="3"/>
  <c r="K3852" i="3" s="1"/>
  <c r="I3853" i="3"/>
  <c r="K3853" i="3" s="1"/>
  <c r="I3854" i="3"/>
  <c r="K3854" i="3" s="1"/>
  <c r="I3855" i="3"/>
  <c r="K3855" i="3" s="1"/>
  <c r="I3856" i="3"/>
  <c r="K3856" i="3" s="1"/>
  <c r="I3857" i="3"/>
  <c r="K3857" i="3" s="1"/>
  <c r="I3858" i="3"/>
  <c r="K3858" i="3" s="1"/>
  <c r="I3859" i="3"/>
  <c r="K3859" i="3" s="1"/>
  <c r="I3860" i="3"/>
  <c r="K3860" i="3" s="1"/>
  <c r="I3861" i="3"/>
  <c r="K3861" i="3" s="1"/>
  <c r="I3862" i="3"/>
  <c r="K3862" i="3" s="1"/>
  <c r="I3863" i="3"/>
  <c r="K3863" i="3" s="1"/>
  <c r="I3864" i="3"/>
  <c r="K3864" i="3" s="1"/>
  <c r="I3865" i="3"/>
  <c r="K3865" i="3" s="1"/>
  <c r="I3866" i="3"/>
  <c r="K3866" i="3" s="1"/>
  <c r="I3867" i="3"/>
  <c r="K3867" i="3" s="1"/>
  <c r="I3868" i="3"/>
  <c r="K3868" i="3" s="1"/>
  <c r="I3869" i="3"/>
  <c r="K3869" i="3" s="1"/>
  <c r="I3870" i="3"/>
  <c r="K3870" i="3" s="1"/>
  <c r="I3871" i="3"/>
  <c r="K3871" i="3" s="1"/>
  <c r="I3872" i="3"/>
  <c r="K3872" i="3" s="1"/>
  <c r="I3873" i="3"/>
  <c r="K3873" i="3" s="1"/>
  <c r="I3874" i="3"/>
  <c r="K3874" i="3" s="1"/>
  <c r="I3875" i="3"/>
  <c r="K3875" i="3" s="1"/>
  <c r="I3876" i="3"/>
  <c r="K3876" i="3" s="1"/>
  <c r="I3877" i="3"/>
  <c r="K3877" i="3" s="1"/>
  <c r="I3878" i="3"/>
  <c r="K3878" i="3" s="1"/>
  <c r="I3879" i="3"/>
  <c r="K3879" i="3" s="1"/>
  <c r="I3880" i="3"/>
  <c r="K3880" i="3" s="1"/>
  <c r="I3881" i="3"/>
  <c r="K3881" i="3" s="1"/>
  <c r="I3882" i="3"/>
  <c r="K3882" i="3" s="1"/>
  <c r="I3883" i="3"/>
  <c r="K3883" i="3" s="1"/>
  <c r="I3884" i="3"/>
  <c r="K3884" i="3" s="1"/>
  <c r="I3885" i="3"/>
  <c r="K3885" i="3" s="1"/>
  <c r="I3886" i="3"/>
  <c r="K3886" i="3" s="1"/>
  <c r="I3887" i="3"/>
  <c r="K3887" i="3" s="1"/>
  <c r="I3888" i="3"/>
  <c r="K3888" i="3" s="1"/>
  <c r="I3889" i="3"/>
  <c r="K3889" i="3" s="1"/>
  <c r="I3890" i="3"/>
  <c r="K3890" i="3" s="1"/>
  <c r="I3891" i="3"/>
  <c r="K3891" i="3" s="1"/>
  <c r="I3892" i="3"/>
  <c r="K3892" i="3" s="1"/>
  <c r="I3893" i="3"/>
  <c r="K3893" i="3" s="1"/>
  <c r="I3894" i="3"/>
  <c r="K3894" i="3" s="1"/>
  <c r="I3895" i="3"/>
  <c r="K3895" i="3" s="1"/>
  <c r="I3896" i="3"/>
  <c r="K3896" i="3" s="1"/>
  <c r="I3897" i="3"/>
  <c r="K3897" i="3" s="1"/>
  <c r="I3898" i="3"/>
  <c r="K3898" i="3" s="1"/>
  <c r="I3899" i="3"/>
  <c r="K3899" i="3" s="1"/>
  <c r="I3900" i="3"/>
  <c r="K3900" i="3" s="1"/>
  <c r="I3901" i="3"/>
  <c r="K3901" i="3" s="1"/>
  <c r="I3902" i="3"/>
  <c r="K3902" i="3" s="1"/>
  <c r="I3903" i="3"/>
  <c r="K3903" i="3" s="1"/>
  <c r="I3904" i="3"/>
  <c r="K3904" i="3" s="1"/>
  <c r="I3905" i="3"/>
  <c r="K3905" i="3" s="1"/>
  <c r="I3906" i="3"/>
  <c r="K3906" i="3" s="1"/>
  <c r="I3907" i="3"/>
  <c r="K3907" i="3" s="1"/>
  <c r="I3908" i="3"/>
  <c r="K3908" i="3" s="1"/>
  <c r="I3909" i="3"/>
  <c r="K3909" i="3" s="1"/>
  <c r="I3910" i="3"/>
  <c r="K3910" i="3" s="1"/>
  <c r="I3911" i="3"/>
  <c r="K3911" i="3" s="1"/>
  <c r="I3912" i="3"/>
  <c r="K3912" i="3" s="1"/>
  <c r="I3913" i="3"/>
  <c r="K3913" i="3" s="1"/>
  <c r="I3914" i="3"/>
  <c r="K3914" i="3" s="1"/>
  <c r="I3915" i="3"/>
  <c r="K3915" i="3" s="1"/>
  <c r="I3916" i="3"/>
  <c r="K3916" i="3" s="1"/>
  <c r="I3917" i="3"/>
  <c r="K3917" i="3" s="1"/>
  <c r="I3918" i="3"/>
  <c r="K3918" i="3" s="1"/>
  <c r="I3919" i="3"/>
  <c r="K3919" i="3" s="1"/>
  <c r="I3920" i="3"/>
  <c r="K3920" i="3" s="1"/>
  <c r="I3921" i="3"/>
  <c r="K3921" i="3" s="1"/>
  <c r="I3922" i="3"/>
  <c r="K3922" i="3" s="1"/>
  <c r="I3923" i="3"/>
  <c r="K3923" i="3" s="1"/>
  <c r="I3924" i="3"/>
  <c r="K3924" i="3" s="1"/>
  <c r="I3925" i="3"/>
  <c r="K3925" i="3" s="1"/>
  <c r="I3926" i="3"/>
  <c r="K3926" i="3" s="1"/>
  <c r="I3927" i="3"/>
  <c r="K3927" i="3" s="1"/>
  <c r="I3928" i="3"/>
  <c r="K3928" i="3" s="1"/>
  <c r="I3929" i="3"/>
  <c r="K3929" i="3" s="1"/>
  <c r="I3930" i="3"/>
  <c r="K3930" i="3" s="1"/>
  <c r="I3931" i="3"/>
  <c r="K3931" i="3" s="1"/>
  <c r="I3932" i="3"/>
  <c r="K3932" i="3" s="1"/>
  <c r="I3933" i="3"/>
  <c r="K3933" i="3" s="1"/>
  <c r="I3934" i="3"/>
  <c r="K3934" i="3" s="1"/>
  <c r="I3935" i="3"/>
  <c r="K3935" i="3" s="1"/>
  <c r="I3936" i="3"/>
  <c r="K3936" i="3" s="1"/>
  <c r="I3937" i="3"/>
  <c r="K3937" i="3" s="1"/>
  <c r="I3938" i="3"/>
  <c r="K3938" i="3" s="1"/>
  <c r="I3939" i="3"/>
  <c r="K3939" i="3" s="1"/>
  <c r="I3940" i="3"/>
  <c r="K3940" i="3" s="1"/>
  <c r="I3941" i="3"/>
  <c r="K3941" i="3" s="1"/>
  <c r="I3942" i="3"/>
  <c r="K3942" i="3" s="1"/>
  <c r="I3943" i="3"/>
  <c r="K3943" i="3" s="1"/>
  <c r="I3944" i="3"/>
  <c r="K3944" i="3" s="1"/>
  <c r="I3945" i="3"/>
  <c r="K3945" i="3" s="1"/>
  <c r="I3946" i="3"/>
  <c r="K3946" i="3" s="1"/>
  <c r="I3947" i="3"/>
  <c r="K3947" i="3" s="1"/>
  <c r="I3948" i="3"/>
  <c r="K3948" i="3" s="1"/>
  <c r="I3949" i="3"/>
  <c r="K3949" i="3" s="1"/>
  <c r="I3950" i="3"/>
  <c r="K3950" i="3" s="1"/>
  <c r="I3951" i="3"/>
  <c r="K3951" i="3" s="1"/>
  <c r="I3952" i="3"/>
  <c r="K3952" i="3" s="1"/>
  <c r="I3953" i="3"/>
  <c r="K3953" i="3" s="1"/>
  <c r="I3954" i="3"/>
  <c r="K3954" i="3" s="1"/>
  <c r="I3955" i="3"/>
  <c r="K3955" i="3" s="1"/>
  <c r="I3956" i="3"/>
  <c r="K3956" i="3" s="1"/>
  <c r="I3957" i="3"/>
  <c r="K3957" i="3" s="1"/>
  <c r="I3958" i="3"/>
  <c r="K3958" i="3" s="1"/>
  <c r="I3959" i="3"/>
  <c r="K3959" i="3" s="1"/>
  <c r="I3960" i="3"/>
  <c r="K3960" i="3" s="1"/>
  <c r="I3961" i="3"/>
  <c r="K3961" i="3" s="1"/>
  <c r="I3962" i="3"/>
  <c r="K3962" i="3" s="1"/>
  <c r="I3963" i="3"/>
  <c r="K3963" i="3" s="1"/>
  <c r="I3964" i="3"/>
  <c r="K3964" i="3" s="1"/>
  <c r="I3965" i="3"/>
  <c r="K3965" i="3" s="1"/>
  <c r="I3966" i="3"/>
  <c r="K3966" i="3" s="1"/>
  <c r="I3967" i="3"/>
  <c r="K3967" i="3" s="1"/>
  <c r="I3968" i="3"/>
  <c r="K3968" i="3" s="1"/>
  <c r="I3969" i="3"/>
  <c r="K3969" i="3" s="1"/>
  <c r="I3970" i="3"/>
  <c r="K3970" i="3" s="1"/>
  <c r="I3971" i="3"/>
  <c r="K3971" i="3" s="1"/>
  <c r="I3972" i="3"/>
  <c r="K3972" i="3" s="1"/>
  <c r="I3973" i="3"/>
  <c r="K3973" i="3" s="1"/>
  <c r="I3974" i="3"/>
  <c r="K3974" i="3" s="1"/>
  <c r="I3975" i="3"/>
  <c r="K3975" i="3" s="1"/>
  <c r="I3976" i="3"/>
  <c r="K3976" i="3" s="1"/>
  <c r="I3977" i="3"/>
  <c r="K3977" i="3" s="1"/>
  <c r="I3978" i="3"/>
  <c r="K3978" i="3" s="1"/>
  <c r="I3979" i="3"/>
  <c r="K3979" i="3" s="1"/>
  <c r="I3980" i="3"/>
  <c r="K3980" i="3" s="1"/>
  <c r="I3981" i="3"/>
  <c r="K3981" i="3" s="1"/>
  <c r="I3982" i="3"/>
  <c r="K3982" i="3" s="1"/>
  <c r="I3983" i="3"/>
  <c r="K3983" i="3" s="1"/>
  <c r="I3984" i="3"/>
  <c r="K3984" i="3" s="1"/>
  <c r="I3985" i="3"/>
  <c r="K3985" i="3" s="1"/>
  <c r="I3986" i="3"/>
  <c r="K3986" i="3" s="1"/>
  <c r="I3987" i="3"/>
  <c r="K3987" i="3" s="1"/>
  <c r="I3988" i="3"/>
  <c r="K3988" i="3" s="1"/>
  <c r="I3989" i="3"/>
  <c r="K3989" i="3" s="1"/>
  <c r="I3990" i="3"/>
  <c r="K3990" i="3" s="1"/>
  <c r="I3991" i="3"/>
  <c r="K3991" i="3" s="1"/>
  <c r="I3992" i="3"/>
  <c r="K3992" i="3" s="1"/>
  <c r="I3993" i="3"/>
  <c r="K3993" i="3" s="1"/>
  <c r="I3994" i="3"/>
  <c r="K3994" i="3" s="1"/>
  <c r="I3995" i="3"/>
  <c r="K3995" i="3" s="1"/>
  <c r="I3996" i="3"/>
  <c r="K3996" i="3" s="1"/>
  <c r="I3997" i="3"/>
  <c r="K3997" i="3" s="1"/>
  <c r="I3998" i="3"/>
  <c r="K3998" i="3" s="1"/>
  <c r="I3999" i="3"/>
  <c r="K3999" i="3" s="1"/>
  <c r="I4000" i="3"/>
  <c r="K4000" i="3" s="1"/>
  <c r="I4001" i="3"/>
  <c r="K4001" i="3" s="1"/>
  <c r="I4002" i="3"/>
  <c r="K4002" i="3" s="1"/>
  <c r="I4003" i="3"/>
  <c r="K4003" i="3" s="1"/>
  <c r="I4004" i="3"/>
  <c r="K4004" i="3" s="1"/>
  <c r="I4005" i="3"/>
  <c r="K4005" i="3" s="1"/>
  <c r="I4006" i="3"/>
  <c r="K4006" i="3" s="1"/>
  <c r="I4007" i="3"/>
  <c r="K4007" i="3" s="1"/>
  <c r="I4008" i="3"/>
  <c r="K4008" i="3" s="1"/>
  <c r="I4009" i="3"/>
  <c r="K4009" i="3" s="1"/>
  <c r="I4010" i="3"/>
  <c r="K4010" i="3" s="1"/>
  <c r="I4011" i="3"/>
  <c r="K4011" i="3" s="1"/>
  <c r="I4012" i="3"/>
  <c r="K4012" i="3" s="1"/>
  <c r="I4013" i="3"/>
  <c r="K4013" i="3" s="1"/>
  <c r="I4014" i="3"/>
  <c r="K4014" i="3" s="1"/>
  <c r="I4015" i="3"/>
  <c r="K4015" i="3" s="1"/>
  <c r="I4016" i="3"/>
  <c r="K4016" i="3" s="1"/>
  <c r="I4017" i="3"/>
  <c r="K4017" i="3" s="1"/>
  <c r="I4018" i="3"/>
  <c r="K4018" i="3" s="1"/>
  <c r="I4019" i="3"/>
  <c r="K4019" i="3" s="1"/>
  <c r="I4020" i="3"/>
  <c r="K4020" i="3" s="1"/>
  <c r="I4021" i="3"/>
  <c r="K4021" i="3" s="1"/>
  <c r="I4022" i="3"/>
  <c r="K4022" i="3" s="1"/>
  <c r="I4023" i="3"/>
  <c r="K4023" i="3" s="1"/>
  <c r="I4024" i="3"/>
  <c r="K4024" i="3" s="1"/>
  <c r="I4025" i="3"/>
  <c r="K4025" i="3" s="1"/>
  <c r="I4026" i="3"/>
  <c r="K4026" i="3" s="1"/>
  <c r="I4027" i="3"/>
  <c r="K4027" i="3" s="1"/>
  <c r="I4028" i="3"/>
  <c r="K4028" i="3" s="1"/>
  <c r="I4029" i="3"/>
  <c r="K4029" i="3" s="1"/>
  <c r="I4030" i="3"/>
  <c r="K4030" i="3" s="1"/>
  <c r="I4031" i="3"/>
  <c r="K4031" i="3" s="1"/>
  <c r="I4032" i="3"/>
  <c r="K4032" i="3" s="1"/>
  <c r="I4033" i="3"/>
  <c r="K4033" i="3" s="1"/>
  <c r="I4034" i="3"/>
  <c r="K4034" i="3" s="1"/>
  <c r="I4035" i="3"/>
  <c r="K4035" i="3" s="1"/>
  <c r="I4036" i="3"/>
  <c r="K4036" i="3" s="1"/>
  <c r="I4037" i="3"/>
  <c r="K4037" i="3" s="1"/>
  <c r="I4038" i="3"/>
  <c r="K4038" i="3" s="1"/>
  <c r="I4039" i="3"/>
  <c r="K4039" i="3" s="1"/>
  <c r="I4040" i="3"/>
  <c r="K4040" i="3" s="1"/>
  <c r="I4041" i="3"/>
  <c r="K4041" i="3" s="1"/>
  <c r="I4042" i="3"/>
  <c r="K4042" i="3" s="1"/>
  <c r="I4043" i="3"/>
  <c r="K4043" i="3" s="1"/>
  <c r="I4044" i="3"/>
  <c r="K4044" i="3" s="1"/>
  <c r="I4045" i="3"/>
  <c r="K4045" i="3" s="1"/>
  <c r="I4046" i="3"/>
  <c r="K4046" i="3" s="1"/>
  <c r="I4047" i="3"/>
  <c r="K4047" i="3" s="1"/>
  <c r="I4048" i="3"/>
  <c r="K4048" i="3" s="1"/>
  <c r="I4049" i="3"/>
  <c r="K4049" i="3" s="1"/>
  <c r="I4050" i="3"/>
  <c r="K4050" i="3" s="1"/>
  <c r="I4051" i="3"/>
  <c r="K4051" i="3" s="1"/>
  <c r="I4052" i="3"/>
  <c r="K4052" i="3" s="1"/>
  <c r="I4053" i="3"/>
  <c r="K4053" i="3" s="1"/>
  <c r="I4054" i="3"/>
  <c r="K4054" i="3" s="1"/>
  <c r="I4055" i="3"/>
  <c r="K4055" i="3" s="1"/>
  <c r="I4056" i="3"/>
  <c r="K4056" i="3" s="1"/>
  <c r="I4057" i="3"/>
  <c r="K4057" i="3" s="1"/>
  <c r="I4058" i="3"/>
  <c r="K4058" i="3" s="1"/>
  <c r="I4059" i="3"/>
  <c r="K4059" i="3" s="1"/>
  <c r="I4060" i="3"/>
  <c r="K4060" i="3" s="1"/>
  <c r="I4061" i="3"/>
  <c r="K4061" i="3" s="1"/>
  <c r="I4062" i="3"/>
  <c r="K4062" i="3" s="1"/>
  <c r="I4063" i="3"/>
  <c r="K4063" i="3" s="1"/>
  <c r="I4064" i="3"/>
  <c r="K4064" i="3" s="1"/>
  <c r="I4065" i="3"/>
  <c r="K4065" i="3" s="1"/>
  <c r="I4066" i="3"/>
  <c r="K4066" i="3" s="1"/>
  <c r="I4067" i="3"/>
  <c r="K4067" i="3" s="1"/>
  <c r="I4068" i="3"/>
  <c r="K4068" i="3" s="1"/>
  <c r="I4069" i="3"/>
  <c r="K4069" i="3" s="1"/>
  <c r="I4070" i="3"/>
  <c r="K4070" i="3" s="1"/>
  <c r="I4071" i="3"/>
  <c r="K4071" i="3" s="1"/>
  <c r="I4072" i="3"/>
  <c r="K4072" i="3" s="1"/>
  <c r="I4073" i="3"/>
  <c r="K4073" i="3" s="1"/>
  <c r="I4074" i="3"/>
  <c r="K4074" i="3" s="1"/>
  <c r="I4075" i="3"/>
  <c r="K4075" i="3" s="1"/>
  <c r="I4076" i="3"/>
  <c r="K4076" i="3" s="1"/>
  <c r="I4077" i="3"/>
  <c r="K4077" i="3" s="1"/>
  <c r="I4078" i="3"/>
  <c r="K4078" i="3" s="1"/>
  <c r="I4079" i="3"/>
  <c r="K4079" i="3" s="1"/>
  <c r="I4080" i="3"/>
  <c r="K4080" i="3" s="1"/>
  <c r="I4081" i="3"/>
  <c r="K4081" i="3" s="1"/>
  <c r="I4082" i="3"/>
  <c r="K4082" i="3" s="1"/>
  <c r="I4083" i="3"/>
  <c r="K4083" i="3" s="1"/>
  <c r="I4084" i="3"/>
  <c r="K4084" i="3" s="1"/>
  <c r="I4085" i="3"/>
  <c r="K4085" i="3" s="1"/>
  <c r="I4086" i="3"/>
  <c r="K4086" i="3" s="1"/>
  <c r="I4087" i="3"/>
  <c r="K4087" i="3" s="1"/>
  <c r="I4088" i="3"/>
  <c r="K4088" i="3" s="1"/>
  <c r="I4089" i="3"/>
  <c r="K4089" i="3" s="1"/>
  <c r="I4090" i="3"/>
  <c r="K4090" i="3" s="1"/>
  <c r="I4091" i="3"/>
  <c r="K4091" i="3" s="1"/>
  <c r="I4092" i="3"/>
  <c r="K4092" i="3" s="1"/>
  <c r="I4093" i="3"/>
  <c r="K4093" i="3" s="1"/>
  <c r="I4094" i="3"/>
  <c r="K4094" i="3" s="1"/>
  <c r="I4095" i="3"/>
  <c r="K4095" i="3" s="1"/>
  <c r="I4096" i="3"/>
  <c r="K4096" i="3" s="1"/>
  <c r="I4097" i="3"/>
  <c r="K4097" i="3" s="1"/>
  <c r="I4098" i="3"/>
  <c r="K4098" i="3" s="1"/>
  <c r="I4099" i="3"/>
  <c r="K4099" i="3" s="1"/>
  <c r="I4100" i="3"/>
  <c r="K4100" i="3" s="1"/>
  <c r="I4101" i="3"/>
  <c r="K4101" i="3" s="1"/>
  <c r="I4102" i="3"/>
  <c r="K4102" i="3" s="1"/>
  <c r="I4103" i="3"/>
  <c r="K4103" i="3" s="1"/>
  <c r="I4104" i="3"/>
  <c r="K4104" i="3" s="1"/>
  <c r="I4105" i="3"/>
  <c r="K4105" i="3" s="1"/>
  <c r="I4106" i="3"/>
  <c r="K4106" i="3" s="1"/>
  <c r="I4107" i="3"/>
  <c r="K4107" i="3" s="1"/>
  <c r="I4108" i="3"/>
  <c r="K4108" i="3" s="1"/>
  <c r="I4109" i="3"/>
  <c r="K4109" i="3" s="1"/>
  <c r="I4110" i="3"/>
  <c r="K4110" i="3" s="1"/>
  <c r="I4111" i="3"/>
  <c r="K4111" i="3" s="1"/>
  <c r="I4112" i="3"/>
  <c r="K4112" i="3" s="1"/>
  <c r="I4113" i="3"/>
  <c r="K4113" i="3" s="1"/>
  <c r="I4114" i="3"/>
  <c r="K4114" i="3" s="1"/>
  <c r="I4115" i="3"/>
  <c r="K4115" i="3" s="1"/>
  <c r="I4116" i="3"/>
  <c r="K4116" i="3" s="1"/>
  <c r="I4117" i="3"/>
  <c r="K4117" i="3" s="1"/>
  <c r="I4118" i="3"/>
  <c r="K4118" i="3" s="1"/>
  <c r="I4119" i="3"/>
  <c r="K4119" i="3" s="1"/>
  <c r="I4120" i="3"/>
  <c r="K4120" i="3" s="1"/>
  <c r="I4121" i="3"/>
  <c r="K4121" i="3" s="1"/>
  <c r="I4122" i="3"/>
  <c r="K4122" i="3" s="1"/>
  <c r="I4123" i="3"/>
  <c r="K4123" i="3" s="1"/>
  <c r="I4124" i="3"/>
  <c r="K4124" i="3" s="1"/>
  <c r="I4125" i="3"/>
  <c r="K4125" i="3" s="1"/>
  <c r="I4126" i="3"/>
  <c r="K4126" i="3" s="1"/>
  <c r="I4127" i="3"/>
  <c r="K4127" i="3" s="1"/>
  <c r="I4128" i="3"/>
  <c r="K4128" i="3" s="1"/>
  <c r="I4129" i="3"/>
  <c r="K4129" i="3" s="1"/>
  <c r="I4130" i="3"/>
  <c r="K4130" i="3" s="1"/>
  <c r="I4131" i="3"/>
  <c r="K4131" i="3" s="1"/>
  <c r="I4132" i="3"/>
  <c r="K4132" i="3" s="1"/>
  <c r="I4133" i="3"/>
  <c r="K4133" i="3" s="1"/>
  <c r="I4134" i="3"/>
  <c r="K4134" i="3" s="1"/>
  <c r="I4135" i="3"/>
  <c r="K4135" i="3" s="1"/>
  <c r="I4136" i="3"/>
  <c r="K4136" i="3" s="1"/>
  <c r="I4137" i="3"/>
  <c r="K4137" i="3" s="1"/>
  <c r="I4138" i="3"/>
  <c r="K4138" i="3" s="1"/>
  <c r="I4139" i="3"/>
  <c r="K4139" i="3" s="1"/>
  <c r="I4140" i="3"/>
  <c r="K4140" i="3" s="1"/>
  <c r="I4141" i="3"/>
  <c r="K4141" i="3" s="1"/>
  <c r="I4142" i="3"/>
  <c r="K4142" i="3" s="1"/>
  <c r="I4143" i="3"/>
  <c r="K4143" i="3" s="1"/>
  <c r="I4144" i="3"/>
  <c r="K4144" i="3" s="1"/>
  <c r="I4145" i="3"/>
  <c r="K4145" i="3" s="1"/>
  <c r="I4146" i="3"/>
  <c r="K4146" i="3" s="1"/>
  <c r="I4147" i="3"/>
  <c r="K4147" i="3" s="1"/>
  <c r="I4148" i="3"/>
  <c r="K4148" i="3" s="1"/>
  <c r="I4149" i="3"/>
  <c r="K4149" i="3" s="1"/>
  <c r="I4150" i="3"/>
  <c r="K4150" i="3" s="1"/>
  <c r="I4151" i="3"/>
  <c r="K4151" i="3" s="1"/>
  <c r="I4152" i="3"/>
  <c r="K4152" i="3" s="1"/>
  <c r="I4153" i="3"/>
  <c r="K4153" i="3" s="1"/>
  <c r="I4154" i="3"/>
  <c r="K4154" i="3" s="1"/>
  <c r="I4155" i="3"/>
  <c r="K4155" i="3" s="1"/>
  <c r="I4156" i="3"/>
  <c r="K4156" i="3" s="1"/>
  <c r="I4157" i="3"/>
  <c r="K4157" i="3" s="1"/>
  <c r="I4158" i="3"/>
  <c r="K4158" i="3" s="1"/>
  <c r="I4159" i="3"/>
  <c r="K4159" i="3" s="1"/>
  <c r="I4160" i="3"/>
  <c r="K4160" i="3" s="1"/>
  <c r="I4161" i="3"/>
  <c r="K4161" i="3" s="1"/>
  <c r="I4162" i="3"/>
  <c r="K4162" i="3" s="1"/>
  <c r="I4163" i="3"/>
  <c r="K4163" i="3" s="1"/>
  <c r="I4164" i="3"/>
  <c r="K4164" i="3" s="1"/>
  <c r="I4165" i="3"/>
  <c r="K4165" i="3" s="1"/>
  <c r="I4166" i="3"/>
  <c r="K4166" i="3" s="1"/>
  <c r="I4167" i="3"/>
  <c r="K4167" i="3" s="1"/>
  <c r="I4168" i="3"/>
  <c r="K4168" i="3" s="1"/>
  <c r="I4169" i="3"/>
  <c r="K4169" i="3" s="1"/>
  <c r="I4170" i="3"/>
  <c r="K4170" i="3" s="1"/>
  <c r="I4171" i="3"/>
  <c r="K4171" i="3" s="1"/>
  <c r="I4172" i="3"/>
  <c r="K4172" i="3" s="1"/>
  <c r="I4173" i="3"/>
  <c r="K4173" i="3" s="1"/>
  <c r="I4174" i="3"/>
  <c r="K4174" i="3" s="1"/>
  <c r="I4175" i="3"/>
  <c r="K4175" i="3" s="1"/>
  <c r="I4176" i="3"/>
  <c r="K4176" i="3" s="1"/>
  <c r="I4177" i="3"/>
  <c r="K4177" i="3" s="1"/>
  <c r="I4178" i="3"/>
  <c r="K4178" i="3" s="1"/>
  <c r="I4179" i="3"/>
  <c r="K4179" i="3" s="1"/>
  <c r="I4180" i="3"/>
  <c r="K4180" i="3" s="1"/>
  <c r="I4181" i="3"/>
  <c r="K4181" i="3" s="1"/>
  <c r="I4182" i="3"/>
  <c r="K4182" i="3" s="1"/>
  <c r="I4183" i="3"/>
  <c r="K4183" i="3" s="1"/>
  <c r="I4184" i="3"/>
  <c r="K4184" i="3" s="1"/>
  <c r="I4185" i="3"/>
  <c r="K4185" i="3" s="1"/>
  <c r="I4186" i="3"/>
  <c r="K4186" i="3" s="1"/>
  <c r="I4187" i="3"/>
  <c r="K4187" i="3" s="1"/>
  <c r="I4188" i="3"/>
  <c r="K4188" i="3" s="1"/>
  <c r="I4189" i="3"/>
  <c r="K4189" i="3" s="1"/>
  <c r="I4190" i="3"/>
  <c r="K4190" i="3" s="1"/>
  <c r="I4191" i="3"/>
  <c r="K4191" i="3" s="1"/>
  <c r="I4192" i="3"/>
  <c r="K4192" i="3" s="1"/>
  <c r="I4193" i="3"/>
  <c r="K4193" i="3" s="1"/>
  <c r="I4194" i="3"/>
  <c r="K4194" i="3" s="1"/>
  <c r="I4195" i="3"/>
  <c r="K4195" i="3" s="1"/>
  <c r="I4196" i="3"/>
  <c r="K4196" i="3" s="1"/>
  <c r="I4197" i="3"/>
  <c r="K4197" i="3" s="1"/>
  <c r="I4198" i="3"/>
  <c r="K4198" i="3" s="1"/>
  <c r="I4199" i="3"/>
  <c r="K4199" i="3" s="1"/>
  <c r="I4200" i="3"/>
  <c r="K4200" i="3" s="1"/>
  <c r="I4201" i="3"/>
  <c r="K4201" i="3" s="1"/>
  <c r="I4202" i="3"/>
  <c r="K4202" i="3" s="1"/>
  <c r="I4203" i="3"/>
  <c r="K4203" i="3" s="1"/>
  <c r="I4204" i="3"/>
  <c r="K4204" i="3" s="1"/>
  <c r="I4205" i="3"/>
  <c r="K4205" i="3" s="1"/>
  <c r="I4206" i="3"/>
  <c r="K4206" i="3" s="1"/>
  <c r="I4207" i="3"/>
  <c r="K4207" i="3" s="1"/>
  <c r="I4208" i="3"/>
  <c r="K4208" i="3" s="1"/>
  <c r="I4209" i="3"/>
  <c r="K4209" i="3" s="1"/>
  <c r="I4210" i="3"/>
  <c r="K4210" i="3" s="1"/>
  <c r="I4211" i="3"/>
  <c r="K4211" i="3" s="1"/>
  <c r="I4212" i="3"/>
  <c r="K4212" i="3" s="1"/>
  <c r="I4213" i="3"/>
  <c r="K4213" i="3" s="1"/>
  <c r="I4214" i="3"/>
  <c r="K4214" i="3" s="1"/>
  <c r="I4215" i="3"/>
  <c r="K4215" i="3" s="1"/>
  <c r="I4216" i="3"/>
  <c r="K4216" i="3" s="1"/>
  <c r="I4217" i="3"/>
  <c r="K4217" i="3" s="1"/>
  <c r="I4218" i="3"/>
  <c r="K4218" i="3" s="1"/>
  <c r="I4219" i="3"/>
  <c r="K4219" i="3" s="1"/>
  <c r="I4220" i="3"/>
  <c r="K4220" i="3" s="1"/>
  <c r="I4221" i="3"/>
  <c r="K4221" i="3" s="1"/>
  <c r="I4222" i="3"/>
  <c r="K4222" i="3" s="1"/>
  <c r="I4223" i="3"/>
  <c r="K4223" i="3" s="1"/>
  <c r="I4224" i="3"/>
  <c r="K4224" i="3" s="1"/>
  <c r="I4225" i="3"/>
  <c r="K4225" i="3" s="1"/>
  <c r="I4226" i="3"/>
  <c r="K4226" i="3" s="1"/>
  <c r="I4227" i="3"/>
  <c r="K4227" i="3" s="1"/>
  <c r="I4228" i="3"/>
  <c r="K4228" i="3" s="1"/>
  <c r="I4229" i="3"/>
  <c r="K4229" i="3" s="1"/>
  <c r="I4230" i="3"/>
  <c r="K4230" i="3" s="1"/>
  <c r="I4231" i="3"/>
  <c r="K4231" i="3" s="1"/>
  <c r="I4232" i="3"/>
  <c r="K4232" i="3" s="1"/>
  <c r="I4233" i="3"/>
  <c r="K4233" i="3" s="1"/>
  <c r="I4234" i="3"/>
  <c r="K4234" i="3" s="1"/>
  <c r="I4235" i="3"/>
  <c r="K4235" i="3" s="1"/>
  <c r="I4236" i="3"/>
  <c r="K4236" i="3" s="1"/>
  <c r="I4237" i="3"/>
  <c r="K4237" i="3" s="1"/>
  <c r="I4238" i="3"/>
  <c r="K4238" i="3" s="1"/>
  <c r="I4239" i="3"/>
  <c r="K4239" i="3" s="1"/>
  <c r="I4240" i="3"/>
  <c r="K4240" i="3" s="1"/>
  <c r="I4241" i="3"/>
  <c r="K4241" i="3" s="1"/>
  <c r="I4242" i="3"/>
  <c r="K4242" i="3" s="1"/>
  <c r="I4243" i="3"/>
  <c r="K4243" i="3" s="1"/>
  <c r="I4244" i="3"/>
  <c r="K4244" i="3" s="1"/>
  <c r="I4245" i="3"/>
  <c r="K4245" i="3" s="1"/>
  <c r="I4246" i="3"/>
  <c r="K4246" i="3" s="1"/>
  <c r="I4247" i="3"/>
  <c r="K4247" i="3" s="1"/>
  <c r="I4248" i="3"/>
  <c r="K4248" i="3" s="1"/>
  <c r="I4249" i="3"/>
  <c r="K4249" i="3" s="1"/>
  <c r="I4250" i="3"/>
  <c r="K4250" i="3" s="1"/>
  <c r="I4251" i="3"/>
  <c r="K4251" i="3" s="1"/>
  <c r="I4252" i="3"/>
  <c r="K4252" i="3" s="1"/>
  <c r="I4253" i="3"/>
  <c r="K4253" i="3" s="1"/>
  <c r="I4254" i="3"/>
  <c r="K4254" i="3" s="1"/>
  <c r="I4255" i="3"/>
  <c r="K4255" i="3" s="1"/>
  <c r="I4256" i="3"/>
  <c r="K4256" i="3" s="1"/>
  <c r="I4257" i="3"/>
  <c r="K4257" i="3" s="1"/>
  <c r="I4258" i="3"/>
  <c r="K4258" i="3" s="1"/>
  <c r="I4259" i="3"/>
  <c r="K4259" i="3" s="1"/>
  <c r="I4260" i="3"/>
  <c r="K4260" i="3" s="1"/>
  <c r="I4261" i="3"/>
  <c r="K4261" i="3" s="1"/>
  <c r="I4262" i="3"/>
  <c r="K4262" i="3" s="1"/>
  <c r="I4263" i="3"/>
  <c r="K4263" i="3" s="1"/>
  <c r="I4264" i="3"/>
  <c r="K4264" i="3" s="1"/>
  <c r="I4265" i="3"/>
  <c r="K4265" i="3" s="1"/>
  <c r="I4266" i="3"/>
  <c r="K4266" i="3" s="1"/>
  <c r="I4267" i="3"/>
  <c r="K4267" i="3" s="1"/>
  <c r="I4268" i="3"/>
  <c r="K4268" i="3" s="1"/>
  <c r="I4269" i="3"/>
  <c r="K4269" i="3" s="1"/>
  <c r="I4270" i="3"/>
  <c r="K4270" i="3" s="1"/>
  <c r="I4271" i="3"/>
  <c r="K4271" i="3" s="1"/>
  <c r="I4272" i="3"/>
  <c r="K4272" i="3" s="1"/>
  <c r="I4273" i="3"/>
  <c r="K4273" i="3" s="1"/>
  <c r="I4274" i="3"/>
  <c r="K4274" i="3" s="1"/>
  <c r="I4275" i="3"/>
  <c r="K4275" i="3" s="1"/>
  <c r="I4276" i="3"/>
  <c r="K4276" i="3" s="1"/>
  <c r="I4277" i="3"/>
  <c r="K4277" i="3" s="1"/>
  <c r="I4278" i="3"/>
  <c r="K4278" i="3" s="1"/>
  <c r="I4279" i="3"/>
  <c r="K4279" i="3" s="1"/>
  <c r="I4280" i="3"/>
  <c r="K4280" i="3" s="1"/>
  <c r="I4281" i="3"/>
  <c r="K4281" i="3" s="1"/>
  <c r="I4282" i="3"/>
  <c r="K4282" i="3" s="1"/>
  <c r="I4283" i="3"/>
  <c r="K4283" i="3" s="1"/>
  <c r="I4284" i="3"/>
  <c r="K4284" i="3" s="1"/>
  <c r="I4285" i="3"/>
  <c r="K4285" i="3" s="1"/>
  <c r="I4286" i="3"/>
  <c r="K4286" i="3" s="1"/>
  <c r="I4287" i="3"/>
  <c r="K4287" i="3" s="1"/>
  <c r="I4288" i="3"/>
  <c r="K4288" i="3" s="1"/>
  <c r="I4289" i="3"/>
  <c r="K4289" i="3" s="1"/>
  <c r="I4290" i="3"/>
  <c r="K4290" i="3" s="1"/>
  <c r="I4291" i="3"/>
  <c r="K4291" i="3" s="1"/>
  <c r="I4292" i="3"/>
  <c r="K4292" i="3" s="1"/>
  <c r="I4293" i="3"/>
  <c r="K4293" i="3" s="1"/>
  <c r="I4294" i="3"/>
  <c r="K4294" i="3" s="1"/>
  <c r="I4295" i="3"/>
  <c r="K4295" i="3" s="1"/>
  <c r="I4296" i="3"/>
  <c r="K4296" i="3" s="1"/>
  <c r="I4297" i="3"/>
  <c r="K4297" i="3" s="1"/>
  <c r="I4298" i="3"/>
  <c r="K4298" i="3" s="1"/>
  <c r="I4299" i="3"/>
  <c r="K4299" i="3" s="1"/>
  <c r="I4300" i="3"/>
  <c r="K4300" i="3" s="1"/>
  <c r="I4301" i="3"/>
  <c r="K4301" i="3" s="1"/>
  <c r="I4302" i="3"/>
  <c r="K4302" i="3" s="1"/>
  <c r="I4303" i="3"/>
  <c r="K4303" i="3" s="1"/>
  <c r="I4304" i="3"/>
  <c r="K4304" i="3" s="1"/>
  <c r="I4305" i="3"/>
  <c r="K4305" i="3" s="1"/>
  <c r="I4306" i="3"/>
  <c r="K4306" i="3" s="1"/>
  <c r="I4307" i="3"/>
  <c r="K4307" i="3" s="1"/>
  <c r="I4308" i="3"/>
  <c r="K4308" i="3" s="1"/>
  <c r="I4309" i="3"/>
  <c r="K4309" i="3" s="1"/>
  <c r="I4310" i="3"/>
  <c r="K4310" i="3" s="1"/>
  <c r="I4311" i="3"/>
  <c r="K4311" i="3" s="1"/>
  <c r="I4312" i="3"/>
  <c r="K4312" i="3" s="1"/>
  <c r="I4313" i="3"/>
  <c r="K4313" i="3" s="1"/>
  <c r="I4314" i="3"/>
  <c r="K4314" i="3" s="1"/>
  <c r="I4315" i="3"/>
  <c r="K4315" i="3" s="1"/>
  <c r="I4316" i="3"/>
  <c r="K4316" i="3" s="1"/>
  <c r="I4317" i="3"/>
  <c r="K4317" i="3" s="1"/>
  <c r="I4318" i="3"/>
  <c r="K4318" i="3" s="1"/>
  <c r="I4319" i="3"/>
  <c r="K4319" i="3" s="1"/>
  <c r="I4320" i="3"/>
  <c r="K4320" i="3" s="1"/>
  <c r="I4321" i="3"/>
  <c r="K4321" i="3" s="1"/>
  <c r="I4322" i="3"/>
  <c r="K4322" i="3" s="1"/>
  <c r="I4323" i="3"/>
  <c r="K4323" i="3" s="1"/>
  <c r="I4324" i="3"/>
  <c r="K4324" i="3" s="1"/>
  <c r="I4325" i="3"/>
  <c r="K4325" i="3" s="1"/>
  <c r="I4326" i="3"/>
  <c r="K4326" i="3" s="1"/>
  <c r="I4327" i="3"/>
  <c r="K4327" i="3" s="1"/>
  <c r="I4328" i="3"/>
  <c r="K4328" i="3" s="1"/>
  <c r="I4329" i="3"/>
  <c r="K4329" i="3" s="1"/>
  <c r="I4330" i="3"/>
  <c r="K4330" i="3" s="1"/>
  <c r="I4331" i="3"/>
  <c r="K4331" i="3" s="1"/>
  <c r="I4332" i="3"/>
  <c r="K4332" i="3" s="1"/>
  <c r="I4333" i="3"/>
  <c r="K4333" i="3" s="1"/>
  <c r="I4334" i="3"/>
  <c r="K4334" i="3" s="1"/>
  <c r="I4335" i="3"/>
  <c r="K4335" i="3" s="1"/>
  <c r="I4336" i="3"/>
  <c r="K4336" i="3" s="1"/>
  <c r="I4337" i="3"/>
  <c r="K4337" i="3" s="1"/>
  <c r="I4338" i="3"/>
  <c r="K4338" i="3" s="1"/>
  <c r="I4339" i="3"/>
  <c r="K4339" i="3" s="1"/>
  <c r="I4340" i="3"/>
  <c r="K4340" i="3" s="1"/>
  <c r="I4341" i="3"/>
  <c r="K4341" i="3" s="1"/>
  <c r="I4342" i="3"/>
  <c r="K4342" i="3" s="1"/>
  <c r="I4343" i="3"/>
  <c r="K4343" i="3" s="1"/>
  <c r="I4344" i="3"/>
  <c r="K4344" i="3" s="1"/>
  <c r="I4345" i="3"/>
  <c r="K4345" i="3" s="1"/>
  <c r="I4346" i="3"/>
  <c r="K4346" i="3" s="1"/>
  <c r="I4347" i="3"/>
  <c r="K4347" i="3" s="1"/>
  <c r="I4348" i="3"/>
  <c r="K4348" i="3" s="1"/>
  <c r="I4349" i="3"/>
  <c r="K4349" i="3" s="1"/>
  <c r="I4350" i="3"/>
  <c r="K4350" i="3" s="1"/>
  <c r="I4351" i="3"/>
  <c r="K4351" i="3" s="1"/>
  <c r="I4352" i="3"/>
  <c r="K4352" i="3" s="1"/>
  <c r="I4353" i="3"/>
  <c r="K4353" i="3" s="1"/>
  <c r="I4354" i="3"/>
  <c r="K4354" i="3" s="1"/>
  <c r="I4355" i="3"/>
  <c r="K4355" i="3" s="1"/>
  <c r="I4356" i="3"/>
  <c r="K4356" i="3" s="1"/>
  <c r="I4357" i="3"/>
  <c r="K4357" i="3" s="1"/>
  <c r="I4358" i="3"/>
  <c r="K4358" i="3" s="1"/>
  <c r="I4359" i="3"/>
  <c r="K4359" i="3" s="1"/>
  <c r="I4360" i="3"/>
  <c r="K4360" i="3" s="1"/>
  <c r="I4361" i="3"/>
  <c r="K4361" i="3" s="1"/>
  <c r="I4362" i="3"/>
  <c r="K4362" i="3" s="1"/>
  <c r="I4363" i="3"/>
  <c r="K4363" i="3" s="1"/>
  <c r="I4364" i="3"/>
  <c r="K4364" i="3" s="1"/>
  <c r="I4365" i="3"/>
  <c r="K4365" i="3" s="1"/>
  <c r="I4366" i="3"/>
  <c r="K4366" i="3" s="1"/>
  <c r="I4367" i="3"/>
  <c r="K4367" i="3" s="1"/>
  <c r="I4368" i="3"/>
  <c r="K4368" i="3" s="1"/>
  <c r="I4369" i="3"/>
  <c r="K4369" i="3" s="1"/>
  <c r="I4370" i="3"/>
  <c r="K4370" i="3" s="1"/>
  <c r="I4371" i="3"/>
  <c r="K4371" i="3" s="1"/>
  <c r="I4372" i="3"/>
  <c r="K4372" i="3" s="1"/>
  <c r="I4373" i="3"/>
  <c r="K4373" i="3" s="1"/>
  <c r="I4374" i="3"/>
  <c r="K4374" i="3" s="1"/>
  <c r="I4375" i="3"/>
  <c r="K4375" i="3" s="1"/>
  <c r="I4376" i="3"/>
  <c r="K4376" i="3" s="1"/>
  <c r="I4377" i="3"/>
  <c r="K4377" i="3" s="1"/>
  <c r="I4378" i="3"/>
  <c r="K4378" i="3" s="1"/>
  <c r="I4379" i="3"/>
  <c r="K4379" i="3" s="1"/>
  <c r="I4380" i="3"/>
  <c r="K4380" i="3" s="1"/>
  <c r="I4381" i="3"/>
  <c r="K4381" i="3" s="1"/>
  <c r="I4382" i="3"/>
  <c r="K4382" i="3" s="1"/>
  <c r="I4383" i="3"/>
  <c r="K4383" i="3" s="1"/>
  <c r="I4384" i="3"/>
  <c r="K4384" i="3" s="1"/>
  <c r="I4385" i="3"/>
  <c r="K4385" i="3" s="1"/>
  <c r="I4386" i="3"/>
  <c r="K4386" i="3" s="1"/>
  <c r="I4387" i="3"/>
  <c r="K4387" i="3" s="1"/>
  <c r="I4388" i="3"/>
  <c r="K4388" i="3" s="1"/>
  <c r="I4389" i="3"/>
  <c r="K4389" i="3" s="1"/>
  <c r="I4390" i="3"/>
  <c r="K4390" i="3" s="1"/>
  <c r="I4391" i="3"/>
  <c r="K4391" i="3" s="1"/>
  <c r="I4392" i="3"/>
  <c r="K4392" i="3" s="1"/>
  <c r="I4393" i="3"/>
  <c r="K4393" i="3" s="1"/>
  <c r="I4394" i="3"/>
  <c r="K4394" i="3" s="1"/>
  <c r="I4395" i="3"/>
  <c r="K4395" i="3" s="1"/>
  <c r="I4396" i="3"/>
  <c r="K4396" i="3" s="1"/>
  <c r="I4397" i="3"/>
  <c r="K4397" i="3" s="1"/>
  <c r="I4398" i="3"/>
  <c r="K4398" i="3" s="1"/>
  <c r="I4399" i="3"/>
  <c r="K4399" i="3" s="1"/>
  <c r="I4400" i="3"/>
  <c r="K4400" i="3" s="1"/>
  <c r="I4401" i="3"/>
  <c r="K4401" i="3" s="1"/>
  <c r="I4402" i="3"/>
  <c r="K4402" i="3" s="1"/>
  <c r="I4403" i="3"/>
  <c r="K4403" i="3" s="1"/>
  <c r="I4404" i="3"/>
  <c r="K4404" i="3" s="1"/>
  <c r="I4405" i="3"/>
  <c r="K4405" i="3" s="1"/>
  <c r="I4406" i="3"/>
  <c r="K4406" i="3" s="1"/>
  <c r="I4407" i="3"/>
  <c r="K4407" i="3" s="1"/>
  <c r="I4408" i="3"/>
  <c r="K4408" i="3" s="1"/>
  <c r="I4409" i="3"/>
  <c r="K4409" i="3" s="1"/>
  <c r="I4410" i="3"/>
  <c r="K4410" i="3" s="1"/>
  <c r="I4411" i="3"/>
  <c r="K4411" i="3" s="1"/>
  <c r="I4412" i="3"/>
  <c r="K4412" i="3" s="1"/>
  <c r="I4413" i="3"/>
  <c r="K4413" i="3" s="1"/>
  <c r="I4414" i="3"/>
  <c r="K4414" i="3" s="1"/>
  <c r="I4415" i="3"/>
  <c r="K4415" i="3" s="1"/>
  <c r="I4416" i="3"/>
  <c r="K4416" i="3" s="1"/>
  <c r="I4417" i="3"/>
  <c r="K4417" i="3" s="1"/>
  <c r="I4418" i="3"/>
  <c r="K4418" i="3" s="1"/>
  <c r="I4419" i="3"/>
  <c r="K4419" i="3" s="1"/>
  <c r="I4420" i="3"/>
  <c r="K4420" i="3" s="1"/>
  <c r="I4421" i="3"/>
  <c r="K4421" i="3" s="1"/>
  <c r="I4422" i="3"/>
  <c r="K4422" i="3" s="1"/>
  <c r="I4423" i="3"/>
  <c r="K4423" i="3" s="1"/>
  <c r="I4424" i="3"/>
  <c r="K4424" i="3" s="1"/>
  <c r="I4425" i="3"/>
  <c r="K4425" i="3" s="1"/>
  <c r="I4426" i="3"/>
  <c r="K4426" i="3" s="1"/>
  <c r="I4427" i="3"/>
  <c r="K4427" i="3" s="1"/>
  <c r="I4428" i="3"/>
  <c r="K4428" i="3" s="1"/>
  <c r="I4429" i="3"/>
  <c r="K4429" i="3" s="1"/>
  <c r="I4430" i="3"/>
  <c r="K4430" i="3" s="1"/>
  <c r="I4431" i="3"/>
  <c r="K4431" i="3" s="1"/>
  <c r="I4432" i="3"/>
  <c r="K4432" i="3" s="1"/>
  <c r="I4433" i="3"/>
  <c r="K4433" i="3" s="1"/>
  <c r="I4434" i="3"/>
  <c r="K4434" i="3" s="1"/>
  <c r="I4435" i="3"/>
  <c r="K4435" i="3" s="1"/>
  <c r="I4436" i="3"/>
  <c r="K4436" i="3" s="1"/>
  <c r="I4437" i="3"/>
  <c r="K4437" i="3" s="1"/>
  <c r="I4438" i="3"/>
  <c r="K4438" i="3" s="1"/>
  <c r="I4439" i="3"/>
  <c r="K4439" i="3" s="1"/>
  <c r="I4440" i="3"/>
  <c r="K4440" i="3" s="1"/>
  <c r="I4441" i="3"/>
  <c r="K4441" i="3" s="1"/>
  <c r="I4442" i="3"/>
  <c r="K4442" i="3" s="1"/>
  <c r="I4443" i="3"/>
  <c r="K4443" i="3" s="1"/>
  <c r="I4444" i="3"/>
  <c r="K4444" i="3" s="1"/>
  <c r="I4445" i="3"/>
  <c r="K4445" i="3" s="1"/>
  <c r="I4446" i="3"/>
  <c r="K4446" i="3" s="1"/>
  <c r="I4447" i="3"/>
  <c r="K4447" i="3" s="1"/>
  <c r="I4448" i="3"/>
  <c r="K4448" i="3" s="1"/>
  <c r="I4449" i="3"/>
  <c r="K4449" i="3" s="1"/>
  <c r="I4450" i="3"/>
  <c r="K4450" i="3" s="1"/>
  <c r="I4451" i="3"/>
  <c r="K4451" i="3" s="1"/>
  <c r="I4452" i="3"/>
  <c r="K4452" i="3" s="1"/>
  <c r="I4453" i="3"/>
  <c r="K4453" i="3" s="1"/>
  <c r="I4454" i="3"/>
  <c r="K4454" i="3" s="1"/>
  <c r="I4455" i="3"/>
  <c r="K4455" i="3" s="1"/>
  <c r="I4456" i="3"/>
  <c r="K4456" i="3" s="1"/>
  <c r="I4457" i="3"/>
  <c r="K4457" i="3" s="1"/>
  <c r="I4458" i="3"/>
  <c r="K4458" i="3" s="1"/>
  <c r="I4459" i="3"/>
  <c r="K4459" i="3" s="1"/>
  <c r="I4460" i="3"/>
  <c r="K4460" i="3" s="1"/>
  <c r="I4461" i="3"/>
  <c r="K4461" i="3" s="1"/>
  <c r="I4462" i="3"/>
  <c r="K4462" i="3" s="1"/>
  <c r="I4463" i="3"/>
  <c r="K4463" i="3" s="1"/>
  <c r="I4464" i="3"/>
  <c r="K4464" i="3" s="1"/>
  <c r="I4465" i="3"/>
  <c r="K4465" i="3" s="1"/>
  <c r="I4466" i="3"/>
  <c r="K4466" i="3" s="1"/>
  <c r="I4467" i="3"/>
  <c r="K4467" i="3" s="1"/>
  <c r="I4468" i="3"/>
  <c r="K4468" i="3" s="1"/>
  <c r="I4469" i="3"/>
  <c r="K4469" i="3" s="1"/>
  <c r="I4470" i="3"/>
  <c r="K4470" i="3" s="1"/>
  <c r="I4471" i="3"/>
  <c r="K4471" i="3" s="1"/>
  <c r="I4472" i="3"/>
  <c r="K4472" i="3" s="1"/>
  <c r="I4473" i="3"/>
  <c r="K4473" i="3" s="1"/>
  <c r="I4474" i="3"/>
  <c r="K4474" i="3" s="1"/>
  <c r="I4475" i="3"/>
  <c r="K4475" i="3" s="1"/>
  <c r="I4476" i="3"/>
  <c r="K4476" i="3" s="1"/>
  <c r="I4477" i="3"/>
  <c r="K4477" i="3" s="1"/>
  <c r="I4478" i="3"/>
  <c r="K4478" i="3" s="1"/>
  <c r="I4479" i="3"/>
  <c r="K4479" i="3" s="1"/>
  <c r="I4480" i="3"/>
  <c r="K4480" i="3" s="1"/>
  <c r="I4481" i="3"/>
  <c r="K4481" i="3" s="1"/>
  <c r="I4482" i="3"/>
  <c r="K4482" i="3" s="1"/>
  <c r="I4483" i="3"/>
  <c r="K4483" i="3" s="1"/>
  <c r="I4484" i="3"/>
  <c r="K4484" i="3" s="1"/>
  <c r="I4485" i="3"/>
  <c r="K4485" i="3" s="1"/>
  <c r="I4486" i="3"/>
  <c r="K4486" i="3" s="1"/>
  <c r="I4487" i="3"/>
  <c r="K4487" i="3" s="1"/>
  <c r="I4488" i="3"/>
  <c r="K4488" i="3" s="1"/>
  <c r="I4489" i="3"/>
  <c r="K4489" i="3" s="1"/>
  <c r="I4490" i="3"/>
  <c r="K4490" i="3" s="1"/>
  <c r="I4491" i="3"/>
  <c r="K4491" i="3" s="1"/>
  <c r="I4492" i="3"/>
  <c r="K4492" i="3" s="1"/>
  <c r="I4493" i="3"/>
  <c r="K4493" i="3" s="1"/>
  <c r="I4494" i="3"/>
  <c r="K4494" i="3" s="1"/>
  <c r="I4495" i="3"/>
  <c r="K4495" i="3" s="1"/>
  <c r="I4496" i="3"/>
  <c r="K4496" i="3" s="1"/>
  <c r="I4497" i="3"/>
  <c r="K4497" i="3" s="1"/>
  <c r="I4498" i="3"/>
  <c r="K4498" i="3" s="1"/>
  <c r="I4499" i="3"/>
  <c r="K4499" i="3" s="1"/>
  <c r="I4500" i="3"/>
  <c r="K4500" i="3" s="1"/>
  <c r="I4501" i="3"/>
  <c r="K4501" i="3" s="1"/>
  <c r="I4502" i="3"/>
  <c r="K4502" i="3" s="1"/>
  <c r="I4503" i="3"/>
  <c r="K4503" i="3" s="1"/>
  <c r="I4504" i="3"/>
  <c r="K4504" i="3" s="1"/>
  <c r="I4505" i="3"/>
  <c r="K4505" i="3" s="1"/>
  <c r="I4506" i="3"/>
  <c r="K4506" i="3" s="1"/>
  <c r="I4507" i="3"/>
  <c r="K4507" i="3" s="1"/>
  <c r="I4508" i="3"/>
  <c r="K4508" i="3" s="1"/>
  <c r="I4509" i="3"/>
  <c r="K4509" i="3" s="1"/>
  <c r="I4510" i="3"/>
  <c r="K4510" i="3" s="1"/>
  <c r="I4511" i="3"/>
  <c r="K4511" i="3" s="1"/>
  <c r="I4512" i="3"/>
  <c r="K4512" i="3" s="1"/>
  <c r="I4513" i="3"/>
  <c r="K4513" i="3" s="1"/>
  <c r="I4514" i="3"/>
  <c r="K4514" i="3" s="1"/>
  <c r="I4515" i="3"/>
  <c r="K4515" i="3" s="1"/>
  <c r="I4516" i="3"/>
  <c r="K4516" i="3" s="1"/>
  <c r="I4517" i="3"/>
  <c r="K4517" i="3" s="1"/>
  <c r="I4518" i="3"/>
  <c r="K4518" i="3" s="1"/>
  <c r="I4519" i="3"/>
  <c r="K4519" i="3" s="1"/>
  <c r="I4520" i="3"/>
  <c r="K4520" i="3" s="1"/>
  <c r="I4521" i="3"/>
  <c r="K4521" i="3" s="1"/>
  <c r="I4522" i="3"/>
  <c r="K4522" i="3" s="1"/>
  <c r="I4523" i="3"/>
  <c r="K4523" i="3" s="1"/>
  <c r="I4524" i="3"/>
  <c r="K4524" i="3" s="1"/>
  <c r="I4525" i="3"/>
  <c r="K4525" i="3" s="1"/>
  <c r="I4526" i="3"/>
  <c r="K4526" i="3" s="1"/>
  <c r="I4527" i="3"/>
  <c r="K4527" i="3" s="1"/>
  <c r="I4528" i="3"/>
  <c r="K4528" i="3" s="1"/>
  <c r="I4529" i="3"/>
  <c r="K4529" i="3" s="1"/>
  <c r="I4530" i="3"/>
  <c r="K4530" i="3" s="1"/>
  <c r="I4531" i="3"/>
  <c r="K4531" i="3" s="1"/>
  <c r="I4532" i="3"/>
  <c r="K4532" i="3" s="1"/>
  <c r="I4533" i="3"/>
  <c r="K4533" i="3" s="1"/>
  <c r="I4534" i="3"/>
  <c r="K4534" i="3" s="1"/>
  <c r="I4535" i="3"/>
  <c r="K4535" i="3" s="1"/>
  <c r="I4536" i="3"/>
  <c r="K4536" i="3" s="1"/>
  <c r="I4537" i="3"/>
  <c r="K4537" i="3" s="1"/>
  <c r="I4538" i="3"/>
  <c r="K4538" i="3" s="1"/>
  <c r="I4539" i="3"/>
  <c r="K4539" i="3" s="1"/>
  <c r="I4540" i="3"/>
  <c r="K4540" i="3" s="1"/>
  <c r="I4541" i="3"/>
  <c r="K4541" i="3" s="1"/>
  <c r="I4542" i="3"/>
  <c r="K4542" i="3" s="1"/>
  <c r="I4543" i="3"/>
  <c r="K4543" i="3" s="1"/>
  <c r="I4544" i="3"/>
  <c r="K4544" i="3" s="1"/>
  <c r="I4545" i="3"/>
  <c r="K4545" i="3" s="1"/>
  <c r="I4546" i="3"/>
  <c r="K4546" i="3" s="1"/>
  <c r="I4547" i="3"/>
  <c r="K4547" i="3" s="1"/>
  <c r="I4548" i="3"/>
  <c r="K4548" i="3" s="1"/>
  <c r="I4549" i="3"/>
  <c r="K4549" i="3" s="1"/>
  <c r="I4550" i="3"/>
  <c r="K4550" i="3" s="1"/>
  <c r="I4551" i="3"/>
  <c r="K4551" i="3" s="1"/>
  <c r="I4552" i="3"/>
  <c r="K4552" i="3" s="1"/>
  <c r="I4553" i="3"/>
  <c r="K4553" i="3" s="1"/>
  <c r="I4554" i="3"/>
  <c r="K4554" i="3" s="1"/>
  <c r="I4555" i="3"/>
  <c r="K4555" i="3" s="1"/>
  <c r="I4556" i="3"/>
  <c r="K4556" i="3" s="1"/>
  <c r="I4557" i="3"/>
  <c r="K4557" i="3" s="1"/>
  <c r="I4558" i="3"/>
  <c r="K4558" i="3" s="1"/>
  <c r="I4559" i="3"/>
  <c r="K4559" i="3" s="1"/>
  <c r="I4560" i="3"/>
  <c r="K4560" i="3" s="1"/>
  <c r="I4561" i="3"/>
  <c r="K4561" i="3" s="1"/>
  <c r="I4562" i="3"/>
  <c r="K4562" i="3" s="1"/>
  <c r="I4563" i="3"/>
  <c r="K4563" i="3" s="1"/>
  <c r="I4564" i="3"/>
  <c r="K4564" i="3" s="1"/>
  <c r="I4565" i="3"/>
  <c r="K4565" i="3" s="1"/>
  <c r="I4566" i="3"/>
  <c r="K4566" i="3" s="1"/>
  <c r="I4567" i="3"/>
  <c r="K4567" i="3" s="1"/>
  <c r="I4568" i="3"/>
  <c r="K4568" i="3" s="1"/>
  <c r="I4569" i="3"/>
  <c r="K4569" i="3" s="1"/>
  <c r="I4570" i="3"/>
  <c r="K4570" i="3" s="1"/>
  <c r="I4571" i="3"/>
  <c r="K4571" i="3" s="1"/>
  <c r="I4572" i="3"/>
  <c r="K4572" i="3" s="1"/>
  <c r="I4573" i="3"/>
  <c r="K4573" i="3" s="1"/>
  <c r="I4574" i="3"/>
  <c r="K4574" i="3" s="1"/>
  <c r="I4575" i="3"/>
  <c r="K4575" i="3" s="1"/>
  <c r="I4576" i="3"/>
  <c r="K4576" i="3" s="1"/>
  <c r="I4577" i="3"/>
  <c r="K4577" i="3" s="1"/>
  <c r="I4578" i="3"/>
  <c r="K4578" i="3" s="1"/>
  <c r="I4579" i="3"/>
  <c r="K4579" i="3" s="1"/>
  <c r="I4580" i="3"/>
  <c r="K4580" i="3" s="1"/>
  <c r="I4581" i="3"/>
  <c r="K4581" i="3" s="1"/>
  <c r="I4582" i="3"/>
  <c r="K4582" i="3" s="1"/>
  <c r="I4583" i="3"/>
  <c r="K4583" i="3" s="1"/>
  <c r="I4584" i="3"/>
  <c r="K4584" i="3" s="1"/>
  <c r="I4585" i="3"/>
  <c r="K4585" i="3" s="1"/>
  <c r="I4586" i="3"/>
  <c r="K4586" i="3" s="1"/>
  <c r="I4587" i="3"/>
  <c r="K4587" i="3" s="1"/>
  <c r="I4588" i="3"/>
  <c r="K4588" i="3" s="1"/>
  <c r="I4589" i="3"/>
  <c r="K4589" i="3" s="1"/>
  <c r="I4590" i="3"/>
  <c r="K4590" i="3" s="1"/>
  <c r="I4591" i="3"/>
  <c r="K4591" i="3" s="1"/>
  <c r="I4592" i="3"/>
  <c r="K4592" i="3" s="1"/>
  <c r="I4593" i="3"/>
  <c r="K4593" i="3" s="1"/>
  <c r="I4594" i="3"/>
  <c r="K4594" i="3" s="1"/>
  <c r="I4595" i="3"/>
  <c r="K4595" i="3" s="1"/>
  <c r="I4596" i="3"/>
  <c r="K4596" i="3" s="1"/>
  <c r="I4597" i="3"/>
  <c r="K4597" i="3" s="1"/>
  <c r="I4598" i="3"/>
  <c r="K4598" i="3" s="1"/>
  <c r="I4599" i="3"/>
  <c r="K4599" i="3" s="1"/>
  <c r="I4600" i="3"/>
  <c r="K4600" i="3" s="1"/>
  <c r="I4601" i="3"/>
  <c r="K4601" i="3" s="1"/>
  <c r="I4602" i="3"/>
  <c r="K4602" i="3" s="1"/>
  <c r="I4603" i="3"/>
  <c r="K4603" i="3" s="1"/>
  <c r="I4604" i="3"/>
  <c r="K4604" i="3" s="1"/>
  <c r="I4605" i="3"/>
  <c r="K4605" i="3" s="1"/>
  <c r="I4606" i="3"/>
  <c r="K4606" i="3" s="1"/>
  <c r="I4607" i="3"/>
  <c r="K4607" i="3" s="1"/>
  <c r="I4608" i="3"/>
  <c r="K4608" i="3" s="1"/>
  <c r="I4609" i="3"/>
  <c r="K4609" i="3" s="1"/>
  <c r="I4610" i="3"/>
  <c r="K4610" i="3" s="1"/>
  <c r="I4611" i="3"/>
  <c r="K4611" i="3" s="1"/>
  <c r="I4612" i="3"/>
  <c r="K4612" i="3" s="1"/>
  <c r="I4613" i="3"/>
  <c r="K4613" i="3" s="1"/>
  <c r="I4614" i="3"/>
  <c r="K4614" i="3" s="1"/>
  <c r="I4615" i="3"/>
  <c r="K4615" i="3" s="1"/>
  <c r="I4616" i="3"/>
  <c r="K4616" i="3" s="1"/>
  <c r="I4617" i="3"/>
  <c r="K4617" i="3" s="1"/>
  <c r="I4618" i="3"/>
  <c r="K4618" i="3" s="1"/>
  <c r="I4619" i="3"/>
  <c r="K4619" i="3" s="1"/>
  <c r="I4620" i="3"/>
  <c r="K4620" i="3" s="1"/>
  <c r="I4621" i="3"/>
  <c r="K4621" i="3" s="1"/>
  <c r="I4622" i="3"/>
  <c r="K4622" i="3" s="1"/>
  <c r="I4623" i="3"/>
  <c r="K4623" i="3" s="1"/>
  <c r="I4624" i="3"/>
  <c r="K4624" i="3" s="1"/>
  <c r="I4625" i="3"/>
  <c r="K4625" i="3" s="1"/>
  <c r="I4626" i="3"/>
  <c r="K4626" i="3" s="1"/>
  <c r="I4627" i="3"/>
  <c r="K4627" i="3" s="1"/>
  <c r="I4628" i="3"/>
  <c r="K4628" i="3" s="1"/>
  <c r="I4629" i="3"/>
  <c r="K4629" i="3" s="1"/>
  <c r="I4630" i="3"/>
  <c r="K4630" i="3" s="1"/>
  <c r="I4631" i="3"/>
  <c r="K4631" i="3" s="1"/>
  <c r="I4632" i="3"/>
  <c r="K4632" i="3" s="1"/>
  <c r="I4633" i="3"/>
  <c r="K4633" i="3" s="1"/>
  <c r="I4634" i="3"/>
  <c r="K4634" i="3" s="1"/>
  <c r="I4635" i="3"/>
  <c r="K4635" i="3" s="1"/>
  <c r="I4636" i="3"/>
  <c r="K4636" i="3" s="1"/>
  <c r="I4637" i="3"/>
  <c r="K4637" i="3" s="1"/>
  <c r="I4638" i="3"/>
  <c r="K4638" i="3" s="1"/>
  <c r="I4639" i="3"/>
  <c r="K4639" i="3" s="1"/>
  <c r="I4640" i="3"/>
  <c r="K4640" i="3" s="1"/>
  <c r="I4641" i="3"/>
  <c r="K4641" i="3" s="1"/>
  <c r="I4642" i="3"/>
  <c r="K4642" i="3" s="1"/>
  <c r="I4643" i="3"/>
  <c r="K4643" i="3" s="1"/>
  <c r="I4644" i="3"/>
  <c r="K4644" i="3" s="1"/>
  <c r="I4645" i="3"/>
  <c r="K4645" i="3" s="1"/>
  <c r="I4646" i="3"/>
  <c r="K4646" i="3" s="1"/>
  <c r="I4647" i="3"/>
  <c r="K4647" i="3" s="1"/>
  <c r="I4648" i="3"/>
  <c r="K4648" i="3" s="1"/>
  <c r="I4649" i="3"/>
  <c r="K4649" i="3" s="1"/>
  <c r="I4650" i="3"/>
  <c r="K4650" i="3" s="1"/>
  <c r="I4651" i="3"/>
  <c r="K4651" i="3" s="1"/>
  <c r="I4652" i="3"/>
  <c r="K4652" i="3" s="1"/>
  <c r="I4653" i="3"/>
  <c r="K4653" i="3" s="1"/>
  <c r="I4654" i="3"/>
  <c r="K4654" i="3" s="1"/>
  <c r="I4655" i="3"/>
  <c r="K4655" i="3" s="1"/>
  <c r="I4656" i="3"/>
  <c r="K4656" i="3" s="1"/>
  <c r="I4657" i="3"/>
  <c r="K4657" i="3" s="1"/>
  <c r="I4658" i="3"/>
  <c r="K4658" i="3" s="1"/>
  <c r="I4659" i="3"/>
  <c r="K4659" i="3" s="1"/>
  <c r="I4660" i="3"/>
  <c r="K4660" i="3" s="1"/>
  <c r="I4661" i="3"/>
  <c r="K4661" i="3" s="1"/>
  <c r="I4662" i="3"/>
  <c r="K4662" i="3" s="1"/>
  <c r="I4663" i="3"/>
  <c r="K4663" i="3" s="1"/>
  <c r="I4664" i="3"/>
  <c r="K4664" i="3" s="1"/>
  <c r="I4665" i="3"/>
  <c r="K4665" i="3" s="1"/>
  <c r="I4666" i="3"/>
  <c r="K4666" i="3" s="1"/>
  <c r="I4667" i="3"/>
  <c r="K4667" i="3" s="1"/>
  <c r="I4668" i="3"/>
  <c r="K4668" i="3" s="1"/>
  <c r="I4669" i="3"/>
  <c r="K4669" i="3" s="1"/>
  <c r="I4670" i="3"/>
  <c r="K4670" i="3" s="1"/>
  <c r="I4671" i="3"/>
  <c r="K4671" i="3" s="1"/>
  <c r="I4672" i="3"/>
  <c r="K4672" i="3" s="1"/>
  <c r="I4673" i="3"/>
  <c r="K4673" i="3" s="1"/>
  <c r="I4674" i="3"/>
  <c r="K4674" i="3" s="1"/>
  <c r="I4675" i="3"/>
  <c r="K4675" i="3" s="1"/>
  <c r="I4676" i="3"/>
  <c r="K4676" i="3" s="1"/>
  <c r="I4677" i="3"/>
  <c r="K4677" i="3" s="1"/>
  <c r="I4678" i="3"/>
  <c r="K4678" i="3" s="1"/>
  <c r="I4679" i="3"/>
  <c r="K4679" i="3" s="1"/>
  <c r="I4680" i="3"/>
  <c r="K4680" i="3" s="1"/>
  <c r="I4681" i="3"/>
  <c r="K4681" i="3" s="1"/>
  <c r="I4682" i="3"/>
  <c r="K4682" i="3" s="1"/>
  <c r="I4683" i="3"/>
  <c r="K4683" i="3" s="1"/>
  <c r="I4684" i="3"/>
  <c r="K4684" i="3" s="1"/>
  <c r="I4685" i="3"/>
  <c r="K4685" i="3" s="1"/>
  <c r="I4686" i="3"/>
  <c r="K4686" i="3" s="1"/>
  <c r="I4687" i="3"/>
  <c r="K4687" i="3" s="1"/>
  <c r="I4688" i="3"/>
  <c r="K4688" i="3" s="1"/>
  <c r="I4689" i="3"/>
  <c r="K4689" i="3" s="1"/>
  <c r="I4690" i="3"/>
  <c r="K4690" i="3" s="1"/>
  <c r="I4691" i="3"/>
  <c r="K4691" i="3" s="1"/>
  <c r="I4692" i="3"/>
  <c r="K4692" i="3" s="1"/>
  <c r="I4693" i="3"/>
  <c r="K4693" i="3" s="1"/>
  <c r="I4694" i="3"/>
  <c r="K4694" i="3" s="1"/>
  <c r="I4695" i="3"/>
  <c r="K4695" i="3" s="1"/>
  <c r="I4696" i="3"/>
  <c r="K4696" i="3" s="1"/>
  <c r="I4697" i="3"/>
  <c r="K4697" i="3" s="1"/>
  <c r="I4698" i="3"/>
  <c r="K4698" i="3" s="1"/>
  <c r="I4699" i="3"/>
  <c r="K4699" i="3" s="1"/>
  <c r="I4700" i="3"/>
  <c r="K4700" i="3" s="1"/>
  <c r="I4701" i="3"/>
  <c r="K4701" i="3" s="1"/>
  <c r="I4702" i="3"/>
  <c r="K4702" i="3" s="1"/>
  <c r="I4703" i="3"/>
  <c r="K4703" i="3" s="1"/>
  <c r="I4704" i="3"/>
  <c r="K4704" i="3" s="1"/>
  <c r="I4705" i="3"/>
  <c r="K4705" i="3" s="1"/>
  <c r="I4706" i="3"/>
  <c r="K4706" i="3" s="1"/>
  <c r="I4707" i="3"/>
  <c r="K4707" i="3" s="1"/>
  <c r="I4708" i="3"/>
  <c r="K4708" i="3" s="1"/>
  <c r="I4709" i="3"/>
  <c r="K4709" i="3" s="1"/>
  <c r="I4710" i="3"/>
  <c r="K4710" i="3" s="1"/>
  <c r="I4711" i="3"/>
  <c r="K4711" i="3" s="1"/>
  <c r="I4712" i="3"/>
  <c r="K4712" i="3" s="1"/>
  <c r="I4713" i="3"/>
  <c r="K4713" i="3" s="1"/>
  <c r="I4714" i="3"/>
  <c r="K4714" i="3" s="1"/>
  <c r="I4715" i="3"/>
  <c r="K4715" i="3" s="1"/>
  <c r="I4716" i="3"/>
  <c r="K4716" i="3" s="1"/>
  <c r="I4717" i="3"/>
  <c r="K4717" i="3" s="1"/>
  <c r="I4718" i="3"/>
  <c r="K4718" i="3" s="1"/>
  <c r="I4719" i="3"/>
  <c r="K4719" i="3" s="1"/>
  <c r="I4720" i="3"/>
  <c r="K4720" i="3" s="1"/>
  <c r="I4721" i="3"/>
  <c r="K4721" i="3" s="1"/>
  <c r="I4722" i="3"/>
  <c r="K4722" i="3" s="1"/>
  <c r="I4723" i="3"/>
  <c r="K4723" i="3" s="1"/>
  <c r="I4724" i="3"/>
  <c r="K4724" i="3" s="1"/>
  <c r="I4725" i="3"/>
  <c r="K4725" i="3" s="1"/>
  <c r="I4726" i="3"/>
  <c r="K4726" i="3" s="1"/>
  <c r="I4727" i="3"/>
  <c r="K4727" i="3" s="1"/>
  <c r="I4728" i="3"/>
  <c r="K4728" i="3" s="1"/>
  <c r="I4729" i="3"/>
  <c r="K4729" i="3" s="1"/>
  <c r="I4730" i="3"/>
  <c r="K4730" i="3" s="1"/>
  <c r="I4731" i="3"/>
  <c r="K4731" i="3" s="1"/>
  <c r="I4732" i="3"/>
  <c r="K4732" i="3" s="1"/>
  <c r="I4733" i="3"/>
  <c r="K4733" i="3" s="1"/>
  <c r="I4734" i="3"/>
  <c r="K4734" i="3" s="1"/>
  <c r="I4735" i="3"/>
  <c r="K4735" i="3" s="1"/>
  <c r="I4736" i="3"/>
  <c r="K4736" i="3" s="1"/>
  <c r="I4737" i="3"/>
  <c r="K4737" i="3" s="1"/>
  <c r="I4738" i="3"/>
  <c r="K4738" i="3" s="1"/>
  <c r="I4739" i="3"/>
  <c r="K4739" i="3" s="1"/>
  <c r="I4740" i="3"/>
  <c r="K4740" i="3" s="1"/>
  <c r="I4741" i="3"/>
  <c r="K4741" i="3" s="1"/>
  <c r="I4742" i="3"/>
  <c r="K4742" i="3" s="1"/>
  <c r="I4743" i="3"/>
  <c r="K4743" i="3" s="1"/>
  <c r="I4744" i="3"/>
  <c r="K4744" i="3" s="1"/>
  <c r="I4745" i="3"/>
  <c r="K4745" i="3" s="1"/>
  <c r="I4746" i="3"/>
  <c r="K4746" i="3" s="1"/>
  <c r="I4747" i="3"/>
  <c r="K4747" i="3" s="1"/>
  <c r="I4748" i="3"/>
  <c r="K4748" i="3" s="1"/>
  <c r="I4749" i="3"/>
  <c r="K4749" i="3" s="1"/>
  <c r="I4750" i="3"/>
  <c r="K4750" i="3" s="1"/>
  <c r="I4751" i="3"/>
  <c r="K4751" i="3" s="1"/>
  <c r="I4752" i="3"/>
  <c r="K4752" i="3" s="1"/>
  <c r="I4753" i="3"/>
  <c r="K4753" i="3" s="1"/>
  <c r="I4754" i="3"/>
  <c r="K4754" i="3" s="1"/>
  <c r="I4755" i="3"/>
  <c r="K4755" i="3" s="1"/>
  <c r="I4756" i="3"/>
  <c r="K4756" i="3" s="1"/>
  <c r="I4757" i="3"/>
  <c r="K4757" i="3" s="1"/>
  <c r="I4758" i="3"/>
  <c r="K4758" i="3" s="1"/>
  <c r="I4759" i="3"/>
  <c r="K4759" i="3" s="1"/>
  <c r="I4760" i="3"/>
  <c r="K4760" i="3" s="1"/>
  <c r="I4761" i="3"/>
  <c r="K4761" i="3" s="1"/>
  <c r="I4762" i="3"/>
  <c r="K4762" i="3" s="1"/>
  <c r="I4763" i="3"/>
  <c r="K4763" i="3" s="1"/>
  <c r="I4764" i="3"/>
  <c r="K4764" i="3" s="1"/>
  <c r="I4765" i="3"/>
  <c r="K4765" i="3" s="1"/>
  <c r="I4766" i="3"/>
  <c r="K4766" i="3" s="1"/>
  <c r="I4767" i="3"/>
  <c r="K4767" i="3" s="1"/>
  <c r="I4768" i="3"/>
  <c r="K4768" i="3" s="1"/>
  <c r="I4769" i="3"/>
  <c r="K4769" i="3" s="1"/>
  <c r="I4770" i="3"/>
  <c r="K4770" i="3" s="1"/>
  <c r="I4771" i="3"/>
  <c r="K4771" i="3" s="1"/>
  <c r="I4772" i="3"/>
  <c r="K4772" i="3" s="1"/>
  <c r="I4773" i="3"/>
  <c r="K4773" i="3" s="1"/>
  <c r="I4774" i="3"/>
  <c r="K4774" i="3" s="1"/>
  <c r="I4775" i="3"/>
  <c r="K4775" i="3" s="1"/>
  <c r="I4776" i="3"/>
  <c r="K4776" i="3" s="1"/>
  <c r="I4777" i="3"/>
  <c r="K4777" i="3" s="1"/>
  <c r="I4778" i="3"/>
  <c r="K4778" i="3" s="1"/>
  <c r="I4779" i="3"/>
  <c r="K4779" i="3" s="1"/>
  <c r="I4780" i="3"/>
  <c r="K4780" i="3" s="1"/>
  <c r="I4781" i="3"/>
  <c r="K4781" i="3" s="1"/>
  <c r="I4782" i="3"/>
  <c r="K4782" i="3" s="1"/>
  <c r="I4783" i="3"/>
  <c r="K4783" i="3" s="1"/>
  <c r="I4784" i="3"/>
  <c r="K4784" i="3" s="1"/>
  <c r="I4785" i="3"/>
  <c r="K4785" i="3" s="1"/>
  <c r="I4786" i="3"/>
  <c r="K4786" i="3" s="1"/>
  <c r="I4787" i="3"/>
  <c r="K4787" i="3" s="1"/>
  <c r="I4788" i="3"/>
  <c r="K4788" i="3" s="1"/>
  <c r="I4789" i="3"/>
  <c r="K4789" i="3" s="1"/>
  <c r="I4790" i="3"/>
  <c r="K4790" i="3" s="1"/>
  <c r="I4791" i="3"/>
  <c r="K4791" i="3" s="1"/>
  <c r="I4792" i="3"/>
  <c r="K4792" i="3" s="1"/>
  <c r="I4793" i="3"/>
  <c r="K4793" i="3" s="1"/>
  <c r="I4794" i="3"/>
  <c r="K4794" i="3" s="1"/>
  <c r="I4795" i="3"/>
  <c r="K4795" i="3" s="1"/>
  <c r="I4796" i="3"/>
  <c r="K4796" i="3" s="1"/>
  <c r="I4797" i="3"/>
  <c r="K4797" i="3" s="1"/>
  <c r="I4798" i="3"/>
  <c r="K4798" i="3" s="1"/>
  <c r="I4799" i="3"/>
  <c r="K4799" i="3" s="1"/>
  <c r="I4800" i="3"/>
  <c r="K4800" i="3" s="1"/>
  <c r="I4801" i="3"/>
  <c r="K4801" i="3" s="1"/>
  <c r="I4802" i="3"/>
  <c r="K4802" i="3" s="1"/>
  <c r="I4803" i="3"/>
  <c r="K4803" i="3" s="1"/>
  <c r="I4804" i="3"/>
  <c r="K4804" i="3" s="1"/>
  <c r="I4805" i="3"/>
  <c r="K4805" i="3" s="1"/>
  <c r="I4806" i="3"/>
  <c r="K4806" i="3" s="1"/>
  <c r="I4807" i="3"/>
  <c r="K4807" i="3" s="1"/>
  <c r="I4808" i="3"/>
  <c r="K4808" i="3" s="1"/>
  <c r="I4809" i="3"/>
  <c r="K4809" i="3" s="1"/>
  <c r="I4810" i="3"/>
  <c r="K4810" i="3" s="1"/>
  <c r="I4811" i="3"/>
  <c r="K4811" i="3" s="1"/>
  <c r="I4812" i="3"/>
  <c r="K4812" i="3" s="1"/>
  <c r="I4813" i="3"/>
  <c r="K4813" i="3" s="1"/>
  <c r="I4814" i="3"/>
  <c r="K4814" i="3" s="1"/>
  <c r="I4815" i="3"/>
  <c r="K4815" i="3" s="1"/>
  <c r="I4816" i="3"/>
  <c r="K4816" i="3" s="1"/>
  <c r="I4817" i="3"/>
  <c r="K4817" i="3" s="1"/>
  <c r="I4818" i="3"/>
  <c r="K4818" i="3" s="1"/>
  <c r="I4819" i="3"/>
  <c r="K4819" i="3" s="1"/>
  <c r="I4820" i="3"/>
  <c r="K4820" i="3" s="1"/>
  <c r="I4821" i="3"/>
  <c r="K4821" i="3" s="1"/>
  <c r="I4822" i="3"/>
  <c r="K4822" i="3" s="1"/>
  <c r="I4823" i="3"/>
  <c r="K4823" i="3" s="1"/>
  <c r="I4824" i="3"/>
  <c r="K4824" i="3" s="1"/>
  <c r="I4825" i="3"/>
  <c r="K4825" i="3" s="1"/>
  <c r="I4826" i="3"/>
  <c r="K4826" i="3" s="1"/>
  <c r="I4827" i="3"/>
  <c r="K4827" i="3" s="1"/>
  <c r="I4828" i="3"/>
  <c r="K4828" i="3" s="1"/>
  <c r="I4829" i="3"/>
  <c r="K4829" i="3" s="1"/>
  <c r="I4830" i="3"/>
  <c r="K4830" i="3" s="1"/>
  <c r="I4831" i="3"/>
  <c r="K4831" i="3" s="1"/>
  <c r="I4832" i="3"/>
  <c r="K4832" i="3" s="1"/>
  <c r="I4833" i="3"/>
  <c r="K4833" i="3" s="1"/>
  <c r="I4834" i="3"/>
  <c r="K4834" i="3" s="1"/>
  <c r="I4835" i="3"/>
  <c r="K4835" i="3" s="1"/>
  <c r="I4836" i="3"/>
  <c r="K4836" i="3" s="1"/>
  <c r="I4837" i="3"/>
  <c r="K4837" i="3" s="1"/>
  <c r="I4838" i="3"/>
  <c r="K4838" i="3" s="1"/>
  <c r="I4839" i="3"/>
  <c r="K4839" i="3" s="1"/>
  <c r="I4840" i="3"/>
  <c r="K4840" i="3" s="1"/>
  <c r="I4841" i="3"/>
  <c r="K4841" i="3" s="1"/>
  <c r="I4842" i="3"/>
  <c r="K4842" i="3" s="1"/>
  <c r="I4843" i="3"/>
  <c r="K4843" i="3" s="1"/>
  <c r="I4844" i="3"/>
  <c r="K4844" i="3" s="1"/>
  <c r="I4845" i="3"/>
  <c r="K4845" i="3" s="1"/>
  <c r="I4846" i="3"/>
  <c r="K4846" i="3" s="1"/>
  <c r="I4847" i="3"/>
  <c r="K4847" i="3" s="1"/>
  <c r="I4848" i="3"/>
  <c r="K4848" i="3" s="1"/>
  <c r="I4849" i="3"/>
  <c r="K4849" i="3" s="1"/>
  <c r="I4850" i="3"/>
  <c r="K4850" i="3" s="1"/>
  <c r="I4851" i="3"/>
  <c r="K4851" i="3" s="1"/>
  <c r="I4852" i="3"/>
  <c r="K4852" i="3" s="1"/>
  <c r="I4853" i="3"/>
  <c r="K4853" i="3" s="1"/>
  <c r="I4854" i="3"/>
  <c r="K4854" i="3" s="1"/>
  <c r="I4855" i="3"/>
  <c r="K4855" i="3" s="1"/>
  <c r="I4856" i="3"/>
  <c r="K4856" i="3" s="1"/>
  <c r="I4857" i="3"/>
  <c r="K4857" i="3" s="1"/>
  <c r="I4858" i="3"/>
  <c r="K4858" i="3" s="1"/>
  <c r="I4859" i="3"/>
  <c r="K4859" i="3" s="1"/>
  <c r="I4860" i="3"/>
  <c r="K4860" i="3" s="1"/>
  <c r="I4861" i="3"/>
  <c r="K4861" i="3" s="1"/>
  <c r="I4862" i="3"/>
  <c r="K4862" i="3" s="1"/>
  <c r="I4863" i="3"/>
  <c r="K4863" i="3" s="1"/>
  <c r="I4864" i="3"/>
  <c r="K4864" i="3" s="1"/>
  <c r="I4865" i="3"/>
  <c r="K4865" i="3" s="1"/>
  <c r="I4866" i="3"/>
  <c r="K4866" i="3" s="1"/>
  <c r="I4867" i="3"/>
  <c r="K4867" i="3" s="1"/>
  <c r="I4868" i="3"/>
  <c r="K4868" i="3" s="1"/>
  <c r="I4869" i="3"/>
  <c r="K4869" i="3" s="1"/>
  <c r="I4870" i="3"/>
  <c r="K4870" i="3" s="1"/>
  <c r="I4871" i="3"/>
  <c r="K4871" i="3" s="1"/>
  <c r="I4872" i="3"/>
  <c r="K4872" i="3" s="1"/>
  <c r="I4873" i="3"/>
  <c r="K4873" i="3" s="1"/>
  <c r="I4874" i="3"/>
  <c r="K4874" i="3" s="1"/>
  <c r="I4875" i="3"/>
  <c r="K4875" i="3" s="1"/>
  <c r="I4876" i="3"/>
  <c r="K4876" i="3" s="1"/>
  <c r="I4877" i="3"/>
  <c r="K4877" i="3" s="1"/>
  <c r="I4878" i="3"/>
  <c r="K4878" i="3" s="1"/>
  <c r="I4879" i="3"/>
  <c r="K4879" i="3" s="1"/>
  <c r="I4880" i="3"/>
  <c r="K4880" i="3" s="1"/>
  <c r="I4881" i="3"/>
  <c r="K4881" i="3" s="1"/>
  <c r="I4882" i="3"/>
  <c r="K4882" i="3" s="1"/>
  <c r="I4883" i="3"/>
  <c r="K4883" i="3" s="1"/>
  <c r="I4884" i="3"/>
  <c r="K4884" i="3" s="1"/>
  <c r="I4885" i="3"/>
  <c r="K4885" i="3" s="1"/>
  <c r="I4886" i="3"/>
  <c r="K4886" i="3" s="1"/>
  <c r="I4887" i="3"/>
  <c r="K4887" i="3" s="1"/>
  <c r="I4888" i="3"/>
  <c r="K4888" i="3" s="1"/>
  <c r="I4889" i="3"/>
  <c r="K4889" i="3" s="1"/>
  <c r="I4890" i="3"/>
  <c r="K4890" i="3" s="1"/>
  <c r="I4891" i="3"/>
  <c r="K4891" i="3" s="1"/>
  <c r="I4892" i="3"/>
  <c r="K4892" i="3" s="1"/>
  <c r="I4893" i="3"/>
  <c r="K4893" i="3" s="1"/>
  <c r="I4894" i="3"/>
  <c r="K4894" i="3" s="1"/>
  <c r="I4895" i="3"/>
  <c r="K4895" i="3" s="1"/>
  <c r="I4896" i="3"/>
  <c r="K4896" i="3" s="1"/>
  <c r="I4897" i="3"/>
  <c r="K4897" i="3" s="1"/>
  <c r="I4898" i="3"/>
  <c r="K4898" i="3" s="1"/>
  <c r="I4899" i="3"/>
  <c r="K4899" i="3" s="1"/>
  <c r="I4900" i="3"/>
  <c r="K4900" i="3" s="1"/>
  <c r="I4901" i="3"/>
  <c r="K4901" i="3" s="1"/>
  <c r="I4902" i="3"/>
  <c r="K4902" i="3" s="1"/>
  <c r="I4903" i="3"/>
  <c r="K4903" i="3" s="1"/>
  <c r="I4904" i="3"/>
  <c r="K4904" i="3" s="1"/>
  <c r="I4905" i="3"/>
  <c r="K4905" i="3" s="1"/>
  <c r="I4906" i="3"/>
  <c r="K4906" i="3" s="1"/>
  <c r="I4907" i="3"/>
  <c r="K4907" i="3" s="1"/>
  <c r="I4908" i="3"/>
  <c r="K4908" i="3" s="1"/>
  <c r="I4909" i="3"/>
  <c r="K4909" i="3" s="1"/>
  <c r="I4910" i="3"/>
  <c r="K4910" i="3" s="1"/>
  <c r="I4911" i="3"/>
  <c r="K4911" i="3" s="1"/>
  <c r="I4912" i="3"/>
  <c r="K4912" i="3" s="1"/>
  <c r="I4913" i="3"/>
  <c r="K4913" i="3" s="1"/>
  <c r="I4914" i="3"/>
  <c r="K4914" i="3" s="1"/>
  <c r="I4915" i="3"/>
  <c r="K4915" i="3" s="1"/>
  <c r="I4916" i="3"/>
  <c r="K4916" i="3" s="1"/>
  <c r="I4917" i="3"/>
  <c r="K4917" i="3" s="1"/>
  <c r="I4918" i="3"/>
  <c r="K4918" i="3" s="1"/>
  <c r="I4919" i="3"/>
  <c r="K4919" i="3" s="1"/>
  <c r="I4920" i="3"/>
  <c r="K4920" i="3" s="1"/>
  <c r="I4921" i="3"/>
  <c r="K4921" i="3" s="1"/>
  <c r="I4922" i="3"/>
  <c r="K4922" i="3" s="1"/>
  <c r="I4923" i="3"/>
  <c r="K4923" i="3" s="1"/>
  <c r="I4924" i="3"/>
  <c r="K4924" i="3" s="1"/>
  <c r="I4925" i="3"/>
  <c r="K4925" i="3" s="1"/>
  <c r="I4926" i="3"/>
  <c r="K4926" i="3" s="1"/>
  <c r="I4927" i="3"/>
  <c r="K4927" i="3" s="1"/>
  <c r="I4928" i="3"/>
  <c r="K4928" i="3" s="1"/>
  <c r="I4929" i="3"/>
  <c r="K4929" i="3" s="1"/>
  <c r="I4930" i="3"/>
  <c r="K4930" i="3" s="1"/>
  <c r="I4931" i="3"/>
  <c r="K4931" i="3" s="1"/>
  <c r="I4932" i="3"/>
  <c r="K4932" i="3" s="1"/>
  <c r="I4933" i="3"/>
  <c r="K4933" i="3" s="1"/>
  <c r="I4934" i="3"/>
  <c r="K4934" i="3" s="1"/>
  <c r="I4935" i="3"/>
  <c r="K4935" i="3" s="1"/>
  <c r="I4936" i="3"/>
  <c r="K4936" i="3" s="1"/>
  <c r="I4937" i="3"/>
  <c r="K4937" i="3" s="1"/>
  <c r="I4938" i="3"/>
  <c r="K4938" i="3" s="1"/>
  <c r="I4939" i="3"/>
  <c r="K4939" i="3" s="1"/>
  <c r="I4940" i="3"/>
  <c r="K4940" i="3" s="1"/>
  <c r="I4941" i="3"/>
  <c r="K4941" i="3" s="1"/>
  <c r="I4942" i="3"/>
  <c r="K4942" i="3" s="1"/>
  <c r="I4943" i="3"/>
  <c r="K4943" i="3" s="1"/>
  <c r="I4944" i="3"/>
  <c r="K4944" i="3" s="1"/>
  <c r="I4945" i="3"/>
  <c r="K4945" i="3" s="1"/>
  <c r="I4946" i="3"/>
  <c r="K4946" i="3" s="1"/>
  <c r="I4947" i="3"/>
  <c r="K4947" i="3" s="1"/>
  <c r="I4948" i="3"/>
  <c r="K4948" i="3" s="1"/>
  <c r="I4949" i="3"/>
  <c r="K4949" i="3" s="1"/>
  <c r="I4950" i="3"/>
  <c r="K4950" i="3" s="1"/>
  <c r="I4951" i="3"/>
  <c r="K4951" i="3" s="1"/>
  <c r="I4952" i="3"/>
  <c r="K4952" i="3" s="1"/>
  <c r="I4953" i="3"/>
  <c r="K4953" i="3" s="1"/>
  <c r="I4954" i="3"/>
  <c r="K4954" i="3" s="1"/>
  <c r="I4955" i="3"/>
  <c r="K4955" i="3" s="1"/>
  <c r="I4956" i="3"/>
  <c r="K4956" i="3" s="1"/>
  <c r="I4957" i="3"/>
  <c r="K4957" i="3" s="1"/>
  <c r="I4958" i="3"/>
  <c r="K4958" i="3" s="1"/>
  <c r="I4959" i="3"/>
  <c r="K4959" i="3" s="1"/>
  <c r="I4960" i="3"/>
  <c r="K4960" i="3" s="1"/>
  <c r="I4961" i="3"/>
  <c r="K4961" i="3" s="1"/>
  <c r="I4962" i="3"/>
  <c r="K4962" i="3" s="1"/>
  <c r="I4963" i="3"/>
  <c r="K4963" i="3" s="1"/>
  <c r="I4964" i="3"/>
  <c r="K4964" i="3" s="1"/>
  <c r="I4965" i="3"/>
  <c r="K4965" i="3" s="1"/>
  <c r="I4966" i="3"/>
  <c r="K4966" i="3" s="1"/>
  <c r="I4967" i="3"/>
  <c r="K4967" i="3" s="1"/>
  <c r="I4968" i="3"/>
  <c r="K4968" i="3" s="1"/>
  <c r="I4969" i="3"/>
  <c r="K4969" i="3" s="1"/>
  <c r="I4970" i="3"/>
  <c r="K4970" i="3" s="1"/>
  <c r="I4971" i="3"/>
  <c r="K4971" i="3" s="1"/>
  <c r="I4972" i="3"/>
  <c r="K4972" i="3" s="1"/>
  <c r="I4973" i="3"/>
  <c r="K4973" i="3" s="1"/>
  <c r="I4974" i="3"/>
  <c r="K4974" i="3" s="1"/>
  <c r="I4975" i="3"/>
  <c r="K4975" i="3" s="1"/>
  <c r="I4976" i="3"/>
  <c r="K4976" i="3" s="1"/>
  <c r="I4977" i="3"/>
  <c r="K4977" i="3" s="1"/>
  <c r="I4978" i="3"/>
  <c r="K4978" i="3" s="1"/>
  <c r="I4979" i="3"/>
  <c r="K4979" i="3" s="1"/>
  <c r="I4980" i="3"/>
  <c r="K4980" i="3" s="1"/>
  <c r="I4981" i="3"/>
  <c r="K4981" i="3" s="1"/>
  <c r="I4982" i="3"/>
  <c r="K4982" i="3" s="1"/>
  <c r="I4983" i="3"/>
  <c r="K4983" i="3" s="1"/>
  <c r="I4984" i="3"/>
  <c r="K4984" i="3" s="1"/>
  <c r="I4985" i="3"/>
  <c r="K4985" i="3" s="1"/>
  <c r="I4986" i="3"/>
  <c r="K4986" i="3" s="1"/>
  <c r="I4987" i="3"/>
  <c r="K4987" i="3" s="1"/>
  <c r="I4988" i="3"/>
  <c r="K4988" i="3" s="1"/>
  <c r="I4989" i="3"/>
  <c r="K4989" i="3" s="1"/>
  <c r="I4990" i="3"/>
  <c r="K4990" i="3" s="1"/>
  <c r="I4991" i="3"/>
  <c r="K4991" i="3" s="1"/>
  <c r="I4992" i="3"/>
  <c r="K4992" i="3" s="1"/>
  <c r="I4993" i="3"/>
  <c r="K4993" i="3" s="1"/>
  <c r="I4994" i="3"/>
  <c r="K4994" i="3" s="1"/>
  <c r="I4995" i="3"/>
  <c r="K4995" i="3" s="1"/>
  <c r="I4996" i="3"/>
  <c r="K4996" i="3" s="1"/>
  <c r="I4997" i="3"/>
  <c r="K4997" i="3" s="1"/>
  <c r="I4998" i="3"/>
  <c r="K4998" i="3" s="1"/>
  <c r="I4999" i="3"/>
  <c r="K4999" i="3" s="1"/>
  <c r="I5000" i="3"/>
  <c r="K5000" i="3" s="1"/>
  <c r="I5001" i="3"/>
  <c r="K5001" i="3" s="1"/>
  <c r="I5002" i="3"/>
  <c r="K5002" i="3" s="1"/>
  <c r="I5003" i="3"/>
  <c r="K5003" i="3" s="1"/>
  <c r="I5004" i="3"/>
  <c r="K5004" i="3" s="1"/>
  <c r="I5005" i="3"/>
  <c r="K5005" i="3" s="1"/>
  <c r="I5006" i="3"/>
  <c r="K5006" i="3" s="1"/>
  <c r="I5007" i="3"/>
  <c r="K5007" i="3" s="1"/>
  <c r="I5008" i="3"/>
  <c r="K5008" i="3" s="1"/>
  <c r="I5009" i="3"/>
  <c r="K5009" i="3" s="1"/>
  <c r="I5010" i="3"/>
  <c r="K5010" i="3" s="1"/>
  <c r="I5011" i="3"/>
  <c r="K5011" i="3" s="1"/>
  <c r="I5012" i="3"/>
  <c r="K5012" i="3" s="1"/>
  <c r="I5013" i="3"/>
  <c r="K5013" i="3" s="1"/>
  <c r="I5014" i="3"/>
  <c r="K5014" i="3" s="1"/>
  <c r="I5015" i="3"/>
  <c r="K5015" i="3" s="1"/>
  <c r="I5016" i="3"/>
  <c r="K5016" i="3" s="1"/>
  <c r="I5017" i="3"/>
  <c r="K5017" i="3" s="1"/>
  <c r="I5018" i="3"/>
  <c r="K5018" i="3" s="1"/>
  <c r="I5019" i="3"/>
  <c r="K5019" i="3" s="1"/>
  <c r="I5020" i="3"/>
  <c r="K5020" i="3" s="1"/>
  <c r="I5021" i="3"/>
  <c r="K5021" i="3" s="1"/>
  <c r="I5022" i="3"/>
  <c r="K5022" i="3" s="1"/>
  <c r="I5023" i="3"/>
  <c r="K5023" i="3" s="1"/>
  <c r="I5024" i="3"/>
  <c r="K5024" i="3" s="1"/>
  <c r="I5025" i="3"/>
  <c r="K5025" i="3" s="1"/>
  <c r="I5026" i="3"/>
  <c r="K5026" i="3" s="1"/>
  <c r="I5027" i="3"/>
  <c r="K5027" i="3" s="1"/>
  <c r="I5028" i="3"/>
  <c r="K5028" i="3" s="1"/>
  <c r="I5029" i="3"/>
  <c r="K5029" i="3" s="1"/>
  <c r="I5030" i="3"/>
  <c r="K5030" i="3" s="1"/>
  <c r="I5031" i="3"/>
  <c r="K5031" i="3" s="1"/>
  <c r="I5032" i="3"/>
  <c r="K5032" i="3" s="1"/>
  <c r="I5033" i="3"/>
  <c r="K5033" i="3" s="1"/>
  <c r="I5034" i="3"/>
  <c r="K5034" i="3" s="1"/>
  <c r="I5035" i="3"/>
  <c r="K5035" i="3" s="1"/>
  <c r="I5036" i="3"/>
  <c r="K5036" i="3" s="1"/>
  <c r="I5037" i="3"/>
  <c r="K5037" i="3" s="1"/>
  <c r="I5038" i="3"/>
  <c r="K5038" i="3" s="1"/>
  <c r="I5039" i="3"/>
  <c r="K5039" i="3" s="1"/>
  <c r="I5040" i="3"/>
  <c r="K5040" i="3" s="1"/>
  <c r="I5041" i="3"/>
  <c r="K5041" i="3" s="1"/>
  <c r="I5042" i="3"/>
  <c r="K5042" i="3" s="1"/>
  <c r="I5043" i="3"/>
  <c r="K5043" i="3" s="1"/>
  <c r="I5044" i="3"/>
  <c r="K5044" i="3" s="1"/>
  <c r="I5045" i="3"/>
  <c r="K5045" i="3" s="1"/>
  <c r="I5046" i="3"/>
  <c r="K5046" i="3" s="1"/>
  <c r="I5047" i="3"/>
  <c r="K5047" i="3" s="1"/>
  <c r="I5048" i="3"/>
  <c r="K5048" i="3" s="1"/>
  <c r="I5049" i="3"/>
  <c r="K5049" i="3" s="1"/>
  <c r="I5050" i="3"/>
  <c r="K5050" i="3" s="1"/>
  <c r="I5051" i="3"/>
  <c r="K5051" i="3" s="1"/>
  <c r="I5052" i="3"/>
  <c r="K5052" i="3" s="1"/>
  <c r="I5053" i="3"/>
  <c r="K5053" i="3" s="1"/>
  <c r="I5054" i="3"/>
  <c r="K5054" i="3" s="1"/>
  <c r="I5055" i="3"/>
  <c r="K5055" i="3" s="1"/>
  <c r="I5056" i="3"/>
  <c r="K5056" i="3" s="1"/>
  <c r="I5057" i="3"/>
  <c r="K5057" i="3" s="1"/>
  <c r="I5058" i="3"/>
  <c r="K5058" i="3" s="1"/>
  <c r="I5059" i="3"/>
  <c r="K5059" i="3" s="1"/>
  <c r="I5060" i="3"/>
  <c r="K5060" i="3" s="1"/>
  <c r="I5061" i="3"/>
  <c r="K5061" i="3" s="1"/>
  <c r="I5062" i="3"/>
  <c r="K5062" i="3" s="1"/>
  <c r="I5063" i="3"/>
  <c r="K5063" i="3" s="1"/>
  <c r="I5064" i="3"/>
  <c r="K5064" i="3" s="1"/>
  <c r="I5065" i="3"/>
  <c r="K5065" i="3" s="1"/>
  <c r="I5066" i="3"/>
  <c r="K5066" i="3" s="1"/>
  <c r="I5067" i="3"/>
  <c r="K5067" i="3" s="1"/>
  <c r="I5068" i="3"/>
  <c r="K5068" i="3" s="1"/>
  <c r="I5069" i="3"/>
  <c r="K5069" i="3" s="1"/>
  <c r="I5070" i="3"/>
  <c r="K5070" i="3" s="1"/>
  <c r="I5071" i="3"/>
  <c r="K5071" i="3" s="1"/>
  <c r="I5072" i="3"/>
  <c r="K5072" i="3" s="1"/>
  <c r="I5073" i="3"/>
  <c r="K5073" i="3" s="1"/>
  <c r="I5074" i="3"/>
  <c r="K5074" i="3" s="1"/>
  <c r="I5075" i="3"/>
  <c r="K5075" i="3" s="1"/>
  <c r="I5076" i="3"/>
  <c r="K5076" i="3" s="1"/>
  <c r="I5077" i="3"/>
  <c r="K5077" i="3" s="1"/>
  <c r="I5078" i="3"/>
  <c r="K5078" i="3" s="1"/>
  <c r="I5079" i="3"/>
  <c r="K5079" i="3" s="1"/>
  <c r="I5080" i="3"/>
  <c r="K5080" i="3" s="1"/>
  <c r="I5081" i="3"/>
  <c r="K5081" i="3" s="1"/>
  <c r="I5082" i="3"/>
  <c r="K5082" i="3" s="1"/>
  <c r="I5083" i="3"/>
  <c r="K5083" i="3" s="1"/>
  <c r="I5084" i="3"/>
  <c r="K5084" i="3" s="1"/>
  <c r="I5085" i="3"/>
  <c r="K5085" i="3" s="1"/>
  <c r="I5086" i="3"/>
  <c r="K5086" i="3" s="1"/>
  <c r="I5087" i="3"/>
  <c r="K5087" i="3" s="1"/>
  <c r="I5088" i="3"/>
  <c r="K5088" i="3" s="1"/>
  <c r="I5089" i="3"/>
  <c r="K5089" i="3" s="1"/>
  <c r="I5090" i="3"/>
  <c r="K5090" i="3" s="1"/>
  <c r="I5091" i="3"/>
  <c r="K5091" i="3" s="1"/>
  <c r="I5092" i="3"/>
  <c r="K5092" i="3" s="1"/>
  <c r="I5093" i="3"/>
  <c r="K5093" i="3" s="1"/>
  <c r="I5094" i="3"/>
  <c r="K5094" i="3" s="1"/>
  <c r="I5095" i="3"/>
  <c r="K5095" i="3" s="1"/>
  <c r="I5096" i="3"/>
  <c r="K5096" i="3" s="1"/>
  <c r="I5097" i="3"/>
  <c r="K5097" i="3" s="1"/>
  <c r="I5098" i="3"/>
  <c r="K5098" i="3" s="1"/>
  <c r="I5099" i="3"/>
  <c r="K5099" i="3" s="1"/>
  <c r="I5100" i="3"/>
  <c r="K5100" i="3" s="1"/>
  <c r="I5101" i="3"/>
  <c r="K5101" i="3" s="1"/>
  <c r="I5102" i="3"/>
  <c r="K5102" i="3" s="1"/>
  <c r="I5103" i="3"/>
  <c r="K5103" i="3" s="1"/>
  <c r="I5104" i="3"/>
  <c r="K5104" i="3" s="1"/>
  <c r="I5105" i="3"/>
  <c r="K5105" i="3" s="1"/>
  <c r="I5106" i="3"/>
  <c r="K5106" i="3" s="1"/>
  <c r="I5107" i="3"/>
  <c r="K5107" i="3" s="1"/>
  <c r="I5108" i="3"/>
  <c r="K5108" i="3" s="1"/>
  <c r="I5109" i="3"/>
  <c r="K5109" i="3" s="1"/>
  <c r="I5110" i="3"/>
  <c r="K5110" i="3" s="1"/>
  <c r="I5111" i="3"/>
  <c r="K5111" i="3" s="1"/>
  <c r="I5112" i="3"/>
  <c r="K5112" i="3" s="1"/>
  <c r="I5113" i="3"/>
  <c r="K5113" i="3" s="1"/>
  <c r="I5114" i="3"/>
  <c r="K5114" i="3" s="1"/>
  <c r="I5115" i="3"/>
  <c r="K5115" i="3" s="1"/>
  <c r="I5116" i="3"/>
  <c r="K5116" i="3" s="1"/>
  <c r="I5117" i="3"/>
  <c r="K5117" i="3" s="1"/>
  <c r="I5118" i="3"/>
  <c r="K5118" i="3" s="1"/>
  <c r="I5119" i="3"/>
  <c r="K5119" i="3" s="1"/>
  <c r="I5120" i="3"/>
  <c r="K5120" i="3" s="1"/>
  <c r="I5121" i="3"/>
  <c r="K5121" i="3" s="1"/>
  <c r="I5122" i="3"/>
  <c r="K5122" i="3" s="1"/>
  <c r="I5123" i="3"/>
  <c r="K5123" i="3" s="1"/>
  <c r="I5124" i="3"/>
  <c r="K5124" i="3" s="1"/>
  <c r="I5125" i="3"/>
  <c r="K5125" i="3" s="1"/>
  <c r="I5126" i="3"/>
  <c r="K5126" i="3" s="1"/>
  <c r="I5127" i="3"/>
  <c r="K5127" i="3" s="1"/>
  <c r="I5128" i="3"/>
  <c r="K5128" i="3" s="1"/>
  <c r="I5129" i="3"/>
  <c r="K5129" i="3" s="1"/>
  <c r="I5130" i="3"/>
  <c r="K5130" i="3" s="1"/>
  <c r="I5131" i="3"/>
  <c r="K5131" i="3" s="1"/>
  <c r="I5132" i="3"/>
  <c r="K5132" i="3" s="1"/>
  <c r="I5133" i="3"/>
  <c r="K5133" i="3" s="1"/>
  <c r="I5134" i="3"/>
  <c r="K5134" i="3" s="1"/>
  <c r="I5135" i="3"/>
  <c r="K5135" i="3" s="1"/>
  <c r="I5136" i="3"/>
  <c r="K5136" i="3" s="1"/>
  <c r="I5137" i="3"/>
  <c r="K5137" i="3" s="1"/>
  <c r="I5138" i="3"/>
  <c r="K5138" i="3" s="1"/>
  <c r="I5139" i="3"/>
  <c r="K5139" i="3" s="1"/>
  <c r="I5140" i="3"/>
  <c r="K5140" i="3" s="1"/>
  <c r="I5141" i="3"/>
  <c r="K5141" i="3" s="1"/>
  <c r="I5142" i="3"/>
  <c r="K5142" i="3" s="1"/>
  <c r="I5143" i="3"/>
  <c r="K5143" i="3" s="1"/>
  <c r="I5144" i="3"/>
  <c r="K5144" i="3" s="1"/>
  <c r="I5145" i="3"/>
  <c r="K5145" i="3" s="1"/>
  <c r="I5146" i="3"/>
  <c r="K5146" i="3" s="1"/>
  <c r="I5147" i="3"/>
  <c r="K5147" i="3" s="1"/>
  <c r="I5148" i="3"/>
  <c r="K5148" i="3" s="1"/>
  <c r="I5149" i="3"/>
  <c r="K5149" i="3" s="1"/>
  <c r="I5150" i="3"/>
  <c r="K5150" i="3" s="1"/>
  <c r="I5151" i="3"/>
  <c r="K5151" i="3" s="1"/>
  <c r="I5152" i="3"/>
  <c r="K5152" i="3" s="1"/>
  <c r="I5153" i="3"/>
  <c r="K5153" i="3" s="1"/>
  <c r="I5154" i="3"/>
  <c r="K5154" i="3" s="1"/>
  <c r="I5155" i="3"/>
  <c r="K5155" i="3" s="1"/>
  <c r="I5156" i="3"/>
  <c r="K5156" i="3" s="1"/>
  <c r="I5157" i="3"/>
  <c r="K5157" i="3" s="1"/>
  <c r="I5158" i="3"/>
  <c r="K5158" i="3" s="1"/>
  <c r="I5159" i="3"/>
  <c r="K5159" i="3" s="1"/>
  <c r="I5160" i="3"/>
  <c r="K5160" i="3" s="1"/>
  <c r="I5161" i="3"/>
  <c r="K5161" i="3" s="1"/>
  <c r="I5162" i="3"/>
  <c r="K5162" i="3" s="1"/>
  <c r="I5163" i="3"/>
  <c r="K5163" i="3" s="1"/>
  <c r="I5164" i="3"/>
  <c r="K5164" i="3" s="1"/>
  <c r="I5165" i="3"/>
  <c r="K5165" i="3" s="1"/>
  <c r="I5166" i="3"/>
  <c r="K5166" i="3" s="1"/>
  <c r="I5167" i="3"/>
  <c r="K5167" i="3" s="1"/>
  <c r="I5168" i="3"/>
  <c r="K5168" i="3" s="1"/>
  <c r="I5169" i="3"/>
  <c r="K5169" i="3" s="1"/>
  <c r="I5170" i="3"/>
  <c r="K5170" i="3" s="1"/>
  <c r="I5171" i="3"/>
  <c r="K5171" i="3" s="1"/>
  <c r="I5172" i="3"/>
  <c r="K5172" i="3" s="1"/>
  <c r="I5173" i="3"/>
  <c r="K5173" i="3" s="1"/>
  <c r="I5174" i="3"/>
  <c r="K5174" i="3" s="1"/>
  <c r="I5175" i="3"/>
  <c r="K5175" i="3" s="1"/>
  <c r="I5176" i="3"/>
  <c r="K5176" i="3" s="1"/>
  <c r="I5177" i="3"/>
  <c r="K5177" i="3" s="1"/>
  <c r="I5178" i="3"/>
  <c r="K5178" i="3" s="1"/>
  <c r="I5179" i="3"/>
  <c r="K5179" i="3" s="1"/>
  <c r="I5180" i="3"/>
  <c r="K5180" i="3" s="1"/>
  <c r="I5181" i="3"/>
  <c r="K5181" i="3" s="1"/>
  <c r="I5182" i="3"/>
  <c r="K5182" i="3" s="1"/>
  <c r="I5183" i="3"/>
  <c r="K5183" i="3" s="1"/>
  <c r="I5184" i="3"/>
  <c r="K5184" i="3" s="1"/>
  <c r="I5185" i="3"/>
  <c r="K5185" i="3" s="1"/>
  <c r="I5186" i="3"/>
  <c r="K5186" i="3" s="1"/>
  <c r="I5187" i="3"/>
  <c r="K5187" i="3" s="1"/>
  <c r="I5188" i="3"/>
  <c r="K5188" i="3" s="1"/>
  <c r="I5189" i="3"/>
  <c r="K5189" i="3" s="1"/>
  <c r="I5190" i="3"/>
  <c r="K5190" i="3" s="1"/>
  <c r="I5191" i="3"/>
  <c r="K5191" i="3" s="1"/>
  <c r="I5192" i="3"/>
  <c r="K5192" i="3" s="1"/>
  <c r="I5193" i="3"/>
  <c r="K5193" i="3" s="1"/>
  <c r="I5194" i="3"/>
  <c r="K5194" i="3" s="1"/>
  <c r="I5195" i="3"/>
  <c r="K5195" i="3" s="1"/>
  <c r="I5196" i="3"/>
  <c r="K5196" i="3" s="1"/>
  <c r="I5197" i="3"/>
  <c r="K5197" i="3" s="1"/>
  <c r="I5198" i="3"/>
  <c r="K5198" i="3" s="1"/>
  <c r="I5199" i="3"/>
  <c r="K5199" i="3" s="1"/>
  <c r="I5200" i="3"/>
  <c r="K5200" i="3" s="1"/>
  <c r="I5201" i="3"/>
  <c r="K5201" i="3" s="1"/>
  <c r="I5202" i="3"/>
  <c r="K5202" i="3" s="1"/>
  <c r="I5203" i="3"/>
  <c r="K5203" i="3" s="1"/>
  <c r="I5204" i="3"/>
  <c r="K5204" i="3" s="1"/>
  <c r="I5205" i="3"/>
  <c r="K5205" i="3" s="1"/>
  <c r="I5206" i="3"/>
  <c r="K5206" i="3" s="1"/>
  <c r="I5207" i="3"/>
  <c r="K5207" i="3" s="1"/>
  <c r="I5208" i="3"/>
  <c r="K5208" i="3" s="1"/>
  <c r="I5209" i="3"/>
  <c r="K5209" i="3" s="1"/>
  <c r="I5210" i="3"/>
  <c r="K5210" i="3" s="1"/>
  <c r="I5211" i="3"/>
  <c r="K5211" i="3" s="1"/>
  <c r="I5212" i="3"/>
  <c r="K5212" i="3" s="1"/>
  <c r="I5213" i="3"/>
  <c r="K5213" i="3" s="1"/>
  <c r="I5214" i="3"/>
  <c r="K5214" i="3" s="1"/>
  <c r="I5215" i="3"/>
  <c r="K5215" i="3" s="1"/>
  <c r="I5216" i="3"/>
  <c r="K5216" i="3" s="1"/>
  <c r="I5217" i="3"/>
  <c r="K5217" i="3" s="1"/>
  <c r="I5218" i="3"/>
  <c r="K5218" i="3" s="1"/>
  <c r="I5219" i="3"/>
  <c r="K5219" i="3" s="1"/>
  <c r="I5220" i="3"/>
  <c r="K5220" i="3" s="1"/>
  <c r="I5221" i="3"/>
  <c r="K5221" i="3" s="1"/>
  <c r="I5222" i="3"/>
  <c r="K5222" i="3" s="1"/>
  <c r="I5223" i="3"/>
  <c r="K5223" i="3" s="1"/>
  <c r="I5224" i="3"/>
  <c r="K5224" i="3" s="1"/>
  <c r="I5225" i="3"/>
  <c r="K5225" i="3" s="1"/>
  <c r="I5226" i="3"/>
  <c r="K5226" i="3" s="1"/>
  <c r="I5227" i="3"/>
  <c r="K5227" i="3" s="1"/>
  <c r="I5228" i="3"/>
  <c r="K5228" i="3" s="1"/>
  <c r="I5229" i="3"/>
  <c r="K5229" i="3" s="1"/>
  <c r="I5230" i="3"/>
  <c r="K5230" i="3" s="1"/>
  <c r="I5231" i="3"/>
  <c r="K5231" i="3" s="1"/>
  <c r="I5232" i="3"/>
  <c r="K5232" i="3" s="1"/>
  <c r="I5233" i="3"/>
  <c r="K5233" i="3" s="1"/>
  <c r="I5234" i="3"/>
  <c r="K5234" i="3" s="1"/>
  <c r="I5235" i="3"/>
  <c r="K5235" i="3" s="1"/>
  <c r="I5236" i="3"/>
  <c r="K5236" i="3" s="1"/>
  <c r="I5237" i="3"/>
  <c r="K5237" i="3" s="1"/>
  <c r="I5238" i="3"/>
  <c r="K5238" i="3" s="1"/>
  <c r="I5239" i="3"/>
  <c r="K5239" i="3" s="1"/>
  <c r="I5240" i="3"/>
  <c r="K5240" i="3" s="1"/>
  <c r="I5241" i="3"/>
  <c r="K5241" i="3" s="1"/>
  <c r="I5242" i="3"/>
  <c r="K5242" i="3" s="1"/>
  <c r="I5243" i="3"/>
  <c r="K5243" i="3" s="1"/>
  <c r="I5244" i="3"/>
  <c r="K5244" i="3" s="1"/>
  <c r="I5245" i="3"/>
  <c r="K5245" i="3" s="1"/>
  <c r="I5246" i="3"/>
  <c r="K5246" i="3" s="1"/>
  <c r="I5247" i="3"/>
  <c r="K5247" i="3" s="1"/>
  <c r="I5248" i="3"/>
  <c r="K5248" i="3" s="1"/>
  <c r="I5249" i="3"/>
  <c r="K5249" i="3" s="1"/>
  <c r="I5250" i="3"/>
  <c r="K5250" i="3" s="1"/>
  <c r="I5251" i="3"/>
  <c r="K5251" i="3" s="1"/>
  <c r="I5252" i="3"/>
  <c r="K5252" i="3" s="1"/>
  <c r="I5253" i="3"/>
  <c r="K5253" i="3" s="1"/>
  <c r="I5254" i="3"/>
  <c r="K5254" i="3" s="1"/>
  <c r="I5255" i="3"/>
  <c r="K5255" i="3" s="1"/>
  <c r="I5256" i="3"/>
  <c r="K5256" i="3" s="1"/>
  <c r="I5257" i="3"/>
  <c r="K5257" i="3" s="1"/>
  <c r="I5258" i="3"/>
  <c r="K5258" i="3" s="1"/>
  <c r="I5259" i="3"/>
  <c r="K5259" i="3" s="1"/>
  <c r="I5260" i="3"/>
  <c r="K5260" i="3" s="1"/>
  <c r="I5261" i="3"/>
  <c r="K5261" i="3" s="1"/>
  <c r="I5262" i="3"/>
  <c r="K5262" i="3" s="1"/>
  <c r="I5263" i="3"/>
  <c r="K5263" i="3" s="1"/>
  <c r="I5264" i="3"/>
  <c r="K5264" i="3" s="1"/>
  <c r="I5265" i="3"/>
  <c r="K5265" i="3" s="1"/>
  <c r="I5266" i="3"/>
  <c r="K5266" i="3" s="1"/>
  <c r="I5267" i="3"/>
  <c r="K5267" i="3" s="1"/>
  <c r="I5268" i="3"/>
  <c r="K5268" i="3" s="1"/>
  <c r="I5269" i="3"/>
  <c r="K5269" i="3" s="1"/>
  <c r="I5270" i="3"/>
  <c r="K5270" i="3" s="1"/>
  <c r="I5271" i="3"/>
  <c r="K5271" i="3" s="1"/>
  <c r="I5272" i="3"/>
  <c r="K5272" i="3" s="1"/>
  <c r="I5273" i="3"/>
  <c r="K5273" i="3" s="1"/>
  <c r="I5274" i="3"/>
  <c r="K5274" i="3" s="1"/>
  <c r="I5275" i="3"/>
  <c r="K5275" i="3" s="1"/>
  <c r="I5276" i="3"/>
  <c r="K5276" i="3" s="1"/>
  <c r="I5277" i="3"/>
  <c r="K5277" i="3" s="1"/>
  <c r="I5278" i="3"/>
  <c r="K5278" i="3" s="1"/>
  <c r="I5279" i="3"/>
  <c r="K5279" i="3" s="1"/>
  <c r="I5280" i="3"/>
  <c r="K5280" i="3" s="1"/>
  <c r="I5281" i="3"/>
  <c r="K5281" i="3" s="1"/>
  <c r="I5282" i="3"/>
  <c r="K5282" i="3" s="1"/>
  <c r="I5283" i="3"/>
  <c r="K5283" i="3" s="1"/>
  <c r="I5284" i="3"/>
  <c r="K5284" i="3" s="1"/>
  <c r="I5285" i="3"/>
  <c r="K5285" i="3" s="1"/>
  <c r="I5286" i="3"/>
  <c r="K5286" i="3" s="1"/>
  <c r="I5287" i="3"/>
  <c r="K5287" i="3" s="1"/>
  <c r="I5288" i="3"/>
  <c r="K5288" i="3" s="1"/>
  <c r="I5289" i="3"/>
  <c r="K5289" i="3" s="1"/>
  <c r="I5290" i="3"/>
  <c r="K5290" i="3" s="1"/>
  <c r="I5291" i="3"/>
  <c r="K5291" i="3" s="1"/>
  <c r="I5292" i="3"/>
  <c r="K5292" i="3" s="1"/>
  <c r="I5293" i="3"/>
  <c r="K5293" i="3" s="1"/>
  <c r="I5294" i="3"/>
  <c r="K5294" i="3" s="1"/>
  <c r="I5295" i="3"/>
  <c r="K5295" i="3" s="1"/>
  <c r="I5296" i="3"/>
  <c r="K5296" i="3" s="1"/>
  <c r="I5297" i="3"/>
  <c r="K5297" i="3" s="1"/>
  <c r="I5298" i="3"/>
  <c r="K5298" i="3" s="1"/>
  <c r="I5299" i="3"/>
  <c r="K5299" i="3" s="1"/>
  <c r="I5300" i="3"/>
  <c r="K5300" i="3" s="1"/>
  <c r="I5301" i="3"/>
  <c r="K5301" i="3" s="1"/>
  <c r="I5302" i="3"/>
  <c r="K5302" i="3" s="1"/>
  <c r="I5303" i="3"/>
  <c r="K5303" i="3" s="1"/>
  <c r="I5304" i="3"/>
  <c r="K5304" i="3" s="1"/>
  <c r="I5305" i="3"/>
  <c r="K5305" i="3" s="1"/>
  <c r="I5306" i="3"/>
  <c r="K5306" i="3" s="1"/>
  <c r="I5307" i="3"/>
  <c r="K5307" i="3" s="1"/>
  <c r="I5308" i="3"/>
  <c r="K5308" i="3" s="1"/>
  <c r="I5309" i="3"/>
  <c r="K5309" i="3" s="1"/>
  <c r="I5310" i="3"/>
  <c r="K5310" i="3" s="1"/>
  <c r="I5311" i="3"/>
  <c r="K5311" i="3" s="1"/>
  <c r="I5312" i="3"/>
  <c r="K5312" i="3" s="1"/>
  <c r="I5313" i="3"/>
  <c r="K5313" i="3" s="1"/>
  <c r="I5314" i="3"/>
  <c r="K5314" i="3" s="1"/>
  <c r="I5315" i="3"/>
  <c r="K5315" i="3" s="1"/>
  <c r="I5316" i="3"/>
  <c r="K5316" i="3" s="1"/>
  <c r="I5317" i="3"/>
  <c r="K5317" i="3" s="1"/>
  <c r="I5318" i="3"/>
  <c r="K5318" i="3" s="1"/>
  <c r="I5319" i="3"/>
  <c r="K5319" i="3" s="1"/>
  <c r="I5320" i="3"/>
  <c r="K5320" i="3" s="1"/>
  <c r="I5321" i="3"/>
  <c r="K5321" i="3" s="1"/>
  <c r="I5322" i="3"/>
  <c r="K5322" i="3" s="1"/>
  <c r="I5323" i="3"/>
  <c r="K5323" i="3" s="1"/>
  <c r="I5324" i="3"/>
  <c r="K5324" i="3" s="1"/>
  <c r="I5325" i="3"/>
  <c r="K5325" i="3" s="1"/>
  <c r="I5326" i="3"/>
  <c r="K5326" i="3" s="1"/>
  <c r="I5327" i="3"/>
  <c r="K5327" i="3" s="1"/>
  <c r="I5328" i="3"/>
  <c r="K5328" i="3" s="1"/>
  <c r="I5329" i="3"/>
  <c r="K5329" i="3" s="1"/>
  <c r="I5330" i="3"/>
  <c r="K5330" i="3" s="1"/>
  <c r="I5331" i="3"/>
  <c r="K5331" i="3" s="1"/>
  <c r="I5332" i="3"/>
  <c r="K5332" i="3" s="1"/>
  <c r="I5333" i="3"/>
  <c r="K5333" i="3" s="1"/>
  <c r="I5334" i="3"/>
  <c r="K5334" i="3" s="1"/>
  <c r="I5335" i="3"/>
  <c r="K5335" i="3" s="1"/>
  <c r="I5336" i="3"/>
  <c r="K5336" i="3" s="1"/>
  <c r="I5337" i="3"/>
  <c r="K5337" i="3" s="1"/>
  <c r="I5338" i="3"/>
  <c r="K5338" i="3" s="1"/>
  <c r="I5339" i="3"/>
  <c r="K5339" i="3" s="1"/>
  <c r="I5340" i="3"/>
  <c r="K5340" i="3" s="1"/>
  <c r="I5341" i="3"/>
  <c r="K5341" i="3" s="1"/>
  <c r="I5342" i="3"/>
  <c r="K5342" i="3" s="1"/>
  <c r="I5343" i="3"/>
  <c r="K5343" i="3" s="1"/>
  <c r="I5344" i="3"/>
  <c r="K5344" i="3" s="1"/>
  <c r="I5345" i="3"/>
  <c r="K5345" i="3" s="1"/>
  <c r="I5346" i="3"/>
  <c r="K5346" i="3" s="1"/>
  <c r="I5347" i="3"/>
  <c r="K5347" i="3" s="1"/>
  <c r="I5348" i="3"/>
  <c r="K5348" i="3" s="1"/>
  <c r="I5349" i="3"/>
  <c r="K5349" i="3" s="1"/>
  <c r="I5350" i="3"/>
  <c r="K5350" i="3" s="1"/>
  <c r="I5351" i="3"/>
  <c r="K5351" i="3" s="1"/>
  <c r="I5352" i="3"/>
  <c r="K5352" i="3" s="1"/>
  <c r="I5353" i="3"/>
  <c r="K5353" i="3" s="1"/>
  <c r="I5354" i="3"/>
  <c r="K5354" i="3" s="1"/>
  <c r="I5355" i="3"/>
  <c r="K5355" i="3" s="1"/>
  <c r="I5356" i="3"/>
  <c r="K5356" i="3" s="1"/>
  <c r="I5357" i="3"/>
  <c r="K5357" i="3" s="1"/>
  <c r="I5358" i="3"/>
  <c r="K5358" i="3" s="1"/>
  <c r="I5359" i="3"/>
  <c r="K5359" i="3" s="1"/>
  <c r="I5360" i="3"/>
  <c r="K5360" i="3" s="1"/>
  <c r="I5361" i="3"/>
  <c r="K5361" i="3" s="1"/>
  <c r="I5362" i="3"/>
  <c r="K5362" i="3" s="1"/>
  <c r="I5363" i="3"/>
  <c r="K5363" i="3" s="1"/>
  <c r="I5364" i="3"/>
  <c r="K5364" i="3" s="1"/>
  <c r="I5365" i="3"/>
  <c r="K5365" i="3" s="1"/>
  <c r="I5366" i="3"/>
  <c r="K5366" i="3" s="1"/>
  <c r="I5367" i="3"/>
  <c r="K5367" i="3" s="1"/>
  <c r="I5368" i="3"/>
  <c r="K5368" i="3" s="1"/>
  <c r="I5369" i="3"/>
  <c r="K5369" i="3" s="1"/>
  <c r="I5370" i="3"/>
  <c r="K5370" i="3" s="1"/>
  <c r="I5371" i="3"/>
  <c r="K5371" i="3" s="1"/>
  <c r="I5372" i="3"/>
  <c r="K5372" i="3" s="1"/>
  <c r="I5373" i="3"/>
  <c r="K5373" i="3" s="1"/>
  <c r="I5374" i="3"/>
  <c r="K5374" i="3" s="1"/>
  <c r="I5375" i="3"/>
  <c r="K5375" i="3" s="1"/>
  <c r="I5376" i="3"/>
  <c r="K5376" i="3" s="1"/>
  <c r="I5377" i="3"/>
  <c r="K5377" i="3" s="1"/>
  <c r="I5378" i="3"/>
  <c r="K5378" i="3" s="1"/>
  <c r="I5379" i="3"/>
  <c r="K5379" i="3" s="1"/>
  <c r="I5380" i="3"/>
  <c r="K5380" i="3" s="1"/>
  <c r="I5381" i="3"/>
  <c r="K5381" i="3" s="1"/>
  <c r="I5382" i="3"/>
  <c r="K5382" i="3" s="1"/>
  <c r="I5383" i="3"/>
  <c r="K5383" i="3" s="1"/>
  <c r="I5384" i="3"/>
  <c r="K5384" i="3" s="1"/>
  <c r="I5385" i="3"/>
  <c r="K5385" i="3" s="1"/>
  <c r="I5386" i="3"/>
  <c r="K5386" i="3" s="1"/>
  <c r="I5387" i="3"/>
  <c r="K5387" i="3" s="1"/>
  <c r="I5388" i="3"/>
  <c r="K5388" i="3" s="1"/>
  <c r="I5389" i="3"/>
  <c r="K5389" i="3" s="1"/>
  <c r="I5390" i="3"/>
  <c r="K5390" i="3" s="1"/>
  <c r="I5391" i="3"/>
  <c r="K5391" i="3" s="1"/>
  <c r="I5392" i="3"/>
  <c r="K5392" i="3" s="1"/>
  <c r="I5393" i="3"/>
  <c r="K5393" i="3" s="1"/>
  <c r="I5394" i="3"/>
  <c r="K5394" i="3" s="1"/>
  <c r="I5395" i="3"/>
  <c r="K5395" i="3" s="1"/>
  <c r="I5396" i="3"/>
  <c r="K5396" i="3" s="1"/>
  <c r="I5397" i="3"/>
  <c r="K5397" i="3" s="1"/>
  <c r="I5398" i="3"/>
  <c r="K5398" i="3" s="1"/>
  <c r="I5399" i="3"/>
  <c r="K5399" i="3" s="1"/>
  <c r="I5400" i="3"/>
  <c r="K5400" i="3" s="1"/>
  <c r="I5401" i="3"/>
  <c r="K5401" i="3" s="1"/>
  <c r="I5402" i="3"/>
  <c r="K5402" i="3" s="1"/>
  <c r="I5403" i="3"/>
  <c r="K5403" i="3" s="1"/>
  <c r="I5404" i="3"/>
  <c r="K5404" i="3" s="1"/>
  <c r="I5405" i="3"/>
  <c r="K5405" i="3" s="1"/>
  <c r="I5406" i="3"/>
  <c r="K5406" i="3" s="1"/>
  <c r="I5407" i="3"/>
  <c r="K5407" i="3" s="1"/>
  <c r="I5408" i="3"/>
  <c r="K5408" i="3" s="1"/>
  <c r="I5409" i="3"/>
  <c r="K5409" i="3" s="1"/>
  <c r="I5410" i="3"/>
  <c r="K5410" i="3" s="1"/>
  <c r="I5411" i="3"/>
  <c r="K5411" i="3" s="1"/>
  <c r="I5412" i="3"/>
  <c r="K5412" i="3" s="1"/>
  <c r="I5413" i="3"/>
  <c r="K5413" i="3" s="1"/>
  <c r="I5414" i="3"/>
  <c r="K5414" i="3" s="1"/>
  <c r="I5415" i="3"/>
  <c r="K5415" i="3" s="1"/>
  <c r="I5416" i="3"/>
  <c r="K5416" i="3" s="1"/>
  <c r="I5417" i="3"/>
  <c r="K5417" i="3" s="1"/>
  <c r="I5418" i="3"/>
  <c r="K5418" i="3" s="1"/>
  <c r="I5419" i="3"/>
  <c r="K5419" i="3" s="1"/>
  <c r="I5420" i="3"/>
  <c r="K5420" i="3" s="1"/>
  <c r="I5421" i="3"/>
  <c r="K5421" i="3" s="1"/>
  <c r="I5422" i="3"/>
  <c r="K5422" i="3" s="1"/>
  <c r="I5423" i="3"/>
  <c r="K5423" i="3" s="1"/>
  <c r="I5424" i="3"/>
  <c r="K5424" i="3" s="1"/>
  <c r="I5425" i="3"/>
  <c r="K5425" i="3" s="1"/>
  <c r="I5426" i="3"/>
  <c r="K5426" i="3" s="1"/>
  <c r="I5427" i="3"/>
  <c r="K5427" i="3" s="1"/>
  <c r="I5428" i="3"/>
  <c r="K5428" i="3" s="1"/>
  <c r="I5429" i="3"/>
  <c r="K5429" i="3" s="1"/>
  <c r="I5430" i="3"/>
  <c r="K5430" i="3" s="1"/>
  <c r="I5431" i="3"/>
  <c r="K5431" i="3" s="1"/>
  <c r="I5432" i="3"/>
  <c r="K5432" i="3" s="1"/>
  <c r="I5433" i="3"/>
  <c r="K5433" i="3" s="1"/>
  <c r="I5434" i="3"/>
  <c r="K5434" i="3" s="1"/>
  <c r="I5435" i="3"/>
  <c r="K5435" i="3" s="1"/>
  <c r="I5436" i="3"/>
  <c r="K5436" i="3" s="1"/>
  <c r="I5437" i="3"/>
  <c r="K5437" i="3" s="1"/>
  <c r="I5438" i="3"/>
  <c r="K5438" i="3" s="1"/>
  <c r="I5439" i="3"/>
  <c r="K5439" i="3" s="1"/>
  <c r="I5440" i="3"/>
  <c r="K5440" i="3" s="1"/>
  <c r="I5441" i="3"/>
  <c r="K5441" i="3" s="1"/>
  <c r="I5442" i="3"/>
  <c r="K5442" i="3" s="1"/>
  <c r="I5443" i="3"/>
  <c r="K5443" i="3" s="1"/>
  <c r="I5444" i="3"/>
  <c r="K5444" i="3" s="1"/>
  <c r="I5445" i="3"/>
  <c r="K5445" i="3" s="1"/>
  <c r="I5446" i="3"/>
  <c r="K5446" i="3" s="1"/>
  <c r="I5447" i="3"/>
  <c r="K5447" i="3" s="1"/>
  <c r="I5448" i="3"/>
  <c r="K5448" i="3" s="1"/>
  <c r="I5449" i="3"/>
  <c r="K5449" i="3" s="1"/>
  <c r="I5450" i="3"/>
  <c r="K5450" i="3" s="1"/>
  <c r="I5451" i="3"/>
  <c r="K5451" i="3" s="1"/>
  <c r="I5452" i="3"/>
  <c r="K5452" i="3" s="1"/>
  <c r="I5453" i="3"/>
  <c r="K5453" i="3" s="1"/>
  <c r="I5454" i="3"/>
  <c r="K5454" i="3" s="1"/>
  <c r="I5455" i="3"/>
  <c r="K5455" i="3" s="1"/>
  <c r="I5456" i="3"/>
  <c r="K5456" i="3" s="1"/>
  <c r="I5457" i="3"/>
  <c r="K5457" i="3" s="1"/>
  <c r="I5458" i="3"/>
  <c r="K5458" i="3" s="1"/>
  <c r="I5459" i="3"/>
  <c r="K5459" i="3" s="1"/>
  <c r="I5460" i="3"/>
  <c r="K5460" i="3" s="1"/>
  <c r="I5461" i="3"/>
  <c r="K5461" i="3" s="1"/>
  <c r="I5462" i="3"/>
  <c r="K5462" i="3" s="1"/>
  <c r="I5463" i="3"/>
  <c r="K5463" i="3" s="1"/>
  <c r="I5464" i="3"/>
  <c r="K5464" i="3" s="1"/>
  <c r="I5465" i="3"/>
  <c r="K5465" i="3" s="1"/>
  <c r="I5466" i="3"/>
  <c r="K5466" i="3" s="1"/>
  <c r="I5467" i="3"/>
  <c r="K5467" i="3" s="1"/>
  <c r="I5468" i="3"/>
  <c r="K5468" i="3" s="1"/>
  <c r="I5469" i="3"/>
  <c r="K5469" i="3" s="1"/>
  <c r="I5470" i="3"/>
  <c r="K5470" i="3" s="1"/>
  <c r="I5471" i="3"/>
  <c r="K5471" i="3" s="1"/>
  <c r="I5472" i="3"/>
  <c r="K5472" i="3" s="1"/>
  <c r="I5473" i="3"/>
  <c r="K5473" i="3" s="1"/>
  <c r="I5474" i="3"/>
  <c r="K5474" i="3" s="1"/>
  <c r="I5475" i="3"/>
  <c r="K5475" i="3" s="1"/>
  <c r="I5476" i="3"/>
  <c r="K5476" i="3" s="1"/>
  <c r="I5477" i="3"/>
  <c r="K5477" i="3" s="1"/>
  <c r="I5478" i="3"/>
  <c r="K5478" i="3" s="1"/>
  <c r="I5479" i="3"/>
  <c r="K5479" i="3" s="1"/>
  <c r="I5480" i="3"/>
  <c r="K5480" i="3" s="1"/>
  <c r="I5481" i="3"/>
  <c r="K5481" i="3" s="1"/>
  <c r="I5482" i="3"/>
  <c r="K5482" i="3" s="1"/>
  <c r="I5483" i="3"/>
  <c r="K5483" i="3" s="1"/>
  <c r="I5484" i="3"/>
  <c r="K5484" i="3" s="1"/>
  <c r="I5485" i="3"/>
  <c r="K5485" i="3" s="1"/>
  <c r="I5486" i="3"/>
  <c r="K5486" i="3" s="1"/>
  <c r="I5487" i="3"/>
  <c r="K5487" i="3" s="1"/>
  <c r="I5488" i="3"/>
  <c r="K5488" i="3" s="1"/>
  <c r="I5489" i="3"/>
  <c r="K5489" i="3" s="1"/>
  <c r="I5490" i="3"/>
  <c r="K5490" i="3" s="1"/>
  <c r="I5491" i="3"/>
  <c r="K5491" i="3" s="1"/>
  <c r="I5492" i="3"/>
  <c r="K5492" i="3" s="1"/>
  <c r="I5493" i="3"/>
  <c r="K5493" i="3" s="1"/>
  <c r="I5494" i="3"/>
  <c r="K5494" i="3" s="1"/>
  <c r="I5495" i="3"/>
  <c r="K5495" i="3" s="1"/>
  <c r="I5496" i="3"/>
  <c r="K5496" i="3" s="1"/>
  <c r="I5497" i="3"/>
  <c r="K5497" i="3" s="1"/>
  <c r="I5498" i="3"/>
  <c r="K5498" i="3" s="1"/>
  <c r="I5499" i="3"/>
  <c r="K5499" i="3" s="1"/>
  <c r="I5500" i="3"/>
  <c r="K5500" i="3" s="1"/>
  <c r="I5501" i="3"/>
  <c r="K5501" i="3" s="1"/>
  <c r="I5502" i="3"/>
  <c r="K5502" i="3" s="1"/>
  <c r="I5503" i="3"/>
  <c r="K5503" i="3" s="1"/>
  <c r="I5504" i="3"/>
  <c r="K5504" i="3" s="1"/>
  <c r="I5505" i="3"/>
  <c r="K5505" i="3" s="1"/>
  <c r="I5506" i="3"/>
  <c r="K5506" i="3" s="1"/>
  <c r="I5507" i="3"/>
  <c r="K5507" i="3" s="1"/>
  <c r="I5508" i="3"/>
  <c r="K5508" i="3" s="1"/>
  <c r="I5509" i="3"/>
  <c r="K5509" i="3" s="1"/>
  <c r="I5510" i="3"/>
  <c r="K5510" i="3" s="1"/>
  <c r="I5511" i="3"/>
  <c r="K5511" i="3" s="1"/>
  <c r="I5512" i="3"/>
  <c r="K5512" i="3" s="1"/>
  <c r="I5513" i="3"/>
  <c r="K5513" i="3" s="1"/>
  <c r="I5514" i="3"/>
  <c r="K5514" i="3" s="1"/>
  <c r="I5515" i="3"/>
  <c r="K5515" i="3" s="1"/>
  <c r="I5516" i="3"/>
  <c r="K5516" i="3" s="1"/>
  <c r="I5517" i="3"/>
  <c r="K5517" i="3" s="1"/>
  <c r="I5518" i="3"/>
  <c r="K5518" i="3" s="1"/>
  <c r="I5519" i="3"/>
  <c r="K5519" i="3" s="1"/>
  <c r="I5520" i="3"/>
  <c r="K5520" i="3" s="1"/>
  <c r="I5521" i="3"/>
  <c r="K5521" i="3" s="1"/>
  <c r="I5522" i="3"/>
  <c r="K5522" i="3" s="1"/>
  <c r="I5523" i="3"/>
  <c r="K5523" i="3" s="1"/>
  <c r="I5524" i="3"/>
  <c r="K5524" i="3" s="1"/>
  <c r="I5525" i="3"/>
  <c r="K5525" i="3" s="1"/>
  <c r="I5526" i="3"/>
  <c r="K5526" i="3" s="1"/>
  <c r="I5527" i="3"/>
  <c r="K5527" i="3" s="1"/>
  <c r="I5528" i="3"/>
  <c r="K5528" i="3" s="1"/>
  <c r="I5529" i="3"/>
  <c r="K5529" i="3" s="1"/>
  <c r="I5530" i="3"/>
  <c r="K5530" i="3" s="1"/>
  <c r="I5531" i="3"/>
  <c r="K5531" i="3" s="1"/>
  <c r="I5532" i="3"/>
  <c r="K5532" i="3" s="1"/>
  <c r="I5533" i="3"/>
  <c r="K5533" i="3" s="1"/>
  <c r="I5534" i="3"/>
  <c r="K5534" i="3" s="1"/>
  <c r="I5535" i="3"/>
  <c r="K5535" i="3" s="1"/>
  <c r="I5536" i="3"/>
  <c r="K5536" i="3" s="1"/>
  <c r="I5537" i="3"/>
  <c r="K5537" i="3" s="1"/>
  <c r="I5538" i="3"/>
  <c r="K5538" i="3" s="1"/>
  <c r="I5539" i="3"/>
  <c r="K5539" i="3" s="1"/>
  <c r="I5540" i="3"/>
  <c r="K5540" i="3" s="1"/>
  <c r="I5541" i="3"/>
  <c r="K5541" i="3" s="1"/>
  <c r="I5542" i="3"/>
  <c r="K5542" i="3" s="1"/>
  <c r="I5543" i="3"/>
  <c r="K5543" i="3" s="1"/>
  <c r="I5544" i="3"/>
  <c r="K5544" i="3" s="1"/>
  <c r="I5545" i="3"/>
  <c r="K5545" i="3" s="1"/>
  <c r="I5546" i="3"/>
  <c r="K5546" i="3" s="1"/>
  <c r="I5547" i="3"/>
  <c r="K5547" i="3" s="1"/>
  <c r="I5548" i="3"/>
  <c r="K5548" i="3" s="1"/>
  <c r="I5549" i="3"/>
  <c r="K5549" i="3" s="1"/>
  <c r="I5550" i="3"/>
  <c r="K5550" i="3" s="1"/>
  <c r="I5551" i="3"/>
  <c r="K5551" i="3" s="1"/>
  <c r="I5552" i="3"/>
  <c r="K5552" i="3" s="1"/>
  <c r="I5553" i="3"/>
  <c r="K5553" i="3" s="1"/>
  <c r="I5554" i="3"/>
  <c r="K5554" i="3" s="1"/>
  <c r="I5555" i="3"/>
  <c r="K5555" i="3" s="1"/>
  <c r="I5556" i="3"/>
  <c r="K5556" i="3" s="1"/>
  <c r="I5557" i="3"/>
  <c r="K5557" i="3" s="1"/>
  <c r="I5558" i="3"/>
  <c r="K5558" i="3" s="1"/>
  <c r="I5559" i="3"/>
  <c r="K5559" i="3" s="1"/>
  <c r="I5560" i="3"/>
  <c r="K5560" i="3" s="1"/>
  <c r="I5561" i="3"/>
  <c r="K5561" i="3" s="1"/>
  <c r="I5562" i="3"/>
  <c r="K5562" i="3" s="1"/>
  <c r="I5563" i="3"/>
  <c r="K5563" i="3" s="1"/>
  <c r="I5564" i="3"/>
  <c r="K5564" i="3" s="1"/>
  <c r="I5565" i="3"/>
  <c r="K5565" i="3" s="1"/>
  <c r="I5566" i="3"/>
  <c r="K5566" i="3" s="1"/>
  <c r="I5567" i="3"/>
  <c r="K5567" i="3" s="1"/>
  <c r="I5568" i="3"/>
  <c r="K5568" i="3" s="1"/>
  <c r="I5569" i="3"/>
  <c r="K5569" i="3" s="1"/>
  <c r="I5570" i="3"/>
  <c r="K5570" i="3" s="1"/>
  <c r="I5571" i="3"/>
  <c r="K5571" i="3" s="1"/>
  <c r="I5572" i="3"/>
  <c r="K5572" i="3" s="1"/>
  <c r="I5573" i="3"/>
  <c r="K5573" i="3" s="1"/>
  <c r="I5574" i="3"/>
  <c r="K5574" i="3" s="1"/>
  <c r="I5575" i="3"/>
  <c r="K5575" i="3" s="1"/>
  <c r="I5576" i="3"/>
  <c r="K5576" i="3" s="1"/>
  <c r="I5577" i="3"/>
  <c r="K5577" i="3" s="1"/>
  <c r="I5578" i="3"/>
  <c r="K5578" i="3" s="1"/>
  <c r="I5579" i="3"/>
  <c r="K5579" i="3" s="1"/>
  <c r="I5580" i="3"/>
  <c r="K5580" i="3" s="1"/>
  <c r="I5581" i="3"/>
  <c r="K5581" i="3" s="1"/>
  <c r="I5582" i="3"/>
  <c r="K5582" i="3" s="1"/>
  <c r="I5583" i="3"/>
  <c r="K5583" i="3" s="1"/>
  <c r="I5584" i="3"/>
  <c r="K5584" i="3" s="1"/>
  <c r="I5585" i="3"/>
  <c r="K5585" i="3" s="1"/>
  <c r="I5586" i="3"/>
  <c r="K5586" i="3" s="1"/>
  <c r="I5587" i="3"/>
  <c r="K5587" i="3" s="1"/>
  <c r="I5588" i="3"/>
  <c r="K5588" i="3" s="1"/>
  <c r="I5589" i="3"/>
  <c r="K5589" i="3" s="1"/>
  <c r="I5590" i="3"/>
  <c r="K5590" i="3" s="1"/>
  <c r="I5591" i="3"/>
  <c r="K5591" i="3" s="1"/>
  <c r="I5592" i="3"/>
  <c r="K5592" i="3" s="1"/>
  <c r="I5593" i="3"/>
  <c r="K5593" i="3" s="1"/>
  <c r="I5594" i="3"/>
  <c r="K5594" i="3" s="1"/>
  <c r="I5595" i="3"/>
  <c r="K5595" i="3" s="1"/>
  <c r="I5596" i="3"/>
  <c r="K5596" i="3" s="1"/>
  <c r="I5597" i="3"/>
  <c r="K5597" i="3" s="1"/>
  <c r="I5598" i="3"/>
  <c r="K5598" i="3" s="1"/>
  <c r="I5599" i="3"/>
  <c r="K5599" i="3" s="1"/>
  <c r="I5600" i="3"/>
  <c r="K5600" i="3" s="1"/>
  <c r="I5601" i="3"/>
  <c r="K5601" i="3" s="1"/>
  <c r="I5602" i="3"/>
  <c r="K5602" i="3" s="1"/>
  <c r="I5603" i="3"/>
  <c r="K5603" i="3" s="1"/>
  <c r="I5604" i="3"/>
  <c r="K5604" i="3" s="1"/>
  <c r="I5605" i="3"/>
  <c r="K5605" i="3" s="1"/>
  <c r="I5606" i="3"/>
  <c r="K5606" i="3" s="1"/>
  <c r="I5607" i="3"/>
  <c r="K5607" i="3" s="1"/>
  <c r="I5608" i="3"/>
  <c r="K5608" i="3" s="1"/>
  <c r="I5609" i="3"/>
  <c r="K5609" i="3" s="1"/>
  <c r="I5610" i="3"/>
  <c r="K5610" i="3" s="1"/>
  <c r="I5611" i="3"/>
  <c r="K5611" i="3" s="1"/>
  <c r="I5612" i="3"/>
  <c r="K5612" i="3" s="1"/>
  <c r="I5613" i="3"/>
  <c r="K5613" i="3" s="1"/>
  <c r="I5614" i="3"/>
  <c r="K5614" i="3" s="1"/>
  <c r="I5615" i="3"/>
  <c r="K5615" i="3" s="1"/>
  <c r="I5616" i="3"/>
  <c r="K5616" i="3" s="1"/>
  <c r="I5617" i="3"/>
  <c r="K5617" i="3" s="1"/>
  <c r="I5618" i="3"/>
  <c r="K5618" i="3" s="1"/>
  <c r="I5619" i="3"/>
  <c r="K5619" i="3" s="1"/>
  <c r="I5620" i="3"/>
  <c r="K5620" i="3" s="1"/>
  <c r="I5621" i="3"/>
  <c r="K5621" i="3" s="1"/>
  <c r="I5622" i="3"/>
  <c r="K5622" i="3" s="1"/>
  <c r="I5623" i="3"/>
  <c r="K5623" i="3" s="1"/>
  <c r="I5624" i="3"/>
  <c r="K5624" i="3" s="1"/>
  <c r="I5625" i="3"/>
  <c r="K5625" i="3" s="1"/>
  <c r="I5626" i="3"/>
  <c r="K5626" i="3" s="1"/>
  <c r="I5627" i="3"/>
  <c r="K5627" i="3" s="1"/>
  <c r="I5628" i="3"/>
  <c r="K5628" i="3" s="1"/>
  <c r="I5629" i="3"/>
  <c r="K5629" i="3" s="1"/>
  <c r="I5630" i="3"/>
  <c r="K5630" i="3" s="1"/>
  <c r="I5631" i="3"/>
  <c r="K5631" i="3" s="1"/>
  <c r="I5632" i="3"/>
  <c r="K5632" i="3" s="1"/>
  <c r="I5633" i="3"/>
  <c r="K5633" i="3" s="1"/>
  <c r="I5634" i="3"/>
  <c r="K5634" i="3" s="1"/>
  <c r="I5635" i="3"/>
  <c r="K5635" i="3" s="1"/>
  <c r="I5636" i="3"/>
  <c r="K5636" i="3" s="1"/>
  <c r="I5637" i="3"/>
  <c r="K5637" i="3" s="1"/>
  <c r="I5638" i="3"/>
  <c r="K5638" i="3" s="1"/>
  <c r="I5639" i="3"/>
  <c r="K5639" i="3" s="1"/>
  <c r="I5640" i="3"/>
  <c r="K5640" i="3" s="1"/>
  <c r="I5641" i="3"/>
  <c r="K5641" i="3" s="1"/>
  <c r="I5642" i="3"/>
  <c r="K5642" i="3" s="1"/>
  <c r="I5643" i="3"/>
  <c r="K5643" i="3" s="1"/>
  <c r="I5644" i="3"/>
  <c r="K5644" i="3" s="1"/>
  <c r="I5645" i="3"/>
  <c r="K5645" i="3" s="1"/>
  <c r="I5646" i="3"/>
  <c r="K5646" i="3" s="1"/>
  <c r="I5647" i="3"/>
  <c r="K5647" i="3" s="1"/>
  <c r="I5648" i="3"/>
  <c r="K5648" i="3" s="1"/>
  <c r="I5649" i="3"/>
  <c r="K5649" i="3" s="1"/>
  <c r="I5650" i="3"/>
  <c r="K5650" i="3" s="1"/>
  <c r="I5651" i="3"/>
  <c r="K5651" i="3" s="1"/>
  <c r="I5652" i="3"/>
  <c r="K5652" i="3" s="1"/>
  <c r="I5653" i="3"/>
  <c r="K5653" i="3" s="1"/>
  <c r="I5654" i="3"/>
  <c r="K5654" i="3" s="1"/>
  <c r="I5655" i="3"/>
  <c r="K5655" i="3" s="1"/>
  <c r="I5656" i="3"/>
  <c r="K5656" i="3" s="1"/>
  <c r="I5657" i="3"/>
  <c r="K5657" i="3" s="1"/>
  <c r="I5658" i="3"/>
  <c r="K5658" i="3" s="1"/>
  <c r="I5659" i="3"/>
  <c r="K5659" i="3" s="1"/>
  <c r="I5660" i="3"/>
  <c r="K5660" i="3" s="1"/>
  <c r="I5661" i="3"/>
  <c r="K5661" i="3" s="1"/>
  <c r="I5662" i="3"/>
  <c r="K5662" i="3" s="1"/>
  <c r="I5663" i="3"/>
  <c r="K5663" i="3" s="1"/>
  <c r="I5664" i="3"/>
  <c r="K5664" i="3" s="1"/>
  <c r="I5665" i="3"/>
  <c r="K5665" i="3" s="1"/>
  <c r="I5666" i="3"/>
  <c r="K5666" i="3" s="1"/>
  <c r="I5667" i="3"/>
  <c r="K5667" i="3" s="1"/>
  <c r="I5668" i="3"/>
  <c r="K5668" i="3" s="1"/>
  <c r="I5669" i="3"/>
  <c r="K5669" i="3" s="1"/>
  <c r="I5670" i="3"/>
  <c r="K5670" i="3" s="1"/>
  <c r="I5671" i="3"/>
  <c r="K5671" i="3" s="1"/>
  <c r="I5672" i="3"/>
  <c r="K5672" i="3" s="1"/>
  <c r="I5673" i="3"/>
  <c r="K5673" i="3" s="1"/>
  <c r="I5674" i="3"/>
  <c r="K5674" i="3" s="1"/>
  <c r="I5675" i="3"/>
  <c r="K5675" i="3" s="1"/>
  <c r="I5676" i="3"/>
  <c r="K5676" i="3" s="1"/>
  <c r="I5677" i="3"/>
  <c r="K5677" i="3" s="1"/>
  <c r="I5678" i="3"/>
  <c r="K5678" i="3" s="1"/>
  <c r="I5679" i="3"/>
  <c r="K5679" i="3" s="1"/>
  <c r="I5680" i="3"/>
  <c r="K5680" i="3" s="1"/>
  <c r="I5681" i="3"/>
  <c r="K5681" i="3" s="1"/>
  <c r="I5682" i="3"/>
  <c r="K5682" i="3" s="1"/>
  <c r="I5683" i="3"/>
  <c r="K5683" i="3" s="1"/>
  <c r="I5684" i="3"/>
  <c r="K5684" i="3" s="1"/>
  <c r="I5685" i="3"/>
  <c r="K5685" i="3" s="1"/>
  <c r="I5686" i="3"/>
  <c r="K5686" i="3" s="1"/>
  <c r="I5687" i="3"/>
  <c r="K5687" i="3" s="1"/>
  <c r="I5688" i="3"/>
  <c r="K5688" i="3" s="1"/>
  <c r="I5689" i="3"/>
  <c r="K5689" i="3" s="1"/>
  <c r="I5690" i="3"/>
  <c r="K5690" i="3" s="1"/>
  <c r="I5691" i="3"/>
  <c r="K5691" i="3" s="1"/>
  <c r="I5692" i="3"/>
  <c r="K5692" i="3" s="1"/>
  <c r="I5693" i="3"/>
  <c r="K5693" i="3" s="1"/>
  <c r="I5694" i="3"/>
  <c r="K5694" i="3" s="1"/>
  <c r="I5695" i="3"/>
  <c r="K5695" i="3" s="1"/>
  <c r="I5696" i="3"/>
  <c r="K5696" i="3" s="1"/>
  <c r="I5697" i="3"/>
  <c r="K5697" i="3" s="1"/>
  <c r="I5698" i="3"/>
  <c r="K5698" i="3" s="1"/>
  <c r="I5699" i="3"/>
  <c r="K5699" i="3" s="1"/>
  <c r="I5700" i="3"/>
  <c r="K5700" i="3" s="1"/>
  <c r="I5701" i="3"/>
  <c r="K5701" i="3" s="1"/>
  <c r="I5702" i="3"/>
  <c r="K5702" i="3" s="1"/>
  <c r="I5703" i="3"/>
  <c r="K5703" i="3" s="1"/>
  <c r="I5704" i="3"/>
  <c r="K5704" i="3" s="1"/>
  <c r="I5705" i="3"/>
  <c r="K5705" i="3" s="1"/>
  <c r="I5706" i="3"/>
  <c r="K5706" i="3" s="1"/>
  <c r="I5707" i="3"/>
  <c r="K5707" i="3" s="1"/>
  <c r="I5708" i="3"/>
  <c r="K5708" i="3" s="1"/>
  <c r="I5709" i="3"/>
  <c r="K5709" i="3" s="1"/>
  <c r="I5710" i="3"/>
  <c r="K5710" i="3" s="1"/>
  <c r="I5711" i="3"/>
  <c r="K5711" i="3" s="1"/>
  <c r="I5712" i="3"/>
  <c r="K5712" i="3" s="1"/>
  <c r="I5713" i="3"/>
  <c r="K5713" i="3" s="1"/>
  <c r="I5714" i="3"/>
  <c r="K5714" i="3" s="1"/>
  <c r="I5715" i="3"/>
  <c r="K5715" i="3" s="1"/>
  <c r="I5716" i="3"/>
  <c r="K5716" i="3" s="1"/>
  <c r="K5717" i="3"/>
  <c r="I5718" i="3"/>
  <c r="K5718" i="3" s="1"/>
  <c r="I5719" i="3"/>
  <c r="K5719" i="3" s="1"/>
  <c r="I5720" i="3"/>
  <c r="K5720" i="3" s="1"/>
  <c r="I5721" i="3"/>
  <c r="K5721" i="3" s="1"/>
  <c r="I5722" i="3"/>
  <c r="K5722" i="3" s="1"/>
  <c r="I5723" i="3"/>
  <c r="K5723" i="3" s="1"/>
  <c r="I5724" i="3"/>
  <c r="K5724" i="3" s="1"/>
  <c r="I5725" i="3"/>
  <c r="K5725" i="3" s="1"/>
  <c r="I5726" i="3"/>
  <c r="K5726" i="3" s="1"/>
  <c r="I5727" i="3"/>
  <c r="K5727" i="3" s="1"/>
  <c r="I5728" i="3"/>
  <c r="K5728" i="3" s="1"/>
  <c r="I5729" i="3"/>
  <c r="K5729" i="3" s="1"/>
  <c r="I5730" i="3"/>
  <c r="K5730" i="3" s="1"/>
  <c r="I5731" i="3"/>
  <c r="K5731" i="3" s="1"/>
  <c r="I5732" i="3"/>
  <c r="K5732" i="3" s="1"/>
  <c r="I5733" i="3"/>
  <c r="K5733" i="3" s="1"/>
  <c r="I5734" i="3"/>
  <c r="K5734" i="3" s="1"/>
  <c r="I5735" i="3"/>
  <c r="K5735" i="3" s="1"/>
  <c r="I5736" i="3"/>
  <c r="K5736" i="3" s="1"/>
  <c r="I5737" i="3"/>
  <c r="K5737" i="3" s="1"/>
  <c r="I5738" i="3"/>
  <c r="K5738" i="3" s="1"/>
  <c r="I5739" i="3"/>
  <c r="K5739" i="3" s="1"/>
  <c r="I5740" i="3"/>
  <c r="K5740" i="3" s="1"/>
  <c r="I5741" i="3"/>
  <c r="K5741" i="3" s="1"/>
  <c r="I5742" i="3"/>
  <c r="K5742" i="3" s="1"/>
  <c r="I5743" i="3"/>
  <c r="K5743" i="3" s="1"/>
  <c r="I5744" i="3"/>
  <c r="K5744" i="3" s="1"/>
  <c r="I5745" i="3"/>
  <c r="K5745" i="3" s="1"/>
  <c r="I5746" i="3"/>
  <c r="K5746" i="3" s="1"/>
  <c r="I5747" i="3"/>
  <c r="K5747" i="3" s="1"/>
  <c r="I5748" i="3"/>
  <c r="K5748" i="3" s="1"/>
  <c r="I5749" i="3"/>
  <c r="K5749" i="3" s="1"/>
  <c r="I5750" i="3"/>
  <c r="K5750" i="3" s="1"/>
  <c r="I5751" i="3"/>
  <c r="K5751" i="3" s="1"/>
  <c r="I5752" i="3"/>
  <c r="K5752" i="3" s="1"/>
  <c r="I5753" i="3"/>
  <c r="K5753" i="3" s="1"/>
  <c r="I5754" i="3"/>
  <c r="K5754" i="3" s="1"/>
  <c r="I5755" i="3"/>
  <c r="K5755" i="3" s="1"/>
  <c r="I5756" i="3"/>
  <c r="K5756" i="3" s="1"/>
  <c r="I5757" i="3"/>
  <c r="K5757" i="3" s="1"/>
  <c r="I5758" i="3"/>
  <c r="K5758" i="3" s="1"/>
  <c r="I5759" i="3"/>
  <c r="K5759" i="3" s="1"/>
  <c r="I5760" i="3"/>
  <c r="K5760" i="3" s="1"/>
  <c r="I5761" i="3"/>
  <c r="K5761" i="3" s="1"/>
  <c r="I5762" i="3"/>
  <c r="K5762" i="3" s="1"/>
  <c r="I5763" i="3"/>
  <c r="K5763" i="3" s="1"/>
  <c r="I3" i="3"/>
  <c r="K3" i="3" s="1"/>
  <c r="I4" i="3"/>
  <c r="K4" i="3" s="1"/>
  <c r="I5" i="3"/>
  <c r="K5" i="3" s="1"/>
  <c r="I6" i="3"/>
  <c r="K6" i="3" s="1"/>
  <c r="I7" i="3"/>
  <c r="K7" i="3" s="1"/>
  <c r="I8" i="3"/>
  <c r="K8" i="3" s="1"/>
  <c r="I9" i="3"/>
  <c r="K9" i="3" s="1"/>
  <c r="I10" i="3"/>
  <c r="K10" i="3" s="1"/>
  <c r="I11" i="3"/>
  <c r="K11" i="3" s="1"/>
  <c r="I12" i="3"/>
  <c r="K12" i="3" s="1"/>
  <c r="I13" i="3"/>
  <c r="K13" i="3" s="1"/>
  <c r="I14" i="3"/>
  <c r="K14" i="3" s="1"/>
  <c r="I15" i="3"/>
  <c r="K15" i="3" s="1"/>
  <c r="I16" i="3"/>
  <c r="K16" i="3" s="1"/>
  <c r="I17" i="3"/>
  <c r="K17" i="3" s="1"/>
  <c r="I18" i="3"/>
  <c r="K18" i="3" s="1"/>
  <c r="I19" i="3"/>
  <c r="K19" i="3" s="1"/>
  <c r="I20" i="3"/>
  <c r="K20" i="3" s="1"/>
  <c r="I21" i="3"/>
  <c r="K21" i="3" s="1"/>
  <c r="I22" i="3"/>
  <c r="K22" i="3" s="1"/>
  <c r="I23" i="3"/>
  <c r="K23" i="3" s="1"/>
  <c r="I24" i="3"/>
  <c r="K24" i="3" s="1"/>
  <c r="I25" i="3"/>
  <c r="K25" i="3" s="1"/>
  <c r="I26" i="3"/>
  <c r="K26" i="3" s="1"/>
  <c r="I27" i="3"/>
  <c r="K27" i="3" s="1"/>
  <c r="I28" i="3"/>
  <c r="K28" i="3" s="1"/>
  <c r="I29" i="3"/>
  <c r="K29" i="3" s="1"/>
  <c r="I30" i="3"/>
  <c r="K30" i="3" s="1"/>
  <c r="I31" i="3"/>
  <c r="K31" i="3" s="1"/>
  <c r="I32" i="3"/>
  <c r="K32" i="3" s="1"/>
  <c r="I33" i="3"/>
  <c r="K33" i="3" s="1"/>
  <c r="I34" i="3"/>
  <c r="K34" i="3" s="1"/>
  <c r="I35" i="3"/>
  <c r="K35" i="3" s="1"/>
  <c r="I36" i="3"/>
  <c r="K36" i="3" s="1"/>
  <c r="I37" i="3"/>
  <c r="K37" i="3" s="1"/>
  <c r="I38" i="3"/>
  <c r="K38" i="3" s="1"/>
  <c r="I39" i="3"/>
  <c r="K39" i="3" s="1"/>
  <c r="I40" i="3"/>
  <c r="K40" i="3" s="1"/>
  <c r="I41" i="3"/>
  <c r="K41" i="3" s="1"/>
  <c r="I42" i="3"/>
  <c r="K42" i="3" s="1"/>
  <c r="I43" i="3"/>
  <c r="K43" i="3" s="1"/>
  <c r="I44" i="3"/>
  <c r="K44" i="3" s="1"/>
  <c r="I45" i="3"/>
  <c r="K45" i="3" s="1"/>
  <c r="I46" i="3"/>
  <c r="K46" i="3" s="1"/>
  <c r="I47" i="3"/>
  <c r="K47" i="3" s="1"/>
  <c r="I48" i="3"/>
  <c r="K48" i="3" s="1"/>
  <c r="I49" i="3"/>
  <c r="K49" i="3" s="1"/>
  <c r="I50" i="3"/>
  <c r="K50" i="3" s="1"/>
  <c r="I51" i="3"/>
  <c r="K51" i="3" s="1"/>
  <c r="I52" i="3"/>
  <c r="K52" i="3" s="1"/>
  <c r="I53" i="3"/>
  <c r="K53" i="3" s="1"/>
  <c r="I54" i="3"/>
  <c r="K54" i="3" s="1"/>
  <c r="I55" i="3"/>
  <c r="K55" i="3" s="1"/>
  <c r="I56" i="3"/>
  <c r="K56" i="3" s="1"/>
  <c r="I57" i="3"/>
  <c r="K57" i="3" s="1"/>
  <c r="I58" i="3"/>
  <c r="K58" i="3" s="1"/>
  <c r="I59" i="3"/>
  <c r="K59" i="3" s="1"/>
  <c r="I60" i="3"/>
  <c r="K60" i="3" s="1"/>
  <c r="I61" i="3"/>
  <c r="K61" i="3" s="1"/>
  <c r="I62" i="3"/>
  <c r="K62" i="3" s="1"/>
  <c r="I63" i="3"/>
  <c r="K63" i="3" s="1"/>
  <c r="I64" i="3"/>
  <c r="K64" i="3" s="1"/>
  <c r="I65" i="3"/>
  <c r="K65" i="3" s="1"/>
  <c r="I66" i="3"/>
  <c r="K66" i="3" s="1"/>
  <c r="I67" i="3"/>
  <c r="K67" i="3" s="1"/>
  <c r="I68" i="3"/>
  <c r="K68" i="3" s="1"/>
  <c r="I69" i="3"/>
  <c r="K69" i="3" s="1"/>
  <c r="I70" i="3"/>
  <c r="K70" i="3" s="1"/>
  <c r="I71" i="3"/>
  <c r="K71" i="3" s="1"/>
  <c r="I72" i="3"/>
  <c r="K72" i="3" s="1"/>
  <c r="I73" i="3"/>
  <c r="K73" i="3" s="1"/>
  <c r="I74" i="3"/>
  <c r="K74" i="3" s="1"/>
  <c r="I75" i="3"/>
  <c r="K75" i="3" s="1"/>
  <c r="I76" i="3"/>
  <c r="K76" i="3" s="1"/>
  <c r="I77" i="3"/>
  <c r="K77" i="3" s="1"/>
  <c r="I78" i="3"/>
  <c r="K78" i="3" s="1"/>
  <c r="I79" i="3"/>
  <c r="K79" i="3" s="1"/>
  <c r="I80" i="3"/>
  <c r="K80" i="3" s="1"/>
  <c r="I81" i="3"/>
  <c r="K81" i="3" s="1"/>
  <c r="I82" i="3"/>
  <c r="K82" i="3" s="1"/>
  <c r="I83" i="3"/>
  <c r="K83" i="3" s="1"/>
  <c r="I84" i="3"/>
  <c r="K84" i="3" s="1"/>
  <c r="I85" i="3"/>
  <c r="K85" i="3" s="1"/>
  <c r="I86" i="3"/>
  <c r="K86" i="3" s="1"/>
  <c r="I87" i="3"/>
  <c r="K87" i="3" s="1"/>
  <c r="I88" i="3"/>
  <c r="K88" i="3" s="1"/>
  <c r="I89" i="3"/>
  <c r="K89" i="3" s="1"/>
  <c r="I90" i="3"/>
  <c r="K90" i="3" s="1"/>
  <c r="I91" i="3"/>
  <c r="K91" i="3" s="1"/>
  <c r="I92" i="3"/>
  <c r="K92" i="3" s="1"/>
  <c r="I93" i="3"/>
  <c r="K93" i="3" s="1"/>
  <c r="I94" i="3"/>
  <c r="K94" i="3" s="1"/>
  <c r="I95" i="3"/>
  <c r="K95" i="3" s="1"/>
  <c r="I96" i="3"/>
  <c r="K96" i="3" s="1"/>
  <c r="I97" i="3"/>
  <c r="K97" i="3" s="1"/>
  <c r="I98" i="3"/>
  <c r="K98" i="3" s="1"/>
  <c r="I99" i="3"/>
  <c r="K99" i="3" s="1"/>
  <c r="I100" i="3"/>
  <c r="K100" i="3" s="1"/>
  <c r="I101" i="3"/>
  <c r="K101" i="3" s="1"/>
  <c r="I102" i="3"/>
  <c r="K102" i="3" s="1"/>
  <c r="I103" i="3"/>
  <c r="K103" i="3" s="1"/>
  <c r="I104" i="3"/>
  <c r="K104" i="3" s="1"/>
  <c r="I105" i="3"/>
  <c r="K105" i="3" s="1"/>
  <c r="I106" i="3"/>
  <c r="K106" i="3" s="1"/>
  <c r="I107" i="3"/>
  <c r="K107" i="3" s="1"/>
  <c r="I108" i="3"/>
  <c r="K108" i="3" s="1"/>
  <c r="I109" i="3"/>
  <c r="K109" i="3" s="1"/>
  <c r="I110" i="3"/>
  <c r="K110" i="3" s="1"/>
  <c r="I111" i="3"/>
  <c r="K111" i="3" s="1"/>
  <c r="I112" i="3"/>
  <c r="K112" i="3" s="1"/>
  <c r="I113" i="3"/>
  <c r="K113" i="3" s="1"/>
  <c r="I114" i="3"/>
  <c r="K114" i="3" s="1"/>
  <c r="I115" i="3"/>
  <c r="K115" i="3" s="1"/>
  <c r="I116" i="3"/>
  <c r="K116" i="3" s="1"/>
  <c r="I117" i="3"/>
  <c r="K117" i="3" s="1"/>
  <c r="I118" i="3"/>
  <c r="K118" i="3" s="1"/>
  <c r="I119" i="3"/>
  <c r="K119" i="3" s="1"/>
  <c r="I120" i="3"/>
  <c r="K120" i="3" s="1"/>
  <c r="I121" i="3"/>
  <c r="K121" i="3" s="1"/>
  <c r="I122" i="3"/>
  <c r="K122" i="3" s="1"/>
  <c r="I123" i="3"/>
  <c r="K123" i="3" s="1"/>
  <c r="I124" i="3"/>
  <c r="K124" i="3" s="1"/>
  <c r="I125" i="3"/>
  <c r="K125" i="3" s="1"/>
  <c r="I126" i="3"/>
  <c r="K126" i="3" s="1"/>
  <c r="I127" i="3"/>
  <c r="K127" i="3" s="1"/>
  <c r="I128" i="3"/>
  <c r="K128" i="3" s="1"/>
  <c r="I129" i="3"/>
  <c r="K129" i="3" s="1"/>
  <c r="I130" i="3"/>
  <c r="K130" i="3" s="1"/>
  <c r="I131" i="3"/>
  <c r="K131" i="3" s="1"/>
  <c r="I132" i="3"/>
  <c r="K132" i="3" s="1"/>
  <c r="I133" i="3"/>
  <c r="K133" i="3" s="1"/>
  <c r="I134" i="3"/>
  <c r="K134" i="3" s="1"/>
  <c r="I135" i="3"/>
  <c r="K135" i="3" s="1"/>
  <c r="I136" i="3"/>
  <c r="K136" i="3" s="1"/>
  <c r="I137" i="3"/>
  <c r="K137" i="3" s="1"/>
  <c r="I138" i="3"/>
  <c r="K138" i="3" s="1"/>
  <c r="I139" i="3"/>
  <c r="K139" i="3" s="1"/>
  <c r="I140" i="3"/>
  <c r="K140" i="3" s="1"/>
  <c r="I141" i="3"/>
  <c r="K141" i="3" s="1"/>
  <c r="I142" i="3"/>
  <c r="K142" i="3" s="1"/>
  <c r="I143" i="3"/>
  <c r="K143" i="3" s="1"/>
  <c r="I144" i="3"/>
  <c r="K144" i="3" s="1"/>
  <c r="I145" i="3"/>
  <c r="K145" i="3" s="1"/>
  <c r="I146" i="3"/>
  <c r="K146" i="3" s="1"/>
  <c r="I147" i="3"/>
  <c r="K147" i="3" s="1"/>
  <c r="I148" i="3"/>
  <c r="K148" i="3" s="1"/>
  <c r="I149" i="3"/>
  <c r="K149" i="3" s="1"/>
  <c r="I150" i="3"/>
  <c r="K150" i="3" s="1"/>
  <c r="I151" i="3"/>
  <c r="K151" i="3" s="1"/>
  <c r="I152" i="3"/>
  <c r="K152" i="3" s="1"/>
  <c r="I153" i="3"/>
  <c r="K153" i="3" s="1"/>
  <c r="I154" i="3"/>
  <c r="K154" i="3" s="1"/>
  <c r="I155" i="3"/>
  <c r="K155" i="3" s="1"/>
  <c r="I156" i="3"/>
  <c r="K156" i="3" s="1"/>
  <c r="I157" i="3"/>
  <c r="K157" i="3" s="1"/>
  <c r="I158" i="3"/>
  <c r="K158" i="3" s="1"/>
  <c r="I159" i="3"/>
  <c r="K159" i="3" s="1"/>
  <c r="I160" i="3"/>
  <c r="K160" i="3" s="1"/>
  <c r="I161" i="3"/>
  <c r="K161" i="3" s="1"/>
  <c r="I162" i="3"/>
  <c r="K162" i="3" s="1"/>
  <c r="I163" i="3"/>
  <c r="K163" i="3" s="1"/>
  <c r="I164" i="3"/>
  <c r="K164" i="3" s="1"/>
  <c r="I165" i="3"/>
  <c r="K165" i="3" s="1"/>
  <c r="I166" i="3"/>
  <c r="K166" i="3" s="1"/>
  <c r="I167" i="3"/>
  <c r="K167" i="3" s="1"/>
  <c r="I168" i="3"/>
  <c r="K168" i="3" s="1"/>
  <c r="I169" i="3"/>
  <c r="K169" i="3" s="1"/>
  <c r="I170" i="3"/>
  <c r="K170" i="3" s="1"/>
  <c r="I171" i="3"/>
  <c r="K171" i="3" s="1"/>
  <c r="I172" i="3"/>
  <c r="K172" i="3" s="1"/>
  <c r="I173" i="3"/>
  <c r="K173" i="3" s="1"/>
  <c r="I174" i="3"/>
  <c r="K174" i="3" s="1"/>
  <c r="I175" i="3"/>
  <c r="K175" i="3" s="1"/>
  <c r="I176" i="3"/>
  <c r="K176" i="3" s="1"/>
  <c r="I177" i="3"/>
  <c r="K177" i="3" s="1"/>
  <c r="I178" i="3"/>
  <c r="K178" i="3" s="1"/>
  <c r="I179" i="3"/>
  <c r="K179" i="3" s="1"/>
  <c r="I180" i="3"/>
  <c r="K180" i="3" s="1"/>
  <c r="I181" i="3"/>
  <c r="K181" i="3" s="1"/>
  <c r="I182" i="3"/>
  <c r="K182" i="3" s="1"/>
  <c r="I183" i="3"/>
  <c r="K183" i="3" s="1"/>
  <c r="I184" i="3"/>
  <c r="K184" i="3" s="1"/>
  <c r="I185" i="3"/>
  <c r="K185" i="3" s="1"/>
  <c r="I186" i="3"/>
  <c r="K186" i="3" s="1"/>
  <c r="I187" i="3"/>
  <c r="K187" i="3" s="1"/>
  <c r="I188" i="3"/>
  <c r="K188" i="3" s="1"/>
  <c r="I189" i="3"/>
  <c r="K189" i="3" s="1"/>
  <c r="I190" i="3"/>
  <c r="K190" i="3" s="1"/>
  <c r="I191" i="3"/>
  <c r="K191" i="3" s="1"/>
  <c r="I192" i="3"/>
  <c r="K192" i="3" s="1"/>
  <c r="I193" i="3"/>
  <c r="K193" i="3" s="1"/>
  <c r="I194" i="3"/>
  <c r="K194" i="3" s="1"/>
  <c r="I195" i="3"/>
  <c r="K195" i="3" s="1"/>
  <c r="I196" i="3"/>
  <c r="K196" i="3" s="1"/>
  <c r="I197" i="3"/>
  <c r="K197" i="3" s="1"/>
  <c r="I198" i="3"/>
  <c r="K198" i="3" s="1"/>
  <c r="I199" i="3"/>
  <c r="K199" i="3" s="1"/>
  <c r="I200" i="3"/>
  <c r="K200" i="3" s="1"/>
  <c r="I201" i="3"/>
  <c r="K201" i="3" s="1"/>
  <c r="I202" i="3"/>
  <c r="K202" i="3" s="1"/>
  <c r="I203" i="3"/>
  <c r="K203" i="3" s="1"/>
  <c r="I204" i="3"/>
  <c r="K204" i="3" s="1"/>
  <c r="I205" i="3"/>
  <c r="K205" i="3" s="1"/>
  <c r="I206" i="3"/>
  <c r="K206" i="3" s="1"/>
  <c r="I207" i="3"/>
  <c r="K207" i="3" s="1"/>
  <c r="I208" i="3"/>
  <c r="K208" i="3" s="1"/>
  <c r="I209" i="3"/>
  <c r="K209" i="3" s="1"/>
  <c r="I210" i="3"/>
  <c r="K210" i="3" s="1"/>
  <c r="I211" i="3"/>
  <c r="K211" i="3" s="1"/>
  <c r="I212" i="3"/>
  <c r="K212" i="3" s="1"/>
  <c r="I213" i="3"/>
  <c r="K213" i="3" s="1"/>
  <c r="I214" i="3"/>
  <c r="K214" i="3" s="1"/>
  <c r="I215" i="3"/>
  <c r="K215" i="3" s="1"/>
  <c r="I216" i="3"/>
  <c r="K216" i="3" s="1"/>
  <c r="I217" i="3"/>
  <c r="K217" i="3" s="1"/>
  <c r="I218" i="3"/>
  <c r="K218" i="3" s="1"/>
  <c r="I219" i="3"/>
  <c r="K219" i="3" s="1"/>
  <c r="I220" i="3"/>
  <c r="K220" i="3" s="1"/>
  <c r="I221" i="3"/>
  <c r="K221" i="3" s="1"/>
  <c r="I222" i="3"/>
  <c r="K222" i="3" s="1"/>
  <c r="I223" i="3"/>
  <c r="K223" i="3" s="1"/>
  <c r="I224" i="3"/>
  <c r="K224" i="3" s="1"/>
  <c r="I225" i="3"/>
  <c r="K225" i="3" s="1"/>
  <c r="I226" i="3"/>
  <c r="K226" i="3" s="1"/>
  <c r="I227" i="3"/>
  <c r="K227" i="3" s="1"/>
  <c r="I228" i="3"/>
  <c r="K228" i="3" s="1"/>
  <c r="I229" i="3"/>
  <c r="K229" i="3" s="1"/>
  <c r="I230" i="3"/>
  <c r="K230" i="3" s="1"/>
  <c r="I231" i="3"/>
  <c r="K231" i="3" s="1"/>
  <c r="I232" i="3"/>
  <c r="K232" i="3" s="1"/>
  <c r="I233" i="3"/>
  <c r="K233" i="3" s="1"/>
  <c r="I234" i="3"/>
  <c r="K234" i="3" s="1"/>
  <c r="I235" i="3"/>
  <c r="K235" i="3" s="1"/>
  <c r="I236" i="3"/>
  <c r="K236" i="3" s="1"/>
  <c r="I237" i="3"/>
  <c r="K237" i="3" s="1"/>
  <c r="I238" i="3"/>
  <c r="K238" i="3" s="1"/>
  <c r="I239" i="3"/>
  <c r="K239" i="3" s="1"/>
  <c r="I240" i="3"/>
  <c r="K240" i="3" s="1"/>
  <c r="I241" i="3"/>
  <c r="K241" i="3" s="1"/>
  <c r="I242" i="3"/>
  <c r="K242" i="3" s="1"/>
  <c r="I243" i="3"/>
  <c r="K243" i="3" s="1"/>
  <c r="I244" i="3"/>
  <c r="K244" i="3" s="1"/>
  <c r="I245" i="3"/>
  <c r="K245" i="3" s="1"/>
  <c r="I246" i="3"/>
  <c r="K246" i="3" s="1"/>
  <c r="I247" i="3"/>
  <c r="K247" i="3" s="1"/>
  <c r="I248" i="3"/>
  <c r="K248" i="3" s="1"/>
  <c r="I249" i="3"/>
  <c r="K249" i="3" s="1"/>
  <c r="I250" i="3"/>
  <c r="K250" i="3" s="1"/>
  <c r="I251" i="3"/>
  <c r="K251" i="3" s="1"/>
  <c r="I252" i="3"/>
  <c r="K252" i="3" s="1"/>
  <c r="I253" i="3"/>
  <c r="K253" i="3" s="1"/>
  <c r="I254" i="3"/>
  <c r="K254" i="3" s="1"/>
  <c r="I255" i="3"/>
  <c r="K255" i="3" s="1"/>
  <c r="I256" i="3"/>
  <c r="K256" i="3" s="1"/>
  <c r="I257" i="3"/>
  <c r="K257" i="3" s="1"/>
  <c r="I258" i="3"/>
  <c r="K258" i="3" s="1"/>
  <c r="I259" i="3"/>
  <c r="K259" i="3" s="1"/>
  <c r="I260" i="3"/>
  <c r="K260" i="3" s="1"/>
  <c r="I261" i="3"/>
  <c r="K261" i="3" s="1"/>
  <c r="I262" i="3"/>
  <c r="K262" i="3" s="1"/>
  <c r="I263" i="3"/>
  <c r="K263" i="3" s="1"/>
  <c r="I264" i="3"/>
  <c r="K264" i="3" s="1"/>
  <c r="I265" i="3"/>
  <c r="K265" i="3" s="1"/>
  <c r="I266" i="3"/>
  <c r="K266" i="3" s="1"/>
  <c r="I267" i="3"/>
  <c r="K267" i="3" s="1"/>
  <c r="I268" i="3"/>
  <c r="K268" i="3" s="1"/>
  <c r="I269" i="3"/>
  <c r="K269" i="3" s="1"/>
  <c r="I270" i="3"/>
  <c r="K270" i="3" s="1"/>
  <c r="I271" i="3"/>
  <c r="K271" i="3" s="1"/>
  <c r="I272" i="3"/>
  <c r="K272" i="3" s="1"/>
  <c r="I273" i="3"/>
  <c r="K273" i="3" s="1"/>
  <c r="I274" i="3"/>
  <c r="K274" i="3" s="1"/>
  <c r="I275" i="3"/>
  <c r="K275" i="3" s="1"/>
  <c r="I276" i="3"/>
  <c r="K276" i="3" s="1"/>
  <c r="I277" i="3"/>
  <c r="K277" i="3" s="1"/>
  <c r="I278" i="3"/>
  <c r="K278" i="3" s="1"/>
  <c r="I279" i="3"/>
  <c r="K279" i="3" s="1"/>
  <c r="I280" i="3"/>
  <c r="K280" i="3" s="1"/>
  <c r="I281" i="3"/>
  <c r="K281" i="3" s="1"/>
  <c r="I282" i="3"/>
  <c r="K282" i="3" s="1"/>
  <c r="I283" i="3"/>
  <c r="K283" i="3" s="1"/>
  <c r="I284" i="3"/>
  <c r="K284" i="3" s="1"/>
  <c r="I285" i="3"/>
  <c r="K285" i="3" s="1"/>
  <c r="I286" i="3"/>
  <c r="K286" i="3" s="1"/>
  <c r="I287" i="3"/>
  <c r="K287" i="3" s="1"/>
  <c r="I288" i="3"/>
  <c r="K288" i="3" s="1"/>
  <c r="I289" i="3"/>
  <c r="K289" i="3" s="1"/>
  <c r="I290" i="3"/>
  <c r="K290" i="3" s="1"/>
  <c r="I291" i="3"/>
  <c r="K291" i="3" s="1"/>
  <c r="I292" i="3"/>
  <c r="K292" i="3" s="1"/>
  <c r="I293" i="3"/>
  <c r="K293" i="3" s="1"/>
  <c r="I294" i="3"/>
  <c r="K294" i="3" s="1"/>
  <c r="I295" i="3"/>
  <c r="K295" i="3" s="1"/>
  <c r="I296" i="3"/>
  <c r="K296" i="3" s="1"/>
  <c r="I297" i="3"/>
  <c r="K297" i="3" s="1"/>
  <c r="I298" i="3"/>
  <c r="K298" i="3" s="1"/>
  <c r="I299" i="3"/>
  <c r="K299" i="3" s="1"/>
  <c r="I300" i="3"/>
  <c r="K300" i="3" s="1"/>
  <c r="I301" i="3"/>
  <c r="K301" i="3" s="1"/>
  <c r="I302" i="3"/>
  <c r="K302" i="3" s="1"/>
  <c r="I303" i="3"/>
  <c r="K303" i="3" s="1"/>
  <c r="I304" i="3"/>
  <c r="K304" i="3" s="1"/>
  <c r="I305" i="3"/>
  <c r="K305" i="3" s="1"/>
  <c r="I306" i="3"/>
  <c r="K306" i="3" s="1"/>
  <c r="I307" i="3"/>
  <c r="K307" i="3" s="1"/>
  <c r="I308" i="3"/>
  <c r="K308" i="3" s="1"/>
  <c r="I309" i="3"/>
  <c r="K309" i="3" s="1"/>
  <c r="I310" i="3"/>
  <c r="K310" i="3" s="1"/>
  <c r="I311" i="3"/>
  <c r="K311" i="3" s="1"/>
  <c r="I312" i="3"/>
  <c r="K312" i="3" s="1"/>
  <c r="I313" i="3"/>
  <c r="K313" i="3" s="1"/>
  <c r="I314" i="3"/>
  <c r="K314" i="3" s="1"/>
  <c r="I315" i="3"/>
  <c r="K315" i="3" s="1"/>
  <c r="I316" i="3"/>
  <c r="K316" i="3" s="1"/>
  <c r="I317" i="3"/>
  <c r="K317" i="3" s="1"/>
  <c r="I318" i="3"/>
  <c r="K318" i="3" s="1"/>
  <c r="I319" i="3"/>
  <c r="K319" i="3" s="1"/>
  <c r="I320" i="3"/>
  <c r="K320" i="3" s="1"/>
  <c r="I321" i="3"/>
  <c r="K321" i="3" s="1"/>
  <c r="I322" i="3"/>
  <c r="K322" i="3" s="1"/>
  <c r="I323" i="3"/>
  <c r="K323" i="3" s="1"/>
  <c r="I324" i="3"/>
  <c r="K324" i="3" s="1"/>
  <c r="I325" i="3"/>
  <c r="K325" i="3" s="1"/>
  <c r="I326" i="3"/>
  <c r="K326" i="3" s="1"/>
  <c r="I327" i="3"/>
  <c r="K327" i="3" s="1"/>
  <c r="I328" i="3"/>
  <c r="K328" i="3" s="1"/>
  <c r="I329" i="3"/>
  <c r="K329" i="3" s="1"/>
  <c r="I330" i="3"/>
  <c r="K330" i="3" s="1"/>
  <c r="I331" i="3"/>
  <c r="K331" i="3" s="1"/>
  <c r="I332" i="3"/>
  <c r="K332" i="3" s="1"/>
  <c r="I333" i="3"/>
  <c r="K333" i="3" s="1"/>
  <c r="I334" i="3"/>
  <c r="K334" i="3" s="1"/>
  <c r="I335" i="3"/>
  <c r="K335" i="3" s="1"/>
  <c r="I336" i="3"/>
  <c r="K336" i="3" s="1"/>
  <c r="I337" i="3"/>
  <c r="K337" i="3" s="1"/>
  <c r="I338" i="3"/>
  <c r="K338" i="3" s="1"/>
  <c r="I339" i="3"/>
  <c r="K339" i="3" s="1"/>
  <c r="I340" i="3"/>
  <c r="K340" i="3" s="1"/>
  <c r="I341" i="3"/>
  <c r="K341" i="3" s="1"/>
  <c r="I342" i="3"/>
  <c r="K342" i="3" s="1"/>
  <c r="I343" i="3"/>
  <c r="K343" i="3" s="1"/>
  <c r="I344" i="3"/>
  <c r="K344" i="3" s="1"/>
  <c r="I345" i="3"/>
  <c r="K345" i="3" s="1"/>
  <c r="I346" i="3"/>
  <c r="K346" i="3" s="1"/>
  <c r="I347" i="3"/>
  <c r="K347" i="3" s="1"/>
  <c r="I348" i="3"/>
  <c r="K348" i="3" s="1"/>
  <c r="I349" i="3"/>
  <c r="K349" i="3" s="1"/>
  <c r="I350" i="3"/>
  <c r="K350" i="3" s="1"/>
  <c r="I351" i="3"/>
  <c r="K351" i="3" s="1"/>
  <c r="I352" i="3"/>
  <c r="K352" i="3" s="1"/>
  <c r="I353" i="3"/>
  <c r="K353" i="3" s="1"/>
  <c r="I354" i="3"/>
  <c r="K354" i="3" s="1"/>
  <c r="I355" i="3"/>
  <c r="K355" i="3" s="1"/>
  <c r="I356" i="3"/>
  <c r="K356" i="3" s="1"/>
  <c r="I357" i="3"/>
  <c r="K357" i="3" s="1"/>
  <c r="I358" i="3"/>
  <c r="K358" i="3" s="1"/>
  <c r="I359" i="3"/>
  <c r="K359" i="3" s="1"/>
  <c r="I360" i="3"/>
  <c r="K360" i="3" s="1"/>
  <c r="I361" i="3"/>
  <c r="K361" i="3" s="1"/>
  <c r="I362" i="3"/>
  <c r="K362" i="3" s="1"/>
  <c r="I363" i="3"/>
  <c r="K363" i="3" s="1"/>
  <c r="I364" i="3"/>
  <c r="K364" i="3" s="1"/>
  <c r="I365" i="3"/>
  <c r="K365" i="3" s="1"/>
  <c r="I366" i="3"/>
  <c r="K366" i="3" s="1"/>
  <c r="I367" i="3"/>
  <c r="K367" i="3" s="1"/>
  <c r="I368" i="3"/>
  <c r="K368" i="3" s="1"/>
  <c r="I369" i="3"/>
  <c r="K369" i="3" s="1"/>
  <c r="I370" i="3"/>
  <c r="K370" i="3" s="1"/>
  <c r="I371" i="3"/>
  <c r="K371" i="3" s="1"/>
  <c r="I372" i="3"/>
  <c r="K372" i="3" s="1"/>
  <c r="I373" i="3"/>
  <c r="K373" i="3" s="1"/>
  <c r="I374" i="3"/>
  <c r="K374" i="3" s="1"/>
  <c r="I375" i="3"/>
  <c r="K375" i="3" s="1"/>
  <c r="I376" i="3"/>
  <c r="K376" i="3" s="1"/>
  <c r="I377" i="3"/>
  <c r="K377" i="3" s="1"/>
  <c r="I378" i="3"/>
  <c r="K378" i="3" s="1"/>
  <c r="I379" i="3"/>
  <c r="K379" i="3" s="1"/>
  <c r="I380" i="3"/>
  <c r="K380" i="3" s="1"/>
  <c r="I381" i="3"/>
  <c r="K381" i="3" s="1"/>
  <c r="I382" i="3"/>
  <c r="K382" i="3" s="1"/>
  <c r="I383" i="3"/>
  <c r="K383" i="3" s="1"/>
  <c r="I384" i="3"/>
  <c r="K384" i="3" s="1"/>
  <c r="I385" i="3"/>
  <c r="K385" i="3" s="1"/>
  <c r="I386" i="3"/>
  <c r="K386" i="3" s="1"/>
  <c r="I387" i="3"/>
  <c r="K387" i="3" s="1"/>
  <c r="I388" i="3"/>
  <c r="K388" i="3" s="1"/>
  <c r="I389" i="3"/>
  <c r="K389" i="3" s="1"/>
  <c r="I390" i="3"/>
  <c r="K390" i="3" s="1"/>
  <c r="I391" i="3"/>
  <c r="K391" i="3" s="1"/>
  <c r="I392" i="3"/>
  <c r="K392" i="3" s="1"/>
  <c r="I393" i="3"/>
  <c r="K393" i="3" s="1"/>
  <c r="I394" i="3"/>
  <c r="K394" i="3" s="1"/>
  <c r="I395" i="3"/>
  <c r="K395" i="3" s="1"/>
  <c r="I396" i="3"/>
  <c r="K396" i="3" s="1"/>
  <c r="I397" i="3"/>
  <c r="K397" i="3" s="1"/>
  <c r="I398" i="3"/>
  <c r="K398" i="3" s="1"/>
  <c r="I399" i="3"/>
  <c r="K399" i="3" s="1"/>
  <c r="I400" i="3"/>
  <c r="K400" i="3" s="1"/>
  <c r="I401" i="3"/>
  <c r="K401" i="3" s="1"/>
  <c r="I402" i="3"/>
  <c r="K402" i="3" s="1"/>
  <c r="I403" i="3"/>
  <c r="K403" i="3" s="1"/>
  <c r="I404" i="3"/>
  <c r="K404" i="3" s="1"/>
  <c r="I405" i="3"/>
  <c r="K405" i="3" s="1"/>
  <c r="I406" i="3"/>
  <c r="K406" i="3" s="1"/>
  <c r="I407" i="3"/>
  <c r="K407" i="3" s="1"/>
  <c r="I408" i="3"/>
  <c r="K408" i="3" s="1"/>
  <c r="I409" i="3"/>
  <c r="K409" i="3" s="1"/>
  <c r="I410" i="3"/>
  <c r="K410" i="3" s="1"/>
  <c r="I411" i="3"/>
  <c r="K411" i="3" s="1"/>
  <c r="I412" i="3"/>
  <c r="K412" i="3" s="1"/>
  <c r="I413" i="3"/>
  <c r="K413" i="3" s="1"/>
  <c r="I414" i="3"/>
  <c r="K414" i="3" s="1"/>
  <c r="I415" i="3"/>
  <c r="K415" i="3" s="1"/>
  <c r="I416" i="3"/>
  <c r="K416" i="3" s="1"/>
  <c r="I417" i="3"/>
  <c r="K417" i="3" s="1"/>
  <c r="I418" i="3"/>
  <c r="K418" i="3" s="1"/>
  <c r="I419" i="3"/>
  <c r="K419" i="3" s="1"/>
  <c r="I420" i="3"/>
  <c r="K420" i="3" s="1"/>
  <c r="I421" i="3"/>
  <c r="K421" i="3" s="1"/>
  <c r="I422" i="3"/>
  <c r="K422" i="3" s="1"/>
  <c r="I423" i="3"/>
  <c r="K423" i="3" s="1"/>
  <c r="I424" i="3"/>
  <c r="K424" i="3" s="1"/>
  <c r="I425" i="3"/>
  <c r="K425" i="3" s="1"/>
  <c r="I426" i="3"/>
  <c r="K426" i="3" s="1"/>
  <c r="I427" i="3"/>
  <c r="K427" i="3" s="1"/>
  <c r="I428" i="3"/>
  <c r="K428" i="3" s="1"/>
  <c r="I429" i="3"/>
  <c r="K429" i="3" s="1"/>
  <c r="I430" i="3"/>
  <c r="K430" i="3" s="1"/>
  <c r="I431" i="3"/>
  <c r="K431" i="3" s="1"/>
  <c r="I432" i="3"/>
  <c r="K432" i="3" s="1"/>
  <c r="I433" i="3"/>
  <c r="K433" i="3" s="1"/>
  <c r="I434" i="3"/>
  <c r="K434" i="3" s="1"/>
  <c r="I435" i="3"/>
  <c r="K435" i="3" s="1"/>
  <c r="I436" i="3"/>
  <c r="K436" i="3" s="1"/>
  <c r="I437" i="3"/>
  <c r="K437" i="3" s="1"/>
  <c r="I438" i="3"/>
  <c r="K438" i="3" s="1"/>
  <c r="I439" i="3"/>
  <c r="K439" i="3" s="1"/>
  <c r="I440" i="3"/>
  <c r="K440" i="3" s="1"/>
  <c r="I441" i="3"/>
  <c r="K441" i="3" s="1"/>
  <c r="I442" i="3"/>
  <c r="K442" i="3" s="1"/>
  <c r="I443" i="3"/>
  <c r="K443" i="3" s="1"/>
  <c r="I444" i="3"/>
  <c r="K444" i="3" s="1"/>
  <c r="I445" i="3"/>
  <c r="K445" i="3" s="1"/>
  <c r="I446" i="3"/>
  <c r="K446" i="3" s="1"/>
  <c r="I447" i="3"/>
  <c r="K447" i="3" s="1"/>
  <c r="I448" i="3"/>
  <c r="K448" i="3" s="1"/>
  <c r="I449" i="3"/>
  <c r="K449" i="3" s="1"/>
  <c r="I450" i="3"/>
  <c r="K450" i="3" s="1"/>
  <c r="I451" i="3"/>
  <c r="K451" i="3" s="1"/>
  <c r="I452" i="3"/>
  <c r="K452" i="3" s="1"/>
  <c r="I453" i="3"/>
  <c r="K453" i="3" s="1"/>
  <c r="I454" i="3"/>
  <c r="K454" i="3" s="1"/>
  <c r="I455" i="3"/>
  <c r="K455" i="3" s="1"/>
  <c r="I456" i="3"/>
  <c r="K456" i="3" s="1"/>
  <c r="I457" i="3"/>
  <c r="K457" i="3" s="1"/>
  <c r="I458" i="3"/>
  <c r="K458" i="3" s="1"/>
  <c r="I459" i="3"/>
  <c r="K459" i="3" s="1"/>
  <c r="I460" i="3"/>
  <c r="K460" i="3" s="1"/>
  <c r="I461" i="3"/>
  <c r="K461" i="3" s="1"/>
  <c r="I462" i="3"/>
  <c r="K462" i="3" s="1"/>
  <c r="I463" i="3"/>
  <c r="K463" i="3" s="1"/>
  <c r="I464" i="3"/>
  <c r="K464" i="3" s="1"/>
  <c r="I465" i="3"/>
  <c r="K465" i="3" s="1"/>
  <c r="I466" i="3"/>
  <c r="K466" i="3" s="1"/>
  <c r="I467" i="3"/>
  <c r="K467" i="3" s="1"/>
  <c r="I468" i="3"/>
  <c r="K468" i="3" s="1"/>
  <c r="I469" i="3"/>
  <c r="K469" i="3" s="1"/>
  <c r="I470" i="3"/>
  <c r="K470" i="3" s="1"/>
  <c r="I471" i="3"/>
  <c r="K471" i="3" s="1"/>
  <c r="I472" i="3"/>
  <c r="K472" i="3" s="1"/>
  <c r="I473" i="3"/>
  <c r="K473" i="3" s="1"/>
  <c r="I474" i="3"/>
  <c r="K474" i="3" s="1"/>
  <c r="I475" i="3"/>
  <c r="K475" i="3" s="1"/>
  <c r="I476" i="3"/>
  <c r="K476" i="3" s="1"/>
  <c r="I477" i="3"/>
  <c r="K477" i="3" s="1"/>
  <c r="I478" i="3"/>
  <c r="K478" i="3" s="1"/>
  <c r="I479" i="3"/>
  <c r="K479" i="3" s="1"/>
  <c r="I480" i="3"/>
  <c r="K480" i="3" s="1"/>
  <c r="I481" i="3"/>
  <c r="K481" i="3" s="1"/>
  <c r="I482" i="3"/>
  <c r="K482" i="3" s="1"/>
  <c r="I483" i="3"/>
  <c r="K483" i="3" s="1"/>
  <c r="I484" i="3"/>
  <c r="K484" i="3" s="1"/>
  <c r="I485" i="3"/>
  <c r="K485" i="3" s="1"/>
  <c r="I486" i="3"/>
  <c r="K486" i="3" s="1"/>
  <c r="I487" i="3"/>
  <c r="K487" i="3" s="1"/>
  <c r="I488" i="3"/>
  <c r="K488" i="3" s="1"/>
  <c r="I489" i="3"/>
  <c r="K489" i="3" s="1"/>
  <c r="I490" i="3"/>
  <c r="K490" i="3" s="1"/>
  <c r="I491" i="3"/>
  <c r="K491" i="3" s="1"/>
  <c r="I492" i="3"/>
  <c r="K492" i="3" s="1"/>
  <c r="I493" i="3"/>
  <c r="K493" i="3" s="1"/>
  <c r="I494" i="3"/>
  <c r="K494" i="3" s="1"/>
  <c r="I495" i="3"/>
  <c r="K495" i="3" s="1"/>
  <c r="I496" i="3"/>
  <c r="K496" i="3" s="1"/>
  <c r="I497" i="3"/>
  <c r="K497" i="3" s="1"/>
  <c r="I498" i="3"/>
  <c r="K498" i="3" s="1"/>
  <c r="I499" i="3"/>
  <c r="K499" i="3" s="1"/>
  <c r="I500" i="3"/>
  <c r="K500" i="3" s="1"/>
  <c r="I501" i="3"/>
  <c r="K501" i="3" s="1"/>
  <c r="I502" i="3"/>
  <c r="K502" i="3" s="1"/>
  <c r="I503" i="3"/>
  <c r="K503" i="3" s="1"/>
  <c r="I504" i="3"/>
  <c r="K504" i="3" s="1"/>
  <c r="I505" i="3"/>
  <c r="K505" i="3" s="1"/>
  <c r="I506" i="3"/>
  <c r="K506" i="3" s="1"/>
  <c r="I507" i="3"/>
  <c r="K507" i="3" s="1"/>
  <c r="I508" i="3"/>
  <c r="K508" i="3" s="1"/>
  <c r="I509" i="3"/>
  <c r="K509" i="3" s="1"/>
  <c r="I510" i="3"/>
  <c r="K510" i="3" s="1"/>
  <c r="I511" i="3"/>
  <c r="K511" i="3" s="1"/>
  <c r="I512" i="3"/>
  <c r="K512" i="3" s="1"/>
  <c r="I513" i="3"/>
  <c r="K513" i="3" s="1"/>
  <c r="I514" i="3"/>
  <c r="K514" i="3" s="1"/>
  <c r="I515" i="3"/>
  <c r="K515" i="3" s="1"/>
  <c r="I516" i="3"/>
  <c r="K516" i="3" s="1"/>
  <c r="I517" i="3"/>
  <c r="K517" i="3" s="1"/>
  <c r="I518" i="3"/>
  <c r="K518" i="3" s="1"/>
  <c r="I519" i="3"/>
  <c r="K519" i="3" s="1"/>
  <c r="I520" i="3"/>
  <c r="K520" i="3" s="1"/>
  <c r="I521" i="3"/>
  <c r="K521" i="3" s="1"/>
  <c r="I522" i="3"/>
  <c r="K522" i="3" s="1"/>
  <c r="I523" i="3"/>
  <c r="K523" i="3" s="1"/>
  <c r="I524" i="3"/>
  <c r="K524" i="3" s="1"/>
  <c r="I525" i="3"/>
  <c r="K525" i="3" s="1"/>
  <c r="I526" i="3"/>
  <c r="K526" i="3" s="1"/>
  <c r="I527" i="3"/>
  <c r="K527" i="3" s="1"/>
  <c r="I528" i="3"/>
  <c r="K528" i="3" s="1"/>
  <c r="I529" i="3"/>
  <c r="K529" i="3" s="1"/>
  <c r="I530" i="3"/>
  <c r="K530" i="3" s="1"/>
  <c r="I531" i="3"/>
  <c r="K531" i="3" s="1"/>
  <c r="I532" i="3"/>
  <c r="K532" i="3" s="1"/>
  <c r="I533" i="3"/>
  <c r="K533" i="3" s="1"/>
  <c r="I534" i="3"/>
  <c r="K534" i="3" s="1"/>
  <c r="I535" i="3"/>
  <c r="K535" i="3" s="1"/>
  <c r="I536" i="3"/>
  <c r="K536" i="3" s="1"/>
  <c r="I537" i="3"/>
  <c r="K537" i="3" s="1"/>
  <c r="I538" i="3"/>
  <c r="K538" i="3" s="1"/>
  <c r="I539" i="3"/>
  <c r="K539" i="3" s="1"/>
  <c r="I540" i="3"/>
  <c r="K540" i="3" s="1"/>
  <c r="I541" i="3"/>
  <c r="K541" i="3" s="1"/>
  <c r="I542" i="3"/>
  <c r="K542" i="3" s="1"/>
  <c r="I543" i="3"/>
  <c r="K543" i="3" s="1"/>
  <c r="I544" i="3"/>
  <c r="K544" i="3" s="1"/>
  <c r="I545" i="3"/>
  <c r="K545" i="3" s="1"/>
  <c r="I546" i="3"/>
  <c r="K546" i="3" s="1"/>
  <c r="I547" i="3"/>
  <c r="K547" i="3" s="1"/>
  <c r="I548" i="3"/>
  <c r="K548" i="3" s="1"/>
  <c r="I549" i="3"/>
  <c r="K549" i="3" s="1"/>
  <c r="I550" i="3"/>
  <c r="K550" i="3" s="1"/>
  <c r="I551" i="3"/>
  <c r="K551" i="3" s="1"/>
  <c r="I552" i="3"/>
  <c r="K552" i="3" s="1"/>
  <c r="I553" i="3"/>
  <c r="K553" i="3" s="1"/>
  <c r="I554" i="3"/>
  <c r="K554" i="3" s="1"/>
  <c r="I555" i="3"/>
  <c r="K555" i="3" s="1"/>
  <c r="I556" i="3"/>
  <c r="K556" i="3" s="1"/>
  <c r="I557" i="3"/>
  <c r="K557" i="3" s="1"/>
  <c r="I558" i="3"/>
  <c r="K558" i="3" s="1"/>
  <c r="I559" i="3"/>
  <c r="K559" i="3" s="1"/>
  <c r="I560" i="3"/>
  <c r="K560" i="3" s="1"/>
  <c r="I561" i="3"/>
  <c r="K561" i="3" s="1"/>
  <c r="I562" i="3"/>
  <c r="K562" i="3" s="1"/>
  <c r="I563" i="3"/>
  <c r="K563" i="3" s="1"/>
  <c r="I564" i="3"/>
  <c r="K564" i="3" s="1"/>
  <c r="I565" i="3"/>
  <c r="K565" i="3" s="1"/>
  <c r="I566" i="3"/>
  <c r="K566" i="3" s="1"/>
  <c r="I567" i="3"/>
  <c r="K567" i="3" s="1"/>
  <c r="I568" i="3"/>
  <c r="K568" i="3" s="1"/>
  <c r="I569" i="3"/>
  <c r="K569" i="3" s="1"/>
  <c r="I570" i="3"/>
  <c r="K570" i="3" s="1"/>
  <c r="I571" i="3"/>
  <c r="K571" i="3" s="1"/>
  <c r="I572" i="3"/>
  <c r="K572" i="3" s="1"/>
  <c r="I573" i="3"/>
  <c r="K573" i="3" s="1"/>
  <c r="I574" i="3"/>
  <c r="K574" i="3" s="1"/>
  <c r="I575" i="3"/>
  <c r="K575" i="3" s="1"/>
  <c r="I576" i="3"/>
  <c r="K576" i="3" s="1"/>
  <c r="I577" i="3"/>
  <c r="K577" i="3" s="1"/>
  <c r="I578" i="3"/>
  <c r="K578" i="3" s="1"/>
  <c r="I579" i="3"/>
  <c r="K579" i="3" s="1"/>
  <c r="I580" i="3"/>
  <c r="K580" i="3" s="1"/>
  <c r="I581" i="3"/>
  <c r="K581" i="3" s="1"/>
  <c r="I582" i="3"/>
  <c r="K582" i="3" s="1"/>
  <c r="I583" i="3"/>
  <c r="K583" i="3" s="1"/>
  <c r="I584" i="3"/>
  <c r="K584" i="3" s="1"/>
  <c r="I585" i="3"/>
  <c r="K585" i="3" s="1"/>
  <c r="I586" i="3"/>
  <c r="K586" i="3" s="1"/>
  <c r="I587" i="3"/>
  <c r="K587" i="3" s="1"/>
  <c r="I588" i="3"/>
  <c r="K588" i="3" s="1"/>
  <c r="I589" i="3"/>
  <c r="K589" i="3" s="1"/>
  <c r="I590" i="3"/>
  <c r="K590" i="3" s="1"/>
  <c r="I591" i="3"/>
  <c r="K591" i="3" s="1"/>
  <c r="I592" i="3"/>
  <c r="K592" i="3" s="1"/>
  <c r="I593" i="3"/>
  <c r="K593" i="3" s="1"/>
  <c r="I594" i="3"/>
  <c r="K594" i="3" s="1"/>
  <c r="I595" i="3"/>
  <c r="K595" i="3" s="1"/>
  <c r="I596" i="3"/>
  <c r="K596" i="3" s="1"/>
  <c r="I597" i="3"/>
  <c r="K597" i="3" s="1"/>
  <c r="I598" i="3"/>
  <c r="K598" i="3" s="1"/>
  <c r="I599" i="3"/>
  <c r="K599" i="3" s="1"/>
  <c r="I600" i="3"/>
  <c r="K600" i="3" s="1"/>
  <c r="I601" i="3"/>
  <c r="K601" i="3" s="1"/>
  <c r="I602" i="3"/>
  <c r="K602" i="3" s="1"/>
  <c r="I603" i="3"/>
  <c r="K603" i="3" s="1"/>
  <c r="I604" i="3"/>
  <c r="K604" i="3" s="1"/>
  <c r="I605" i="3"/>
  <c r="K605" i="3" s="1"/>
  <c r="I606" i="3"/>
  <c r="K606" i="3" s="1"/>
  <c r="I607" i="3"/>
  <c r="K607" i="3" s="1"/>
  <c r="I608" i="3"/>
  <c r="K608" i="3" s="1"/>
  <c r="I609" i="3"/>
  <c r="K609" i="3" s="1"/>
  <c r="I610" i="3"/>
  <c r="K610" i="3" s="1"/>
  <c r="I611" i="3"/>
  <c r="K611" i="3" s="1"/>
  <c r="I612" i="3"/>
  <c r="K612" i="3" s="1"/>
  <c r="I613" i="3"/>
  <c r="K613" i="3" s="1"/>
  <c r="I614" i="3"/>
  <c r="K614" i="3" s="1"/>
  <c r="I615" i="3"/>
  <c r="K615" i="3" s="1"/>
  <c r="I616" i="3"/>
  <c r="K616" i="3" s="1"/>
  <c r="I617" i="3"/>
  <c r="K617" i="3" s="1"/>
  <c r="I618" i="3"/>
  <c r="K618" i="3" s="1"/>
  <c r="I619" i="3"/>
  <c r="K619" i="3" s="1"/>
  <c r="I620" i="3"/>
  <c r="K620" i="3" s="1"/>
  <c r="I621" i="3"/>
  <c r="K621" i="3" s="1"/>
  <c r="I622" i="3"/>
  <c r="K622" i="3" s="1"/>
  <c r="I623" i="3"/>
  <c r="K623" i="3" s="1"/>
  <c r="I624" i="3"/>
  <c r="K624" i="3" s="1"/>
  <c r="I625" i="3"/>
  <c r="K625" i="3" s="1"/>
  <c r="I626" i="3"/>
  <c r="K626" i="3" s="1"/>
  <c r="I627" i="3"/>
  <c r="K627" i="3" s="1"/>
  <c r="I628" i="3"/>
  <c r="K628" i="3" s="1"/>
  <c r="I629" i="3"/>
  <c r="K629" i="3" s="1"/>
  <c r="I630" i="3"/>
  <c r="K630" i="3" s="1"/>
  <c r="I631" i="3"/>
  <c r="K631" i="3" s="1"/>
  <c r="I632" i="3"/>
  <c r="K632" i="3" s="1"/>
  <c r="I633" i="3"/>
  <c r="K633" i="3" s="1"/>
  <c r="I634" i="3"/>
  <c r="K634" i="3" s="1"/>
  <c r="I635" i="3"/>
  <c r="K635" i="3" s="1"/>
  <c r="I636" i="3"/>
  <c r="K636" i="3" s="1"/>
  <c r="I637" i="3"/>
  <c r="K637" i="3" s="1"/>
  <c r="I638" i="3"/>
  <c r="K638" i="3" s="1"/>
  <c r="I639" i="3"/>
  <c r="K639" i="3" s="1"/>
  <c r="I640" i="3"/>
  <c r="K640" i="3" s="1"/>
  <c r="I641" i="3"/>
  <c r="K641" i="3" s="1"/>
  <c r="I642" i="3"/>
  <c r="K642" i="3" s="1"/>
  <c r="I643" i="3"/>
  <c r="K643" i="3" s="1"/>
  <c r="I644" i="3"/>
  <c r="K644" i="3" s="1"/>
  <c r="I645" i="3"/>
  <c r="K645" i="3" s="1"/>
  <c r="I646" i="3"/>
  <c r="K646" i="3" s="1"/>
  <c r="I647" i="3"/>
  <c r="K647" i="3" s="1"/>
  <c r="I648" i="3"/>
  <c r="K648" i="3" s="1"/>
  <c r="I649" i="3"/>
  <c r="K649" i="3" s="1"/>
  <c r="I650" i="3"/>
  <c r="K650" i="3" s="1"/>
  <c r="I651" i="3"/>
  <c r="K651" i="3" s="1"/>
  <c r="I652" i="3"/>
  <c r="K652" i="3" s="1"/>
  <c r="I653" i="3"/>
  <c r="K653" i="3" s="1"/>
  <c r="I654" i="3"/>
  <c r="K654" i="3" s="1"/>
  <c r="I655" i="3"/>
  <c r="K655" i="3" s="1"/>
  <c r="I656" i="3"/>
  <c r="K656" i="3" s="1"/>
  <c r="I657" i="3"/>
  <c r="K657" i="3" s="1"/>
  <c r="I658" i="3"/>
  <c r="K658" i="3" s="1"/>
  <c r="I659" i="3"/>
  <c r="K659" i="3" s="1"/>
  <c r="I660" i="3"/>
  <c r="K660" i="3" s="1"/>
  <c r="I661" i="3"/>
  <c r="K661" i="3" s="1"/>
  <c r="I662" i="3"/>
  <c r="K662" i="3" s="1"/>
  <c r="I663" i="3"/>
  <c r="K663" i="3" s="1"/>
  <c r="I664" i="3"/>
  <c r="K664" i="3" s="1"/>
  <c r="I665" i="3"/>
  <c r="K665" i="3" s="1"/>
  <c r="I666" i="3"/>
  <c r="K666" i="3" s="1"/>
  <c r="I667" i="3"/>
  <c r="K667" i="3" s="1"/>
  <c r="I668" i="3"/>
  <c r="K668" i="3" s="1"/>
  <c r="I669" i="3"/>
  <c r="K669" i="3" s="1"/>
  <c r="I670" i="3"/>
  <c r="K670" i="3" s="1"/>
  <c r="I671" i="3"/>
  <c r="K671" i="3" s="1"/>
  <c r="I672" i="3"/>
  <c r="K672" i="3" s="1"/>
  <c r="I673" i="3"/>
  <c r="K673" i="3" s="1"/>
  <c r="I674" i="3"/>
  <c r="K674" i="3" s="1"/>
  <c r="I675" i="3"/>
  <c r="K675" i="3" s="1"/>
  <c r="I676" i="3"/>
  <c r="K676" i="3" s="1"/>
  <c r="I677" i="3"/>
  <c r="K677" i="3" s="1"/>
  <c r="I678" i="3"/>
  <c r="K678" i="3" s="1"/>
  <c r="I679" i="3"/>
  <c r="K679" i="3" s="1"/>
  <c r="I680" i="3"/>
  <c r="K680" i="3" s="1"/>
  <c r="I681" i="3"/>
  <c r="K681" i="3" s="1"/>
  <c r="I682" i="3"/>
  <c r="K682" i="3" s="1"/>
  <c r="I683" i="3"/>
  <c r="K683" i="3" s="1"/>
  <c r="I684" i="3"/>
  <c r="K684" i="3" s="1"/>
  <c r="I685" i="3"/>
  <c r="K685" i="3" s="1"/>
  <c r="I686" i="3"/>
  <c r="K686" i="3" s="1"/>
  <c r="I687" i="3"/>
  <c r="K687" i="3" s="1"/>
  <c r="I688" i="3"/>
  <c r="K688" i="3" s="1"/>
  <c r="I689" i="3"/>
  <c r="K689" i="3" s="1"/>
  <c r="I690" i="3"/>
  <c r="K690" i="3" s="1"/>
  <c r="I691" i="3"/>
  <c r="K691" i="3" s="1"/>
  <c r="I692" i="3"/>
  <c r="K692" i="3" s="1"/>
  <c r="I693" i="3"/>
  <c r="K693" i="3" s="1"/>
  <c r="I694" i="3"/>
  <c r="K694" i="3" s="1"/>
  <c r="I695" i="3"/>
  <c r="K695" i="3" s="1"/>
  <c r="I696" i="3"/>
  <c r="K696" i="3" s="1"/>
  <c r="I697" i="3"/>
  <c r="K697" i="3" s="1"/>
  <c r="I698" i="3"/>
  <c r="K698" i="3" s="1"/>
  <c r="I699" i="3"/>
  <c r="K699" i="3" s="1"/>
  <c r="I700" i="3"/>
  <c r="K700" i="3" s="1"/>
  <c r="I701" i="3"/>
  <c r="K701" i="3" s="1"/>
  <c r="I702" i="3"/>
  <c r="K702" i="3" s="1"/>
  <c r="I703" i="3"/>
  <c r="K703" i="3" s="1"/>
  <c r="I704" i="3"/>
  <c r="K704" i="3" s="1"/>
  <c r="I705" i="3"/>
  <c r="K705" i="3" s="1"/>
  <c r="I706" i="3"/>
  <c r="K706" i="3" s="1"/>
  <c r="I707" i="3"/>
  <c r="K707" i="3" s="1"/>
  <c r="I708" i="3"/>
  <c r="K708" i="3" s="1"/>
  <c r="I709" i="3"/>
  <c r="K709" i="3" s="1"/>
  <c r="I710" i="3"/>
  <c r="K710" i="3" s="1"/>
  <c r="I711" i="3"/>
  <c r="K711" i="3" s="1"/>
  <c r="I712" i="3"/>
  <c r="K712" i="3" s="1"/>
  <c r="I713" i="3"/>
  <c r="K713" i="3" s="1"/>
  <c r="I714" i="3"/>
  <c r="K714" i="3" s="1"/>
  <c r="I715" i="3"/>
  <c r="K715" i="3" s="1"/>
  <c r="I716" i="3"/>
  <c r="K716" i="3" s="1"/>
  <c r="I717" i="3"/>
  <c r="K717" i="3" s="1"/>
  <c r="I718" i="3"/>
  <c r="K718" i="3" s="1"/>
  <c r="I719" i="3"/>
  <c r="K719" i="3" s="1"/>
  <c r="I720" i="3"/>
  <c r="K720" i="3" s="1"/>
  <c r="I721" i="3"/>
  <c r="K721" i="3" s="1"/>
  <c r="I722" i="3"/>
  <c r="K722" i="3" s="1"/>
  <c r="I723" i="3"/>
  <c r="K723" i="3" s="1"/>
  <c r="I724" i="3"/>
  <c r="K724" i="3" s="1"/>
  <c r="I725" i="3"/>
  <c r="K725" i="3" s="1"/>
  <c r="I726" i="3"/>
  <c r="K726" i="3" s="1"/>
  <c r="I727" i="3"/>
  <c r="K727" i="3" s="1"/>
  <c r="I728" i="3"/>
  <c r="K728" i="3" s="1"/>
  <c r="I729" i="3"/>
  <c r="K729" i="3" s="1"/>
  <c r="I730" i="3"/>
  <c r="K730" i="3" s="1"/>
  <c r="I731" i="3"/>
  <c r="K731" i="3" s="1"/>
  <c r="I732" i="3"/>
  <c r="K732" i="3" s="1"/>
  <c r="I733" i="3"/>
  <c r="K733" i="3" s="1"/>
  <c r="I734" i="3"/>
  <c r="K734" i="3" s="1"/>
  <c r="I735" i="3"/>
  <c r="K735" i="3" s="1"/>
  <c r="I736" i="3"/>
  <c r="K736" i="3" s="1"/>
  <c r="I737" i="3"/>
  <c r="K737" i="3" s="1"/>
  <c r="I738" i="3"/>
  <c r="K738" i="3" s="1"/>
  <c r="I739" i="3"/>
  <c r="K739" i="3" s="1"/>
  <c r="I740" i="3"/>
  <c r="K740" i="3" s="1"/>
  <c r="I741" i="3"/>
  <c r="K741" i="3" s="1"/>
  <c r="I742" i="3"/>
  <c r="K742" i="3" s="1"/>
  <c r="I743" i="3"/>
  <c r="K743" i="3" s="1"/>
  <c r="I744" i="3"/>
  <c r="K744" i="3" s="1"/>
  <c r="I745" i="3"/>
  <c r="K745" i="3" s="1"/>
  <c r="I746" i="3"/>
  <c r="K746" i="3" s="1"/>
  <c r="I747" i="3"/>
  <c r="K747" i="3" s="1"/>
  <c r="I748" i="3"/>
  <c r="K748" i="3" s="1"/>
  <c r="I749" i="3"/>
  <c r="K749" i="3" s="1"/>
  <c r="I750" i="3"/>
  <c r="K750" i="3" s="1"/>
  <c r="I751" i="3"/>
  <c r="K751" i="3" s="1"/>
  <c r="I752" i="3"/>
  <c r="K752" i="3" s="1"/>
  <c r="I753" i="3"/>
  <c r="K753" i="3" s="1"/>
  <c r="I754" i="3"/>
  <c r="K754" i="3" s="1"/>
  <c r="I755" i="3"/>
  <c r="K755" i="3" s="1"/>
  <c r="I756" i="3"/>
  <c r="K756" i="3" s="1"/>
  <c r="I757" i="3"/>
  <c r="K757" i="3" s="1"/>
  <c r="I758" i="3"/>
  <c r="K758" i="3" s="1"/>
  <c r="I759" i="3"/>
  <c r="K759" i="3" s="1"/>
  <c r="I760" i="3"/>
  <c r="K760" i="3" s="1"/>
  <c r="I761" i="3"/>
  <c r="K761" i="3" s="1"/>
  <c r="I762" i="3"/>
  <c r="K762" i="3" s="1"/>
  <c r="I763" i="3"/>
  <c r="K763" i="3" s="1"/>
  <c r="I764" i="3"/>
  <c r="K764" i="3" s="1"/>
  <c r="I765" i="3"/>
  <c r="K765" i="3" s="1"/>
  <c r="I766" i="3"/>
  <c r="K766" i="3" s="1"/>
  <c r="I767" i="3"/>
  <c r="K767" i="3" s="1"/>
  <c r="I768" i="3"/>
  <c r="K768" i="3" s="1"/>
  <c r="I769" i="3"/>
  <c r="K769" i="3" s="1"/>
  <c r="I770" i="3"/>
  <c r="K770" i="3" s="1"/>
  <c r="I771" i="3"/>
  <c r="K771" i="3" s="1"/>
  <c r="I772" i="3"/>
  <c r="K772" i="3" s="1"/>
  <c r="I773" i="3"/>
  <c r="K773" i="3" s="1"/>
  <c r="I774" i="3"/>
  <c r="K774" i="3" s="1"/>
  <c r="I775" i="3"/>
  <c r="K775" i="3" s="1"/>
  <c r="I776" i="3"/>
  <c r="K776" i="3" s="1"/>
  <c r="I777" i="3"/>
  <c r="K777" i="3" s="1"/>
  <c r="I778" i="3"/>
  <c r="K778" i="3" s="1"/>
  <c r="I779" i="3"/>
  <c r="K779" i="3" s="1"/>
  <c r="I780" i="3"/>
  <c r="K780" i="3" s="1"/>
  <c r="I781" i="3"/>
  <c r="K781" i="3" s="1"/>
  <c r="I782" i="3"/>
  <c r="K782" i="3" s="1"/>
  <c r="I783" i="3"/>
  <c r="K783" i="3" s="1"/>
  <c r="I784" i="3"/>
  <c r="K784" i="3" s="1"/>
  <c r="I785" i="3"/>
  <c r="K785" i="3" s="1"/>
  <c r="I786" i="3"/>
  <c r="K786" i="3" s="1"/>
  <c r="I787" i="3"/>
  <c r="K787" i="3" s="1"/>
  <c r="I788" i="3"/>
  <c r="K788" i="3" s="1"/>
  <c r="I789" i="3"/>
  <c r="K789" i="3" s="1"/>
  <c r="I790" i="3"/>
  <c r="K790" i="3" s="1"/>
  <c r="I791" i="3"/>
  <c r="K791" i="3" s="1"/>
  <c r="I792" i="3"/>
  <c r="K792" i="3" s="1"/>
  <c r="I793" i="3"/>
  <c r="K793" i="3" s="1"/>
  <c r="I794" i="3"/>
  <c r="K794" i="3" s="1"/>
  <c r="I795" i="3"/>
  <c r="K795" i="3" s="1"/>
  <c r="I796" i="3"/>
  <c r="K796" i="3" s="1"/>
  <c r="I797" i="3"/>
  <c r="K797" i="3" s="1"/>
  <c r="I798" i="3"/>
  <c r="K798" i="3" s="1"/>
  <c r="I799" i="3"/>
  <c r="K799" i="3" s="1"/>
  <c r="I800" i="3"/>
  <c r="K800" i="3" s="1"/>
  <c r="I801" i="3"/>
  <c r="K801" i="3" s="1"/>
  <c r="I802" i="3"/>
  <c r="K802" i="3" s="1"/>
  <c r="I803" i="3"/>
  <c r="K803" i="3" s="1"/>
  <c r="I804" i="3"/>
  <c r="K804" i="3" s="1"/>
  <c r="I805" i="3"/>
  <c r="K805" i="3" s="1"/>
  <c r="I806" i="3"/>
  <c r="K806" i="3" s="1"/>
  <c r="I807" i="3"/>
  <c r="K807" i="3" s="1"/>
  <c r="I808" i="3"/>
  <c r="K808" i="3" s="1"/>
  <c r="I809" i="3"/>
  <c r="K809" i="3" s="1"/>
  <c r="I810" i="3"/>
  <c r="K810" i="3" s="1"/>
  <c r="I811" i="3"/>
  <c r="K811" i="3" s="1"/>
  <c r="I812" i="3"/>
  <c r="K812" i="3" s="1"/>
  <c r="I813" i="3"/>
  <c r="K813" i="3" s="1"/>
  <c r="I814" i="3"/>
  <c r="K814" i="3" s="1"/>
  <c r="I815" i="3"/>
  <c r="K815" i="3" s="1"/>
  <c r="I816" i="3"/>
  <c r="K816" i="3" s="1"/>
  <c r="I817" i="3"/>
  <c r="K817" i="3" s="1"/>
  <c r="I818" i="3"/>
  <c r="K818" i="3" s="1"/>
  <c r="I819" i="3"/>
  <c r="K819" i="3" s="1"/>
  <c r="I820" i="3"/>
  <c r="K820" i="3" s="1"/>
  <c r="I821" i="3"/>
  <c r="K821" i="3" s="1"/>
  <c r="I822" i="3"/>
  <c r="K822" i="3" s="1"/>
  <c r="I823" i="3"/>
  <c r="K823" i="3" s="1"/>
  <c r="I824" i="3"/>
  <c r="K824" i="3" s="1"/>
  <c r="I825" i="3"/>
  <c r="K825" i="3" s="1"/>
  <c r="I826" i="3"/>
  <c r="K826" i="3" s="1"/>
  <c r="I827" i="3"/>
  <c r="K827" i="3" s="1"/>
  <c r="I828" i="3"/>
  <c r="K828" i="3" s="1"/>
  <c r="I829" i="3"/>
  <c r="K829" i="3" s="1"/>
  <c r="I830" i="3"/>
  <c r="K830" i="3" s="1"/>
  <c r="I831" i="3"/>
  <c r="K831" i="3" s="1"/>
  <c r="I832" i="3"/>
  <c r="K832" i="3" s="1"/>
  <c r="I833" i="3"/>
  <c r="K833" i="3" s="1"/>
  <c r="I834" i="3"/>
  <c r="K834" i="3" s="1"/>
  <c r="I835" i="3"/>
  <c r="K835" i="3" s="1"/>
  <c r="I836" i="3"/>
  <c r="K836" i="3" s="1"/>
  <c r="I837" i="3"/>
  <c r="K837" i="3" s="1"/>
  <c r="I838" i="3"/>
  <c r="K838" i="3" s="1"/>
  <c r="I839" i="3"/>
  <c r="K839" i="3" s="1"/>
  <c r="I840" i="3"/>
  <c r="K840" i="3" s="1"/>
  <c r="I841" i="3"/>
  <c r="K841" i="3" s="1"/>
  <c r="I842" i="3"/>
  <c r="K842" i="3" s="1"/>
  <c r="I843" i="3"/>
  <c r="K843" i="3" s="1"/>
  <c r="I844" i="3"/>
  <c r="K844" i="3" s="1"/>
  <c r="I845" i="3"/>
  <c r="K845" i="3" s="1"/>
  <c r="I846" i="3"/>
  <c r="K846" i="3" s="1"/>
  <c r="I847" i="3"/>
  <c r="K847" i="3" s="1"/>
  <c r="I848" i="3"/>
  <c r="K848" i="3" s="1"/>
  <c r="I849" i="3"/>
  <c r="K849" i="3" s="1"/>
  <c r="I850" i="3"/>
  <c r="K850" i="3" s="1"/>
  <c r="I851" i="3"/>
  <c r="K851" i="3" s="1"/>
  <c r="I852" i="3"/>
  <c r="K852" i="3" s="1"/>
  <c r="I853" i="3"/>
  <c r="K853" i="3" s="1"/>
  <c r="I854" i="3"/>
  <c r="K854" i="3" s="1"/>
  <c r="I855" i="3"/>
  <c r="K855" i="3" s="1"/>
  <c r="I856" i="3"/>
  <c r="K856" i="3" s="1"/>
  <c r="I857" i="3"/>
  <c r="K857" i="3" s="1"/>
  <c r="I858" i="3"/>
  <c r="K858" i="3" s="1"/>
  <c r="I859" i="3"/>
  <c r="K859" i="3" s="1"/>
  <c r="I860" i="3"/>
  <c r="K860" i="3" s="1"/>
  <c r="I861" i="3"/>
  <c r="K861" i="3" s="1"/>
  <c r="I862" i="3"/>
  <c r="K862" i="3" s="1"/>
  <c r="I863" i="3"/>
  <c r="K863" i="3" s="1"/>
  <c r="I864" i="3"/>
  <c r="K864" i="3" s="1"/>
  <c r="I865" i="3"/>
  <c r="K865" i="3" s="1"/>
  <c r="I866" i="3"/>
  <c r="K866" i="3" s="1"/>
  <c r="I867" i="3"/>
  <c r="K867" i="3" s="1"/>
  <c r="I868" i="3"/>
  <c r="K868" i="3" s="1"/>
  <c r="I869" i="3"/>
  <c r="K869" i="3" s="1"/>
  <c r="I870" i="3"/>
  <c r="K870" i="3" s="1"/>
  <c r="I871" i="3"/>
  <c r="K871" i="3" s="1"/>
  <c r="I872" i="3"/>
  <c r="K872" i="3" s="1"/>
  <c r="I873" i="3"/>
  <c r="K873" i="3" s="1"/>
  <c r="I874" i="3"/>
  <c r="K874" i="3" s="1"/>
  <c r="I875" i="3"/>
  <c r="K875" i="3" s="1"/>
  <c r="I876" i="3"/>
  <c r="K876" i="3" s="1"/>
  <c r="I877" i="3"/>
  <c r="K877" i="3" s="1"/>
  <c r="I878" i="3"/>
  <c r="K878" i="3" s="1"/>
  <c r="I879" i="3"/>
  <c r="K879" i="3" s="1"/>
  <c r="I880" i="3"/>
  <c r="K880" i="3" s="1"/>
  <c r="I881" i="3"/>
  <c r="K881" i="3" s="1"/>
  <c r="I882" i="3"/>
  <c r="K882" i="3" s="1"/>
  <c r="I883" i="3"/>
  <c r="K883" i="3" s="1"/>
  <c r="I884" i="3"/>
  <c r="K884" i="3" s="1"/>
  <c r="I885" i="3"/>
  <c r="K885" i="3" s="1"/>
  <c r="I886" i="3"/>
  <c r="K886" i="3" s="1"/>
  <c r="I887" i="3"/>
  <c r="K887" i="3" s="1"/>
  <c r="I888" i="3"/>
  <c r="K888" i="3" s="1"/>
  <c r="I889" i="3"/>
  <c r="K889" i="3" s="1"/>
  <c r="I890" i="3"/>
  <c r="K890" i="3" s="1"/>
  <c r="I891" i="3"/>
  <c r="K891" i="3" s="1"/>
  <c r="I892" i="3"/>
  <c r="K892" i="3" s="1"/>
  <c r="I893" i="3"/>
  <c r="K893" i="3" s="1"/>
  <c r="I894" i="3"/>
  <c r="K894" i="3" s="1"/>
  <c r="I895" i="3"/>
  <c r="K895" i="3" s="1"/>
  <c r="I896" i="3"/>
  <c r="K896" i="3" s="1"/>
  <c r="I897" i="3"/>
  <c r="K897" i="3" s="1"/>
  <c r="I898" i="3"/>
  <c r="K898" i="3" s="1"/>
  <c r="I899" i="3"/>
  <c r="K899" i="3" s="1"/>
  <c r="I900" i="3"/>
  <c r="K900" i="3" s="1"/>
  <c r="I901" i="3"/>
  <c r="K901" i="3" s="1"/>
  <c r="I902" i="3"/>
  <c r="K902" i="3" s="1"/>
  <c r="I903" i="3"/>
  <c r="K903" i="3" s="1"/>
  <c r="I904" i="3"/>
  <c r="K904" i="3" s="1"/>
  <c r="I905" i="3"/>
  <c r="K905" i="3" s="1"/>
  <c r="I906" i="3"/>
  <c r="K906" i="3" s="1"/>
  <c r="I907" i="3"/>
  <c r="K907" i="3" s="1"/>
  <c r="I908" i="3"/>
  <c r="K908" i="3" s="1"/>
  <c r="I909" i="3"/>
  <c r="K909" i="3" s="1"/>
  <c r="I910" i="3"/>
  <c r="K910" i="3" s="1"/>
  <c r="I911" i="3"/>
  <c r="K911" i="3" s="1"/>
  <c r="I912" i="3"/>
  <c r="K912" i="3" s="1"/>
  <c r="I913" i="3"/>
  <c r="K913" i="3" s="1"/>
  <c r="I914" i="3"/>
  <c r="K914" i="3" s="1"/>
  <c r="I915" i="3"/>
  <c r="K915" i="3" s="1"/>
  <c r="I916" i="3"/>
  <c r="K916" i="3" s="1"/>
  <c r="I917" i="3"/>
  <c r="K917" i="3" s="1"/>
  <c r="I918" i="3"/>
  <c r="K918" i="3" s="1"/>
  <c r="I919" i="3"/>
  <c r="K919" i="3" s="1"/>
  <c r="I920" i="3"/>
  <c r="K920" i="3" s="1"/>
  <c r="I921" i="3"/>
  <c r="K921" i="3" s="1"/>
  <c r="I922" i="3"/>
  <c r="K922" i="3" s="1"/>
  <c r="I923" i="3"/>
  <c r="K923" i="3" s="1"/>
  <c r="I924" i="3"/>
  <c r="K924" i="3" s="1"/>
  <c r="I925" i="3"/>
  <c r="K925" i="3" s="1"/>
  <c r="I926" i="3"/>
  <c r="K926" i="3" s="1"/>
  <c r="I927" i="3"/>
  <c r="K927" i="3" s="1"/>
  <c r="I928" i="3"/>
  <c r="K928" i="3" s="1"/>
  <c r="I929" i="3"/>
  <c r="K929" i="3" s="1"/>
  <c r="I930" i="3"/>
  <c r="K930" i="3" s="1"/>
  <c r="I931" i="3"/>
  <c r="K931" i="3" s="1"/>
  <c r="I932" i="3"/>
  <c r="K932" i="3" s="1"/>
  <c r="I933" i="3"/>
  <c r="K933" i="3" s="1"/>
  <c r="I934" i="3"/>
  <c r="K934" i="3" s="1"/>
  <c r="I935" i="3"/>
  <c r="K935" i="3" s="1"/>
  <c r="I936" i="3"/>
  <c r="K936" i="3" s="1"/>
  <c r="I937" i="3"/>
  <c r="K937" i="3" s="1"/>
  <c r="I938" i="3"/>
  <c r="K938" i="3" s="1"/>
  <c r="I939" i="3"/>
  <c r="K939" i="3" s="1"/>
  <c r="I940" i="3"/>
  <c r="K940" i="3" s="1"/>
  <c r="I941" i="3"/>
  <c r="K941" i="3" s="1"/>
  <c r="I942" i="3"/>
  <c r="K942" i="3" s="1"/>
  <c r="I943" i="3"/>
  <c r="K943" i="3" s="1"/>
  <c r="I944" i="3"/>
  <c r="K944" i="3" s="1"/>
  <c r="I945" i="3"/>
  <c r="K945" i="3" s="1"/>
  <c r="I946" i="3"/>
  <c r="K946" i="3" s="1"/>
  <c r="I947" i="3"/>
  <c r="K947" i="3" s="1"/>
  <c r="I948" i="3"/>
  <c r="K948" i="3" s="1"/>
  <c r="I949" i="3"/>
  <c r="K949" i="3" s="1"/>
  <c r="I950" i="3"/>
  <c r="K950" i="3" s="1"/>
  <c r="I951" i="3"/>
  <c r="K951" i="3" s="1"/>
  <c r="I952" i="3"/>
  <c r="K952" i="3" s="1"/>
  <c r="I953" i="3"/>
  <c r="K953" i="3" s="1"/>
  <c r="I954" i="3"/>
  <c r="K954" i="3" s="1"/>
  <c r="I955" i="3"/>
  <c r="K955" i="3" s="1"/>
  <c r="I956" i="3"/>
  <c r="K956" i="3" s="1"/>
  <c r="I957" i="3"/>
  <c r="K957" i="3" s="1"/>
  <c r="I958" i="3"/>
  <c r="K958" i="3" s="1"/>
  <c r="I959" i="3"/>
  <c r="K959" i="3" s="1"/>
  <c r="I960" i="3"/>
  <c r="K960" i="3" s="1"/>
  <c r="I961" i="3"/>
  <c r="K961" i="3" s="1"/>
  <c r="I962" i="3"/>
  <c r="K962" i="3" s="1"/>
  <c r="I963" i="3"/>
  <c r="K963" i="3" s="1"/>
  <c r="I964" i="3"/>
  <c r="K964" i="3" s="1"/>
  <c r="I965" i="3"/>
  <c r="K965" i="3" s="1"/>
  <c r="I966" i="3"/>
  <c r="K966" i="3" s="1"/>
  <c r="I967" i="3"/>
  <c r="K967" i="3" s="1"/>
  <c r="I968" i="3"/>
  <c r="K968" i="3" s="1"/>
  <c r="I969" i="3"/>
  <c r="K969" i="3" s="1"/>
  <c r="I970" i="3"/>
  <c r="K970" i="3" s="1"/>
  <c r="I971" i="3"/>
  <c r="K971" i="3" s="1"/>
  <c r="I972" i="3"/>
  <c r="K972" i="3" s="1"/>
  <c r="I973" i="3"/>
  <c r="K973" i="3" s="1"/>
  <c r="I974" i="3"/>
  <c r="K974" i="3" s="1"/>
  <c r="I975" i="3"/>
  <c r="K975" i="3" s="1"/>
  <c r="I976" i="3"/>
  <c r="K976" i="3" s="1"/>
  <c r="I977" i="3"/>
  <c r="K977" i="3" s="1"/>
  <c r="I978" i="3"/>
  <c r="K978" i="3" s="1"/>
  <c r="I979" i="3"/>
  <c r="K979" i="3" s="1"/>
  <c r="I980" i="3"/>
  <c r="K980" i="3" s="1"/>
  <c r="I981" i="3"/>
  <c r="K981" i="3" s="1"/>
  <c r="I982" i="3"/>
  <c r="K982" i="3" s="1"/>
  <c r="I983" i="3"/>
  <c r="K983" i="3" s="1"/>
  <c r="I984" i="3"/>
  <c r="K984" i="3" s="1"/>
  <c r="I985" i="3"/>
  <c r="K985" i="3" s="1"/>
  <c r="I986" i="3"/>
  <c r="K986" i="3" s="1"/>
  <c r="I987" i="3"/>
  <c r="K987" i="3" s="1"/>
  <c r="I988" i="3"/>
  <c r="K988" i="3" s="1"/>
  <c r="I989" i="3"/>
  <c r="K989" i="3" s="1"/>
  <c r="I990" i="3"/>
  <c r="K990" i="3" s="1"/>
  <c r="I991" i="3"/>
  <c r="K991" i="3" s="1"/>
  <c r="I992" i="3"/>
  <c r="K992" i="3" s="1"/>
  <c r="I993" i="3"/>
  <c r="K993" i="3" s="1"/>
  <c r="I994" i="3"/>
  <c r="K994" i="3" s="1"/>
  <c r="I995" i="3"/>
  <c r="K995" i="3" s="1"/>
  <c r="I996" i="3"/>
  <c r="K996" i="3" s="1"/>
  <c r="I997" i="3"/>
  <c r="K997" i="3" s="1"/>
  <c r="I998" i="3"/>
  <c r="K998" i="3" s="1"/>
  <c r="I999" i="3"/>
  <c r="K999" i="3" s="1"/>
  <c r="I1000" i="3"/>
  <c r="K1000" i="3" s="1"/>
  <c r="I1001" i="3"/>
  <c r="K1001" i="3" s="1"/>
  <c r="I1002" i="3"/>
  <c r="K1002" i="3" s="1"/>
  <c r="I1003" i="3"/>
  <c r="K1003" i="3" s="1"/>
  <c r="I1004" i="3"/>
  <c r="K1004" i="3" s="1"/>
  <c r="I1005" i="3"/>
  <c r="K1005" i="3" s="1"/>
  <c r="I1006" i="3"/>
  <c r="K1006" i="3" s="1"/>
  <c r="I1007" i="3"/>
  <c r="K1007" i="3" s="1"/>
  <c r="I1008" i="3"/>
  <c r="K1008" i="3" s="1"/>
  <c r="I1009" i="3"/>
  <c r="K1009" i="3" s="1"/>
  <c r="I1010" i="3"/>
  <c r="K1010" i="3" s="1"/>
  <c r="I1011" i="3"/>
  <c r="K1011" i="3" s="1"/>
  <c r="I1012" i="3"/>
  <c r="K1012" i="3" s="1"/>
  <c r="I1013" i="3"/>
  <c r="K1013" i="3" s="1"/>
  <c r="I1014" i="3"/>
  <c r="K1014" i="3" s="1"/>
  <c r="I1015" i="3"/>
  <c r="K1015" i="3" s="1"/>
  <c r="I1016" i="3"/>
  <c r="K1016" i="3" s="1"/>
  <c r="I1017" i="3"/>
  <c r="K1017" i="3" s="1"/>
  <c r="I1018" i="3"/>
  <c r="K1018" i="3" s="1"/>
  <c r="I1019" i="3"/>
  <c r="K1019" i="3" s="1"/>
  <c r="I1020" i="3"/>
  <c r="K1020" i="3" s="1"/>
  <c r="I1021" i="3"/>
  <c r="K1021" i="3" s="1"/>
  <c r="I1022" i="3"/>
  <c r="K1022" i="3" s="1"/>
  <c r="I1023" i="3"/>
  <c r="K1023" i="3" s="1"/>
  <c r="I1024" i="3"/>
  <c r="K1024" i="3" s="1"/>
  <c r="I1025" i="3"/>
  <c r="K1025" i="3" s="1"/>
  <c r="I1026" i="3"/>
  <c r="K1026" i="3" s="1"/>
  <c r="I1027" i="3"/>
  <c r="K1027" i="3" s="1"/>
  <c r="I1028" i="3"/>
  <c r="K1028" i="3" s="1"/>
  <c r="I1029" i="3"/>
  <c r="K1029" i="3" s="1"/>
  <c r="I1030" i="3"/>
  <c r="K1030" i="3" s="1"/>
  <c r="I1031" i="3"/>
  <c r="K1031" i="3" s="1"/>
  <c r="I1032" i="3"/>
  <c r="K1032" i="3" s="1"/>
  <c r="I1033" i="3"/>
  <c r="K1033" i="3" s="1"/>
  <c r="I1034" i="3"/>
  <c r="K1034" i="3" s="1"/>
  <c r="I1035" i="3"/>
  <c r="K1035" i="3" s="1"/>
  <c r="I1036" i="3"/>
  <c r="K1036" i="3" s="1"/>
  <c r="I1037" i="3"/>
  <c r="K1037" i="3" s="1"/>
  <c r="I1038" i="3"/>
  <c r="K1038" i="3" s="1"/>
  <c r="I1039" i="3"/>
  <c r="K1039" i="3" s="1"/>
  <c r="I1040" i="3"/>
  <c r="K1040" i="3" s="1"/>
  <c r="I1041" i="3"/>
  <c r="K1041" i="3" s="1"/>
  <c r="I1042" i="3"/>
  <c r="K1042" i="3" s="1"/>
  <c r="I1043" i="3"/>
  <c r="K1043" i="3" s="1"/>
  <c r="I1044" i="3"/>
  <c r="K1044" i="3" s="1"/>
  <c r="I1045" i="3"/>
  <c r="K1045" i="3" s="1"/>
  <c r="I1046" i="3"/>
  <c r="K1046" i="3" s="1"/>
  <c r="I1047" i="3"/>
  <c r="K1047" i="3" s="1"/>
  <c r="I1048" i="3"/>
  <c r="K1048" i="3" s="1"/>
  <c r="I1049" i="3"/>
  <c r="K1049" i="3" s="1"/>
  <c r="I1050" i="3"/>
  <c r="K1050" i="3" s="1"/>
  <c r="I1051" i="3"/>
  <c r="K1051" i="3" s="1"/>
  <c r="I1052" i="3"/>
  <c r="K1052" i="3" s="1"/>
  <c r="I1053" i="3"/>
  <c r="K1053" i="3" s="1"/>
  <c r="I1054" i="3"/>
  <c r="K1054" i="3" s="1"/>
  <c r="I1055" i="3"/>
  <c r="K1055" i="3" s="1"/>
  <c r="I1056" i="3"/>
  <c r="K1056" i="3" s="1"/>
  <c r="I1057" i="3"/>
  <c r="K1057" i="3" s="1"/>
  <c r="I1058" i="3"/>
  <c r="K1058" i="3" s="1"/>
  <c r="I1059" i="3"/>
  <c r="K1059" i="3" s="1"/>
  <c r="I1060" i="3"/>
  <c r="K1060" i="3" s="1"/>
  <c r="I1061" i="3"/>
  <c r="K1061" i="3" s="1"/>
  <c r="I1062" i="3"/>
  <c r="K1062" i="3" s="1"/>
  <c r="I1063" i="3"/>
  <c r="K1063" i="3" s="1"/>
  <c r="I1064" i="3"/>
  <c r="K1064" i="3" s="1"/>
  <c r="I1065" i="3"/>
  <c r="K1065" i="3" s="1"/>
  <c r="I1066" i="3"/>
  <c r="K1066" i="3" s="1"/>
  <c r="I1067" i="3"/>
  <c r="K1067" i="3" s="1"/>
  <c r="I1068" i="3"/>
  <c r="K1068" i="3" s="1"/>
  <c r="I1069" i="3"/>
  <c r="K1069" i="3" s="1"/>
  <c r="I1070" i="3"/>
  <c r="K1070" i="3" s="1"/>
  <c r="I1071" i="3"/>
  <c r="K1071" i="3" s="1"/>
  <c r="I1072" i="3"/>
  <c r="K1072" i="3" s="1"/>
  <c r="I1073" i="3"/>
  <c r="K1073" i="3" s="1"/>
  <c r="I1074" i="3"/>
  <c r="K1074" i="3" s="1"/>
  <c r="I1075" i="3"/>
  <c r="K1075" i="3" s="1"/>
  <c r="I1076" i="3"/>
  <c r="K1076" i="3" s="1"/>
  <c r="I1077" i="3"/>
  <c r="K1077" i="3" s="1"/>
  <c r="I1078" i="3"/>
  <c r="K1078" i="3" s="1"/>
  <c r="I1079" i="3"/>
  <c r="K1079" i="3" s="1"/>
  <c r="I1080" i="3"/>
  <c r="K1080" i="3" s="1"/>
  <c r="I1081" i="3"/>
  <c r="K1081" i="3" s="1"/>
  <c r="I1082" i="3"/>
  <c r="K1082" i="3" s="1"/>
  <c r="I1083" i="3"/>
  <c r="K1083" i="3" s="1"/>
  <c r="I1084" i="3"/>
  <c r="K1084" i="3" s="1"/>
  <c r="I1085" i="3"/>
  <c r="K1085" i="3" s="1"/>
  <c r="I1086" i="3"/>
  <c r="K1086" i="3" s="1"/>
  <c r="I1087" i="3"/>
  <c r="K1087" i="3" s="1"/>
  <c r="I1088" i="3"/>
  <c r="K1088" i="3" s="1"/>
  <c r="I1089" i="3"/>
  <c r="K1089" i="3" s="1"/>
  <c r="I1090" i="3"/>
  <c r="K1090" i="3" s="1"/>
  <c r="I1091" i="3"/>
  <c r="K1091" i="3" s="1"/>
  <c r="I1092" i="3"/>
  <c r="K1092" i="3" s="1"/>
  <c r="I1093" i="3"/>
  <c r="K1093" i="3" s="1"/>
  <c r="I1094" i="3"/>
  <c r="K1094" i="3" s="1"/>
  <c r="I1095" i="3"/>
  <c r="K1095" i="3" s="1"/>
  <c r="I1096" i="3"/>
  <c r="K1096" i="3" s="1"/>
  <c r="I1097" i="3"/>
  <c r="K1097" i="3" s="1"/>
  <c r="I1098" i="3"/>
  <c r="K1098" i="3" s="1"/>
  <c r="I1099" i="3"/>
  <c r="K1099" i="3" s="1"/>
  <c r="I1100" i="3"/>
  <c r="K1100" i="3" s="1"/>
  <c r="I1101" i="3"/>
  <c r="K1101" i="3" s="1"/>
  <c r="I1102" i="3"/>
  <c r="K1102" i="3" s="1"/>
  <c r="I1103" i="3"/>
  <c r="K1103" i="3" s="1"/>
  <c r="I1104" i="3"/>
  <c r="K1104" i="3" s="1"/>
  <c r="I1105" i="3"/>
  <c r="K1105" i="3" s="1"/>
  <c r="I1106" i="3"/>
  <c r="K1106" i="3" s="1"/>
  <c r="I1107" i="3"/>
  <c r="K1107" i="3" s="1"/>
  <c r="I1108" i="3"/>
  <c r="K1108" i="3" s="1"/>
  <c r="I1109" i="3"/>
  <c r="K1109" i="3" s="1"/>
  <c r="I1110" i="3"/>
  <c r="K1110" i="3" s="1"/>
  <c r="I1111" i="3"/>
  <c r="K1111" i="3" s="1"/>
  <c r="I1112" i="3"/>
  <c r="K1112" i="3" s="1"/>
  <c r="I1113" i="3"/>
  <c r="K1113" i="3" s="1"/>
  <c r="I1114" i="3"/>
  <c r="K1114" i="3" s="1"/>
  <c r="I1115" i="3"/>
  <c r="K1115" i="3" s="1"/>
  <c r="I1116" i="3"/>
  <c r="K1116" i="3" s="1"/>
  <c r="I1117" i="3"/>
  <c r="K1117" i="3" s="1"/>
  <c r="I1118" i="3"/>
  <c r="K1118" i="3" s="1"/>
  <c r="I1119" i="3"/>
  <c r="K1119" i="3" s="1"/>
  <c r="I1120" i="3"/>
  <c r="K1120" i="3" s="1"/>
  <c r="I1121" i="3"/>
  <c r="K1121" i="3" s="1"/>
  <c r="I1122" i="3"/>
  <c r="K1122" i="3" s="1"/>
  <c r="I1123" i="3"/>
  <c r="K1123" i="3" s="1"/>
  <c r="I1124" i="3"/>
  <c r="K1124" i="3" s="1"/>
  <c r="I1125" i="3"/>
  <c r="K1125" i="3" s="1"/>
  <c r="I1126" i="3"/>
  <c r="K1126" i="3" s="1"/>
  <c r="I1127" i="3"/>
  <c r="K1127" i="3" s="1"/>
  <c r="I1128" i="3"/>
  <c r="K1128" i="3" s="1"/>
  <c r="I1129" i="3"/>
  <c r="K1129" i="3" s="1"/>
  <c r="I1130" i="3"/>
  <c r="K1130" i="3" s="1"/>
  <c r="I1131" i="3"/>
  <c r="K1131" i="3" s="1"/>
  <c r="I1132" i="3"/>
  <c r="K1132" i="3" s="1"/>
  <c r="I1133" i="3"/>
  <c r="K1133" i="3" s="1"/>
  <c r="I1134" i="3"/>
  <c r="K1134" i="3" s="1"/>
  <c r="I1135" i="3"/>
  <c r="K1135" i="3" s="1"/>
  <c r="I1136" i="3"/>
  <c r="K1136" i="3" s="1"/>
  <c r="I1137" i="3"/>
  <c r="K1137" i="3" s="1"/>
  <c r="I1138" i="3"/>
  <c r="K1138" i="3" s="1"/>
  <c r="I1139" i="3"/>
  <c r="K1139" i="3" s="1"/>
  <c r="I1140" i="3"/>
  <c r="K1140" i="3" s="1"/>
  <c r="I1141" i="3"/>
  <c r="K1141" i="3" s="1"/>
  <c r="I1142" i="3"/>
  <c r="K1142" i="3" s="1"/>
  <c r="I1143" i="3"/>
  <c r="K1143" i="3" s="1"/>
  <c r="I1144" i="3"/>
  <c r="K1144" i="3" s="1"/>
  <c r="I1145" i="3"/>
  <c r="K1145" i="3" s="1"/>
  <c r="I1146" i="3"/>
  <c r="K1146" i="3" s="1"/>
  <c r="I1147" i="3"/>
  <c r="K1147" i="3" s="1"/>
  <c r="I1148" i="3"/>
  <c r="K1148" i="3" s="1"/>
  <c r="I1149" i="3"/>
  <c r="K1149" i="3" s="1"/>
  <c r="I1150" i="3"/>
  <c r="K1150" i="3" s="1"/>
  <c r="I1151" i="3"/>
  <c r="K1151" i="3" s="1"/>
  <c r="I1152" i="3"/>
  <c r="K1152" i="3" s="1"/>
  <c r="I1153" i="3"/>
  <c r="K1153" i="3" s="1"/>
  <c r="I1154" i="3"/>
  <c r="K1154" i="3" s="1"/>
  <c r="I1155" i="3"/>
  <c r="K1155" i="3" s="1"/>
  <c r="I1156" i="3"/>
  <c r="K1156" i="3" s="1"/>
  <c r="I1157" i="3"/>
  <c r="K1157" i="3" s="1"/>
  <c r="I1158" i="3"/>
  <c r="K1158" i="3" s="1"/>
  <c r="I1159" i="3"/>
  <c r="K1159" i="3" s="1"/>
  <c r="I1160" i="3"/>
  <c r="K1160" i="3" s="1"/>
  <c r="I1161" i="3"/>
  <c r="K1161" i="3" s="1"/>
  <c r="I1162" i="3"/>
  <c r="K1162" i="3" s="1"/>
  <c r="I1163" i="3"/>
  <c r="K1163" i="3" s="1"/>
  <c r="I1164" i="3"/>
  <c r="K1164" i="3" s="1"/>
  <c r="I1165" i="3"/>
  <c r="K1165" i="3" s="1"/>
  <c r="I1166" i="3"/>
  <c r="K1166" i="3" s="1"/>
  <c r="I1167" i="3"/>
  <c r="K1167" i="3" s="1"/>
  <c r="I1168" i="3"/>
  <c r="K1168" i="3" s="1"/>
  <c r="I1169" i="3"/>
  <c r="K1169" i="3" s="1"/>
  <c r="I1170" i="3"/>
  <c r="K1170" i="3" s="1"/>
  <c r="I1171" i="3"/>
  <c r="K1171" i="3" s="1"/>
  <c r="I1172" i="3"/>
  <c r="K1172" i="3" s="1"/>
  <c r="I1173" i="3"/>
  <c r="K1173" i="3" s="1"/>
  <c r="I1174" i="3"/>
  <c r="K1174" i="3" s="1"/>
  <c r="I1175" i="3"/>
  <c r="K1175" i="3" s="1"/>
  <c r="I1176" i="3"/>
  <c r="K1176" i="3" s="1"/>
  <c r="I1177" i="3"/>
  <c r="K1177" i="3" s="1"/>
  <c r="I1178" i="3"/>
  <c r="K1178" i="3" s="1"/>
  <c r="I1179" i="3"/>
  <c r="K1179" i="3" s="1"/>
  <c r="I1180" i="3"/>
  <c r="K1180" i="3" s="1"/>
  <c r="I1181" i="3"/>
  <c r="K1181" i="3" s="1"/>
  <c r="I1182" i="3"/>
  <c r="K1182" i="3" s="1"/>
  <c r="I1183" i="3"/>
  <c r="K1183" i="3" s="1"/>
  <c r="I1184" i="3"/>
  <c r="K1184" i="3" s="1"/>
  <c r="I1185" i="3"/>
  <c r="K1185" i="3" s="1"/>
  <c r="I1186" i="3"/>
  <c r="K1186" i="3" s="1"/>
  <c r="I1187" i="3"/>
  <c r="K1187" i="3" s="1"/>
  <c r="I1188" i="3"/>
  <c r="K1188" i="3" s="1"/>
  <c r="I1189" i="3"/>
  <c r="K1189" i="3" s="1"/>
  <c r="I1190" i="3"/>
  <c r="K1190" i="3" s="1"/>
  <c r="I1191" i="3"/>
  <c r="K1191" i="3" s="1"/>
  <c r="I1192" i="3"/>
  <c r="K1192" i="3" s="1"/>
  <c r="I1193" i="3"/>
  <c r="K1193" i="3" s="1"/>
  <c r="I1194" i="3"/>
  <c r="K1194" i="3" s="1"/>
  <c r="I1195" i="3"/>
  <c r="K1195" i="3" s="1"/>
  <c r="I1196" i="3"/>
  <c r="K1196" i="3" s="1"/>
  <c r="I1197" i="3"/>
  <c r="K1197" i="3" s="1"/>
  <c r="I1198" i="3"/>
  <c r="K1198" i="3" s="1"/>
  <c r="I1199" i="3"/>
  <c r="K1199" i="3" s="1"/>
  <c r="I1200" i="3"/>
  <c r="K1200" i="3" s="1"/>
  <c r="I1201" i="3"/>
  <c r="K1201" i="3" s="1"/>
  <c r="I1202" i="3"/>
  <c r="K1202" i="3" s="1"/>
  <c r="I1203" i="3"/>
  <c r="K1203" i="3" s="1"/>
  <c r="I1204" i="3"/>
  <c r="K1204" i="3" s="1"/>
  <c r="I1205" i="3"/>
  <c r="K1205" i="3" s="1"/>
  <c r="I1206" i="3"/>
  <c r="K1206" i="3" s="1"/>
  <c r="I1207" i="3"/>
  <c r="K1207" i="3" s="1"/>
  <c r="I1208" i="3"/>
  <c r="K1208" i="3" s="1"/>
  <c r="I1209" i="3"/>
  <c r="K1209" i="3" s="1"/>
  <c r="I1210" i="3"/>
  <c r="K1210" i="3" s="1"/>
  <c r="I1211" i="3"/>
  <c r="K1211" i="3" s="1"/>
  <c r="I1212" i="3"/>
  <c r="K1212" i="3" s="1"/>
  <c r="I1213" i="3"/>
  <c r="K1213" i="3" s="1"/>
  <c r="I1214" i="3"/>
  <c r="K1214" i="3" s="1"/>
  <c r="I1215" i="3"/>
  <c r="K1215" i="3" s="1"/>
  <c r="I1216" i="3"/>
  <c r="K1216" i="3" s="1"/>
  <c r="I1217" i="3"/>
  <c r="K1217" i="3" s="1"/>
  <c r="I1218" i="3"/>
  <c r="K1218" i="3" s="1"/>
  <c r="I1219" i="3"/>
  <c r="K1219" i="3" s="1"/>
  <c r="I1220" i="3"/>
  <c r="K1220" i="3" s="1"/>
  <c r="I1221" i="3"/>
  <c r="K1221" i="3" s="1"/>
  <c r="I1222" i="3"/>
  <c r="K1222" i="3" s="1"/>
  <c r="I1223" i="3"/>
  <c r="K1223" i="3" s="1"/>
  <c r="I1224" i="3"/>
  <c r="K1224" i="3" s="1"/>
  <c r="I1225" i="3"/>
  <c r="K1225" i="3" s="1"/>
  <c r="I1226" i="3"/>
  <c r="K1226" i="3" s="1"/>
  <c r="I1227" i="3"/>
  <c r="K1227" i="3" s="1"/>
  <c r="I1228" i="3"/>
  <c r="K1228" i="3" s="1"/>
  <c r="I1229" i="3"/>
  <c r="K1229" i="3" s="1"/>
  <c r="I1230" i="3"/>
  <c r="K1230" i="3" s="1"/>
  <c r="I1231" i="3"/>
  <c r="K1231" i="3" s="1"/>
  <c r="I1232" i="3"/>
  <c r="K1232" i="3" s="1"/>
  <c r="I1233" i="3"/>
  <c r="K1233" i="3" s="1"/>
  <c r="I1234" i="3"/>
  <c r="K1234" i="3" s="1"/>
  <c r="I1235" i="3"/>
  <c r="K1235" i="3" s="1"/>
  <c r="I1236" i="3"/>
  <c r="K1236" i="3" s="1"/>
  <c r="I1237" i="3"/>
  <c r="K1237" i="3" s="1"/>
  <c r="I1238" i="3"/>
  <c r="K1238" i="3" s="1"/>
  <c r="I1239" i="3"/>
  <c r="K1239" i="3" s="1"/>
  <c r="I1240" i="3"/>
  <c r="K1240" i="3" s="1"/>
  <c r="I1241" i="3"/>
  <c r="K1241" i="3" s="1"/>
  <c r="I1242" i="3"/>
  <c r="K1242" i="3" s="1"/>
  <c r="I1243" i="3"/>
  <c r="K1243" i="3" s="1"/>
  <c r="I1244" i="3"/>
  <c r="K1244" i="3" s="1"/>
  <c r="I1245" i="3"/>
  <c r="K1245" i="3" s="1"/>
  <c r="I1246" i="3"/>
  <c r="K1246" i="3" s="1"/>
  <c r="I1247" i="3"/>
  <c r="K1247" i="3" s="1"/>
  <c r="I1248" i="3"/>
  <c r="K1248" i="3" s="1"/>
  <c r="I1249" i="3"/>
  <c r="K1249" i="3" s="1"/>
  <c r="I1250" i="3"/>
  <c r="K1250" i="3" s="1"/>
  <c r="I1251" i="3"/>
  <c r="K1251" i="3" s="1"/>
  <c r="I1252" i="3"/>
  <c r="K1252" i="3" s="1"/>
  <c r="I1253" i="3"/>
  <c r="K1253" i="3" s="1"/>
  <c r="I1254" i="3"/>
  <c r="K1254" i="3" s="1"/>
  <c r="I1255" i="3"/>
  <c r="K1255" i="3" s="1"/>
  <c r="I1256" i="3"/>
  <c r="K1256" i="3" s="1"/>
  <c r="I1257" i="3"/>
  <c r="K1257" i="3" s="1"/>
  <c r="I1258" i="3"/>
  <c r="K1258" i="3" s="1"/>
  <c r="I1259" i="3"/>
  <c r="K1259" i="3" s="1"/>
  <c r="I1260" i="3"/>
  <c r="K1260" i="3" s="1"/>
  <c r="I1261" i="3"/>
  <c r="K1261" i="3" s="1"/>
  <c r="I1262" i="3"/>
  <c r="K1262" i="3" s="1"/>
  <c r="I1263" i="3"/>
  <c r="K1263" i="3" s="1"/>
  <c r="I1264" i="3"/>
  <c r="K1264" i="3" s="1"/>
  <c r="I1265" i="3"/>
  <c r="K1265" i="3" s="1"/>
  <c r="I1266" i="3"/>
  <c r="K1266" i="3" s="1"/>
  <c r="I1267" i="3"/>
  <c r="K1267" i="3" s="1"/>
  <c r="I1268" i="3"/>
  <c r="K1268" i="3" s="1"/>
  <c r="I1269" i="3"/>
  <c r="K1269" i="3" s="1"/>
  <c r="I1270" i="3"/>
  <c r="K1270" i="3" s="1"/>
  <c r="I1271" i="3"/>
  <c r="K1271" i="3" s="1"/>
  <c r="I1272" i="3"/>
  <c r="K1272" i="3" s="1"/>
  <c r="I1273" i="3"/>
  <c r="K1273" i="3" s="1"/>
  <c r="I1274" i="3"/>
  <c r="K1274" i="3" s="1"/>
  <c r="I1275" i="3"/>
  <c r="K1275" i="3" s="1"/>
  <c r="I1276" i="3"/>
  <c r="K1276" i="3" s="1"/>
  <c r="I1277" i="3"/>
  <c r="K1277" i="3" s="1"/>
  <c r="I1278" i="3"/>
  <c r="K1278" i="3" s="1"/>
  <c r="I1279" i="3"/>
  <c r="K1279" i="3" s="1"/>
  <c r="I1280" i="3"/>
  <c r="K1280" i="3" s="1"/>
  <c r="I1281" i="3"/>
  <c r="K1281" i="3" s="1"/>
  <c r="I1282" i="3"/>
  <c r="K1282" i="3" s="1"/>
  <c r="I1283" i="3"/>
  <c r="K1283" i="3" s="1"/>
  <c r="I1284" i="3"/>
  <c r="K1284" i="3" s="1"/>
  <c r="I1285" i="3"/>
  <c r="K1285" i="3" s="1"/>
  <c r="I1286" i="3"/>
  <c r="K1286" i="3" s="1"/>
  <c r="I1287" i="3"/>
  <c r="K1287" i="3" s="1"/>
  <c r="I1288" i="3"/>
  <c r="K1288" i="3" s="1"/>
  <c r="I1289" i="3"/>
  <c r="K1289" i="3" s="1"/>
  <c r="I1290" i="3"/>
  <c r="K1290" i="3" s="1"/>
  <c r="I1291" i="3"/>
  <c r="K1291" i="3" s="1"/>
  <c r="I1292" i="3"/>
  <c r="K1292" i="3" s="1"/>
  <c r="I1293" i="3"/>
  <c r="K1293" i="3" s="1"/>
  <c r="I1294" i="3"/>
  <c r="K1294" i="3" s="1"/>
  <c r="I1295" i="3"/>
  <c r="K1295" i="3" s="1"/>
  <c r="I1296" i="3"/>
  <c r="K1296" i="3" s="1"/>
  <c r="I1297" i="3"/>
  <c r="K1297" i="3" s="1"/>
  <c r="I1298" i="3"/>
  <c r="K1298" i="3" s="1"/>
  <c r="I1299" i="3"/>
  <c r="K1299" i="3" s="1"/>
  <c r="I1300" i="3"/>
  <c r="K1300" i="3" s="1"/>
  <c r="I1301" i="3"/>
  <c r="K1301" i="3" s="1"/>
  <c r="I1302" i="3"/>
  <c r="K1302" i="3" s="1"/>
  <c r="I1303" i="3"/>
  <c r="K1303" i="3" s="1"/>
  <c r="I1304" i="3"/>
  <c r="K1304" i="3" s="1"/>
  <c r="I1305" i="3"/>
  <c r="K1305" i="3" s="1"/>
  <c r="I1306" i="3"/>
  <c r="K1306" i="3" s="1"/>
  <c r="I1307" i="3"/>
  <c r="K1307" i="3" s="1"/>
  <c r="I1308" i="3"/>
  <c r="K1308" i="3" s="1"/>
  <c r="I1309" i="3"/>
  <c r="K1309" i="3" s="1"/>
  <c r="I1310" i="3"/>
  <c r="K1310" i="3" s="1"/>
  <c r="I1311" i="3"/>
  <c r="K1311" i="3" s="1"/>
  <c r="I1312" i="3"/>
  <c r="K1312" i="3" s="1"/>
  <c r="I1313" i="3"/>
  <c r="K1313" i="3" s="1"/>
  <c r="I1314" i="3"/>
  <c r="K1314" i="3" s="1"/>
  <c r="I1315" i="3"/>
  <c r="K1315" i="3" s="1"/>
  <c r="I1316" i="3"/>
  <c r="K1316" i="3" s="1"/>
  <c r="I1317" i="3"/>
  <c r="K1317" i="3" s="1"/>
  <c r="I1318" i="3"/>
  <c r="K1318" i="3" s="1"/>
  <c r="I1319" i="3"/>
  <c r="K1319" i="3" s="1"/>
  <c r="I1320" i="3"/>
  <c r="K1320" i="3" s="1"/>
  <c r="I1321" i="3"/>
  <c r="K1321" i="3" s="1"/>
  <c r="I1322" i="3"/>
  <c r="K1322" i="3" s="1"/>
  <c r="I1323" i="3"/>
  <c r="K1323" i="3" s="1"/>
  <c r="I1324" i="3"/>
  <c r="K1324" i="3" s="1"/>
  <c r="I1325" i="3"/>
  <c r="K1325" i="3" s="1"/>
  <c r="I1326" i="3"/>
  <c r="K1326" i="3" s="1"/>
  <c r="I1327" i="3"/>
  <c r="K1327" i="3" s="1"/>
  <c r="I1328" i="3"/>
  <c r="K1328" i="3" s="1"/>
  <c r="I1329" i="3"/>
  <c r="K1329" i="3" s="1"/>
  <c r="I1330" i="3"/>
  <c r="K1330" i="3" s="1"/>
  <c r="I1331" i="3"/>
  <c r="K1331" i="3" s="1"/>
  <c r="I1332" i="3"/>
  <c r="K1332" i="3" s="1"/>
  <c r="I1333" i="3"/>
  <c r="K1333" i="3" s="1"/>
  <c r="I1334" i="3"/>
  <c r="K1334" i="3" s="1"/>
  <c r="I1335" i="3"/>
  <c r="K1335" i="3" s="1"/>
  <c r="I1336" i="3"/>
  <c r="K1336" i="3" s="1"/>
  <c r="I1337" i="3"/>
  <c r="K1337" i="3" s="1"/>
  <c r="I1338" i="3"/>
  <c r="K1338" i="3" s="1"/>
  <c r="I1339" i="3"/>
  <c r="K1339" i="3" s="1"/>
  <c r="I1340" i="3"/>
  <c r="K1340" i="3" s="1"/>
  <c r="I1341" i="3"/>
  <c r="K1341" i="3" s="1"/>
  <c r="I1342" i="3"/>
  <c r="K1342" i="3" s="1"/>
  <c r="I1343" i="3"/>
  <c r="K1343" i="3" s="1"/>
  <c r="I1344" i="3"/>
  <c r="K1344" i="3" s="1"/>
  <c r="I1345" i="3"/>
  <c r="K1345" i="3" s="1"/>
  <c r="I1346" i="3"/>
  <c r="K1346" i="3" s="1"/>
  <c r="I1347" i="3"/>
  <c r="K1347" i="3" s="1"/>
  <c r="I1348" i="3"/>
  <c r="K1348" i="3" s="1"/>
  <c r="I1349" i="3"/>
  <c r="K1349" i="3" s="1"/>
  <c r="I1350" i="3"/>
  <c r="K1350" i="3" s="1"/>
  <c r="I1351" i="3"/>
  <c r="K1351" i="3" s="1"/>
  <c r="I1352" i="3"/>
  <c r="K1352" i="3" s="1"/>
  <c r="I1353" i="3"/>
  <c r="K1353" i="3" s="1"/>
  <c r="I1354" i="3"/>
  <c r="K1354" i="3" s="1"/>
  <c r="I1355" i="3"/>
  <c r="K1355" i="3" s="1"/>
  <c r="I1356" i="3"/>
  <c r="K1356" i="3" s="1"/>
  <c r="I1357" i="3"/>
  <c r="K1357" i="3" s="1"/>
  <c r="I1358" i="3"/>
  <c r="K1358" i="3" s="1"/>
  <c r="I1359" i="3"/>
  <c r="K1359" i="3" s="1"/>
  <c r="I1360" i="3"/>
  <c r="K1360" i="3" s="1"/>
  <c r="I1361" i="3"/>
  <c r="K1361" i="3" s="1"/>
  <c r="I1362" i="3"/>
  <c r="K1362" i="3" s="1"/>
  <c r="I1363" i="3"/>
  <c r="K1363" i="3" s="1"/>
  <c r="I1364" i="3"/>
  <c r="K1364" i="3" s="1"/>
  <c r="I1365" i="3"/>
  <c r="K1365" i="3" s="1"/>
  <c r="I1366" i="3"/>
  <c r="K1366" i="3" s="1"/>
  <c r="I1367" i="3"/>
  <c r="K1367" i="3" s="1"/>
  <c r="I1368" i="3"/>
  <c r="K1368" i="3" s="1"/>
  <c r="I1369" i="3"/>
  <c r="K1369" i="3" s="1"/>
  <c r="I1370" i="3"/>
  <c r="K1370" i="3" s="1"/>
  <c r="I1371" i="3"/>
  <c r="K1371" i="3" s="1"/>
  <c r="I1372" i="3"/>
  <c r="K1372" i="3" s="1"/>
  <c r="I1373" i="3"/>
  <c r="K1373" i="3" s="1"/>
  <c r="I1374" i="3"/>
  <c r="K1374" i="3" s="1"/>
  <c r="I1375" i="3"/>
  <c r="K1375" i="3" s="1"/>
  <c r="I1376" i="3"/>
  <c r="K1376" i="3" s="1"/>
  <c r="I1377" i="3"/>
  <c r="K1377" i="3" s="1"/>
  <c r="I1378" i="3"/>
  <c r="K1378" i="3" s="1"/>
  <c r="I1379" i="3"/>
  <c r="K1379" i="3" s="1"/>
  <c r="I1380" i="3"/>
  <c r="K1380" i="3" s="1"/>
  <c r="I1381" i="3"/>
  <c r="K1381" i="3" s="1"/>
  <c r="I1382" i="3"/>
  <c r="K1382" i="3" s="1"/>
  <c r="I1383" i="3"/>
  <c r="K1383" i="3" s="1"/>
  <c r="I1384" i="3"/>
  <c r="K1384" i="3" s="1"/>
  <c r="I1385" i="3"/>
  <c r="K1385" i="3" s="1"/>
  <c r="I1386" i="3"/>
  <c r="K1386" i="3" s="1"/>
  <c r="I1387" i="3"/>
  <c r="K1387" i="3" s="1"/>
  <c r="I1388" i="3"/>
  <c r="K1388" i="3" s="1"/>
  <c r="I1389" i="3"/>
  <c r="K1389" i="3" s="1"/>
  <c r="I1390" i="3"/>
  <c r="K1390" i="3" s="1"/>
  <c r="I1391" i="3"/>
  <c r="K1391" i="3" s="1"/>
  <c r="I1392" i="3"/>
  <c r="K1392" i="3" s="1"/>
  <c r="I1393" i="3"/>
  <c r="K1393" i="3" s="1"/>
  <c r="I1394" i="3"/>
  <c r="K1394" i="3" s="1"/>
  <c r="I1395" i="3"/>
  <c r="K1395" i="3" s="1"/>
  <c r="I1396" i="3"/>
  <c r="K1396" i="3" s="1"/>
  <c r="I1397" i="3"/>
  <c r="K1397" i="3" s="1"/>
  <c r="I1398" i="3"/>
  <c r="K1398" i="3" s="1"/>
  <c r="I1399" i="3"/>
  <c r="K1399" i="3" s="1"/>
  <c r="I1400" i="3"/>
  <c r="K1400" i="3" s="1"/>
  <c r="I1401" i="3"/>
  <c r="K1401" i="3" s="1"/>
  <c r="I1402" i="3"/>
  <c r="K1402" i="3" s="1"/>
  <c r="I1403" i="3"/>
  <c r="K1403" i="3" s="1"/>
  <c r="I1404" i="3"/>
  <c r="K1404" i="3" s="1"/>
  <c r="I1405" i="3"/>
  <c r="K1405" i="3" s="1"/>
  <c r="I1406" i="3"/>
  <c r="K1406" i="3" s="1"/>
  <c r="I1407" i="3"/>
  <c r="K1407" i="3" s="1"/>
  <c r="I1408" i="3"/>
  <c r="K1408" i="3" s="1"/>
  <c r="I1409" i="3"/>
  <c r="K1409" i="3" s="1"/>
  <c r="I1410" i="3"/>
  <c r="K1410" i="3" s="1"/>
  <c r="I1411" i="3"/>
  <c r="K1411" i="3" s="1"/>
  <c r="I1412" i="3"/>
  <c r="K1412" i="3" s="1"/>
  <c r="I1413" i="3"/>
  <c r="K1413" i="3" s="1"/>
  <c r="I1414" i="3"/>
  <c r="K1414" i="3" s="1"/>
  <c r="I1415" i="3"/>
  <c r="K1415" i="3" s="1"/>
  <c r="I1416" i="3"/>
  <c r="K1416" i="3" s="1"/>
  <c r="I1417" i="3"/>
  <c r="K1417" i="3" s="1"/>
  <c r="I1418" i="3"/>
  <c r="K1418" i="3" s="1"/>
  <c r="I1419" i="3"/>
  <c r="K1419" i="3" s="1"/>
  <c r="I1420" i="3"/>
  <c r="K1420" i="3" s="1"/>
  <c r="I1421" i="3"/>
  <c r="K1421" i="3" s="1"/>
  <c r="I1422" i="3"/>
  <c r="K1422" i="3" s="1"/>
  <c r="I1423" i="3"/>
  <c r="K1423" i="3" s="1"/>
  <c r="I1424" i="3"/>
  <c r="K1424" i="3" s="1"/>
  <c r="I1425" i="3"/>
  <c r="K1425" i="3" s="1"/>
  <c r="I1426" i="3"/>
  <c r="K1426" i="3" s="1"/>
  <c r="I1427" i="3"/>
  <c r="K1427" i="3" s="1"/>
  <c r="I1428" i="3"/>
  <c r="K1428" i="3" s="1"/>
  <c r="I1429" i="3"/>
  <c r="K1429" i="3" s="1"/>
  <c r="I1430" i="3"/>
  <c r="K1430" i="3" s="1"/>
  <c r="I1431" i="3"/>
  <c r="K1431" i="3" s="1"/>
  <c r="I1432" i="3"/>
  <c r="K1432" i="3" s="1"/>
  <c r="I1433" i="3"/>
  <c r="K1433" i="3" s="1"/>
  <c r="I1434" i="3"/>
  <c r="K1434" i="3" s="1"/>
  <c r="I1435" i="3"/>
  <c r="K1435" i="3" s="1"/>
  <c r="I1436" i="3"/>
  <c r="K1436" i="3" s="1"/>
  <c r="I1437" i="3"/>
  <c r="K1437" i="3" s="1"/>
  <c r="I1438" i="3"/>
  <c r="K1438" i="3" s="1"/>
  <c r="I1439" i="3"/>
  <c r="K1439" i="3" s="1"/>
  <c r="I1440" i="3"/>
  <c r="K1440" i="3" s="1"/>
  <c r="I1441" i="3"/>
  <c r="K1441" i="3" s="1"/>
  <c r="I1442" i="3"/>
  <c r="K1442" i="3" s="1"/>
  <c r="I1443" i="3"/>
  <c r="K1443" i="3" s="1"/>
  <c r="I1444" i="3"/>
  <c r="K1444" i="3" s="1"/>
  <c r="I1445" i="3"/>
  <c r="K1445" i="3" s="1"/>
  <c r="I1446" i="3"/>
  <c r="K1446" i="3" s="1"/>
  <c r="I1447" i="3"/>
  <c r="K1447" i="3" s="1"/>
  <c r="I1448" i="3"/>
  <c r="K1448" i="3" s="1"/>
  <c r="I1449" i="3"/>
  <c r="K1449" i="3" s="1"/>
  <c r="I1450" i="3"/>
  <c r="K1450" i="3" s="1"/>
  <c r="I1451" i="3"/>
  <c r="K1451" i="3" s="1"/>
  <c r="I1452" i="3"/>
  <c r="K1452" i="3" s="1"/>
  <c r="I1453" i="3"/>
  <c r="K1453" i="3" s="1"/>
  <c r="I1454" i="3"/>
  <c r="K1454" i="3" s="1"/>
  <c r="I1455" i="3"/>
  <c r="K1455" i="3" s="1"/>
  <c r="I1456" i="3"/>
  <c r="K1456" i="3" s="1"/>
  <c r="I1457" i="3"/>
  <c r="K1457" i="3" s="1"/>
  <c r="I1458" i="3"/>
  <c r="K1458" i="3" s="1"/>
  <c r="I1459" i="3"/>
  <c r="K1459" i="3" s="1"/>
  <c r="I1460" i="3"/>
  <c r="K1460" i="3" s="1"/>
  <c r="I1461" i="3"/>
  <c r="K1461" i="3" s="1"/>
  <c r="I1462" i="3"/>
  <c r="K1462" i="3" s="1"/>
  <c r="I1463" i="3"/>
  <c r="K1463" i="3" s="1"/>
  <c r="I1464" i="3"/>
  <c r="K1464" i="3" s="1"/>
  <c r="I1465" i="3"/>
  <c r="K1465" i="3" s="1"/>
  <c r="I1466" i="3"/>
  <c r="K1466" i="3" s="1"/>
  <c r="I1467" i="3"/>
  <c r="K1467" i="3" s="1"/>
  <c r="I1468" i="3"/>
  <c r="K1468" i="3" s="1"/>
  <c r="I1469" i="3"/>
  <c r="K1469" i="3" s="1"/>
  <c r="I1470" i="3"/>
  <c r="K1470" i="3" s="1"/>
  <c r="I1471" i="3"/>
  <c r="K1471" i="3" s="1"/>
  <c r="I1472" i="3"/>
  <c r="K1472" i="3" s="1"/>
  <c r="I1473" i="3"/>
  <c r="K1473" i="3" s="1"/>
  <c r="I1474" i="3"/>
  <c r="K1474" i="3" s="1"/>
  <c r="I1475" i="3"/>
  <c r="K1475" i="3" s="1"/>
  <c r="I1476" i="3"/>
  <c r="K1476" i="3" s="1"/>
  <c r="I1477" i="3"/>
  <c r="K1477" i="3" s="1"/>
  <c r="I1478" i="3"/>
  <c r="K1478" i="3" s="1"/>
  <c r="I1479" i="3"/>
  <c r="K1479" i="3" s="1"/>
  <c r="I1480" i="3"/>
  <c r="K1480" i="3" s="1"/>
  <c r="I1481" i="3"/>
  <c r="K1481" i="3" s="1"/>
  <c r="I1482" i="3"/>
  <c r="K1482" i="3" s="1"/>
  <c r="I1483" i="3"/>
  <c r="K1483" i="3" s="1"/>
  <c r="I1484" i="3"/>
  <c r="K1484" i="3" s="1"/>
  <c r="I1485" i="3"/>
  <c r="K1485" i="3" s="1"/>
  <c r="I1486" i="3"/>
  <c r="K1486" i="3" s="1"/>
  <c r="I1487" i="3"/>
  <c r="K1487" i="3" s="1"/>
  <c r="I1488" i="3"/>
  <c r="K1488" i="3" s="1"/>
  <c r="I1489" i="3"/>
  <c r="K1489" i="3" s="1"/>
  <c r="I1490" i="3"/>
  <c r="K1490" i="3" s="1"/>
  <c r="I1491" i="3"/>
  <c r="K1491" i="3" s="1"/>
  <c r="I1492" i="3"/>
  <c r="K1492" i="3" s="1"/>
  <c r="I1493" i="3"/>
  <c r="K1493" i="3" s="1"/>
  <c r="I1494" i="3"/>
  <c r="K1494" i="3" s="1"/>
  <c r="I1495" i="3"/>
  <c r="K1495" i="3" s="1"/>
  <c r="I1496" i="3"/>
  <c r="K1496" i="3" s="1"/>
  <c r="I1497" i="3"/>
  <c r="K1497" i="3" s="1"/>
  <c r="I1498" i="3"/>
  <c r="K1498" i="3" s="1"/>
  <c r="I1499" i="3"/>
  <c r="K1499" i="3" s="1"/>
  <c r="I1500" i="3"/>
  <c r="K1500" i="3" s="1"/>
  <c r="I1501" i="3"/>
  <c r="K1501" i="3" s="1"/>
  <c r="I1502" i="3"/>
  <c r="K1502" i="3" s="1"/>
  <c r="I1503" i="3"/>
  <c r="K1503" i="3" s="1"/>
  <c r="I1504" i="3"/>
  <c r="K1504" i="3" s="1"/>
  <c r="I1505" i="3"/>
  <c r="K1505" i="3" s="1"/>
  <c r="I1506" i="3"/>
  <c r="K1506" i="3" s="1"/>
  <c r="I1507" i="3"/>
  <c r="K1507" i="3" s="1"/>
  <c r="I1508" i="3"/>
  <c r="K1508" i="3" s="1"/>
  <c r="I1509" i="3"/>
  <c r="K1509" i="3" s="1"/>
  <c r="I1510" i="3"/>
  <c r="K1510" i="3" s="1"/>
  <c r="I1511" i="3"/>
  <c r="K1511" i="3" s="1"/>
  <c r="I1512" i="3"/>
  <c r="K1512" i="3" s="1"/>
  <c r="I1513" i="3"/>
  <c r="K1513" i="3" s="1"/>
  <c r="I1514" i="3"/>
  <c r="K1514" i="3" s="1"/>
  <c r="I1515" i="3"/>
  <c r="K1515" i="3" s="1"/>
  <c r="I1516" i="3"/>
  <c r="K1516" i="3" s="1"/>
  <c r="I1517" i="3"/>
  <c r="K1517" i="3" s="1"/>
  <c r="I1518" i="3"/>
  <c r="K1518" i="3" s="1"/>
  <c r="I1519" i="3"/>
  <c r="K1519" i="3" s="1"/>
  <c r="I1520" i="3"/>
  <c r="K1520" i="3" s="1"/>
  <c r="I1521" i="3"/>
  <c r="K1521" i="3" s="1"/>
  <c r="I1522" i="3"/>
  <c r="K1522" i="3" s="1"/>
  <c r="I1523" i="3"/>
  <c r="K1523" i="3" s="1"/>
  <c r="I1524" i="3"/>
  <c r="K1524" i="3" s="1"/>
  <c r="I1525" i="3"/>
  <c r="K1525" i="3" s="1"/>
  <c r="I1526" i="3"/>
  <c r="K1526" i="3" s="1"/>
  <c r="I1527" i="3"/>
  <c r="K1527" i="3" s="1"/>
  <c r="I1528" i="3"/>
  <c r="K1528" i="3" s="1"/>
  <c r="I1529" i="3"/>
  <c r="K1529" i="3" s="1"/>
  <c r="I1530" i="3"/>
  <c r="K1530" i="3" s="1"/>
  <c r="I1531" i="3"/>
  <c r="K1531" i="3" s="1"/>
  <c r="I1532" i="3"/>
  <c r="K1532" i="3" s="1"/>
  <c r="I1533" i="3"/>
  <c r="K1533" i="3" s="1"/>
  <c r="I1534" i="3"/>
  <c r="K1534" i="3" s="1"/>
  <c r="I1535" i="3"/>
  <c r="K1535" i="3" s="1"/>
  <c r="I1536" i="3"/>
  <c r="K1536" i="3" s="1"/>
  <c r="I1537" i="3"/>
  <c r="K1537" i="3" s="1"/>
  <c r="I1538" i="3"/>
  <c r="K1538" i="3" s="1"/>
  <c r="I1539" i="3"/>
  <c r="K1539" i="3" s="1"/>
  <c r="I1540" i="3"/>
  <c r="K1540" i="3" s="1"/>
  <c r="I1541" i="3"/>
  <c r="K1541" i="3" s="1"/>
  <c r="I1542" i="3"/>
  <c r="K1542" i="3" s="1"/>
  <c r="I1543" i="3"/>
  <c r="K1543" i="3" s="1"/>
  <c r="I1544" i="3"/>
  <c r="K1544" i="3" s="1"/>
  <c r="I1545" i="3"/>
  <c r="K1545" i="3" s="1"/>
  <c r="I1546" i="3"/>
  <c r="K1546" i="3" s="1"/>
  <c r="I1547" i="3"/>
  <c r="K1547" i="3" s="1"/>
  <c r="I1548" i="3"/>
  <c r="K1548" i="3" s="1"/>
  <c r="I1549" i="3"/>
  <c r="K1549" i="3" s="1"/>
  <c r="I1550" i="3"/>
  <c r="K1550" i="3" s="1"/>
  <c r="I1551" i="3"/>
  <c r="K1551" i="3" s="1"/>
  <c r="I1552" i="3"/>
  <c r="K1552" i="3" s="1"/>
  <c r="I1553" i="3"/>
  <c r="K1553" i="3" s="1"/>
  <c r="I1554" i="3"/>
  <c r="K1554" i="3" s="1"/>
  <c r="I1555" i="3"/>
  <c r="K1555" i="3" s="1"/>
  <c r="I1556" i="3"/>
  <c r="K1556" i="3" s="1"/>
  <c r="I1557" i="3"/>
  <c r="K1557" i="3" s="1"/>
  <c r="I1558" i="3"/>
  <c r="K1558" i="3" s="1"/>
  <c r="I1559" i="3"/>
  <c r="K1559" i="3" s="1"/>
  <c r="I1560" i="3"/>
  <c r="K1560" i="3" s="1"/>
  <c r="I1561" i="3"/>
  <c r="K1561" i="3" s="1"/>
  <c r="I1562" i="3"/>
  <c r="K1562" i="3" s="1"/>
  <c r="I1563" i="3"/>
  <c r="K1563" i="3" s="1"/>
  <c r="I1564" i="3"/>
  <c r="K1564" i="3" s="1"/>
  <c r="I1565" i="3"/>
  <c r="K1565" i="3" s="1"/>
  <c r="I1566" i="3"/>
  <c r="K1566" i="3" s="1"/>
  <c r="I1567" i="3"/>
  <c r="K1567" i="3" s="1"/>
  <c r="I1568" i="3"/>
  <c r="K1568" i="3" s="1"/>
  <c r="I1569" i="3"/>
  <c r="K1569" i="3" s="1"/>
  <c r="I1570" i="3"/>
  <c r="K1570" i="3" s="1"/>
  <c r="I1571" i="3"/>
  <c r="K1571" i="3" s="1"/>
  <c r="I1572" i="3"/>
  <c r="K1572" i="3" s="1"/>
  <c r="I1573" i="3"/>
  <c r="K1573" i="3" s="1"/>
  <c r="I1574" i="3"/>
  <c r="K1574" i="3" s="1"/>
  <c r="I1575" i="3"/>
  <c r="K1575" i="3" s="1"/>
  <c r="I1576" i="3"/>
  <c r="K1576" i="3" s="1"/>
  <c r="I1577" i="3"/>
  <c r="K1577" i="3" s="1"/>
  <c r="I1578" i="3"/>
  <c r="K1578" i="3" s="1"/>
  <c r="I1579" i="3"/>
  <c r="K1579" i="3" s="1"/>
  <c r="I1580" i="3"/>
  <c r="K1580" i="3" s="1"/>
  <c r="I1581" i="3"/>
  <c r="K1581" i="3" s="1"/>
  <c r="I1582" i="3"/>
  <c r="K1582" i="3" s="1"/>
  <c r="I1583" i="3"/>
  <c r="K1583" i="3" s="1"/>
  <c r="I1584" i="3"/>
  <c r="K1584" i="3" s="1"/>
  <c r="I1585" i="3"/>
  <c r="K1585" i="3" s="1"/>
  <c r="I1586" i="3"/>
  <c r="K1586" i="3" s="1"/>
  <c r="I1587" i="3"/>
  <c r="K1587" i="3" s="1"/>
  <c r="I1588" i="3"/>
  <c r="K1588" i="3" s="1"/>
  <c r="I1589" i="3"/>
  <c r="K1589" i="3" s="1"/>
  <c r="I1590" i="3"/>
  <c r="K1590" i="3" s="1"/>
  <c r="I1591" i="3"/>
  <c r="K1591" i="3" s="1"/>
  <c r="I1592" i="3"/>
  <c r="K1592" i="3" s="1"/>
  <c r="I1593" i="3"/>
  <c r="K1593" i="3" s="1"/>
  <c r="I1594" i="3"/>
  <c r="K1594" i="3" s="1"/>
  <c r="I1595" i="3"/>
  <c r="K1595" i="3" s="1"/>
  <c r="I1596" i="3"/>
  <c r="K1596" i="3" s="1"/>
  <c r="I1597" i="3"/>
  <c r="K1597" i="3" s="1"/>
  <c r="I1598" i="3"/>
  <c r="K1598" i="3" s="1"/>
  <c r="I1599" i="3"/>
  <c r="K1599" i="3" s="1"/>
  <c r="I1600" i="3"/>
  <c r="K1600" i="3" s="1"/>
  <c r="I1601" i="3"/>
  <c r="K1601" i="3" s="1"/>
  <c r="I1602" i="3"/>
  <c r="K1602" i="3" s="1"/>
  <c r="I1603" i="3"/>
  <c r="K1603" i="3" s="1"/>
  <c r="I1604" i="3"/>
  <c r="K1604" i="3" s="1"/>
  <c r="I1605" i="3"/>
  <c r="K1605" i="3" s="1"/>
  <c r="I1606" i="3"/>
  <c r="K1606" i="3" s="1"/>
  <c r="I1607" i="3"/>
  <c r="K1607" i="3" s="1"/>
  <c r="I1608" i="3"/>
  <c r="K1608" i="3" s="1"/>
  <c r="I1609" i="3"/>
  <c r="K1609" i="3" s="1"/>
  <c r="I1610" i="3"/>
  <c r="K1610" i="3" s="1"/>
  <c r="I1611" i="3"/>
  <c r="K1611" i="3" s="1"/>
  <c r="I1612" i="3"/>
  <c r="K1612" i="3" s="1"/>
  <c r="I1613" i="3"/>
  <c r="K1613" i="3" s="1"/>
  <c r="I1614" i="3"/>
  <c r="K1614" i="3" s="1"/>
  <c r="I1615" i="3"/>
  <c r="K1615" i="3" s="1"/>
  <c r="I1616" i="3"/>
  <c r="K1616" i="3" s="1"/>
  <c r="I1617" i="3"/>
  <c r="K1617" i="3" s="1"/>
  <c r="I1618" i="3"/>
  <c r="K1618" i="3" s="1"/>
  <c r="I1619" i="3"/>
  <c r="K1619" i="3" s="1"/>
  <c r="I1620" i="3"/>
  <c r="K1620" i="3" s="1"/>
  <c r="I1621" i="3"/>
  <c r="K1621" i="3" s="1"/>
  <c r="I1622" i="3"/>
  <c r="K1622" i="3" s="1"/>
  <c r="I1623" i="3"/>
  <c r="K1623" i="3" s="1"/>
  <c r="I1624" i="3"/>
  <c r="K1624" i="3" s="1"/>
  <c r="I1625" i="3"/>
  <c r="K1625" i="3" s="1"/>
  <c r="I1626" i="3"/>
  <c r="K1626" i="3" s="1"/>
  <c r="I1627" i="3"/>
  <c r="K1627" i="3" s="1"/>
  <c r="I1628" i="3"/>
  <c r="K1628" i="3" s="1"/>
  <c r="I1629" i="3"/>
  <c r="K1629" i="3" s="1"/>
  <c r="I1630" i="3"/>
  <c r="K1630" i="3" s="1"/>
  <c r="I1631" i="3"/>
  <c r="K1631" i="3" s="1"/>
  <c r="I1632" i="3"/>
  <c r="K1632" i="3" s="1"/>
  <c r="I1633" i="3"/>
  <c r="K1633" i="3" s="1"/>
  <c r="I1634" i="3"/>
  <c r="K1634" i="3" s="1"/>
  <c r="I1635" i="3"/>
  <c r="K1635" i="3" s="1"/>
  <c r="I1636" i="3"/>
  <c r="K1636" i="3" s="1"/>
  <c r="I1637" i="3"/>
  <c r="K1637" i="3" s="1"/>
  <c r="I1638" i="3"/>
  <c r="K1638" i="3" s="1"/>
  <c r="I1639" i="3"/>
  <c r="K1639" i="3" s="1"/>
  <c r="I1640" i="3"/>
  <c r="K1640" i="3" s="1"/>
  <c r="I1641" i="3"/>
  <c r="K1641" i="3" s="1"/>
  <c r="I1642" i="3"/>
  <c r="K1642" i="3" s="1"/>
  <c r="I1643" i="3"/>
  <c r="K1643" i="3" s="1"/>
  <c r="I1644" i="3"/>
  <c r="K1644" i="3" s="1"/>
  <c r="I1645" i="3"/>
  <c r="K1645" i="3" s="1"/>
  <c r="I1646" i="3"/>
  <c r="K1646" i="3" s="1"/>
  <c r="I1647" i="3"/>
  <c r="K1647" i="3" s="1"/>
  <c r="I1648" i="3"/>
  <c r="K1648" i="3" s="1"/>
  <c r="I1649" i="3"/>
  <c r="K1649" i="3" s="1"/>
  <c r="I1650" i="3"/>
  <c r="K1650" i="3" s="1"/>
  <c r="I1651" i="3"/>
  <c r="K1651" i="3" s="1"/>
  <c r="I1652" i="3"/>
  <c r="K1652" i="3" s="1"/>
  <c r="I1653" i="3"/>
  <c r="K1653" i="3" s="1"/>
  <c r="I1654" i="3"/>
  <c r="K1654" i="3" s="1"/>
  <c r="I1655" i="3"/>
  <c r="K1655" i="3" s="1"/>
  <c r="I1656" i="3"/>
  <c r="K1656" i="3" s="1"/>
  <c r="I1657" i="3"/>
  <c r="K1657" i="3" s="1"/>
  <c r="I1658" i="3"/>
  <c r="K1658" i="3" s="1"/>
  <c r="I1659" i="3"/>
  <c r="K1659" i="3" s="1"/>
  <c r="I1660" i="3"/>
  <c r="K1660" i="3" s="1"/>
  <c r="I1661" i="3"/>
  <c r="K1661" i="3" s="1"/>
  <c r="I1662" i="3"/>
  <c r="K1662" i="3" s="1"/>
  <c r="I1663" i="3"/>
  <c r="K1663" i="3" s="1"/>
  <c r="I1664" i="3"/>
  <c r="K1664" i="3" s="1"/>
  <c r="I1665" i="3"/>
  <c r="K1665" i="3" s="1"/>
  <c r="I1666" i="3"/>
  <c r="K1666" i="3" s="1"/>
  <c r="I1667" i="3"/>
  <c r="K1667" i="3" s="1"/>
  <c r="I1668" i="3"/>
  <c r="K1668" i="3" s="1"/>
  <c r="I1669" i="3"/>
  <c r="K1669" i="3" s="1"/>
  <c r="I1670" i="3"/>
  <c r="K1670" i="3" s="1"/>
  <c r="I1671" i="3"/>
  <c r="K1671" i="3" s="1"/>
  <c r="I1672" i="3"/>
  <c r="K1672" i="3" s="1"/>
  <c r="I1673" i="3"/>
  <c r="K1673" i="3" s="1"/>
  <c r="I1674" i="3"/>
  <c r="K1674" i="3" s="1"/>
  <c r="I1675" i="3"/>
  <c r="K1675" i="3" s="1"/>
  <c r="I1676" i="3"/>
  <c r="K1676" i="3" s="1"/>
  <c r="I1677" i="3"/>
  <c r="K1677" i="3" s="1"/>
  <c r="I1678" i="3"/>
  <c r="K1678" i="3" s="1"/>
  <c r="I1679" i="3"/>
  <c r="K1679" i="3" s="1"/>
  <c r="I1680" i="3"/>
  <c r="K1680" i="3" s="1"/>
  <c r="I1681" i="3"/>
  <c r="K1681" i="3" s="1"/>
  <c r="I1682" i="3"/>
  <c r="K1682" i="3" s="1"/>
  <c r="I1683" i="3"/>
  <c r="K1683" i="3" s="1"/>
  <c r="I1684" i="3"/>
  <c r="K1684" i="3" s="1"/>
  <c r="I1685" i="3"/>
  <c r="K1685" i="3" s="1"/>
  <c r="I1686" i="3"/>
  <c r="K1686" i="3" s="1"/>
  <c r="I1687" i="3"/>
  <c r="K1687" i="3" s="1"/>
  <c r="I1688" i="3"/>
  <c r="K1688" i="3" s="1"/>
  <c r="I1689" i="3"/>
  <c r="K1689" i="3" s="1"/>
  <c r="I1690" i="3"/>
  <c r="K1690" i="3" s="1"/>
  <c r="I1691" i="3"/>
  <c r="K1691" i="3" s="1"/>
  <c r="I1692" i="3"/>
  <c r="K1692" i="3" s="1"/>
  <c r="I1693" i="3"/>
  <c r="K1693" i="3" s="1"/>
  <c r="I1694" i="3"/>
  <c r="K1694" i="3" s="1"/>
  <c r="I1695" i="3"/>
  <c r="K1695" i="3" s="1"/>
  <c r="I1696" i="3"/>
  <c r="K1696" i="3" s="1"/>
  <c r="I1697" i="3"/>
  <c r="K1697" i="3" s="1"/>
  <c r="I1698" i="3"/>
  <c r="K1698" i="3" s="1"/>
  <c r="I1699" i="3"/>
  <c r="K1699" i="3" s="1"/>
  <c r="I1700" i="3"/>
  <c r="K1700" i="3" s="1"/>
  <c r="I1701" i="3"/>
  <c r="K1701" i="3" s="1"/>
  <c r="I1702" i="3"/>
  <c r="K1702" i="3" s="1"/>
  <c r="I1703" i="3"/>
  <c r="K1703" i="3" s="1"/>
  <c r="I1704" i="3"/>
  <c r="K1704" i="3" s="1"/>
  <c r="I1705" i="3"/>
  <c r="K1705" i="3" s="1"/>
  <c r="I1706" i="3"/>
  <c r="K1706" i="3" s="1"/>
  <c r="I1707" i="3"/>
  <c r="K1707" i="3" s="1"/>
  <c r="I1708" i="3"/>
  <c r="K1708" i="3" s="1"/>
  <c r="I1709" i="3"/>
  <c r="K1709" i="3" s="1"/>
  <c r="I1710" i="3"/>
  <c r="K1710" i="3" s="1"/>
  <c r="I1711" i="3"/>
  <c r="K1711" i="3" s="1"/>
  <c r="I1712" i="3"/>
  <c r="K1712" i="3" s="1"/>
  <c r="I1713" i="3"/>
  <c r="K1713" i="3" s="1"/>
  <c r="I1714" i="3"/>
  <c r="K1714" i="3" s="1"/>
  <c r="I1715" i="3"/>
  <c r="K1715" i="3" s="1"/>
  <c r="I1716" i="3"/>
  <c r="K1716" i="3" s="1"/>
  <c r="I1717" i="3"/>
  <c r="K1717" i="3" s="1"/>
  <c r="I1718" i="3"/>
  <c r="K1718" i="3" s="1"/>
  <c r="I1719" i="3"/>
  <c r="K1719" i="3" s="1"/>
  <c r="I1720" i="3"/>
  <c r="K1720" i="3" s="1"/>
  <c r="I1721" i="3"/>
  <c r="K1721" i="3" s="1"/>
  <c r="I1722" i="3"/>
  <c r="K1722" i="3" s="1"/>
  <c r="I1723" i="3"/>
  <c r="K1723" i="3" s="1"/>
  <c r="I1724" i="3"/>
  <c r="K1724" i="3" s="1"/>
  <c r="I1725" i="3"/>
  <c r="K1725" i="3" s="1"/>
  <c r="I1726" i="3"/>
  <c r="K1726" i="3" s="1"/>
  <c r="I1727" i="3"/>
  <c r="K1727" i="3" s="1"/>
  <c r="I1728" i="3"/>
  <c r="K1728" i="3" s="1"/>
  <c r="I1729" i="3"/>
  <c r="K1729" i="3" s="1"/>
  <c r="I1730" i="3"/>
  <c r="K1730" i="3" s="1"/>
  <c r="I1731" i="3"/>
  <c r="K1731" i="3" s="1"/>
  <c r="I1732" i="3"/>
  <c r="K1732" i="3" s="1"/>
  <c r="I1733" i="3"/>
  <c r="K1733" i="3" s="1"/>
  <c r="I1734" i="3"/>
  <c r="K1734" i="3" s="1"/>
  <c r="I1735" i="3"/>
  <c r="K1735" i="3" s="1"/>
  <c r="I1736" i="3"/>
  <c r="K1736" i="3" s="1"/>
  <c r="I1737" i="3"/>
  <c r="K1737" i="3" s="1"/>
  <c r="I1738" i="3"/>
  <c r="K1738" i="3" s="1"/>
  <c r="I1739" i="3"/>
  <c r="K1739" i="3" s="1"/>
  <c r="I1740" i="3"/>
  <c r="K1740" i="3" s="1"/>
  <c r="I1741" i="3"/>
  <c r="K1741" i="3" s="1"/>
  <c r="I1742" i="3"/>
  <c r="K1742" i="3" s="1"/>
  <c r="I1743" i="3"/>
  <c r="K1743" i="3" s="1"/>
  <c r="I1744" i="3"/>
  <c r="K1744" i="3" s="1"/>
  <c r="I1745" i="3"/>
  <c r="K1745" i="3" s="1"/>
  <c r="I1746" i="3"/>
  <c r="K1746" i="3" s="1"/>
  <c r="I1747" i="3"/>
  <c r="K1747" i="3" s="1"/>
  <c r="I1748" i="3"/>
  <c r="K1748" i="3" s="1"/>
  <c r="I1749" i="3"/>
  <c r="K1749" i="3" s="1"/>
  <c r="I1750" i="3"/>
  <c r="K1750" i="3" s="1"/>
  <c r="I1751" i="3"/>
  <c r="K1751" i="3" s="1"/>
  <c r="I1752" i="3"/>
  <c r="K1752" i="3" s="1"/>
  <c r="I1753" i="3"/>
  <c r="K1753" i="3" s="1"/>
  <c r="I1754" i="3"/>
  <c r="K1754" i="3" s="1"/>
  <c r="I1755" i="3"/>
  <c r="K1755" i="3" s="1"/>
  <c r="I1756" i="3"/>
  <c r="K1756" i="3" s="1"/>
  <c r="I1757" i="3"/>
  <c r="K1757" i="3" s="1"/>
  <c r="I1758" i="3"/>
  <c r="K1758" i="3" s="1"/>
  <c r="I1759" i="3"/>
  <c r="K1759" i="3" s="1"/>
  <c r="I1760" i="3"/>
  <c r="K1760" i="3" s="1"/>
  <c r="I1761" i="3"/>
  <c r="K1761" i="3" s="1"/>
  <c r="I1762" i="3"/>
  <c r="K1762" i="3" s="1"/>
  <c r="I1763" i="3"/>
  <c r="K1763" i="3" s="1"/>
  <c r="I1764" i="3"/>
  <c r="K1764" i="3" s="1"/>
  <c r="I1765" i="3"/>
  <c r="K1765" i="3" s="1"/>
  <c r="I1766" i="3"/>
  <c r="K1766" i="3" s="1"/>
  <c r="I1767" i="3"/>
  <c r="K1767" i="3" s="1"/>
  <c r="I1768" i="3"/>
  <c r="K1768" i="3" s="1"/>
  <c r="I1769" i="3"/>
  <c r="K1769" i="3" s="1"/>
  <c r="I1770" i="3"/>
  <c r="K1770" i="3" s="1"/>
  <c r="I1771" i="3"/>
  <c r="K1771" i="3" s="1"/>
  <c r="I1772" i="3"/>
  <c r="K1772" i="3" s="1"/>
  <c r="I1773" i="3"/>
  <c r="K1773" i="3" s="1"/>
  <c r="I1774" i="3"/>
  <c r="K1774" i="3" s="1"/>
  <c r="I1775" i="3"/>
  <c r="K1775" i="3" s="1"/>
  <c r="I1776" i="3"/>
  <c r="K1776" i="3" s="1"/>
  <c r="I1777" i="3"/>
  <c r="K1777" i="3" s="1"/>
  <c r="I1778" i="3"/>
  <c r="K1778" i="3" s="1"/>
  <c r="I1779" i="3"/>
  <c r="K1779" i="3" s="1"/>
  <c r="I1780" i="3"/>
  <c r="K1780" i="3" s="1"/>
  <c r="I1781" i="3"/>
  <c r="K1781" i="3" s="1"/>
  <c r="I1782" i="3"/>
  <c r="K1782" i="3" s="1"/>
  <c r="I1783" i="3"/>
  <c r="K1783" i="3" s="1"/>
  <c r="I1784" i="3"/>
  <c r="K1784" i="3" s="1"/>
  <c r="I1785" i="3"/>
  <c r="K1785" i="3" s="1"/>
  <c r="I1786" i="3"/>
  <c r="K1786" i="3" s="1"/>
  <c r="I1787" i="3"/>
  <c r="K1787" i="3" s="1"/>
  <c r="I1788" i="3"/>
  <c r="K1788" i="3" s="1"/>
  <c r="I1789" i="3"/>
  <c r="K1789" i="3" s="1"/>
  <c r="I1790" i="3"/>
  <c r="K1790" i="3" s="1"/>
  <c r="I1791" i="3"/>
  <c r="K1791" i="3" s="1"/>
  <c r="I1792" i="3"/>
  <c r="K1792" i="3" s="1"/>
  <c r="I1793" i="3"/>
  <c r="K1793" i="3" s="1"/>
  <c r="I1794" i="3"/>
  <c r="K1794" i="3" s="1"/>
  <c r="I1795" i="3"/>
  <c r="K1795" i="3" s="1"/>
  <c r="I1796" i="3"/>
  <c r="K1796" i="3" s="1"/>
  <c r="I1797" i="3"/>
  <c r="K1797" i="3" s="1"/>
  <c r="I1798" i="3"/>
  <c r="K1798" i="3" s="1"/>
  <c r="I1799" i="3"/>
  <c r="K1799" i="3" s="1"/>
  <c r="I1800" i="3"/>
  <c r="K1800" i="3" s="1"/>
  <c r="I1801" i="3"/>
  <c r="K1801" i="3" s="1"/>
  <c r="I1802" i="3"/>
  <c r="K1802" i="3" s="1"/>
  <c r="I1803" i="3"/>
  <c r="K1803" i="3" s="1"/>
  <c r="I1804" i="3"/>
  <c r="K1804" i="3" s="1"/>
  <c r="I1805" i="3"/>
  <c r="K1805" i="3" s="1"/>
  <c r="I1806" i="3"/>
  <c r="K1806" i="3" s="1"/>
  <c r="I1807" i="3"/>
  <c r="K1807" i="3" s="1"/>
  <c r="I1808" i="3"/>
  <c r="K1808" i="3" s="1"/>
  <c r="I1809" i="3"/>
  <c r="K1809" i="3" s="1"/>
  <c r="I1810" i="3"/>
  <c r="K1810" i="3" s="1"/>
  <c r="I1811" i="3"/>
  <c r="K1811" i="3" s="1"/>
  <c r="I1812" i="3"/>
  <c r="K1812" i="3" s="1"/>
  <c r="I1813" i="3"/>
  <c r="K1813" i="3" s="1"/>
  <c r="I1814" i="3"/>
  <c r="K1814" i="3" s="1"/>
  <c r="I1815" i="3"/>
  <c r="K1815" i="3" s="1"/>
  <c r="I1816" i="3"/>
  <c r="K1816" i="3" s="1"/>
  <c r="I1817" i="3"/>
  <c r="K1817" i="3" s="1"/>
  <c r="I1818" i="3"/>
  <c r="K1818" i="3" s="1"/>
  <c r="I1819" i="3"/>
  <c r="K1819" i="3" s="1"/>
  <c r="I1820" i="3"/>
  <c r="K1820" i="3" s="1"/>
  <c r="I1821" i="3"/>
  <c r="K1821" i="3" s="1"/>
  <c r="I1822" i="3"/>
  <c r="K1822" i="3" s="1"/>
  <c r="I1823" i="3"/>
  <c r="K1823" i="3" s="1"/>
  <c r="I1824" i="3"/>
  <c r="K1824" i="3" s="1"/>
  <c r="I1825" i="3"/>
  <c r="K1825" i="3" s="1"/>
  <c r="I1826" i="3"/>
  <c r="K1826" i="3" s="1"/>
  <c r="I1827" i="3"/>
  <c r="K1827" i="3" s="1"/>
  <c r="I1828" i="3"/>
  <c r="K1828" i="3" s="1"/>
  <c r="I1829" i="3"/>
  <c r="K1829" i="3" s="1"/>
  <c r="I1830" i="3"/>
  <c r="K1830" i="3" s="1"/>
  <c r="I1831" i="3"/>
  <c r="K1831" i="3" s="1"/>
  <c r="I1832" i="3"/>
  <c r="K1832" i="3" s="1"/>
  <c r="I1833" i="3"/>
  <c r="K1833" i="3" s="1"/>
  <c r="I1834" i="3"/>
  <c r="K1834" i="3" s="1"/>
  <c r="I1835" i="3"/>
  <c r="K1835" i="3" s="1"/>
  <c r="I1836" i="3"/>
  <c r="K1836" i="3" s="1"/>
  <c r="I1837" i="3"/>
  <c r="K1837" i="3" s="1"/>
  <c r="I1838" i="3"/>
  <c r="K1838" i="3" s="1"/>
  <c r="I1839" i="3"/>
  <c r="K1839" i="3" s="1"/>
  <c r="I1840" i="3"/>
  <c r="K1840" i="3" s="1"/>
  <c r="I1841" i="3"/>
  <c r="K1841" i="3" s="1"/>
  <c r="I1842" i="3"/>
  <c r="K1842" i="3" s="1"/>
  <c r="I1843" i="3"/>
  <c r="K1843" i="3" s="1"/>
  <c r="I1844" i="3"/>
  <c r="K1844" i="3" s="1"/>
  <c r="I1845" i="3"/>
  <c r="K1845" i="3" s="1"/>
  <c r="I1846" i="3"/>
  <c r="K1846" i="3" s="1"/>
  <c r="I1847" i="3"/>
  <c r="K1847" i="3" s="1"/>
  <c r="I1848" i="3"/>
  <c r="K1848" i="3" s="1"/>
  <c r="I1849" i="3"/>
  <c r="K1849" i="3" s="1"/>
  <c r="I1850" i="3"/>
  <c r="K1850" i="3" s="1"/>
  <c r="I1851" i="3"/>
  <c r="K1851" i="3" s="1"/>
  <c r="I1852" i="3"/>
  <c r="K1852" i="3" s="1"/>
  <c r="I1853" i="3"/>
  <c r="K1853" i="3" s="1"/>
  <c r="I1854" i="3"/>
  <c r="K1854" i="3" s="1"/>
  <c r="I1855" i="3"/>
  <c r="K1855" i="3" s="1"/>
  <c r="I1856" i="3"/>
  <c r="K1856" i="3" s="1"/>
  <c r="I1857" i="3"/>
  <c r="K1857" i="3" s="1"/>
  <c r="I1858" i="3"/>
  <c r="K1858" i="3" s="1"/>
  <c r="I1859" i="3"/>
  <c r="K1859" i="3" s="1"/>
  <c r="I1860" i="3"/>
  <c r="K1860" i="3" s="1"/>
  <c r="I1861" i="3"/>
  <c r="K1861" i="3" s="1"/>
  <c r="I1862" i="3"/>
  <c r="K1862" i="3" s="1"/>
  <c r="I1863" i="3"/>
  <c r="K1863" i="3" s="1"/>
  <c r="I1864" i="3"/>
  <c r="K1864" i="3" s="1"/>
  <c r="I1865" i="3"/>
  <c r="K1865" i="3" s="1"/>
  <c r="I1866" i="3"/>
  <c r="K1866" i="3" s="1"/>
  <c r="I1867" i="3"/>
  <c r="K1867" i="3" s="1"/>
  <c r="I1868" i="3"/>
  <c r="K1868" i="3" s="1"/>
  <c r="I1869" i="3"/>
  <c r="K1869" i="3" s="1"/>
  <c r="I1870" i="3"/>
  <c r="K1870" i="3" s="1"/>
  <c r="I1871" i="3"/>
  <c r="K1871" i="3" s="1"/>
  <c r="I1872" i="3"/>
  <c r="K1872" i="3" s="1"/>
  <c r="I1873" i="3"/>
  <c r="K1873" i="3" s="1"/>
  <c r="I1874" i="3"/>
  <c r="K1874" i="3" s="1"/>
  <c r="I1875" i="3"/>
  <c r="K1875" i="3" s="1"/>
  <c r="I1876" i="3"/>
  <c r="K1876" i="3" s="1"/>
  <c r="I1877" i="3"/>
  <c r="K1877" i="3" s="1"/>
  <c r="I1878" i="3"/>
  <c r="K1878" i="3" s="1"/>
  <c r="I1879" i="3"/>
  <c r="K1879" i="3" s="1"/>
  <c r="I1880" i="3"/>
  <c r="K1880" i="3" s="1"/>
  <c r="I1881" i="3"/>
  <c r="K1881" i="3" s="1"/>
  <c r="I1882" i="3"/>
  <c r="K1882" i="3" s="1"/>
  <c r="I1883" i="3"/>
  <c r="K1883" i="3" s="1"/>
  <c r="I1884" i="3"/>
  <c r="K1884" i="3" s="1"/>
  <c r="I1885" i="3"/>
  <c r="K1885" i="3" s="1"/>
  <c r="I1886" i="3"/>
  <c r="K1886" i="3" s="1"/>
  <c r="I1887" i="3"/>
  <c r="K1887" i="3" s="1"/>
  <c r="I1888" i="3"/>
  <c r="K1888" i="3" s="1"/>
  <c r="I1889" i="3"/>
  <c r="K1889" i="3" s="1"/>
  <c r="I1890" i="3"/>
  <c r="K1890" i="3" s="1"/>
  <c r="I1891" i="3"/>
  <c r="K1891" i="3" s="1"/>
  <c r="I1892" i="3"/>
  <c r="K1892" i="3" s="1"/>
  <c r="I1893" i="3"/>
  <c r="K1893" i="3" s="1"/>
  <c r="I1894" i="3"/>
  <c r="K1894" i="3" s="1"/>
  <c r="I1895" i="3"/>
  <c r="K1895" i="3" s="1"/>
  <c r="I1896" i="3"/>
  <c r="K1896" i="3" s="1"/>
  <c r="I1897" i="3"/>
  <c r="K1897" i="3" s="1"/>
  <c r="I1898" i="3"/>
  <c r="K1898" i="3" s="1"/>
  <c r="I1899" i="3"/>
  <c r="K1899" i="3" s="1"/>
  <c r="I1900" i="3"/>
  <c r="K1900" i="3" s="1"/>
  <c r="I1901" i="3"/>
  <c r="K1901" i="3" s="1"/>
  <c r="I1902" i="3"/>
  <c r="K1902" i="3" s="1"/>
  <c r="I1903" i="3"/>
  <c r="K1903" i="3" s="1"/>
  <c r="I1904" i="3"/>
  <c r="K1904" i="3" s="1"/>
  <c r="I1905" i="3"/>
  <c r="K1905" i="3" s="1"/>
  <c r="I1906" i="3"/>
  <c r="K1906" i="3" s="1"/>
  <c r="I1907" i="3"/>
  <c r="K1907" i="3" s="1"/>
  <c r="I1908" i="3"/>
  <c r="K1908" i="3" s="1"/>
  <c r="I1909" i="3"/>
  <c r="K1909" i="3" s="1"/>
  <c r="I1910" i="3"/>
  <c r="K1910" i="3" s="1"/>
  <c r="I1911" i="3"/>
  <c r="K1911" i="3" s="1"/>
  <c r="I1912" i="3"/>
  <c r="K1912" i="3" s="1"/>
  <c r="I1913" i="3"/>
  <c r="K1913" i="3" s="1"/>
  <c r="I1914" i="3"/>
  <c r="K1914" i="3" s="1"/>
  <c r="I1915" i="3"/>
  <c r="K1915" i="3" s="1"/>
  <c r="I1916" i="3"/>
  <c r="K1916" i="3" s="1"/>
  <c r="I1917" i="3"/>
  <c r="K1917" i="3" s="1"/>
  <c r="I1918" i="3"/>
  <c r="K1918" i="3" s="1"/>
  <c r="I1919" i="3"/>
  <c r="K1919" i="3" s="1"/>
  <c r="I1920" i="3"/>
  <c r="K1920" i="3" s="1"/>
  <c r="I1921" i="3"/>
  <c r="K1921" i="3" s="1"/>
  <c r="I1922" i="3"/>
  <c r="K1922" i="3" s="1"/>
  <c r="I1923" i="3"/>
  <c r="K1923" i="3" s="1"/>
  <c r="I1924" i="3"/>
  <c r="K1924" i="3" s="1"/>
  <c r="I1925" i="3"/>
  <c r="K1925" i="3" s="1"/>
  <c r="I1926" i="3"/>
  <c r="K1926" i="3" s="1"/>
  <c r="I1927" i="3"/>
  <c r="K1927" i="3" s="1"/>
  <c r="I1928" i="3"/>
  <c r="K1928" i="3" s="1"/>
  <c r="I1929" i="3"/>
  <c r="K1929" i="3" s="1"/>
  <c r="I1930" i="3"/>
  <c r="K1930" i="3" s="1"/>
  <c r="I1931" i="3"/>
  <c r="K1931" i="3" s="1"/>
  <c r="I1932" i="3"/>
  <c r="K1932" i="3" s="1"/>
  <c r="I1933" i="3"/>
  <c r="K1933" i="3" s="1"/>
  <c r="I1934" i="3"/>
  <c r="K1934" i="3" s="1"/>
  <c r="I1935" i="3"/>
  <c r="K1935" i="3" s="1"/>
  <c r="I1936" i="3"/>
  <c r="K1936" i="3" s="1"/>
  <c r="I1937" i="3"/>
  <c r="K1937" i="3" s="1"/>
  <c r="I1938" i="3"/>
  <c r="K1938" i="3" s="1"/>
  <c r="I1939" i="3"/>
  <c r="K1939" i="3" s="1"/>
  <c r="I1940" i="3"/>
  <c r="K1940" i="3" s="1"/>
  <c r="I1941" i="3"/>
  <c r="K1941" i="3" s="1"/>
  <c r="I1942" i="3"/>
  <c r="K1942" i="3" s="1"/>
  <c r="I1943" i="3"/>
  <c r="K1943" i="3" s="1"/>
  <c r="I1944" i="3"/>
  <c r="K1944" i="3" s="1"/>
  <c r="I1945" i="3"/>
  <c r="K1945" i="3" s="1"/>
  <c r="I1946" i="3"/>
  <c r="K1946" i="3" s="1"/>
  <c r="I1947" i="3"/>
  <c r="K1947" i="3" s="1"/>
  <c r="I1948" i="3"/>
  <c r="K1948" i="3" s="1"/>
  <c r="I1949" i="3"/>
  <c r="K1949" i="3" s="1"/>
  <c r="I1950" i="3"/>
  <c r="K1950" i="3" s="1"/>
  <c r="I1951" i="3"/>
  <c r="K1951" i="3" s="1"/>
  <c r="I1952" i="3"/>
  <c r="K1952" i="3" s="1"/>
  <c r="I1953" i="3"/>
  <c r="K1953" i="3" s="1"/>
  <c r="I1954" i="3"/>
  <c r="K1954" i="3" s="1"/>
  <c r="I1955" i="3"/>
  <c r="K1955" i="3" s="1"/>
  <c r="I1956" i="3"/>
  <c r="K1956" i="3" s="1"/>
  <c r="I1957" i="3"/>
  <c r="K1957" i="3" s="1"/>
  <c r="I1958" i="3"/>
  <c r="K1958" i="3" s="1"/>
  <c r="I1959" i="3"/>
  <c r="K1959" i="3" s="1"/>
  <c r="I1960" i="3"/>
  <c r="K1960" i="3" s="1"/>
  <c r="I1961" i="3"/>
  <c r="K1961" i="3" s="1"/>
  <c r="I1962" i="3"/>
  <c r="K1962" i="3" s="1"/>
  <c r="I1963" i="3"/>
  <c r="K1963" i="3" s="1"/>
  <c r="I1964" i="3"/>
  <c r="K1964" i="3" s="1"/>
  <c r="I1965" i="3"/>
  <c r="K1965" i="3" s="1"/>
  <c r="I1966" i="3"/>
  <c r="K1966" i="3" s="1"/>
  <c r="I1967" i="3"/>
  <c r="K1967" i="3" s="1"/>
  <c r="I1968" i="3"/>
  <c r="K1968" i="3" s="1"/>
  <c r="I1969" i="3"/>
  <c r="K1969" i="3" s="1"/>
  <c r="I1970" i="3"/>
  <c r="K1970" i="3" s="1"/>
  <c r="I1971" i="3"/>
  <c r="K1971" i="3" s="1"/>
  <c r="I1972" i="3"/>
  <c r="K1972" i="3" s="1"/>
  <c r="I1973" i="3"/>
  <c r="K1973" i="3" s="1"/>
  <c r="I1974" i="3"/>
  <c r="K1974" i="3" s="1"/>
  <c r="I1975" i="3"/>
  <c r="K1975" i="3" s="1"/>
  <c r="I1976" i="3"/>
  <c r="K1976" i="3" s="1"/>
  <c r="I1977" i="3"/>
  <c r="K1977" i="3" s="1"/>
  <c r="I1978" i="3"/>
  <c r="K1978" i="3" s="1"/>
  <c r="I1979" i="3"/>
  <c r="K1979" i="3" s="1"/>
  <c r="I1980" i="3"/>
  <c r="K1980" i="3" s="1"/>
  <c r="I1981" i="3"/>
  <c r="K1981" i="3" s="1"/>
  <c r="I1982" i="3"/>
  <c r="I1983" i="3"/>
  <c r="K1983" i="3" s="1"/>
  <c r="I1984" i="3"/>
  <c r="K1984" i="3" s="1"/>
  <c r="I1985" i="3"/>
  <c r="K1985" i="3" s="1"/>
  <c r="I1986" i="3"/>
  <c r="K1986" i="3" s="1"/>
  <c r="I1987" i="3"/>
  <c r="K1987" i="3" s="1"/>
  <c r="I1988" i="3"/>
  <c r="K1988" i="3" s="1"/>
  <c r="I1989" i="3"/>
  <c r="K1989" i="3" s="1"/>
  <c r="I1990" i="3"/>
  <c r="K1990" i="3" s="1"/>
  <c r="I1991" i="3"/>
  <c r="K1991" i="3" s="1"/>
  <c r="I1992" i="3"/>
  <c r="K1992" i="3" s="1"/>
  <c r="I1993" i="3"/>
  <c r="K1993" i="3" s="1"/>
  <c r="I1994" i="3"/>
  <c r="K1994" i="3" s="1"/>
  <c r="I1995" i="3"/>
  <c r="K1995" i="3" s="1"/>
  <c r="I1996" i="3"/>
  <c r="K1996" i="3" s="1"/>
  <c r="I1997" i="3"/>
  <c r="K1997" i="3" s="1"/>
  <c r="I1998" i="3"/>
  <c r="K1998" i="3" s="1"/>
  <c r="I1999" i="3"/>
  <c r="K1999" i="3" s="1"/>
  <c r="I2000" i="3"/>
  <c r="K2000" i="3" s="1"/>
  <c r="I2001" i="3"/>
  <c r="K2001" i="3" s="1"/>
  <c r="I2002" i="3"/>
  <c r="K2002" i="3" s="1"/>
  <c r="I2003" i="3"/>
  <c r="K2003" i="3" s="1"/>
  <c r="I2004" i="3"/>
  <c r="K2004" i="3" s="1"/>
  <c r="I2005" i="3"/>
  <c r="K2005" i="3" s="1"/>
  <c r="I2006" i="3"/>
  <c r="K2006" i="3" s="1"/>
  <c r="I2007" i="3"/>
  <c r="K2007" i="3" s="1"/>
  <c r="I2008" i="3"/>
  <c r="K2008" i="3" s="1"/>
  <c r="I2009" i="3"/>
  <c r="K2009" i="3" s="1"/>
  <c r="I2010" i="3"/>
  <c r="K2010" i="3" s="1"/>
  <c r="I2011" i="3"/>
  <c r="K2011" i="3" s="1"/>
  <c r="I2012" i="3"/>
  <c r="K2012" i="3" s="1"/>
  <c r="I2013" i="3"/>
  <c r="K2013" i="3" s="1"/>
  <c r="I2014" i="3"/>
  <c r="K2014" i="3" s="1"/>
  <c r="I2015" i="3"/>
  <c r="K2015" i="3" s="1"/>
  <c r="I2016" i="3"/>
  <c r="K2016" i="3" s="1"/>
  <c r="I2017" i="3"/>
  <c r="K2017" i="3" s="1"/>
  <c r="I2018" i="3"/>
  <c r="K2018" i="3" s="1"/>
  <c r="I2019" i="3"/>
  <c r="K2019" i="3" s="1"/>
  <c r="I2020" i="3"/>
  <c r="K2020" i="3" s="1"/>
  <c r="I2021" i="3"/>
  <c r="K2021" i="3" s="1"/>
  <c r="I2022" i="3"/>
  <c r="K2022" i="3" s="1"/>
  <c r="I2023" i="3"/>
  <c r="K2023" i="3" s="1"/>
  <c r="I2024" i="3"/>
  <c r="K2024" i="3" s="1"/>
  <c r="I2025" i="3"/>
  <c r="K2025" i="3" s="1"/>
  <c r="I2026" i="3"/>
  <c r="K2026" i="3" s="1"/>
  <c r="I2027" i="3"/>
  <c r="K2027" i="3" s="1"/>
  <c r="I2028" i="3"/>
  <c r="K2028" i="3" s="1"/>
  <c r="I2029" i="3"/>
  <c r="K2029" i="3" s="1"/>
  <c r="I2030" i="3"/>
  <c r="K2030" i="3" s="1"/>
  <c r="I2031" i="3"/>
  <c r="K2031" i="3" s="1"/>
  <c r="I2032" i="3"/>
  <c r="K2032" i="3" s="1"/>
  <c r="I2033" i="3"/>
  <c r="K2033" i="3" s="1"/>
  <c r="I2034" i="3"/>
  <c r="K2034" i="3" s="1"/>
  <c r="I2035" i="3"/>
  <c r="K2035" i="3" s="1"/>
  <c r="I2036" i="3"/>
  <c r="K2036" i="3" s="1"/>
  <c r="I2037" i="3"/>
  <c r="K2037" i="3" s="1"/>
  <c r="I2038" i="3"/>
  <c r="K2038" i="3" s="1"/>
  <c r="I2039" i="3"/>
  <c r="K2039" i="3" s="1"/>
  <c r="I2040" i="3"/>
  <c r="K2040" i="3" s="1"/>
  <c r="I2041" i="3"/>
  <c r="K2041" i="3" s="1"/>
  <c r="I2042" i="3"/>
  <c r="K2042" i="3" s="1"/>
  <c r="I2043" i="3"/>
  <c r="K2043" i="3" s="1"/>
  <c r="I2044" i="3"/>
  <c r="K2044" i="3" s="1"/>
  <c r="I2045" i="3"/>
  <c r="K2045" i="3" s="1"/>
  <c r="I2046" i="3"/>
  <c r="K2046" i="3" s="1"/>
  <c r="I2047" i="3"/>
  <c r="K2047" i="3" s="1"/>
  <c r="I2048" i="3"/>
  <c r="K2048" i="3" s="1"/>
  <c r="I2049" i="3"/>
  <c r="K2049" i="3" s="1"/>
  <c r="I2050" i="3"/>
  <c r="K2050" i="3" s="1"/>
  <c r="I2051" i="3"/>
  <c r="K2051" i="3" s="1"/>
  <c r="I2052" i="3"/>
  <c r="K2052" i="3" s="1"/>
  <c r="I2053" i="3"/>
  <c r="K2053" i="3" s="1"/>
  <c r="I2054" i="3"/>
  <c r="K2054" i="3" s="1"/>
  <c r="I2055" i="3"/>
  <c r="K2055" i="3" s="1"/>
  <c r="I2056" i="3"/>
  <c r="K2056" i="3" s="1"/>
  <c r="I2057" i="3"/>
  <c r="K2057" i="3" s="1"/>
  <c r="I2058" i="3"/>
  <c r="K2058" i="3" s="1"/>
  <c r="I2059" i="3"/>
  <c r="K2059" i="3" s="1"/>
  <c r="I2060" i="3"/>
  <c r="K2060" i="3" s="1"/>
  <c r="I2061" i="3"/>
  <c r="K2061" i="3" s="1"/>
  <c r="I2062" i="3"/>
  <c r="K2062" i="3" s="1"/>
  <c r="I2063" i="3"/>
  <c r="K2063" i="3" s="1"/>
  <c r="I2064" i="3"/>
  <c r="K2064" i="3" s="1"/>
  <c r="I2065" i="3"/>
  <c r="K2065" i="3" s="1"/>
  <c r="I2066" i="3"/>
  <c r="K2066" i="3" s="1"/>
  <c r="I2067" i="3"/>
  <c r="K2067" i="3" s="1"/>
  <c r="I2068" i="3"/>
  <c r="K2068" i="3" s="1"/>
  <c r="I2069" i="3"/>
  <c r="K2069" i="3" s="1"/>
  <c r="I2070" i="3"/>
  <c r="K2070" i="3" s="1"/>
  <c r="I2071" i="3"/>
  <c r="K2071" i="3" s="1"/>
  <c r="I2072" i="3"/>
  <c r="K2072" i="3" s="1"/>
  <c r="I2073" i="3"/>
  <c r="K2073" i="3" s="1"/>
  <c r="I2074" i="3"/>
  <c r="K2074" i="3" s="1"/>
  <c r="I2075" i="3"/>
  <c r="K2075" i="3" s="1"/>
  <c r="I2076" i="3"/>
  <c r="K2076" i="3" s="1"/>
  <c r="I2077" i="3"/>
  <c r="K2077" i="3" s="1"/>
  <c r="I2078" i="3"/>
  <c r="K2078" i="3" s="1"/>
  <c r="I2079" i="3"/>
  <c r="K2079" i="3" s="1"/>
  <c r="I2080" i="3"/>
  <c r="K2080" i="3" s="1"/>
  <c r="I2081" i="3"/>
  <c r="K2081" i="3" s="1"/>
  <c r="I2082" i="3"/>
  <c r="K2082" i="3" s="1"/>
  <c r="I2083" i="3"/>
  <c r="K2083" i="3" s="1"/>
  <c r="I2084" i="3"/>
  <c r="K2084" i="3" s="1"/>
  <c r="I2085" i="3"/>
  <c r="K2085" i="3" s="1"/>
  <c r="I2086" i="3"/>
  <c r="K2086" i="3" s="1"/>
  <c r="I2087" i="3"/>
  <c r="K2087" i="3" s="1"/>
  <c r="I2088" i="3"/>
  <c r="K2088" i="3" s="1"/>
  <c r="I2089" i="3"/>
  <c r="K2089" i="3" s="1"/>
  <c r="I2090" i="3"/>
  <c r="K2090" i="3" s="1"/>
  <c r="I2091" i="3"/>
  <c r="K2091" i="3" s="1"/>
  <c r="I2092" i="3"/>
  <c r="K2092" i="3" s="1"/>
  <c r="I2093" i="3"/>
  <c r="K2093" i="3" s="1"/>
  <c r="I2094" i="3"/>
  <c r="K2094" i="3" s="1"/>
  <c r="I2095" i="3"/>
  <c r="K2095" i="3" s="1"/>
  <c r="I2096" i="3"/>
  <c r="K2096" i="3" s="1"/>
  <c r="I2097" i="3"/>
  <c r="K2097" i="3" s="1"/>
  <c r="I2098" i="3"/>
  <c r="K2098" i="3" s="1"/>
  <c r="I2099" i="3"/>
  <c r="K2099" i="3" s="1"/>
  <c r="I2100" i="3"/>
  <c r="K2100" i="3" s="1"/>
  <c r="I2101" i="3"/>
  <c r="K2101" i="3" s="1"/>
  <c r="I2102" i="3"/>
  <c r="K2102" i="3" s="1"/>
  <c r="I2103" i="3"/>
  <c r="K2103" i="3" s="1"/>
  <c r="I2104" i="3"/>
  <c r="K2104" i="3" s="1"/>
  <c r="I2105" i="3"/>
  <c r="K2105" i="3" s="1"/>
  <c r="I2106" i="3"/>
  <c r="K2106" i="3" s="1"/>
  <c r="I2107" i="3"/>
  <c r="K2107" i="3" s="1"/>
  <c r="I2108" i="3"/>
  <c r="K2108" i="3" s="1"/>
  <c r="I2109" i="3"/>
  <c r="K2109" i="3" s="1"/>
  <c r="I2110" i="3"/>
  <c r="K2110" i="3" s="1"/>
  <c r="I2111" i="3"/>
  <c r="K2111" i="3" s="1"/>
  <c r="I2112" i="3"/>
  <c r="K2112" i="3" s="1"/>
  <c r="I2113" i="3"/>
  <c r="K2113" i="3" s="1"/>
  <c r="I2114" i="3"/>
  <c r="K2114" i="3" s="1"/>
  <c r="I2115" i="3"/>
  <c r="K2115" i="3" s="1"/>
  <c r="I2116" i="3"/>
  <c r="K2116" i="3" s="1"/>
  <c r="I2117" i="3"/>
  <c r="K2117" i="3" s="1"/>
  <c r="I2118" i="3"/>
  <c r="K2118" i="3" s="1"/>
  <c r="I2119" i="3"/>
  <c r="K2119" i="3" s="1"/>
  <c r="I2120" i="3"/>
  <c r="K2120" i="3" s="1"/>
  <c r="I2121" i="3"/>
  <c r="K2121" i="3" s="1"/>
  <c r="I2122" i="3"/>
  <c r="K2122" i="3" s="1"/>
  <c r="I2123" i="3"/>
  <c r="K2123" i="3" s="1"/>
  <c r="I2124" i="3"/>
  <c r="K2124" i="3" s="1"/>
  <c r="I2125" i="3"/>
  <c r="K2125" i="3" s="1"/>
  <c r="I2126" i="3"/>
  <c r="K2126" i="3" s="1"/>
  <c r="I2127" i="3"/>
  <c r="K2127" i="3" s="1"/>
  <c r="I2128" i="3"/>
  <c r="K2128" i="3" s="1"/>
  <c r="I2129" i="3"/>
  <c r="K2129" i="3" s="1"/>
  <c r="I2130" i="3"/>
  <c r="K2130" i="3" s="1"/>
  <c r="I2131" i="3"/>
  <c r="K2131" i="3" s="1"/>
  <c r="I2132" i="3"/>
  <c r="K2132" i="3" s="1"/>
  <c r="I2133" i="3"/>
  <c r="K2133" i="3" s="1"/>
  <c r="I2134" i="3"/>
  <c r="K2134" i="3" s="1"/>
  <c r="I2135" i="3"/>
  <c r="K2135" i="3" s="1"/>
  <c r="I2136" i="3"/>
  <c r="K2136" i="3" s="1"/>
  <c r="I2137" i="3"/>
  <c r="K2137" i="3" s="1"/>
  <c r="I2138" i="3"/>
  <c r="K2138" i="3" s="1"/>
  <c r="I2139" i="3"/>
  <c r="K2139" i="3" s="1"/>
  <c r="I2140" i="3"/>
  <c r="K2140" i="3" s="1"/>
  <c r="I2141" i="3"/>
  <c r="K2141" i="3" s="1"/>
  <c r="I2142" i="3"/>
  <c r="K2142" i="3" s="1"/>
  <c r="I2143" i="3"/>
  <c r="K2143" i="3" s="1"/>
  <c r="I2144" i="3"/>
  <c r="K2144" i="3" s="1"/>
  <c r="I2145" i="3"/>
  <c r="K2145" i="3" s="1"/>
  <c r="I2146" i="3"/>
  <c r="K2146" i="3" s="1"/>
  <c r="I2147" i="3"/>
  <c r="K2147" i="3" s="1"/>
  <c r="I2148" i="3"/>
  <c r="K2148" i="3" s="1"/>
  <c r="I2149" i="3"/>
  <c r="K2149" i="3" s="1"/>
  <c r="I2150" i="3"/>
  <c r="K2150" i="3" s="1"/>
  <c r="I2151" i="3"/>
  <c r="K2151" i="3" s="1"/>
  <c r="I2152" i="3"/>
  <c r="K2152" i="3" s="1"/>
  <c r="I2153" i="3"/>
  <c r="K2153" i="3" s="1"/>
  <c r="I2154" i="3"/>
  <c r="K2154" i="3" s="1"/>
  <c r="I2155" i="3"/>
  <c r="K2155" i="3" s="1"/>
  <c r="I2156" i="3"/>
  <c r="K2156" i="3" s="1"/>
  <c r="I2157" i="3"/>
  <c r="K2157" i="3" s="1"/>
  <c r="I2158" i="3"/>
  <c r="K2158" i="3" s="1"/>
  <c r="I2159" i="3"/>
  <c r="K2159" i="3" s="1"/>
  <c r="I2160" i="3"/>
  <c r="K2160" i="3" s="1"/>
  <c r="I2161" i="3"/>
  <c r="K2161" i="3" s="1"/>
  <c r="I2162" i="3"/>
  <c r="K2162" i="3" s="1"/>
  <c r="I2163" i="3"/>
  <c r="K2163" i="3" s="1"/>
  <c r="I2164" i="3"/>
  <c r="K2164" i="3" s="1"/>
  <c r="I2165" i="3"/>
  <c r="K2165" i="3" s="1"/>
  <c r="I2166" i="3"/>
  <c r="K2166" i="3" s="1"/>
  <c r="I2167" i="3"/>
  <c r="K2167" i="3" s="1"/>
  <c r="I2168" i="3"/>
  <c r="K2168" i="3" s="1"/>
  <c r="I2169" i="3"/>
  <c r="K2169" i="3" s="1"/>
  <c r="I2170" i="3"/>
  <c r="K2170" i="3" s="1"/>
  <c r="I2171" i="3"/>
  <c r="K2171" i="3" s="1"/>
  <c r="I2172" i="3"/>
  <c r="K2172" i="3" s="1"/>
  <c r="I2173" i="3"/>
  <c r="K2173" i="3" s="1"/>
  <c r="I2174" i="3"/>
  <c r="K2174" i="3" s="1"/>
  <c r="I2175" i="3"/>
  <c r="K2175" i="3" s="1"/>
  <c r="I2176" i="3"/>
  <c r="K2176" i="3" s="1"/>
  <c r="I2177" i="3"/>
  <c r="K2177" i="3" s="1"/>
  <c r="I2178" i="3"/>
  <c r="K2178" i="3" s="1"/>
  <c r="I2179" i="3"/>
  <c r="K2179" i="3" s="1"/>
  <c r="I2180" i="3"/>
  <c r="K2180" i="3" s="1"/>
  <c r="I2181" i="3"/>
  <c r="K2181" i="3" s="1"/>
  <c r="I2182" i="3"/>
  <c r="K2182" i="3" s="1"/>
  <c r="I2183" i="3"/>
  <c r="K2183" i="3" s="1"/>
  <c r="I2184" i="3"/>
  <c r="K2184" i="3" s="1"/>
  <c r="I2185" i="3"/>
  <c r="K2185" i="3" s="1"/>
  <c r="I2186" i="3"/>
  <c r="K2186" i="3" s="1"/>
  <c r="I2187" i="3"/>
  <c r="K2187" i="3" s="1"/>
  <c r="I2188" i="3"/>
  <c r="K2188" i="3" s="1"/>
  <c r="I2189" i="3"/>
  <c r="K2189" i="3" s="1"/>
  <c r="I2190" i="3"/>
  <c r="K2190" i="3" s="1"/>
  <c r="I2191" i="3"/>
  <c r="K2191" i="3" s="1"/>
  <c r="I2192" i="3"/>
  <c r="K2192" i="3" s="1"/>
  <c r="I2193" i="3"/>
  <c r="K2193" i="3" s="1"/>
  <c r="I2194" i="3"/>
  <c r="K2194" i="3" s="1"/>
  <c r="I2195" i="3"/>
  <c r="K2195" i="3" s="1"/>
  <c r="I2196" i="3"/>
  <c r="K2196" i="3" s="1"/>
  <c r="I2197" i="3"/>
  <c r="K2197" i="3" s="1"/>
  <c r="I2198" i="3"/>
  <c r="K2198" i="3" s="1"/>
  <c r="I2199" i="3"/>
  <c r="K2199" i="3" s="1"/>
  <c r="I2200" i="3"/>
  <c r="K2200" i="3" s="1"/>
  <c r="I2201" i="3"/>
  <c r="K2201" i="3" s="1"/>
  <c r="I2202" i="3"/>
  <c r="K2202" i="3" s="1"/>
  <c r="I2203" i="3"/>
  <c r="K2203" i="3" s="1"/>
  <c r="I2204" i="3"/>
  <c r="K2204" i="3" s="1"/>
  <c r="I2205" i="3"/>
  <c r="K2205" i="3" s="1"/>
  <c r="I2206" i="3"/>
  <c r="K2206" i="3" s="1"/>
  <c r="I2207" i="3"/>
  <c r="K2207" i="3" s="1"/>
  <c r="I2208" i="3"/>
  <c r="K2208" i="3" s="1"/>
  <c r="I2209" i="3"/>
  <c r="K2209" i="3" s="1"/>
  <c r="I2210" i="3"/>
  <c r="K2210" i="3" s="1"/>
  <c r="I2211" i="3"/>
  <c r="K2211" i="3" s="1"/>
  <c r="I2212" i="3"/>
  <c r="K2212" i="3" s="1"/>
  <c r="I2213" i="3"/>
  <c r="K2213" i="3" s="1"/>
  <c r="I2214" i="3"/>
  <c r="K2214" i="3" s="1"/>
  <c r="I2215" i="3"/>
  <c r="K2215" i="3" s="1"/>
  <c r="I2216" i="3"/>
  <c r="K2216" i="3" s="1"/>
  <c r="I2217" i="3"/>
  <c r="K2217" i="3" s="1"/>
  <c r="I2218" i="3"/>
  <c r="K2218" i="3" s="1"/>
  <c r="I2219" i="3"/>
  <c r="K2219" i="3" s="1"/>
  <c r="I2220" i="3"/>
  <c r="K2220" i="3" s="1"/>
  <c r="I2221" i="3"/>
  <c r="K2221" i="3" s="1"/>
  <c r="I2222" i="3"/>
  <c r="K2222" i="3" s="1"/>
  <c r="I2223" i="3"/>
  <c r="K2223" i="3" s="1"/>
  <c r="I2224" i="3"/>
  <c r="K2224" i="3" s="1"/>
  <c r="I2225" i="3"/>
  <c r="K2225" i="3" s="1"/>
  <c r="I2226" i="3"/>
  <c r="K2226" i="3" s="1"/>
  <c r="I2227" i="3"/>
  <c r="K2227" i="3" s="1"/>
  <c r="I2228" i="3"/>
  <c r="K2228" i="3" s="1"/>
  <c r="I2229" i="3"/>
  <c r="K2229" i="3" s="1"/>
  <c r="I2230" i="3"/>
  <c r="K2230" i="3" s="1"/>
  <c r="I2231" i="3"/>
  <c r="K2231" i="3" s="1"/>
  <c r="I2232" i="3"/>
  <c r="K2232" i="3" s="1"/>
  <c r="I2233" i="3"/>
  <c r="K2233" i="3" s="1"/>
  <c r="I2234" i="3"/>
  <c r="K2234" i="3" s="1"/>
  <c r="I2235" i="3"/>
  <c r="K2235" i="3" s="1"/>
  <c r="I2236" i="3"/>
  <c r="K2236" i="3" s="1"/>
  <c r="I2237" i="3"/>
  <c r="K2237" i="3" s="1"/>
  <c r="I2238" i="3"/>
  <c r="K2238" i="3" s="1"/>
  <c r="I2239" i="3"/>
  <c r="K2239" i="3" s="1"/>
  <c r="I2240" i="3"/>
  <c r="K2240" i="3" s="1"/>
  <c r="I2241" i="3"/>
  <c r="K2241" i="3" s="1"/>
  <c r="I2242" i="3"/>
  <c r="K2242" i="3" s="1"/>
  <c r="I2243" i="3"/>
  <c r="K2243" i="3" s="1"/>
  <c r="I2244" i="3"/>
  <c r="K2244" i="3" s="1"/>
  <c r="I2245" i="3"/>
  <c r="K2245" i="3" s="1"/>
  <c r="I2246" i="3"/>
  <c r="K2246" i="3" s="1"/>
  <c r="I2247" i="3"/>
  <c r="K2247" i="3" s="1"/>
  <c r="I2248" i="3"/>
  <c r="K2248" i="3" s="1"/>
  <c r="I2249" i="3"/>
  <c r="K2249" i="3" s="1"/>
  <c r="I2250" i="3"/>
  <c r="K2250" i="3" s="1"/>
  <c r="I2251" i="3"/>
  <c r="K2251" i="3" s="1"/>
  <c r="I2252" i="3"/>
  <c r="K2252" i="3" s="1"/>
  <c r="I2253" i="3"/>
  <c r="K2253" i="3" s="1"/>
  <c r="I2254" i="3"/>
  <c r="K2254" i="3" s="1"/>
  <c r="I2255" i="3"/>
  <c r="K2255" i="3" s="1"/>
  <c r="I2256" i="3"/>
  <c r="K2256" i="3" s="1"/>
  <c r="I2257" i="3"/>
  <c r="K2257" i="3" s="1"/>
  <c r="I2258" i="3"/>
  <c r="K2258" i="3" s="1"/>
  <c r="I2259" i="3"/>
  <c r="K2259" i="3" s="1"/>
  <c r="I2260" i="3"/>
  <c r="K2260" i="3" s="1"/>
  <c r="I2261" i="3"/>
  <c r="K2261" i="3" s="1"/>
  <c r="I2262" i="3"/>
  <c r="K2262" i="3" s="1"/>
  <c r="I2263" i="3"/>
  <c r="K2263" i="3" s="1"/>
  <c r="I2264" i="3"/>
  <c r="K2264" i="3" s="1"/>
  <c r="I2265" i="3"/>
  <c r="K2265" i="3" s="1"/>
  <c r="I2266" i="3"/>
  <c r="K2266" i="3" s="1"/>
  <c r="I2267" i="3"/>
  <c r="K2267" i="3" s="1"/>
  <c r="I2268" i="3"/>
  <c r="K2268" i="3" s="1"/>
  <c r="I2269" i="3"/>
  <c r="K2269" i="3" s="1"/>
  <c r="I2270" i="3"/>
  <c r="K2270" i="3" s="1"/>
  <c r="I2271" i="3"/>
  <c r="K2271" i="3" s="1"/>
  <c r="I2272" i="3"/>
  <c r="K2272" i="3" s="1"/>
  <c r="I2273" i="3"/>
  <c r="K2273" i="3" s="1"/>
  <c r="I2274" i="3"/>
  <c r="K2274" i="3" s="1"/>
  <c r="I2275" i="3"/>
  <c r="K2275" i="3" s="1"/>
  <c r="I2276" i="3"/>
  <c r="K2276" i="3" s="1"/>
  <c r="I2277" i="3"/>
  <c r="K2277" i="3" s="1"/>
  <c r="I2278" i="3"/>
  <c r="K2278" i="3" s="1"/>
  <c r="I2279" i="3"/>
  <c r="K2279" i="3" s="1"/>
  <c r="I2280" i="3"/>
  <c r="K2280" i="3" s="1"/>
  <c r="I2281" i="3"/>
  <c r="K2281" i="3" s="1"/>
  <c r="I2282" i="3"/>
  <c r="K2282" i="3" s="1"/>
  <c r="I2283" i="3"/>
  <c r="K2283" i="3" s="1"/>
  <c r="I2284" i="3"/>
  <c r="K2284" i="3" s="1"/>
  <c r="I2285" i="3"/>
  <c r="K2285" i="3" s="1"/>
  <c r="I2286" i="3"/>
  <c r="K2286" i="3" s="1"/>
  <c r="I2287" i="3"/>
  <c r="K2287" i="3" s="1"/>
  <c r="I2288" i="3"/>
  <c r="K2288" i="3" s="1"/>
  <c r="I2289" i="3"/>
  <c r="K2289" i="3" s="1"/>
  <c r="I2290" i="3"/>
  <c r="K2290" i="3" s="1"/>
  <c r="I2291" i="3"/>
  <c r="K2291" i="3" s="1"/>
  <c r="I2292" i="3"/>
  <c r="K2292" i="3" s="1"/>
  <c r="I2293" i="3"/>
  <c r="K2293" i="3" s="1"/>
  <c r="I2294" i="3"/>
  <c r="K2294" i="3" s="1"/>
  <c r="I2295" i="3"/>
  <c r="K2295" i="3" s="1"/>
  <c r="I2296" i="3"/>
  <c r="K2296" i="3" s="1"/>
  <c r="I2297" i="3"/>
  <c r="K2297" i="3" s="1"/>
  <c r="I2298" i="3"/>
  <c r="K2298" i="3" s="1"/>
  <c r="I2299" i="3"/>
  <c r="K2299" i="3" s="1"/>
  <c r="I2300" i="3"/>
  <c r="K2300" i="3" s="1"/>
  <c r="I2301" i="3"/>
  <c r="K2301" i="3" s="1"/>
  <c r="I2302" i="3"/>
  <c r="K2302" i="3" s="1"/>
  <c r="I2303" i="3"/>
  <c r="K2303" i="3" s="1"/>
  <c r="I2304" i="3"/>
  <c r="K2304" i="3" s="1"/>
  <c r="I2305" i="3"/>
  <c r="K2305" i="3" s="1"/>
  <c r="I2306" i="3"/>
  <c r="K2306" i="3" s="1"/>
  <c r="I2307" i="3"/>
  <c r="K2307" i="3" s="1"/>
  <c r="I2308" i="3"/>
  <c r="K2308" i="3" s="1"/>
  <c r="I2309" i="3"/>
  <c r="K2309" i="3" s="1"/>
  <c r="I2310" i="3"/>
  <c r="K2310" i="3" s="1"/>
  <c r="I2311" i="3"/>
  <c r="K2311" i="3" s="1"/>
  <c r="I2312" i="3"/>
  <c r="K2312" i="3" s="1"/>
  <c r="I2313" i="3"/>
  <c r="K2313" i="3" s="1"/>
  <c r="I2314" i="3"/>
  <c r="K2314" i="3" s="1"/>
  <c r="I2315" i="3"/>
  <c r="K2315" i="3" s="1"/>
  <c r="I2316" i="3"/>
  <c r="K2316" i="3" s="1"/>
  <c r="I2317" i="3"/>
  <c r="K2317" i="3" s="1"/>
  <c r="I2318" i="3"/>
  <c r="K2318" i="3" s="1"/>
  <c r="I2319" i="3"/>
  <c r="K2319" i="3" s="1"/>
  <c r="I2320" i="3"/>
  <c r="K2320" i="3" s="1"/>
  <c r="I2321" i="3"/>
  <c r="K2321" i="3" s="1"/>
  <c r="I2322" i="3"/>
  <c r="K2322" i="3" s="1"/>
  <c r="I2323" i="3"/>
  <c r="K2323" i="3" s="1"/>
  <c r="I2324" i="3"/>
  <c r="K2324" i="3" s="1"/>
  <c r="I2325" i="3"/>
  <c r="K2325" i="3" s="1"/>
  <c r="I2326" i="3"/>
  <c r="K2326" i="3" s="1"/>
  <c r="I2327" i="3"/>
  <c r="K2327" i="3" s="1"/>
  <c r="I2328" i="3"/>
  <c r="K2328" i="3" s="1"/>
  <c r="I2329" i="3"/>
  <c r="K2329" i="3" s="1"/>
  <c r="I2330" i="3"/>
  <c r="K2330" i="3" s="1"/>
  <c r="I2331" i="3"/>
  <c r="K2331" i="3" s="1"/>
  <c r="I2332" i="3"/>
  <c r="K2332" i="3" s="1"/>
  <c r="I2333" i="3"/>
  <c r="K2333" i="3" s="1"/>
  <c r="I2334" i="3"/>
  <c r="K2334" i="3" s="1"/>
  <c r="I2335" i="3"/>
  <c r="K2335" i="3" s="1"/>
  <c r="I2336" i="3"/>
  <c r="K2336" i="3" s="1"/>
  <c r="I2337" i="3"/>
  <c r="K2337" i="3" s="1"/>
  <c r="I2338" i="3"/>
  <c r="K2338" i="3" s="1"/>
  <c r="I2339" i="3"/>
  <c r="K2339" i="3" s="1"/>
  <c r="I2340" i="3"/>
  <c r="K2340" i="3" s="1"/>
  <c r="I2341" i="3"/>
  <c r="K2341" i="3" s="1"/>
  <c r="I2342" i="3"/>
  <c r="K2342" i="3" s="1"/>
  <c r="I2343" i="3"/>
  <c r="K2343" i="3" s="1"/>
  <c r="I2344" i="3"/>
  <c r="K2344" i="3" s="1"/>
  <c r="I2345" i="3"/>
  <c r="K2345" i="3" s="1"/>
  <c r="I2346" i="3"/>
  <c r="K2346" i="3" s="1"/>
  <c r="I2347" i="3"/>
  <c r="K2347" i="3" s="1"/>
  <c r="I2348" i="3"/>
  <c r="K2348" i="3" s="1"/>
  <c r="I2349" i="3"/>
  <c r="K2349" i="3" s="1"/>
  <c r="I2350" i="3"/>
  <c r="K2350" i="3" s="1"/>
  <c r="I2351" i="3"/>
  <c r="K2351" i="3" s="1"/>
  <c r="I2352" i="3"/>
  <c r="K2352" i="3" s="1"/>
  <c r="I2353" i="3"/>
  <c r="K2353" i="3" s="1"/>
  <c r="I2354" i="3"/>
  <c r="K2354" i="3" s="1"/>
  <c r="I2355" i="3"/>
  <c r="K2355" i="3" s="1"/>
  <c r="I2356" i="3"/>
  <c r="K2356" i="3" s="1"/>
  <c r="I2357" i="3"/>
  <c r="K2357" i="3" s="1"/>
  <c r="I2358" i="3"/>
  <c r="K2358" i="3" s="1"/>
  <c r="I2359" i="3"/>
  <c r="K2359" i="3" s="1"/>
  <c r="I2360" i="3"/>
  <c r="K2360" i="3" s="1"/>
  <c r="I2361" i="3"/>
  <c r="K2361" i="3" s="1"/>
  <c r="I2362" i="3"/>
  <c r="K2362" i="3" s="1"/>
  <c r="I2363" i="3"/>
  <c r="K2363" i="3" s="1"/>
  <c r="I2364" i="3"/>
  <c r="K2364" i="3" s="1"/>
  <c r="I2365" i="3"/>
  <c r="K2365" i="3" s="1"/>
  <c r="I2366" i="3"/>
  <c r="K2366" i="3" s="1"/>
  <c r="I2367" i="3"/>
  <c r="K2367" i="3" s="1"/>
  <c r="I2368" i="3"/>
  <c r="K2368" i="3" s="1"/>
  <c r="I2369" i="3"/>
  <c r="K2369" i="3" s="1"/>
  <c r="I2370" i="3"/>
  <c r="K2370" i="3" s="1"/>
  <c r="I2371" i="3"/>
  <c r="K2371" i="3" s="1"/>
  <c r="I2372" i="3"/>
  <c r="K2372" i="3" s="1"/>
  <c r="I2373" i="3"/>
  <c r="K2373" i="3" s="1"/>
  <c r="I2374" i="3"/>
  <c r="K2374" i="3" s="1"/>
  <c r="I2375" i="3"/>
  <c r="K2375" i="3" s="1"/>
  <c r="I2376" i="3"/>
  <c r="K2376" i="3" s="1"/>
  <c r="I2377" i="3"/>
  <c r="K2377" i="3" s="1"/>
  <c r="I2378" i="3"/>
  <c r="K2378" i="3" s="1"/>
  <c r="I2379" i="3"/>
  <c r="K2379" i="3" s="1"/>
  <c r="I2380" i="3"/>
  <c r="K2380" i="3" s="1"/>
  <c r="I2381" i="3"/>
  <c r="K2381" i="3" s="1"/>
  <c r="I2382" i="3"/>
  <c r="K2382" i="3" s="1"/>
  <c r="I2383" i="3"/>
  <c r="K2383" i="3" s="1"/>
  <c r="I2384" i="3"/>
  <c r="K2384" i="3" s="1"/>
  <c r="I2385" i="3"/>
  <c r="K2385" i="3" s="1"/>
  <c r="I2386" i="3"/>
  <c r="K2386" i="3" s="1"/>
  <c r="I2387" i="3"/>
  <c r="K2387" i="3" s="1"/>
  <c r="I2388" i="3"/>
  <c r="K2388" i="3" s="1"/>
  <c r="I2389" i="3"/>
  <c r="K2389" i="3" s="1"/>
  <c r="I2390" i="3"/>
  <c r="K2390" i="3" s="1"/>
  <c r="I2391" i="3"/>
  <c r="K2391" i="3" s="1"/>
  <c r="I2392" i="3"/>
  <c r="K2392" i="3" s="1"/>
  <c r="I2393" i="3"/>
  <c r="K2393" i="3" s="1"/>
  <c r="I2394" i="3"/>
  <c r="K2394" i="3" s="1"/>
  <c r="I2395" i="3"/>
  <c r="K2395" i="3" s="1"/>
  <c r="I2396" i="3"/>
  <c r="K2396" i="3" s="1"/>
  <c r="I2397" i="3"/>
  <c r="K2397" i="3" s="1"/>
  <c r="I2398" i="3"/>
  <c r="K2398" i="3" s="1"/>
  <c r="I2399" i="3"/>
  <c r="K2399" i="3" s="1"/>
  <c r="I2400" i="3"/>
  <c r="K2400" i="3" s="1"/>
  <c r="I2401" i="3"/>
  <c r="K2401" i="3" s="1"/>
  <c r="I2402" i="3"/>
  <c r="K2402" i="3" s="1"/>
  <c r="I2403" i="3"/>
  <c r="K2403" i="3" s="1"/>
  <c r="I2404" i="3"/>
  <c r="K2404" i="3" s="1"/>
  <c r="I2405" i="3"/>
  <c r="K2405" i="3" s="1"/>
  <c r="I2406" i="3"/>
  <c r="K2406" i="3" s="1"/>
  <c r="I2407" i="3"/>
  <c r="K2407" i="3" s="1"/>
  <c r="I2408" i="3"/>
  <c r="K2408" i="3" s="1"/>
  <c r="I2409" i="3"/>
  <c r="K2409" i="3" s="1"/>
  <c r="I2410" i="3"/>
  <c r="K2410" i="3" s="1"/>
  <c r="I2411" i="3"/>
  <c r="K2411" i="3" s="1"/>
  <c r="I2412" i="3"/>
  <c r="K2412" i="3" s="1"/>
  <c r="I2413" i="3"/>
  <c r="K2413" i="3" s="1"/>
  <c r="I2414" i="3"/>
  <c r="K2414" i="3" s="1"/>
  <c r="I2415" i="3"/>
  <c r="K2415" i="3" s="1"/>
  <c r="I2416" i="3"/>
  <c r="K2416" i="3" s="1"/>
  <c r="I2417" i="3"/>
  <c r="K2417" i="3" s="1"/>
  <c r="I2418" i="3"/>
  <c r="K2418" i="3" s="1"/>
  <c r="I2419" i="3"/>
  <c r="K2419" i="3" s="1"/>
  <c r="I2420" i="3"/>
  <c r="K2420" i="3" s="1"/>
  <c r="I2421" i="3"/>
  <c r="K2421" i="3" s="1"/>
  <c r="I2422" i="3"/>
  <c r="K2422" i="3" s="1"/>
  <c r="I2423" i="3"/>
  <c r="K2423" i="3" s="1"/>
  <c r="I2424" i="3"/>
  <c r="K2424" i="3" s="1"/>
  <c r="I2425" i="3"/>
  <c r="K2425" i="3" s="1"/>
  <c r="I2426" i="3"/>
  <c r="K2426" i="3" s="1"/>
  <c r="I2427" i="3"/>
  <c r="K2427" i="3" s="1"/>
  <c r="I2428" i="3"/>
  <c r="K2428" i="3" s="1"/>
  <c r="I2429" i="3"/>
  <c r="K2429" i="3" s="1"/>
  <c r="I2430" i="3"/>
  <c r="K2430" i="3" s="1"/>
  <c r="I2431" i="3"/>
  <c r="K2431" i="3" s="1"/>
  <c r="I2432" i="3"/>
  <c r="K2432" i="3" s="1"/>
  <c r="I2433" i="3"/>
  <c r="K2433" i="3" s="1"/>
  <c r="I2434" i="3"/>
  <c r="K2434" i="3" s="1"/>
  <c r="I2435" i="3"/>
  <c r="K2435" i="3" s="1"/>
  <c r="I2436" i="3"/>
  <c r="K2436" i="3" s="1"/>
  <c r="I2437" i="3"/>
  <c r="K2437" i="3" s="1"/>
  <c r="I2438" i="3"/>
  <c r="K2438" i="3" s="1"/>
  <c r="I2439" i="3"/>
  <c r="K2439" i="3" s="1"/>
  <c r="I2440" i="3"/>
  <c r="K2440" i="3" s="1"/>
  <c r="I2441" i="3"/>
  <c r="K2441" i="3" s="1"/>
  <c r="I2442" i="3"/>
  <c r="K2442" i="3" s="1"/>
  <c r="I2443" i="3"/>
  <c r="K2443" i="3" s="1"/>
  <c r="I2444" i="3"/>
  <c r="K2444" i="3" s="1"/>
  <c r="I2445" i="3"/>
  <c r="K2445" i="3" s="1"/>
  <c r="I2446" i="3"/>
  <c r="K2446" i="3" s="1"/>
  <c r="I2447" i="3"/>
  <c r="K2447" i="3" s="1"/>
  <c r="I2448" i="3"/>
  <c r="K2448" i="3" s="1"/>
  <c r="I2449" i="3"/>
  <c r="K2449" i="3" s="1"/>
  <c r="I2450" i="3"/>
  <c r="K2450" i="3" s="1"/>
  <c r="I2451" i="3"/>
  <c r="K2451" i="3" s="1"/>
  <c r="I2452" i="3"/>
  <c r="K2452" i="3" s="1"/>
  <c r="I2453" i="3"/>
  <c r="K2453" i="3" s="1"/>
  <c r="I2454" i="3"/>
  <c r="K2454" i="3" s="1"/>
  <c r="I2455" i="3"/>
  <c r="K2455" i="3" s="1"/>
  <c r="I2456" i="3"/>
  <c r="K2456" i="3" s="1"/>
  <c r="I2457" i="3"/>
  <c r="K2457" i="3" s="1"/>
  <c r="I2458" i="3"/>
  <c r="K2458" i="3" s="1"/>
  <c r="I2459" i="3"/>
  <c r="K2459" i="3" s="1"/>
  <c r="I2460" i="3"/>
  <c r="K2460" i="3" s="1"/>
  <c r="I2461" i="3"/>
  <c r="K2461" i="3" s="1"/>
  <c r="I2462" i="3"/>
  <c r="K2462" i="3" s="1"/>
  <c r="I2463" i="3"/>
  <c r="K2463" i="3" s="1"/>
  <c r="I2464" i="3"/>
  <c r="K2464" i="3" s="1"/>
  <c r="I2465" i="3"/>
  <c r="K2465" i="3" s="1"/>
  <c r="I2466" i="3"/>
  <c r="K2466" i="3" s="1"/>
  <c r="I2467" i="3"/>
  <c r="K2467" i="3" s="1"/>
  <c r="I2468" i="3"/>
  <c r="K2468" i="3" s="1"/>
  <c r="I2469" i="3"/>
  <c r="K2469" i="3" s="1"/>
  <c r="I2470" i="3"/>
  <c r="K2470" i="3" s="1"/>
  <c r="I2471" i="3"/>
  <c r="K2471" i="3" s="1"/>
  <c r="I2472" i="3"/>
  <c r="K2472" i="3" s="1"/>
  <c r="I2473" i="3"/>
  <c r="K2473" i="3" s="1"/>
  <c r="I2474" i="3"/>
  <c r="K2474" i="3" s="1"/>
  <c r="I2475" i="3"/>
  <c r="K2475" i="3" s="1"/>
  <c r="I2476" i="3"/>
  <c r="K2476" i="3" s="1"/>
  <c r="I2477" i="3"/>
  <c r="K2477" i="3" s="1"/>
  <c r="I2478" i="3"/>
  <c r="K2478" i="3" s="1"/>
  <c r="I2479" i="3"/>
  <c r="K2479" i="3" s="1"/>
  <c r="I2480" i="3"/>
  <c r="K2480" i="3" s="1"/>
  <c r="I2481" i="3"/>
  <c r="K2481" i="3" s="1"/>
  <c r="I2482" i="3"/>
  <c r="K2482" i="3" s="1"/>
  <c r="I2483" i="3"/>
  <c r="K2483" i="3" s="1"/>
  <c r="I2484" i="3"/>
  <c r="K2484" i="3" s="1"/>
  <c r="I2485" i="3"/>
  <c r="K2485" i="3" s="1"/>
  <c r="I2486" i="3"/>
  <c r="K2486" i="3" s="1"/>
  <c r="I2487" i="3"/>
  <c r="K2487" i="3" s="1"/>
  <c r="I2488" i="3"/>
  <c r="K2488" i="3" s="1"/>
  <c r="I2489" i="3"/>
  <c r="K2489" i="3" s="1"/>
  <c r="I2490" i="3"/>
  <c r="K2490" i="3" s="1"/>
  <c r="I2491" i="3"/>
  <c r="K2491" i="3" s="1"/>
  <c r="I2492" i="3"/>
  <c r="K2492" i="3" s="1"/>
  <c r="I2493" i="3"/>
  <c r="K2493" i="3" s="1"/>
  <c r="I2494" i="3"/>
  <c r="K2494" i="3" s="1"/>
  <c r="I2495" i="3"/>
  <c r="K2495" i="3" s="1"/>
  <c r="I2496" i="3"/>
  <c r="K2496" i="3" s="1"/>
  <c r="I2497" i="3"/>
  <c r="K2497" i="3" s="1"/>
  <c r="I2498" i="3"/>
  <c r="K2498" i="3" s="1"/>
  <c r="I2499" i="3"/>
  <c r="K2499" i="3" s="1"/>
  <c r="I2500" i="3"/>
  <c r="K2500" i="3" s="1"/>
  <c r="I2501" i="3"/>
  <c r="K2501" i="3" s="1"/>
  <c r="I2502" i="3"/>
  <c r="K2502" i="3" s="1"/>
  <c r="I2503" i="3"/>
  <c r="K2503" i="3" s="1"/>
  <c r="I2504" i="3"/>
  <c r="K2504" i="3" s="1"/>
  <c r="I2505" i="3"/>
  <c r="K2505" i="3" s="1"/>
  <c r="I2506" i="3"/>
  <c r="K2506" i="3" s="1"/>
  <c r="I2507" i="3"/>
  <c r="K2507" i="3" s="1"/>
  <c r="I2508" i="3"/>
  <c r="K2508" i="3" s="1"/>
  <c r="I2509" i="3"/>
  <c r="K2509" i="3" s="1"/>
  <c r="I2510" i="3"/>
  <c r="K2510" i="3" s="1"/>
  <c r="I2511" i="3"/>
  <c r="K2511" i="3" s="1"/>
  <c r="I2512" i="3"/>
  <c r="K2512" i="3" s="1"/>
  <c r="I2513" i="3"/>
  <c r="K2513" i="3" s="1"/>
  <c r="I2514" i="3"/>
  <c r="K2514" i="3" s="1"/>
  <c r="I2515" i="3"/>
  <c r="K2515" i="3" s="1"/>
  <c r="I2516" i="3"/>
  <c r="K2516" i="3" s="1"/>
  <c r="I2517" i="3"/>
  <c r="K2517" i="3" s="1"/>
  <c r="I2518" i="3"/>
  <c r="K2518" i="3" s="1"/>
  <c r="I2519" i="3"/>
  <c r="K2519" i="3" s="1"/>
  <c r="I2520" i="3"/>
  <c r="K2520" i="3" s="1"/>
  <c r="I2521" i="3"/>
  <c r="K2521" i="3" s="1"/>
  <c r="I2522" i="3"/>
  <c r="K2522" i="3" s="1"/>
  <c r="I2523" i="3"/>
  <c r="K2523" i="3" s="1"/>
  <c r="I2524" i="3"/>
  <c r="K2524" i="3" s="1"/>
  <c r="I2525" i="3"/>
  <c r="K2525" i="3" s="1"/>
  <c r="I2526" i="3"/>
  <c r="K2526" i="3" s="1"/>
  <c r="I2527" i="3"/>
  <c r="K2527" i="3" s="1"/>
  <c r="I2528" i="3"/>
  <c r="K2528" i="3" s="1"/>
  <c r="I2529" i="3"/>
  <c r="K2529" i="3" s="1"/>
  <c r="I2530" i="3"/>
  <c r="K2530" i="3" s="1"/>
  <c r="I2531" i="3"/>
  <c r="K2531" i="3" s="1"/>
  <c r="I2532" i="3"/>
  <c r="K2532" i="3" s="1"/>
  <c r="I2533" i="3"/>
  <c r="K2533" i="3" s="1"/>
  <c r="I2534" i="3"/>
  <c r="K2534" i="3" s="1"/>
  <c r="I2535" i="3"/>
  <c r="K2535" i="3" s="1"/>
  <c r="I2536" i="3"/>
  <c r="K2536" i="3" s="1"/>
  <c r="I2537" i="3"/>
  <c r="K2537" i="3" s="1"/>
  <c r="I2538" i="3"/>
  <c r="K2538" i="3" s="1"/>
  <c r="I2539" i="3"/>
  <c r="K2539" i="3" s="1"/>
  <c r="I2540" i="3"/>
  <c r="K2540" i="3" s="1"/>
  <c r="I2541" i="3"/>
  <c r="K2541" i="3" s="1"/>
  <c r="I2542" i="3"/>
  <c r="K2542" i="3" s="1"/>
  <c r="I2543" i="3"/>
  <c r="K2543" i="3" s="1"/>
  <c r="I2544" i="3"/>
  <c r="K2544" i="3" s="1"/>
  <c r="I2545" i="3"/>
  <c r="K2545" i="3" s="1"/>
  <c r="I2546" i="3"/>
  <c r="K2546" i="3" s="1"/>
  <c r="I2547" i="3"/>
  <c r="K2547" i="3" s="1"/>
  <c r="I2548" i="3"/>
  <c r="K2548" i="3" s="1"/>
  <c r="I2549" i="3"/>
  <c r="K2549" i="3" s="1"/>
  <c r="I2550" i="3"/>
  <c r="K2550" i="3" s="1"/>
  <c r="I2551" i="3"/>
  <c r="K2551" i="3" s="1"/>
  <c r="I2552" i="3"/>
  <c r="K2552" i="3" s="1"/>
  <c r="I2553" i="3"/>
  <c r="K2553" i="3" s="1"/>
  <c r="I2554" i="3"/>
  <c r="K2554" i="3" s="1"/>
  <c r="I2555" i="3"/>
  <c r="K2555" i="3" s="1"/>
  <c r="I2556" i="3"/>
  <c r="K2556" i="3" s="1"/>
  <c r="I2557" i="3"/>
  <c r="K2557" i="3" s="1"/>
  <c r="I2558" i="3"/>
  <c r="K2558" i="3" s="1"/>
  <c r="I2559" i="3"/>
  <c r="K2559" i="3" s="1"/>
  <c r="I2560" i="3"/>
  <c r="K2560" i="3" s="1"/>
  <c r="I2561" i="3"/>
  <c r="K2561" i="3" s="1"/>
  <c r="I2562" i="3"/>
  <c r="K2562" i="3" s="1"/>
  <c r="I2563" i="3"/>
  <c r="K2563" i="3" s="1"/>
  <c r="I2564" i="3"/>
  <c r="K2564" i="3" s="1"/>
  <c r="I2565" i="3"/>
  <c r="K2565" i="3" s="1"/>
  <c r="I2566" i="3"/>
  <c r="K2566" i="3" s="1"/>
  <c r="I2567" i="3"/>
  <c r="K2567" i="3" s="1"/>
  <c r="I2568" i="3"/>
  <c r="K2568" i="3" s="1"/>
  <c r="I2569" i="3"/>
  <c r="K2569" i="3" s="1"/>
  <c r="I2570" i="3"/>
  <c r="K2570" i="3" s="1"/>
  <c r="I2571" i="3"/>
  <c r="K2571" i="3" s="1"/>
  <c r="I2572" i="3"/>
  <c r="K2572" i="3" s="1"/>
  <c r="I2573" i="3"/>
  <c r="K2573" i="3" s="1"/>
  <c r="I2574" i="3"/>
  <c r="K2574" i="3" s="1"/>
  <c r="I2575" i="3"/>
  <c r="K2575" i="3" s="1"/>
  <c r="I2576" i="3"/>
  <c r="K2576" i="3" s="1"/>
  <c r="I2577" i="3"/>
  <c r="K2577" i="3" s="1"/>
  <c r="I2578" i="3"/>
  <c r="K2578" i="3" s="1"/>
  <c r="I2579" i="3"/>
  <c r="K2579" i="3" s="1"/>
  <c r="I2580" i="3"/>
  <c r="K2580" i="3" s="1"/>
  <c r="I2581" i="3"/>
  <c r="K2581" i="3" s="1"/>
  <c r="I2582" i="3"/>
  <c r="K2582" i="3" s="1"/>
  <c r="I2583" i="3"/>
  <c r="K2583" i="3" s="1"/>
  <c r="I2584" i="3"/>
  <c r="K2584" i="3" s="1"/>
  <c r="I2585" i="3"/>
  <c r="K2585" i="3" s="1"/>
  <c r="I2586" i="3"/>
  <c r="K2586" i="3" s="1"/>
  <c r="I2587" i="3"/>
  <c r="K2587" i="3" s="1"/>
  <c r="I2588" i="3"/>
  <c r="K2588" i="3" s="1"/>
  <c r="I2589" i="3"/>
  <c r="K2589" i="3" s="1"/>
  <c r="I2590" i="3"/>
  <c r="K2590" i="3" s="1"/>
  <c r="I2591" i="3"/>
  <c r="K2591" i="3" s="1"/>
  <c r="I2592" i="3"/>
  <c r="K2592" i="3" s="1"/>
  <c r="I2593" i="3"/>
  <c r="K2593" i="3" s="1"/>
  <c r="I2594" i="3"/>
  <c r="K2594" i="3" s="1"/>
  <c r="I2595" i="3"/>
  <c r="K2595" i="3" s="1"/>
  <c r="I2596" i="3"/>
  <c r="K2596" i="3" s="1"/>
  <c r="I2597" i="3"/>
  <c r="K2597" i="3" s="1"/>
  <c r="I2598" i="3"/>
  <c r="K2598" i="3" s="1"/>
  <c r="I2599" i="3"/>
  <c r="K2599" i="3" s="1"/>
  <c r="I2600" i="3"/>
  <c r="K2600" i="3" s="1"/>
  <c r="I2601" i="3"/>
  <c r="K2601" i="3" s="1"/>
  <c r="I2602" i="3"/>
  <c r="K2602" i="3" s="1"/>
  <c r="I2603" i="3"/>
  <c r="K2603" i="3" s="1"/>
  <c r="I2604" i="3"/>
  <c r="K2604" i="3" s="1"/>
  <c r="I2605" i="3"/>
  <c r="K2605" i="3" s="1"/>
  <c r="I2606" i="3"/>
  <c r="K2606" i="3" s="1"/>
  <c r="I2607" i="3"/>
  <c r="K2607" i="3" s="1"/>
  <c r="I2608" i="3"/>
  <c r="K2608" i="3" s="1"/>
  <c r="I2609" i="3"/>
  <c r="K2609" i="3" s="1"/>
  <c r="I2610" i="3"/>
  <c r="K2610" i="3" s="1"/>
  <c r="I2611" i="3"/>
  <c r="K2611" i="3" s="1"/>
  <c r="I2612" i="3"/>
  <c r="K2612" i="3" s="1"/>
  <c r="I2613" i="3"/>
  <c r="K2613" i="3" s="1"/>
  <c r="I2614" i="3"/>
  <c r="K2614" i="3" s="1"/>
  <c r="I2615" i="3"/>
  <c r="K2615" i="3" s="1"/>
  <c r="I2616" i="3"/>
  <c r="K2616" i="3" s="1"/>
  <c r="I2617" i="3"/>
  <c r="K2617" i="3" s="1"/>
  <c r="I2618" i="3"/>
  <c r="K2618" i="3" s="1"/>
  <c r="I2619" i="3"/>
  <c r="K2619" i="3" s="1"/>
  <c r="I2620" i="3"/>
  <c r="K2620" i="3" s="1"/>
  <c r="I2621" i="3"/>
  <c r="K2621" i="3" s="1"/>
  <c r="I2622" i="3"/>
  <c r="K2622" i="3" s="1"/>
  <c r="I2623" i="3"/>
  <c r="K2623" i="3" s="1"/>
  <c r="I2624" i="3"/>
  <c r="K2624" i="3" s="1"/>
  <c r="I2625" i="3"/>
  <c r="K2625" i="3" s="1"/>
  <c r="I2626" i="3"/>
  <c r="K2626" i="3" s="1"/>
  <c r="I2627" i="3"/>
  <c r="K2627" i="3" s="1"/>
  <c r="I2628" i="3"/>
  <c r="K2628" i="3" s="1"/>
  <c r="I2629" i="3"/>
  <c r="K2629" i="3" s="1"/>
  <c r="I2630" i="3"/>
  <c r="K2630" i="3" s="1"/>
  <c r="I2631" i="3"/>
  <c r="K2631" i="3" s="1"/>
  <c r="I2632" i="3"/>
  <c r="K2632" i="3" s="1"/>
  <c r="I2633" i="3"/>
  <c r="K2633" i="3" s="1"/>
  <c r="I2634" i="3"/>
  <c r="K2634" i="3" s="1"/>
  <c r="I2635" i="3"/>
  <c r="K2635" i="3" s="1"/>
  <c r="I2636" i="3"/>
  <c r="K2636" i="3" s="1"/>
  <c r="I2637" i="3"/>
  <c r="K2637" i="3" s="1"/>
  <c r="I2638" i="3"/>
  <c r="K2638" i="3" s="1"/>
  <c r="I2639" i="3"/>
  <c r="K2639" i="3" s="1"/>
  <c r="I2640" i="3"/>
  <c r="K2640" i="3" s="1"/>
  <c r="I2641" i="3"/>
  <c r="K2641" i="3" s="1"/>
  <c r="I2642" i="3"/>
  <c r="K2642" i="3" s="1"/>
  <c r="I2643" i="3"/>
  <c r="K2643" i="3" s="1"/>
  <c r="I2644" i="3"/>
  <c r="K2644" i="3" s="1"/>
  <c r="I2645" i="3"/>
  <c r="K2645" i="3" s="1"/>
  <c r="I2646" i="3"/>
  <c r="K2646" i="3" s="1"/>
  <c r="I2647" i="3"/>
  <c r="K2647" i="3" s="1"/>
  <c r="I2648" i="3"/>
  <c r="K2648" i="3" s="1"/>
  <c r="I2649" i="3"/>
  <c r="K2649" i="3" s="1"/>
  <c r="I2650" i="3"/>
  <c r="K2650" i="3" s="1"/>
  <c r="I2651" i="3"/>
  <c r="K2651" i="3" s="1"/>
  <c r="I2652" i="3"/>
  <c r="K2652" i="3" s="1"/>
  <c r="I2653" i="3"/>
  <c r="K2653" i="3" s="1"/>
  <c r="I2654" i="3"/>
  <c r="K2654" i="3" s="1"/>
  <c r="I2655" i="3"/>
  <c r="K2655" i="3" s="1"/>
  <c r="I2656" i="3"/>
  <c r="K2656" i="3" s="1"/>
  <c r="I2657" i="3"/>
  <c r="K2657" i="3" s="1"/>
  <c r="I2658" i="3"/>
  <c r="K2658" i="3" s="1"/>
  <c r="I2659" i="3"/>
  <c r="K2659" i="3" s="1"/>
  <c r="I2660" i="3"/>
  <c r="K2660" i="3" s="1"/>
  <c r="I2661" i="3"/>
  <c r="K2661" i="3" s="1"/>
  <c r="I2662" i="3"/>
  <c r="K2662" i="3" s="1"/>
  <c r="I2663" i="3"/>
  <c r="K2663" i="3" s="1"/>
  <c r="I2664" i="3"/>
  <c r="K2664" i="3" s="1"/>
  <c r="I2665" i="3"/>
  <c r="K2665" i="3" s="1"/>
  <c r="I2666" i="3"/>
  <c r="K2666" i="3" s="1"/>
  <c r="I2667" i="3"/>
  <c r="K2667" i="3" s="1"/>
  <c r="I2668" i="3"/>
  <c r="K2668" i="3" s="1"/>
  <c r="I2669" i="3"/>
  <c r="K2669" i="3" s="1"/>
  <c r="I2670" i="3"/>
  <c r="K2670" i="3" s="1"/>
  <c r="I2671" i="3"/>
  <c r="K2671" i="3" s="1"/>
  <c r="I2672" i="3"/>
  <c r="K2672" i="3" s="1"/>
  <c r="I2673" i="3"/>
  <c r="K2673" i="3" s="1"/>
  <c r="I2674" i="3"/>
  <c r="K2674" i="3" s="1"/>
  <c r="I2675" i="3"/>
  <c r="K2675" i="3" s="1"/>
  <c r="I2676" i="3"/>
  <c r="K2676" i="3" s="1"/>
  <c r="I2677" i="3"/>
  <c r="K2677" i="3" s="1"/>
  <c r="I2678" i="3"/>
  <c r="K2678" i="3" s="1"/>
  <c r="I2679" i="3"/>
  <c r="K2679" i="3" s="1"/>
  <c r="I2680" i="3"/>
  <c r="K2680" i="3" s="1"/>
  <c r="I2681" i="3"/>
  <c r="K2681" i="3" s="1"/>
  <c r="I2682" i="3"/>
  <c r="K2682" i="3" s="1"/>
  <c r="I2683" i="3"/>
  <c r="K2683" i="3" s="1"/>
  <c r="I2684" i="3"/>
  <c r="K2684" i="3" s="1"/>
  <c r="I2685" i="3"/>
  <c r="K2685" i="3" s="1"/>
  <c r="I2686" i="3"/>
  <c r="K2686" i="3" s="1"/>
  <c r="I2687" i="3"/>
  <c r="K2687" i="3" s="1"/>
  <c r="I2688" i="3"/>
  <c r="K2688" i="3" s="1"/>
  <c r="I2689" i="3"/>
  <c r="K2689" i="3" s="1"/>
  <c r="I2690" i="3"/>
  <c r="K2690" i="3" s="1"/>
  <c r="I2691" i="3"/>
  <c r="K2691" i="3" s="1"/>
  <c r="I2692" i="3"/>
  <c r="K2692" i="3" s="1"/>
  <c r="I2693" i="3"/>
  <c r="K2693" i="3" s="1"/>
  <c r="I2694" i="3"/>
  <c r="K2694" i="3" s="1"/>
  <c r="I2695" i="3"/>
  <c r="K2695" i="3" s="1"/>
  <c r="I2696" i="3"/>
  <c r="K2696" i="3" s="1"/>
  <c r="I2697" i="3"/>
  <c r="K2697" i="3" s="1"/>
  <c r="I2698" i="3"/>
  <c r="K2698" i="3" s="1"/>
  <c r="I2699" i="3"/>
  <c r="K2699" i="3" s="1"/>
  <c r="I2700" i="3"/>
  <c r="K2700" i="3" s="1"/>
  <c r="I2701" i="3"/>
  <c r="K2701" i="3" s="1"/>
  <c r="I2702" i="3"/>
  <c r="K2702" i="3" s="1"/>
  <c r="I2703" i="3"/>
  <c r="K2703" i="3" s="1"/>
  <c r="I2704" i="3"/>
  <c r="K2704" i="3" s="1"/>
  <c r="I2705" i="3"/>
  <c r="K2705" i="3" s="1"/>
  <c r="I2706" i="3"/>
  <c r="K2706" i="3" s="1"/>
  <c r="I2707" i="3"/>
  <c r="K2707" i="3" s="1"/>
  <c r="I2708" i="3"/>
  <c r="K2708" i="3" s="1"/>
  <c r="I2709" i="3"/>
  <c r="K2709" i="3" s="1"/>
  <c r="I2710" i="3"/>
  <c r="K2710" i="3" s="1"/>
  <c r="I2711" i="3"/>
  <c r="K2711" i="3" s="1"/>
  <c r="I2712" i="3"/>
  <c r="K2712" i="3" s="1"/>
  <c r="I2713" i="3"/>
  <c r="K2713" i="3" s="1"/>
  <c r="I2714" i="3"/>
  <c r="K2714" i="3" s="1"/>
  <c r="I2715" i="3"/>
  <c r="K2715" i="3" s="1"/>
  <c r="I2716" i="3"/>
  <c r="K2716" i="3" s="1"/>
  <c r="I2717" i="3"/>
  <c r="K2717" i="3" s="1"/>
  <c r="I2718" i="3"/>
  <c r="K2718" i="3" s="1"/>
  <c r="I2719" i="3"/>
  <c r="K2719" i="3" s="1"/>
  <c r="I2720" i="3"/>
  <c r="K2720" i="3" s="1"/>
  <c r="I2721" i="3"/>
  <c r="K2721" i="3" s="1"/>
  <c r="I2722" i="3"/>
  <c r="K2722" i="3" s="1"/>
  <c r="I2723" i="3"/>
  <c r="K2723" i="3" s="1"/>
  <c r="I2724" i="3"/>
  <c r="K2724" i="3" s="1"/>
  <c r="I2725" i="3"/>
  <c r="K2725" i="3" s="1"/>
  <c r="I2726" i="3"/>
  <c r="K2726" i="3" s="1"/>
  <c r="I2727" i="3"/>
  <c r="K2727" i="3" s="1"/>
  <c r="I2728" i="3"/>
  <c r="K2728" i="3" s="1"/>
  <c r="I2729" i="3"/>
  <c r="K2729" i="3" s="1"/>
  <c r="I2730" i="3"/>
  <c r="K2730" i="3" s="1"/>
  <c r="I2731" i="3"/>
  <c r="K2731" i="3" s="1"/>
  <c r="I2732" i="3"/>
  <c r="K2732" i="3" s="1"/>
  <c r="I2733" i="3"/>
  <c r="K2733" i="3" s="1"/>
  <c r="I2734" i="3"/>
  <c r="K2734" i="3" s="1"/>
  <c r="I2735" i="3"/>
  <c r="K2735" i="3" s="1"/>
  <c r="I2736" i="3"/>
  <c r="K2736" i="3" s="1"/>
  <c r="I2737" i="3"/>
  <c r="K2737" i="3" s="1"/>
  <c r="I2738" i="3"/>
  <c r="K2738" i="3" s="1"/>
  <c r="I2739" i="3"/>
  <c r="K2739" i="3" s="1"/>
  <c r="I2740" i="3"/>
  <c r="K2740" i="3" s="1"/>
  <c r="I2741" i="3"/>
  <c r="K2741" i="3" s="1"/>
  <c r="I2742" i="3"/>
  <c r="K2742" i="3" s="1"/>
  <c r="I2743" i="3"/>
  <c r="K2743" i="3" s="1"/>
  <c r="I2744" i="3"/>
  <c r="K2744" i="3" s="1"/>
  <c r="I2745" i="3"/>
  <c r="K2745" i="3" s="1"/>
  <c r="I2746" i="3"/>
  <c r="K2746" i="3" s="1"/>
  <c r="I2747" i="3"/>
  <c r="K2747" i="3" s="1"/>
  <c r="I2748" i="3"/>
  <c r="K2748" i="3" s="1"/>
  <c r="I2749" i="3"/>
  <c r="K2749" i="3" s="1"/>
  <c r="I2750" i="3"/>
  <c r="K2750" i="3" s="1"/>
  <c r="I2751" i="3"/>
  <c r="K2751" i="3" s="1"/>
  <c r="I2752" i="3"/>
  <c r="K2752" i="3" s="1"/>
  <c r="I2753" i="3"/>
  <c r="K2753" i="3" s="1"/>
  <c r="I2754" i="3"/>
  <c r="K2754" i="3" s="1"/>
  <c r="I2755" i="3"/>
  <c r="K2755" i="3" s="1"/>
  <c r="I2756" i="3"/>
  <c r="K2756" i="3" s="1"/>
  <c r="I2757" i="3"/>
  <c r="K2757" i="3" s="1"/>
  <c r="I2758" i="3"/>
  <c r="K2758" i="3" s="1"/>
  <c r="I2759" i="3"/>
  <c r="K2759" i="3" s="1"/>
  <c r="I2760" i="3"/>
  <c r="K2760" i="3" s="1"/>
  <c r="I2761" i="3"/>
  <c r="K2761" i="3" s="1"/>
  <c r="I2762" i="3"/>
  <c r="K2762" i="3" s="1"/>
  <c r="I2763" i="3"/>
  <c r="K2763" i="3" s="1"/>
  <c r="I2764" i="3"/>
  <c r="K2764" i="3" s="1"/>
  <c r="I2765" i="3"/>
  <c r="K2765" i="3" s="1"/>
  <c r="I2766" i="3"/>
  <c r="K2766" i="3" s="1"/>
  <c r="I2767" i="3"/>
  <c r="K2767" i="3" s="1"/>
  <c r="I2768" i="3"/>
  <c r="K2768" i="3" s="1"/>
  <c r="I2769" i="3"/>
  <c r="K2769" i="3" s="1"/>
  <c r="I2770" i="3"/>
  <c r="K2770" i="3" s="1"/>
  <c r="I2771" i="3"/>
  <c r="K2771" i="3" s="1"/>
  <c r="I2772" i="3"/>
  <c r="K2772" i="3" s="1"/>
  <c r="I2773" i="3"/>
  <c r="K2773" i="3" s="1"/>
  <c r="I2774" i="3"/>
  <c r="K2774" i="3" s="1"/>
  <c r="I2775" i="3"/>
  <c r="K2775" i="3" s="1"/>
  <c r="I2776" i="3"/>
  <c r="K2776" i="3" s="1"/>
  <c r="I2777" i="3"/>
  <c r="K2777" i="3" s="1"/>
  <c r="I2778" i="3"/>
  <c r="K2778" i="3" s="1"/>
  <c r="I2779" i="3"/>
  <c r="K2779" i="3" s="1"/>
  <c r="I2780" i="3"/>
  <c r="K2780" i="3" s="1"/>
  <c r="I2781" i="3"/>
  <c r="K2781" i="3" s="1"/>
  <c r="I2782" i="3"/>
  <c r="K2782" i="3" s="1"/>
  <c r="I2783" i="3"/>
  <c r="K2783" i="3" s="1"/>
  <c r="I2784" i="3"/>
  <c r="K2784" i="3" s="1"/>
  <c r="I2785" i="3"/>
  <c r="K2785" i="3" s="1"/>
  <c r="I2786" i="3"/>
  <c r="K2786" i="3" s="1"/>
  <c r="I2787" i="3"/>
  <c r="K2787" i="3" s="1"/>
  <c r="I2788" i="3"/>
  <c r="K2788" i="3" s="1"/>
  <c r="I2789" i="3"/>
  <c r="K2789" i="3" s="1"/>
  <c r="I2790" i="3"/>
  <c r="K2790" i="3" s="1"/>
  <c r="I2791" i="3"/>
  <c r="K2791" i="3" s="1"/>
  <c r="I2792" i="3"/>
  <c r="K2792" i="3" s="1"/>
  <c r="I2793" i="3"/>
  <c r="K2793" i="3" s="1"/>
  <c r="I2794" i="3"/>
  <c r="K2794" i="3" s="1"/>
  <c r="I2795" i="3"/>
  <c r="K2795" i="3" s="1"/>
  <c r="I2796" i="3"/>
  <c r="K2796" i="3" s="1"/>
  <c r="I2797" i="3"/>
  <c r="K2797" i="3" s="1"/>
  <c r="I2798" i="3"/>
  <c r="K2798" i="3" s="1"/>
  <c r="I2799" i="3"/>
  <c r="K2799" i="3" s="1"/>
  <c r="I2800" i="3"/>
  <c r="K2800" i="3" s="1"/>
  <c r="I2801" i="3"/>
  <c r="K2801" i="3" s="1"/>
  <c r="I2802" i="3"/>
  <c r="K2802" i="3" s="1"/>
  <c r="I2803" i="3"/>
  <c r="K2803" i="3" s="1"/>
  <c r="I2804" i="3"/>
  <c r="K2804" i="3" s="1"/>
  <c r="I2805" i="3"/>
  <c r="K2805" i="3" s="1"/>
  <c r="I2806" i="3"/>
  <c r="K2806" i="3" s="1"/>
  <c r="I2807" i="3"/>
  <c r="K2807" i="3" s="1"/>
  <c r="I2808" i="3"/>
  <c r="K2808" i="3" s="1"/>
  <c r="I2809" i="3"/>
  <c r="K2809" i="3" s="1"/>
  <c r="I2810" i="3"/>
  <c r="K2810" i="3" s="1"/>
  <c r="I2811" i="3"/>
  <c r="K2811" i="3" s="1"/>
  <c r="I2812" i="3"/>
  <c r="K2812" i="3" s="1"/>
  <c r="I2813" i="3"/>
  <c r="K2813" i="3" s="1"/>
  <c r="I2814" i="3"/>
  <c r="K2814" i="3" s="1"/>
  <c r="I2815" i="3"/>
  <c r="K2815" i="3" s="1"/>
  <c r="I2816" i="3"/>
  <c r="K2816" i="3" s="1"/>
  <c r="I2817" i="3"/>
  <c r="K2817" i="3" s="1"/>
  <c r="I2818" i="3"/>
  <c r="K2818" i="3" s="1"/>
  <c r="I2819" i="3"/>
  <c r="K2819" i="3" s="1"/>
  <c r="I2820" i="3"/>
  <c r="K2820" i="3" s="1"/>
  <c r="I2821" i="3"/>
  <c r="K2821" i="3" s="1"/>
  <c r="I2822" i="3"/>
  <c r="K2822" i="3" s="1"/>
  <c r="I2823" i="3"/>
  <c r="K2823" i="3" s="1"/>
  <c r="I2824" i="3"/>
  <c r="K2824" i="3" s="1"/>
  <c r="I2825" i="3"/>
  <c r="K2825" i="3" s="1"/>
  <c r="I2826" i="3"/>
  <c r="K2826" i="3" s="1"/>
  <c r="I2827" i="3"/>
  <c r="K2827" i="3" s="1"/>
  <c r="I2828" i="3"/>
  <c r="K2828" i="3" s="1"/>
  <c r="I2829" i="3"/>
  <c r="K2829" i="3" s="1"/>
  <c r="I2830" i="3"/>
  <c r="K2830" i="3" s="1"/>
  <c r="I2831" i="3"/>
  <c r="K2831" i="3" s="1"/>
  <c r="I2832" i="3"/>
  <c r="K2832" i="3" s="1"/>
  <c r="I2833" i="3"/>
  <c r="K2833" i="3" s="1"/>
  <c r="I2834" i="3"/>
  <c r="K2834" i="3" s="1"/>
  <c r="I2835" i="3"/>
  <c r="K2835" i="3" s="1"/>
  <c r="I2836" i="3"/>
  <c r="K2836" i="3" s="1"/>
  <c r="I2837" i="3"/>
  <c r="K2837" i="3" s="1"/>
  <c r="I2838" i="3"/>
  <c r="K2838" i="3" s="1"/>
  <c r="I2839" i="3"/>
  <c r="K2839" i="3" s="1"/>
  <c r="I2840" i="3"/>
  <c r="K2840" i="3" s="1"/>
  <c r="I2841" i="3"/>
  <c r="K2841" i="3" s="1"/>
  <c r="I2842" i="3"/>
  <c r="K2842" i="3" s="1"/>
  <c r="I2843" i="3"/>
  <c r="K2843" i="3" s="1"/>
  <c r="I2844" i="3"/>
  <c r="K2844" i="3" s="1"/>
  <c r="I2845" i="3"/>
  <c r="K2845" i="3" s="1"/>
  <c r="I2846" i="3"/>
  <c r="K2846" i="3" s="1"/>
  <c r="I2847" i="3"/>
  <c r="K2847" i="3" s="1"/>
  <c r="I2848" i="3"/>
  <c r="K2848" i="3" s="1"/>
  <c r="I2849" i="3"/>
  <c r="K2849" i="3" s="1"/>
  <c r="I2850" i="3"/>
  <c r="K2850" i="3" s="1"/>
  <c r="I2851" i="3"/>
  <c r="K2851" i="3" s="1"/>
  <c r="I2852" i="3"/>
  <c r="K2852" i="3" s="1"/>
  <c r="I2853" i="3"/>
  <c r="K2853" i="3" s="1"/>
  <c r="I2854" i="3"/>
  <c r="K2854" i="3" s="1"/>
  <c r="I2855" i="3"/>
  <c r="K2855" i="3" s="1"/>
  <c r="I2856" i="3"/>
  <c r="K2856" i="3" s="1"/>
  <c r="I2857" i="3"/>
  <c r="K2857" i="3" s="1"/>
  <c r="I2858" i="3"/>
  <c r="K2858" i="3" s="1"/>
  <c r="I2859" i="3"/>
  <c r="K2859" i="3" s="1"/>
  <c r="I2860" i="3"/>
  <c r="K2860" i="3" s="1"/>
  <c r="I2861" i="3"/>
  <c r="K2861" i="3" s="1"/>
  <c r="I2862" i="3"/>
  <c r="K2862" i="3" s="1"/>
  <c r="I2863" i="3"/>
  <c r="K2863" i="3" s="1"/>
  <c r="I2864" i="3"/>
  <c r="K2864" i="3" s="1"/>
  <c r="I2865" i="3"/>
  <c r="K2865" i="3" s="1"/>
  <c r="I2866" i="3"/>
  <c r="K2866" i="3" s="1"/>
  <c r="I2867" i="3"/>
  <c r="K2867" i="3" s="1"/>
  <c r="I2868" i="3"/>
  <c r="K2868" i="3" s="1"/>
  <c r="I2869" i="3"/>
  <c r="K2869" i="3" s="1"/>
  <c r="I2870" i="3"/>
  <c r="K2870" i="3" s="1"/>
  <c r="I2871" i="3"/>
  <c r="K2871" i="3" s="1"/>
  <c r="I2872" i="3"/>
  <c r="K2872" i="3" s="1"/>
  <c r="I2873" i="3"/>
  <c r="K2873" i="3" s="1"/>
  <c r="I2874" i="3"/>
  <c r="K2874" i="3" s="1"/>
  <c r="I2875" i="3"/>
  <c r="K2875" i="3" s="1"/>
  <c r="I2876" i="3"/>
  <c r="K2876" i="3" s="1"/>
  <c r="I2877" i="3"/>
  <c r="K2877" i="3" s="1"/>
  <c r="I2878" i="3"/>
  <c r="K2878" i="3" s="1"/>
  <c r="I2879" i="3"/>
  <c r="K2879" i="3" s="1"/>
  <c r="I2880" i="3"/>
  <c r="K2880" i="3" s="1"/>
  <c r="I2881" i="3"/>
  <c r="K2881" i="3" s="1"/>
  <c r="I2882" i="3"/>
  <c r="K2882" i="3" s="1"/>
  <c r="I2883" i="3"/>
  <c r="K2883" i="3" s="1"/>
  <c r="I2884" i="3"/>
  <c r="K2884" i="3" s="1"/>
  <c r="I2885" i="3"/>
  <c r="K2885" i="3" s="1"/>
  <c r="I2886" i="3"/>
  <c r="K2886" i="3" s="1"/>
  <c r="I2887" i="3"/>
  <c r="K2887" i="3" s="1"/>
  <c r="I2888" i="3"/>
  <c r="K2888" i="3" s="1"/>
  <c r="I2889" i="3"/>
  <c r="K2889" i="3" s="1"/>
  <c r="I2890" i="3"/>
  <c r="K2890" i="3" s="1"/>
  <c r="I2891" i="3"/>
  <c r="K2891" i="3" s="1"/>
  <c r="I2892" i="3"/>
  <c r="K2892" i="3" s="1"/>
  <c r="I2893" i="3"/>
  <c r="K2893" i="3" s="1"/>
  <c r="I2894" i="3"/>
  <c r="K2894" i="3" s="1"/>
  <c r="I2895" i="3"/>
  <c r="K2895" i="3" s="1"/>
  <c r="I2896" i="3"/>
  <c r="K2896" i="3" s="1"/>
  <c r="I2897" i="3"/>
  <c r="K2897" i="3" s="1"/>
  <c r="I2898" i="3"/>
  <c r="K2898" i="3" s="1"/>
  <c r="I2899" i="3"/>
  <c r="K2899" i="3" s="1"/>
  <c r="I2900" i="3"/>
  <c r="K2900" i="3" s="1"/>
  <c r="I2901" i="3"/>
  <c r="K2901" i="3" s="1"/>
  <c r="I2902" i="3"/>
  <c r="K2902" i="3" s="1"/>
  <c r="I2903" i="3"/>
  <c r="K2903" i="3" s="1"/>
  <c r="I2904" i="3"/>
  <c r="K2904" i="3" s="1"/>
  <c r="I2905" i="3"/>
  <c r="K2905" i="3" s="1"/>
  <c r="I2906" i="3"/>
  <c r="K2906" i="3" s="1"/>
  <c r="I2907" i="3"/>
  <c r="K2907" i="3" s="1"/>
  <c r="I2908" i="3"/>
  <c r="K2908" i="3" s="1"/>
  <c r="I2909" i="3"/>
  <c r="K2909" i="3" s="1"/>
  <c r="I2910" i="3"/>
  <c r="K2910" i="3" s="1"/>
  <c r="I2911" i="3"/>
  <c r="K2911" i="3" s="1"/>
  <c r="I2912" i="3"/>
  <c r="K2912" i="3" s="1"/>
  <c r="I2913" i="3"/>
  <c r="K2913" i="3" s="1"/>
  <c r="I2914" i="3"/>
  <c r="K2914" i="3" s="1"/>
  <c r="I2915" i="3"/>
  <c r="K2915" i="3" s="1"/>
  <c r="I2916" i="3"/>
  <c r="K2916" i="3" s="1"/>
  <c r="I2917" i="3"/>
  <c r="K2917" i="3" s="1"/>
  <c r="I2918" i="3"/>
  <c r="K2918" i="3" s="1"/>
  <c r="I2919" i="3"/>
  <c r="K2919" i="3" s="1"/>
  <c r="I2920" i="3"/>
  <c r="K2920" i="3" s="1"/>
  <c r="I2921" i="3"/>
  <c r="K2921" i="3" s="1"/>
  <c r="I2922" i="3"/>
  <c r="K2922" i="3" s="1"/>
  <c r="I2923" i="3"/>
  <c r="K2923" i="3" s="1"/>
  <c r="I2924" i="3"/>
  <c r="K2924" i="3" s="1"/>
  <c r="I2925" i="3"/>
  <c r="K2925" i="3" s="1"/>
  <c r="I2926" i="3"/>
  <c r="K2926" i="3" s="1"/>
  <c r="I2927" i="3"/>
  <c r="K2927" i="3" s="1"/>
  <c r="I2928" i="3"/>
  <c r="K2928" i="3" s="1"/>
  <c r="I2929" i="3"/>
  <c r="K2929" i="3" s="1"/>
  <c r="I2930" i="3"/>
  <c r="K2930" i="3" s="1"/>
  <c r="I2931" i="3"/>
  <c r="K2931" i="3" s="1"/>
  <c r="I2932" i="3"/>
  <c r="K2932" i="3" s="1"/>
  <c r="I2933" i="3"/>
  <c r="K2933" i="3" s="1"/>
  <c r="I2934" i="3"/>
  <c r="K2934" i="3" s="1"/>
  <c r="I2935" i="3"/>
  <c r="K2935" i="3" s="1"/>
  <c r="I2936" i="3"/>
  <c r="K2936" i="3" s="1"/>
  <c r="I2937" i="3"/>
  <c r="K2937" i="3" s="1"/>
  <c r="I2938" i="3"/>
  <c r="K2938" i="3" s="1"/>
  <c r="I2939" i="3"/>
  <c r="K2939" i="3" s="1"/>
  <c r="I2940" i="3"/>
  <c r="K2940" i="3" s="1"/>
  <c r="I2941" i="3"/>
  <c r="K2941" i="3" s="1"/>
  <c r="I2942" i="3"/>
  <c r="K2942" i="3" s="1"/>
  <c r="I2943" i="3"/>
  <c r="K2943" i="3" s="1"/>
  <c r="I2944" i="3"/>
  <c r="K2944" i="3" s="1"/>
  <c r="I2945" i="3"/>
  <c r="K2945" i="3" s="1"/>
  <c r="I2946" i="3"/>
  <c r="K2946" i="3" s="1"/>
  <c r="I2947" i="3"/>
  <c r="K2947" i="3" s="1"/>
  <c r="I2948" i="3"/>
  <c r="K2948" i="3" s="1"/>
  <c r="I2949" i="3"/>
  <c r="K2949" i="3" s="1"/>
  <c r="I2950" i="3"/>
  <c r="K2950" i="3" s="1"/>
  <c r="I2951" i="3"/>
  <c r="K2951" i="3" s="1"/>
  <c r="I2952" i="3"/>
  <c r="K2952" i="3" s="1"/>
  <c r="I2953" i="3"/>
  <c r="K2953" i="3" s="1"/>
  <c r="I2954" i="3"/>
  <c r="K2954" i="3" s="1"/>
  <c r="I2955" i="3"/>
  <c r="K2955" i="3" s="1"/>
  <c r="I2956" i="3"/>
  <c r="K2956" i="3" s="1"/>
  <c r="I2957" i="3"/>
  <c r="K2957" i="3" s="1"/>
  <c r="I2958" i="3"/>
  <c r="K2958" i="3" s="1"/>
  <c r="I2959" i="3"/>
  <c r="K2959" i="3" s="1"/>
  <c r="I2960" i="3"/>
  <c r="K2960" i="3" s="1"/>
  <c r="I2961" i="3"/>
  <c r="K2961" i="3" s="1"/>
  <c r="I2962" i="3"/>
  <c r="K2962" i="3" s="1"/>
  <c r="I2963" i="3"/>
  <c r="K2963" i="3" s="1"/>
  <c r="I2964" i="3"/>
  <c r="K2964" i="3" s="1"/>
  <c r="I2965" i="3"/>
  <c r="K2965" i="3" s="1"/>
  <c r="I2966" i="3"/>
  <c r="K2966" i="3" s="1"/>
  <c r="I2967" i="3"/>
  <c r="K2967" i="3" s="1"/>
  <c r="I2968" i="3"/>
  <c r="K2968" i="3" s="1"/>
  <c r="I2969" i="3"/>
  <c r="K2969" i="3" s="1"/>
  <c r="I2970" i="3"/>
  <c r="K2970" i="3" s="1"/>
  <c r="I2971" i="3"/>
  <c r="K2971" i="3" s="1"/>
  <c r="I2972" i="3"/>
  <c r="K2972" i="3" s="1"/>
  <c r="I2973" i="3"/>
  <c r="K2973" i="3" s="1"/>
  <c r="I2974" i="3"/>
  <c r="K2974" i="3" s="1"/>
  <c r="I2975" i="3"/>
  <c r="K2975" i="3" s="1"/>
  <c r="I2976" i="3"/>
  <c r="K2976" i="3" s="1"/>
  <c r="I2977" i="3"/>
  <c r="K2977" i="3" s="1"/>
  <c r="I2978" i="3"/>
  <c r="K2978" i="3" s="1"/>
  <c r="I2979" i="3"/>
  <c r="K2979" i="3" s="1"/>
  <c r="I2980" i="3"/>
  <c r="K2980" i="3" s="1"/>
  <c r="I2981" i="3"/>
  <c r="K2981" i="3" s="1"/>
  <c r="I2982" i="3"/>
  <c r="K2982" i="3" s="1"/>
  <c r="I2983" i="3"/>
  <c r="K2983" i="3" s="1"/>
  <c r="I2984" i="3"/>
  <c r="K2984" i="3" s="1"/>
  <c r="I2985" i="3"/>
  <c r="K2985" i="3" s="1"/>
  <c r="I2986" i="3"/>
  <c r="K2986" i="3" s="1"/>
  <c r="I2987" i="3"/>
  <c r="K2987" i="3" s="1"/>
  <c r="I2988" i="3"/>
  <c r="K2988" i="3" s="1"/>
  <c r="I2989" i="3"/>
  <c r="K2989" i="3" s="1"/>
  <c r="I2990" i="3"/>
  <c r="K2990" i="3" s="1"/>
  <c r="I2991" i="3"/>
  <c r="K2991" i="3" s="1"/>
  <c r="I2992" i="3"/>
  <c r="K2992" i="3" s="1"/>
  <c r="I2993" i="3"/>
  <c r="K2993" i="3" s="1"/>
  <c r="I2994" i="3"/>
  <c r="K2994" i="3" s="1"/>
  <c r="I2995" i="3"/>
  <c r="K2995" i="3" s="1"/>
  <c r="I2996" i="3"/>
  <c r="K2996" i="3" s="1"/>
  <c r="I2997" i="3"/>
  <c r="K2997" i="3" s="1"/>
  <c r="I2998" i="3"/>
  <c r="K2998" i="3" s="1"/>
  <c r="I2999" i="3"/>
  <c r="K2999" i="3" s="1"/>
  <c r="I3000" i="3"/>
  <c r="K3000" i="3" s="1"/>
  <c r="I3001" i="3"/>
  <c r="K3001" i="3" s="1"/>
  <c r="I3002" i="3"/>
  <c r="K3002" i="3" s="1"/>
  <c r="I3003" i="3"/>
  <c r="K3003" i="3" s="1"/>
  <c r="I3004" i="3"/>
  <c r="K3004" i="3" s="1"/>
  <c r="I3005" i="3"/>
  <c r="K3005" i="3" s="1"/>
  <c r="I3006" i="3"/>
  <c r="K3006" i="3" s="1"/>
  <c r="I3007" i="3"/>
  <c r="K3007" i="3" s="1"/>
  <c r="I3008" i="3"/>
  <c r="K3008" i="3" s="1"/>
  <c r="I3009" i="3"/>
  <c r="K3009" i="3" s="1"/>
  <c r="I3010" i="3"/>
  <c r="K3010" i="3" s="1"/>
  <c r="I3011" i="3"/>
  <c r="K3011" i="3" s="1"/>
  <c r="I3012" i="3"/>
  <c r="K3012" i="3" s="1"/>
  <c r="I3013" i="3"/>
  <c r="K3013" i="3" s="1"/>
  <c r="I3014" i="3"/>
  <c r="K3014" i="3" s="1"/>
  <c r="I3015" i="3"/>
  <c r="K3015" i="3" s="1"/>
  <c r="I3016" i="3"/>
  <c r="K3016" i="3" s="1"/>
  <c r="I3017" i="3"/>
  <c r="K3017" i="3" s="1"/>
  <c r="I3018" i="3"/>
  <c r="K3018" i="3" s="1"/>
  <c r="I3019" i="3"/>
  <c r="K3019" i="3" s="1"/>
  <c r="I3020" i="3"/>
  <c r="K3020" i="3" s="1"/>
  <c r="I3021" i="3"/>
  <c r="K3021" i="3" s="1"/>
  <c r="I3022" i="3"/>
  <c r="K3022" i="3" s="1"/>
  <c r="I3023" i="3"/>
  <c r="K3023" i="3" s="1"/>
  <c r="I3024" i="3"/>
  <c r="K3024" i="3" s="1"/>
  <c r="I3025" i="3"/>
  <c r="K3025" i="3" s="1"/>
  <c r="I3026" i="3"/>
  <c r="K3026" i="3" s="1"/>
  <c r="I3027" i="3"/>
  <c r="K3027" i="3" s="1"/>
  <c r="I3028" i="3"/>
  <c r="K3028" i="3" s="1"/>
  <c r="I3029" i="3"/>
  <c r="K3029" i="3" s="1"/>
  <c r="I3030" i="3"/>
  <c r="K3030" i="3" s="1"/>
  <c r="I3031" i="3"/>
  <c r="K3031" i="3" s="1"/>
  <c r="I3032" i="3"/>
  <c r="K3032" i="3" s="1"/>
  <c r="I3033" i="3"/>
  <c r="K3033" i="3" s="1"/>
  <c r="I3034" i="3"/>
  <c r="K3034" i="3" s="1"/>
  <c r="I3035" i="3"/>
  <c r="K3035" i="3" s="1"/>
  <c r="I3036" i="3"/>
  <c r="K3036" i="3" s="1"/>
  <c r="I3037" i="3"/>
  <c r="K3037" i="3" s="1"/>
  <c r="I3038" i="3"/>
  <c r="K3038" i="3" s="1"/>
  <c r="I3039" i="3"/>
  <c r="K3039" i="3" s="1"/>
  <c r="I3040" i="3"/>
  <c r="K3040" i="3" s="1"/>
  <c r="I3041" i="3"/>
  <c r="K3041" i="3" s="1"/>
  <c r="I3042" i="3"/>
  <c r="K3042" i="3" s="1"/>
  <c r="I3043" i="3"/>
  <c r="K3043" i="3" s="1"/>
  <c r="I3044" i="3"/>
  <c r="K3044" i="3" s="1"/>
  <c r="I3045" i="3"/>
  <c r="K3045" i="3" s="1"/>
  <c r="I3046" i="3"/>
  <c r="K3046" i="3" s="1"/>
  <c r="I3047" i="3"/>
  <c r="K3047" i="3" s="1"/>
  <c r="I3048" i="3"/>
  <c r="K3048" i="3" s="1"/>
  <c r="I3049" i="3"/>
  <c r="K3049" i="3" s="1"/>
  <c r="I3050" i="3"/>
  <c r="K3050" i="3" s="1"/>
  <c r="I3051" i="3"/>
  <c r="K3051" i="3" s="1"/>
  <c r="I3052" i="3"/>
  <c r="K3052" i="3" s="1"/>
  <c r="I3053" i="3"/>
  <c r="K3053" i="3" s="1"/>
  <c r="I3054" i="3"/>
  <c r="K3054" i="3" s="1"/>
  <c r="I3055" i="3"/>
  <c r="K3055" i="3" s="1"/>
  <c r="I3056" i="3"/>
  <c r="K3056" i="3" s="1"/>
  <c r="I3057" i="3"/>
  <c r="K3057" i="3" s="1"/>
  <c r="I3058" i="3"/>
  <c r="K3058" i="3" s="1"/>
  <c r="I3059" i="3"/>
  <c r="K3059" i="3" s="1"/>
  <c r="I3060" i="3"/>
  <c r="K3060" i="3" s="1"/>
  <c r="I3061" i="3"/>
  <c r="K3061" i="3" s="1"/>
  <c r="I3062" i="3"/>
  <c r="K3062" i="3" s="1"/>
  <c r="I3063" i="3"/>
  <c r="K3063" i="3" s="1"/>
  <c r="I3064" i="3"/>
  <c r="K3064" i="3" s="1"/>
  <c r="I3065" i="3"/>
  <c r="K3065" i="3" s="1"/>
  <c r="I3066" i="3"/>
  <c r="K3066" i="3" s="1"/>
  <c r="I3067" i="3"/>
  <c r="K3067" i="3" s="1"/>
  <c r="I3068" i="3"/>
  <c r="K3068" i="3" s="1"/>
  <c r="I3069" i="3"/>
  <c r="K3069" i="3" s="1"/>
  <c r="I3070" i="3"/>
  <c r="K3070" i="3" s="1"/>
  <c r="I3071" i="3"/>
  <c r="K3071" i="3" s="1"/>
  <c r="I3072" i="3"/>
  <c r="K3072" i="3" s="1"/>
  <c r="I3073" i="3"/>
  <c r="K3073" i="3" s="1"/>
  <c r="I3074" i="3"/>
  <c r="K3074" i="3" s="1"/>
  <c r="I3075" i="3"/>
  <c r="K3075" i="3" s="1"/>
  <c r="I3076" i="3"/>
  <c r="K3076" i="3" s="1"/>
  <c r="I3077" i="3"/>
  <c r="K3077" i="3" s="1"/>
  <c r="I3078" i="3"/>
  <c r="K3078" i="3" s="1"/>
  <c r="I3079" i="3"/>
  <c r="K3079" i="3" s="1"/>
  <c r="I3080" i="3"/>
  <c r="K3080" i="3" s="1"/>
  <c r="I3081" i="3"/>
  <c r="K3081" i="3" s="1"/>
  <c r="I3082" i="3"/>
  <c r="K3082" i="3" s="1"/>
  <c r="I3083" i="3"/>
  <c r="K3083" i="3" s="1"/>
  <c r="I3084" i="3"/>
  <c r="K3084" i="3" s="1"/>
  <c r="I3085" i="3"/>
  <c r="K3085" i="3" s="1"/>
  <c r="I3086" i="3"/>
  <c r="K3086" i="3" s="1"/>
  <c r="I3087" i="3"/>
  <c r="K3087" i="3" s="1"/>
  <c r="I3088" i="3"/>
  <c r="K3088" i="3" s="1"/>
  <c r="I3089" i="3"/>
  <c r="K3089" i="3" s="1"/>
  <c r="I3090" i="3"/>
  <c r="K3090" i="3" s="1"/>
  <c r="I3091" i="3"/>
  <c r="K3091" i="3" s="1"/>
  <c r="I3092" i="3"/>
  <c r="K3092" i="3" s="1"/>
  <c r="I3093" i="3"/>
  <c r="K3093" i="3" s="1"/>
  <c r="I3094" i="3"/>
  <c r="K3094" i="3" s="1"/>
  <c r="I3095" i="3"/>
  <c r="K3095" i="3" s="1"/>
  <c r="I3096" i="3"/>
  <c r="K3096" i="3" s="1"/>
  <c r="I3097" i="3"/>
  <c r="K3097" i="3" s="1"/>
  <c r="I3098" i="3"/>
  <c r="K3098" i="3" s="1"/>
  <c r="I3099" i="3"/>
  <c r="K3099" i="3" s="1"/>
  <c r="I3100" i="3"/>
  <c r="K3100" i="3" s="1"/>
  <c r="I3101" i="3"/>
  <c r="K3101" i="3" s="1"/>
  <c r="I3102" i="3"/>
  <c r="K3102" i="3" s="1"/>
  <c r="I3103" i="3"/>
  <c r="K3103" i="3" s="1"/>
  <c r="I3104" i="3"/>
  <c r="K3104" i="3" s="1"/>
  <c r="I3105" i="3"/>
  <c r="K3105" i="3" s="1"/>
  <c r="I3106" i="3"/>
  <c r="K3106" i="3" s="1"/>
  <c r="I3107" i="3"/>
  <c r="K3107" i="3" s="1"/>
  <c r="I3108" i="3"/>
  <c r="K3108" i="3" s="1"/>
  <c r="I3109" i="3"/>
  <c r="K3109" i="3" s="1"/>
  <c r="I3110" i="3"/>
  <c r="K3110" i="3" s="1"/>
  <c r="I3111" i="3"/>
  <c r="K3111" i="3" s="1"/>
  <c r="I3112" i="3"/>
  <c r="K3112" i="3" s="1"/>
  <c r="I3113" i="3"/>
  <c r="K3113" i="3" s="1"/>
  <c r="I3114" i="3"/>
  <c r="K3114" i="3" s="1"/>
  <c r="I3115" i="3"/>
  <c r="K3115" i="3" s="1"/>
  <c r="I3116" i="3"/>
  <c r="K3116" i="3" s="1"/>
  <c r="I3117" i="3"/>
  <c r="K3117" i="3" s="1"/>
  <c r="I3118" i="3"/>
  <c r="K3118" i="3" s="1"/>
  <c r="I3119" i="3"/>
  <c r="K3119" i="3" s="1"/>
  <c r="I3120" i="3"/>
  <c r="K3120" i="3" s="1"/>
  <c r="I3121" i="3"/>
  <c r="K3121" i="3" s="1"/>
  <c r="I3122" i="3"/>
  <c r="K3122" i="3" s="1"/>
  <c r="I3123" i="3"/>
  <c r="K3123" i="3" s="1"/>
  <c r="I3124" i="3"/>
  <c r="K3124" i="3" s="1"/>
  <c r="I3125" i="3"/>
  <c r="K3125" i="3" s="1"/>
  <c r="I3126" i="3"/>
  <c r="K3126" i="3" s="1"/>
  <c r="I3127" i="3"/>
  <c r="K3127" i="3" s="1"/>
  <c r="I3128" i="3"/>
  <c r="K3128" i="3" s="1"/>
  <c r="I3129" i="3"/>
  <c r="K3129" i="3" s="1"/>
  <c r="I3130" i="3"/>
  <c r="K3130" i="3" s="1"/>
  <c r="I3131" i="3"/>
  <c r="K3131" i="3" s="1"/>
  <c r="I3132" i="3"/>
  <c r="K3132" i="3" s="1"/>
  <c r="I3133" i="3"/>
  <c r="K3133" i="3" s="1"/>
  <c r="I3134" i="3"/>
  <c r="K3134" i="3" s="1"/>
  <c r="I3135" i="3"/>
  <c r="K3135" i="3" s="1"/>
  <c r="I3136" i="3"/>
  <c r="K3136" i="3" s="1"/>
  <c r="I3137" i="3"/>
  <c r="K3137" i="3" s="1"/>
  <c r="I3138" i="3"/>
  <c r="K3138" i="3" s="1"/>
  <c r="I3139" i="3"/>
  <c r="K3139" i="3" s="1"/>
  <c r="I3140" i="3"/>
  <c r="K3140" i="3" s="1"/>
  <c r="I3141" i="3"/>
  <c r="K3141" i="3" s="1"/>
  <c r="I3142" i="3"/>
  <c r="K3142" i="3" s="1"/>
  <c r="I3143" i="3"/>
  <c r="K3143" i="3" s="1"/>
  <c r="I3144" i="3"/>
  <c r="K3144" i="3" s="1"/>
  <c r="I3145" i="3"/>
  <c r="K3145" i="3" s="1"/>
  <c r="I3146" i="3"/>
  <c r="K3146" i="3" s="1"/>
  <c r="I3147" i="3"/>
  <c r="K3147" i="3" s="1"/>
  <c r="I3148" i="3"/>
  <c r="K3148" i="3" s="1"/>
  <c r="I3149" i="3"/>
  <c r="K3149" i="3" s="1"/>
  <c r="I3150" i="3"/>
  <c r="K3150" i="3" s="1"/>
  <c r="I3151" i="3"/>
  <c r="K3151" i="3" s="1"/>
  <c r="I3152" i="3"/>
  <c r="K3152" i="3" s="1"/>
  <c r="I3153" i="3"/>
  <c r="K3153" i="3" s="1"/>
  <c r="I3154" i="3"/>
  <c r="K3154" i="3" s="1"/>
  <c r="I3155" i="3"/>
  <c r="K3155" i="3" s="1"/>
  <c r="I3156" i="3"/>
  <c r="K3156" i="3" s="1"/>
  <c r="I3157" i="3"/>
  <c r="K3157" i="3" s="1"/>
  <c r="I3158" i="3"/>
  <c r="K3158" i="3" s="1"/>
  <c r="I3159" i="3"/>
  <c r="K3159" i="3" s="1"/>
  <c r="I3160" i="3"/>
  <c r="K3160" i="3" s="1"/>
  <c r="I3161" i="3"/>
  <c r="K3161" i="3" s="1"/>
  <c r="I3162" i="3"/>
  <c r="K3162" i="3" s="1"/>
  <c r="I3163" i="3"/>
  <c r="K3163" i="3" s="1"/>
  <c r="I3164" i="3"/>
  <c r="K3164" i="3" s="1"/>
  <c r="I3165" i="3"/>
  <c r="K3165" i="3" s="1"/>
  <c r="I3166" i="3"/>
  <c r="K3166" i="3" s="1"/>
  <c r="I3167" i="3"/>
  <c r="K3167" i="3" s="1"/>
  <c r="I3168" i="3"/>
  <c r="K3168" i="3" s="1"/>
  <c r="I3169" i="3"/>
  <c r="K3169" i="3" s="1"/>
  <c r="I3170" i="3"/>
  <c r="K3170" i="3" s="1"/>
  <c r="I3171" i="3"/>
  <c r="K3171" i="3" s="1"/>
  <c r="I3172" i="3"/>
  <c r="K3172" i="3" s="1"/>
  <c r="I3173" i="3"/>
  <c r="K3173" i="3" s="1"/>
  <c r="I3174" i="3"/>
  <c r="K3174" i="3" s="1"/>
  <c r="I3175" i="3"/>
  <c r="K3175" i="3" s="1"/>
  <c r="I3176" i="3"/>
  <c r="K3176" i="3" s="1"/>
  <c r="I3177" i="3"/>
  <c r="K3177" i="3" s="1"/>
  <c r="I3178" i="3"/>
  <c r="K3178" i="3" s="1"/>
  <c r="I3179" i="3"/>
  <c r="K3179" i="3" s="1"/>
  <c r="I3180" i="3"/>
  <c r="K3180" i="3" s="1"/>
  <c r="I3181" i="3"/>
  <c r="K3181" i="3" s="1"/>
  <c r="I3182" i="3"/>
  <c r="K3182" i="3" s="1"/>
  <c r="I3183" i="3"/>
  <c r="K3183" i="3" s="1"/>
  <c r="I3184" i="3"/>
  <c r="K3184" i="3" s="1"/>
  <c r="I3185" i="3"/>
  <c r="K3185" i="3" s="1"/>
  <c r="I3186" i="3"/>
  <c r="K3186" i="3" s="1"/>
  <c r="I3187" i="3"/>
  <c r="K3187" i="3" s="1"/>
  <c r="I3188" i="3"/>
  <c r="K3188" i="3" s="1"/>
  <c r="I3189" i="3"/>
  <c r="K3189" i="3" s="1"/>
  <c r="I3190" i="3"/>
  <c r="K3190" i="3" s="1"/>
  <c r="I3191" i="3"/>
  <c r="K3191" i="3" s="1"/>
  <c r="I3192" i="3"/>
  <c r="K3192" i="3" s="1"/>
  <c r="I3193" i="3"/>
  <c r="K3193" i="3" s="1"/>
  <c r="I3194" i="3"/>
  <c r="K3194" i="3" s="1"/>
  <c r="I3195" i="3"/>
  <c r="K3195" i="3" s="1"/>
  <c r="I3196" i="3"/>
  <c r="K3196" i="3" s="1"/>
  <c r="I3197" i="3"/>
  <c r="K3197" i="3" s="1"/>
  <c r="I3198" i="3"/>
  <c r="K3198" i="3" s="1"/>
  <c r="I3199" i="3"/>
  <c r="K3199" i="3" s="1"/>
  <c r="I3200" i="3"/>
  <c r="K3200" i="3" s="1"/>
  <c r="I3201" i="3"/>
  <c r="K3201" i="3" s="1"/>
  <c r="I3202" i="3"/>
  <c r="K3202" i="3" s="1"/>
  <c r="I3203" i="3"/>
  <c r="K3203" i="3" s="1"/>
  <c r="I3204" i="3"/>
  <c r="K3204" i="3" s="1"/>
  <c r="I3205" i="3"/>
  <c r="K3205" i="3" s="1"/>
  <c r="I3206" i="3"/>
  <c r="K3206" i="3" s="1"/>
  <c r="I3207" i="3"/>
  <c r="K3207" i="3" s="1"/>
  <c r="I3208" i="3"/>
  <c r="K3208" i="3" s="1"/>
  <c r="I3209" i="3"/>
  <c r="K3209" i="3" s="1"/>
  <c r="I3210" i="3"/>
  <c r="K3210" i="3" s="1"/>
  <c r="I3211" i="3"/>
  <c r="K3211" i="3" s="1"/>
  <c r="I3212" i="3"/>
  <c r="K3212" i="3" s="1"/>
  <c r="I3213" i="3"/>
  <c r="K3213" i="3" s="1"/>
  <c r="I3214" i="3"/>
  <c r="K3214" i="3" s="1"/>
  <c r="I3215" i="3"/>
  <c r="K3215" i="3" s="1"/>
  <c r="I3216" i="3"/>
  <c r="K3216" i="3" s="1"/>
  <c r="I3217" i="3"/>
  <c r="K3217" i="3" s="1"/>
  <c r="I3218" i="3"/>
  <c r="K3218" i="3" s="1"/>
  <c r="I3219" i="3"/>
  <c r="K3219" i="3" s="1"/>
  <c r="I3220" i="3"/>
  <c r="K3220" i="3" s="1"/>
  <c r="I3221" i="3"/>
  <c r="K3221" i="3" s="1"/>
  <c r="I3222" i="3"/>
  <c r="K3222" i="3" s="1"/>
  <c r="I3223" i="3"/>
  <c r="K3223" i="3" s="1"/>
  <c r="I3224" i="3"/>
  <c r="K3224" i="3" s="1"/>
  <c r="I3225" i="3"/>
  <c r="K3225" i="3" s="1"/>
  <c r="I3226" i="3"/>
  <c r="K3226" i="3" s="1"/>
  <c r="I3227" i="3"/>
  <c r="K3227" i="3" s="1"/>
  <c r="I3228" i="3"/>
  <c r="K3228" i="3" s="1"/>
  <c r="I3229" i="3"/>
  <c r="K3229" i="3" s="1"/>
  <c r="I3230" i="3"/>
  <c r="K3230" i="3" s="1"/>
  <c r="I3231" i="3"/>
  <c r="K3231" i="3" s="1"/>
  <c r="I3232" i="3"/>
  <c r="K3232" i="3" s="1"/>
  <c r="I3233" i="3"/>
  <c r="K3233" i="3" s="1"/>
  <c r="I3234" i="3"/>
  <c r="K3234" i="3" s="1"/>
  <c r="I3235" i="3"/>
  <c r="K3235" i="3" s="1"/>
  <c r="I3236" i="3"/>
  <c r="K3236" i="3" s="1"/>
  <c r="I3237" i="3"/>
  <c r="K3237" i="3" s="1"/>
  <c r="I3238" i="3"/>
  <c r="K3238" i="3" s="1"/>
  <c r="I3239" i="3"/>
  <c r="K3239" i="3" s="1"/>
  <c r="I3240" i="3"/>
  <c r="K3240" i="3" s="1"/>
  <c r="I3241" i="3"/>
  <c r="K3241" i="3" s="1"/>
  <c r="I3242" i="3"/>
  <c r="K3242" i="3" s="1"/>
  <c r="I3243" i="3"/>
  <c r="K3243" i="3" s="1"/>
  <c r="I3244" i="3"/>
  <c r="K3244" i="3" s="1"/>
  <c r="I3245" i="3"/>
  <c r="K3245" i="3" s="1"/>
  <c r="I3246" i="3"/>
  <c r="K3246" i="3" s="1"/>
  <c r="I3247" i="3"/>
  <c r="K3247" i="3" s="1"/>
  <c r="I3248" i="3"/>
  <c r="K3248" i="3" s="1"/>
  <c r="I3249" i="3"/>
  <c r="K3249" i="3" s="1"/>
  <c r="I3250" i="3"/>
  <c r="K3250" i="3" s="1"/>
  <c r="I3251" i="3"/>
  <c r="K3251" i="3" s="1"/>
  <c r="I3252" i="3"/>
  <c r="K3252" i="3" s="1"/>
  <c r="I3253" i="3"/>
  <c r="K3253" i="3" s="1"/>
  <c r="I3254" i="3"/>
  <c r="K3254" i="3" s="1"/>
  <c r="I3255" i="3"/>
  <c r="K3255" i="3" s="1"/>
  <c r="I3256" i="3"/>
  <c r="K3256" i="3" s="1"/>
  <c r="I3257" i="3"/>
  <c r="K3257" i="3" s="1"/>
  <c r="I3258" i="3"/>
  <c r="K3258" i="3" s="1"/>
  <c r="I3259" i="3"/>
  <c r="K3259" i="3" s="1"/>
  <c r="I3260" i="3"/>
  <c r="K3260" i="3" s="1"/>
  <c r="I3261" i="3"/>
  <c r="K3261" i="3" s="1"/>
  <c r="I3262" i="3"/>
  <c r="K3262" i="3" s="1"/>
  <c r="I3263" i="3"/>
  <c r="K3263" i="3" s="1"/>
  <c r="I3264" i="3"/>
  <c r="K3264" i="3" s="1"/>
  <c r="I3265" i="3"/>
  <c r="K3265" i="3" s="1"/>
  <c r="I3266" i="3"/>
  <c r="K3266" i="3" s="1"/>
  <c r="I3267" i="3"/>
  <c r="K3267" i="3" s="1"/>
  <c r="I3268" i="3"/>
  <c r="K3268" i="3" s="1"/>
  <c r="I3269" i="3"/>
  <c r="K3269" i="3" s="1"/>
  <c r="I3270" i="3"/>
  <c r="K3270" i="3" s="1"/>
  <c r="I3271" i="3"/>
  <c r="K3271" i="3" s="1"/>
  <c r="I3272" i="3"/>
  <c r="K3272" i="3" s="1"/>
  <c r="I3273" i="3"/>
  <c r="K3273" i="3" s="1"/>
  <c r="I3274" i="3"/>
  <c r="K3274" i="3" s="1"/>
  <c r="I3275" i="3"/>
  <c r="K3275" i="3" s="1"/>
  <c r="I3276" i="3"/>
  <c r="K3276" i="3" s="1"/>
  <c r="I3277" i="3"/>
  <c r="K3277" i="3" s="1"/>
  <c r="I3278" i="3"/>
  <c r="K3278" i="3" s="1"/>
  <c r="I3279" i="3"/>
  <c r="K3279" i="3" s="1"/>
  <c r="I3280" i="3"/>
  <c r="K3280" i="3" s="1"/>
  <c r="I3281" i="3"/>
  <c r="K3281" i="3" s="1"/>
  <c r="I3282" i="3"/>
  <c r="K3282" i="3" s="1"/>
  <c r="I3283" i="3"/>
  <c r="K3283" i="3" s="1"/>
  <c r="I3284" i="3"/>
  <c r="K3284" i="3" s="1"/>
  <c r="I3285" i="3"/>
  <c r="K3285" i="3" s="1"/>
  <c r="I3286" i="3"/>
  <c r="K3286" i="3" s="1"/>
  <c r="I3287" i="3"/>
  <c r="K3287" i="3" s="1"/>
  <c r="I3288" i="3"/>
  <c r="K3288" i="3" s="1"/>
  <c r="I3289" i="3"/>
  <c r="K3289" i="3" s="1"/>
  <c r="I3290" i="3"/>
  <c r="K3290" i="3" s="1"/>
  <c r="I3291" i="3"/>
  <c r="K3291" i="3" s="1"/>
  <c r="I3292" i="3"/>
  <c r="K3292" i="3" s="1"/>
  <c r="I3293" i="3"/>
  <c r="K3293" i="3" s="1"/>
  <c r="I3294" i="3"/>
  <c r="K3294" i="3" s="1"/>
  <c r="I3295" i="3"/>
  <c r="K3295" i="3" s="1"/>
  <c r="I3296" i="3"/>
  <c r="K3296" i="3" s="1"/>
  <c r="I3297" i="3"/>
  <c r="K3297" i="3" s="1"/>
  <c r="I3298" i="3"/>
  <c r="K3298" i="3" s="1"/>
  <c r="I3299" i="3"/>
  <c r="K3299" i="3" s="1"/>
  <c r="I3300" i="3"/>
  <c r="K3300" i="3" s="1"/>
  <c r="I3301" i="3"/>
  <c r="K3301" i="3" s="1"/>
  <c r="I3302" i="3"/>
  <c r="K3302" i="3" s="1"/>
  <c r="I3303" i="3"/>
  <c r="K3303" i="3" s="1"/>
  <c r="I3304" i="3"/>
  <c r="K3304" i="3" s="1"/>
  <c r="I3305" i="3"/>
  <c r="K3305" i="3" s="1"/>
  <c r="I3306" i="3"/>
  <c r="K3306" i="3" s="1"/>
  <c r="I3307" i="3"/>
  <c r="K3307" i="3" s="1"/>
  <c r="I3308" i="3"/>
  <c r="K3308" i="3" s="1"/>
  <c r="I3309" i="3"/>
  <c r="K3309" i="3" s="1"/>
  <c r="I3310" i="3"/>
  <c r="K3310" i="3" s="1"/>
  <c r="I3311" i="3"/>
  <c r="K3311" i="3" s="1"/>
  <c r="I3312" i="3"/>
  <c r="K3312" i="3" s="1"/>
  <c r="I3313" i="3"/>
  <c r="K3313" i="3" s="1"/>
  <c r="I3314" i="3"/>
  <c r="K3314" i="3" s="1"/>
  <c r="I3315" i="3"/>
  <c r="K3315" i="3" s="1"/>
  <c r="H3316" i="3"/>
  <c r="H3317" i="3"/>
  <c r="H3318" i="3"/>
  <c r="H3319" i="3"/>
  <c r="H3320" i="3"/>
  <c r="H3321" i="3"/>
  <c r="H3322" i="3"/>
  <c r="H3323" i="3"/>
  <c r="H3324" i="3"/>
  <c r="H3325" i="3"/>
  <c r="H3326" i="3"/>
  <c r="H3327" i="3"/>
  <c r="H3328" i="3"/>
  <c r="H3329" i="3"/>
  <c r="H3330" i="3"/>
  <c r="H3331" i="3"/>
  <c r="H3332" i="3"/>
  <c r="H3333" i="3"/>
  <c r="H3334" i="3"/>
  <c r="H3335" i="3"/>
  <c r="H3336" i="3"/>
  <c r="H3337" i="3"/>
  <c r="H3338" i="3"/>
  <c r="H3339" i="3"/>
  <c r="H3340" i="3"/>
  <c r="H3341" i="3"/>
  <c r="H3342" i="3"/>
  <c r="H3343" i="3"/>
  <c r="H3344" i="3"/>
  <c r="H3345" i="3"/>
  <c r="H3346" i="3"/>
  <c r="H3347" i="3"/>
  <c r="H3348" i="3"/>
  <c r="H3349" i="3"/>
  <c r="H3350" i="3"/>
  <c r="H3351" i="3"/>
  <c r="H3352" i="3"/>
  <c r="H3353" i="3"/>
  <c r="H3354" i="3"/>
  <c r="H3355" i="3"/>
  <c r="H3356" i="3"/>
  <c r="H3357" i="3"/>
  <c r="H3358" i="3"/>
  <c r="H3359" i="3"/>
  <c r="H3360" i="3"/>
  <c r="H3361" i="3"/>
  <c r="H3362" i="3"/>
  <c r="H3363" i="3"/>
  <c r="H3364" i="3"/>
  <c r="H3365" i="3"/>
  <c r="H3366" i="3"/>
  <c r="H3367" i="3"/>
  <c r="H3368" i="3"/>
  <c r="H3369" i="3"/>
  <c r="H3370" i="3"/>
  <c r="H3371" i="3"/>
  <c r="H3372" i="3"/>
  <c r="H3373" i="3"/>
  <c r="H3374" i="3"/>
  <c r="H3375" i="3"/>
  <c r="H3376" i="3"/>
  <c r="H3377" i="3"/>
  <c r="H3378" i="3"/>
  <c r="H3379" i="3"/>
  <c r="H3380" i="3"/>
  <c r="H3381" i="3"/>
  <c r="H3382" i="3"/>
  <c r="H3383" i="3"/>
  <c r="H3384" i="3"/>
  <c r="H3385" i="3"/>
  <c r="H3386" i="3"/>
  <c r="H3387" i="3"/>
  <c r="H3388" i="3"/>
  <c r="H3389" i="3"/>
  <c r="H3390" i="3"/>
  <c r="H3391" i="3"/>
  <c r="H3392" i="3"/>
  <c r="H3393" i="3"/>
  <c r="H3394" i="3"/>
  <c r="H3395" i="3"/>
  <c r="H3396" i="3"/>
  <c r="H3397" i="3"/>
  <c r="H3398" i="3"/>
  <c r="H3399" i="3"/>
  <c r="H3400" i="3"/>
  <c r="H3401" i="3"/>
  <c r="H3402" i="3"/>
  <c r="H3403" i="3"/>
  <c r="H3404" i="3"/>
  <c r="H3405" i="3"/>
  <c r="H3406" i="3"/>
  <c r="H3407" i="3"/>
  <c r="H3408" i="3"/>
  <c r="H3409" i="3"/>
  <c r="H3410" i="3"/>
  <c r="H3411" i="3"/>
  <c r="H3412" i="3"/>
  <c r="H3413" i="3"/>
  <c r="H3414" i="3"/>
  <c r="H3415" i="3"/>
  <c r="H3416" i="3"/>
  <c r="H3417" i="3"/>
  <c r="H3418" i="3"/>
  <c r="H3419" i="3"/>
  <c r="H3420" i="3"/>
  <c r="H3421" i="3"/>
  <c r="H3422" i="3"/>
  <c r="H3423" i="3"/>
  <c r="H3424" i="3"/>
  <c r="H3425" i="3"/>
  <c r="H3426" i="3"/>
  <c r="H3427" i="3"/>
  <c r="H3428" i="3"/>
  <c r="H3429" i="3"/>
  <c r="H3430" i="3"/>
  <c r="H3431" i="3"/>
  <c r="H3432" i="3"/>
  <c r="H3433" i="3"/>
  <c r="H3434" i="3"/>
  <c r="H3435" i="3"/>
  <c r="H3436" i="3"/>
  <c r="H3437" i="3"/>
  <c r="H3438" i="3"/>
  <c r="H3439" i="3"/>
  <c r="H3440" i="3"/>
  <c r="H3441" i="3"/>
  <c r="H3442" i="3"/>
  <c r="H3443" i="3"/>
  <c r="H3444" i="3"/>
  <c r="H3445" i="3"/>
  <c r="H3446" i="3"/>
  <c r="H3447" i="3"/>
  <c r="H3448" i="3"/>
  <c r="H3449" i="3"/>
  <c r="H3450" i="3"/>
  <c r="H3451" i="3"/>
  <c r="H3452" i="3"/>
  <c r="H3453" i="3"/>
  <c r="H3454" i="3"/>
  <c r="H3455" i="3"/>
  <c r="H3456" i="3"/>
  <c r="H3457" i="3"/>
  <c r="H3458" i="3"/>
  <c r="H3459" i="3"/>
  <c r="H3460" i="3"/>
  <c r="H3461" i="3"/>
  <c r="H3462" i="3"/>
  <c r="H3463" i="3"/>
  <c r="H3464" i="3"/>
  <c r="H3465" i="3"/>
  <c r="H3466" i="3"/>
  <c r="H3467" i="3"/>
  <c r="H3468" i="3"/>
  <c r="H3469" i="3"/>
  <c r="H3470" i="3"/>
  <c r="H3471" i="3"/>
  <c r="H3472" i="3"/>
  <c r="H3473" i="3"/>
  <c r="H3474" i="3"/>
  <c r="H3475" i="3"/>
  <c r="H3476" i="3"/>
  <c r="H3477" i="3"/>
  <c r="H3478" i="3"/>
  <c r="H3479" i="3"/>
  <c r="H3480" i="3"/>
  <c r="H3481" i="3"/>
  <c r="H3482" i="3"/>
  <c r="H3483" i="3"/>
  <c r="H3484" i="3"/>
  <c r="H3485" i="3"/>
  <c r="H3486" i="3"/>
  <c r="H3487" i="3"/>
  <c r="H3488" i="3"/>
  <c r="H3489" i="3"/>
  <c r="H3490" i="3"/>
  <c r="H3491" i="3"/>
  <c r="H3492" i="3"/>
  <c r="H3493" i="3"/>
  <c r="H3494" i="3"/>
  <c r="H3495" i="3"/>
  <c r="H3496" i="3"/>
  <c r="H3497" i="3"/>
  <c r="H3498" i="3"/>
  <c r="H3499" i="3"/>
  <c r="H3500" i="3"/>
  <c r="H3501" i="3"/>
  <c r="H3502" i="3"/>
  <c r="H3503" i="3"/>
  <c r="H3504" i="3"/>
  <c r="H3505" i="3"/>
  <c r="H3506" i="3"/>
  <c r="H3507" i="3"/>
  <c r="H3508" i="3"/>
  <c r="H3509" i="3"/>
  <c r="H3510" i="3"/>
  <c r="H3511" i="3"/>
  <c r="H3512" i="3"/>
  <c r="H3513" i="3"/>
  <c r="H3514" i="3"/>
  <c r="H3515" i="3"/>
  <c r="H3516" i="3"/>
  <c r="H3517" i="3"/>
  <c r="H3518" i="3"/>
  <c r="H3519" i="3"/>
  <c r="H3520" i="3"/>
  <c r="H3521" i="3"/>
  <c r="H3522" i="3"/>
  <c r="H3523" i="3"/>
  <c r="H3524" i="3"/>
  <c r="H3525" i="3"/>
  <c r="H3526" i="3"/>
  <c r="H3527" i="3"/>
  <c r="H3528" i="3"/>
  <c r="H3529" i="3"/>
  <c r="H3530" i="3"/>
  <c r="H3531" i="3"/>
  <c r="H3532" i="3"/>
  <c r="H3533" i="3"/>
  <c r="H3534" i="3"/>
  <c r="H3535" i="3"/>
  <c r="H3536" i="3"/>
  <c r="H3537" i="3"/>
  <c r="H3538" i="3"/>
  <c r="H3539" i="3"/>
  <c r="H3540" i="3"/>
  <c r="H3541" i="3"/>
  <c r="H3542" i="3"/>
  <c r="H3543" i="3"/>
  <c r="H3544" i="3"/>
  <c r="H3545" i="3"/>
  <c r="H3546" i="3"/>
  <c r="H3547" i="3"/>
  <c r="H3548" i="3"/>
  <c r="H3549" i="3"/>
  <c r="H3550" i="3"/>
  <c r="H3551" i="3"/>
  <c r="H3552" i="3"/>
  <c r="H3553" i="3"/>
  <c r="H3554" i="3"/>
  <c r="H3555" i="3"/>
  <c r="H3556" i="3"/>
  <c r="H3557" i="3"/>
  <c r="H3558" i="3"/>
  <c r="H3559" i="3"/>
  <c r="H3560" i="3"/>
  <c r="H3561" i="3"/>
  <c r="H3562" i="3"/>
  <c r="H3563" i="3"/>
  <c r="H3564" i="3"/>
  <c r="H3565" i="3"/>
  <c r="H3566" i="3"/>
  <c r="H3567" i="3"/>
  <c r="H3568" i="3"/>
  <c r="H3569" i="3"/>
  <c r="H3570" i="3"/>
  <c r="H3571" i="3"/>
  <c r="H3572" i="3"/>
  <c r="H3573" i="3"/>
  <c r="H3574" i="3"/>
  <c r="H3575" i="3"/>
  <c r="H3576" i="3"/>
  <c r="H3577" i="3"/>
  <c r="H3578" i="3"/>
  <c r="H3579" i="3"/>
  <c r="H3580" i="3"/>
  <c r="H3581" i="3"/>
  <c r="H3582" i="3"/>
  <c r="H3583" i="3"/>
  <c r="H3584" i="3"/>
  <c r="H3585" i="3"/>
  <c r="H3586" i="3"/>
  <c r="H3587" i="3"/>
  <c r="H3588" i="3"/>
  <c r="H3589" i="3"/>
  <c r="H3590" i="3"/>
  <c r="H3591" i="3"/>
  <c r="H3592" i="3"/>
  <c r="H3593" i="3"/>
  <c r="H3594" i="3"/>
  <c r="H3595" i="3"/>
  <c r="H3596" i="3"/>
  <c r="H3597" i="3"/>
  <c r="H3598" i="3"/>
  <c r="H3599" i="3"/>
  <c r="H3600" i="3"/>
  <c r="H3601" i="3"/>
  <c r="H3602" i="3"/>
  <c r="H3603" i="3"/>
  <c r="H3604" i="3"/>
  <c r="H3605" i="3"/>
  <c r="H3606" i="3"/>
  <c r="H3607" i="3"/>
  <c r="H3608" i="3"/>
  <c r="H3609" i="3"/>
  <c r="H3610" i="3"/>
  <c r="H3611" i="3"/>
  <c r="H3612" i="3"/>
  <c r="H3613" i="3"/>
  <c r="H3614" i="3"/>
  <c r="H3615" i="3"/>
  <c r="H3616" i="3"/>
  <c r="H3617" i="3"/>
  <c r="H3618" i="3"/>
  <c r="H3619" i="3"/>
  <c r="H3620" i="3"/>
  <c r="H3621" i="3"/>
  <c r="H3622" i="3"/>
  <c r="H3623" i="3"/>
  <c r="H3624" i="3"/>
  <c r="H3625" i="3"/>
  <c r="H3626" i="3"/>
  <c r="H3627" i="3"/>
  <c r="H3628" i="3"/>
  <c r="H3629" i="3"/>
  <c r="H3630" i="3"/>
  <c r="H3631" i="3"/>
  <c r="H3632" i="3"/>
  <c r="H3633" i="3"/>
  <c r="H3634" i="3"/>
  <c r="H3635" i="3"/>
  <c r="H3636" i="3"/>
  <c r="H3637" i="3"/>
  <c r="H3638" i="3"/>
  <c r="H3639" i="3"/>
  <c r="H3640" i="3"/>
  <c r="H3641" i="3"/>
  <c r="H3642" i="3"/>
  <c r="H3643" i="3"/>
  <c r="H3644" i="3"/>
  <c r="H3645" i="3"/>
  <c r="H3646" i="3"/>
  <c r="H3647" i="3"/>
  <c r="H3648" i="3"/>
  <c r="H3649" i="3"/>
  <c r="H3650" i="3"/>
  <c r="H3651" i="3"/>
  <c r="H3652" i="3"/>
  <c r="H3653" i="3"/>
  <c r="H3654" i="3"/>
  <c r="H3655" i="3"/>
  <c r="H3656" i="3"/>
  <c r="H3657" i="3"/>
  <c r="H3658" i="3"/>
  <c r="H3659" i="3"/>
  <c r="H3660" i="3"/>
  <c r="H3661" i="3"/>
  <c r="H3662" i="3"/>
  <c r="H3663" i="3"/>
  <c r="H3664" i="3"/>
  <c r="H3665" i="3"/>
  <c r="H3666" i="3"/>
  <c r="H3667" i="3"/>
  <c r="H3668" i="3"/>
  <c r="H3669" i="3"/>
  <c r="H3670" i="3"/>
  <c r="H3671" i="3"/>
  <c r="H3672" i="3"/>
  <c r="H3673" i="3"/>
  <c r="H3674" i="3"/>
  <c r="H3675" i="3"/>
  <c r="H3676" i="3"/>
  <c r="H3677" i="3"/>
  <c r="H3678" i="3"/>
  <c r="H3679" i="3"/>
  <c r="H3680" i="3"/>
  <c r="H3681" i="3"/>
  <c r="H3682" i="3"/>
  <c r="H3683" i="3"/>
  <c r="H3684" i="3"/>
  <c r="H3685" i="3"/>
  <c r="H3686" i="3"/>
  <c r="H3687" i="3"/>
  <c r="H3688" i="3"/>
  <c r="H3689" i="3"/>
  <c r="H3690" i="3"/>
  <c r="H3691" i="3"/>
  <c r="H3692" i="3"/>
  <c r="H3693" i="3"/>
  <c r="H3694" i="3"/>
  <c r="H3695" i="3"/>
  <c r="H3696" i="3"/>
  <c r="H3697" i="3"/>
  <c r="H3698" i="3"/>
  <c r="H3699" i="3"/>
  <c r="H3700" i="3"/>
  <c r="H3701" i="3"/>
  <c r="H3702" i="3"/>
  <c r="H3703" i="3"/>
  <c r="H3704" i="3"/>
  <c r="H3705" i="3"/>
  <c r="H3706" i="3"/>
  <c r="H3707" i="3"/>
  <c r="H3708" i="3"/>
  <c r="H3709" i="3"/>
  <c r="H3710" i="3"/>
  <c r="H3711" i="3"/>
  <c r="H3712" i="3"/>
  <c r="H3713" i="3"/>
  <c r="H3714" i="3"/>
  <c r="H3715" i="3"/>
  <c r="H3716" i="3"/>
  <c r="H3717" i="3"/>
  <c r="H3718" i="3"/>
  <c r="H3719" i="3"/>
  <c r="H3720" i="3"/>
  <c r="H3721" i="3"/>
  <c r="H3722" i="3"/>
  <c r="H3723" i="3"/>
  <c r="H3724" i="3"/>
  <c r="H3725" i="3"/>
  <c r="H3726" i="3"/>
  <c r="H3727" i="3"/>
  <c r="H3728" i="3"/>
  <c r="H3729" i="3"/>
  <c r="H3730" i="3"/>
  <c r="H3731" i="3"/>
  <c r="H3732" i="3"/>
  <c r="H3733" i="3"/>
  <c r="H3734" i="3"/>
  <c r="H3735" i="3"/>
  <c r="H3736" i="3"/>
  <c r="H3737" i="3"/>
  <c r="H3738" i="3"/>
  <c r="H3739" i="3"/>
  <c r="H3740" i="3"/>
  <c r="H3741" i="3"/>
  <c r="H3742" i="3"/>
  <c r="H3743" i="3"/>
  <c r="H3744" i="3"/>
  <c r="H3745" i="3"/>
  <c r="H3746" i="3"/>
  <c r="H3747" i="3"/>
  <c r="H3748" i="3"/>
  <c r="H3749" i="3"/>
  <c r="H3750" i="3"/>
  <c r="H3751" i="3"/>
  <c r="H3752" i="3"/>
  <c r="H3753" i="3"/>
  <c r="H3754" i="3"/>
  <c r="H3755" i="3"/>
  <c r="H3756" i="3"/>
  <c r="H3757" i="3"/>
  <c r="H3758" i="3"/>
  <c r="H3759" i="3"/>
  <c r="H3760" i="3"/>
  <c r="H3761" i="3"/>
  <c r="H3762" i="3"/>
  <c r="H3763" i="3"/>
  <c r="H3764" i="3"/>
  <c r="H3765" i="3"/>
  <c r="H3766" i="3"/>
  <c r="H3767" i="3"/>
  <c r="H3768" i="3"/>
  <c r="H3769" i="3"/>
  <c r="H3770" i="3"/>
  <c r="H3771" i="3"/>
  <c r="H3772" i="3"/>
  <c r="H3773" i="3"/>
  <c r="H3774" i="3"/>
  <c r="H3775" i="3"/>
  <c r="H3776" i="3"/>
  <c r="H3777" i="3"/>
  <c r="H3778" i="3"/>
  <c r="H3779" i="3"/>
  <c r="H3780" i="3"/>
  <c r="H3781" i="3"/>
  <c r="H3782" i="3"/>
  <c r="H3783" i="3"/>
  <c r="H3784" i="3"/>
  <c r="H3785" i="3"/>
  <c r="H3786" i="3"/>
  <c r="H3787" i="3"/>
  <c r="H3788" i="3"/>
  <c r="H3789" i="3"/>
  <c r="H3790" i="3"/>
  <c r="H3791" i="3"/>
  <c r="H3792" i="3"/>
  <c r="H3793" i="3"/>
  <c r="H3794" i="3"/>
  <c r="H3795" i="3"/>
  <c r="H3796" i="3"/>
  <c r="H3797" i="3"/>
  <c r="H3798" i="3"/>
  <c r="H3799" i="3"/>
  <c r="H3800" i="3"/>
  <c r="H3801" i="3"/>
  <c r="H3802" i="3"/>
  <c r="H3803" i="3"/>
  <c r="H3804" i="3"/>
  <c r="H3805" i="3"/>
  <c r="H3806" i="3"/>
  <c r="H3807" i="3"/>
  <c r="H3808" i="3"/>
  <c r="H3809" i="3"/>
  <c r="H3810" i="3"/>
  <c r="H3811" i="3"/>
  <c r="H3812" i="3"/>
  <c r="H3813" i="3"/>
  <c r="H3814" i="3"/>
  <c r="H3815" i="3"/>
  <c r="H3816" i="3"/>
  <c r="H3817" i="3"/>
  <c r="H3818" i="3"/>
  <c r="H3819" i="3"/>
  <c r="H3820" i="3"/>
  <c r="H3821" i="3"/>
  <c r="H3822" i="3"/>
  <c r="H3823" i="3"/>
  <c r="H3824" i="3"/>
  <c r="H3825" i="3"/>
  <c r="H3826" i="3"/>
  <c r="H3827" i="3"/>
  <c r="H3828" i="3"/>
  <c r="H3829" i="3"/>
  <c r="H3830" i="3"/>
  <c r="H3831" i="3"/>
  <c r="H3832" i="3"/>
  <c r="H3833" i="3"/>
  <c r="H3834" i="3"/>
  <c r="H3835" i="3"/>
  <c r="H3836" i="3"/>
  <c r="H3837" i="3"/>
  <c r="H3838" i="3"/>
  <c r="H3839" i="3"/>
  <c r="H3840" i="3"/>
  <c r="H3841" i="3"/>
  <c r="H3842" i="3"/>
  <c r="H3843" i="3"/>
  <c r="H3844" i="3"/>
  <c r="H3845" i="3"/>
  <c r="H3846" i="3"/>
  <c r="H3847" i="3"/>
  <c r="H3848" i="3"/>
  <c r="H3849" i="3"/>
  <c r="H3850" i="3"/>
  <c r="H3851" i="3"/>
  <c r="H3852" i="3"/>
  <c r="H3853" i="3"/>
  <c r="H3854" i="3"/>
  <c r="H3855" i="3"/>
  <c r="H3856" i="3"/>
  <c r="H3857" i="3"/>
  <c r="H3858" i="3"/>
  <c r="H3859" i="3"/>
  <c r="H3860" i="3"/>
  <c r="H3861" i="3"/>
  <c r="H3862" i="3"/>
  <c r="H3863" i="3"/>
  <c r="H3864" i="3"/>
  <c r="H3865" i="3"/>
  <c r="H3866" i="3"/>
  <c r="H3867" i="3"/>
  <c r="H3868" i="3"/>
  <c r="H3869" i="3"/>
  <c r="H3870" i="3"/>
  <c r="H3871" i="3"/>
  <c r="H3872" i="3"/>
  <c r="H3873" i="3"/>
  <c r="H3874" i="3"/>
  <c r="H3875" i="3"/>
  <c r="H3876" i="3"/>
  <c r="H3877" i="3"/>
  <c r="H3878" i="3"/>
  <c r="H3879" i="3"/>
  <c r="H3880" i="3"/>
  <c r="H3881" i="3"/>
  <c r="H3882" i="3"/>
  <c r="H3883" i="3"/>
  <c r="H3884" i="3"/>
  <c r="H3885" i="3"/>
  <c r="H3886" i="3"/>
  <c r="H3887" i="3"/>
  <c r="H3888" i="3"/>
  <c r="H3889" i="3"/>
  <c r="H3890" i="3"/>
  <c r="H3891" i="3"/>
  <c r="H3892" i="3"/>
  <c r="H3893" i="3"/>
  <c r="H3894" i="3"/>
  <c r="H3895" i="3"/>
  <c r="H3896" i="3"/>
  <c r="H3897" i="3"/>
  <c r="H3898" i="3"/>
  <c r="H3899" i="3"/>
  <c r="H3900" i="3"/>
  <c r="H3901" i="3"/>
  <c r="H3902" i="3"/>
  <c r="H3903" i="3"/>
  <c r="H3904" i="3"/>
  <c r="H3905" i="3"/>
  <c r="H3906" i="3"/>
  <c r="H3907" i="3"/>
  <c r="H3908" i="3"/>
  <c r="H3909" i="3"/>
  <c r="H3910" i="3"/>
  <c r="H3911" i="3"/>
  <c r="H3912" i="3"/>
  <c r="H3913" i="3"/>
  <c r="H3914" i="3"/>
  <c r="H3915" i="3"/>
  <c r="H3916" i="3"/>
  <c r="H3917" i="3"/>
  <c r="H3918" i="3"/>
  <c r="H3919" i="3"/>
  <c r="H3920" i="3"/>
  <c r="H3921" i="3"/>
  <c r="H3922" i="3"/>
  <c r="H3923" i="3"/>
  <c r="H3924" i="3"/>
  <c r="H3925" i="3"/>
  <c r="H3926" i="3"/>
  <c r="H3927" i="3"/>
  <c r="H3928" i="3"/>
  <c r="H3929" i="3"/>
  <c r="H3930" i="3"/>
  <c r="H3931" i="3"/>
  <c r="H3932" i="3"/>
  <c r="H3933" i="3"/>
  <c r="H3934" i="3"/>
  <c r="H3935" i="3"/>
  <c r="H3936" i="3"/>
  <c r="H3937" i="3"/>
  <c r="H3938" i="3"/>
  <c r="H3939" i="3"/>
  <c r="H3940" i="3"/>
  <c r="H3941" i="3"/>
  <c r="H3942" i="3"/>
  <c r="H3943" i="3"/>
  <c r="H3944" i="3"/>
  <c r="H3945" i="3"/>
  <c r="H3946" i="3"/>
  <c r="H3947" i="3"/>
  <c r="H3948" i="3"/>
  <c r="H3949" i="3"/>
  <c r="H3950" i="3"/>
  <c r="H3951" i="3"/>
  <c r="H3952" i="3"/>
  <c r="H3953" i="3"/>
  <c r="H3954" i="3"/>
  <c r="H3955" i="3"/>
  <c r="H3956" i="3"/>
  <c r="H3957" i="3"/>
  <c r="H3958" i="3"/>
  <c r="H3959" i="3"/>
  <c r="H3960" i="3"/>
  <c r="H3961" i="3"/>
  <c r="H3962" i="3"/>
  <c r="H3963" i="3"/>
  <c r="H3964" i="3"/>
  <c r="H3965" i="3"/>
  <c r="H3966" i="3"/>
  <c r="H3967" i="3"/>
  <c r="H3968" i="3"/>
  <c r="H3969" i="3"/>
  <c r="H3970" i="3"/>
  <c r="H3971" i="3"/>
  <c r="H3972" i="3"/>
  <c r="H3973" i="3"/>
  <c r="H3974" i="3"/>
  <c r="H3975" i="3"/>
  <c r="H3976" i="3"/>
  <c r="H3977" i="3"/>
  <c r="H3978" i="3"/>
  <c r="H3979" i="3"/>
  <c r="H3980" i="3"/>
  <c r="H3981" i="3"/>
  <c r="H3982" i="3"/>
  <c r="H3983" i="3"/>
  <c r="H3984" i="3"/>
  <c r="H3985" i="3"/>
  <c r="H3986" i="3"/>
  <c r="H3987" i="3"/>
  <c r="H3988" i="3"/>
  <c r="H3989" i="3"/>
  <c r="H3990" i="3"/>
  <c r="H3991" i="3"/>
  <c r="H3992" i="3"/>
  <c r="H3993" i="3"/>
  <c r="H3994" i="3"/>
  <c r="H3995" i="3"/>
  <c r="H3996" i="3"/>
  <c r="H3997" i="3"/>
  <c r="H3998" i="3"/>
  <c r="H3999" i="3"/>
  <c r="H4000" i="3"/>
  <c r="H4001" i="3"/>
  <c r="H4002" i="3"/>
  <c r="H4003" i="3"/>
  <c r="H4004" i="3"/>
  <c r="H4005" i="3"/>
  <c r="H4006" i="3"/>
  <c r="H4007" i="3"/>
  <c r="H4008" i="3"/>
  <c r="H4009" i="3"/>
  <c r="H4010" i="3"/>
  <c r="H4011" i="3"/>
  <c r="H4012" i="3"/>
  <c r="H4013" i="3"/>
  <c r="H4014" i="3"/>
  <c r="H4015" i="3"/>
  <c r="H4016" i="3"/>
  <c r="H4017" i="3"/>
  <c r="H4018" i="3"/>
  <c r="H4019" i="3"/>
  <c r="H4020" i="3"/>
  <c r="H4021" i="3"/>
  <c r="H4022" i="3"/>
  <c r="H4023" i="3"/>
  <c r="H4024" i="3"/>
  <c r="H4025" i="3"/>
  <c r="H4026" i="3"/>
  <c r="H4027" i="3"/>
  <c r="H4028" i="3"/>
  <c r="H4029" i="3"/>
  <c r="H4030" i="3"/>
  <c r="H4031" i="3"/>
  <c r="H4032" i="3"/>
  <c r="H4033" i="3"/>
  <c r="H4034" i="3"/>
  <c r="H4035" i="3"/>
  <c r="H4036" i="3"/>
  <c r="H4037" i="3"/>
  <c r="H4038" i="3"/>
  <c r="H4039" i="3"/>
  <c r="H4040" i="3"/>
  <c r="H4041" i="3"/>
  <c r="H4042" i="3"/>
  <c r="H4043" i="3"/>
  <c r="H4044" i="3"/>
  <c r="H4045" i="3"/>
  <c r="H4046" i="3"/>
  <c r="H4047" i="3"/>
  <c r="H4048" i="3"/>
  <c r="H4049" i="3"/>
  <c r="H4050" i="3"/>
  <c r="H4051" i="3"/>
  <c r="H4052" i="3"/>
  <c r="H4053" i="3"/>
  <c r="H4054" i="3"/>
  <c r="H4055" i="3"/>
  <c r="H4056" i="3"/>
  <c r="H4057" i="3"/>
  <c r="H4058" i="3"/>
  <c r="H4059" i="3"/>
  <c r="H4060" i="3"/>
  <c r="H4061" i="3"/>
  <c r="H4062" i="3"/>
  <c r="H4063" i="3"/>
  <c r="H4064" i="3"/>
  <c r="H4065" i="3"/>
  <c r="H4066" i="3"/>
  <c r="H4067" i="3"/>
  <c r="H4068" i="3"/>
  <c r="H4069" i="3"/>
  <c r="H4070" i="3"/>
  <c r="H4071" i="3"/>
  <c r="H4072" i="3"/>
  <c r="H4073" i="3"/>
  <c r="H4074" i="3"/>
  <c r="H4075" i="3"/>
  <c r="H4076" i="3"/>
  <c r="H4077" i="3"/>
  <c r="H4078" i="3"/>
  <c r="H4079" i="3"/>
  <c r="H4080" i="3"/>
  <c r="H4081" i="3"/>
  <c r="H4082" i="3"/>
  <c r="H4083" i="3"/>
  <c r="H4084" i="3"/>
  <c r="H4085" i="3"/>
  <c r="H4086" i="3"/>
  <c r="H4087" i="3"/>
  <c r="H4088" i="3"/>
  <c r="H4089" i="3"/>
  <c r="H4090" i="3"/>
  <c r="H4091" i="3"/>
  <c r="H4092" i="3"/>
  <c r="H4093" i="3"/>
  <c r="H4094" i="3"/>
  <c r="H4095" i="3"/>
  <c r="H4096" i="3"/>
  <c r="H4097" i="3"/>
  <c r="H4098" i="3"/>
  <c r="H4099" i="3"/>
  <c r="H4100" i="3"/>
  <c r="H4101" i="3"/>
  <c r="H4102" i="3"/>
  <c r="H4103" i="3"/>
  <c r="H4104" i="3"/>
  <c r="H4105" i="3"/>
  <c r="H4106" i="3"/>
  <c r="H4107" i="3"/>
  <c r="H4108" i="3"/>
  <c r="H4109" i="3"/>
  <c r="H4110" i="3"/>
  <c r="H4111" i="3"/>
  <c r="H4112" i="3"/>
  <c r="H4113" i="3"/>
  <c r="H4114" i="3"/>
  <c r="H4115" i="3"/>
  <c r="H4116" i="3"/>
  <c r="H4117" i="3"/>
  <c r="H4118" i="3"/>
  <c r="H4119" i="3"/>
  <c r="H4120" i="3"/>
  <c r="H4121" i="3"/>
  <c r="H4122" i="3"/>
  <c r="H4123" i="3"/>
  <c r="H4124" i="3"/>
  <c r="H4125" i="3"/>
  <c r="H4126" i="3"/>
  <c r="H4127" i="3"/>
  <c r="H4128" i="3"/>
  <c r="H4129" i="3"/>
  <c r="H4130" i="3"/>
  <c r="H4131" i="3"/>
  <c r="H4132" i="3"/>
  <c r="H4133" i="3"/>
  <c r="H4134" i="3"/>
  <c r="H4135" i="3"/>
  <c r="H4136" i="3"/>
  <c r="H4137" i="3"/>
  <c r="H4138" i="3"/>
  <c r="H4139" i="3"/>
  <c r="H4140" i="3"/>
  <c r="H4141" i="3"/>
  <c r="H4142" i="3"/>
  <c r="H4143" i="3"/>
  <c r="H4144" i="3"/>
  <c r="H4145" i="3"/>
  <c r="H4146" i="3"/>
  <c r="H4147" i="3"/>
  <c r="H4148" i="3"/>
  <c r="H4149" i="3"/>
  <c r="H4150" i="3"/>
  <c r="H4151" i="3"/>
  <c r="H4152" i="3"/>
  <c r="H4153" i="3"/>
  <c r="H4154" i="3"/>
  <c r="H4155" i="3"/>
  <c r="H4156" i="3"/>
  <c r="H4157" i="3"/>
  <c r="H4158" i="3"/>
  <c r="H4159" i="3"/>
  <c r="H4160" i="3"/>
  <c r="H4161" i="3"/>
  <c r="H4162" i="3"/>
  <c r="H4163" i="3"/>
  <c r="H4164" i="3"/>
  <c r="H4165" i="3"/>
  <c r="H4166" i="3"/>
  <c r="H4167" i="3"/>
  <c r="H4168" i="3"/>
  <c r="H4169" i="3"/>
  <c r="H4170" i="3"/>
  <c r="H4171" i="3"/>
  <c r="H4172" i="3"/>
  <c r="H4173" i="3"/>
  <c r="H4174" i="3"/>
  <c r="H4175" i="3"/>
  <c r="H4176" i="3"/>
  <c r="H4177" i="3"/>
  <c r="H4178" i="3"/>
  <c r="H4179" i="3"/>
  <c r="H4180" i="3"/>
  <c r="H4181" i="3"/>
  <c r="H4182" i="3"/>
  <c r="H4183" i="3"/>
  <c r="H4184" i="3"/>
  <c r="H4185" i="3"/>
  <c r="H4186" i="3"/>
  <c r="H4187" i="3"/>
  <c r="H4188" i="3"/>
  <c r="H4189" i="3"/>
  <c r="H4190" i="3"/>
  <c r="H4191" i="3"/>
  <c r="H4192" i="3"/>
  <c r="H4193" i="3"/>
  <c r="H4194" i="3"/>
  <c r="H4195" i="3"/>
  <c r="H4196" i="3"/>
  <c r="H4197" i="3"/>
  <c r="H4198" i="3"/>
  <c r="H4199" i="3"/>
  <c r="H4200" i="3"/>
  <c r="H4201" i="3"/>
  <c r="H4202" i="3"/>
  <c r="H4203" i="3"/>
  <c r="H4204" i="3"/>
  <c r="H4205" i="3"/>
  <c r="H4206" i="3"/>
  <c r="H4207" i="3"/>
  <c r="H4208" i="3"/>
  <c r="H4209" i="3"/>
  <c r="H4210" i="3"/>
  <c r="H4211" i="3"/>
  <c r="H4212" i="3"/>
  <c r="H4213" i="3"/>
  <c r="H4214" i="3"/>
  <c r="H4215" i="3"/>
  <c r="H4216" i="3"/>
  <c r="H4217" i="3"/>
  <c r="H4218" i="3"/>
  <c r="H4219" i="3"/>
  <c r="H4220" i="3"/>
  <c r="H4221" i="3"/>
  <c r="H4222" i="3"/>
  <c r="H4223" i="3"/>
  <c r="H4224" i="3"/>
  <c r="H4225" i="3"/>
  <c r="H4226" i="3"/>
  <c r="H4227" i="3"/>
  <c r="H4228" i="3"/>
  <c r="H4229" i="3"/>
  <c r="H4230" i="3"/>
  <c r="H4231" i="3"/>
  <c r="H4232" i="3"/>
  <c r="H4233" i="3"/>
  <c r="H4234" i="3"/>
  <c r="H4235" i="3"/>
  <c r="H4236" i="3"/>
  <c r="H4237" i="3"/>
  <c r="H4238" i="3"/>
  <c r="H4239" i="3"/>
  <c r="H4240" i="3"/>
  <c r="H4241" i="3"/>
  <c r="H4242" i="3"/>
  <c r="H4243" i="3"/>
  <c r="H4244" i="3"/>
  <c r="H4245" i="3"/>
  <c r="H4246" i="3"/>
  <c r="H4247" i="3"/>
  <c r="H4248" i="3"/>
  <c r="H4249" i="3"/>
  <c r="H4250" i="3"/>
  <c r="H4251" i="3"/>
  <c r="H4252" i="3"/>
  <c r="H4253" i="3"/>
  <c r="H4254" i="3"/>
  <c r="H4255" i="3"/>
  <c r="H4256" i="3"/>
  <c r="H4257" i="3"/>
  <c r="H4258" i="3"/>
  <c r="H4259" i="3"/>
  <c r="H4260" i="3"/>
  <c r="H4261" i="3"/>
  <c r="H4262" i="3"/>
  <c r="H4263" i="3"/>
  <c r="H4264" i="3"/>
  <c r="H4265" i="3"/>
  <c r="H4266" i="3"/>
  <c r="H4267" i="3"/>
  <c r="H4268" i="3"/>
  <c r="H4269" i="3"/>
  <c r="H4270" i="3"/>
  <c r="H4271" i="3"/>
  <c r="H4272" i="3"/>
  <c r="H4273" i="3"/>
  <c r="H4274" i="3"/>
  <c r="H4275" i="3"/>
  <c r="H4276" i="3"/>
  <c r="H4277" i="3"/>
  <c r="H4278" i="3"/>
  <c r="H4279" i="3"/>
  <c r="H4280" i="3"/>
  <c r="H4281" i="3"/>
  <c r="H4282" i="3"/>
  <c r="H4283" i="3"/>
  <c r="H4284" i="3"/>
  <c r="H4285" i="3"/>
  <c r="H4286" i="3"/>
  <c r="H4287" i="3"/>
  <c r="H4288" i="3"/>
  <c r="H4289" i="3"/>
  <c r="H4290" i="3"/>
  <c r="H4291" i="3"/>
  <c r="H4292" i="3"/>
  <c r="H4293" i="3"/>
  <c r="H4294" i="3"/>
  <c r="H4295" i="3"/>
  <c r="H4296" i="3"/>
  <c r="H4297" i="3"/>
  <c r="H4298" i="3"/>
  <c r="H4299" i="3"/>
  <c r="H4300" i="3"/>
  <c r="H4301" i="3"/>
  <c r="H4302" i="3"/>
  <c r="H4303" i="3"/>
  <c r="H4304" i="3"/>
  <c r="H4305" i="3"/>
  <c r="H4306" i="3"/>
  <c r="H4307" i="3"/>
  <c r="H4308" i="3"/>
  <c r="H4309" i="3"/>
  <c r="H4310" i="3"/>
  <c r="H4311" i="3"/>
  <c r="H4312" i="3"/>
  <c r="H4313" i="3"/>
  <c r="H4314" i="3"/>
  <c r="H4315" i="3"/>
  <c r="H4316" i="3"/>
  <c r="H4317" i="3"/>
  <c r="H4318" i="3"/>
  <c r="H4319" i="3"/>
  <c r="H4320" i="3"/>
  <c r="H4321" i="3"/>
  <c r="H4322" i="3"/>
  <c r="H4323" i="3"/>
  <c r="H4324" i="3"/>
  <c r="H4325" i="3"/>
  <c r="H4326" i="3"/>
  <c r="H4327" i="3"/>
  <c r="H4328" i="3"/>
  <c r="H4329" i="3"/>
  <c r="H4330" i="3"/>
  <c r="H4331" i="3"/>
  <c r="H4332" i="3"/>
  <c r="H4333" i="3"/>
  <c r="H4334" i="3"/>
  <c r="H4335" i="3"/>
  <c r="H4336" i="3"/>
  <c r="H4337" i="3"/>
  <c r="H4338" i="3"/>
  <c r="H4339" i="3"/>
  <c r="H4340" i="3"/>
  <c r="H4341" i="3"/>
  <c r="H4342" i="3"/>
  <c r="H4343" i="3"/>
  <c r="H4344" i="3"/>
  <c r="H4345" i="3"/>
  <c r="H4346" i="3"/>
  <c r="H4347" i="3"/>
  <c r="H4348" i="3"/>
  <c r="H4349" i="3"/>
  <c r="H4350" i="3"/>
  <c r="H4351" i="3"/>
  <c r="H4352" i="3"/>
  <c r="H4353" i="3"/>
  <c r="H4354" i="3"/>
  <c r="H4355" i="3"/>
  <c r="H4356" i="3"/>
  <c r="H4357" i="3"/>
  <c r="H4358" i="3"/>
  <c r="H4359" i="3"/>
  <c r="H4360" i="3"/>
  <c r="H4361" i="3"/>
  <c r="H4362" i="3"/>
  <c r="H4363" i="3"/>
  <c r="H4364" i="3"/>
  <c r="H4365" i="3"/>
  <c r="H4366" i="3"/>
  <c r="H4367" i="3"/>
  <c r="H4368" i="3"/>
  <c r="H4369" i="3"/>
  <c r="H4370" i="3"/>
  <c r="H4371" i="3"/>
  <c r="H4372" i="3"/>
  <c r="H4373" i="3"/>
  <c r="H4374" i="3"/>
  <c r="H4375" i="3"/>
  <c r="H4376" i="3"/>
  <c r="H4377" i="3"/>
  <c r="H4378" i="3"/>
  <c r="H4379" i="3"/>
  <c r="H4380" i="3"/>
  <c r="H4381" i="3"/>
  <c r="H4382" i="3"/>
  <c r="H4383" i="3"/>
  <c r="H4384" i="3"/>
  <c r="H4385" i="3"/>
  <c r="H4386" i="3"/>
  <c r="H4387" i="3"/>
  <c r="H4388" i="3"/>
  <c r="H4389" i="3"/>
  <c r="H4390" i="3"/>
  <c r="H4391" i="3"/>
  <c r="H4392" i="3"/>
  <c r="H4393" i="3"/>
  <c r="H4394" i="3"/>
  <c r="H4395" i="3"/>
  <c r="H4396" i="3"/>
  <c r="H4397" i="3"/>
  <c r="H4398" i="3"/>
  <c r="H4399" i="3"/>
  <c r="H4400" i="3"/>
  <c r="H4401" i="3"/>
  <c r="H4402" i="3"/>
  <c r="H4403" i="3"/>
  <c r="H4404" i="3"/>
  <c r="H4405" i="3"/>
  <c r="H4406" i="3"/>
  <c r="H4407" i="3"/>
  <c r="H4408" i="3"/>
  <c r="H4409" i="3"/>
  <c r="H4410" i="3"/>
  <c r="H4411" i="3"/>
  <c r="H4412" i="3"/>
  <c r="H4413" i="3"/>
  <c r="H4414" i="3"/>
  <c r="H4415" i="3"/>
  <c r="H4416" i="3"/>
  <c r="H4417" i="3"/>
  <c r="H4418" i="3"/>
  <c r="H4419" i="3"/>
  <c r="H4420" i="3"/>
  <c r="H4421" i="3"/>
  <c r="H4422" i="3"/>
  <c r="H4423" i="3"/>
  <c r="H4424" i="3"/>
  <c r="H4425" i="3"/>
  <c r="H4426" i="3"/>
  <c r="H4427" i="3"/>
  <c r="H4428" i="3"/>
  <c r="H4429" i="3"/>
  <c r="H4430" i="3"/>
  <c r="H4431" i="3"/>
  <c r="H4432" i="3"/>
  <c r="H4433" i="3"/>
  <c r="H4434" i="3"/>
  <c r="H4435" i="3"/>
  <c r="H4436" i="3"/>
  <c r="H4437" i="3"/>
  <c r="H4438" i="3"/>
  <c r="H4439" i="3"/>
  <c r="H4440" i="3"/>
  <c r="H4441" i="3"/>
  <c r="H4442" i="3"/>
  <c r="H4443" i="3"/>
  <c r="H4444" i="3"/>
  <c r="H4445" i="3"/>
  <c r="H4446" i="3"/>
  <c r="H4447" i="3"/>
  <c r="H4448" i="3"/>
  <c r="H4449" i="3"/>
  <c r="H4450" i="3"/>
  <c r="H4451" i="3"/>
  <c r="H4452" i="3"/>
  <c r="H4453" i="3"/>
  <c r="H4454" i="3"/>
  <c r="H4455" i="3"/>
  <c r="H4456" i="3"/>
  <c r="H4457" i="3"/>
  <c r="H4458" i="3"/>
  <c r="H4459" i="3"/>
  <c r="H4460" i="3"/>
  <c r="H4461" i="3"/>
  <c r="H4462" i="3"/>
  <c r="H4463" i="3"/>
  <c r="H4464" i="3"/>
  <c r="H4465" i="3"/>
  <c r="H4466" i="3"/>
  <c r="H4467" i="3"/>
  <c r="H4468" i="3"/>
  <c r="H4469" i="3"/>
  <c r="H4470" i="3"/>
  <c r="H4471" i="3"/>
  <c r="H4472" i="3"/>
  <c r="H4473" i="3"/>
  <c r="H4474" i="3"/>
  <c r="H4475" i="3"/>
  <c r="H4476" i="3"/>
  <c r="H4477" i="3"/>
  <c r="H4478" i="3"/>
  <c r="H4479" i="3"/>
  <c r="H4480" i="3"/>
  <c r="H4481" i="3"/>
  <c r="H4482" i="3"/>
  <c r="H4483" i="3"/>
  <c r="H4484" i="3"/>
  <c r="H4485" i="3"/>
  <c r="H4486" i="3"/>
  <c r="H4487" i="3"/>
  <c r="H4488" i="3"/>
  <c r="H4489" i="3"/>
  <c r="H4490" i="3"/>
  <c r="H4491" i="3"/>
  <c r="H4492" i="3"/>
  <c r="H4493" i="3"/>
  <c r="H4494" i="3"/>
  <c r="H4495" i="3"/>
  <c r="H4496" i="3"/>
  <c r="H4497" i="3"/>
  <c r="H4498" i="3"/>
  <c r="H4499" i="3"/>
  <c r="H4500" i="3"/>
  <c r="H4501" i="3"/>
  <c r="H4502" i="3"/>
  <c r="H4503" i="3"/>
  <c r="H4504" i="3"/>
  <c r="H4505" i="3"/>
  <c r="H4506" i="3"/>
  <c r="H4507" i="3"/>
  <c r="H4508" i="3"/>
  <c r="H4509" i="3"/>
  <c r="H4510" i="3"/>
  <c r="H4511" i="3"/>
  <c r="H4512" i="3"/>
  <c r="H4513" i="3"/>
  <c r="H4514" i="3"/>
  <c r="H4515" i="3"/>
  <c r="H4516" i="3"/>
  <c r="H4517" i="3"/>
  <c r="H4518" i="3"/>
  <c r="H4519" i="3"/>
  <c r="H4520" i="3"/>
  <c r="H4521" i="3"/>
  <c r="H4522" i="3"/>
  <c r="H4523" i="3"/>
  <c r="H4524" i="3"/>
  <c r="H4525" i="3"/>
  <c r="H4526" i="3"/>
  <c r="H4527" i="3"/>
  <c r="H4528" i="3"/>
  <c r="H4529" i="3"/>
  <c r="H4530" i="3"/>
  <c r="H4531" i="3"/>
  <c r="H4532" i="3"/>
  <c r="H4533" i="3"/>
  <c r="H4534" i="3"/>
  <c r="H4535" i="3"/>
  <c r="H4536" i="3"/>
  <c r="H4537" i="3"/>
  <c r="H4538" i="3"/>
  <c r="H4539" i="3"/>
  <c r="H4540" i="3"/>
  <c r="H4541" i="3"/>
  <c r="H4542" i="3"/>
  <c r="H4543" i="3"/>
  <c r="H4544" i="3"/>
  <c r="H4545" i="3"/>
  <c r="H4546" i="3"/>
  <c r="H4547" i="3"/>
  <c r="H4548" i="3"/>
  <c r="H4549" i="3"/>
  <c r="H4550" i="3"/>
  <c r="H4551" i="3"/>
  <c r="H4552" i="3"/>
  <c r="H4553" i="3"/>
  <c r="H4554" i="3"/>
  <c r="H4555" i="3"/>
  <c r="H4556" i="3"/>
  <c r="H4557" i="3"/>
  <c r="H4558" i="3"/>
  <c r="H4559" i="3"/>
  <c r="H4560" i="3"/>
  <c r="H4561" i="3"/>
  <c r="H4562" i="3"/>
  <c r="H4563" i="3"/>
  <c r="H4564" i="3"/>
  <c r="H4565" i="3"/>
  <c r="H4566" i="3"/>
  <c r="H4567" i="3"/>
  <c r="H4568" i="3"/>
  <c r="H4569" i="3"/>
  <c r="H4570" i="3"/>
  <c r="H4571" i="3"/>
  <c r="H4572" i="3"/>
  <c r="H4573" i="3"/>
  <c r="H4574" i="3"/>
  <c r="H4575" i="3"/>
  <c r="H4576" i="3"/>
  <c r="H4577" i="3"/>
  <c r="H4578" i="3"/>
  <c r="H4579" i="3"/>
  <c r="H4580" i="3"/>
  <c r="H4581" i="3"/>
  <c r="H4582" i="3"/>
  <c r="H4583" i="3"/>
  <c r="H4584" i="3"/>
  <c r="H4585" i="3"/>
  <c r="H4586" i="3"/>
  <c r="H4587" i="3"/>
  <c r="H4588" i="3"/>
  <c r="H4589" i="3"/>
  <c r="H4590" i="3"/>
  <c r="H4591" i="3"/>
  <c r="H4592" i="3"/>
  <c r="H4593" i="3"/>
  <c r="H4594" i="3"/>
  <c r="H4595" i="3"/>
  <c r="H4596" i="3"/>
  <c r="H4597" i="3"/>
  <c r="H4598" i="3"/>
  <c r="H4599" i="3"/>
  <c r="H4600" i="3"/>
  <c r="H4601" i="3"/>
  <c r="H4602" i="3"/>
  <c r="H4603" i="3"/>
  <c r="H4604" i="3"/>
  <c r="H4605" i="3"/>
  <c r="H4606" i="3"/>
  <c r="H4607" i="3"/>
  <c r="H4608" i="3"/>
  <c r="H4609" i="3"/>
  <c r="H4610" i="3"/>
  <c r="H4611" i="3"/>
  <c r="H4612" i="3"/>
  <c r="H4613" i="3"/>
  <c r="H4614" i="3"/>
  <c r="H4615" i="3"/>
  <c r="H4616" i="3"/>
  <c r="H4617" i="3"/>
  <c r="H4618" i="3"/>
  <c r="H4619" i="3"/>
  <c r="H4620" i="3"/>
  <c r="H4621" i="3"/>
  <c r="H4622" i="3"/>
  <c r="H4623" i="3"/>
  <c r="H4624" i="3"/>
  <c r="H4625" i="3"/>
  <c r="H4626" i="3"/>
  <c r="H4627" i="3"/>
  <c r="H4628" i="3"/>
  <c r="H4629" i="3"/>
  <c r="H4630" i="3"/>
  <c r="H4631" i="3"/>
  <c r="H4632" i="3"/>
  <c r="H4633" i="3"/>
  <c r="H4634" i="3"/>
  <c r="H4635" i="3"/>
  <c r="H4636" i="3"/>
  <c r="H4637" i="3"/>
  <c r="H4638" i="3"/>
  <c r="H4639" i="3"/>
  <c r="H4640" i="3"/>
  <c r="H4641" i="3"/>
  <c r="H4642" i="3"/>
  <c r="H4643" i="3"/>
  <c r="H4644" i="3"/>
  <c r="H4645" i="3"/>
  <c r="H4646" i="3"/>
  <c r="H4647" i="3"/>
  <c r="H4648" i="3"/>
  <c r="H4649" i="3"/>
  <c r="H4650" i="3"/>
  <c r="H4651" i="3"/>
  <c r="H4652" i="3"/>
  <c r="H4653" i="3"/>
  <c r="H4654" i="3"/>
  <c r="H4655" i="3"/>
  <c r="H4656" i="3"/>
  <c r="H4657" i="3"/>
  <c r="H4658" i="3"/>
  <c r="H4659" i="3"/>
  <c r="H4660" i="3"/>
  <c r="H4661" i="3"/>
  <c r="H4662" i="3"/>
  <c r="H4663" i="3"/>
  <c r="H4664" i="3"/>
  <c r="H4665" i="3"/>
  <c r="H4666" i="3"/>
  <c r="H4667" i="3"/>
  <c r="H4668" i="3"/>
  <c r="H4669" i="3"/>
  <c r="H4670" i="3"/>
  <c r="H4671" i="3"/>
  <c r="H4672" i="3"/>
  <c r="H4673" i="3"/>
  <c r="H4674" i="3"/>
  <c r="H4675" i="3"/>
  <c r="H4676" i="3"/>
  <c r="H4677" i="3"/>
  <c r="H4678" i="3"/>
  <c r="H4679" i="3"/>
  <c r="H4680" i="3"/>
  <c r="H4681" i="3"/>
  <c r="H4682" i="3"/>
  <c r="H4683" i="3"/>
  <c r="H4684" i="3"/>
  <c r="H4685" i="3"/>
  <c r="H4686" i="3"/>
  <c r="H4687" i="3"/>
  <c r="H4688" i="3"/>
  <c r="H4689" i="3"/>
  <c r="H4690" i="3"/>
  <c r="H4691" i="3"/>
  <c r="H4692" i="3"/>
  <c r="H4693" i="3"/>
  <c r="H4694" i="3"/>
  <c r="H4695" i="3"/>
  <c r="H4696" i="3"/>
  <c r="H4697" i="3"/>
  <c r="H4698" i="3"/>
  <c r="H4699" i="3"/>
  <c r="H4700" i="3"/>
  <c r="H4701" i="3"/>
  <c r="H4702" i="3"/>
  <c r="H4703" i="3"/>
  <c r="H4704" i="3"/>
  <c r="H4705" i="3"/>
  <c r="H4706" i="3"/>
  <c r="H4707" i="3"/>
  <c r="H4708" i="3"/>
  <c r="H4709" i="3"/>
  <c r="H4710" i="3"/>
  <c r="H4711" i="3"/>
  <c r="H4712" i="3"/>
  <c r="H4713" i="3"/>
  <c r="H4714" i="3"/>
  <c r="H4715" i="3"/>
  <c r="H4716" i="3"/>
  <c r="H4717" i="3"/>
  <c r="H4718" i="3"/>
  <c r="H4719" i="3"/>
  <c r="H4720" i="3"/>
  <c r="H4721" i="3"/>
  <c r="H4722" i="3"/>
  <c r="H4723" i="3"/>
  <c r="H4724" i="3"/>
  <c r="H4725" i="3"/>
  <c r="H4726" i="3"/>
  <c r="H4727" i="3"/>
  <c r="H4728" i="3"/>
  <c r="H4729" i="3"/>
  <c r="H4730" i="3"/>
  <c r="H4731" i="3"/>
  <c r="H4732" i="3"/>
  <c r="H4733" i="3"/>
  <c r="H4734" i="3"/>
  <c r="H4735" i="3"/>
  <c r="H4736" i="3"/>
  <c r="H4737" i="3"/>
  <c r="H4738" i="3"/>
  <c r="H4739" i="3"/>
  <c r="H4740" i="3"/>
  <c r="H4741" i="3"/>
  <c r="H4742" i="3"/>
  <c r="H4743" i="3"/>
  <c r="H4744" i="3"/>
  <c r="H4745" i="3"/>
  <c r="H4746" i="3"/>
  <c r="H4747" i="3"/>
  <c r="H4748" i="3"/>
  <c r="H4749" i="3"/>
  <c r="H4750" i="3"/>
  <c r="H4751" i="3"/>
  <c r="H4752" i="3"/>
  <c r="H4753" i="3"/>
  <c r="H4754" i="3"/>
  <c r="H4755" i="3"/>
  <c r="H4756" i="3"/>
  <c r="H4757" i="3"/>
  <c r="H4758" i="3"/>
  <c r="H4759" i="3"/>
  <c r="H4760" i="3"/>
  <c r="H4761" i="3"/>
  <c r="H4762" i="3"/>
  <c r="H4763" i="3"/>
  <c r="H4764" i="3"/>
  <c r="H4765" i="3"/>
  <c r="H4766" i="3"/>
  <c r="H4767" i="3"/>
  <c r="H4768" i="3"/>
  <c r="H4769" i="3"/>
  <c r="H4770" i="3"/>
  <c r="H4771" i="3"/>
  <c r="H4772" i="3"/>
  <c r="H4773" i="3"/>
  <c r="H4774" i="3"/>
  <c r="H4775" i="3"/>
  <c r="H4776" i="3"/>
  <c r="H4777" i="3"/>
  <c r="H4778" i="3"/>
  <c r="H4779" i="3"/>
  <c r="H4780" i="3"/>
  <c r="H4781" i="3"/>
  <c r="H4782" i="3"/>
  <c r="H4783" i="3"/>
  <c r="H4784" i="3"/>
  <c r="H4785" i="3"/>
  <c r="H4786" i="3"/>
  <c r="H4787" i="3"/>
  <c r="H4788" i="3"/>
  <c r="H4789" i="3"/>
  <c r="H4790" i="3"/>
  <c r="H4791" i="3"/>
  <c r="H4792" i="3"/>
  <c r="H4793" i="3"/>
  <c r="H4794" i="3"/>
  <c r="H4795" i="3"/>
  <c r="H4796" i="3"/>
  <c r="H4797" i="3"/>
  <c r="H4798" i="3"/>
  <c r="H4799" i="3"/>
  <c r="H4800" i="3"/>
  <c r="H4801" i="3"/>
  <c r="H4802" i="3"/>
  <c r="H4803" i="3"/>
  <c r="H4804" i="3"/>
  <c r="H4805" i="3"/>
  <c r="H4806" i="3"/>
  <c r="H4807" i="3"/>
  <c r="H4808" i="3"/>
  <c r="H4809" i="3"/>
  <c r="H4810" i="3"/>
  <c r="H4811" i="3"/>
  <c r="H4812" i="3"/>
  <c r="H4813" i="3"/>
  <c r="H4814" i="3"/>
  <c r="H4815" i="3"/>
  <c r="H4816" i="3"/>
  <c r="H4817" i="3"/>
  <c r="H4818" i="3"/>
  <c r="H4819" i="3"/>
  <c r="H4820" i="3"/>
  <c r="H4821" i="3"/>
  <c r="H4822" i="3"/>
  <c r="H4823" i="3"/>
  <c r="H4824" i="3"/>
  <c r="H4825" i="3"/>
  <c r="H4826" i="3"/>
  <c r="H4827" i="3"/>
  <c r="H4828" i="3"/>
  <c r="H4829" i="3"/>
  <c r="H4830" i="3"/>
  <c r="H4831" i="3"/>
  <c r="H4832" i="3"/>
  <c r="H4833" i="3"/>
  <c r="H4834" i="3"/>
  <c r="H4835" i="3"/>
  <c r="H4836" i="3"/>
  <c r="H4837" i="3"/>
  <c r="H4838" i="3"/>
  <c r="H4839" i="3"/>
  <c r="H4840" i="3"/>
  <c r="H4841" i="3"/>
  <c r="H4842" i="3"/>
  <c r="H4843" i="3"/>
  <c r="H4844" i="3"/>
  <c r="H4845" i="3"/>
  <c r="H4846" i="3"/>
  <c r="H4847" i="3"/>
  <c r="H4848" i="3"/>
  <c r="H4849" i="3"/>
  <c r="H4850" i="3"/>
  <c r="H4851" i="3"/>
  <c r="H4852" i="3"/>
  <c r="H4853" i="3"/>
  <c r="H4854" i="3"/>
  <c r="H4855" i="3"/>
  <c r="H4856" i="3"/>
  <c r="H4857" i="3"/>
  <c r="H4858" i="3"/>
  <c r="H4859" i="3"/>
  <c r="H4860" i="3"/>
  <c r="H4861" i="3"/>
  <c r="H4862" i="3"/>
  <c r="H4863" i="3"/>
  <c r="H4864" i="3"/>
  <c r="H4865" i="3"/>
  <c r="H4866" i="3"/>
  <c r="H4867" i="3"/>
  <c r="H4868" i="3"/>
  <c r="H4869" i="3"/>
  <c r="H4870" i="3"/>
  <c r="H4871" i="3"/>
  <c r="H4872" i="3"/>
  <c r="H4873" i="3"/>
  <c r="H4874" i="3"/>
  <c r="H4875" i="3"/>
  <c r="H4876" i="3"/>
  <c r="H4877" i="3"/>
  <c r="H4878" i="3"/>
  <c r="H4879" i="3"/>
  <c r="H4880" i="3"/>
  <c r="H4881" i="3"/>
  <c r="H4882" i="3"/>
  <c r="H4883" i="3"/>
  <c r="H4884" i="3"/>
  <c r="H4885" i="3"/>
  <c r="H4886" i="3"/>
  <c r="H4887" i="3"/>
  <c r="H4888" i="3"/>
  <c r="H4889" i="3"/>
  <c r="H4890" i="3"/>
  <c r="H4891" i="3"/>
  <c r="H4892" i="3"/>
  <c r="H4893" i="3"/>
  <c r="H4894" i="3"/>
  <c r="H4895" i="3"/>
  <c r="H4896" i="3"/>
  <c r="H4897" i="3"/>
  <c r="H4898" i="3"/>
  <c r="H4899" i="3"/>
  <c r="H4900" i="3"/>
  <c r="H4901" i="3"/>
  <c r="H4902" i="3"/>
  <c r="H4903" i="3"/>
  <c r="H4904" i="3"/>
  <c r="H4905" i="3"/>
  <c r="H4906" i="3"/>
  <c r="H4907" i="3"/>
  <c r="H4908" i="3"/>
  <c r="H4909" i="3"/>
  <c r="H4910" i="3"/>
  <c r="H4911" i="3"/>
  <c r="H4912" i="3"/>
  <c r="H4913" i="3"/>
  <c r="H4914" i="3"/>
  <c r="H4915" i="3"/>
  <c r="H4916" i="3"/>
  <c r="H4917" i="3"/>
  <c r="H4918" i="3"/>
  <c r="H4919" i="3"/>
  <c r="H4920" i="3"/>
  <c r="H4921" i="3"/>
  <c r="H4922" i="3"/>
  <c r="H4923" i="3"/>
  <c r="H4924" i="3"/>
  <c r="H4925" i="3"/>
  <c r="H4926" i="3"/>
  <c r="H4927" i="3"/>
  <c r="H4928" i="3"/>
  <c r="H4929" i="3"/>
  <c r="H4930" i="3"/>
  <c r="H4931" i="3"/>
  <c r="H4932" i="3"/>
  <c r="H4933" i="3"/>
  <c r="H4934" i="3"/>
  <c r="H4935" i="3"/>
  <c r="H4936" i="3"/>
  <c r="H4937" i="3"/>
  <c r="H4938" i="3"/>
  <c r="H4939" i="3"/>
  <c r="H4940" i="3"/>
  <c r="H4941" i="3"/>
  <c r="H4942" i="3"/>
  <c r="H4943" i="3"/>
  <c r="H4944" i="3"/>
  <c r="H4945" i="3"/>
  <c r="H4946" i="3"/>
  <c r="H4947" i="3"/>
  <c r="H4948" i="3"/>
  <c r="H4949" i="3"/>
  <c r="H4950" i="3"/>
  <c r="H4951" i="3"/>
  <c r="H4952" i="3"/>
  <c r="H4953" i="3"/>
  <c r="H4954" i="3"/>
  <c r="H4955" i="3"/>
  <c r="H4956" i="3"/>
  <c r="H4957" i="3"/>
  <c r="H4958" i="3"/>
  <c r="H4959" i="3"/>
  <c r="H4960" i="3"/>
  <c r="H4961" i="3"/>
  <c r="H4962" i="3"/>
  <c r="H4963" i="3"/>
  <c r="H4964" i="3"/>
  <c r="H4965" i="3"/>
  <c r="H4966" i="3"/>
  <c r="H4967" i="3"/>
  <c r="H4968" i="3"/>
  <c r="H4969" i="3"/>
  <c r="H4970" i="3"/>
  <c r="H4971" i="3"/>
  <c r="H4972" i="3"/>
  <c r="H4973" i="3"/>
  <c r="H4974" i="3"/>
  <c r="H4975" i="3"/>
  <c r="H4976" i="3"/>
  <c r="H4977" i="3"/>
  <c r="H4978" i="3"/>
  <c r="H4979" i="3"/>
  <c r="H4980" i="3"/>
  <c r="H4981" i="3"/>
  <c r="H4982" i="3"/>
  <c r="H4983" i="3"/>
  <c r="H4984" i="3"/>
  <c r="H4985" i="3"/>
  <c r="H4986" i="3"/>
  <c r="H4987" i="3"/>
  <c r="H4988" i="3"/>
  <c r="H4989" i="3"/>
  <c r="H4990" i="3"/>
  <c r="H4991" i="3"/>
  <c r="H4992" i="3"/>
  <c r="H4993" i="3"/>
  <c r="H4994" i="3"/>
  <c r="H4995" i="3"/>
  <c r="H4996" i="3"/>
  <c r="H4997" i="3"/>
  <c r="H4998" i="3"/>
  <c r="H4999" i="3"/>
  <c r="H5000" i="3"/>
  <c r="H5001" i="3"/>
  <c r="H5002" i="3"/>
  <c r="H5003" i="3"/>
  <c r="H5004" i="3"/>
  <c r="H5005" i="3"/>
  <c r="H5006" i="3"/>
  <c r="H5007" i="3"/>
  <c r="H5008" i="3"/>
  <c r="H5009" i="3"/>
  <c r="H5010" i="3"/>
  <c r="H5011" i="3"/>
  <c r="H5012" i="3"/>
  <c r="H5013" i="3"/>
  <c r="H5014" i="3"/>
  <c r="H5015" i="3"/>
  <c r="H5016" i="3"/>
  <c r="H5017" i="3"/>
  <c r="H5018" i="3"/>
  <c r="H5019" i="3"/>
  <c r="H5020" i="3"/>
  <c r="H5021" i="3"/>
  <c r="H5022" i="3"/>
  <c r="H5023" i="3"/>
  <c r="H5024" i="3"/>
  <c r="H5025" i="3"/>
  <c r="H5026" i="3"/>
  <c r="H5027" i="3"/>
  <c r="H5028" i="3"/>
  <c r="H5029" i="3"/>
  <c r="H5030" i="3"/>
  <c r="H5031" i="3"/>
  <c r="H5032" i="3"/>
  <c r="H5033" i="3"/>
  <c r="H5034" i="3"/>
  <c r="H5035" i="3"/>
  <c r="H5036" i="3"/>
  <c r="H5037" i="3"/>
  <c r="H5038" i="3"/>
  <c r="H5039" i="3"/>
  <c r="H5040" i="3"/>
  <c r="H5041" i="3"/>
  <c r="H5042" i="3"/>
  <c r="H5043" i="3"/>
  <c r="H5044" i="3"/>
  <c r="H5045" i="3"/>
  <c r="H5046" i="3"/>
  <c r="H5047" i="3"/>
  <c r="H5048" i="3"/>
  <c r="H5049" i="3"/>
  <c r="H5050" i="3"/>
  <c r="H5051" i="3"/>
  <c r="H5052" i="3"/>
  <c r="H5053" i="3"/>
  <c r="H5054" i="3"/>
  <c r="H5055" i="3"/>
  <c r="H5056" i="3"/>
  <c r="H5057" i="3"/>
  <c r="H5058" i="3"/>
  <c r="H5059" i="3"/>
  <c r="H5060" i="3"/>
  <c r="H5061" i="3"/>
  <c r="H5062" i="3"/>
  <c r="H5063" i="3"/>
  <c r="H5064" i="3"/>
  <c r="H5065" i="3"/>
  <c r="H5066" i="3"/>
  <c r="H5067" i="3"/>
  <c r="H5068" i="3"/>
  <c r="H5069" i="3"/>
  <c r="H5070" i="3"/>
  <c r="H5071" i="3"/>
  <c r="H5072" i="3"/>
  <c r="H5073" i="3"/>
  <c r="H5074" i="3"/>
  <c r="H5075" i="3"/>
  <c r="H5076" i="3"/>
  <c r="H5077" i="3"/>
  <c r="H5078" i="3"/>
  <c r="H5079" i="3"/>
  <c r="H5080" i="3"/>
  <c r="H5081" i="3"/>
  <c r="H5082" i="3"/>
  <c r="H5083" i="3"/>
  <c r="H5084" i="3"/>
  <c r="H5085" i="3"/>
  <c r="H5086" i="3"/>
  <c r="H5087" i="3"/>
  <c r="H5088" i="3"/>
  <c r="H5089" i="3"/>
  <c r="H5090" i="3"/>
  <c r="H5091" i="3"/>
  <c r="H5092" i="3"/>
  <c r="H5093" i="3"/>
  <c r="H5094" i="3"/>
  <c r="H5095" i="3"/>
  <c r="H5096" i="3"/>
  <c r="H5097" i="3"/>
  <c r="H5098" i="3"/>
  <c r="H5099" i="3"/>
  <c r="H5100" i="3"/>
  <c r="H5101" i="3"/>
  <c r="H5102" i="3"/>
  <c r="H5103" i="3"/>
  <c r="H5104" i="3"/>
  <c r="H5105" i="3"/>
  <c r="H5106" i="3"/>
  <c r="H5107" i="3"/>
  <c r="H5108" i="3"/>
  <c r="H5109" i="3"/>
  <c r="H5110" i="3"/>
  <c r="H5111" i="3"/>
  <c r="H5112" i="3"/>
  <c r="H5113" i="3"/>
  <c r="H5114" i="3"/>
  <c r="H5115" i="3"/>
  <c r="H5116" i="3"/>
  <c r="H5117" i="3"/>
  <c r="H5118" i="3"/>
  <c r="H5119" i="3"/>
  <c r="H5120" i="3"/>
  <c r="H5121" i="3"/>
  <c r="H5122" i="3"/>
  <c r="H5123" i="3"/>
  <c r="H5124" i="3"/>
  <c r="H5125" i="3"/>
  <c r="H5126" i="3"/>
  <c r="H5127" i="3"/>
  <c r="H5128" i="3"/>
  <c r="H5129" i="3"/>
  <c r="H5130" i="3"/>
  <c r="H5131" i="3"/>
  <c r="H5132" i="3"/>
  <c r="H5133" i="3"/>
  <c r="H5134" i="3"/>
  <c r="H5135" i="3"/>
  <c r="H5136" i="3"/>
  <c r="H5137" i="3"/>
  <c r="H5138" i="3"/>
  <c r="H5139" i="3"/>
  <c r="H5140" i="3"/>
  <c r="H5141" i="3"/>
  <c r="H5142" i="3"/>
  <c r="H5143" i="3"/>
  <c r="H5144" i="3"/>
  <c r="H5145" i="3"/>
  <c r="H5146" i="3"/>
  <c r="H5147" i="3"/>
  <c r="H5148" i="3"/>
  <c r="H5149" i="3"/>
  <c r="H5150" i="3"/>
  <c r="H5151" i="3"/>
  <c r="H5152" i="3"/>
  <c r="H5153" i="3"/>
  <c r="H5154" i="3"/>
  <c r="H5155" i="3"/>
  <c r="H5156" i="3"/>
  <c r="H5157" i="3"/>
  <c r="H5158" i="3"/>
  <c r="H5159" i="3"/>
  <c r="H5160" i="3"/>
  <c r="H5161" i="3"/>
  <c r="H5162" i="3"/>
  <c r="H5163" i="3"/>
  <c r="H5164" i="3"/>
  <c r="H5165" i="3"/>
  <c r="H5166" i="3"/>
  <c r="H5167" i="3"/>
  <c r="H5168" i="3"/>
  <c r="H5169" i="3"/>
  <c r="H5170" i="3"/>
  <c r="H5171" i="3"/>
  <c r="H5172" i="3"/>
  <c r="H5173" i="3"/>
  <c r="H5174" i="3"/>
  <c r="H5175" i="3"/>
  <c r="H5176" i="3"/>
  <c r="H5177" i="3"/>
  <c r="H5178" i="3"/>
  <c r="H5179" i="3"/>
  <c r="H5180" i="3"/>
  <c r="H5181" i="3"/>
  <c r="H5182" i="3"/>
  <c r="H5183" i="3"/>
  <c r="H5184" i="3"/>
  <c r="H5185" i="3"/>
  <c r="H5186" i="3"/>
  <c r="H5187" i="3"/>
  <c r="H5188" i="3"/>
  <c r="H5189" i="3"/>
  <c r="H5190" i="3"/>
  <c r="H5191" i="3"/>
  <c r="H5192" i="3"/>
  <c r="H5193" i="3"/>
  <c r="H5194" i="3"/>
  <c r="H5195" i="3"/>
  <c r="H5196" i="3"/>
  <c r="H5197" i="3"/>
  <c r="H5198" i="3"/>
  <c r="H5199" i="3"/>
  <c r="H5200" i="3"/>
  <c r="H5201" i="3"/>
  <c r="H5202" i="3"/>
  <c r="H5203" i="3"/>
  <c r="H5204" i="3"/>
  <c r="H5205" i="3"/>
  <c r="H5206" i="3"/>
  <c r="H5207" i="3"/>
  <c r="H5208" i="3"/>
  <c r="H5209" i="3"/>
  <c r="H5210" i="3"/>
  <c r="H5211" i="3"/>
  <c r="H5212" i="3"/>
  <c r="H5213" i="3"/>
  <c r="H5214" i="3"/>
  <c r="H5215" i="3"/>
  <c r="H5216" i="3"/>
  <c r="H5217" i="3"/>
  <c r="H5218" i="3"/>
  <c r="H5219" i="3"/>
  <c r="H5220" i="3"/>
  <c r="H5221" i="3"/>
  <c r="H5222" i="3"/>
  <c r="H5223" i="3"/>
  <c r="H5224" i="3"/>
  <c r="H5225" i="3"/>
  <c r="H5226" i="3"/>
  <c r="H5227" i="3"/>
  <c r="H5228" i="3"/>
  <c r="H5229" i="3"/>
  <c r="H5230" i="3"/>
  <c r="H5231" i="3"/>
  <c r="H5232" i="3"/>
  <c r="H5233" i="3"/>
  <c r="H5234" i="3"/>
  <c r="H5235" i="3"/>
  <c r="H5236" i="3"/>
  <c r="H5237" i="3"/>
  <c r="H5238" i="3"/>
  <c r="H5239" i="3"/>
  <c r="H5240" i="3"/>
  <c r="H5241" i="3"/>
  <c r="H5242" i="3"/>
  <c r="H5243" i="3"/>
  <c r="H5244" i="3"/>
  <c r="H5245" i="3"/>
  <c r="H5246" i="3"/>
  <c r="H5247" i="3"/>
  <c r="H5248" i="3"/>
  <c r="H5249" i="3"/>
  <c r="H5250" i="3"/>
  <c r="H5251" i="3"/>
  <c r="H5252" i="3"/>
  <c r="H5253" i="3"/>
  <c r="H5254" i="3"/>
  <c r="H5255" i="3"/>
  <c r="H5256" i="3"/>
  <c r="H5257" i="3"/>
  <c r="H5258" i="3"/>
  <c r="H5259" i="3"/>
  <c r="H5260" i="3"/>
  <c r="H5261" i="3"/>
  <c r="H5262" i="3"/>
  <c r="H5263" i="3"/>
  <c r="H5264" i="3"/>
  <c r="H5265" i="3"/>
  <c r="H5266" i="3"/>
  <c r="H5267" i="3"/>
  <c r="H5268" i="3"/>
  <c r="H5269" i="3"/>
  <c r="H5270" i="3"/>
  <c r="H5271" i="3"/>
  <c r="H5272" i="3"/>
  <c r="H5273" i="3"/>
  <c r="H5274" i="3"/>
  <c r="H5275" i="3"/>
  <c r="H5276" i="3"/>
  <c r="H5277" i="3"/>
  <c r="H5278" i="3"/>
  <c r="H5279" i="3"/>
  <c r="H5280" i="3"/>
  <c r="H5281" i="3"/>
  <c r="H5282" i="3"/>
  <c r="H5283" i="3"/>
  <c r="H5284" i="3"/>
  <c r="H5285" i="3"/>
  <c r="H5286" i="3"/>
  <c r="H5287" i="3"/>
  <c r="H5288" i="3"/>
  <c r="H5289" i="3"/>
  <c r="H5290" i="3"/>
  <c r="H5291" i="3"/>
  <c r="H5292" i="3"/>
  <c r="H5293" i="3"/>
  <c r="H5294" i="3"/>
  <c r="H5295" i="3"/>
  <c r="H5296" i="3"/>
  <c r="H5297" i="3"/>
  <c r="H5298" i="3"/>
  <c r="H5299" i="3"/>
  <c r="H5300" i="3"/>
  <c r="H5301" i="3"/>
  <c r="H5302" i="3"/>
  <c r="H5303" i="3"/>
  <c r="H5304" i="3"/>
  <c r="H5305" i="3"/>
  <c r="H5306" i="3"/>
  <c r="H5307" i="3"/>
  <c r="H5308" i="3"/>
  <c r="H5309" i="3"/>
  <c r="H5310" i="3"/>
  <c r="H5311" i="3"/>
  <c r="H5312" i="3"/>
  <c r="H5313" i="3"/>
  <c r="H5314" i="3"/>
  <c r="H5315" i="3"/>
  <c r="H5316" i="3"/>
  <c r="H5317" i="3"/>
  <c r="H5318" i="3"/>
  <c r="H5319" i="3"/>
  <c r="H5320" i="3"/>
  <c r="H5321" i="3"/>
  <c r="H5322" i="3"/>
  <c r="H5323" i="3"/>
  <c r="H5324" i="3"/>
  <c r="H5325" i="3"/>
  <c r="H5326" i="3"/>
  <c r="H5327" i="3"/>
  <c r="H5328" i="3"/>
  <c r="H5329" i="3"/>
  <c r="H5330" i="3"/>
  <c r="H5331" i="3"/>
  <c r="H5332" i="3"/>
  <c r="H5333" i="3"/>
  <c r="H5334" i="3"/>
  <c r="H5335" i="3"/>
  <c r="H5336" i="3"/>
  <c r="H5337" i="3"/>
  <c r="H5338" i="3"/>
  <c r="H5339" i="3"/>
  <c r="H5340" i="3"/>
  <c r="H5341" i="3"/>
  <c r="H5342" i="3"/>
  <c r="H5343" i="3"/>
  <c r="H5344" i="3"/>
  <c r="H5345" i="3"/>
  <c r="H5346" i="3"/>
  <c r="H5347" i="3"/>
  <c r="H5348" i="3"/>
  <c r="H5349" i="3"/>
  <c r="H5350" i="3"/>
  <c r="H5351" i="3"/>
  <c r="H5352" i="3"/>
  <c r="H5353" i="3"/>
  <c r="H5354" i="3"/>
  <c r="H5355" i="3"/>
  <c r="H5356" i="3"/>
  <c r="H5357" i="3"/>
  <c r="H5358" i="3"/>
  <c r="H5359" i="3"/>
  <c r="H5360" i="3"/>
  <c r="H5361" i="3"/>
  <c r="H5362" i="3"/>
  <c r="H5363" i="3"/>
  <c r="H5364" i="3"/>
  <c r="H5365" i="3"/>
  <c r="H5366" i="3"/>
  <c r="H5367" i="3"/>
  <c r="H5368" i="3"/>
  <c r="H5369" i="3"/>
  <c r="H5370" i="3"/>
  <c r="H5371" i="3"/>
  <c r="H5372" i="3"/>
  <c r="H5373" i="3"/>
  <c r="H5374" i="3"/>
  <c r="H5375" i="3"/>
  <c r="H5376" i="3"/>
  <c r="H5377" i="3"/>
  <c r="H5378" i="3"/>
  <c r="H5379" i="3"/>
  <c r="H5380" i="3"/>
  <c r="H5381" i="3"/>
  <c r="H5382" i="3"/>
  <c r="H5383" i="3"/>
  <c r="H5384" i="3"/>
  <c r="H5385" i="3"/>
  <c r="H5386" i="3"/>
  <c r="H5387" i="3"/>
  <c r="H5388" i="3"/>
  <c r="H5389" i="3"/>
  <c r="H5390" i="3"/>
  <c r="H5391" i="3"/>
  <c r="H5392" i="3"/>
  <c r="H5393" i="3"/>
  <c r="H5394" i="3"/>
  <c r="H5395" i="3"/>
  <c r="H5396" i="3"/>
  <c r="H5397" i="3"/>
  <c r="H5398" i="3"/>
  <c r="H5399" i="3"/>
  <c r="H5400" i="3"/>
  <c r="H5401" i="3"/>
  <c r="H5402" i="3"/>
  <c r="H5403" i="3"/>
  <c r="H5404" i="3"/>
  <c r="H5405" i="3"/>
  <c r="H5406" i="3"/>
  <c r="H5407" i="3"/>
  <c r="H5408" i="3"/>
  <c r="H5409" i="3"/>
  <c r="H5410" i="3"/>
  <c r="H5411" i="3"/>
  <c r="H5412" i="3"/>
  <c r="H5413" i="3"/>
  <c r="H5414" i="3"/>
  <c r="H5415" i="3"/>
  <c r="H5416" i="3"/>
  <c r="H5417" i="3"/>
  <c r="H5418" i="3"/>
  <c r="H5419" i="3"/>
  <c r="H5420" i="3"/>
  <c r="H5421" i="3"/>
  <c r="H5422" i="3"/>
  <c r="H5423" i="3"/>
  <c r="H5424" i="3"/>
  <c r="H5425" i="3"/>
  <c r="H5426" i="3"/>
  <c r="H5427" i="3"/>
  <c r="H5428" i="3"/>
  <c r="H5429" i="3"/>
  <c r="H5430" i="3"/>
  <c r="H5431" i="3"/>
  <c r="H5432" i="3"/>
  <c r="H5433" i="3"/>
  <c r="H5434" i="3"/>
  <c r="H5435" i="3"/>
  <c r="H5436" i="3"/>
  <c r="H5437" i="3"/>
  <c r="H5438" i="3"/>
  <c r="H5439" i="3"/>
  <c r="H5440" i="3"/>
  <c r="H5441" i="3"/>
  <c r="H5442" i="3"/>
  <c r="H5443" i="3"/>
  <c r="H5444" i="3"/>
  <c r="H5445" i="3"/>
  <c r="H5446" i="3"/>
  <c r="H5447" i="3"/>
  <c r="H5448" i="3"/>
  <c r="H5449" i="3"/>
  <c r="H5450" i="3"/>
  <c r="H5451" i="3"/>
  <c r="H5452" i="3"/>
  <c r="H5453" i="3"/>
  <c r="H5454" i="3"/>
  <c r="H5455" i="3"/>
  <c r="H5456" i="3"/>
  <c r="H5457" i="3"/>
  <c r="H5458" i="3"/>
  <c r="H5459" i="3"/>
  <c r="H5460" i="3"/>
  <c r="H5461" i="3"/>
  <c r="H5462" i="3"/>
  <c r="H5463" i="3"/>
  <c r="H5464" i="3"/>
  <c r="H5465" i="3"/>
  <c r="H5466" i="3"/>
  <c r="H5467" i="3"/>
  <c r="H5468" i="3"/>
  <c r="H5469" i="3"/>
  <c r="H5470" i="3"/>
  <c r="H5471" i="3"/>
  <c r="H5472" i="3"/>
  <c r="H5473" i="3"/>
  <c r="H5474" i="3"/>
  <c r="H5475" i="3"/>
  <c r="H5476" i="3"/>
  <c r="H5477" i="3"/>
  <c r="H5478" i="3"/>
  <c r="H5479" i="3"/>
  <c r="H5480" i="3"/>
  <c r="H5481" i="3"/>
  <c r="H5482" i="3"/>
  <c r="H5483" i="3"/>
  <c r="H5484" i="3"/>
  <c r="H5485" i="3"/>
  <c r="H5486" i="3"/>
  <c r="H5487" i="3"/>
  <c r="H5488" i="3"/>
  <c r="H5489" i="3"/>
  <c r="H5490" i="3"/>
  <c r="H5491" i="3"/>
  <c r="H5492" i="3"/>
  <c r="H5493" i="3"/>
  <c r="H5494" i="3"/>
  <c r="H5495" i="3"/>
  <c r="H5496" i="3"/>
  <c r="H5497" i="3"/>
  <c r="H5498" i="3"/>
  <c r="H5499" i="3"/>
  <c r="H5500" i="3"/>
  <c r="H5501" i="3"/>
  <c r="H5502" i="3"/>
  <c r="H5503" i="3"/>
  <c r="H5504" i="3"/>
  <c r="H5505" i="3"/>
  <c r="H5506" i="3"/>
  <c r="H5507" i="3"/>
  <c r="H5508" i="3"/>
  <c r="H5509" i="3"/>
  <c r="H5510" i="3"/>
  <c r="H5511" i="3"/>
  <c r="H5512" i="3"/>
  <c r="H5513" i="3"/>
  <c r="H5514" i="3"/>
  <c r="H5515" i="3"/>
  <c r="H5516" i="3"/>
  <c r="H5517" i="3"/>
  <c r="H5518" i="3"/>
  <c r="H5519" i="3"/>
  <c r="H5520" i="3"/>
  <c r="H5521" i="3"/>
  <c r="H5522" i="3"/>
  <c r="H5523" i="3"/>
  <c r="H5524" i="3"/>
  <c r="H5525" i="3"/>
  <c r="H5526" i="3"/>
  <c r="H5527" i="3"/>
  <c r="H5528" i="3"/>
  <c r="H5529" i="3"/>
  <c r="H5530" i="3"/>
  <c r="H5531" i="3"/>
  <c r="H5532" i="3"/>
  <c r="H5533" i="3"/>
  <c r="H5534" i="3"/>
  <c r="H5535" i="3"/>
  <c r="H5536" i="3"/>
  <c r="H5537" i="3"/>
  <c r="H5538" i="3"/>
  <c r="H5539" i="3"/>
  <c r="H5540" i="3"/>
  <c r="H5541" i="3"/>
  <c r="H5542" i="3"/>
  <c r="H5543" i="3"/>
  <c r="H5544" i="3"/>
  <c r="H5545" i="3"/>
  <c r="H5546" i="3"/>
  <c r="H5547" i="3"/>
  <c r="H5548" i="3"/>
  <c r="H5549" i="3"/>
  <c r="H5550" i="3"/>
  <c r="H5551" i="3"/>
  <c r="H5552" i="3"/>
  <c r="H5553" i="3"/>
  <c r="H5554" i="3"/>
  <c r="H5555" i="3"/>
  <c r="H5556" i="3"/>
  <c r="H5557" i="3"/>
  <c r="H5558" i="3"/>
  <c r="H5559" i="3"/>
  <c r="H5560" i="3"/>
  <c r="H5561" i="3"/>
  <c r="H5562" i="3"/>
  <c r="H5563" i="3"/>
  <c r="H5564" i="3"/>
  <c r="H5565" i="3"/>
  <c r="H5566" i="3"/>
  <c r="H5567" i="3"/>
  <c r="H5568" i="3"/>
  <c r="H5569" i="3"/>
  <c r="H5570" i="3"/>
  <c r="H5571" i="3"/>
  <c r="H5572" i="3"/>
  <c r="H5573" i="3"/>
  <c r="H5574" i="3"/>
  <c r="H5575" i="3"/>
  <c r="H5576" i="3"/>
  <c r="H5577" i="3"/>
  <c r="H5578" i="3"/>
  <c r="H5579" i="3"/>
  <c r="H5580" i="3"/>
  <c r="H5581" i="3"/>
  <c r="H5582" i="3"/>
  <c r="H5583" i="3"/>
  <c r="H5584" i="3"/>
  <c r="H5585" i="3"/>
  <c r="H5586" i="3"/>
  <c r="H5587" i="3"/>
  <c r="H5588" i="3"/>
  <c r="H5589" i="3"/>
  <c r="H5590" i="3"/>
  <c r="H5591" i="3"/>
  <c r="H5592" i="3"/>
  <c r="H5593" i="3"/>
  <c r="H5594" i="3"/>
  <c r="H5595" i="3"/>
  <c r="H5596" i="3"/>
  <c r="H5597" i="3"/>
  <c r="H5598" i="3"/>
  <c r="H5599" i="3"/>
  <c r="H5600" i="3"/>
  <c r="H5601" i="3"/>
  <c r="H5602" i="3"/>
  <c r="H5603" i="3"/>
  <c r="H5604" i="3"/>
  <c r="H5605" i="3"/>
  <c r="H5606" i="3"/>
  <c r="H5607" i="3"/>
  <c r="H5608" i="3"/>
  <c r="H5609" i="3"/>
  <c r="H5610" i="3"/>
  <c r="H5611" i="3"/>
  <c r="H5612" i="3"/>
  <c r="H5613" i="3"/>
  <c r="H5614" i="3"/>
  <c r="H5615" i="3"/>
  <c r="H5616" i="3"/>
  <c r="H5617" i="3"/>
  <c r="H5618" i="3"/>
  <c r="H5619" i="3"/>
  <c r="H5620" i="3"/>
  <c r="H5621" i="3"/>
  <c r="H5622" i="3"/>
  <c r="H5623" i="3"/>
  <c r="H5624" i="3"/>
  <c r="H5625" i="3"/>
  <c r="H5626" i="3"/>
  <c r="H5627" i="3"/>
  <c r="H5628" i="3"/>
  <c r="H5629" i="3"/>
  <c r="H5630" i="3"/>
  <c r="H5631" i="3"/>
  <c r="H5632" i="3"/>
  <c r="H5633" i="3"/>
  <c r="H5634" i="3"/>
  <c r="H5635" i="3"/>
  <c r="H5636" i="3"/>
  <c r="H5637" i="3"/>
  <c r="H5638" i="3"/>
  <c r="H5639" i="3"/>
  <c r="H5640" i="3"/>
  <c r="H5641" i="3"/>
  <c r="H5642" i="3"/>
  <c r="H5643" i="3"/>
  <c r="H5644" i="3"/>
  <c r="H5645" i="3"/>
  <c r="H5646" i="3"/>
  <c r="H5647" i="3"/>
  <c r="H5648" i="3"/>
  <c r="H5649" i="3"/>
  <c r="H5650" i="3"/>
  <c r="H5651" i="3"/>
  <c r="H5652" i="3"/>
  <c r="H5653" i="3"/>
  <c r="H5654" i="3"/>
  <c r="H5655" i="3"/>
  <c r="H5656" i="3"/>
  <c r="H5657" i="3"/>
  <c r="H5658" i="3"/>
  <c r="H5659" i="3"/>
  <c r="H5660" i="3"/>
  <c r="H5661" i="3"/>
  <c r="H5662" i="3"/>
  <c r="H5663" i="3"/>
  <c r="H5664" i="3"/>
  <c r="H5665" i="3"/>
  <c r="H5666" i="3"/>
  <c r="H5667" i="3"/>
  <c r="H5668" i="3"/>
  <c r="H5669" i="3"/>
  <c r="H5670" i="3"/>
  <c r="H5671" i="3"/>
  <c r="H5672" i="3"/>
  <c r="H5673" i="3"/>
  <c r="H5674" i="3"/>
  <c r="H5675" i="3"/>
  <c r="H5676" i="3"/>
  <c r="H5677" i="3"/>
  <c r="H5678" i="3"/>
  <c r="H5679" i="3"/>
  <c r="H5680" i="3"/>
  <c r="H5681" i="3"/>
  <c r="H5682" i="3"/>
  <c r="H5683" i="3"/>
  <c r="H5684" i="3"/>
  <c r="H5685" i="3"/>
  <c r="H5686" i="3"/>
  <c r="H5687" i="3"/>
  <c r="H5688" i="3"/>
  <c r="H5689" i="3"/>
  <c r="H5690" i="3"/>
  <c r="H5691" i="3"/>
  <c r="H5692" i="3"/>
  <c r="H5693" i="3"/>
  <c r="H5694" i="3"/>
  <c r="H5695" i="3"/>
  <c r="H5696" i="3"/>
  <c r="H5697" i="3"/>
  <c r="H5698" i="3"/>
  <c r="H5699" i="3"/>
  <c r="H5700" i="3"/>
  <c r="H5701" i="3"/>
  <c r="H5702" i="3"/>
  <c r="H5703" i="3"/>
  <c r="H5704" i="3"/>
  <c r="H5705" i="3"/>
  <c r="H5706" i="3"/>
  <c r="H5707" i="3"/>
  <c r="H5708" i="3"/>
  <c r="H5709" i="3"/>
  <c r="H5710" i="3"/>
  <c r="H5711" i="3"/>
  <c r="H5712" i="3"/>
  <c r="H5713" i="3"/>
  <c r="H5714" i="3"/>
  <c r="H5715" i="3"/>
  <c r="H5716" i="3"/>
  <c r="H5717" i="3"/>
  <c r="H5718" i="3"/>
  <c r="H5719" i="3"/>
  <c r="H5720" i="3"/>
  <c r="H5721" i="3"/>
  <c r="H5722" i="3"/>
  <c r="H5723" i="3"/>
  <c r="H5724" i="3"/>
  <c r="H5725" i="3"/>
  <c r="H5726" i="3"/>
  <c r="H5727" i="3"/>
  <c r="H5728" i="3"/>
  <c r="H5729" i="3"/>
  <c r="H5730" i="3"/>
  <c r="H5731" i="3"/>
  <c r="H5732" i="3"/>
  <c r="H5733" i="3"/>
  <c r="H5734" i="3"/>
  <c r="H5735" i="3"/>
  <c r="H5736" i="3"/>
  <c r="H5737" i="3"/>
  <c r="H5738" i="3"/>
  <c r="H5739" i="3"/>
  <c r="H5740" i="3"/>
  <c r="H5741" i="3"/>
  <c r="H5742" i="3"/>
  <c r="H5743" i="3"/>
  <c r="H5744" i="3"/>
  <c r="H5745" i="3"/>
  <c r="H5746" i="3"/>
  <c r="H5747" i="3"/>
  <c r="H5748" i="3"/>
  <c r="H5749" i="3"/>
  <c r="H5750" i="3"/>
  <c r="H5751" i="3"/>
  <c r="H5752" i="3"/>
  <c r="H5753" i="3"/>
  <c r="H5754" i="3"/>
  <c r="H5755" i="3"/>
  <c r="H5756" i="3"/>
  <c r="H5757" i="3"/>
  <c r="H5758" i="3"/>
  <c r="H5759" i="3"/>
  <c r="H5760" i="3"/>
  <c r="H5761" i="3"/>
  <c r="H5762" i="3"/>
  <c r="H5763" i="3"/>
  <c r="J2738" i="3"/>
  <c r="K1982" i="3" l="1"/>
  <c r="L5756" i="3"/>
  <c r="L5748" i="3"/>
  <c r="L5740" i="3"/>
  <c r="L5732" i="3"/>
  <c r="L5724" i="3"/>
  <c r="L5716" i="3"/>
  <c r="L5708" i="3"/>
  <c r="L5700" i="3"/>
  <c r="L5692" i="3"/>
  <c r="L5684" i="3"/>
  <c r="L5676" i="3"/>
  <c r="L5668" i="3"/>
  <c r="L5660" i="3"/>
  <c r="L5652" i="3"/>
  <c r="L5644" i="3"/>
  <c r="L5636" i="3"/>
  <c r="L5628" i="3"/>
  <c r="L5620" i="3"/>
  <c r="L5612" i="3"/>
  <c r="L5604" i="3"/>
  <c r="L5596" i="3"/>
  <c r="L5588" i="3"/>
  <c r="L5580" i="3"/>
  <c r="L5572" i="3"/>
  <c r="L5564" i="3"/>
  <c r="L5556" i="3"/>
  <c r="L5548" i="3"/>
  <c r="L5540" i="3"/>
  <c r="L5532" i="3"/>
  <c r="L5524" i="3"/>
  <c r="L5516" i="3"/>
  <c r="L5508" i="3"/>
  <c r="L5500" i="3"/>
  <c r="L5492" i="3"/>
  <c r="L5484" i="3"/>
  <c r="L5476" i="3"/>
  <c r="L5468" i="3"/>
  <c r="L5460" i="3"/>
  <c r="L5452" i="3"/>
  <c r="L5444" i="3"/>
  <c r="L5436" i="3"/>
  <c r="L5428" i="3"/>
  <c r="L5420" i="3"/>
  <c r="L5412" i="3"/>
  <c r="L5404" i="3"/>
  <c r="L5396" i="3"/>
  <c r="L5388" i="3"/>
  <c r="L5380" i="3"/>
  <c r="L5372" i="3"/>
  <c r="L5364" i="3"/>
  <c r="L5356" i="3"/>
  <c r="L5348" i="3"/>
  <c r="L5340" i="3"/>
  <c r="L5332" i="3"/>
  <c r="L5324" i="3"/>
  <c r="L5316" i="3"/>
  <c r="L5308" i="3"/>
  <c r="L5300" i="3"/>
  <c r="L5292" i="3"/>
  <c r="L5284" i="3"/>
  <c r="L5276" i="3"/>
  <c r="L5268" i="3"/>
  <c r="L5260" i="3"/>
  <c r="L5252" i="3"/>
  <c r="L5244" i="3"/>
  <c r="L5763" i="3"/>
  <c r="L5755" i="3"/>
  <c r="L5747" i="3"/>
  <c r="L5739" i="3"/>
  <c r="L5731" i="3"/>
  <c r="L5723" i="3"/>
  <c r="L5715" i="3"/>
  <c r="L5707" i="3"/>
  <c r="L5699" i="3"/>
  <c r="L5691" i="3"/>
  <c r="L5683" i="3"/>
  <c r="L5675" i="3"/>
  <c r="L5667" i="3"/>
  <c r="L5659" i="3"/>
  <c r="L5651" i="3"/>
  <c r="L5643" i="3"/>
  <c r="L5635" i="3"/>
  <c r="L5627" i="3"/>
  <c r="L5619" i="3"/>
  <c r="L5611" i="3"/>
  <c r="L5603" i="3"/>
  <c r="L5595" i="3"/>
  <c r="L5587" i="3"/>
  <c r="L5579" i="3"/>
  <c r="L5738" i="3"/>
  <c r="L5650" i="3"/>
  <c r="L5642" i="3"/>
  <c r="L5594" i="3"/>
  <c r="L5586" i="3"/>
  <c r="L5578" i="3"/>
  <c r="L5570" i="3"/>
  <c r="L5562" i="3"/>
  <c r="L5554" i="3"/>
  <c r="L5546" i="3"/>
  <c r="L5538" i="3"/>
  <c r="L5530" i="3"/>
  <c r="L5522" i="3"/>
  <c r="L5514" i="3"/>
  <c r="L5506" i="3"/>
  <c r="L5498" i="3"/>
  <c r="L5490" i="3"/>
  <c r="L5482" i="3"/>
  <c r="L5474" i="3"/>
  <c r="L5466" i="3"/>
  <c r="L5458" i="3"/>
  <c r="L5450" i="3"/>
  <c r="L5442" i="3"/>
  <c r="L5434" i="3"/>
  <c r="L5426" i="3"/>
  <c r="L5418" i="3"/>
  <c r="L5410" i="3"/>
  <c r="L5402" i="3"/>
  <c r="L5394" i="3"/>
  <c r="L5386" i="3"/>
  <c r="L5378" i="3"/>
  <c r="L5370" i="3"/>
  <c r="L5362" i="3"/>
  <c r="L5354" i="3"/>
  <c r="L5346" i="3"/>
  <c r="L5338" i="3"/>
  <c r="L5330" i="3"/>
  <c r="L5322" i="3"/>
  <c r="L5314" i="3"/>
  <c r="L5306" i="3"/>
  <c r="L5298" i="3"/>
  <c r="L5290" i="3"/>
  <c r="L5282" i="3"/>
  <c r="L5274" i="3"/>
  <c r="L5266" i="3"/>
  <c r="L5258" i="3"/>
  <c r="L5250" i="3"/>
  <c r="L5242" i="3"/>
  <c r="L5234" i="3"/>
  <c r="L5226" i="3"/>
  <c r="L5218" i="3"/>
  <c r="L5210" i="3"/>
  <c r="L5202" i="3"/>
  <c r="L5194" i="3"/>
  <c r="L5186" i="3"/>
  <c r="L5178" i="3"/>
  <c r="L5170" i="3"/>
  <c r="L5162" i="3"/>
  <c r="L5154" i="3"/>
  <c r="L5146" i="3"/>
  <c r="L5138" i="3"/>
  <c r="L5130" i="3"/>
  <c r="L5122" i="3"/>
  <c r="L5114" i="3"/>
  <c r="L5106" i="3"/>
  <c r="L5098" i="3"/>
  <c r="L5090" i="3"/>
  <c r="L5082" i="3"/>
  <c r="L5074" i="3"/>
  <c r="L5066" i="3"/>
  <c r="L5058" i="3"/>
  <c r="L5050" i="3"/>
  <c r="L5042" i="3"/>
  <c r="L5034" i="3"/>
  <c r="L5026" i="3"/>
  <c r="L5018" i="3"/>
  <c r="L5010" i="3"/>
  <c r="L5002" i="3"/>
  <c r="L4994" i="3"/>
  <c r="L4986" i="3"/>
  <c r="L4978" i="3"/>
  <c r="L4970" i="3"/>
  <c r="L4962" i="3"/>
  <c r="L4954" i="3"/>
  <c r="L4946" i="3"/>
  <c r="L4938" i="3"/>
  <c r="L4930" i="3"/>
  <c r="L4922" i="3"/>
  <c r="L4914" i="3"/>
  <c r="L4906" i="3"/>
  <c r="L4898" i="3"/>
  <c r="L4890" i="3"/>
  <c r="L4882" i="3"/>
  <c r="L4874" i="3"/>
  <c r="L4866" i="3"/>
  <c r="L4858" i="3"/>
  <c r="L4850" i="3"/>
  <c r="L4842" i="3"/>
  <c r="L4834" i="3"/>
  <c r="L4826" i="3"/>
  <c r="L4818" i="3"/>
  <c r="L4810" i="3"/>
  <c r="L4802" i="3"/>
  <c r="L4794" i="3"/>
  <c r="L4786" i="3"/>
  <c r="L4778" i="3"/>
  <c r="L4770" i="3"/>
  <c r="L4762" i="3"/>
  <c r="L4754" i="3"/>
  <c r="L4746" i="3"/>
  <c r="L4738" i="3"/>
  <c r="L4730" i="3"/>
  <c r="L4722" i="3"/>
  <c r="L4714" i="3"/>
  <c r="L4706" i="3"/>
  <c r="L4698" i="3"/>
  <c r="L4690" i="3"/>
  <c r="L4682" i="3"/>
  <c r="L4674" i="3"/>
  <c r="L4666" i="3"/>
  <c r="L4658" i="3"/>
  <c r="L4650" i="3"/>
  <c r="L5746" i="3"/>
  <c r="L5698" i="3"/>
  <c r="L5682" i="3"/>
  <c r="L5626" i="3"/>
  <c r="L5762" i="3"/>
  <c r="L5706" i="3"/>
  <c r="L5658" i="3"/>
  <c r="L5610" i="3"/>
  <c r="L5760" i="3"/>
  <c r="L5752" i="3"/>
  <c r="L5744" i="3"/>
  <c r="L5736" i="3"/>
  <c r="L5728" i="3"/>
  <c r="L5720" i="3"/>
  <c r="L5712" i="3"/>
  <c r="L5704" i="3"/>
  <c r="L5696" i="3"/>
  <c r="L5688" i="3"/>
  <c r="L5680" i="3"/>
  <c r="L5672" i="3"/>
  <c r="L5664" i="3"/>
  <c r="L5656" i="3"/>
  <c r="L5648" i="3"/>
  <c r="L5640" i="3"/>
  <c r="L5632" i="3"/>
  <c r="L5624" i="3"/>
  <c r="L5616" i="3"/>
  <c r="L5608" i="3"/>
  <c r="L5600" i="3"/>
  <c r="L5592" i="3"/>
  <c r="L5584" i="3"/>
  <c r="L5576" i="3"/>
  <c r="L5714" i="3"/>
  <c r="L5666" i="3"/>
  <c r="L5602" i="3"/>
  <c r="L5722" i="3"/>
  <c r="L5690" i="3"/>
  <c r="L5634" i="3"/>
  <c r="L5754" i="3"/>
  <c r="L5730" i="3"/>
  <c r="L5674" i="3"/>
  <c r="L5618" i="3"/>
  <c r="L5236" i="3"/>
  <c r="L5228" i="3"/>
  <c r="L5220" i="3"/>
  <c r="L5212" i="3"/>
  <c r="L5204" i="3"/>
  <c r="L5196" i="3"/>
  <c r="L5188" i="3"/>
  <c r="L5180" i="3"/>
  <c r="L5172" i="3"/>
  <c r="L5164" i="3"/>
  <c r="L5156" i="3"/>
  <c r="L5148" i="3"/>
  <c r="L5140" i="3"/>
  <c r="L5132" i="3"/>
  <c r="L5124" i="3"/>
  <c r="L5116" i="3"/>
  <c r="L5108" i="3"/>
  <c r="L5100" i="3"/>
  <c r="L5092" i="3"/>
  <c r="L5084" i="3"/>
  <c r="L5076" i="3"/>
  <c r="L5068" i="3"/>
  <c r="L5060" i="3"/>
  <c r="L5052" i="3"/>
  <c r="L5044" i="3"/>
  <c r="L5036" i="3"/>
  <c r="L5028" i="3"/>
  <c r="L5020" i="3"/>
  <c r="L5012" i="3"/>
  <c r="L5004" i="3"/>
  <c r="L4996" i="3"/>
  <c r="L4988" i="3"/>
  <c r="L4980" i="3"/>
  <c r="L4972" i="3"/>
  <c r="L4964" i="3"/>
  <c r="L4956" i="3"/>
  <c r="L4948" i="3"/>
  <c r="L4940" i="3"/>
  <c r="L4932" i="3"/>
  <c r="L4924" i="3"/>
  <c r="L4916" i="3"/>
  <c r="L4908" i="3"/>
  <c r="L4900" i="3"/>
  <c r="L4892" i="3"/>
  <c r="L4884" i="3"/>
  <c r="L4876" i="3"/>
  <c r="L4868" i="3"/>
  <c r="L4860" i="3"/>
  <c r="L4852" i="3"/>
  <c r="L4844" i="3"/>
  <c r="L4836" i="3"/>
  <c r="L4828" i="3"/>
  <c r="L4820" i="3"/>
  <c r="L4812" i="3"/>
  <c r="L4804" i="3"/>
  <c r="L4796" i="3"/>
  <c r="L4788" i="3"/>
  <c r="L4780" i="3"/>
  <c r="L4772" i="3"/>
  <c r="L4764" i="3"/>
  <c r="L4756" i="3"/>
  <c r="L4748" i="3"/>
  <c r="L4740" i="3"/>
  <c r="L4732" i="3"/>
  <c r="L4724" i="3"/>
  <c r="L4716" i="3"/>
  <c r="L4708" i="3"/>
  <c r="L4700" i="3"/>
  <c r="L4692" i="3"/>
  <c r="L4684" i="3"/>
  <c r="L4676" i="3"/>
  <c r="L4668" i="3"/>
  <c r="L4660" i="3"/>
  <c r="L4652" i="3"/>
  <c r="L4644" i="3"/>
  <c r="L4636" i="3"/>
  <c r="L4628" i="3"/>
  <c r="L4620" i="3"/>
  <c r="L4612" i="3"/>
  <c r="L4604" i="3"/>
  <c r="L4596" i="3"/>
  <c r="L5571" i="3"/>
  <c r="L5563" i="3"/>
  <c r="L5555" i="3"/>
  <c r="L5547" i="3"/>
  <c r="L5539" i="3"/>
  <c r="L5531" i="3"/>
  <c r="L5523" i="3"/>
  <c r="L5515" i="3"/>
  <c r="L5507" i="3"/>
  <c r="L5499" i="3"/>
  <c r="L5491" i="3"/>
  <c r="L5483" i="3"/>
  <c r="L5475" i="3"/>
  <c r="L5467" i="3"/>
  <c r="L5459" i="3"/>
  <c r="L5451" i="3"/>
  <c r="L5443" i="3"/>
  <c r="L5435" i="3"/>
  <c r="L5427" i="3"/>
  <c r="L5419" i="3"/>
  <c r="L5411" i="3"/>
  <c r="L5403" i="3"/>
  <c r="L5395" i="3"/>
  <c r="L5387" i="3"/>
  <c r="L5379" i="3"/>
  <c r="L5371" i="3"/>
  <c r="L5363" i="3"/>
  <c r="L5355" i="3"/>
  <c r="L5347" i="3"/>
  <c r="L5339" i="3"/>
  <c r="L5331" i="3"/>
  <c r="L5323" i="3"/>
  <c r="L5315" i="3"/>
  <c r="L5307" i="3"/>
  <c r="L5299" i="3"/>
  <c r="L5291" i="3"/>
  <c r="L5283" i="3"/>
  <c r="L5275" i="3"/>
  <c r="L5267" i="3"/>
  <c r="L5259" i="3"/>
  <c r="L5251" i="3"/>
  <c r="L5243" i="3"/>
  <c r="L5235" i="3"/>
  <c r="L5227" i="3"/>
  <c r="L5219" i="3"/>
  <c r="L5211" i="3"/>
  <c r="L5203" i="3"/>
  <c r="L5195" i="3"/>
  <c r="L5187" i="3"/>
  <c r="L5179" i="3"/>
  <c r="L5171" i="3"/>
  <c r="L5163" i="3"/>
  <c r="L5155" i="3"/>
  <c r="L5147" i="3"/>
  <c r="L5139" i="3"/>
  <c r="L5131" i="3"/>
  <c r="L5123" i="3"/>
  <c r="L5115" i="3"/>
  <c r="L5107" i="3"/>
  <c r="L5099" i="3"/>
  <c r="L5091" i="3"/>
  <c r="L5083" i="3"/>
  <c r="L5075" i="3"/>
  <c r="L5067" i="3"/>
  <c r="L5059" i="3"/>
  <c r="L5051" i="3"/>
  <c r="L5043" i="3"/>
  <c r="L5035" i="3"/>
  <c r="L5027" i="3"/>
  <c r="L5019" i="3"/>
  <c r="L5011" i="3"/>
  <c r="L5003" i="3"/>
  <c r="L4995" i="3"/>
  <c r="L4987" i="3"/>
  <c r="L4979" i="3"/>
  <c r="L4971" i="3"/>
  <c r="L4963" i="3"/>
  <c r="L4955" i="3"/>
  <c r="L4947" i="3"/>
  <c r="L4939" i="3"/>
  <c r="L4642" i="3"/>
  <c r="L4634" i="3"/>
  <c r="L4626" i="3"/>
  <c r="L4618" i="3"/>
  <c r="L4610" i="3"/>
  <c r="L4602" i="3"/>
  <c r="L4594" i="3"/>
  <c r="L4586" i="3"/>
  <c r="L4578" i="3"/>
  <c r="L4570" i="3"/>
  <c r="L4562" i="3"/>
  <c r="L4554" i="3"/>
  <c r="L4546" i="3"/>
  <c r="L4538" i="3"/>
  <c r="L4530" i="3"/>
  <c r="L4522" i="3"/>
  <c r="L4514" i="3"/>
  <c r="L4506" i="3"/>
  <c r="L4498" i="3"/>
  <c r="L4490" i="3"/>
  <c r="L4482" i="3"/>
  <c r="L4474" i="3"/>
  <c r="L4466" i="3"/>
  <c r="L4458" i="3"/>
  <c r="L4450" i="3"/>
  <c r="L4442" i="3"/>
  <c r="L4434" i="3"/>
  <c r="L4426" i="3"/>
  <c r="L4418" i="3"/>
  <c r="L4410" i="3"/>
  <c r="L4402" i="3"/>
  <c r="L4394" i="3"/>
  <c r="L4386" i="3"/>
  <c r="L4378" i="3"/>
  <c r="L4370" i="3"/>
  <c r="L4362" i="3"/>
  <c r="L4354" i="3"/>
  <c r="L4346" i="3"/>
  <c r="L4338" i="3"/>
  <c r="L4330" i="3"/>
  <c r="L4322" i="3"/>
  <c r="L4314" i="3"/>
  <c r="L4306" i="3"/>
  <c r="L4298" i="3"/>
  <c r="L4290" i="3"/>
  <c r="L4282" i="3"/>
  <c r="L4274" i="3"/>
  <c r="L4266" i="3"/>
  <c r="L4258" i="3"/>
  <c r="L4250" i="3"/>
  <c r="L4242" i="3"/>
  <c r="L4234" i="3"/>
  <c r="L4226" i="3"/>
  <c r="L4218" i="3"/>
  <c r="L4210" i="3"/>
  <c r="L4202" i="3"/>
  <c r="L4194" i="3"/>
  <c r="L4186" i="3"/>
  <c r="L4178" i="3"/>
  <c r="L4170" i="3"/>
  <c r="L4162" i="3"/>
  <c r="L4154" i="3"/>
  <c r="L4146" i="3"/>
  <c r="L4138" i="3"/>
  <c r="L4130" i="3"/>
  <c r="L4122" i="3"/>
  <c r="L4114" i="3"/>
  <c r="L4106" i="3"/>
  <c r="L4098" i="3"/>
  <c r="L4090" i="3"/>
  <c r="L4082" i="3"/>
  <c r="L4074" i="3"/>
  <c r="L4066" i="3"/>
  <c r="L4058" i="3"/>
  <c r="L4050" i="3"/>
  <c r="L4042" i="3"/>
  <c r="L4034" i="3"/>
  <c r="L4026" i="3"/>
  <c r="L4018" i="3"/>
  <c r="L4010" i="3"/>
  <c r="L4002" i="3"/>
  <c r="L3994" i="3"/>
  <c r="L3986" i="3"/>
  <c r="L3978" i="3"/>
  <c r="L3970" i="3"/>
  <c r="L5761" i="3"/>
  <c r="L5753" i="3"/>
  <c r="L5745" i="3"/>
  <c r="L5737" i="3"/>
  <c r="L5729" i="3"/>
  <c r="L5721" i="3"/>
  <c r="L5713" i="3"/>
  <c r="L5705" i="3"/>
  <c r="L5697" i="3"/>
  <c r="L5689" i="3"/>
  <c r="L5681" i="3"/>
  <c r="L5673" i="3"/>
  <c r="L5665" i="3"/>
  <c r="L5657" i="3"/>
  <c r="L5649" i="3"/>
  <c r="L5641" i="3"/>
  <c r="L5633" i="3"/>
  <c r="L5625" i="3"/>
  <c r="L5617" i="3"/>
  <c r="L5609" i="3"/>
  <c r="L5601" i="3"/>
  <c r="L5593" i="3"/>
  <c r="L5585" i="3"/>
  <c r="L5577" i="3"/>
  <c r="L5569" i="3"/>
  <c r="L5561" i="3"/>
  <c r="L5553" i="3"/>
  <c r="L5545" i="3"/>
  <c r="L5537" i="3"/>
  <c r="L5529" i="3"/>
  <c r="L5521" i="3"/>
  <c r="L5513" i="3"/>
  <c r="L5505" i="3"/>
  <c r="L5497" i="3"/>
  <c r="L5489" i="3"/>
  <c r="L5481" i="3"/>
  <c r="L5473" i="3"/>
  <c r="L5465" i="3"/>
  <c r="L5457" i="3"/>
  <c r="L5449" i="3"/>
  <c r="L5441" i="3"/>
  <c r="L5433" i="3"/>
  <c r="L5425" i="3"/>
  <c r="L5417" i="3"/>
  <c r="L5409" i="3"/>
  <c r="L5401" i="3"/>
  <c r="L5393" i="3"/>
  <c r="L5385" i="3"/>
  <c r="L5377" i="3"/>
  <c r="L5369" i="3"/>
  <c r="L5361" i="3"/>
  <c r="L5353" i="3"/>
  <c r="L5345" i="3"/>
  <c r="L5337" i="3"/>
  <c r="L5329" i="3"/>
  <c r="L5321" i="3"/>
  <c r="L5313" i="3"/>
  <c r="L5305" i="3"/>
  <c r="L5297" i="3"/>
  <c r="L5289" i="3"/>
  <c r="L5281" i="3"/>
  <c r="L5273" i="3"/>
  <c r="L5265" i="3"/>
  <c r="L5257" i="3"/>
  <c r="L5249" i="3"/>
  <c r="L5241" i="3"/>
  <c r="L5233" i="3"/>
  <c r="L5225" i="3"/>
  <c r="L5217" i="3"/>
  <c r="L5209" i="3"/>
  <c r="L5201" i="3"/>
  <c r="L5193" i="3"/>
  <c r="L5185" i="3"/>
  <c r="L5177" i="3"/>
  <c r="L5169" i="3"/>
  <c r="L5161" i="3"/>
  <c r="L5153" i="3"/>
  <c r="L5145" i="3"/>
  <c r="L5137" i="3"/>
  <c r="L5129" i="3"/>
  <c r="L5121" i="3"/>
  <c r="L5113" i="3"/>
  <c r="L5105" i="3"/>
  <c r="L5097" i="3"/>
  <c r="L5089" i="3"/>
  <c r="L5081" i="3"/>
  <c r="L5073" i="3"/>
  <c r="L5568" i="3"/>
  <c r="L5560" i="3"/>
  <c r="L5552" i="3"/>
  <c r="L5544" i="3"/>
  <c r="L5536" i="3"/>
  <c r="L5528" i="3"/>
  <c r="L5520" i="3"/>
  <c r="L5512" i="3"/>
  <c r="L5504" i="3"/>
  <c r="L5496" i="3"/>
  <c r="L5488" i="3"/>
  <c r="L5480" i="3"/>
  <c r="L5472" i="3"/>
  <c r="L5464" i="3"/>
  <c r="L5456" i="3"/>
  <c r="L5448" i="3"/>
  <c r="L5440" i="3"/>
  <c r="L5432" i="3"/>
  <c r="L5424" i="3"/>
  <c r="L5416" i="3"/>
  <c r="L5408" i="3"/>
  <c r="L5400" i="3"/>
  <c r="L5392" i="3"/>
  <c r="L5384" i="3"/>
  <c r="L5376" i="3"/>
  <c r="L5368" i="3"/>
  <c r="L5360" i="3"/>
  <c r="L5352" i="3"/>
  <c r="L5344" i="3"/>
  <c r="L5336" i="3"/>
  <c r="L5328" i="3"/>
  <c r="L5320" i="3"/>
  <c r="L5312" i="3"/>
  <c r="L5304" i="3"/>
  <c r="L5296" i="3"/>
  <c r="L5288" i="3"/>
  <c r="L5280" i="3"/>
  <c r="L5272" i="3"/>
  <c r="L5264" i="3"/>
  <c r="L5256" i="3"/>
  <c r="L5248" i="3"/>
  <c r="L5240" i="3"/>
  <c r="L5232" i="3"/>
  <c r="L5224" i="3"/>
  <c r="L5216" i="3"/>
  <c r="L5208" i="3"/>
  <c r="L5200" i="3"/>
  <c r="L5192" i="3"/>
  <c r="L5184" i="3"/>
  <c r="L5176" i="3"/>
  <c r="L5168" i="3"/>
  <c r="L5160" i="3"/>
  <c r="L5152" i="3"/>
  <c r="L5144" i="3"/>
  <c r="L5136" i="3"/>
  <c r="L5128" i="3"/>
  <c r="L5120" i="3"/>
  <c r="L5112" i="3"/>
  <c r="L5104" i="3"/>
  <c r="L5096" i="3"/>
  <c r="L5088" i="3"/>
  <c r="L5080" i="3"/>
  <c r="L5072" i="3"/>
  <c r="L5064" i="3"/>
  <c r="L5056" i="3"/>
  <c r="L5048" i="3"/>
  <c r="L5759" i="3"/>
  <c r="L5751" i="3"/>
  <c r="L5743" i="3"/>
  <c r="L5735" i="3"/>
  <c r="L5727" i="3"/>
  <c r="L5719" i="3"/>
  <c r="L5711" i="3"/>
  <c r="L5703" i="3"/>
  <c r="L5695" i="3"/>
  <c r="L5687" i="3"/>
  <c r="L5679" i="3"/>
  <c r="L5671" i="3"/>
  <c r="L5663" i="3"/>
  <c r="L5655" i="3"/>
  <c r="L5647" i="3"/>
  <c r="L5639" i="3"/>
  <c r="L5631" i="3"/>
  <c r="L5623" i="3"/>
  <c r="L5615" i="3"/>
  <c r="L5607" i="3"/>
  <c r="L5599" i="3"/>
  <c r="L5591" i="3"/>
  <c r="L5583" i="3"/>
  <c r="L5575" i="3"/>
  <c r="L5567" i="3"/>
  <c r="L5559" i="3"/>
  <c r="L5551" i="3"/>
  <c r="L5543" i="3"/>
  <c r="L5535" i="3"/>
  <c r="L5527" i="3"/>
  <c r="L5519" i="3"/>
  <c r="L5511" i="3"/>
  <c r="L5503" i="3"/>
  <c r="L5495" i="3"/>
  <c r="L5487" i="3"/>
  <c r="L5479" i="3"/>
  <c r="L5471" i="3"/>
  <c r="L5463" i="3"/>
  <c r="L5455" i="3"/>
  <c r="L5447" i="3"/>
  <c r="L5439" i="3"/>
  <c r="L5431" i="3"/>
  <c r="L5423" i="3"/>
  <c r="L5415" i="3"/>
  <c r="L5407" i="3"/>
  <c r="L5399" i="3"/>
  <c r="L5391" i="3"/>
  <c r="L5383" i="3"/>
  <c r="L5375" i="3"/>
  <c r="L5367" i="3"/>
  <c r="L5359" i="3"/>
  <c r="L5351" i="3"/>
  <c r="L5343" i="3"/>
  <c r="L5335" i="3"/>
  <c r="L5327" i="3"/>
  <c r="L5319" i="3"/>
  <c r="L5311" i="3"/>
  <c r="L5303" i="3"/>
  <c r="L5295" i="3"/>
  <c r="L5287" i="3"/>
  <c r="L5279" i="3"/>
  <c r="L5271" i="3"/>
  <c r="L5263" i="3"/>
  <c r="L5255" i="3"/>
  <c r="L5247" i="3"/>
  <c r="L5239" i="3"/>
  <c r="L5231" i="3"/>
  <c r="L5223" i="3"/>
  <c r="L5215" i="3"/>
  <c r="L5207" i="3"/>
  <c r="L5199" i="3"/>
  <c r="L5191" i="3"/>
  <c r="L5183" i="3"/>
  <c r="L5175" i="3"/>
  <c r="L5167" i="3"/>
  <c r="L5159" i="3"/>
  <c r="L5151" i="3"/>
  <c r="L5143" i="3"/>
  <c r="L5135" i="3"/>
  <c r="L5127" i="3"/>
  <c r="L5119" i="3"/>
  <c r="L5111" i="3"/>
  <c r="L5103" i="3"/>
  <c r="L5095" i="3"/>
  <c r="L5087" i="3"/>
  <c r="L5079" i="3"/>
  <c r="L5071" i="3"/>
  <c r="L5063" i="3"/>
  <c r="L5758" i="3"/>
  <c r="L5750" i="3"/>
  <c r="L5742" i="3"/>
  <c r="L5734" i="3"/>
  <c r="L5726" i="3"/>
  <c r="L5718" i="3"/>
  <c r="L5710" i="3"/>
  <c r="L5702" i="3"/>
  <c r="L5694" i="3"/>
  <c r="L5686" i="3"/>
  <c r="L5678" i="3"/>
  <c r="L5670" i="3"/>
  <c r="L5662" i="3"/>
  <c r="L5654" i="3"/>
  <c r="L5646" i="3"/>
  <c r="L5638" i="3"/>
  <c r="L5630" i="3"/>
  <c r="L5622" i="3"/>
  <c r="L5614" i="3"/>
  <c r="L5606" i="3"/>
  <c r="L5598" i="3"/>
  <c r="L5590" i="3"/>
  <c r="L5582" i="3"/>
  <c r="L5574" i="3"/>
  <c r="L5566" i="3"/>
  <c r="L5558" i="3"/>
  <c r="L5550" i="3"/>
  <c r="L5542" i="3"/>
  <c r="L5534" i="3"/>
  <c r="L5526" i="3"/>
  <c r="L5518" i="3"/>
  <c r="L5510" i="3"/>
  <c r="L5502" i="3"/>
  <c r="L5494" i="3"/>
  <c r="J52" i="25" s="1"/>
  <c r="L5486" i="3"/>
  <c r="L5478" i="3"/>
  <c r="L5470" i="3"/>
  <c r="L5462" i="3"/>
  <c r="L5454" i="3"/>
  <c r="L5446" i="3"/>
  <c r="L5438" i="3"/>
  <c r="L5430" i="3"/>
  <c r="L5422" i="3"/>
  <c r="L5414" i="3"/>
  <c r="L5406" i="3"/>
  <c r="L5398" i="3"/>
  <c r="L5390" i="3"/>
  <c r="L5382" i="3"/>
  <c r="L5374" i="3"/>
  <c r="L5366" i="3"/>
  <c r="L5358" i="3"/>
  <c r="L5350" i="3"/>
  <c r="L5342" i="3"/>
  <c r="L5334" i="3"/>
  <c r="L5326" i="3"/>
  <c r="L5318" i="3"/>
  <c r="L5310" i="3"/>
  <c r="L5302" i="3"/>
  <c r="L5294" i="3"/>
  <c r="L5286" i="3"/>
  <c r="L5278" i="3"/>
  <c r="L5270" i="3"/>
  <c r="L5262" i="3"/>
  <c r="L5254" i="3"/>
  <c r="L5246" i="3"/>
  <c r="L5238" i="3"/>
  <c r="L5230" i="3"/>
  <c r="L5222" i="3"/>
  <c r="L5214" i="3"/>
  <c r="L5206" i="3"/>
  <c r="L5198" i="3"/>
  <c r="L5190" i="3"/>
  <c r="L5182" i="3"/>
  <c r="L5174" i="3"/>
  <c r="L5166" i="3"/>
  <c r="L5158" i="3"/>
  <c r="L5150" i="3"/>
  <c r="L5142" i="3"/>
  <c r="L5134" i="3"/>
  <c r="L5126" i="3"/>
  <c r="L5118" i="3"/>
  <c r="L5110" i="3"/>
  <c r="L5102" i="3"/>
  <c r="L5094" i="3"/>
  <c r="L5086" i="3"/>
  <c r="L5078" i="3"/>
  <c r="L5070" i="3"/>
  <c r="L5062" i="3"/>
  <c r="L5757" i="3"/>
  <c r="L5749" i="3"/>
  <c r="L5741" i="3"/>
  <c r="L5733" i="3"/>
  <c r="L5725" i="3"/>
  <c r="L5717" i="3"/>
  <c r="L5709" i="3"/>
  <c r="L5701" i="3"/>
  <c r="L5693" i="3"/>
  <c r="L5685" i="3"/>
  <c r="L5677" i="3"/>
  <c r="L5669" i="3"/>
  <c r="L5661" i="3"/>
  <c r="L5653" i="3"/>
  <c r="L5645" i="3"/>
  <c r="L5637" i="3"/>
  <c r="L5629" i="3"/>
  <c r="L5621" i="3"/>
  <c r="L5613" i="3"/>
  <c r="L5605" i="3"/>
  <c r="L5597" i="3"/>
  <c r="L5589" i="3"/>
  <c r="L5581" i="3"/>
  <c r="L5573" i="3"/>
  <c r="L5565" i="3"/>
  <c r="L5557" i="3"/>
  <c r="L5549" i="3"/>
  <c r="L5541" i="3"/>
  <c r="L5533" i="3"/>
  <c r="L5525" i="3"/>
  <c r="L5517" i="3"/>
  <c r="L5509" i="3"/>
  <c r="L5501" i="3"/>
  <c r="L5493" i="3"/>
  <c r="J38" i="25" s="1"/>
  <c r="L5485" i="3"/>
  <c r="L5477" i="3"/>
  <c r="L5469" i="3"/>
  <c r="L5461" i="3"/>
  <c r="L5453" i="3"/>
  <c r="L5445" i="3"/>
  <c r="L5437" i="3"/>
  <c r="L5429" i="3"/>
  <c r="L5421" i="3"/>
  <c r="L5413" i="3"/>
  <c r="L5405" i="3"/>
  <c r="L5397" i="3"/>
  <c r="L5389" i="3"/>
  <c r="L5381" i="3"/>
  <c r="L5373" i="3"/>
  <c r="L5365" i="3"/>
  <c r="L5357" i="3"/>
  <c r="L5349" i="3"/>
  <c r="L5341" i="3"/>
  <c r="L5333" i="3"/>
  <c r="L5325" i="3"/>
  <c r="L5317" i="3"/>
  <c r="L5309" i="3"/>
  <c r="L5301" i="3"/>
  <c r="L5293" i="3"/>
  <c r="L5285" i="3"/>
  <c r="L5277" i="3"/>
  <c r="L5269" i="3"/>
  <c r="L5261" i="3"/>
  <c r="L5253" i="3"/>
  <c r="L5245" i="3"/>
  <c r="L5237" i="3"/>
  <c r="L5229" i="3"/>
  <c r="L5221" i="3"/>
  <c r="L5213" i="3"/>
  <c r="L5205" i="3"/>
  <c r="L5197" i="3"/>
  <c r="L5189" i="3"/>
  <c r="L5181" i="3"/>
  <c r="L5173" i="3"/>
  <c r="L5165" i="3"/>
  <c r="L5157" i="3"/>
  <c r="L5149" i="3"/>
  <c r="L5141" i="3"/>
  <c r="L5133" i="3"/>
  <c r="L5125" i="3"/>
  <c r="L5117" i="3"/>
  <c r="L5109" i="3"/>
  <c r="L5101" i="3"/>
  <c r="L5093" i="3"/>
  <c r="L5085" i="3"/>
  <c r="L5077" i="3"/>
  <c r="L5069" i="3"/>
  <c r="L5061" i="3"/>
  <c r="L5053" i="3"/>
  <c r="L5045" i="3"/>
  <c r="L5037" i="3"/>
  <c r="L4588" i="3"/>
  <c r="L4580" i="3"/>
  <c r="L4572" i="3"/>
  <c r="L4564" i="3"/>
  <c r="L4556" i="3"/>
  <c r="L4548" i="3"/>
  <c r="L4540" i="3"/>
  <c r="L4532" i="3"/>
  <c r="L4524" i="3"/>
  <c r="L4516" i="3"/>
  <c r="L4508" i="3"/>
  <c r="L4500" i="3"/>
  <c r="L4492" i="3"/>
  <c r="L4484" i="3"/>
  <c r="L4476" i="3"/>
  <c r="L4468" i="3"/>
  <c r="L4460" i="3"/>
  <c r="L4452" i="3"/>
  <c r="L4444" i="3"/>
  <c r="L4436" i="3"/>
  <c r="L4428" i="3"/>
  <c r="L4420" i="3"/>
  <c r="L4412" i="3"/>
  <c r="L4404" i="3"/>
  <c r="L4396" i="3"/>
  <c r="L4388" i="3"/>
  <c r="L4380" i="3"/>
  <c r="L4372" i="3"/>
  <c r="L4364" i="3"/>
  <c r="L4356" i="3"/>
  <c r="L4348" i="3"/>
  <c r="L4340" i="3"/>
  <c r="L4332" i="3"/>
  <c r="L4324" i="3"/>
  <c r="L4316" i="3"/>
  <c r="L4308" i="3"/>
  <c r="L4300" i="3"/>
  <c r="L4292" i="3"/>
  <c r="L4284" i="3"/>
  <c r="L4276" i="3"/>
  <c r="L4268" i="3"/>
  <c r="L4260" i="3"/>
  <c r="L4252" i="3"/>
  <c r="L4244" i="3"/>
  <c r="L4236" i="3"/>
  <c r="L4228" i="3"/>
  <c r="L4220" i="3"/>
  <c r="L4212" i="3"/>
  <c r="L4204" i="3"/>
  <c r="L4196" i="3"/>
  <c r="L4188" i="3"/>
  <c r="L4180" i="3"/>
  <c r="L4172" i="3"/>
  <c r="L4164" i="3"/>
  <c r="L4156" i="3"/>
  <c r="L4148" i="3"/>
  <c r="L4140" i="3"/>
  <c r="L4132" i="3"/>
  <c r="L4124" i="3"/>
  <c r="L4116" i="3"/>
  <c r="L4108" i="3"/>
  <c r="L4100" i="3"/>
  <c r="L4092" i="3"/>
  <c r="L4084" i="3"/>
  <c r="L4076" i="3"/>
  <c r="L4068" i="3"/>
  <c r="L4060" i="3"/>
  <c r="L4052" i="3"/>
  <c r="L4044" i="3"/>
  <c r="L4036" i="3"/>
  <c r="L4028" i="3"/>
  <c r="L4020" i="3"/>
  <c r="L4012" i="3"/>
  <c r="L4004" i="3"/>
  <c r="L3996" i="3"/>
  <c r="L3988" i="3"/>
  <c r="L3980" i="3"/>
  <c r="L3972" i="3"/>
  <c r="L3964" i="3"/>
  <c r="L3956" i="3"/>
  <c r="L3948" i="3"/>
  <c r="L3940" i="3"/>
  <c r="L3932" i="3"/>
  <c r="L3924" i="3"/>
  <c r="L3916" i="3"/>
  <c r="L3908" i="3"/>
  <c r="L3900" i="3"/>
  <c r="L3892" i="3"/>
  <c r="L3884" i="3"/>
  <c r="L3876" i="3"/>
  <c r="L3868" i="3"/>
  <c r="L3860" i="3"/>
  <c r="L3852" i="3"/>
  <c r="L3844" i="3"/>
  <c r="L3836" i="3"/>
  <c r="L3828" i="3"/>
  <c r="L3820" i="3"/>
  <c r="L3812" i="3"/>
  <c r="L3804" i="3"/>
  <c r="L3796" i="3"/>
  <c r="L3788" i="3"/>
  <c r="L4931" i="3"/>
  <c r="L4923" i="3"/>
  <c r="L4915" i="3"/>
  <c r="L4907" i="3"/>
  <c r="L4899" i="3"/>
  <c r="L4891" i="3"/>
  <c r="L4883" i="3"/>
  <c r="L4875" i="3"/>
  <c r="L4867" i="3"/>
  <c r="L4859" i="3"/>
  <c r="L4851" i="3"/>
  <c r="L4843" i="3"/>
  <c r="L4835" i="3"/>
  <c r="L4827" i="3"/>
  <c r="L4819" i="3"/>
  <c r="L4811" i="3"/>
  <c r="L4803" i="3"/>
  <c r="L4795" i="3"/>
  <c r="L4787" i="3"/>
  <c r="L4779" i="3"/>
  <c r="L4771" i="3"/>
  <c r="L4763" i="3"/>
  <c r="L4755" i="3"/>
  <c r="L4747" i="3"/>
  <c r="L4739" i="3"/>
  <c r="L4731" i="3"/>
  <c r="L4723" i="3"/>
  <c r="L4715" i="3"/>
  <c r="L4707" i="3"/>
  <c r="L4699" i="3"/>
  <c r="L4691" i="3"/>
  <c r="L4683" i="3"/>
  <c r="L4675" i="3"/>
  <c r="L4667" i="3"/>
  <c r="L4659" i="3"/>
  <c r="L4651" i="3"/>
  <c r="L4643" i="3"/>
  <c r="L4635" i="3"/>
  <c r="L4627" i="3"/>
  <c r="L4619" i="3"/>
  <c r="L4611" i="3"/>
  <c r="L4603" i="3"/>
  <c r="L4595" i="3"/>
  <c r="L4587" i="3"/>
  <c r="L4579" i="3"/>
  <c r="L4571" i="3"/>
  <c r="L4563" i="3"/>
  <c r="L4555" i="3"/>
  <c r="L4547" i="3"/>
  <c r="L4539" i="3"/>
  <c r="L4531" i="3"/>
  <c r="L4523" i="3"/>
  <c r="L4515" i="3"/>
  <c r="L4507" i="3"/>
  <c r="L4499" i="3"/>
  <c r="L4491" i="3"/>
  <c r="L4483" i="3"/>
  <c r="L4475" i="3"/>
  <c r="L4467" i="3"/>
  <c r="L4459" i="3"/>
  <c r="L4451" i="3"/>
  <c r="L4443" i="3"/>
  <c r="L4435" i="3"/>
  <c r="L4427" i="3"/>
  <c r="L4419" i="3"/>
  <c r="L4411" i="3"/>
  <c r="L4403" i="3"/>
  <c r="L4395" i="3"/>
  <c r="L4387" i="3"/>
  <c r="L4379" i="3"/>
  <c r="L4371" i="3"/>
  <c r="L4363" i="3"/>
  <c r="L4355" i="3"/>
  <c r="L4347" i="3"/>
  <c r="L4339" i="3"/>
  <c r="L4331" i="3"/>
  <c r="L4323" i="3"/>
  <c r="L4315" i="3"/>
  <c r="L4307" i="3"/>
  <c r="L4299" i="3"/>
  <c r="L4291" i="3"/>
  <c r="L4283" i="3"/>
  <c r="L4275" i="3"/>
  <c r="L4267" i="3"/>
  <c r="L4259" i="3"/>
  <c r="L4251" i="3"/>
  <c r="L4243" i="3"/>
  <c r="L4235" i="3"/>
  <c r="L4227" i="3"/>
  <c r="L4219" i="3"/>
  <c r="L4211" i="3"/>
  <c r="L4203" i="3"/>
  <c r="L4195" i="3"/>
  <c r="L4187" i="3"/>
  <c r="L4179" i="3"/>
  <c r="L4171" i="3"/>
  <c r="L4163" i="3"/>
  <c r="L4155" i="3"/>
  <c r="L4147" i="3"/>
  <c r="L4139" i="3"/>
  <c r="L4131" i="3"/>
  <c r="L4123" i="3"/>
  <c r="L4115" i="3"/>
  <c r="L4107" i="3"/>
  <c r="L4099" i="3"/>
  <c r="L4091" i="3"/>
  <c r="L4083" i="3"/>
  <c r="L4075" i="3"/>
  <c r="L4067" i="3"/>
  <c r="L4059" i="3"/>
  <c r="L4051" i="3"/>
  <c r="L4043" i="3"/>
  <c r="L4035" i="3"/>
  <c r="L4027" i="3"/>
  <c r="L4019" i="3"/>
  <c r="L4011" i="3"/>
  <c r="L4003" i="3"/>
  <c r="L3995" i="3"/>
  <c r="L3987" i="3"/>
  <c r="L3979" i="3"/>
  <c r="L3971" i="3"/>
  <c r="L3963" i="3"/>
  <c r="L3955" i="3"/>
  <c r="L3947" i="3"/>
  <c r="L3939" i="3"/>
  <c r="L3931" i="3"/>
  <c r="L3923" i="3"/>
  <c r="L3915" i="3"/>
  <c r="L3907" i="3"/>
  <c r="L3899" i="3"/>
  <c r="L3891" i="3"/>
  <c r="L3883" i="3"/>
  <c r="L3875" i="3"/>
  <c r="L3867" i="3"/>
  <c r="L3962" i="3"/>
  <c r="L3954" i="3"/>
  <c r="L3946" i="3"/>
  <c r="L5065" i="3"/>
  <c r="L5057" i="3"/>
  <c r="L5049" i="3"/>
  <c r="L5041" i="3"/>
  <c r="L5033" i="3"/>
  <c r="L5025" i="3"/>
  <c r="L5017" i="3"/>
  <c r="L5009" i="3"/>
  <c r="L5001" i="3"/>
  <c r="L4993" i="3"/>
  <c r="L4985" i="3"/>
  <c r="L4977" i="3"/>
  <c r="L4969" i="3"/>
  <c r="L4961" i="3"/>
  <c r="L4953" i="3"/>
  <c r="L4945" i="3"/>
  <c r="L4937" i="3"/>
  <c r="L4929" i="3"/>
  <c r="L4921" i="3"/>
  <c r="L4913" i="3"/>
  <c r="L4905" i="3"/>
  <c r="L4897" i="3"/>
  <c r="L4889" i="3"/>
  <c r="L4881" i="3"/>
  <c r="L4873" i="3"/>
  <c r="L4865" i="3"/>
  <c r="L4857" i="3"/>
  <c r="L4849" i="3"/>
  <c r="L4841" i="3"/>
  <c r="L4833" i="3"/>
  <c r="L4825" i="3"/>
  <c r="L4817" i="3"/>
  <c r="L4809" i="3"/>
  <c r="L4801" i="3"/>
  <c r="L4793" i="3"/>
  <c r="L4785" i="3"/>
  <c r="L4777" i="3"/>
  <c r="L4769" i="3"/>
  <c r="L4761" i="3"/>
  <c r="L4753" i="3"/>
  <c r="L4745" i="3"/>
  <c r="L4737" i="3"/>
  <c r="L4729" i="3"/>
  <c r="L4721" i="3"/>
  <c r="L4713" i="3"/>
  <c r="L4705" i="3"/>
  <c r="L4697" i="3"/>
  <c r="L4689" i="3"/>
  <c r="L4681" i="3"/>
  <c r="L4673" i="3"/>
  <c r="L4665" i="3"/>
  <c r="L4657" i="3"/>
  <c r="L4649" i="3"/>
  <c r="L4641" i="3"/>
  <c r="L4633" i="3"/>
  <c r="L4625" i="3"/>
  <c r="L4617" i="3"/>
  <c r="L4609" i="3"/>
  <c r="L4601" i="3"/>
  <c r="L4593" i="3"/>
  <c r="L4585" i="3"/>
  <c r="L4577" i="3"/>
  <c r="L4569" i="3"/>
  <c r="L4561" i="3"/>
  <c r="L4553" i="3"/>
  <c r="L4545" i="3"/>
  <c r="L4537" i="3"/>
  <c r="L4529" i="3"/>
  <c r="L4521" i="3"/>
  <c r="L4513" i="3"/>
  <c r="L4505" i="3"/>
  <c r="L4497" i="3"/>
  <c r="L4489" i="3"/>
  <c r="L4481" i="3"/>
  <c r="L4473" i="3"/>
  <c r="L4465" i="3"/>
  <c r="L4457" i="3"/>
  <c r="L4449" i="3"/>
  <c r="L4441" i="3"/>
  <c r="L4433" i="3"/>
  <c r="L4425" i="3"/>
  <c r="L4417" i="3"/>
  <c r="L4409" i="3"/>
  <c r="L4401" i="3"/>
  <c r="L4393" i="3"/>
  <c r="L4385" i="3"/>
  <c r="L4377" i="3"/>
  <c r="L4369" i="3"/>
  <c r="L4361" i="3"/>
  <c r="L4353" i="3"/>
  <c r="L4345" i="3"/>
  <c r="L4337" i="3"/>
  <c r="L4329" i="3"/>
  <c r="L4321" i="3"/>
  <c r="L4313" i="3"/>
  <c r="L4305" i="3"/>
  <c r="L4297" i="3"/>
  <c r="L4289" i="3"/>
  <c r="L4281" i="3"/>
  <c r="L4273" i="3"/>
  <c r="L4265" i="3"/>
  <c r="L4257" i="3"/>
  <c r="L4249" i="3"/>
  <c r="L4241" i="3"/>
  <c r="L4233" i="3"/>
  <c r="L4225" i="3"/>
  <c r="L4217" i="3"/>
  <c r="L4209" i="3"/>
  <c r="L4201" i="3"/>
  <c r="L4193" i="3"/>
  <c r="L4185" i="3"/>
  <c r="L4177" i="3"/>
  <c r="L4169" i="3"/>
  <c r="L4161" i="3"/>
  <c r="L4153" i="3"/>
  <c r="L4145" i="3"/>
  <c r="L4137" i="3"/>
  <c r="L4129" i="3"/>
  <c r="L4121" i="3"/>
  <c r="L4113" i="3"/>
  <c r="L4105" i="3"/>
  <c r="L4097" i="3"/>
  <c r="L4089" i="3"/>
  <c r="L4081" i="3"/>
  <c r="L4073" i="3"/>
  <c r="L4065" i="3"/>
  <c r="L4057" i="3"/>
  <c r="L4049" i="3"/>
  <c r="L4041" i="3"/>
  <c r="L5040" i="3"/>
  <c r="L5032" i="3"/>
  <c r="L5024" i="3"/>
  <c r="L5016" i="3"/>
  <c r="L5008" i="3"/>
  <c r="L5000" i="3"/>
  <c r="L4992" i="3"/>
  <c r="L4984" i="3"/>
  <c r="L4976" i="3"/>
  <c r="L4968" i="3"/>
  <c r="L4960" i="3"/>
  <c r="L4952" i="3"/>
  <c r="L4944" i="3"/>
  <c r="L4936" i="3"/>
  <c r="L4928" i="3"/>
  <c r="L4920" i="3"/>
  <c r="L4912" i="3"/>
  <c r="L4904" i="3"/>
  <c r="L4896" i="3"/>
  <c r="L4888" i="3"/>
  <c r="L4880" i="3"/>
  <c r="L4872" i="3"/>
  <c r="L4864" i="3"/>
  <c r="L4856" i="3"/>
  <c r="L4848" i="3"/>
  <c r="L4840" i="3"/>
  <c r="L4832" i="3"/>
  <c r="L4824" i="3"/>
  <c r="L4816" i="3"/>
  <c r="L4808" i="3"/>
  <c r="L4800" i="3"/>
  <c r="L4792" i="3"/>
  <c r="L4784" i="3"/>
  <c r="L4776" i="3"/>
  <c r="L4768" i="3"/>
  <c r="L4760" i="3"/>
  <c r="L4752" i="3"/>
  <c r="L4744" i="3"/>
  <c r="L4736" i="3"/>
  <c r="L4728" i="3"/>
  <c r="L4720" i="3"/>
  <c r="L4712" i="3"/>
  <c r="L4704" i="3"/>
  <c r="L4696" i="3"/>
  <c r="L4688" i="3"/>
  <c r="L4680" i="3"/>
  <c r="L4672" i="3"/>
  <c r="L4664" i="3"/>
  <c r="L4656" i="3"/>
  <c r="L4648" i="3"/>
  <c r="L4640" i="3"/>
  <c r="L4632" i="3"/>
  <c r="L4624" i="3"/>
  <c r="L4616" i="3"/>
  <c r="L4608" i="3"/>
  <c r="L4600" i="3"/>
  <c r="L4592" i="3"/>
  <c r="L4584" i="3"/>
  <c r="L4576" i="3"/>
  <c r="L4568" i="3"/>
  <c r="L4560" i="3"/>
  <c r="L4552" i="3"/>
  <c r="L4544" i="3"/>
  <c r="L4536" i="3"/>
  <c r="L4528" i="3"/>
  <c r="L4520" i="3"/>
  <c r="L4512" i="3"/>
  <c r="L4504" i="3"/>
  <c r="L4496" i="3"/>
  <c r="L4488" i="3"/>
  <c r="L4480" i="3"/>
  <c r="L4472" i="3"/>
  <c r="L4464" i="3"/>
  <c r="L4456" i="3"/>
  <c r="L4448" i="3"/>
  <c r="L4440" i="3"/>
  <c r="L4432" i="3"/>
  <c r="L4424" i="3"/>
  <c r="L4416" i="3"/>
  <c r="L4408" i="3"/>
  <c r="L4400" i="3"/>
  <c r="L4392" i="3"/>
  <c r="L4384" i="3"/>
  <c r="L4376" i="3"/>
  <c r="L4368" i="3"/>
  <c r="L4360" i="3"/>
  <c r="L4352" i="3"/>
  <c r="L4344" i="3"/>
  <c r="L4336" i="3"/>
  <c r="L4328" i="3"/>
  <c r="L4320" i="3"/>
  <c r="L4312" i="3"/>
  <c r="L4304" i="3"/>
  <c r="L4296" i="3"/>
  <c r="L4288" i="3"/>
  <c r="L4280" i="3"/>
  <c r="L4272" i="3"/>
  <c r="L4264" i="3"/>
  <c r="L4256" i="3"/>
  <c r="L4248" i="3"/>
  <c r="L4240" i="3"/>
  <c r="L4232" i="3"/>
  <c r="L4224" i="3"/>
  <c r="L4216" i="3"/>
  <c r="L4208" i="3"/>
  <c r="L4200" i="3"/>
  <c r="L4192" i="3"/>
  <c r="L4184" i="3"/>
  <c r="L4176" i="3"/>
  <c r="L4168" i="3"/>
  <c r="L4160" i="3"/>
  <c r="L4152" i="3"/>
  <c r="L4144" i="3"/>
  <c r="L4136" i="3"/>
  <c r="L4128" i="3"/>
  <c r="L4120" i="3"/>
  <c r="L4112" i="3"/>
  <c r="L4104" i="3"/>
  <c r="L4096" i="3"/>
  <c r="L4088" i="3"/>
  <c r="L4080" i="3"/>
  <c r="L4072" i="3"/>
  <c r="L4064" i="3"/>
  <c r="L4056" i="3"/>
  <c r="L4048" i="3"/>
  <c r="L4040" i="3"/>
  <c r="L4032" i="3"/>
  <c r="L4024" i="3"/>
  <c r="L4016" i="3"/>
  <c r="L4008" i="3"/>
  <c r="L4000" i="3"/>
  <c r="L3992" i="3"/>
  <c r="L3984" i="3"/>
  <c r="L3976" i="3"/>
  <c r="L3968" i="3"/>
  <c r="L3960" i="3"/>
  <c r="L3952" i="3"/>
  <c r="L3944" i="3"/>
  <c r="L3936" i="3"/>
  <c r="L3928" i="3"/>
  <c r="L3920" i="3"/>
  <c r="L3912" i="3"/>
  <c r="L3904" i="3"/>
  <c r="L3896" i="3"/>
  <c r="L3888" i="3"/>
  <c r="L3880" i="3"/>
  <c r="L3872" i="3"/>
  <c r="L3864" i="3"/>
  <c r="L3856" i="3"/>
  <c r="L3848" i="3"/>
  <c r="L3840" i="3"/>
  <c r="L3832" i="3"/>
  <c r="L3824" i="3"/>
  <c r="L3816" i="3"/>
  <c r="L3808" i="3"/>
  <c r="L3800" i="3"/>
  <c r="L3792" i="3"/>
  <c r="L3784" i="3"/>
  <c r="L3776" i="3"/>
  <c r="L3768" i="3"/>
  <c r="L3760" i="3"/>
  <c r="L3752" i="3"/>
  <c r="L3744" i="3"/>
  <c r="L3736" i="3"/>
  <c r="L3728" i="3"/>
  <c r="L3720" i="3"/>
  <c r="L3712" i="3"/>
  <c r="L3704" i="3"/>
  <c r="L3696" i="3"/>
  <c r="L3688" i="3"/>
  <c r="L5055" i="3"/>
  <c r="L5047" i="3"/>
  <c r="L5039" i="3"/>
  <c r="L5031" i="3"/>
  <c r="L5023" i="3"/>
  <c r="L5015" i="3"/>
  <c r="L5007" i="3"/>
  <c r="L4999" i="3"/>
  <c r="L4991" i="3"/>
  <c r="L4983" i="3"/>
  <c r="L4975" i="3"/>
  <c r="L4967" i="3"/>
  <c r="L4959" i="3"/>
  <c r="L4951" i="3"/>
  <c r="L4943" i="3"/>
  <c r="L4935" i="3"/>
  <c r="L4927" i="3"/>
  <c r="L4919" i="3"/>
  <c r="L4911" i="3"/>
  <c r="L4903" i="3"/>
  <c r="L4895" i="3"/>
  <c r="L4887" i="3"/>
  <c r="L4879" i="3"/>
  <c r="L4871" i="3"/>
  <c r="L4863" i="3"/>
  <c r="L4855" i="3"/>
  <c r="L4847" i="3"/>
  <c r="L4839" i="3"/>
  <c r="L4831" i="3"/>
  <c r="L4823" i="3"/>
  <c r="L4815" i="3"/>
  <c r="L4807" i="3"/>
  <c r="L4799" i="3"/>
  <c r="L4791" i="3"/>
  <c r="L4783" i="3"/>
  <c r="L4775" i="3"/>
  <c r="L4767" i="3"/>
  <c r="L4759" i="3"/>
  <c r="L4751" i="3"/>
  <c r="L4743" i="3"/>
  <c r="L4735" i="3"/>
  <c r="L4727" i="3"/>
  <c r="L4719" i="3"/>
  <c r="L4711" i="3"/>
  <c r="L4703" i="3"/>
  <c r="L4695" i="3"/>
  <c r="L4687" i="3"/>
  <c r="L4679" i="3"/>
  <c r="L4671" i="3"/>
  <c r="L4663" i="3"/>
  <c r="L4655" i="3"/>
  <c r="L4647" i="3"/>
  <c r="L4639" i="3"/>
  <c r="L4631" i="3"/>
  <c r="L4623" i="3"/>
  <c r="L4615" i="3"/>
  <c r="L4607" i="3"/>
  <c r="L4599" i="3"/>
  <c r="L4591" i="3"/>
  <c r="L4583" i="3"/>
  <c r="L4575" i="3"/>
  <c r="L4567" i="3"/>
  <c r="L4559" i="3"/>
  <c r="L4551" i="3"/>
  <c r="L4543" i="3"/>
  <c r="L4535" i="3"/>
  <c r="L4527" i="3"/>
  <c r="L4519" i="3"/>
  <c r="L4511" i="3"/>
  <c r="L4503" i="3"/>
  <c r="L4495" i="3"/>
  <c r="L4487" i="3"/>
  <c r="L4479" i="3"/>
  <c r="L4471" i="3"/>
  <c r="L4463" i="3"/>
  <c r="L4455" i="3"/>
  <c r="L4447" i="3"/>
  <c r="L4439" i="3"/>
  <c r="L4431" i="3"/>
  <c r="L4423" i="3"/>
  <c r="L4415" i="3"/>
  <c r="L4407" i="3"/>
  <c r="L4399" i="3"/>
  <c r="L4391" i="3"/>
  <c r="L4383" i="3"/>
  <c r="L4375" i="3"/>
  <c r="L4367" i="3"/>
  <c r="L4359" i="3"/>
  <c r="L4351" i="3"/>
  <c r="L4343" i="3"/>
  <c r="L4335" i="3"/>
  <c r="L4327" i="3"/>
  <c r="L4319" i="3"/>
  <c r="L4311" i="3"/>
  <c r="L4303" i="3"/>
  <c r="L4295" i="3"/>
  <c r="L4287" i="3"/>
  <c r="L4279" i="3"/>
  <c r="L4271" i="3"/>
  <c r="L4263" i="3"/>
  <c r="L4255" i="3"/>
  <c r="L4247" i="3"/>
  <c r="L4239" i="3"/>
  <c r="L4231" i="3"/>
  <c r="L4223" i="3"/>
  <c r="L4215" i="3"/>
  <c r="L4207" i="3"/>
  <c r="L4199" i="3"/>
  <c r="L4191" i="3"/>
  <c r="L4183" i="3"/>
  <c r="L4175" i="3"/>
  <c r="L4167" i="3"/>
  <c r="L4159" i="3"/>
  <c r="L4151" i="3"/>
  <c r="L4143" i="3"/>
  <c r="L4135" i="3"/>
  <c r="L4127" i="3"/>
  <c r="L4119" i="3"/>
  <c r="L4111" i="3"/>
  <c r="L4103" i="3"/>
  <c r="L4095" i="3"/>
  <c r="L4087" i="3"/>
  <c r="L4079" i="3"/>
  <c r="L4071" i="3"/>
  <c r="L4063" i="3"/>
  <c r="L4055" i="3"/>
  <c r="L4047" i="3"/>
  <c r="L4039" i="3"/>
  <c r="L4031" i="3"/>
  <c r="L4023" i="3"/>
  <c r="L4015" i="3"/>
  <c r="L4007" i="3"/>
  <c r="L3999" i="3"/>
  <c r="L3991" i="3"/>
  <c r="L3983" i="3"/>
  <c r="L5054" i="3"/>
  <c r="L5046" i="3"/>
  <c r="L5038" i="3"/>
  <c r="L5030" i="3"/>
  <c r="L5022" i="3"/>
  <c r="L5014" i="3"/>
  <c r="L5006" i="3"/>
  <c r="L4998" i="3"/>
  <c r="L4990" i="3"/>
  <c r="L4982" i="3"/>
  <c r="L4974" i="3"/>
  <c r="L4966" i="3"/>
  <c r="L4958" i="3"/>
  <c r="L4950" i="3"/>
  <c r="L4942" i="3"/>
  <c r="L4934" i="3"/>
  <c r="L4926" i="3"/>
  <c r="L4918" i="3"/>
  <c r="L4910" i="3"/>
  <c r="L4902" i="3"/>
  <c r="L4894" i="3"/>
  <c r="L4886" i="3"/>
  <c r="L4878" i="3"/>
  <c r="L4870" i="3"/>
  <c r="L4862" i="3"/>
  <c r="L4854" i="3"/>
  <c r="L4846" i="3"/>
  <c r="L4838" i="3"/>
  <c r="L4830" i="3"/>
  <c r="L4822" i="3"/>
  <c r="L4814" i="3"/>
  <c r="L4806" i="3"/>
  <c r="L4798" i="3"/>
  <c r="L4790" i="3"/>
  <c r="L4782" i="3"/>
  <c r="L4774" i="3"/>
  <c r="L4766" i="3"/>
  <c r="L4758" i="3"/>
  <c r="L4750" i="3"/>
  <c r="L4742" i="3"/>
  <c r="L4734" i="3"/>
  <c r="L4726" i="3"/>
  <c r="L4718" i="3"/>
  <c r="L4710" i="3"/>
  <c r="L4702" i="3"/>
  <c r="L4694" i="3"/>
  <c r="L4686" i="3"/>
  <c r="L4678" i="3"/>
  <c r="L4670" i="3"/>
  <c r="L4662" i="3"/>
  <c r="L4654" i="3"/>
  <c r="L4646" i="3"/>
  <c r="L4638" i="3"/>
  <c r="L4630" i="3"/>
  <c r="L4622" i="3"/>
  <c r="L4614" i="3"/>
  <c r="L4606" i="3"/>
  <c r="L4598" i="3"/>
  <c r="L4590" i="3"/>
  <c r="L4582" i="3"/>
  <c r="L4574" i="3"/>
  <c r="L4566" i="3"/>
  <c r="L4558" i="3"/>
  <c r="L4550" i="3"/>
  <c r="L4542" i="3"/>
  <c r="L4534" i="3"/>
  <c r="L4526" i="3"/>
  <c r="L4518" i="3"/>
  <c r="L4510" i="3"/>
  <c r="L4502" i="3"/>
  <c r="L4494" i="3"/>
  <c r="L4486" i="3"/>
  <c r="L4478" i="3"/>
  <c r="L4470" i="3"/>
  <c r="L4462" i="3"/>
  <c r="L4454" i="3"/>
  <c r="L4446" i="3"/>
  <c r="L4438" i="3"/>
  <c r="L4430" i="3"/>
  <c r="L4422" i="3"/>
  <c r="L4414" i="3"/>
  <c r="L4406" i="3"/>
  <c r="L4398" i="3"/>
  <c r="L4390" i="3"/>
  <c r="L4382" i="3"/>
  <c r="L4374" i="3"/>
  <c r="L4366" i="3"/>
  <c r="L4358" i="3"/>
  <c r="L4350" i="3"/>
  <c r="L4342" i="3"/>
  <c r="L4334" i="3"/>
  <c r="L4326" i="3"/>
  <c r="L4318" i="3"/>
  <c r="L4310" i="3"/>
  <c r="L4302" i="3"/>
  <c r="L4294" i="3"/>
  <c r="L4286" i="3"/>
  <c r="L4278" i="3"/>
  <c r="L4270" i="3"/>
  <c r="L4262" i="3"/>
  <c r="L4254" i="3"/>
  <c r="L4246" i="3"/>
  <c r="L4238" i="3"/>
  <c r="L4230" i="3"/>
  <c r="L4222" i="3"/>
  <c r="L4214" i="3"/>
  <c r="L4206" i="3"/>
  <c r="L4198" i="3"/>
  <c r="L4190" i="3"/>
  <c r="L4182" i="3"/>
  <c r="L4174" i="3"/>
  <c r="L4166" i="3"/>
  <c r="L4158" i="3"/>
  <c r="L4150" i="3"/>
  <c r="L4142" i="3"/>
  <c r="L4134" i="3"/>
  <c r="L4126" i="3"/>
  <c r="L4118" i="3"/>
  <c r="L4110" i="3"/>
  <c r="L4102" i="3"/>
  <c r="L4094" i="3"/>
  <c r="L4086" i="3"/>
  <c r="L4078" i="3"/>
  <c r="L4070" i="3"/>
  <c r="L4062" i="3"/>
  <c r="L4054" i="3"/>
  <c r="L4046" i="3"/>
  <c r="L4038" i="3"/>
  <c r="L4030" i="3"/>
  <c r="L4022" i="3"/>
  <c r="L4014" i="3"/>
  <c r="L4006" i="3"/>
  <c r="L3998" i="3"/>
  <c r="L3990" i="3"/>
  <c r="L3982" i="3"/>
  <c r="L3974" i="3"/>
  <c r="L5029" i="3"/>
  <c r="L5021" i="3"/>
  <c r="L5013" i="3"/>
  <c r="L5005" i="3"/>
  <c r="L4997" i="3"/>
  <c r="L4989" i="3"/>
  <c r="L4981" i="3"/>
  <c r="L4973" i="3"/>
  <c r="L4965" i="3"/>
  <c r="L4957" i="3"/>
  <c r="L4949" i="3"/>
  <c r="L4941" i="3"/>
  <c r="L4933" i="3"/>
  <c r="L4925" i="3"/>
  <c r="L4917" i="3"/>
  <c r="L4909" i="3"/>
  <c r="L4901" i="3"/>
  <c r="L4893" i="3"/>
  <c r="L4885" i="3"/>
  <c r="L4877" i="3"/>
  <c r="L4869" i="3"/>
  <c r="L4861" i="3"/>
  <c r="L4853" i="3"/>
  <c r="L4845" i="3"/>
  <c r="L4837" i="3"/>
  <c r="L4829" i="3"/>
  <c r="L4821" i="3"/>
  <c r="L4813" i="3"/>
  <c r="L4805" i="3"/>
  <c r="L4797" i="3"/>
  <c r="L4789" i="3"/>
  <c r="L4781" i="3"/>
  <c r="L4773" i="3"/>
  <c r="L4765" i="3"/>
  <c r="L4757" i="3"/>
  <c r="L4749" i="3"/>
  <c r="L4741" i="3"/>
  <c r="L4733" i="3"/>
  <c r="L4725" i="3"/>
  <c r="L4717" i="3"/>
  <c r="L4709" i="3"/>
  <c r="L4701" i="3"/>
  <c r="L4693" i="3"/>
  <c r="L4685" i="3"/>
  <c r="L4677" i="3"/>
  <c r="L4669" i="3"/>
  <c r="L4661" i="3"/>
  <c r="L4653" i="3"/>
  <c r="L4645" i="3"/>
  <c r="L4637" i="3"/>
  <c r="L4629" i="3"/>
  <c r="L4621" i="3"/>
  <c r="L4613" i="3"/>
  <c r="L4605" i="3"/>
  <c r="L4597" i="3"/>
  <c r="L4589" i="3"/>
  <c r="L4581" i="3"/>
  <c r="L4573" i="3"/>
  <c r="L4565" i="3"/>
  <c r="L4557" i="3"/>
  <c r="L4549" i="3"/>
  <c r="L4541" i="3"/>
  <c r="L4533" i="3"/>
  <c r="L4525" i="3"/>
  <c r="L4517" i="3"/>
  <c r="L4509" i="3"/>
  <c r="L4501" i="3"/>
  <c r="L4493" i="3"/>
  <c r="L4485" i="3"/>
  <c r="L4477" i="3"/>
  <c r="L4469" i="3"/>
  <c r="L4461" i="3"/>
  <c r="L4453" i="3"/>
  <c r="L4445" i="3"/>
  <c r="L4437" i="3"/>
  <c r="L4429" i="3"/>
  <c r="L4421" i="3"/>
  <c r="L4413" i="3"/>
  <c r="L4405" i="3"/>
  <c r="L4397" i="3"/>
  <c r="L4389" i="3"/>
  <c r="L4381" i="3"/>
  <c r="L4373" i="3"/>
  <c r="L4365" i="3"/>
  <c r="L4357" i="3"/>
  <c r="L4349" i="3"/>
  <c r="L4341" i="3"/>
  <c r="L4333" i="3"/>
  <c r="L4325" i="3"/>
  <c r="L4317" i="3"/>
  <c r="L4309" i="3"/>
  <c r="L4301" i="3"/>
  <c r="L4293" i="3"/>
  <c r="L4285" i="3"/>
  <c r="L4277" i="3"/>
  <c r="L4269" i="3"/>
  <c r="L4261" i="3"/>
  <c r="L4253" i="3"/>
  <c r="L4245" i="3"/>
  <c r="L4237" i="3"/>
  <c r="L4229" i="3"/>
  <c r="L4221" i="3"/>
  <c r="L4213" i="3"/>
  <c r="L4205" i="3"/>
  <c r="L4197" i="3"/>
  <c r="L4189" i="3"/>
  <c r="L4181" i="3"/>
  <c r="L4173" i="3"/>
  <c r="L4165" i="3"/>
  <c r="L4157" i="3"/>
  <c r="L4149" i="3"/>
  <c r="L4141" i="3"/>
  <c r="L4133" i="3"/>
  <c r="L4125" i="3"/>
  <c r="L4117" i="3"/>
  <c r="L4109" i="3"/>
  <c r="L4101" i="3"/>
  <c r="L4093" i="3"/>
  <c r="L4085" i="3"/>
  <c r="L4077" i="3"/>
  <c r="L4069" i="3"/>
  <c r="L4061" i="3"/>
  <c r="L4053" i="3"/>
  <c r="L4045" i="3"/>
  <c r="L4037" i="3"/>
  <c r="L4029" i="3"/>
  <c r="L4021" i="3"/>
  <c r="L4013" i="3"/>
  <c r="L4005" i="3"/>
  <c r="L3997" i="3"/>
  <c r="L3989" i="3"/>
  <c r="L3981" i="3"/>
  <c r="L3973" i="3"/>
  <c r="L3965" i="3"/>
  <c r="L3957" i="3"/>
  <c r="L3949" i="3"/>
  <c r="L3941" i="3"/>
  <c r="L3933" i="3"/>
  <c r="L3925" i="3"/>
  <c r="L3917" i="3"/>
  <c r="L3909" i="3"/>
  <c r="L3901" i="3"/>
  <c r="L3893" i="3"/>
  <c r="L3885" i="3"/>
  <c r="L3877" i="3"/>
  <c r="L3869" i="3"/>
  <c r="L3861" i="3"/>
  <c r="L3853" i="3"/>
  <c r="L3845" i="3"/>
  <c r="L3837" i="3"/>
  <c r="L3829" i="3"/>
  <c r="L3821" i="3"/>
  <c r="L3813" i="3"/>
  <c r="L3805" i="3"/>
  <c r="L3797" i="3"/>
  <c r="L3789" i="3"/>
  <c r="L3938" i="3"/>
  <c r="L3930" i="3"/>
  <c r="L3922" i="3"/>
  <c r="L3914" i="3"/>
  <c r="L3906" i="3"/>
  <c r="L3898" i="3"/>
  <c r="L3890" i="3"/>
  <c r="L3882" i="3"/>
  <c r="L3874" i="3"/>
  <c r="L3866" i="3"/>
  <c r="L3858" i="3"/>
  <c r="L3850" i="3"/>
  <c r="L3842" i="3"/>
  <c r="L3834" i="3"/>
  <c r="L3826" i="3"/>
  <c r="L3818" i="3"/>
  <c r="L3810" i="3"/>
  <c r="L3802" i="3"/>
  <c r="L3794" i="3"/>
  <c r="L3786" i="3"/>
  <c r="L3778" i="3"/>
  <c r="L3770" i="3"/>
  <c r="L3762" i="3"/>
  <c r="L3754" i="3"/>
  <c r="L3746" i="3"/>
  <c r="L3738" i="3"/>
  <c r="L3730" i="3"/>
  <c r="L3722" i="3"/>
  <c r="L3714" i="3"/>
  <c r="L3706" i="3"/>
  <c r="L3698" i="3"/>
  <c r="L3690" i="3"/>
  <c r="L3682" i="3"/>
  <c r="L3674" i="3"/>
  <c r="L3666" i="3"/>
  <c r="L3658" i="3"/>
  <c r="L3650" i="3"/>
  <c r="L3642" i="3"/>
  <c r="L3634" i="3"/>
  <c r="L3626" i="3"/>
  <c r="L3618" i="3"/>
  <c r="L3610" i="3"/>
  <c r="L3602" i="3"/>
  <c r="L3594" i="3"/>
  <c r="L3586" i="3"/>
  <c r="L3578" i="3"/>
  <c r="L3570" i="3"/>
  <c r="L3562" i="3"/>
  <c r="L3554" i="3"/>
  <c r="L3546" i="3"/>
  <c r="L3538" i="3"/>
  <c r="L3530" i="3"/>
  <c r="L3522" i="3"/>
  <c r="L3514" i="3"/>
  <c r="L3506" i="3"/>
  <c r="L3498" i="3"/>
  <c r="L3490" i="3"/>
  <c r="L3482" i="3"/>
  <c r="L3474" i="3"/>
  <c r="L3466" i="3"/>
  <c r="L3458" i="3"/>
  <c r="L3450" i="3"/>
  <c r="L3442" i="3"/>
  <c r="L3434" i="3"/>
  <c r="L3426" i="3"/>
  <c r="L3418" i="3"/>
  <c r="L3410" i="3"/>
  <c r="L3402" i="3"/>
  <c r="L3394" i="3"/>
  <c r="L3386" i="3"/>
  <c r="L3378" i="3"/>
  <c r="L3370" i="3"/>
  <c r="L3362" i="3"/>
  <c r="L3354" i="3"/>
  <c r="L3346" i="3"/>
  <c r="L3338" i="3"/>
  <c r="L3330" i="3"/>
  <c r="L3322" i="3"/>
  <c r="L4033" i="3"/>
  <c r="L4025" i="3"/>
  <c r="L4017" i="3"/>
  <c r="L4009" i="3"/>
  <c r="L4001" i="3"/>
  <c r="L3993" i="3"/>
  <c r="L3985" i="3"/>
  <c r="L3977" i="3"/>
  <c r="L3969" i="3"/>
  <c r="L3961" i="3"/>
  <c r="L3953" i="3"/>
  <c r="L3945" i="3"/>
  <c r="L3937" i="3"/>
  <c r="L3929" i="3"/>
  <c r="L3921" i="3"/>
  <c r="L3913" i="3"/>
  <c r="L3905" i="3"/>
  <c r="L3897" i="3"/>
  <c r="L3889" i="3"/>
  <c r="L3881" i="3"/>
  <c r="L3873" i="3"/>
  <c r="L3865" i="3"/>
  <c r="L3857" i="3"/>
  <c r="L3849" i="3"/>
  <c r="L3841" i="3"/>
  <c r="L3833" i="3"/>
  <c r="L3825" i="3"/>
  <c r="L3817" i="3"/>
  <c r="L3809" i="3"/>
  <c r="L3801" i="3"/>
  <c r="L3793" i="3"/>
  <c r="L3785" i="3"/>
  <c r="L3777" i="3"/>
  <c r="L3769" i="3"/>
  <c r="L3761" i="3"/>
  <c r="L3753" i="3"/>
  <c r="L3745" i="3"/>
  <c r="L3737" i="3"/>
  <c r="L3729" i="3"/>
  <c r="L3721" i="3"/>
  <c r="L3713" i="3"/>
  <c r="L3705" i="3"/>
  <c r="L3697" i="3"/>
  <c r="L3689" i="3"/>
  <c r="L3681" i="3"/>
  <c r="L3673" i="3"/>
  <c r="L3665" i="3"/>
  <c r="L3657" i="3"/>
  <c r="L3649" i="3"/>
  <c r="L3641" i="3"/>
  <c r="L3633" i="3"/>
  <c r="L3625" i="3"/>
  <c r="L3617" i="3"/>
  <c r="L3609" i="3"/>
  <c r="L3601" i="3"/>
  <c r="L3593" i="3"/>
  <c r="L3680" i="3"/>
  <c r="L3672" i="3"/>
  <c r="L3664" i="3"/>
  <c r="L3656" i="3"/>
  <c r="L3648" i="3"/>
  <c r="L3640" i="3"/>
  <c r="L3632" i="3"/>
  <c r="L3624" i="3"/>
  <c r="L3616" i="3"/>
  <c r="L3608" i="3"/>
  <c r="L3600" i="3"/>
  <c r="L3975" i="3"/>
  <c r="L3967" i="3"/>
  <c r="L3959" i="3"/>
  <c r="L3951" i="3"/>
  <c r="L3943" i="3"/>
  <c r="L3935" i="3"/>
  <c r="L3927" i="3"/>
  <c r="L3919" i="3"/>
  <c r="L3911" i="3"/>
  <c r="L3903" i="3"/>
  <c r="L3895" i="3"/>
  <c r="L3887" i="3"/>
  <c r="L3879" i="3"/>
  <c r="L3871" i="3"/>
  <c r="L3863" i="3"/>
  <c r="L3855" i="3"/>
  <c r="L3847" i="3"/>
  <c r="L3839" i="3"/>
  <c r="L3831" i="3"/>
  <c r="L3823" i="3"/>
  <c r="L3815" i="3"/>
  <c r="L3807" i="3"/>
  <c r="L3799" i="3"/>
  <c r="L3791" i="3"/>
  <c r="L3783" i="3"/>
  <c r="L3775" i="3"/>
  <c r="L3767" i="3"/>
  <c r="L3759" i="3"/>
  <c r="L3751" i="3"/>
  <c r="L3743" i="3"/>
  <c r="L3735" i="3"/>
  <c r="L3727" i="3"/>
  <c r="L3719" i="3"/>
  <c r="L3711" i="3"/>
  <c r="L3703" i="3"/>
  <c r="L3695" i="3"/>
  <c r="L3687" i="3"/>
  <c r="L3679" i="3"/>
  <c r="L3671" i="3"/>
  <c r="L3663" i="3"/>
  <c r="L3655" i="3"/>
  <c r="L3647" i="3"/>
  <c r="L3639" i="3"/>
  <c r="L3631" i="3"/>
  <c r="L3623" i="3"/>
  <c r="L3615" i="3"/>
  <c r="L3607" i="3"/>
  <c r="L3599" i="3"/>
  <c r="L3591" i="3"/>
  <c r="L3583" i="3"/>
  <c r="L3575" i="3"/>
  <c r="L3567" i="3"/>
  <c r="L3559" i="3"/>
  <c r="L3551" i="3"/>
  <c r="L3543" i="3"/>
  <c r="L3535" i="3"/>
  <c r="L3527" i="3"/>
  <c r="L3519" i="3"/>
  <c r="L3966" i="3"/>
  <c r="L3958" i="3"/>
  <c r="L3950" i="3"/>
  <c r="L3942" i="3"/>
  <c r="L3934" i="3"/>
  <c r="L3926" i="3"/>
  <c r="L3918" i="3"/>
  <c r="L3910" i="3"/>
  <c r="L3902" i="3"/>
  <c r="L3894" i="3"/>
  <c r="L3886" i="3"/>
  <c r="L3878" i="3"/>
  <c r="L3870" i="3"/>
  <c r="L3862" i="3"/>
  <c r="L3854" i="3"/>
  <c r="L3846" i="3"/>
  <c r="L3838" i="3"/>
  <c r="L3830" i="3"/>
  <c r="L3822" i="3"/>
  <c r="L3814" i="3"/>
  <c r="L3806" i="3"/>
  <c r="L3798" i="3"/>
  <c r="L3790" i="3"/>
  <c r="L3782" i="3"/>
  <c r="L3774" i="3"/>
  <c r="L3766" i="3"/>
  <c r="L3758" i="3"/>
  <c r="L3750" i="3"/>
  <c r="L3742" i="3"/>
  <c r="L3734" i="3"/>
  <c r="L3726" i="3"/>
  <c r="L3718" i="3"/>
  <c r="L3710" i="3"/>
  <c r="L3702" i="3"/>
  <c r="L3694" i="3"/>
  <c r="L3686" i="3"/>
  <c r="L3678" i="3"/>
  <c r="L3670" i="3"/>
  <c r="L3662" i="3"/>
  <c r="L3654" i="3"/>
  <c r="L3646" i="3"/>
  <c r="L3638" i="3"/>
  <c r="L3630" i="3"/>
  <c r="L3622" i="3"/>
  <c r="L3614" i="3"/>
  <c r="L3606" i="3"/>
  <c r="L3598" i="3"/>
  <c r="L3590" i="3"/>
  <c r="L3582" i="3"/>
  <c r="L3574" i="3"/>
  <c r="L3566" i="3"/>
  <c r="L3558" i="3"/>
  <c r="L3550" i="3"/>
  <c r="L3542" i="3"/>
  <c r="L3534" i="3"/>
  <c r="L3526" i="3"/>
  <c r="L3518" i="3"/>
  <c r="L3510" i="3"/>
  <c r="L3502" i="3"/>
  <c r="L3494" i="3"/>
  <c r="L3486" i="3"/>
  <c r="L3478" i="3"/>
  <c r="L3470" i="3"/>
  <c r="L3462" i="3"/>
  <c r="L3454" i="3"/>
  <c r="L3446" i="3"/>
  <c r="L3438" i="3"/>
  <c r="L3781" i="3"/>
  <c r="L3773" i="3"/>
  <c r="L3765" i="3"/>
  <c r="L3757" i="3"/>
  <c r="L3749" i="3"/>
  <c r="L3741" i="3"/>
  <c r="L3733" i="3"/>
  <c r="L3725" i="3"/>
  <c r="L3717" i="3"/>
  <c r="L3709" i="3"/>
  <c r="L3701" i="3"/>
  <c r="L3693" i="3"/>
  <c r="L3685" i="3"/>
  <c r="L3677" i="3"/>
  <c r="L3669" i="3"/>
  <c r="L3661" i="3"/>
  <c r="L3653" i="3"/>
  <c r="L3645" i="3"/>
  <c r="L3637" i="3"/>
  <c r="L3629" i="3"/>
  <c r="L3621" i="3"/>
  <c r="L3613" i="3"/>
  <c r="L3605" i="3"/>
  <c r="L3597" i="3"/>
  <c r="L3589" i="3"/>
  <c r="L3581" i="3"/>
  <c r="L3573" i="3"/>
  <c r="L3565" i="3"/>
  <c r="L3557" i="3"/>
  <c r="L3549" i="3"/>
  <c r="L3541" i="3"/>
  <c r="L3780" i="3"/>
  <c r="L3772" i="3"/>
  <c r="L3764" i="3"/>
  <c r="L3756" i="3"/>
  <c r="L3748" i="3"/>
  <c r="L3740" i="3"/>
  <c r="L3732" i="3"/>
  <c r="L3724" i="3"/>
  <c r="L3716" i="3"/>
  <c r="L3708" i="3"/>
  <c r="L3700" i="3"/>
  <c r="L3692" i="3"/>
  <c r="L3684" i="3"/>
  <c r="L3676" i="3"/>
  <c r="L3668" i="3"/>
  <c r="L3660" i="3"/>
  <c r="L3652" i="3"/>
  <c r="L3644" i="3"/>
  <c r="L3636" i="3"/>
  <c r="L3628" i="3"/>
  <c r="L3620" i="3"/>
  <c r="L3612" i="3"/>
  <c r="L3604" i="3"/>
  <c r="L3596" i="3"/>
  <c r="L3588" i="3"/>
  <c r="L3580" i="3"/>
  <c r="L3572" i="3"/>
  <c r="L3564" i="3"/>
  <c r="L3556" i="3"/>
  <c r="L3548" i="3"/>
  <c r="L3540" i="3"/>
  <c r="L3532" i="3"/>
  <c r="L3524" i="3"/>
  <c r="L3516" i="3"/>
  <c r="L3508" i="3"/>
  <c r="L3500" i="3"/>
  <c r="L3492" i="3"/>
  <c r="L3484" i="3"/>
  <c r="L3476" i="3"/>
  <c r="L3468" i="3"/>
  <c r="L3460" i="3"/>
  <c r="L3452" i="3"/>
  <c r="L3444" i="3"/>
  <c r="L3436" i="3"/>
  <c r="L3859" i="3"/>
  <c r="L3851" i="3"/>
  <c r="L3843" i="3"/>
  <c r="L3835" i="3"/>
  <c r="L3827" i="3"/>
  <c r="L3819" i="3"/>
  <c r="L3811" i="3"/>
  <c r="L3803" i="3"/>
  <c r="L3795" i="3"/>
  <c r="L3787" i="3"/>
  <c r="L3779" i="3"/>
  <c r="L3771" i="3"/>
  <c r="L3763" i="3"/>
  <c r="L3755" i="3"/>
  <c r="L3747" i="3"/>
  <c r="L3739" i="3"/>
  <c r="L3731" i="3"/>
  <c r="L3723" i="3"/>
  <c r="L3715" i="3"/>
  <c r="L3707" i="3"/>
  <c r="L3699" i="3"/>
  <c r="L3691" i="3"/>
  <c r="L3683" i="3"/>
  <c r="L3675" i="3"/>
  <c r="L3667" i="3"/>
  <c r="L3659" i="3"/>
  <c r="L3651" i="3"/>
  <c r="L3643" i="3"/>
  <c r="L3635" i="3"/>
  <c r="L3627" i="3"/>
  <c r="L3619" i="3"/>
  <c r="L3611" i="3"/>
  <c r="L3603" i="3"/>
  <c r="L3428" i="3"/>
  <c r="L3420" i="3"/>
  <c r="L3412" i="3"/>
  <c r="L3404" i="3"/>
  <c r="L3396" i="3"/>
  <c r="L3388" i="3"/>
  <c r="L3380" i="3"/>
  <c r="L3372" i="3"/>
  <c r="L3364" i="3"/>
  <c r="L3356" i="3"/>
  <c r="L3348" i="3"/>
  <c r="L3340" i="3"/>
  <c r="L3332" i="3"/>
  <c r="L3324" i="3"/>
  <c r="L3316" i="3"/>
  <c r="L3595" i="3"/>
  <c r="L3587" i="3"/>
  <c r="L3579" i="3"/>
  <c r="L3571" i="3"/>
  <c r="L3563" i="3"/>
  <c r="L3555" i="3"/>
  <c r="L3547" i="3"/>
  <c r="L3539" i="3"/>
  <c r="L3531" i="3"/>
  <c r="L3523" i="3"/>
  <c r="L3515" i="3"/>
  <c r="L3507" i="3"/>
  <c r="L3499" i="3"/>
  <c r="L3491" i="3"/>
  <c r="L3483" i="3"/>
  <c r="L3475" i="3"/>
  <c r="L3467" i="3"/>
  <c r="L3459" i="3"/>
  <c r="L3451" i="3"/>
  <c r="L3443" i="3"/>
  <c r="L3435" i="3"/>
  <c r="L3427" i="3"/>
  <c r="L3419" i="3"/>
  <c r="L3411" i="3"/>
  <c r="L3403" i="3"/>
  <c r="L3395" i="3"/>
  <c r="L3387" i="3"/>
  <c r="L3379" i="3"/>
  <c r="L3371" i="3"/>
  <c r="L3363" i="3"/>
  <c r="L3355" i="3"/>
  <c r="L3347" i="3"/>
  <c r="L3339" i="3"/>
  <c r="L3331" i="3"/>
  <c r="L3323" i="3"/>
  <c r="L3585" i="3"/>
  <c r="L3577" i="3"/>
  <c r="L3569" i="3"/>
  <c r="L3561" i="3"/>
  <c r="L3553" i="3"/>
  <c r="L3545" i="3"/>
  <c r="L3537" i="3"/>
  <c r="L3529" i="3"/>
  <c r="L3521" i="3"/>
  <c r="L3513" i="3"/>
  <c r="L3505" i="3"/>
  <c r="L3497" i="3"/>
  <c r="L3489" i="3"/>
  <c r="L3481" i="3"/>
  <c r="L3473" i="3"/>
  <c r="L3465" i="3"/>
  <c r="L3457" i="3"/>
  <c r="L3449" i="3"/>
  <c r="L3441" i="3"/>
  <c r="L3433" i="3"/>
  <c r="L3425" i="3"/>
  <c r="L3417" i="3"/>
  <c r="L3409" i="3"/>
  <c r="L3401" i="3"/>
  <c r="L3393" i="3"/>
  <c r="L3385" i="3"/>
  <c r="L3377" i="3"/>
  <c r="L3369" i="3"/>
  <c r="L3361" i="3"/>
  <c r="L3353" i="3"/>
  <c r="L3345" i="3"/>
  <c r="L3337" i="3"/>
  <c r="L3329" i="3"/>
  <c r="L3321" i="3"/>
  <c r="L3592" i="3"/>
  <c r="L3584" i="3"/>
  <c r="L3576" i="3"/>
  <c r="L3568" i="3"/>
  <c r="L3560" i="3"/>
  <c r="L3552" i="3"/>
  <c r="L3544" i="3"/>
  <c r="L3536" i="3"/>
  <c r="L3528" i="3"/>
  <c r="L3520" i="3"/>
  <c r="L3512" i="3"/>
  <c r="L3504" i="3"/>
  <c r="L3496" i="3"/>
  <c r="L3488" i="3"/>
  <c r="L3480" i="3"/>
  <c r="L3472" i="3"/>
  <c r="L3464" i="3"/>
  <c r="L3456" i="3"/>
  <c r="L3448" i="3"/>
  <c r="L3440" i="3"/>
  <c r="L3432" i="3"/>
  <c r="L3424" i="3"/>
  <c r="L3416" i="3"/>
  <c r="L3408" i="3"/>
  <c r="L3400" i="3"/>
  <c r="L3392" i="3"/>
  <c r="L3384" i="3"/>
  <c r="L3376" i="3"/>
  <c r="L3368" i="3"/>
  <c r="L3360" i="3"/>
  <c r="L3352" i="3"/>
  <c r="L3344" i="3"/>
  <c r="L3336" i="3"/>
  <c r="L3328" i="3"/>
  <c r="L3320" i="3"/>
  <c r="L3511" i="3"/>
  <c r="L3503" i="3"/>
  <c r="L3495" i="3"/>
  <c r="L3487" i="3"/>
  <c r="L3479" i="3"/>
  <c r="L3471" i="3"/>
  <c r="L3463" i="3"/>
  <c r="L3455" i="3"/>
  <c r="L3447" i="3"/>
  <c r="L3439" i="3"/>
  <c r="L3431" i="3"/>
  <c r="L3423" i="3"/>
  <c r="L3415" i="3"/>
  <c r="L3407" i="3"/>
  <c r="L3399" i="3"/>
  <c r="L3391" i="3"/>
  <c r="L3383" i="3"/>
  <c r="L3375" i="3"/>
  <c r="L3367" i="3"/>
  <c r="L3359" i="3"/>
  <c r="L3351" i="3"/>
  <c r="L3343" i="3"/>
  <c r="L3335" i="3"/>
  <c r="L3327" i="3"/>
  <c r="L3319" i="3"/>
  <c r="L3430" i="3"/>
  <c r="L3422" i="3"/>
  <c r="L3414" i="3"/>
  <c r="L3406" i="3"/>
  <c r="L3398" i="3"/>
  <c r="L3390" i="3"/>
  <c r="L3382" i="3"/>
  <c r="L3374" i="3"/>
  <c r="L3366" i="3"/>
  <c r="L3358" i="3"/>
  <c r="L3350" i="3"/>
  <c r="L3342" i="3"/>
  <c r="L3334" i="3"/>
  <c r="L3326" i="3"/>
  <c r="L3318" i="3"/>
  <c r="L3533" i="3"/>
  <c r="L3525" i="3"/>
  <c r="L3517" i="3"/>
  <c r="L3509" i="3"/>
  <c r="L3501" i="3"/>
  <c r="L3493" i="3"/>
  <c r="L3485" i="3"/>
  <c r="L3477" i="3"/>
  <c r="L3469" i="3"/>
  <c r="L3461" i="3"/>
  <c r="L3453" i="3"/>
  <c r="L3445" i="3"/>
  <c r="L3437" i="3"/>
  <c r="L3429" i="3"/>
  <c r="L3421" i="3"/>
  <c r="L3413" i="3"/>
  <c r="L3405" i="3"/>
  <c r="L3397" i="3"/>
  <c r="L3389" i="3"/>
  <c r="L3381" i="3"/>
  <c r="L3373" i="3"/>
  <c r="L3365" i="3"/>
  <c r="L3357" i="3"/>
  <c r="L3349" i="3"/>
  <c r="L3341" i="3"/>
  <c r="L3333" i="3"/>
  <c r="L3325" i="3"/>
  <c r="L3317" i="3"/>
  <c r="J2909" i="3"/>
  <c r="J106" i="41" s="1"/>
  <c r="J11" i="25" l="1"/>
  <c r="M11" i="25" s="1"/>
  <c r="M60" i="10"/>
  <c r="M59" i="10"/>
  <c r="M71" i="10"/>
  <c r="M72" i="10"/>
  <c r="M58" i="10"/>
  <c r="M73" i="10"/>
  <c r="M55" i="10"/>
  <c r="M67" i="10"/>
  <c r="H5" i="39"/>
  <c r="H6" i="39"/>
  <c r="H7" i="39"/>
  <c r="H8" i="39"/>
  <c r="H9" i="39"/>
  <c r="H10" i="39"/>
  <c r="H11" i="39"/>
  <c r="H12" i="39"/>
  <c r="H13" i="39"/>
  <c r="H14" i="39"/>
  <c r="H15" i="39"/>
  <c r="H16" i="39"/>
  <c r="H17" i="39"/>
  <c r="H18" i="39"/>
  <c r="H19" i="39"/>
  <c r="H20" i="39"/>
  <c r="H21" i="39"/>
  <c r="H22" i="39"/>
  <c r="H23" i="39"/>
  <c r="H24" i="39"/>
  <c r="H25" i="39"/>
  <c r="H26" i="39"/>
  <c r="H27" i="39"/>
  <c r="H28" i="39"/>
  <c r="H29" i="39"/>
  <c r="H30" i="39"/>
  <c r="H31" i="39"/>
  <c r="H32" i="39"/>
  <c r="H33" i="39"/>
  <c r="H34" i="39"/>
  <c r="H35" i="39"/>
  <c r="H36" i="39"/>
  <c r="H37" i="39"/>
  <c r="H38" i="39"/>
  <c r="H39" i="39"/>
  <c r="H40" i="39"/>
  <c r="H41" i="39"/>
  <c r="H42" i="39"/>
  <c r="H43" i="39"/>
  <c r="H44" i="39"/>
  <c r="H45" i="39"/>
  <c r="H46" i="39"/>
  <c r="H47" i="39"/>
  <c r="H48" i="39"/>
  <c r="H49" i="39"/>
  <c r="H50" i="39"/>
  <c r="H51" i="39"/>
  <c r="H52" i="39"/>
  <c r="H53" i="39"/>
  <c r="H54" i="39"/>
  <c r="H55" i="39"/>
  <c r="H56" i="39"/>
  <c r="H57" i="39"/>
  <c r="H58" i="39"/>
  <c r="H59" i="39"/>
  <c r="H60" i="39"/>
  <c r="H61" i="39"/>
  <c r="H62" i="39"/>
  <c r="H63" i="39"/>
  <c r="H64" i="39"/>
  <c r="H65" i="39"/>
  <c r="H66" i="39"/>
  <c r="H67" i="39"/>
  <c r="H68" i="39"/>
  <c r="H69" i="39"/>
  <c r="H70" i="39"/>
  <c r="H71" i="39"/>
  <c r="H72" i="39"/>
  <c r="H73" i="39"/>
  <c r="H74" i="39"/>
  <c r="H75" i="39"/>
  <c r="H76" i="39"/>
  <c r="H77" i="39"/>
  <c r="H78" i="39"/>
  <c r="H79" i="39"/>
  <c r="H80" i="39"/>
  <c r="H81" i="39"/>
  <c r="H82" i="39"/>
  <c r="H83" i="39"/>
  <c r="H84" i="39"/>
  <c r="H85" i="39"/>
  <c r="H86" i="39"/>
  <c r="H87" i="39"/>
  <c r="H88" i="39"/>
  <c r="H89" i="39"/>
  <c r="H90" i="39"/>
  <c r="H91" i="39"/>
  <c r="H92" i="39"/>
  <c r="H93" i="39"/>
  <c r="H94" i="39"/>
  <c r="H95" i="39"/>
  <c r="H96" i="39"/>
  <c r="H97" i="39"/>
  <c r="H98" i="39"/>
  <c r="H99" i="39"/>
  <c r="H100" i="39"/>
  <c r="H101" i="39"/>
  <c r="H102" i="39"/>
  <c r="H103" i="39"/>
  <c r="H104" i="39"/>
  <c r="H105" i="39"/>
  <c r="H106" i="39"/>
  <c r="H107" i="39"/>
  <c r="H108" i="39"/>
  <c r="H109" i="39"/>
  <c r="H110" i="39"/>
  <c r="H111" i="39"/>
  <c r="H112" i="39"/>
  <c r="H113" i="39"/>
  <c r="H114" i="39"/>
  <c r="H115" i="39"/>
  <c r="H116" i="39"/>
  <c r="H117" i="39"/>
  <c r="H118" i="39"/>
  <c r="H119" i="39"/>
  <c r="H120" i="39"/>
  <c r="H121" i="39"/>
  <c r="H122" i="39"/>
  <c r="H123" i="39"/>
  <c r="H124" i="39"/>
  <c r="H125" i="39"/>
  <c r="H126" i="39"/>
  <c r="H127" i="39"/>
  <c r="H128" i="39"/>
  <c r="H129" i="39"/>
  <c r="H130" i="39"/>
  <c r="H131" i="39"/>
  <c r="H132" i="39"/>
  <c r="H133" i="39"/>
  <c r="H134" i="39"/>
  <c r="H135" i="39"/>
  <c r="H136" i="39"/>
  <c r="H137" i="39"/>
  <c r="H138" i="39"/>
  <c r="H139" i="39"/>
  <c r="H140" i="39"/>
  <c r="H141" i="39"/>
  <c r="H142" i="39"/>
  <c r="H143" i="39"/>
  <c r="H144" i="39"/>
  <c r="H145" i="39"/>
  <c r="H146" i="39"/>
  <c r="H147" i="39"/>
  <c r="H148" i="39"/>
  <c r="H149" i="39"/>
  <c r="H150" i="39"/>
  <c r="H151" i="39"/>
  <c r="H152" i="39"/>
  <c r="H153" i="39"/>
  <c r="H154" i="39"/>
  <c r="H155" i="39"/>
  <c r="H156" i="39"/>
  <c r="H157" i="39"/>
  <c r="H158" i="39"/>
  <c r="H159" i="39"/>
  <c r="H160" i="39"/>
  <c r="H161" i="39"/>
  <c r="H162" i="39"/>
  <c r="H163" i="39"/>
  <c r="H164" i="39"/>
  <c r="H165" i="39"/>
  <c r="H166" i="39"/>
  <c r="H167" i="39"/>
  <c r="H168" i="39"/>
  <c r="H169" i="39"/>
  <c r="H170" i="39"/>
  <c r="H171" i="39"/>
  <c r="H172" i="39"/>
  <c r="H173" i="39"/>
  <c r="H174" i="39"/>
  <c r="H175" i="39"/>
  <c r="H176" i="39"/>
  <c r="H177" i="39"/>
  <c r="H178" i="39"/>
  <c r="H179" i="39"/>
  <c r="H180" i="39"/>
  <c r="H181" i="39"/>
  <c r="H182" i="39"/>
  <c r="H183" i="39"/>
  <c r="H184" i="39"/>
  <c r="H185" i="39"/>
  <c r="H186" i="39"/>
  <c r="H187" i="39"/>
  <c r="H188" i="39"/>
  <c r="H189" i="39"/>
  <c r="H190" i="39"/>
  <c r="H191" i="39"/>
  <c r="H192" i="39"/>
  <c r="H193" i="39"/>
  <c r="H194" i="39"/>
  <c r="H195" i="39"/>
  <c r="H196" i="39"/>
  <c r="H197" i="39"/>
  <c r="H198" i="39"/>
  <c r="H199" i="39"/>
  <c r="H200" i="39"/>
  <c r="H201" i="39"/>
  <c r="H202" i="39"/>
  <c r="H203" i="39"/>
  <c r="H204" i="39"/>
  <c r="H205" i="39"/>
  <c r="H206" i="39"/>
  <c r="H207" i="39"/>
  <c r="H208" i="39"/>
  <c r="H209" i="39"/>
  <c r="H210" i="39"/>
  <c r="H211" i="39"/>
  <c r="H212" i="39"/>
  <c r="H213" i="39"/>
  <c r="H214" i="39"/>
  <c r="H215" i="39"/>
  <c r="H216" i="39"/>
  <c r="H217" i="39"/>
  <c r="H218" i="39"/>
  <c r="H219" i="39"/>
  <c r="H220" i="39"/>
  <c r="H221" i="39"/>
  <c r="H222" i="39"/>
  <c r="H223" i="39"/>
  <c r="H224" i="39"/>
  <c r="H225" i="39"/>
  <c r="H226" i="39"/>
  <c r="H227" i="39"/>
  <c r="H228" i="39"/>
  <c r="H229" i="39"/>
  <c r="H230" i="39"/>
  <c r="H231" i="39"/>
  <c r="H232" i="39"/>
  <c r="H233" i="39"/>
  <c r="H234" i="39"/>
  <c r="H235" i="39"/>
  <c r="H236" i="39"/>
  <c r="H237" i="39"/>
  <c r="H238" i="39"/>
  <c r="H239" i="39"/>
  <c r="H240" i="39"/>
  <c r="H241" i="39"/>
  <c r="H242" i="39"/>
  <c r="H243" i="39"/>
  <c r="H244" i="39"/>
  <c r="H245" i="39"/>
  <c r="H246" i="39"/>
  <c r="H247" i="39"/>
  <c r="H248" i="39"/>
  <c r="H249" i="39"/>
  <c r="H250" i="39"/>
  <c r="H251" i="39"/>
  <c r="H252" i="39"/>
  <c r="H253" i="39"/>
  <c r="H254" i="39"/>
  <c r="H255" i="39"/>
  <c r="H256" i="39"/>
  <c r="H257" i="39"/>
  <c r="H258" i="39"/>
  <c r="H259" i="39"/>
  <c r="H260" i="39"/>
  <c r="H261" i="39"/>
  <c r="H262" i="39"/>
  <c r="H263" i="39"/>
  <c r="H264" i="39"/>
  <c r="H265" i="39"/>
  <c r="H266" i="39"/>
  <c r="H267" i="39"/>
  <c r="H268" i="39"/>
  <c r="H269" i="39"/>
  <c r="H270" i="39"/>
  <c r="H271" i="39"/>
  <c r="H272" i="39"/>
  <c r="H273" i="39"/>
  <c r="H274" i="39"/>
  <c r="H275" i="39"/>
  <c r="H276" i="39"/>
  <c r="H277" i="39"/>
  <c r="H278" i="39"/>
  <c r="H279" i="39"/>
  <c r="H280" i="39"/>
  <c r="H281" i="39"/>
  <c r="H282" i="39"/>
  <c r="H283" i="39"/>
  <c r="H284" i="39"/>
  <c r="H285" i="39"/>
  <c r="H286" i="39"/>
  <c r="H287" i="39"/>
  <c r="H288" i="39"/>
  <c r="H289" i="39"/>
  <c r="H290" i="39"/>
  <c r="H291" i="39"/>
  <c r="H292" i="39"/>
  <c r="H293" i="39"/>
  <c r="H294" i="39"/>
  <c r="H295" i="39"/>
  <c r="H296" i="39"/>
  <c r="H297" i="39"/>
  <c r="H298" i="39"/>
  <c r="H299" i="39"/>
  <c r="H300" i="39"/>
  <c r="H301" i="39"/>
  <c r="H302" i="39"/>
  <c r="H303" i="39"/>
  <c r="H304" i="39"/>
  <c r="H305" i="39"/>
  <c r="H306" i="39"/>
  <c r="H307" i="39"/>
  <c r="H308" i="39"/>
  <c r="H309" i="39"/>
  <c r="H310" i="39"/>
  <c r="H311" i="39"/>
  <c r="H312" i="39"/>
  <c r="H313" i="39"/>
  <c r="H314" i="39"/>
  <c r="H315" i="39"/>
  <c r="H316" i="39"/>
  <c r="H317" i="39"/>
  <c r="H318" i="39"/>
  <c r="H319" i="39"/>
  <c r="H320" i="39"/>
  <c r="H321" i="39"/>
  <c r="H322" i="39"/>
  <c r="H323" i="39"/>
  <c r="H324" i="39"/>
  <c r="H325" i="39"/>
  <c r="H326" i="39"/>
  <c r="H327" i="39"/>
  <c r="H328" i="39"/>
  <c r="H329" i="39"/>
  <c r="H330" i="39"/>
  <c r="H331" i="39"/>
  <c r="H332" i="39"/>
  <c r="H333" i="39"/>
  <c r="H334" i="39"/>
  <c r="H335" i="39"/>
  <c r="H336" i="39"/>
  <c r="H337" i="39"/>
  <c r="H338" i="39"/>
  <c r="H339" i="39"/>
  <c r="H340" i="39"/>
  <c r="H341" i="39"/>
  <c r="H342" i="39"/>
  <c r="H343" i="39"/>
  <c r="H344" i="39"/>
  <c r="H345" i="39"/>
  <c r="H346" i="39"/>
  <c r="H347" i="39"/>
  <c r="H348" i="39"/>
  <c r="H349" i="39"/>
  <c r="H350" i="39"/>
  <c r="H351" i="39"/>
  <c r="H352" i="39"/>
  <c r="H353" i="39"/>
  <c r="H354" i="39"/>
  <c r="H355" i="39"/>
  <c r="H356" i="39"/>
  <c r="H357" i="39"/>
  <c r="H358" i="39"/>
  <c r="H359" i="39"/>
  <c r="H360" i="39"/>
  <c r="H361" i="39"/>
  <c r="H362" i="39"/>
  <c r="H363" i="39"/>
  <c r="H364" i="39"/>
  <c r="H365" i="39"/>
  <c r="H366" i="39"/>
  <c r="H367" i="39"/>
  <c r="H368" i="39"/>
  <c r="H369" i="39"/>
  <c r="H370" i="39"/>
  <c r="H371" i="39"/>
  <c r="H372" i="39"/>
  <c r="H373" i="39"/>
  <c r="H374" i="39"/>
  <c r="H375" i="39"/>
  <c r="H376" i="39"/>
  <c r="H377" i="39"/>
  <c r="H378" i="39"/>
  <c r="H379" i="39"/>
  <c r="H380" i="39"/>
  <c r="H381" i="39"/>
  <c r="H382" i="39"/>
  <c r="H383" i="39"/>
  <c r="H384" i="39"/>
  <c r="H385" i="39"/>
  <c r="H386" i="39"/>
  <c r="H387" i="39"/>
  <c r="H388" i="39"/>
  <c r="H389" i="39"/>
  <c r="H390" i="39"/>
  <c r="H391" i="39"/>
  <c r="H392" i="39"/>
  <c r="H393" i="39"/>
  <c r="H394" i="39"/>
  <c r="H395" i="39"/>
  <c r="H396" i="39"/>
  <c r="H397" i="39"/>
  <c r="H398" i="39"/>
  <c r="H399" i="39"/>
  <c r="H400" i="39"/>
  <c r="H401" i="39"/>
  <c r="H402" i="39"/>
  <c r="H403" i="39"/>
  <c r="H404" i="39"/>
  <c r="H405" i="39"/>
  <c r="H406" i="39"/>
  <c r="H407" i="39"/>
  <c r="H408" i="39"/>
  <c r="H409" i="39"/>
  <c r="H410" i="39"/>
  <c r="H411" i="39"/>
  <c r="H412" i="39"/>
  <c r="H413" i="39"/>
  <c r="H414" i="39"/>
  <c r="H415" i="39"/>
  <c r="H416" i="39"/>
  <c r="H417" i="39"/>
  <c r="H418" i="39"/>
  <c r="H419" i="39"/>
  <c r="H420" i="39"/>
  <c r="H421" i="39"/>
  <c r="H422" i="39"/>
  <c r="H423" i="39"/>
  <c r="H424" i="39"/>
  <c r="H425" i="39"/>
  <c r="H426" i="39"/>
  <c r="H427" i="39"/>
  <c r="H428" i="39"/>
  <c r="H429" i="39"/>
  <c r="H430" i="39"/>
  <c r="H431" i="39"/>
  <c r="H432" i="39"/>
  <c r="H433" i="39"/>
  <c r="H434" i="39"/>
  <c r="H435" i="39"/>
  <c r="H436" i="39"/>
  <c r="H437" i="39"/>
  <c r="H438" i="39"/>
  <c r="H439" i="39"/>
  <c r="H440" i="39"/>
  <c r="H441" i="39"/>
  <c r="H442" i="39"/>
  <c r="H443" i="39"/>
  <c r="H444" i="39"/>
  <c r="H445" i="39"/>
  <c r="H446" i="39"/>
  <c r="H447" i="39"/>
  <c r="H448" i="39"/>
  <c r="H449" i="39"/>
  <c r="H450" i="39"/>
  <c r="H451" i="39"/>
  <c r="H452" i="39"/>
  <c r="H453" i="39"/>
  <c r="H454" i="39"/>
  <c r="H455" i="39"/>
  <c r="H456" i="39"/>
  <c r="H457" i="39"/>
  <c r="H458" i="39"/>
  <c r="H459" i="39"/>
  <c r="H460" i="39"/>
  <c r="H461" i="39"/>
  <c r="H462" i="39"/>
  <c r="H463" i="39"/>
  <c r="H464" i="39"/>
  <c r="H465" i="39"/>
  <c r="H466" i="39"/>
  <c r="H467" i="39"/>
  <c r="H468" i="39"/>
  <c r="H469" i="39"/>
  <c r="H470" i="39"/>
  <c r="H471" i="39"/>
  <c r="H472" i="39"/>
  <c r="H473" i="39"/>
  <c r="H474" i="39"/>
  <c r="H475" i="39"/>
  <c r="H476" i="39"/>
  <c r="H477" i="39"/>
  <c r="H478" i="39"/>
  <c r="H479" i="39"/>
  <c r="H480" i="39"/>
  <c r="H481" i="39"/>
  <c r="H482" i="39"/>
  <c r="H483" i="39"/>
  <c r="H484" i="39"/>
  <c r="H485" i="39"/>
  <c r="H486" i="39"/>
  <c r="H487" i="39"/>
  <c r="H488" i="39"/>
  <c r="H489" i="39"/>
  <c r="H490" i="39"/>
  <c r="H491" i="39"/>
  <c r="H492" i="39"/>
  <c r="H493" i="39"/>
  <c r="H494" i="39"/>
  <c r="H495" i="39"/>
  <c r="H496" i="39"/>
  <c r="H497" i="39"/>
  <c r="H498" i="39"/>
  <c r="H499" i="39"/>
  <c r="H500" i="39"/>
  <c r="H501" i="39"/>
  <c r="H502" i="39"/>
  <c r="H503" i="39"/>
  <c r="H504" i="39"/>
  <c r="H505" i="39"/>
  <c r="H506" i="39"/>
  <c r="H507" i="39"/>
  <c r="H508" i="39"/>
  <c r="H509" i="39"/>
  <c r="H510" i="39"/>
  <c r="H511" i="39"/>
  <c r="H512" i="39"/>
  <c r="H513" i="39"/>
  <c r="H514" i="39"/>
  <c r="H515" i="39"/>
  <c r="H516" i="39"/>
  <c r="H517" i="39"/>
  <c r="H518" i="39"/>
  <c r="H519" i="39"/>
  <c r="H520" i="39"/>
  <c r="H521" i="39"/>
  <c r="H522" i="39"/>
  <c r="H523" i="39"/>
  <c r="H524" i="39"/>
  <c r="H525" i="39"/>
  <c r="H526" i="39"/>
  <c r="H527" i="39"/>
  <c r="H528" i="39"/>
  <c r="H529" i="39"/>
  <c r="H530" i="39"/>
  <c r="H531" i="39"/>
  <c r="H532" i="39"/>
  <c r="H533" i="39"/>
  <c r="H534" i="39"/>
  <c r="H535" i="39"/>
  <c r="H536" i="39"/>
  <c r="H537" i="39"/>
  <c r="H538" i="39"/>
  <c r="H539" i="39"/>
  <c r="H540" i="39"/>
  <c r="H541" i="39"/>
  <c r="H542" i="39"/>
  <c r="H543" i="39"/>
  <c r="H544" i="39"/>
  <c r="H545" i="39"/>
  <c r="H546" i="39"/>
  <c r="H547" i="39"/>
  <c r="H548" i="39"/>
  <c r="H549" i="39"/>
  <c r="H4" i="39"/>
  <c r="G292" i="39" l="1"/>
  <c r="B26" i="38"/>
  <c r="B25" i="38"/>
  <c r="H2956" i="3" l="1"/>
  <c r="J2956" i="3"/>
  <c r="H2957" i="3"/>
  <c r="J2957" i="3"/>
  <c r="H2958" i="3"/>
  <c r="J2958" i="3"/>
  <c r="H2959" i="3"/>
  <c r="J2959" i="3"/>
  <c r="H2960" i="3"/>
  <c r="J2960" i="3"/>
  <c r="H2961" i="3"/>
  <c r="J2961" i="3"/>
  <c r="H2962" i="3"/>
  <c r="J2962" i="3"/>
  <c r="H2963" i="3"/>
  <c r="J2963" i="3"/>
  <c r="H2964" i="3"/>
  <c r="J2964" i="3"/>
  <c r="H2965" i="3"/>
  <c r="J2965" i="3"/>
  <c r="H2966" i="3"/>
  <c r="J2966" i="3"/>
  <c r="H2967" i="3"/>
  <c r="J2967" i="3"/>
  <c r="H2968" i="3"/>
  <c r="J2968" i="3"/>
  <c r="H2969" i="3"/>
  <c r="J2969" i="3"/>
  <c r="H2970" i="3"/>
  <c r="J2970" i="3"/>
  <c r="H2971" i="3"/>
  <c r="J2971" i="3"/>
  <c r="H2972" i="3"/>
  <c r="J2972" i="3"/>
  <c r="H2973" i="3"/>
  <c r="J2973" i="3"/>
  <c r="H2974" i="3"/>
  <c r="J2974" i="3"/>
  <c r="H2975" i="3"/>
  <c r="J2975" i="3"/>
  <c r="H2976" i="3"/>
  <c r="J2976" i="3"/>
  <c r="H2977" i="3"/>
  <c r="J2977" i="3"/>
  <c r="H2978" i="3"/>
  <c r="J2978" i="3"/>
  <c r="H2979" i="3"/>
  <c r="J2979" i="3"/>
  <c r="H2980" i="3"/>
  <c r="J2980" i="3"/>
  <c r="H2981" i="3"/>
  <c r="J2981" i="3"/>
  <c r="H2982" i="3"/>
  <c r="J2982" i="3"/>
  <c r="H2983" i="3"/>
  <c r="J2983" i="3"/>
  <c r="H2984" i="3"/>
  <c r="J2984" i="3"/>
  <c r="H2985" i="3"/>
  <c r="J2985" i="3"/>
  <c r="H2986" i="3"/>
  <c r="J2986" i="3"/>
  <c r="H2987" i="3"/>
  <c r="J2987" i="3"/>
  <c r="H2988" i="3"/>
  <c r="J2988" i="3"/>
  <c r="H2989" i="3"/>
  <c r="J2989" i="3"/>
  <c r="H2990" i="3"/>
  <c r="J2990" i="3"/>
  <c r="H2991" i="3"/>
  <c r="J2991" i="3"/>
  <c r="H2992" i="3"/>
  <c r="J2992" i="3"/>
  <c r="H2993" i="3"/>
  <c r="J2993" i="3"/>
  <c r="H2994" i="3"/>
  <c r="J2994" i="3"/>
  <c r="H2995" i="3"/>
  <c r="J2995" i="3"/>
  <c r="H2996" i="3"/>
  <c r="J2996" i="3"/>
  <c r="H2997" i="3"/>
  <c r="J2997" i="3"/>
  <c r="H2998" i="3"/>
  <c r="J2998" i="3"/>
  <c r="H2999" i="3"/>
  <c r="J2999" i="3"/>
  <c r="H3000" i="3"/>
  <c r="J3000" i="3"/>
  <c r="H3001" i="3"/>
  <c r="J3001" i="3"/>
  <c r="H3002" i="3"/>
  <c r="J3002" i="3"/>
  <c r="H3003" i="3"/>
  <c r="J3003" i="3"/>
  <c r="H3004" i="3"/>
  <c r="J3004" i="3"/>
  <c r="H3005" i="3"/>
  <c r="J3005" i="3"/>
  <c r="H3006" i="3"/>
  <c r="J3006" i="3"/>
  <c r="H3007" i="3"/>
  <c r="J3007" i="3"/>
  <c r="H3008" i="3"/>
  <c r="J3008" i="3"/>
  <c r="H3009" i="3"/>
  <c r="J3009" i="3"/>
  <c r="H3010" i="3"/>
  <c r="J3010" i="3"/>
  <c r="H3011" i="3"/>
  <c r="J3011" i="3"/>
  <c r="H3012" i="3"/>
  <c r="J3012" i="3"/>
  <c r="H3013" i="3"/>
  <c r="J3013" i="3"/>
  <c r="H3014" i="3"/>
  <c r="J3014" i="3"/>
  <c r="H3015" i="3"/>
  <c r="J3015" i="3"/>
  <c r="H3016" i="3"/>
  <c r="J3016" i="3"/>
  <c r="H3017" i="3"/>
  <c r="J3017" i="3"/>
  <c r="H3018" i="3"/>
  <c r="J3018" i="3"/>
  <c r="H3019" i="3"/>
  <c r="J3019" i="3"/>
  <c r="H3020" i="3"/>
  <c r="J3020" i="3"/>
  <c r="H3021" i="3"/>
  <c r="J3021" i="3"/>
  <c r="H3022" i="3"/>
  <c r="J3022" i="3"/>
  <c r="H3023" i="3"/>
  <c r="J3023" i="3"/>
  <c r="H3024" i="3"/>
  <c r="J3024" i="3"/>
  <c r="H3025" i="3"/>
  <c r="J3025" i="3"/>
  <c r="H3026" i="3"/>
  <c r="J3026" i="3"/>
  <c r="H3027" i="3"/>
  <c r="J3027" i="3"/>
  <c r="H3028" i="3"/>
  <c r="J3028" i="3"/>
  <c r="H3029" i="3"/>
  <c r="J3029" i="3"/>
  <c r="H3030" i="3"/>
  <c r="J3030" i="3"/>
  <c r="H3031" i="3"/>
  <c r="J3031" i="3"/>
  <c r="H3032" i="3"/>
  <c r="J3032" i="3"/>
  <c r="H3033" i="3"/>
  <c r="J3033" i="3"/>
  <c r="H3034" i="3"/>
  <c r="J3034" i="3"/>
  <c r="H3035" i="3"/>
  <c r="J3035" i="3"/>
  <c r="H3036" i="3"/>
  <c r="J3036" i="3"/>
  <c r="H3037" i="3"/>
  <c r="J3037" i="3"/>
  <c r="H3038" i="3"/>
  <c r="J3038" i="3"/>
  <c r="H3039" i="3"/>
  <c r="J3039" i="3"/>
  <c r="H3040" i="3"/>
  <c r="J3040" i="3"/>
  <c r="H3041" i="3"/>
  <c r="J3041" i="3"/>
  <c r="H3042" i="3"/>
  <c r="J3042" i="3"/>
  <c r="H3043" i="3"/>
  <c r="J3043" i="3"/>
  <c r="H3044" i="3"/>
  <c r="J3044" i="3"/>
  <c r="H3045" i="3"/>
  <c r="J3045" i="3"/>
  <c r="H3046" i="3"/>
  <c r="J3046" i="3"/>
  <c r="H3047" i="3"/>
  <c r="J3047" i="3"/>
  <c r="H3048" i="3"/>
  <c r="J3048" i="3"/>
  <c r="H3049" i="3"/>
  <c r="J3049" i="3"/>
  <c r="H3050" i="3"/>
  <c r="J3050" i="3"/>
  <c r="H3051" i="3"/>
  <c r="J3051" i="3"/>
  <c r="H3052" i="3"/>
  <c r="J3052" i="3"/>
  <c r="H3053" i="3"/>
  <c r="J3053" i="3"/>
  <c r="H3054" i="3"/>
  <c r="J3054" i="3"/>
  <c r="H3055" i="3"/>
  <c r="J3055" i="3"/>
  <c r="H3056" i="3"/>
  <c r="J3056" i="3"/>
  <c r="H3057" i="3"/>
  <c r="J3057" i="3"/>
  <c r="H3058" i="3"/>
  <c r="J3058" i="3"/>
  <c r="H3059" i="3"/>
  <c r="J3059" i="3"/>
  <c r="H3060" i="3"/>
  <c r="J3060" i="3"/>
  <c r="H3061" i="3"/>
  <c r="J3061" i="3"/>
  <c r="H3062" i="3"/>
  <c r="J3062" i="3"/>
  <c r="H3063" i="3"/>
  <c r="J3063" i="3"/>
  <c r="H3064" i="3"/>
  <c r="J3064" i="3"/>
  <c r="H3065" i="3"/>
  <c r="J3065" i="3"/>
  <c r="H3066" i="3"/>
  <c r="J3066" i="3"/>
  <c r="H3067" i="3"/>
  <c r="J3067" i="3"/>
  <c r="H3068" i="3"/>
  <c r="J3068" i="3"/>
  <c r="H3069" i="3"/>
  <c r="J3069" i="3"/>
  <c r="H3070" i="3"/>
  <c r="J3070" i="3"/>
  <c r="H3071" i="3"/>
  <c r="J3071" i="3"/>
  <c r="H3072" i="3"/>
  <c r="J3072" i="3"/>
  <c r="H3073" i="3"/>
  <c r="J3073" i="3"/>
  <c r="H3074" i="3"/>
  <c r="J3074" i="3"/>
  <c r="H3075" i="3"/>
  <c r="J3075" i="3"/>
  <c r="H3076" i="3"/>
  <c r="J3076" i="3"/>
  <c r="H3077" i="3"/>
  <c r="J3077" i="3"/>
  <c r="H3078" i="3"/>
  <c r="J3078" i="3"/>
  <c r="H3079" i="3"/>
  <c r="J3079" i="3"/>
  <c r="H3080" i="3"/>
  <c r="J3080" i="3"/>
  <c r="H3081" i="3"/>
  <c r="J3081" i="3"/>
  <c r="H3082" i="3"/>
  <c r="J3082" i="3"/>
  <c r="H3083" i="3"/>
  <c r="J3083" i="3"/>
  <c r="H3084" i="3"/>
  <c r="J3084" i="3"/>
  <c r="H3085" i="3"/>
  <c r="J3085" i="3"/>
  <c r="H3086" i="3"/>
  <c r="J3086" i="3"/>
  <c r="H3087" i="3"/>
  <c r="J3087" i="3"/>
  <c r="H3088" i="3"/>
  <c r="J3088" i="3"/>
  <c r="H3089" i="3"/>
  <c r="J3089" i="3"/>
  <c r="H3090" i="3"/>
  <c r="J3090" i="3"/>
  <c r="H3091" i="3"/>
  <c r="J3091" i="3"/>
  <c r="H3092" i="3"/>
  <c r="J3092" i="3"/>
  <c r="H3093" i="3"/>
  <c r="J3093" i="3"/>
  <c r="H3094" i="3"/>
  <c r="J3094" i="3"/>
  <c r="H3095" i="3"/>
  <c r="J3095" i="3"/>
  <c r="H3096" i="3"/>
  <c r="J3096" i="3"/>
  <c r="H3097" i="3"/>
  <c r="J3097" i="3"/>
  <c r="H3098" i="3"/>
  <c r="J3098" i="3"/>
  <c r="H3099" i="3"/>
  <c r="J3099" i="3"/>
  <c r="H3100" i="3"/>
  <c r="J3100" i="3"/>
  <c r="H3101" i="3"/>
  <c r="J3101" i="3"/>
  <c r="H3102" i="3"/>
  <c r="J3102" i="3"/>
  <c r="H3103" i="3"/>
  <c r="J3103" i="3"/>
  <c r="H3104" i="3"/>
  <c r="J3104" i="3"/>
  <c r="H3105" i="3"/>
  <c r="J3105" i="3"/>
  <c r="H3106" i="3"/>
  <c r="J3106" i="3"/>
  <c r="H3107" i="3"/>
  <c r="J3107" i="3"/>
  <c r="H3108" i="3"/>
  <c r="J3108" i="3"/>
  <c r="H3109" i="3"/>
  <c r="J3109" i="3"/>
  <c r="H3110" i="3"/>
  <c r="J3110" i="3"/>
  <c r="H3111" i="3"/>
  <c r="J3111" i="3"/>
  <c r="H3112" i="3"/>
  <c r="J3112" i="3"/>
  <c r="H3113" i="3"/>
  <c r="J3113" i="3"/>
  <c r="H3114" i="3"/>
  <c r="J3114" i="3"/>
  <c r="H3115" i="3"/>
  <c r="J3115" i="3"/>
  <c r="H3116" i="3"/>
  <c r="J3116" i="3"/>
  <c r="H3117" i="3"/>
  <c r="J3117" i="3"/>
  <c r="H3118" i="3"/>
  <c r="J3118" i="3"/>
  <c r="H3119" i="3"/>
  <c r="J3119" i="3"/>
  <c r="H3120" i="3"/>
  <c r="J3120" i="3"/>
  <c r="H3121" i="3"/>
  <c r="J3121" i="3"/>
  <c r="H3122" i="3"/>
  <c r="J3122" i="3"/>
  <c r="H3123" i="3"/>
  <c r="J3123" i="3"/>
  <c r="H3124" i="3"/>
  <c r="J3124" i="3"/>
  <c r="H3125" i="3"/>
  <c r="J3125" i="3"/>
  <c r="H3126" i="3"/>
  <c r="J3126" i="3"/>
  <c r="H3127" i="3"/>
  <c r="J3127" i="3"/>
  <c r="H3128" i="3"/>
  <c r="J3128" i="3"/>
  <c r="H3129" i="3"/>
  <c r="J3129" i="3"/>
  <c r="H3130" i="3"/>
  <c r="J3130" i="3"/>
  <c r="H3131" i="3"/>
  <c r="J3131" i="3"/>
  <c r="H3132" i="3"/>
  <c r="J3132" i="3"/>
  <c r="H3133" i="3"/>
  <c r="J3133" i="3"/>
  <c r="H3134" i="3"/>
  <c r="J3134" i="3"/>
  <c r="H3135" i="3"/>
  <c r="J3135" i="3"/>
  <c r="H3136" i="3"/>
  <c r="J3136" i="3"/>
  <c r="H3137" i="3"/>
  <c r="J3137" i="3"/>
  <c r="H3138" i="3"/>
  <c r="J3138" i="3"/>
  <c r="H3139" i="3"/>
  <c r="J3139" i="3"/>
  <c r="H3140" i="3"/>
  <c r="J3140" i="3"/>
  <c r="H3141" i="3"/>
  <c r="J3141" i="3"/>
  <c r="H3142" i="3"/>
  <c r="J3142" i="3"/>
  <c r="H3143" i="3"/>
  <c r="J3143" i="3"/>
  <c r="H3144" i="3"/>
  <c r="J3144" i="3"/>
  <c r="H3145" i="3"/>
  <c r="J3145" i="3"/>
  <c r="H3146" i="3"/>
  <c r="J3146" i="3"/>
  <c r="H3147" i="3"/>
  <c r="J3147" i="3"/>
  <c r="H3148" i="3"/>
  <c r="J3148" i="3"/>
  <c r="H3149" i="3"/>
  <c r="J3149" i="3"/>
  <c r="H3150" i="3"/>
  <c r="J3150" i="3"/>
  <c r="H3151" i="3"/>
  <c r="J3151" i="3"/>
  <c r="H3152" i="3"/>
  <c r="J3152" i="3"/>
  <c r="H3153" i="3"/>
  <c r="J3153" i="3"/>
  <c r="H3154" i="3"/>
  <c r="J3154" i="3"/>
  <c r="H3155" i="3"/>
  <c r="J3155" i="3"/>
  <c r="H3156" i="3"/>
  <c r="J3156" i="3"/>
  <c r="H3157" i="3"/>
  <c r="J3157" i="3"/>
  <c r="H3158" i="3"/>
  <c r="J3158" i="3"/>
  <c r="H3159" i="3"/>
  <c r="J3159" i="3"/>
  <c r="H3160" i="3"/>
  <c r="J3160" i="3"/>
  <c r="H3161" i="3"/>
  <c r="J3161" i="3"/>
  <c r="H3162" i="3"/>
  <c r="J3162" i="3"/>
  <c r="H3163" i="3"/>
  <c r="J3163" i="3"/>
  <c r="H3164" i="3"/>
  <c r="J3164" i="3"/>
  <c r="H3165" i="3"/>
  <c r="J3165" i="3"/>
  <c r="H3166" i="3"/>
  <c r="J3166" i="3"/>
  <c r="H3167" i="3"/>
  <c r="J3167" i="3"/>
  <c r="H3168" i="3"/>
  <c r="J3168" i="3"/>
  <c r="H3169" i="3"/>
  <c r="J3169" i="3"/>
  <c r="H3170" i="3"/>
  <c r="J3170" i="3"/>
  <c r="H3171" i="3"/>
  <c r="J3171" i="3"/>
  <c r="H3172" i="3"/>
  <c r="J3172" i="3"/>
  <c r="H3173" i="3"/>
  <c r="J3173" i="3"/>
  <c r="H3174" i="3"/>
  <c r="J3174" i="3"/>
  <c r="H3175" i="3"/>
  <c r="J3175" i="3"/>
  <c r="H3176" i="3"/>
  <c r="J3176" i="3"/>
  <c r="H3177" i="3"/>
  <c r="J3177" i="3"/>
  <c r="H3178" i="3"/>
  <c r="J3178" i="3"/>
  <c r="H3179" i="3"/>
  <c r="J3179" i="3"/>
  <c r="H3180" i="3"/>
  <c r="J3180" i="3"/>
  <c r="H3181" i="3"/>
  <c r="J3181" i="3"/>
  <c r="H3182" i="3"/>
  <c r="J3182" i="3"/>
  <c r="H3183" i="3"/>
  <c r="J3183" i="3"/>
  <c r="H3184" i="3"/>
  <c r="J3184" i="3"/>
  <c r="H3185" i="3"/>
  <c r="J3185" i="3"/>
  <c r="H3186" i="3"/>
  <c r="J3186" i="3"/>
  <c r="H3187" i="3"/>
  <c r="J3187" i="3"/>
  <c r="H3188" i="3"/>
  <c r="J3188" i="3"/>
  <c r="H3189" i="3"/>
  <c r="J3189" i="3"/>
  <c r="H3190" i="3"/>
  <c r="J3190" i="3"/>
  <c r="H3191" i="3"/>
  <c r="J3191" i="3"/>
  <c r="H3192" i="3"/>
  <c r="J3192" i="3"/>
  <c r="H3193" i="3"/>
  <c r="J3193" i="3"/>
  <c r="H3194" i="3"/>
  <c r="J3194" i="3"/>
  <c r="H3195" i="3"/>
  <c r="J3195" i="3"/>
  <c r="H3196" i="3"/>
  <c r="J3196" i="3"/>
  <c r="H3197" i="3"/>
  <c r="J3197" i="3"/>
  <c r="H3198" i="3"/>
  <c r="J3198" i="3"/>
  <c r="H3199" i="3"/>
  <c r="J3199" i="3"/>
  <c r="H3200" i="3"/>
  <c r="J3200" i="3"/>
  <c r="H3201" i="3"/>
  <c r="J3201" i="3"/>
  <c r="H3202" i="3"/>
  <c r="J3202" i="3"/>
  <c r="H3203" i="3"/>
  <c r="J3203" i="3"/>
  <c r="H3204" i="3"/>
  <c r="J3204" i="3"/>
  <c r="H3205" i="3"/>
  <c r="J3205" i="3"/>
  <c r="H3206" i="3"/>
  <c r="J3206" i="3"/>
  <c r="H3207" i="3"/>
  <c r="J3207" i="3"/>
  <c r="H3208" i="3"/>
  <c r="J3208" i="3"/>
  <c r="H3209" i="3"/>
  <c r="J3209" i="3"/>
  <c r="H3210" i="3"/>
  <c r="J3210" i="3"/>
  <c r="H3211" i="3"/>
  <c r="J3211" i="3"/>
  <c r="H3212" i="3"/>
  <c r="J3212" i="3"/>
  <c r="H3213" i="3"/>
  <c r="J3213" i="3"/>
  <c r="H3214" i="3"/>
  <c r="J3214" i="3"/>
  <c r="H3215" i="3"/>
  <c r="J3215" i="3"/>
  <c r="H3216" i="3"/>
  <c r="J3216" i="3"/>
  <c r="H3217" i="3"/>
  <c r="J3217" i="3"/>
  <c r="H3218" i="3"/>
  <c r="J3218" i="3"/>
  <c r="H3219" i="3"/>
  <c r="J3219" i="3"/>
  <c r="H3220" i="3"/>
  <c r="J3220" i="3"/>
  <c r="H3221" i="3"/>
  <c r="J3221" i="3"/>
  <c r="H3222" i="3"/>
  <c r="J3222" i="3"/>
  <c r="H3223" i="3"/>
  <c r="J3223" i="3"/>
  <c r="H3224" i="3"/>
  <c r="J3224" i="3"/>
  <c r="H3225" i="3"/>
  <c r="J3225" i="3"/>
  <c r="H3226" i="3"/>
  <c r="J3226" i="3"/>
  <c r="H3227" i="3"/>
  <c r="J3227" i="3"/>
  <c r="H3228" i="3"/>
  <c r="J3228" i="3"/>
  <c r="H3229" i="3"/>
  <c r="J3229" i="3"/>
  <c r="H3230" i="3"/>
  <c r="J3230" i="3"/>
  <c r="H3231" i="3"/>
  <c r="J3231" i="3"/>
  <c r="H3232" i="3"/>
  <c r="J3232" i="3"/>
  <c r="H3233" i="3"/>
  <c r="J3233" i="3"/>
  <c r="H3234" i="3"/>
  <c r="J3234" i="3"/>
  <c r="H3235" i="3"/>
  <c r="J3235" i="3"/>
  <c r="H3236" i="3"/>
  <c r="J3236" i="3"/>
  <c r="H3237" i="3"/>
  <c r="J3237" i="3"/>
  <c r="H3238" i="3"/>
  <c r="J3238" i="3"/>
  <c r="H3239" i="3"/>
  <c r="J3239" i="3"/>
  <c r="H3240" i="3"/>
  <c r="J3240" i="3"/>
  <c r="H3241" i="3"/>
  <c r="J3241" i="3"/>
  <c r="H3242" i="3"/>
  <c r="J3242" i="3"/>
  <c r="H3243" i="3"/>
  <c r="J3243" i="3"/>
  <c r="H3244" i="3"/>
  <c r="J3244" i="3"/>
  <c r="H3245" i="3"/>
  <c r="J3245" i="3"/>
  <c r="H3246" i="3"/>
  <c r="J3246" i="3"/>
  <c r="H3247" i="3"/>
  <c r="J3247" i="3"/>
  <c r="H3248" i="3"/>
  <c r="J3248" i="3"/>
  <c r="H3249" i="3"/>
  <c r="J3249" i="3"/>
  <c r="H3250" i="3"/>
  <c r="J3250" i="3"/>
  <c r="H3251" i="3"/>
  <c r="J3251" i="3"/>
  <c r="H3252" i="3"/>
  <c r="J3252" i="3"/>
  <c r="H3253" i="3"/>
  <c r="J3253" i="3"/>
  <c r="H3254" i="3"/>
  <c r="J3254" i="3"/>
  <c r="H3255" i="3"/>
  <c r="J3255" i="3"/>
  <c r="H3256" i="3"/>
  <c r="J3256" i="3"/>
  <c r="H3257" i="3"/>
  <c r="J3257" i="3"/>
  <c r="H3258" i="3"/>
  <c r="J3258" i="3"/>
  <c r="H3259" i="3"/>
  <c r="J3259" i="3"/>
  <c r="H3260" i="3"/>
  <c r="J3260" i="3"/>
  <c r="H3261" i="3"/>
  <c r="J3261" i="3"/>
  <c r="H3262" i="3"/>
  <c r="J3262" i="3"/>
  <c r="H3263" i="3"/>
  <c r="J3263" i="3"/>
  <c r="H3264" i="3"/>
  <c r="J3264" i="3"/>
  <c r="H3265" i="3"/>
  <c r="J3265" i="3"/>
  <c r="H3266" i="3"/>
  <c r="J3266" i="3"/>
  <c r="H3267" i="3"/>
  <c r="J3267" i="3"/>
  <c r="H3268" i="3"/>
  <c r="J3268" i="3"/>
  <c r="H3269" i="3"/>
  <c r="J3269" i="3"/>
  <c r="H3270" i="3"/>
  <c r="J3270" i="3"/>
  <c r="H3271" i="3"/>
  <c r="J3271" i="3"/>
  <c r="H3272" i="3"/>
  <c r="J3272" i="3"/>
  <c r="H3273" i="3"/>
  <c r="J3273" i="3"/>
  <c r="H3274" i="3"/>
  <c r="J3274" i="3"/>
  <c r="H3275" i="3"/>
  <c r="J3275" i="3"/>
  <c r="H3276" i="3"/>
  <c r="J3276" i="3"/>
  <c r="H3277" i="3"/>
  <c r="J3277" i="3"/>
  <c r="H3278" i="3"/>
  <c r="J3278" i="3"/>
  <c r="H3279" i="3"/>
  <c r="J3279" i="3"/>
  <c r="H3280" i="3"/>
  <c r="J3280" i="3"/>
  <c r="H3281" i="3"/>
  <c r="J3281" i="3"/>
  <c r="H3282" i="3"/>
  <c r="J3282" i="3"/>
  <c r="H3283" i="3"/>
  <c r="J3283" i="3"/>
  <c r="H3284" i="3"/>
  <c r="J3284" i="3"/>
  <c r="H3285" i="3"/>
  <c r="J3285" i="3"/>
  <c r="H3286" i="3"/>
  <c r="J3286" i="3"/>
  <c r="H3287" i="3"/>
  <c r="J3287" i="3"/>
  <c r="H3288" i="3"/>
  <c r="J3288" i="3"/>
  <c r="H3289" i="3"/>
  <c r="J3289" i="3"/>
  <c r="H3290" i="3"/>
  <c r="J3290" i="3"/>
  <c r="H3291" i="3"/>
  <c r="J3291" i="3"/>
  <c r="H3292" i="3"/>
  <c r="J3292" i="3"/>
  <c r="H3293" i="3"/>
  <c r="J3293" i="3"/>
  <c r="H3294" i="3"/>
  <c r="J3294" i="3"/>
  <c r="H3295" i="3"/>
  <c r="J3295" i="3"/>
  <c r="H3296" i="3"/>
  <c r="J3296" i="3"/>
  <c r="H3297" i="3"/>
  <c r="J3297" i="3"/>
  <c r="H3298" i="3"/>
  <c r="J3298" i="3"/>
  <c r="H3299" i="3"/>
  <c r="J3299" i="3"/>
  <c r="H3300" i="3"/>
  <c r="J3300" i="3"/>
  <c r="H3301" i="3"/>
  <c r="J3301" i="3"/>
  <c r="H3302" i="3"/>
  <c r="J3302" i="3"/>
  <c r="H3303" i="3"/>
  <c r="J3303" i="3"/>
  <c r="H3304" i="3"/>
  <c r="J3304" i="3"/>
  <c r="H3305" i="3"/>
  <c r="J3305" i="3"/>
  <c r="H3306" i="3"/>
  <c r="J3306" i="3"/>
  <c r="H3307" i="3"/>
  <c r="J3307" i="3"/>
  <c r="H3308" i="3"/>
  <c r="J3308" i="3"/>
  <c r="H3309" i="3"/>
  <c r="J3309" i="3"/>
  <c r="H3310" i="3"/>
  <c r="J3310" i="3"/>
  <c r="H3311" i="3"/>
  <c r="J3311" i="3"/>
  <c r="H3312" i="3"/>
  <c r="J3312" i="3"/>
  <c r="H3313" i="3"/>
  <c r="J3313" i="3"/>
  <c r="H3314" i="3"/>
  <c r="J3314" i="3"/>
  <c r="H3315" i="3"/>
  <c r="J3315" i="3"/>
  <c r="B22" i="38"/>
  <c r="G5" i="39"/>
  <c r="G6" i="39"/>
  <c r="G7" i="39"/>
  <c r="G8" i="39"/>
  <c r="G9" i="39"/>
  <c r="G10" i="39"/>
  <c r="G11" i="39"/>
  <c r="G12" i="39"/>
  <c r="G13" i="39"/>
  <c r="G14" i="39"/>
  <c r="G15" i="39"/>
  <c r="G16" i="39"/>
  <c r="G17" i="39"/>
  <c r="G18" i="39"/>
  <c r="G19" i="39"/>
  <c r="G20" i="39"/>
  <c r="G21" i="39"/>
  <c r="G22" i="39"/>
  <c r="G23" i="39"/>
  <c r="G24" i="39"/>
  <c r="G25" i="39"/>
  <c r="G26" i="39"/>
  <c r="G27" i="39"/>
  <c r="G28" i="39"/>
  <c r="G29" i="39"/>
  <c r="G30" i="39"/>
  <c r="G31" i="39"/>
  <c r="G32" i="39"/>
  <c r="G33" i="39"/>
  <c r="G34" i="39"/>
  <c r="G35" i="39"/>
  <c r="G36" i="39"/>
  <c r="G37" i="39"/>
  <c r="G38" i="39"/>
  <c r="G39" i="39"/>
  <c r="G40" i="39"/>
  <c r="G41" i="39"/>
  <c r="G42" i="39"/>
  <c r="G43" i="39"/>
  <c r="G44" i="39"/>
  <c r="G45" i="39"/>
  <c r="G46" i="39"/>
  <c r="G47" i="39"/>
  <c r="G48" i="39"/>
  <c r="G49" i="39"/>
  <c r="G50" i="39"/>
  <c r="G51" i="39"/>
  <c r="G52" i="39"/>
  <c r="G53" i="39"/>
  <c r="G54" i="39"/>
  <c r="G55" i="39"/>
  <c r="G56" i="39"/>
  <c r="G57" i="39"/>
  <c r="G58" i="39"/>
  <c r="G59" i="39"/>
  <c r="G60" i="39"/>
  <c r="G61" i="39"/>
  <c r="G62" i="39"/>
  <c r="G63" i="39"/>
  <c r="G64" i="39"/>
  <c r="G65" i="39"/>
  <c r="G66" i="39"/>
  <c r="G67" i="39"/>
  <c r="G68" i="39"/>
  <c r="G69" i="39"/>
  <c r="G70" i="39"/>
  <c r="G71" i="39"/>
  <c r="G72" i="39"/>
  <c r="G73" i="39"/>
  <c r="G74" i="39"/>
  <c r="G75" i="39"/>
  <c r="G76" i="39"/>
  <c r="G77" i="39"/>
  <c r="G78" i="39"/>
  <c r="G79" i="39"/>
  <c r="G80" i="39"/>
  <c r="G81" i="39"/>
  <c r="G82" i="39"/>
  <c r="G83" i="39"/>
  <c r="G84" i="39"/>
  <c r="G85" i="39"/>
  <c r="G86" i="39"/>
  <c r="G87" i="39"/>
  <c r="G88" i="39"/>
  <c r="G89" i="39"/>
  <c r="G90" i="39"/>
  <c r="G91" i="39"/>
  <c r="G92" i="39"/>
  <c r="G93" i="39"/>
  <c r="G94" i="39"/>
  <c r="G95" i="39"/>
  <c r="G96" i="39"/>
  <c r="G97" i="39"/>
  <c r="G98" i="39"/>
  <c r="G99" i="39"/>
  <c r="G100" i="39"/>
  <c r="G101" i="39"/>
  <c r="G102" i="39"/>
  <c r="G103" i="39"/>
  <c r="G104" i="39"/>
  <c r="G105" i="39"/>
  <c r="G106" i="39"/>
  <c r="G107" i="39"/>
  <c r="G108" i="39"/>
  <c r="G109" i="39"/>
  <c r="G110" i="39"/>
  <c r="G111" i="39"/>
  <c r="G112" i="39"/>
  <c r="G113" i="39"/>
  <c r="G114" i="39"/>
  <c r="G115" i="39"/>
  <c r="G116" i="39"/>
  <c r="G117" i="39"/>
  <c r="G118" i="39"/>
  <c r="G119" i="39"/>
  <c r="G120" i="39"/>
  <c r="G121" i="39"/>
  <c r="G122" i="39"/>
  <c r="G123" i="39"/>
  <c r="G124" i="39"/>
  <c r="G125" i="39"/>
  <c r="G126" i="39"/>
  <c r="G127" i="39"/>
  <c r="G128" i="39"/>
  <c r="G129" i="39"/>
  <c r="G130" i="39"/>
  <c r="G131" i="39"/>
  <c r="G132" i="39"/>
  <c r="G133" i="39"/>
  <c r="G134" i="39"/>
  <c r="G135" i="39"/>
  <c r="G136" i="39"/>
  <c r="G137" i="39"/>
  <c r="G138" i="39"/>
  <c r="G139" i="39"/>
  <c r="G140" i="39"/>
  <c r="G141" i="39"/>
  <c r="G142" i="39"/>
  <c r="G143" i="39"/>
  <c r="G144" i="39"/>
  <c r="G145" i="39"/>
  <c r="G146" i="39"/>
  <c r="G147" i="39"/>
  <c r="G148" i="39"/>
  <c r="G149" i="39"/>
  <c r="G150" i="39"/>
  <c r="G151" i="39"/>
  <c r="G152" i="39"/>
  <c r="G153" i="39"/>
  <c r="G154" i="39"/>
  <c r="G155" i="39"/>
  <c r="G156" i="39"/>
  <c r="G157" i="39"/>
  <c r="G158" i="39"/>
  <c r="G159" i="39"/>
  <c r="G160" i="39"/>
  <c r="G161" i="39"/>
  <c r="G162" i="39"/>
  <c r="G163" i="39"/>
  <c r="G164" i="39"/>
  <c r="G165" i="39"/>
  <c r="G166" i="39"/>
  <c r="G167" i="39"/>
  <c r="G168" i="39"/>
  <c r="G169" i="39"/>
  <c r="G170" i="39"/>
  <c r="G171" i="39"/>
  <c r="G172" i="39"/>
  <c r="G173" i="39"/>
  <c r="G174" i="39"/>
  <c r="G175" i="39"/>
  <c r="G176" i="39"/>
  <c r="G177" i="39"/>
  <c r="G178" i="39"/>
  <c r="G179" i="39"/>
  <c r="G180" i="39"/>
  <c r="G181" i="39"/>
  <c r="G182" i="39"/>
  <c r="G183" i="39"/>
  <c r="G184" i="39"/>
  <c r="G185" i="39"/>
  <c r="G186" i="39"/>
  <c r="G187" i="39"/>
  <c r="G188" i="39"/>
  <c r="G189" i="39"/>
  <c r="G190" i="39"/>
  <c r="G191" i="39"/>
  <c r="G192" i="39"/>
  <c r="G193" i="39"/>
  <c r="G194" i="39"/>
  <c r="G195" i="39"/>
  <c r="G196" i="39"/>
  <c r="G197" i="39"/>
  <c r="G198" i="39"/>
  <c r="G199" i="39"/>
  <c r="G200" i="39"/>
  <c r="G201" i="39"/>
  <c r="G202" i="39"/>
  <c r="G203" i="39"/>
  <c r="G204" i="39"/>
  <c r="G205" i="39"/>
  <c r="G206" i="39"/>
  <c r="G207" i="39"/>
  <c r="G208" i="39"/>
  <c r="G209" i="39"/>
  <c r="G210" i="39"/>
  <c r="G211" i="39"/>
  <c r="G212" i="39"/>
  <c r="G213" i="39"/>
  <c r="G214" i="39"/>
  <c r="G215" i="39"/>
  <c r="G216" i="39"/>
  <c r="G217" i="39"/>
  <c r="G218" i="39"/>
  <c r="G219" i="39"/>
  <c r="G220" i="39"/>
  <c r="G221" i="39"/>
  <c r="G222" i="39"/>
  <c r="G223" i="39"/>
  <c r="G224" i="39"/>
  <c r="G225" i="39"/>
  <c r="G226" i="39"/>
  <c r="G227" i="39"/>
  <c r="G228" i="39"/>
  <c r="G229" i="39"/>
  <c r="G230" i="39"/>
  <c r="G231" i="39"/>
  <c r="G232" i="39"/>
  <c r="G233" i="39"/>
  <c r="G234" i="39"/>
  <c r="G235" i="39"/>
  <c r="G236" i="39"/>
  <c r="G237" i="39"/>
  <c r="G238" i="39"/>
  <c r="G239" i="39"/>
  <c r="G240" i="39"/>
  <c r="G241" i="39"/>
  <c r="G242" i="39"/>
  <c r="G243" i="39"/>
  <c r="G244" i="39"/>
  <c r="G245" i="39"/>
  <c r="G246" i="39"/>
  <c r="G247" i="39"/>
  <c r="G248" i="39"/>
  <c r="G249" i="39"/>
  <c r="G250" i="39"/>
  <c r="G251" i="39"/>
  <c r="G252" i="39"/>
  <c r="G253" i="39"/>
  <c r="G254" i="39"/>
  <c r="G255" i="39"/>
  <c r="G256" i="39"/>
  <c r="G257" i="39"/>
  <c r="G258" i="39"/>
  <c r="G259" i="39"/>
  <c r="G260" i="39"/>
  <c r="G261" i="39"/>
  <c r="G262" i="39"/>
  <c r="G263" i="39"/>
  <c r="G264" i="39"/>
  <c r="G265" i="39"/>
  <c r="G266" i="39"/>
  <c r="G267" i="39"/>
  <c r="G268" i="39"/>
  <c r="G269" i="39"/>
  <c r="G270" i="39"/>
  <c r="G271" i="39"/>
  <c r="G272" i="39"/>
  <c r="G273" i="39"/>
  <c r="G274" i="39"/>
  <c r="G275" i="39"/>
  <c r="G276" i="39"/>
  <c r="G277" i="39"/>
  <c r="G278" i="39"/>
  <c r="G279" i="39"/>
  <c r="G280" i="39"/>
  <c r="G281" i="39"/>
  <c r="G282" i="39"/>
  <c r="G283" i="39"/>
  <c r="G284" i="39"/>
  <c r="G285" i="39"/>
  <c r="G286" i="39"/>
  <c r="G287" i="39"/>
  <c r="G288" i="39"/>
  <c r="G289" i="39"/>
  <c r="G290" i="39"/>
  <c r="G291" i="39"/>
  <c r="G293" i="39"/>
  <c r="G294" i="39"/>
  <c r="G295" i="39"/>
  <c r="G296" i="39"/>
  <c r="G297" i="39"/>
  <c r="G298" i="39"/>
  <c r="G299" i="39"/>
  <c r="G300" i="39"/>
  <c r="G301" i="39"/>
  <c r="G302" i="39"/>
  <c r="G303" i="39"/>
  <c r="G304" i="39"/>
  <c r="G305" i="39"/>
  <c r="G306" i="39"/>
  <c r="G307" i="39"/>
  <c r="G308" i="39"/>
  <c r="G309" i="39"/>
  <c r="G310" i="39"/>
  <c r="G311" i="39"/>
  <c r="G312" i="39"/>
  <c r="G313" i="39"/>
  <c r="G314" i="39"/>
  <c r="G315" i="39"/>
  <c r="G316" i="39"/>
  <c r="G317" i="39"/>
  <c r="G318" i="39"/>
  <c r="G319" i="39"/>
  <c r="G320" i="39"/>
  <c r="G321" i="39"/>
  <c r="G322" i="39"/>
  <c r="G323" i="39"/>
  <c r="G324" i="39"/>
  <c r="G325" i="39"/>
  <c r="G326" i="39"/>
  <c r="G327" i="39"/>
  <c r="G328" i="39"/>
  <c r="G329" i="39"/>
  <c r="G330" i="39"/>
  <c r="G331" i="39"/>
  <c r="G332" i="39"/>
  <c r="G333" i="39"/>
  <c r="G334" i="39"/>
  <c r="G335" i="39"/>
  <c r="G336" i="39"/>
  <c r="G337" i="39"/>
  <c r="G338" i="39"/>
  <c r="G339" i="39"/>
  <c r="G340" i="39"/>
  <c r="G341" i="39"/>
  <c r="G342" i="39"/>
  <c r="G343" i="39"/>
  <c r="G344" i="39"/>
  <c r="G345" i="39"/>
  <c r="G346" i="39"/>
  <c r="G347" i="39"/>
  <c r="G348" i="39"/>
  <c r="G349" i="39"/>
  <c r="G350" i="39"/>
  <c r="G351" i="39"/>
  <c r="G352" i="39"/>
  <c r="G353" i="39"/>
  <c r="G354" i="39"/>
  <c r="G355" i="39"/>
  <c r="G356" i="39"/>
  <c r="G357" i="39"/>
  <c r="G358" i="39"/>
  <c r="G359" i="39"/>
  <c r="G360" i="39"/>
  <c r="G361" i="39"/>
  <c r="G362" i="39"/>
  <c r="G363" i="39"/>
  <c r="G364" i="39"/>
  <c r="G365" i="39"/>
  <c r="G366" i="39"/>
  <c r="G367" i="39"/>
  <c r="G368" i="39"/>
  <c r="G369" i="39"/>
  <c r="G370" i="39"/>
  <c r="G371" i="39"/>
  <c r="G372" i="39"/>
  <c r="G373" i="39"/>
  <c r="G374" i="39"/>
  <c r="G375" i="39"/>
  <c r="G376" i="39"/>
  <c r="G377" i="39"/>
  <c r="G378" i="39"/>
  <c r="G379" i="39"/>
  <c r="G380" i="39"/>
  <c r="G381" i="39"/>
  <c r="G382" i="39"/>
  <c r="G383" i="39"/>
  <c r="G384" i="39"/>
  <c r="G385" i="39"/>
  <c r="G386" i="39"/>
  <c r="G387" i="39"/>
  <c r="G388" i="39"/>
  <c r="G389" i="39"/>
  <c r="G390" i="39"/>
  <c r="G391" i="39"/>
  <c r="G392" i="39"/>
  <c r="G393" i="39"/>
  <c r="G394" i="39"/>
  <c r="G395" i="39"/>
  <c r="G396" i="39"/>
  <c r="G397" i="39"/>
  <c r="G398" i="39"/>
  <c r="G399" i="39"/>
  <c r="G400" i="39"/>
  <c r="G401" i="39"/>
  <c r="G402" i="39"/>
  <c r="G403" i="39"/>
  <c r="G404" i="39"/>
  <c r="G405" i="39"/>
  <c r="G406" i="39"/>
  <c r="G407" i="39"/>
  <c r="G408" i="39"/>
  <c r="G409" i="39"/>
  <c r="G410" i="39"/>
  <c r="G411" i="39"/>
  <c r="G412" i="39"/>
  <c r="G413" i="39"/>
  <c r="G414" i="39"/>
  <c r="G415" i="39"/>
  <c r="G416" i="39"/>
  <c r="G417" i="39"/>
  <c r="G418" i="39"/>
  <c r="G419" i="39"/>
  <c r="G420" i="39"/>
  <c r="G421" i="39"/>
  <c r="G422" i="39"/>
  <c r="G423" i="39"/>
  <c r="G424" i="39"/>
  <c r="G425" i="39"/>
  <c r="G426" i="39"/>
  <c r="G427" i="39"/>
  <c r="G428" i="39"/>
  <c r="G429" i="39"/>
  <c r="G430" i="39"/>
  <c r="G431" i="39"/>
  <c r="G432" i="39"/>
  <c r="G433" i="39"/>
  <c r="G434" i="39"/>
  <c r="G435" i="39"/>
  <c r="G436" i="39"/>
  <c r="G437" i="39"/>
  <c r="G438" i="39"/>
  <c r="G439" i="39"/>
  <c r="G440" i="39"/>
  <c r="G441" i="39"/>
  <c r="G442" i="39"/>
  <c r="G443" i="39"/>
  <c r="G444" i="39"/>
  <c r="G445" i="39"/>
  <c r="G446" i="39"/>
  <c r="G447" i="39"/>
  <c r="G448" i="39"/>
  <c r="G449" i="39"/>
  <c r="G450" i="39"/>
  <c r="G451" i="39"/>
  <c r="G452" i="39"/>
  <c r="G453" i="39"/>
  <c r="G454" i="39"/>
  <c r="G455" i="39"/>
  <c r="G456" i="39"/>
  <c r="G457" i="39"/>
  <c r="G458" i="39"/>
  <c r="G459" i="39"/>
  <c r="G460" i="39"/>
  <c r="G461" i="39"/>
  <c r="G462" i="39"/>
  <c r="G463" i="39"/>
  <c r="G464" i="39"/>
  <c r="G465" i="39"/>
  <c r="G466" i="39"/>
  <c r="G467" i="39"/>
  <c r="G468" i="39"/>
  <c r="G469" i="39"/>
  <c r="G470" i="39"/>
  <c r="G471" i="39"/>
  <c r="G472" i="39"/>
  <c r="G473" i="39"/>
  <c r="G474" i="39"/>
  <c r="G475" i="39"/>
  <c r="G476" i="39"/>
  <c r="G477" i="39"/>
  <c r="G478" i="39"/>
  <c r="G479" i="39"/>
  <c r="G480" i="39"/>
  <c r="G481" i="39"/>
  <c r="G482" i="39"/>
  <c r="G483" i="39"/>
  <c r="G484" i="39"/>
  <c r="G485" i="39"/>
  <c r="G486" i="39"/>
  <c r="G487" i="39"/>
  <c r="G488" i="39"/>
  <c r="G489" i="39"/>
  <c r="G490" i="39"/>
  <c r="G491" i="39"/>
  <c r="G492" i="39"/>
  <c r="G493" i="39"/>
  <c r="G494" i="39"/>
  <c r="G495" i="39"/>
  <c r="G496" i="39"/>
  <c r="G497" i="39"/>
  <c r="G498" i="39"/>
  <c r="G499" i="39"/>
  <c r="G500" i="39"/>
  <c r="G501" i="39"/>
  <c r="G502" i="39"/>
  <c r="G503" i="39"/>
  <c r="G504" i="39"/>
  <c r="G505" i="39"/>
  <c r="G506" i="39"/>
  <c r="G507" i="39"/>
  <c r="G508" i="39"/>
  <c r="G509" i="39"/>
  <c r="G510" i="39"/>
  <c r="G511" i="39"/>
  <c r="G512" i="39"/>
  <c r="G513" i="39"/>
  <c r="G514" i="39"/>
  <c r="G515" i="39"/>
  <c r="G516" i="39"/>
  <c r="G517" i="39"/>
  <c r="G518" i="39"/>
  <c r="G519" i="39"/>
  <c r="G520" i="39"/>
  <c r="G521" i="39"/>
  <c r="G522" i="39"/>
  <c r="G523" i="39"/>
  <c r="G524" i="39"/>
  <c r="G525" i="39"/>
  <c r="G526" i="39"/>
  <c r="G527" i="39"/>
  <c r="G528" i="39"/>
  <c r="G529" i="39"/>
  <c r="G530" i="39"/>
  <c r="G531" i="39"/>
  <c r="G532" i="39"/>
  <c r="G533" i="39"/>
  <c r="G534" i="39"/>
  <c r="G535" i="39"/>
  <c r="G536" i="39"/>
  <c r="G537" i="39"/>
  <c r="G538" i="39"/>
  <c r="G539" i="39"/>
  <c r="G540" i="39"/>
  <c r="G541" i="39"/>
  <c r="G542" i="39"/>
  <c r="G543" i="39"/>
  <c r="G544" i="39"/>
  <c r="G545" i="39"/>
  <c r="G546" i="39"/>
  <c r="G547" i="39"/>
  <c r="G548" i="39"/>
  <c r="G549" i="39"/>
  <c r="F4" i="44"/>
  <c r="F5" i="44"/>
  <c r="F6" i="44"/>
  <c r="F7" i="44"/>
  <c r="F8" i="44"/>
  <c r="F9" i="44"/>
  <c r="F10" i="44"/>
  <c r="F11" i="44"/>
  <c r="F12" i="44"/>
  <c r="F13" i="44"/>
  <c r="F14" i="44"/>
  <c r="F15" i="44"/>
  <c r="F16" i="44"/>
  <c r="F17" i="44"/>
  <c r="F18" i="44"/>
  <c r="F19" i="44"/>
  <c r="F20" i="44"/>
  <c r="F21" i="44"/>
  <c r="F22" i="44"/>
  <c r="F23" i="44"/>
  <c r="F24" i="44"/>
  <c r="F25" i="44"/>
  <c r="F26" i="44"/>
  <c r="F27" i="44"/>
  <c r="F28" i="44"/>
  <c r="F29" i="44"/>
  <c r="F30" i="44"/>
  <c r="F31" i="44"/>
  <c r="F32" i="44"/>
  <c r="F33" i="44"/>
  <c r="F34" i="44"/>
  <c r="F35" i="44"/>
  <c r="F36" i="44"/>
  <c r="F37" i="44"/>
  <c r="F38" i="44"/>
  <c r="F39" i="44"/>
  <c r="F40" i="44"/>
  <c r="F41" i="44"/>
  <c r="F42" i="44"/>
  <c r="F43" i="44"/>
  <c r="F44" i="44"/>
  <c r="F45" i="44"/>
  <c r="F46" i="44"/>
  <c r="F47" i="44"/>
  <c r="F48" i="44"/>
  <c r="F49" i="44"/>
  <c r="F50" i="44"/>
  <c r="F51" i="44"/>
  <c r="F52" i="44"/>
  <c r="F53" i="44"/>
  <c r="F54" i="44"/>
  <c r="F55" i="44"/>
  <c r="F56" i="44"/>
  <c r="F57" i="44"/>
  <c r="F58" i="44"/>
  <c r="F59" i="44"/>
  <c r="F60" i="44"/>
  <c r="F61" i="44"/>
  <c r="F62" i="44"/>
  <c r="F63" i="44"/>
  <c r="F64" i="44"/>
  <c r="F65" i="44"/>
  <c r="F66" i="44"/>
  <c r="F67" i="44"/>
  <c r="F68" i="44"/>
  <c r="F69" i="44"/>
  <c r="F70" i="44"/>
  <c r="F71" i="44"/>
  <c r="F72" i="44"/>
  <c r="F73" i="44"/>
  <c r="F74" i="44"/>
  <c r="F75" i="44"/>
  <c r="F76" i="44"/>
  <c r="F77" i="44"/>
  <c r="F78" i="44"/>
  <c r="F79" i="44"/>
  <c r="F80" i="44"/>
  <c r="F81" i="44"/>
  <c r="F82" i="44"/>
  <c r="F83" i="44"/>
  <c r="F84" i="44"/>
  <c r="F85" i="44"/>
  <c r="F86" i="44"/>
  <c r="F87" i="44"/>
  <c r="F88" i="44"/>
  <c r="F89" i="44"/>
  <c r="F90" i="44"/>
  <c r="F91" i="44"/>
  <c r="F92" i="44"/>
  <c r="F93" i="44"/>
  <c r="F94" i="44"/>
  <c r="F95" i="44"/>
  <c r="F96" i="44"/>
  <c r="F97" i="44"/>
  <c r="F3" i="44"/>
  <c r="G4" i="39"/>
  <c r="F5" i="39"/>
  <c r="F6" i="39"/>
  <c r="F7" i="39"/>
  <c r="F8" i="39"/>
  <c r="F9" i="39"/>
  <c r="F10" i="39"/>
  <c r="F11" i="39"/>
  <c r="F12" i="39"/>
  <c r="F13" i="39"/>
  <c r="F14" i="39"/>
  <c r="F15" i="39"/>
  <c r="F17" i="39"/>
  <c r="F18" i="39"/>
  <c r="F19" i="39"/>
  <c r="F20" i="39"/>
  <c r="F21" i="39"/>
  <c r="F22" i="39"/>
  <c r="F23" i="39"/>
  <c r="F24" i="39"/>
  <c r="F25" i="39"/>
  <c r="F26" i="39"/>
  <c r="F27" i="39"/>
  <c r="F28" i="39"/>
  <c r="F29" i="39"/>
  <c r="F30" i="39"/>
  <c r="F31" i="39"/>
  <c r="F32" i="39"/>
  <c r="F33" i="39"/>
  <c r="F34" i="39"/>
  <c r="F35" i="39"/>
  <c r="F36" i="39"/>
  <c r="F37" i="39"/>
  <c r="F38" i="39"/>
  <c r="F39" i="39"/>
  <c r="F40" i="39"/>
  <c r="F41" i="39"/>
  <c r="F42" i="39"/>
  <c r="F43" i="39"/>
  <c r="F44" i="39"/>
  <c r="F45" i="39"/>
  <c r="F46" i="39"/>
  <c r="F47" i="39"/>
  <c r="F48" i="39"/>
  <c r="F49" i="39"/>
  <c r="F50" i="39"/>
  <c r="F51" i="39"/>
  <c r="F52" i="39"/>
  <c r="F54" i="39"/>
  <c r="F55" i="39"/>
  <c r="F57" i="39"/>
  <c r="F58" i="39"/>
  <c r="F59" i="39"/>
  <c r="F60" i="39"/>
  <c r="F61" i="39"/>
  <c r="F62" i="39"/>
  <c r="F63" i="39"/>
  <c r="F64" i="39"/>
  <c r="F65" i="39"/>
  <c r="F66" i="39"/>
  <c r="F67" i="39"/>
  <c r="F68" i="39"/>
  <c r="F69" i="39"/>
  <c r="F70" i="39"/>
  <c r="F72" i="39"/>
  <c r="F73" i="39"/>
  <c r="F74" i="39"/>
  <c r="F75" i="39"/>
  <c r="F76" i="39"/>
  <c r="F77" i="39"/>
  <c r="F78" i="39"/>
  <c r="F79" i="39"/>
  <c r="F80" i="39"/>
  <c r="F81" i="39"/>
  <c r="F82" i="39"/>
  <c r="F83" i="39"/>
  <c r="F84" i="39"/>
  <c r="F86" i="39"/>
  <c r="F87" i="39"/>
  <c r="F88" i="39"/>
  <c r="F89" i="39"/>
  <c r="F90" i="39"/>
  <c r="F91" i="39"/>
  <c r="F92" i="39"/>
  <c r="F93" i="39"/>
  <c r="F94" i="39"/>
  <c r="F95" i="39"/>
  <c r="F96" i="39"/>
  <c r="F97" i="39"/>
  <c r="F98" i="39"/>
  <c r="F99" i="39"/>
  <c r="F100" i="39"/>
  <c r="F101" i="39"/>
  <c r="F102" i="39"/>
  <c r="F103" i="39"/>
  <c r="F104" i="39"/>
  <c r="F105" i="39"/>
  <c r="F106" i="39"/>
  <c r="F107" i="39"/>
  <c r="F108" i="39"/>
  <c r="F109" i="39"/>
  <c r="F110" i="39"/>
  <c r="F111" i="39"/>
  <c r="F112" i="39"/>
  <c r="F113" i="39"/>
  <c r="F114" i="39"/>
  <c r="F115" i="39"/>
  <c r="F116" i="39"/>
  <c r="F117" i="39"/>
  <c r="F118" i="39"/>
  <c r="F119" i="39"/>
  <c r="F120" i="39"/>
  <c r="F121" i="39"/>
  <c r="F122" i="39"/>
  <c r="F123" i="39"/>
  <c r="F124" i="39"/>
  <c r="F125" i="39"/>
  <c r="F126" i="39"/>
  <c r="F127" i="39"/>
  <c r="F128" i="39"/>
  <c r="F129" i="39"/>
  <c r="F130" i="39"/>
  <c r="F131" i="39"/>
  <c r="F132" i="39"/>
  <c r="F133" i="39"/>
  <c r="F134" i="39"/>
  <c r="F135" i="39"/>
  <c r="F136" i="39"/>
  <c r="F137" i="39"/>
  <c r="F138" i="39"/>
  <c r="F139" i="39"/>
  <c r="F140" i="39"/>
  <c r="F141" i="39"/>
  <c r="F142" i="39"/>
  <c r="F143" i="39"/>
  <c r="F144" i="39"/>
  <c r="F145" i="39"/>
  <c r="F146" i="39"/>
  <c r="F147" i="39"/>
  <c r="F148" i="39"/>
  <c r="F149" i="39"/>
  <c r="F150" i="39"/>
  <c r="F151" i="39"/>
  <c r="F152" i="39"/>
  <c r="F153" i="39"/>
  <c r="F154" i="39"/>
  <c r="F155" i="39"/>
  <c r="F156" i="39"/>
  <c r="F157" i="39"/>
  <c r="F158" i="39"/>
  <c r="F159" i="39"/>
  <c r="F160" i="39"/>
  <c r="F161" i="39"/>
  <c r="F162" i="39"/>
  <c r="F163" i="39"/>
  <c r="F164" i="39"/>
  <c r="F165" i="39"/>
  <c r="F166" i="39"/>
  <c r="F167" i="39"/>
  <c r="F168" i="39"/>
  <c r="F169" i="39"/>
  <c r="F170" i="39"/>
  <c r="F171" i="39"/>
  <c r="F172" i="39"/>
  <c r="F173" i="39"/>
  <c r="F174" i="39"/>
  <c r="F175" i="39"/>
  <c r="F176" i="39"/>
  <c r="F177" i="39"/>
  <c r="F178" i="39"/>
  <c r="F179" i="39"/>
  <c r="F180" i="39"/>
  <c r="F181" i="39"/>
  <c r="F182" i="39"/>
  <c r="F183" i="39"/>
  <c r="F184" i="39"/>
  <c r="F185" i="39"/>
  <c r="F186" i="39"/>
  <c r="F187" i="39"/>
  <c r="F188" i="39"/>
  <c r="F189" i="39"/>
  <c r="F190" i="39"/>
  <c r="F191" i="39"/>
  <c r="F192" i="39"/>
  <c r="F193" i="39"/>
  <c r="F194" i="39"/>
  <c r="F195" i="39"/>
  <c r="F196" i="39"/>
  <c r="F197" i="39"/>
  <c r="F198" i="39"/>
  <c r="F199" i="39"/>
  <c r="F200" i="39"/>
  <c r="F201" i="39"/>
  <c r="F202" i="39"/>
  <c r="F203" i="39"/>
  <c r="F204" i="39"/>
  <c r="F205" i="39"/>
  <c r="F206" i="39"/>
  <c r="F207" i="39"/>
  <c r="F208" i="39"/>
  <c r="F209" i="39"/>
  <c r="F210" i="39"/>
  <c r="F211" i="39"/>
  <c r="F212" i="39"/>
  <c r="F213" i="39"/>
  <c r="F214" i="39"/>
  <c r="F215" i="39"/>
  <c r="F216" i="39"/>
  <c r="F217" i="39"/>
  <c r="F218" i="39"/>
  <c r="F219" i="39"/>
  <c r="F220" i="39"/>
  <c r="F221" i="39"/>
  <c r="F222" i="39"/>
  <c r="F223" i="39"/>
  <c r="F224" i="39"/>
  <c r="F225" i="39"/>
  <c r="F226" i="39"/>
  <c r="F227" i="39"/>
  <c r="F228" i="39"/>
  <c r="F229" i="39"/>
  <c r="F230" i="39"/>
  <c r="F231" i="39"/>
  <c r="F232" i="39"/>
  <c r="F233" i="39"/>
  <c r="F234" i="39"/>
  <c r="F235" i="39"/>
  <c r="F236" i="39"/>
  <c r="F237" i="39"/>
  <c r="F238" i="39"/>
  <c r="F239" i="39"/>
  <c r="F240" i="39"/>
  <c r="F241" i="39"/>
  <c r="F242" i="39"/>
  <c r="F243" i="39"/>
  <c r="F244" i="39"/>
  <c r="F245" i="39"/>
  <c r="F246" i="39"/>
  <c r="F247" i="39"/>
  <c r="F248" i="39"/>
  <c r="F249" i="39"/>
  <c r="F250" i="39"/>
  <c r="F251" i="39"/>
  <c r="F252" i="39"/>
  <c r="F253" i="39"/>
  <c r="F254" i="39"/>
  <c r="F255" i="39"/>
  <c r="F256" i="39"/>
  <c r="F257" i="39"/>
  <c r="F258" i="39"/>
  <c r="F259" i="39"/>
  <c r="F260" i="39"/>
  <c r="F261" i="39"/>
  <c r="F262" i="39"/>
  <c r="F263" i="39"/>
  <c r="F264" i="39"/>
  <c r="F265" i="39"/>
  <c r="F266" i="39"/>
  <c r="F267" i="39"/>
  <c r="F268" i="39"/>
  <c r="F269" i="39"/>
  <c r="F270" i="39"/>
  <c r="F271" i="39"/>
  <c r="F272" i="39"/>
  <c r="F273" i="39"/>
  <c r="F274" i="39"/>
  <c r="F275" i="39"/>
  <c r="F276" i="39"/>
  <c r="F277" i="39"/>
  <c r="F278" i="39"/>
  <c r="F279" i="39"/>
  <c r="F280" i="39"/>
  <c r="F281" i="39"/>
  <c r="F282" i="39"/>
  <c r="F283" i="39"/>
  <c r="F284" i="39"/>
  <c r="F285" i="39"/>
  <c r="F286" i="39"/>
  <c r="F287" i="39"/>
  <c r="F288" i="39"/>
  <c r="F289" i="39"/>
  <c r="F290" i="39"/>
  <c r="F291" i="39"/>
  <c r="F292" i="39"/>
  <c r="F293" i="39"/>
  <c r="F294" i="39"/>
  <c r="F295" i="39"/>
  <c r="F296" i="39"/>
  <c r="F297" i="39"/>
  <c r="F298" i="39"/>
  <c r="F299" i="39"/>
  <c r="F300" i="39"/>
  <c r="F301" i="39"/>
  <c r="F302" i="39"/>
  <c r="F303" i="39"/>
  <c r="F304" i="39"/>
  <c r="F305" i="39"/>
  <c r="F306" i="39"/>
  <c r="F307" i="39"/>
  <c r="F308" i="39"/>
  <c r="F309" i="39"/>
  <c r="F310" i="39"/>
  <c r="F311" i="39"/>
  <c r="F312" i="39"/>
  <c r="F313" i="39"/>
  <c r="F314" i="39"/>
  <c r="F315" i="39"/>
  <c r="F316" i="39"/>
  <c r="F317" i="39"/>
  <c r="F318" i="39"/>
  <c r="F319" i="39"/>
  <c r="F320" i="39"/>
  <c r="F321" i="39"/>
  <c r="F322" i="39"/>
  <c r="F323" i="39"/>
  <c r="F324" i="39"/>
  <c r="F325" i="39"/>
  <c r="F326" i="39"/>
  <c r="F327" i="39"/>
  <c r="F328" i="39"/>
  <c r="F329" i="39"/>
  <c r="F330" i="39"/>
  <c r="F331" i="39"/>
  <c r="F332" i="39"/>
  <c r="F333" i="39"/>
  <c r="F334" i="39"/>
  <c r="F335" i="39"/>
  <c r="F336" i="39"/>
  <c r="F337" i="39"/>
  <c r="F338" i="39"/>
  <c r="F339" i="39"/>
  <c r="F340" i="39"/>
  <c r="F341" i="39"/>
  <c r="F342" i="39"/>
  <c r="F343" i="39"/>
  <c r="F344" i="39"/>
  <c r="F346" i="39"/>
  <c r="F347" i="39"/>
  <c r="F348" i="39"/>
  <c r="F349" i="39"/>
  <c r="F350" i="39"/>
  <c r="F351" i="39"/>
  <c r="F352" i="39"/>
  <c r="F353" i="39"/>
  <c r="F354" i="39"/>
  <c r="F355" i="39"/>
  <c r="F356" i="39"/>
  <c r="F357" i="39"/>
  <c r="F358" i="39"/>
  <c r="F359" i="39"/>
  <c r="F360" i="39"/>
  <c r="F361" i="39"/>
  <c r="F362" i="39"/>
  <c r="F363" i="39"/>
  <c r="F364" i="39"/>
  <c r="F365" i="39"/>
  <c r="F366" i="39"/>
  <c r="F367" i="39"/>
  <c r="F368" i="39"/>
  <c r="F369" i="39"/>
  <c r="F370" i="39"/>
  <c r="F371" i="39"/>
  <c r="F372" i="39"/>
  <c r="F373" i="39"/>
  <c r="F374" i="39"/>
  <c r="F375" i="39"/>
  <c r="F376" i="39"/>
  <c r="F377" i="39"/>
  <c r="F378" i="39"/>
  <c r="F379" i="39"/>
  <c r="F380" i="39"/>
  <c r="F381" i="39"/>
  <c r="F382" i="39"/>
  <c r="F383" i="39"/>
  <c r="F384" i="39"/>
  <c r="F385" i="39"/>
  <c r="F386" i="39"/>
  <c r="F387" i="39"/>
  <c r="F388" i="39"/>
  <c r="F389" i="39"/>
  <c r="F390" i="39"/>
  <c r="F391" i="39"/>
  <c r="F392" i="39"/>
  <c r="F393" i="39"/>
  <c r="F394" i="39"/>
  <c r="F395" i="39"/>
  <c r="F396" i="39"/>
  <c r="F397" i="39"/>
  <c r="F398" i="39"/>
  <c r="F399" i="39"/>
  <c r="F400" i="39"/>
  <c r="F401" i="39"/>
  <c r="F402" i="39"/>
  <c r="F403" i="39"/>
  <c r="F404" i="39"/>
  <c r="F405" i="39"/>
  <c r="F406" i="39"/>
  <c r="F407" i="39"/>
  <c r="F408" i="39"/>
  <c r="F409" i="39"/>
  <c r="F410" i="39"/>
  <c r="F411" i="39"/>
  <c r="F412" i="39"/>
  <c r="F413" i="39"/>
  <c r="F414" i="39"/>
  <c r="F415" i="39"/>
  <c r="F416" i="39"/>
  <c r="F417" i="39"/>
  <c r="F418" i="39"/>
  <c r="F419" i="39"/>
  <c r="F420" i="39"/>
  <c r="F421" i="39"/>
  <c r="F422" i="39"/>
  <c r="F423" i="39"/>
  <c r="F424" i="39"/>
  <c r="F425" i="39"/>
  <c r="F426" i="39"/>
  <c r="F427" i="39"/>
  <c r="F428" i="39"/>
  <c r="F429" i="39"/>
  <c r="F430" i="39"/>
  <c r="F431" i="39"/>
  <c r="F432" i="39"/>
  <c r="F433" i="39"/>
  <c r="F434" i="39"/>
  <c r="F435" i="39"/>
  <c r="F436" i="39"/>
  <c r="F437" i="39"/>
  <c r="F438" i="39"/>
  <c r="F439" i="39"/>
  <c r="F440" i="39"/>
  <c r="F441" i="39"/>
  <c r="F442" i="39"/>
  <c r="F443" i="39"/>
  <c r="F444" i="39"/>
  <c r="F445" i="39"/>
  <c r="F446" i="39"/>
  <c r="F447" i="39"/>
  <c r="F448" i="39"/>
  <c r="F449" i="39"/>
  <c r="F450" i="39"/>
  <c r="F451" i="39"/>
  <c r="F452" i="39"/>
  <c r="F453" i="39"/>
  <c r="F454" i="39"/>
  <c r="F455" i="39"/>
  <c r="F456" i="39"/>
  <c r="F457" i="39"/>
  <c r="F458" i="39"/>
  <c r="F459" i="39"/>
  <c r="F460" i="39"/>
  <c r="F461" i="39"/>
  <c r="F462" i="39"/>
  <c r="F463" i="39"/>
  <c r="F464" i="39"/>
  <c r="F465" i="39"/>
  <c r="F466" i="39"/>
  <c r="F467" i="39"/>
  <c r="F468" i="39"/>
  <c r="F469" i="39"/>
  <c r="F470" i="39"/>
  <c r="F471" i="39"/>
  <c r="F472" i="39"/>
  <c r="F473" i="39"/>
  <c r="F474" i="39"/>
  <c r="F475" i="39"/>
  <c r="F476" i="39"/>
  <c r="F477" i="39"/>
  <c r="F478" i="39"/>
  <c r="F479" i="39"/>
  <c r="F480" i="39"/>
  <c r="F481" i="39"/>
  <c r="F482" i="39"/>
  <c r="F483" i="39"/>
  <c r="F484" i="39"/>
  <c r="F485" i="39"/>
  <c r="F486" i="39"/>
  <c r="F487" i="39"/>
  <c r="F488" i="39"/>
  <c r="F489" i="39"/>
  <c r="F490" i="39"/>
  <c r="F491" i="39"/>
  <c r="F492" i="39"/>
  <c r="F493" i="39"/>
  <c r="F494" i="39"/>
  <c r="F495" i="39"/>
  <c r="F496" i="39"/>
  <c r="F497" i="39"/>
  <c r="F498" i="39"/>
  <c r="F499" i="39"/>
  <c r="F500" i="39"/>
  <c r="F501" i="39"/>
  <c r="F502" i="39"/>
  <c r="F503" i="39"/>
  <c r="F504" i="39"/>
  <c r="F505" i="39"/>
  <c r="F506" i="39"/>
  <c r="F507" i="39"/>
  <c r="F508" i="39"/>
  <c r="F509" i="39"/>
  <c r="F510" i="39"/>
  <c r="F511" i="39"/>
  <c r="F512" i="39"/>
  <c r="F513" i="39"/>
  <c r="F514" i="39"/>
  <c r="F515" i="39"/>
  <c r="F516" i="39"/>
  <c r="F517" i="39"/>
  <c r="F518" i="39"/>
  <c r="F519" i="39"/>
  <c r="F520" i="39"/>
  <c r="F521" i="39"/>
  <c r="F522" i="39"/>
  <c r="F523" i="39"/>
  <c r="F524" i="39"/>
  <c r="F525" i="39"/>
  <c r="F526" i="39"/>
  <c r="F527" i="39"/>
  <c r="F528" i="39"/>
  <c r="F529" i="39"/>
  <c r="F530" i="39"/>
  <c r="F531" i="39"/>
  <c r="F532" i="39"/>
  <c r="F533" i="39"/>
  <c r="F534" i="39"/>
  <c r="F535" i="39"/>
  <c r="F536" i="39"/>
  <c r="F537" i="39"/>
  <c r="F538" i="39"/>
  <c r="F539" i="39"/>
  <c r="F540" i="39"/>
  <c r="F541" i="39"/>
  <c r="F542" i="39"/>
  <c r="F543" i="39"/>
  <c r="F544" i="39"/>
  <c r="F545" i="39"/>
  <c r="F546" i="39"/>
  <c r="F547" i="39"/>
  <c r="F548" i="39"/>
  <c r="F549" i="39"/>
  <c r="F4" i="39"/>
  <c r="K56" i="41" l="1"/>
  <c r="K148" i="41"/>
  <c r="K142" i="41"/>
  <c r="K127" i="41"/>
  <c r="K111" i="41"/>
  <c r="K105" i="41"/>
  <c r="K92" i="41"/>
  <c r="K80" i="41"/>
  <c r="K74" i="41"/>
  <c r="K58" i="41"/>
  <c r="K40" i="41"/>
  <c r="K34" i="41"/>
  <c r="K13" i="41"/>
  <c r="K141" i="41"/>
  <c r="K126" i="41"/>
  <c r="K104" i="41"/>
  <c r="K91" i="41"/>
  <c r="K73" i="41"/>
  <c r="K57" i="41"/>
  <c r="K33" i="41"/>
  <c r="K12" i="41"/>
  <c r="K147" i="41"/>
  <c r="K140" i="41"/>
  <c r="K110" i="41"/>
  <c r="K103" i="41"/>
  <c r="K79" i="41"/>
  <c r="K72" i="41"/>
  <c r="K39" i="41"/>
  <c r="K32" i="41"/>
  <c r="K11" i="41"/>
  <c r="K146" i="41"/>
  <c r="K139" i="41"/>
  <c r="K125" i="41"/>
  <c r="K109" i="41"/>
  <c r="K102" i="41"/>
  <c r="K90" i="41"/>
  <c r="K78" i="41"/>
  <c r="K71" i="41"/>
  <c r="K38" i="41"/>
  <c r="K31" i="41"/>
  <c r="K10" i="41"/>
  <c r="K145" i="41"/>
  <c r="K130" i="41"/>
  <c r="K124" i="41"/>
  <c r="K108" i="41"/>
  <c r="K95" i="41"/>
  <c r="K89" i="41"/>
  <c r="K77" i="41"/>
  <c r="K61" i="41"/>
  <c r="K55" i="41"/>
  <c r="K37" i="41"/>
  <c r="K15" i="41"/>
  <c r="K144" i="41"/>
  <c r="K123" i="41"/>
  <c r="K107" i="41"/>
  <c r="K88" i="41"/>
  <c r="K76" i="41"/>
  <c r="K54" i="41"/>
  <c r="K36" i="41"/>
  <c r="K16" i="41"/>
  <c r="K129" i="41"/>
  <c r="K122" i="41"/>
  <c r="K94" i="41"/>
  <c r="K87" i="41"/>
  <c r="K60" i="41"/>
  <c r="K53" i="41"/>
  <c r="K19" i="41"/>
  <c r="K17" i="41"/>
  <c r="K143" i="41"/>
  <c r="K128" i="41"/>
  <c r="K121" i="41"/>
  <c r="K106" i="41"/>
  <c r="K93" i="41"/>
  <c r="K86" i="41"/>
  <c r="K75" i="41"/>
  <c r="K59" i="41"/>
  <c r="K52" i="41"/>
  <c r="K35" i="41"/>
  <c r="K14" i="41"/>
  <c r="K18" i="41"/>
  <c r="K14" i="18"/>
  <c r="L3077" i="3"/>
  <c r="L3005" i="3"/>
  <c r="L2997" i="3"/>
  <c r="L2989" i="3"/>
  <c r="L2981" i="3"/>
  <c r="L2973" i="3"/>
  <c r="L2965" i="3"/>
  <c r="L2957" i="3"/>
  <c r="L3076" i="3"/>
  <c r="L3069" i="3"/>
  <c r="L3061" i="3"/>
  <c r="L3053" i="3"/>
  <c r="L3045" i="3"/>
  <c r="L3037" i="3"/>
  <c r="L3029" i="3"/>
  <c r="L3021" i="3"/>
  <c r="L3013" i="3"/>
  <c r="L2980" i="3"/>
  <c r="L2972" i="3"/>
  <c r="L2964" i="3"/>
  <c r="L2956" i="3"/>
  <c r="L3312" i="3"/>
  <c r="L3304" i="3"/>
  <c r="L3296" i="3"/>
  <c r="L3288" i="3"/>
  <c r="L3280" i="3"/>
  <c r="L3272" i="3"/>
  <c r="L3264" i="3"/>
  <c r="L3256" i="3"/>
  <c r="L3248" i="3"/>
  <c r="L3240" i="3"/>
  <c r="L3232" i="3"/>
  <c r="L3224" i="3"/>
  <c r="L3216" i="3"/>
  <c r="L3208" i="3"/>
  <c r="L3200" i="3"/>
  <c r="L3192" i="3"/>
  <c r="L3184" i="3"/>
  <c r="L3176" i="3"/>
  <c r="L3168" i="3"/>
  <c r="L3160" i="3"/>
  <c r="L3152" i="3"/>
  <c r="L3144" i="3"/>
  <c r="L3136" i="3"/>
  <c r="L3128" i="3"/>
  <c r="L3120" i="3"/>
  <c r="L3112" i="3"/>
  <c r="L3104" i="3"/>
  <c r="L3096" i="3"/>
  <c r="L3088" i="3"/>
  <c r="L3080" i="3"/>
  <c r="L3072" i="3"/>
  <c r="L3056" i="3"/>
  <c r="L3048" i="3"/>
  <c r="L3040" i="3"/>
  <c r="L3032" i="3"/>
  <c r="L3024" i="3"/>
  <c r="L3016" i="3"/>
  <c r="L3008" i="3"/>
  <c r="L3000" i="3"/>
  <c r="L2992" i="3"/>
  <c r="L2984" i="3"/>
  <c r="L2976" i="3"/>
  <c r="L2968" i="3"/>
  <c r="L2960" i="3"/>
  <c r="L3308" i="3"/>
  <c r="L3300" i="3"/>
  <c r="L3292" i="3"/>
  <c r="L3284" i="3"/>
  <c r="L3276" i="3"/>
  <c r="L3268" i="3"/>
  <c r="L3260" i="3"/>
  <c r="L3252" i="3"/>
  <c r="L3244" i="3"/>
  <c r="L3236" i="3"/>
  <c r="L3228" i="3"/>
  <c r="L3220" i="3"/>
  <c r="L3212" i="3"/>
  <c r="L3204" i="3"/>
  <c r="L3196" i="3"/>
  <c r="L3188" i="3"/>
  <c r="L3180" i="3"/>
  <c r="L3172" i="3"/>
  <c r="L3164" i="3"/>
  <c r="L3156" i="3"/>
  <c r="L3148" i="3"/>
  <c r="L3140" i="3"/>
  <c r="L3132" i="3"/>
  <c r="L3124" i="3"/>
  <c r="L3116" i="3"/>
  <c r="L3108" i="3"/>
  <c r="L3100" i="3"/>
  <c r="L3092" i="3"/>
  <c r="L3084" i="3"/>
  <c r="L3305" i="3"/>
  <c r="L3297" i="3"/>
  <c r="L3289" i="3"/>
  <c r="L3281" i="3"/>
  <c r="L3273" i="3"/>
  <c r="L3265" i="3"/>
  <c r="L3257" i="3"/>
  <c r="L3249" i="3"/>
  <c r="L3241" i="3"/>
  <c r="L3233" i="3"/>
  <c r="L3225" i="3"/>
  <c r="L3217" i="3"/>
  <c r="L3209" i="3"/>
  <c r="L3201" i="3"/>
  <c r="L3193" i="3"/>
  <c r="L3185" i="3"/>
  <c r="L3177" i="3"/>
  <c r="L3169" i="3"/>
  <c r="L3161" i="3"/>
  <c r="L3153" i="3"/>
  <c r="L3145" i="3"/>
  <c r="L3137" i="3"/>
  <c r="L3129" i="3"/>
  <c r="L3121" i="3"/>
  <c r="L3113" i="3"/>
  <c r="L3105" i="3"/>
  <c r="L3097" i="3"/>
  <c r="L3089" i="3"/>
  <c r="L3081" i="3"/>
  <c r="L3065" i="3"/>
  <c r="L3057" i="3"/>
  <c r="L3049" i="3"/>
  <c r="L3041" i="3"/>
  <c r="L3017" i="3"/>
  <c r="L3009" i="3"/>
  <c r="L3001" i="3"/>
  <c r="L2985" i="3"/>
  <c r="L2977" i="3"/>
  <c r="L2969" i="3"/>
  <c r="L3313" i="3"/>
  <c r="L3310" i="3"/>
  <c r="L3302" i="3"/>
  <c r="L3294" i="3"/>
  <c r="L3286" i="3"/>
  <c r="L3278" i="3"/>
  <c r="L3270" i="3"/>
  <c r="L3262" i="3"/>
  <c r="L3254" i="3"/>
  <c r="L3246" i="3"/>
  <c r="L3238" i="3"/>
  <c r="L3230" i="3"/>
  <c r="L3222" i="3"/>
  <c r="L3214" i="3"/>
  <c r="L3206" i="3"/>
  <c r="L3198" i="3"/>
  <c r="L3190" i="3"/>
  <c r="L3182" i="3"/>
  <c r="L3174" i="3"/>
  <c r="L3166" i="3"/>
  <c r="L3158" i="3"/>
  <c r="L3150" i="3"/>
  <c r="L3142" i="3"/>
  <c r="L3134" i="3"/>
  <c r="L3126" i="3"/>
  <c r="L3118" i="3"/>
  <c r="L3110" i="3"/>
  <c r="L3102" i="3"/>
  <c r="L3094" i="3"/>
  <c r="L3086" i="3"/>
  <c r="L3078" i="3"/>
  <c r="L3309" i="3"/>
  <c r="L3301" i="3"/>
  <c r="L3293" i="3"/>
  <c r="L3285" i="3"/>
  <c r="L3277" i="3"/>
  <c r="L3269" i="3"/>
  <c r="L3261" i="3"/>
  <c r="L3253" i="3"/>
  <c r="L3245" i="3"/>
  <c r="L3237" i="3"/>
  <c r="L3229" i="3"/>
  <c r="L3221" i="3"/>
  <c r="L3213" i="3"/>
  <c r="L3205" i="3"/>
  <c r="L3197" i="3"/>
  <c r="L3189" i="3"/>
  <c r="L3181" i="3"/>
  <c r="L3173" i="3"/>
  <c r="L3165" i="3"/>
  <c r="L3157" i="3"/>
  <c r="L3149" i="3"/>
  <c r="L3141" i="3"/>
  <c r="L3133" i="3"/>
  <c r="L3125" i="3"/>
  <c r="L3117" i="3"/>
  <c r="L3109" i="3"/>
  <c r="L3101" i="3"/>
  <c r="L3093" i="3"/>
  <c r="L3085" i="3"/>
  <c r="L3306" i="3"/>
  <c r="L3290" i="3"/>
  <c r="L3282" i="3"/>
  <c r="L3274" i="3"/>
  <c r="L3266" i="3"/>
  <c r="L3250" i="3"/>
  <c r="L3242" i="3"/>
  <c r="L3234" i="3"/>
  <c r="L3226" i="3"/>
  <c r="L3218" i="3"/>
  <c r="L3210" i="3"/>
  <c r="L3202" i="3"/>
  <c r="L3194" i="3"/>
  <c r="L3186" i="3"/>
  <c r="L3178" i="3"/>
  <c r="L3170" i="3"/>
  <c r="L3162" i="3"/>
  <c r="L3154" i="3"/>
  <c r="L3146" i="3"/>
  <c r="L3138" i="3"/>
  <c r="L3130" i="3"/>
  <c r="L3122" i="3"/>
  <c r="L3114" i="3"/>
  <c r="L3106" i="3"/>
  <c r="L3098" i="3"/>
  <c r="L3090" i="3"/>
  <c r="L3082" i="3"/>
  <c r="L3074" i="3"/>
  <c r="L3066" i="3"/>
  <c r="L3058" i="3"/>
  <c r="L3050" i="3"/>
  <c r="L3042" i="3"/>
  <c r="L3034" i="3"/>
  <c r="L3026" i="3"/>
  <c r="L3018" i="3"/>
  <c r="L3010" i="3"/>
  <c r="L3002" i="3"/>
  <c r="L2994" i="3"/>
  <c r="L2986" i="3"/>
  <c r="L2978" i="3"/>
  <c r="L2970" i="3"/>
  <c r="L2962" i="3"/>
  <c r="L3314" i="3"/>
  <c r="L3298" i="3"/>
  <c r="L3258" i="3"/>
  <c r="L3311" i="3"/>
  <c r="L3303" i="3"/>
  <c r="L3295" i="3"/>
  <c r="L3287" i="3"/>
  <c r="L3279" i="3"/>
  <c r="L3271" i="3"/>
  <c r="L3263" i="3"/>
  <c r="L3255" i="3"/>
  <c r="L3247" i="3"/>
  <c r="L3239" i="3"/>
  <c r="L3231" i="3"/>
  <c r="L3223" i="3"/>
  <c r="L3215" i="3"/>
  <c r="L3207" i="3"/>
  <c r="L3199" i="3"/>
  <c r="L3191" i="3"/>
  <c r="L3183" i="3"/>
  <c r="L3175" i="3"/>
  <c r="L3167" i="3"/>
  <c r="L3159" i="3"/>
  <c r="L3151" i="3"/>
  <c r="L3143" i="3"/>
  <c r="L3135" i="3"/>
  <c r="L3127" i="3"/>
  <c r="L3119" i="3"/>
  <c r="L3111" i="3"/>
  <c r="L3103" i="3"/>
  <c r="L3095" i="3"/>
  <c r="L3087" i="3"/>
  <c r="L3079" i="3"/>
  <c r="L3071" i="3"/>
  <c r="L3063" i="3"/>
  <c r="L3055" i="3"/>
  <c r="L3047" i="3"/>
  <c r="L3039" i="3"/>
  <c r="L3031" i="3"/>
  <c r="L3023" i="3"/>
  <c r="L3015" i="3"/>
  <c r="L3007" i="3"/>
  <c r="L2999" i="3"/>
  <c r="L2991" i="3"/>
  <c r="L2983" i="3"/>
  <c r="L2975" i="3"/>
  <c r="L2967" i="3"/>
  <c r="L2959" i="3"/>
  <c r="L3068" i="3"/>
  <c r="L3060" i="3"/>
  <c r="L3052" i="3"/>
  <c r="L3044" i="3"/>
  <c r="L3036" i="3"/>
  <c r="L3028" i="3"/>
  <c r="L3020" i="3"/>
  <c r="L3012" i="3"/>
  <c r="L3004" i="3"/>
  <c r="L2996" i="3"/>
  <c r="L2988" i="3"/>
  <c r="L3073" i="3"/>
  <c r="L3033" i="3"/>
  <c r="L3025" i="3"/>
  <c r="L2993" i="3"/>
  <c r="L2961" i="3"/>
  <c r="L3070" i="3"/>
  <c r="L3062" i="3"/>
  <c r="L3054" i="3"/>
  <c r="L3046" i="3"/>
  <c r="L3038" i="3"/>
  <c r="L3030" i="3"/>
  <c r="L3022" i="3"/>
  <c r="L3014" i="3"/>
  <c r="L3006" i="3"/>
  <c r="L2998" i="3"/>
  <c r="L2990" i="3"/>
  <c r="L2982" i="3"/>
  <c r="L2974" i="3"/>
  <c r="L2966" i="3"/>
  <c r="L2958" i="3"/>
  <c r="L3315" i="3"/>
  <c r="L3307" i="3"/>
  <c r="L3299" i="3"/>
  <c r="L3291" i="3"/>
  <c r="L3283" i="3"/>
  <c r="L3275" i="3"/>
  <c r="L3267" i="3"/>
  <c r="L3259" i="3"/>
  <c r="L3251" i="3"/>
  <c r="L3243" i="3"/>
  <c r="L3235" i="3"/>
  <c r="L3227" i="3"/>
  <c r="L3219" i="3"/>
  <c r="L3211" i="3"/>
  <c r="L3203" i="3"/>
  <c r="L3195" i="3"/>
  <c r="L3187" i="3"/>
  <c r="L3179" i="3"/>
  <c r="L3171" i="3"/>
  <c r="L3163" i="3"/>
  <c r="L3155" i="3"/>
  <c r="L3147" i="3"/>
  <c r="L3139" i="3"/>
  <c r="L3131" i="3"/>
  <c r="L3123" i="3"/>
  <c r="L3115" i="3"/>
  <c r="L3107" i="3"/>
  <c r="L3099" i="3"/>
  <c r="L3091" i="3"/>
  <c r="L3083" i="3"/>
  <c r="L3075" i="3"/>
  <c r="L3067" i="3"/>
  <c r="L3059" i="3"/>
  <c r="L3051" i="3"/>
  <c r="L3043" i="3"/>
  <c r="L3035" i="3"/>
  <c r="L3027" i="3"/>
  <c r="L3019" i="3"/>
  <c r="L3011" i="3"/>
  <c r="L3003" i="3"/>
  <c r="L2995" i="3"/>
  <c r="L2987" i="3"/>
  <c r="L2979" i="3"/>
  <c r="L2971" i="3"/>
  <c r="L2963" i="3"/>
  <c r="K59" i="25"/>
  <c r="L3064" i="3"/>
  <c r="I2" i="3"/>
  <c r="K2" i="3" s="1"/>
  <c r="J2860" i="3"/>
  <c r="J2861" i="3"/>
  <c r="J102" i="41" s="1"/>
  <c r="J2862" i="3"/>
  <c r="J121" i="41" s="1"/>
  <c r="J2863" i="3"/>
  <c r="J10" i="41" s="1"/>
  <c r="J2864" i="3"/>
  <c r="J139" i="41" s="1"/>
  <c r="J2865" i="3"/>
  <c r="J52" i="41" s="1"/>
  <c r="J2866" i="3"/>
  <c r="J31" i="41" s="1"/>
  <c r="J2867" i="3"/>
  <c r="J71" i="41" s="1"/>
  <c r="J2868" i="3"/>
  <c r="J86" i="41" s="1"/>
  <c r="J2869" i="3"/>
  <c r="J2870" i="3"/>
  <c r="J2871" i="3"/>
  <c r="J2872" i="3"/>
  <c r="J2873" i="3"/>
  <c r="J103" i="41" s="1"/>
  <c r="J2874" i="3"/>
  <c r="J122" i="41" s="1"/>
  <c r="J2875" i="3"/>
  <c r="J11" i="41" s="1"/>
  <c r="J2876" i="3"/>
  <c r="J140" i="41" s="1"/>
  <c r="J2877" i="3"/>
  <c r="J53" i="41" s="1"/>
  <c r="J2878" i="3"/>
  <c r="J32" i="41" s="1"/>
  <c r="J2879" i="3"/>
  <c r="J72" i="41" s="1"/>
  <c r="J2880" i="3"/>
  <c r="J87" i="41" s="1"/>
  <c r="J2881" i="3"/>
  <c r="J2882" i="3"/>
  <c r="J2883" i="3"/>
  <c r="J2884" i="3"/>
  <c r="J2885" i="3"/>
  <c r="J104" i="41" s="1"/>
  <c r="J2886" i="3"/>
  <c r="J123" i="41" s="1"/>
  <c r="J2887" i="3"/>
  <c r="J12" i="41" s="1"/>
  <c r="J2888" i="3"/>
  <c r="J141" i="41" s="1"/>
  <c r="J2889" i="3"/>
  <c r="J54" i="41" s="1"/>
  <c r="J2890" i="3"/>
  <c r="J33" i="41" s="1"/>
  <c r="J2891" i="3"/>
  <c r="J73" i="41" s="1"/>
  <c r="J2892" i="3"/>
  <c r="J88" i="41" s="1"/>
  <c r="J2893" i="3"/>
  <c r="J2894" i="3"/>
  <c r="J2895" i="3"/>
  <c r="J2896" i="3"/>
  <c r="J2897" i="3"/>
  <c r="J105" i="41" s="1"/>
  <c r="J2898" i="3"/>
  <c r="J124" i="41" s="1"/>
  <c r="J2899" i="3"/>
  <c r="J13" i="41" s="1"/>
  <c r="J2900" i="3"/>
  <c r="J142" i="41" s="1"/>
  <c r="J2901" i="3"/>
  <c r="J55" i="41" s="1"/>
  <c r="J2902" i="3"/>
  <c r="J34" i="41" s="1"/>
  <c r="J2903" i="3"/>
  <c r="J74" i="41" s="1"/>
  <c r="J2904" i="3"/>
  <c r="J89" i="41" s="1"/>
  <c r="J2905" i="3"/>
  <c r="J2906" i="3"/>
  <c r="J2907" i="3"/>
  <c r="J2908" i="3"/>
  <c r="J2910" i="3"/>
  <c r="J125" i="41" s="1"/>
  <c r="J2911" i="3"/>
  <c r="J14" i="41" s="1"/>
  <c r="J2912" i="3"/>
  <c r="J143" i="41" s="1"/>
  <c r="J2913" i="3"/>
  <c r="J2914" i="3"/>
  <c r="J35" i="41" s="1"/>
  <c r="J2915" i="3"/>
  <c r="J75" i="41" s="1"/>
  <c r="J2916" i="3"/>
  <c r="J90" i="41" s="1"/>
  <c r="J2917" i="3"/>
  <c r="J2918" i="3"/>
  <c r="J2919" i="3"/>
  <c r="J2920" i="3"/>
  <c r="J2921" i="3"/>
  <c r="J108" i="41" s="1"/>
  <c r="J2922" i="3"/>
  <c r="J127" i="41" s="1"/>
  <c r="J2923" i="3"/>
  <c r="J16" i="41" s="1"/>
  <c r="J2924" i="3"/>
  <c r="J145" i="41" s="1"/>
  <c r="J2925" i="3"/>
  <c r="J58" i="41" s="1"/>
  <c r="J2926" i="3"/>
  <c r="J37" i="41" s="1"/>
  <c r="J2927" i="3"/>
  <c r="J77" i="41" s="1"/>
  <c r="J2928" i="3"/>
  <c r="J92" i="41" s="1"/>
  <c r="J2929" i="3"/>
  <c r="J2930" i="3"/>
  <c r="J2931" i="3"/>
  <c r="J2932" i="3"/>
  <c r="J2933" i="3"/>
  <c r="J109" i="41" s="1"/>
  <c r="J2934" i="3"/>
  <c r="J128" i="41" s="1"/>
  <c r="J2935" i="3"/>
  <c r="J17" i="41" s="1"/>
  <c r="J2936" i="3"/>
  <c r="J146" i="41" s="1"/>
  <c r="J2937" i="3"/>
  <c r="J59" i="41" s="1"/>
  <c r="J2938" i="3"/>
  <c r="J38" i="41" s="1"/>
  <c r="J2939" i="3"/>
  <c r="J78" i="41" s="1"/>
  <c r="J2940" i="3"/>
  <c r="J93" i="41" s="1"/>
  <c r="J2941" i="3"/>
  <c r="J2942" i="3"/>
  <c r="J2943" i="3"/>
  <c r="J2944" i="3"/>
  <c r="J2945" i="3"/>
  <c r="J110" i="41" s="1"/>
  <c r="J2946" i="3"/>
  <c r="J129" i="41" s="1"/>
  <c r="J2947" i="3"/>
  <c r="J18" i="41" s="1"/>
  <c r="J2948" i="3"/>
  <c r="J147" i="41" s="1"/>
  <c r="J2949" i="3"/>
  <c r="J60" i="41" s="1"/>
  <c r="J2950" i="3"/>
  <c r="J39" i="41" s="1"/>
  <c r="J2951" i="3"/>
  <c r="J79" i="41" s="1"/>
  <c r="J2952" i="3"/>
  <c r="J94" i="41" s="1"/>
  <c r="J2953" i="3"/>
  <c r="J2954" i="3"/>
  <c r="J2955" i="3"/>
  <c r="H2875" i="3"/>
  <c r="H2876" i="3"/>
  <c r="H2877" i="3"/>
  <c r="H2878" i="3"/>
  <c r="H2879" i="3"/>
  <c r="H2880" i="3"/>
  <c r="H2881" i="3"/>
  <c r="H2882" i="3"/>
  <c r="H2883" i="3"/>
  <c r="H2884" i="3"/>
  <c r="H2885" i="3"/>
  <c r="H2886" i="3"/>
  <c r="H2887" i="3"/>
  <c r="H2888" i="3"/>
  <c r="H2889" i="3"/>
  <c r="H2890" i="3"/>
  <c r="H2891" i="3"/>
  <c r="H2892" i="3"/>
  <c r="H2893" i="3"/>
  <c r="H2894" i="3"/>
  <c r="H2895" i="3"/>
  <c r="H2896" i="3"/>
  <c r="H2897" i="3"/>
  <c r="H2898" i="3"/>
  <c r="H2899" i="3"/>
  <c r="H2900" i="3"/>
  <c r="H2901" i="3"/>
  <c r="H2902" i="3"/>
  <c r="H2903" i="3"/>
  <c r="H2904" i="3"/>
  <c r="H2905" i="3"/>
  <c r="H2906" i="3"/>
  <c r="H2907" i="3"/>
  <c r="H2908" i="3"/>
  <c r="H2909" i="3"/>
  <c r="H2910" i="3"/>
  <c r="H2911" i="3"/>
  <c r="H2912" i="3"/>
  <c r="H2913" i="3"/>
  <c r="H2914" i="3"/>
  <c r="H2915" i="3"/>
  <c r="H2916" i="3"/>
  <c r="H2917" i="3"/>
  <c r="H2918" i="3"/>
  <c r="H2919" i="3"/>
  <c r="H2920" i="3"/>
  <c r="H2921" i="3"/>
  <c r="H2922" i="3"/>
  <c r="H2923" i="3"/>
  <c r="H2924" i="3"/>
  <c r="H2925" i="3"/>
  <c r="H2926" i="3"/>
  <c r="H2927" i="3"/>
  <c r="H2928" i="3"/>
  <c r="H2929" i="3"/>
  <c r="H2930" i="3"/>
  <c r="H2931" i="3"/>
  <c r="H2932" i="3"/>
  <c r="H2933" i="3"/>
  <c r="H2934" i="3"/>
  <c r="H2935" i="3"/>
  <c r="H2936" i="3"/>
  <c r="H2937" i="3"/>
  <c r="H2938" i="3"/>
  <c r="H2939" i="3"/>
  <c r="H2940" i="3"/>
  <c r="H2941" i="3"/>
  <c r="H2942" i="3"/>
  <c r="H2943" i="3"/>
  <c r="H2944" i="3"/>
  <c r="H2945" i="3"/>
  <c r="H2946" i="3"/>
  <c r="H2947" i="3"/>
  <c r="H2948" i="3"/>
  <c r="H2949" i="3"/>
  <c r="H2950" i="3"/>
  <c r="H2951" i="3"/>
  <c r="H2952" i="3"/>
  <c r="H2953" i="3"/>
  <c r="H2954" i="3"/>
  <c r="H2955" i="3"/>
  <c r="H2860" i="3"/>
  <c r="H2861" i="3"/>
  <c r="H2862" i="3"/>
  <c r="H2863" i="3"/>
  <c r="H2864" i="3"/>
  <c r="H2865" i="3"/>
  <c r="H2866" i="3"/>
  <c r="H2867" i="3"/>
  <c r="H2868" i="3"/>
  <c r="H2869" i="3"/>
  <c r="H2870" i="3"/>
  <c r="H2871" i="3"/>
  <c r="H2872" i="3"/>
  <c r="H2873" i="3"/>
  <c r="H2874" i="3"/>
  <c r="H2" i="3"/>
  <c r="O13" i="10"/>
  <c r="L14" i="25" s="1"/>
  <c r="M12" i="8"/>
  <c r="L9" i="25"/>
  <c r="N29" i="9"/>
  <c r="N12" i="9"/>
  <c r="M32" i="10" l="1"/>
  <c r="L2" i="3"/>
  <c r="M70" i="10"/>
  <c r="M57" i="10"/>
  <c r="O39" i="10"/>
  <c r="L17" i="25"/>
  <c r="L2951" i="3"/>
  <c r="L2943" i="3"/>
  <c r="L2935" i="3"/>
  <c r="L2927" i="3"/>
  <c r="L2919" i="3"/>
  <c r="L2911" i="3"/>
  <c r="L2903" i="3"/>
  <c r="L2895" i="3"/>
  <c r="L2887" i="3"/>
  <c r="L2879" i="3"/>
  <c r="L2871" i="3"/>
  <c r="L2863" i="3"/>
  <c r="L2954" i="3"/>
  <c r="L2946" i="3"/>
  <c r="L2938" i="3"/>
  <c r="L2930" i="3"/>
  <c r="L2922" i="3"/>
  <c r="L2914" i="3"/>
  <c r="L2906" i="3"/>
  <c r="L2898" i="3"/>
  <c r="L2890" i="3"/>
  <c r="L2882" i="3"/>
  <c r="M33" i="10" s="1"/>
  <c r="L2874" i="3"/>
  <c r="L2866" i="3"/>
  <c r="L2955" i="3"/>
  <c r="L2947" i="3"/>
  <c r="L2939" i="3"/>
  <c r="L2931" i="3"/>
  <c r="L2923" i="3"/>
  <c r="L2915" i="3"/>
  <c r="L2907" i="3"/>
  <c r="L2899" i="3"/>
  <c r="L2891" i="3"/>
  <c r="L2883" i="3"/>
  <c r="L2875" i="3"/>
  <c r="L2867" i="3"/>
  <c r="L2953" i="3"/>
  <c r="L2945" i="3"/>
  <c r="L2937" i="3"/>
  <c r="L2929" i="3"/>
  <c r="L2921" i="3"/>
  <c r="L2913" i="3"/>
  <c r="L2905" i="3"/>
  <c r="L2897" i="3"/>
  <c r="L2889" i="3"/>
  <c r="L2881" i="3"/>
  <c r="L2873" i="3"/>
  <c r="L2865" i="3"/>
  <c r="L2952" i="3"/>
  <c r="L2944" i="3"/>
  <c r="L2936" i="3"/>
  <c r="L2928" i="3"/>
  <c r="L2920" i="3"/>
  <c r="L2912" i="3"/>
  <c r="L2904" i="3"/>
  <c r="L2896" i="3"/>
  <c r="L2888" i="3"/>
  <c r="L2880" i="3"/>
  <c r="L2872" i="3"/>
  <c r="L2864" i="3"/>
  <c r="L2950" i="3"/>
  <c r="L2942" i="3"/>
  <c r="L2934" i="3"/>
  <c r="L2926" i="3"/>
  <c r="L2918" i="3"/>
  <c r="L2910" i="3"/>
  <c r="L2902" i="3"/>
  <c r="L2894" i="3"/>
  <c r="L2886" i="3"/>
  <c r="L2878" i="3"/>
  <c r="L2870" i="3"/>
  <c r="L2862" i="3"/>
  <c r="L2949" i="3"/>
  <c r="L2941" i="3"/>
  <c r="L2933" i="3"/>
  <c r="L2925" i="3"/>
  <c r="L2917" i="3"/>
  <c r="L2909" i="3"/>
  <c r="L2901" i="3"/>
  <c r="L2893" i="3"/>
  <c r="L2885" i="3"/>
  <c r="L2877" i="3"/>
  <c r="L2869" i="3"/>
  <c r="L2861" i="3"/>
  <c r="L2948" i="3"/>
  <c r="L2940" i="3"/>
  <c r="L2932" i="3"/>
  <c r="L2924" i="3"/>
  <c r="L2916" i="3"/>
  <c r="L2908" i="3"/>
  <c r="L2900" i="3"/>
  <c r="L2892" i="3"/>
  <c r="M69" i="10" s="1"/>
  <c r="L2884" i="3"/>
  <c r="L2876" i="3"/>
  <c r="L2868" i="3"/>
  <c r="L2860" i="3"/>
  <c r="K96" i="41"/>
  <c r="K131" i="41"/>
  <c r="K81" i="41"/>
  <c r="K112" i="41"/>
  <c r="K149" i="41"/>
  <c r="K20" i="41"/>
  <c r="K62" i="41"/>
  <c r="K41" i="41"/>
  <c r="M35" i="8"/>
  <c r="L10" i="25" s="1"/>
  <c r="M39" i="4"/>
  <c r="N61" i="10"/>
  <c r="L55" i="8"/>
  <c r="L48" i="8"/>
  <c r="N32" i="10"/>
  <c r="N30" i="10"/>
  <c r="L30" i="8"/>
  <c r="L31" i="8"/>
  <c r="L32" i="8"/>
  <c r="L28" i="8"/>
  <c r="H2844" i="3"/>
  <c r="H2843" i="3"/>
  <c r="J2844" i="3"/>
  <c r="H2845" i="3"/>
  <c r="J2845" i="3"/>
  <c r="H2846" i="3"/>
  <c r="J2846" i="3"/>
  <c r="H2847" i="3"/>
  <c r="J2847" i="3"/>
  <c r="H2848" i="3"/>
  <c r="J2848" i="3"/>
  <c r="H2849" i="3"/>
  <c r="J2849" i="3"/>
  <c r="H2850" i="3"/>
  <c r="J2850" i="3"/>
  <c r="H2851" i="3"/>
  <c r="J2851" i="3"/>
  <c r="H2852" i="3"/>
  <c r="J2852" i="3"/>
  <c r="H2853" i="3"/>
  <c r="J2853" i="3"/>
  <c r="H2854" i="3"/>
  <c r="J2854" i="3"/>
  <c r="H2855" i="3"/>
  <c r="J2855" i="3"/>
  <c r="H2856" i="3"/>
  <c r="J2856" i="3"/>
  <c r="H2857" i="3"/>
  <c r="J2857" i="3"/>
  <c r="H2858" i="3"/>
  <c r="J2858" i="3"/>
  <c r="H2859" i="3"/>
  <c r="J2859" i="3"/>
  <c r="M56" i="10" l="1"/>
  <c r="L19" i="25"/>
  <c r="L35" i="8"/>
  <c r="L2857" i="3"/>
  <c r="L2853" i="3"/>
  <c r="L2844" i="3"/>
  <c r="L2858" i="3"/>
  <c r="L2854" i="3"/>
  <c r="L2850" i="3"/>
  <c r="L2846" i="3"/>
  <c r="J81" i="41"/>
  <c r="J149" i="41"/>
  <c r="J112" i="41"/>
  <c r="J131" i="41"/>
  <c r="J96" i="41"/>
  <c r="L2856" i="3"/>
  <c r="L2852" i="3"/>
  <c r="L2848" i="3"/>
  <c r="L2859" i="3"/>
  <c r="L2855" i="3"/>
  <c r="L2851" i="3"/>
  <c r="L2847" i="3"/>
  <c r="L2849" i="3"/>
  <c r="L2845" i="3"/>
  <c r="J41" i="41"/>
  <c r="J20" i="41"/>
  <c r="J62" i="41"/>
  <c r="N74" i="10"/>
  <c r="N39" i="10"/>
  <c r="L56" i="4" l="1"/>
  <c r="L57" i="4"/>
  <c r="L58" i="4"/>
  <c r="L61" i="4"/>
  <c r="L52" i="4"/>
  <c r="L59" i="4" l="1"/>
  <c r="L54" i="4"/>
  <c r="K14" i="25"/>
  <c r="N13" i="10"/>
  <c r="L33" i="4"/>
  <c r="L31" i="4"/>
  <c r="L30" i="4"/>
  <c r="L28" i="4"/>
  <c r="L27" i="4"/>
  <c r="M26" i="9"/>
  <c r="M29" i="9" s="1"/>
  <c r="M9" i="9"/>
  <c r="J222" i="3"/>
  <c r="J1453" i="3"/>
  <c r="L39" i="4" l="1"/>
  <c r="K17" i="25"/>
  <c r="M12" i="9"/>
  <c r="K10" i="25"/>
  <c r="L12" i="8"/>
  <c r="K9" i="25"/>
  <c r="L12" i="4"/>
  <c r="H3" i="3"/>
  <c r="H4" i="3"/>
  <c r="H5" i="3"/>
  <c r="H6" i="3"/>
  <c r="H7" i="3"/>
  <c r="H8" i="3"/>
  <c r="H9" i="3"/>
  <c r="H10" i="3"/>
  <c r="H11" i="3"/>
  <c r="H12" i="3"/>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58" i="3"/>
  <c r="H59" i="3"/>
  <c r="H60" i="3"/>
  <c r="H61" i="3"/>
  <c r="H62" i="3"/>
  <c r="H63" i="3"/>
  <c r="H64" i="3"/>
  <c r="H65" i="3"/>
  <c r="H66" i="3"/>
  <c r="H67" i="3"/>
  <c r="H68" i="3"/>
  <c r="H69" i="3"/>
  <c r="H70" i="3"/>
  <c r="H71" i="3"/>
  <c r="H72" i="3"/>
  <c r="H73" i="3"/>
  <c r="H74" i="3"/>
  <c r="H75" i="3"/>
  <c r="H76" i="3"/>
  <c r="H77" i="3"/>
  <c r="H78" i="3"/>
  <c r="H79" i="3"/>
  <c r="H80" i="3"/>
  <c r="H81" i="3"/>
  <c r="H82" i="3"/>
  <c r="H83" i="3"/>
  <c r="H84" i="3"/>
  <c r="H85" i="3"/>
  <c r="H86" i="3"/>
  <c r="H87" i="3"/>
  <c r="H88" i="3"/>
  <c r="H89" i="3"/>
  <c r="H90" i="3"/>
  <c r="H91" i="3"/>
  <c r="H92" i="3"/>
  <c r="H93" i="3"/>
  <c r="H94" i="3"/>
  <c r="H95" i="3"/>
  <c r="H96" i="3"/>
  <c r="H97" i="3"/>
  <c r="H98" i="3"/>
  <c r="H99" i="3"/>
  <c r="H100" i="3"/>
  <c r="H101" i="3"/>
  <c r="H102" i="3"/>
  <c r="H103" i="3"/>
  <c r="H104" i="3"/>
  <c r="H105" i="3"/>
  <c r="H106" i="3"/>
  <c r="H107" i="3"/>
  <c r="H108" i="3"/>
  <c r="H109" i="3"/>
  <c r="H110" i="3"/>
  <c r="H111" i="3"/>
  <c r="H112" i="3"/>
  <c r="H113" i="3"/>
  <c r="H114" i="3"/>
  <c r="H115" i="3"/>
  <c r="H116" i="3"/>
  <c r="H117" i="3"/>
  <c r="H118" i="3"/>
  <c r="H119" i="3"/>
  <c r="H120" i="3"/>
  <c r="H121" i="3"/>
  <c r="H122" i="3"/>
  <c r="H123" i="3"/>
  <c r="H124" i="3"/>
  <c r="H125" i="3"/>
  <c r="H126" i="3"/>
  <c r="H127" i="3"/>
  <c r="H128" i="3"/>
  <c r="H129" i="3"/>
  <c r="H130" i="3"/>
  <c r="H131" i="3"/>
  <c r="H132" i="3"/>
  <c r="H133" i="3"/>
  <c r="H134" i="3"/>
  <c r="H135" i="3"/>
  <c r="H136" i="3"/>
  <c r="H137" i="3"/>
  <c r="H138" i="3"/>
  <c r="H139" i="3"/>
  <c r="H140" i="3"/>
  <c r="H141" i="3"/>
  <c r="H142" i="3"/>
  <c r="H143" i="3"/>
  <c r="H144" i="3"/>
  <c r="H145" i="3"/>
  <c r="H146" i="3"/>
  <c r="H147" i="3"/>
  <c r="H148" i="3"/>
  <c r="H149" i="3"/>
  <c r="H150" i="3"/>
  <c r="H151" i="3"/>
  <c r="H152" i="3"/>
  <c r="H153" i="3"/>
  <c r="H154" i="3"/>
  <c r="H155" i="3"/>
  <c r="H156" i="3"/>
  <c r="H157" i="3"/>
  <c r="H158" i="3"/>
  <c r="H159" i="3"/>
  <c r="H160" i="3"/>
  <c r="H161" i="3"/>
  <c r="H162" i="3"/>
  <c r="H163" i="3"/>
  <c r="H164" i="3"/>
  <c r="H165" i="3"/>
  <c r="H166" i="3"/>
  <c r="H167" i="3"/>
  <c r="H168" i="3"/>
  <c r="H169" i="3"/>
  <c r="H170" i="3"/>
  <c r="H171" i="3"/>
  <c r="H172" i="3"/>
  <c r="H173" i="3"/>
  <c r="H174" i="3"/>
  <c r="H175" i="3"/>
  <c r="H176" i="3"/>
  <c r="H177" i="3"/>
  <c r="H178" i="3"/>
  <c r="H179" i="3"/>
  <c r="H180" i="3"/>
  <c r="H181" i="3"/>
  <c r="H182" i="3"/>
  <c r="H183" i="3"/>
  <c r="H184" i="3"/>
  <c r="H185" i="3"/>
  <c r="H186" i="3"/>
  <c r="H187" i="3"/>
  <c r="H188" i="3"/>
  <c r="H189" i="3"/>
  <c r="H190" i="3"/>
  <c r="H191" i="3"/>
  <c r="H192" i="3"/>
  <c r="H193" i="3"/>
  <c r="H194" i="3"/>
  <c r="H195" i="3"/>
  <c r="H196" i="3"/>
  <c r="H197" i="3"/>
  <c r="H198" i="3"/>
  <c r="H199" i="3"/>
  <c r="H200" i="3"/>
  <c r="H201" i="3"/>
  <c r="H202" i="3"/>
  <c r="H203" i="3"/>
  <c r="H204" i="3"/>
  <c r="H205" i="3"/>
  <c r="H206" i="3"/>
  <c r="H207" i="3"/>
  <c r="H208" i="3"/>
  <c r="H209" i="3"/>
  <c r="H210" i="3"/>
  <c r="H211" i="3"/>
  <c r="H212" i="3"/>
  <c r="H213" i="3"/>
  <c r="H214" i="3"/>
  <c r="H215" i="3"/>
  <c r="H216" i="3"/>
  <c r="H217" i="3"/>
  <c r="H218" i="3"/>
  <c r="H219" i="3"/>
  <c r="H220" i="3"/>
  <c r="H221" i="3"/>
  <c r="H222" i="3"/>
  <c r="L222" i="3" s="1"/>
  <c r="H223" i="3"/>
  <c r="H224" i="3"/>
  <c r="H225" i="3"/>
  <c r="H226" i="3"/>
  <c r="H227" i="3"/>
  <c r="H228" i="3"/>
  <c r="H229" i="3"/>
  <c r="H230" i="3"/>
  <c r="H231" i="3"/>
  <c r="H232" i="3"/>
  <c r="H233" i="3"/>
  <c r="H234" i="3"/>
  <c r="H235" i="3"/>
  <c r="H236" i="3"/>
  <c r="H237" i="3"/>
  <c r="H238" i="3"/>
  <c r="H239" i="3"/>
  <c r="H240" i="3"/>
  <c r="H241" i="3"/>
  <c r="H242" i="3"/>
  <c r="H243" i="3"/>
  <c r="H244" i="3"/>
  <c r="H245" i="3"/>
  <c r="H246" i="3"/>
  <c r="H247" i="3"/>
  <c r="H248" i="3"/>
  <c r="H249" i="3"/>
  <c r="H250" i="3"/>
  <c r="H251" i="3"/>
  <c r="H252" i="3"/>
  <c r="H253" i="3"/>
  <c r="H254" i="3"/>
  <c r="H255" i="3"/>
  <c r="H256" i="3"/>
  <c r="H257" i="3"/>
  <c r="H258" i="3"/>
  <c r="H259" i="3"/>
  <c r="H260" i="3"/>
  <c r="H261" i="3"/>
  <c r="H262" i="3"/>
  <c r="H263" i="3"/>
  <c r="H264" i="3"/>
  <c r="H265" i="3"/>
  <c r="H266" i="3"/>
  <c r="H267" i="3"/>
  <c r="H268" i="3"/>
  <c r="H269" i="3"/>
  <c r="H270" i="3"/>
  <c r="H271" i="3"/>
  <c r="H272" i="3"/>
  <c r="H273" i="3"/>
  <c r="H274" i="3"/>
  <c r="H275" i="3"/>
  <c r="H276" i="3"/>
  <c r="H277" i="3"/>
  <c r="H278" i="3"/>
  <c r="H279" i="3"/>
  <c r="H280" i="3"/>
  <c r="H281" i="3"/>
  <c r="H282" i="3"/>
  <c r="H283" i="3"/>
  <c r="H284" i="3"/>
  <c r="H285" i="3"/>
  <c r="H286" i="3"/>
  <c r="H287" i="3"/>
  <c r="H288" i="3"/>
  <c r="H289" i="3"/>
  <c r="H290" i="3"/>
  <c r="H291" i="3"/>
  <c r="H292" i="3"/>
  <c r="H293" i="3"/>
  <c r="H294" i="3"/>
  <c r="H295" i="3"/>
  <c r="H296" i="3"/>
  <c r="H297" i="3"/>
  <c r="H298" i="3"/>
  <c r="H299" i="3"/>
  <c r="H300" i="3"/>
  <c r="H301" i="3"/>
  <c r="H302" i="3"/>
  <c r="H303" i="3"/>
  <c r="H304" i="3"/>
  <c r="H305" i="3"/>
  <c r="H306" i="3"/>
  <c r="H307" i="3"/>
  <c r="H308" i="3"/>
  <c r="H309" i="3"/>
  <c r="H310" i="3"/>
  <c r="H311" i="3"/>
  <c r="H312" i="3"/>
  <c r="H313" i="3"/>
  <c r="H314" i="3"/>
  <c r="H315" i="3"/>
  <c r="H316" i="3"/>
  <c r="H317" i="3"/>
  <c r="H318" i="3"/>
  <c r="H319" i="3"/>
  <c r="H320" i="3"/>
  <c r="H321" i="3"/>
  <c r="H322" i="3"/>
  <c r="H323" i="3"/>
  <c r="H324" i="3"/>
  <c r="H325" i="3"/>
  <c r="H326" i="3"/>
  <c r="H327" i="3"/>
  <c r="H328" i="3"/>
  <c r="H329" i="3"/>
  <c r="H330" i="3"/>
  <c r="H331" i="3"/>
  <c r="H332" i="3"/>
  <c r="H333" i="3"/>
  <c r="H334" i="3"/>
  <c r="H335" i="3"/>
  <c r="H336" i="3"/>
  <c r="H337" i="3"/>
  <c r="H338" i="3"/>
  <c r="H339" i="3"/>
  <c r="H340" i="3"/>
  <c r="H341" i="3"/>
  <c r="H342" i="3"/>
  <c r="H343" i="3"/>
  <c r="H344" i="3"/>
  <c r="H345" i="3"/>
  <c r="H346" i="3"/>
  <c r="H347" i="3"/>
  <c r="H348" i="3"/>
  <c r="H349" i="3"/>
  <c r="H350" i="3"/>
  <c r="H351" i="3"/>
  <c r="H352" i="3"/>
  <c r="H353" i="3"/>
  <c r="H354" i="3"/>
  <c r="H355" i="3"/>
  <c r="H356" i="3"/>
  <c r="H357" i="3"/>
  <c r="H358" i="3"/>
  <c r="H359" i="3"/>
  <c r="H360" i="3"/>
  <c r="H361" i="3"/>
  <c r="H362" i="3"/>
  <c r="H363" i="3"/>
  <c r="H364" i="3"/>
  <c r="H365" i="3"/>
  <c r="H366" i="3"/>
  <c r="H367" i="3"/>
  <c r="H368" i="3"/>
  <c r="H369" i="3"/>
  <c r="H370" i="3"/>
  <c r="H371" i="3"/>
  <c r="H372" i="3"/>
  <c r="H373" i="3"/>
  <c r="H374" i="3"/>
  <c r="H375" i="3"/>
  <c r="H376" i="3"/>
  <c r="H377" i="3"/>
  <c r="H378" i="3"/>
  <c r="H379" i="3"/>
  <c r="H380" i="3"/>
  <c r="H381" i="3"/>
  <c r="H382" i="3"/>
  <c r="H383" i="3"/>
  <c r="H384" i="3"/>
  <c r="H385" i="3"/>
  <c r="H386" i="3"/>
  <c r="H387" i="3"/>
  <c r="H388" i="3"/>
  <c r="H389" i="3"/>
  <c r="H390" i="3"/>
  <c r="H391" i="3"/>
  <c r="H392" i="3"/>
  <c r="H393" i="3"/>
  <c r="H394" i="3"/>
  <c r="H395" i="3"/>
  <c r="H396" i="3"/>
  <c r="H397" i="3"/>
  <c r="H398" i="3"/>
  <c r="H399" i="3"/>
  <c r="H400" i="3"/>
  <c r="H401" i="3"/>
  <c r="H402" i="3"/>
  <c r="H403" i="3"/>
  <c r="H404" i="3"/>
  <c r="H405" i="3"/>
  <c r="H406" i="3"/>
  <c r="H407" i="3"/>
  <c r="H408" i="3"/>
  <c r="H409" i="3"/>
  <c r="H410" i="3"/>
  <c r="H411" i="3"/>
  <c r="H412" i="3"/>
  <c r="H413" i="3"/>
  <c r="H414" i="3"/>
  <c r="H415" i="3"/>
  <c r="H416" i="3"/>
  <c r="H417" i="3"/>
  <c r="H418" i="3"/>
  <c r="H419" i="3"/>
  <c r="H420" i="3"/>
  <c r="H421" i="3"/>
  <c r="H422" i="3"/>
  <c r="H423" i="3"/>
  <c r="H424" i="3"/>
  <c r="H425" i="3"/>
  <c r="H426" i="3"/>
  <c r="H427" i="3"/>
  <c r="H428" i="3"/>
  <c r="H429" i="3"/>
  <c r="H430" i="3"/>
  <c r="H431" i="3"/>
  <c r="H432" i="3"/>
  <c r="H433" i="3"/>
  <c r="H434" i="3"/>
  <c r="H435" i="3"/>
  <c r="H436" i="3"/>
  <c r="H437" i="3"/>
  <c r="H438" i="3"/>
  <c r="H439" i="3"/>
  <c r="H440" i="3"/>
  <c r="H441" i="3"/>
  <c r="H442" i="3"/>
  <c r="H443" i="3"/>
  <c r="H444" i="3"/>
  <c r="H445" i="3"/>
  <c r="H446" i="3"/>
  <c r="H447" i="3"/>
  <c r="H448" i="3"/>
  <c r="H449" i="3"/>
  <c r="H450" i="3"/>
  <c r="H451" i="3"/>
  <c r="H452" i="3"/>
  <c r="H453" i="3"/>
  <c r="H454" i="3"/>
  <c r="H455" i="3"/>
  <c r="H456" i="3"/>
  <c r="H457" i="3"/>
  <c r="H458" i="3"/>
  <c r="H459" i="3"/>
  <c r="H460" i="3"/>
  <c r="H461" i="3"/>
  <c r="H462" i="3"/>
  <c r="H463" i="3"/>
  <c r="H464" i="3"/>
  <c r="H465" i="3"/>
  <c r="H466" i="3"/>
  <c r="H467" i="3"/>
  <c r="H468" i="3"/>
  <c r="H469" i="3"/>
  <c r="H470" i="3"/>
  <c r="H471" i="3"/>
  <c r="H472" i="3"/>
  <c r="H473" i="3"/>
  <c r="H474" i="3"/>
  <c r="H475" i="3"/>
  <c r="H476" i="3"/>
  <c r="H477" i="3"/>
  <c r="H478" i="3"/>
  <c r="H479" i="3"/>
  <c r="H480" i="3"/>
  <c r="H481" i="3"/>
  <c r="H482" i="3"/>
  <c r="H483" i="3"/>
  <c r="H484" i="3"/>
  <c r="H485" i="3"/>
  <c r="H486" i="3"/>
  <c r="H487" i="3"/>
  <c r="H488" i="3"/>
  <c r="H489" i="3"/>
  <c r="H490" i="3"/>
  <c r="H491" i="3"/>
  <c r="H492" i="3"/>
  <c r="H493" i="3"/>
  <c r="H494" i="3"/>
  <c r="H495" i="3"/>
  <c r="H496" i="3"/>
  <c r="H497" i="3"/>
  <c r="H498" i="3"/>
  <c r="H499" i="3"/>
  <c r="H500" i="3"/>
  <c r="H501" i="3"/>
  <c r="H502" i="3"/>
  <c r="H503" i="3"/>
  <c r="H504" i="3"/>
  <c r="H505" i="3"/>
  <c r="H506" i="3"/>
  <c r="H507" i="3"/>
  <c r="H508" i="3"/>
  <c r="H509" i="3"/>
  <c r="H510" i="3"/>
  <c r="H511" i="3"/>
  <c r="H512" i="3"/>
  <c r="H513" i="3"/>
  <c r="H514" i="3"/>
  <c r="H515" i="3"/>
  <c r="H516" i="3"/>
  <c r="H517" i="3"/>
  <c r="H518" i="3"/>
  <c r="H519" i="3"/>
  <c r="H520" i="3"/>
  <c r="H521" i="3"/>
  <c r="H522" i="3"/>
  <c r="H523" i="3"/>
  <c r="H524" i="3"/>
  <c r="H525" i="3"/>
  <c r="H526" i="3"/>
  <c r="H527" i="3"/>
  <c r="H528" i="3"/>
  <c r="H529" i="3"/>
  <c r="H530" i="3"/>
  <c r="H531" i="3"/>
  <c r="H532" i="3"/>
  <c r="H533" i="3"/>
  <c r="H534" i="3"/>
  <c r="H535" i="3"/>
  <c r="H536" i="3"/>
  <c r="H537" i="3"/>
  <c r="H538" i="3"/>
  <c r="H539" i="3"/>
  <c r="H540" i="3"/>
  <c r="H541" i="3"/>
  <c r="H542" i="3"/>
  <c r="H543" i="3"/>
  <c r="H544" i="3"/>
  <c r="H545" i="3"/>
  <c r="H546" i="3"/>
  <c r="H547" i="3"/>
  <c r="H548" i="3"/>
  <c r="H549" i="3"/>
  <c r="H550" i="3"/>
  <c r="H551" i="3"/>
  <c r="H552" i="3"/>
  <c r="H553" i="3"/>
  <c r="H554" i="3"/>
  <c r="H555" i="3"/>
  <c r="H556" i="3"/>
  <c r="H557" i="3"/>
  <c r="H558" i="3"/>
  <c r="H559" i="3"/>
  <c r="H560" i="3"/>
  <c r="H561" i="3"/>
  <c r="H562" i="3"/>
  <c r="H563" i="3"/>
  <c r="H564" i="3"/>
  <c r="H565" i="3"/>
  <c r="H566" i="3"/>
  <c r="H567" i="3"/>
  <c r="H568" i="3"/>
  <c r="H569" i="3"/>
  <c r="H570" i="3"/>
  <c r="H571" i="3"/>
  <c r="H572" i="3"/>
  <c r="H573" i="3"/>
  <c r="H574" i="3"/>
  <c r="H575" i="3"/>
  <c r="H576" i="3"/>
  <c r="H577" i="3"/>
  <c r="H578" i="3"/>
  <c r="H579" i="3"/>
  <c r="H580" i="3"/>
  <c r="H581" i="3"/>
  <c r="H582" i="3"/>
  <c r="H583" i="3"/>
  <c r="H584" i="3"/>
  <c r="H585" i="3"/>
  <c r="H586" i="3"/>
  <c r="H587" i="3"/>
  <c r="H588" i="3"/>
  <c r="H589" i="3"/>
  <c r="H590" i="3"/>
  <c r="H591" i="3"/>
  <c r="H592" i="3"/>
  <c r="H593" i="3"/>
  <c r="H594" i="3"/>
  <c r="H595" i="3"/>
  <c r="H596" i="3"/>
  <c r="H597" i="3"/>
  <c r="H598" i="3"/>
  <c r="H599" i="3"/>
  <c r="H600" i="3"/>
  <c r="H601" i="3"/>
  <c r="H602" i="3"/>
  <c r="H603" i="3"/>
  <c r="H604" i="3"/>
  <c r="H605" i="3"/>
  <c r="H606" i="3"/>
  <c r="H607" i="3"/>
  <c r="H608" i="3"/>
  <c r="H609" i="3"/>
  <c r="H610" i="3"/>
  <c r="H611" i="3"/>
  <c r="H612" i="3"/>
  <c r="H613" i="3"/>
  <c r="H614" i="3"/>
  <c r="H615" i="3"/>
  <c r="H616" i="3"/>
  <c r="H617" i="3"/>
  <c r="H618" i="3"/>
  <c r="H619" i="3"/>
  <c r="H620" i="3"/>
  <c r="H621" i="3"/>
  <c r="H622" i="3"/>
  <c r="H623" i="3"/>
  <c r="H624" i="3"/>
  <c r="H625" i="3"/>
  <c r="H626" i="3"/>
  <c r="H627" i="3"/>
  <c r="H628" i="3"/>
  <c r="H629" i="3"/>
  <c r="H630" i="3"/>
  <c r="H631" i="3"/>
  <c r="H632" i="3"/>
  <c r="H633" i="3"/>
  <c r="H634" i="3"/>
  <c r="H635" i="3"/>
  <c r="H636" i="3"/>
  <c r="H637" i="3"/>
  <c r="H638" i="3"/>
  <c r="H639" i="3"/>
  <c r="H640" i="3"/>
  <c r="H641" i="3"/>
  <c r="H642" i="3"/>
  <c r="H643" i="3"/>
  <c r="H644" i="3"/>
  <c r="H645" i="3"/>
  <c r="H646" i="3"/>
  <c r="H647" i="3"/>
  <c r="H648" i="3"/>
  <c r="H649" i="3"/>
  <c r="H650" i="3"/>
  <c r="H651" i="3"/>
  <c r="H652" i="3"/>
  <c r="H653" i="3"/>
  <c r="H654" i="3"/>
  <c r="H655" i="3"/>
  <c r="H656" i="3"/>
  <c r="H657" i="3"/>
  <c r="H658" i="3"/>
  <c r="H659" i="3"/>
  <c r="H660" i="3"/>
  <c r="H661" i="3"/>
  <c r="H662" i="3"/>
  <c r="H663" i="3"/>
  <c r="H664" i="3"/>
  <c r="H665" i="3"/>
  <c r="H666" i="3"/>
  <c r="H667" i="3"/>
  <c r="H668" i="3"/>
  <c r="H669" i="3"/>
  <c r="H670" i="3"/>
  <c r="H671" i="3"/>
  <c r="H672" i="3"/>
  <c r="H673" i="3"/>
  <c r="H674" i="3"/>
  <c r="H675" i="3"/>
  <c r="H676" i="3"/>
  <c r="H677" i="3"/>
  <c r="H678" i="3"/>
  <c r="H679" i="3"/>
  <c r="H680" i="3"/>
  <c r="H681" i="3"/>
  <c r="H682" i="3"/>
  <c r="H683" i="3"/>
  <c r="H684" i="3"/>
  <c r="H685" i="3"/>
  <c r="H686" i="3"/>
  <c r="H687" i="3"/>
  <c r="H688" i="3"/>
  <c r="H689" i="3"/>
  <c r="H690" i="3"/>
  <c r="H691" i="3"/>
  <c r="H692" i="3"/>
  <c r="H693" i="3"/>
  <c r="H694" i="3"/>
  <c r="H695" i="3"/>
  <c r="H696" i="3"/>
  <c r="H697" i="3"/>
  <c r="H698" i="3"/>
  <c r="H699" i="3"/>
  <c r="H700" i="3"/>
  <c r="H701" i="3"/>
  <c r="H702" i="3"/>
  <c r="H703" i="3"/>
  <c r="H704" i="3"/>
  <c r="H705" i="3"/>
  <c r="H706" i="3"/>
  <c r="H707" i="3"/>
  <c r="H708" i="3"/>
  <c r="H709" i="3"/>
  <c r="H710" i="3"/>
  <c r="H711" i="3"/>
  <c r="H712" i="3"/>
  <c r="H713" i="3"/>
  <c r="H714" i="3"/>
  <c r="H715" i="3"/>
  <c r="H716" i="3"/>
  <c r="H717" i="3"/>
  <c r="H718" i="3"/>
  <c r="H719" i="3"/>
  <c r="H720" i="3"/>
  <c r="H721" i="3"/>
  <c r="H722" i="3"/>
  <c r="H723" i="3"/>
  <c r="H724" i="3"/>
  <c r="H725" i="3"/>
  <c r="H726" i="3"/>
  <c r="H727" i="3"/>
  <c r="H728" i="3"/>
  <c r="H729" i="3"/>
  <c r="H730" i="3"/>
  <c r="H731" i="3"/>
  <c r="H732" i="3"/>
  <c r="H733" i="3"/>
  <c r="H734" i="3"/>
  <c r="H735" i="3"/>
  <c r="H736" i="3"/>
  <c r="H737" i="3"/>
  <c r="H738" i="3"/>
  <c r="H739" i="3"/>
  <c r="H740" i="3"/>
  <c r="H741" i="3"/>
  <c r="H742" i="3"/>
  <c r="H743" i="3"/>
  <c r="H744" i="3"/>
  <c r="H745" i="3"/>
  <c r="H746" i="3"/>
  <c r="H747" i="3"/>
  <c r="H748" i="3"/>
  <c r="H749" i="3"/>
  <c r="H750" i="3"/>
  <c r="H751" i="3"/>
  <c r="H752" i="3"/>
  <c r="H753" i="3"/>
  <c r="H754" i="3"/>
  <c r="H755" i="3"/>
  <c r="H756" i="3"/>
  <c r="H757" i="3"/>
  <c r="H758" i="3"/>
  <c r="H759" i="3"/>
  <c r="H760" i="3"/>
  <c r="H761" i="3"/>
  <c r="H762" i="3"/>
  <c r="H763" i="3"/>
  <c r="H764" i="3"/>
  <c r="H765" i="3"/>
  <c r="H766" i="3"/>
  <c r="H767" i="3"/>
  <c r="H768" i="3"/>
  <c r="H769" i="3"/>
  <c r="H770" i="3"/>
  <c r="H771" i="3"/>
  <c r="H772" i="3"/>
  <c r="H773" i="3"/>
  <c r="H774" i="3"/>
  <c r="H775" i="3"/>
  <c r="H776" i="3"/>
  <c r="H777" i="3"/>
  <c r="H778" i="3"/>
  <c r="H779" i="3"/>
  <c r="H780" i="3"/>
  <c r="H781" i="3"/>
  <c r="H782" i="3"/>
  <c r="H783" i="3"/>
  <c r="H784" i="3"/>
  <c r="H785" i="3"/>
  <c r="H786" i="3"/>
  <c r="H787" i="3"/>
  <c r="H788" i="3"/>
  <c r="H789" i="3"/>
  <c r="H790" i="3"/>
  <c r="H791" i="3"/>
  <c r="H792" i="3"/>
  <c r="H793" i="3"/>
  <c r="H794" i="3"/>
  <c r="H795" i="3"/>
  <c r="H796" i="3"/>
  <c r="H797" i="3"/>
  <c r="H798" i="3"/>
  <c r="H799" i="3"/>
  <c r="H800" i="3"/>
  <c r="H801" i="3"/>
  <c r="H802" i="3"/>
  <c r="H803" i="3"/>
  <c r="H804" i="3"/>
  <c r="H805" i="3"/>
  <c r="H806" i="3"/>
  <c r="H807" i="3"/>
  <c r="H808" i="3"/>
  <c r="H809" i="3"/>
  <c r="H810" i="3"/>
  <c r="H811" i="3"/>
  <c r="H812" i="3"/>
  <c r="H813" i="3"/>
  <c r="H814" i="3"/>
  <c r="H815" i="3"/>
  <c r="H816" i="3"/>
  <c r="H817" i="3"/>
  <c r="H818" i="3"/>
  <c r="H819" i="3"/>
  <c r="H820" i="3"/>
  <c r="H821" i="3"/>
  <c r="H822" i="3"/>
  <c r="H823" i="3"/>
  <c r="H824" i="3"/>
  <c r="H825" i="3"/>
  <c r="H826" i="3"/>
  <c r="H827" i="3"/>
  <c r="H828" i="3"/>
  <c r="H829" i="3"/>
  <c r="H830" i="3"/>
  <c r="H831" i="3"/>
  <c r="H832" i="3"/>
  <c r="H833" i="3"/>
  <c r="H834" i="3"/>
  <c r="H835" i="3"/>
  <c r="H836" i="3"/>
  <c r="H837" i="3"/>
  <c r="H838" i="3"/>
  <c r="H839" i="3"/>
  <c r="H840" i="3"/>
  <c r="H841" i="3"/>
  <c r="H842" i="3"/>
  <c r="H843" i="3"/>
  <c r="H844" i="3"/>
  <c r="H845" i="3"/>
  <c r="H846" i="3"/>
  <c r="H847" i="3"/>
  <c r="H848" i="3"/>
  <c r="H849" i="3"/>
  <c r="H850" i="3"/>
  <c r="H851" i="3"/>
  <c r="H852" i="3"/>
  <c r="H853" i="3"/>
  <c r="H854" i="3"/>
  <c r="H855" i="3"/>
  <c r="H856" i="3"/>
  <c r="H857" i="3"/>
  <c r="H858" i="3"/>
  <c r="H859" i="3"/>
  <c r="H860" i="3"/>
  <c r="H861" i="3"/>
  <c r="H862" i="3"/>
  <c r="H863" i="3"/>
  <c r="H864" i="3"/>
  <c r="H865" i="3"/>
  <c r="H866" i="3"/>
  <c r="H867" i="3"/>
  <c r="H868" i="3"/>
  <c r="H869" i="3"/>
  <c r="H870" i="3"/>
  <c r="H871" i="3"/>
  <c r="H872" i="3"/>
  <c r="H873" i="3"/>
  <c r="H874" i="3"/>
  <c r="H875" i="3"/>
  <c r="H876" i="3"/>
  <c r="H877" i="3"/>
  <c r="H878" i="3"/>
  <c r="H879" i="3"/>
  <c r="H880" i="3"/>
  <c r="H881" i="3"/>
  <c r="H882" i="3"/>
  <c r="H883" i="3"/>
  <c r="H884" i="3"/>
  <c r="H885" i="3"/>
  <c r="H886" i="3"/>
  <c r="H887" i="3"/>
  <c r="H888" i="3"/>
  <c r="H889" i="3"/>
  <c r="H890" i="3"/>
  <c r="H891" i="3"/>
  <c r="H892" i="3"/>
  <c r="H893" i="3"/>
  <c r="H894" i="3"/>
  <c r="H895" i="3"/>
  <c r="H896" i="3"/>
  <c r="H897" i="3"/>
  <c r="H898" i="3"/>
  <c r="H899" i="3"/>
  <c r="H900" i="3"/>
  <c r="H901" i="3"/>
  <c r="H902" i="3"/>
  <c r="H903" i="3"/>
  <c r="H904" i="3"/>
  <c r="H905" i="3"/>
  <c r="H906" i="3"/>
  <c r="H907" i="3"/>
  <c r="H908" i="3"/>
  <c r="H909" i="3"/>
  <c r="H910" i="3"/>
  <c r="H911" i="3"/>
  <c r="H912" i="3"/>
  <c r="H913" i="3"/>
  <c r="H914" i="3"/>
  <c r="H915" i="3"/>
  <c r="H916" i="3"/>
  <c r="H917" i="3"/>
  <c r="H918" i="3"/>
  <c r="H919" i="3"/>
  <c r="H920" i="3"/>
  <c r="H921" i="3"/>
  <c r="H922" i="3"/>
  <c r="H923" i="3"/>
  <c r="H924" i="3"/>
  <c r="H925" i="3"/>
  <c r="H926" i="3"/>
  <c r="H927" i="3"/>
  <c r="H928" i="3"/>
  <c r="H929" i="3"/>
  <c r="H930" i="3"/>
  <c r="H931" i="3"/>
  <c r="H932" i="3"/>
  <c r="H933" i="3"/>
  <c r="H934" i="3"/>
  <c r="H935" i="3"/>
  <c r="H936" i="3"/>
  <c r="H937" i="3"/>
  <c r="H938" i="3"/>
  <c r="H939" i="3"/>
  <c r="H940" i="3"/>
  <c r="H941" i="3"/>
  <c r="H942" i="3"/>
  <c r="H943" i="3"/>
  <c r="H944" i="3"/>
  <c r="H945" i="3"/>
  <c r="H946" i="3"/>
  <c r="H947" i="3"/>
  <c r="H948" i="3"/>
  <c r="H949" i="3"/>
  <c r="H950" i="3"/>
  <c r="H951" i="3"/>
  <c r="H952" i="3"/>
  <c r="H953" i="3"/>
  <c r="H954" i="3"/>
  <c r="H955" i="3"/>
  <c r="H956" i="3"/>
  <c r="H957" i="3"/>
  <c r="H958" i="3"/>
  <c r="H959" i="3"/>
  <c r="H960" i="3"/>
  <c r="H961" i="3"/>
  <c r="H962" i="3"/>
  <c r="H963" i="3"/>
  <c r="H964" i="3"/>
  <c r="H965" i="3"/>
  <c r="H966" i="3"/>
  <c r="H967" i="3"/>
  <c r="H968" i="3"/>
  <c r="H969" i="3"/>
  <c r="H970" i="3"/>
  <c r="H971" i="3"/>
  <c r="H972" i="3"/>
  <c r="H973" i="3"/>
  <c r="H974" i="3"/>
  <c r="H975" i="3"/>
  <c r="H976" i="3"/>
  <c r="H977" i="3"/>
  <c r="H978" i="3"/>
  <c r="H979" i="3"/>
  <c r="H980" i="3"/>
  <c r="H981" i="3"/>
  <c r="H982" i="3"/>
  <c r="H983" i="3"/>
  <c r="H984" i="3"/>
  <c r="H985" i="3"/>
  <c r="H986" i="3"/>
  <c r="H987" i="3"/>
  <c r="H988" i="3"/>
  <c r="H989" i="3"/>
  <c r="H990" i="3"/>
  <c r="H991" i="3"/>
  <c r="H992" i="3"/>
  <c r="H993" i="3"/>
  <c r="H994" i="3"/>
  <c r="H995" i="3"/>
  <c r="H996" i="3"/>
  <c r="H997" i="3"/>
  <c r="H998" i="3"/>
  <c r="H999" i="3"/>
  <c r="H1000" i="3"/>
  <c r="H1001" i="3"/>
  <c r="H1002" i="3"/>
  <c r="H1003" i="3"/>
  <c r="H1004" i="3"/>
  <c r="H1005" i="3"/>
  <c r="H1006" i="3"/>
  <c r="H1007" i="3"/>
  <c r="H1008" i="3"/>
  <c r="H1009" i="3"/>
  <c r="H1010" i="3"/>
  <c r="H1011" i="3"/>
  <c r="H1012" i="3"/>
  <c r="H1013" i="3"/>
  <c r="H1014" i="3"/>
  <c r="H1015" i="3"/>
  <c r="H1016" i="3"/>
  <c r="H1017" i="3"/>
  <c r="H1018" i="3"/>
  <c r="H1019" i="3"/>
  <c r="H1020" i="3"/>
  <c r="H1021" i="3"/>
  <c r="H1022" i="3"/>
  <c r="H1023" i="3"/>
  <c r="H1024" i="3"/>
  <c r="H1025" i="3"/>
  <c r="H1026" i="3"/>
  <c r="H1027" i="3"/>
  <c r="H1028" i="3"/>
  <c r="H1029" i="3"/>
  <c r="H1030" i="3"/>
  <c r="H1031" i="3"/>
  <c r="H1032" i="3"/>
  <c r="H1033" i="3"/>
  <c r="H1034" i="3"/>
  <c r="H1035" i="3"/>
  <c r="H1036" i="3"/>
  <c r="H1037" i="3"/>
  <c r="H1038" i="3"/>
  <c r="H1039" i="3"/>
  <c r="H1040" i="3"/>
  <c r="H1041" i="3"/>
  <c r="H1042" i="3"/>
  <c r="H1043" i="3"/>
  <c r="H1044" i="3"/>
  <c r="H1045" i="3"/>
  <c r="H1046" i="3"/>
  <c r="H1047" i="3"/>
  <c r="H1048" i="3"/>
  <c r="H1049" i="3"/>
  <c r="H1050" i="3"/>
  <c r="H1051" i="3"/>
  <c r="H1052" i="3"/>
  <c r="H1053" i="3"/>
  <c r="H1054" i="3"/>
  <c r="H1055" i="3"/>
  <c r="H1056" i="3"/>
  <c r="H1057" i="3"/>
  <c r="H1058" i="3"/>
  <c r="H1059" i="3"/>
  <c r="H1060" i="3"/>
  <c r="H1061" i="3"/>
  <c r="H1062" i="3"/>
  <c r="H1063" i="3"/>
  <c r="H1064" i="3"/>
  <c r="H1065" i="3"/>
  <c r="H1066" i="3"/>
  <c r="H1067" i="3"/>
  <c r="H1068" i="3"/>
  <c r="H1069" i="3"/>
  <c r="H1070" i="3"/>
  <c r="H1071" i="3"/>
  <c r="H1072" i="3"/>
  <c r="H1073" i="3"/>
  <c r="H1074" i="3"/>
  <c r="H1075" i="3"/>
  <c r="H1076" i="3"/>
  <c r="H1077" i="3"/>
  <c r="H1078" i="3"/>
  <c r="H1079" i="3"/>
  <c r="H1080" i="3"/>
  <c r="H1081" i="3"/>
  <c r="H1082" i="3"/>
  <c r="H1083" i="3"/>
  <c r="H1084" i="3"/>
  <c r="H1085" i="3"/>
  <c r="H1086" i="3"/>
  <c r="H1087" i="3"/>
  <c r="H1088" i="3"/>
  <c r="H1089" i="3"/>
  <c r="H1090" i="3"/>
  <c r="H1091" i="3"/>
  <c r="H1092" i="3"/>
  <c r="H1093" i="3"/>
  <c r="H1094" i="3"/>
  <c r="H1095" i="3"/>
  <c r="H1096" i="3"/>
  <c r="H1097" i="3"/>
  <c r="H1098" i="3"/>
  <c r="H1099" i="3"/>
  <c r="H1100" i="3"/>
  <c r="H1101" i="3"/>
  <c r="H1102" i="3"/>
  <c r="H1103" i="3"/>
  <c r="H1104" i="3"/>
  <c r="H1105" i="3"/>
  <c r="H1106" i="3"/>
  <c r="H1107" i="3"/>
  <c r="H1108" i="3"/>
  <c r="H1109" i="3"/>
  <c r="H1110" i="3"/>
  <c r="H1111" i="3"/>
  <c r="H1112" i="3"/>
  <c r="H1113" i="3"/>
  <c r="H1114" i="3"/>
  <c r="H1115" i="3"/>
  <c r="H1116" i="3"/>
  <c r="H1117" i="3"/>
  <c r="H1118" i="3"/>
  <c r="H1119" i="3"/>
  <c r="H1120" i="3"/>
  <c r="H1121" i="3"/>
  <c r="H1122" i="3"/>
  <c r="H1123" i="3"/>
  <c r="H1124" i="3"/>
  <c r="H1125" i="3"/>
  <c r="H1126" i="3"/>
  <c r="H1127" i="3"/>
  <c r="H1128" i="3"/>
  <c r="H1129" i="3"/>
  <c r="H1130" i="3"/>
  <c r="H1131" i="3"/>
  <c r="H1132" i="3"/>
  <c r="H1133" i="3"/>
  <c r="H1134" i="3"/>
  <c r="H1135" i="3"/>
  <c r="H1136" i="3"/>
  <c r="H1137" i="3"/>
  <c r="H1138" i="3"/>
  <c r="H1139" i="3"/>
  <c r="H1140" i="3"/>
  <c r="H1141" i="3"/>
  <c r="H1142" i="3"/>
  <c r="H1143" i="3"/>
  <c r="H1144" i="3"/>
  <c r="H1145" i="3"/>
  <c r="H1146" i="3"/>
  <c r="H1147" i="3"/>
  <c r="H1148" i="3"/>
  <c r="H1149" i="3"/>
  <c r="H1150" i="3"/>
  <c r="H1151" i="3"/>
  <c r="H1152" i="3"/>
  <c r="H1153" i="3"/>
  <c r="H1154" i="3"/>
  <c r="H1155" i="3"/>
  <c r="H1156" i="3"/>
  <c r="H1157" i="3"/>
  <c r="H1158" i="3"/>
  <c r="H1159" i="3"/>
  <c r="H1160" i="3"/>
  <c r="H1161" i="3"/>
  <c r="H1162" i="3"/>
  <c r="H1163" i="3"/>
  <c r="H1164" i="3"/>
  <c r="H1165" i="3"/>
  <c r="H1166" i="3"/>
  <c r="H1167" i="3"/>
  <c r="H1168" i="3"/>
  <c r="H1169" i="3"/>
  <c r="H1170" i="3"/>
  <c r="H1171" i="3"/>
  <c r="H1172" i="3"/>
  <c r="H1173" i="3"/>
  <c r="H1174" i="3"/>
  <c r="H1175" i="3"/>
  <c r="H1176" i="3"/>
  <c r="H1177" i="3"/>
  <c r="H1178" i="3"/>
  <c r="H1179" i="3"/>
  <c r="H1180" i="3"/>
  <c r="H1181" i="3"/>
  <c r="H1182" i="3"/>
  <c r="H1183" i="3"/>
  <c r="H1184" i="3"/>
  <c r="H1185" i="3"/>
  <c r="H1186" i="3"/>
  <c r="H1187" i="3"/>
  <c r="H1188" i="3"/>
  <c r="H1189" i="3"/>
  <c r="H1190" i="3"/>
  <c r="H1191" i="3"/>
  <c r="H1192" i="3"/>
  <c r="H1193" i="3"/>
  <c r="H1194" i="3"/>
  <c r="H1195" i="3"/>
  <c r="H1196" i="3"/>
  <c r="H1197" i="3"/>
  <c r="H1198" i="3"/>
  <c r="H1199" i="3"/>
  <c r="H1200" i="3"/>
  <c r="H1201" i="3"/>
  <c r="H1202" i="3"/>
  <c r="H1203" i="3"/>
  <c r="H1204" i="3"/>
  <c r="H1205" i="3"/>
  <c r="H1206" i="3"/>
  <c r="H1207" i="3"/>
  <c r="H1208" i="3"/>
  <c r="H1209" i="3"/>
  <c r="H1210" i="3"/>
  <c r="H1211" i="3"/>
  <c r="H1212" i="3"/>
  <c r="H1213" i="3"/>
  <c r="H1214" i="3"/>
  <c r="H1215" i="3"/>
  <c r="H1216" i="3"/>
  <c r="H1217" i="3"/>
  <c r="H1218" i="3"/>
  <c r="H1219" i="3"/>
  <c r="H1220" i="3"/>
  <c r="H1221" i="3"/>
  <c r="H1222" i="3"/>
  <c r="H1223" i="3"/>
  <c r="H1224" i="3"/>
  <c r="H1225" i="3"/>
  <c r="H1226" i="3"/>
  <c r="H1227" i="3"/>
  <c r="H1228" i="3"/>
  <c r="H1229" i="3"/>
  <c r="H1230" i="3"/>
  <c r="H1231" i="3"/>
  <c r="H1232" i="3"/>
  <c r="H1233" i="3"/>
  <c r="H1234" i="3"/>
  <c r="H1235" i="3"/>
  <c r="H1236" i="3"/>
  <c r="H1237" i="3"/>
  <c r="H1238" i="3"/>
  <c r="H1239" i="3"/>
  <c r="H1240" i="3"/>
  <c r="H1241" i="3"/>
  <c r="H1242" i="3"/>
  <c r="H1243" i="3"/>
  <c r="H1244" i="3"/>
  <c r="H1245" i="3"/>
  <c r="H1246" i="3"/>
  <c r="H1247" i="3"/>
  <c r="H1248" i="3"/>
  <c r="H1249" i="3"/>
  <c r="H1250" i="3"/>
  <c r="H1251" i="3"/>
  <c r="H1252" i="3"/>
  <c r="H1253" i="3"/>
  <c r="H1254" i="3"/>
  <c r="H1255" i="3"/>
  <c r="H1256" i="3"/>
  <c r="H1257" i="3"/>
  <c r="H1258" i="3"/>
  <c r="H1259" i="3"/>
  <c r="H1260" i="3"/>
  <c r="H1261" i="3"/>
  <c r="H1262" i="3"/>
  <c r="H1263" i="3"/>
  <c r="H1264" i="3"/>
  <c r="H1265" i="3"/>
  <c r="H1266" i="3"/>
  <c r="H1267" i="3"/>
  <c r="H1268" i="3"/>
  <c r="H1269" i="3"/>
  <c r="H1270" i="3"/>
  <c r="H1271" i="3"/>
  <c r="H1272" i="3"/>
  <c r="H1273" i="3"/>
  <c r="H1274" i="3"/>
  <c r="H1275" i="3"/>
  <c r="H1276" i="3"/>
  <c r="H1277" i="3"/>
  <c r="H1278" i="3"/>
  <c r="H1279" i="3"/>
  <c r="H1280" i="3"/>
  <c r="H1281" i="3"/>
  <c r="H1282" i="3"/>
  <c r="H1283" i="3"/>
  <c r="H1284" i="3"/>
  <c r="H1285" i="3"/>
  <c r="H1286" i="3"/>
  <c r="H1287" i="3"/>
  <c r="H1288" i="3"/>
  <c r="H1289" i="3"/>
  <c r="H1290" i="3"/>
  <c r="H1291" i="3"/>
  <c r="H1292" i="3"/>
  <c r="H1293" i="3"/>
  <c r="H1294" i="3"/>
  <c r="H1295" i="3"/>
  <c r="H1296" i="3"/>
  <c r="H1297" i="3"/>
  <c r="H1298" i="3"/>
  <c r="H1299" i="3"/>
  <c r="H1300" i="3"/>
  <c r="H1301" i="3"/>
  <c r="H1302" i="3"/>
  <c r="H1303" i="3"/>
  <c r="H1304" i="3"/>
  <c r="H1305" i="3"/>
  <c r="H1306" i="3"/>
  <c r="H1307" i="3"/>
  <c r="H1308" i="3"/>
  <c r="H1309" i="3"/>
  <c r="H1310" i="3"/>
  <c r="H1311" i="3"/>
  <c r="H1312" i="3"/>
  <c r="H1313" i="3"/>
  <c r="H1314" i="3"/>
  <c r="H1315" i="3"/>
  <c r="H1316" i="3"/>
  <c r="H1317" i="3"/>
  <c r="H1318" i="3"/>
  <c r="H1319" i="3"/>
  <c r="H1320" i="3"/>
  <c r="H1321" i="3"/>
  <c r="H1322" i="3"/>
  <c r="H1323" i="3"/>
  <c r="H1324" i="3"/>
  <c r="H1325" i="3"/>
  <c r="H1326" i="3"/>
  <c r="H1327" i="3"/>
  <c r="H1328" i="3"/>
  <c r="H1329" i="3"/>
  <c r="H1330" i="3"/>
  <c r="H1331" i="3"/>
  <c r="H1332" i="3"/>
  <c r="H1333" i="3"/>
  <c r="H1334" i="3"/>
  <c r="H1335" i="3"/>
  <c r="H1336" i="3"/>
  <c r="H1337" i="3"/>
  <c r="H1338" i="3"/>
  <c r="H1339" i="3"/>
  <c r="H1340" i="3"/>
  <c r="H1341" i="3"/>
  <c r="H1342" i="3"/>
  <c r="H1343" i="3"/>
  <c r="H1344" i="3"/>
  <c r="H1345" i="3"/>
  <c r="H1346" i="3"/>
  <c r="H1347" i="3"/>
  <c r="H1348" i="3"/>
  <c r="H1349" i="3"/>
  <c r="H1350" i="3"/>
  <c r="H1351" i="3"/>
  <c r="H1352" i="3"/>
  <c r="H1353" i="3"/>
  <c r="H1354" i="3"/>
  <c r="H1355" i="3"/>
  <c r="H1356" i="3"/>
  <c r="H1357" i="3"/>
  <c r="H1358" i="3"/>
  <c r="H1359" i="3"/>
  <c r="H1360" i="3"/>
  <c r="H1361" i="3"/>
  <c r="H1362" i="3"/>
  <c r="H1363" i="3"/>
  <c r="H1364" i="3"/>
  <c r="H1365" i="3"/>
  <c r="H1366" i="3"/>
  <c r="H1367" i="3"/>
  <c r="H1368" i="3"/>
  <c r="H1369" i="3"/>
  <c r="H1370" i="3"/>
  <c r="H1371" i="3"/>
  <c r="H1372" i="3"/>
  <c r="H1373" i="3"/>
  <c r="H1374" i="3"/>
  <c r="H1375" i="3"/>
  <c r="H1376" i="3"/>
  <c r="H1377" i="3"/>
  <c r="H1378" i="3"/>
  <c r="H1379" i="3"/>
  <c r="H1380" i="3"/>
  <c r="H1381" i="3"/>
  <c r="H1382" i="3"/>
  <c r="H1383" i="3"/>
  <c r="H1384" i="3"/>
  <c r="H1385" i="3"/>
  <c r="H1386" i="3"/>
  <c r="H1387" i="3"/>
  <c r="H1388" i="3"/>
  <c r="H1389" i="3"/>
  <c r="H1390" i="3"/>
  <c r="H1391" i="3"/>
  <c r="H1392" i="3"/>
  <c r="H1393" i="3"/>
  <c r="H1394" i="3"/>
  <c r="H1395" i="3"/>
  <c r="H1396" i="3"/>
  <c r="H1397" i="3"/>
  <c r="H1398" i="3"/>
  <c r="H1399" i="3"/>
  <c r="H1400" i="3"/>
  <c r="H1401" i="3"/>
  <c r="H1402" i="3"/>
  <c r="H1403" i="3"/>
  <c r="H1404" i="3"/>
  <c r="H1405" i="3"/>
  <c r="H1406" i="3"/>
  <c r="H1407" i="3"/>
  <c r="H1408" i="3"/>
  <c r="H1409" i="3"/>
  <c r="H1410" i="3"/>
  <c r="H1411" i="3"/>
  <c r="H1412" i="3"/>
  <c r="H1413" i="3"/>
  <c r="H1414" i="3"/>
  <c r="H1415" i="3"/>
  <c r="H1416" i="3"/>
  <c r="H1417" i="3"/>
  <c r="H1418" i="3"/>
  <c r="H1419" i="3"/>
  <c r="H1420" i="3"/>
  <c r="H1421" i="3"/>
  <c r="H1422" i="3"/>
  <c r="H1423" i="3"/>
  <c r="H1424" i="3"/>
  <c r="H1425" i="3"/>
  <c r="H1426" i="3"/>
  <c r="H1427" i="3"/>
  <c r="H1428" i="3"/>
  <c r="H1429" i="3"/>
  <c r="H1430" i="3"/>
  <c r="H1431" i="3"/>
  <c r="H1432" i="3"/>
  <c r="H1433" i="3"/>
  <c r="H1434" i="3"/>
  <c r="H1435" i="3"/>
  <c r="H1436" i="3"/>
  <c r="H1437" i="3"/>
  <c r="H1438" i="3"/>
  <c r="H1439" i="3"/>
  <c r="H1440" i="3"/>
  <c r="H1441" i="3"/>
  <c r="H1442" i="3"/>
  <c r="H1443" i="3"/>
  <c r="H1444" i="3"/>
  <c r="H1445" i="3"/>
  <c r="H1446" i="3"/>
  <c r="H1447" i="3"/>
  <c r="H1448" i="3"/>
  <c r="H1449" i="3"/>
  <c r="H1450" i="3"/>
  <c r="H1451" i="3"/>
  <c r="H1452" i="3"/>
  <c r="H1453" i="3"/>
  <c r="L1453" i="3" s="1"/>
  <c r="H1454" i="3"/>
  <c r="H1455" i="3"/>
  <c r="H1456" i="3"/>
  <c r="H1457" i="3"/>
  <c r="H1458" i="3"/>
  <c r="H1459" i="3"/>
  <c r="H1460" i="3"/>
  <c r="H1461" i="3"/>
  <c r="H1462" i="3"/>
  <c r="H1463" i="3"/>
  <c r="H1464" i="3"/>
  <c r="H1465" i="3"/>
  <c r="H1466" i="3"/>
  <c r="H1467" i="3"/>
  <c r="H1468" i="3"/>
  <c r="H1469" i="3"/>
  <c r="H1470" i="3"/>
  <c r="H1471" i="3"/>
  <c r="H1472" i="3"/>
  <c r="H1473" i="3"/>
  <c r="H1474" i="3"/>
  <c r="H1475" i="3"/>
  <c r="H1476" i="3"/>
  <c r="H1477" i="3"/>
  <c r="H1478" i="3"/>
  <c r="H1479" i="3"/>
  <c r="H1480" i="3"/>
  <c r="H1481" i="3"/>
  <c r="H1482" i="3"/>
  <c r="H1483" i="3"/>
  <c r="H1484" i="3"/>
  <c r="H1485" i="3"/>
  <c r="H1486" i="3"/>
  <c r="H1487" i="3"/>
  <c r="H1488" i="3"/>
  <c r="H1489" i="3"/>
  <c r="H1490" i="3"/>
  <c r="H1491" i="3"/>
  <c r="H1492" i="3"/>
  <c r="H1493" i="3"/>
  <c r="H1494" i="3"/>
  <c r="H1495" i="3"/>
  <c r="H1496" i="3"/>
  <c r="H1497" i="3"/>
  <c r="H1498" i="3"/>
  <c r="H1499" i="3"/>
  <c r="H1500" i="3"/>
  <c r="H1501" i="3"/>
  <c r="H1502" i="3"/>
  <c r="H1503" i="3"/>
  <c r="H1504" i="3"/>
  <c r="H1505" i="3"/>
  <c r="H1506" i="3"/>
  <c r="H1507" i="3"/>
  <c r="H1508" i="3"/>
  <c r="H1509" i="3"/>
  <c r="H1510" i="3"/>
  <c r="H1511" i="3"/>
  <c r="H1512" i="3"/>
  <c r="H1513" i="3"/>
  <c r="H1514" i="3"/>
  <c r="H1515" i="3"/>
  <c r="H1516" i="3"/>
  <c r="H1517" i="3"/>
  <c r="H1518" i="3"/>
  <c r="H1519" i="3"/>
  <c r="H1520" i="3"/>
  <c r="H1521" i="3"/>
  <c r="H1522" i="3"/>
  <c r="H1523" i="3"/>
  <c r="H1524" i="3"/>
  <c r="H1525" i="3"/>
  <c r="H1526" i="3"/>
  <c r="H1527" i="3"/>
  <c r="H1528" i="3"/>
  <c r="H1529" i="3"/>
  <c r="H1530" i="3"/>
  <c r="H1531" i="3"/>
  <c r="H1532" i="3"/>
  <c r="H1533" i="3"/>
  <c r="H1534" i="3"/>
  <c r="H1535" i="3"/>
  <c r="H1536" i="3"/>
  <c r="H1537" i="3"/>
  <c r="H1538" i="3"/>
  <c r="H1539" i="3"/>
  <c r="H1540" i="3"/>
  <c r="H1541" i="3"/>
  <c r="H1542" i="3"/>
  <c r="H1543" i="3"/>
  <c r="H1544" i="3"/>
  <c r="H1545" i="3"/>
  <c r="H1546" i="3"/>
  <c r="H1547" i="3"/>
  <c r="H1548" i="3"/>
  <c r="H1549" i="3"/>
  <c r="H1550" i="3"/>
  <c r="H1551" i="3"/>
  <c r="H1552" i="3"/>
  <c r="H1553" i="3"/>
  <c r="H1554" i="3"/>
  <c r="H1555" i="3"/>
  <c r="H1556" i="3"/>
  <c r="H1557" i="3"/>
  <c r="H1558" i="3"/>
  <c r="H1559" i="3"/>
  <c r="H1560" i="3"/>
  <c r="H1561" i="3"/>
  <c r="H1562" i="3"/>
  <c r="H1563" i="3"/>
  <c r="H1564" i="3"/>
  <c r="H1565" i="3"/>
  <c r="H1566" i="3"/>
  <c r="H1567" i="3"/>
  <c r="H1568" i="3"/>
  <c r="H1569" i="3"/>
  <c r="H1570" i="3"/>
  <c r="H1571" i="3"/>
  <c r="H1572" i="3"/>
  <c r="H1573" i="3"/>
  <c r="H1574" i="3"/>
  <c r="H1575" i="3"/>
  <c r="H1576" i="3"/>
  <c r="H1577" i="3"/>
  <c r="H1578" i="3"/>
  <c r="H1579" i="3"/>
  <c r="H1580" i="3"/>
  <c r="H1581" i="3"/>
  <c r="H1582" i="3"/>
  <c r="H1583" i="3"/>
  <c r="H1584" i="3"/>
  <c r="H1585" i="3"/>
  <c r="H1586" i="3"/>
  <c r="H1587" i="3"/>
  <c r="H1588" i="3"/>
  <c r="H1589" i="3"/>
  <c r="H1590" i="3"/>
  <c r="H1591" i="3"/>
  <c r="H1592" i="3"/>
  <c r="H1593" i="3"/>
  <c r="H1594" i="3"/>
  <c r="H1595" i="3"/>
  <c r="H1596" i="3"/>
  <c r="H1597" i="3"/>
  <c r="H1598" i="3"/>
  <c r="H1599" i="3"/>
  <c r="H1600" i="3"/>
  <c r="H1601" i="3"/>
  <c r="H1602" i="3"/>
  <c r="H1603" i="3"/>
  <c r="H1604" i="3"/>
  <c r="H1605" i="3"/>
  <c r="H1606" i="3"/>
  <c r="H1607" i="3"/>
  <c r="H1608" i="3"/>
  <c r="H1609" i="3"/>
  <c r="H1610" i="3"/>
  <c r="H1611" i="3"/>
  <c r="H1612" i="3"/>
  <c r="H1613" i="3"/>
  <c r="H1614" i="3"/>
  <c r="H1615" i="3"/>
  <c r="H1616" i="3"/>
  <c r="H1617" i="3"/>
  <c r="H1618" i="3"/>
  <c r="H1619" i="3"/>
  <c r="H1620" i="3"/>
  <c r="H1621" i="3"/>
  <c r="H1622" i="3"/>
  <c r="H1623" i="3"/>
  <c r="H1624" i="3"/>
  <c r="H1625" i="3"/>
  <c r="H1626" i="3"/>
  <c r="H1627" i="3"/>
  <c r="H1628" i="3"/>
  <c r="H1629" i="3"/>
  <c r="H1630" i="3"/>
  <c r="H1631" i="3"/>
  <c r="H1632" i="3"/>
  <c r="H1633" i="3"/>
  <c r="H1634" i="3"/>
  <c r="H1635" i="3"/>
  <c r="H1636" i="3"/>
  <c r="H1637" i="3"/>
  <c r="H1638" i="3"/>
  <c r="H1639" i="3"/>
  <c r="H1640" i="3"/>
  <c r="H1641" i="3"/>
  <c r="H1642" i="3"/>
  <c r="H1643" i="3"/>
  <c r="H1644" i="3"/>
  <c r="H1645" i="3"/>
  <c r="H1646" i="3"/>
  <c r="H1647" i="3"/>
  <c r="H1648" i="3"/>
  <c r="H1649" i="3"/>
  <c r="H1650" i="3"/>
  <c r="H1651" i="3"/>
  <c r="H1652" i="3"/>
  <c r="H1653" i="3"/>
  <c r="H1654" i="3"/>
  <c r="H1655" i="3"/>
  <c r="H1656" i="3"/>
  <c r="H1657" i="3"/>
  <c r="H1658" i="3"/>
  <c r="H1659" i="3"/>
  <c r="H1660" i="3"/>
  <c r="H1661" i="3"/>
  <c r="H1662" i="3"/>
  <c r="H1663" i="3"/>
  <c r="H1664" i="3"/>
  <c r="H1665" i="3"/>
  <c r="H1666" i="3"/>
  <c r="H1667" i="3"/>
  <c r="H1668" i="3"/>
  <c r="H1669" i="3"/>
  <c r="H1670" i="3"/>
  <c r="H1671" i="3"/>
  <c r="H1672" i="3"/>
  <c r="H1673" i="3"/>
  <c r="H1674" i="3"/>
  <c r="H1675" i="3"/>
  <c r="H1676" i="3"/>
  <c r="H1677" i="3"/>
  <c r="H1678" i="3"/>
  <c r="H1679" i="3"/>
  <c r="H1680" i="3"/>
  <c r="H1681" i="3"/>
  <c r="H1682" i="3"/>
  <c r="H1683" i="3"/>
  <c r="H1684" i="3"/>
  <c r="H1685" i="3"/>
  <c r="H1686" i="3"/>
  <c r="H1687" i="3"/>
  <c r="H1688" i="3"/>
  <c r="H1689" i="3"/>
  <c r="H1690" i="3"/>
  <c r="H1691" i="3"/>
  <c r="H1692" i="3"/>
  <c r="H1693" i="3"/>
  <c r="H1694" i="3"/>
  <c r="H1695" i="3"/>
  <c r="H1696" i="3"/>
  <c r="H1697" i="3"/>
  <c r="H1698" i="3"/>
  <c r="H1699" i="3"/>
  <c r="H1700" i="3"/>
  <c r="H1701" i="3"/>
  <c r="H1702" i="3"/>
  <c r="H1703" i="3"/>
  <c r="H1704" i="3"/>
  <c r="H1705" i="3"/>
  <c r="H1706" i="3"/>
  <c r="H1707" i="3"/>
  <c r="H1708" i="3"/>
  <c r="H1709" i="3"/>
  <c r="H1710" i="3"/>
  <c r="H1711" i="3"/>
  <c r="H1712" i="3"/>
  <c r="H1713" i="3"/>
  <c r="H1714" i="3"/>
  <c r="H1715" i="3"/>
  <c r="H1716" i="3"/>
  <c r="H1717" i="3"/>
  <c r="H1718" i="3"/>
  <c r="H1719" i="3"/>
  <c r="H1720" i="3"/>
  <c r="H1721" i="3"/>
  <c r="H1722" i="3"/>
  <c r="H1723" i="3"/>
  <c r="H1724" i="3"/>
  <c r="H1725" i="3"/>
  <c r="H1726" i="3"/>
  <c r="H1727" i="3"/>
  <c r="H1728" i="3"/>
  <c r="H1729" i="3"/>
  <c r="H1730" i="3"/>
  <c r="H1731" i="3"/>
  <c r="H1732" i="3"/>
  <c r="H1733" i="3"/>
  <c r="H1734" i="3"/>
  <c r="H1735" i="3"/>
  <c r="H1736" i="3"/>
  <c r="H1737" i="3"/>
  <c r="H1738" i="3"/>
  <c r="H1739" i="3"/>
  <c r="H1740" i="3"/>
  <c r="H1741" i="3"/>
  <c r="H1742" i="3"/>
  <c r="H1743" i="3"/>
  <c r="H1744" i="3"/>
  <c r="H1745" i="3"/>
  <c r="H1746" i="3"/>
  <c r="H1747" i="3"/>
  <c r="H1748" i="3"/>
  <c r="H1749" i="3"/>
  <c r="H1750" i="3"/>
  <c r="H1751" i="3"/>
  <c r="H1752" i="3"/>
  <c r="H1753" i="3"/>
  <c r="H1754" i="3"/>
  <c r="H1755" i="3"/>
  <c r="H1756" i="3"/>
  <c r="H1757" i="3"/>
  <c r="H1758" i="3"/>
  <c r="H1759" i="3"/>
  <c r="H1760" i="3"/>
  <c r="H1761" i="3"/>
  <c r="H1762" i="3"/>
  <c r="H1763" i="3"/>
  <c r="H1764" i="3"/>
  <c r="H1765" i="3"/>
  <c r="H1766" i="3"/>
  <c r="H1767" i="3"/>
  <c r="H1768" i="3"/>
  <c r="H1769" i="3"/>
  <c r="H1770" i="3"/>
  <c r="H1771" i="3"/>
  <c r="H1772" i="3"/>
  <c r="H1773" i="3"/>
  <c r="H1774" i="3"/>
  <c r="H1775" i="3"/>
  <c r="H1776" i="3"/>
  <c r="H1777" i="3"/>
  <c r="H1778" i="3"/>
  <c r="H1779" i="3"/>
  <c r="H1780" i="3"/>
  <c r="H1781" i="3"/>
  <c r="H1782" i="3"/>
  <c r="H1783" i="3"/>
  <c r="H1784" i="3"/>
  <c r="H1785" i="3"/>
  <c r="H1786" i="3"/>
  <c r="H1787" i="3"/>
  <c r="H1788" i="3"/>
  <c r="H1789" i="3"/>
  <c r="H1790" i="3"/>
  <c r="H1791" i="3"/>
  <c r="H1792" i="3"/>
  <c r="H1793" i="3"/>
  <c r="H1794" i="3"/>
  <c r="H1795" i="3"/>
  <c r="H1796" i="3"/>
  <c r="H1797" i="3"/>
  <c r="H1798" i="3"/>
  <c r="H1799" i="3"/>
  <c r="H1800" i="3"/>
  <c r="H1801" i="3"/>
  <c r="H1802" i="3"/>
  <c r="H1803" i="3"/>
  <c r="H1804" i="3"/>
  <c r="H1805" i="3"/>
  <c r="H1806" i="3"/>
  <c r="H1807" i="3"/>
  <c r="H1808" i="3"/>
  <c r="H1809" i="3"/>
  <c r="H1810" i="3"/>
  <c r="H1811" i="3"/>
  <c r="H1812" i="3"/>
  <c r="H1813" i="3"/>
  <c r="H1814" i="3"/>
  <c r="H1815" i="3"/>
  <c r="H1816" i="3"/>
  <c r="H1817" i="3"/>
  <c r="H1818" i="3"/>
  <c r="H1819" i="3"/>
  <c r="H1820" i="3"/>
  <c r="H1821" i="3"/>
  <c r="H1822" i="3"/>
  <c r="H1823" i="3"/>
  <c r="H1824" i="3"/>
  <c r="H1825" i="3"/>
  <c r="H1826" i="3"/>
  <c r="H1827" i="3"/>
  <c r="H1828" i="3"/>
  <c r="H1829" i="3"/>
  <c r="H1830" i="3"/>
  <c r="H1831" i="3"/>
  <c r="H1832" i="3"/>
  <c r="H1833" i="3"/>
  <c r="H1834" i="3"/>
  <c r="H1835" i="3"/>
  <c r="H1836" i="3"/>
  <c r="H1837" i="3"/>
  <c r="H1838" i="3"/>
  <c r="H1839" i="3"/>
  <c r="H1840" i="3"/>
  <c r="H1841" i="3"/>
  <c r="H1842" i="3"/>
  <c r="H1843" i="3"/>
  <c r="H1844" i="3"/>
  <c r="H1845" i="3"/>
  <c r="H1846" i="3"/>
  <c r="H1847" i="3"/>
  <c r="H1848" i="3"/>
  <c r="H1849" i="3"/>
  <c r="H1850" i="3"/>
  <c r="H1851" i="3"/>
  <c r="H1852" i="3"/>
  <c r="H1853" i="3"/>
  <c r="H1854" i="3"/>
  <c r="H1855" i="3"/>
  <c r="H1856" i="3"/>
  <c r="H1857" i="3"/>
  <c r="H1858" i="3"/>
  <c r="H1859" i="3"/>
  <c r="H1860" i="3"/>
  <c r="H1861" i="3"/>
  <c r="H1862" i="3"/>
  <c r="H1863" i="3"/>
  <c r="H1864" i="3"/>
  <c r="H1865" i="3"/>
  <c r="H1866" i="3"/>
  <c r="H1867" i="3"/>
  <c r="H1868" i="3"/>
  <c r="H1869" i="3"/>
  <c r="H1870" i="3"/>
  <c r="H1871" i="3"/>
  <c r="H1872" i="3"/>
  <c r="H1873" i="3"/>
  <c r="H1874" i="3"/>
  <c r="H1875" i="3"/>
  <c r="H1876" i="3"/>
  <c r="H1877" i="3"/>
  <c r="H1878" i="3"/>
  <c r="H1879" i="3"/>
  <c r="H1880" i="3"/>
  <c r="H1881" i="3"/>
  <c r="H1882" i="3"/>
  <c r="H1883" i="3"/>
  <c r="H1884" i="3"/>
  <c r="H1885" i="3"/>
  <c r="H1886" i="3"/>
  <c r="H1887" i="3"/>
  <c r="H1888" i="3"/>
  <c r="H1889" i="3"/>
  <c r="H1890" i="3"/>
  <c r="H1891" i="3"/>
  <c r="H1892" i="3"/>
  <c r="H1893" i="3"/>
  <c r="H1894" i="3"/>
  <c r="H1895" i="3"/>
  <c r="H1896" i="3"/>
  <c r="H1897" i="3"/>
  <c r="H1898" i="3"/>
  <c r="H1899" i="3"/>
  <c r="H1900" i="3"/>
  <c r="H1901" i="3"/>
  <c r="H1902" i="3"/>
  <c r="H1903" i="3"/>
  <c r="H1904" i="3"/>
  <c r="H1905" i="3"/>
  <c r="H1906" i="3"/>
  <c r="H1907" i="3"/>
  <c r="H1908" i="3"/>
  <c r="H1909" i="3"/>
  <c r="H1910" i="3"/>
  <c r="H1911" i="3"/>
  <c r="H1912" i="3"/>
  <c r="H1913" i="3"/>
  <c r="H1914" i="3"/>
  <c r="H1915" i="3"/>
  <c r="H1916" i="3"/>
  <c r="H1917" i="3"/>
  <c r="H1918" i="3"/>
  <c r="H1919" i="3"/>
  <c r="H1920" i="3"/>
  <c r="H1921" i="3"/>
  <c r="H1922" i="3"/>
  <c r="H1923" i="3"/>
  <c r="H1924" i="3"/>
  <c r="H1925" i="3"/>
  <c r="H1926" i="3"/>
  <c r="H1927" i="3"/>
  <c r="H1928" i="3"/>
  <c r="H1929" i="3"/>
  <c r="H1930" i="3"/>
  <c r="H1931" i="3"/>
  <c r="H1932" i="3"/>
  <c r="H1933" i="3"/>
  <c r="H1934" i="3"/>
  <c r="H1935" i="3"/>
  <c r="H1936" i="3"/>
  <c r="H1937" i="3"/>
  <c r="H1938" i="3"/>
  <c r="H1939" i="3"/>
  <c r="H1940" i="3"/>
  <c r="H1941" i="3"/>
  <c r="H1942" i="3"/>
  <c r="H1943" i="3"/>
  <c r="H1944" i="3"/>
  <c r="H1945" i="3"/>
  <c r="H1946" i="3"/>
  <c r="H1947" i="3"/>
  <c r="H1948" i="3"/>
  <c r="H1949" i="3"/>
  <c r="H1950" i="3"/>
  <c r="H1951" i="3"/>
  <c r="H1952" i="3"/>
  <c r="H1953" i="3"/>
  <c r="H1954" i="3"/>
  <c r="H1955" i="3"/>
  <c r="H1956" i="3"/>
  <c r="H1957" i="3"/>
  <c r="H1958" i="3"/>
  <c r="H1959" i="3"/>
  <c r="H1960" i="3"/>
  <c r="H1961" i="3"/>
  <c r="H1962" i="3"/>
  <c r="H1963" i="3"/>
  <c r="H1964" i="3"/>
  <c r="H1965" i="3"/>
  <c r="H1966" i="3"/>
  <c r="H1967" i="3"/>
  <c r="H1968" i="3"/>
  <c r="H1969" i="3"/>
  <c r="H1970" i="3"/>
  <c r="H1971" i="3"/>
  <c r="H1972" i="3"/>
  <c r="H1973" i="3"/>
  <c r="H1974" i="3"/>
  <c r="H1975" i="3"/>
  <c r="H1976" i="3"/>
  <c r="H1977" i="3"/>
  <c r="H1978" i="3"/>
  <c r="H1979" i="3"/>
  <c r="H1980" i="3"/>
  <c r="H1981" i="3"/>
  <c r="H1982" i="3"/>
  <c r="H1983" i="3"/>
  <c r="H1984" i="3"/>
  <c r="H1985" i="3"/>
  <c r="H1986" i="3"/>
  <c r="H1987" i="3"/>
  <c r="H1988" i="3"/>
  <c r="H1989" i="3"/>
  <c r="H1990" i="3"/>
  <c r="H1991" i="3"/>
  <c r="H1992" i="3"/>
  <c r="H1993" i="3"/>
  <c r="H1994" i="3"/>
  <c r="H1995" i="3"/>
  <c r="H1996" i="3"/>
  <c r="H1997" i="3"/>
  <c r="H1998" i="3"/>
  <c r="H1999" i="3"/>
  <c r="H2000" i="3"/>
  <c r="H2001" i="3"/>
  <c r="H2002" i="3"/>
  <c r="H2003" i="3"/>
  <c r="H2004" i="3"/>
  <c r="H2005" i="3"/>
  <c r="H2006" i="3"/>
  <c r="H2007" i="3"/>
  <c r="H2008" i="3"/>
  <c r="H2009" i="3"/>
  <c r="H2010" i="3"/>
  <c r="H2011" i="3"/>
  <c r="H2012" i="3"/>
  <c r="H2013" i="3"/>
  <c r="H2014" i="3"/>
  <c r="H2015" i="3"/>
  <c r="H2016" i="3"/>
  <c r="H2017" i="3"/>
  <c r="H2018" i="3"/>
  <c r="H2019" i="3"/>
  <c r="H2020" i="3"/>
  <c r="H2021" i="3"/>
  <c r="H2022" i="3"/>
  <c r="H2023" i="3"/>
  <c r="H2024" i="3"/>
  <c r="H2025" i="3"/>
  <c r="H2026" i="3"/>
  <c r="H2027" i="3"/>
  <c r="H2028" i="3"/>
  <c r="H2029" i="3"/>
  <c r="H2030" i="3"/>
  <c r="H2031" i="3"/>
  <c r="H2032" i="3"/>
  <c r="H2033" i="3"/>
  <c r="H2034" i="3"/>
  <c r="H2035" i="3"/>
  <c r="H2036" i="3"/>
  <c r="H2037" i="3"/>
  <c r="H2038" i="3"/>
  <c r="H2039" i="3"/>
  <c r="H2040" i="3"/>
  <c r="H2041" i="3"/>
  <c r="H2042" i="3"/>
  <c r="H2043" i="3"/>
  <c r="H2044" i="3"/>
  <c r="H2045" i="3"/>
  <c r="H2046" i="3"/>
  <c r="H2047" i="3"/>
  <c r="H2048" i="3"/>
  <c r="H2049" i="3"/>
  <c r="H2050" i="3"/>
  <c r="H2051" i="3"/>
  <c r="H2052" i="3"/>
  <c r="H2053" i="3"/>
  <c r="H2054" i="3"/>
  <c r="H2055" i="3"/>
  <c r="H2056" i="3"/>
  <c r="H2057" i="3"/>
  <c r="H2058" i="3"/>
  <c r="H2059" i="3"/>
  <c r="H2060" i="3"/>
  <c r="H2061" i="3"/>
  <c r="H2062" i="3"/>
  <c r="H2063" i="3"/>
  <c r="H2064" i="3"/>
  <c r="H2065" i="3"/>
  <c r="H2066" i="3"/>
  <c r="H2067" i="3"/>
  <c r="H2068" i="3"/>
  <c r="H2069" i="3"/>
  <c r="H2070" i="3"/>
  <c r="H2071" i="3"/>
  <c r="H2072" i="3"/>
  <c r="H2073" i="3"/>
  <c r="H2074" i="3"/>
  <c r="H2075" i="3"/>
  <c r="H2076" i="3"/>
  <c r="H2077" i="3"/>
  <c r="H2078" i="3"/>
  <c r="H2079" i="3"/>
  <c r="H2080" i="3"/>
  <c r="H2081" i="3"/>
  <c r="H2082" i="3"/>
  <c r="H2083" i="3"/>
  <c r="H2084" i="3"/>
  <c r="H2085" i="3"/>
  <c r="H2086" i="3"/>
  <c r="H2087" i="3"/>
  <c r="H2088" i="3"/>
  <c r="H2089" i="3"/>
  <c r="H2090" i="3"/>
  <c r="H2091" i="3"/>
  <c r="H2092" i="3"/>
  <c r="H2093" i="3"/>
  <c r="H2094" i="3"/>
  <c r="H2095" i="3"/>
  <c r="H2096" i="3"/>
  <c r="H2097" i="3"/>
  <c r="H2098" i="3"/>
  <c r="H2099" i="3"/>
  <c r="H2100" i="3"/>
  <c r="H2101" i="3"/>
  <c r="H2102" i="3"/>
  <c r="H2103" i="3"/>
  <c r="H2104" i="3"/>
  <c r="H2105" i="3"/>
  <c r="H2106" i="3"/>
  <c r="H2107" i="3"/>
  <c r="H2108" i="3"/>
  <c r="H2109" i="3"/>
  <c r="H2110" i="3"/>
  <c r="H2111" i="3"/>
  <c r="H2112" i="3"/>
  <c r="H2113" i="3"/>
  <c r="H2114" i="3"/>
  <c r="H2115" i="3"/>
  <c r="H2116" i="3"/>
  <c r="H2117" i="3"/>
  <c r="H2118" i="3"/>
  <c r="H2119" i="3"/>
  <c r="H2120" i="3"/>
  <c r="H2121" i="3"/>
  <c r="H2122" i="3"/>
  <c r="H2123" i="3"/>
  <c r="H2124" i="3"/>
  <c r="H2125" i="3"/>
  <c r="H2126" i="3"/>
  <c r="H2127" i="3"/>
  <c r="H2128" i="3"/>
  <c r="H2129" i="3"/>
  <c r="H2130" i="3"/>
  <c r="H2131" i="3"/>
  <c r="H2132" i="3"/>
  <c r="H2133" i="3"/>
  <c r="H2134" i="3"/>
  <c r="H2135" i="3"/>
  <c r="H2136" i="3"/>
  <c r="H2137" i="3"/>
  <c r="H2138" i="3"/>
  <c r="H2139" i="3"/>
  <c r="H2140" i="3"/>
  <c r="H2141" i="3"/>
  <c r="H2142" i="3"/>
  <c r="H2143" i="3"/>
  <c r="H2144" i="3"/>
  <c r="H2145" i="3"/>
  <c r="H2146" i="3"/>
  <c r="H2147" i="3"/>
  <c r="H2148" i="3"/>
  <c r="H2149" i="3"/>
  <c r="H2150" i="3"/>
  <c r="H2151" i="3"/>
  <c r="H2152" i="3"/>
  <c r="H2153" i="3"/>
  <c r="H2154" i="3"/>
  <c r="H2155" i="3"/>
  <c r="H2156" i="3"/>
  <c r="H2157" i="3"/>
  <c r="H2158" i="3"/>
  <c r="H2159" i="3"/>
  <c r="H2160" i="3"/>
  <c r="H2161" i="3"/>
  <c r="H2162" i="3"/>
  <c r="H2163" i="3"/>
  <c r="H2164" i="3"/>
  <c r="H2165" i="3"/>
  <c r="H2166" i="3"/>
  <c r="H2167" i="3"/>
  <c r="H2168" i="3"/>
  <c r="H2169" i="3"/>
  <c r="H2170" i="3"/>
  <c r="H2171" i="3"/>
  <c r="H2172" i="3"/>
  <c r="H2173" i="3"/>
  <c r="H2174" i="3"/>
  <c r="H2175" i="3"/>
  <c r="H2176" i="3"/>
  <c r="H2177" i="3"/>
  <c r="H2178" i="3"/>
  <c r="H2179" i="3"/>
  <c r="H2180" i="3"/>
  <c r="H2181" i="3"/>
  <c r="H2182" i="3"/>
  <c r="H2183" i="3"/>
  <c r="H2184" i="3"/>
  <c r="H2185" i="3"/>
  <c r="H2186" i="3"/>
  <c r="H2187" i="3"/>
  <c r="H2188" i="3"/>
  <c r="H2189" i="3"/>
  <c r="H2190" i="3"/>
  <c r="H2191" i="3"/>
  <c r="H2192" i="3"/>
  <c r="H2193" i="3"/>
  <c r="H2194" i="3"/>
  <c r="H2195" i="3"/>
  <c r="H2196" i="3"/>
  <c r="H2197" i="3"/>
  <c r="H2198" i="3"/>
  <c r="H2199" i="3"/>
  <c r="H2200" i="3"/>
  <c r="H2201" i="3"/>
  <c r="H2202" i="3"/>
  <c r="H2203" i="3"/>
  <c r="H2204" i="3"/>
  <c r="H2205" i="3"/>
  <c r="H2206" i="3"/>
  <c r="H2207" i="3"/>
  <c r="H2208" i="3"/>
  <c r="H2209" i="3"/>
  <c r="H2210" i="3"/>
  <c r="H2211" i="3"/>
  <c r="H2212" i="3"/>
  <c r="H2213" i="3"/>
  <c r="H2214" i="3"/>
  <c r="H2215" i="3"/>
  <c r="H2216" i="3"/>
  <c r="H2217" i="3"/>
  <c r="H2218" i="3"/>
  <c r="H2219" i="3"/>
  <c r="H2220" i="3"/>
  <c r="H2221" i="3"/>
  <c r="H2222" i="3"/>
  <c r="H2223" i="3"/>
  <c r="H2224" i="3"/>
  <c r="H2225" i="3"/>
  <c r="H2226" i="3"/>
  <c r="H2227" i="3"/>
  <c r="H2228" i="3"/>
  <c r="H2229" i="3"/>
  <c r="H2230" i="3"/>
  <c r="H2231" i="3"/>
  <c r="H2232" i="3"/>
  <c r="H2233" i="3"/>
  <c r="H2234" i="3"/>
  <c r="H2235" i="3"/>
  <c r="H2236" i="3"/>
  <c r="H2237" i="3"/>
  <c r="H2238" i="3"/>
  <c r="H2239" i="3"/>
  <c r="H2240" i="3"/>
  <c r="H2241" i="3"/>
  <c r="H2242" i="3"/>
  <c r="H2243" i="3"/>
  <c r="H2244" i="3"/>
  <c r="H2245" i="3"/>
  <c r="H2246" i="3"/>
  <c r="H2247" i="3"/>
  <c r="H2248" i="3"/>
  <c r="H2249" i="3"/>
  <c r="H2250" i="3"/>
  <c r="H2251" i="3"/>
  <c r="H2252" i="3"/>
  <c r="H2253" i="3"/>
  <c r="H2254" i="3"/>
  <c r="H2255" i="3"/>
  <c r="H2256" i="3"/>
  <c r="H2257" i="3"/>
  <c r="H2258" i="3"/>
  <c r="H2259" i="3"/>
  <c r="H2260" i="3"/>
  <c r="H2261" i="3"/>
  <c r="H2262" i="3"/>
  <c r="H2263" i="3"/>
  <c r="H2264" i="3"/>
  <c r="H2265" i="3"/>
  <c r="H2266" i="3"/>
  <c r="H2267" i="3"/>
  <c r="H2268" i="3"/>
  <c r="H2269" i="3"/>
  <c r="H2270" i="3"/>
  <c r="H2271" i="3"/>
  <c r="H2272" i="3"/>
  <c r="H2273" i="3"/>
  <c r="H2274" i="3"/>
  <c r="H2275" i="3"/>
  <c r="H2276" i="3"/>
  <c r="H2277" i="3"/>
  <c r="H2278" i="3"/>
  <c r="H2279" i="3"/>
  <c r="H2280" i="3"/>
  <c r="H2281" i="3"/>
  <c r="H2282" i="3"/>
  <c r="H2283" i="3"/>
  <c r="H2284" i="3"/>
  <c r="H2285" i="3"/>
  <c r="H2286" i="3"/>
  <c r="H2287" i="3"/>
  <c r="H2288" i="3"/>
  <c r="H2289" i="3"/>
  <c r="H2290" i="3"/>
  <c r="H2291" i="3"/>
  <c r="H2292" i="3"/>
  <c r="H2293" i="3"/>
  <c r="H2294" i="3"/>
  <c r="H2295" i="3"/>
  <c r="H2296" i="3"/>
  <c r="H2297" i="3"/>
  <c r="H2298" i="3"/>
  <c r="H2299" i="3"/>
  <c r="H2300" i="3"/>
  <c r="H2301" i="3"/>
  <c r="H2302" i="3"/>
  <c r="H2303" i="3"/>
  <c r="H2304" i="3"/>
  <c r="H2305" i="3"/>
  <c r="H2306" i="3"/>
  <c r="H2307" i="3"/>
  <c r="H2308" i="3"/>
  <c r="H2309" i="3"/>
  <c r="H2310" i="3"/>
  <c r="H2311" i="3"/>
  <c r="H2312" i="3"/>
  <c r="H2313" i="3"/>
  <c r="H2314" i="3"/>
  <c r="H2315" i="3"/>
  <c r="H2316" i="3"/>
  <c r="H2317" i="3"/>
  <c r="H2318" i="3"/>
  <c r="H2319" i="3"/>
  <c r="H2320" i="3"/>
  <c r="H2321" i="3"/>
  <c r="H2322" i="3"/>
  <c r="H2323" i="3"/>
  <c r="H2324" i="3"/>
  <c r="H2325" i="3"/>
  <c r="H2326" i="3"/>
  <c r="H2327" i="3"/>
  <c r="H2328" i="3"/>
  <c r="H2329" i="3"/>
  <c r="H2330" i="3"/>
  <c r="H2331" i="3"/>
  <c r="H2332" i="3"/>
  <c r="H2333" i="3"/>
  <c r="H2334" i="3"/>
  <c r="H2335" i="3"/>
  <c r="H2336" i="3"/>
  <c r="H2337" i="3"/>
  <c r="H2338" i="3"/>
  <c r="H2339" i="3"/>
  <c r="H2340" i="3"/>
  <c r="H2341" i="3"/>
  <c r="H2342" i="3"/>
  <c r="H2343" i="3"/>
  <c r="H2344" i="3"/>
  <c r="H2345" i="3"/>
  <c r="H2346" i="3"/>
  <c r="H2347" i="3"/>
  <c r="H2348" i="3"/>
  <c r="H2349" i="3"/>
  <c r="H2350" i="3"/>
  <c r="H2351" i="3"/>
  <c r="H2352" i="3"/>
  <c r="H2353" i="3"/>
  <c r="H2354" i="3"/>
  <c r="H2355" i="3"/>
  <c r="H2356" i="3"/>
  <c r="H2357" i="3"/>
  <c r="H2358" i="3"/>
  <c r="H2359" i="3"/>
  <c r="H2360" i="3"/>
  <c r="H2361" i="3"/>
  <c r="H2362" i="3"/>
  <c r="H2363" i="3"/>
  <c r="H2364" i="3"/>
  <c r="H2365" i="3"/>
  <c r="H2366" i="3"/>
  <c r="H2367" i="3"/>
  <c r="H2368" i="3"/>
  <c r="H2369" i="3"/>
  <c r="H2370" i="3"/>
  <c r="H2371" i="3"/>
  <c r="H2372" i="3"/>
  <c r="H2373" i="3"/>
  <c r="H2374" i="3"/>
  <c r="H2375" i="3"/>
  <c r="H2376" i="3"/>
  <c r="H2377" i="3"/>
  <c r="H2378" i="3"/>
  <c r="H2379" i="3"/>
  <c r="H2380" i="3"/>
  <c r="H2381" i="3"/>
  <c r="H2382" i="3"/>
  <c r="H2383" i="3"/>
  <c r="H2384" i="3"/>
  <c r="H2385" i="3"/>
  <c r="H2386" i="3"/>
  <c r="H2387" i="3"/>
  <c r="H2388" i="3"/>
  <c r="H2389" i="3"/>
  <c r="H2390" i="3"/>
  <c r="H2391" i="3"/>
  <c r="H2392" i="3"/>
  <c r="H2393" i="3"/>
  <c r="H2394" i="3"/>
  <c r="H2395" i="3"/>
  <c r="H2396" i="3"/>
  <c r="H2397" i="3"/>
  <c r="H2398" i="3"/>
  <c r="H2399" i="3"/>
  <c r="H2400" i="3"/>
  <c r="H2401" i="3"/>
  <c r="H2402" i="3"/>
  <c r="H2403" i="3"/>
  <c r="H2404" i="3"/>
  <c r="H2405" i="3"/>
  <c r="H2406" i="3"/>
  <c r="H2407" i="3"/>
  <c r="H2408" i="3"/>
  <c r="H2409" i="3"/>
  <c r="H2410" i="3"/>
  <c r="H2411" i="3"/>
  <c r="H2412" i="3"/>
  <c r="H2413" i="3"/>
  <c r="H2414" i="3"/>
  <c r="H2415" i="3"/>
  <c r="H2416" i="3"/>
  <c r="H2417" i="3"/>
  <c r="H2418" i="3"/>
  <c r="H2419" i="3"/>
  <c r="H2420" i="3"/>
  <c r="H2421" i="3"/>
  <c r="H2422" i="3"/>
  <c r="H2423" i="3"/>
  <c r="H2424" i="3"/>
  <c r="H2425" i="3"/>
  <c r="H2426" i="3"/>
  <c r="H2427" i="3"/>
  <c r="H2428" i="3"/>
  <c r="H2429" i="3"/>
  <c r="H2430" i="3"/>
  <c r="H2431" i="3"/>
  <c r="H2432" i="3"/>
  <c r="H2433" i="3"/>
  <c r="H2434" i="3"/>
  <c r="H2435" i="3"/>
  <c r="H2436" i="3"/>
  <c r="H2437" i="3"/>
  <c r="H2438" i="3"/>
  <c r="H2439" i="3"/>
  <c r="H2440" i="3"/>
  <c r="H2441" i="3"/>
  <c r="H2442" i="3"/>
  <c r="H2443" i="3"/>
  <c r="H2444" i="3"/>
  <c r="H2445" i="3"/>
  <c r="H2446" i="3"/>
  <c r="H2447" i="3"/>
  <c r="H2448" i="3"/>
  <c r="H2449" i="3"/>
  <c r="H2450" i="3"/>
  <c r="H2451" i="3"/>
  <c r="H2452" i="3"/>
  <c r="H2453" i="3"/>
  <c r="H2454" i="3"/>
  <c r="H2455" i="3"/>
  <c r="H2456" i="3"/>
  <c r="H2457" i="3"/>
  <c r="H2458" i="3"/>
  <c r="H2459" i="3"/>
  <c r="H2460" i="3"/>
  <c r="H2461" i="3"/>
  <c r="H2462" i="3"/>
  <c r="H2463" i="3"/>
  <c r="H2464" i="3"/>
  <c r="H2465" i="3"/>
  <c r="H2466" i="3"/>
  <c r="H2467" i="3"/>
  <c r="H2468" i="3"/>
  <c r="H2469" i="3"/>
  <c r="H2470" i="3"/>
  <c r="H2471" i="3"/>
  <c r="H2472" i="3"/>
  <c r="H2473" i="3"/>
  <c r="H2474" i="3"/>
  <c r="H2475" i="3"/>
  <c r="H2476" i="3"/>
  <c r="H2477" i="3"/>
  <c r="H2478" i="3"/>
  <c r="H2479" i="3"/>
  <c r="H2480" i="3"/>
  <c r="H2481" i="3"/>
  <c r="H2482" i="3"/>
  <c r="H2483" i="3"/>
  <c r="H2484" i="3"/>
  <c r="H2485" i="3"/>
  <c r="H2486" i="3"/>
  <c r="H2487" i="3"/>
  <c r="H2488" i="3"/>
  <c r="H2489" i="3"/>
  <c r="H2490" i="3"/>
  <c r="H2491" i="3"/>
  <c r="H2492" i="3"/>
  <c r="H2493" i="3"/>
  <c r="H2494" i="3"/>
  <c r="H2495" i="3"/>
  <c r="H2496" i="3"/>
  <c r="H2497" i="3"/>
  <c r="H2498" i="3"/>
  <c r="H2499" i="3"/>
  <c r="H2500" i="3"/>
  <c r="H2501" i="3"/>
  <c r="H2502" i="3"/>
  <c r="H2503" i="3"/>
  <c r="H2504" i="3"/>
  <c r="H2505" i="3"/>
  <c r="H2506" i="3"/>
  <c r="H2507" i="3"/>
  <c r="H2508" i="3"/>
  <c r="H2509" i="3"/>
  <c r="H2510" i="3"/>
  <c r="H2511" i="3"/>
  <c r="H2512" i="3"/>
  <c r="H2513" i="3"/>
  <c r="H2514" i="3"/>
  <c r="H2515" i="3"/>
  <c r="H2516" i="3"/>
  <c r="H2517" i="3"/>
  <c r="H2518" i="3"/>
  <c r="H2519" i="3"/>
  <c r="H2520" i="3"/>
  <c r="H2521" i="3"/>
  <c r="H2522" i="3"/>
  <c r="H2523" i="3"/>
  <c r="H2524" i="3"/>
  <c r="H2525" i="3"/>
  <c r="H2526" i="3"/>
  <c r="H2527" i="3"/>
  <c r="H2528" i="3"/>
  <c r="H2529" i="3"/>
  <c r="H2530" i="3"/>
  <c r="H2531" i="3"/>
  <c r="H2532" i="3"/>
  <c r="H2533" i="3"/>
  <c r="H2534" i="3"/>
  <c r="H2535" i="3"/>
  <c r="H2536" i="3"/>
  <c r="H2537" i="3"/>
  <c r="H2538" i="3"/>
  <c r="H2539" i="3"/>
  <c r="H2540" i="3"/>
  <c r="H2541" i="3"/>
  <c r="H2542" i="3"/>
  <c r="H2543" i="3"/>
  <c r="H2544" i="3"/>
  <c r="H2545" i="3"/>
  <c r="H2546" i="3"/>
  <c r="H2547" i="3"/>
  <c r="H2548" i="3"/>
  <c r="H2549" i="3"/>
  <c r="H2550" i="3"/>
  <c r="H2551" i="3"/>
  <c r="H2552" i="3"/>
  <c r="H2553" i="3"/>
  <c r="H2554" i="3"/>
  <c r="H2555" i="3"/>
  <c r="H2556" i="3"/>
  <c r="H2557" i="3"/>
  <c r="H2558" i="3"/>
  <c r="H2559" i="3"/>
  <c r="H2560" i="3"/>
  <c r="H2561" i="3"/>
  <c r="H2562" i="3"/>
  <c r="H2563" i="3"/>
  <c r="H2564" i="3"/>
  <c r="H2565" i="3"/>
  <c r="H2566" i="3"/>
  <c r="H2567" i="3"/>
  <c r="H2568" i="3"/>
  <c r="H2569" i="3"/>
  <c r="H2570" i="3"/>
  <c r="H2571" i="3"/>
  <c r="H2572" i="3"/>
  <c r="H2573" i="3"/>
  <c r="H2574" i="3"/>
  <c r="H2575" i="3"/>
  <c r="H2576" i="3"/>
  <c r="H2577" i="3"/>
  <c r="H2578" i="3"/>
  <c r="H2579" i="3"/>
  <c r="H2580" i="3"/>
  <c r="H2581" i="3"/>
  <c r="H2582" i="3"/>
  <c r="H2583" i="3"/>
  <c r="H2584" i="3"/>
  <c r="H2585" i="3"/>
  <c r="H2586" i="3"/>
  <c r="H2587" i="3"/>
  <c r="H2588" i="3"/>
  <c r="H2589" i="3"/>
  <c r="H2590" i="3"/>
  <c r="H2591" i="3"/>
  <c r="H2592" i="3"/>
  <c r="H2593" i="3"/>
  <c r="H2594" i="3"/>
  <c r="H2595" i="3"/>
  <c r="H2596" i="3"/>
  <c r="H2597" i="3"/>
  <c r="H2598" i="3"/>
  <c r="H2599" i="3"/>
  <c r="H2600" i="3"/>
  <c r="H2601" i="3"/>
  <c r="H2602" i="3"/>
  <c r="H2603" i="3"/>
  <c r="H2604" i="3"/>
  <c r="H2605" i="3"/>
  <c r="H2606" i="3"/>
  <c r="H2607" i="3"/>
  <c r="H2608" i="3"/>
  <c r="H2609" i="3"/>
  <c r="H2610" i="3"/>
  <c r="H2611" i="3"/>
  <c r="H2612" i="3"/>
  <c r="H2613" i="3"/>
  <c r="H2614" i="3"/>
  <c r="H2615" i="3"/>
  <c r="H2616" i="3"/>
  <c r="H2617" i="3"/>
  <c r="H2618" i="3"/>
  <c r="H2619" i="3"/>
  <c r="H2620" i="3"/>
  <c r="H2621" i="3"/>
  <c r="H2622" i="3"/>
  <c r="H2623" i="3"/>
  <c r="H2624" i="3"/>
  <c r="H2625" i="3"/>
  <c r="H2626" i="3"/>
  <c r="H2627" i="3"/>
  <c r="H2628" i="3"/>
  <c r="H2629" i="3"/>
  <c r="H2630" i="3"/>
  <c r="H2631" i="3"/>
  <c r="H2632" i="3"/>
  <c r="H2633" i="3"/>
  <c r="H2634" i="3"/>
  <c r="H2635" i="3"/>
  <c r="H2636" i="3"/>
  <c r="H2637" i="3"/>
  <c r="H2638" i="3"/>
  <c r="H2639" i="3"/>
  <c r="H2640" i="3"/>
  <c r="H2641" i="3"/>
  <c r="H2642" i="3"/>
  <c r="H2643" i="3"/>
  <c r="H2644" i="3"/>
  <c r="H2645" i="3"/>
  <c r="H2646" i="3"/>
  <c r="H2647" i="3"/>
  <c r="H2648" i="3"/>
  <c r="H2649" i="3"/>
  <c r="H2650" i="3"/>
  <c r="H2651" i="3"/>
  <c r="H2652" i="3"/>
  <c r="H2653" i="3"/>
  <c r="H2654" i="3"/>
  <c r="H2655" i="3"/>
  <c r="H2656" i="3"/>
  <c r="H2657" i="3"/>
  <c r="H2658" i="3"/>
  <c r="H2659" i="3"/>
  <c r="H2660" i="3"/>
  <c r="H2661" i="3"/>
  <c r="H2662" i="3"/>
  <c r="H2663" i="3"/>
  <c r="H2664" i="3"/>
  <c r="H2665" i="3"/>
  <c r="H2666" i="3"/>
  <c r="H2667" i="3"/>
  <c r="H2668" i="3"/>
  <c r="H2669" i="3"/>
  <c r="H2670" i="3"/>
  <c r="H2671" i="3"/>
  <c r="H2672" i="3"/>
  <c r="H2673" i="3"/>
  <c r="H2674" i="3"/>
  <c r="H2675" i="3"/>
  <c r="H2676" i="3"/>
  <c r="H2677" i="3"/>
  <c r="H2678" i="3"/>
  <c r="H2679" i="3"/>
  <c r="H2680" i="3"/>
  <c r="H2681" i="3"/>
  <c r="H2682" i="3"/>
  <c r="H2683" i="3"/>
  <c r="H2684" i="3"/>
  <c r="H2685" i="3"/>
  <c r="H2686" i="3"/>
  <c r="H2687" i="3"/>
  <c r="H2688" i="3"/>
  <c r="H2689" i="3"/>
  <c r="H2690" i="3"/>
  <c r="H2691" i="3"/>
  <c r="H2692" i="3"/>
  <c r="H2693" i="3"/>
  <c r="H2694" i="3"/>
  <c r="H2695" i="3"/>
  <c r="H2696" i="3"/>
  <c r="H2697" i="3"/>
  <c r="H2698" i="3"/>
  <c r="H2699" i="3"/>
  <c r="H2700" i="3"/>
  <c r="H2701" i="3"/>
  <c r="H2702" i="3"/>
  <c r="H2703" i="3"/>
  <c r="H2704" i="3"/>
  <c r="H2705" i="3"/>
  <c r="H2706" i="3"/>
  <c r="H2707" i="3"/>
  <c r="H2708" i="3"/>
  <c r="H2709" i="3"/>
  <c r="H2710" i="3"/>
  <c r="H2711" i="3"/>
  <c r="H2712" i="3"/>
  <c r="H2713" i="3"/>
  <c r="H2714" i="3"/>
  <c r="H2715" i="3"/>
  <c r="H2716" i="3"/>
  <c r="H2717" i="3"/>
  <c r="H2718" i="3"/>
  <c r="H2719" i="3"/>
  <c r="H2720" i="3"/>
  <c r="H2721" i="3"/>
  <c r="H2722" i="3"/>
  <c r="H2723" i="3"/>
  <c r="H2724" i="3"/>
  <c r="H2725" i="3"/>
  <c r="H2726" i="3"/>
  <c r="H2727" i="3"/>
  <c r="H2728" i="3"/>
  <c r="H2729" i="3"/>
  <c r="H2730" i="3"/>
  <c r="H2731" i="3"/>
  <c r="H2732" i="3"/>
  <c r="H2733" i="3"/>
  <c r="H2734" i="3"/>
  <c r="H2735" i="3"/>
  <c r="H2736" i="3"/>
  <c r="H2737" i="3"/>
  <c r="H2738" i="3"/>
  <c r="L2738" i="3" s="1"/>
  <c r="H2739" i="3"/>
  <c r="H2740" i="3"/>
  <c r="H2741" i="3"/>
  <c r="H2742" i="3"/>
  <c r="H2743" i="3"/>
  <c r="H2744" i="3"/>
  <c r="H2745" i="3"/>
  <c r="H2746" i="3"/>
  <c r="H2747" i="3"/>
  <c r="H2748" i="3"/>
  <c r="H2749" i="3"/>
  <c r="H2750" i="3"/>
  <c r="H2751" i="3"/>
  <c r="H2752" i="3"/>
  <c r="H2753" i="3"/>
  <c r="H2754" i="3"/>
  <c r="H2755" i="3"/>
  <c r="H2756" i="3"/>
  <c r="H2757" i="3"/>
  <c r="H2758" i="3"/>
  <c r="H2759" i="3"/>
  <c r="H2760" i="3"/>
  <c r="H2761" i="3"/>
  <c r="H2762" i="3"/>
  <c r="H2763" i="3"/>
  <c r="H2764" i="3"/>
  <c r="H2765" i="3"/>
  <c r="H2766" i="3"/>
  <c r="H2767" i="3"/>
  <c r="H2768" i="3"/>
  <c r="H2769" i="3"/>
  <c r="H2770" i="3"/>
  <c r="H2771" i="3"/>
  <c r="H2772" i="3"/>
  <c r="H2773" i="3"/>
  <c r="H2774" i="3"/>
  <c r="H2775" i="3"/>
  <c r="H2776" i="3"/>
  <c r="H2777" i="3"/>
  <c r="H2778" i="3"/>
  <c r="H2779" i="3"/>
  <c r="H2780" i="3"/>
  <c r="H2781" i="3"/>
  <c r="H2782" i="3"/>
  <c r="H2783" i="3"/>
  <c r="H2784" i="3"/>
  <c r="H2785" i="3"/>
  <c r="H2786" i="3"/>
  <c r="H2787" i="3"/>
  <c r="H2788" i="3"/>
  <c r="H2789" i="3"/>
  <c r="H2790" i="3"/>
  <c r="H2791" i="3"/>
  <c r="H2792" i="3"/>
  <c r="H2793" i="3"/>
  <c r="H2794" i="3"/>
  <c r="H2795" i="3"/>
  <c r="H2796" i="3"/>
  <c r="H2797" i="3"/>
  <c r="H2798" i="3"/>
  <c r="H2799" i="3"/>
  <c r="H2800" i="3"/>
  <c r="H2801" i="3"/>
  <c r="H2802" i="3"/>
  <c r="H2803" i="3"/>
  <c r="H2804" i="3"/>
  <c r="H2805" i="3"/>
  <c r="H2806" i="3"/>
  <c r="H2807" i="3"/>
  <c r="H2808" i="3"/>
  <c r="H2809" i="3"/>
  <c r="H2810" i="3"/>
  <c r="H2811" i="3"/>
  <c r="H2812" i="3"/>
  <c r="H2813" i="3"/>
  <c r="H2814" i="3"/>
  <c r="H2815" i="3"/>
  <c r="H2816" i="3"/>
  <c r="H2817" i="3"/>
  <c r="H2818" i="3"/>
  <c r="H2819" i="3"/>
  <c r="H2820" i="3"/>
  <c r="H2821" i="3"/>
  <c r="H2822" i="3"/>
  <c r="H2823" i="3"/>
  <c r="H2824" i="3"/>
  <c r="H2825" i="3"/>
  <c r="H2826" i="3"/>
  <c r="H2827" i="3"/>
  <c r="H2828" i="3"/>
  <c r="H2829" i="3"/>
  <c r="H2830" i="3"/>
  <c r="H2831" i="3"/>
  <c r="H2832" i="3"/>
  <c r="H2833" i="3"/>
  <c r="H2834" i="3"/>
  <c r="H2835" i="3"/>
  <c r="H2836" i="3"/>
  <c r="H2837" i="3"/>
  <c r="H2838" i="3"/>
  <c r="H2839" i="3"/>
  <c r="H2840" i="3"/>
  <c r="H2841" i="3"/>
  <c r="H2842" i="3"/>
  <c r="J2839" i="3"/>
  <c r="J2840" i="3"/>
  <c r="J2841" i="3"/>
  <c r="J2842" i="3"/>
  <c r="J2843" i="3"/>
  <c r="J3" i="3"/>
  <c r="J4" i="3"/>
  <c r="J5" i="3"/>
  <c r="L5" i="3" s="1"/>
  <c r="J6" i="3"/>
  <c r="J7" i="3"/>
  <c r="L7" i="3" s="1"/>
  <c r="J8" i="3"/>
  <c r="L8" i="3" s="1"/>
  <c r="J9" i="3"/>
  <c r="J10" i="3"/>
  <c r="J11" i="3"/>
  <c r="J12" i="3"/>
  <c r="J13" i="3"/>
  <c r="J14" i="3"/>
  <c r="J15" i="3"/>
  <c r="L15" i="3" s="1"/>
  <c r="J16" i="3"/>
  <c r="L16" i="3" s="1"/>
  <c r="J17" i="3"/>
  <c r="J18" i="3"/>
  <c r="J19" i="3"/>
  <c r="J20" i="3"/>
  <c r="J21" i="3"/>
  <c r="L21" i="3" s="1"/>
  <c r="J22" i="3"/>
  <c r="J23" i="3"/>
  <c r="L23" i="3" s="1"/>
  <c r="J24" i="3"/>
  <c r="L24" i="3" s="1"/>
  <c r="J25" i="3"/>
  <c r="J26" i="3"/>
  <c r="J27" i="3"/>
  <c r="J28" i="3"/>
  <c r="J29" i="3"/>
  <c r="L29" i="3" s="1"/>
  <c r="J30" i="3"/>
  <c r="J31" i="3"/>
  <c r="J32" i="3"/>
  <c r="J33" i="3"/>
  <c r="J34" i="3"/>
  <c r="J35" i="3"/>
  <c r="J36" i="3"/>
  <c r="J37" i="3"/>
  <c r="L37" i="3" s="1"/>
  <c r="J38" i="3"/>
  <c r="J39" i="3"/>
  <c r="L39" i="3" s="1"/>
  <c r="J40" i="3"/>
  <c r="L40" i="3" s="1"/>
  <c r="J41" i="3"/>
  <c r="J42" i="3"/>
  <c r="J43" i="3"/>
  <c r="J44" i="3"/>
  <c r="J45" i="3"/>
  <c r="L45" i="3" s="1"/>
  <c r="J46" i="3"/>
  <c r="J47" i="3"/>
  <c r="L47" i="3" s="1"/>
  <c r="J48" i="3"/>
  <c r="L48" i="3" s="1"/>
  <c r="J49" i="3"/>
  <c r="J50" i="3"/>
  <c r="J51" i="3"/>
  <c r="J52" i="3"/>
  <c r="J53" i="3"/>
  <c r="J54" i="3"/>
  <c r="J55" i="3"/>
  <c r="L55" i="3" s="1"/>
  <c r="J56" i="3"/>
  <c r="L56" i="3" s="1"/>
  <c r="J57" i="3"/>
  <c r="J58" i="3"/>
  <c r="J59" i="3"/>
  <c r="J60" i="3"/>
  <c r="J61" i="3"/>
  <c r="L61" i="3" s="1"/>
  <c r="J62" i="3"/>
  <c r="J63" i="3"/>
  <c r="L63" i="3" s="1"/>
  <c r="J64" i="3"/>
  <c r="L64" i="3" s="1"/>
  <c r="J65" i="3"/>
  <c r="J66" i="3"/>
  <c r="J67" i="3"/>
  <c r="J68" i="3"/>
  <c r="J69" i="3"/>
  <c r="L69" i="3" s="1"/>
  <c r="J70" i="3"/>
  <c r="J71" i="3"/>
  <c r="J72" i="3"/>
  <c r="J73" i="3"/>
  <c r="J74" i="3"/>
  <c r="J75" i="3"/>
  <c r="J76" i="3"/>
  <c r="J77" i="3"/>
  <c r="L77" i="3" s="1"/>
  <c r="J78" i="3"/>
  <c r="J79" i="3"/>
  <c r="L79" i="3" s="1"/>
  <c r="J80" i="3"/>
  <c r="L80" i="3" s="1"/>
  <c r="J81" i="3"/>
  <c r="J82" i="3"/>
  <c r="J83" i="3"/>
  <c r="J84" i="3"/>
  <c r="J85" i="3"/>
  <c r="L85" i="3" s="1"/>
  <c r="J86" i="3"/>
  <c r="J87" i="3"/>
  <c r="L87" i="3" s="1"/>
  <c r="J88" i="3"/>
  <c r="L88" i="3" s="1"/>
  <c r="J89" i="3"/>
  <c r="J90" i="3"/>
  <c r="J91" i="3"/>
  <c r="J92" i="3"/>
  <c r="J93" i="3"/>
  <c r="J94" i="3"/>
  <c r="J95" i="3"/>
  <c r="L95" i="3" s="1"/>
  <c r="J96" i="3"/>
  <c r="L96" i="3" s="1"/>
  <c r="J97" i="3"/>
  <c r="J98" i="3"/>
  <c r="J99" i="3"/>
  <c r="J100" i="3"/>
  <c r="J101" i="3"/>
  <c r="L101" i="3" s="1"/>
  <c r="J102" i="3"/>
  <c r="J103" i="3"/>
  <c r="L103" i="3" s="1"/>
  <c r="J104" i="3"/>
  <c r="L104" i="3" s="1"/>
  <c r="J105" i="3"/>
  <c r="J106" i="3"/>
  <c r="J107" i="3"/>
  <c r="J108" i="3"/>
  <c r="J109" i="3"/>
  <c r="L109" i="3" s="1"/>
  <c r="J110" i="3"/>
  <c r="J111" i="3"/>
  <c r="J112" i="3"/>
  <c r="J113" i="3"/>
  <c r="J114" i="3"/>
  <c r="J115" i="3"/>
  <c r="J116" i="3"/>
  <c r="J117" i="3"/>
  <c r="L117" i="3" s="1"/>
  <c r="J118" i="3"/>
  <c r="J119" i="3"/>
  <c r="L119" i="3" s="1"/>
  <c r="J120" i="3"/>
  <c r="L120" i="3" s="1"/>
  <c r="J121" i="3"/>
  <c r="J122" i="3"/>
  <c r="J123" i="3"/>
  <c r="J124" i="3"/>
  <c r="J125" i="3"/>
  <c r="L125" i="3" s="1"/>
  <c r="J126" i="3"/>
  <c r="J127" i="3"/>
  <c r="L127" i="3" s="1"/>
  <c r="J128" i="3"/>
  <c r="L128" i="3" s="1"/>
  <c r="J129" i="3"/>
  <c r="J130" i="3"/>
  <c r="J131" i="3"/>
  <c r="J132" i="3"/>
  <c r="J133" i="3"/>
  <c r="J134" i="3"/>
  <c r="J135" i="3"/>
  <c r="L135" i="3" s="1"/>
  <c r="J136" i="3"/>
  <c r="L136" i="3" s="1"/>
  <c r="J137" i="3"/>
  <c r="J138" i="3"/>
  <c r="J139" i="3"/>
  <c r="J140" i="3"/>
  <c r="J141" i="3"/>
  <c r="L141" i="3" s="1"/>
  <c r="J142" i="3"/>
  <c r="J143" i="3"/>
  <c r="L143" i="3" s="1"/>
  <c r="J144" i="3"/>
  <c r="L144" i="3" s="1"/>
  <c r="J145" i="3"/>
  <c r="J146" i="3"/>
  <c r="J147" i="3"/>
  <c r="J148" i="3"/>
  <c r="J149" i="3"/>
  <c r="L149" i="3" s="1"/>
  <c r="J150" i="3"/>
  <c r="J151" i="3"/>
  <c r="J152" i="3"/>
  <c r="J153" i="3"/>
  <c r="J154" i="3"/>
  <c r="J155" i="3"/>
  <c r="J156" i="3"/>
  <c r="J157" i="3"/>
  <c r="L157" i="3" s="1"/>
  <c r="J158" i="3"/>
  <c r="J159" i="3"/>
  <c r="L159" i="3" s="1"/>
  <c r="J160" i="3"/>
  <c r="L160" i="3" s="1"/>
  <c r="J161" i="3"/>
  <c r="J162" i="3"/>
  <c r="J163" i="3"/>
  <c r="J164" i="3"/>
  <c r="J165" i="3"/>
  <c r="L165" i="3" s="1"/>
  <c r="J166" i="3"/>
  <c r="J167" i="3"/>
  <c r="L167" i="3" s="1"/>
  <c r="J168" i="3"/>
  <c r="L168" i="3" s="1"/>
  <c r="J169" i="3"/>
  <c r="J170" i="3"/>
  <c r="J171" i="3"/>
  <c r="J172" i="3"/>
  <c r="J173" i="3"/>
  <c r="J174" i="3"/>
  <c r="J175" i="3"/>
  <c r="L175" i="3" s="1"/>
  <c r="J176" i="3"/>
  <c r="L176" i="3" s="1"/>
  <c r="J177" i="3"/>
  <c r="J178" i="3"/>
  <c r="J179" i="3"/>
  <c r="J180" i="3"/>
  <c r="J181" i="3"/>
  <c r="L181" i="3" s="1"/>
  <c r="J182" i="3"/>
  <c r="J183" i="3"/>
  <c r="J184" i="3"/>
  <c r="L184" i="3" s="1"/>
  <c r="J185" i="3"/>
  <c r="J186" i="3"/>
  <c r="J187" i="3"/>
  <c r="J188" i="3"/>
  <c r="J189" i="3"/>
  <c r="L189" i="3" s="1"/>
  <c r="J190" i="3"/>
  <c r="J191" i="3"/>
  <c r="J192" i="3"/>
  <c r="J193" i="3"/>
  <c r="J194" i="3"/>
  <c r="J195" i="3"/>
  <c r="J196" i="3"/>
  <c r="J197" i="3"/>
  <c r="L197" i="3" s="1"/>
  <c r="J198" i="3"/>
  <c r="J199" i="3"/>
  <c r="J200" i="3"/>
  <c r="L200" i="3" s="1"/>
  <c r="J201" i="3"/>
  <c r="J202" i="3"/>
  <c r="J203" i="3"/>
  <c r="J204" i="3"/>
  <c r="J205" i="3"/>
  <c r="L205" i="3" s="1"/>
  <c r="J206" i="3"/>
  <c r="J207" i="3"/>
  <c r="J208" i="3"/>
  <c r="L208" i="3" s="1"/>
  <c r="J209" i="3"/>
  <c r="J210" i="3"/>
  <c r="J211" i="3"/>
  <c r="J212" i="3"/>
  <c r="J213" i="3"/>
  <c r="J214" i="3"/>
  <c r="J215" i="3"/>
  <c r="J216" i="3"/>
  <c r="L216" i="3" s="1"/>
  <c r="J217" i="3"/>
  <c r="J218" i="3"/>
  <c r="J219" i="3"/>
  <c r="J220" i="3"/>
  <c r="J221" i="3"/>
  <c r="L221" i="3" s="1"/>
  <c r="J223" i="3"/>
  <c r="L223" i="3" s="1"/>
  <c r="J224" i="3"/>
  <c r="L224" i="3" s="1"/>
  <c r="J225" i="3"/>
  <c r="J226" i="3"/>
  <c r="J227" i="3"/>
  <c r="J228" i="3"/>
  <c r="J229" i="3"/>
  <c r="L229" i="3" s="1"/>
  <c r="J230" i="3"/>
  <c r="L230" i="3" s="1"/>
  <c r="J231" i="3"/>
  <c r="J232" i="3"/>
  <c r="J233" i="3"/>
  <c r="J234" i="3"/>
  <c r="J235" i="3"/>
  <c r="J236" i="3"/>
  <c r="J237" i="3"/>
  <c r="L237" i="3" s="1"/>
  <c r="J238" i="3"/>
  <c r="J239" i="3"/>
  <c r="L239" i="3" s="1"/>
  <c r="J240" i="3"/>
  <c r="L240" i="3" s="1"/>
  <c r="J241" i="3"/>
  <c r="J242" i="3"/>
  <c r="J243" i="3"/>
  <c r="J244" i="3"/>
  <c r="J245" i="3"/>
  <c r="L245" i="3" s="1"/>
  <c r="J246" i="3"/>
  <c r="L246" i="3" s="1"/>
  <c r="J247" i="3"/>
  <c r="L247" i="3" s="1"/>
  <c r="J248" i="3"/>
  <c r="L248" i="3" s="1"/>
  <c r="J249" i="3"/>
  <c r="J250" i="3"/>
  <c r="J251" i="3"/>
  <c r="J252" i="3"/>
  <c r="J253" i="3"/>
  <c r="J254" i="3"/>
  <c r="J255" i="3"/>
  <c r="L255" i="3" s="1"/>
  <c r="J256" i="3"/>
  <c r="L256" i="3" s="1"/>
  <c r="J257" i="3"/>
  <c r="J258" i="3"/>
  <c r="J259" i="3"/>
  <c r="J260" i="3"/>
  <c r="J261" i="3"/>
  <c r="L261" i="3" s="1"/>
  <c r="J262" i="3"/>
  <c r="L262" i="3" s="1"/>
  <c r="J263" i="3"/>
  <c r="L263" i="3" s="1"/>
  <c r="J264" i="3"/>
  <c r="L264" i="3" s="1"/>
  <c r="J265" i="3"/>
  <c r="J266" i="3"/>
  <c r="J267" i="3"/>
  <c r="J268" i="3"/>
  <c r="J269" i="3"/>
  <c r="L269" i="3" s="1"/>
  <c r="J270" i="3"/>
  <c r="L270" i="3" s="1"/>
  <c r="J271" i="3"/>
  <c r="J272" i="3"/>
  <c r="J273" i="3"/>
  <c r="J274" i="3"/>
  <c r="J275" i="3"/>
  <c r="J276" i="3"/>
  <c r="J277" i="3"/>
  <c r="L277" i="3" s="1"/>
  <c r="J278" i="3"/>
  <c r="L278" i="3" s="1"/>
  <c r="J279" i="3"/>
  <c r="L279" i="3" s="1"/>
  <c r="J280" i="3"/>
  <c r="L280" i="3" s="1"/>
  <c r="J281" i="3"/>
  <c r="J282" i="3"/>
  <c r="J283" i="3"/>
  <c r="J284" i="3"/>
  <c r="J285" i="3"/>
  <c r="L285" i="3" s="1"/>
  <c r="J286" i="3"/>
  <c r="L286" i="3" s="1"/>
  <c r="J287" i="3"/>
  <c r="L287" i="3" s="1"/>
  <c r="J288" i="3"/>
  <c r="L288" i="3" s="1"/>
  <c r="J289" i="3"/>
  <c r="J290" i="3"/>
  <c r="J291" i="3"/>
  <c r="J292" i="3"/>
  <c r="J293" i="3"/>
  <c r="J294" i="3"/>
  <c r="J295" i="3"/>
  <c r="L295" i="3" s="1"/>
  <c r="J296" i="3"/>
  <c r="L296" i="3" s="1"/>
  <c r="J297" i="3"/>
  <c r="J298" i="3"/>
  <c r="J299" i="3"/>
  <c r="J300" i="3"/>
  <c r="J301" i="3"/>
  <c r="L301" i="3" s="1"/>
  <c r="J302" i="3"/>
  <c r="L302" i="3" s="1"/>
  <c r="J303" i="3"/>
  <c r="L303" i="3" s="1"/>
  <c r="J304" i="3"/>
  <c r="L304" i="3" s="1"/>
  <c r="J305" i="3"/>
  <c r="J306" i="3"/>
  <c r="J307" i="3"/>
  <c r="J308" i="3"/>
  <c r="J309" i="3"/>
  <c r="L309" i="3" s="1"/>
  <c r="J310" i="3"/>
  <c r="L310" i="3" s="1"/>
  <c r="J311" i="3"/>
  <c r="J312" i="3"/>
  <c r="J313" i="3"/>
  <c r="J314" i="3"/>
  <c r="J315" i="3"/>
  <c r="J316" i="3"/>
  <c r="J317" i="3"/>
  <c r="L317" i="3" s="1"/>
  <c r="J318" i="3"/>
  <c r="L318" i="3" s="1"/>
  <c r="J319" i="3"/>
  <c r="L319" i="3" s="1"/>
  <c r="J320" i="3"/>
  <c r="L320" i="3" s="1"/>
  <c r="J321" i="3"/>
  <c r="J322" i="3"/>
  <c r="J323" i="3"/>
  <c r="J324" i="3"/>
  <c r="J325" i="3"/>
  <c r="L325" i="3" s="1"/>
  <c r="J326" i="3"/>
  <c r="L326" i="3" s="1"/>
  <c r="J327" i="3"/>
  <c r="L327" i="3" s="1"/>
  <c r="J328" i="3"/>
  <c r="L328" i="3" s="1"/>
  <c r="J329" i="3"/>
  <c r="J330" i="3"/>
  <c r="J331" i="3"/>
  <c r="J332" i="3"/>
  <c r="J333" i="3"/>
  <c r="J334" i="3"/>
  <c r="J335" i="3"/>
  <c r="L335" i="3" s="1"/>
  <c r="J336" i="3"/>
  <c r="L336" i="3" s="1"/>
  <c r="J337" i="3"/>
  <c r="J338" i="3"/>
  <c r="J339" i="3"/>
  <c r="J340" i="3"/>
  <c r="J341" i="3"/>
  <c r="L341" i="3" s="1"/>
  <c r="J342" i="3"/>
  <c r="L342" i="3" s="1"/>
  <c r="J343" i="3"/>
  <c r="L343" i="3" s="1"/>
  <c r="J344" i="3"/>
  <c r="L344" i="3" s="1"/>
  <c r="J345" i="3"/>
  <c r="J346" i="3"/>
  <c r="J347" i="3"/>
  <c r="J348" i="3"/>
  <c r="J349" i="3"/>
  <c r="L349" i="3" s="1"/>
  <c r="J350" i="3"/>
  <c r="L350" i="3" s="1"/>
  <c r="J351" i="3"/>
  <c r="J352" i="3"/>
  <c r="J353" i="3"/>
  <c r="J354" i="3"/>
  <c r="J355" i="3"/>
  <c r="J356" i="3"/>
  <c r="J357" i="3"/>
  <c r="L357" i="3" s="1"/>
  <c r="J358" i="3"/>
  <c r="L358" i="3" s="1"/>
  <c r="J359" i="3"/>
  <c r="L359" i="3" s="1"/>
  <c r="J360" i="3"/>
  <c r="L360" i="3" s="1"/>
  <c r="J361" i="3"/>
  <c r="J362" i="3"/>
  <c r="J363" i="3"/>
  <c r="J364" i="3"/>
  <c r="J365" i="3"/>
  <c r="L365" i="3" s="1"/>
  <c r="J366" i="3"/>
  <c r="L366" i="3" s="1"/>
  <c r="J367" i="3"/>
  <c r="L367" i="3" s="1"/>
  <c r="J368" i="3"/>
  <c r="L368" i="3" s="1"/>
  <c r="J369" i="3"/>
  <c r="J370" i="3"/>
  <c r="J371" i="3"/>
  <c r="J372" i="3"/>
  <c r="J373" i="3"/>
  <c r="J374" i="3"/>
  <c r="J375" i="3"/>
  <c r="L375" i="3" s="1"/>
  <c r="J376" i="3"/>
  <c r="L376" i="3" s="1"/>
  <c r="J377" i="3"/>
  <c r="J378" i="3"/>
  <c r="J379" i="3"/>
  <c r="J380" i="3"/>
  <c r="J381" i="3"/>
  <c r="L381" i="3" s="1"/>
  <c r="J382" i="3"/>
  <c r="L382" i="3" s="1"/>
  <c r="J383" i="3"/>
  <c r="L383" i="3" s="1"/>
  <c r="J384" i="3"/>
  <c r="L384" i="3" s="1"/>
  <c r="J385" i="3"/>
  <c r="J386" i="3"/>
  <c r="J387" i="3"/>
  <c r="J388" i="3"/>
  <c r="J389" i="3"/>
  <c r="L389" i="3" s="1"/>
  <c r="J390" i="3"/>
  <c r="L390" i="3" s="1"/>
  <c r="J391" i="3"/>
  <c r="J392" i="3"/>
  <c r="J393" i="3"/>
  <c r="J394" i="3"/>
  <c r="J395" i="3"/>
  <c r="J396" i="3"/>
  <c r="J397" i="3"/>
  <c r="L397" i="3" s="1"/>
  <c r="J398" i="3"/>
  <c r="L398" i="3" s="1"/>
  <c r="J399" i="3"/>
  <c r="L399" i="3" s="1"/>
  <c r="J400" i="3"/>
  <c r="L400" i="3" s="1"/>
  <c r="J401" i="3"/>
  <c r="J402" i="3"/>
  <c r="J403" i="3"/>
  <c r="J404" i="3"/>
  <c r="J405" i="3"/>
  <c r="L405" i="3" s="1"/>
  <c r="J406" i="3"/>
  <c r="L406" i="3" s="1"/>
  <c r="J407" i="3"/>
  <c r="L407" i="3" s="1"/>
  <c r="J408" i="3"/>
  <c r="L408" i="3" s="1"/>
  <c r="J409" i="3"/>
  <c r="J410" i="3"/>
  <c r="J411" i="3"/>
  <c r="J412" i="3"/>
  <c r="J413" i="3"/>
  <c r="J414" i="3"/>
  <c r="J415" i="3"/>
  <c r="L415" i="3" s="1"/>
  <c r="J416" i="3"/>
  <c r="L416" i="3" s="1"/>
  <c r="J417" i="3"/>
  <c r="J418" i="3"/>
  <c r="J419" i="3"/>
  <c r="J420" i="3"/>
  <c r="J421" i="3"/>
  <c r="L421" i="3" s="1"/>
  <c r="J422" i="3"/>
  <c r="L422" i="3" s="1"/>
  <c r="J423" i="3"/>
  <c r="L423" i="3" s="1"/>
  <c r="J424" i="3"/>
  <c r="L424" i="3" s="1"/>
  <c r="J425" i="3"/>
  <c r="J426" i="3"/>
  <c r="J427" i="3"/>
  <c r="J428" i="3"/>
  <c r="J429" i="3"/>
  <c r="L429" i="3" s="1"/>
  <c r="J430" i="3"/>
  <c r="L430" i="3" s="1"/>
  <c r="J431" i="3"/>
  <c r="J432" i="3"/>
  <c r="J433" i="3"/>
  <c r="J434" i="3"/>
  <c r="J435" i="3"/>
  <c r="J436" i="3"/>
  <c r="J437" i="3"/>
  <c r="L437" i="3" s="1"/>
  <c r="J438" i="3"/>
  <c r="L438" i="3" s="1"/>
  <c r="J439" i="3"/>
  <c r="L439" i="3" s="1"/>
  <c r="J440" i="3"/>
  <c r="L440" i="3" s="1"/>
  <c r="J441" i="3"/>
  <c r="J442" i="3"/>
  <c r="J443" i="3"/>
  <c r="J444" i="3"/>
  <c r="J445" i="3"/>
  <c r="L445" i="3" s="1"/>
  <c r="J446" i="3"/>
  <c r="L446" i="3" s="1"/>
  <c r="J447" i="3"/>
  <c r="L447" i="3" s="1"/>
  <c r="J448" i="3"/>
  <c r="L448" i="3" s="1"/>
  <c r="J449" i="3"/>
  <c r="J450" i="3"/>
  <c r="J451" i="3"/>
  <c r="J452" i="3"/>
  <c r="J453" i="3"/>
  <c r="J454" i="3"/>
  <c r="J455" i="3"/>
  <c r="L455" i="3" s="1"/>
  <c r="J456" i="3"/>
  <c r="L456" i="3" s="1"/>
  <c r="J457" i="3"/>
  <c r="J458" i="3"/>
  <c r="J459" i="3"/>
  <c r="J460" i="3"/>
  <c r="J461" i="3"/>
  <c r="L461" i="3" s="1"/>
  <c r="J462" i="3"/>
  <c r="L462" i="3" s="1"/>
  <c r="J463" i="3"/>
  <c r="L463" i="3" s="1"/>
  <c r="J464" i="3"/>
  <c r="L464" i="3" s="1"/>
  <c r="J465" i="3"/>
  <c r="J466" i="3"/>
  <c r="J467" i="3"/>
  <c r="J468" i="3"/>
  <c r="J469" i="3"/>
  <c r="L469" i="3" s="1"/>
  <c r="J470" i="3"/>
  <c r="L470" i="3" s="1"/>
  <c r="J471" i="3"/>
  <c r="J472" i="3"/>
  <c r="J473" i="3"/>
  <c r="J474" i="3"/>
  <c r="J475" i="3"/>
  <c r="J476" i="3"/>
  <c r="J477" i="3"/>
  <c r="L477" i="3" s="1"/>
  <c r="J478" i="3"/>
  <c r="L478" i="3" s="1"/>
  <c r="J479" i="3"/>
  <c r="L479" i="3" s="1"/>
  <c r="J480" i="3"/>
  <c r="L480" i="3" s="1"/>
  <c r="J481" i="3"/>
  <c r="J482" i="3"/>
  <c r="J483" i="3"/>
  <c r="J484" i="3"/>
  <c r="J485" i="3"/>
  <c r="L485" i="3" s="1"/>
  <c r="J486" i="3"/>
  <c r="L486" i="3" s="1"/>
  <c r="J487" i="3"/>
  <c r="L487" i="3" s="1"/>
  <c r="J488" i="3"/>
  <c r="L488" i="3" s="1"/>
  <c r="J489" i="3"/>
  <c r="J490" i="3"/>
  <c r="J491" i="3"/>
  <c r="J492" i="3"/>
  <c r="J493" i="3"/>
  <c r="J494" i="3"/>
  <c r="J495" i="3"/>
  <c r="L495" i="3" s="1"/>
  <c r="J496" i="3"/>
  <c r="L496" i="3" s="1"/>
  <c r="J497" i="3"/>
  <c r="J498" i="3"/>
  <c r="J499" i="3"/>
  <c r="J500" i="3"/>
  <c r="J501" i="3"/>
  <c r="L501" i="3" s="1"/>
  <c r="J502" i="3"/>
  <c r="L502" i="3" s="1"/>
  <c r="J503" i="3"/>
  <c r="L503" i="3" s="1"/>
  <c r="J504" i="3"/>
  <c r="L504" i="3" s="1"/>
  <c r="J505" i="3"/>
  <c r="J506" i="3"/>
  <c r="J507" i="3"/>
  <c r="J508" i="3"/>
  <c r="J509" i="3"/>
  <c r="L509" i="3" s="1"/>
  <c r="J510" i="3"/>
  <c r="L510" i="3" s="1"/>
  <c r="J511" i="3"/>
  <c r="J512" i="3"/>
  <c r="J513" i="3"/>
  <c r="J514" i="3"/>
  <c r="J515" i="3"/>
  <c r="J516" i="3"/>
  <c r="J517" i="3"/>
  <c r="L517" i="3" s="1"/>
  <c r="J518" i="3"/>
  <c r="L518" i="3" s="1"/>
  <c r="J519" i="3"/>
  <c r="L519" i="3" s="1"/>
  <c r="J520" i="3"/>
  <c r="L520" i="3" s="1"/>
  <c r="J521" i="3"/>
  <c r="J522" i="3"/>
  <c r="J523" i="3"/>
  <c r="J524" i="3"/>
  <c r="J525" i="3"/>
  <c r="L525" i="3" s="1"/>
  <c r="J526" i="3"/>
  <c r="L526" i="3" s="1"/>
  <c r="J527" i="3"/>
  <c r="L527" i="3" s="1"/>
  <c r="J528" i="3"/>
  <c r="L528" i="3" s="1"/>
  <c r="J529" i="3"/>
  <c r="J530" i="3"/>
  <c r="J531" i="3"/>
  <c r="J532" i="3"/>
  <c r="J533" i="3"/>
  <c r="J534" i="3"/>
  <c r="J535" i="3"/>
  <c r="L535" i="3" s="1"/>
  <c r="J536" i="3"/>
  <c r="L536" i="3" s="1"/>
  <c r="J537" i="3"/>
  <c r="J538" i="3"/>
  <c r="J539" i="3"/>
  <c r="J540" i="3"/>
  <c r="J541" i="3"/>
  <c r="L541" i="3" s="1"/>
  <c r="J542" i="3"/>
  <c r="L542" i="3" s="1"/>
  <c r="J543" i="3"/>
  <c r="L543" i="3" s="1"/>
  <c r="J544" i="3"/>
  <c r="L544" i="3" s="1"/>
  <c r="J545" i="3"/>
  <c r="J546" i="3"/>
  <c r="J547" i="3"/>
  <c r="J548" i="3"/>
  <c r="J549" i="3"/>
  <c r="L549" i="3" s="1"/>
  <c r="J550" i="3"/>
  <c r="L550" i="3" s="1"/>
  <c r="J551" i="3"/>
  <c r="J552" i="3"/>
  <c r="J553" i="3"/>
  <c r="J554" i="3"/>
  <c r="J555" i="3"/>
  <c r="J556" i="3"/>
  <c r="J557" i="3"/>
  <c r="L557" i="3" s="1"/>
  <c r="J558" i="3"/>
  <c r="L558" i="3" s="1"/>
  <c r="J559" i="3"/>
  <c r="L559" i="3" s="1"/>
  <c r="J560" i="3"/>
  <c r="L560" i="3" s="1"/>
  <c r="J561" i="3"/>
  <c r="J562" i="3"/>
  <c r="J563" i="3"/>
  <c r="J564" i="3"/>
  <c r="J565" i="3"/>
  <c r="L565" i="3" s="1"/>
  <c r="J566" i="3"/>
  <c r="L566" i="3" s="1"/>
  <c r="J567" i="3"/>
  <c r="L567" i="3" s="1"/>
  <c r="J568" i="3"/>
  <c r="L568" i="3" s="1"/>
  <c r="J569" i="3"/>
  <c r="J570" i="3"/>
  <c r="J571" i="3"/>
  <c r="J572" i="3"/>
  <c r="J573" i="3"/>
  <c r="J574" i="3"/>
  <c r="J575" i="3"/>
  <c r="L575" i="3" s="1"/>
  <c r="J576" i="3"/>
  <c r="L576" i="3" s="1"/>
  <c r="J577" i="3"/>
  <c r="J578" i="3"/>
  <c r="J579" i="3"/>
  <c r="J580" i="3"/>
  <c r="J581" i="3"/>
  <c r="L581" i="3" s="1"/>
  <c r="J582" i="3"/>
  <c r="L582" i="3" s="1"/>
  <c r="J583" i="3"/>
  <c r="L583" i="3" s="1"/>
  <c r="J584" i="3"/>
  <c r="L584" i="3" s="1"/>
  <c r="J585" i="3"/>
  <c r="J586" i="3"/>
  <c r="J587" i="3"/>
  <c r="J588" i="3"/>
  <c r="J589" i="3"/>
  <c r="L589" i="3" s="1"/>
  <c r="J590" i="3"/>
  <c r="L590" i="3" s="1"/>
  <c r="J591" i="3"/>
  <c r="J592" i="3"/>
  <c r="J593" i="3"/>
  <c r="J594" i="3"/>
  <c r="J595" i="3"/>
  <c r="J596" i="3"/>
  <c r="J597" i="3"/>
  <c r="L597" i="3" s="1"/>
  <c r="J598" i="3"/>
  <c r="L598" i="3" s="1"/>
  <c r="J599" i="3"/>
  <c r="L599" i="3" s="1"/>
  <c r="J600" i="3"/>
  <c r="L600" i="3" s="1"/>
  <c r="J601" i="3"/>
  <c r="J602" i="3"/>
  <c r="J603" i="3"/>
  <c r="J604" i="3"/>
  <c r="J605" i="3"/>
  <c r="L605" i="3" s="1"/>
  <c r="J606" i="3"/>
  <c r="L606" i="3" s="1"/>
  <c r="J607" i="3"/>
  <c r="L607" i="3" s="1"/>
  <c r="J608" i="3"/>
  <c r="L608" i="3" s="1"/>
  <c r="J609" i="3"/>
  <c r="J610" i="3"/>
  <c r="J611" i="3"/>
  <c r="J612" i="3"/>
  <c r="J613" i="3"/>
  <c r="J614" i="3"/>
  <c r="J615" i="3"/>
  <c r="L615" i="3" s="1"/>
  <c r="J616" i="3"/>
  <c r="L616" i="3" s="1"/>
  <c r="J617" i="3"/>
  <c r="J618" i="3"/>
  <c r="J619" i="3"/>
  <c r="J620" i="3"/>
  <c r="J621" i="3"/>
  <c r="L621" i="3" s="1"/>
  <c r="J622" i="3"/>
  <c r="L622" i="3" s="1"/>
  <c r="J623" i="3"/>
  <c r="L623" i="3" s="1"/>
  <c r="J624" i="3"/>
  <c r="L624" i="3" s="1"/>
  <c r="J625" i="3"/>
  <c r="J626" i="3"/>
  <c r="J627" i="3"/>
  <c r="J628" i="3"/>
  <c r="J629" i="3"/>
  <c r="L629" i="3" s="1"/>
  <c r="J630" i="3"/>
  <c r="L630" i="3" s="1"/>
  <c r="J631" i="3"/>
  <c r="J632" i="3"/>
  <c r="J633" i="3"/>
  <c r="J634" i="3"/>
  <c r="J635" i="3"/>
  <c r="J636" i="3"/>
  <c r="J637" i="3"/>
  <c r="L637" i="3" s="1"/>
  <c r="J638" i="3"/>
  <c r="L638" i="3" s="1"/>
  <c r="J639" i="3"/>
  <c r="L639" i="3" s="1"/>
  <c r="J640" i="3"/>
  <c r="L640" i="3" s="1"/>
  <c r="J641" i="3"/>
  <c r="J642" i="3"/>
  <c r="J643" i="3"/>
  <c r="J644" i="3"/>
  <c r="J645" i="3"/>
  <c r="L645" i="3" s="1"/>
  <c r="J646" i="3"/>
  <c r="L646" i="3" s="1"/>
  <c r="J647" i="3"/>
  <c r="L647" i="3" s="1"/>
  <c r="J648" i="3"/>
  <c r="L648" i="3" s="1"/>
  <c r="J649" i="3"/>
  <c r="J650" i="3"/>
  <c r="J651" i="3"/>
  <c r="J652" i="3"/>
  <c r="J653" i="3"/>
  <c r="J654" i="3"/>
  <c r="J655" i="3"/>
  <c r="L655" i="3" s="1"/>
  <c r="J656" i="3"/>
  <c r="L656" i="3" s="1"/>
  <c r="J657" i="3"/>
  <c r="J658" i="3"/>
  <c r="J659" i="3"/>
  <c r="J660" i="3"/>
  <c r="J661" i="3"/>
  <c r="L661" i="3" s="1"/>
  <c r="J662" i="3"/>
  <c r="L662" i="3" s="1"/>
  <c r="J663" i="3"/>
  <c r="L663" i="3" s="1"/>
  <c r="J664" i="3"/>
  <c r="L664" i="3" s="1"/>
  <c r="J665" i="3"/>
  <c r="J666" i="3"/>
  <c r="J667" i="3"/>
  <c r="J668" i="3"/>
  <c r="J669" i="3"/>
  <c r="L669" i="3" s="1"/>
  <c r="J670" i="3"/>
  <c r="L670" i="3" s="1"/>
  <c r="J671" i="3"/>
  <c r="J672" i="3"/>
  <c r="J673" i="3"/>
  <c r="J674" i="3"/>
  <c r="J675" i="3"/>
  <c r="J676" i="3"/>
  <c r="J677" i="3"/>
  <c r="L677" i="3" s="1"/>
  <c r="J678" i="3"/>
  <c r="L678" i="3" s="1"/>
  <c r="J679" i="3"/>
  <c r="L679" i="3" s="1"/>
  <c r="J680" i="3"/>
  <c r="L680" i="3" s="1"/>
  <c r="J681" i="3"/>
  <c r="J682" i="3"/>
  <c r="J683" i="3"/>
  <c r="J684" i="3"/>
  <c r="J685" i="3"/>
  <c r="L685" i="3" s="1"/>
  <c r="J686" i="3"/>
  <c r="L686" i="3" s="1"/>
  <c r="J687" i="3"/>
  <c r="L687" i="3" s="1"/>
  <c r="J688" i="3"/>
  <c r="L688" i="3" s="1"/>
  <c r="J689" i="3"/>
  <c r="J690" i="3"/>
  <c r="J691" i="3"/>
  <c r="J692" i="3"/>
  <c r="J693" i="3"/>
  <c r="J694" i="3"/>
  <c r="J695" i="3"/>
  <c r="L695" i="3" s="1"/>
  <c r="J696" i="3"/>
  <c r="L696" i="3" s="1"/>
  <c r="J697" i="3"/>
  <c r="J698" i="3"/>
  <c r="J699" i="3"/>
  <c r="J700" i="3"/>
  <c r="J701" i="3"/>
  <c r="L701" i="3" s="1"/>
  <c r="J702" i="3"/>
  <c r="L702" i="3" s="1"/>
  <c r="J703" i="3"/>
  <c r="L703" i="3" s="1"/>
  <c r="J704" i="3"/>
  <c r="L704" i="3" s="1"/>
  <c r="J705" i="3"/>
  <c r="J706" i="3"/>
  <c r="J707" i="3"/>
  <c r="J708" i="3"/>
  <c r="J709" i="3"/>
  <c r="L709" i="3" s="1"/>
  <c r="J710" i="3"/>
  <c r="L710" i="3" s="1"/>
  <c r="J711" i="3"/>
  <c r="J712" i="3"/>
  <c r="J713" i="3"/>
  <c r="J714" i="3"/>
  <c r="J715" i="3"/>
  <c r="J716" i="3"/>
  <c r="J717" i="3"/>
  <c r="L717" i="3" s="1"/>
  <c r="J718" i="3"/>
  <c r="L718" i="3" s="1"/>
  <c r="J719" i="3"/>
  <c r="L719" i="3" s="1"/>
  <c r="J720" i="3"/>
  <c r="L720" i="3" s="1"/>
  <c r="J721" i="3"/>
  <c r="J722" i="3"/>
  <c r="J723" i="3"/>
  <c r="J724" i="3"/>
  <c r="J725" i="3"/>
  <c r="L725" i="3" s="1"/>
  <c r="J726" i="3"/>
  <c r="L726" i="3" s="1"/>
  <c r="J727" i="3"/>
  <c r="L727" i="3" s="1"/>
  <c r="J728" i="3"/>
  <c r="L728" i="3" s="1"/>
  <c r="J729" i="3"/>
  <c r="J730" i="3"/>
  <c r="J731" i="3"/>
  <c r="J732" i="3"/>
  <c r="J733" i="3"/>
  <c r="J734" i="3"/>
  <c r="J735" i="3"/>
  <c r="L735" i="3" s="1"/>
  <c r="J736" i="3"/>
  <c r="L736" i="3" s="1"/>
  <c r="J737" i="3"/>
  <c r="J738" i="3"/>
  <c r="J739" i="3"/>
  <c r="J740" i="3"/>
  <c r="J741" i="3"/>
  <c r="L741" i="3" s="1"/>
  <c r="J742" i="3"/>
  <c r="L742" i="3" s="1"/>
  <c r="J743" i="3"/>
  <c r="L743" i="3" s="1"/>
  <c r="J744" i="3"/>
  <c r="L744" i="3" s="1"/>
  <c r="J745" i="3"/>
  <c r="J746" i="3"/>
  <c r="J747" i="3"/>
  <c r="J748" i="3"/>
  <c r="J749" i="3"/>
  <c r="L749" i="3" s="1"/>
  <c r="J750" i="3"/>
  <c r="L750" i="3" s="1"/>
  <c r="J751" i="3"/>
  <c r="J752" i="3"/>
  <c r="J753" i="3"/>
  <c r="J754" i="3"/>
  <c r="J755" i="3"/>
  <c r="J756" i="3"/>
  <c r="J757" i="3"/>
  <c r="L757" i="3" s="1"/>
  <c r="J758" i="3"/>
  <c r="L758" i="3" s="1"/>
  <c r="J759" i="3"/>
  <c r="L759" i="3" s="1"/>
  <c r="J760" i="3"/>
  <c r="L760" i="3" s="1"/>
  <c r="J761" i="3"/>
  <c r="J762" i="3"/>
  <c r="J763" i="3"/>
  <c r="J764" i="3"/>
  <c r="J765" i="3"/>
  <c r="L765" i="3" s="1"/>
  <c r="J766" i="3"/>
  <c r="L766" i="3" s="1"/>
  <c r="J767" i="3"/>
  <c r="L767" i="3" s="1"/>
  <c r="J768" i="3"/>
  <c r="L768" i="3" s="1"/>
  <c r="J769" i="3"/>
  <c r="J770" i="3"/>
  <c r="J771" i="3"/>
  <c r="J772" i="3"/>
  <c r="J773" i="3"/>
  <c r="J774" i="3"/>
  <c r="J775" i="3"/>
  <c r="L775" i="3" s="1"/>
  <c r="J776" i="3"/>
  <c r="L776" i="3" s="1"/>
  <c r="J777" i="3"/>
  <c r="J778" i="3"/>
  <c r="J779" i="3"/>
  <c r="J780" i="3"/>
  <c r="J781" i="3"/>
  <c r="L781" i="3" s="1"/>
  <c r="J782" i="3"/>
  <c r="L782" i="3" s="1"/>
  <c r="J783" i="3"/>
  <c r="L783" i="3" s="1"/>
  <c r="J784" i="3"/>
  <c r="L784" i="3" s="1"/>
  <c r="J785" i="3"/>
  <c r="J786" i="3"/>
  <c r="J787" i="3"/>
  <c r="J788" i="3"/>
  <c r="J789" i="3"/>
  <c r="L789" i="3" s="1"/>
  <c r="J790" i="3"/>
  <c r="L790" i="3" s="1"/>
  <c r="J791" i="3"/>
  <c r="J792" i="3"/>
  <c r="J793" i="3"/>
  <c r="J794" i="3"/>
  <c r="J795" i="3"/>
  <c r="J796" i="3"/>
  <c r="J797" i="3"/>
  <c r="L797" i="3" s="1"/>
  <c r="J798" i="3"/>
  <c r="L798" i="3" s="1"/>
  <c r="J799" i="3"/>
  <c r="L799" i="3" s="1"/>
  <c r="J800" i="3"/>
  <c r="L800" i="3" s="1"/>
  <c r="J801" i="3"/>
  <c r="J802" i="3"/>
  <c r="J803" i="3"/>
  <c r="J804" i="3"/>
  <c r="J805" i="3"/>
  <c r="L805" i="3" s="1"/>
  <c r="J806" i="3"/>
  <c r="L806" i="3" s="1"/>
  <c r="J807" i="3"/>
  <c r="L807" i="3" s="1"/>
  <c r="J808" i="3"/>
  <c r="L808" i="3" s="1"/>
  <c r="J809" i="3"/>
  <c r="J810" i="3"/>
  <c r="J811" i="3"/>
  <c r="J812" i="3"/>
  <c r="J813" i="3"/>
  <c r="J814" i="3"/>
  <c r="J815" i="3"/>
  <c r="L815" i="3" s="1"/>
  <c r="J816" i="3"/>
  <c r="L816" i="3" s="1"/>
  <c r="J817" i="3"/>
  <c r="J818" i="3"/>
  <c r="J819" i="3"/>
  <c r="J820" i="3"/>
  <c r="J821" i="3"/>
  <c r="L821" i="3" s="1"/>
  <c r="J822" i="3"/>
  <c r="L822" i="3" s="1"/>
  <c r="J823" i="3"/>
  <c r="L823" i="3" s="1"/>
  <c r="J824" i="3"/>
  <c r="L824" i="3" s="1"/>
  <c r="J825" i="3"/>
  <c r="J826" i="3"/>
  <c r="J827" i="3"/>
  <c r="J828" i="3"/>
  <c r="J829" i="3"/>
  <c r="L829" i="3" s="1"/>
  <c r="J830" i="3"/>
  <c r="L830" i="3" s="1"/>
  <c r="J831" i="3"/>
  <c r="J832" i="3"/>
  <c r="J833" i="3"/>
  <c r="J834" i="3"/>
  <c r="J835" i="3"/>
  <c r="J836" i="3"/>
  <c r="J837" i="3"/>
  <c r="L837" i="3" s="1"/>
  <c r="J838" i="3"/>
  <c r="L838" i="3" s="1"/>
  <c r="J839" i="3"/>
  <c r="L839" i="3" s="1"/>
  <c r="J840" i="3"/>
  <c r="L840" i="3" s="1"/>
  <c r="J841" i="3"/>
  <c r="J842" i="3"/>
  <c r="J843" i="3"/>
  <c r="J844" i="3"/>
  <c r="J845" i="3"/>
  <c r="L845" i="3" s="1"/>
  <c r="J846" i="3"/>
  <c r="L846" i="3" s="1"/>
  <c r="J847" i="3"/>
  <c r="L847" i="3" s="1"/>
  <c r="J848" i="3"/>
  <c r="L848" i="3" s="1"/>
  <c r="J849" i="3"/>
  <c r="J850" i="3"/>
  <c r="J851" i="3"/>
  <c r="J852" i="3"/>
  <c r="J853" i="3"/>
  <c r="J854" i="3"/>
  <c r="J855" i="3"/>
  <c r="L855" i="3" s="1"/>
  <c r="J856" i="3"/>
  <c r="L856" i="3" s="1"/>
  <c r="J857" i="3"/>
  <c r="J858" i="3"/>
  <c r="J859" i="3"/>
  <c r="J860" i="3"/>
  <c r="J861" i="3"/>
  <c r="L861" i="3" s="1"/>
  <c r="J862" i="3"/>
  <c r="L862" i="3" s="1"/>
  <c r="J863" i="3"/>
  <c r="L863" i="3" s="1"/>
  <c r="J864" i="3"/>
  <c r="L864" i="3" s="1"/>
  <c r="J865" i="3"/>
  <c r="J866" i="3"/>
  <c r="J867" i="3"/>
  <c r="J868" i="3"/>
  <c r="J869" i="3"/>
  <c r="L869" i="3" s="1"/>
  <c r="J870" i="3"/>
  <c r="L870" i="3" s="1"/>
  <c r="J871" i="3"/>
  <c r="J872" i="3"/>
  <c r="J873" i="3"/>
  <c r="J874" i="3"/>
  <c r="J875" i="3"/>
  <c r="J876" i="3"/>
  <c r="J877" i="3"/>
  <c r="L877" i="3" s="1"/>
  <c r="J878" i="3"/>
  <c r="L878" i="3" s="1"/>
  <c r="J879" i="3"/>
  <c r="L879" i="3" s="1"/>
  <c r="J880" i="3"/>
  <c r="L880" i="3" s="1"/>
  <c r="J881" i="3"/>
  <c r="J882" i="3"/>
  <c r="J883" i="3"/>
  <c r="J884" i="3"/>
  <c r="J885" i="3"/>
  <c r="L885" i="3" s="1"/>
  <c r="J886" i="3"/>
  <c r="L886" i="3" s="1"/>
  <c r="J887" i="3"/>
  <c r="L887" i="3" s="1"/>
  <c r="J888" i="3"/>
  <c r="L888" i="3" s="1"/>
  <c r="J889" i="3"/>
  <c r="J890" i="3"/>
  <c r="J891" i="3"/>
  <c r="J892" i="3"/>
  <c r="J893" i="3"/>
  <c r="J894" i="3"/>
  <c r="J895" i="3"/>
  <c r="L895" i="3" s="1"/>
  <c r="J896" i="3"/>
  <c r="L896" i="3" s="1"/>
  <c r="J897" i="3"/>
  <c r="J898" i="3"/>
  <c r="J899" i="3"/>
  <c r="J900" i="3"/>
  <c r="J901" i="3"/>
  <c r="L901" i="3" s="1"/>
  <c r="J902" i="3"/>
  <c r="L902" i="3" s="1"/>
  <c r="J903" i="3"/>
  <c r="L903" i="3" s="1"/>
  <c r="J904" i="3"/>
  <c r="L904" i="3" s="1"/>
  <c r="J905" i="3"/>
  <c r="J906" i="3"/>
  <c r="J907" i="3"/>
  <c r="J908" i="3"/>
  <c r="J909" i="3"/>
  <c r="L909" i="3" s="1"/>
  <c r="J910" i="3"/>
  <c r="L910" i="3" s="1"/>
  <c r="J911" i="3"/>
  <c r="J912" i="3"/>
  <c r="J913" i="3"/>
  <c r="J914" i="3"/>
  <c r="J915" i="3"/>
  <c r="J916" i="3"/>
  <c r="J917" i="3"/>
  <c r="L917" i="3" s="1"/>
  <c r="J918" i="3"/>
  <c r="L918" i="3" s="1"/>
  <c r="J919" i="3"/>
  <c r="L919" i="3" s="1"/>
  <c r="J920" i="3"/>
  <c r="L920" i="3" s="1"/>
  <c r="J921" i="3"/>
  <c r="J922" i="3"/>
  <c r="J923" i="3"/>
  <c r="J924" i="3"/>
  <c r="J925" i="3"/>
  <c r="L925" i="3" s="1"/>
  <c r="J926" i="3"/>
  <c r="L926" i="3" s="1"/>
  <c r="J927" i="3"/>
  <c r="L927" i="3" s="1"/>
  <c r="J928" i="3"/>
  <c r="L928" i="3" s="1"/>
  <c r="J929" i="3"/>
  <c r="J930" i="3"/>
  <c r="J931" i="3"/>
  <c r="J932" i="3"/>
  <c r="J933" i="3"/>
  <c r="J934" i="3"/>
  <c r="J935" i="3"/>
  <c r="L935" i="3" s="1"/>
  <c r="J936" i="3"/>
  <c r="L936" i="3" s="1"/>
  <c r="J937" i="3"/>
  <c r="J938" i="3"/>
  <c r="J939" i="3"/>
  <c r="J940" i="3"/>
  <c r="J941" i="3"/>
  <c r="L941" i="3" s="1"/>
  <c r="J942" i="3"/>
  <c r="L942" i="3" s="1"/>
  <c r="J943" i="3"/>
  <c r="L943" i="3" s="1"/>
  <c r="J944" i="3"/>
  <c r="L944" i="3" s="1"/>
  <c r="J945" i="3"/>
  <c r="J946" i="3"/>
  <c r="J947" i="3"/>
  <c r="J948" i="3"/>
  <c r="J949" i="3"/>
  <c r="L949" i="3" s="1"/>
  <c r="J950" i="3"/>
  <c r="L950" i="3" s="1"/>
  <c r="J951" i="3"/>
  <c r="J952" i="3"/>
  <c r="J953" i="3"/>
  <c r="J954" i="3"/>
  <c r="J955" i="3"/>
  <c r="J956" i="3"/>
  <c r="J957" i="3"/>
  <c r="L957" i="3" s="1"/>
  <c r="J958" i="3"/>
  <c r="L958" i="3" s="1"/>
  <c r="J959" i="3"/>
  <c r="L959" i="3" s="1"/>
  <c r="J960" i="3"/>
  <c r="L960" i="3" s="1"/>
  <c r="J961" i="3"/>
  <c r="J962" i="3"/>
  <c r="J963" i="3"/>
  <c r="J964" i="3"/>
  <c r="J965" i="3"/>
  <c r="L965" i="3" s="1"/>
  <c r="J966" i="3"/>
  <c r="L966" i="3" s="1"/>
  <c r="J967" i="3"/>
  <c r="L967" i="3" s="1"/>
  <c r="J968" i="3"/>
  <c r="L968" i="3" s="1"/>
  <c r="J969" i="3"/>
  <c r="J970" i="3"/>
  <c r="J971" i="3"/>
  <c r="J972" i="3"/>
  <c r="J973" i="3"/>
  <c r="J974" i="3"/>
  <c r="J975" i="3"/>
  <c r="L975" i="3" s="1"/>
  <c r="J976" i="3"/>
  <c r="L976" i="3" s="1"/>
  <c r="J977" i="3"/>
  <c r="J978" i="3"/>
  <c r="J979" i="3"/>
  <c r="J980" i="3"/>
  <c r="J981" i="3"/>
  <c r="L981" i="3" s="1"/>
  <c r="J982" i="3"/>
  <c r="L982" i="3" s="1"/>
  <c r="J983" i="3"/>
  <c r="L983" i="3" s="1"/>
  <c r="J984" i="3"/>
  <c r="L984" i="3" s="1"/>
  <c r="J985" i="3"/>
  <c r="J986" i="3"/>
  <c r="J987" i="3"/>
  <c r="J988" i="3"/>
  <c r="J989" i="3"/>
  <c r="L989" i="3" s="1"/>
  <c r="J990" i="3"/>
  <c r="L990" i="3" s="1"/>
  <c r="J991" i="3"/>
  <c r="J992" i="3"/>
  <c r="J993" i="3"/>
  <c r="J994" i="3"/>
  <c r="J995" i="3"/>
  <c r="J996" i="3"/>
  <c r="J997" i="3"/>
  <c r="L997" i="3" s="1"/>
  <c r="J998" i="3"/>
  <c r="L998" i="3" s="1"/>
  <c r="J999" i="3"/>
  <c r="L999" i="3" s="1"/>
  <c r="J1000" i="3"/>
  <c r="L1000" i="3" s="1"/>
  <c r="J1001" i="3"/>
  <c r="J1002" i="3"/>
  <c r="J1003" i="3"/>
  <c r="J1004" i="3"/>
  <c r="J1005" i="3"/>
  <c r="L1005" i="3" s="1"/>
  <c r="J1006" i="3"/>
  <c r="L1006" i="3" s="1"/>
  <c r="J1007" i="3"/>
  <c r="L1007" i="3" s="1"/>
  <c r="J1008" i="3"/>
  <c r="L1008" i="3" s="1"/>
  <c r="J1009" i="3"/>
  <c r="J1010" i="3"/>
  <c r="J1011" i="3"/>
  <c r="J1012" i="3"/>
  <c r="J1013" i="3"/>
  <c r="J1014" i="3"/>
  <c r="J1015" i="3"/>
  <c r="L1015" i="3" s="1"/>
  <c r="J1016" i="3"/>
  <c r="L1016" i="3" s="1"/>
  <c r="J1017" i="3"/>
  <c r="J1018" i="3"/>
  <c r="J1019" i="3"/>
  <c r="J1020" i="3"/>
  <c r="J1021" i="3"/>
  <c r="L1021" i="3" s="1"/>
  <c r="J1022" i="3"/>
  <c r="L1022" i="3" s="1"/>
  <c r="J1023" i="3"/>
  <c r="L1023" i="3" s="1"/>
  <c r="J1024" i="3"/>
  <c r="L1024" i="3" s="1"/>
  <c r="J1025" i="3"/>
  <c r="J1026" i="3"/>
  <c r="J1027" i="3"/>
  <c r="J1028" i="3"/>
  <c r="J1029" i="3"/>
  <c r="L1029" i="3" s="1"/>
  <c r="J1030" i="3"/>
  <c r="L1030" i="3" s="1"/>
  <c r="J1031" i="3"/>
  <c r="J1032" i="3"/>
  <c r="J1033" i="3"/>
  <c r="J1034" i="3"/>
  <c r="J1035" i="3"/>
  <c r="J1036" i="3"/>
  <c r="J1037" i="3"/>
  <c r="L1037" i="3" s="1"/>
  <c r="J1038" i="3"/>
  <c r="L1038" i="3" s="1"/>
  <c r="J1039" i="3"/>
  <c r="L1039" i="3" s="1"/>
  <c r="J1040" i="3"/>
  <c r="L1040" i="3" s="1"/>
  <c r="J1041" i="3"/>
  <c r="J1042" i="3"/>
  <c r="J1043" i="3"/>
  <c r="J1044" i="3"/>
  <c r="J1045" i="3"/>
  <c r="L1045" i="3" s="1"/>
  <c r="J1046" i="3"/>
  <c r="L1046" i="3" s="1"/>
  <c r="J1047" i="3"/>
  <c r="L1047" i="3" s="1"/>
  <c r="J1048" i="3"/>
  <c r="L1048" i="3" s="1"/>
  <c r="J1049" i="3"/>
  <c r="J1050" i="3"/>
  <c r="J1051" i="3"/>
  <c r="J1052" i="3"/>
  <c r="J1053" i="3"/>
  <c r="J1054" i="3"/>
  <c r="J1055" i="3"/>
  <c r="L1055" i="3" s="1"/>
  <c r="J1056" i="3"/>
  <c r="L1056" i="3" s="1"/>
  <c r="J1057" i="3"/>
  <c r="J1058" i="3"/>
  <c r="J1059" i="3"/>
  <c r="J1060" i="3"/>
  <c r="J1061" i="3"/>
  <c r="L1061" i="3" s="1"/>
  <c r="J1062" i="3"/>
  <c r="L1062" i="3" s="1"/>
  <c r="J1063" i="3"/>
  <c r="L1063" i="3" s="1"/>
  <c r="J1064" i="3"/>
  <c r="L1064" i="3" s="1"/>
  <c r="J1065" i="3"/>
  <c r="J1066" i="3"/>
  <c r="J1067" i="3"/>
  <c r="J1068" i="3"/>
  <c r="J1069" i="3"/>
  <c r="L1069" i="3" s="1"/>
  <c r="J1070" i="3"/>
  <c r="L1070" i="3" s="1"/>
  <c r="J1071" i="3"/>
  <c r="J1072" i="3"/>
  <c r="J1073" i="3"/>
  <c r="J1074" i="3"/>
  <c r="J1075" i="3"/>
  <c r="J1076" i="3"/>
  <c r="J1077" i="3"/>
  <c r="L1077" i="3" s="1"/>
  <c r="J1078" i="3"/>
  <c r="L1078" i="3" s="1"/>
  <c r="J1079" i="3"/>
  <c r="L1079" i="3" s="1"/>
  <c r="J1080" i="3"/>
  <c r="L1080" i="3" s="1"/>
  <c r="J1081" i="3"/>
  <c r="J1082" i="3"/>
  <c r="J1083" i="3"/>
  <c r="J1084" i="3"/>
  <c r="J1085" i="3"/>
  <c r="L1085" i="3" s="1"/>
  <c r="J1086" i="3"/>
  <c r="L1086" i="3" s="1"/>
  <c r="J1087" i="3"/>
  <c r="L1087" i="3" s="1"/>
  <c r="J1088" i="3"/>
  <c r="L1088" i="3" s="1"/>
  <c r="J1089" i="3"/>
  <c r="J1090" i="3"/>
  <c r="J1091" i="3"/>
  <c r="J1092" i="3"/>
  <c r="J1093" i="3"/>
  <c r="J1094" i="3"/>
  <c r="J1095" i="3"/>
  <c r="L1095" i="3" s="1"/>
  <c r="J1096" i="3"/>
  <c r="L1096" i="3" s="1"/>
  <c r="J1097" i="3"/>
  <c r="J1098" i="3"/>
  <c r="J1099" i="3"/>
  <c r="J1100" i="3"/>
  <c r="J1101" i="3"/>
  <c r="L1101" i="3" s="1"/>
  <c r="J1102" i="3"/>
  <c r="L1102" i="3" s="1"/>
  <c r="J1103" i="3"/>
  <c r="L1103" i="3" s="1"/>
  <c r="J1104" i="3"/>
  <c r="L1104" i="3" s="1"/>
  <c r="J1105" i="3"/>
  <c r="J1106" i="3"/>
  <c r="J1107" i="3"/>
  <c r="J1108" i="3"/>
  <c r="J1109" i="3"/>
  <c r="L1109" i="3" s="1"/>
  <c r="J1110" i="3"/>
  <c r="L1110" i="3" s="1"/>
  <c r="J1111" i="3"/>
  <c r="J1112" i="3"/>
  <c r="J1113" i="3"/>
  <c r="J1114" i="3"/>
  <c r="J1115" i="3"/>
  <c r="J1116" i="3"/>
  <c r="J1117" i="3"/>
  <c r="L1117" i="3" s="1"/>
  <c r="J1118" i="3"/>
  <c r="L1118" i="3" s="1"/>
  <c r="J1119" i="3"/>
  <c r="L1119" i="3" s="1"/>
  <c r="J1120" i="3"/>
  <c r="L1120" i="3" s="1"/>
  <c r="J1121" i="3"/>
  <c r="J1122" i="3"/>
  <c r="J1123" i="3"/>
  <c r="J1124" i="3"/>
  <c r="J1125" i="3"/>
  <c r="L1125" i="3" s="1"/>
  <c r="J1126" i="3"/>
  <c r="L1126" i="3" s="1"/>
  <c r="J1127" i="3"/>
  <c r="L1127" i="3" s="1"/>
  <c r="J1128" i="3"/>
  <c r="L1128" i="3" s="1"/>
  <c r="J1129" i="3"/>
  <c r="J1130" i="3"/>
  <c r="J1131" i="3"/>
  <c r="J1132" i="3"/>
  <c r="J1133" i="3"/>
  <c r="J1134" i="3"/>
  <c r="J1135" i="3"/>
  <c r="L1135" i="3" s="1"/>
  <c r="J1136" i="3"/>
  <c r="L1136" i="3" s="1"/>
  <c r="J1137" i="3"/>
  <c r="J1138" i="3"/>
  <c r="J1139" i="3"/>
  <c r="J1140" i="3"/>
  <c r="J1141" i="3"/>
  <c r="L1141" i="3" s="1"/>
  <c r="J1142" i="3"/>
  <c r="L1142" i="3" s="1"/>
  <c r="J1143" i="3"/>
  <c r="L1143" i="3" s="1"/>
  <c r="J1144" i="3"/>
  <c r="L1144" i="3" s="1"/>
  <c r="J1145" i="3"/>
  <c r="J1146" i="3"/>
  <c r="J1147" i="3"/>
  <c r="J1148" i="3"/>
  <c r="J1149" i="3"/>
  <c r="L1149" i="3" s="1"/>
  <c r="J1150" i="3"/>
  <c r="L1150" i="3" s="1"/>
  <c r="J1151" i="3"/>
  <c r="J1152" i="3"/>
  <c r="J1153" i="3"/>
  <c r="J1154" i="3"/>
  <c r="J1155" i="3"/>
  <c r="J1156" i="3"/>
  <c r="J1157" i="3"/>
  <c r="L1157" i="3" s="1"/>
  <c r="J1158" i="3"/>
  <c r="L1158" i="3" s="1"/>
  <c r="J1159" i="3"/>
  <c r="L1159" i="3" s="1"/>
  <c r="J1160" i="3"/>
  <c r="L1160" i="3" s="1"/>
  <c r="J1161" i="3"/>
  <c r="J1162" i="3"/>
  <c r="J1163" i="3"/>
  <c r="J1164" i="3"/>
  <c r="J1165" i="3"/>
  <c r="L1165" i="3" s="1"/>
  <c r="J1166" i="3"/>
  <c r="L1166" i="3" s="1"/>
  <c r="J1167" i="3"/>
  <c r="L1167" i="3" s="1"/>
  <c r="J1168" i="3"/>
  <c r="L1168" i="3" s="1"/>
  <c r="J1169" i="3"/>
  <c r="J1170" i="3"/>
  <c r="J1171" i="3"/>
  <c r="J1172" i="3"/>
  <c r="J1173" i="3"/>
  <c r="J1174" i="3"/>
  <c r="J1175" i="3"/>
  <c r="L1175" i="3" s="1"/>
  <c r="J1176" i="3"/>
  <c r="L1176" i="3" s="1"/>
  <c r="J1177" i="3"/>
  <c r="J1178" i="3"/>
  <c r="J1179" i="3"/>
  <c r="J1180" i="3"/>
  <c r="J1181" i="3"/>
  <c r="L1181" i="3" s="1"/>
  <c r="J1182" i="3"/>
  <c r="L1182" i="3" s="1"/>
  <c r="J1183" i="3"/>
  <c r="L1183" i="3" s="1"/>
  <c r="J1184" i="3"/>
  <c r="L1184" i="3" s="1"/>
  <c r="J1185" i="3"/>
  <c r="J1186" i="3"/>
  <c r="J1187" i="3"/>
  <c r="J1188" i="3"/>
  <c r="J1189" i="3"/>
  <c r="L1189" i="3" s="1"/>
  <c r="J1190" i="3"/>
  <c r="L1190" i="3" s="1"/>
  <c r="J1191" i="3"/>
  <c r="J1192" i="3"/>
  <c r="J1193" i="3"/>
  <c r="J1194" i="3"/>
  <c r="J1195" i="3"/>
  <c r="J1196" i="3"/>
  <c r="J1197" i="3"/>
  <c r="L1197" i="3" s="1"/>
  <c r="J1198" i="3"/>
  <c r="L1198" i="3" s="1"/>
  <c r="J1199" i="3"/>
  <c r="L1199" i="3" s="1"/>
  <c r="J1200" i="3"/>
  <c r="L1200" i="3" s="1"/>
  <c r="J1201" i="3"/>
  <c r="J1202" i="3"/>
  <c r="J1203" i="3"/>
  <c r="J1204" i="3"/>
  <c r="J1205" i="3"/>
  <c r="L1205" i="3" s="1"/>
  <c r="J1206" i="3"/>
  <c r="L1206" i="3" s="1"/>
  <c r="J1207" i="3"/>
  <c r="L1207" i="3" s="1"/>
  <c r="J1208" i="3"/>
  <c r="L1208" i="3" s="1"/>
  <c r="J1209" i="3"/>
  <c r="J1210" i="3"/>
  <c r="J1211" i="3"/>
  <c r="J1212" i="3"/>
  <c r="J1213" i="3"/>
  <c r="J1214" i="3"/>
  <c r="J1215" i="3"/>
  <c r="L1215" i="3" s="1"/>
  <c r="J1216" i="3"/>
  <c r="L1216" i="3" s="1"/>
  <c r="J1217" i="3"/>
  <c r="J1218" i="3"/>
  <c r="J1219" i="3"/>
  <c r="J1220" i="3"/>
  <c r="J1221" i="3"/>
  <c r="L1221" i="3" s="1"/>
  <c r="J1222" i="3"/>
  <c r="L1222" i="3" s="1"/>
  <c r="J1223" i="3"/>
  <c r="L1223" i="3" s="1"/>
  <c r="J1224" i="3"/>
  <c r="L1224" i="3" s="1"/>
  <c r="J1225" i="3"/>
  <c r="J1226" i="3"/>
  <c r="J1227" i="3"/>
  <c r="J1228" i="3"/>
  <c r="J1229" i="3"/>
  <c r="L1229" i="3" s="1"/>
  <c r="J1230" i="3"/>
  <c r="L1230" i="3" s="1"/>
  <c r="J1231" i="3"/>
  <c r="J1232" i="3"/>
  <c r="J1233" i="3"/>
  <c r="J1234" i="3"/>
  <c r="J1235" i="3"/>
  <c r="J1236" i="3"/>
  <c r="J1237" i="3"/>
  <c r="L1237" i="3" s="1"/>
  <c r="J1238" i="3"/>
  <c r="L1238" i="3" s="1"/>
  <c r="J1239" i="3"/>
  <c r="L1239" i="3" s="1"/>
  <c r="J1240" i="3"/>
  <c r="L1240" i="3" s="1"/>
  <c r="J1241" i="3"/>
  <c r="J1242" i="3"/>
  <c r="J1243" i="3"/>
  <c r="J1244" i="3"/>
  <c r="J1245" i="3"/>
  <c r="L1245" i="3" s="1"/>
  <c r="J1246" i="3"/>
  <c r="L1246" i="3" s="1"/>
  <c r="J1247" i="3"/>
  <c r="L1247" i="3" s="1"/>
  <c r="J1248" i="3"/>
  <c r="L1248" i="3" s="1"/>
  <c r="J1249" i="3"/>
  <c r="J1250" i="3"/>
  <c r="J1251" i="3"/>
  <c r="J1252" i="3"/>
  <c r="J1253" i="3"/>
  <c r="J1254" i="3"/>
  <c r="J1255" i="3"/>
  <c r="L1255" i="3" s="1"/>
  <c r="J1256" i="3"/>
  <c r="L1256" i="3" s="1"/>
  <c r="J1257" i="3"/>
  <c r="J1258" i="3"/>
  <c r="J1259" i="3"/>
  <c r="J1260" i="3"/>
  <c r="J1261" i="3"/>
  <c r="L1261" i="3" s="1"/>
  <c r="J1262" i="3"/>
  <c r="L1262" i="3" s="1"/>
  <c r="J1263" i="3"/>
  <c r="L1263" i="3" s="1"/>
  <c r="J1264" i="3"/>
  <c r="L1264" i="3" s="1"/>
  <c r="J1265" i="3"/>
  <c r="J1266" i="3"/>
  <c r="J1267" i="3"/>
  <c r="J1268" i="3"/>
  <c r="J1269" i="3"/>
  <c r="L1269" i="3" s="1"/>
  <c r="J1270" i="3"/>
  <c r="L1270" i="3" s="1"/>
  <c r="J1271" i="3"/>
  <c r="J1272" i="3"/>
  <c r="J1273" i="3"/>
  <c r="J1274" i="3"/>
  <c r="J1275" i="3"/>
  <c r="J1276" i="3"/>
  <c r="J1277" i="3"/>
  <c r="L1277" i="3" s="1"/>
  <c r="J1278" i="3"/>
  <c r="L1278" i="3" s="1"/>
  <c r="J1279" i="3"/>
  <c r="L1279" i="3" s="1"/>
  <c r="J1280" i="3"/>
  <c r="L1280" i="3" s="1"/>
  <c r="J1281" i="3"/>
  <c r="J1282" i="3"/>
  <c r="J1283" i="3"/>
  <c r="J1284" i="3"/>
  <c r="J1285" i="3"/>
  <c r="L1285" i="3" s="1"/>
  <c r="J1286" i="3"/>
  <c r="L1286" i="3" s="1"/>
  <c r="J1287" i="3"/>
  <c r="L1287" i="3" s="1"/>
  <c r="J1288" i="3"/>
  <c r="L1288" i="3" s="1"/>
  <c r="J1289" i="3"/>
  <c r="J1290" i="3"/>
  <c r="J1291" i="3"/>
  <c r="J1292" i="3"/>
  <c r="J1293" i="3"/>
  <c r="J1294" i="3"/>
  <c r="J1295" i="3"/>
  <c r="L1295" i="3" s="1"/>
  <c r="J1296" i="3"/>
  <c r="L1296" i="3" s="1"/>
  <c r="J1297" i="3"/>
  <c r="J1298" i="3"/>
  <c r="J1299" i="3"/>
  <c r="J1300" i="3"/>
  <c r="J1301" i="3"/>
  <c r="L1301" i="3" s="1"/>
  <c r="J1302" i="3"/>
  <c r="L1302" i="3" s="1"/>
  <c r="J1303" i="3"/>
  <c r="L1303" i="3" s="1"/>
  <c r="J1304" i="3"/>
  <c r="L1304" i="3" s="1"/>
  <c r="J1305" i="3"/>
  <c r="J1306" i="3"/>
  <c r="J1307" i="3"/>
  <c r="J1308" i="3"/>
  <c r="J1309" i="3"/>
  <c r="L1309" i="3" s="1"/>
  <c r="J1310" i="3"/>
  <c r="L1310" i="3" s="1"/>
  <c r="J1311" i="3"/>
  <c r="J1312" i="3"/>
  <c r="J1313" i="3"/>
  <c r="J1314" i="3"/>
  <c r="J1315" i="3"/>
  <c r="J1316" i="3"/>
  <c r="J1317" i="3"/>
  <c r="L1317" i="3" s="1"/>
  <c r="J1318" i="3"/>
  <c r="L1318" i="3" s="1"/>
  <c r="J1319" i="3"/>
  <c r="L1319" i="3" s="1"/>
  <c r="J1320" i="3"/>
  <c r="L1320" i="3" s="1"/>
  <c r="J1321" i="3"/>
  <c r="J1322" i="3"/>
  <c r="J1323" i="3"/>
  <c r="J1324" i="3"/>
  <c r="J1325" i="3"/>
  <c r="L1325" i="3" s="1"/>
  <c r="J1326" i="3"/>
  <c r="L1326" i="3" s="1"/>
  <c r="J1327" i="3"/>
  <c r="L1327" i="3" s="1"/>
  <c r="J1328" i="3"/>
  <c r="L1328" i="3" s="1"/>
  <c r="J1329" i="3"/>
  <c r="J1330" i="3"/>
  <c r="J1331" i="3"/>
  <c r="J1332" i="3"/>
  <c r="J1333" i="3"/>
  <c r="J1334" i="3"/>
  <c r="J1335" i="3"/>
  <c r="L1335" i="3" s="1"/>
  <c r="J1336" i="3"/>
  <c r="L1336" i="3" s="1"/>
  <c r="J1337" i="3"/>
  <c r="J1338" i="3"/>
  <c r="J1339" i="3"/>
  <c r="J1340" i="3"/>
  <c r="J1341" i="3"/>
  <c r="L1341" i="3" s="1"/>
  <c r="J1342" i="3"/>
  <c r="L1342" i="3" s="1"/>
  <c r="J1343" i="3"/>
  <c r="L1343" i="3" s="1"/>
  <c r="J1344" i="3"/>
  <c r="L1344" i="3" s="1"/>
  <c r="J1345" i="3"/>
  <c r="J1346" i="3"/>
  <c r="J1347" i="3"/>
  <c r="J1348" i="3"/>
  <c r="J1349" i="3"/>
  <c r="L1349" i="3" s="1"/>
  <c r="J1350" i="3"/>
  <c r="L1350" i="3" s="1"/>
  <c r="J1351" i="3"/>
  <c r="J1352" i="3"/>
  <c r="J1353" i="3"/>
  <c r="J1354" i="3"/>
  <c r="J1355" i="3"/>
  <c r="J1356" i="3"/>
  <c r="J1357" i="3"/>
  <c r="L1357" i="3" s="1"/>
  <c r="J1358" i="3"/>
  <c r="L1358" i="3" s="1"/>
  <c r="J1359" i="3"/>
  <c r="L1359" i="3" s="1"/>
  <c r="J1360" i="3"/>
  <c r="L1360" i="3" s="1"/>
  <c r="J1361" i="3"/>
  <c r="J1362" i="3"/>
  <c r="J1363" i="3"/>
  <c r="J1364" i="3"/>
  <c r="J1365" i="3"/>
  <c r="L1365" i="3" s="1"/>
  <c r="J1366" i="3"/>
  <c r="L1366" i="3" s="1"/>
  <c r="J1367" i="3"/>
  <c r="L1367" i="3" s="1"/>
  <c r="J1368" i="3"/>
  <c r="L1368" i="3" s="1"/>
  <c r="J1369" i="3"/>
  <c r="J1370" i="3"/>
  <c r="J1371" i="3"/>
  <c r="J1372" i="3"/>
  <c r="J1373" i="3"/>
  <c r="J1374" i="3"/>
  <c r="J1375" i="3"/>
  <c r="L1375" i="3" s="1"/>
  <c r="J1376" i="3"/>
  <c r="L1376" i="3" s="1"/>
  <c r="J1377" i="3"/>
  <c r="J1378" i="3"/>
  <c r="J1379" i="3"/>
  <c r="J1380" i="3"/>
  <c r="J1381" i="3"/>
  <c r="L1381" i="3" s="1"/>
  <c r="J1382" i="3"/>
  <c r="L1382" i="3" s="1"/>
  <c r="J1383" i="3"/>
  <c r="L1383" i="3" s="1"/>
  <c r="J1384" i="3"/>
  <c r="L1384" i="3" s="1"/>
  <c r="J1385" i="3"/>
  <c r="J1386" i="3"/>
  <c r="J1387" i="3"/>
  <c r="J1388" i="3"/>
  <c r="J1389" i="3"/>
  <c r="L1389" i="3" s="1"/>
  <c r="J1390" i="3"/>
  <c r="L1390" i="3" s="1"/>
  <c r="J1391" i="3"/>
  <c r="J1392" i="3"/>
  <c r="J1393" i="3"/>
  <c r="J1394" i="3"/>
  <c r="J1395" i="3"/>
  <c r="J1396" i="3"/>
  <c r="J1397" i="3"/>
  <c r="L1397" i="3" s="1"/>
  <c r="J1398" i="3"/>
  <c r="L1398" i="3" s="1"/>
  <c r="J1399" i="3"/>
  <c r="L1399" i="3" s="1"/>
  <c r="J1400" i="3"/>
  <c r="L1400" i="3" s="1"/>
  <c r="J1401" i="3"/>
  <c r="J1402" i="3"/>
  <c r="J1403" i="3"/>
  <c r="J1404" i="3"/>
  <c r="J1405" i="3"/>
  <c r="L1405" i="3" s="1"/>
  <c r="J1406" i="3"/>
  <c r="L1406" i="3" s="1"/>
  <c r="J1407" i="3"/>
  <c r="L1407" i="3" s="1"/>
  <c r="J1408" i="3"/>
  <c r="L1408" i="3" s="1"/>
  <c r="J1409" i="3"/>
  <c r="J1410" i="3"/>
  <c r="J1411" i="3"/>
  <c r="J1412" i="3"/>
  <c r="J1413" i="3"/>
  <c r="J1414" i="3"/>
  <c r="J1415" i="3"/>
  <c r="L1415" i="3" s="1"/>
  <c r="J1416" i="3"/>
  <c r="L1416" i="3" s="1"/>
  <c r="J1417" i="3"/>
  <c r="J1418" i="3"/>
  <c r="J1419" i="3"/>
  <c r="J1420" i="3"/>
  <c r="J1421" i="3"/>
  <c r="L1421" i="3" s="1"/>
  <c r="J1422" i="3"/>
  <c r="L1422" i="3" s="1"/>
  <c r="J1423" i="3"/>
  <c r="L1423" i="3" s="1"/>
  <c r="J1424" i="3"/>
  <c r="L1424" i="3" s="1"/>
  <c r="J1425" i="3"/>
  <c r="J1426" i="3"/>
  <c r="J1427" i="3"/>
  <c r="J1428" i="3"/>
  <c r="J1429" i="3"/>
  <c r="L1429" i="3" s="1"/>
  <c r="J1430" i="3"/>
  <c r="L1430" i="3" s="1"/>
  <c r="J1431" i="3"/>
  <c r="J1432" i="3"/>
  <c r="J1433" i="3"/>
  <c r="J1434" i="3"/>
  <c r="J1435" i="3"/>
  <c r="J1436" i="3"/>
  <c r="J1437" i="3"/>
  <c r="L1437" i="3" s="1"/>
  <c r="J1438" i="3"/>
  <c r="L1438" i="3" s="1"/>
  <c r="J1439" i="3"/>
  <c r="L1439" i="3" s="1"/>
  <c r="J1440" i="3"/>
  <c r="L1440" i="3" s="1"/>
  <c r="J1441" i="3"/>
  <c r="J1442" i="3"/>
  <c r="J1443" i="3"/>
  <c r="J1444" i="3"/>
  <c r="J1445" i="3"/>
  <c r="L1445" i="3" s="1"/>
  <c r="J1446" i="3"/>
  <c r="L1446" i="3" s="1"/>
  <c r="J1447" i="3"/>
  <c r="L1447" i="3" s="1"/>
  <c r="J1448" i="3"/>
  <c r="L1448" i="3" s="1"/>
  <c r="J1449" i="3"/>
  <c r="J1450" i="3"/>
  <c r="J1451" i="3"/>
  <c r="J1452" i="3"/>
  <c r="J1454" i="3"/>
  <c r="J1455" i="3"/>
  <c r="L1455" i="3" s="1"/>
  <c r="J1456" i="3"/>
  <c r="L1456" i="3" s="1"/>
  <c r="J1457" i="3"/>
  <c r="J1458" i="3"/>
  <c r="J1459" i="3"/>
  <c r="J1460" i="3"/>
  <c r="J1461" i="3"/>
  <c r="L1461" i="3" s="1"/>
  <c r="J1462" i="3"/>
  <c r="L1462" i="3" s="1"/>
  <c r="J1463" i="3"/>
  <c r="L1463" i="3" s="1"/>
  <c r="J1464" i="3"/>
  <c r="L1464" i="3" s="1"/>
  <c r="J1465" i="3"/>
  <c r="J1466" i="3"/>
  <c r="J1467" i="3"/>
  <c r="J1468" i="3"/>
  <c r="J1469" i="3"/>
  <c r="L1469" i="3" s="1"/>
  <c r="J1470" i="3"/>
  <c r="L1470" i="3" s="1"/>
  <c r="J1471" i="3"/>
  <c r="L1471" i="3" s="1"/>
  <c r="J1472" i="3"/>
  <c r="J1473" i="3"/>
  <c r="J1474" i="3"/>
  <c r="J1475" i="3"/>
  <c r="J1476" i="3"/>
  <c r="J1477" i="3"/>
  <c r="L1477" i="3" s="1"/>
  <c r="J1478" i="3"/>
  <c r="L1478" i="3" s="1"/>
  <c r="J1479" i="3"/>
  <c r="L1479" i="3" s="1"/>
  <c r="J1480" i="3"/>
  <c r="J1481" i="3"/>
  <c r="J1482" i="3"/>
  <c r="J1483" i="3"/>
  <c r="J1484" i="3"/>
  <c r="J1485" i="3"/>
  <c r="L1485" i="3" s="1"/>
  <c r="J1486" i="3"/>
  <c r="L1486" i="3" s="1"/>
  <c r="J1487" i="3"/>
  <c r="L1487" i="3" s="1"/>
  <c r="J1488" i="3"/>
  <c r="L1488" i="3" s="1"/>
  <c r="J1489" i="3"/>
  <c r="J1490" i="3"/>
  <c r="J1491" i="3"/>
  <c r="J1492" i="3"/>
  <c r="J1493" i="3"/>
  <c r="J1494" i="3"/>
  <c r="J1495" i="3"/>
  <c r="L1495" i="3" s="1"/>
  <c r="J1496" i="3"/>
  <c r="L1496" i="3" s="1"/>
  <c r="J1497" i="3"/>
  <c r="J1498" i="3"/>
  <c r="J1499" i="3"/>
  <c r="J1500" i="3"/>
  <c r="J1501" i="3"/>
  <c r="L1501" i="3" s="1"/>
  <c r="J1502" i="3"/>
  <c r="L1502" i="3" s="1"/>
  <c r="J1503" i="3"/>
  <c r="L1503" i="3" s="1"/>
  <c r="J1504" i="3"/>
  <c r="L1504" i="3" s="1"/>
  <c r="J1505" i="3"/>
  <c r="J1506" i="3"/>
  <c r="J1507" i="3"/>
  <c r="J1508" i="3"/>
  <c r="J1509" i="3"/>
  <c r="L1509" i="3" s="1"/>
  <c r="J1510" i="3"/>
  <c r="L1510" i="3" s="1"/>
  <c r="J1511" i="3"/>
  <c r="L1511" i="3" s="1"/>
  <c r="J1512" i="3"/>
  <c r="J1513" i="3"/>
  <c r="J1514" i="3"/>
  <c r="J1515" i="3"/>
  <c r="J1516" i="3"/>
  <c r="J1517" i="3"/>
  <c r="L1517" i="3" s="1"/>
  <c r="J1518" i="3"/>
  <c r="L1518" i="3" s="1"/>
  <c r="J1519" i="3"/>
  <c r="L1519" i="3" s="1"/>
  <c r="J1520" i="3"/>
  <c r="J1521" i="3"/>
  <c r="J1522" i="3"/>
  <c r="J1523" i="3"/>
  <c r="J1524" i="3"/>
  <c r="J1525" i="3"/>
  <c r="L1525" i="3" s="1"/>
  <c r="J1526" i="3"/>
  <c r="L1526" i="3" s="1"/>
  <c r="J1527" i="3"/>
  <c r="L1527" i="3" s="1"/>
  <c r="J1528" i="3"/>
  <c r="L1528" i="3" s="1"/>
  <c r="J1529" i="3"/>
  <c r="J1530" i="3"/>
  <c r="J1531" i="3"/>
  <c r="J1532" i="3"/>
  <c r="J1533" i="3"/>
  <c r="J1534" i="3"/>
  <c r="J1535" i="3"/>
  <c r="L1535" i="3" s="1"/>
  <c r="J1536" i="3"/>
  <c r="L1536" i="3" s="1"/>
  <c r="J1537" i="3"/>
  <c r="J1538" i="3"/>
  <c r="J1539" i="3"/>
  <c r="J1540" i="3"/>
  <c r="J1541" i="3"/>
  <c r="L1541" i="3" s="1"/>
  <c r="J1542" i="3"/>
  <c r="L1542" i="3" s="1"/>
  <c r="J1543" i="3"/>
  <c r="L1543" i="3" s="1"/>
  <c r="J1544" i="3"/>
  <c r="L1544" i="3" s="1"/>
  <c r="J1545" i="3"/>
  <c r="J1546" i="3"/>
  <c r="J1547" i="3"/>
  <c r="J1548" i="3"/>
  <c r="J1549" i="3"/>
  <c r="L1549" i="3" s="1"/>
  <c r="J1550" i="3"/>
  <c r="L1550" i="3" s="1"/>
  <c r="J1551" i="3"/>
  <c r="L1551" i="3" s="1"/>
  <c r="J1552" i="3"/>
  <c r="J1553" i="3"/>
  <c r="J1554" i="3"/>
  <c r="J1555" i="3"/>
  <c r="J1556" i="3"/>
  <c r="J1557" i="3"/>
  <c r="L1557" i="3" s="1"/>
  <c r="J1558" i="3"/>
  <c r="L1558" i="3" s="1"/>
  <c r="J1559" i="3"/>
  <c r="L1559" i="3" s="1"/>
  <c r="J1560" i="3"/>
  <c r="J1561" i="3"/>
  <c r="J1562" i="3"/>
  <c r="J1563" i="3"/>
  <c r="J1564" i="3"/>
  <c r="J1565" i="3"/>
  <c r="L1565" i="3" s="1"/>
  <c r="J1566" i="3"/>
  <c r="L1566" i="3" s="1"/>
  <c r="J1567" i="3"/>
  <c r="L1567" i="3" s="1"/>
  <c r="J1568" i="3"/>
  <c r="L1568" i="3" s="1"/>
  <c r="J1569" i="3"/>
  <c r="J1570" i="3"/>
  <c r="J1571" i="3"/>
  <c r="J1572" i="3"/>
  <c r="J1573" i="3"/>
  <c r="J1574" i="3"/>
  <c r="J1575" i="3"/>
  <c r="L1575" i="3" s="1"/>
  <c r="J1576" i="3"/>
  <c r="L1576" i="3" s="1"/>
  <c r="J1577" i="3"/>
  <c r="J1578" i="3"/>
  <c r="J1579" i="3"/>
  <c r="J1580" i="3"/>
  <c r="J1581" i="3"/>
  <c r="L1581" i="3" s="1"/>
  <c r="J1582" i="3"/>
  <c r="L1582" i="3" s="1"/>
  <c r="J1583" i="3"/>
  <c r="L1583" i="3" s="1"/>
  <c r="J1584" i="3"/>
  <c r="L1584" i="3" s="1"/>
  <c r="J1585" i="3"/>
  <c r="J1586" i="3"/>
  <c r="J1587" i="3"/>
  <c r="J1588" i="3"/>
  <c r="J1589" i="3"/>
  <c r="L1589" i="3" s="1"/>
  <c r="J1590" i="3"/>
  <c r="L1590" i="3" s="1"/>
  <c r="J1591" i="3"/>
  <c r="L1591" i="3" s="1"/>
  <c r="J1592" i="3"/>
  <c r="J1593" i="3"/>
  <c r="J1594" i="3"/>
  <c r="J1595" i="3"/>
  <c r="J1596" i="3"/>
  <c r="J1597" i="3"/>
  <c r="L1597" i="3" s="1"/>
  <c r="J1598" i="3"/>
  <c r="L1598" i="3" s="1"/>
  <c r="J1599" i="3"/>
  <c r="L1599" i="3" s="1"/>
  <c r="J1600" i="3"/>
  <c r="J1601" i="3"/>
  <c r="J1602" i="3"/>
  <c r="J1603" i="3"/>
  <c r="J1604" i="3"/>
  <c r="J1605" i="3"/>
  <c r="L1605" i="3" s="1"/>
  <c r="J1606" i="3"/>
  <c r="L1606" i="3" s="1"/>
  <c r="J1607" i="3"/>
  <c r="L1607" i="3" s="1"/>
  <c r="J1608" i="3"/>
  <c r="L1608" i="3" s="1"/>
  <c r="J1609" i="3"/>
  <c r="J1610" i="3"/>
  <c r="J1611" i="3"/>
  <c r="J1612" i="3"/>
  <c r="J1613" i="3"/>
  <c r="J1614" i="3"/>
  <c r="J1615" i="3"/>
  <c r="L1615" i="3" s="1"/>
  <c r="J1616" i="3"/>
  <c r="L1616" i="3" s="1"/>
  <c r="J1617" i="3"/>
  <c r="J1618" i="3"/>
  <c r="J1619" i="3"/>
  <c r="J1620" i="3"/>
  <c r="J1621" i="3"/>
  <c r="L1621" i="3" s="1"/>
  <c r="J1622" i="3"/>
  <c r="L1622" i="3" s="1"/>
  <c r="J1623" i="3"/>
  <c r="L1623" i="3" s="1"/>
  <c r="J1624" i="3"/>
  <c r="L1624" i="3" s="1"/>
  <c r="J1625" i="3"/>
  <c r="J1626" i="3"/>
  <c r="J1627" i="3"/>
  <c r="J1628" i="3"/>
  <c r="J1629" i="3"/>
  <c r="L1629" i="3" s="1"/>
  <c r="J1630" i="3"/>
  <c r="L1630" i="3" s="1"/>
  <c r="J1631" i="3"/>
  <c r="L1631" i="3" s="1"/>
  <c r="J1632" i="3"/>
  <c r="J1633" i="3"/>
  <c r="J1634" i="3"/>
  <c r="J1635" i="3"/>
  <c r="J1636" i="3"/>
  <c r="J1637" i="3"/>
  <c r="L1637" i="3" s="1"/>
  <c r="J1638" i="3"/>
  <c r="L1638" i="3" s="1"/>
  <c r="J1639" i="3"/>
  <c r="L1639" i="3" s="1"/>
  <c r="J1640" i="3"/>
  <c r="J1641" i="3"/>
  <c r="J1642" i="3"/>
  <c r="J1643" i="3"/>
  <c r="J1644" i="3"/>
  <c r="J1645" i="3"/>
  <c r="L1645" i="3" s="1"/>
  <c r="J1646" i="3"/>
  <c r="L1646" i="3" s="1"/>
  <c r="J1647" i="3"/>
  <c r="L1647" i="3" s="1"/>
  <c r="J1648" i="3"/>
  <c r="L1648" i="3" s="1"/>
  <c r="J1649" i="3"/>
  <c r="J1650" i="3"/>
  <c r="J1651" i="3"/>
  <c r="J1652" i="3"/>
  <c r="J1653" i="3"/>
  <c r="J1654" i="3"/>
  <c r="J1655" i="3"/>
  <c r="L1655" i="3" s="1"/>
  <c r="J1656" i="3"/>
  <c r="L1656" i="3" s="1"/>
  <c r="J1657" i="3"/>
  <c r="J1658" i="3"/>
  <c r="J1659" i="3"/>
  <c r="J1660" i="3"/>
  <c r="J1661" i="3"/>
  <c r="L1661" i="3" s="1"/>
  <c r="J1662" i="3"/>
  <c r="L1662" i="3" s="1"/>
  <c r="J1663" i="3"/>
  <c r="L1663" i="3" s="1"/>
  <c r="J1664" i="3"/>
  <c r="L1664" i="3" s="1"/>
  <c r="J1665" i="3"/>
  <c r="J1666" i="3"/>
  <c r="J1667" i="3"/>
  <c r="J1668" i="3"/>
  <c r="J1669" i="3"/>
  <c r="L1669" i="3" s="1"/>
  <c r="J1670" i="3"/>
  <c r="L1670" i="3" s="1"/>
  <c r="J1671" i="3"/>
  <c r="L1671" i="3" s="1"/>
  <c r="J1672" i="3"/>
  <c r="J1673" i="3"/>
  <c r="J1674" i="3"/>
  <c r="J1675" i="3"/>
  <c r="J1676" i="3"/>
  <c r="J1677" i="3"/>
  <c r="L1677" i="3" s="1"/>
  <c r="J1678" i="3"/>
  <c r="L1678" i="3" s="1"/>
  <c r="J1679" i="3"/>
  <c r="L1679" i="3" s="1"/>
  <c r="J1680" i="3"/>
  <c r="J1681" i="3"/>
  <c r="J1682" i="3"/>
  <c r="J1683" i="3"/>
  <c r="J1684" i="3"/>
  <c r="J1685" i="3"/>
  <c r="L1685" i="3" s="1"/>
  <c r="J1686" i="3"/>
  <c r="L1686" i="3" s="1"/>
  <c r="J1687" i="3"/>
  <c r="L1687" i="3" s="1"/>
  <c r="J1688" i="3"/>
  <c r="L1688" i="3" s="1"/>
  <c r="J1689" i="3"/>
  <c r="J1690" i="3"/>
  <c r="J1691" i="3"/>
  <c r="J1692" i="3"/>
  <c r="J1693" i="3"/>
  <c r="J1694" i="3"/>
  <c r="J1695" i="3"/>
  <c r="L1695" i="3" s="1"/>
  <c r="J1696" i="3"/>
  <c r="L1696" i="3" s="1"/>
  <c r="J1697" i="3"/>
  <c r="J1698" i="3"/>
  <c r="J1699" i="3"/>
  <c r="J1700" i="3"/>
  <c r="J1701" i="3"/>
  <c r="L1701" i="3" s="1"/>
  <c r="J1702" i="3"/>
  <c r="L1702" i="3" s="1"/>
  <c r="J1703" i="3"/>
  <c r="L1703" i="3" s="1"/>
  <c r="J1704" i="3"/>
  <c r="L1704" i="3" s="1"/>
  <c r="J1705" i="3"/>
  <c r="J1706" i="3"/>
  <c r="J1707" i="3"/>
  <c r="J1708" i="3"/>
  <c r="J1709" i="3"/>
  <c r="L1709" i="3" s="1"/>
  <c r="J1710" i="3"/>
  <c r="L1710" i="3" s="1"/>
  <c r="J1711" i="3"/>
  <c r="L1711" i="3" s="1"/>
  <c r="J1712" i="3"/>
  <c r="J1713" i="3"/>
  <c r="J1714" i="3"/>
  <c r="J1715" i="3"/>
  <c r="J1716" i="3"/>
  <c r="J1717" i="3"/>
  <c r="L1717" i="3" s="1"/>
  <c r="J1718" i="3"/>
  <c r="L1718" i="3" s="1"/>
  <c r="J1719" i="3"/>
  <c r="L1719" i="3" s="1"/>
  <c r="J1720" i="3"/>
  <c r="J1721" i="3"/>
  <c r="J1722" i="3"/>
  <c r="J1723" i="3"/>
  <c r="J1724" i="3"/>
  <c r="J1725" i="3"/>
  <c r="L1725" i="3" s="1"/>
  <c r="J1726" i="3"/>
  <c r="L1726" i="3" s="1"/>
  <c r="J1727" i="3"/>
  <c r="L1727" i="3" s="1"/>
  <c r="J1728" i="3"/>
  <c r="L1728" i="3" s="1"/>
  <c r="J1729" i="3"/>
  <c r="J1730" i="3"/>
  <c r="J1731" i="3"/>
  <c r="J1732" i="3"/>
  <c r="J1733" i="3"/>
  <c r="J1734" i="3"/>
  <c r="J1735" i="3"/>
  <c r="L1735" i="3" s="1"/>
  <c r="J1736" i="3"/>
  <c r="L1736" i="3" s="1"/>
  <c r="J1737" i="3"/>
  <c r="J1738" i="3"/>
  <c r="J1739" i="3"/>
  <c r="J1740" i="3"/>
  <c r="J1741" i="3"/>
  <c r="L1741" i="3" s="1"/>
  <c r="J1742" i="3"/>
  <c r="L1742" i="3" s="1"/>
  <c r="J1743" i="3"/>
  <c r="L1743" i="3" s="1"/>
  <c r="J1744" i="3"/>
  <c r="L1744" i="3" s="1"/>
  <c r="J1745" i="3"/>
  <c r="J1746" i="3"/>
  <c r="J1747" i="3"/>
  <c r="J1748" i="3"/>
  <c r="J1749" i="3"/>
  <c r="L1749" i="3" s="1"/>
  <c r="J1750" i="3"/>
  <c r="L1750" i="3" s="1"/>
  <c r="J1751" i="3"/>
  <c r="L1751" i="3" s="1"/>
  <c r="J1752" i="3"/>
  <c r="J1753" i="3"/>
  <c r="J1754" i="3"/>
  <c r="J1755" i="3"/>
  <c r="J1756" i="3"/>
  <c r="J1757" i="3"/>
  <c r="L1757" i="3" s="1"/>
  <c r="J1758" i="3"/>
  <c r="L1758" i="3" s="1"/>
  <c r="J1759" i="3"/>
  <c r="L1759" i="3" s="1"/>
  <c r="J1760" i="3"/>
  <c r="J1761" i="3"/>
  <c r="J1762" i="3"/>
  <c r="J1763" i="3"/>
  <c r="J1764" i="3"/>
  <c r="J1765" i="3"/>
  <c r="L1765" i="3" s="1"/>
  <c r="J1766" i="3"/>
  <c r="L1766" i="3" s="1"/>
  <c r="J1767" i="3"/>
  <c r="L1767" i="3" s="1"/>
  <c r="J1768" i="3"/>
  <c r="L1768" i="3" s="1"/>
  <c r="J1769" i="3"/>
  <c r="J1770" i="3"/>
  <c r="J1771" i="3"/>
  <c r="J1772" i="3"/>
  <c r="J1773" i="3"/>
  <c r="J1774" i="3"/>
  <c r="J1775" i="3"/>
  <c r="L1775" i="3" s="1"/>
  <c r="J1776" i="3"/>
  <c r="L1776" i="3" s="1"/>
  <c r="J1777" i="3"/>
  <c r="J1778" i="3"/>
  <c r="J1779" i="3"/>
  <c r="J1780" i="3"/>
  <c r="J1781" i="3"/>
  <c r="L1781" i="3" s="1"/>
  <c r="J1782" i="3"/>
  <c r="L1782" i="3" s="1"/>
  <c r="J1783" i="3"/>
  <c r="L1783" i="3" s="1"/>
  <c r="J1784" i="3"/>
  <c r="L1784" i="3" s="1"/>
  <c r="J1785" i="3"/>
  <c r="J1786" i="3"/>
  <c r="J1787" i="3"/>
  <c r="J1788" i="3"/>
  <c r="J1789" i="3"/>
  <c r="L1789" i="3" s="1"/>
  <c r="J1790" i="3"/>
  <c r="L1790" i="3" s="1"/>
  <c r="J1791" i="3"/>
  <c r="L1791" i="3" s="1"/>
  <c r="J1792" i="3"/>
  <c r="J1793" i="3"/>
  <c r="J1794" i="3"/>
  <c r="J1795" i="3"/>
  <c r="J1796" i="3"/>
  <c r="J1797" i="3"/>
  <c r="L1797" i="3" s="1"/>
  <c r="J1798" i="3"/>
  <c r="L1798" i="3" s="1"/>
  <c r="J1799" i="3"/>
  <c r="L1799" i="3" s="1"/>
  <c r="J47" i="18" s="1"/>
  <c r="J1800" i="3"/>
  <c r="J1801" i="3"/>
  <c r="J1802" i="3"/>
  <c r="J1803" i="3"/>
  <c r="J1804" i="3"/>
  <c r="J1805" i="3"/>
  <c r="L1805" i="3" s="1"/>
  <c r="J1806" i="3"/>
  <c r="L1806" i="3" s="1"/>
  <c r="J1807" i="3"/>
  <c r="L1807" i="3" s="1"/>
  <c r="J1808" i="3"/>
  <c r="L1808" i="3" s="1"/>
  <c r="J1809" i="3"/>
  <c r="J1810" i="3"/>
  <c r="J1811" i="3"/>
  <c r="J1812" i="3"/>
  <c r="J1813" i="3"/>
  <c r="J1814" i="3"/>
  <c r="J1815" i="3"/>
  <c r="L1815" i="3" s="1"/>
  <c r="J1816" i="3"/>
  <c r="L1816" i="3" s="1"/>
  <c r="J1817" i="3"/>
  <c r="J1818" i="3"/>
  <c r="J1819" i="3"/>
  <c r="J1820" i="3"/>
  <c r="J1821" i="3"/>
  <c r="L1821" i="3" s="1"/>
  <c r="J1822" i="3"/>
  <c r="L1822" i="3" s="1"/>
  <c r="J1823" i="3"/>
  <c r="L1823" i="3" s="1"/>
  <c r="J1824" i="3"/>
  <c r="L1824" i="3" s="1"/>
  <c r="J1825" i="3"/>
  <c r="J1826" i="3"/>
  <c r="J1827" i="3"/>
  <c r="J1828" i="3"/>
  <c r="J1829" i="3"/>
  <c r="L1829" i="3" s="1"/>
  <c r="J1830" i="3"/>
  <c r="L1830" i="3" s="1"/>
  <c r="J1831" i="3"/>
  <c r="L1831" i="3" s="1"/>
  <c r="J1832" i="3"/>
  <c r="J1833" i="3"/>
  <c r="J1834" i="3"/>
  <c r="J1835" i="3"/>
  <c r="J1836" i="3"/>
  <c r="J1837" i="3"/>
  <c r="L1837" i="3" s="1"/>
  <c r="J1838" i="3"/>
  <c r="L1838" i="3" s="1"/>
  <c r="J1839" i="3"/>
  <c r="L1839" i="3" s="1"/>
  <c r="J1840" i="3"/>
  <c r="J1841" i="3"/>
  <c r="J1842" i="3"/>
  <c r="J1843" i="3"/>
  <c r="J1844" i="3"/>
  <c r="J1845" i="3"/>
  <c r="L1845" i="3" s="1"/>
  <c r="J1846" i="3"/>
  <c r="L1846" i="3" s="1"/>
  <c r="J1847" i="3"/>
  <c r="L1847" i="3" s="1"/>
  <c r="J1848" i="3"/>
  <c r="L1848" i="3" s="1"/>
  <c r="J1849" i="3"/>
  <c r="J1850" i="3"/>
  <c r="J1851" i="3"/>
  <c r="J1852" i="3"/>
  <c r="J1853" i="3"/>
  <c r="J1854" i="3"/>
  <c r="J1855" i="3"/>
  <c r="L1855" i="3" s="1"/>
  <c r="J1856" i="3"/>
  <c r="L1856" i="3" s="1"/>
  <c r="J1857" i="3"/>
  <c r="J1858" i="3"/>
  <c r="J1859" i="3"/>
  <c r="J1860" i="3"/>
  <c r="J1861" i="3"/>
  <c r="L1861" i="3" s="1"/>
  <c r="J1862" i="3"/>
  <c r="L1862" i="3" s="1"/>
  <c r="J1863" i="3"/>
  <c r="L1863" i="3" s="1"/>
  <c r="J1864" i="3"/>
  <c r="L1864" i="3" s="1"/>
  <c r="J1865" i="3"/>
  <c r="J1866" i="3"/>
  <c r="J1867" i="3"/>
  <c r="J1868" i="3"/>
  <c r="J1869" i="3"/>
  <c r="L1869" i="3" s="1"/>
  <c r="J1870" i="3"/>
  <c r="L1870" i="3" s="1"/>
  <c r="J1871" i="3"/>
  <c r="L1871" i="3" s="1"/>
  <c r="J1872" i="3"/>
  <c r="J1873" i="3"/>
  <c r="J1874" i="3"/>
  <c r="J1875" i="3"/>
  <c r="J1876" i="3"/>
  <c r="J1877" i="3"/>
  <c r="L1877" i="3" s="1"/>
  <c r="J1878" i="3"/>
  <c r="L1878" i="3" s="1"/>
  <c r="J1879" i="3"/>
  <c r="L1879" i="3" s="1"/>
  <c r="J1880" i="3"/>
  <c r="J1881" i="3"/>
  <c r="J1882" i="3"/>
  <c r="J1883" i="3"/>
  <c r="J1884" i="3"/>
  <c r="J1885" i="3"/>
  <c r="L1885" i="3" s="1"/>
  <c r="J1886" i="3"/>
  <c r="L1886" i="3" s="1"/>
  <c r="J1887" i="3"/>
  <c r="L1887" i="3" s="1"/>
  <c r="J1888" i="3"/>
  <c r="L1888" i="3" s="1"/>
  <c r="J1889" i="3"/>
  <c r="J1890" i="3"/>
  <c r="J1891" i="3"/>
  <c r="J1892" i="3"/>
  <c r="J1893" i="3"/>
  <c r="J1894" i="3"/>
  <c r="J1895" i="3"/>
  <c r="L1895" i="3" s="1"/>
  <c r="J46" i="18" s="1"/>
  <c r="J1896" i="3"/>
  <c r="L1896" i="3" s="1"/>
  <c r="J1897" i="3"/>
  <c r="J1898" i="3"/>
  <c r="J1899" i="3"/>
  <c r="J1900" i="3"/>
  <c r="J1901" i="3"/>
  <c r="L1901" i="3" s="1"/>
  <c r="J1902" i="3"/>
  <c r="L1902" i="3" s="1"/>
  <c r="J1903" i="3"/>
  <c r="L1903" i="3" s="1"/>
  <c r="J1904" i="3"/>
  <c r="L1904" i="3" s="1"/>
  <c r="J1905" i="3"/>
  <c r="J1906" i="3"/>
  <c r="J1907" i="3"/>
  <c r="J1908" i="3"/>
  <c r="J1909" i="3"/>
  <c r="L1909" i="3" s="1"/>
  <c r="J1910" i="3"/>
  <c r="L1910" i="3" s="1"/>
  <c r="J1911" i="3"/>
  <c r="L1911" i="3" s="1"/>
  <c r="J1912" i="3"/>
  <c r="J1913" i="3"/>
  <c r="J1914" i="3"/>
  <c r="J1915" i="3"/>
  <c r="J1916" i="3"/>
  <c r="J1917" i="3"/>
  <c r="L1917" i="3" s="1"/>
  <c r="J1918" i="3"/>
  <c r="L1918" i="3" s="1"/>
  <c r="J1919" i="3"/>
  <c r="L1919" i="3" s="1"/>
  <c r="J1920" i="3"/>
  <c r="J1921" i="3"/>
  <c r="J1922" i="3"/>
  <c r="J1923" i="3"/>
  <c r="J1924" i="3"/>
  <c r="J1925" i="3"/>
  <c r="L1925" i="3" s="1"/>
  <c r="J1926" i="3"/>
  <c r="L1926" i="3" s="1"/>
  <c r="J1927" i="3"/>
  <c r="L1927" i="3" s="1"/>
  <c r="J1928" i="3"/>
  <c r="L1928" i="3" s="1"/>
  <c r="J1929" i="3"/>
  <c r="J1930" i="3"/>
  <c r="J1931" i="3"/>
  <c r="J1932" i="3"/>
  <c r="J1933" i="3"/>
  <c r="J1934" i="3"/>
  <c r="J1935" i="3"/>
  <c r="L1935" i="3" s="1"/>
  <c r="J1936" i="3"/>
  <c r="L1936" i="3" s="1"/>
  <c r="J1937" i="3"/>
  <c r="J1938" i="3"/>
  <c r="J1939" i="3"/>
  <c r="J1940" i="3"/>
  <c r="J1941" i="3"/>
  <c r="L1941" i="3" s="1"/>
  <c r="J1942" i="3"/>
  <c r="L1942" i="3" s="1"/>
  <c r="J1943" i="3"/>
  <c r="L1943" i="3" s="1"/>
  <c r="J45" i="18" s="1"/>
  <c r="J1944" i="3"/>
  <c r="L1944" i="3" s="1"/>
  <c r="J1945" i="3"/>
  <c r="J1946" i="3"/>
  <c r="J1947" i="3"/>
  <c r="J1948" i="3"/>
  <c r="J1949" i="3"/>
  <c r="L1949" i="3" s="1"/>
  <c r="J1950" i="3"/>
  <c r="L1950" i="3" s="1"/>
  <c r="J1951" i="3"/>
  <c r="L1951" i="3" s="1"/>
  <c r="J1952" i="3"/>
  <c r="J1953" i="3"/>
  <c r="J1954" i="3"/>
  <c r="J1955" i="3"/>
  <c r="J1956" i="3"/>
  <c r="J1957" i="3"/>
  <c r="L1957" i="3" s="1"/>
  <c r="J1958" i="3"/>
  <c r="L1958" i="3" s="1"/>
  <c r="J1959" i="3"/>
  <c r="L1959" i="3" s="1"/>
  <c r="J1960" i="3"/>
  <c r="J1961" i="3"/>
  <c r="J1962" i="3"/>
  <c r="J1963" i="3"/>
  <c r="J1964" i="3"/>
  <c r="J1965" i="3"/>
  <c r="L1965" i="3" s="1"/>
  <c r="J1966" i="3"/>
  <c r="L1966" i="3" s="1"/>
  <c r="J1967" i="3"/>
  <c r="L1967" i="3" s="1"/>
  <c r="J1968" i="3"/>
  <c r="L1968" i="3" s="1"/>
  <c r="J1969" i="3"/>
  <c r="J1970" i="3"/>
  <c r="J1971" i="3"/>
  <c r="J1972" i="3"/>
  <c r="J1973" i="3"/>
  <c r="J1974" i="3"/>
  <c r="J1975" i="3"/>
  <c r="L1975" i="3" s="1"/>
  <c r="J1976" i="3"/>
  <c r="L1976" i="3" s="1"/>
  <c r="J1977" i="3"/>
  <c r="J1978" i="3"/>
  <c r="J1979" i="3"/>
  <c r="J1980" i="3"/>
  <c r="J1981" i="3"/>
  <c r="L1981" i="3" s="1"/>
  <c r="J1982" i="3"/>
  <c r="L1982" i="3" s="1"/>
  <c r="J1983" i="3"/>
  <c r="L1983" i="3" s="1"/>
  <c r="J1984" i="3"/>
  <c r="L1984" i="3" s="1"/>
  <c r="J1985" i="3"/>
  <c r="J1986" i="3"/>
  <c r="J1987" i="3"/>
  <c r="J1988" i="3"/>
  <c r="J1989" i="3"/>
  <c r="L1989" i="3" s="1"/>
  <c r="J1990" i="3"/>
  <c r="L1990" i="3" s="1"/>
  <c r="J1991" i="3"/>
  <c r="L1991" i="3" s="1"/>
  <c r="J1992" i="3"/>
  <c r="J1993" i="3"/>
  <c r="J1994" i="3"/>
  <c r="J1995" i="3"/>
  <c r="J1996" i="3"/>
  <c r="J1997" i="3"/>
  <c r="L1997" i="3" s="1"/>
  <c r="J1998" i="3"/>
  <c r="L1998" i="3" s="1"/>
  <c r="J1999" i="3"/>
  <c r="L1999" i="3" s="1"/>
  <c r="J2000" i="3"/>
  <c r="J2001" i="3"/>
  <c r="J2002" i="3"/>
  <c r="J2003" i="3"/>
  <c r="J2004" i="3"/>
  <c r="J2005" i="3"/>
  <c r="L2005" i="3" s="1"/>
  <c r="J2006" i="3"/>
  <c r="L2006" i="3" s="1"/>
  <c r="J2007" i="3"/>
  <c r="L2007" i="3" s="1"/>
  <c r="J2008" i="3"/>
  <c r="L2008" i="3" s="1"/>
  <c r="J2009" i="3"/>
  <c r="J2010" i="3"/>
  <c r="J2011" i="3"/>
  <c r="J2012" i="3"/>
  <c r="J2013" i="3"/>
  <c r="J2014" i="3"/>
  <c r="J2015" i="3"/>
  <c r="L2015" i="3" s="1"/>
  <c r="J2016" i="3"/>
  <c r="L2016" i="3" s="1"/>
  <c r="J2017" i="3"/>
  <c r="J2018" i="3"/>
  <c r="J2019" i="3"/>
  <c r="J2020" i="3"/>
  <c r="J2021" i="3"/>
  <c r="L2021" i="3" s="1"/>
  <c r="J2022" i="3"/>
  <c r="L2022" i="3" s="1"/>
  <c r="J2023" i="3"/>
  <c r="L2023" i="3" s="1"/>
  <c r="J2024" i="3"/>
  <c r="L2024" i="3" s="1"/>
  <c r="J2025" i="3"/>
  <c r="J2026" i="3"/>
  <c r="J2027" i="3"/>
  <c r="J2028" i="3"/>
  <c r="J2029" i="3"/>
  <c r="L2029" i="3" s="1"/>
  <c r="J2030" i="3"/>
  <c r="L2030" i="3" s="1"/>
  <c r="J2031" i="3"/>
  <c r="L2031" i="3" s="1"/>
  <c r="J2032" i="3"/>
  <c r="J2033" i="3"/>
  <c r="J2034" i="3"/>
  <c r="J2035" i="3"/>
  <c r="J2036" i="3"/>
  <c r="J2037" i="3"/>
  <c r="L2037" i="3" s="1"/>
  <c r="J2038" i="3"/>
  <c r="L2038" i="3" s="1"/>
  <c r="J2039" i="3"/>
  <c r="L2039" i="3" s="1"/>
  <c r="J2040" i="3"/>
  <c r="J2041" i="3"/>
  <c r="J2042" i="3"/>
  <c r="J2043" i="3"/>
  <c r="J2044" i="3"/>
  <c r="J2045" i="3"/>
  <c r="L2045" i="3" s="1"/>
  <c r="J2046" i="3"/>
  <c r="L2046" i="3" s="1"/>
  <c r="J2047" i="3"/>
  <c r="L2047" i="3" s="1"/>
  <c r="J2048" i="3"/>
  <c r="L2048" i="3" s="1"/>
  <c r="J2049" i="3"/>
  <c r="J2050" i="3"/>
  <c r="J2051" i="3"/>
  <c r="J2052" i="3"/>
  <c r="J2053" i="3"/>
  <c r="J2054" i="3"/>
  <c r="J2055" i="3"/>
  <c r="L2055" i="3" s="1"/>
  <c r="J2056" i="3"/>
  <c r="L2056" i="3" s="1"/>
  <c r="J2057" i="3"/>
  <c r="J2058" i="3"/>
  <c r="J2059" i="3"/>
  <c r="J2060" i="3"/>
  <c r="J2061" i="3"/>
  <c r="L2061" i="3" s="1"/>
  <c r="J2062" i="3"/>
  <c r="L2062" i="3" s="1"/>
  <c r="J2063" i="3"/>
  <c r="L2063" i="3" s="1"/>
  <c r="J48" i="18" s="1"/>
  <c r="J2064" i="3"/>
  <c r="L2064" i="3" s="1"/>
  <c r="J2065" i="3"/>
  <c r="J2066" i="3"/>
  <c r="J2067" i="3"/>
  <c r="J2068" i="3"/>
  <c r="J2069" i="3"/>
  <c r="L2069" i="3" s="1"/>
  <c r="J2070" i="3"/>
  <c r="L2070" i="3" s="1"/>
  <c r="J2071" i="3"/>
  <c r="L2071" i="3" s="1"/>
  <c r="J2072" i="3"/>
  <c r="J2073" i="3"/>
  <c r="J2074" i="3"/>
  <c r="J2075" i="3"/>
  <c r="J2076" i="3"/>
  <c r="J2077" i="3"/>
  <c r="L2077" i="3" s="1"/>
  <c r="J2078" i="3"/>
  <c r="L2078" i="3" s="1"/>
  <c r="J2079" i="3"/>
  <c r="L2079" i="3" s="1"/>
  <c r="J2080" i="3"/>
  <c r="J2081" i="3"/>
  <c r="J2082" i="3"/>
  <c r="J2083" i="3"/>
  <c r="J2084" i="3"/>
  <c r="J2085" i="3"/>
  <c r="L2085" i="3" s="1"/>
  <c r="J2086" i="3"/>
  <c r="L2086" i="3" s="1"/>
  <c r="J2087" i="3"/>
  <c r="L2087" i="3" s="1"/>
  <c r="J2088" i="3"/>
  <c r="L2088" i="3" s="1"/>
  <c r="J2089" i="3"/>
  <c r="J2090" i="3"/>
  <c r="J2091" i="3"/>
  <c r="J2092" i="3"/>
  <c r="J2093" i="3"/>
  <c r="J2094" i="3"/>
  <c r="J2095" i="3"/>
  <c r="L2095" i="3" s="1"/>
  <c r="J2096" i="3"/>
  <c r="L2096" i="3" s="1"/>
  <c r="J2097" i="3"/>
  <c r="J2098" i="3"/>
  <c r="J2099" i="3"/>
  <c r="J2100" i="3"/>
  <c r="J2101" i="3"/>
  <c r="L2101" i="3" s="1"/>
  <c r="J2102" i="3"/>
  <c r="L2102" i="3" s="1"/>
  <c r="J2103" i="3"/>
  <c r="L2103" i="3" s="1"/>
  <c r="J2104" i="3"/>
  <c r="L2104" i="3" s="1"/>
  <c r="J2105" i="3"/>
  <c r="J2106" i="3"/>
  <c r="J2107" i="3"/>
  <c r="J2108" i="3"/>
  <c r="J2109" i="3"/>
  <c r="L2109" i="3" s="1"/>
  <c r="J2110" i="3"/>
  <c r="L2110" i="3" s="1"/>
  <c r="J2111" i="3"/>
  <c r="L2111" i="3" s="1"/>
  <c r="J2112" i="3"/>
  <c r="J2113" i="3"/>
  <c r="J2114" i="3"/>
  <c r="J2115" i="3"/>
  <c r="J2116" i="3"/>
  <c r="J2117" i="3"/>
  <c r="L2117" i="3" s="1"/>
  <c r="J2118" i="3"/>
  <c r="L2118" i="3" s="1"/>
  <c r="J2119" i="3"/>
  <c r="L2119" i="3" s="1"/>
  <c r="J2120" i="3"/>
  <c r="J2121" i="3"/>
  <c r="J2122" i="3"/>
  <c r="J2123" i="3"/>
  <c r="J2124" i="3"/>
  <c r="J2125" i="3"/>
  <c r="L2125" i="3" s="1"/>
  <c r="J2126" i="3"/>
  <c r="L2126" i="3" s="1"/>
  <c r="J2127" i="3"/>
  <c r="L2127" i="3" s="1"/>
  <c r="J2128" i="3"/>
  <c r="L2128" i="3" s="1"/>
  <c r="J2129" i="3"/>
  <c r="J2130" i="3"/>
  <c r="J2131" i="3"/>
  <c r="J2132" i="3"/>
  <c r="J2133" i="3"/>
  <c r="J2134" i="3"/>
  <c r="J2135" i="3"/>
  <c r="L2135" i="3" s="1"/>
  <c r="J2136" i="3"/>
  <c r="L2136" i="3" s="1"/>
  <c r="J2137" i="3"/>
  <c r="J2138" i="3"/>
  <c r="J2139" i="3"/>
  <c r="J2140" i="3"/>
  <c r="J2141" i="3"/>
  <c r="L2141" i="3" s="1"/>
  <c r="J2142" i="3"/>
  <c r="L2142" i="3" s="1"/>
  <c r="J2143" i="3"/>
  <c r="L2143" i="3" s="1"/>
  <c r="J2144" i="3"/>
  <c r="L2144" i="3" s="1"/>
  <c r="J2145" i="3"/>
  <c r="J2146" i="3"/>
  <c r="J2147" i="3"/>
  <c r="J2148" i="3"/>
  <c r="J2149" i="3"/>
  <c r="L2149" i="3" s="1"/>
  <c r="J2150" i="3"/>
  <c r="L2150" i="3" s="1"/>
  <c r="J2151" i="3"/>
  <c r="L2151" i="3" s="1"/>
  <c r="J2152" i="3"/>
  <c r="J2153" i="3"/>
  <c r="J2154" i="3"/>
  <c r="J2155" i="3"/>
  <c r="J2156" i="3"/>
  <c r="J2157" i="3"/>
  <c r="L2157" i="3" s="1"/>
  <c r="J2158" i="3"/>
  <c r="L2158" i="3" s="1"/>
  <c r="J2159" i="3"/>
  <c r="L2159" i="3" s="1"/>
  <c r="J2160" i="3"/>
  <c r="J2161" i="3"/>
  <c r="J2162" i="3"/>
  <c r="J2163" i="3"/>
  <c r="J2164" i="3"/>
  <c r="J2165" i="3"/>
  <c r="L2165" i="3" s="1"/>
  <c r="J2166" i="3"/>
  <c r="L2166" i="3" s="1"/>
  <c r="J2167" i="3"/>
  <c r="L2167" i="3" s="1"/>
  <c r="J2168" i="3"/>
  <c r="L2168" i="3" s="1"/>
  <c r="J2169" i="3"/>
  <c r="J2170" i="3"/>
  <c r="J2171" i="3"/>
  <c r="J2172" i="3"/>
  <c r="J2173" i="3"/>
  <c r="J2174" i="3"/>
  <c r="J2175" i="3"/>
  <c r="L2175" i="3" s="1"/>
  <c r="J2176" i="3"/>
  <c r="L2176" i="3" s="1"/>
  <c r="J2177" i="3"/>
  <c r="J2178" i="3"/>
  <c r="J2179" i="3"/>
  <c r="J2180" i="3"/>
  <c r="J2181" i="3"/>
  <c r="L2181" i="3" s="1"/>
  <c r="J2182" i="3"/>
  <c r="L2182" i="3" s="1"/>
  <c r="J2183" i="3"/>
  <c r="L2183" i="3" s="1"/>
  <c r="J2184" i="3"/>
  <c r="L2184" i="3" s="1"/>
  <c r="J2185" i="3"/>
  <c r="J2186" i="3"/>
  <c r="J2187" i="3"/>
  <c r="J2188" i="3"/>
  <c r="J2189" i="3"/>
  <c r="L2189" i="3" s="1"/>
  <c r="J2190" i="3"/>
  <c r="L2190" i="3" s="1"/>
  <c r="J2191" i="3"/>
  <c r="L2191" i="3" s="1"/>
  <c r="J2192" i="3"/>
  <c r="J2193" i="3"/>
  <c r="J2194" i="3"/>
  <c r="J2195" i="3"/>
  <c r="J2196" i="3"/>
  <c r="J2197" i="3"/>
  <c r="L2197" i="3" s="1"/>
  <c r="J2198" i="3"/>
  <c r="L2198" i="3" s="1"/>
  <c r="J2199" i="3"/>
  <c r="L2199" i="3" s="1"/>
  <c r="J2200" i="3"/>
  <c r="J2201" i="3"/>
  <c r="J2202" i="3"/>
  <c r="J2203" i="3"/>
  <c r="J2204" i="3"/>
  <c r="J2205" i="3"/>
  <c r="L2205" i="3" s="1"/>
  <c r="J2206" i="3"/>
  <c r="L2206" i="3" s="1"/>
  <c r="J2207" i="3"/>
  <c r="L2207" i="3" s="1"/>
  <c r="J2208" i="3"/>
  <c r="L2208" i="3" s="1"/>
  <c r="J2209" i="3"/>
  <c r="J2210" i="3"/>
  <c r="J2211" i="3"/>
  <c r="J2212" i="3"/>
  <c r="J2213" i="3"/>
  <c r="J2214" i="3"/>
  <c r="J2215" i="3"/>
  <c r="L2215" i="3" s="1"/>
  <c r="J2216" i="3"/>
  <c r="L2216" i="3" s="1"/>
  <c r="J2217" i="3"/>
  <c r="J2218" i="3"/>
  <c r="J2219" i="3"/>
  <c r="J2220" i="3"/>
  <c r="J2221" i="3"/>
  <c r="L2221" i="3" s="1"/>
  <c r="J2222" i="3"/>
  <c r="L2222" i="3" s="1"/>
  <c r="J2223" i="3"/>
  <c r="L2223" i="3" s="1"/>
  <c r="J2224" i="3"/>
  <c r="L2224" i="3" s="1"/>
  <c r="J2225" i="3"/>
  <c r="J2226" i="3"/>
  <c r="J2227" i="3"/>
  <c r="J2228" i="3"/>
  <c r="J2229" i="3"/>
  <c r="L2229" i="3" s="1"/>
  <c r="J2230" i="3"/>
  <c r="L2230" i="3" s="1"/>
  <c r="J2231" i="3"/>
  <c r="L2231" i="3" s="1"/>
  <c r="J2232" i="3"/>
  <c r="J2233" i="3"/>
  <c r="J2234" i="3"/>
  <c r="J2235" i="3"/>
  <c r="J2236" i="3"/>
  <c r="J2237" i="3"/>
  <c r="L2237" i="3" s="1"/>
  <c r="J2238" i="3"/>
  <c r="L2238" i="3" s="1"/>
  <c r="J2239" i="3"/>
  <c r="L2239" i="3" s="1"/>
  <c r="J2240" i="3"/>
  <c r="J2241" i="3"/>
  <c r="J2242" i="3"/>
  <c r="J2243" i="3"/>
  <c r="J2244" i="3"/>
  <c r="J2245" i="3"/>
  <c r="L2245" i="3" s="1"/>
  <c r="J2246" i="3"/>
  <c r="L2246" i="3" s="1"/>
  <c r="J2247" i="3"/>
  <c r="L2247" i="3" s="1"/>
  <c r="J2248" i="3"/>
  <c r="L2248" i="3" s="1"/>
  <c r="J2249" i="3"/>
  <c r="J2250" i="3"/>
  <c r="J2251" i="3"/>
  <c r="J2252" i="3"/>
  <c r="J2253" i="3"/>
  <c r="J2254" i="3"/>
  <c r="J2255" i="3"/>
  <c r="L2255" i="3" s="1"/>
  <c r="J2256" i="3"/>
  <c r="L2256" i="3" s="1"/>
  <c r="J2257" i="3"/>
  <c r="J2258" i="3"/>
  <c r="J2259" i="3"/>
  <c r="J2260" i="3"/>
  <c r="J2261" i="3"/>
  <c r="L2261" i="3" s="1"/>
  <c r="J2262" i="3"/>
  <c r="L2262" i="3" s="1"/>
  <c r="J2263" i="3"/>
  <c r="L2263" i="3" s="1"/>
  <c r="J2264" i="3"/>
  <c r="L2264" i="3" s="1"/>
  <c r="J2265" i="3"/>
  <c r="J2266" i="3"/>
  <c r="J2267" i="3"/>
  <c r="J2268" i="3"/>
  <c r="J2269" i="3"/>
  <c r="L2269" i="3" s="1"/>
  <c r="J2270" i="3"/>
  <c r="L2270" i="3" s="1"/>
  <c r="J2271" i="3"/>
  <c r="L2271" i="3" s="1"/>
  <c r="J2272" i="3"/>
  <c r="J2273" i="3"/>
  <c r="J2274" i="3"/>
  <c r="J2275" i="3"/>
  <c r="J2276" i="3"/>
  <c r="J2277" i="3"/>
  <c r="L2277" i="3" s="1"/>
  <c r="J2278" i="3"/>
  <c r="L2278" i="3" s="1"/>
  <c r="J2279" i="3"/>
  <c r="L2279" i="3" s="1"/>
  <c r="J2280" i="3"/>
  <c r="J2281" i="3"/>
  <c r="J2282" i="3"/>
  <c r="J2283" i="3"/>
  <c r="J2284" i="3"/>
  <c r="J2285" i="3"/>
  <c r="L2285" i="3" s="1"/>
  <c r="J2286" i="3"/>
  <c r="L2286" i="3" s="1"/>
  <c r="J2287" i="3"/>
  <c r="L2287" i="3" s="1"/>
  <c r="J2288" i="3"/>
  <c r="L2288" i="3" s="1"/>
  <c r="J2289" i="3"/>
  <c r="J2290" i="3"/>
  <c r="J2291" i="3"/>
  <c r="J2292" i="3"/>
  <c r="J2293" i="3"/>
  <c r="J2294" i="3"/>
  <c r="J2295" i="3"/>
  <c r="L2295" i="3" s="1"/>
  <c r="J2296" i="3"/>
  <c r="L2296" i="3" s="1"/>
  <c r="J2297" i="3"/>
  <c r="J2298" i="3"/>
  <c r="J2299" i="3"/>
  <c r="J2300" i="3"/>
  <c r="J2301" i="3"/>
  <c r="L2301" i="3" s="1"/>
  <c r="J2302" i="3"/>
  <c r="L2302" i="3" s="1"/>
  <c r="J2303" i="3"/>
  <c r="L2303" i="3" s="1"/>
  <c r="J2304" i="3"/>
  <c r="L2304" i="3" s="1"/>
  <c r="J2305" i="3"/>
  <c r="J2306" i="3"/>
  <c r="J2307" i="3"/>
  <c r="J2308" i="3"/>
  <c r="J2309" i="3"/>
  <c r="L2309" i="3" s="1"/>
  <c r="J2310" i="3"/>
  <c r="L2310" i="3" s="1"/>
  <c r="J2311" i="3"/>
  <c r="L2311" i="3" s="1"/>
  <c r="J2312" i="3"/>
  <c r="J2313" i="3"/>
  <c r="J2314" i="3"/>
  <c r="J2315" i="3"/>
  <c r="J2316" i="3"/>
  <c r="J2317" i="3"/>
  <c r="L2317" i="3" s="1"/>
  <c r="J2318" i="3"/>
  <c r="L2318" i="3" s="1"/>
  <c r="J2319" i="3"/>
  <c r="L2319" i="3" s="1"/>
  <c r="J2320" i="3"/>
  <c r="J2321" i="3"/>
  <c r="J2322" i="3"/>
  <c r="J2323" i="3"/>
  <c r="J2324" i="3"/>
  <c r="J2325" i="3"/>
  <c r="L2325" i="3" s="1"/>
  <c r="J2326" i="3"/>
  <c r="L2326" i="3" s="1"/>
  <c r="J2327" i="3"/>
  <c r="L2327" i="3" s="1"/>
  <c r="J2328" i="3"/>
  <c r="L2328" i="3" s="1"/>
  <c r="J2329" i="3"/>
  <c r="J2330" i="3"/>
  <c r="J2331" i="3"/>
  <c r="J2332" i="3"/>
  <c r="J2333" i="3"/>
  <c r="J2334" i="3"/>
  <c r="J2335" i="3"/>
  <c r="L2335" i="3" s="1"/>
  <c r="J2336" i="3"/>
  <c r="L2336" i="3" s="1"/>
  <c r="J2337" i="3"/>
  <c r="J2338" i="3"/>
  <c r="J2339" i="3"/>
  <c r="J2340" i="3"/>
  <c r="J2341" i="3"/>
  <c r="L2341" i="3" s="1"/>
  <c r="J2342" i="3"/>
  <c r="L2342" i="3" s="1"/>
  <c r="J2343" i="3"/>
  <c r="L2343" i="3" s="1"/>
  <c r="J2344" i="3"/>
  <c r="L2344" i="3" s="1"/>
  <c r="J2345" i="3"/>
  <c r="J2346" i="3"/>
  <c r="J2347" i="3"/>
  <c r="J2348" i="3"/>
  <c r="J2349" i="3"/>
  <c r="L2349" i="3" s="1"/>
  <c r="J2350" i="3"/>
  <c r="L2350" i="3" s="1"/>
  <c r="J2351" i="3"/>
  <c r="L2351" i="3" s="1"/>
  <c r="J2352" i="3"/>
  <c r="J2353" i="3"/>
  <c r="J2354" i="3"/>
  <c r="J2355" i="3"/>
  <c r="J2356" i="3"/>
  <c r="J2357" i="3"/>
  <c r="L2357" i="3" s="1"/>
  <c r="J2358" i="3"/>
  <c r="L2358" i="3" s="1"/>
  <c r="J2359" i="3"/>
  <c r="L2359" i="3" s="1"/>
  <c r="J2360" i="3"/>
  <c r="J2361" i="3"/>
  <c r="J2362" i="3"/>
  <c r="J2363" i="3"/>
  <c r="J2364" i="3"/>
  <c r="J2365" i="3"/>
  <c r="L2365" i="3" s="1"/>
  <c r="J2366" i="3"/>
  <c r="L2366" i="3" s="1"/>
  <c r="J2367" i="3"/>
  <c r="L2367" i="3" s="1"/>
  <c r="J2368" i="3"/>
  <c r="L2368" i="3" s="1"/>
  <c r="J2369" i="3"/>
  <c r="J2370" i="3"/>
  <c r="J2371" i="3"/>
  <c r="J2372" i="3"/>
  <c r="J2373" i="3"/>
  <c r="J2374" i="3"/>
  <c r="J2375" i="3"/>
  <c r="L2375" i="3" s="1"/>
  <c r="J2376" i="3"/>
  <c r="L2376" i="3" s="1"/>
  <c r="J2377" i="3"/>
  <c r="J2378" i="3"/>
  <c r="J2379" i="3"/>
  <c r="J2380" i="3"/>
  <c r="J2381" i="3"/>
  <c r="L2381" i="3" s="1"/>
  <c r="J2382" i="3"/>
  <c r="L2382" i="3" s="1"/>
  <c r="J2383" i="3"/>
  <c r="L2383" i="3" s="1"/>
  <c r="J2384" i="3"/>
  <c r="L2384" i="3" s="1"/>
  <c r="J2385" i="3"/>
  <c r="J2386" i="3"/>
  <c r="J2387" i="3"/>
  <c r="J2388" i="3"/>
  <c r="J2389" i="3"/>
  <c r="L2389" i="3" s="1"/>
  <c r="J2390" i="3"/>
  <c r="L2390" i="3" s="1"/>
  <c r="J2391" i="3"/>
  <c r="L2391" i="3" s="1"/>
  <c r="J2392" i="3"/>
  <c r="J2393" i="3"/>
  <c r="J2394" i="3"/>
  <c r="J2395" i="3"/>
  <c r="J2396" i="3"/>
  <c r="J2397" i="3"/>
  <c r="L2397" i="3" s="1"/>
  <c r="J2398" i="3"/>
  <c r="L2398" i="3" s="1"/>
  <c r="J2399" i="3"/>
  <c r="L2399" i="3" s="1"/>
  <c r="J2400" i="3"/>
  <c r="J2401" i="3"/>
  <c r="J2402" i="3"/>
  <c r="J2403" i="3"/>
  <c r="J2404" i="3"/>
  <c r="J2405" i="3"/>
  <c r="L2405" i="3" s="1"/>
  <c r="J2406" i="3"/>
  <c r="L2406" i="3" s="1"/>
  <c r="J2407" i="3"/>
  <c r="L2407" i="3" s="1"/>
  <c r="J2408" i="3"/>
  <c r="L2408" i="3" s="1"/>
  <c r="J2409" i="3"/>
  <c r="J2410" i="3"/>
  <c r="J2411" i="3"/>
  <c r="J2412" i="3"/>
  <c r="J2413" i="3"/>
  <c r="J2414" i="3"/>
  <c r="J2415" i="3"/>
  <c r="L2415" i="3" s="1"/>
  <c r="J2416" i="3"/>
  <c r="L2416" i="3" s="1"/>
  <c r="J2417" i="3"/>
  <c r="J2418" i="3"/>
  <c r="J2419" i="3"/>
  <c r="J2420" i="3"/>
  <c r="J2421" i="3"/>
  <c r="L2421" i="3" s="1"/>
  <c r="J2422" i="3"/>
  <c r="L2422" i="3" s="1"/>
  <c r="J2423" i="3"/>
  <c r="L2423" i="3" s="1"/>
  <c r="J2424" i="3"/>
  <c r="L2424" i="3" s="1"/>
  <c r="J2425" i="3"/>
  <c r="J2426" i="3"/>
  <c r="J2427" i="3"/>
  <c r="J2428" i="3"/>
  <c r="J2429" i="3"/>
  <c r="L2429" i="3" s="1"/>
  <c r="J2430" i="3"/>
  <c r="L2430" i="3" s="1"/>
  <c r="J2431" i="3"/>
  <c r="L2431" i="3" s="1"/>
  <c r="J2432" i="3"/>
  <c r="J2433" i="3"/>
  <c r="J2434" i="3"/>
  <c r="J2435" i="3"/>
  <c r="J2436" i="3"/>
  <c r="J2437" i="3"/>
  <c r="L2437" i="3" s="1"/>
  <c r="J2438" i="3"/>
  <c r="L2438" i="3" s="1"/>
  <c r="J2439" i="3"/>
  <c r="L2439" i="3" s="1"/>
  <c r="J2440" i="3"/>
  <c r="J2441" i="3"/>
  <c r="J2442" i="3"/>
  <c r="J2443" i="3"/>
  <c r="J2444" i="3"/>
  <c r="J2445" i="3"/>
  <c r="L2445" i="3" s="1"/>
  <c r="J2446" i="3"/>
  <c r="L2446" i="3" s="1"/>
  <c r="J2447" i="3"/>
  <c r="L2447" i="3" s="1"/>
  <c r="J2448" i="3"/>
  <c r="L2448" i="3" s="1"/>
  <c r="J2449" i="3"/>
  <c r="J2450" i="3"/>
  <c r="J2451" i="3"/>
  <c r="J2452" i="3"/>
  <c r="J2453" i="3"/>
  <c r="J2454" i="3"/>
  <c r="J2455" i="3"/>
  <c r="L2455" i="3" s="1"/>
  <c r="J2456" i="3"/>
  <c r="L2456" i="3" s="1"/>
  <c r="J2457" i="3"/>
  <c r="J2458" i="3"/>
  <c r="J2459" i="3"/>
  <c r="J2460" i="3"/>
  <c r="J2461" i="3"/>
  <c r="L2461" i="3" s="1"/>
  <c r="J2462" i="3"/>
  <c r="L2462" i="3" s="1"/>
  <c r="J2463" i="3"/>
  <c r="L2463" i="3" s="1"/>
  <c r="J2464" i="3"/>
  <c r="L2464" i="3" s="1"/>
  <c r="J2465" i="3"/>
  <c r="J2466" i="3"/>
  <c r="J2467" i="3"/>
  <c r="J2468" i="3"/>
  <c r="J2469" i="3"/>
  <c r="L2469" i="3" s="1"/>
  <c r="J2470" i="3"/>
  <c r="L2470" i="3" s="1"/>
  <c r="J2471" i="3"/>
  <c r="L2471" i="3" s="1"/>
  <c r="J2472" i="3"/>
  <c r="J2473" i="3"/>
  <c r="J2474" i="3"/>
  <c r="J2475" i="3"/>
  <c r="J2476" i="3"/>
  <c r="J2477" i="3"/>
  <c r="L2477" i="3" s="1"/>
  <c r="J2478" i="3"/>
  <c r="L2478" i="3" s="1"/>
  <c r="J2479" i="3"/>
  <c r="L2479" i="3" s="1"/>
  <c r="J2480" i="3"/>
  <c r="J2481" i="3"/>
  <c r="J2482" i="3"/>
  <c r="J2483" i="3"/>
  <c r="J2484" i="3"/>
  <c r="J2485" i="3"/>
  <c r="L2485" i="3" s="1"/>
  <c r="J2486" i="3"/>
  <c r="L2486" i="3" s="1"/>
  <c r="J2487" i="3"/>
  <c r="L2487" i="3" s="1"/>
  <c r="J2488" i="3"/>
  <c r="L2488" i="3" s="1"/>
  <c r="J2489" i="3"/>
  <c r="J2490" i="3"/>
  <c r="J2491" i="3"/>
  <c r="J2492" i="3"/>
  <c r="J2493" i="3"/>
  <c r="J2494" i="3"/>
  <c r="J2495" i="3"/>
  <c r="L2495" i="3" s="1"/>
  <c r="J2496" i="3"/>
  <c r="L2496" i="3" s="1"/>
  <c r="J2497" i="3"/>
  <c r="J2498" i="3"/>
  <c r="J2499" i="3"/>
  <c r="J2500" i="3"/>
  <c r="J2501" i="3"/>
  <c r="L2501" i="3" s="1"/>
  <c r="J2502" i="3"/>
  <c r="L2502" i="3" s="1"/>
  <c r="J2503" i="3"/>
  <c r="L2503" i="3" s="1"/>
  <c r="J2504" i="3"/>
  <c r="L2504" i="3" s="1"/>
  <c r="J2505" i="3"/>
  <c r="J2506" i="3"/>
  <c r="J2507" i="3"/>
  <c r="J2508" i="3"/>
  <c r="J2509" i="3"/>
  <c r="L2509" i="3" s="1"/>
  <c r="J2510" i="3"/>
  <c r="L2510" i="3" s="1"/>
  <c r="J2511" i="3"/>
  <c r="L2511" i="3" s="1"/>
  <c r="J2512" i="3"/>
  <c r="J2513" i="3"/>
  <c r="J2514" i="3"/>
  <c r="J2515" i="3"/>
  <c r="J2516" i="3"/>
  <c r="J2517" i="3"/>
  <c r="L2517" i="3" s="1"/>
  <c r="J2518" i="3"/>
  <c r="L2518" i="3" s="1"/>
  <c r="J2519" i="3"/>
  <c r="L2519" i="3" s="1"/>
  <c r="J2520" i="3"/>
  <c r="J2521" i="3"/>
  <c r="J2522" i="3"/>
  <c r="J2523" i="3"/>
  <c r="J2524" i="3"/>
  <c r="J2525" i="3"/>
  <c r="L2525" i="3" s="1"/>
  <c r="J2526" i="3"/>
  <c r="L2526" i="3" s="1"/>
  <c r="J2527" i="3"/>
  <c r="L2527" i="3" s="1"/>
  <c r="J2528" i="3"/>
  <c r="L2528" i="3" s="1"/>
  <c r="J2529" i="3"/>
  <c r="J2530" i="3"/>
  <c r="J2531" i="3"/>
  <c r="J2532" i="3"/>
  <c r="J2533" i="3"/>
  <c r="J2534" i="3"/>
  <c r="J2535" i="3"/>
  <c r="L2535" i="3" s="1"/>
  <c r="J2536" i="3"/>
  <c r="L2536" i="3" s="1"/>
  <c r="J2537" i="3"/>
  <c r="J2538" i="3"/>
  <c r="J2539" i="3"/>
  <c r="J2540" i="3"/>
  <c r="J2541" i="3"/>
  <c r="L2541" i="3" s="1"/>
  <c r="J2542" i="3"/>
  <c r="L2542" i="3" s="1"/>
  <c r="J2543" i="3"/>
  <c r="L2543" i="3" s="1"/>
  <c r="J2544" i="3"/>
  <c r="L2544" i="3" s="1"/>
  <c r="J2545" i="3"/>
  <c r="J2546" i="3"/>
  <c r="J2547" i="3"/>
  <c r="J2548" i="3"/>
  <c r="J2549" i="3"/>
  <c r="L2549" i="3" s="1"/>
  <c r="J2550" i="3"/>
  <c r="L2550" i="3" s="1"/>
  <c r="J2551" i="3"/>
  <c r="L2551" i="3" s="1"/>
  <c r="J2552" i="3"/>
  <c r="J2553" i="3"/>
  <c r="J2554" i="3"/>
  <c r="J2555" i="3"/>
  <c r="J2556" i="3"/>
  <c r="J2557" i="3"/>
  <c r="L2557" i="3" s="1"/>
  <c r="J2558" i="3"/>
  <c r="L2558" i="3" s="1"/>
  <c r="J2559" i="3"/>
  <c r="L2559" i="3" s="1"/>
  <c r="J2560" i="3"/>
  <c r="J2561" i="3"/>
  <c r="J2562" i="3"/>
  <c r="J2563" i="3"/>
  <c r="J2564" i="3"/>
  <c r="J2565" i="3"/>
  <c r="L2565" i="3" s="1"/>
  <c r="J2566" i="3"/>
  <c r="L2566" i="3" s="1"/>
  <c r="J2567" i="3"/>
  <c r="L2567" i="3" s="1"/>
  <c r="J2568" i="3"/>
  <c r="L2568" i="3" s="1"/>
  <c r="J2569" i="3"/>
  <c r="J2570" i="3"/>
  <c r="J2571" i="3"/>
  <c r="J2572" i="3"/>
  <c r="J2573" i="3"/>
  <c r="J2574" i="3"/>
  <c r="J2575" i="3"/>
  <c r="L2575" i="3" s="1"/>
  <c r="J2576" i="3"/>
  <c r="L2576" i="3" s="1"/>
  <c r="J2577" i="3"/>
  <c r="J2578" i="3"/>
  <c r="J2579" i="3"/>
  <c r="J2580" i="3"/>
  <c r="J2581" i="3"/>
  <c r="L2581" i="3" s="1"/>
  <c r="J2582" i="3"/>
  <c r="L2582" i="3" s="1"/>
  <c r="J2583" i="3"/>
  <c r="L2583" i="3" s="1"/>
  <c r="J2584" i="3"/>
  <c r="L2584" i="3" s="1"/>
  <c r="J2585" i="3"/>
  <c r="J2586" i="3"/>
  <c r="J2587" i="3"/>
  <c r="J2588" i="3"/>
  <c r="J2589" i="3"/>
  <c r="L2589" i="3" s="1"/>
  <c r="J2590" i="3"/>
  <c r="L2590" i="3" s="1"/>
  <c r="J2591" i="3"/>
  <c r="L2591" i="3" s="1"/>
  <c r="J2592" i="3"/>
  <c r="J2593" i="3"/>
  <c r="J2594" i="3"/>
  <c r="J2595" i="3"/>
  <c r="J2596" i="3"/>
  <c r="J2597" i="3"/>
  <c r="L2597" i="3" s="1"/>
  <c r="J2598" i="3"/>
  <c r="L2598" i="3" s="1"/>
  <c r="J2599" i="3"/>
  <c r="L2599" i="3" s="1"/>
  <c r="J2600" i="3"/>
  <c r="J2601" i="3"/>
  <c r="J2602" i="3"/>
  <c r="J2603" i="3"/>
  <c r="J2604" i="3"/>
  <c r="J2605" i="3"/>
  <c r="L2605" i="3" s="1"/>
  <c r="J2606" i="3"/>
  <c r="L2606" i="3" s="1"/>
  <c r="J2607" i="3"/>
  <c r="L2607" i="3" s="1"/>
  <c r="J2608" i="3"/>
  <c r="L2608" i="3" s="1"/>
  <c r="J2609" i="3"/>
  <c r="J2610" i="3"/>
  <c r="J2611" i="3"/>
  <c r="J2612" i="3"/>
  <c r="J2613" i="3"/>
  <c r="J2614" i="3"/>
  <c r="J2615" i="3"/>
  <c r="L2615" i="3" s="1"/>
  <c r="J2616" i="3"/>
  <c r="L2616" i="3" s="1"/>
  <c r="J2617" i="3"/>
  <c r="J2618" i="3"/>
  <c r="J2619" i="3"/>
  <c r="J2620" i="3"/>
  <c r="J2621" i="3"/>
  <c r="L2621" i="3" s="1"/>
  <c r="J2622" i="3"/>
  <c r="L2622" i="3" s="1"/>
  <c r="J2623" i="3"/>
  <c r="L2623" i="3" s="1"/>
  <c r="J2624" i="3"/>
  <c r="L2624" i="3" s="1"/>
  <c r="J2625" i="3"/>
  <c r="J2626" i="3"/>
  <c r="J2627" i="3"/>
  <c r="J2628" i="3"/>
  <c r="J2629" i="3"/>
  <c r="L2629" i="3" s="1"/>
  <c r="J2630" i="3"/>
  <c r="L2630" i="3" s="1"/>
  <c r="J2631" i="3"/>
  <c r="L2631" i="3" s="1"/>
  <c r="J2632" i="3"/>
  <c r="J2633" i="3"/>
  <c r="J2634" i="3"/>
  <c r="J2635" i="3"/>
  <c r="J2636" i="3"/>
  <c r="J2637" i="3"/>
  <c r="L2637" i="3" s="1"/>
  <c r="J2638" i="3"/>
  <c r="L2638" i="3" s="1"/>
  <c r="J2639" i="3"/>
  <c r="L2639" i="3" s="1"/>
  <c r="J2640" i="3"/>
  <c r="J2641" i="3"/>
  <c r="J2642" i="3"/>
  <c r="J2643" i="3"/>
  <c r="J2644" i="3"/>
  <c r="J2645" i="3"/>
  <c r="L2645" i="3" s="1"/>
  <c r="J2646" i="3"/>
  <c r="L2646" i="3" s="1"/>
  <c r="J2647" i="3"/>
  <c r="L2647" i="3" s="1"/>
  <c r="J2648" i="3"/>
  <c r="L2648" i="3" s="1"/>
  <c r="J2649" i="3"/>
  <c r="J2650" i="3"/>
  <c r="J2651" i="3"/>
  <c r="J2652" i="3"/>
  <c r="J2653" i="3"/>
  <c r="J2654" i="3"/>
  <c r="J2655" i="3"/>
  <c r="L2655" i="3" s="1"/>
  <c r="J2656" i="3"/>
  <c r="L2656" i="3" s="1"/>
  <c r="J2657" i="3"/>
  <c r="J2658" i="3"/>
  <c r="J2659" i="3"/>
  <c r="J2660" i="3"/>
  <c r="J2661" i="3"/>
  <c r="L2661" i="3" s="1"/>
  <c r="J2662" i="3"/>
  <c r="L2662" i="3" s="1"/>
  <c r="J2663" i="3"/>
  <c r="L2663" i="3" s="1"/>
  <c r="J2664" i="3"/>
  <c r="L2664" i="3" s="1"/>
  <c r="J2665" i="3"/>
  <c r="J2666" i="3"/>
  <c r="J2667" i="3"/>
  <c r="J2668" i="3"/>
  <c r="J2669" i="3"/>
  <c r="L2669" i="3" s="1"/>
  <c r="J2670" i="3"/>
  <c r="L2670" i="3" s="1"/>
  <c r="J2671" i="3"/>
  <c r="L2671" i="3" s="1"/>
  <c r="J2672" i="3"/>
  <c r="J2673" i="3"/>
  <c r="J2674" i="3"/>
  <c r="J2675" i="3"/>
  <c r="J2676" i="3"/>
  <c r="J2677" i="3"/>
  <c r="L2677" i="3" s="1"/>
  <c r="J2678" i="3"/>
  <c r="L2678" i="3" s="1"/>
  <c r="J2679" i="3"/>
  <c r="L2679" i="3" s="1"/>
  <c r="J2680" i="3"/>
  <c r="J2681" i="3"/>
  <c r="J2682" i="3"/>
  <c r="J2683" i="3"/>
  <c r="J2684" i="3"/>
  <c r="J2685" i="3"/>
  <c r="L2685" i="3" s="1"/>
  <c r="J2686" i="3"/>
  <c r="L2686" i="3" s="1"/>
  <c r="J2687" i="3"/>
  <c r="L2687" i="3" s="1"/>
  <c r="J2688" i="3"/>
  <c r="L2688" i="3" s="1"/>
  <c r="J2689" i="3"/>
  <c r="J2690" i="3"/>
  <c r="J2691" i="3"/>
  <c r="J2692" i="3"/>
  <c r="J2693" i="3"/>
  <c r="J2694" i="3"/>
  <c r="J2695" i="3"/>
  <c r="L2695" i="3" s="1"/>
  <c r="J2696" i="3"/>
  <c r="L2696" i="3" s="1"/>
  <c r="J2697" i="3"/>
  <c r="J2698" i="3"/>
  <c r="J2699" i="3"/>
  <c r="J2700" i="3"/>
  <c r="J2701" i="3"/>
  <c r="L2701" i="3" s="1"/>
  <c r="J2702" i="3"/>
  <c r="L2702" i="3" s="1"/>
  <c r="J2703" i="3"/>
  <c r="L2703" i="3" s="1"/>
  <c r="J2704" i="3"/>
  <c r="L2704" i="3" s="1"/>
  <c r="J2705" i="3"/>
  <c r="J2706" i="3"/>
  <c r="J2707" i="3"/>
  <c r="J2708" i="3"/>
  <c r="J2709" i="3"/>
  <c r="L2709" i="3" s="1"/>
  <c r="J2710" i="3"/>
  <c r="L2710" i="3" s="1"/>
  <c r="J2711" i="3"/>
  <c r="L2711" i="3" s="1"/>
  <c r="J2712" i="3"/>
  <c r="J2713" i="3"/>
  <c r="J2714" i="3"/>
  <c r="J2715" i="3"/>
  <c r="J2716" i="3"/>
  <c r="J2717" i="3"/>
  <c r="L2717" i="3" s="1"/>
  <c r="J2718" i="3"/>
  <c r="L2718" i="3" s="1"/>
  <c r="J2719" i="3"/>
  <c r="L2719" i="3" s="1"/>
  <c r="J2720" i="3"/>
  <c r="J2721" i="3"/>
  <c r="J2722" i="3"/>
  <c r="J2723" i="3"/>
  <c r="J2724" i="3"/>
  <c r="J2725" i="3"/>
  <c r="L2725" i="3" s="1"/>
  <c r="J2726" i="3"/>
  <c r="L2726" i="3" s="1"/>
  <c r="J2727" i="3"/>
  <c r="L2727" i="3" s="1"/>
  <c r="J2728" i="3"/>
  <c r="L2728" i="3" s="1"/>
  <c r="J2729" i="3"/>
  <c r="J2730" i="3"/>
  <c r="J2731" i="3"/>
  <c r="J2732" i="3"/>
  <c r="J2733" i="3"/>
  <c r="J2734" i="3"/>
  <c r="J2735" i="3"/>
  <c r="L2735" i="3" s="1"/>
  <c r="J2736" i="3"/>
  <c r="L2736" i="3" s="1"/>
  <c r="J2737" i="3"/>
  <c r="J2739" i="3"/>
  <c r="J2740" i="3"/>
  <c r="J2741" i="3"/>
  <c r="J2742" i="3"/>
  <c r="L2742" i="3" s="1"/>
  <c r="J2743" i="3"/>
  <c r="L2743" i="3" s="1"/>
  <c r="J2744" i="3"/>
  <c r="L2744" i="3" s="1"/>
  <c r="J2745" i="3"/>
  <c r="J2746" i="3"/>
  <c r="J2747" i="3"/>
  <c r="J2748" i="3"/>
  <c r="J2749" i="3"/>
  <c r="L2749" i="3" s="1"/>
  <c r="J2750" i="3"/>
  <c r="L2750" i="3" s="1"/>
  <c r="J2751" i="3"/>
  <c r="L2751" i="3" s="1"/>
  <c r="J2752" i="3"/>
  <c r="L2752" i="3" s="1"/>
  <c r="J2753" i="3"/>
  <c r="J2754" i="3"/>
  <c r="J2755" i="3"/>
  <c r="J2756" i="3"/>
  <c r="J2757" i="3"/>
  <c r="L2757" i="3" s="1"/>
  <c r="J2758" i="3"/>
  <c r="L2758" i="3" s="1"/>
  <c r="J2759" i="3"/>
  <c r="L2759" i="3" s="1"/>
  <c r="J2760" i="3"/>
  <c r="L2760" i="3" s="1"/>
  <c r="J2761" i="3"/>
  <c r="J2762" i="3"/>
  <c r="J2763" i="3"/>
  <c r="J2764" i="3"/>
  <c r="J2765" i="3"/>
  <c r="L2765" i="3" s="1"/>
  <c r="J2766" i="3"/>
  <c r="L2766" i="3" s="1"/>
  <c r="J2767" i="3"/>
  <c r="L2767" i="3" s="1"/>
  <c r="J2768" i="3"/>
  <c r="L2768" i="3" s="1"/>
  <c r="J2769" i="3"/>
  <c r="L2769" i="3" s="1"/>
  <c r="J2770" i="3"/>
  <c r="J2771" i="3"/>
  <c r="J2772" i="3"/>
  <c r="J2773" i="3"/>
  <c r="J2774" i="3"/>
  <c r="J2775" i="3"/>
  <c r="L2775" i="3" s="1"/>
  <c r="J2776" i="3"/>
  <c r="L2776" i="3" s="1"/>
  <c r="J2777" i="3"/>
  <c r="L2777" i="3" s="1"/>
  <c r="J2778" i="3"/>
  <c r="J2779" i="3"/>
  <c r="J2780" i="3"/>
  <c r="J2781" i="3"/>
  <c r="J2782" i="3"/>
  <c r="L2782" i="3" s="1"/>
  <c r="J2783" i="3"/>
  <c r="L2783" i="3" s="1"/>
  <c r="J2784" i="3"/>
  <c r="L2784" i="3" s="1"/>
  <c r="J2785" i="3"/>
  <c r="L2785" i="3" s="1"/>
  <c r="J2786" i="3"/>
  <c r="J2787" i="3"/>
  <c r="J2788" i="3"/>
  <c r="J2789" i="3"/>
  <c r="L2789" i="3" s="1"/>
  <c r="J2790" i="3"/>
  <c r="L2790" i="3" s="1"/>
  <c r="J2791" i="3"/>
  <c r="L2791" i="3" s="1"/>
  <c r="J2792" i="3"/>
  <c r="L2792" i="3" s="1"/>
  <c r="J2793" i="3"/>
  <c r="J2794" i="3"/>
  <c r="J2795" i="3"/>
  <c r="J2796" i="3"/>
  <c r="J2797" i="3"/>
  <c r="L2797" i="3" s="1"/>
  <c r="J2798" i="3"/>
  <c r="L2798" i="3" s="1"/>
  <c r="J2799" i="3"/>
  <c r="L2799" i="3" s="1"/>
  <c r="J2800" i="3"/>
  <c r="L2800" i="3" s="1"/>
  <c r="J2801" i="3"/>
  <c r="J2802" i="3"/>
  <c r="J2803" i="3"/>
  <c r="J2804" i="3"/>
  <c r="J2805" i="3"/>
  <c r="L2805" i="3" s="1"/>
  <c r="J2806" i="3"/>
  <c r="L2806" i="3" s="1"/>
  <c r="J2807" i="3"/>
  <c r="L2807" i="3" s="1"/>
  <c r="J2808" i="3"/>
  <c r="L2808" i="3" s="1"/>
  <c r="J2809" i="3"/>
  <c r="L2809" i="3" s="1"/>
  <c r="J2810" i="3"/>
  <c r="J2811" i="3"/>
  <c r="J2812" i="3"/>
  <c r="J2813" i="3"/>
  <c r="J2814" i="3"/>
  <c r="J2815" i="3"/>
  <c r="L2815" i="3" s="1"/>
  <c r="J2816" i="3"/>
  <c r="L2816" i="3" s="1"/>
  <c r="J2817" i="3"/>
  <c r="L2817" i="3" s="1"/>
  <c r="J2818" i="3"/>
  <c r="J2819" i="3"/>
  <c r="J2820" i="3"/>
  <c r="J2821" i="3"/>
  <c r="J2822" i="3"/>
  <c r="L2822" i="3" s="1"/>
  <c r="J2823" i="3"/>
  <c r="L2823" i="3" s="1"/>
  <c r="J2824" i="3"/>
  <c r="L2824" i="3" s="1"/>
  <c r="J2825" i="3"/>
  <c r="L2825" i="3" s="1"/>
  <c r="J2826" i="3"/>
  <c r="J2827" i="3"/>
  <c r="J2828" i="3"/>
  <c r="J2829" i="3"/>
  <c r="L2829" i="3" s="1"/>
  <c r="J2830" i="3"/>
  <c r="L2830" i="3" s="1"/>
  <c r="J2831" i="3"/>
  <c r="L2831" i="3" s="1"/>
  <c r="J2832" i="3"/>
  <c r="L2832" i="3" s="1"/>
  <c r="J2833" i="3"/>
  <c r="J2834" i="3"/>
  <c r="J2835" i="3"/>
  <c r="J2836" i="3"/>
  <c r="J2837" i="3"/>
  <c r="L2837" i="3" s="1"/>
  <c r="J2838" i="3"/>
  <c r="L2838" i="3" s="1"/>
  <c r="K19" i="25" l="1"/>
  <c r="J5" i="22"/>
  <c r="L238" i="3"/>
  <c r="L2821" i="3"/>
  <c r="L2801" i="3"/>
  <c r="L2781" i="3"/>
  <c r="L2741" i="3"/>
  <c r="L2720" i="3"/>
  <c r="L2680" i="3"/>
  <c r="L2640" i="3"/>
  <c r="L2600" i="3"/>
  <c r="L2560" i="3"/>
  <c r="L2520" i="3"/>
  <c r="L2480" i="3"/>
  <c r="L2440" i="3"/>
  <c r="L2400" i="3"/>
  <c r="L2360" i="3"/>
  <c r="L2320" i="3"/>
  <c r="L2280" i="3"/>
  <c r="L2240" i="3"/>
  <c r="L2200" i="3"/>
  <c r="L2160" i="3"/>
  <c r="L2120" i="3"/>
  <c r="L2080" i="3"/>
  <c r="L2040" i="3"/>
  <c r="L2000" i="3"/>
  <c r="L1960" i="3"/>
  <c r="L1920" i="3"/>
  <c r="L1880" i="3"/>
  <c r="L1840" i="3"/>
  <c r="L1800" i="3"/>
  <c r="L1760" i="3"/>
  <c r="L1720" i="3"/>
  <c r="L1680" i="3"/>
  <c r="L1640" i="3"/>
  <c r="L1600" i="3"/>
  <c r="L1560" i="3"/>
  <c r="L1520" i="3"/>
  <c r="L1480" i="3"/>
  <c r="L1414" i="3"/>
  <c r="L1374" i="3"/>
  <c r="L1334" i="3"/>
  <c r="L1294" i="3"/>
  <c r="L1254" i="3"/>
  <c r="L1214" i="3"/>
  <c r="L1174" i="3"/>
  <c r="L1134" i="3"/>
  <c r="L1094" i="3"/>
  <c r="L1054" i="3"/>
  <c r="L1014" i="3"/>
  <c r="L974" i="3"/>
  <c r="L934" i="3"/>
  <c r="L894" i="3"/>
  <c r="L854" i="3"/>
  <c r="L814" i="3"/>
  <c r="L774" i="3"/>
  <c r="L734" i="3"/>
  <c r="L694" i="3"/>
  <c r="L654" i="3"/>
  <c r="L614" i="3"/>
  <c r="L574" i="3"/>
  <c r="L534" i="3"/>
  <c r="L494" i="3"/>
  <c r="L454" i="3"/>
  <c r="L414" i="3"/>
  <c r="L374" i="3"/>
  <c r="L334" i="3"/>
  <c r="L294" i="3"/>
  <c r="L254" i="3"/>
  <c r="L213" i="3"/>
  <c r="L173" i="3"/>
  <c r="L133" i="3"/>
  <c r="L93" i="3"/>
  <c r="L53" i="3"/>
  <c r="L13" i="3"/>
  <c r="L2734" i="3"/>
  <c r="L2694" i="3"/>
  <c r="L2654" i="3"/>
  <c r="L2614" i="3"/>
  <c r="L2574" i="3"/>
  <c r="L2534" i="3"/>
  <c r="L2494" i="3"/>
  <c r="L2454" i="3"/>
  <c r="L2414" i="3"/>
  <c r="L2374" i="3"/>
  <c r="L2334" i="3"/>
  <c r="L2294" i="3"/>
  <c r="L2254" i="3"/>
  <c r="L2214" i="3"/>
  <c r="L2174" i="3"/>
  <c r="L2134" i="3"/>
  <c r="L2094" i="3"/>
  <c r="L2054" i="3"/>
  <c r="L2014" i="3"/>
  <c r="L1974" i="3"/>
  <c r="L1934" i="3"/>
  <c r="L1894" i="3"/>
  <c r="L1854" i="3"/>
  <c r="L1814" i="3"/>
  <c r="L1774" i="3"/>
  <c r="L1734" i="3"/>
  <c r="L1694" i="3"/>
  <c r="K53" i="8" s="1"/>
  <c r="L1654" i="3"/>
  <c r="L1614" i="3"/>
  <c r="L1574" i="3"/>
  <c r="L1534" i="3"/>
  <c r="L1494" i="3"/>
  <c r="L1454" i="3"/>
  <c r="L1413" i="3"/>
  <c r="L1373" i="3"/>
  <c r="L1333" i="3"/>
  <c r="L1293" i="3"/>
  <c r="L1253" i="3"/>
  <c r="L1213" i="3"/>
  <c r="L1173" i="3"/>
  <c r="L1133" i="3"/>
  <c r="L1093" i="3"/>
  <c r="L1053" i="3"/>
  <c r="L1013" i="3"/>
  <c r="L973" i="3"/>
  <c r="L933" i="3"/>
  <c r="L893" i="3"/>
  <c r="L853" i="3"/>
  <c r="L813" i="3"/>
  <c r="L773" i="3"/>
  <c r="L733" i="3"/>
  <c r="L693" i="3"/>
  <c r="L653" i="3"/>
  <c r="L613" i="3"/>
  <c r="L573" i="3"/>
  <c r="L533" i="3"/>
  <c r="L493" i="3"/>
  <c r="L453" i="3"/>
  <c r="L413" i="3"/>
  <c r="L373" i="3"/>
  <c r="L333" i="3"/>
  <c r="L293" i="3"/>
  <c r="L253" i="3"/>
  <c r="L192" i="3"/>
  <c r="L152" i="3"/>
  <c r="L112" i="3"/>
  <c r="L72" i="3"/>
  <c r="L32" i="3"/>
  <c r="L2814" i="3"/>
  <c r="L2774" i="3"/>
  <c r="L2733" i="3"/>
  <c r="L2693" i="3"/>
  <c r="L2653" i="3"/>
  <c r="L2613" i="3"/>
  <c r="L2573" i="3"/>
  <c r="L2533" i="3"/>
  <c r="L2493" i="3"/>
  <c r="L2453" i="3"/>
  <c r="L2413" i="3"/>
  <c r="L2373" i="3"/>
  <c r="L2333" i="3"/>
  <c r="L2293" i="3"/>
  <c r="L2253" i="3"/>
  <c r="L2213" i="3"/>
  <c r="L2173" i="3"/>
  <c r="L2133" i="3"/>
  <c r="L2093" i="3"/>
  <c r="L2053" i="3"/>
  <c r="L2013" i="3"/>
  <c r="L1973" i="3"/>
  <c r="L1933" i="3"/>
  <c r="L1893" i="3"/>
  <c r="L1853" i="3"/>
  <c r="L1813" i="3"/>
  <c r="L1773" i="3"/>
  <c r="L1733" i="3"/>
  <c r="L1693" i="3"/>
  <c r="L1653" i="3"/>
  <c r="L1613" i="3"/>
  <c r="L1573" i="3"/>
  <c r="L1533" i="3"/>
  <c r="L1493" i="3"/>
  <c r="L1432" i="3"/>
  <c r="L1392" i="3"/>
  <c r="L1352" i="3"/>
  <c r="L1312" i="3"/>
  <c r="L1272" i="3"/>
  <c r="L1232" i="3"/>
  <c r="L1192" i="3"/>
  <c r="L1152" i="3"/>
  <c r="L1112" i="3"/>
  <c r="L1072" i="3"/>
  <c r="L1032" i="3"/>
  <c r="L992" i="3"/>
  <c r="L952" i="3"/>
  <c r="L912" i="3"/>
  <c r="L872" i="3"/>
  <c r="L832" i="3"/>
  <c r="L792" i="3"/>
  <c r="L752" i="3"/>
  <c r="L712" i="3"/>
  <c r="L672" i="3"/>
  <c r="L632" i="3"/>
  <c r="L592" i="3"/>
  <c r="L552" i="3"/>
  <c r="L512" i="3"/>
  <c r="L472" i="3"/>
  <c r="L432" i="3"/>
  <c r="L392" i="3"/>
  <c r="L352" i="3"/>
  <c r="L312" i="3"/>
  <c r="L272" i="3"/>
  <c r="L232" i="3"/>
  <c r="L151" i="3"/>
  <c r="L111" i="3"/>
  <c r="L71" i="3"/>
  <c r="L31" i="3"/>
  <c r="L2833" i="3"/>
  <c r="L2813" i="3"/>
  <c r="L2793" i="3"/>
  <c r="L2773" i="3"/>
  <c r="L2712" i="3"/>
  <c r="L2672" i="3"/>
  <c r="L2632" i="3"/>
  <c r="L2592" i="3"/>
  <c r="L2552" i="3"/>
  <c r="L2512" i="3"/>
  <c r="L2472" i="3"/>
  <c r="L2432" i="3"/>
  <c r="L2392" i="3"/>
  <c r="L2352" i="3"/>
  <c r="L2312" i="3"/>
  <c r="L2272" i="3"/>
  <c r="L2232" i="3"/>
  <c r="L2192" i="3"/>
  <c r="L2152" i="3"/>
  <c r="L2112" i="3"/>
  <c r="L2072" i="3"/>
  <c r="L2032" i="3"/>
  <c r="L1992" i="3"/>
  <c r="L1952" i="3"/>
  <c r="L1912" i="3"/>
  <c r="L1872" i="3"/>
  <c r="L1832" i="3"/>
  <c r="L1792" i="3"/>
  <c r="L1752" i="3"/>
  <c r="L1712" i="3"/>
  <c r="L1672" i="3"/>
  <c r="L1632" i="3"/>
  <c r="L1592" i="3"/>
  <c r="L1552" i="3"/>
  <c r="L1512" i="3"/>
  <c r="L1472" i="3"/>
  <c r="L1431" i="3"/>
  <c r="L1391" i="3"/>
  <c r="L1351" i="3"/>
  <c r="L1311" i="3"/>
  <c r="L1271" i="3"/>
  <c r="L1231" i="3"/>
  <c r="L1191" i="3"/>
  <c r="L1151" i="3"/>
  <c r="L1111" i="3"/>
  <c r="L1071" i="3"/>
  <c r="L1031" i="3"/>
  <c r="L991" i="3"/>
  <c r="L951" i="3"/>
  <c r="L911" i="3"/>
  <c r="L871" i="3"/>
  <c r="L831" i="3"/>
  <c r="L791" i="3"/>
  <c r="L751" i="3"/>
  <c r="L711" i="3"/>
  <c r="L671" i="3"/>
  <c r="L631" i="3"/>
  <c r="L591" i="3"/>
  <c r="L551" i="3"/>
  <c r="L511" i="3"/>
  <c r="L471" i="3"/>
  <c r="L431" i="3"/>
  <c r="L391" i="3"/>
  <c r="L351" i="3"/>
  <c r="L311" i="3"/>
  <c r="L271" i="3"/>
  <c r="L231" i="3"/>
  <c r="K28" i="4"/>
  <c r="L217" i="3"/>
  <c r="L209" i="3"/>
  <c r="L201" i="3"/>
  <c r="L193" i="3"/>
  <c r="L185" i="3"/>
  <c r="L177" i="3"/>
  <c r="L169" i="3"/>
  <c r="L161" i="3"/>
  <c r="L153" i="3"/>
  <c r="L145" i="3"/>
  <c r="L137" i="3"/>
  <c r="L129" i="3"/>
  <c r="L121" i="3"/>
  <c r="L113" i="3"/>
  <c r="L105" i="3"/>
  <c r="L97" i="3"/>
  <c r="L89" i="3"/>
  <c r="L81" i="3"/>
  <c r="L73" i="3"/>
  <c r="L65" i="3"/>
  <c r="L57" i="3"/>
  <c r="L49" i="3"/>
  <c r="L41" i="3"/>
  <c r="L33" i="3"/>
  <c r="L25" i="3"/>
  <c r="L17" i="3"/>
  <c r="L9" i="3"/>
  <c r="L2731" i="3"/>
  <c r="L2723" i="3"/>
  <c r="L2715" i="3"/>
  <c r="L2707" i="3"/>
  <c r="L2699" i="3"/>
  <c r="L2691" i="3"/>
  <c r="L2683" i="3"/>
  <c r="L2675" i="3"/>
  <c r="L2667" i="3"/>
  <c r="L2659" i="3"/>
  <c r="L2651" i="3"/>
  <c r="L2643" i="3"/>
  <c r="L2635" i="3"/>
  <c r="L2627" i="3"/>
  <c r="L2619" i="3"/>
  <c r="L2611" i="3"/>
  <c r="L2603" i="3"/>
  <c r="L2595" i="3"/>
  <c r="L2587" i="3"/>
  <c r="L2579" i="3"/>
  <c r="L2571" i="3"/>
  <c r="L2563" i="3"/>
  <c r="L2555" i="3"/>
  <c r="L2547" i="3"/>
  <c r="L2539" i="3"/>
  <c r="L2531" i="3"/>
  <c r="L2523" i="3"/>
  <c r="L2515" i="3"/>
  <c r="L2507" i="3"/>
  <c r="L2499" i="3"/>
  <c r="L2491" i="3"/>
  <c r="L2483" i="3"/>
  <c r="L2475" i="3"/>
  <c r="L2467" i="3"/>
  <c r="L2459" i="3"/>
  <c r="L2451" i="3"/>
  <c r="L2443" i="3"/>
  <c r="L2435" i="3"/>
  <c r="L2427" i="3"/>
  <c r="L2419" i="3"/>
  <c r="L2411" i="3"/>
  <c r="L2403" i="3"/>
  <c r="L2395" i="3"/>
  <c r="L2387" i="3"/>
  <c r="L2379" i="3"/>
  <c r="L2371" i="3"/>
  <c r="L2363" i="3"/>
  <c r="L2355" i="3"/>
  <c r="L2347" i="3"/>
  <c r="L2827" i="3"/>
  <c r="L2819" i="3"/>
  <c r="L2811" i="3"/>
  <c r="L2803" i="3"/>
  <c r="L2795" i="3"/>
  <c r="L2787" i="3"/>
  <c r="L2779" i="3"/>
  <c r="L2771" i="3"/>
  <c r="L2763" i="3"/>
  <c r="L2755" i="3"/>
  <c r="L2747" i="3"/>
  <c r="L2739" i="3"/>
  <c r="L2835" i="3"/>
  <c r="L2339" i="3"/>
  <c r="L2331" i="3"/>
  <c r="L2323" i="3"/>
  <c r="L2315" i="3"/>
  <c r="L2307" i="3"/>
  <c r="L2299" i="3"/>
  <c r="L2291" i="3"/>
  <c r="L2283" i="3"/>
  <c r="L2275" i="3"/>
  <c r="L2267" i="3"/>
  <c r="L2259" i="3"/>
  <c r="L2251" i="3"/>
  <c r="L2243" i="3"/>
  <c r="L2235" i="3"/>
  <c r="L2227" i="3"/>
  <c r="L2219" i="3"/>
  <c r="L2211" i="3"/>
  <c r="L2203" i="3"/>
  <c r="L2195" i="3"/>
  <c r="L2187" i="3"/>
  <c r="L2179" i="3"/>
  <c r="L2171" i="3"/>
  <c r="L2163" i="3"/>
  <c r="L2155" i="3"/>
  <c r="L3" i="3"/>
  <c r="L1451" i="3"/>
  <c r="L1443" i="3"/>
  <c r="L1435" i="3"/>
  <c r="L1427" i="3"/>
  <c r="L1419" i="3"/>
  <c r="L1411" i="3"/>
  <c r="L1403" i="3"/>
  <c r="L1395" i="3"/>
  <c r="L1387" i="3"/>
  <c r="L1379" i="3"/>
  <c r="L1371" i="3"/>
  <c r="L1363" i="3"/>
  <c r="L1355" i="3"/>
  <c r="L1347" i="3"/>
  <c r="L1339" i="3"/>
  <c r="L1331" i="3"/>
  <c r="L1323" i="3"/>
  <c r="L1315" i="3"/>
  <c r="L1307" i="3"/>
  <c r="L1299" i="3"/>
  <c r="L1291" i="3"/>
  <c r="L1283" i="3"/>
  <c r="L1275" i="3"/>
  <c r="L1267" i="3"/>
  <c r="L1259" i="3"/>
  <c r="L1251" i="3"/>
  <c r="L1243" i="3"/>
  <c r="L2147" i="3"/>
  <c r="L2139" i="3"/>
  <c r="L2131" i="3"/>
  <c r="L2123" i="3"/>
  <c r="L2115" i="3"/>
  <c r="L2107" i="3"/>
  <c r="L2099" i="3"/>
  <c r="L2091" i="3"/>
  <c r="L2083" i="3"/>
  <c r="L2075" i="3"/>
  <c r="L2067" i="3"/>
  <c r="L2059" i="3"/>
  <c r="L2051" i="3"/>
  <c r="L2043" i="3"/>
  <c r="L2035" i="3"/>
  <c r="L2027" i="3"/>
  <c r="L2019" i="3"/>
  <c r="L2011" i="3"/>
  <c r="L2003" i="3"/>
  <c r="L1995" i="3"/>
  <c r="L1987" i="3"/>
  <c r="L1979" i="3"/>
  <c r="L1971" i="3"/>
  <c r="L1963" i="3"/>
  <c r="L1955" i="3"/>
  <c r="L1947" i="3"/>
  <c r="L1939" i="3"/>
  <c r="L1931" i="3"/>
  <c r="J43" i="18" s="1"/>
  <c r="L1923" i="3"/>
  <c r="L1915" i="3"/>
  <c r="L1907" i="3"/>
  <c r="L1899" i="3"/>
  <c r="L1891" i="3"/>
  <c r="L1883" i="3"/>
  <c r="L1875" i="3"/>
  <c r="L1867" i="3"/>
  <c r="L1859" i="3"/>
  <c r="L1843" i="3"/>
  <c r="L1835" i="3"/>
  <c r="L1827" i="3"/>
  <c r="L1819" i="3"/>
  <c r="L1811" i="3"/>
  <c r="L1803" i="3"/>
  <c r="L1795" i="3"/>
  <c r="L1787" i="3"/>
  <c r="L1771" i="3"/>
  <c r="L1763" i="3"/>
  <c r="L1755" i="3"/>
  <c r="L1747" i="3"/>
  <c r="L1739" i="3"/>
  <c r="L1731" i="3"/>
  <c r="L1723" i="3"/>
  <c r="L1715" i="3"/>
  <c r="L1707" i="3"/>
  <c r="L1699" i="3"/>
  <c r="L1691" i="3"/>
  <c r="L1683" i="3"/>
  <c r="L1675" i="3"/>
  <c r="L1667" i="3"/>
  <c r="L1659" i="3"/>
  <c r="L1651" i="3"/>
  <c r="L1643" i="3"/>
  <c r="L1635" i="3"/>
  <c r="L1627" i="3"/>
  <c r="L1619" i="3"/>
  <c r="L1611" i="3"/>
  <c r="L1603" i="3"/>
  <c r="L1595" i="3"/>
  <c r="L1587" i="3"/>
  <c r="L1579" i="3"/>
  <c r="L1571" i="3"/>
  <c r="L1563" i="3"/>
  <c r="L1555" i="3"/>
  <c r="L1547" i="3"/>
  <c r="L1539" i="3"/>
  <c r="L1531" i="3"/>
  <c r="L1523" i="3"/>
  <c r="L1515" i="3"/>
  <c r="L1507" i="3"/>
  <c r="L1499" i="3"/>
  <c r="L1491" i="3"/>
  <c r="L1483" i="3"/>
  <c r="L1475" i="3"/>
  <c r="L1467" i="3"/>
  <c r="L1459" i="3"/>
  <c r="L215" i="3"/>
  <c r="L207" i="3"/>
  <c r="L199" i="3"/>
  <c r="L191" i="3"/>
  <c r="L183" i="3"/>
  <c r="L1450" i="3"/>
  <c r="L1442" i="3"/>
  <c r="L1434" i="3"/>
  <c r="L1426" i="3"/>
  <c r="L1418" i="3"/>
  <c r="L1394" i="3"/>
  <c r="L1378" i="3"/>
  <c r="L1354" i="3"/>
  <c r="L1330" i="3"/>
  <c r="L1314" i="3"/>
  <c r="L1290" i="3"/>
  <c r="L1266" i="3"/>
  <c r="L1242" i="3"/>
  <c r="L1218" i="3"/>
  <c r="L1186" i="3"/>
  <c r="L1170" i="3"/>
  <c r="L1146" i="3"/>
  <c r="L1114" i="3"/>
  <c r="L1090" i="3"/>
  <c r="L1074" i="3"/>
  <c r="L1042" i="3"/>
  <c r="L1026" i="3"/>
  <c r="L1002" i="3"/>
  <c r="L978" i="3"/>
  <c r="L946" i="3"/>
  <c r="L930" i="3"/>
  <c r="L914" i="3"/>
  <c r="L898" i="3"/>
  <c r="L882" i="3"/>
  <c r="L866" i="3"/>
  <c r="L850" i="3"/>
  <c r="L826" i="3"/>
  <c r="L810" i="3"/>
  <c r="L786" i="3"/>
  <c r="L770" i="3"/>
  <c r="L754" i="3"/>
  <c r="L738" i="3"/>
  <c r="L730" i="3"/>
  <c r="L722" i="3"/>
  <c r="L714" i="3"/>
  <c r="L706" i="3"/>
  <c r="L698" i="3"/>
  <c r="L690" i="3"/>
  <c r="L674" i="3"/>
  <c r="L666" i="3"/>
  <c r="L658" i="3"/>
  <c r="L650" i="3"/>
  <c r="L642" i="3"/>
  <c r="L634" i="3"/>
  <c r="L626" i="3"/>
  <c r="L618" i="3"/>
  <c r="L610" i="3"/>
  <c r="L602" i="3"/>
  <c r="L594" i="3"/>
  <c r="L586" i="3"/>
  <c r="L578" i="3"/>
  <c r="L570" i="3"/>
  <c r="L562" i="3"/>
  <c r="L554" i="3"/>
  <c r="L546" i="3"/>
  <c r="L538" i="3"/>
  <c r="L530" i="3"/>
  <c r="L522" i="3"/>
  <c r="L514" i="3"/>
  <c r="L506" i="3"/>
  <c r="L498" i="3"/>
  <c r="L490" i="3"/>
  <c r="L482" i="3"/>
  <c r="L474" i="3"/>
  <c r="L466" i="3"/>
  <c r="L458" i="3"/>
  <c r="L450" i="3"/>
  <c r="L442" i="3"/>
  <c r="L434" i="3"/>
  <c r="L426" i="3"/>
  <c r="L418" i="3"/>
  <c r="L410" i="3"/>
  <c r="L402" i="3"/>
  <c r="L394" i="3"/>
  <c r="L386" i="3"/>
  <c r="L378" i="3"/>
  <c r="L370" i="3"/>
  <c r="L362" i="3"/>
  <c r="L354" i="3"/>
  <c r="L346" i="3"/>
  <c r="L338" i="3"/>
  <c r="L330" i="3"/>
  <c r="L322" i="3"/>
  <c r="L314" i="3"/>
  <c r="L1410" i="3"/>
  <c r="L1386" i="3"/>
  <c r="L1362" i="3"/>
  <c r="L1338" i="3"/>
  <c r="L1306" i="3"/>
  <c r="L1282" i="3"/>
  <c r="L1258" i="3"/>
  <c r="L1234" i="3"/>
  <c r="L1210" i="3"/>
  <c r="L1194" i="3"/>
  <c r="L1162" i="3"/>
  <c r="L1138" i="3"/>
  <c r="L1122" i="3"/>
  <c r="L1098" i="3"/>
  <c r="L1066" i="3"/>
  <c r="L1050" i="3"/>
  <c r="L1018" i="3"/>
  <c r="L994" i="3"/>
  <c r="L970" i="3"/>
  <c r="L954" i="3"/>
  <c r="L938" i="3"/>
  <c r="L922" i="3"/>
  <c r="L906" i="3"/>
  <c r="L890" i="3"/>
  <c r="L874" i="3"/>
  <c r="L858" i="3"/>
  <c r="L834" i="3"/>
  <c r="L818" i="3"/>
  <c r="L802" i="3"/>
  <c r="L794" i="3"/>
  <c r="L778" i="3"/>
  <c r="L762" i="3"/>
  <c r="L746" i="3"/>
  <c r="L682" i="3"/>
  <c r="L2834" i="3"/>
  <c r="L2826" i="3"/>
  <c r="L2818" i="3"/>
  <c r="L2810" i="3"/>
  <c r="L2802" i="3"/>
  <c r="L2794" i="3"/>
  <c r="L2786" i="3"/>
  <c r="L2778" i="3"/>
  <c r="L2770" i="3"/>
  <c r="L2762" i="3"/>
  <c r="L2754" i="3"/>
  <c r="L2746" i="3"/>
  <c r="L2730" i="3"/>
  <c r="L2722" i="3"/>
  <c r="L2714" i="3"/>
  <c r="L2706" i="3"/>
  <c r="L2698" i="3"/>
  <c r="L2690" i="3"/>
  <c r="L2682" i="3"/>
  <c r="L2674" i="3"/>
  <c r="L2666" i="3"/>
  <c r="L2658" i="3"/>
  <c r="L2650" i="3"/>
  <c r="L2642" i="3"/>
  <c r="L2634" i="3"/>
  <c r="L2626" i="3"/>
  <c r="L2618" i="3"/>
  <c r="L2610" i="3"/>
  <c r="L2602" i="3"/>
  <c r="L2594" i="3"/>
  <c r="L2586" i="3"/>
  <c r="L2578" i="3"/>
  <c r="L2570" i="3"/>
  <c r="L2562" i="3"/>
  <c r="L2554" i="3"/>
  <c r="L2546" i="3"/>
  <c r="L2538" i="3"/>
  <c r="L2530" i="3"/>
  <c r="L2522" i="3"/>
  <c r="L2514" i="3"/>
  <c r="L2506" i="3"/>
  <c r="L2498" i="3"/>
  <c r="L2490" i="3"/>
  <c r="L2482" i="3"/>
  <c r="L2474" i="3"/>
  <c r="L2466" i="3"/>
  <c r="L2458" i="3"/>
  <c r="L2450" i="3"/>
  <c r="L2442" i="3"/>
  <c r="L2434" i="3"/>
  <c r="L2426" i="3"/>
  <c r="L2418" i="3"/>
  <c r="L2410" i="3"/>
  <c r="L2402" i="3"/>
  <c r="L2394" i="3"/>
  <c r="L2386" i="3"/>
  <c r="L2378" i="3"/>
  <c r="L2370" i="3"/>
  <c r="L2362" i="3"/>
  <c r="L2354" i="3"/>
  <c r="L2346" i="3"/>
  <c r="L2338" i="3"/>
  <c r="L2330" i="3"/>
  <c r="L2322" i="3"/>
  <c r="L2314" i="3"/>
  <c r="L2306" i="3"/>
  <c r="L2298" i="3"/>
  <c r="L2290" i="3"/>
  <c r="L2282" i="3"/>
  <c r="L2274" i="3"/>
  <c r="L2266" i="3"/>
  <c r="L2258" i="3"/>
  <c r="L2250" i="3"/>
  <c r="L2242" i="3"/>
  <c r="L2234" i="3"/>
  <c r="L2226" i="3"/>
  <c r="L2218" i="3"/>
  <c r="L2210" i="3"/>
  <c r="L2202" i="3"/>
  <c r="L2194" i="3"/>
  <c r="L2186" i="3"/>
  <c r="L2178" i="3"/>
  <c r="L2170" i="3"/>
  <c r="L2162" i="3"/>
  <c r="L2154" i="3"/>
  <c r="L2146" i="3"/>
  <c r="L2138" i="3"/>
  <c r="L1402" i="3"/>
  <c r="L1370" i="3"/>
  <c r="L1346" i="3"/>
  <c r="L1322" i="3"/>
  <c r="L1298" i="3"/>
  <c r="L1274" i="3"/>
  <c r="L1250" i="3"/>
  <c r="L1226" i="3"/>
  <c r="L1202" i="3"/>
  <c r="L1178" i="3"/>
  <c r="L1154" i="3"/>
  <c r="L1130" i="3"/>
  <c r="L1106" i="3"/>
  <c r="L1082" i="3"/>
  <c r="L1058" i="3"/>
  <c r="L1034" i="3"/>
  <c r="L1010" i="3"/>
  <c r="L986" i="3"/>
  <c r="L962" i="3"/>
  <c r="K57" i="4" s="1"/>
  <c r="L842" i="3"/>
  <c r="L2761" i="3"/>
  <c r="L2753" i="3"/>
  <c r="L2745" i="3"/>
  <c r="L2737" i="3"/>
  <c r="L2729" i="3"/>
  <c r="L2721" i="3"/>
  <c r="L2713" i="3"/>
  <c r="L2705" i="3"/>
  <c r="L2697" i="3"/>
  <c r="L2689" i="3"/>
  <c r="L2681" i="3"/>
  <c r="L2673" i="3"/>
  <c r="L2665" i="3"/>
  <c r="L2657" i="3"/>
  <c r="L2649" i="3"/>
  <c r="L2641" i="3"/>
  <c r="L2633" i="3"/>
  <c r="L2625" i="3"/>
  <c r="L2617" i="3"/>
  <c r="L2609" i="3"/>
  <c r="L2601" i="3"/>
  <c r="L2593" i="3"/>
  <c r="L2585" i="3"/>
  <c r="L2577" i="3"/>
  <c r="L2569" i="3"/>
  <c r="L2561" i="3"/>
  <c r="L2553" i="3"/>
  <c r="L2545" i="3"/>
  <c r="L2537" i="3"/>
  <c r="L2529" i="3"/>
  <c r="L2521" i="3"/>
  <c r="L2513" i="3"/>
  <c r="L2505" i="3"/>
  <c r="L2497" i="3"/>
  <c r="L2489" i="3"/>
  <c r="L2481" i="3"/>
  <c r="L2473" i="3"/>
  <c r="L2465" i="3"/>
  <c r="L2457" i="3"/>
  <c r="L2449" i="3"/>
  <c r="L2441" i="3"/>
  <c r="L2433" i="3"/>
  <c r="L2425" i="3"/>
  <c r="L2417" i="3"/>
  <c r="L2409" i="3"/>
  <c r="L2401" i="3"/>
  <c r="L2393" i="3"/>
  <c r="L2385" i="3"/>
  <c r="L2377" i="3"/>
  <c r="L2369" i="3"/>
  <c r="L2361" i="3"/>
  <c r="L2353" i="3"/>
  <c r="L2345" i="3"/>
  <c r="L2337" i="3"/>
  <c r="L2329" i="3"/>
  <c r="L2321" i="3"/>
  <c r="L2313" i="3"/>
  <c r="L2305" i="3"/>
  <c r="L2297" i="3"/>
  <c r="L2289" i="3"/>
  <c r="L2281" i="3"/>
  <c r="L2273" i="3"/>
  <c r="L2265" i="3"/>
  <c r="L2257" i="3"/>
  <c r="L2249" i="3"/>
  <c r="L2241" i="3"/>
  <c r="L2233" i="3"/>
  <c r="L2225" i="3"/>
  <c r="L2217" i="3"/>
  <c r="L2209" i="3"/>
  <c r="L2201" i="3"/>
  <c r="L2193" i="3"/>
  <c r="L2185" i="3"/>
  <c r="L2177" i="3"/>
  <c r="L2169" i="3"/>
  <c r="L2161" i="3"/>
  <c r="L2153" i="3"/>
  <c r="L2145" i="3"/>
  <c r="L2137" i="3"/>
  <c r="L2130" i="3"/>
  <c r="L2122" i="3"/>
  <c r="L2114" i="3"/>
  <c r="L2106" i="3"/>
  <c r="L2098" i="3"/>
  <c r="L2090" i="3"/>
  <c r="L2082" i="3"/>
  <c r="L2074" i="3"/>
  <c r="L2066" i="3"/>
  <c r="L2058" i="3"/>
  <c r="L2050" i="3"/>
  <c r="L2042" i="3"/>
  <c r="L2034" i="3"/>
  <c r="L2026" i="3"/>
  <c r="L2018" i="3"/>
  <c r="L2010" i="3"/>
  <c r="L2002" i="3"/>
  <c r="L1994" i="3"/>
  <c r="L1986" i="3"/>
  <c r="L1978" i="3"/>
  <c r="L1970" i="3"/>
  <c r="L1962" i="3"/>
  <c r="L1954" i="3"/>
  <c r="L1946" i="3"/>
  <c r="L1938" i="3"/>
  <c r="L1930" i="3"/>
  <c r="L1922" i="3"/>
  <c r="L1914" i="3"/>
  <c r="L1906" i="3"/>
  <c r="L1898" i="3"/>
  <c r="L1890" i="3"/>
  <c r="L1882" i="3"/>
  <c r="L1874" i="3"/>
  <c r="L1866" i="3"/>
  <c r="L1858" i="3"/>
  <c r="L1850" i="3"/>
  <c r="L1842" i="3"/>
  <c r="L1834" i="3"/>
  <c r="L1826" i="3"/>
  <c r="L1818" i="3"/>
  <c r="L1810" i="3"/>
  <c r="L1802" i="3"/>
  <c r="L1794" i="3"/>
  <c r="L1786" i="3"/>
  <c r="L1778" i="3"/>
  <c r="L1770" i="3"/>
  <c r="L1762" i="3"/>
  <c r="L1754" i="3"/>
  <c r="L1746" i="3"/>
  <c r="L1738" i="3"/>
  <c r="L1730" i="3"/>
  <c r="L1722" i="3"/>
  <c r="L1714" i="3"/>
  <c r="L1706" i="3"/>
  <c r="L1698" i="3"/>
  <c r="L1690" i="3"/>
  <c r="L1682" i="3"/>
  <c r="L1674" i="3"/>
  <c r="L1666" i="3"/>
  <c r="L1658" i="3"/>
  <c r="L1650" i="3"/>
  <c r="L1642" i="3"/>
  <c r="L1634" i="3"/>
  <c r="L1626" i="3"/>
  <c r="L1618" i="3"/>
  <c r="L1610" i="3"/>
  <c r="L1602" i="3"/>
  <c r="L1594" i="3"/>
  <c r="L1586" i="3"/>
  <c r="L1578" i="3"/>
  <c r="L1570" i="3"/>
  <c r="L1562" i="3"/>
  <c r="L1554" i="3"/>
  <c r="L1546" i="3"/>
  <c r="L1538" i="3"/>
  <c r="L1530" i="3"/>
  <c r="L1522" i="3"/>
  <c r="L1514" i="3"/>
  <c r="L1506" i="3"/>
  <c r="L1498" i="3"/>
  <c r="L1490" i="3"/>
  <c r="L1482" i="3"/>
  <c r="L1474" i="3"/>
  <c r="L1466" i="3"/>
  <c r="L1458" i="3"/>
  <c r="L1449" i="3"/>
  <c r="L1441" i="3"/>
  <c r="L1433" i="3"/>
  <c r="L1425" i="3"/>
  <c r="L1417" i="3"/>
  <c r="L1409" i="3"/>
  <c r="L1401" i="3"/>
  <c r="L1393" i="3"/>
  <c r="L1385" i="3"/>
  <c r="L1377" i="3"/>
  <c r="L1369" i="3"/>
  <c r="L1361" i="3"/>
  <c r="L1353" i="3"/>
  <c r="L1345" i="3"/>
  <c r="L1337" i="3"/>
  <c r="L1329" i="3"/>
  <c r="L1321" i="3"/>
  <c r="L1313" i="3"/>
  <c r="L1305" i="3"/>
  <c r="L1297" i="3"/>
  <c r="L1289" i="3"/>
  <c r="L1281" i="3"/>
  <c r="L1273" i="3"/>
  <c r="L1265" i="3"/>
  <c r="L1257" i="3"/>
  <c r="L1249" i="3"/>
  <c r="L1241" i="3"/>
  <c r="L1233" i="3"/>
  <c r="L1225" i="3"/>
  <c r="L1217" i="3"/>
  <c r="L1209" i="3"/>
  <c r="L1201" i="3"/>
  <c r="L1193" i="3"/>
  <c r="L1185" i="3"/>
  <c r="L1177" i="3"/>
  <c r="L1169" i="3"/>
  <c r="L1161" i="3"/>
  <c r="L1153" i="3"/>
  <c r="L1145" i="3"/>
  <c r="L1137" i="3"/>
  <c r="L1129" i="3"/>
  <c r="L1121" i="3"/>
  <c r="L1113" i="3"/>
  <c r="L1105" i="3"/>
  <c r="L1097" i="3"/>
  <c r="L1089" i="3"/>
  <c r="L1081" i="3"/>
  <c r="L1073" i="3"/>
  <c r="L1065" i="3"/>
  <c r="L1057" i="3"/>
  <c r="L1049" i="3"/>
  <c r="L1041" i="3"/>
  <c r="L1033" i="3"/>
  <c r="L1025" i="3"/>
  <c r="L1017" i="3"/>
  <c r="L1009" i="3"/>
  <c r="L1001" i="3"/>
  <c r="L993" i="3"/>
  <c r="L985" i="3"/>
  <c r="L977" i="3"/>
  <c r="L969" i="3"/>
  <c r="L961" i="3"/>
  <c r="L953" i="3"/>
  <c r="L945" i="3"/>
  <c r="L937" i="3"/>
  <c r="L929" i="3"/>
  <c r="L921" i="3"/>
  <c r="L913" i="3"/>
  <c r="L905" i="3"/>
  <c r="L2129" i="3"/>
  <c r="L2121" i="3"/>
  <c r="L2113" i="3"/>
  <c r="L2105" i="3"/>
  <c r="L2097" i="3"/>
  <c r="L2089" i="3"/>
  <c r="L2081" i="3"/>
  <c r="L2073" i="3"/>
  <c r="L2065" i="3"/>
  <c r="L2057" i="3"/>
  <c r="L2049" i="3"/>
  <c r="L2041" i="3"/>
  <c r="L2033" i="3"/>
  <c r="L2025" i="3"/>
  <c r="L2017" i="3"/>
  <c r="L2009" i="3"/>
  <c r="L2001" i="3"/>
  <c r="L1993" i="3"/>
  <c r="L1985" i="3"/>
  <c r="L1977" i="3"/>
  <c r="L1969" i="3"/>
  <c r="L1961" i="3"/>
  <c r="L1953" i="3"/>
  <c r="L1945" i="3"/>
  <c r="L1937" i="3"/>
  <c r="L1929" i="3"/>
  <c r="L1921" i="3"/>
  <c r="L1913" i="3"/>
  <c r="L1905" i="3"/>
  <c r="L1897" i="3"/>
  <c r="L1889" i="3"/>
  <c r="L1881" i="3"/>
  <c r="L1873" i="3"/>
  <c r="L1865" i="3"/>
  <c r="L1857" i="3"/>
  <c r="L1849" i="3"/>
  <c r="L1841" i="3"/>
  <c r="L1833" i="3"/>
  <c r="L1825" i="3"/>
  <c r="L1817" i="3"/>
  <c r="L1809" i="3"/>
  <c r="L1801" i="3"/>
  <c r="L1793" i="3"/>
  <c r="L1785" i="3"/>
  <c r="L1777" i="3"/>
  <c r="L1769" i="3"/>
  <c r="L1761" i="3"/>
  <c r="L1753" i="3"/>
  <c r="L1745" i="3"/>
  <c r="L1737" i="3"/>
  <c r="L1729" i="3"/>
  <c r="L1721" i="3"/>
  <c r="L1713" i="3"/>
  <c r="L1705" i="3"/>
  <c r="L1697" i="3"/>
  <c r="L1689" i="3"/>
  <c r="L1681" i="3"/>
  <c r="L1673" i="3"/>
  <c r="L1665" i="3"/>
  <c r="L1657" i="3"/>
  <c r="L1649" i="3"/>
  <c r="L1641" i="3"/>
  <c r="L1633" i="3"/>
  <c r="L1625" i="3"/>
  <c r="L1617" i="3"/>
  <c r="L1609" i="3"/>
  <c r="L1601" i="3"/>
  <c r="L1593" i="3"/>
  <c r="L1585" i="3"/>
  <c r="L1577" i="3"/>
  <c r="L1569" i="3"/>
  <c r="L1561" i="3"/>
  <c r="L1553" i="3"/>
  <c r="L1545" i="3"/>
  <c r="L1537" i="3"/>
  <c r="L1529" i="3"/>
  <c r="L1521" i="3"/>
  <c r="L1513" i="3"/>
  <c r="L1505" i="3"/>
  <c r="L1497" i="3"/>
  <c r="L1489" i="3"/>
  <c r="L1481" i="3"/>
  <c r="L1473" i="3"/>
  <c r="L1465" i="3"/>
  <c r="L1457" i="3"/>
  <c r="L218" i="3"/>
  <c r="L210" i="3"/>
  <c r="L202" i="3"/>
  <c r="L194" i="3"/>
  <c r="L186" i="3"/>
  <c r="L178" i="3"/>
  <c r="L170" i="3"/>
  <c r="L162" i="3"/>
  <c r="L154" i="3"/>
  <c r="L146" i="3"/>
  <c r="L138" i="3"/>
  <c r="L130" i="3"/>
  <c r="L122" i="3"/>
  <c r="L114" i="3"/>
  <c r="L106" i="3"/>
  <c r="L98" i="3"/>
  <c r="L90" i="3"/>
  <c r="L82" i="3"/>
  <c r="L74" i="3"/>
  <c r="L66" i="3"/>
  <c r="L58" i="3"/>
  <c r="L50" i="3"/>
  <c r="L42" i="3"/>
  <c r="L34" i="3"/>
  <c r="L26" i="3"/>
  <c r="L18" i="3"/>
  <c r="L10" i="3"/>
  <c r="L897" i="3"/>
  <c r="L889" i="3"/>
  <c r="L881" i="3"/>
  <c r="L873" i="3"/>
  <c r="L865" i="3"/>
  <c r="L857" i="3"/>
  <c r="L849" i="3"/>
  <c r="L841" i="3"/>
  <c r="L833" i="3"/>
  <c r="L825" i="3"/>
  <c r="L817" i="3"/>
  <c r="L809" i="3"/>
  <c r="L801" i="3"/>
  <c r="L793" i="3"/>
  <c r="L785" i="3"/>
  <c r="L777" i="3"/>
  <c r="L769" i="3"/>
  <c r="L761" i="3"/>
  <c r="L753" i="3"/>
  <c r="L745" i="3"/>
  <c r="L737" i="3"/>
  <c r="L729" i="3"/>
  <c r="L721" i="3"/>
  <c r="L713" i="3"/>
  <c r="L705" i="3"/>
  <c r="L697" i="3"/>
  <c r="L689" i="3"/>
  <c r="L681" i="3"/>
  <c r="L673" i="3"/>
  <c r="L665" i="3"/>
  <c r="L657" i="3"/>
  <c r="L649" i="3"/>
  <c r="L641" i="3"/>
  <c r="L633" i="3"/>
  <c r="L625" i="3"/>
  <c r="L617" i="3"/>
  <c r="L609" i="3"/>
  <c r="L601" i="3"/>
  <c r="L593" i="3"/>
  <c r="L585" i="3"/>
  <c r="L577" i="3"/>
  <c r="L569" i="3"/>
  <c r="L561" i="3"/>
  <c r="L553" i="3"/>
  <c r="L545" i="3"/>
  <c r="L537" i="3"/>
  <c r="L529" i="3"/>
  <c r="L521" i="3"/>
  <c r="L513" i="3"/>
  <c r="L505" i="3"/>
  <c r="L497" i="3"/>
  <c r="L489" i="3"/>
  <c r="L481" i="3"/>
  <c r="L473" i="3"/>
  <c r="L465" i="3"/>
  <c r="L457" i="3"/>
  <c r="L449" i="3"/>
  <c r="L441" i="3"/>
  <c r="L433" i="3"/>
  <c r="L425" i="3"/>
  <c r="L417" i="3"/>
  <c r="L409" i="3"/>
  <c r="L401" i="3"/>
  <c r="L393" i="3"/>
  <c r="L385" i="3"/>
  <c r="L377" i="3"/>
  <c r="L369" i="3"/>
  <c r="L361" i="3"/>
  <c r="L353" i="3"/>
  <c r="L345" i="3"/>
  <c r="L337" i="3"/>
  <c r="L329" i="3"/>
  <c r="L321" i="3"/>
  <c r="L313" i="3"/>
  <c r="L305" i="3"/>
  <c r="L297" i="3"/>
  <c r="L289" i="3"/>
  <c r="L281" i="3"/>
  <c r="L273" i="3"/>
  <c r="L265" i="3"/>
  <c r="L257" i="3"/>
  <c r="L249" i="3"/>
  <c r="L241" i="3"/>
  <c r="L233" i="3"/>
  <c r="L225" i="3"/>
  <c r="L214" i="3"/>
  <c r="L206" i="3"/>
  <c r="L198" i="3"/>
  <c r="L190" i="3"/>
  <c r="L182" i="3"/>
  <c r="L174" i="3"/>
  <c r="L166" i="3"/>
  <c r="L158" i="3"/>
  <c r="L150" i="3"/>
  <c r="L142" i="3"/>
  <c r="L134" i="3"/>
  <c r="L126" i="3"/>
  <c r="L118" i="3"/>
  <c r="L110" i="3"/>
  <c r="L102" i="3"/>
  <c r="L94" i="3"/>
  <c r="L86" i="3"/>
  <c r="L78" i="3"/>
  <c r="L70" i="3"/>
  <c r="L62" i="3"/>
  <c r="L54" i="3"/>
  <c r="L46" i="3"/>
  <c r="L38" i="3"/>
  <c r="L30" i="3"/>
  <c r="L22" i="3"/>
  <c r="L14" i="3"/>
  <c r="L6" i="3"/>
  <c r="L306" i="3"/>
  <c r="L298" i="3"/>
  <c r="L290" i="3"/>
  <c r="L282" i="3"/>
  <c r="L274" i="3"/>
  <c r="L266" i="3"/>
  <c r="L258" i="3"/>
  <c r="L250" i="3"/>
  <c r="L242" i="3"/>
  <c r="L234" i="3"/>
  <c r="L226" i="3"/>
  <c r="L2840" i="3"/>
  <c r="L2836" i="3"/>
  <c r="L2828" i="3"/>
  <c r="L2820" i="3"/>
  <c r="L2812" i="3"/>
  <c r="L2804" i="3"/>
  <c r="L2796" i="3"/>
  <c r="L2788" i="3"/>
  <c r="L2780" i="3"/>
  <c r="L2772" i="3"/>
  <c r="L2764" i="3"/>
  <c r="L2756" i="3"/>
  <c r="L2748" i="3"/>
  <c r="L2740" i="3"/>
  <c r="L2732" i="3"/>
  <c r="L2724" i="3"/>
  <c r="L2716" i="3"/>
  <c r="L2708" i="3"/>
  <c r="L2700" i="3"/>
  <c r="L2692" i="3"/>
  <c r="L2684" i="3"/>
  <c r="L2676" i="3"/>
  <c r="L2668" i="3"/>
  <c r="L2660" i="3"/>
  <c r="L2652" i="3"/>
  <c r="L2644" i="3"/>
  <c r="L2636" i="3"/>
  <c r="L2628" i="3"/>
  <c r="L2620" i="3"/>
  <c r="L2612" i="3"/>
  <c r="L2604" i="3"/>
  <c r="L2596" i="3"/>
  <c r="L2588" i="3"/>
  <c r="L2580" i="3"/>
  <c r="L2572" i="3"/>
  <c r="L2564" i="3"/>
  <c r="L2556" i="3"/>
  <c r="L2548" i="3"/>
  <c r="L2540" i="3"/>
  <c r="L2532" i="3"/>
  <c r="L2524" i="3"/>
  <c r="L2516" i="3"/>
  <c r="L2508" i="3"/>
  <c r="L2500" i="3"/>
  <c r="L2492" i="3"/>
  <c r="L2484" i="3"/>
  <c r="L2476" i="3"/>
  <c r="L2468" i="3"/>
  <c r="L2460" i="3"/>
  <c r="L2452" i="3"/>
  <c r="L2444" i="3"/>
  <c r="L2436" i="3"/>
  <c r="L2428" i="3"/>
  <c r="L2420" i="3"/>
  <c r="L2412" i="3"/>
  <c r="L2404" i="3"/>
  <c r="L2396" i="3"/>
  <c r="L2388" i="3"/>
  <c r="L2380" i="3"/>
  <c r="L2372" i="3"/>
  <c r="L2364" i="3"/>
  <c r="L2356" i="3"/>
  <c r="L2348" i="3"/>
  <c r="L2340" i="3"/>
  <c r="L2332" i="3"/>
  <c r="L2324" i="3"/>
  <c r="L2316" i="3"/>
  <c r="L2308" i="3"/>
  <c r="L2300" i="3"/>
  <c r="L2292" i="3"/>
  <c r="L2284" i="3"/>
  <c r="L2276" i="3"/>
  <c r="L2268" i="3"/>
  <c r="L2260" i="3"/>
  <c r="L2252" i="3"/>
  <c r="L2244" i="3"/>
  <c r="L2236" i="3"/>
  <c r="L2228" i="3"/>
  <c r="L2220" i="3"/>
  <c r="L2212" i="3"/>
  <c r="L2204" i="3"/>
  <c r="L2196" i="3"/>
  <c r="L2188" i="3"/>
  <c r="L2180" i="3"/>
  <c r="L2172" i="3"/>
  <c r="L2164" i="3"/>
  <c r="L2156" i="3"/>
  <c r="L2148" i="3"/>
  <c r="L2140" i="3"/>
  <c r="L1452" i="3"/>
  <c r="L1444" i="3"/>
  <c r="L1436" i="3"/>
  <c r="L1428" i="3"/>
  <c r="L1420" i="3"/>
  <c r="L1412" i="3"/>
  <c r="L1404" i="3"/>
  <c r="L1396" i="3"/>
  <c r="L1388" i="3"/>
  <c r="L1380" i="3"/>
  <c r="L1372" i="3"/>
  <c r="L1364" i="3"/>
  <c r="L1356" i="3"/>
  <c r="L1348" i="3"/>
  <c r="L1340" i="3"/>
  <c r="L1332" i="3"/>
  <c r="L1324" i="3"/>
  <c r="L1316" i="3"/>
  <c r="L1308" i="3"/>
  <c r="L1300" i="3"/>
  <c r="L1292" i="3"/>
  <c r="L1284" i="3"/>
  <c r="L1276" i="3"/>
  <c r="L1268" i="3"/>
  <c r="L1260" i="3"/>
  <c r="L1252" i="3"/>
  <c r="L1244" i="3"/>
  <c r="L1236" i="3"/>
  <c r="L1228" i="3"/>
  <c r="L1220" i="3"/>
  <c r="L1212" i="3"/>
  <c r="L1204" i="3"/>
  <c r="L1196" i="3"/>
  <c r="L1188" i="3"/>
  <c r="L1180" i="3"/>
  <c r="L1172" i="3"/>
  <c r="L1164" i="3"/>
  <c r="L1156" i="3"/>
  <c r="L1148" i="3"/>
  <c r="L1140" i="3"/>
  <c r="L1132" i="3"/>
  <c r="L1124" i="3"/>
  <c r="L1116" i="3"/>
  <c r="L1108" i="3"/>
  <c r="L1100" i="3"/>
  <c r="L1092" i="3"/>
  <c r="L1084" i="3"/>
  <c r="L1076" i="3"/>
  <c r="L1068" i="3"/>
  <c r="L1060" i="3"/>
  <c r="L1052" i="3"/>
  <c r="L1044" i="3"/>
  <c r="L1036" i="3"/>
  <c r="L1028" i="3"/>
  <c r="L1020" i="3"/>
  <c r="L1012" i="3"/>
  <c r="L1004" i="3"/>
  <c r="L996" i="3"/>
  <c r="L988" i="3"/>
  <c r="L980" i="3"/>
  <c r="L972" i="3"/>
  <c r="L964" i="3"/>
  <c r="L956" i="3"/>
  <c r="L948" i="3"/>
  <c r="L940" i="3"/>
  <c r="L932" i="3"/>
  <c r="L924" i="3"/>
  <c r="L916" i="3"/>
  <c r="L908" i="3"/>
  <c r="L2132" i="3"/>
  <c r="L2124" i="3"/>
  <c r="L2116" i="3"/>
  <c r="L2108" i="3"/>
  <c r="L2100" i="3"/>
  <c r="L2092" i="3"/>
  <c r="L2084" i="3"/>
  <c r="L2076" i="3"/>
  <c r="L2068" i="3"/>
  <c r="L2060" i="3"/>
  <c r="L2052" i="3"/>
  <c r="L2044" i="3"/>
  <c r="L2036" i="3"/>
  <c r="L2028" i="3"/>
  <c r="L2020" i="3"/>
  <c r="L2012" i="3"/>
  <c r="L2004" i="3"/>
  <c r="L1996" i="3"/>
  <c r="L1988" i="3"/>
  <c r="L1980" i="3"/>
  <c r="L1972" i="3"/>
  <c r="L1964" i="3"/>
  <c r="L1956" i="3"/>
  <c r="L1948" i="3"/>
  <c r="L1940" i="3"/>
  <c r="L1932" i="3"/>
  <c r="L1924" i="3"/>
  <c r="L1916" i="3"/>
  <c r="L1908" i="3"/>
  <c r="L1900" i="3"/>
  <c r="L1892" i="3"/>
  <c r="L1884" i="3"/>
  <c r="L1876" i="3"/>
  <c r="L1868" i="3"/>
  <c r="L1860" i="3"/>
  <c r="L1852" i="3"/>
  <c r="L1844" i="3"/>
  <c r="L1836" i="3"/>
  <c r="L1828" i="3"/>
  <c r="L1820" i="3"/>
  <c r="L1812" i="3"/>
  <c r="L1804" i="3"/>
  <c r="L1796" i="3"/>
  <c r="L1788" i="3"/>
  <c r="L1780" i="3"/>
  <c r="L1772" i="3"/>
  <c r="L1764" i="3"/>
  <c r="L1756" i="3"/>
  <c r="L1748" i="3"/>
  <c r="L1740" i="3"/>
  <c r="L1732" i="3"/>
  <c r="L1724" i="3"/>
  <c r="L1716" i="3"/>
  <c r="L1708" i="3"/>
  <c r="L1700" i="3"/>
  <c r="L1692" i="3"/>
  <c r="L1684" i="3"/>
  <c r="L1676" i="3"/>
  <c r="L1668" i="3"/>
  <c r="L1660" i="3"/>
  <c r="L1652" i="3"/>
  <c r="L1644" i="3"/>
  <c r="L1636" i="3"/>
  <c r="L1628" i="3"/>
  <c r="K55" i="8" s="1"/>
  <c r="L1620" i="3"/>
  <c r="L1612" i="3"/>
  <c r="K48" i="8" s="1"/>
  <c r="L1604" i="3"/>
  <c r="L1596" i="3"/>
  <c r="L1588" i="3"/>
  <c r="L1580" i="3"/>
  <c r="L1572" i="3"/>
  <c r="L1564" i="3"/>
  <c r="L1556" i="3"/>
  <c r="L1548" i="3"/>
  <c r="L1540" i="3"/>
  <c r="L1532" i="3"/>
  <c r="L1524" i="3"/>
  <c r="L1516" i="3"/>
  <c r="L1508" i="3"/>
  <c r="L1500" i="3"/>
  <c r="L1492" i="3"/>
  <c r="L1484" i="3"/>
  <c r="L1476" i="3"/>
  <c r="L1468" i="3"/>
  <c r="K31" i="8" s="1"/>
  <c r="L1460" i="3"/>
  <c r="L1779" i="3"/>
  <c r="L1851" i="3"/>
  <c r="L220" i="3"/>
  <c r="L212" i="3"/>
  <c r="L204" i="3"/>
  <c r="L196" i="3"/>
  <c r="L188" i="3"/>
  <c r="L180" i="3"/>
  <c r="L172" i="3"/>
  <c r="L164" i="3"/>
  <c r="L156" i="3"/>
  <c r="L148" i="3"/>
  <c r="L140" i="3"/>
  <c r="L132" i="3"/>
  <c r="L124" i="3"/>
  <c r="L116" i="3"/>
  <c r="L108" i="3"/>
  <c r="L100" i="3"/>
  <c r="L92" i="3"/>
  <c r="L84" i="3"/>
  <c r="L76" i="3"/>
  <c r="L68" i="3"/>
  <c r="L60" i="3"/>
  <c r="L52" i="3"/>
  <c r="L44" i="3"/>
  <c r="L36" i="3"/>
  <c r="L28" i="3"/>
  <c r="L20" i="3"/>
  <c r="L12" i="3"/>
  <c r="L4" i="3"/>
  <c r="L900" i="3"/>
  <c r="L892" i="3"/>
  <c r="L884" i="3"/>
  <c r="L876" i="3"/>
  <c r="L868" i="3"/>
  <c r="L860" i="3"/>
  <c r="L852" i="3"/>
  <c r="L844" i="3"/>
  <c r="L836" i="3"/>
  <c r="L828" i="3"/>
  <c r="L820" i="3"/>
  <c r="L812" i="3"/>
  <c r="L804" i="3"/>
  <c r="L796" i="3"/>
  <c r="L788" i="3"/>
  <c r="L780" i="3"/>
  <c r="L772" i="3"/>
  <c r="L764" i="3"/>
  <c r="L756" i="3"/>
  <c r="L748" i="3"/>
  <c r="L740" i="3"/>
  <c r="L732" i="3"/>
  <c r="L724" i="3"/>
  <c r="L716" i="3"/>
  <c r="L708" i="3"/>
  <c r="L700" i="3"/>
  <c r="L692" i="3"/>
  <c r="L684" i="3"/>
  <c r="L676" i="3"/>
  <c r="L668" i="3"/>
  <c r="L660" i="3"/>
  <c r="L652" i="3"/>
  <c r="L644" i="3"/>
  <c r="L636" i="3"/>
  <c r="L628" i="3"/>
  <c r="L620" i="3"/>
  <c r="L612" i="3"/>
  <c r="L604" i="3"/>
  <c r="L596" i="3"/>
  <c r="L588" i="3"/>
  <c r="L580" i="3"/>
  <c r="L572" i="3"/>
  <c r="L564" i="3"/>
  <c r="L556" i="3"/>
  <c r="L548" i="3"/>
  <c r="L540" i="3"/>
  <c r="L532" i="3"/>
  <c r="L524" i="3"/>
  <c r="L516" i="3"/>
  <c r="L508" i="3"/>
  <c r="L500" i="3"/>
  <c r="L492" i="3"/>
  <c r="L484" i="3"/>
  <c r="L476" i="3"/>
  <c r="L468" i="3"/>
  <c r="L460" i="3"/>
  <c r="L452" i="3"/>
  <c r="L444" i="3"/>
  <c r="L436" i="3"/>
  <c r="L428" i="3"/>
  <c r="L420" i="3"/>
  <c r="L412" i="3"/>
  <c r="L404" i="3"/>
  <c r="L396" i="3"/>
  <c r="L388" i="3"/>
  <c r="L380" i="3"/>
  <c r="L372" i="3"/>
  <c r="L364" i="3"/>
  <c r="L356" i="3"/>
  <c r="L348" i="3"/>
  <c r="L340" i="3"/>
  <c r="L332" i="3"/>
  <c r="L324" i="3"/>
  <c r="L316" i="3"/>
  <c r="L308" i="3"/>
  <c r="L300" i="3"/>
  <c r="L292" i="3"/>
  <c r="L284" i="3"/>
  <c r="L276" i="3"/>
  <c r="L268" i="3"/>
  <c r="L260" i="3"/>
  <c r="L252" i="3"/>
  <c r="L244" i="3"/>
  <c r="L236" i="3"/>
  <c r="L228" i="3"/>
  <c r="L2842" i="3"/>
  <c r="L2839" i="3"/>
  <c r="L1235" i="3"/>
  <c r="L1227" i="3"/>
  <c r="L1219" i="3"/>
  <c r="L1211" i="3"/>
  <c r="L1203" i="3"/>
  <c r="L1195" i="3"/>
  <c r="L1187" i="3"/>
  <c r="L1179" i="3"/>
  <c r="L1171" i="3"/>
  <c r="L1163" i="3"/>
  <c r="L1155" i="3"/>
  <c r="L1147" i="3"/>
  <c r="L1139" i="3"/>
  <c r="L1131" i="3"/>
  <c r="L1123" i="3"/>
  <c r="L1115" i="3"/>
  <c r="L1107" i="3"/>
  <c r="L1099" i="3"/>
  <c r="L1091" i="3"/>
  <c r="L1083" i="3"/>
  <c r="L1075" i="3"/>
  <c r="L1067" i="3"/>
  <c r="L1059" i="3"/>
  <c r="L1051" i="3"/>
  <c r="L1043" i="3"/>
  <c r="L1035" i="3"/>
  <c r="L1027" i="3"/>
  <c r="L1019" i="3"/>
  <c r="L1011" i="3"/>
  <c r="L1003" i="3"/>
  <c r="L995" i="3"/>
  <c r="L987" i="3"/>
  <c r="L979" i="3"/>
  <c r="L971" i="3"/>
  <c r="L963" i="3"/>
  <c r="L955" i="3"/>
  <c r="L947" i="3"/>
  <c r="L939" i="3"/>
  <c r="L931" i="3"/>
  <c r="L923" i="3"/>
  <c r="L915" i="3"/>
  <c r="L907" i="3"/>
  <c r="L219" i="3"/>
  <c r="L211" i="3"/>
  <c r="L203" i="3"/>
  <c r="L195" i="3"/>
  <c r="L187" i="3"/>
  <c r="L179" i="3"/>
  <c r="L171" i="3"/>
  <c r="L163" i="3"/>
  <c r="L155" i="3"/>
  <c r="L147" i="3"/>
  <c r="L139" i="3"/>
  <c r="L131" i="3"/>
  <c r="L123" i="3"/>
  <c r="L115" i="3"/>
  <c r="L107" i="3"/>
  <c r="L99" i="3"/>
  <c r="L91" i="3"/>
  <c r="L83" i="3"/>
  <c r="L75" i="3"/>
  <c r="L67" i="3"/>
  <c r="L59" i="3"/>
  <c r="L51" i="3"/>
  <c r="L43" i="3"/>
  <c r="L35" i="3"/>
  <c r="L27" i="3"/>
  <c r="L19" i="3"/>
  <c r="L11" i="3"/>
  <c r="L899" i="3"/>
  <c r="L891" i="3"/>
  <c r="L883" i="3"/>
  <c r="L875" i="3"/>
  <c r="L867" i="3"/>
  <c r="L859" i="3"/>
  <c r="L851" i="3"/>
  <c r="L843" i="3"/>
  <c r="L835" i="3"/>
  <c r="L827" i="3"/>
  <c r="L819" i="3"/>
  <c r="L811" i="3"/>
  <c r="L803" i="3"/>
  <c r="L795" i="3"/>
  <c r="L787" i="3"/>
  <c r="L779" i="3"/>
  <c r="L771" i="3"/>
  <c r="L763" i="3"/>
  <c r="L755" i="3"/>
  <c r="L747" i="3"/>
  <c r="L739" i="3"/>
  <c r="L731" i="3"/>
  <c r="L723" i="3"/>
  <c r="L715" i="3"/>
  <c r="L707" i="3"/>
  <c r="L699" i="3"/>
  <c r="L691" i="3"/>
  <c r="L683" i="3"/>
  <c r="L675" i="3"/>
  <c r="L667" i="3"/>
  <c r="L659" i="3"/>
  <c r="L651" i="3"/>
  <c r="L643" i="3"/>
  <c r="L635" i="3"/>
  <c r="L627" i="3"/>
  <c r="L619" i="3"/>
  <c r="L611" i="3"/>
  <c r="L603" i="3"/>
  <c r="L595" i="3"/>
  <c r="L587" i="3"/>
  <c r="L579" i="3"/>
  <c r="L571" i="3"/>
  <c r="L563" i="3"/>
  <c r="L555" i="3"/>
  <c r="L547" i="3"/>
  <c r="L539" i="3"/>
  <c r="L531" i="3"/>
  <c r="L523" i="3"/>
  <c r="L515" i="3"/>
  <c r="L507" i="3"/>
  <c r="L499" i="3"/>
  <c r="L491" i="3"/>
  <c r="L483" i="3"/>
  <c r="L475" i="3"/>
  <c r="L467" i="3"/>
  <c r="L459" i="3"/>
  <c r="L451" i="3"/>
  <c r="L443" i="3"/>
  <c r="L435" i="3"/>
  <c r="L427" i="3"/>
  <c r="L419" i="3"/>
  <c r="L411" i="3"/>
  <c r="L403" i="3"/>
  <c r="L395" i="3"/>
  <c r="L387" i="3"/>
  <c r="L379" i="3"/>
  <c r="L371" i="3"/>
  <c r="L363" i="3"/>
  <c r="L355" i="3"/>
  <c r="L347" i="3"/>
  <c r="L339" i="3"/>
  <c r="L331" i="3"/>
  <c r="L323" i="3"/>
  <c r="L315" i="3"/>
  <c r="L307" i="3"/>
  <c r="L299" i="3"/>
  <c r="L291" i="3"/>
  <c r="L283" i="3"/>
  <c r="L275" i="3"/>
  <c r="L267" i="3"/>
  <c r="L259" i="3"/>
  <c r="L251" i="3"/>
  <c r="L243" i="3"/>
  <c r="L235" i="3"/>
  <c r="L227" i="3"/>
  <c r="L2841" i="3"/>
  <c r="L2843" i="3"/>
  <c r="J12" i="25"/>
  <c r="M12" i="25" s="1"/>
  <c r="L28" i="9"/>
  <c r="L26" i="9"/>
  <c r="K46" i="8"/>
  <c r="K32" i="8"/>
  <c r="L27" i="9"/>
  <c r="K60" i="4" l="1"/>
  <c r="M60" i="4" s="1"/>
  <c r="J30" i="18"/>
  <c r="J27" i="18"/>
  <c r="K55" i="4"/>
  <c r="L46" i="4" s="1"/>
  <c r="J28" i="18"/>
  <c r="K61" i="4"/>
  <c r="M61" i="4" s="1"/>
  <c r="K56" i="4"/>
  <c r="M56" i="4" s="1"/>
  <c r="K52" i="4"/>
  <c r="K62" i="4"/>
  <c r="K53" i="4"/>
  <c r="K58" i="4"/>
  <c r="J12" i="18"/>
  <c r="K36" i="4"/>
  <c r="L9" i="9"/>
  <c r="K11" i="8"/>
  <c r="M10" i="10"/>
  <c r="J44" i="18"/>
  <c r="J49" i="18"/>
  <c r="K37" i="4"/>
  <c r="M54" i="10"/>
  <c r="J10" i="18"/>
  <c r="J40" i="25" s="1"/>
  <c r="M53" i="10"/>
  <c r="K9" i="4"/>
  <c r="K10" i="4"/>
  <c r="K11" i="4"/>
  <c r="M30" i="10"/>
  <c r="M12" i="10"/>
  <c r="M68" i="10"/>
  <c r="M31" i="10"/>
  <c r="M66" i="10"/>
  <c r="J32" i="18"/>
  <c r="M11" i="10"/>
  <c r="J15" i="25"/>
  <c r="M15" i="25" s="1"/>
  <c r="J16" i="25"/>
  <c r="M16" i="25" s="1"/>
  <c r="K31" i="4"/>
  <c r="J33" i="18"/>
  <c r="K29" i="4"/>
  <c r="K27" i="4"/>
  <c r="K32" i="4"/>
  <c r="K35" i="4"/>
  <c r="K33" i="4"/>
  <c r="K34" i="4"/>
  <c r="J29" i="18"/>
  <c r="J31" i="18"/>
  <c r="J9" i="18"/>
  <c r="J11" i="18"/>
  <c r="N1" i="3"/>
  <c r="K33" i="8"/>
  <c r="K56" i="8"/>
  <c r="K30" i="8"/>
  <c r="K28" i="8"/>
  <c r="L29" i="9"/>
  <c r="K9" i="8"/>
  <c r="M4" i="8" s="1"/>
  <c r="K49" i="8"/>
  <c r="M57" i="4"/>
  <c r="K10" i="8"/>
  <c r="M58" i="4"/>
  <c r="L10" i="9"/>
  <c r="L11" i="9"/>
  <c r="M55" i="4" l="1"/>
  <c r="K66" i="4"/>
  <c r="L67" i="4" s="1"/>
  <c r="J13" i="18"/>
  <c r="M62" i="4"/>
  <c r="K64" i="4"/>
  <c r="M64" i="4" s="1"/>
  <c r="K12" i="8"/>
  <c r="J10" i="25" s="1"/>
  <c r="M10" i="25" s="1"/>
  <c r="J50" i="18"/>
  <c r="J51" i="18" s="1"/>
  <c r="J13" i="25"/>
  <c r="K59" i="4"/>
  <c r="J34" i="18"/>
  <c r="J35" i="18" s="1"/>
  <c r="J54" i="25"/>
  <c r="J55" i="25"/>
  <c r="J36" i="25"/>
  <c r="J41" i="25"/>
  <c r="J49" i="25"/>
  <c r="J50" i="25"/>
  <c r="J35" i="25"/>
  <c r="K12" i="4"/>
  <c r="J9" i="25" s="1"/>
  <c r="M9" i="25" s="1"/>
  <c r="K54" i="4"/>
  <c r="M54" i="4" s="1"/>
  <c r="K39" i="4"/>
  <c r="M74" i="10"/>
  <c r="M61" i="10"/>
  <c r="M39" i="10"/>
  <c r="K35" i="8"/>
  <c r="L12" i="9"/>
  <c r="J17" i="25" s="1"/>
  <c r="M17" i="25" s="1"/>
  <c r="M13" i="10"/>
  <c r="M13" i="25" l="1"/>
  <c r="J14" i="25"/>
  <c r="M14" i="25" s="1"/>
  <c r="J45" i="25"/>
  <c r="J59" i="25"/>
  <c r="J19" i="25" l="1"/>
  <c r="M19" i="25" s="1"/>
  <c r="K46" i="25"/>
</calcChain>
</file>

<file path=xl/sharedStrings.xml><?xml version="1.0" encoding="utf-8"?>
<sst xmlns="http://schemas.openxmlformats.org/spreadsheetml/2006/main" count="77308" uniqueCount="10783">
  <si>
    <t>Variables</t>
  </si>
  <si>
    <t>Transportation Pollutant Emissions Disaggregated</t>
  </si>
  <si>
    <t>Transportation Sector Pollutant Emissions</t>
  </si>
  <si>
    <t>Electricity Sector Pollutant Emissions</t>
  </si>
  <si>
    <t>Process Emissions before CCS</t>
  </si>
  <si>
    <t>Industrial Energy Related Emissions Excluding Fuels to Power CCS</t>
  </si>
  <si>
    <t>Industrial Sector Pollutant Emissions</t>
  </si>
  <si>
    <t>Output Total CO2e Emissions by Sector[transportation sector]</t>
  </si>
  <si>
    <t>Output Total CO2e Emissions by Sector[electricity sector]</t>
  </si>
  <si>
    <t>Output Total CO2e Emissions by Sector[district heat and hydrogen sector]</t>
  </si>
  <si>
    <t>Output Total CO2e Emissions by Sector[LULUCF sector]</t>
  </si>
  <si>
    <t>Output Total CO2e Emissions by Sector[geoengineering sector]</t>
  </si>
  <si>
    <t>Output Industry Sector Process Emissions in CO2e Excluding Ag and Waste</t>
  </si>
  <si>
    <t>Output Industry Sector Energy Related CO2e Emissions Excluding Ag and Waste</t>
  </si>
  <si>
    <t>Output Agriculture CO2e Emissions</t>
  </si>
  <si>
    <t>Output Waste Management CO2e Emissions</t>
  </si>
  <si>
    <t>Output Buildings Sector CO2e Emissions</t>
  </si>
  <si>
    <t>Buildings Sector Pollutant Emissions</t>
  </si>
  <si>
    <t>Time</t>
  </si>
  <si>
    <t>NoSettings</t>
  </si>
  <si>
    <t>Transportation Pollutant Emissions Disaggregated[LDVs,CO2,passenger,electricity tf]</t>
  </si>
  <si>
    <t>Transportation Pollutant Emissions Disaggregated[LDVs,CO2,passenger,natural gas tf]</t>
  </si>
  <si>
    <t>Transportation Pollutant Emissions Disaggregated[LDVs,CO2,passenger,petroleum gasoline tf]</t>
  </si>
  <si>
    <t>Transportation Pollutant Emissions Disaggregated[LDVs,CO2,passenger,petroleum diesel tf]</t>
  </si>
  <si>
    <t>Transportation Pollutant Emissions Disaggregated[LDVs,CO2,passenger,biofuel gasoline tf]</t>
  </si>
  <si>
    <t>Transportation Pollutant Emissions Disaggregated[LDVs,CO2,passenger,biofuel diesel tf]</t>
  </si>
  <si>
    <t>Transportation Pollutant Emissions Disaggregated[LDVs,CO2,passenger,jet fuel tf]</t>
  </si>
  <si>
    <t>Transportation Pollutant Emissions Disaggregated[LDVs,CO2,passenger,heavy or residual fuel oil tf]</t>
  </si>
  <si>
    <t>Transportation Pollutant Emissions Disaggregated[LDVs,CO2,passenger,LPG propane or butane tf]</t>
  </si>
  <si>
    <t>Transportation Pollutant Emissions Disaggregated[LDVs,CO2,passenger,hydrogen tf]</t>
  </si>
  <si>
    <t>Transportation Pollutant Emissions Disaggregated[LDVs,CO2,freight,electricity tf]</t>
  </si>
  <si>
    <t>Transportation Pollutant Emissions Disaggregated[LDVs,CO2,freight,natural gas tf]</t>
  </si>
  <si>
    <t>Transportation Pollutant Emissions Disaggregated[LDVs,CO2,freight,petroleum gasoline tf]</t>
  </si>
  <si>
    <t>Transportation Pollutant Emissions Disaggregated[LDVs,CO2,freight,petroleum diesel tf]</t>
  </si>
  <si>
    <t>Transportation Pollutant Emissions Disaggregated[LDVs,CO2,freight,biofuel gasoline tf]</t>
  </si>
  <si>
    <t>Transportation Pollutant Emissions Disaggregated[LDVs,CO2,freight,biofuel diesel tf]</t>
  </si>
  <si>
    <t>Transportation Pollutant Emissions Disaggregated[LDVs,CO2,freight,jet fuel tf]</t>
  </si>
  <si>
    <t>Transportation Pollutant Emissions Disaggregated[LDVs,CO2,freight,heavy or residual fuel oil tf]</t>
  </si>
  <si>
    <t>Transportation Pollutant Emissions Disaggregated[LDVs,CO2,freight,LPG propane or butane tf]</t>
  </si>
  <si>
    <t>Transportation Pollutant Emissions Disaggregated[LDVs,CO2,freight,hydrogen tf]</t>
  </si>
  <si>
    <t>Transportation Pollutant Emissions Disaggregated[LDVs,VOC,passenger,electricity tf]</t>
  </si>
  <si>
    <t>Transportation Pollutant Emissions Disaggregated[LDVs,VOC,passenger,natural gas tf]</t>
  </si>
  <si>
    <t>Transportation Pollutant Emissions Disaggregated[LDVs,VOC,passenger,petroleum gasoline tf]</t>
  </si>
  <si>
    <t>Transportation Pollutant Emissions Disaggregated[LDVs,VOC,passenger,petroleum diesel tf]</t>
  </si>
  <si>
    <t>Transportation Pollutant Emissions Disaggregated[LDVs,VOC,passenger,biofuel gasoline tf]</t>
  </si>
  <si>
    <t>Transportation Pollutant Emissions Disaggregated[LDVs,VOC,passenger,biofuel diesel tf]</t>
  </si>
  <si>
    <t>Transportation Pollutant Emissions Disaggregated[LDVs,VOC,passenger,jet fuel tf]</t>
  </si>
  <si>
    <t>Transportation Pollutant Emissions Disaggregated[LDVs,VOC,passenger,heavy or residual fuel oil tf]</t>
  </si>
  <si>
    <t>Transportation Pollutant Emissions Disaggregated[LDVs,VOC,passenger,LPG propane or butane tf]</t>
  </si>
  <si>
    <t>Transportation Pollutant Emissions Disaggregated[LDVs,VOC,passenger,hydrogen tf]</t>
  </si>
  <si>
    <t>Transportation Pollutant Emissions Disaggregated[LDVs,VOC,freight,electricity tf]</t>
  </si>
  <si>
    <t>Transportation Pollutant Emissions Disaggregated[LDVs,VOC,freight,natural gas tf]</t>
  </si>
  <si>
    <t>Transportation Pollutant Emissions Disaggregated[LDVs,VOC,freight,petroleum gasoline tf]</t>
  </si>
  <si>
    <t>Transportation Pollutant Emissions Disaggregated[LDVs,VOC,freight,petroleum diesel tf]</t>
  </si>
  <si>
    <t>Transportation Pollutant Emissions Disaggregated[LDVs,VOC,freight,biofuel gasoline tf]</t>
  </si>
  <si>
    <t>Transportation Pollutant Emissions Disaggregated[LDVs,VOC,freight,biofuel diesel tf]</t>
  </si>
  <si>
    <t>Transportation Pollutant Emissions Disaggregated[LDVs,VOC,freight,jet fuel tf]</t>
  </si>
  <si>
    <t>Transportation Pollutant Emissions Disaggregated[LDVs,VOC,freight,heavy or residual fuel oil tf]</t>
  </si>
  <si>
    <t>Transportation Pollutant Emissions Disaggregated[LDVs,VOC,freight,LPG propane or butane tf]</t>
  </si>
  <si>
    <t>Transportation Pollutant Emissions Disaggregated[LDVs,VOC,freight,hydrogen tf]</t>
  </si>
  <si>
    <t>Transportation Pollutant Emissions Disaggregated[LDVs,CO,passenger,electricity tf]</t>
  </si>
  <si>
    <t>Transportation Pollutant Emissions Disaggregated[LDVs,CO,passenger,natural gas tf]</t>
  </si>
  <si>
    <t>Transportation Pollutant Emissions Disaggregated[LDVs,CO,passenger,petroleum gasoline tf]</t>
  </si>
  <si>
    <t>Transportation Pollutant Emissions Disaggregated[LDVs,CO,passenger,petroleum diesel tf]</t>
  </si>
  <si>
    <t>Transportation Pollutant Emissions Disaggregated[LDVs,CO,passenger,biofuel gasoline tf]</t>
  </si>
  <si>
    <t>Transportation Pollutant Emissions Disaggregated[LDVs,CO,passenger,biofuel diesel tf]</t>
  </si>
  <si>
    <t>Transportation Pollutant Emissions Disaggregated[LDVs,CO,passenger,jet fuel tf]</t>
  </si>
  <si>
    <t>Transportation Pollutant Emissions Disaggregated[LDVs,CO,passenger,heavy or residual fuel oil tf]</t>
  </si>
  <si>
    <t>Transportation Pollutant Emissions Disaggregated[LDVs,CO,passenger,LPG propane or butane tf]</t>
  </si>
  <si>
    <t>Transportation Pollutant Emissions Disaggregated[LDVs,CO,passenger,hydrogen tf]</t>
  </si>
  <si>
    <t>Transportation Pollutant Emissions Disaggregated[LDVs,CO,freight,electricity tf]</t>
  </si>
  <si>
    <t>Transportation Pollutant Emissions Disaggregated[LDVs,CO,freight,natural gas tf]</t>
  </si>
  <si>
    <t>Transportation Pollutant Emissions Disaggregated[LDVs,CO,freight,petroleum gasoline tf]</t>
  </si>
  <si>
    <t>Transportation Pollutant Emissions Disaggregated[LDVs,CO,freight,petroleum diesel tf]</t>
  </si>
  <si>
    <t>Transportation Pollutant Emissions Disaggregated[LDVs,CO,freight,biofuel gasoline tf]</t>
  </si>
  <si>
    <t>Transportation Pollutant Emissions Disaggregated[LDVs,CO,freight,biofuel diesel tf]</t>
  </si>
  <si>
    <t>Transportation Pollutant Emissions Disaggregated[LDVs,CO,freight,jet fuel tf]</t>
  </si>
  <si>
    <t>Transportation Pollutant Emissions Disaggregated[LDVs,CO,freight,heavy or residual fuel oil tf]</t>
  </si>
  <si>
    <t>Transportation Pollutant Emissions Disaggregated[LDVs,CO,freight,LPG propane or butane tf]</t>
  </si>
  <si>
    <t>Transportation Pollutant Emissions Disaggregated[LDVs,CO,freight,hydrogen tf]</t>
  </si>
  <si>
    <t>Transportation Pollutant Emissions Disaggregated[LDVs,NOx,passenger,electricity tf]</t>
  </si>
  <si>
    <t>Transportation Pollutant Emissions Disaggregated[LDVs,NOx,passenger,natural gas tf]</t>
  </si>
  <si>
    <t>Transportation Pollutant Emissions Disaggregated[LDVs,NOx,passenger,petroleum gasoline tf]</t>
  </si>
  <si>
    <t>Transportation Pollutant Emissions Disaggregated[LDVs,NOx,passenger,petroleum diesel tf]</t>
  </si>
  <si>
    <t>Transportation Pollutant Emissions Disaggregated[LDVs,NOx,passenger,biofuel gasoline tf]</t>
  </si>
  <si>
    <t>Transportation Pollutant Emissions Disaggregated[LDVs,NOx,passenger,biofuel diesel tf]</t>
  </si>
  <si>
    <t>Transportation Pollutant Emissions Disaggregated[LDVs,NOx,passenger,jet fuel tf]</t>
  </si>
  <si>
    <t>Transportation Pollutant Emissions Disaggregated[LDVs,NOx,passenger,heavy or residual fuel oil tf]</t>
  </si>
  <si>
    <t>Transportation Pollutant Emissions Disaggregated[LDVs,NOx,passenger,LPG propane or butane tf]</t>
  </si>
  <si>
    <t>Transportation Pollutant Emissions Disaggregated[LDVs,NOx,passenger,hydrogen tf]</t>
  </si>
  <si>
    <t>Transportation Pollutant Emissions Disaggregated[LDVs,NOx,freight,electricity tf]</t>
  </si>
  <si>
    <t>Transportation Pollutant Emissions Disaggregated[LDVs,NOx,freight,natural gas tf]</t>
  </si>
  <si>
    <t>Transportation Pollutant Emissions Disaggregated[LDVs,NOx,freight,petroleum gasoline tf]</t>
  </si>
  <si>
    <t>Transportation Pollutant Emissions Disaggregated[LDVs,NOx,freight,petroleum diesel tf]</t>
  </si>
  <si>
    <t>Transportation Pollutant Emissions Disaggregated[LDVs,NOx,freight,biofuel gasoline tf]</t>
  </si>
  <si>
    <t>Transportation Pollutant Emissions Disaggregated[LDVs,NOx,freight,biofuel diesel tf]</t>
  </si>
  <si>
    <t>Transportation Pollutant Emissions Disaggregated[LDVs,NOx,freight,jet fuel tf]</t>
  </si>
  <si>
    <t>Transportation Pollutant Emissions Disaggregated[LDVs,NOx,freight,heavy or residual fuel oil tf]</t>
  </si>
  <si>
    <t>Transportation Pollutant Emissions Disaggregated[LDVs,NOx,freight,LPG propane or butane tf]</t>
  </si>
  <si>
    <t>Transportation Pollutant Emissions Disaggregated[LDVs,NOx,freight,hydrogen tf]</t>
  </si>
  <si>
    <t>Transportation Pollutant Emissions Disaggregated[LDVs,PM10,passenger,electricity tf]</t>
  </si>
  <si>
    <t>Transportation Pollutant Emissions Disaggregated[LDVs,PM10,passenger,natural gas tf]</t>
  </si>
  <si>
    <t>Transportation Pollutant Emissions Disaggregated[LDVs,PM10,passenger,petroleum gasoline tf]</t>
  </si>
  <si>
    <t>Transportation Pollutant Emissions Disaggregated[LDVs,PM10,passenger,petroleum diesel tf]</t>
  </si>
  <si>
    <t>Transportation Pollutant Emissions Disaggregated[LDVs,PM10,passenger,biofuel gasoline tf]</t>
  </si>
  <si>
    <t>Transportation Pollutant Emissions Disaggregated[LDVs,PM10,passenger,biofuel diesel tf]</t>
  </si>
  <si>
    <t>Transportation Pollutant Emissions Disaggregated[LDVs,PM10,passenger,jet fuel tf]</t>
  </si>
  <si>
    <t>Transportation Pollutant Emissions Disaggregated[LDVs,PM10,passenger,heavy or residual fuel oil tf]</t>
  </si>
  <si>
    <t>Transportation Pollutant Emissions Disaggregated[LDVs,PM10,passenger,LPG propane or butane tf]</t>
  </si>
  <si>
    <t>Transportation Pollutant Emissions Disaggregated[LDVs,PM10,passenger,hydrogen tf]</t>
  </si>
  <si>
    <t>Transportation Pollutant Emissions Disaggregated[LDVs,PM10,freight,electricity tf]</t>
  </si>
  <si>
    <t>Transportation Pollutant Emissions Disaggregated[LDVs,PM10,freight,natural gas tf]</t>
  </si>
  <si>
    <t>Transportation Pollutant Emissions Disaggregated[LDVs,PM10,freight,petroleum gasoline tf]</t>
  </si>
  <si>
    <t>Transportation Pollutant Emissions Disaggregated[LDVs,PM10,freight,petroleum diesel tf]</t>
  </si>
  <si>
    <t>Transportation Pollutant Emissions Disaggregated[LDVs,PM10,freight,biofuel gasoline tf]</t>
  </si>
  <si>
    <t>Transportation Pollutant Emissions Disaggregated[LDVs,PM10,freight,biofuel diesel tf]</t>
  </si>
  <si>
    <t>Transportation Pollutant Emissions Disaggregated[LDVs,PM10,freight,jet fuel tf]</t>
  </si>
  <si>
    <t>Transportation Pollutant Emissions Disaggregated[LDVs,PM10,freight,heavy or residual fuel oil tf]</t>
  </si>
  <si>
    <t>Transportation Pollutant Emissions Disaggregated[LDVs,PM10,freight,LPG propane or butane tf]</t>
  </si>
  <si>
    <t>Transportation Pollutant Emissions Disaggregated[LDVs,PM10,freight,hydrogen tf]</t>
  </si>
  <si>
    <t>Transportation Pollutant Emissions Disaggregated[LDVs,PM25,passenger,electricity tf]</t>
  </si>
  <si>
    <t>Transportation Pollutant Emissions Disaggregated[LDVs,PM25,passenger,natural gas tf]</t>
  </si>
  <si>
    <t>Transportation Pollutant Emissions Disaggregated[LDVs,PM25,passenger,petroleum gasoline tf]</t>
  </si>
  <si>
    <t>Transportation Pollutant Emissions Disaggregated[LDVs,PM25,passenger,petroleum diesel tf]</t>
  </si>
  <si>
    <t>Transportation Pollutant Emissions Disaggregated[LDVs,PM25,passenger,biofuel gasoline tf]</t>
  </si>
  <si>
    <t>Transportation Pollutant Emissions Disaggregated[LDVs,PM25,passenger,biofuel diesel tf]</t>
  </si>
  <si>
    <t>Transportation Pollutant Emissions Disaggregated[LDVs,PM25,passenger,jet fuel tf]</t>
  </si>
  <si>
    <t>Transportation Pollutant Emissions Disaggregated[LDVs,PM25,passenger,heavy or residual fuel oil tf]</t>
  </si>
  <si>
    <t>Transportation Pollutant Emissions Disaggregated[LDVs,PM25,passenger,LPG propane or butane tf]</t>
  </si>
  <si>
    <t>Transportation Pollutant Emissions Disaggregated[LDVs,PM25,passenger,hydrogen tf]</t>
  </si>
  <si>
    <t>Transportation Pollutant Emissions Disaggregated[LDVs,PM25,freight,electricity tf]</t>
  </si>
  <si>
    <t>Transportation Pollutant Emissions Disaggregated[LDVs,PM25,freight,natural gas tf]</t>
  </si>
  <si>
    <t>Transportation Pollutant Emissions Disaggregated[LDVs,PM25,freight,petroleum gasoline tf]</t>
  </si>
  <si>
    <t>Transportation Pollutant Emissions Disaggregated[LDVs,PM25,freight,petroleum diesel tf]</t>
  </si>
  <si>
    <t>Transportation Pollutant Emissions Disaggregated[LDVs,PM25,freight,biofuel gasoline tf]</t>
  </si>
  <si>
    <t>Transportation Pollutant Emissions Disaggregated[LDVs,PM25,freight,biofuel diesel tf]</t>
  </si>
  <si>
    <t>Transportation Pollutant Emissions Disaggregated[LDVs,PM25,freight,jet fuel tf]</t>
  </si>
  <si>
    <t>Transportation Pollutant Emissions Disaggregated[LDVs,PM25,freight,heavy or residual fuel oil tf]</t>
  </si>
  <si>
    <t>Transportation Pollutant Emissions Disaggregated[LDVs,PM25,freight,LPG propane or butane tf]</t>
  </si>
  <si>
    <t>Transportation Pollutant Emissions Disaggregated[LDVs,PM25,freight,hydrogen tf]</t>
  </si>
  <si>
    <t>Transportation Pollutant Emissions Disaggregated[LDVs,SOx,passenger,electricity tf]</t>
  </si>
  <si>
    <t>Transportation Pollutant Emissions Disaggregated[LDVs,SOx,passenger,natural gas tf]</t>
  </si>
  <si>
    <t>Transportation Pollutant Emissions Disaggregated[LDVs,SOx,passenger,petroleum gasoline tf]</t>
  </si>
  <si>
    <t>Transportation Pollutant Emissions Disaggregated[LDVs,SOx,passenger,petroleum diesel tf]</t>
  </si>
  <si>
    <t>Transportation Pollutant Emissions Disaggregated[LDVs,SOx,passenger,biofuel gasoline tf]</t>
  </si>
  <si>
    <t>Transportation Pollutant Emissions Disaggregated[LDVs,SOx,passenger,biofuel diesel tf]</t>
  </si>
  <si>
    <t>Transportation Pollutant Emissions Disaggregated[LDVs,SOx,passenger,jet fuel tf]</t>
  </si>
  <si>
    <t>Transportation Pollutant Emissions Disaggregated[LDVs,SOx,passenger,heavy or residual fuel oil tf]</t>
  </si>
  <si>
    <t>Transportation Pollutant Emissions Disaggregated[LDVs,SOx,passenger,LPG propane or butane tf]</t>
  </si>
  <si>
    <t>Transportation Pollutant Emissions Disaggregated[LDVs,SOx,passenger,hydrogen tf]</t>
  </si>
  <si>
    <t>Transportation Pollutant Emissions Disaggregated[LDVs,SOx,freight,electricity tf]</t>
  </si>
  <si>
    <t>Transportation Pollutant Emissions Disaggregated[LDVs,SOx,freight,natural gas tf]</t>
  </si>
  <si>
    <t>Transportation Pollutant Emissions Disaggregated[LDVs,SOx,freight,petroleum gasoline tf]</t>
  </si>
  <si>
    <t>Transportation Pollutant Emissions Disaggregated[LDVs,SOx,freight,petroleum diesel tf]</t>
  </si>
  <si>
    <t>Transportation Pollutant Emissions Disaggregated[LDVs,SOx,freight,biofuel gasoline tf]</t>
  </si>
  <si>
    <t>Transportation Pollutant Emissions Disaggregated[LDVs,SOx,freight,biofuel diesel tf]</t>
  </si>
  <si>
    <t>Transportation Pollutant Emissions Disaggregated[LDVs,SOx,freight,jet fuel tf]</t>
  </si>
  <si>
    <t>Transportation Pollutant Emissions Disaggregated[LDVs,SOx,freight,heavy or residual fuel oil tf]</t>
  </si>
  <si>
    <t>Transportation Pollutant Emissions Disaggregated[LDVs,SOx,freight,LPG propane or butane tf]</t>
  </si>
  <si>
    <t>Transportation Pollutant Emissions Disaggregated[LDVs,SOx,freight,hydrogen tf]</t>
  </si>
  <si>
    <t>Transportation Pollutant Emissions Disaggregated[LDVs,BC,passenger,electricity tf]</t>
  </si>
  <si>
    <t>Transportation Pollutant Emissions Disaggregated[LDVs,BC,passenger,natural gas tf]</t>
  </si>
  <si>
    <t>Transportation Pollutant Emissions Disaggregated[LDVs,BC,passenger,petroleum gasoline tf]</t>
  </si>
  <si>
    <t>Transportation Pollutant Emissions Disaggregated[LDVs,BC,passenger,petroleum diesel tf]</t>
  </si>
  <si>
    <t>Transportation Pollutant Emissions Disaggregated[LDVs,BC,passenger,biofuel gasoline tf]</t>
  </si>
  <si>
    <t>Transportation Pollutant Emissions Disaggregated[LDVs,BC,passenger,biofuel diesel tf]</t>
  </si>
  <si>
    <t>Transportation Pollutant Emissions Disaggregated[LDVs,BC,passenger,jet fuel tf]</t>
  </si>
  <si>
    <t>Transportation Pollutant Emissions Disaggregated[LDVs,BC,passenger,heavy or residual fuel oil tf]</t>
  </si>
  <si>
    <t>Transportation Pollutant Emissions Disaggregated[LDVs,BC,passenger,LPG propane or butane tf]</t>
  </si>
  <si>
    <t>Transportation Pollutant Emissions Disaggregated[LDVs,BC,passenger,hydrogen tf]</t>
  </si>
  <si>
    <t>Transportation Pollutant Emissions Disaggregated[LDVs,BC,freight,electricity tf]</t>
  </si>
  <si>
    <t>Transportation Pollutant Emissions Disaggregated[LDVs,BC,freight,natural gas tf]</t>
  </si>
  <si>
    <t>Transportation Pollutant Emissions Disaggregated[LDVs,BC,freight,petroleum gasoline tf]</t>
  </si>
  <si>
    <t>Transportation Pollutant Emissions Disaggregated[LDVs,BC,freight,petroleum diesel tf]</t>
  </si>
  <si>
    <t>Transportation Pollutant Emissions Disaggregated[LDVs,BC,freight,biofuel gasoline tf]</t>
  </si>
  <si>
    <t>Transportation Pollutant Emissions Disaggregated[LDVs,BC,freight,biofuel diesel tf]</t>
  </si>
  <si>
    <t>Transportation Pollutant Emissions Disaggregated[LDVs,BC,freight,jet fuel tf]</t>
  </si>
  <si>
    <t>Transportation Pollutant Emissions Disaggregated[LDVs,BC,freight,heavy or residual fuel oil tf]</t>
  </si>
  <si>
    <t>Transportation Pollutant Emissions Disaggregated[LDVs,BC,freight,LPG propane or butane tf]</t>
  </si>
  <si>
    <t>Transportation Pollutant Emissions Disaggregated[LDVs,BC,freight,hydrogen tf]</t>
  </si>
  <si>
    <t>Transportation Pollutant Emissions Disaggregated[LDVs,OC,passenger,electricity tf]</t>
  </si>
  <si>
    <t>Transportation Pollutant Emissions Disaggregated[LDVs,OC,passenger,natural gas tf]</t>
  </si>
  <si>
    <t>Transportation Pollutant Emissions Disaggregated[LDVs,OC,passenger,petroleum gasoline tf]</t>
  </si>
  <si>
    <t>Transportation Pollutant Emissions Disaggregated[LDVs,OC,passenger,petroleum diesel tf]</t>
  </si>
  <si>
    <t>Transportation Pollutant Emissions Disaggregated[LDVs,OC,passenger,biofuel gasoline tf]</t>
  </si>
  <si>
    <t>Transportation Pollutant Emissions Disaggregated[LDVs,OC,passenger,biofuel diesel tf]</t>
  </si>
  <si>
    <t>Transportation Pollutant Emissions Disaggregated[LDVs,OC,passenger,jet fuel tf]</t>
  </si>
  <si>
    <t>Transportation Pollutant Emissions Disaggregated[LDVs,OC,passenger,heavy or residual fuel oil tf]</t>
  </si>
  <si>
    <t>Transportation Pollutant Emissions Disaggregated[LDVs,OC,passenger,LPG propane or butane tf]</t>
  </si>
  <si>
    <t>Transportation Pollutant Emissions Disaggregated[LDVs,OC,passenger,hydrogen tf]</t>
  </si>
  <si>
    <t>Transportation Pollutant Emissions Disaggregated[LDVs,OC,freight,electricity tf]</t>
  </si>
  <si>
    <t>Transportation Pollutant Emissions Disaggregated[LDVs,OC,freight,natural gas tf]</t>
  </si>
  <si>
    <t>Transportation Pollutant Emissions Disaggregated[LDVs,OC,freight,petroleum gasoline tf]</t>
  </si>
  <si>
    <t>Transportation Pollutant Emissions Disaggregated[LDVs,OC,freight,petroleum diesel tf]</t>
  </si>
  <si>
    <t>Transportation Pollutant Emissions Disaggregated[LDVs,OC,freight,biofuel gasoline tf]</t>
  </si>
  <si>
    <t>Transportation Pollutant Emissions Disaggregated[LDVs,OC,freight,biofuel diesel tf]</t>
  </si>
  <si>
    <t>Transportation Pollutant Emissions Disaggregated[LDVs,OC,freight,jet fuel tf]</t>
  </si>
  <si>
    <t>Transportation Pollutant Emissions Disaggregated[LDVs,OC,freight,heavy or residual fuel oil tf]</t>
  </si>
  <si>
    <t>Transportation Pollutant Emissions Disaggregated[LDVs,OC,freight,LPG propane or butane tf]</t>
  </si>
  <si>
    <t>Transportation Pollutant Emissions Disaggregated[LDVs,OC,freight,hydrogen tf]</t>
  </si>
  <si>
    <t>Transportation Pollutant Emissions Disaggregated[LDVs,CH4,passenger,electricity tf]</t>
  </si>
  <si>
    <t>Transportation Pollutant Emissions Disaggregated[LDVs,CH4,passenger,natural gas tf]</t>
  </si>
  <si>
    <t>Transportation Pollutant Emissions Disaggregated[LDVs,CH4,passenger,petroleum gasoline tf]</t>
  </si>
  <si>
    <t>Transportation Pollutant Emissions Disaggregated[LDVs,CH4,passenger,petroleum diesel tf]</t>
  </si>
  <si>
    <t>Transportation Pollutant Emissions Disaggregated[LDVs,CH4,passenger,biofuel gasoline tf]</t>
  </si>
  <si>
    <t>Transportation Pollutant Emissions Disaggregated[LDVs,CH4,passenger,biofuel diesel tf]</t>
  </si>
  <si>
    <t>Transportation Pollutant Emissions Disaggregated[LDVs,CH4,passenger,jet fuel tf]</t>
  </si>
  <si>
    <t>Transportation Pollutant Emissions Disaggregated[LDVs,CH4,passenger,heavy or residual fuel oil tf]</t>
  </si>
  <si>
    <t>Transportation Pollutant Emissions Disaggregated[LDVs,CH4,passenger,LPG propane or butane tf]</t>
  </si>
  <si>
    <t>Transportation Pollutant Emissions Disaggregated[LDVs,CH4,passenger,hydrogen tf]</t>
  </si>
  <si>
    <t>Transportation Pollutant Emissions Disaggregated[LDVs,CH4,freight,electricity tf]</t>
  </si>
  <si>
    <t>Transportation Pollutant Emissions Disaggregated[LDVs,CH4,freight,natural gas tf]</t>
  </si>
  <si>
    <t>Transportation Pollutant Emissions Disaggregated[LDVs,CH4,freight,petroleum gasoline tf]</t>
  </si>
  <si>
    <t>Transportation Pollutant Emissions Disaggregated[LDVs,CH4,freight,petroleum diesel tf]</t>
  </si>
  <si>
    <t>Transportation Pollutant Emissions Disaggregated[LDVs,CH4,freight,biofuel gasoline tf]</t>
  </si>
  <si>
    <t>Transportation Pollutant Emissions Disaggregated[LDVs,CH4,freight,biofuel diesel tf]</t>
  </si>
  <si>
    <t>Transportation Pollutant Emissions Disaggregated[LDVs,CH4,freight,jet fuel tf]</t>
  </si>
  <si>
    <t>Transportation Pollutant Emissions Disaggregated[LDVs,CH4,freight,heavy or residual fuel oil tf]</t>
  </si>
  <si>
    <t>Transportation Pollutant Emissions Disaggregated[LDVs,CH4,freight,LPG propane or butane tf]</t>
  </si>
  <si>
    <t>Transportation Pollutant Emissions Disaggregated[LDVs,CH4,freight,hydrogen tf]</t>
  </si>
  <si>
    <t>Transportation Pollutant Emissions Disaggregated[LDVs,N2O,passenger,electricity tf]</t>
  </si>
  <si>
    <t>Transportation Pollutant Emissions Disaggregated[LDVs,N2O,passenger,natural gas tf]</t>
  </si>
  <si>
    <t>Transportation Pollutant Emissions Disaggregated[LDVs,N2O,passenger,petroleum gasoline tf]</t>
  </si>
  <si>
    <t>Transportation Pollutant Emissions Disaggregated[LDVs,N2O,passenger,petroleum diesel tf]</t>
  </si>
  <si>
    <t>Transportation Pollutant Emissions Disaggregated[LDVs,N2O,passenger,biofuel gasoline tf]</t>
  </si>
  <si>
    <t>Transportation Pollutant Emissions Disaggregated[LDVs,N2O,passenger,biofuel diesel tf]</t>
  </si>
  <si>
    <t>Transportation Pollutant Emissions Disaggregated[LDVs,N2O,passenger,jet fuel tf]</t>
  </si>
  <si>
    <t>Transportation Pollutant Emissions Disaggregated[LDVs,N2O,passenger,heavy or residual fuel oil tf]</t>
  </si>
  <si>
    <t>Transportation Pollutant Emissions Disaggregated[LDVs,N2O,passenger,LPG propane or butane tf]</t>
  </si>
  <si>
    <t>Transportation Pollutant Emissions Disaggregated[LDVs,N2O,passenger,hydrogen tf]</t>
  </si>
  <si>
    <t>Transportation Pollutant Emissions Disaggregated[LDVs,N2O,freight,electricity tf]</t>
  </si>
  <si>
    <t>Transportation Pollutant Emissions Disaggregated[LDVs,N2O,freight,natural gas tf]</t>
  </si>
  <si>
    <t>Transportation Pollutant Emissions Disaggregated[LDVs,N2O,freight,petroleum gasoline tf]</t>
  </si>
  <si>
    <t>Transportation Pollutant Emissions Disaggregated[LDVs,N2O,freight,petroleum diesel tf]</t>
  </si>
  <si>
    <t>Transportation Pollutant Emissions Disaggregated[LDVs,N2O,freight,biofuel gasoline tf]</t>
  </si>
  <si>
    <t>Transportation Pollutant Emissions Disaggregated[LDVs,N2O,freight,biofuel diesel tf]</t>
  </si>
  <si>
    <t>Transportation Pollutant Emissions Disaggregated[LDVs,N2O,freight,jet fuel tf]</t>
  </si>
  <si>
    <t>Transportation Pollutant Emissions Disaggregated[LDVs,N2O,freight,heavy or residual fuel oil tf]</t>
  </si>
  <si>
    <t>Transportation Pollutant Emissions Disaggregated[LDVs,N2O,freight,LPG propane or butane tf]</t>
  </si>
  <si>
    <t>Transportation Pollutant Emissions Disaggregated[LDVs,N2O,freight,hydrogen tf]</t>
  </si>
  <si>
    <t>Transportation Pollutant Emissions Disaggregated[LDVs,F gases,passenger,electricity tf]</t>
  </si>
  <si>
    <t>Transportation Pollutant Emissions Disaggregated[LDVs,F gases,passenger,natural gas tf]</t>
  </si>
  <si>
    <t>Transportation Pollutant Emissions Disaggregated[LDVs,F gases,passenger,petroleum gasoline tf]</t>
  </si>
  <si>
    <t>Transportation Pollutant Emissions Disaggregated[LDVs,F gases,passenger,petroleum diesel tf]</t>
  </si>
  <si>
    <t>Transportation Pollutant Emissions Disaggregated[LDVs,F gases,passenger,biofuel gasoline tf]</t>
  </si>
  <si>
    <t>Transportation Pollutant Emissions Disaggregated[LDVs,F gases,passenger,biofuel diesel tf]</t>
  </si>
  <si>
    <t>Transportation Pollutant Emissions Disaggregated[LDVs,F gases,passenger,jet fuel tf]</t>
  </si>
  <si>
    <t>Transportation Pollutant Emissions Disaggregated[LDVs,F gases,passenger,heavy or residual fuel oil tf]</t>
  </si>
  <si>
    <t>Transportation Pollutant Emissions Disaggregated[LDVs,F gases,passenger,LPG propane or butane tf]</t>
  </si>
  <si>
    <t>Transportation Pollutant Emissions Disaggregated[LDVs,F gases,passenger,hydrogen tf]</t>
  </si>
  <si>
    <t>Transportation Pollutant Emissions Disaggregated[LDVs,F gases,freight,electricity tf]</t>
  </si>
  <si>
    <t>Transportation Pollutant Emissions Disaggregated[LDVs,F gases,freight,natural gas tf]</t>
  </si>
  <si>
    <t>Transportation Pollutant Emissions Disaggregated[LDVs,F gases,freight,petroleum gasoline tf]</t>
  </si>
  <si>
    <t>Transportation Pollutant Emissions Disaggregated[LDVs,F gases,freight,petroleum diesel tf]</t>
  </si>
  <si>
    <t>Transportation Pollutant Emissions Disaggregated[LDVs,F gases,freight,biofuel gasoline tf]</t>
  </si>
  <si>
    <t>Transportation Pollutant Emissions Disaggregated[LDVs,F gases,freight,biofuel diesel tf]</t>
  </si>
  <si>
    <t>Transportation Pollutant Emissions Disaggregated[LDVs,F gases,freight,jet fuel tf]</t>
  </si>
  <si>
    <t>Transportation Pollutant Emissions Disaggregated[LDVs,F gases,freight,heavy or residual fuel oil tf]</t>
  </si>
  <si>
    <t>Transportation Pollutant Emissions Disaggregated[LDVs,F gases,freight,LPG propane or butane tf]</t>
  </si>
  <si>
    <t>Transportation Pollutant Emissions Disaggregated[LDVs,F gases,freight,hydrogen tf]</t>
  </si>
  <si>
    <t>Transportation Pollutant Emissions Disaggregated[HDVs,CO2,passenger,electricity tf]</t>
  </si>
  <si>
    <t>Transportation Pollutant Emissions Disaggregated[HDVs,CO2,passenger,natural gas tf]</t>
  </si>
  <si>
    <t>Transportation Pollutant Emissions Disaggregated[HDVs,CO2,passenger,petroleum gasoline tf]</t>
  </si>
  <si>
    <t>Transportation Pollutant Emissions Disaggregated[HDVs,CO2,passenger,petroleum diesel tf]</t>
  </si>
  <si>
    <t>Transportation Pollutant Emissions Disaggregated[HDVs,CO2,passenger,biofuel gasoline tf]</t>
  </si>
  <si>
    <t>Transportation Pollutant Emissions Disaggregated[HDVs,CO2,passenger,biofuel diesel tf]</t>
  </si>
  <si>
    <t>Transportation Pollutant Emissions Disaggregated[HDVs,CO2,passenger,jet fuel tf]</t>
  </si>
  <si>
    <t>Transportation Pollutant Emissions Disaggregated[HDVs,CO2,passenger,heavy or residual fuel oil tf]</t>
  </si>
  <si>
    <t>Transportation Pollutant Emissions Disaggregated[HDVs,CO2,passenger,LPG propane or butane tf]</t>
  </si>
  <si>
    <t>Transportation Pollutant Emissions Disaggregated[HDVs,CO2,passenger,hydrogen tf]</t>
  </si>
  <si>
    <t>Transportation Pollutant Emissions Disaggregated[HDVs,CO2,freight,electricity tf]</t>
  </si>
  <si>
    <t>Transportation Pollutant Emissions Disaggregated[HDVs,CO2,freight,natural gas tf]</t>
  </si>
  <si>
    <t>Transportation Pollutant Emissions Disaggregated[HDVs,CO2,freight,petroleum gasoline tf]</t>
  </si>
  <si>
    <t>Transportation Pollutant Emissions Disaggregated[HDVs,CO2,freight,petroleum diesel tf]</t>
  </si>
  <si>
    <t>Transportation Pollutant Emissions Disaggregated[HDVs,CO2,freight,biofuel gasoline tf]</t>
  </si>
  <si>
    <t>Transportation Pollutant Emissions Disaggregated[HDVs,CO2,freight,biofuel diesel tf]</t>
  </si>
  <si>
    <t>Transportation Pollutant Emissions Disaggregated[HDVs,CO2,freight,jet fuel tf]</t>
  </si>
  <si>
    <t>Transportation Pollutant Emissions Disaggregated[HDVs,CO2,freight,heavy or residual fuel oil tf]</t>
  </si>
  <si>
    <t>Transportation Pollutant Emissions Disaggregated[HDVs,CO2,freight,LPG propane or butane tf]</t>
  </si>
  <si>
    <t>Transportation Pollutant Emissions Disaggregated[HDVs,CO2,freight,hydrogen tf]</t>
  </si>
  <si>
    <t>Transportation Pollutant Emissions Disaggregated[HDVs,VOC,passenger,electricity tf]</t>
  </si>
  <si>
    <t>Transportation Pollutant Emissions Disaggregated[HDVs,VOC,passenger,natural gas tf]</t>
  </si>
  <si>
    <t>Transportation Pollutant Emissions Disaggregated[HDVs,VOC,passenger,petroleum gasoline tf]</t>
  </si>
  <si>
    <t>Transportation Pollutant Emissions Disaggregated[HDVs,VOC,passenger,petroleum diesel tf]</t>
  </si>
  <si>
    <t>Transportation Pollutant Emissions Disaggregated[HDVs,VOC,passenger,biofuel gasoline tf]</t>
  </si>
  <si>
    <t>Transportation Pollutant Emissions Disaggregated[HDVs,VOC,passenger,biofuel diesel tf]</t>
  </si>
  <si>
    <t>Transportation Pollutant Emissions Disaggregated[HDVs,VOC,passenger,jet fuel tf]</t>
  </si>
  <si>
    <t>Transportation Pollutant Emissions Disaggregated[HDVs,VOC,passenger,heavy or residual fuel oil tf]</t>
  </si>
  <si>
    <t>Transportation Pollutant Emissions Disaggregated[HDVs,VOC,passenger,LPG propane or butane tf]</t>
  </si>
  <si>
    <t>Transportation Pollutant Emissions Disaggregated[HDVs,VOC,passenger,hydrogen tf]</t>
  </si>
  <si>
    <t>Transportation Pollutant Emissions Disaggregated[HDVs,VOC,freight,electricity tf]</t>
  </si>
  <si>
    <t>Transportation Pollutant Emissions Disaggregated[HDVs,VOC,freight,natural gas tf]</t>
  </si>
  <si>
    <t>Transportation Pollutant Emissions Disaggregated[HDVs,VOC,freight,petroleum gasoline tf]</t>
  </si>
  <si>
    <t>Transportation Pollutant Emissions Disaggregated[HDVs,VOC,freight,petroleum diesel tf]</t>
  </si>
  <si>
    <t>Transportation Pollutant Emissions Disaggregated[HDVs,VOC,freight,biofuel gasoline tf]</t>
  </si>
  <si>
    <t>Transportation Pollutant Emissions Disaggregated[HDVs,VOC,freight,biofuel diesel tf]</t>
  </si>
  <si>
    <t>Transportation Pollutant Emissions Disaggregated[HDVs,VOC,freight,jet fuel tf]</t>
  </si>
  <si>
    <t>Transportation Pollutant Emissions Disaggregated[HDVs,VOC,freight,heavy or residual fuel oil tf]</t>
  </si>
  <si>
    <t>Transportation Pollutant Emissions Disaggregated[HDVs,VOC,freight,LPG propane or butane tf]</t>
  </si>
  <si>
    <t>Transportation Pollutant Emissions Disaggregated[HDVs,VOC,freight,hydrogen tf]</t>
  </si>
  <si>
    <t>Transportation Pollutant Emissions Disaggregated[HDVs,CO,passenger,electricity tf]</t>
  </si>
  <si>
    <t>Transportation Pollutant Emissions Disaggregated[HDVs,CO,passenger,natural gas tf]</t>
  </si>
  <si>
    <t>Transportation Pollutant Emissions Disaggregated[HDVs,CO,passenger,petroleum gasoline tf]</t>
  </si>
  <si>
    <t>Transportation Pollutant Emissions Disaggregated[HDVs,CO,passenger,petroleum diesel tf]</t>
  </si>
  <si>
    <t>Transportation Pollutant Emissions Disaggregated[HDVs,CO,passenger,biofuel gasoline tf]</t>
  </si>
  <si>
    <t>Transportation Pollutant Emissions Disaggregated[HDVs,CO,passenger,biofuel diesel tf]</t>
  </si>
  <si>
    <t>Transportation Pollutant Emissions Disaggregated[HDVs,CO,passenger,jet fuel tf]</t>
  </si>
  <si>
    <t>Transportation Pollutant Emissions Disaggregated[HDVs,CO,passenger,heavy or residual fuel oil tf]</t>
  </si>
  <si>
    <t>Transportation Pollutant Emissions Disaggregated[HDVs,CO,passenger,LPG propane or butane tf]</t>
  </si>
  <si>
    <t>Transportation Pollutant Emissions Disaggregated[HDVs,CO,passenger,hydrogen tf]</t>
  </si>
  <si>
    <t>Transportation Pollutant Emissions Disaggregated[HDVs,CO,freight,electricity tf]</t>
  </si>
  <si>
    <t>Transportation Pollutant Emissions Disaggregated[HDVs,CO,freight,natural gas tf]</t>
  </si>
  <si>
    <t>Transportation Pollutant Emissions Disaggregated[HDVs,CO,freight,petroleum gasoline tf]</t>
  </si>
  <si>
    <t>Transportation Pollutant Emissions Disaggregated[HDVs,CO,freight,petroleum diesel tf]</t>
  </si>
  <si>
    <t>Transportation Pollutant Emissions Disaggregated[HDVs,CO,freight,biofuel gasoline tf]</t>
  </si>
  <si>
    <t>Transportation Pollutant Emissions Disaggregated[HDVs,CO,freight,biofuel diesel tf]</t>
  </si>
  <si>
    <t>Transportation Pollutant Emissions Disaggregated[HDVs,CO,freight,jet fuel tf]</t>
  </si>
  <si>
    <t>Transportation Pollutant Emissions Disaggregated[HDVs,CO,freight,heavy or residual fuel oil tf]</t>
  </si>
  <si>
    <t>Transportation Pollutant Emissions Disaggregated[HDVs,CO,freight,LPG propane or butane tf]</t>
  </si>
  <si>
    <t>Transportation Pollutant Emissions Disaggregated[HDVs,CO,freight,hydrogen tf]</t>
  </si>
  <si>
    <t>Transportation Pollutant Emissions Disaggregated[HDVs,NOx,passenger,electricity tf]</t>
  </si>
  <si>
    <t>Transportation Pollutant Emissions Disaggregated[HDVs,NOx,passenger,natural gas tf]</t>
  </si>
  <si>
    <t>Transportation Pollutant Emissions Disaggregated[HDVs,NOx,passenger,petroleum gasoline tf]</t>
  </si>
  <si>
    <t>Transportation Pollutant Emissions Disaggregated[HDVs,NOx,passenger,petroleum diesel tf]</t>
  </si>
  <si>
    <t>Transportation Pollutant Emissions Disaggregated[HDVs,NOx,passenger,biofuel gasoline tf]</t>
  </si>
  <si>
    <t>Transportation Pollutant Emissions Disaggregated[HDVs,NOx,passenger,biofuel diesel tf]</t>
  </si>
  <si>
    <t>Transportation Pollutant Emissions Disaggregated[HDVs,NOx,passenger,jet fuel tf]</t>
  </si>
  <si>
    <t>Transportation Pollutant Emissions Disaggregated[HDVs,NOx,passenger,heavy or residual fuel oil tf]</t>
  </si>
  <si>
    <t>Transportation Pollutant Emissions Disaggregated[HDVs,NOx,passenger,LPG propane or butane tf]</t>
  </si>
  <si>
    <t>Transportation Pollutant Emissions Disaggregated[HDVs,NOx,passenger,hydrogen tf]</t>
  </si>
  <si>
    <t>Transportation Pollutant Emissions Disaggregated[HDVs,NOx,freight,electricity tf]</t>
  </si>
  <si>
    <t>Transportation Pollutant Emissions Disaggregated[HDVs,NOx,freight,natural gas tf]</t>
  </si>
  <si>
    <t>Transportation Pollutant Emissions Disaggregated[HDVs,NOx,freight,petroleum gasoline tf]</t>
  </si>
  <si>
    <t>Transportation Pollutant Emissions Disaggregated[HDVs,NOx,freight,petroleum diesel tf]</t>
  </si>
  <si>
    <t>Transportation Pollutant Emissions Disaggregated[HDVs,NOx,freight,biofuel gasoline tf]</t>
  </si>
  <si>
    <t>Transportation Pollutant Emissions Disaggregated[HDVs,NOx,freight,biofuel diesel tf]</t>
  </si>
  <si>
    <t>Transportation Pollutant Emissions Disaggregated[HDVs,NOx,freight,jet fuel tf]</t>
  </si>
  <si>
    <t>Transportation Pollutant Emissions Disaggregated[HDVs,NOx,freight,heavy or residual fuel oil tf]</t>
  </si>
  <si>
    <t>Transportation Pollutant Emissions Disaggregated[HDVs,NOx,freight,LPG propane or butane tf]</t>
  </si>
  <si>
    <t>Transportation Pollutant Emissions Disaggregated[HDVs,NOx,freight,hydrogen tf]</t>
  </si>
  <si>
    <t>Transportation Pollutant Emissions Disaggregated[HDVs,PM10,passenger,electricity tf]</t>
  </si>
  <si>
    <t>Transportation Pollutant Emissions Disaggregated[HDVs,PM10,passenger,natural gas tf]</t>
  </si>
  <si>
    <t>Transportation Pollutant Emissions Disaggregated[HDVs,PM10,passenger,petroleum gasoline tf]</t>
  </si>
  <si>
    <t>Transportation Pollutant Emissions Disaggregated[HDVs,PM10,passenger,petroleum diesel tf]</t>
  </si>
  <si>
    <t>Transportation Pollutant Emissions Disaggregated[HDVs,PM10,passenger,biofuel gasoline tf]</t>
  </si>
  <si>
    <t>Transportation Pollutant Emissions Disaggregated[HDVs,PM10,passenger,biofuel diesel tf]</t>
  </si>
  <si>
    <t>Transportation Pollutant Emissions Disaggregated[HDVs,PM10,passenger,jet fuel tf]</t>
  </si>
  <si>
    <t>Transportation Pollutant Emissions Disaggregated[HDVs,PM10,passenger,heavy or residual fuel oil tf]</t>
  </si>
  <si>
    <t>Transportation Pollutant Emissions Disaggregated[HDVs,PM10,passenger,LPG propane or butane tf]</t>
  </si>
  <si>
    <t>Transportation Pollutant Emissions Disaggregated[HDVs,PM10,passenger,hydrogen tf]</t>
  </si>
  <si>
    <t>Transportation Pollutant Emissions Disaggregated[HDVs,PM10,freight,electricity tf]</t>
  </si>
  <si>
    <t>Transportation Pollutant Emissions Disaggregated[HDVs,PM10,freight,natural gas tf]</t>
  </si>
  <si>
    <t>Transportation Pollutant Emissions Disaggregated[HDVs,PM10,freight,petroleum gasoline tf]</t>
  </si>
  <si>
    <t>Transportation Pollutant Emissions Disaggregated[HDVs,PM10,freight,petroleum diesel tf]</t>
  </si>
  <si>
    <t>Transportation Pollutant Emissions Disaggregated[HDVs,PM10,freight,biofuel gasoline tf]</t>
  </si>
  <si>
    <t>Transportation Pollutant Emissions Disaggregated[HDVs,PM10,freight,biofuel diesel tf]</t>
  </si>
  <si>
    <t>Transportation Pollutant Emissions Disaggregated[HDVs,PM10,freight,jet fuel tf]</t>
  </si>
  <si>
    <t>Transportation Pollutant Emissions Disaggregated[HDVs,PM10,freight,heavy or residual fuel oil tf]</t>
  </si>
  <si>
    <t>Transportation Pollutant Emissions Disaggregated[HDVs,PM10,freight,LPG propane or butane tf]</t>
  </si>
  <si>
    <t>Transportation Pollutant Emissions Disaggregated[HDVs,PM10,freight,hydrogen tf]</t>
  </si>
  <si>
    <t>Transportation Pollutant Emissions Disaggregated[HDVs,PM25,passenger,electricity tf]</t>
  </si>
  <si>
    <t>Transportation Pollutant Emissions Disaggregated[HDVs,PM25,passenger,natural gas tf]</t>
  </si>
  <si>
    <t>Transportation Pollutant Emissions Disaggregated[HDVs,PM25,passenger,petroleum gasoline tf]</t>
  </si>
  <si>
    <t>Transportation Pollutant Emissions Disaggregated[HDVs,PM25,passenger,petroleum diesel tf]</t>
  </si>
  <si>
    <t>Transportation Pollutant Emissions Disaggregated[HDVs,PM25,passenger,biofuel gasoline tf]</t>
  </si>
  <si>
    <t>Transportation Pollutant Emissions Disaggregated[HDVs,PM25,passenger,biofuel diesel tf]</t>
  </si>
  <si>
    <t>Transportation Pollutant Emissions Disaggregated[HDVs,PM25,passenger,jet fuel tf]</t>
  </si>
  <si>
    <t>Transportation Pollutant Emissions Disaggregated[HDVs,PM25,passenger,heavy or residual fuel oil tf]</t>
  </si>
  <si>
    <t>Transportation Pollutant Emissions Disaggregated[HDVs,PM25,passenger,LPG propane or butane tf]</t>
  </si>
  <si>
    <t>Transportation Pollutant Emissions Disaggregated[HDVs,PM25,passenger,hydrogen tf]</t>
  </si>
  <si>
    <t>Transportation Pollutant Emissions Disaggregated[HDVs,PM25,freight,electricity tf]</t>
  </si>
  <si>
    <t>Transportation Pollutant Emissions Disaggregated[HDVs,PM25,freight,natural gas tf]</t>
  </si>
  <si>
    <t>Transportation Pollutant Emissions Disaggregated[HDVs,PM25,freight,petroleum gasoline tf]</t>
  </si>
  <si>
    <t>Transportation Pollutant Emissions Disaggregated[HDVs,PM25,freight,petroleum diesel tf]</t>
  </si>
  <si>
    <t>Transportation Pollutant Emissions Disaggregated[HDVs,PM25,freight,biofuel gasoline tf]</t>
  </si>
  <si>
    <t>Transportation Pollutant Emissions Disaggregated[HDVs,PM25,freight,biofuel diesel tf]</t>
  </si>
  <si>
    <t>Transportation Pollutant Emissions Disaggregated[HDVs,PM25,freight,jet fuel tf]</t>
  </si>
  <si>
    <t>Transportation Pollutant Emissions Disaggregated[HDVs,PM25,freight,heavy or residual fuel oil tf]</t>
  </si>
  <si>
    <t>Transportation Pollutant Emissions Disaggregated[HDVs,PM25,freight,LPG propane or butane tf]</t>
  </si>
  <si>
    <t>Transportation Pollutant Emissions Disaggregated[HDVs,PM25,freight,hydrogen tf]</t>
  </si>
  <si>
    <t>Transportation Pollutant Emissions Disaggregated[HDVs,SOx,passenger,electricity tf]</t>
  </si>
  <si>
    <t>Transportation Pollutant Emissions Disaggregated[HDVs,SOx,passenger,natural gas tf]</t>
  </si>
  <si>
    <t>Transportation Pollutant Emissions Disaggregated[HDVs,SOx,passenger,petroleum gasoline tf]</t>
  </si>
  <si>
    <t>Transportation Pollutant Emissions Disaggregated[HDVs,SOx,passenger,petroleum diesel tf]</t>
  </si>
  <si>
    <t>Transportation Pollutant Emissions Disaggregated[HDVs,SOx,passenger,biofuel gasoline tf]</t>
  </si>
  <si>
    <t>Transportation Pollutant Emissions Disaggregated[HDVs,SOx,passenger,biofuel diesel tf]</t>
  </si>
  <si>
    <t>Transportation Pollutant Emissions Disaggregated[HDVs,SOx,passenger,jet fuel tf]</t>
  </si>
  <si>
    <t>Transportation Pollutant Emissions Disaggregated[HDVs,SOx,passenger,heavy or residual fuel oil tf]</t>
  </si>
  <si>
    <t>Transportation Pollutant Emissions Disaggregated[HDVs,SOx,passenger,LPG propane or butane tf]</t>
  </si>
  <si>
    <t>Transportation Pollutant Emissions Disaggregated[HDVs,SOx,passenger,hydrogen tf]</t>
  </si>
  <si>
    <t>Transportation Pollutant Emissions Disaggregated[HDVs,SOx,freight,electricity tf]</t>
  </si>
  <si>
    <t>Transportation Pollutant Emissions Disaggregated[HDVs,SOx,freight,natural gas tf]</t>
  </si>
  <si>
    <t>Transportation Pollutant Emissions Disaggregated[HDVs,SOx,freight,petroleum gasoline tf]</t>
  </si>
  <si>
    <t>Transportation Pollutant Emissions Disaggregated[HDVs,SOx,freight,petroleum diesel tf]</t>
  </si>
  <si>
    <t>Transportation Pollutant Emissions Disaggregated[HDVs,SOx,freight,biofuel gasoline tf]</t>
  </si>
  <si>
    <t>Transportation Pollutant Emissions Disaggregated[HDVs,SOx,freight,biofuel diesel tf]</t>
  </si>
  <si>
    <t>Transportation Pollutant Emissions Disaggregated[HDVs,SOx,freight,jet fuel tf]</t>
  </si>
  <si>
    <t>Transportation Pollutant Emissions Disaggregated[HDVs,SOx,freight,heavy or residual fuel oil tf]</t>
  </si>
  <si>
    <t>Transportation Pollutant Emissions Disaggregated[HDVs,SOx,freight,LPG propane or butane tf]</t>
  </si>
  <si>
    <t>Transportation Pollutant Emissions Disaggregated[HDVs,SOx,freight,hydrogen tf]</t>
  </si>
  <si>
    <t>Transportation Pollutant Emissions Disaggregated[HDVs,BC,passenger,electricity tf]</t>
  </si>
  <si>
    <t>Transportation Pollutant Emissions Disaggregated[HDVs,BC,passenger,natural gas tf]</t>
  </si>
  <si>
    <t>Transportation Pollutant Emissions Disaggregated[HDVs,BC,passenger,petroleum gasoline tf]</t>
  </si>
  <si>
    <t>Transportation Pollutant Emissions Disaggregated[HDVs,BC,passenger,petroleum diesel tf]</t>
  </si>
  <si>
    <t>Transportation Pollutant Emissions Disaggregated[HDVs,BC,passenger,biofuel gasoline tf]</t>
  </si>
  <si>
    <t>Transportation Pollutant Emissions Disaggregated[HDVs,BC,passenger,biofuel diesel tf]</t>
  </si>
  <si>
    <t>Transportation Pollutant Emissions Disaggregated[HDVs,BC,passenger,jet fuel tf]</t>
  </si>
  <si>
    <t>Transportation Pollutant Emissions Disaggregated[HDVs,BC,passenger,heavy or residual fuel oil tf]</t>
  </si>
  <si>
    <t>Transportation Pollutant Emissions Disaggregated[HDVs,BC,passenger,LPG propane or butane tf]</t>
  </si>
  <si>
    <t>Transportation Pollutant Emissions Disaggregated[HDVs,BC,passenger,hydrogen tf]</t>
  </si>
  <si>
    <t>Transportation Pollutant Emissions Disaggregated[HDVs,BC,freight,electricity tf]</t>
  </si>
  <si>
    <t>Transportation Pollutant Emissions Disaggregated[HDVs,BC,freight,natural gas tf]</t>
  </si>
  <si>
    <t>Transportation Pollutant Emissions Disaggregated[HDVs,BC,freight,petroleum gasoline tf]</t>
  </si>
  <si>
    <t>Transportation Pollutant Emissions Disaggregated[HDVs,BC,freight,petroleum diesel tf]</t>
  </si>
  <si>
    <t>Transportation Pollutant Emissions Disaggregated[HDVs,BC,freight,biofuel gasoline tf]</t>
  </si>
  <si>
    <t>Transportation Pollutant Emissions Disaggregated[HDVs,BC,freight,biofuel diesel tf]</t>
  </si>
  <si>
    <t>Transportation Pollutant Emissions Disaggregated[HDVs,BC,freight,jet fuel tf]</t>
  </si>
  <si>
    <t>Transportation Pollutant Emissions Disaggregated[HDVs,BC,freight,heavy or residual fuel oil tf]</t>
  </si>
  <si>
    <t>Transportation Pollutant Emissions Disaggregated[HDVs,BC,freight,LPG propane or butane tf]</t>
  </si>
  <si>
    <t>Transportation Pollutant Emissions Disaggregated[HDVs,BC,freight,hydrogen tf]</t>
  </si>
  <si>
    <t>Transportation Pollutant Emissions Disaggregated[HDVs,OC,passenger,electricity tf]</t>
  </si>
  <si>
    <t>Transportation Pollutant Emissions Disaggregated[HDVs,OC,passenger,natural gas tf]</t>
  </si>
  <si>
    <t>Transportation Pollutant Emissions Disaggregated[HDVs,OC,passenger,petroleum gasoline tf]</t>
  </si>
  <si>
    <t>Transportation Pollutant Emissions Disaggregated[HDVs,OC,passenger,petroleum diesel tf]</t>
  </si>
  <si>
    <t>Transportation Pollutant Emissions Disaggregated[HDVs,OC,passenger,biofuel gasoline tf]</t>
  </si>
  <si>
    <t>Transportation Pollutant Emissions Disaggregated[HDVs,OC,passenger,biofuel diesel tf]</t>
  </si>
  <si>
    <t>Transportation Pollutant Emissions Disaggregated[HDVs,OC,passenger,jet fuel tf]</t>
  </si>
  <si>
    <t>Transportation Pollutant Emissions Disaggregated[HDVs,OC,passenger,heavy or residual fuel oil tf]</t>
  </si>
  <si>
    <t>Transportation Pollutant Emissions Disaggregated[HDVs,OC,passenger,LPG propane or butane tf]</t>
  </si>
  <si>
    <t>Transportation Pollutant Emissions Disaggregated[HDVs,OC,passenger,hydrogen tf]</t>
  </si>
  <si>
    <t>Transportation Pollutant Emissions Disaggregated[HDVs,OC,freight,electricity tf]</t>
  </si>
  <si>
    <t>Transportation Pollutant Emissions Disaggregated[HDVs,OC,freight,natural gas tf]</t>
  </si>
  <si>
    <t>Transportation Pollutant Emissions Disaggregated[HDVs,OC,freight,petroleum gasoline tf]</t>
  </si>
  <si>
    <t>Transportation Pollutant Emissions Disaggregated[HDVs,OC,freight,petroleum diesel tf]</t>
  </si>
  <si>
    <t>Transportation Pollutant Emissions Disaggregated[HDVs,OC,freight,biofuel gasoline tf]</t>
  </si>
  <si>
    <t>Transportation Pollutant Emissions Disaggregated[HDVs,OC,freight,biofuel diesel tf]</t>
  </si>
  <si>
    <t>Transportation Pollutant Emissions Disaggregated[HDVs,OC,freight,jet fuel tf]</t>
  </si>
  <si>
    <t>Transportation Pollutant Emissions Disaggregated[HDVs,OC,freight,heavy or residual fuel oil tf]</t>
  </si>
  <si>
    <t>Transportation Pollutant Emissions Disaggregated[HDVs,OC,freight,LPG propane or butane tf]</t>
  </si>
  <si>
    <t>Transportation Pollutant Emissions Disaggregated[HDVs,OC,freight,hydrogen tf]</t>
  </si>
  <si>
    <t>Transportation Pollutant Emissions Disaggregated[HDVs,CH4,passenger,electricity tf]</t>
  </si>
  <si>
    <t>Transportation Pollutant Emissions Disaggregated[HDVs,CH4,passenger,natural gas tf]</t>
  </si>
  <si>
    <t>Transportation Pollutant Emissions Disaggregated[HDVs,CH4,passenger,petroleum gasoline tf]</t>
  </si>
  <si>
    <t>Transportation Pollutant Emissions Disaggregated[HDVs,CH4,passenger,petroleum diesel tf]</t>
  </si>
  <si>
    <t>Transportation Pollutant Emissions Disaggregated[HDVs,CH4,passenger,biofuel gasoline tf]</t>
  </si>
  <si>
    <t>Transportation Pollutant Emissions Disaggregated[HDVs,CH4,passenger,biofuel diesel tf]</t>
  </si>
  <si>
    <t>Transportation Pollutant Emissions Disaggregated[HDVs,CH4,passenger,jet fuel tf]</t>
  </si>
  <si>
    <t>Transportation Pollutant Emissions Disaggregated[HDVs,CH4,passenger,heavy or residual fuel oil tf]</t>
  </si>
  <si>
    <t>Transportation Pollutant Emissions Disaggregated[HDVs,CH4,passenger,LPG propane or butane tf]</t>
  </si>
  <si>
    <t>Transportation Pollutant Emissions Disaggregated[HDVs,CH4,passenger,hydrogen tf]</t>
  </si>
  <si>
    <t>Transportation Pollutant Emissions Disaggregated[HDVs,CH4,freight,electricity tf]</t>
  </si>
  <si>
    <t>Transportation Pollutant Emissions Disaggregated[HDVs,CH4,freight,natural gas tf]</t>
  </si>
  <si>
    <t>Transportation Pollutant Emissions Disaggregated[HDVs,CH4,freight,petroleum gasoline tf]</t>
  </si>
  <si>
    <t>Transportation Pollutant Emissions Disaggregated[HDVs,CH4,freight,petroleum diesel tf]</t>
  </si>
  <si>
    <t>Transportation Pollutant Emissions Disaggregated[HDVs,CH4,freight,biofuel gasoline tf]</t>
  </si>
  <si>
    <t>Transportation Pollutant Emissions Disaggregated[HDVs,CH4,freight,biofuel diesel tf]</t>
  </si>
  <si>
    <t>Transportation Pollutant Emissions Disaggregated[HDVs,CH4,freight,jet fuel tf]</t>
  </si>
  <si>
    <t>Transportation Pollutant Emissions Disaggregated[HDVs,CH4,freight,heavy or residual fuel oil tf]</t>
  </si>
  <si>
    <t>Transportation Pollutant Emissions Disaggregated[HDVs,CH4,freight,LPG propane or butane tf]</t>
  </si>
  <si>
    <t>Transportation Pollutant Emissions Disaggregated[HDVs,CH4,freight,hydrogen tf]</t>
  </si>
  <si>
    <t>Transportation Pollutant Emissions Disaggregated[HDVs,N2O,passenger,electricity tf]</t>
  </si>
  <si>
    <t>Transportation Pollutant Emissions Disaggregated[HDVs,N2O,passenger,natural gas tf]</t>
  </si>
  <si>
    <t>Transportation Pollutant Emissions Disaggregated[HDVs,N2O,passenger,petroleum gasoline tf]</t>
  </si>
  <si>
    <t>Transportation Pollutant Emissions Disaggregated[HDVs,N2O,passenger,petroleum diesel tf]</t>
  </si>
  <si>
    <t>Transportation Pollutant Emissions Disaggregated[HDVs,N2O,passenger,biofuel gasoline tf]</t>
  </si>
  <si>
    <t>Transportation Pollutant Emissions Disaggregated[HDVs,N2O,passenger,biofuel diesel tf]</t>
  </si>
  <si>
    <t>Transportation Pollutant Emissions Disaggregated[HDVs,N2O,passenger,jet fuel tf]</t>
  </si>
  <si>
    <t>Transportation Pollutant Emissions Disaggregated[HDVs,N2O,passenger,heavy or residual fuel oil tf]</t>
  </si>
  <si>
    <t>Transportation Pollutant Emissions Disaggregated[HDVs,N2O,passenger,LPG propane or butane tf]</t>
  </si>
  <si>
    <t>Transportation Pollutant Emissions Disaggregated[HDVs,N2O,passenger,hydrogen tf]</t>
  </si>
  <si>
    <t>Transportation Pollutant Emissions Disaggregated[HDVs,N2O,freight,electricity tf]</t>
  </si>
  <si>
    <t>Transportation Pollutant Emissions Disaggregated[HDVs,N2O,freight,natural gas tf]</t>
  </si>
  <si>
    <t>Transportation Pollutant Emissions Disaggregated[HDVs,N2O,freight,petroleum gasoline tf]</t>
  </si>
  <si>
    <t>Transportation Pollutant Emissions Disaggregated[HDVs,N2O,freight,petroleum diesel tf]</t>
  </si>
  <si>
    <t>Transportation Pollutant Emissions Disaggregated[HDVs,N2O,freight,biofuel gasoline tf]</t>
  </si>
  <si>
    <t>Transportation Pollutant Emissions Disaggregated[HDVs,N2O,freight,biofuel diesel tf]</t>
  </si>
  <si>
    <t>Transportation Pollutant Emissions Disaggregated[HDVs,N2O,freight,jet fuel tf]</t>
  </si>
  <si>
    <t>Transportation Pollutant Emissions Disaggregated[HDVs,N2O,freight,heavy or residual fuel oil tf]</t>
  </si>
  <si>
    <t>Transportation Pollutant Emissions Disaggregated[HDVs,N2O,freight,LPG propane or butane tf]</t>
  </si>
  <si>
    <t>Transportation Pollutant Emissions Disaggregated[HDVs,N2O,freight,hydrogen tf]</t>
  </si>
  <si>
    <t>Transportation Pollutant Emissions Disaggregated[HDVs,F gases,passenger,electricity tf]</t>
  </si>
  <si>
    <t>Transportation Pollutant Emissions Disaggregated[HDVs,F gases,passenger,natural gas tf]</t>
  </si>
  <si>
    <t>Transportation Pollutant Emissions Disaggregated[HDVs,F gases,passenger,petroleum gasoline tf]</t>
  </si>
  <si>
    <t>Transportation Pollutant Emissions Disaggregated[HDVs,F gases,passenger,petroleum diesel tf]</t>
  </si>
  <si>
    <t>Transportation Pollutant Emissions Disaggregated[HDVs,F gases,passenger,biofuel gasoline tf]</t>
  </si>
  <si>
    <t>Transportation Pollutant Emissions Disaggregated[HDVs,F gases,passenger,biofuel diesel tf]</t>
  </si>
  <si>
    <t>Transportation Pollutant Emissions Disaggregated[HDVs,F gases,passenger,jet fuel tf]</t>
  </si>
  <si>
    <t>Transportation Pollutant Emissions Disaggregated[HDVs,F gases,passenger,heavy or residual fuel oil tf]</t>
  </si>
  <si>
    <t>Transportation Pollutant Emissions Disaggregated[HDVs,F gases,passenger,LPG propane or butane tf]</t>
  </si>
  <si>
    <t>Transportation Pollutant Emissions Disaggregated[HDVs,F gases,passenger,hydrogen tf]</t>
  </si>
  <si>
    <t>Transportation Pollutant Emissions Disaggregated[HDVs,F gases,freight,electricity tf]</t>
  </si>
  <si>
    <t>Transportation Pollutant Emissions Disaggregated[HDVs,F gases,freight,natural gas tf]</t>
  </si>
  <si>
    <t>Transportation Pollutant Emissions Disaggregated[HDVs,F gases,freight,petroleum gasoline tf]</t>
  </si>
  <si>
    <t>Transportation Pollutant Emissions Disaggregated[HDVs,F gases,freight,petroleum diesel tf]</t>
  </si>
  <si>
    <t>Transportation Pollutant Emissions Disaggregated[HDVs,F gases,freight,biofuel gasoline tf]</t>
  </si>
  <si>
    <t>Transportation Pollutant Emissions Disaggregated[HDVs,F gases,freight,biofuel diesel tf]</t>
  </si>
  <si>
    <t>Transportation Pollutant Emissions Disaggregated[HDVs,F gases,freight,jet fuel tf]</t>
  </si>
  <si>
    <t>Transportation Pollutant Emissions Disaggregated[HDVs,F gases,freight,heavy or residual fuel oil tf]</t>
  </si>
  <si>
    <t>Transportation Pollutant Emissions Disaggregated[HDVs,F gases,freight,LPG propane or butane tf]</t>
  </si>
  <si>
    <t>Transportation Pollutant Emissions Disaggregated[HDVs,F gases,freight,hydrogen tf]</t>
  </si>
  <si>
    <t>Transportation Pollutant Emissions Disaggregated[aircraft,CO2,passenger,electricity tf]</t>
  </si>
  <si>
    <t>Transportation Pollutant Emissions Disaggregated[aircraft,CO2,passenger,natural gas tf]</t>
  </si>
  <si>
    <t>Transportation Pollutant Emissions Disaggregated[aircraft,CO2,passenger,petroleum gasoline tf]</t>
  </si>
  <si>
    <t>Transportation Pollutant Emissions Disaggregated[aircraft,CO2,passenger,petroleum diesel tf]</t>
  </si>
  <si>
    <t>Transportation Pollutant Emissions Disaggregated[aircraft,CO2,passenger,biofuel gasoline tf]</t>
  </si>
  <si>
    <t>Transportation Pollutant Emissions Disaggregated[aircraft,CO2,passenger,biofuel diesel tf]</t>
  </si>
  <si>
    <t>Transportation Pollutant Emissions Disaggregated[aircraft,CO2,passenger,jet fuel tf]</t>
  </si>
  <si>
    <t>Transportation Pollutant Emissions Disaggregated[aircraft,CO2,passenger,heavy or residual fuel oil tf]</t>
  </si>
  <si>
    <t>Transportation Pollutant Emissions Disaggregated[aircraft,CO2,passenger,LPG propane or butane tf]</t>
  </si>
  <si>
    <t>Transportation Pollutant Emissions Disaggregated[aircraft,CO2,passenger,hydrogen tf]</t>
  </si>
  <si>
    <t>Transportation Pollutant Emissions Disaggregated[aircraft,CO2,freight,electricity tf]</t>
  </si>
  <si>
    <t>Transportation Pollutant Emissions Disaggregated[aircraft,CO2,freight,natural gas tf]</t>
  </si>
  <si>
    <t>Transportation Pollutant Emissions Disaggregated[aircraft,CO2,freight,petroleum gasoline tf]</t>
  </si>
  <si>
    <t>Transportation Pollutant Emissions Disaggregated[aircraft,CO2,freight,petroleum diesel tf]</t>
  </si>
  <si>
    <t>Transportation Pollutant Emissions Disaggregated[aircraft,CO2,freight,biofuel gasoline tf]</t>
  </si>
  <si>
    <t>Transportation Pollutant Emissions Disaggregated[aircraft,CO2,freight,biofuel diesel tf]</t>
  </si>
  <si>
    <t>Transportation Pollutant Emissions Disaggregated[aircraft,CO2,freight,jet fuel tf]</t>
  </si>
  <si>
    <t>Transportation Pollutant Emissions Disaggregated[aircraft,CO2,freight,heavy or residual fuel oil tf]</t>
  </si>
  <si>
    <t>Transportation Pollutant Emissions Disaggregated[aircraft,CO2,freight,LPG propane or butane tf]</t>
  </si>
  <si>
    <t>Transportation Pollutant Emissions Disaggregated[aircraft,CO2,freight,hydrogen tf]</t>
  </si>
  <si>
    <t>Transportation Pollutant Emissions Disaggregated[aircraft,VOC,passenger,electricity tf]</t>
  </si>
  <si>
    <t>Transportation Pollutant Emissions Disaggregated[aircraft,VOC,passenger,natural gas tf]</t>
  </si>
  <si>
    <t>Transportation Pollutant Emissions Disaggregated[aircraft,VOC,passenger,petroleum gasoline tf]</t>
  </si>
  <si>
    <t>Transportation Pollutant Emissions Disaggregated[aircraft,VOC,passenger,petroleum diesel tf]</t>
  </si>
  <si>
    <t>Transportation Pollutant Emissions Disaggregated[aircraft,VOC,passenger,biofuel gasoline tf]</t>
  </si>
  <si>
    <t>Transportation Pollutant Emissions Disaggregated[aircraft,VOC,passenger,biofuel diesel tf]</t>
  </si>
  <si>
    <t>Transportation Pollutant Emissions Disaggregated[aircraft,VOC,passenger,jet fuel tf]</t>
  </si>
  <si>
    <t>Transportation Pollutant Emissions Disaggregated[aircraft,VOC,passenger,heavy or residual fuel oil tf]</t>
  </si>
  <si>
    <t>Transportation Pollutant Emissions Disaggregated[aircraft,VOC,passenger,LPG propane or butane tf]</t>
  </si>
  <si>
    <t>Transportation Pollutant Emissions Disaggregated[aircraft,VOC,passenger,hydrogen tf]</t>
  </si>
  <si>
    <t>Transportation Pollutant Emissions Disaggregated[aircraft,VOC,freight,electricity tf]</t>
  </si>
  <si>
    <t>Transportation Pollutant Emissions Disaggregated[aircraft,VOC,freight,natural gas tf]</t>
  </si>
  <si>
    <t>Transportation Pollutant Emissions Disaggregated[aircraft,VOC,freight,petroleum gasoline tf]</t>
  </si>
  <si>
    <t>Transportation Pollutant Emissions Disaggregated[aircraft,VOC,freight,petroleum diesel tf]</t>
  </si>
  <si>
    <t>Transportation Pollutant Emissions Disaggregated[aircraft,VOC,freight,biofuel gasoline tf]</t>
  </si>
  <si>
    <t>Transportation Pollutant Emissions Disaggregated[aircraft,VOC,freight,biofuel diesel tf]</t>
  </si>
  <si>
    <t>Transportation Pollutant Emissions Disaggregated[aircraft,VOC,freight,jet fuel tf]</t>
  </si>
  <si>
    <t>Transportation Pollutant Emissions Disaggregated[aircraft,VOC,freight,heavy or residual fuel oil tf]</t>
  </si>
  <si>
    <t>Transportation Pollutant Emissions Disaggregated[aircraft,VOC,freight,LPG propane or butane tf]</t>
  </si>
  <si>
    <t>Transportation Pollutant Emissions Disaggregated[aircraft,VOC,freight,hydrogen tf]</t>
  </si>
  <si>
    <t>Transportation Pollutant Emissions Disaggregated[aircraft,CO,passenger,electricity tf]</t>
  </si>
  <si>
    <t>Transportation Pollutant Emissions Disaggregated[aircraft,CO,passenger,natural gas tf]</t>
  </si>
  <si>
    <t>Transportation Pollutant Emissions Disaggregated[aircraft,CO,passenger,petroleum gasoline tf]</t>
  </si>
  <si>
    <t>Transportation Pollutant Emissions Disaggregated[aircraft,CO,passenger,petroleum diesel tf]</t>
  </si>
  <si>
    <t>Transportation Pollutant Emissions Disaggregated[aircraft,CO,passenger,biofuel gasoline tf]</t>
  </si>
  <si>
    <t>Transportation Pollutant Emissions Disaggregated[aircraft,CO,passenger,biofuel diesel tf]</t>
  </si>
  <si>
    <t>Transportation Pollutant Emissions Disaggregated[aircraft,CO,passenger,jet fuel tf]</t>
  </si>
  <si>
    <t>Transportation Pollutant Emissions Disaggregated[aircraft,CO,passenger,heavy or residual fuel oil tf]</t>
  </si>
  <si>
    <t>Transportation Pollutant Emissions Disaggregated[aircraft,CO,passenger,LPG propane or butane tf]</t>
  </si>
  <si>
    <t>Transportation Pollutant Emissions Disaggregated[aircraft,CO,passenger,hydrogen tf]</t>
  </si>
  <si>
    <t>Transportation Pollutant Emissions Disaggregated[aircraft,CO,freight,electricity tf]</t>
  </si>
  <si>
    <t>Transportation Pollutant Emissions Disaggregated[aircraft,CO,freight,natural gas tf]</t>
  </si>
  <si>
    <t>Transportation Pollutant Emissions Disaggregated[aircraft,CO,freight,petroleum gasoline tf]</t>
  </si>
  <si>
    <t>Transportation Pollutant Emissions Disaggregated[aircraft,CO,freight,petroleum diesel tf]</t>
  </si>
  <si>
    <t>Transportation Pollutant Emissions Disaggregated[aircraft,CO,freight,biofuel gasoline tf]</t>
  </si>
  <si>
    <t>Transportation Pollutant Emissions Disaggregated[aircraft,CO,freight,biofuel diesel tf]</t>
  </si>
  <si>
    <t>Transportation Pollutant Emissions Disaggregated[aircraft,CO,freight,jet fuel tf]</t>
  </si>
  <si>
    <t>Transportation Pollutant Emissions Disaggregated[aircraft,CO,freight,heavy or residual fuel oil tf]</t>
  </si>
  <si>
    <t>Transportation Pollutant Emissions Disaggregated[aircraft,CO,freight,LPG propane or butane tf]</t>
  </si>
  <si>
    <t>Transportation Pollutant Emissions Disaggregated[aircraft,CO,freight,hydrogen tf]</t>
  </si>
  <si>
    <t>Transportation Pollutant Emissions Disaggregated[aircraft,NOx,passenger,electricity tf]</t>
  </si>
  <si>
    <t>Transportation Pollutant Emissions Disaggregated[aircraft,NOx,passenger,natural gas tf]</t>
  </si>
  <si>
    <t>Transportation Pollutant Emissions Disaggregated[aircraft,NOx,passenger,petroleum gasoline tf]</t>
  </si>
  <si>
    <t>Transportation Pollutant Emissions Disaggregated[aircraft,NOx,passenger,petroleum diesel tf]</t>
  </si>
  <si>
    <t>Transportation Pollutant Emissions Disaggregated[aircraft,NOx,passenger,biofuel gasoline tf]</t>
  </si>
  <si>
    <t>Transportation Pollutant Emissions Disaggregated[aircraft,NOx,passenger,biofuel diesel tf]</t>
  </si>
  <si>
    <t>Transportation Pollutant Emissions Disaggregated[aircraft,NOx,passenger,jet fuel tf]</t>
  </si>
  <si>
    <t>Transportation Pollutant Emissions Disaggregated[aircraft,NOx,passenger,heavy or residual fuel oil tf]</t>
  </si>
  <si>
    <t>Transportation Pollutant Emissions Disaggregated[aircraft,NOx,passenger,LPG propane or butane tf]</t>
  </si>
  <si>
    <t>Transportation Pollutant Emissions Disaggregated[aircraft,NOx,passenger,hydrogen tf]</t>
  </si>
  <si>
    <t>Transportation Pollutant Emissions Disaggregated[aircraft,NOx,freight,electricity tf]</t>
  </si>
  <si>
    <t>Transportation Pollutant Emissions Disaggregated[aircraft,NOx,freight,natural gas tf]</t>
  </si>
  <si>
    <t>Transportation Pollutant Emissions Disaggregated[aircraft,NOx,freight,petroleum gasoline tf]</t>
  </si>
  <si>
    <t>Transportation Pollutant Emissions Disaggregated[aircraft,NOx,freight,petroleum diesel tf]</t>
  </si>
  <si>
    <t>Transportation Pollutant Emissions Disaggregated[aircraft,NOx,freight,biofuel gasoline tf]</t>
  </si>
  <si>
    <t>Transportation Pollutant Emissions Disaggregated[aircraft,NOx,freight,biofuel diesel tf]</t>
  </si>
  <si>
    <t>Transportation Pollutant Emissions Disaggregated[aircraft,NOx,freight,jet fuel tf]</t>
  </si>
  <si>
    <t>Transportation Pollutant Emissions Disaggregated[aircraft,NOx,freight,heavy or residual fuel oil tf]</t>
  </si>
  <si>
    <t>Transportation Pollutant Emissions Disaggregated[aircraft,NOx,freight,LPG propane or butane tf]</t>
  </si>
  <si>
    <t>Transportation Pollutant Emissions Disaggregated[aircraft,NOx,freight,hydrogen tf]</t>
  </si>
  <si>
    <t>Transportation Pollutant Emissions Disaggregated[aircraft,PM10,passenger,electricity tf]</t>
  </si>
  <si>
    <t>Transportation Pollutant Emissions Disaggregated[aircraft,PM10,passenger,natural gas tf]</t>
  </si>
  <si>
    <t>Transportation Pollutant Emissions Disaggregated[aircraft,PM10,passenger,petroleum gasoline tf]</t>
  </si>
  <si>
    <t>Transportation Pollutant Emissions Disaggregated[aircraft,PM10,passenger,petroleum diesel tf]</t>
  </si>
  <si>
    <t>Transportation Pollutant Emissions Disaggregated[aircraft,PM10,passenger,biofuel gasoline tf]</t>
  </si>
  <si>
    <t>Transportation Pollutant Emissions Disaggregated[aircraft,PM10,passenger,biofuel diesel tf]</t>
  </si>
  <si>
    <t>Transportation Pollutant Emissions Disaggregated[aircraft,PM10,passenger,jet fuel tf]</t>
  </si>
  <si>
    <t>Transportation Pollutant Emissions Disaggregated[aircraft,PM10,passenger,heavy or residual fuel oil tf]</t>
  </si>
  <si>
    <t>Transportation Pollutant Emissions Disaggregated[aircraft,PM10,passenger,LPG propane or butane tf]</t>
  </si>
  <si>
    <t>Transportation Pollutant Emissions Disaggregated[aircraft,PM10,passenger,hydrogen tf]</t>
  </si>
  <si>
    <t>Transportation Pollutant Emissions Disaggregated[aircraft,PM10,freight,electricity tf]</t>
  </si>
  <si>
    <t>Transportation Pollutant Emissions Disaggregated[aircraft,PM10,freight,natural gas tf]</t>
  </si>
  <si>
    <t>Transportation Pollutant Emissions Disaggregated[aircraft,PM10,freight,petroleum gasoline tf]</t>
  </si>
  <si>
    <t>Transportation Pollutant Emissions Disaggregated[aircraft,PM10,freight,petroleum diesel tf]</t>
  </si>
  <si>
    <t>Transportation Pollutant Emissions Disaggregated[aircraft,PM10,freight,biofuel gasoline tf]</t>
  </si>
  <si>
    <t>Transportation Pollutant Emissions Disaggregated[aircraft,PM10,freight,biofuel diesel tf]</t>
  </si>
  <si>
    <t>Transportation Pollutant Emissions Disaggregated[aircraft,PM10,freight,jet fuel tf]</t>
  </si>
  <si>
    <t>Transportation Pollutant Emissions Disaggregated[aircraft,PM10,freight,heavy or residual fuel oil tf]</t>
  </si>
  <si>
    <t>Transportation Pollutant Emissions Disaggregated[aircraft,PM10,freight,LPG propane or butane tf]</t>
  </si>
  <si>
    <t>Transportation Pollutant Emissions Disaggregated[aircraft,PM10,freight,hydrogen tf]</t>
  </si>
  <si>
    <t>Transportation Pollutant Emissions Disaggregated[aircraft,PM25,passenger,electricity tf]</t>
  </si>
  <si>
    <t>Transportation Pollutant Emissions Disaggregated[aircraft,PM25,passenger,natural gas tf]</t>
  </si>
  <si>
    <t>Transportation Pollutant Emissions Disaggregated[aircraft,PM25,passenger,petroleum gasoline tf]</t>
  </si>
  <si>
    <t>Transportation Pollutant Emissions Disaggregated[aircraft,PM25,passenger,petroleum diesel tf]</t>
  </si>
  <si>
    <t>Transportation Pollutant Emissions Disaggregated[aircraft,PM25,passenger,biofuel gasoline tf]</t>
  </si>
  <si>
    <t>Transportation Pollutant Emissions Disaggregated[aircraft,PM25,passenger,biofuel diesel tf]</t>
  </si>
  <si>
    <t>Transportation Pollutant Emissions Disaggregated[aircraft,PM25,passenger,jet fuel tf]</t>
  </si>
  <si>
    <t>Transportation Pollutant Emissions Disaggregated[aircraft,PM25,passenger,heavy or residual fuel oil tf]</t>
  </si>
  <si>
    <t>Transportation Pollutant Emissions Disaggregated[aircraft,PM25,passenger,LPG propane or butane tf]</t>
  </si>
  <si>
    <t>Transportation Pollutant Emissions Disaggregated[aircraft,PM25,passenger,hydrogen tf]</t>
  </si>
  <si>
    <t>Transportation Pollutant Emissions Disaggregated[aircraft,PM25,freight,electricity tf]</t>
  </si>
  <si>
    <t>Transportation Pollutant Emissions Disaggregated[aircraft,PM25,freight,natural gas tf]</t>
  </si>
  <si>
    <t>Transportation Pollutant Emissions Disaggregated[aircraft,PM25,freight,petroleum gasoline tf]</t>
  </si>
  <si>
    <t>Transportation Pollutant Emissions Disaggregated[aircraft,PM25,freight,petroleum diesel tf]</t>
  </si>
  <si>
    <t>Transportation Pollutant Emissions Disaggregated[aircraft,PM25,freight,biofuel gasoline tf]</t>
  </si>
  <si>
    <t>Transportation Pollutant Emissions Disaggregated[aircraft,PM25,freight,biofuel diesel tf]</t>
  </si>
  <si>
    <t>Transportation Pollutant Emissions Disaggregated[aircraft,PM25,freight,jet fuel tf]</t>
  </si>
  <si>
    <t>Transportation Pollutant Emissions Disaggregated[aircraft,PM25,freight,heavy or residual fuel oil tf]</t>
  </si>
  <si>
    <t>Transportation Pollutant Emissions Disaggregated[aircraft,PM25,freight,LPG propane or butane tf]</t>
  </si>
  <si>
    <t>Transportation Pollutant Emissions Disaggregated[aircraft,PM25,freight,hydrogen tf]</t>
  </si>
  <si>
    <t>Transportation Pollutant Emissions Disaggregated[aircraft,SOx,passenger,electricity tf]</t>
  </si>
  <si>
    <t>Transportation Pollutant Emissions Disaggregated[aircraft,SOx,passenger,natural gas tf]</t>
  </si>
  <si>
    <t>Transportation Pollutant Emissions Disaggregated[aircraft,SOx,passenger,petroleum gasoline tf]</t>
  </si>
  <si>
    <t>Transportation Pollutant Emissions Disaggregated[aircraft,SOx,passenger,petroleum diesel tf]</t>
  </si>
  <si>
    <t>Transportation Pollutant Emissions Disaggregated[aircraft,SOx,passenger,biofuel gasoline tf]</t>
  </si>
  <si>
    <t>Transportation Pollutant Emissions Disaggregated[aircraft,SOx,passenger,biofuel diesel tf]</t>
  </si>
  <si>
    <t>Transportation Pollutant Emissions Disaggregated[aircraft,SOx,passenger,jet fuel tf]</t>
  </si>
  <si>
    <t>Transportation Pollutant Emissions Disaggregated[aircraft,SOx,passenger,heavy or residual fuel oil tf]</t>
  </si>
  <si>
    <t>Transportation Pollutant Emissions Disaggregated[aircraft,SOx,passenger,LPG propane or butane tf]</t>
  </si>
  <si>
    <t>Transportation Pollutant Emissions Disaggregated[aircraft,SOx,passenger,hydrogen tf]</t>
  </si>
  <si>
    <t>Transportation Pollutant Emissions Disaggregated[aircraft,SOx,freight,electricity tf]</t>
  </si>
  <si>
    <t>Transportation Pollutant Emissions Disaggregated[aircraft,SOx,freight,natural gas tf]</t>
  </si>
  <si>
    <t>Transportation Pollutant Emissions Disaggregated[aircraft,SOx,freight,petroleum gasoline tf]</t>
  </si>
  <si>
    <t>Transportation Pollutant Emissions Disaggregated[aircraft,SOx,freight,petroleum diesel tf]</t>
  </si>
  <si>
    <t>Transportation Pollutant Emissions Disaggregated[aircraft,SOx,freight,biofuel gasoline tf]</t>
  </si>
  <si>
    <t>Transportation Pollutant Emissions Disaggregated[aircraft,SOx,freight,biofuel diesel tf]</t>
  </si>
  <si>
    <t>Transportation Pollutant Emissions Disaggregated[aircraft,SOx,freight,jet fuel tf]</t>
  </si>
  <si>
    <t>Transportation Pollutant Emissions Disaggregated[aircraft,SOx,freight,heavy or residual fuel oil tf]</t>
  </si>
  <si>
    <t>Transportation Pollutant Emissions Disaggregated[aircraft,SOx,freight,LPG propane or butane tf]</t>
  </si>
  <si>
    <t>Transportation Pollutant Emissions Disaggregated[aircraft,SOx,freight,hydrogen tf]</t>
  </si>
  <si>
    <t>Transportation Pollutant Emissions Disaggregated[aircraft,BC,passenger,electricity tf]</t>
  </si>
  <si>
    <t>Transportation Pollutant Emissions Disaggregated[aircraft,BC,passenger,natural gas tf]</t>
  </si>
  <si>
    <t>Transportation Pollutant Emissions Disaggregated[aircraft,BC,passenger,petroleum gasoline tf]</t>
  </si>
  <si>
    <t>Transportation Pollutant Emissions Disaggregated[aircraft,BC,passenger,petroleum diesel tf]</t>
  </si>
  <si>
    <t>Transportation Pollutant Emissions Disaggregated[aircraft,BC,passenger,biofuel gasoline tf]</t>
  </si>
  <si>
    <t>Transportation Pollutant Emissions Disaggregated[aircraft,BC,passenger,biofuel diesel tf]</t>
  </si>
  <si>
    <t>Transportation Pollutant Emissions Disaggregated[aircraft,BC,passenger,jet fuel tf]</t>
  </si>
  <si>
    <t>Transportation Pollutant Emissions Disaggregated[aircraft,BC,passenger,heavy or residual fuel oil tf]</t>
  </si>
  <si>
    <t>Transportation Pollutant Emissions Disaggregated[aircraft,BC,passenger,LPG propane or butane tf]</t>
  </si>
  <si>
    <t>Transportation Pollutant Emissions Disaggregated[aircraft,BC,passenger,hydrogen tf]</t>
  </si>
  <si>
    <t>Transportation Pollutant Emissions Disaggregated[aircraft,BC,freight,electricity tf]</t>
  </si>
  <si>
    <t>Transportation Pollutant Emissions Disaggregated[aircraft,BC,freight,natural gas tf]</t>
  </si>
  <si>
    <t>Transportation Pollutant Emissions Disaggregated[aircraft,BC,freight,petroleum gasoline tf]</t>
  </si>
  <si>
    <t>Transportation Pollutant Emissions Disaggregated[aircraft,BC,freight,petroleum diesel tf]</t>
  </si>
  <si>
    <t>Transportation Pollutant Emissions Disaggregated[aircraft,BC,freight,biofuel gasoline tf]</t>
  </si>
  <si>
    <t>Transportation Pollutant Emissions Disaggregated[aircraft,BC,freight,biofuel diesel tf]</t>
  </si>
  <si>
    <t>Transportation Pollutant Emissions Disaggregated[aircraft,BC,freight,jet fuel tf]</t>
  </si>
  <si>
    <t>Transportation Pollutant Emissions Disaggregated[aircraft,BC,freight,heavy or residual fuel oil tf]</t>
  </si>
  <si>
    <t>Transportation Pollutant Emissions Disaggregated[aircraft,BC,freight,LPG propane or butane tf]</t>
  </si>
  <si>
    <t>Transportation Pollutant Emissions Disaggregated[aircraft,BC,freight,hydrogen tf]</t>
  </si>
  <si>
    <t>Transportation Pollutant Emissions Disaggregated[aircraft,OC,passenger,electricity tf]</t>
  </si>
  <si>
    <t>Transportation Pollutant Emissions Disaggregated[aircraft,OC,passenger,natural gas tf]</t>
  </si>
  <si>
    <t>Transportation Pollutant Emissions Disaggregated[aircraft,OC,passenger,petroleum gasoline tf]</t>
  </si>
  <si>
    <t>Transportation Pollutant Emissions Disaggregated[aircraft,OC,passenger,petroleum diesel tf]</t>
  </si>
  <si>
    <t>Transportation Pollutant Emissions Disaggregated[aircraft,OC,passenger,biofuel gasoline tf]</t>
  </si>
  <si>
    <t>Transportation Pollutant Emissions Disaggregated[aircraft,OC,passenger,biofuel diesel tf]</t>
  </si>
  <si>
    <t>Transportation Pollutant Emissions Disaggregated[aircraft,OC,passenger,jet fuel tf]</t>
  </si>
  <si>
    <t>Transportation Pollutant Emissions Disaggregated[aircraft,OC,passenger,heavy or residual fuel oil tf]</t>
  </si>
  <si>
    <t>Transportation Pollutant Emissions Disaggregated[aircraft,OC,passenger,LPG propane or butane tf]</t>
  </si>
  <si>
    <t>Transportation Pollutant Emissions Disaggregated[aircraft,OC,passenger,hydrogen tf]</t>
  </si>
  <si>
    <t>Transportation Pollutant Emissions Disaggregated[aircraft,OC,freight,electricity tf]</t>
  </si>
  <si>
    <t>Transportation Pollutant Emissions Disaggregated[aircraft,OC,freight,natural gas tf]</t>
  </si>
  <si>
    <t>Transportation Pollutant Emissions Disaggregated[aircraft,OC,freight,petroleum gasoline tf]</t>
  </si>
  <si>
    <t>Transportation Pollutant Emissions Disaggregated[aircraft,OC,freight,petroleum diesel tf]</t>
  </si>
  <si>
    <t>Transportation Pollutant Emissions Disaggregated[aircraft,OC,freight,biofuel gasoline tf]</t>
  </si>
  <si>
    <t>Transportation Pollutant Emissions Disaggregated[aircraft,OC,freight,biofuel diesel tf]</t>
  </si>
  <si>
    <t>Transportation Pollutant Emissions Disaggregated[aircraft,OC,freight,jet fuel tf]</t>
  </si>
  <si>
    <t>Transportation Pollutant Emissions Disaggregated[aircraft,OC,freight,heavy or residual fuel oil tf]</t>
  </si>
  <si>
    <t>Transportation Pollutant Emissions Disaggregated[aircraft,OC,freight,LPG propane or butane tf]</t>
  </si>
  <si>
    <t>Transportation Pollutant Emissions Disaggregated[aircraft,OC,freight,hydrogen tf]</t>
  </si>
  <si>
    <t>Transportation Pollutant Emissions Disaggregated[aircraft,CH4,passenger,electricity tf]</t>
  </si>
  <si>
    <t>Transportation Pollutant Emissions Disaggregated[aircraft,CH4,passenger,natural gas tf]</t>
  </si>
  <si>
    <t>Transportation Pollutant Emissions Disaggregated[aircraft,CH4,passenger,petroleum gasoline tf]</t>
  </si>
  <si>
    <t>Transportation Pollutant Emissions Disaggregated[aircraft,CH4,passenger,petroleum diesel tf]</t>
  </si>
  <si>
    <t>Transportation Pollutant Emissions Disaggregated[aircraft,CH4,passenger,biofuel gasoline tf]</t>
  </si>
  <si>
    <t>Transportation Pollutant Emissions Disaggregated[aircraft,CH4,passenger,biofuel diesel tf]</t>
  </si>
  <si>
    <t>Transportation Pollutant Emissions Disaggregated[aircraft,CH4,passenger,jet fuel tf]</t>
  </si>
  <si>
    <t>Transportation Pollutant Emissions Disaggregated[aircraft,CH4,passenger,heavy or residual fuel oil tf]</t>
  </si>
  <si>
    <t>Transportation Pollutant Emissions Disaggregated[aircraft,CH4,passenger,LPG propane or butane tf]</t>
  </si>
  <si>
    <t>Transportation Pollutant Emissions Disaggregated[aircraft,CH4,passenger,hydrogen tf]</t>
  </si>
  <si>
    <t>Transportation Pollutant Emissions Disaggregated[aircraft,CH4,freight,electricity tf]</t>
  </si>
  <si>
    <t>Transportation Pollutant Emissions Disaggregated[aircraft,CH4,freight,natural gas tf]</t>
  </si>
  <si>
    <t>Transportation Pollutant Emissions Disaggregated[aircraft,CH4,freight,petroleum gasoline tf]</t>
  </si>
  <si>
    <t>Transportation Pollutant Emissions Disaggregated[aircraft,CH4,freight,petroleum diesel tf]</t>
  </si>
  <si>
    <t>Transportation Pollutant Emissions Disaggregated[aircraft,CH4,freight,biofuel gasoline tf]</t>
  </si>
  <si>
    <t>Transportation Pollutant Emissions Disaggregated[aircraft,CH4,freight,biofuel diesel tf]</t>
  </si>
  <si>
    <t>Transportation Pollutant Emissions Disaggregated[aircraft,CH4,freight,jet fuel tf]</t>
  </si>
  <si>
    <t>Transportation Pollutant Emissions Disaggregated[aircraft,CH4,freight,heavy or residual fuel oil tf]</t>
  </si>
  <si>
    <t>Transportation Pollutant Emissions Disaggregated[aircraft,CH4,freight,LPG propane or butane tf]</t>
  </si>
  <si>
    <t>Transportation Pollutant Emissions Disaggregated[aircraft,CH4,freight,hydrogen tf]</t>
  </si>
  <si>
    <t>Transportation Pollutant Emissions Disaggregated[aircraft,N2O,passenger,electricity tf]</t>
  </si>
  <si>
    <t>Transportation Pollutant Emissions Disaggregated[aircraft,N2O,passenger,natural gas tf]</t>
  </si>
  <si>
    <t>Transportation Pollutant Emissions Disaggregated[aircraft,N2O,passenger,petroleum gasoline tf]</t>
  </si>
  <si>
    <t>Transportation Pollutant Emissions Disaggregated[aircraft,N2O,passenger,petroleum diesel tf]</t>
  </si>
  <si>
    <t>Transportation Pollutant Emissions Disaggregated[aircraft,N2O,passenger,biofuel gasoline tf]</t>
  </si>
  <si>
    <t>Transportation Pollutant Emissions Disaggregated[aircraft,N2O,passenger,biofuel diesel tf]</t>
  </si>
  <si>
    <t>Transportation Pollutant Emissions Disaggregated[aircraft,N2O,passenger,jet fuel tf]</t>
  </si>
  <si>
    <t>Transportation Pollutant Emissions Disaggregated[aircraft,N2O,passenger,heavy or residual fuel oil tf]</t>
  </si>
  <si>
    <t>Transportation Pollutant Emissions Disaggregated[aircraft,N2O,passenger,LPG propane or butane tf]</t>
  </si>
  <si>
    <t>Transportation Pollutant Emissions Disaggregated[aircraft,N2O,passenger,hydrogen tf]</t>
  </si>
  <si>
    <t>Transportation Pollutant Emissions Disaggregated[aircraft,N2O,freight,electricity tf]</t>
  </si>
  <si>
    <t>Transportation Pollutant Emissions Disaggregated[aircraft,N2O,freight,natural gas tf]</t>
  </si>
  <si>
    <t>Transportation Pollutant Emissions Disaggregated[aircraft,N2O,freight,petroleum gasoline tf]</t>
  </si>
  <si>
    <t>Transportation Pollutant Emissions Disaggregated[aircraft,N2O,freight,petroleum diesel tf]</t>
  </si>
  <si>
    <t>Transportation Pollutant Emissions Disaggregated[aircraft,N2O,freight,biofuel gasoline tf]</t>
  </si>
  <si>
    <t>Transportation Pollutant Emissions Disaggregated[aircraft,N2O,freight,biofuel diesel tf]</t>
  </si>
  <si>
    <t>Transportation Pollutant Emissions Disaggregated[aircraft,N2O,freight,jet fuel tf]</t>
  </si>
  <si>
    <t>Transportation Pollutant Emissions Disaggregated[aircraft,N2O,freight,heavy or residual fuel oil tf]</t>
  </si>
  <si>
    <t>Transportation Pollutant Emissions Disaggregated[aircraft,N2O,freight,LPG propane or butane tf]</t>
  </si>
  <si>
    <t>Transportation Pollutant Emissions Disaggregated[aircraft,N2O,freight,hydrogen tf]</t>
  </si>
  <si>
    <t>Transportation Pollutant Emissions Disaggregated[aircraft,F gases,passenger,electricity tf]</t>
  </si>
  <si>
    <t>Transportation Pollutant Emissions Disaggregated[aircraft,F gases,passenger,natural gas tf]</t>
  </si>
  <si>
    <t>Transportation Pollutant Emissions Disaggregated[aircraft,F gases,passenger,petroleum gasoline tf]</t>
  </si>
  <si>
    <t>Transportation Pollutant Emissions Disaggregated[aircraft,F gases,passenger,petroleum diesel tf]</t>
  </si>
  <si>
    <t>Transportation Pollutant Emissions Disaggregated[aircraft,F gases,passenger,biofuel gasoline tf]</t>
  </si>
  <si>
    <t>Transportation Pollutant Emissions Disaggregated[aircraft,F gases,passenger,biofuel diesel tf]</t>
  </si>
  <si>
    <t>Transportation Pollutant Emissions Disaggregated[aircraft,F gases,passenger,jet fuel tf]</t>
  </si>
  <si>
    <t>Transportation Pollutant Emissions Disaggregated[aircraft,F gases,passenger,heavy or residual fuel oil tf]</t>
  </si>
  <si>
    <t>Transportation Pollutant Emissions Disaggregated[aircraft,F gases,passenger,LPG propane or butane tf]</t>
  </si>
  <si>
    <t>Transportation Pollutant Emissions Disaggregated[aircraft,F gases,passenger,hydrogen tf]</t>
  </si>
  <si>
    <t>Transportation Pollutant Emissions Disaggregated[aircraft,F gases,freight,electricity tf]</t>
  </si>
  <si>
    <t>Transportation Pollutant Emissions Disaggregated[aircraft,F gases,freight,natural gas tf]</t>
  </si>
  <si>
    <t>Transportation Pollutant Emissions Disaggregated[aircraft,F gases,freight,petroleum gasoline tf]</t>
  </si>
  <si>
    <t>Transportation Pollutant Emissions Disaggregated[aircraft,F gases,freight,petroleum diesel tf]</t>
  </si>
  <si>
    <t>Transportation Pollutant Emissions Disaggregated[aircraft,F gases,freight,biofuel gasoline tf]</t>
  </si>
  <si>
    <t>Transportation Pollutant Emissions Disaggregated[aircraft,F gases,freight,biofuel diesel tf]</t>
  </si>
  <si>
    <t>Transportation Pollutant Emissions Disaggregated[aircraft,F gases,freight,jet fuel tf]</t>
  </si>
  <si>
    <t>Transportation Pollutant Emissions Disaggregated[aircraft,F gases,freight,heavy or residual fuel oil tf]</t>
  </si>
  <si>
    <t>Transportation Pollutant Emissions Disaggregated[aircraft,F gases,freight,LPG propane or butane tf]</t>
  </si>
  <si>
    <t>Transportation Pollutant Emissions Disaggregated[aircraft,F gases,freight,hydrogen tf]</t>
  </si>
  <si>
    <t>Transportation Pollutant Emissions Disaggregated[rail,CO2,passenger,electricity tf]</t>
  </si>
  <si>
    <t>Transportation Pollutant Emissions Disaggregated[rail,CO2,passenger,natural gas tf]</t>
  </si>
  <si>
    <t>Transportation Pollutant Emissions Disaggregated[rail,CO2,passenger,petroleum gasoline tf]</t>
  </si>
  <si>
    <t>Transportation Pollutant Emissions Disaggregated[rail,CO2,passenger,petroleum diesel tf]</t>
  </si>
  <si>
    <t>Transportation Pollutant Emissions Disaggregated[rail,CO2,passenger,biofuel gasoline tf]</t>
  </si>
  <si>
    <t>Transportation Pollutant Emissions Disaggregated[rail,CO2,passenger,biofuel diesel tf]</t>
  </si>
  <si>
    <t>Transportation Pollutant Emissions Disaggregated[rail,CO2,passenger,jet fuel tf]</t>
  </si>
  <si>
    <t>Transportation Pollutant Emissions Disaggregated[rail,CO2,passenger,heavy or residual fuel oil tf]</t>
  </si>
  <si>
    <t>Transportation Pollutant Emissions Disaggregated[rail,CO2,passenger,LPG propane or butane tf]</t>
  </si>
  <si>
    <t>Transportation Pollutant Emissions Disaggregated[rail,CO2,passenger,hydrogen tf]</t>
  </si>
  <si>
    <t>Transportation Pollutant Emissions Disaggregated[rail,CO2,freight,electricity tf]</t>
  </si>
  <si>
    <t>Transportation Pollutant Emissions Disaggregated[rail,CO2,freight,natural gas tf]</t>
  </si>
  <si>
    <t>Transportation Pollutant Emissions Disaggregated[rail,CO2,freight,petroleum gasoline tf]</t>
  </si>
  <si>
    <t>Transportation Pollutant Emissions Disaggregated[rail,CO2,freight,petroleum diesel tf]</t>
  </si>
  <si>
    <t>Transportation Pollutant Emissions Disaggregated[rail,CO2,freight,biofuel gasoline tf]</t>
  </si>
  <si>
    <t>Transportation Pollutant Emissions Disaggregated[rail,CO2,freight,biofuel diesel tf]</t>
  </si>
  <si>
    <t>Transportation Pollutant Emissions Disaggregated[rail,CO2,freight,jet fuel tf]</t>
  </si>
  <si>
    <t>Transportation Pollutant Emissions Disaggregated[rail,CO2,freight,heavy or residual fuel oil tf]</t>
  </si>
  <si>
    <t>Transportation Pollutant Emissions Disaggregated[rail,CO2,freight,LPG propane or butane tf]</t>
  </si>
  <si>
    <t>Transportation Pollutant Emissions Disaggregated[rail,CO2,freight,hydrogen tf]</t>
  </si>
  <si>
    <t>Transportation Pollutant Emissions Disaggregated[rail,VOC,passenger,electricity tf]</t>
  </si>
  <si>
    <t>Transportation Pollutant Emissions Disaggregated[rail,VOC,passenger,natural gas tf]</t>
  </si>
  <si>
    <t>Transportation Pollutant Emissions Disaggregated[rail,VOC,passenger,petroleum gasoline tf]</t>
  </si>
  <si>
    <t>Transportation Pollutant Emissions Disaggregated[rail,VOC,passenger,petroleum diesel tf]</t>
  </si>
  <si>
    <t>Transportation Pollutant Emissions Disaggregated[rail,VOC,passenger,biofuel gasoline tf]</t>
  </si>
  <si>
    <t>Transportation Pollutant Emissions Disaggregated[rail,VOC,passenger,biofuel diesel tf]</t>
  </si>
  <si>
    <t>Transportation Pollutant Emissions Disaggregated[rail,VOC,passenger,jet fuel tf]</t>
  </si>
  <si>
    <t>Transportation Pollutant Emissions Disaggregated[rail,VOC,passenger,heavy or residual fuel oil tf]</t>
  </si>
  <si>
    <t>Transportation Pollutant Emissions Disaggregated[rail,VOC,passenger,LPG propane or butane tf]</t>
  </si>
  <si>
    <t>Transportation Pollutant Emissions Disaggregated[rail,VOC,passenger,hydrogen tf]</t>
  </si>
  <si>
    <t>Transportation Pollutant Emissions Disaggregated[rail,VOC,freight,electricity tf]</t>
  </si>
  <si>
    <t>Transportation Pollutant Emissions Disaggregated[rail,VOC,freight,natural gas tf]</t>
  </si>
  <si>
    <t>Transportation Pollutant Emissions Disaggregated[rail,VOC,freight,petroleum gasoline tf]</t>
  </si>
  <si>
    <t>Transportation Pollutant Emissions Disaggregated[rail,VOC,freight,petroleum diesel tf]</t>
  </si>
  <si>
    <t>Transportation Pollutant Emissions Disaggregated[rail,VOC,freight,biofuel gasoline tf]</t>
  </si>
  <si>
    <t>Transportation Pollutant Emissions Disaggregated[rail,VOC,freight,biofuel diesel tf]</t>
  </si>
  <si>
    <t>Transportation Pollutant Emissions Disaggregated[rail,VOC,freight,jet fuel tf]</t>
  </si>
  <si>
    <t>Transportation Pollutant Emissions Disaggregated[rail,VOC,freight,heavy or residual fuel oil tf]</t>
  </si>
  <si>
    <t>Transportation Pollutant Emissions Disaggregated[rail,VOC,freight,LPG propane or butane tf]</t>
  </si>
  <si>
    <t>Transportation Pollutant Emissions Disaggregated[rail,VOC,freight,hydrogen tf]</t>
  </si>
  <si>
    <t>Transportation Pollutant Emissions Disaggregated[rail,CO,passenger,electricity tf]</t>
  </si>
  <si>
    <t>Transportation Pollutant Emissions Disaggregated[rail,CO,passenger,natural gas tf]</t>
  </si>
  <si>
    <t>Transportation Pollutant Emissions Disaggregated[rail,CO,passenger,petroleum gasoline tf]</t>
  </si>
  <si>
    <t>Transportation Pollutant Emissions Disaggregated[rail,CO,passenger,petroleum diesel tf]</t>
  </si>
  <si>
    <t>Transportation Pollutant Emissions Disaggregated[rail,CO,passenger,biofuel gasoline tf]</t>
  </si>
  <si>
    <t>Transportation Pollutant Emissions Disaggregated[rail,CO,passenger,biofuel diesel tf]</t>
  </si>
  <si>
    <t>Transportation Pollutant Emissions Disaggregated[rail,CO,passenger,jet fuel tf]</t>
  </si>
  <si>
    <t>Transportation Pollutant Emissions Disaggregated[rail,CO,passenger,heavy or residual fuel oil tf]</t>
  </si>
  <si>
    <t>Transportation Pollutant Emissions Disaggregated[rail,CO,passenger,LPG propane or butane tf]</t>
  </si>
  <si>
    <t>Transportation Pollutant Emissions Disaggregated[rail,CO,passenger,hydrogen tf]</t>
  </si>
  <si>
    <t>Transportation Pollutant Emissions Disaggregated[rail,CO,freight,electricity tf]</t>
  </si>
  <si>
    <t>Transportation Pollutant Emissions Disaggregated[rail,CO,freight,natural gas tf]</t>
  </si>
  <si>
    <t>Transportation Pollutant Emissions Disaggregated[rail,CO,freight,petroleum gasoline tf]</t>
  </si>
  <si>
    <t>Transportation Pollutant Emissions Disaggregated[rail,CO,freight,petroleum diesel tf]</t>
  </si>
  <si>
    <t>Transportation Pollutant Emissions Disaggregated[rail,CO,freight,biofuel gasoline tf]</t>
  </si>
  <si>
    <t>Transportation Pollutant Emissions Disaggregated[rail,CO,freight,biofuel diesel tf]</t>
  </si>
  <si>
    <t>Transportation Pollutant Emissions Disaggregated[rail,CO,freight,jet fuel tf]</t>
  </si>
  <si>
    <t>Transportation Pollutant Emissions Disaggregated[rail,CO,freight,heavy or residual fuel oil tf]</t>
  </si>
  <si>
    <t>Transportation Pollutant Emissions Disaggregated[rail,CO,freight,LPG propane or butane tf]</t>
  </si>
  <si>
    <t>Transportation Pollutant Emissions Disaggregated[rail,CO,freight,hydrogen tf]</t>
  </si>
  <si>
    <t>Transportation Pollutant Emissions Disaggregated[rail,NOx,passenger,electricity tf]</t>
  </si>
  <si>
    <t>Transportation Pollutant Emissions Disaggregated[rail,NOx,passenger,natural gas tf]</t>
  </si>
  <si>
    <t>Transportation Pollutant Emissions Disaggregated[rail,NOx,passenger,petroleum gasoline tf]</t>
  </si>
  <si>
    <t>Transportation Pollutant Emissions Disaggregated[rail,NOx,passenger,petroleum diesel tf]</t>
  </si>
  <si>
    <t>Transportation Pollutant Emissions Disaggregated[rail,NOx,passenger,biofuel gasoline tf]</t>
  </si>
  <si>
    <t>Transportation Pollutant Emissions Disaggregated[rail,NOx,passenger,biofuel diesel tf]</t>
  </si>
  <si>
    <t>Transportation Pollutant Emissions Disaggregated[rail,NOx,passenger,jet fuel tf]</t>
  </si>
  <si>
    <t>Transportation Pollutant Emissions Disaggregated[rail,NOx,passenger,heavy or residual fuel oil tf]</t>
  </si>
  <si>
    <t>Transportation Pollutant Emissions Disaggregated[rail,NOx,passenger,LPG propane or butane tf]</t>
  </si>
  <si>
    <t>Transportation Pollutant Emissions Disaggregated[rail,NOx,passenger,hydrogen tf]</t>
  </si>
  <si>
    <t>Transportation Pollutant Emissions Disaggregated[rail,NOx,freight,electricity tf]</t>
  </si>
  <si>
    <t>Transportation Pollutant Emissions Disaggregated[rail,NOx,freight,natural gas tf]</t>
  </si>
  <si>
    <t>Transportation Pollutant Emissions Disaggregated[rail,NOx,freight,petroleum gasoline tf]</t>
  </si>
  <si>
    <t>Transportation Pollutant Emissions Disaggregated[rail,NOx,freight,petroleum diesel tf]</t>
  </si>
  <si>
    <t>Transportation Pollutant Emissions Disaggregated[rail,NOx,freight,biofuel gasoline tf]</t>
  </si>
  <si>
    <t>Transportation Pollutant Emissions Disaggregated[rail,NOx,freight,biofuel diesel tf]</t>
  </si>
  <si>
    <t>Transportation Pollutant Emissions Disaggregated[rail,NOx,freight,jet fuel tf]</t>
  </si>
  <si>
    <t>Transportation Pollutant Emissions Disaggregated[rail,NOx,freight,heavy or residual fuel oil tf]</t>
  </si>
  <si>
    <t>Transportation Pollutant Emissions Disaggregated[rail,NOx,freight,LPG propane or butane tf]</t>
  </si>
  <si>
    <t>Transportation Pollutant Emissions Disaggregated[rail,NOx,freight,hydrogen tf]</t>
  </si>
  <si>
    <t>Transportation Pollutant Emissions Disaggregated[rail,PM10,passenger,electricity tf]</t>
  </si>
  <si>
    <t>Transportation Pollutant Emissions Disaggregated[rail,PM10,passenger,natural gas tf]</t>
  </si>
  <si>
    <t>Transportation Pollutant Emissions Disaggregated[rail,PM10,passenger,petroleum gasoline tf]</t>
  </si>
  <si>
    <t>Transportation Pollutant Emissions Disaggregated[rail,PM10,passenger,petroleum diesel tf]</t>
  </si>
  <si>
    <t>Transportation Pollutant Emissions Disaggregated[rail,PM10,passenger,biofuel gasoline tf]</t>
  </si>
  <si>
    <t>Transportation Pollutant Emissions Disaggregated[rail,PM10,passenger,biofuel diesel tf]</t>
  </si>
  <si>
    <t>Transportation Pollutant Emissions Disaggregated[rail,PM10,passenger,jet fuel tf]</t>
  </si>
  <si>
    <t>Transportation Pollutant Emissions Disaggregated[rail,PM10,passenger,heavy or residual fuel oil tf]</t>
  </si>
  <si>
    <t>Transportation Pollutant Emissions Disaggregated[rail,PM10,passenger,LPG propane or butane tf]</t>
  </si>
  <si>
    <t>Transportation Pollutant Emissions Disaggregated[rail,PM10,passenger,hydrogen tf]</t>
  </si>
  <si>
    <t>Transportation Pollutant Emissions Disaggregated[rail,PM10,freight,electricity tf]</t>
  </si>
  <si>
    <t>Transportation Pollutant Emissions Disaggregated[rail,PM10,freight,natural gas tf]</t>
  </si>
  <si>
    <t>Transportation Pollutant Emissions Disaggregated[rail,PM10,freight,petroleum gasoline tf]</t>
  </si>
  <si>
    <t>Transportation Pollutant Emissions Disaggregated[rail,PM10,freight,petroleum diesel tf]</t>
  </si>
  <si>
    <t>Transportation Pollutant Emissions Disaggregated[rail,PM10,freight,biofuel gasoline tf]</t>
  </si>
  <si>
    <t>Transportation Pollutant Emissions Disaggregated[rail,PM10,freight,biofuel diesel tf]</t>
  </si>
  <si>
    <t>Transportation Pollutant Emissions Disaggregated[rail,PM10,freight,jet fuel tf]</t>
  </si>
  <si>
    <t>Transportation Pollutant Emissions Disaggregated[rail,PM10,freight,heavy or residual fuel oil tf]</t>
  </si>
  <si>
    <t>Transportation Pollutant Emissions Disaggregated[rail,PM10,freight,LPG propane or butane tf]</t>
  </si>
  <si>
    <t>Transportation Pollutant Emissions Disaggregated[rail,PM10,freight,hydrogen tf]</t>
  </si>
  <si>
    <t>Transportation Pollutant Emissions Disaggregated[rail,PM25,passenger,electricity tf]</t>
  </si>
  <si>
    <t>Transportation Pollutant Emissions Disaggregated[rail,PM25,passenger,natural gas tf]</t>
  </si>
  <si>
    <t>Transportation Pollutant Emissions Disaggregated[rail,PM25,passenger,petroleum gasoline tf]</t>
  </si>
  <si>
    <t>Transportation Pollutant Emissions Disaggregated[rail,PM25,passenger,petroleum diesel tf]</t>
  </si>
  <si>
    <t>Transportation Pollutant Emissions Disaggregated[rail,PM25,passenger,biofuel gasoline tf]</t>
  </si>
  <si>
    <t>Transportation Pollutant Emissions Disaggregated[rail,PM25,passenger,biofuel diesel tf]</t>
  </si>
  <si>
    <t>Transportation Pollutant Emissions Disaggregated[rail,PM25,passenger,jet fuel tf]</t>
  </si>
  <si>
    <t>Transportation Pollutant Emissions Disaggregated[rail,PM25,passenger,heavy or residual fuel oil tf]</t>
  </si>
  <si>
    <t>Transportation Pollutant Emissions Disaggregated[rail,PM25,passenger,LPG propane or butane tf]</t>
  </si>
  <si>
    <t>Transportation Pollutant Emissions Disaggregated[rail,PM25,passenger,hydrogen tf]</t>
  </si>
  <si>
    <t>Transportation Pollutant Emissions Disaggregated[rail,PM25,freight,electricity tf]</t>
  </si>
  <si>
    <t>Transportation Pollutant Emissions Disaggregated[rail,PM25,freight,natural gas tf]</t>
  </si>
  <si>
    <t>Transportation Pollutant Emissions Disaggregated[rail,PM25,freight,petroleum gasoline tf]</t>
  </si>
  <si>
    <t>Transportation Pollutant Emissions Disaggregated[rail,PM25,freight,petroleum diesel tf]</t>
  </si>
  <si>
    <t>Transportation Pollutant Emissions Disaggregated[rail,PM25,freight,biofuel gasoline tf]</t>
  </si>
  <si>
    <t>Transportation Pollutant Emissions Disaggregated[rail,PM25,freight,biofuel diesel tf]</t>
  </si>
  <si>
    <t>Transportation Pollutant Emissions Disaggregated[rail,PM25,freight,jet fuel tf]</t>
  </si>
  <si>
    <t>Transportation Pollutant Emissions Disaggregated[rail,PM25,freight,heavy or residual fuel oil tf]</t>
  </si>
  <si>
    <t>Transportation Pollutant Emissions Disaggregated[rail,PM25,freight,LPG propane or butane tf]</t>
  </si>
  <si>
    <t>Transportation Pollutant Emissions Disaggregated[rail,PM25,freight,hydrogen tf]</t>
  </si>
  <si>
    <t>Transportation Pollutant Emissions Disaggregated[rail,SOx,passenger,electricity tf]</t>
  </si>
  <si>
    <t>Transportation Pollutant Emissions Disaggregated[rail,SOx,passenger,natural gas tf]</t>
  </si>
  <si>
    <t>Transportation Pollutant Emissions Disaggregated[rail,SOx,passenger,petroleum gasoline tf]</t>
  </si>
  <si>
    <t>Transportation Pollutant Emissions Disaggregated[rail,SOx,passenger,petroleum diesel tf]</t>
  </si>
  <si>
    <t>Transportation Pollutant Emissions Disaggregated[rail,SOx,passenger,biofuel gasoline tf]</t>
  </si>
  <si>
    <t>Transportation Pollutant Emissions Disaggregated[rail,SOx,passenger,biofuel diesel tf]</t>
  </si>
  <si>
    <t>Transportation Pollutant Emissions Disaggregated[rail,SOx,passenger,jet fuel tf]</t>
  </si>
  <si>
    <t>Transportation Pollutant Emissions Disaggregated[rail,SOx,passenger,heavy or residual fuel oil tf]</t>
  </si>
  <si>
    <t>Transportation Pollutant Emissions Disaggregated[rail,SOx,passenger,LPG propane or butane tf]</t>
  </si>
  <si>
    <t>Transportation Pollutant Emissions Disaggregated[rail,SOx,passenger,hydrogen tf]</t>
  </si>
  <si>
    <t>Transportation Pollutant Emissions Disaggregated[rail,SOx,freight,electricity tf]</t>
  </si>
  <si>
    <t>Transportation Pollutant Emissions Disaggregated[rail,SOx,freight,natural gas tf]</t>
  </si>
  <si>
    <t>Transportation Pollutant Emissions Disaggregated[rail,SOx,freight,petroleum gasoline tf]</t>
  </si>
  <si>
    <t>Transportation Pollutant Emissions Disaggregated[rail,SOx,freight,petroleum diesel tf]</t>
  </si>
  <si>
    <t>Transportation Pollutant Emissions Disaggregated[rail,SOx,freight,biofuel gasoline tf]</t>
  </si>
  <si>
    <t>Transportation Pollutant Emissions Disaggregated[rail,SOx,freight,biofuel diesel tf]</t>
  </si>
  <si>
    <t>Transportation Pollutant Emissions Disaggregated[rail,SOx,freight,jet fuel tf]</t>
  </si>
  <si>
    <t>Transportation Pollutant Emissions Disaggregated[rail,SOx,freight,heavy or residual fuel oil tf]</t>
  </si>
  <si>
    <t>Transportation Pollutant Emissions Disaggregated[rail,SOx,freight,LPG propane or butane tf]</t>
  </si>
  <si>
    <t>Transportation Pollutant Emissions Disaggregated[rail,SOx,freight,hydrogen tf]</t>
  </si>
  <si>
    <t>Transportation Pollutant Emissions Disaggregated[rail,BC,passenger,electricity tf]</t>
  </si>
  <si>
    <t>Transportation Pollutant Emissions Disaggregated[rail,BC,passenger,natural gas tf]</t>
  </si>
  <si>
    <t>Transportation Pollutant Emissions Disaggregated[rail,BC,passenger,petroleum gasoline tf]</t>
  </si>
  <si>
    <t>Transportation Pollutant Emissions Disaggregated[rail,BC,passenger,petroleum diesel tf]</t>
  </si>
  <si>
    <t>Transportation Pollutant Emissions Disaggregated[rail,BC,passenger,biofuel gasoline tf]</t>
  </si>
  <si>
    <t>Transportation Pollutant Emissions Disaggregated[rail,BC,passenger,biofuel diesel tf]</t>
  </si>
  <si>
    <t>Transportation Pollutant Emissions Disaggregated[rail,BC,passenger,jet fuel tf]</t>
  </si>
  <si>
    <t>Transportation Pollutant Emissions Disaggregated[rail,BC,passenger,heavy or residual fuel oil tf]</t>
  </si>
  <si>
    <t>Transportation Pollutant Emissions Disaggregated[rail,BC,passenger,LPG propane or butane tf]</t>
  </si>
  <si>
    <t>Transportation Pollutant Emissions Disaggregated[rail,BC,passenger,hydrogen tf]</t>
  </si>
  <si>
    <t>Transportation Pollutant Emissions Disaggregated[rail,BC,freight,electricity tf]</t>
  </si>
  <si>
    <t>Transportation Pollutant Emissions Disaggregated[rail,BC,freight,natural gas tf]</t>
  </si>
  <si>
    <t>Transportation Pollutant Emissions Disaggregated[rail,BC,freight,petroleum gasoline tf]</t>
  </si>
  <si>
    <t>Transportation Pollutant Emissions Disaggregated[rail,BC,freight,petroleum diesel tf]</t>
  </si>
  <si>
    <t>Transportation Pollutant Emissions Disaggregated[rail,BC,freight,biofuel gasoline tf]</t>
  </si>
  <si>
    <t>Transportation Pollutant Emissions Disaggregated[rail,BC,freight,biofuel diesel tf]</t>
  </si>
  <si>
    <t>Transportation Pollutant Emissions Disaggregated[rail,BC,freight,jet fuel tf]</t>
  </si>
  <si>
    <t>Transportation Pollutant Emissions Disaggregated[rail,BC,freight,heavy or residual fuel oil tf]</t>
  </si>
  <si>
    <t>Transportation Pollutant Emissions Disaggregated[rail,BC,freight,LPG propane or butane tf]</t>
  </si>
  <si>
    <t>Transportation Pollutant Emissions Disaggregated[rail,BC,freight,hydrogen tf]</t>
  </si>
  <si>
    <t>Transportation Pollutant Emissions Disaggregated[rail,OC,passenger,electricity tf]</t>
  </si>
  <si>
    <t>Transportation Pollutant Emissions Disaggregated[rail,OC,passenger,natural gas tf]</t>
  </si>
  <si>
    <t>Transportation Pollutant Emissions Disaggregated[rail,OC,passenger,petroleum gasoline tf]</t>
  </si>
  <si>
    <t>Transportation Pollutant Emissions Disaggregated[rail,OC,passenger,petroleum diesel tf]</t>
  </si>
  <si>
    <t>Transportation Pollutant Emissions Disaggregated[rail,OC,passenger,biofuel gasoline tf]</t>
  </si>
  <si>
    <t>Transportation Pollutant Emissions Disaggregated[rail,OC,passenger,biofuel diesel tf]</t>
  </si>
  <si>
    <t>Transportation Pollutant Emissions Disaggregated[rail,OC,passenger,jet fuel tf]</t>
  </si>
  <si>
    <t>Transportation Pollutant Emissions Disaggregated[rail,OC,passenger,heavy or residual fuel oil tf]</t>
  </si>
  <si>
    <t>Transportation Pollutant Emissions Disaggregated[rail,OC,passenger,LPG propane or butane tf]</t>
  </si>
  <si>
    <t>Transportation Pollutant Emissions Disaggregated[rail,OC,passenger,hydrogen tf]</t>
  </si>
  <si>
    <t>Transportation Pollutant Emissions Disaggregated[rail,OC,freight,electricity tf]</t>
  </si>
  <si>
    <t>Transportation Pollutant Emissions Disaggregated[rail,OC,freight,natural gas tf]</t>
  </si>
  <si>
    <t>Transportation Pollutant Emissions Disaggregated[rail,OC,freight,petroleum gasoline tf]</t>
  </si>
  <si>
    <t>Transportation Pollutant Emissions Disaggregated[rail,OC,freight,petroleum diesel tf]</t>
  </si>
  <si>
    <t>Transportation Pollutant Emissions Disaggregated[rail,OC,freight,biofuel gasoline tf]</t>
  </si>
  <si>
    <t>Transportation Pollutant Emissions Disaggregated[rail,OC,freight,biofuel diesel tf]</t>
  </si>
  <si>
    <t>Transportation Pollutant Emissions Disaggregated[rail,OC,freight,jet fuel tf]</t>
  </si>
  <si>
    <t>Transportation Pollutant Emissions Disaggregated[rail,OC,freight,heavy or residual fuel oil tf]</t>
  </si>
  <si>
    <t>Transportation Pollutant Emissions Disaggregated[rail,OC,freight,LPG propane or butane tf]</t>
  </si>
  <si>
    <t>Transportation Pollutant Emissions Disaggregated[rail,OC,freight,hydrogen tf]</t>
  </si>
  <si>
    <t>Transportation Pollutant Emissions Disaggregated[rail,CH4,passenger,electricity tf]</t>
  </si>
  <si>
    <t>Transportation Pollutant Emissions Disaggregated[rail,CH4,passenger,natural gas tf]</t>
  </si>
  <si>
    <t>Transportation Pollutant Emissions Disaggregated[rail,CH4,passenger,petroleum gasoline tf]</t>
  </si>
  <si>
    <t>Transportation Pollutant Emissions Disaggregated[rail,CH4,passenger,petroleum diesel tf]</t>
  </si>
  <si>
    <t>Transportation Pollutant Emissions Disaggregated[rail,CH4,passenger,biofuel gasoline tf]</t>
  </si>
  <si>
    <t>Transportation Pollutant Emissions Disaggregated[rail,CH4,passenger,biofuel diesel tf]</t>
  </si>
  <si>
    <t>Transportation Pollutant Emissions Disaggregated[rail,CH4,passenger,jet fuel tf]</t>
  </si>
  <si>
    <t>Transportation Pollutant Emissions Disaggregated[rail,CH4,passenger,heavy or residual fuel oil tf]</t>
  </si>
  <si>
    <t>Transportation Pollutant Emissions Disaggregated[rail,CH4,passenger,LPG propane or butane tf]</t>
  </si>
  <si>
    <t>Transportation Pollutant Emissions Disaggregated[rail,CH4,passenger,hydrogen tf]</t>
  </si>
  <si>
    <t>Transportation Pollutant Emissions Disaggregated[rail,CH4,freight,electricity tf]</t>
  </si>
  <si>
    <t>Transportation Pollutant Emissions Disaggregated[rail,CH4,freight,natural gas tf]</t>
  </si>
  <si>
    <t>Transportation Pollutant Emissions Disaggregated[rail,CH4,freight,petroleum gasoline tf]</t>
  </si>
  <si>
    <t>Transportation Pollutant Emissions Disaggregated[rail,CH4,freight,petroleum diesel tf]</t>
  </si>
  <si>
    <t>Transportation Pollutant Emissions Disaggregated[rail,CH4,freight,biofuel gasoline tf]</t>
  </si>
  <si>
    <t>Transportation Pollutant Emissions Disaggregated[rail,CH4,freight,biofuel diesel tf]</t>
  </si>
  <si>
    <t>Transportation Pollutant Emissions Disaggregated[rail,CH4,freight,jet fuel tf]</t>
  </si>
  <si>
    <t>Transportation Pollutant Emissions Disaggregated[rail,CH4,freight,heavy or residual fuel oil tf]</t>
  </si>
  <si>
    <t>Transportation Pollutant Emissions Disaggregated[rail,CH4,freight,LPG propane or butane tf]</t>
  </si>
  <si>
    <t>Transportation Pollutant Emissions Disaggregated[rail,CH4,freight,hydrogen tf]</t>
  </si>
  <si>
    <t>Transportation Pollutant Emissions Disaggregated[rail,N2O,passenger,electricity tf]</t>
  </si>
  <si>
    <t>Transportation Pollutant Emissions Disaggregated[rail,N2O,passenger,natural gas tf]</t>
  </si>
  <si>
    <t>Transportation Pollutant Emissions Disaggregated[rail,N2O,passenger,petroleum gasoline tf]</t>
  </si>
  <si>
    <t>Transportation Pollutant Emissions Disaggregated[rail,N2O,passenger,petroleum diesel tf]</t>
  </si>
  <si>
    <t>Transportation Pollutant Emissions Disaggregated[rail,N2O,passenger,biofuel gasoline tf]</t>
  </si>
  <si>
    <t>Transportation Pollutant Emissions Disaggregated[rail,N2O,passenger,biofuel diesel tf]</t>
  </si>
  <si>
    <t>Transportation Pollutant Emissions Disaggregated[rail,N2O,passenger,jet fuel tf]</t>
  </si>
  <si>
    <t>Transportation Pollutant Emissions Disaggregated[rail,N2O,passenger,heavy or residual fuel oil tf]</t>
  </si>
  <si>
    <t>Transportation Pollutant Emissions Disaggregated[rail,N2O,passenger,LPG propane or butane tf]</t>
  </si>
  <si>
    <t>Transportation Pollutant Emissions Disaggregated[rail,N2O,passenger,hydrogen tf]</t>
  </si>
  <si>
    <t>Transportation Pollutant Emissions Disaggregated[rail,N2O,freight,electricity tf]</t>
  </si>
  <si>
    <t>Transportation Pollutant Emissions Disaggregated[rail,N2O,freight,natural gas tf]</t>
  </si>
  <si>
    <t>Transportation Pollutant Emissions Disaggregated[rail,N2O,freight,petroleum gasoline tf]</t>
  </si>
  <si>
    <t>Transportation Pollutant Emissions Disaggregated[rail,N2O,freight,petroleum diesel tf]</t>
  </si>
  <si>
    <t>Transportation Pollutant Emissions Disaggregated[rail,N2O,freight,biofuel gasoline tf]</t>
  </si>
  <si>
    <t>Transportation Pollutant Emissions Disaggregated[rail,N2O,freight,biofuel diesel tf]</t>
  </si>
  <si>
    <t>Transportation Pollutant Emissions Disaggregated[rail,N2O,freight,jet fuel tf]</t>
  </si>
  <si>
    <t>Transportation Pollutant Emissions Disaggregated[rail,N2O,freight,heavy or residual fuel oil tf]</t>
  </si>
  <si>
    <t>Transportation Pollutant Emissions Disaggregated[rail,N2O,freight,LPG propane or butane tf]</t>
  </si>
  <si>
    <t>Transportation Pollutant Emissions Disaggregated[rail,N2O,freight,hydrogen tf]</t>
  </si>
  <si>
    <t>Transportation Pollutant Emissions Disaggregated[rail,F gases,passenger,electricity tf]</t>
  </si>
  <si>
    <t>Transportation Pollutant Emissions Disaggregated[rail,F gases,passenger,natural gas tf]</t>
  </si>
  <si>
    <t>Transportation Pollutant Emissions Disaggregated[rail,F gases,passenger,petroleum gasoline tf]</t>
  </si>
  <si>
    <t>Transportation Pollutant Emissions Disaggregated[rail,F gases,passenger,petroleum diesel tf]</t>
  </si>
  <si>
    <t>Transportation Pollutant Emissions Disaggregated[rail,F gases,passenger,biofuel gasoline tf]</t>
  </si>
  <si>
    <t>Transportation Pollutant Emissions Disaggregated[rail,F gases,passenger,biofuel diesel tf]</t>
  </si>
  <si>
    <t>Transportation Pollutant Emissions Disaggregated[rail,F gases,passenger,jet fuel tf]</t>
  </si>
  <si>
    <t>Transportation Pollutant Emissions Disaggregated[rail,F gases,passenger,heavy or residual fuel oil tf]</t>
  </si>
  <si>
    <t>Transportation Pollutant Emissions Disaggregated[rail,F gases,passenger,LPG propane or butane tf]</t>
  </si>
  <si>
    <t>Transportation Pollutant Emissions Disaggregated[rail,F gases,passenger,hydrogen tf]</t>
  </si>
  <si>
    <t>Transportation Pollutant Emissions Disaggregated[rail,F gases,freight,electricity tf]</t>
  </si>
  <si>
    <t>Transportation Pollutant Emissions Disaggregated[rail,F gases,freight,natural gas tf]</t>
  </si>
  <si>
    <t>Transportation Pollutant Emissions Disaggregated[rail,F gases,freight,petroleum gasoline tf]</t>
  </si>
  <si>
    <t>Transportation Pollutant Emissions Disaggregated[rail,F gases,freight,petroleum diesel tf]</t>
  </si>
  <si>
    <t>Transportation Pollutant Emissions Disaggregated[rail,F gases,freight,biofuel gasoline tf]</t>
  </si>
  <si>
    <t>Transportation Pollutant Emissions Disaggregated[rail,F gases,freight,biofuel diesel tf]</t>
  </si>
  <si>
    <t>Transportation Pollutant Emissions Disaggregated[rail,F gases,freight,jet fuel tf]</t>
  </si>
  <si>
    <t>Transportation Pollutant Emissions Disaggregated[rail,F gases,freight,heavy or residual fuel oil tf]</t>
  </si>
  <si>
    <t>Transportation Pollutant Emissions Disaggregated[rail,F gases,freight,LPG propane or butane tf]</t>
  </si>
  <si>
    <t>Transportation Pollutant Emissions Disaggregated[rail,F gases,freight,hydrogen tf]</t>
  </si>
  <si>
    <t>Transportation Pollutant Emissions Disaggregated[ships,CO2,passenger,electricity tf]</t>
  </si>
  <si>
    <t>Transportation Pollutant Emissions Disaggregated[ships,CO2,passenger,natural gas tf]</t>
  </si>
  <si>
    <t>Transportation Pollutant Emissions Disaggregated[ships,CO2,passenger,petroleum gasoline tf]</t>
  </si>
  <si>
    <t>Transportation Pollutant Emissions Disaggregated[ships,CO2,passenger,petroleum diesel tf]</t>
  </si>
  <si>
    <t>Transportation Pollutant Emissions Disaggregated[ships,CO2,passenger,biofuel gasoline tf]</t>
  </si>
  <si>
    <t>Transportation Pollutant Emissions Disaggregated[ships,CO2,passenger,biofuel diesel tf]</t>
  </si>
  <si>
    <t>Transportation Pollutant Emissions Disaggregated[ships,CO2,passenger,jet fuel tf]</t>
  </si>
  <si>
    <t>Transportation Pollutant Emissions Disaggregated[ships,CO2,passenger,heavy or residual fuel oil tf]</t>
  </si>
  <si>
    <t>Transportation Pollutant Emissions Disaggregated[ships,CO2,passenger,LPG propane or butane tf]</t>
  </si>
  <si>
    <t>Transportation Pollutant Emissions Disaggregated[ships,CO2,passenger,hydrogen tf]</t>
  </si>
  <si>
    <t>Transportation Pollutant Emissions Disaggregated[ships,CO2,freight,electricity tf]</t>
  </si>
  <si>
    <t>Transportation Pollutant Emissions Disaggregated[ships,CO2,freight,natural gas tf]</t>
  </si>
  <si>
    <t>Transportation Pollutant Emissions Disaggregated[ships,CO2,freight,petroleum gasoline tf]</t>
  </si>
  <si>
    <t>Transportation Pollutant Emissions Disaggregated[ships,CO2,freight,petroleum diesel tf]</t>
  </si>
  <si>
    <t>Transportation Pollutant Emissions Disaggregated[ships,CO2,freight,biofuel gasoline tf]</t>
  </si>
  <si>
    <t>Transportation Pollutant Emissions Disaggregated[ships,CO2,freight,biofuel diesel tf]</t>
  </si>
  <si>
    <t>Transportation Pollutant Emissions Disaggregated[ships,CO2,freight,jet fuel tf]</t>
  </si>
  <si>
    <t>Transportation Pollutant Emissions Disaggregated[ships,CO2,freight,heavy or residual fuel oil tf]</t>
  </si>
  <si>
    <t>Transportation Pollutant Emissions Disaggregated[ships,CO2,freight,LPG propane or butane tf]</t>
  </si>
  <si>
    <t>Transportation Pollutant Emissions Disaggregated[ships,CO2,freight,hydrogen tf]</t>
  </si>
  <si>
    <t>Transportation Pollutant Emissions Disaggregated[ships,VOC,passenger,electricity tf]</t>
  </si>
  <si>
    <t>Transportation Pollutant Emissions Disaggregated[ships,VOC,passenger,natural gas tf]</t>
  </si>
  <si>
    <t>Transportation Pollutant Emissions Disaggregated[ships,VOC,passenger,petroleum gasoline tf]</t>
  </si>
  <si>
    <t>Transportation Pollutant Emissions Disaggregated[ships,VOC,passenger,petroleum diesel tf]</t>
  </si>
  <si>
    <t>Transportation Pollutant Emissions Disaggregated[ships,VOC,passenger,biofuel gasoline tf]</t>
  </si>
  <si>
    <t>Transportation Pollutant Emissions Disaggregated[ships,VOC,passenger,biofuel diesel tf]</t>
  </si>
  <si>
    <t>Transportation Pollutant Emissions Disaggregated[ships,VOC,passenger,jet fuel tf]</t>
  </si>
  <si>
    <t>Transportation Pollutant Emissions Disaggregated[ships,VOC,passenger,heavy or residual fuel oil tf]</t>
  </si>
  <si>
    <t>Transportation Pollutant Emissions Disaggregated[ships,VOC,passenger,LPG propane or butane tf]</t>
  </si>
  <si>
    <t>Transportation Pollutant Emissions Disaggregated[ships,VOC,passenger,hydrogen tf]</t>
  </si>
  <si>
    <t>Transportation Pollutant Emissions Disaggregated[ships,VOC,freight,electricity tf]</t>
  </si>
  <si>
    <t>Transportation Pollutant Emissions Disaggregated[ships,VOC,freight,natural gas tf]</t>
  </si>
  <si>
    <t>Transportation Pollutant Emissions Disaggregated[ships,VOC,freight,petroleum gasoline tf]</t>
  </si>
  <si>
    <t>Transportation Pollutant Emissions Disaggregated[ships,VOC,freight,petroleum diesel tf]</t>
  </si>
  <si>
    <t>Transportation Pollutant Emissions Disaggregated[ships,VOC,freight,biofuel gasoline tf]</t>
  </si>
  <si>
    <t>Transportation Pollutant Emissions Disaggregated[ships,VOC,freight,biofuel diesel tf]</t>
  </si>
  <si>
    <t>Transportation Pollutant Emissions Disaggregated[ships,VOC,freight,jet fuel tf]</t>
  </si>
  <si>
    <t>Transportation Pollutant Emissions Disaggregated[ships,VOC,freight,heavy or residual fuel oil tf]</t>
  </si>
  <si>
    <t>Transportation Pollutant Emissions Disaggregated[ships,VOC,freight,LPG propane or butane tf]</t>
  </si>
  <si>
    <t>Transportation Pollutant Emissions Disaggregated[ships,VOC,freight,hydrogen tf]</t>
  </si>
  <si>
    <t>Transportation Pollutant Emissions Disaggregated[ships,CO,passenger,electricity tf]</t>
  </si>
  <si>
    <t>Transportation Pollutant Emissions Disaggregated[ships,CO,passenger,natural gas tf]</t>
  </si>
  <si>
    <t>Transportation Pollutant Emissions Disaggregated[ships,CO,passenger,petroleum gasoline tf]</t>
  </si>
  <si>
    <t>Transportation Pollutant Emissions Disaggregated[ships,CO,passenger,petroleum diesel tf]</t>
  </si>
  <si>
    <t>Transportation Pollutant Emissions Disaggregated[ships,CO,passenger,biofuel gasoline tf]</t>
  </si>
  <si>
    <t>Transportation Pollutant Emissions Disaggregated[ships,CO,passenger,biofuel diesel tf]</t>
  </si>
  <si>
    <t>Transportation Pollutant Emissions Disaggregated[ships,CO,passenger,jet fuel tf]</t>
  </si>
  <si>
    <t>Transportation Pollutant Emissions Disaggregated[ships,CO,passenger,heavy or residual fuel oil tf]</t>
  </si>
  <si>
    <t>Transportation Pollutant Emissions Disaggregated[ships,CO,passenger,LPG propane or butane tf]</t>
  </si>
  <si>
    <t>Transportation Pollutant Emissions Disaggregated[ships,CO,passenger,hydrogen tf]</t>
  </si>
  <si>
    <t>Transportation Pollutant Emissions Disaggregated[ships,CO,freight,electricity tf]</t>
  </si>
  <si>
    <t>Transportation Pollutant Emissions Disaggregated[ships,CO,freight,natural gas tf]</t>
  </si>
  <si>
    <t>Transportation Pollutant Emissions Disaggregated[ships,CO,freight,petroleum gasoline tf]</t>
  </si>
  <si>
    <t>Transportation Pollutant Emissions Disaggregated[ships,CO,freight,petroleum diesel tf]</t>
  </si>
  <si>
    <t>Transportation Pollutant Emissions Disaggregated[ships,CO,freight,biofuel gasoline tf]</t>
  </si>
  <si>
    <t>Transportation Pollutant Emissions Disaggregated[ships,CO,freight,biofuel diesel tf]</t>
  </si>
  <si>
    <t>Transportation Pollutant Emissions Disaggregated[ships,CO,freight,jet fuel tf]</t>
  </si>
  <si>
    <t>Transportation Pollutant Emissions Disaggregated[ships,CO,freight,heavy or residual fuel oil tf]</t>
  </si>
  <si>
    <t>Transportation Pollutant Emissions Disaggregated[ships,CO,freight,LPG propane or butane tf]</t>
  </si>
  <si>
    <t>Transportation Pollutant Emissions Disaggregated[ships,CO,freight,hydrogen tf]</t>
  </si>
  <si>
    <t>Transportation Pollutant Emissions Disaggregated[ships,NOx,passenger,electricity tf]</t>
  </si>
  <si>
    <t>Transportation Pollutant Emissions Disaggregated[ships,NOx,passenger,natural gas tf]</t>
  </si>
  <si>
    <t>Transportation Pollutant Emissions Disaggregated[ships,NOx,passenger,petroleum gasoline tf]</t>
  </si>
  <si>
    <t>Transportation Pollutant Emissions Disaggregated[ships,NOx,passenger,petroleum diesel tf]</t>
  </si>
  <si>
    <t>Transportation Pollutant Emissions Disaggregated[ships,NOx,passenger,biofuel gasoline tf]</t>
  </si>
  <si>
    <t>Transportation Pollutant Emissions Disaggregated[ships,NOx,passenger,biofuel diesel tf]</t>
  </si>
  <si>
    <t>Transportation Pollutant Emissions Disaggregated[ships,NOx,passenger,jet fuel tf]</t>
  </si>
  <si>
    <t>Transportation Pollutant Emissions Disaggregated[ships,NOx,passenger,heavy or residual fuel oil tf]</t>
  </si>
  <si>
    <t>Transportation Pollutant Emissions Disaggregated[ships,NOx,passenger,LPG propane or butane tf]</t>
  </si>
  <si>
    <t>Transportation Pollutant Emissions Disaggregated[ships,NOx,passenger,hydrogen tf]</t>
  </si>
  <si>
    <t>Transportation Pollutant Emissions Disaggregated[ships,NOx,freight,electricity tf]</t>
  </si>
  <si>
    <t>Transportation Pollutant Emissions Disaggregated[ships,NOx,freight,natural gas tf]</t>
  </si>
  <si>
    <t>Transportation Pollutant Emissions Disaggregated[ships,NOx,freight,petroleum gasoline tf]</t>
  </si>
  <si>
    <t>Transportation Pollutant Emissions Disaggregated[ships,NOx,freight,petroleum diesel tf]</t>
  </si>
  <si>
    <t>Transportation Pollutant Emissions Disaggregated[ships,NOx,freight,biofuel gasoline tf]</t>
  </si>
  <si>
    <t>Transportation Pollutant Emissions Disaggregated[ships,NOx,freight,biofuel diesel tf]</t>
  </si>
  <si>
    <t>Transportation Pollutant Emissions Disaggregated[ships,NOx,freight,jet fuel tf]</t>
  </si>
  <si>
    <t>Transportation Pollutant Emissions Disaggregated[ships,NOx,freight,heavy or residual fuel oil tf]</t>
  </si>
  <si>
    <t>Transportation Pollutant Emissions Disaggregated[ships,NOx,freight,LPG propane or butane tf]</t>
  </si>
  <si>
    <t>Transportation Pollutant Emissions Disaggregated[ships,NOx,freight,hydrogen tf]</t>
  </si>
  <si>
    <t>Transportation Pollutant Emissions Disaggregated[ships,PM10,passenger,electricity tf]</t>
  </si>
  <si>
    <t>Transportation Pollutant Emissions Disaggregated[ships,PM10,passenger,natural gas tf]</t>
  </si>
  <si>
    <t>Transportation Pollutant Emissions Disaggregated[ships,PM10,passenger,petroleum gasoline tf]</t>
  </si>
  <si>
    <t>Transportation Pollutant Emissions Disaggregated[ships,PM10,passenger,petroleum diesel tf]</t>
  </si>
  <si>
    <t>Transportation Pollutant Emissions Disaggregated[ships,PM10,passenger,biofuel gasoline tf]</t>
  </si>
  <si>
    <t>Transportation Pollutant Emissions Disaggregated[ships,PM10,passenger,biofuel diesel tf]</t>
  </si>
  <si>
    <t>Transportation Pollutant Emissions Disaggregated[ships,PM10,passenger,jet fuel tf]</t>
  </si>
  <si>
    <t>Transportation Pollutant Emissions Disaggregated[ships,PM10,passenger,heavy or residual fuel oil tf]</t>
  </si>
  <si>
    <t>Transportation Pollutant Emissions Disaggregated[ships,PM10,passenger,LPG propane or butane tf]</t>
  </si>
  <si>
    <t>Transportation Pollutant Emissions Disaggregated[ships,PM10,passenger,hydrogen tf]</t>
  </si>
  <si>
    <t>Transportation Pollutant Emissions Disaggregated[ships,PM10,freight,electricity tf]</t>
  </si>
  <si>
    <t>Transportation Pollutant Emissions Disaggregated[ships,PM10,freight,natural gas tf]</t>
  </si>
  <si>
    <t>Transportation Pollutant Emissions Disaggregated[ships,PM10,freight,petroleum gasoline tf]</t>
  </si>
  <si>
    <t>Transportation Pollutant Emissions Disaggregated[ships,PM10,freight,petroleum diesel tf]</t>
  </si>
  <si>
    <t>Transportation Pollutant Emissions Disaggregated[ships,PM10,freight,biofuel gasoline tf]</t>
  </si>
  <si>
    <t>Transportation Pollutant Emissions Disaggregated[ships,PM10,freight,biofuel diesel tf]</t>
  </si>
  <si>
    <t>Transportation Pollutant Emissions Disaggregated[ships,PM10,freight,jet fuel tf]</t>
  </si>
  <si>
    <t>Transportation Pollutant Emissions Disaggregated[ships,PM10,freight,heavy or residual fuel oil tf]</t>
  </si>
  <si>
    <t>Transportation Pollutant Emissions Disaggregated[ships,PM10,freight,LPG propane or butane tf]</t>
  </si>
  <si>
    <t>Transportation Pollutant Emissions Disaggregated[ships,PM10,freight,hydrogen tf]</t>
  </si>
  <si>
    <t>Transportation Pollutant Emissions Disaggregated[ships,PM25,passenger,electricity tf]</t>
  </si>
  <si>
    <t>Transportation Pollutant Emissions Disaggregated[ships,PM25,passenger,natural gas tf]</t>
  </si>
  <si>
    <t>Transportation Pollutant Emissions Disaggregated[ships,PM25,passenger,petroleum gasoline tf]</t>
  </si>
  <si>
    <t>Transportation Pollutant Emissions Disaggregated[ships,PM25,passenger,petroleum diesel tf]</t>
  </si>
  <si>
    <t>Transportation Pollutant Emissions Disaggregated[ships,PM25,passenger,biofuel gasoline tf]</t>
  </si>
  <si>
    <t>Transportation Pollutant Emissions Disaggregated[ships,PM25,passenger,biofuel diesel tf]</t>
  </si>
  <si>
    <t>Transportation Pollutant Emissions Disaggregated[ships,PM25,passenger,jet fuel tf]</t>
  </si>
  <si>
    <t>Transportation Pollutant Emissions Disaggregated[ships,PM25,passenger,heavy or residual fuel oil tf]</t>
  </si>
  <si>
    <t>Transportation Pollutant Emissions Disaggregated[ships,PM25,passenger,LPG propane or butane tf]</t>
  </si>
  <si>
    <t>Transportation Pollutant Emissions Disaggregated[ships,PM25,passenger,hydrogen tf]</t>
  </si>
  <si>
    <t>Transportation Pollutant Emissions Disaggregated[ships,PM25,freight,electricity tf]</t>
  </si>
  <si>
    <t>Transportation Pollutant Emissions Disaggregated[ships,PM25,freight,natural gas tf]</t>
  </si>
  <si>
    <t>Transportation Pollutant Emissions Disaggregated[ships,PM25,freight,petroleum gasoline tf]</t>
  </si>
  <si>
    <t>Transportation Pollutant Emissions Disaggregated[ships,PM25,freight,petroleum diesel tf]</t>
  </si>
  <si>
    <t>Transportation Pollutant Emissions Disaggregated[ships,PM25,freight,biofuel gasoline tf]</t>
  </si>
  <si>
    <t>Transportation Pollutant Emissions Disaggregated[ships,PM25,freight,biofuel diesel tf]</t>
  </si>
  <si>
    <t>Transportation Pollutant Emissions Disaggregated[ships,PM25,freight,jet fuel tf]</t>
  </si>
  <si>
    <t>Transportation Pollutant Emissions Disaggregated[ships,PM25,freight,heavy or residual fuel oil tf]</t>
  </si>
  <si>
    <t>Transportation Pollutant Emissions Disaggregated[ships,PM25,freight,LPG propane or butane tf]</t>
  </si>
  <si>
    <t>Transportation Pollutant Emissions Disaggregated[ships,PM25,freight,hydrogen tf]</t>
  </si>
  <si>
    <t>Transportation Pollutant Emissions Disaggregated[ships,SOx,passenger,electricity tf]</t>
  </si>
  <si>
    <t>Transportation Pollutant Emissions Disaggregated[ships,SOx,passenger,natural gas tf]</t>
  </si>
  <si>
    <t>Transportation Pollutant Emissions Disaggregated[ships,SOx,passenger,petroleum gasoline tf]</t>
  </si>
  <si>
    <t>Transportation Pollutant Emissions Disaggregated[ships,SOx,passenger,petroleum diesel tf]</t>
  </si>
  <si>
    <t>Transportation Pollutant Emissions Disaggregated[ships,SOx,passenger,biofuel gasoline tf]</t>
  </si>
  <si>
    <t>Transportation Pollutant Emissions Disaggregated[ships,SOx,passenger,biofuel diesel tf]</t>
  </si>
  <si>
    <t>Transportation Pollutant Emissions Disaggregated[ships,SOx,passenger,jet fuel tf]</t>
  </si>
  <si>
    <t>Transportation Pollutant Emissions Disaggregated[ships,SOx,passenger,heavy or residual fuel oil tf]</t>
  </si>
  <si>
    <t>Transportation Pollutant Emissions Disaggregated[ships,SOx,passenger,LPG propane or butane tf]</t>
  </si>
  <si>
    <t>Transportation Pollutant Emissions Disaggregated[ships,SOx,passenger,hydrogen tf]</t>
  </si>
  <si>
    <t>Transportation Pollutant Emissions Disaggregated[ships,SOx,freight,electricity tf]</t>
  </si>
  <si>
    <t>Transportation Pollutant Emissions Disaggregated[ships,SOx,freight,natural gas tf]</t>
  </si>
  <si>
    <t>Transportation Pollutant Emissions Disaggregated[ships,SOx,freight,petroleum gasoline tf]</t>
  </si>
  <si>
    <t>Transportation Pollutant Emissions Disaggregated[ships,SOx,freight,petroleum diesel tf]</t>
  </si>
  <si>
    <t>Transportation Pollutant Emissions Disaggregated[ships,SOx,freight,biofuel gasoline tf]</t>
  </si>
  <si>
    <t>Transportation Pollutant Emissions Disaggregated[ships,SOx,freight,biofuel diesel tf]</t>
  </si>
  <si>
    <t>Transportation Pollutant Emissions Disaggregated[ships,SOx,freight,jet fuel tf]</t>
  </si>
  <si>
    <t>Transportation Pollutant Emissions Disaggregated[ships,SOx,freight,heavy or residual fuel oil tf]</t>
  </si>
  <si>
    <t>Transportation Pollutant Emissions Disaggregated[ships,SOx,freight,LPG propane or butane tf]</t>
  </si>
  <si>
    <t>Transportation Pollutant Emissions Disaggregated[ships,SOx,freight,hydrogen tf]</t>
  </si>
  <si>
    <t>Transportation Pollutant Emissions Disaggregated[ships,BC,passenger,electricity tf]</t>
  </si>
  <si>
    <t>Transportation Pollutant Emissions Disaggregated[ships,BC,passenger,natural gas tf]</t>
  </si>
  <si>
    <t>Transportation Pollutant Emissions Disaggregated[ships,BC,passenger,petroleum gasoline tf]</t>
  </si>
  <si>
    <t>Transportation Pollutant Emissions Disaggregated[ships,BC,passenger,petroleum diesel tf]</t>
  </si>
  <si>
    <t>Transportation Pollutant Emissions Disaggregated[ships,BC,passenger,biofuel gasoline tf]</t>
  </si>
  <si>
    <t>Transportation Pollutant Emissions Disaggregated[ships,BC,passenger,biofuel diesel tf]</t>
  </si>
  <si>
    <t>Transportation Pollutant Emissions Disaggregated[ships,BC,passenger,jet fuel tf]</t>
  </si>
  <si>
    <t>Transportation Pollutant Emissions Disaggregated[ships,BC,passenger,heavy or residual fuel oil tf]</t>
  </si>
  <si>
    <t>Transportation Pollutant Emissions Disaggregated[ships,BC,passenger,LPG propane or butane tf]</t>
  </si>
  <si>
    <t>Transportation Pollutant Emissions Disaggregated[ships,BC,passenger,hydrogen tf]</t>
  </si>
  <si>
    <t>Transportation Pollutant Emissions Disaggregated[ships,BC,freight,electricity tf]</t>
  </si>
  <si>
    <t>Transportation Pollutant Emissions Disaggregated[ships,BC,freight,natural gas tf]</t>
  </si>
  <si>
    <t>Transportation Pollutant Emissions Disaggregated[ships,BC,freight,petroleum gasoline tf]</t>
  </si>
  <si>
    <t>Transportation Pollutant Emissions Disaggregated[ships,BC,freight,petroleum diesel tf]</t>
  </si>
  <si>
    <t>Transportation Pollutant Emissions Disaggregated[ships,BC,freight,biofuel gasoline tf]</t>
  </si>
  <si>
    <t>Transportation Pollutant Emissions Disaggregated[ships,BC,freight,biofuel diesel tf]</t>
  </si>
  <si>
    <t>Transportation Pollutant Emissions Disaggregated[ships,BC,freight,jet fuel tf]</t>
  </si>
  <si>
    <t>Transportation Pollutant Emissions Disaggregated[ships,BC,freight,heavy or residual fuel oil tf]</t>
  </si>
  <si>
    <t>Transportation Pollutant Emissions Disaggregated[ships,BC,freight,LPG propane or butane tf]</t>
  </si>
  <si>
    <t>Transportation Pollutant Emissions Disaggregated[ships,BC,freight,hydrogen tf]</t>
  </si>
  <si>
    <t>Transportation Pollutant Emissions Disaggregated[ships,OC,passenger,electricity tf]</t>
  </si>
  <si>
    <t>Transportation Pollutant Emissions Disaggregated[ships,OC,passenger,natural gas tf]</t>
  </si>
  <si>
    <t>Transportation Pollutant Emissions Disaggregated[ships,OC,passenger,petroleum gasoline tf]</t>
  </si>
  <si>
    <t>Transportation Pollutant Emissions Disaggregated[ships,OC,passenger,petroleum diesel tf]</t>
  </si>
  <si>
    <t>Transportation Pollutant Emissions Disaggregated[ships,OC,passenger,biofuel gasoline tf]</t>
  </si>
  <si>
    <t>Transportation Pollutant Emissions Disaggregated[ships,OC,passenger,biofuel diesel tf]</t>
  </si>
  <si>
    <t>Transportation Pollutant Emissions Disaggregated[ships,OC,passenger,jet fuel tf]</t>
  </si>
  <si>
    <t>Transportation Pollutant Emissions Disaggregated[ships,OC,passenger,heavy or residual fuel oil tf]</t>
  </si>
  <si>
    <t>Transportation Pollutant Emissions Disaggregated[ships,OC,passenger,LPG propane or butane tf]</t>
  </si>
  <si>
    <t>Transportation Pollutant Emissions Disaggregated[ships,OC,passenger,hydrogen tf]</t>
  </si>
  <si>
    <t>Transportation Pollutant Emissions Disaggregated[ships,OC,freight,electricity tf]</t>
  </si>
  <si>
    <t>Transportation Pollutant Emissions Disaggregated[ships,OC,freight,natural gas tf]</t>
  </si>
  <si>
    <t>Transportation Pollutant Emissions Disaggregated[ships,OC,freight,petroleum gasoline tf]</t>
  </si>
  <si>
    <t>Transportation Pollutant Emissions Disaggregated[ships,OC,freight,petroleum diesel tf]</t>
  </si>
  <si>
    <t>Transportation Pollutant Emissions Disaggregated[ships,OC,freight,biofuel gasoline tf]</t>
  </si>
  <si>
    <t>Transportation Pollutant Emissions Disaggregated[ships,OC,freight,biofuel diesel tf]</t>
  </si>
  <si>
    <t>Transportation Pollutant Emissions Disaggregated[ships,OC,freight,jet fuel tf]</t>
  </si>
  <si>
    <t>Transportation Pollutant Emissions Disaggregated[ships,OC,freight,heavy or residual fuel oil tf]</t>
  </si>
  <si>
    <t>Transportation Pollutant Emissions Disaggregated[ships,OC,freight,LPG propane or butane tf]</t>
  </si>
  <si>
    <t>Transportation Pollutant Emissions Disaggregated[ships,OC,freight,hydrogen tf]</t>
  </si>
  <si>
    <t>Transportation Pollutant Emissions Disaggregated[ships,CH4,passenger,electricity tf]</t>
  </si>
  <si>
    <t>Transportation Pollutant Emissions Disaggregated[ships,CH4,passenger,natural gas tf]</t>
  </si>
  <si>
    <t>Transportation Pollutant Emissions Disaggregated[ships,CH4,passenger,petroleum gasoline tf]</t>
  </si>
  <si>
    <t>Transportation Pollutant Emissions Disaggregated[ships,CH4,passenger,petroleum diesel tf]</t>
  </si>
  <si>
    <t>Transportation Pollutant Emissions Disaggregated[ships,CH4,passenger,biofuel gasoline tf]</t>
  </si>
  <si>
    <t>Transportation Pollutant Emissions Disaggregated[ships,CH4,passenger,biofuel diesel tf]</t>
  </si>
  <si>
    <t>Transportation Pollutant Emissions Disaggregated[ships,CH4,passenger,jet fuel tf]</t>
  </si>
  <si>
    <t>Transportation Pollutant Emissions Disaggregated[ships,CH4,passenger,heavy or residual fuel oil tf]</t>
  </si>
  <si>
    <t>Transportation Pollutant Emissions Disaggregated[ships,CH4,passenger,LPG propane or butane tf]</t>
  </si>
  <si>
    <t>Transportation Pollutant Emissions Disaggregated[ships,CH4,passenger,hydrogen tf]</t>
  </si>
  <si>
    <t>Transportation Pollutant Emissions Disaggregated[ships,CH4,freight,electricity tf]</t>
  </si>
  <si>
    <t>Transportation Pollutant Emissions Disaggregated[ships,CH4,freight,natural gas tf]</t>
  </si>
  <si>
    <t>Transportation Pollutant Emissions Disaggregated[ships,CH4,freight,petroleum gasoline tf]</t>
  </si>
  <si>
    <t>Transportation Pollutant Emissions Disaggregated[ships,CH4,freight,petroleum diesel tf]</t>
  </si>
  <si>
    <t>Transportation Pollutant Emissions Disaggregated[ships,CH4,freight,biofuel gasoline tf]</t>
  </si>
  <si>
    <t>Transportation Pollutant Emissions Disaggregated[ships,CH4,freight,biofuel diesel tf]</t>
  </si>
  <si>
    <t>Transportation Pollutant Emissions Disaggregated[ships,CH4,freight,jet fuel tf]</t>
  </si>
  <si>
    <t>Transportation Pollutant Emissions Disaggregated[ships,CH4,freight,heavy or residual fuel oil tf]</t>
  </si>
  <si>
    <t>Transportation Pollutant Emissions Disaggregated[ships,CH4,freight,LPG propane or butane tf]</t>
  </si>
  <si>
    <t>Transportation Pollutant Emissions Disaggregated[ships,CH4,freight,hydrogen tf]</t>
  </si>
  <si>
    <t>Transportation Pollutant Emissions Disaggregated[ships,N2O,passenger,electricity tf]</t>
  </si>
  <si>
    <t>Transportation Pollutant Emissions Disaggregated[ships,N2O,passenger,natural gas tf]</t>
  </si>
  <si>
    <t>Transportation Pollutant Emissions Disaggregated[ships,N2O,passenger,petroleum gasoline tf]</t>
  </si>
  <si>
    <t>Transportation Pollutant Emissions Disaggregated[ships,N2O,passenger,petroleum diesel tf]</t>
  </si>
  <si>
    <t>Transportation Pollutant Emissions Disaggregated[ships,N2O,passenger,biofuel gasoline tf]</t>
  </si>
  <si>
    <t>Transportation Pollutant Emissions Disaggregated[ships,N2O,passenger,biofuel diesel tf]</t>
  </si>
  <si>
    <t>Transportation Pollutant Emissions Disaggregated[ships,N2O,passenger,jet fuel tf]</t>
  </si>
  <si>
    <t>Transportation Pollutant Emissions Disaggregated[ships,N2O,passenger,heavy or residual fuel oil tf]</t>
  </si>
  <si>
    <t>Transportation Pollutant Emissions Disaggregated[ships,N2O,passenger,LPG propane or butane tf]</t>
  </si>
  <si>
    <t>Transportation Pollutant Emissions Disaggregated[ships,N2O,passenger,hydrogen tf]</t>
  </si>
  <si>
    <t>Transportation Pollutant Emissions Disaggregated[ships,N2O,freight,electricity tf]</t>
  </si>
  <si>
    <t>Transportation Pollutant Emissions Disaggregated[ships,N2O,freight,natural gas tf]</t>
  </si>
  <si>
    <t>Transportation Pollutant Emissions Disaggregated[ships,N2O,freight,petroleum gasoline tf]</t>
  </si>
  <si>
    <t>Transportation Pollutant Emissions Disaggregated[ships,N2O,freight,petroleum diesel tf]</t>
  </si>
  <si>
    <t>Transportation Pollutant Emissions Disaggregated[ships,N2O,freight,biofuel gasoline tf]</t>
  </si>
  <si>
    <t>Transportation Pollutant Emissions Disaggregated[ships,N2O,freight,biofuel diesel tf]</t>
  </si>
  <si>
    <t>Transportation Pollutant Emissions Disaggregated[ships,N2O,freight,jet fuel tf]</t>
  </si>
  <si>
    <t>Transportation Pollutant Emissions Disaggregated[ships,N2O,freight,heavy or residual fuel oil tf]</t>
  </si>
  <si>
    <t>Transportation Pollutant Emissions Disaggregated[ships,N2O,freight,LPG propane or butane tf]</t>
  </si>
  <si>
    <t>Transportation Pollutant Emissions Disaggregated[ships,N2O,freight,hydrogen tf]</t>
  </si>
  <si>
    <t>Transportation Pollutant Emissions Disaggregated[ships,F gases,passenger,electricity tf]</t>
  </si>
  <si>
    <t>Transportation Pollutant Emissions Disaggregated[ships,F gases,passenger,natural gas tf]</t>
  </si>
  <si>
    <t>Transportation Pollutant Emissions Disaggregated[ships,F gases,passenger,petroleum gasoline tf]</t>
  </si>
  <si>
    <t>Transportation Pollutant Emissions Disaggregated[ships,F gases,passenger,petroleum diesel tf]</t>
  </si>
  <si>
    <t>Transportation Pollutant Emissions Disaggregated[ships,F gases,passenger,biofuel gasoline tf]</t>
  </si>
  <si>
    <t>Transportation Pollutant Emissions Disaggregated[ships,F gases,passenger,biofuel diesel tf]</t>
  </si>
  <si>
    <t>Transportation Pollutant Emissions Disaggregated[ships,F gases,passenger,jet fuel tf]</t>
  </si>
  <si>
    <t>Transportation Pollutant Emissions Disaggregated[ships,F gases,passenger,heavy or residual fuel oil tf]</t>
  </si>
  <si>
    <t>Transportation Pollutant Emissions Disaggregated[ships,F gases,passenger,LPG propane or butane tf]</t>
  </si>
  <si>
    <t>Transportation Pollutant Emissions Disaggregated[ships,F gases,passenger,hydrogen tf]</t>
  </si>
  <si>
    <t>Transportation Pollutant Emissions Disaggregated[ships,F gases,freight,electricity tf]</t>
  </si>
  <si>
    <t>Transportation Pollutant Emissions Disaggregated[ships,F gases,freight,natural gas tf]</t>
  </si>
  <si>
    <t>Transportation Pollutant Emissions Disaggregated[ships,F gases,freight,petroleum gasoline tf]</t>
  </si>
  <si>
    <t>Transportation Pollutant Emissions Disaggregated[ships,F gases,freight,petroleum diesel tf]</t>
  </si>
  <si>
    <t>Transportation Pollutant Emissions Disaggregated[ships,F gases,freight,biofuel gasoline tf]</t>
  </si>
  <si>
    <t>Transportation Pollutant Emissions Disaggregated[ships,F gases,freight,biofuel diesel tf]</t>
  </si>
  <si>
    <t>Transportation Pollutant Emissions Disaggregated[ships,F gases,freight,jet fuel tf]</t>
  </si>
  <si>
    <t>Transportation Pollutant Emissions Disaggregated[ships,F gases,freight,heavy or residual fuel oil tf]</t>
  </si>
  <si>
    <t>Transportation Pollutant Emissions Disaggregated[ships,F gases,freight,LPG propane or butane tf]</t>
  </si>
  <si>
    <t>Transportation Pollutant Emissions Disaggregated[ships,F gases,freight,hydrogen tf]</t>
  </si>
  <si>
    <t>Transportation Pollutant Emissions Disaggregated[motorbikes,CO2,passenger,electricity tf]</t>
  </si>
  <si>
    <t>Transportation Pollutant Emissions Disaggregated[motorbikes,CO2,passenger,natural gas tf]</t>
  </si>
  <si>
    <t>Transportation Pollutant Emissions Disaggregated[motorbikes,CO2,passenger,petroleum gasoline tf]</t>
  </si>
  <si>
    <t>Transportation Pollutant Emissions Disaggregated[motorbikes,CO2,passenger,petroleum diesel tf]</t>
  </si>
  <si>
    <t>Transportation Pollutant Emissions Disaggregated[motorbikes,CO2,passenger,biofuel gasoline tf]</t>
  </si>
  <si>
    <t>Transportation Pollutant Emissions Disaggregated[motorbikes,CO2,passenger,biofuel diesel tf]</t>
  </si>
  <si>
    <t>Transportation Pollutant Emissions Disaggregated[motorbikes,CO2,passenger,jet fuel tf]</t>
  </si>
  <si>
    <t>Transportation Pollutant Emissions Disaggregated[motorbikes,CO2,passenger,heavy or residual fuel oil tf]</t>
  </si>
  <si>
    <t>Transportation Pollutant Emissions Disaggregated[motorbikes,CO2,passenger,LPG propane or butane tf]</t>
  </si>
  <si>
    <t>Transportation Pollutant Emissions Disaggregated[motorbikes,CO2,passenger,hydrogen tf]</t>
  </si>
  <si>
    <t>Transportation Pollutant Emissions Disaggregated[motorbikes,CO2,freight,electricity tf]</t>
  </si>
  <si>
    <t>Transportation Pollutant Emissions Disaggregated[motorbikes,CO2,freight,natural gas tf]</t>
  </si>
  <si>
    <t>Transportation Pollutant Emissions Disaggregated[motorbikes,CO2,freight,petroleum gasoline tf]</t>
  </si>
  <si>
    <t>Transportation Pollutant Emissions Disaggregated[motorbikes,CO2,freight,petroleum diesel tf]</t>
  </si>
  <si>
    <t>Transportation Pollutant Emissions Disaggregated[motorbikes,CO2,freight,biofuel gasoline tf]</t>
  </si>
  <si>
    <t>Transportation Pollutant Emissions Disaggregated[motorbikes,CO2,freight,biofuel diesel tf]</t>
  </si>
  <si>
    <t>Transportation Pollutant Emissions Disaggregated[motorbikes,CO2,freight,jet fuel tf]</t>
  </si>
  <si>
    <t>Transportation Pollutant Emissions Disaggregated[motorbikes,CO2,freight,heavy or residual fuel oil tf]</t>
  </si>
  <si>
    <t>Transportation Pollutant Emissions Disaggregated[motorbikes,CO2,freight,LPG propane or butane tf]</t>
  </si>
  <si>
    <t>Transportation Pollutant Emissions Disaggregated[motorbikes,CO2,freight,hydrogen tf]</t>
  </si>
  <si>
    <t>Transportation Pollutant Emissions Disaggregated[motorbikes,VOC,passenger,electricity tf]</t>
  </si>
  <si>
    <t>Transportation Pollutant Emissions Disaggregated[motorbikes,VOC,passenger,natural gas tf]</t>
  </si>
  <si>
    <t>Transportation Pollutant Emissions Disaggregated[motorbikes,VOC,passenger,petroleum gasoline tf]</t>
  </si>
  <si>
    <t>Transportation Pollutant Emissions Disaggregated[motorbikes,VOC,passenger,petroleum diesel tf]</t>
  </si>
  <si>
    <t>Transportation Pollutant Emissions Disaggregated[motorbikes,VOC,passenger,biofuel gasoline tf]</t>
  </si>
  <si>
    <t>Transportation Pollutant Emissions Disaggregated[motorbikes,VOC,passenger,biofuel diesel tf]</t>
  </si>
  <si>
    <t>Transportation Pollutant Emissions Disaggregated[motorbikes,VOC,passenger,jet fuel tf]</t>
  </si>
  <si>
    <t>Transportation Pollutant Emissions Disaggregated[motorbikes,VOC,passenger,heavy or residual fuel oil tf]</t>
  </si>
  <si>
    <t>Transportation Pollutant Emissions Disaggregated[motorbikes,VOC,passenger,LPG propane or butane tf]</t>
  </si>
  <si>
    <t>Transportation Pollutant Emissions Disaggregated[motorbikes,VOC,passenger,hydrogen tf]</t>
  </si>
  <si>
    <t>Transportation Pollutant Emissions Disaggregated[motorbikes,VOC,freight,electricity tf]</t>
  </si>
  <si>
    <t>Transportation Pollutant Emissions Disaggregated[motorbikes,VOC,freight,natural gas tf]</t>
  </si>
  <si>
    <t>Transportation Pollutant Emissions Disaggregated[motorbikes,VOC,freight,petroleum gasoline tf]</t>
  </si>
  <si>
    <t>Transportation Pollutant Emissions Disaggregated[motorbikes,VOC,freight,petroleum diesel tf]</t>
  </si>
  <si>
    <t>Transportation Pollutant Emissions Disaggregated[motorbikes,VOC,freight,biofuel gasoline tf]</t>
  </si>
  <si>
    <t>Transportation Pollutant Emissions Disaggregated[motorbikes,VOC,freight,biofuel diesel tf]</t>
  </si>
  <si>
    <t>Transportation Pollutant Emissions Disaggregated[motorbikes,VOC,freight,jet fuel tf]</t>
  </si>
  <si>
    <t>Transportation Pollutant Emissions Disaggregated[motorbikes,VOC,freight,heavy or residual fuel oil tf]</t>
  </si>
  <si>
    <t>Transportation Pollutant Emissions Disaggregated[motorbikes,VOC,freight,LPG propane or butane tf]</t>
  </si>
  <si>
    <t>Transportation Pollutant Emissions Disaggregated[motorbikes,VOC,freight,hydrogen tf]</t>
  </si>
  <si>
    <t>Transportation Pollutant Emissions Disaggregated[motorbikes,CO,passenger,electricity tf]</t>
  </si>
  <si>
    <t>Transportation Pollutant Emissions Disaggregated[motorbikes,CO,passenger,natural gas tf]</t>
  </si>
  <si>
    <t>Transportation Pollutant Emissions Disaggregated[motorbikes,CO,passenger,petroleum gasoline tf]</t>
  </si>
  <si>
    <t>Transportation Pollutant Emissions Disaggregated[motorbikes,CO,passenger,petroleum diesel tf]</t>
  </si>
  <si>
    <t>Transportation Pollutant Emissions Disaggregated[motorbikes,CO,passenger,biofuel gasoline tf]</t>
  </si>
  <si>
    <t>Transportation Pollutant Emissions Disaggregated[motorbikes,CO,passenger,biofuel diesel tf]</t>
  </si>
  <si>
    <t>Transportation Pollutant Emissions Disaggregated[motorbikes,CO,passenger,jet fuel tf]</t>
  </si>
  <si>
    <t>Transportation Pollutant Emissions Disaggregated[motorbikes,CO,passenger,heavy or residual fuel oil tf]</t>
  </si>
  <si>
    <t>Transportation Pollutant Emissions Disaggregated[motorbikes,CO,passenger,LPG propane or butane tf]</t>
  </si>
  <si>
    <t>Transportation Pollutant Emissions Disaggregated[motorbikes,CO,passenger,hydrogen tf]</t>
  </si>
  <si>
    <t>Transportation Pollutant Emissions Disaggregated[motorbikes,CO,freight,electricity tf]</t>
  </si>
  <si>
    <t>Transportation Pollutant Emissions Disaggregated[motorbikes,CO,freight,natural gas tf]</t>
  </si>
  <si>
    <t>Transportation Pollutant Emissions Disaggregated[motorbikes,CO,freight,petroleum gasoline tf]</t>
  </si>
  <si>
    <t>Transportation Pollutant Emissions Disaggregated[motorbikes,CO,freight,petroleum diesel tf]</t>
  </si>
  <si>
    <t>Transportation Pollutant Emissions Disaggregated[motorbikes,CO,freight,biofuel gasoline tf]</t>
  </si>
  <si>
    <t>Transportation Pollutant Emissions Disaggregated[motorbikes,CO,freight,biofuel diesel tf]</t>
  </si>
  <si>
    <t>Transportation Pollutant Emissions Disaggregated[motorbikes,CO,freight,jet fuel tf]</t>
  </si>
  <si>
    <t>Transportation Pollutant Emissions Disaggregated[motorbikes,CO,freight,heavy or residual fuel oil tf]</t>
  </si>
  <si>
    <t>Transportation Pollutant Emissions Disaggregated[motorbikes,CO,freight,LPG propane or butane tf]</t>
  </si>
  <si>
    <t>Transportation Pollutant Emissions Disaggregated[motorbikes,CO,freight,hydrogen tf]</t>
  </si>
  <si>
    <t>Transportation Pollutant Emissions Disaggregated[motorbikes,NOx,passenger,electricity tf]</t>
  </si>
  <si>
    <t>Transportation Pollutant Emissions Disaggregated[motorbikes,NOx,passenger,natural gas tf]</t>
  </si>
  <si>
    <t>Transportation Pollutant Emissions Disaggregated[motorbikes,NOx,passenger,petroleum gasoline tf]</t>
  </si>
  <si>
    <t>Transportation Pollutant Emissions Disaggregated[motorbikes,NOx,passenger,petroleum diesel tf]</t>
  </si>
  <si>
    <t>Transportation Pollutant Emissions Disaggregated[motorbikes,NOx,passenger,biofuel gasoline tf]</t>
  </si>
  <si>
    <t>Transportation Pollutant Emissions Disaggregated[motorbikes,NOx,passenger,biofuel diesel tf]</t>
  </si>
  <si>
    <t>Transportation Pollutant Emissions Disaggregated[motorbikes,NOx,passenger,jet fuel tf]</t>
  </si>
  <si>
    <t>Transportation Pollutant Emissions Disaggregated[motorbikes,NOx,passenger,heavy or residual fuel oil tf]</t>
  </si>
  <si>
    <t>Transportation Pollutant Emissions Disaggregated[motorbikes,NOx,passenger,LPG propane or butane tf]</t>
  </si>
  <si>
    <t>Transportation Pollutant Emissions Disaggregated[motorbikes,NOx,passenger,hydrogen tf]</t>
  </si>
  <si>
    <t>Transportation Pollutant Emissions Disaggregated[motorbikes,NOx,freight,electricity tf]</t>
  </si>
  <si>
    <t>Transportation Pollutant Emissions Disaggregated[motorbikes,NOx,freight,natural gas tf]</t>
  </si>
  <si>
    <t>Transportation Pollutant Emissions Disaggregated[motorbikes,NOx,freight,petroleum gasoline tf]</t>
  </si>
  <si>
    <t>Transportation Pollutant Emissions Disaggregated[motorbikes,NOx,freight,petroleum diesel tf]</t>
  </si>
  <si>
    <t>Transportation Pollutant Emissions Disaggregated[motorbikes,NOx,freight,biofuel gasoline tf]</t>
  </si>
  <si>
    <t>Transportation Pollutant Emissions Disaggregated[motorbikes,NOx,freight,biofuel diesel tf]</t>
  </si>
  <si>
    <t>Transportation Pollutant Emissions Disaggregated[motorbikes,NOx,freight,jet fuel tf]</t>
  </si>
  <si>
    <t>Transportation Pollutant Emissions Disaggregated[motorbikes,NOx,freight,heavy or residual fuel oil tf]</t>
  </si>
  <si>
    <t>Transportation Pollutant Emissions Disaggregated[motorbikes,NOx,freight,LPG propane or butane tf]</t>
  </si>
  <si>
    <t>Transportation Pollutant Emissions Disaggregated[motorbikes,NOx,freight,hydrogen tf]</t>
  </si>
  <si>
    <t>Transportation Pollutant Emissions Disaggregated[motorbikes,PM10,passenger,electricity tf]</t>
  </si>
  <si>
    <t>Transportation Pollutant Emissions Disaggregated[motorbikes,PM10,passenger,natural gas tf]</t>
  </si>
  <si>
    <t>Transportation Pollutant Emissions Disaggregated[motorbikes,PM10,passenger,petroleum gasoline tf]</t>
  </si>
  <si>
    <t>Transportation Pollutant Emissions Disaggregated[motorbikes,PM10,passenger,petroleum diesel tf]</t>
  </si>
  <si>
    <t>Transportation Pollutant Emissions Disaggregated[motorbikes,PM10,passenger,biofuel gasoline tf]</t>
  </si>
  <si>
    <t>Transportation Pollutant Emissions Disaggregated[motorbikes,PM10,passenger,biofuel diesel tf]</t>
  </si>
  <si>
    <t>Transportation Pollutant Emissions Disaggregated[motorbikes,PM10,passenger,jet fuel tf]</t>
  </si>
  <si>
    <t>Transportation Pollutant Emissions Disaggregated[motorbikes,PM10,passenger,heavy or residual fuel oil tf]</t>
  </si>
  <si>
    <t>Transportation Pollutant Emissions Disaggregated[motorbikes,PM10,passenger,LPG propane or butane tf]</t>
  </si>
  <si>
    <t>Transportation Pollutant Emissions Disaggregated[motorbikes,PM10,passenger,hydrogen tf]</t>
  </si>
  <si>
    <t>Transportation Pollutant Emissions Disaggregated[motorbikes,PM10,freight,electricity tf]</t>
  </si>
  <si>
    <t>Transportation Pollutant Emissions Disaggregated[motorbikes,PM10,freight,natural gas tf]</t>
  </si>
  <si>
    <t>Transportation Pollutant Emissions Disaggregated[motorbikes,PM10,freight,petroleum gasoline tf]</t>
  </si>
  <si>
    <t>Transportation Pollutant Emissions Disaggregated[motorbikes,PM10,freight,petroleum diesel tf]</t>
  </si>
  <si>
    <t>Transportation Pollutant Emissions Disaggregated[motorbikes,PM10,freight,biofuel gasoline tf]</t>
  </si>
  <si>
    <t>Transportation Pollutant Emissions Disaggregated[motorbikes,PM10,freight,biofuel diesel tf]</t>
  </si>
  <si>
    <t>Transportation Pollutant Emissions Disaggregated[motorbikes,PM10,freight,jet fuel tf]</t>
  </si>
  <si>
    <t>Transportation Pollutant Emissions Disaggregated[motorbikes,PM10,freight,heavy or residual fuel oil tf]</t>
  </si>
  <si>
    <t>Transportation Pollutant Emissions Disaggregated[motorbikes,PM10,freight,LPG propane or butane tf]</t>
  </si>
  <si>
    <t>Transportation Pollutant Emissions Disaggregated[motorbikes,PM10,freight,hydrogen tf]</t>
  </si>
  <si>
    <t>Transportation Pollutant Emissions Disaggregated[motorbikes,PM25,passenger,electricity tf]</t>
  </si>
  <si>
    <t>Transportation Pollutant Emissions Disaggregated[motorbikes,PM25,passenger,natural gas tf]</t>
  </si>
  <si>
    <t>Transportation Pollutant Emissions Disaggregated[motorbikes,PM25,passenger,petroleum gasoline tf]</t>
  </si>
  <si>
    <t>Transportation Pollutant Emissions Disaggregated[motorbikes,PM25,passenger,petroleum diesel tf]</t>
  </si>
  <si>
    <t>Transportation Pollutant Emissions Disaggregated[motorbikes,PM25,passenger,biofuel gasoline tf]</t>
  </si>
  <si>
    <t>Transportation Pollutant Emissions Disaggregated[motorbikes,PM25,passenger,biofuel diesel tf]</t>
  </si>
  <si>
    <t>Transportation Pollutant Emissions Disaggregated[motorbikes,PM25,passenger,jet fuel tf]</t>
  </si>
  <si>
    <t>Transportation Pollutant Emissions Disaggregated[motorbikes,PM25,passenger,heavy or residual fuel oil tf]</t>
  </si>
  <si>
    <t>Transportation Pollutant Emissions Disaggregated[motorbikes,PM25,passenger,LPG propane or butane tf]</t>
  </si>
  <si>
    <t>Transportation Pollutant Emissions Disaggregated[motorbikes,PM25,passenger,hydrogen tf]</t>
  </si>
  <si>
    <t>Transportation Pollutant Emissions Disaggregated[motorbikes,PM25,freight,electricity tf]</t>
  </si>
  <si>
    <t>Transportation Pollutant Emissions Disaggregated[motorbikes,PM25,freight,natural gas tf]</t>
  </si>
  <si>
    <t>Transportation Pollutant Emissions Disaggregated[motorbikes,PM25,freight,petroleum gasoline tf]</t>
  </si>
  <si>
    <t>Transportation Pollutant Emissions Disaggregated[motorbikes,PM25,freight,petroleum diesel tf]</t>
  </si>
  <si>
    <t>Transportation Pollutant Emissions Disaggregated[motorbikes,PM25,freight,biofuel gasoline tf]</t>
  </si>
  <si>
    <t>Transportation Pollutant Emissions Disaggregated[motorbikes,PM25,freight,biofuel diesel tf]</t>
  </si>
  <si>
    <t>Transportation Pollutant Emissions Disaggregated[motorbikes,PM25,freight,jet fuel tf]</t>
  </si>
  <si>
    <t>Transportation Pollutant Emissions Disaggregated[motorbikes,PM25,freight,heavy or residual fuel oil tf]</t>
  </si>
  <si>
    <t>Transportation Pollutant Emissions Disaggregated[motorbikes,PM25,freight,LPG propane or butane tf]</t>
  </si>
  <si>
    <t>Transportation Pollutant Emissions Disaggregated[motorbikes,PM25,freight,hydrogen tf]</t>
  </si>
  <si>
    <t>Transportation Pollutant Emissions Disaggregated[motorbikes,SOx,passenger,electricity tf]</t>
  </si>
  <si>
    <t>Transportation Pollutant Emissions Disaggregated[motorbikes,SOx,passenger,natural gas tf]</t>
  </si>
  <si>
    <t>Transportation Pollutant Emissions Disaggregated[motorbikes,SOx,passenger,petroleum gasoline tf]</t>
  </si>
  <si>
    <t>Transportation Pollutant Emissions Disaggregated[motorbikes,SOx,passenger,petroleum diesel tf]</t>
  </si>
  <si>
    <t>Transportation Pollutant Emissions Disaggregated[motorbikes,SOx,passenger,biofuel gasoline tf]</t>
  </si>
  <si>
    <t>Transportation Pollutant Emissions Disaggregated[motorbikes,SOx,passenger,biofuel diesel tf]</t>
  </si>
  <si>
    <t>Transportation Pollutant Emissions Disaggregated[motorbikes,SOx,passenger,jet fuel tf]</t>
  </si>
  <si>
    <t>Transportation Pollutant Emissions Disaggregated[motorbikes,SOx,passenger,heavy or residual fuel oil tf]</t>
  </si>
  <si>
    <t>Transportation Pollutant Emissions Disaggregated[motorbikes,SOx,passenger,LPG propane or butane tf]</t>
  </si>
  <si>
    <t>Transportation Pollutant Emissions Disaggregated[motorbikes,SOx,passenger,hydrogen tf]</t>
  </si>
  <si>
    <t>Transportation Pollutant Emissions Disaggregated[motorbikes,SOx,freight,electricity tf]</t>
  </si>
  <si>
    <t>Transportation Pollutant Emissions Disaggregated[motorbikes,SOx,freight,natural gas tf]</t>
  </si>
  <si>
    <t>Transportation Pollutant Emissions Disaggregated[motorbikes,SOx,freight,petroleum gasoline tf]</t>
  </si>
  <si>
    <t>Transportation Pollutant Emissions Disaggregated[motorbikes,SOx,freight,petroleum diesel tf]</t>
  </si>
  <si>
    <t>Transportation Pollutant Emissions Disaggregated[motorbikes,SOx,freight,biofuel gasoline tf]</t>
  </si>
  <si>
    <t>Transportation Pollutant Emissions Disaggregated[motorbikes,SOx,freight,biofuel diesel tf]</t>
  </si>
  <si>
    <t>Transportation Pollutant Emissions Disaggregated[motorbikes,SOx,freight,jet fuel tf]</t>
  </si>
  <si>
    <t>Transportation Pollutant Emissions Disaggregated[motorbikes,SOx,freight,heavy or residual fuel oil tf]</t>
  </si>
  <si>
    <t>Transportation Pollutant Emissions Disaggregated[motorbikes,SOx,freight,LPG propane or butane tf]</t>
  </si>
  <si>
    <t>Transportation Pollutant Emissions Disaggregated[motorbikes,SOx,freight,hydrogen tf]</t>
  </si>
  <si>
    <t>Transportation Pollutant Emissions Disaggregated[motorbikes,BC,passenger,electricity tf]</t>
  </si>
  <si>
    <t>Transportation Pollutant Emissions Disaggregated[motorbikes,BC,passenger,natural gas tf]</t>
  </si>
  <si>
    <t>Transportation Pollutant Emissions Disaggregated[motorbikes,BC,passenger,petroleum gasoline tf]</t>
  </si>
  <si>
    <t>Transportation Pollutant Emissions Disaggregated[motorbikes,BC,passenger,petroleum diesel tf]</t>
  </si>
  <si>
    <t>Transportation Pollutant Emissions Disaggregated[motorbikes,BC,passenger,biofuel gasoline tf]</t>
  </si>
  <si>
    <t>Transportation Pollutant Emissions Disaggregated[motorbikes,BC,passenger,biofuel diesel tf]</t>
  </si>
  <si>
    <t>Transportation Pollutant Emissions Disaggregated[motorbikes,BC,passenger,jet fuel tf]</t>
  </si>
  <si>
    <t>Transportation Pollutant Emissions Disaggregated[motorbikes,BC,passenger,heavy or residual fuel oil tf]</t>
  </si>
  <si>
    <t>Transportation Pollutant Emissions Disaggregated[motorbikes,BC,passenger,LPG propane or butane tf]</t>
  </si>
  <si>
    <t>Transportation Pollutant Emissions Disaggregated[motorbikes,BC,passenger,hydrogen tf]</t>
  </si>
  <si>
    <t>Transportation Pollutant Emissions Disaggregated[motorbikes,BC,freight,electricity tf]</t>
  </si>
  <si>
    <t>Transportation Pollutant Emissions Disaggregated[motorbikes,BC,freight,natural gas tf]</t>
  </si>
  <si>
    <t>Transportation Pollutant Emissions Disaggregated[motorbikes,BC,freight,petroleum gasoline tf]</t>
  </si>
  <si>
    <t>Transportation Pollutant Emissions Disaggregated[motorbikes,BC,freight,petroleum diesel tf]</t>
  </si>
  <si>
    <t>Transportation Pollutant Emissions Disaggregated[motorbikes,BC,freight,biofuel gasoline tf]</t>
  </si>
  <si>
    <t>Transportation Pollutant Emissions Disaggregated[motorbikes,BC,freight,biofuel diesel tf]</t>
  </si>
  <si>
    <t>Transportation Pollutant Emissions Disaggregated[motorbikes,BC,freight,jet fuel tf]</t>
  </si>
  <si>
    <t>Transportation Pollutant Emissions Disaggregated[motorbikes,BC,freight,heavy or residual fuel oil tf]</t>
  </si>
  <si>
    <t>Transportation Pollutant Emissions Disaggregated[motorbikes,BC,freight,LPG propane or butane tf]</t>
  </si>
  <si>
    <t>Transportation Pollutant Emissions Disaggregated[motorbikes,BC,freight,hydrogen tf]</t>
  </si>
  <si>
    <t>Transportation Pollutant Emissions Disaggregated[motorbikes,OC,passenger,electricity tf]</t>
  </si>
  <si>
    <t>Transportation Pollutant Emissions Disaggregated[motorbikes,OC,passenger,natural gas tf]</t>
  </si>
  <si>
    <t>Transportation Pollutant Emissions Disaggregated[motorbikes,OC,passenger,petroleum gasoline tf]</t>
  </si>
  <si>
    <t>Transportation Pollutant Emissions Disaggregated[motorbikes,OC,passenger,petroleum diesel tf]</t>
  </si>
  <si>
    <t>Transportation Pollutant Emissions Disaggregated[motorbikes,OC,passenger,biofuel gasoline tf]</t>
  </si>
  <si>
    <t>Transportation Pollutant Emissions Disaggregated[motorbikes,OC,passenger,biofuel diesel tf]</t>
  </si>
  <si>
    <t>Transportation Pollutant Emissions Disaggregated[motorbikes,OC,passenger,jet fuel tf]</t>
  </si>
  <si>
    <t>Transportation Pollutant Emissions Disaggregated[motorbikes,OC,passenger,heavy or residual fuel oil tf]</t>
  </si>
  <si>
    <t>Transportation Pollutant Emissions Disaggregated[motorbikes,OC,passenger,LPG propane or butane tf]</t>
  </si>
  <si>
    <t>Transportation Pollutant Emissions Disaggregated[motorbikes,OC,passenger,hydrogen tf]</t>
  </si>
  <si>
    <t>Transportation Pollutant Emissions Disaggregated[motorbikes,OC,freight,electricity tf]</t>
  </si>
  <si>
    <t>Transportation Pollutant Emissions Disaggregated[motorbikes,OC,freight,natural gas tf]</t>
  </si>
  <si>
    <t>Transportation Pollutant Emissions Disaggregated[motorbikes,OC,freight,petroleum gasoline tf]</t>
  </si>
  <si>
    <t>Transportation Pollutant Emissions Disaggregated[motorbikes,OC,freight,petroleum diesel tf]</t>
  </si>
  <si>
    <t>Transportation Pollutant Emissions Disaggregated[motorbikes,OC,freight,biofuel gasoline tf]</t>
  </si>
  <si>
    <t>Transportation Pollutant Emissions Disaggregated[motorbikes,OC,freight,biofuel diesel tf]</t>
  </si>
  <si>
    <t>Transportation Pollutant Emissions Disaggregated[motorbikes,OC,freight,jet fuel tf]</t>
  </si>
  <si>
    <t>Transportation Pollutant Emissions Disaggregated[motorbikes,OC,freight,heavy or residual fuel oil tf]</t>
  </si>
  <si>
    <t>Transportation Pollutant Emissions Disaggregated[motorbikes,OC,freight,LPG propane or butane tf]</t>
  </si>
  <si>
    <t>Transportation Pollutant Emissions Disaggregated[motorbikes,OC,freight,hydrogen tf]</t>
  </si>
  <si>
    <t>Transportation Pollutant Emissions Disaggregated[motorbikes,CH4,passenger,electricity tf]</t>
  </si>
  <si>
    <t>Transportation Pollutant Emissions Disaggregated[motorbikes,CH4,passenger,natural gas tf]</t>
  </si>
  <si>
    <t>Transportation Pollutant Emissions Disaggregated[motorbikes,CH4,passenger,petroleum gasoline tf]</t>
  </si>
  <si>
    <t>Transportation Pollutant Emissions Disaggregated[motorbikes,CH4,passenger,petroleum diesel tf]</t>
  </si>
  <si>
    <t>Transportation Pollutant Emissions Disaggregated[motorbikes,CH4,passenger,biofuel gasoline tf]</t>
  </si>
  <si>
    <t>Transportation Pollutant Emissions Disaggregated[motorbikes,CH4,passenger,biofuel diesel tf]</t>
  </si>
  <si>
    <t>Transportation Pollutant Emissions Disaggregated[motorbikes,CH4,passenger,jet fuel tf]</t>
  </si>
  <si>
    <t>Transportation Pollutant Emissions Disaggregated[motorbikes,CH4,passenger,heavy or residual fuel oil tf]</t>
  </si>
  <si>
    <t>Transportation Pollutant Emissions Disaggregated[motorbikes,CH4,passenger,LPG propane or butane tf]</t>
  </si>
  <si>
    <t>Transportation Pollutant Emissions Disaggregated[motorbikes,CH4,passenger,hydrogen tf]</t>
  </si>
  <si>
    <t>Transportation Pollutant Emissions Disaggregated[motorbikes,CH4,freight,electricity tf]</t>
  </si>
  <si>
    <t>Transportation Pollutant Emissions Disaggregated[motorbikes,CH4,freight,natural gas tf]</t>
  </si>
  <si>
    <t>Transportation Pollutant Emissions Disaggregated[motorbikes,CH4,freight,petroleum gasoline tf]</t>
  </si>
  <si>
    <t>Transportation Pollutant Emissions Disaggregated[motorbikes,CH4,freight,petroleum diesel tf]</t>
  </si>
  <si>
    <t>Transportation Pollutant Emissions Disaggregated[motorbikes,CH4,freight,biofuel gasoline tf]</t>
  </si>
  <si>
    <t>Transportation Pollutant Emissions Disaggregated[motorbikes,CH4,freight,biofuel diesel tf]</t>
  </si>
  <si>
    <t>Transportation Pollutant Emissions Disaggregated[motorbikes,CH4,freight,jet fuel tf]</t>
  </si>
  <si>
    <t>Transportation Pollutant Emissions Disaggregated[motorbikes,CH4,freight,heavy or residual fuel oil tf]</t>
  </si>
  <si>
    <t>Transportation Pollutant Emissions Disaggregated[motorbikes,CH4,freight,LPG propane or butane tf]</t>
  </si>
  <si>
    <t>Transportation Pollutant Emissions Disaggregated[motorbikes,CH4,freight,hydrogen tf]</t>
  </si>
  <si>
    <t>Transportation Pollutant Emissions Disaggregated[motorbikes,N2O,passenger,electricity tf]</t>
  </si>
  <si>
    <t>Transportation Pollutant Emissions Disaggregated[motorbikes,N2O,passenger,natural gas tf]</t>
  </si>
  <si>
    <t>Transportation Pollutant Emissions Disaggregated[motorbikes,N2O,passenger,petroleum gasoline tf]</t>
  </si>
  <si>
    <t>Transportation Pollutant Emissions Disaggregated[motorbikes,N2O,passenger,petroleum diesel tf]</t>
  </si>
  <si>
    <t>Transportation Pollutant Emissions Disaggregated[motorbikes,N2O,passenger,biofuel gasoline tf]</t>
  </si>
  <si>
    <t>Transportation Pollutant Emissions Disaggregated[motorbikes,N2O,passenger,biofuel diesel tf]</t>
  </si>
  <si>
    <t>Transportation Pollutant Emissions Disaggregated[motorbikes,N2O,passenger,jet fuel tf]</t>
  </si>
  <si>
    <t>Transportation Pollutant Emissions Disaggregated[motorbikes,N2O,passenger,heavy or residual fuel oil tf]</t>
  </si>
  <si>
    <t>Transportation Pollutant Emissions Disaggregated[motorbikes,N2O,passenger,LPG propane or butane tf]</t>
  </si>
  <si>
    <t>Transportation Pollutant Emissions Disaggregated[motorbikes,N2O,passenger,hydrogen tf]</t>
  </si>
  <si>
    <t>Transportation Pollutant Emissions Disaggregated[motorbikes,N2O,freight,electricity tf]</t>
  </si>
  <si>
    <t>Transportation Pollutant Emissions Disaggregated[motorbikes,N2O,freight,natural gas tf]</t>
  </si>
  <si>
    <t>Transportation Pollutant Emissions Disaggregated[motorbikes,N2O,freight,petroleum gasoline tf]</t>
  </si>
  <si>
    <t>Transportation Pollutant Emissions Disaggregated[motorbikes,N2O,freight,petroleum diesel tf]</t>
  </si>
  <si>
    <t>Transportation Pollutant Emissions Disaggregated[motorbikes,N2O,freight,biofuel gasoline tf]</t>
  </si>
  <si>
    <t>Transportation Pollutant Emissions Disaggregated[motorbikes,N2O,freight,biofuel diesel tf]</t>
  </si>
  <si>
    <t>Transportation Pollutant Emissions Disaggregated[motorbikes,N2O,freight,jet fuel tf]</t>
  </si>
  <si>
    <t>Transportation Pollutant Emissions Disaggregated[motorbikes,N2O,freight,heavy or residual fuel oil tf]</t>
  </si>
  <si>
    <t>Transportation Pollutant Emissions Disaggregated[motorbikes,N2O,freight,LPG propane or butane tf]</t>
  </si>
  <si>
    <t>Transportation Pollutant Emissions Disaggregated[motorbikes,N2O,freight,hydrogen tf]</t>
  </si>
  <si>
    <t>Transportation Pollutant Emissions Disaggregated[motorbikes,F gases,passenger,electricity tf]</t>
  </si>
  <si>
    <t>Transportation Pollutant Emissions Disaggregated[motorbikes,F gases,passenger,natural gas tf]</t>
  </si>
  <si>
    <t>Transportation Pollutant Emissions Disaggregated[motorbikes,F gases,passenger,petroleum gasoline tf]</t>
  </si>
  <si>
    <t>Transportation Pollutant Emissions Disaggregated[motorbikes,F gases,passenger,petroleum diesel tf]</t>
  </si>
  <si>
    <t>Transportation Pollutant Emissions Disaggregated[motorbikes,F gases,passenger,biofuel gasoline tf]</t>
  </si>
  <si>
    <t>Transportation Pollutant Emissions Disaggregated[motorbikes,F gases,passenger,biofuel diesel tf]</t>
  </si>
  <si>
    <t>Transportation Pollutant Emissions Disaggregated[motorbikes,F gases,passenger,jet fuel tf]</t>
  </si>
  <si>
    <t>Transportation Pollutant Emissions Disaggregated[motorbikes,F gases,passenger,heavy or residual fuel oil tf]</t>
  </si>
  <si>
    <t>Transportation Pollutant Emissions Disaggregated[motorbikes,F gases,passenger,LPG propane or butane tf]</t>
  </si>
  <si>
    <t>Transportation Pollutant Emissions Disaggregated[motorbikes,F gases,passenger,hydrogen tf]</t>
  </si>
  <si>
    <t>Transportation Pollutant Emissions Disaggregated[motorbikes,F gases,freight,electricity tf]</t>
  </si>
  <si>
    <t>Transportation Pollutant Emissions Disaggregated[motorbikes,F gases,freight,natural gas tf]</t>
  </si>
  <si>
    <t>Transportation Pollutant Emissions Disaggregated[motorbikes,F gases,freight,petroleum gasoline tf]</t>
  </si>
  <si>
    <t>Transportation Pollutant Emissions Disaggregated[motorbikes,F gases,freight,petroleum diesel tf]</t>
  </si>
  <si>
    <t>Transportation Pollutant Emissions Disaggregated[motorbikes,F gases,freight,biofuel gasoline tf]</t>
  </si>
  <si>
    <t>Transportation Pollutant Emissions Disaggregated[motorbikes,F gases,freight,biofuel diesel tf]</t>
  </si>
  <si>
    <t>Transportation Pollutant Emissions Disaggregated[motorbikes,F gases,freight,jet fuel tf]</t>
  </si>
  <si>
    <t>Transportation Pollutant Emissions Disaggregated[motorbikes,F gases,freight,heavy or residual fuel oil tf]</t>
  </si>
  <si>
    <t>Transportation Pollutant Emissions Disaggregated[motorbikes,F gases,freight,LPG propane or butane tf]</t>
  </si>
  <si>
    <t>Transportation Pollutant Emissions Disaggregated[motorbikes,F gases,freight,hydrogen tf]</t>
  </si>
  <si>
    <t>Transportation Sector Pollutant Emissions[CO2]</t>
  </si>
  <si>
    <t>Transportation Sector Pollutant Emissions[VOC]</t>
  </si>
  <si>
    <t>Transportation Sector Pollutant Emissions[CO]</t>
  </si>
  <si>
    <t>Transportation Sector Pollutant Emissions[NOx]</t>
  </si>
  <si>
    <t>Transportation Sector Pollutant Emissions[PM10]</t>
  </si>
  <si>
    <t>Transportation Sector Pollutant Emissions[PM25]</t>
  </si>
  <si>
    <t>Transportation Sector Pollutant Emissions[SOx]</t>
  </si>
  <si>
    <t>Transportation Sector Pollutant Emissions[BC]</t>
  </si>
  <si>
    <t>Transportation Sector Pollutant Emissions[OC]</t>
  </si>
  <si>
    <t>Transportation Sector Pollutant Emissions[CH4]</t>
  </si>
  <si>
    <t>Transportation Sector Pollutant Emissions[N2O]</t>
  </si>
  <si>
    <t>Transportation Sector Pollutant Emissions[F gases]</t>
  </si>
  <si>
    <t>Electricity Sector Pollutant Emissions[CO2,hard coal es]</t>
  </si>
  <si>
    <t>Electricity Sector Pollutant Emissions[CO2,natural gas nonpeaker es]</t>
  </si>
  <si>
    <t>Electricity Sector Pollutant Emissions[CO2,nuclear es]</t>
  </si>
  <si>
    <t>Electricity Sector Pollutant Emissions[CO2,hydro es]</t>
  </si>
  <si>
    <t>Electricity Sector Pollutant Emissions[CO2,onshore wind es]</t>
  </si>
  <si>
    <t>Electricity Sector Pollutant Emissions[CO2,solar PV es]</t>
  </si>
  <si>
    <t>Electricity Sector Pollutant Emissions[CO2,solar thermal es]</t>
  </si>
  <si>
    <t>Electricity Sector Pollutant Emissions[CO2,biomass es]</t>
  </si>
  <si>
    <t>Electricity Sector Pollutant Emissions[CO2,geothermal es]</t>
  </si>
  <si>
    <t>Electricity Sector Pollutant Emissions[CO2,petroleum es]</t>
  </si>
  <si>
    <t>Electricity Sector Pollutant Emissions[CO2,natural gas peaker es]</t>
  </si>
  <si>
    <t>Electricity Sector Pollutant Emissions[CO2,lignite es]</t>
  </si>
  <si>
    <t>Electricity Sector Pollutant Emissions[CO2,offshore wind es]</t>
  </si>
  <si>
    <t>Electricity Sector Pollutant Emissions[CO2,crude oil es]</t>
  </si>
  <si>
    <t>Electricity Sector Pollutant Emissions[CO2,heavy or residual fuel oil es]</t>
  </si>
  <si>
    <t>Electricity Sector Pollutant Emissions[CO2,municipal solid waste es]</t>
  </si>
  <si>
    <t>Electricity Sector Pollutant Emissions[VOC,hard coal es]</t>
  </si>
  <si>
    <t>Electricity Sector Pollutant Emissions[VOC,natural gas nonpeaker es]</t>
  </si>
  <si>
    <t>Electricity Sector Pollutant Emissions[VOC,nuclear es]</t>
  </si>
  <si>
    <t>Electricity Sector Pollutant Emissions[VOC,hydro es]</t>
  </si>
  <si>
    <t>Electricity Sector Pollutant Emissions[VOC,onshore wind es]</t>
  </si>
  <si>
    <t>Electricity Sector Pollutant Emissions[VOC,solar PV es]</t>
  </si>
  <si>
    <t>Electricity Sector Pollutant Emissions[VOC,solar thermal es]</t>
  </si>
  <si>
    <t>Electricity Sector Pollutant Emissions[VOC,biomass es]</t>
  </si>
  <si>
    <t>Electricity Sector Pollutant Emissions[VOC,geothermal es]</t>
  </si>
  <si>
    <t>Electricity Sector Pollutant Emissions[VOC,petroleum es]</t>
  </si>
  <si>
    <t>Electricity Sector Pollutant Emissions[VOC,natural gas peaker es]</t>
  </si>
  <si>
    <t>Electricity Sector Pollutant Emissions[VOC,lignite es]</t>
  </si>
  <si>
    <t>Electricity Sector Pollutant Emissions[VOC,offshore wind es]</t>
  </si>
  <si>
    <t>Electricity Sector Pollutant Emissions[VOC,crude oil es]</t>
  </si>
  <si>
    <t>Electricity Sector Pollutant Emissions[VOC,heavy or residual fuel oil es]</t>
  </si>
  <si>
    <t>Electricity Sector Pollutant Emissions[VOC,municipal solid waste es]</t>
  </si>
  <si>
    <t>Electricity Sector Pollutant Emissions[CO,hard coal es]</t>
  </si>
  <si>
    <t>Electricity Sector Pollutant Emissions[CO,natural gas nonpeaker es]</t>
  </si>
  <si>
    <t>Electricity Sector Pollutant Emissions[CO,nuclear es]</t>
  </si>
  <si>
    <t>Electricity Sector Pollutant Emissions[CO,hydro es]</t>
  </si>
  <si>
    <t>Electricity Sector Pollutant Emissions[CO,onshore wind es]</t>
  </si>
  <si>
    <t>Electricity Sector Pollutant Emissions[CO,solar PV es]</t>
  </si>
  <si>
    <t>Electricity Sector Pollutant Emissions[CO,solar thermal es]</t>
  </si>
  <si>
    <t>Electricity Sector Pollutant Emissions[CO,biomass es]</t>
  </si>
  <si>
    <t>Electricity Sector Pollutant Emissions[CO,geothermal es]</t>
  </si>
  <si>
    <t>Electricity Sector Pollutant Emissions[CO,petroleum es]</t>
  </si>
  <si>
    <t>Electricity Sector Pollutant Emissions[CO,natural gas peaker es]</t>
  </si>
  <si>
    <t>Electricity Sector Pollutant Emissions[CO,lignite es]</t>
  </si>
  <si>
    <t>Electricity Sector Pollutant Emissions[CO,offshore wind es]</t>
  </si>
  <si>
    <t>Electricity Sector Pollutant Emissions[CO,crude oil es]</t>
  </si>
  <si>
    <t>Electricity Sector Pollutant Emissions[CO,heavy or residual fuel oil es]</t>
  </si>
  <si>
    <t>Electricity Sector Pollutant Emissions[CO,municipal solid waste es]</t>
  </si>
  <si>
    <t>Electricity Sector Pollutant Emissions[NOx,hard coal es]</t>
  </si>
  <si>
    <t>Electricity Sector Pollutant Emissions[NOx,natural gas nonpeaker es]</t>
  </si>
  <si>
    <t>Electricity Sector Pollutant Emissions[NOx,nuclear es]</t>
  </si>
  <si>
    <t>Electricity Sector Pollutant Emissions[NOx,hydro es]</t>
  </si>
  <si>
    <t>Electricity Sector Pollutant Emissions[NOx,onshore wind es]</t>
  </si>
  <si>
    <t>Electricity Sector Pollutant Emissions[NOx,solar PV es]</t>
  </si>
  <si>
    <t>Electricity Sector Pollutant Emissions[NOx,solar thermal es]</t>
  </si>
  <si>
    <t>Electricity Sector Pollutant Emissions[NOx,biomass es]</t>
  </si>
  <si>
    <t>Electricity Sector Pollutant Emissions[NOx,geothermal es]</t>
  </si>
  <si>
    <t>Electricity Sector Pollutant Emissions[NOx,petroleum es]</t>
  </si>
  <si>
    <t>Electricity Sector Pollutant Emissions[NOx,natural gas peaker es]</t>
  </si>
  <si>
    <t>Electricity Sector Pollutant Emissions[NOx,lignite es]</t>
  </si>
  <si>
    <t>Electricity Sector Pollutant Emissions[NOx,offshore wind es]</t>
  </si>
  <si>
    <t>Electricity Sector Pollutant Emissions[NOx,crude oil es]</t>
  </si>
  <si>
    <t>Electricity Sector Pollutant Emissions[NOx,heavy or residual fuel oil es]</t>
  </si>
  <si>
    <t>Electricity Sector Pollutant Emissions[NOx,municipal solid waste es]</t>
  </si>
  <si>
    <t>Electricity Sector Pollutant Emissions[PM10,hard coal es]</t>
  </si>
  <si>
    <t>Electricity Sector Pollutant Emissions[PM10,natural gas nonpeaker es]</t>
  </si>
  <si>
    <t>Electricity Sector Pollutant Emissions[PM10,nuclear es]</t>
  </si>
  <si>
    <t>Electricity Sector Pollutant Emissions[PM10,hydro es]</t>
  </si>
  <si>
    <t>Electricity Sector Pollutant Emissions[PM10,onshore wind es]</t>
  </si>
  <si>
    <t>Electricity Sector Pollutant Emissions[PM10,solar PV es]</t>
  </si>
  <si>
    <t>Electricity Sector Pollutant Emissions[PM10,solar thermal es]</t>
  </si>
  <si>
    <t>Electricity Sector Pollutant Emissions[PM10,biomass es]</t>
  </si>
  <si>
    <t>Electricity Sector Pollutant Emissions[PM10,geothermal es]</t>
  </si>
  <si>
    <t>Electricity Sector Pollutant Emissions[PM10,petroleum es]</t>
  </si>
  <si>
    <t>Electricity Sector Pollutant Emissions[PM10,natural gas peaker es]</t>
  </si>
  <si>
    <t>Electricity Sector Pollutant Emissions[PM10,lignite es]</t>
  </si>
  <si>
    <t>Electricity Sector Pollutant Emissions[PM10,offshore wind es]</t>
  </si>
  <si>
    <t>Electricity Sector Pollutant Emissions[PM10,crude oil es]</t>
  </si>
  <si>
    <t>Electricity Sector Pollutant Emissions[PM10,heavy or residual fuel oil es]</t>
  </si>
  <si>
    <t>Electricity Sector Pollutant Emissions[PM10,municipal solid waste es]</t>
  </si>
  <si>
    <t>Electricity Sector Pollutant Emissions[PM25,hard coal es]</t>
  </si>
  <si>
    <t>Electricity Sector Pollutant Emissions[PM25,natural gas nonpeaker es]</t>
  </si>
  <si>
    <t>Electricity Sector Pollutant Emissions[PM25,nuclear es]</t>
  </si>
  <si>
    <t>Electricity Sector Pollutant Emissions[PM25,hydro es]</t>
  </si>
  <si>
    <t>Electricity Sector Pollutant Emissions[PM25,onshore wind es]</t>
  </si>
  <si>
    <t>Electricity Sector Pollutant Emissions[PM25,solar PV es]</t>
  </si>
  <si>
    <t>Electricity Sector Pollutant Emissions[PM25,solar thermal es]</t>
  </si>
  <si>
    <t>Electricity Sector Pollutant Emissions[PM25,biomass es]</t>
  </si>
  <si>
    <t>Electricity Sector Pollutant Emissions[PM25,geothermal es]</t>
  </si>
  <si>
    <t>Electricity Sector Pollutant Emissions[PM25,petroleum es]</t>
  </si>
  <si>
    <t>Electricity Sector Pollutant Emissions[PM25,natural gas peaker es]</t>
  </si>
  <si>
    <t>Electricity Sector Pollutant Emissions[PM25,lignite es]</t>
  </si>
  <si>
    <t>Electricity Sector Pollutant Emissions[PM25,offshore wind es]</t>
  </si>
  <si>
    <t>Electricity Sector Pollutant Emissions[PM25,crude oil es]</t>
  </si>
  <si>
    <t>Electricity Sector Pollutant Emissions[PM25,heavy or residual fuel oil es]</t>
  </si>
  <si>
    <t>Electricity Sector Pollutant Emissions[PM25,municipal solid waste es]</t>
  </si>
  <si>
    <t>Electricity Sector Pollutant Emissions[SOx,hard coal es]</t>
  </si>
  <si>
    <t>Electricity Sector Pollutant Emissions[SOx,natural gas nonpeaker es]</t>
  </si>
  <si>
    <t>Electricity Sector Pollutant Emissions[SOx,nuclear es]</t>
  </si>
  <si>
    <t>Electricity Sector Pollutant Emissions[SOx,hydro es]</t>
  </si>
  <si>
    <t>Electricity Sector Pollutant Emissions[SOx,onshore wind es]</t>
  </si>
  <si>
    <t>Electricity Sector Pollutant Emissions[SOx,solar PV es]</t>
  </si>
  <si>
    <t>Electricity Sector Pollutant Emissions[SOx,solar thermal es]</t>
  </si>
  <si>
    <t>Electricity Sector Pollutant Emissions[SOx,biomass es]</t>
  </si>
  <si>
    <t>Electricity Sector Pollutant Emissions[SOx,geothermal es]</t>
  </si>
  <si>
    <t>Electricity Sector Pollutant Emissions[SOx,petroleum es]</t>
  </si>
  <si>
    <t>Electricity Sector Pollutant Emissions[SOx,natural gas peaker es]</t>
  </si>
  <si>
    <t>Electricity Sector Pollutant Emissions[SOx,lignite es]</t>
  </si>
  <si>
    <t>Electricity Sector Pollutant Emissions[SOx,offshore wind es]</t>
  </si>
  <si>
    <t>Electricity Sector Pollutant Emissions[SOx,crude oil es]</t>
  </si>
  <si>
    <t>Electricity Sector Pollutant Emissions[SOx,heavy or residual fuel oil es]</t>
  </si>
  <si>
    <t>Electricity Sector Pollutant Emissions[SOx,municipal solid waste es]</t>
  </si>
  <si>
    <t>Electricity Sector Pollutant Emissions[BC,hard coal es]</t>
  </si>
  <si>
    <t>Electricity Sector Pollutant Emissions[BC,natural gas nonpeaker es]</t>
  </si>
  <si>
    <t>Electricity Sector Pollutant Emissions[BC,nuclear es]</t>
  </si>
  <si>
    <t>Electricity Sector Pollutant Emissions[BC,hydro es]</t>
  </si>
  <si>
    <t>Electricity Sector Pollutant Emissions[BC,onshore wind es]</t>
  </si>
  <si>
    <t>Electricity Sector Pollutant Emissions[BC,solar PV es]</t>
  </si>
  <si>
    <t>Electricity Sector Pollutant Emissions[BC,solar thermal es]</t>
  </si>
  <si>
    <t>Electricity Sector Pollutant Emissions[BC,biomass es]</t>
  </si>
  <si>
    <t>Electricity Sector Pollutant Emissions[BC,geothermal es]</t>
  </si>
  <si>
    <t>Electricity Sector Pollutant Emissions[BC,petroleum es]</t>
  </si>
  <si>
    <t>Electricity Sector Pollutant Emissions[BC,natural gas peaker es]</t>
  </si>
  <si>
    <t>Electricity Sector Pollutant Emissions[BC,lignite es]</t>
  </si>
  <si>
    <t>Electricity Sector Pollutant Emissions[BC,offshore wind es]</t>
  </si>
  <si>
    <t>Electricity Sector Pollutant Emissions[BC,crude oil es]</t>
  </si>
  <si>
    <t>Electricity Sector Pollutant Emissions[BC,heavy or residual fuel oil es]</t>
  </si>
  <si>
    <t>Electricity Sector Pollutant Emissions[BC,municipal solid waste es]</t>
  </si>
  <si>
    <t>Electricity Sector Pollutant Emissions[OC,hard coal es]</t>
  </si>
  <si>
    <t>Electricity Sector Pollutant Emissions[OC,natural gas nonpeaker es]</t>
  </si>
  <si>
    <t>Electricity Sector Pollutant Emissions[OC,nuclear es]</t>
  </si>
  <si>
    <t>Electricity Sector Pollutant Emissions[OC,hydro es]</t>
  </si>
  <si>
    <t>Electricity Sector Pollutant Emissions[OC,onshore wind es]</t>
  </si>
  <si>
    <t>Electricity Sector Pollutant Emissions[OC,solar PV es]</t>
  </si>
  <si>
    <t>Electricity Sector Pollutant Emissions[OC,solar thermal es]</t>
  </si>
  <si>
    <t>Electricity Sector Pollutant Emissions[OC,biomass es]</t>
  </si>
  <si>
    <t>Electricity Sector Pollutant Emissions[OC,geothermal es]</t>
  </si>
  <si>
    <t>Electricity Sector Pollutant Emissions[OC,petroleum es]</t>
  </si>
  <si>
    <t>Electricity Sector Pollutant Emissions[OC,natural gas peaker es]</t>
  </si>
  <si>
    <t>Electricity Sector Pollutant Emissions[OC,lignite es]</t>
  </si>
  <si>
    <t>Electricity Sector Pollutant Emissions[OC,offshore wind es]</t>
  </si>
  <si>
    <t>Electricity Sector Pollutant Emissions[OC,crude oil es]</t>
  </si>
  <si>
    <t>Electricity Sector Pollutant Emissions[OC,heavy or residual fuel oil es]</t>
  </si>
  <si>
    <t>Electricity Sector Pollutant Emissions[OC,municipal solid waste es]</t>
  </si>
  <si>
    <t>Electricity Sector Pollutant Emissions[CH4,hard coal es]</t>
  </si>
  <si>
    <t>Electricity Sector Pollutant Emissions[CH4,natural gas nonpeaker es]</t>
  </si>
  <si>
    <t>Electricity Sector Pollutant Emissions[CH4,nuclear es]</t>
  </si>
  <si>
    <t>Electricity Sector Pollutant Emissions[CH4,hydro es]</t>
  </si>
  <si>
    <t>Electricity Sector Pollutant Emissions[CH4,onshore wind es]</t>
  </si>
  <si>
    <t>Electricity Sector Pollutant Emissions[CH4,solar PV es]</t>
  </si>
  <si>
    <t>Electricity Sector Pollutant Emissions[CH4,solar thermal es]</t>
  </si>
  <si>
    <t>Electricity Sector Pollutant Emissions[CH4,biomass es]</t>
  </si>
  <si>
    <t>Electricity Sector Pollutant Emissions[CH4,geothermal es]</t>
  </si>
  <si>
    <t>Electricity Sector Pollutant Emissions[CH4,petroleum es]</t>
  </si>
  <si>
    <t>Electricity Sector Pollutant Emissions[CH4,natural gas peaker es]</t>
  </si>
  <si>
    <t>Electricity Sector Pollutant Emissions[CH4,lignite es]</t>
  </si>
  <si>
    <t>Electricity Sector Pollutant Emissions[CH4,offshore wind es]</t>
  </si>
  <si>
    <t>Electricity Sector Pollutant Emissions[CH4,crude oil es]</t>
  </si>
  <si>
    <t>Electricity Sector Pollutant Emissions[CH4,heavy or residual fuel oil es]</t>
  </si>
  <si>
    <t>Electricity Sector Pollutant Emissions[CH4,municipal solid waste es]</t>
  </si>
  <si>
    <t>Electricity Sector Pollutant Emissions[N2O,hard coal es]</t>
  </si>
  <si>
    <t>Electricity Sector Pollutant Emissions[N2O,natural gas nonpeaker es]</t>
  </si>
  <si>
    <t>Electricity Sector Pollutant Emissions[N2O,nuclear es]</t>
  </si>
  <si>
    <t>Electricity Sector Pollutant Emissions[N2O,hydro es]</t>
  </si>
  <si>
    <t>Electricity Sector Pollutant Emissions[N2O,onshore wind es]</t>
  </si>
  <si>
    <t>Electricity Sector Pollutant Emissions[N2O,solar PV es]</t>
  </si>
  <si>
    <t>Electricity Sector Pollutant Emissions[N2O,solar thermal es]</t>
  </si>
  <si>
    <t>Electricity Sector Pollutant Emissions[N2O,biomass es]</t>
  </si>
  <si>
    <t>Electricity Sector Pollutant Emissions[N2O,geothermal es]</t>
  </si>
  <si>
    <t>Electricity Sector Pollutant Emissions[N2O,petroleum es]</t>
  </si>
  <si>
    <t>Electricity Sector Pollutant Emissions[N2O,natural gas peaker es]</t>
  </si>
  <si>
    <t>Electricity Sector Pollutant Emissions[N2O,lignite es]</t>
  </si>
  <si>
    <t>Electricity Sector Pollutant Emissions[N2O,offshore wind es]</t>
  </si>
  <si>
    <t>Electricity Sector Pollutant Emissions[N2O,crude oil es]</t>
  </si>
  <si>
    <t>Electricity Sector Pollutant Emissions[N2O,heavy or residual fuel oil es]</t>
  </si>
  <si>
    <t>Electricity Sector Pollutant Emissions[N2O,municipal solid waste es]</t>
  </si>
  <si>
    <t>Electricity Sector Pollutant Emissions[F gases,hard coal es]</t>
  </si>
  <si>
    <t>Electricity Sector Pollutant Emissions[F gases,natural gas nonpeaker es]</t>
  </si>
  <si>
    <t>Electricity Sector Pollutant Emissions[F gases,nuclear es]</t>
  </si>
  <si>
    <t>Electricity Sector Pollutant Emissions[F gases,hydro es]</t>
  </si>
  <si>
    <t>Electricity Sector Pollutant Emissions[F gases,onshore wind es]</t>
  </si>
  <si>
    <t>Electricity Sector Pollutant Emissions[F gases,solar PV es]</t>
  </si>
  <si>
    <t>Electricity Sector Pollutant Emissions[F gases,solar thermal es]</t>
  </si>
  <si>
    <t>Electricity Sector Pollutant Emissions[F gases,biomass es]</t>
  </si>
  <si>
    <t>Electricity Sector Pollutant Emissions[F gases,geothermal es]</t>
  </si>
  <si>
    <t>Electricity Sector Pollutant Emissions[F gases,petroleum es]</t>
  </si>
  <si>
    <t>Electricity Sector Pollutant Emissions[F gases,natural gas peaker es]</t>
  </si>
  <si>
    <t>Electricity Sector Pollutant Emissions[F gases,lignite es]</t>
  </si>
  <si>
    <t>Electricity Sector Pollutant Emissions[F gases,offshore wind es]</t>
  </si>
  <si>
    <t>Electricity Sector Pollutant Emissions[F gases,crude oil es]</t>
  </si>
  <si>
    <t>Electricity Sector Pollutant Emissions[F gases,heavy or residual fuel oil es]</t>
  </si>
  <si>
    <t>Electricity Sector Pollutant Emissions[F gases,municipal solid waste es]</t>
  </si>
  <si>
    <t>Buildings Sector Pollutant Emissions[urban residential,CO2]</t>
  </si>
  <si>
    <t>Buildings Sector Pollutant Emissions[urban residential,VOC]</t>
  </si>
  <si>
    <t>Buildings Sector Pollutant Emissions[urban residential,CO]</t>
  </si>
  <si>
    <t>Buildings Sector Pollutant Emissions[urban residential,NOx]</t>
  </si>
  <si>
    <t>Buildings Sector Pollutant Emissions[urban residential,PM10]</t>
  </si>
  <si>
    <t>Buildings Sector Pollutant Emissions[urban residential,PM25]</t>
  </si>
  <si>
    <t>Buildings Sector Pollutant Emissions[urban residential,SOx]</t>
  </si>
  <si>
    <t>Buildings Sector Pollutant Emissions[urban residential,BC]</t>
  </si>
  <si>
    <t>Buildings Sector Pollutant Emissions[urban residential,OC]</t>
  </si>
  <si>
    <t>Buildings Sector Pollutant Emissions[urban residential,CH4]</t>
  </si>
  <si>
    <t>Buildings Sector Pollutant Emissions[urban residential,N2O]</t>
  </si>
  <si>
    <t>Buildings Sector Pollutant Emissions[urban residential,F gases]</t>
  </si>
  <si>
    <t>Buildings Sector Pollutant Emissions[rural residential,CO2]</t>
  </si>
  <si>
    <t>Buildings Sector Pollutant Emissions[rural residential,VOC]</t>
  </si>
  <si>
    <t>Buildings Sector Pollutant Emissions[rural residential,CO]</t>
  </si>
  <si>
    <t>Buildings Sector Pollutant Emissions[rural residential,NOx]</t>
  </si>
  <si>
    <t>Buildings Sector Pollutant Emissions[rural residential,PM10]</t>
  </si>
  <si>
    <t>Buildings Sector Pollutant Emissions[rural residential,PM25]</t>
  </si>
  <si>
    <t>Buildings Sector Pollutant Emissions[rural residential,SOx]</t>
  </si>
  <si>
    <t>Buildings Sector Pollutant Emissions[rural residential,BC]</t>
  </si>
  <si>
    <t>Buildings Sector Pollutant Emissions[rural residential,OC]</t>
  </si>
  <si>
    <t>Buildings Sector Pollutant Emissions[rural residential,CH4]</t>
  </si>
  <si>
    <t>Buildings Sector Pollutant Emissions[rural residential,N2O]</t>
  </si>
  <si>
    <t>Buildings Sector Pollutant Emissions[rural residential,F gases]</t>
  </si>
  <si>
    <t>Buildings Sector Pollutant Emissions[commercial,CO2]</t>
  </si>
  <si>
    <t>Buildings Sector Pollutant Emissions[commercial,VOC]</t>
  </si>
  <si>
    <t>Buildings Sector Pollutant Emissions[commercial,CO]</t>
  </si>
  <si>
    <t>Buildings Sector Pollutant Emissions[commercial,NOx]</t>
  </si>
  <si>
    <t>Buildings Sector Pollutant Emissions[commercial,PM10]</t>
  </si>
  <si>
    <t>Buildings Sector Pollutant Emissions[commercial,PM25]</t>
  </si>
  <si>
    <t>Buildings Sector Pollutant Emissions[commercial,SOx]</t>
  </si>
  <si>
    <t>Buildings Sector Pollutant Emissions[commercial,BC]</t>
  </si>
  <si>
    <t>Buildings Sector Pollutant Emissions[commercial,OC]</t>
  </si>
  <si>
    <t>Buildings Sector Pollutant Emissions[commercial,CH4]</t>
  </si>
  <si>
    <t>Buildings Sector Pollutant Emissions[commercial,N2O]</t>
  </si>
  <si>
    <t>Buildings Sector Pollutant Emissions[commercial,F gases]</t>
  </si>
  <si>
    <t>Output Total CO2e Emissions by Sector</t>
  </si>
  <si>
    <t>LDVs</t>
  </si>
  <si>
    <t>CO2</t>
  </si>
  <si>
    <t>passenger</t>
  </si>
  <si>
    <t>freight</t>
  </si>
  <si>
    <t>VOC</t>
  </si>
  <si>
    <t>CO</t>
  </si>
  <si>
    <t>NOx</t>
  </si>
  <si>
    <t>PM10</t>
  </si>
  <si>
    <t>PM25</t>
  </si>
  <si>
    <t>SOx</t>
  </si>
  <si>
    <t>BC</t>
  </si>
  <si>
    <t>OC</t>
  </si>
  <si>
    <t>CH4</t>
  </si>
  <si>
    <t>N2O</t>
  </si>
  <si>
    <t>F gases</t>
  </si>
  <si>
    <t>HDVs</t>
  </si>
  <si>
    <t>aircraft</t>
  </si>
  <si>
    <t>rail</t>
  </si>
  <si>
    <t>ships</t>
  </si>
  <si>
    <t>motorbikes</t>
  </si>
  <si>
    <t>urban residential</t>
  </si>
  <si>
    <t>rural residential</t>
  </si>
  <si>
    <t>commercial</t>
  </si>
  <si>
    <t>cement and other carbonates</t>
  </si>
  <si>
    <t>natural gas and petroleum systems</t>
  </si>
  <si>
    <t>iron and steel</t>
  </si>
  <si>
    <t>chemicals</t>
  </si>
  <si>
    <t>coal mining</t>
  </si>
  <si>
    <t>waste management</t>
  </si>
  <si>
    <t>agriculture</t>
  </si>
  <si>
    <t>other industries</t>
  </si>
  <si>
    <t>electricity if</t>
  </si>
  <si>
    <t>hard coal if</t>
  </si>
  <si>
    <t>natural gas if</t>
  </si>
  <si>
    <t>biomass if</t>
  </si>
  <si>
    <t>petroleum diesel if</t>
  </si>
  <si>
    <t>heat if</t>
  </si>
  <si>
    <t>crude oil if</t>
  </si>
  <si>
    <t>heavy or residual fuel oil if</t>
  </si>
  <si>
    <t>LPG propane or butane if</t>
  </si>
  <si>
    <t>hydrogen if</t>
  </si>
  <si>
    <t>electricity tf</t>
  </si>
  <si>
    <t>natural gas tf</t>
  </si>
  <si>
    <t>petroleum gasoline tf</t>
  </si>
  <si>
    <t>petroleum diesel tf</t>
  </si>
  <si>
    <t>biofuel gasoline tf</t>
  </si>
  <si>
    <t>biofuel diesel tf</t>
  </si>
  <si>
    <t>jet fuel tf</t>
  </si>
  <si>
    <t>heavy or residual fuel oil tf</t>
  </si>
  <si>
    <t>LPG propane or butane tf</t>
  </si>
  <si>
    <t>hydrogen tf</t>
  </si>
  <si>
    <t>hard coal es</t>
  </si>
  <si>
    <t>natural gas nonpeaker es</t>
  </si>
  <si>
    <t>nuclear es</t>
  </si>
  <si>
    <t>hydro es</t>
  </si>
  <si>
    <t>onshore wind es</t>
  </si>
  <si>
    <t>solar PV es</t>
  </si>
  <si>
    <t>solar thermal es</t>
  </si>
  <si>
    <t>biomass es</t>
  </si>
  <si>
    <t>geothermal es</t>
  </si>
  <si>
    <t>petroleum es</t>
  </si>
  <si>
    <t>natural gas peaker es</t>
  </si>
  <si>
    <t>lignite es</t>
  </si>
  <si>
    <t>offshore wind es</t>
  </si>
  <si>
    <t>crude oil es</t>
  </si>
  <si>
    <t>heavy or residual fuel oil es</t>
  </si>
  <si>
    <t>municipal solid waste es</t>
  </si>
  <si>
    <t>transportation sector</t>
  </si>
  <si>
    <t>electricity sector</t>
  </si>
  <si>
    <t>district heat and hydrogen sector</t>
  </si>
  <si>
    <t>LULUCF sector</t>
  </si>
  <si>
    <t>geoengineering sector</t>
  </si>
  <si>
    <t>NoSettings Tag</t>
  </si>
  <si>
    <t>Variable Name</t>
  </si>
  <si>
    <t>Sub 1</t>
  </si>
  <si>
    <t>Sub 2</t>
  </si>
  <si>
    <t>Sub 3</t>
  </si>
  <si>
    <t>Sub 4</t>
  </si>
  <si>
    <t>Units</t>
  </si>
  <si>
    <t>g pollutant</t>
  </si>
  <si>
    <t>MMTCO2e</t>
  </si>
  <si>
    <t>units</t>
  </si>
  <si>
    <t>Pollutant</t>
  </si>
  <si>
    <t>GWP</t>
  </si>
  <si>
    <t>Table 3-1:  CO2, CH4, and N2O Emissions from Energy (MMT CO2 Eq.)</t>
  </si>
  <si>
    <t>Gas/Source</t>
  </si>
  <si>
    <t>Fossil Fuel Combustion</t>
  </si>
  <si>
    <t xml:space="preserve">  Transportation</t>
  </si>
  <si>
    <t xml:space="preserve">  Electric Power</t>
  </si>
  <si>
    <t xml:space="preserve">  Industrial</t>
  </si>
  <si>
    <t xml:space="preserve">  Residential</t>
  </si>
  <si>
    <t xml:space="preserve">  Commercial</t>
  </si>
  <si>
    <t xml:space="preserve">  U.S. Territories</t>
  </si>
  <si>
    <t>Non-Energy Use of Fuels</t>
  </si>
  <si>
    <t xml:space="preserve">Petroleum Systems </t>
  </si>
  <si>
    <t>Natural Gas Systems</t>
  </si>
  <si>
    <t>Incineration of Waste</t>
  </si>
  <si>
    <t>Abandoned Oil and Gas Wells</t>
  </si>
  <si>
    <t xml:space="preserve">+ </t>
  </si>
  <si>
    <t>Biomass-Wooda</t>
  </si>
  <si>
    <t>International Bunker Fuelsb</t>
  </si>
  <si>
    <t>Biofuels-Ethanola</t>
  </si>
  <si>
    <t>Biofuels-Biodiesela</t>
  </si>
  <si>
    <t>Coal Mining</t>
  </si>
  <si>
    <t>Petroleum Systems</t>
  </si>
  <si>
    <t>Stationary Combustion</t>
  </si>
  <si>
    <t>Abandoned Underground Coal Mines</t>
  </si>
  <si>
    <t>Mobile Combustion</t>
  </si>
  <si>
    <t>Total</t>
  </si>
  <si>
    <t>Note: Totals may not sum due to independent rounding.</t>
  </si>
  <si>
    <t>+ Does not exceed 0.05 MMT CO2 Eq.</t>
  </si>
  <si>
    <t>a Emissions from Wood Biomass, Ethanol, and Biodiesel Consumption are not included specifically in summing Energy sector totals. Net carbon fluxes from changes in biogenic carbon reservoirs are accounted for in the estimates for LULUCF.</t>
  </si>
  <si>
    <t>b Emissions from International Bunker Fuels are not included in totals. These values are presented for informational purposes only, in line with the 2006 IPCC Guidelines and UNFCCC reporting obligations.</t>
  </si>
  <si>
    <t>End-Use Sector</t>
  </si>
  <si>
    <t>Transportation</t>
  </si>
  <si>
    <t>Electric Power</t>
  </si>
  <si>
    <t>Industrial</t>
  </si>
  <si>
    <t>Residential</t>
  </si>
  <si>
    <t>Commercial</t>
  </si>
  <si>
    <t>a U.S. Territories are not apportioned by sector, and emissions shown in the table are total greenhouse gas emissions from all fuel combustion sources.</t>
  </si>
  <si>
    <t>Sector</t>
  </si>
  <si>
    <t>Electricity</t>
  </si>
  <si>
    <t>Buildings</t>
  </si>
  <si>
    <t>Total Transportation Sector Greenhouse Gas Emissions by Pollutant Type</t>
  </si>
  <si>
    <t>Total Residential Sector Greenhouse Gas Emissions by Pollutant Type</t>
  </si>
  <si>
    <t>Total Electricity Sector Greenhouse Gas Emissions by Pollutant Type</t>
  </si>
  <si>
    <t>residential</t>
  </si>
  <si>
    <t>Total Commercial Sector Greenhouse Gas Emissions by Pollutant Type</t>
  </si>
  <si>
    <t>Industry</t>
  </si>
  <si>
    <t>Sector/Fuel Type</t>
  </si>
  <si>
    <t>Coal</t>
  </si>
  <si>
    <t>Natural Gas</t>
  </si>
  <si>
    <t>Fuel Oil</t>
  </si>
  <si>
    <t>Geothermal</t>
  </si>
  <si>
    <t xml:space="preserve">Natural Gas </t>
  </si>
  <si>
    <t>U.S. Territories</t>
  </si>
  <si>
    <t>NO (Not Occurring)</t>
  </si>
  <si>
    <t>EPA_Table 3-7</t>
  </si>
  <si>
    <t>EPS Variable</t>
  </si>
  <si>
    <t>EPA Table</t>
  </si>
  <si>
    <t>EPS Subsector</t>
  </si>
  <si>
    <t>Natural gas</t>
  </si>
  <si>
    <t>Wood</t>
  </si>
  <si>
    <t xml:space="preserve">+ Does not exceed 0.05 MMT CO2 Eq. </t>
  </si>
  <si>
    <t>Table 3-12:  Electric Power Generation by Fuel Type (Percent)</t>
  </si>
  <si>
    <t xml:space="preserve">Fuel Type </t>
  </si>
  <si>
    <t>Nuclear</t>
  </si>
  <si>
    <t>Renewables</t>
  </si>
  <si>
    <t>Petroleum</t>
  </si>
  <si>
    <t>+ Does not exceed 0.05 percent.</t>
  </si>
  <si>
    <t>a Other gases include blast furnace gas, propane gas, and other manufactured and waste gases derived from fossil fuels.</t>
  </si>
  <si>
    <t>Table 3-13:  CO2 Emissions from Fossil Fuel Combustion in Transportation End-Use Sector (MMT CO2 Eq.)</t>
  </si>
  <si>
    <t>Fuel/Vehicle Type</t>
  </si>
  <si>
    <t>Passenger Cars</t>
  </si>
  <si>
    <t>Light-Duty Trucks</t>
  </si>
  <si>
    <t>Buses</t>
  </si>
  <si>
    <t>Motorcycles</t>
  </si>
  <si>
    <t>Rail</t>
  </si>
  <si>
    <t>Jet Fuel</t>
  </si>
  <si>
    <t>Military Aircraft</t>
  </si>
  <si>
    <t>General Aviation Aircraft</t>
  </si>
  <si>
    <t xml:space="preserve">International Bunker Fuels from Commercial Aviation </t>
  </si>
  <si>
    <t>Aviation Gasoline</t>
  </si>
  <si>
    <t>Residual Fuel Oil</t>
  </si>
  <si>
    <t>Medium- and Heavy-Duty Trucks</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</si>
  <si>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</si>
  <si>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Table 3-14:  CH4 Emissions from Mobile Combustion (MMT CO2 Eq.)</t>
  </si>
  <si>
    <t>Medium- and Heavy-Duty Trucks and Buses</t>
  </si>
  <si>
    <t>Alternative Fuel On-Road</t>
  </si>
  <si>
    <t>Ships and Boats</t>
  </si>
  <si>
    <t>Aircraft</t>
  </si>
  <si>
    <t xml:space="preserve">a See Annex 3.2 for definitions of on-road vehicle types. </t>
  </si>
  <si>
    <t>Table 3-15:  N2O Emissions from Mobile Combustion (MMT CO2 Eq.)</t>
  </si>
  <si>
    <t xml:space="preserve">Aircraft </t>
  </si>
  <si>
    <t>Industry Energy Greenhouse Gas Emissions by Pollutant Type</t>
  </si>
  <si>
    <t>EPA_Table 3-9</t>
  </si>
  <si>
    <t>EPA_Table 3-10</t>
  </si>
  <si>
    <t>EPA_Table 3-13</t>
  </si>
  <si>
    <t>Gasoline</t>
  </si>
  <si>
    <t>Distillate Fuel Oil</t>
  </si>
  <si>
    <t>LPG</t>
  </si>
  <si>
    <t>EPS Sub 4</t>
  </si>
  <si>
    <t>EPS Sub 1</t>
  </si>
  <si>
    <t>EPS Sub 2</t>
  </si>
  <si>
    <t>EPS Sub 3</t>
  </si>
  <si>
    <t>Hydrogen</t>
  </si>
  <si>
    <t>Biofuel Ethanol</t>
  </si>
  <si>
    <t>Biofuel Diesel</t>
  </si>
  <si>
    <t>Transportation CO2 Emissions by Fuel Type</t>
  </si>
  <si>
    <t>aviation gasoline</t>
  </si>
  <si>
    <t>Transportation CO2 Emissions by Vehicle Type</t>
  </si>
  <si>
    <t>Passenger Cars and Light-Duty Trucks</t>
  </si>
  <si>
    <t>Medium and Heavy Duty Trucks</t>
  </si>
  <si>
    <t>Recreational Boats</t>
  </si>
  <si>
    <t>International Bunker Fuels</t>
  </si>
  <si>
    <t>*excludes elec</t>
  </si>
  <si>
    <t>Military and Other Aircraft</t>
  </si>
  <si>
    <t>TAG</t>
  </si>
  <si>
    <t>NA</t>
  </si>
  <si>
    <t>Ships</t>
  </si>
  <si>
    <t>Electricity Generation by Type Including Distributed Generation[hard coal es]</t>
  </si>
  <si>
    <t>Electricity Generation by Type Including Distributed Generation</t>
  </si>
  <si>
    <t>MWh</t>
  </si>
  <si>
    <t>Electricity Generation by Type Including Distributed Generation[natural gas nonpeaker es]</t>
  </si>
  <si>
    <t>Electricity Generation by Type Including Distributed Generation[nuclear es]</t>
  </si>
  <si>
    <t>Electricity Generation by Type Including Distributed Generation[hydro es]</t>
  </si>
  <si>
    <t>Electricity Generation by Type Including Distributed Generation[onshore wind es]</t>
  </si>
  <si>
    <t>Electricity Generation by Type Including Distributed Generation[solar PV es]</t>
  </si>
  <si>
    <t>Electricity Generation by Type Including Distributed Generation[solar thermal es]</t>
  </si>
  <si>
    <t>Electricity Generation by Type Including Distributed Generation[biomass es]</t>
  </si>
  <si>
    <t>Electricity Generation by Type Including Distributed Generation[geothermal es]</t>
  </si>
  <si>
    <t>Electricity Generation by Type Including Distributed Generation[petroleum es]</t>
  </si>
  <si>
    <t>Electricity Generation by Type Including Distributed Generation[natural gas peaker es]</t>
  </si>
  <si>
    <t>Electricity Generation by Type Including Distributed Generation[lignite es]</t>
  </si>
  <si>
    <t>Electricity Generation by Type Including Distributed Generation[offshore wind es]</t>
  </si>
  <si>
    <t>Electricity Generation by Type Including Distributed Generation[crude oil es]</t>
  </si>
  <si>
    <t>Electricity Generation by Type Including Distributed Generation[heavy or residual fuel oil es]</t>
  </si>
  <si>
    <t>Electricity Generation by Type Including Distributed Generation[municipal solid waste es]</t>
  </si>
  <si>
    <t>biomass</t>
  </si>
  <si>
    <t>geothermal</t>
  </si>
  <si>
    <t>petroleum</t>
  </si>
  <si>
    <t>lignite</t>
  </si>
  <si>
    <t>crude oil</t>
  </si>
  <si>
    <t>coal</t>
  </si>
  <si>
    <t>Electric Sector CO2 Emissions by Fuel Type</t>
  </si>
  <si>
    <t>natural gas</t>
  </si>
  <si>
    <t>Electric Sector CH4 Emissions by Fuel Type</t>
  </si>
  <si>
    <t>Electric Sector N2O Emissions by Fuel Type</t>
  </si>
  <si>
    <t>Industry Sector CO2 Emissions by Fuel Type</t>
  </si>
  <si>
    <t>EPA_Table 3-11</t>
  </si>
  <si>
    <t>Industry Sector CH4 Emissions by Fuel Type</t>
  </si>
  <si>
    <t>Industry Sector N2O Emissions by Fuel Type</t>
  </si>
  <si>
    <t>Table 4-1:  Emissions from Industrial Processes and Product Use (MMT CO2 Eq.)</t>
  </si>
  <si>
    <t>Iron and Steel Production &amp; Metallurgical Coke Production</t>
  </si>
  <si>
    <t>Iron and Steel Production</t>
  </si>
  <si>
    <t>Metallurgical Coke Production</t>
  </si>
  <si>
    <t>Cement Production</t>
  </si>
  <si>
    <t>Petrochemical Production</t>
  </si>
  <si>
    <t>Ammonia Production</t>
  </si>
  <si>
    <t>Lime Production</t>
  </si>
  <si>
    <t>Other Process Uses of Carbonates</t>
  </si>
  <si>
    <t>Carbon Dioxide Consumption</t>
  </si>
  <si>
    <t>Urea Consumption for Non-Agricultural Purposes</t>
  </si>
  <si>
    <t>Ferroalloy Production</t>
  </si>
  <si>
    <t>Soda Ash Production</t>
  </si>
  <si>
    <t>Titanium Dioxide Production</t>
  </si>
  <si>
    <t>Aluminum Production</t>
  </si>
  <si>
    <t>Glass Production</t>
  </si>
  <si>
    <t>Zinc Production</t>
  </si>
  <si>
    <t>Phosphoric Acid Production</t>
  </si>
  <si>
    <t>Lead Production</t>
  </si>
  <si>
    <t>Carbide Production and Consumption</t>
  </si>
  <si>
    <t>Magnesium Production and Processing</t>
  </si>
  <si>
    <t>Adipic Acid Production</t>
  </si>
  <si>
    <t>Nitric Acid Production</t>
  </si>
  <si>
    <t>Caprolactam, Glyoxal, and Glyoxylic Acid Production</t>
  </si>
  <si>
    <t>Electronics Industry</t>
  </si>
  <si>
    <t>HFCs</t>
  </si>
  <si>
    <t>PFCs</t>
  </si>
  <si>
    <t>Substitution of Ozone Depleting Substances</t>
  </si>
  <si>
    <t>SF6</t>
  </si>
  <si>
    <t>NF3</t>
  </si>
  <si>
    <t>Agriculture</t>
  </si>
  <si>
    <t>Waste</t>
  </si>
  <si>
    <t>Table 5-1:  Emissions from Agriculture (MMT CO2 Eq.)</t>
  </si>
  <si>
    <t>Urea Fertilization</t>
  </si>
  <si>
    <t>Liming</t>
  </si>
  <si>
    <t>Enteric Fermentation</t>
  </si>
  <si>
    <t>Manure Management</t>
  </si>
  <si>
    <t>Rice Cultivation</t>
  </si>
  <si>
    <t>Field Burning of Agricultural Residues</t>
  </si>
  <si>
    <t>Agricultural Soil Management</t>
  </si>
  <si>
    <t>Table 7-1:  Emissions from Waste (MMT CO2 Eq.)</t>
  </si>
  <si>
    <t>Landfills</t>
  </si>
  <si>
    <t>Wastewater Treatment</t>
  </si>
  <si>
    <t>Composting</t>
  </si>
  <si>
    <t>Industry Process Greenhouse Gas Emissions by Pollutant Type</t>
  </si>
  <si>
    <t>Industry Process Greenhouse Gas Emissions by Sector</t>
  </si>
  <si>
    <t>Assigned EPS Sector</t>
  </si>
  <si>
    <t>Assigned EPS sector</t>
  </si>
  <si>
    <t>included in sector tabs</t>
  </si>
  <si>
    <t>process</t>
  </si>
  <si>
    <t>EPA Tables 3-1, 4-1, Table 5-1, Table 7-1</t>
  </si>
  <si>
    <t>Process vs. other</t>
  </si>
  <si>
    <t>Industrial sector</t>
  </si>
  <si>
    <t>Not included</t>
  </si>
  <si>
    <t>gas</t>
  </si>
  <si>
    <t>Total Economy-wide Greenhouse Gas Emissions by Sector</t>
  </si>
  <si>
    <t>Transportation Sector</t>
  </si>
  <si>
    <t>Electricity Sector</t>
  </si>
  <si>
    <t>District Heat Sector</t>
  </si>
  <si>
    <t>LULUCF Sector</t>
  </si>
  <si>
    <t>Geoengineering sector</t>
  </si>
  <si>
    <t>Industry Energy</t>
  </si>
  <si>
    <t>Industry Process</t>
  </si>
  <si>
    <t>Land-Use Category</t>
  </si>
  <si>
    <t>Notes: Totals may not sum due to independent rounding. Parentheses indicate net sequestration.</t>
  </si>
  <si>
    <t>+ Absolute value does not exceed 0.05 MMT CO2 Eq.</t>
  </si>
  <si>
    <t>Report</t>
  </si>
  <si>
    <t>Scenario</t>
  </si>
  <si>
    <t>Reference case</t>
  </si>
  <si>
    <t>Datekey</t>
  </si>
  <si>
    <t>Release Date</t>
  </si>
  <si>
    <t>TCE000</t>
  </si>
  <si>
    <t>18. Energy-Related Carbon Dioxide Emissions by Sector and Source</t>
  </si>
  <si>
    <t>(million metric tons carbon dioxide, unless otherwise noted)</t>
  </si>
  <si>
    <t/>
  </si>
  <si>
    <t xml:space="preserve"> Sector and Source</t>
  </si>
  <si>
    <t xml:space="preserve"> Residential</t>
  </si>
  <si>
    <t>TCE000:ba_Petroleum</t>
  </si>
  <si>
    <t xml:space="preserve">   Petroleum</t>
  </si>
  <si>
    <t>TCE000:ba_NaturalGas</t>
  </si>
  <si>
    <t xml:space="preserve">   Natural Gas</t>
  </si>
  <si>
    <t>TCE000:ba_Electricity</t>
  </si>
  <si>
    <t xml:space="preserve">   Electricity 1/</t>
  </si>
  <si>
    <t>TCE000:ba_Total</t>
  </si>
  <si>
    <t xml:space="preserve">     Total Residential</t>
  </si>
  <si>
    <t xml:space="preserve"> Commercial</t>
  </si>
  <si>
    <t>TCE000:ca_Petroleum</t>
  </si>
  <si>
    <t>TCE000:ca_NaturalGas</t>
  </si>
  <si>
    <t>TCE000:ca_Coal</t>
  </si>
  <si>
    <t xml:space="preserve">   Coal</t>
  </si>
  <si>
    <t>TCE000:ca_Electricity</t>
  </si>
  <si>
    <t>TCE000:ca_Total</t>
  </si>
  <si>
    <t xml:space="preserve">     Total Commercial</t>
  </si>
  <si>
    <t xml:space="preserve"> Industrial 2/</t>
  </si>
  <si>
    <t>TCE000:da_Petroleum</t>
  </si>
  <si>
    <t>TCE000:da_NaturalGas</t>
  </si>
  <si>
    <t xml:space="preserve">   Natural Gas 3/</t>
  </si>
  <si>
    <t>TCE000:da_Coal</t>
  </si>
  <si>
    <t>TCE000:da_Electricity</t>
  </si>
  <si>
    <t>TCE000:da_Total</t>
  </si>
  <si>
    <t xml:space="preserve">     Total Industrial</t>
  </si>
  <si>
    <t xml:space="preserve"> Transportation</t>
  </si>
  <si>
    <t>TCE000:ea_Petroleum</t>
  </si>
  <si>
    <t xml:space="preserve">   Petroleum 4/</t>
  </si>
  <si>
    <t>TCE000:ea_NaturalGas</t>
  </si>
  <si>
    <t xml:space="preserve">   Natural Gas 5/</t>
  </si>
  <si>
    <t>TCE000:ea_Electricity</t>
  </si>
  <si>
    <t>TCE000:ea_Total</t>
  </si>
  <si>
    <t xml:space="preserve">     Total Transportation</t>
  </si>
  <si>
    <t xml:space="preserve"> Electric Power 6/</t>
  </si>
  <si>
    <t>TCE000:fa_Petroleum</t>
  </si>
  <si>
    <t>TCE000:fa_NaturalGas</t>
  </si>
  <si>
    <t>TCE000:fa_Coal</t>
  </si>
  <si>
    <t>TCE000:fa_Other</t>
  </si>
  <si>
    <t xml:space="preserve">   Other 7/</t>
  </si>
  <si>
    <t>TCE000:fa_Total</t>
  </si>
  <si>
    <t xml:space="preserve">     Total Electric Power</t>
  </si>
  <si>
    <t xml:space="preserve"> Total by Fuel</t>
  </si>
  <si>
    <t>TCE000:ga_Petroleum</t>
  </si>
  <si>
    <t>TCE000:ga_NaturalGas</t>
  </si>
  <si>
    <t>TCE000:ga_Coal</t>
  </si>
  <si>
    <t>TCE000:ga_Other</t>
  </si>
  <si>
    <t>TCE000:ga_Total</t>
  </si>
  <si>
    <t xml:space="preserve">     Total</t>
  </si>
  <si>
    <t xml:space="preserve"> Carbon Dioxide Emissions</t>
  </si>
  <si>
    <t>TCE000:ha_equivalentper</t>
  </si>
  <si>
    <t xml:space="preserve"> (tons carbon dioxide per person)</t>
  </si>
  <si>
    <t>accounting of carbon dioxide emissions under the United Nations convention.</t>
  </si>
  <si>
    <t xml:space="preserve">  Note: By convention, the direct emissions from biogenic energy sources are excluded from energy-related CO2 emissions.  The release</t>
  </si>
  <si>
    <t>of carbon from these sources is assumed to be balanced by the uptake of carbon when the feedstock is grown, resulting in zero net</t>
  </si>
  <si>
    <t>emissions over some period of time. If, however, increased use of biomass energy results in a decline in terrestrial</t>
  </si>
  <si>
    <t>carbon stocks, a net positive release of carbon may occur.  See Table 19, "Energy-Related Carbon Dioxide Emissions by End Use", for the</t>
  </si>
  <si>
    <t>emissions from biogenic energy sources as an indication of the potential net release of carbon dioxide in the absence of offsetting</t>
  </si>
  <si>
    <t>sequestration.  Totals may not equal sum of components due to independent rounding.</t>
  </si>
  <si>
    <t>EPD000</t>
  </si>
  <si>
    <t>54. Electric Power Projections by Electricity Market Module Region</t>
  </si>
  <si>
    <t xml:space="preserve"> Electricity Supply and Demand</t>
  </si>
  <si>
    <t>Net Summer Electricity Generating Capacity 1/</t>
  </si>
  <si>
    <t>(gigawatts)</t>
  </si>
  <si>
    <t xml:space="preserve">  Electric Power Sector 2/</t>
  </si>
  <si>
    <t>EPD000:ba_CoalSteam</t>
  </si>
  <si>
    <t xml:space="preserve">    Coal 3/</t>
  </si>
  <si>
    <t>EPD000:ba_OtherFossilSt</t>
  </si>
  <si>
    <t xml:space="preserve">    Oil and Natural Gas Steam 3, 4/</t>
  </si>
  <si>
    <t>EPD000:ba_CombinedCycle</t>
  </si>
  <si>
    <t xml:space="preserve">    Combined Cycle</t>
  </si>
  <si>
    <t>EPD000:ba_CombustionTur</t>
  </si>
  <si>
    <t xml:space="preserve">    Combustion Turbine/Diesel</t>
  </si>
  <si>
    <t>EPD000:ba_NuclearPower</t>
  </si>
  <si>
    <t xml:space="preserve">    Nuclear Power</t>
  </si>
  <si>
    <t>EPD000:ba_PumpedStorage</t>
  </si>
  <si>
    <t xml:space="preserve">    Pumped Storage</t>
  </si>
  <si>
    <t>EPD000:ba_DiurnalStorag</t>
  </si>
  <si>
    <t xml:space="preserve">    Diurnal Storage</t>
  </si>
  <si>
    <t>EPD000:ba_FuelCells</t>
  </si>
  <si>
    <t xml:space="preserve">    Fuel Cells</t>
  </si>
  <si>
    <t>EPD000:ba_RenewableSour</t>
  </si>
  <si>
    <t xml:space="preserve">    Renewable Sources 5/</t>
  </si>
  <si>
    <t>EPD000:ba_DistributedGe</t>
  </si>
  <si>
    <t xml:space="preserve">    Distributed Generation 6/</t>
  </si>
  <si>
    <t>- -</t>
  </si>
  <si>
    <t>EPD000:ba_TotalCapacity</t>
  </si>
  <si>
    <t xml:space="preserve">      Total Capacity</t>
  </si>
  <si>
    <t xml:space="preserve">   Cumulative Planned Additions 7/</t>
  </si>
  <si>
    <t>EPD000:ca_CoalSteam</t>
  </si>
  <si>
    <t xml:space="preserve">     Coal</t>
  </si>
  <si>
    <t>EPD000:ca_OtherFossilSt</t>
  </si>
  <si>
    <t xml:space="preserve">     Oil and Natural Gas Steam 4/</t>
  </si>
  <si>
    <t>EPD000:ca_CombinedCycle</t>
  </si>
  <si>
    <t xml:space="preserve">     Combined Cycle</t>
  </si>
  <si>
    <t>EPD000:ca_CombustionTur</t>
  </si>
  <si>
    <t xml:space="preserve">     Combustion Turbine/Diesel</t>
  </si>
  <si>
    <t>EPD000:ca_NuclearPower</t>
  </si>
  <si>
    <t xml:space="preserve">     Nuclear Power</t>
  </si>
  <si>
    <t>EPD000:ca_PumpedStorage</t>
  </si>
  <si>
    <t xml:space="preserve">     Pumped Storage</t>
  </si>
  <si>
    <t>EPD000:ca_DiurnalStorag</t>
  </si>
  <si>
    <t xml:space="preserve">     Diurnal Storage</t>
  </si>
  <si>
    <t>EPD000:ca_FuelCells</t>
  </si>
  <si>
    <t xml:space="preserve">     Fuel Cells</t>
  </si>
  <si>
    <t>EPD000:ca_RenewableSour</t>
  </si>
  <si>
    <t xml:space="preserve">     Renewable Sources 5/</t>
  </si>
  <si>
    <t>EPD000:ca_DistributedGe</t>
  </si>
  <si>
    <t xml:space="preserve">     Distributed Generation 6/</t>
  </si>
  <si>
    <t>EPD000:ca_TotalPlannedA</t>
  </si>
  <si>
    <t xml:space="preserve">       Total Planned Additions</t>
  </si>
  <si>
    <t xml:space="preserve">   Cumulative Unplanned Additions 7/</t>
  </si>
  <si>
    <t>EPD000:da_CoalSteam</t>
  </si>
  <si>
    <t>EPD000:da_OtherFossilSt</t>
  </si>
  <si>
    <t>EPD000:da_CombinedCycle</t>
  </si>
  <si>
    <t>EPD000:da_CombustionTur</t>
  </si>
  <si>
    <t>EPD000:da_NuclearPower</t>
  </si>
  <si>
    <t>EPD000:da_PumpedStorage</t>
  </si>
  <si>
    <t>EPD000:da_DiurnalStorag</t>
  </si>
  <si>
    <t>EPD000:da_FuelCells</t>
  </si>
  <si>
    <t>EPD000:da_RenewableSour</t>
  </si>
  <si>
    <t>EPD000:da_DistributedGe</t>
  </si>
  <si>
    <t>EPD000:da_TotalUnplanne</t>
  </si>
  <si>
    <t xml:space="preserve">       Total Unplanned Additions</t>
  </si>
  <si>
    <t>EPD000:da_CumulativeTot</t>
  </si>
  <si>
    <t xml:space="preserve">   Cumulative Electric Power Sector Additions</t>
  </si>
  <si>
    <t xml:space="preserve">   Cumulative Retirements 8/</t>
  </si>
  <si>
    <t>EPD000:ea_CoalSteam</t>
  </si>
  <si>
    <t>EPD000:ea_OtherFossilSt</t>
  </si>
  <si>
    <t>EPD000:ea_CombinedCycle</t>
  </si>
  <si>
    <t>EPD000:ea_CombustionTur</t>
  </si>
  <si>
    <t>EPD000:ea_NuclearPower</t>
  </si>
  <si>
    <t>EPD000:ea_PumpedStorage</t>
  </si>
  <si>
    <t>EPD000:ea_DiurnalStorag</t>
  </si>
  <si>
    <t>EPD000:ea_FuelCells</t>
  </si>
  <si>
    <t>EPD000:ea_RenewableSour</t>
  </si>
  <si>
    <t>EPD000:ea_Total</t>
  </si>
  <si>
    <t xml:space="preserve">       Total</t>
  </si>
  <si>
    <t xml:space="preserve">  End-Use Sectors 9/</t>
  </si>
  <si>
    <t>EPD000:ga_Coal</t>
  </si>
  <si>
    <t xml:space="preserve">    Coal</t>
  </si>
  <si>
    <t>EPD000:ga_Petroleum</t>
  </si>
  <si>
    <t xml:space="preserve">    Petroleum</t>
  </si>
  <si>
    <t>EPD000:ga_NaturalGas</t>
  </si>
  <si>
    <t xml:space="preserve">    Natural Gas</t>
  </si>
  <si>
    <t>EPD000:ga_OtherGaseousF</t>
  </si>
  <si>
    <t xml:space="preserve">    Other Gaseous Fuels 10/</t>
  </si>
  <si>
    <t>EPD000:ga_RenewableSour</t>
  </si>
  <si>
    <t>EPD000:ga_Other</t>
  </si>
  <si>
    <t xml:space="preserve">    Other 11/</t>
  </si>
  <si>
    <t>EPD000:ga_Total</t>
  </si>
  <si>
    <t xml:space="preserve">      Total</t>
  </si>
  <si>
    <t>Electricity Sales</t>
  </si>
  <si>
    <t>(billion kilowatthours)</t>
  </si>
  <si>
    <t>EPD000:ha_Residential</t>
  </si>
  <si>
    <t>EPD000:ha_Commercial/Ot</t>
  </si>
  <si>
    <t xml:space="preserve">  Commercial/Other</t>
  </si>
  <si>
    <t>EPD000:ha_Industrial</t>
  </si>
  <si>
    <t>EPD000:ha_Transportatio</t>
  </si>
  <si>
    <t>EPD000:ha_TotalSales</t>
  </si>
  <si>
    <t xml:space="preserve">    Total Sales</t>
  </si>
  <si>
    <t>Net Energy for Load (billion kilowatthours) 12/</t>
  </si>
  <si>
    <t>EPD000:ia_GrossInternat</t>
  </si>
  <si>
    <t xml:space="preserve">  Gross International Imports</t>
  </si>
  <si>
    <t>EPD000:ja_GrossInternat</t>
  </si>
  <si>
    <t xml:space="preserve">  Gross International Exports</t>
  </si>
  <si>
    <t>EPD000:ja_GrossInterreg</t>
  </si>
  <si>
    <t xml:space="preserve">  Gross Interregional Electricity Imports</t>
  </si>
  <si>
    <t>EPD000:ka_GrossInterreg</t>
  </si>
  <si>
    <t xml:space="preserve">  Gross Interregional Electricity Exports</t>
  </si>
  <si>
    <t>EPD000:ka_Purchasesfrom</t>
  </si>
  <si>
    <t xml:space="preserve">  Purchases from Combined Heat and Power 9/</t>
  </si>
  <si>
    <t>EPD000:ka_ElectricPower</t>
  </si>
  <si>
    <t xml:space="preserve">  Electric Power Sector Generation for Customer</t>
  </si>
  <si>
    <t>EPD000:ka_TotalNetEnerg</t>
  </si>
  <si>
    <t xml:space="preserve">    Total Net Energy for Load</t>
  </si>
  <si>
    <t>Generation by Fuel Type</t>
  </si>
  <si>
    <t xml:space="preserve">  Electric Power Sector</t>
  </si>
  <si>
    <t>EPD000:la_Coal</t>
  </si>
  <si>
    <t>EPD000:la_Petroleum</t>
  </si>
  <si>
    <t>EPD000:la_NaturalGas</t>
  </si>
  <si>
    <t>EPD000:la_Nuclear</t>
  </si>
  <si>
    <t xml:space="preserve">    Nuclear</t>
  </si>
  <si>
    <t>EPD000:la_PumpedStorage</t>
  </si>
  <si>
    <t xml:space="preserve">    Pumped Storage and Other 13/</t>
  </si>
  <si>
    <t>EPD000:la_RenewableSour</t>
  </si>
  <si>
    <t xml:space="preserve">    Renewable Sources 14/</t>
  </si>
  <si>
    <t>EPD000:la_DistributedGe</t>
  </si>
  <si>
    <t>EPD000:la_TotalGenerati</t>
  </si>
  <si>
    <t xml:space="preserve">      Total Generation</t>
  </si>
  <si>
    <t>EPD000:la_SalestoCustom</t>
  </si>
  <si>
    <t xml:space="preserve">    Sales to Customers</t>
  </si>
  <si>
    <t>EPD000:la_Generationfor</t>
  </si>
  <si>
    <t xml:space="preserve">    Generation for Own Use</t>
  </si>
  <si>
    <t>EPD000:na_Coal</t>
  </si>
  <si>
    <t>EPD000:na_Petroleum</t>
  </si>
  <si>
    <t>EPD000:na_NaturalGas</t>
  </si>
  <si>
    <t>EPD000:na_OtherGaseousF</t>
  </si>
  <si>
    <t>EPD000:na_RenewableSour</t>
  </si>
  <si>
    <t>EPD000:na_Other</t>
  </si>
  <si>
    <t xml:space="preserve">    Other 10/</t>
  </si>
  <si>
    <t>EPD000:na_Total</t>
  </si>
  <si>
    <t>EPD000:na_SalestoUtilit</t>
  </si>
  <si>
    <t xml:space="preserve">    Sales to the Grid</t>
  </si>
  <si>
    <t>EPD000:na_Generationfor</t>
  </si>
  <si>
    <t>EPD000:oa_TotalElectric</t>
  </si>
  <si>
    <t>Total Electricity Generation</t>
  </si>
  <si>
    <t>End-Use Prices</t>
  </si>
  <si>
    <t>EPD000:pa_Residential</t>
  </si>
  <si>
    <t>EPD000:pa_Commercial</t>
  </si>
  <si>
    <t>EPD000:pa_Industrial</t>
  </si>
  <si>
    <t>EPD000:pa_Transportatio</t>
  </si>
  <si>
    <t>EPD000:pa_AllSectorsAve</t>
  </si>
  <si>
    <t xml:space="preserve">    All Sectors Average</t>
  </si>
  <si>
    <t>(nominal cents per kilowatthour)</t>
  </si>
  <si>
    <t>EPD000:pb_Residential</t>
  </si>
  <si>
    <t>EPD000:pb_Commercial</t>
  </si>
  <si>
    <t>EPD000:pb_Industrial</t>
  </si>
  <si>
    <t>EPD000:pb_Transportatio</t>
  </si>
  <si>
    <t>EPD000:pb_AllSectorsAve</t>
  </si>
  <si>
    <t>Prices by Service Category</t>
  </si>
  <si>
    <t>EPD000:qa_Generation</t>
  </si>
  <si>
    <t xml:space="preserve">  Generation</t>
  </si>
  <si>
    <t>EPD000:qa_Transmission</t>
  </si>
  <si>
    <t xml:space="preserve">  Transmission</t>
  </si>
  <si>
    <t>EPD000:qa_Distribution</t>
  </si>
  <si>
    <t xml:space="preserve">  Distribution</t>
  </si>
  <si>
    <t>EPD000:qb_Generation</t>
  </si>
  <si>
    <t>EPD000:qb_Transmission</t>
  </si>
  <si>
    <t>EPD000:qb_Distribution</t>
  </si>
  <si>
    <t>Fuel Consumption (quadrillion Btu) 2/</t>
  </si>
  <si>
    <t>EPD000:ra_Coal</t>
  </si>
  <si>
    <t xml:space="preserve">  Coal</t>
  </si>
  <si>
    <t>EPD000:ra_NaturalGas</t>
  </si>
  <si>
    <t xml:space="preserve">  Natural Gas</t>
  </si>
  <si>
    <t>EPD000:ra_Oil</t>
  </si>
  <si>
    <t xml:space="preserve">  Oil</t>
  </si>
  <si>
    <t>EPD000:ra_Total</t>
  </si>
  <si>
    <t xml:space="preserve">    Total</t>
  </si>
  <si>
    <t>Fuel Prices to the Electric Power Sector 2/</t>
  </si>
  <si>
    <t>EPD000:sa_Coal</t>
  </si>
  <si>
    <t>EPD000:sa_NaturalGas</t>
  </si>
  <si>
    <t>EPD000:sa_DistillateFue</t>
  </si>
  <si>
    <t xml:space="preserve">  Distillate Fuel Oil</t>
  </si>
  <si>
    <t>EPD000:sa_ResidualFuel</t>
  </si>
  <si>
    <t xml:space="preserve">  Residual Fuel Oil</t>
  </si>
  <si>
    <t>(nominal dollars per million Btu)</t>
  </si>
  <si>
    <t>EPD000:sb_Coal</t>
  </si>
  <si>
    <t>EPD000:sb_NaturalGas</t>
  </si>
  <si>
    <t>EPD000:sb_DistillateFue</t>
  </si>
  <si>
    <t>EPD000:sb_ResidualFuel</t>
  </si>
  <si>
    <t>Emissions from the Electric Power Sector 2/</t>
  </si>
  <si>
    <t>EPD000:ta_TotalCarbon(m</t>
  </si>
  <si>
    <t xml:space="preserve">  Total Carbon (million short tons)</t>
  </si>
  <si>
    <t>EPD000:ta_CarbonDioxide</t>
  </si>
  <si>
    <t xml:space="preserve">  Carbon Dioxide (million short tons)</t>
  </si>
  <si>
    <t>EPD000:ta_SulfurDioxide</t>
  </si>
  <si>
    <t xml:space="preserve">  Sulfur Dioxide (million short tons)</t>
  </si>
  <si>
    <t>EPD000:ta_NitrogenOxide</t>
  </si>
  <si>
    <t xml:space="preserve">  Nitrogen Oxide (million short tons)</t>
  </si>
  <si>
    <t>EPD000:ta_Mercury(tons)</t>
  </si>
  <si>
    <t xml:space="preserve">  Mercury (short tons)</t>
  </si>
  <si>
    <t>(exclusive of auxiliary power), as demonstrated by tests during summer peak demand.</t>
  </si>
  <si>
    <t>are not included explicitly as additions or retirements.  No planned conversions are assumed.  The totals reflect any conversions projected by</t>
  </si>
  <si>
    <t>the model.</t>
  </si>
  <si>
    <t>generating systems in the residential, commercial, and industrial sectors used primarily for own-use generation, but which may also sell</t>
  </si>
  <si>
    <t>some power to the grid.</t>
  </si>
  <si>
    <t>Total CO2e</t>
  </si>
  <si>
    <t>U.S. Energy Information Administration</t>
  </si>
  <si>
    <t>Table 11.1 Carbon Dioxide Emissions From Energy Consumption by Source</t>
  </si>
  <si>
    <t>Annual Total</t>
  </si>
  <si>
    <t>Coal, Including Coal Coke Net Imports, CO2 Emissions</t>
  </si>
  <si>
    <t>Natural Gas, Excluding Supplemental Gaseous Fuels, CO2 Emissions</t>
  </si>
  <si>
    <t>Aviation Gasoline CO2 Emissions</t>
  </si>
  <si>
    <t>Distillate Fuel Oil, Excluding Biodiesel, CO2 Emissions</t>
  </si>
  <si>
    <t>Hydrocarbon Gas Liquids CO2 Emissions</t>
  </si>
  <si>
    <t>Jet Fuel CO2 Emissions</t>
  </si>
  <si>
    <t>Kerosene CO2 Emissions</t>
  </si>
  <si>
    <t>Lubricants CO2 Emissions</t>
  </si>
  <si>
    <t>Motor Gasoline, Excluding Ethanol, CO2 Emissions</t>
  </si>
  <si>
    <t>Petroleum Coke CO2 Emissions</t>
  </si>
  <si>
    <t>Residual Fuel Oil CO2 Emissions</t>
  </si>
  <si>
    <t>Other Petroleum Products CO2 Emissions</t>
  </si>
  <si>
    <t>Petroleum, Excluding Biofuels, CO2 Emissions</t>
  </si>
  <si>
    <t>Total Energy CO2 Emissions</t>
  </si>
  <si>
    <t>(Million Metric Tons of Carbon Dioxide)</t>
  </si>
  <si>
    <t>Not Available</t>
  </si>
  <si>
    <t>Total Energy Residential Sector CO2 Emissions</t>
  </si>
  <si>
    <t>Residential Share of Electric Power Sector CO2 Emissions</t>
  </si>
  <si>
    <t>Petroleum Residential Sector CO2 Emissions</t>
  </si>
  <si>
    <t>Kerosene Residential Sector CO2 Emissions</t>
  </si>
  <si>
    <t>HGL Residential Sector CO2 Emissions</t>
  </si>
  <si>
    <t>Distillate Fuel Oil Residential Sector CO2 Emissions</t>
  </si>
  <si>
    <t>Natural Gas, Excluding Supplemental Gaseous Fuels, Residential Sector CO2 Emissions</t>
  </si>
  <si>
    <t>Coal Residential Sector CO2 Emissions</t>
  </si>
  <si>
    <t>Table 11.2 Carbon Dioxide Emissions From Energy Consumption: Residential Sector</t>
  </si>
  <si>
    <t>Table 11.3 Carbon Dioxide Emissions From Energy Consumption: Commercial Sector</t>
  </si>
  <si>
    <t>Coal Commercial Sector CO2 Emissions</t>
  </si>
  <si>
    <t>Natural Gas, Excluding Supplemental Gaseous Fuels, Commercial Sector CO2 Emissions</t>
  </si>
  <si>
    <t>Distillate Fuel Oil Commercial Sector CO2 Emissions</t>
  </si>
  <si>
    <t>HGL Commercial Sector CO2 Emissions</t>
  </si>
  <si>
    <t>Kerosene Commercial Sector CO2 Emissions</t>
  </si>
  <si>
    <t>Motor Gasoline, Excluding Ethanol, Commercial Sector CO2 Emissions</t>
  </si>
  <si>
    <t>Petroleum Coke Commercial Sector CO2 Emissions</t>
  </si>
  <si>
    <t>Residual Fuel Oil Commercial Sector CO2 Emissions</t>
  </si>
  <si>
    <t>Petroleum, Excluding Biofuels, Commercial Sector CO2 Emissions</t>
  </si>
  <si>
    <t>Commercial Share of Electric Power Sector CO2 Emissions</t>
  </si>
  <si>
    <t>Total Energy Commercial Sector CO2 Emissions</t>
  </si>
  <si>
    <t>Table 11.4 Carbon Dioxide Emissions From Energy Consumption: Industrial Sector</t>
  </si>
  <si>
    <t>Coal Industrial Sector CO2 Emissions</t>
  </si>
  <si>
    <t>Coal Coke Net Imports CO2 Emissions</t>
  </si>
  <si>
    <t>Natural Gas Industrial Sector CO2 Emissions</t>
  </si>
  <si>
    <t>Distillate Fuel Oil Industrial Sector CO2 Emissions</t>
  </si>
  <si>
    <t>HGL Industrial Sector CO2 Emissions</t>
  </si>
  <si>
    <t>Kerosene Industrial Sector CO2 Emissions</t>
  </si>
  <si>
    <t>Lubricants Industrial Sector CO2 Emissions</t>
  </si>
  <si>
    <t>Motor Gasoline, Excluding Ethanol, Industrial Sector CO2 Emissions</t>
  </si>
  <si>
    <t>Petroleum Coke Industrial Sector CO2 Emissions</t>
  </si>
  <si>
    <t>Residual Fuel Oil Industrial Sector CO2 Emissions</t>
  </si>
  <si>
    <t>Other Petroleum Products Industrial Sector CO2 Emissions</t>
  </si>
  <si>
    <t>Petroleum, Excluding Biofuels, Industrial Sector CO2 Emissions</t>
  </si>
  <si>
    <t>Industrial Share of Electric Power Sector CO2 Emissions</t>
  </si>
  <si>
    <t>Total Industrial Sector CO2 Emissions</t>
  </si>
  <si>
    <t>Table 11.5 Carbon Dioxide Emissions From Energy Consumption: Transportation Sector</t>
  </si>
  <si>
    <t>Coal Transportation Sector CO2 Emissions</t>
  </si>
  <si>
    <t>Natural Gas Transportation Sector CO2 Emissions</t>
  </si>
  <si>
    <t>Aviation Gasoline Transportation Sector CO2 Emissions</t>
  </si>
  <si>
    <t>Distillate Fuel Oil, Excluding Biodiesel, Transportation Sector CO2 Emissions</t>
  </si>
  <si>
    <t>HGL Transportation Sector CO2 Emissions</t>
  </si>
  <si>
    <t>Jet Fuel Transportation Sector CO2 Emissions</t>
  </si>
  <si>
    <t>Lubricants Transportation Sector CO2 Emissions</t>
  </si>
  <si>
    <t>Motor Gasoline, Excluding Ethanol, Transportation Sector CO2 Emissions</t>
  </si>
  <si>
    <t>Residual Fuel Oil Transportation Sector CO2 Emissions</t>
  </si>
  <si>
    <t>Petroleum, Excluding Biofuels, Transportation Sector CO2 Emissions</t>
  </si>
  <si>
    <t>Transportation Share of Electric Power Sector CO2 Emissions</t>
  </si>
  <si>
    <t>Total Energy Transportation Sector CO2 Emissions</t>
  </si>
  <si>
    <t>Table 11.6 Carbon Dioxide Emissions From Energy Consumption: Electric Power Sector</t>
  </si>
  <si>
    <t>Coal Electric Power Sector CO2 Emissions</t>
  </si>
  <si>
    <t>Natural Gas Electric Power Sector CO2 Emissions</t>
  </si>
  <si>
    <t>Distillate Fuel, Including Kerosene-Type Jet Fuel, Oil Electric Power Sector CO2 Emissions</t>
  </si>
  <si>
    <t>Petroleum Coke Electric Power Sector CO2 Emissions</t>
  </si>
  <si>
    <t>Residual Fuel Oil Electric Power Sector CO2 Emissions</t>
  </si>
  <si>
    <t>Petroleum Electric Power Sector CO2 Emissions</t>
  </si>
  <si>
    <t>Geothermal Energy Electric Power Sector CO2 Emissions</t>
  </si>
  <si>
    <t>Non-Biomass Waste Electric Power Sector CO2 Emissions</t>
  </si>
  <si>
    <t>Total Energy Electric Power Sector CO2 Emissions</t>
  </si>
  <si>
    <t>Table 11.7 Carbon Dioxide Emissions From Biomass Energy Consumption</t>
  </si>
  <si>
    <t>Wood CO2 Emissions</t>
  </si>
  <si>
    <t>Biomass Waste CO2 Emissions</t>
  </si>
  <si>
    <t>Fuel Ethanol, Excluding Denaturant, CO2 Emissions</t>
  </si>
  <si>
    <t>Biodiesel CO2 Emissions</t>
  </si>
  <si>
    <t>Biomass CO2 Emissions</t>
  </si>
  <si>
    <t>Biomass Residential Sector CO2 Emissions</t>
  </si>
  <si>
    <t>Biomass Commercial Sector CO2 Emissions</t>
  </si>
  <si>
    <t>Biomass Industrial Sector CO2 Emissions</t>
  </si>
  <si>
    <t>Biomass Transportation Sector CO2 Emissions</t>
  </si>
  <si>
    <t>Biomass Electric Power Sector CO2 Emissions</t>
  </si>
  <si>
    <t>distillate fuel oil</t>
  </si>
  <si>
    <t>hydrocarbon gas liquids</t>
  </si>
  <si>
    <t>jet fuel</t>
  </si>
  <si>
    <t>kerosene</t>
  </si>
  <si>
    <t>lubricants</t>
  </si>
  <si>
    <t>motor gasline</t>
  </si>
  <si>
    <t>petroleum coke</t>
  </si>
  <si>
    <t>residual fuel oil</t>
  </si>
  <si>
    <t>other petroleum</t>
  </si>
  <si>
    <t>total</t>
  </si>
  <si>
    <t>electricity</t>
  </si>
  <si>
    <t>motor gasoline</t>
  </si>
  <si>
    <t>EIA</t>
  </si>
  <si>
    <t>fuel oil</t>
  </si>
  <si>
    <t>Other</t>
  </si>
  <si>
    <t>other</t>
  </si>
  <si>
    <t>heat</t>
  </si>
  <si>
    <t>diesel</t>
  </si>
  <si>
    <t>EPA</t>
  </si>
  <si>
    <t>Annual Energy Outlook</t>
  </si>
  <si>
    <t>https://www.eia.gov/outlooks/aeo/tables_ref.php</t>
  </si>
  <si>
    <t>EPS Outputs</t>
  </si>
  <si>
    <t>US EPS</t>
  </si>
  <si>
    <t>https://us.energypolicy.solutions/</t>
  </si>
  <si>
    <t>This spreadsheet compares start year EPS emissions to EPA and EIA emissions estimates.</t>
  </si>
  <si>
    <t>Note that EIA emissions cateogries are different than EPS and EPA</t>
  </si>
  <si>
    <t>Inventory of U.S. Greenhouse Gas Emissions and Sinks</t>
  </si>
  <si>
    <t>Exported data</t>
  </si>
  <si>
    <t>SECTOR</t>
  </si>
  <si>
    <t>POLLUTANT</t>
  </si>
  <si>
    <t>POLLUTANT TYPE</t>
  </si>
  <si>
    <t>EMISSIONS</t>
  </si>
  <si>
    <t>UNIT OF MEASURE</t>
  </si>
  <si>
    <t>Biogenics - Vegetation and Soil</t>
  </si>
  <si>
    <t>Methanol</t>
  </si>
  <si>
    <t>Industrial Processes - NEC</t>
  </si>
  <si>
    <t>Carbon Dioxide</t>
  </si>
  <si>
    <t>TON</t>
  </si>
  <si>
    <t>Mobile - On-Road non-Diesel Light Duty Vehicles</t>
  </si>
  <si>
    <t>Formaldehyde</t>
  </si>
  <si>
    <t>Acetaldehyde</t>
  </si>
  <si>
    <t>Fires - Wildfires</t>
  </si>
  <si>
    <t>Mobile - On-Road Diesel Heavy Duty Vehicles</t>
  </si>
  <si>
    <t>Toluene</t>
  </si>
  <si>
    <t>Fires - Prescribed Fires</t>
  </si>
  <si>
    <t>Solvent - Consumer &amp; Commercial Solvent Use</t>
  </si>
  <si>
    <t>Xylenes (Mixed Isomers)</t>
  </si>
  <si>
    <t>Mobile - Non-Road Equipment - Gasoline</t>
  </si>
  <si>
    <t>2,2,4-Trimethylpentane</t>
  </si>
  <si>
    <t>Mobile - Non-Road Equipment - Diesel</t>
  </si>
  <si>
    <t>Benzene</t>
  </si>
  <si>
    <t>Acrolein</t>
  </si>
  <si>
    <t>Naphthalene</t>
  </si>
  <si>
    <t>Industrial Processes - Pulp &amp; Paper</t>
  </si>
  <si>
    <t>Hexane</t>
  </si>
  <si>
    <t>Acetonitrile</t>
  </si>
  <si>
    <t>Mobile - Aircraft</t>
  </si>
  <si>
    <t>Industrial Processes - Oil &amp; Gas Production</t>
  </si>
  <si>
    <t>Ethylene Glycol</t>
  </si>
  <si>
    <t>Ethyl Benzene</t>
  </si>
  <si>
    <t>Mobile - On-Road Diesel Light Duty Vehicles</t>
  </si>
  <si>
    <t>Gas Stations</t>
  </si>
  <si>
    <t>Solvent - Industrial Surface Coating &amp; Solvent Use</t>
  </si>
  <si>
    <t>1,3-Butadiene</t>
  </si>
  <si>
    <t>Fuel Comb - Residential - Wood</t>
  </si>
  <si>
    <t>Solvent - Non-Industrial Surface Coating</t>
  </si>
  <si>
    <t>Fuel Comb - Industrial Boilers, ICEs - Natural Gas</t>
  </si>
  <si>
    <t>Agriculture - Livestock Waste</t>
  </si>
  <si>
    <t>Solvent - Degreasing</t>
  </si>
  <si>
    <t>Mobile - On-Road non-Diesel Heavy Duty Vehicles</t>
  </si>
  <si>
    <t>Solvent - Graphic Arts</t>
  </si>
  <si>
    <t>Volatile Organic Compounds</t>
  </si>
  <si>
    <t>CAP</t>
  </si>
  <si>
    <t>Styrene</t>
  </si>
  <si>
    <t>Waste Disposal</t>
  </si>
  <si>
    <t>Carbon Monoxide</t>
  </si>
  <si>
    <t>Methyl Chloride</t>
  </si>
  <si>
    <t>Methyl Chloroform</t>
  </si>
  <si>
    <t>Mobile - Non-Road Equipment - Other</t>
  </si>
  <si>
    <t>2,4-Dichlorophenoxy Acetic Acid</t>
  </si>
  <si>
    <t>Fuel Comb - Electric Generation - Coal</t>
  </si>
  <si>
    <t>Glycol Ethers</t>
  </si>
  <si>
    <t>Acrylic Acid</t>
  </si>
  <si>
    <t>o-Xylene</t>
  </si>
  <si>
    <t>Mobile - Locomotives</t>
  </si>
  <si>
    <t>Diethylene Glycol Monobutyl Ether</t>
  </si>
  <si>
    <t>Methyl Isobutyl Ketone</t>
  </si>
  <si>
    <t>Solvent - Dry Cleaning</t>
  </si>
  <si>
    <t>Tetrachloroethylene</t>
  </si>
  <si>
    <t>Trichloroethylene</t>
  </si>
  <si>
    <t>Chlorine</t>
  </si>
  <si>
    <t>Phenol</t>
  </si>
  <si>
    <t>Cresol/Cresylic Acid (Mixed Isomers)</t>
  </si>
  <si>
    <t>Industrial Processes - Chemical Manuf</t>
  </si>
  <si>
    <t>Carbonyl Sulfide</t>
  </si>
  <si>
    <t>Hydrochloric Acid</t>
  </si>
  <si>
    <t>Fuel Comb - Electric Generation - Natural Gas</t>
  </si>
  <si>
    <t>Fuel Comb - Comm/Institutional - Natural Gas</t>
  </si>
  <si>
    <t>Hydrogen Sulfide</t>
  </si>
  <si>
    <t>Fuel Comb - Electric Generation - Biomass</t>
  </si>
  <si>
    <t>Miscellaneous Non-Industrial NEC</t>
  </si>
  <si>
    <t>Industrial Processes - Storage and Transfer</t>
  </si>
  <si>
    <t>Diethylene Glycol Monomethyl Ether</t>
  </si>
  <si>
    <t>Trifluralin</t>
  </si>
  <si>
    <t>Dust - Unpaved Road Dust</t>
  </si>
  <si>
    <t>PM10 Primary (Filt + Cond)</t>
  </si>
  <si>
    <t>Fires - Agricultural Field Burning</t>
  </si>
  <si>
    <t>Industrial Processes - Petroleum Refineries</t>
  </si>
  <si>
    <t>Hydrogen Fluoride</t>
  </si>
  <si>
    <t>Hydrogen Cyanide</t>
  </si>
  <si>
    <t>Bulk Gasoline Terminals</t>
  </si>
  <si>
    <t>Fuel Comb - Industrial Boilers, ICEs - Coal</t>
  </si>
  <si>
    <t>Methane</t>
  </si>
  <si>
    <t>Carbon Disulfide</t>
  </si>
  <si>
    <t>Agriculture - Crops &amp; Livestock Dust</t>
  </si>
  <si>
    <t>Fuel Comb - Industrial Boilers, ICEs - Biomass</t>
  </si>
  <si>
    <t>Commercial Cooking</t>
  </si>
  <si>
    <t>Industrial Processes - Non-ferrous Metals</t>
  </si>
  <si>
    <t>Mobile - Commercial Marine Vessels</t>
  </si>
  <si>
    <t>Propionaldehyde</t>
  </si>
  <si>
    <t>Ammonia</t>
  </si>
  <si>
    <t>Methylene Chloride</t>
  </si>
  <si>
    <t>Industrial Processes - Cement Manuf</t>
  </si>
  <si>
    <t>Fuel Comb - Electric Generation - Other</t>
  </si>
  <si>
    <t>Nitrogen Oxides</t>
  </si>
  <si>
    <t>PM2.5 Primary (Filt + Cond)</t>
  </si>
  <si>
    <t>Methyl Bromide</t>
  </si>
  <si>
    <t>Cyanide</t>
  </si>
  <si>
    <t>Methyl Methacrylate</t>
  </si>
  <si>
    <t>Pyrene</t>
  </si>
  <si>
    <t>Sulfur Dioxide</t>
  </si>
  <si>
    <t>Methylanthracene</t>
  </si>
  <si>
    <t>Methylchrysene</t>
  </si>
  <si>
    <t>Dust - Construction Dust</t>
  </si>
  <si>
    <t>Industrial Processes - Ferrous Metals</t>
  </si>
  <si>
    <t>Phenanthrene</t>
  </si>
  <si>
    <t>Fluoranthene</t>
  </si>
  <si>
    <t>Lead</t>
  </si>
  <si>
    <t>Agriculture - Fertilizer Application</t>
  </si>
  <si>
    <t>Chrysene</t>
  </si>
  <si>
    <t>Benz[a]Anthracene</t>
  </si>
  <si>
    <t>Dust - Paved Road Dust</t>
  </si>
  <si>
    <t>Acenaphthylene</t>
  </si>
  <si>
    <t>Fuel Comb - Industrial Boilers, ICEs - Oil</t>
  </si>
  <si>
    <t>Remaining PMFINE portion of PM2.5-PRI</t>
  </si>
  <si>
    <t>Fuel Comb - Residential - Natural Gas</t>
  </si>
  <si>
    <t>Fuel Comb - Industrial Boilers, ICEs - Other</t>
  </si>
  <si>
    <t>Carbaryl</t>
  </si>
  <si>
    <t>Organic Carbon portion of PM2.5-PRI</t>
  </si>
  <si>
    <t>Benzofluoranthenes</t>
  </si>
  <si>
    <t>Benzo[g,h,i,]Perylene</t>
  </si>
  <si>
    <t>Anthracene</t>
  </si>
  <si>
    <t>Acetamide</t>
  </si>
  <si>
    <t>Vinyl Acetate</t>
  </si>
  <si>
    <t>Benzo(c)phenanthrene</t>
  </si>
  <si>
    <t>m-Xylene</t>
  </si>
  <si>
    <t>Chloroform</t>
  </si>
  <si>
    <t>Indeno[1,2,3-c,d]Pyrene</t>
  </si>
  <si>
    <t>Captan</t>
  </si>
  <si>
    <t>Vinyl Chloride</t>
  </si>
  <si>
    <t>Cumene</t>
  </si>
  <si>
    <t>Industrial Processes - Mining</t>
  </si>
  <si>
    <t>Methylbenzopyrene</t>
  </si>
  <si>
    <t>Fuel Comb - Electric Generation - Oil</t>
  </si>
  <si>
    <t>Chlorobenzene</t>
  </si>
  <si>
    <t>Benzo[e]Pyrene</t>
  </si>
  <si>
    <t>1,3-Dichloropropene</t>
  </si>
  <si>
    <t>Benzo[k]Fluoranthene</t>
  </si>
  <si>
    <t>Benzo(a)Fluoranthene</t>
  </si>
  <si>
    <t>Fuel Comb - Comm/Institutional - Coal</t>
  </si>
  <si>
    <t>Fluorene</t>
  </si>
  <si>
    <t>1-Bromopropane</t>
  </si>
  <si>
    <t>Carbazole</t>
  </si>
  <si>
    <t>Manganese</t>
  </si>
  <si>
    <t>Ethylene Glycol Methyl Ether</t>
  </si>
  <si>
    <t>Ethylene Dichloride</t>
  </si>
  <si>
    <t>2-Methylnaphthalene</t>
  </si>
  <si>
    <t>PAH/POM - Unspecified</t>
  </si>
  <si>
    <t>Fuel Comb - Comm/Institutional - Oil</t>
  </si>
  <si>
    <t>Fuel Comb - Comm/Institutional - Biomass</t>
  </si>
  <si>
    <t>Acrylonitrile</t>
  </si>
  <si>
    <t>p-Xylene</t>
  </si>
  <si>
    <t>1,4-Dichlorobenzene</t>
  </si>
  <si>
    <t>Fuel Comb - Comm/Institutional - Other</t>
  </si>
  <si>
    <t>Carbon Tetrachloride</t>
  </si>
  <si>
    <t>Coke Oven Emissions</t>
  </si>
  <si>
    <t>Ethyl Chloride</t>
  </si>
  <si>
    <t>Bis(2-Ethylhexyl)Phthalate</t>
  </si>
  <si>
    <t>Maleic Anhydride</t>
  </si>
  <si>
    <t>Benzo[a]Pyrene</t>
  </si>
  <si>
    <t>Phthalic Anhydride</t>
  </si>
  <si>
    <t>Chloroprene</t>
  </si>
  <si>
    <t>1,2,4-Trichlorobenzene</t>
  </si>
  <si>
    <t>Methyl Tert-Butyl Ether</t>
  </si>
  <si>
    <t>1-Methylpyrene</t>
  </si>
  <si>
    <t>Catechol</t>
  </si>
  <si>
    <t>Propylene Oxide</t>
  </si>
  <si>
    <t>Dimethyl Phthalate</t>
  </si>
  <si>
    <t>Acetophenone</t>
  </si>
  <si>
    <t>Nickel</t>
  </si>
  <si>
    <t>Selenium</t>
  </si>
  <si>
    <t>Benzyl Chloride</t>
  </si>
  <si>
    <t>Ethylene Oxide</t>
  </si>
  <si>
    <t>Isophorone</t>
  </si>
  <si>
    <t>PAH, total</t>
  </si>
  <si>
    <t>N,N-Dimethylformamide</t>
  </si>
  <si>
    <t>Fuel Comb - Residential - Oil</t>
  </si>
  <si>
    <t>2-Butoxyethyl Acetate</t>
  </si>
  <si>
    <t>Chromium III</t>
  </si>
  <si>
    <t>Acenaphthene</t>
  </si>
  <si>
    <t>Diethanolamine</t>
  </si>
  <si>
    <t>Ethylidene Dichloride</t>
  </si>
  <si>
    <t>Nitrous Oxide</t>
  </si>
  <si>
    <t>Polycyclic aromatic compounds (includes 25 specific compounds)</t>
  </si>
  <si>
    <t>4,4'-Methylenediphenyl Diisocyanate</t>
  </si>
  <si>
    <t>Biphenyl</t>
  </si>
  <si>
    <t>Hexamethylene Diisocyanate</t>
  </si>
  <si>
    <t>Triethylamine</t>
  </si>
  <si>
    <t>Epichlorohydrin</t>
  </si>
  <si>
    <t>1,1,2,2-Tetrachloroethane</t>
  </si>
  <si>
    <t>Cobalt</t>
  </si>
  <si>
    <t>Hexachloroethane</t>
  </si>
  <si>
    <t>o-Cresol</t>
  </si>
  <si>
    <t>2-(Hexyloxy)Ethanol</t>
  </si>
  <si>
    <t>p-Dioxane</t>
  </si>
  <si>
    <t>Aniline</t>
  </si>
  <si>
    <t>PM10-Primary from certain diesel engines</t>
  </si>
  <si>
    <t>Dibenzofuran</t>
  </si>
  <si>
    <t>Phosphine</t>
  </si>
  <si>
    <t>Phosphorus</t>
  </si>
  <si>
    <t>Elemental Carbon portion of PM2.5-PRI</t>
  </si>
  <si>
    <t>1,1,2-Trichloroethane</t>
  </si>
  <si>
    <t>Ethyl Acrylate</t>
  </si>
  <si>
    <t>Methylhydrazine</t>
  </si>
  <si>
    <t>Antimony</t>
  </si>
  <si>
    <t>Propyl Cellosolve</t>
  </si>
  <si>
    <t>Dibutyl Phthalate</t>
  </si>
  <si>
    <t>Fuel Comb - Residential - Other</t>
  </si>
  <si>
    <t>Hydroquinone</t>
  </si>
  <si>
    <t>4-Nitrophenol</t>
  </si>
  <si>
    <t>Arsenic</t>
  </si>
  <si>
    <t>2-Nitropropane</t>
  </si>
  <si>
    <t>Chromium (VI)</t>
  </si>
  <si>
    <t>Benzo[b]Fluoranthene</t>
  </si>
  <si>
    <t>Ethylene Dibromide</t>
  </si>
  <si>
    <t>2,4,5-Trichlorophenol</t>
  </si>
  <si>
    <t>Nitrate portion of PM2.5-PRI</t>
  </si>
  <si>
    <t>Methoxytriglycol</t>
  </si>
  <si>
    <t>Bromoform</t>
  </si>
  <si>
    <t>Perylene</t>
  </si>
  <si>
    <t>p-Phenylenediamine</t>
  </si>
  <si>
    <t>Benzo(g,h,i)Fluoranthene</t>
  </si>
  <si>
    <t>Allyl Chloride</t>
  </si>
  <si>
    <t>Propylene Dichloride</t>
  </si>
  <si>
    <t>Cadmium</t>
  </si>
  <si>
    <t>Titanium Tetrachloride</t>
  </si>
  <si>
    <t>Benzidine</t>
  </si>
  <si>
    <t>Diethylene Glycol Monoethyl Ether</t>
  </si>
  <si>
    <t>1,2-Epoxybutane</t>
  </si>
  <si>
    <t>Vinylidene Chloride</t>
  </si>
  <si>
    <t>2,4-Toluene Diisocyanate</t>
  </si>
  <si>
    <t>Hexachlorocyclopentadiene</t>
  </si>
  <si>
    <t>1,2-Dimethoxyethane</t>
  </si>
  <si>
    <t>Acrylamide</t>
  </si>
  <si>
    <t>2,4-Dinitrophenol</t>
  </si>
  <si>
    <t>Mercury</t>
  </si>
  <si>
    <t>Dimethyl Sulfate</t>
  </si>
  <si>
    <t>Sulfate Portion of PM2.5-PRI</t>
  </si>
  <si>
    <t>Nitrobenzene</t>
  </si>
  <si>
    <t>Calcium Cyanamide</t>
  </si>
  <si>
    <t>2,4-Dinitrotoluene</t>
  </si>
  <si>
    <t>m-Cresol</t>
  </si>
  <si>
    <t>Butyl Carbitol Acetate</t>
  </si>
  <si>
    <t>N,N-Dimethylaniline</t>
  </si>
  <si>
    <t>1-Methylnaphthalene</t>
  </si>
  <si>
    <t>Polychlorinated Biphenyls</t>
  </si>
  <si>
    <t>Quinoline</t>
  </si>
  <si>
    <t>Beryllium</t>
  </si>
  <si>
    <t>4,4'-Methylenebis(2-Chloraniline)</t>
  </si>
  <si>
    <t>Cellosolve Acetate</t>
  </si>
  <si>
    <t>Quinone</t>
  </si>
  <si>
    <t>Coal Tar</t>
  </si>
  <si>
    <t>Methyl Iodide</t>
  </si>
  <si>
    <t>Diethyl Sulfate</t>
  </si>
  <si>
    <t>Cellosolve Solvent</t>
  </si>
  <si>
    <t>Carbitol Acetate</t>
  </si>
  <si>
    <t>p-Cresol</t>
  </si>
  <si>
    <t>Hydrazine</t>
  </si>
  <si>
    <t>Pentachlorophenol</t>
  </si>
  <si>
    <t>Dibenzo[a,h]Anthracene</t>
  </si>
  <si>
    <t>Diethylene Glycol Diethyl Ether</t>
  </si>
  <si>
    <t>o-Toluidine</t>
  </si>
  <si>
    <t>Phosgene</t>
  </si>
  <si>
    <t>Hexachlorobutadiene</t>
  </si>
  <si>
    <t>2,4,6-Trichlorophenol</t>
  </si>
  <si>
    <t>7,12-Dimethylbenz[a]Anthracene</t>
  </si>
  <si>
    <t>Chloroacetic Acid</t>
  </si>
  <si>
    <t>Chromic Acid (VI)</t>
  </si>
  <si>
    <t>4,4'-Methylenedianiline</t>
  </si>
  <si>
    <t>Asbestos</t>
  </si>
  <si>
    <t>1-Methylphenanthrene</t>
  </si>
  <si>
    <t>2-Chloroacetophenone</t>
  </si>
  <si>
    <t>4,6-Dinitro-o-Cresol</t>
  </si>
  <si>
    <t>Fine Mineral Fibers</t>
  </si>
  <si>
    <t>Phenyl Cellosolve</t>
  </si>
  <si>
    <t>Hexachlorobenzene</t>
  </si>
  <si>
    <t>Methyl Isocyanate</t>
  </si>
  <si>
    <t>N-Hexyl Carbitol</t>
  </si>
  <si>
    <t>N-Nitrosodimethylamine</t>
  </si>
  <si>
    <t>Chloromethyl Methyl Ether</t>
  </si>
  <si>
    <t>Ethoxytriglycol</t>
  </si>
  <si>
    <t>Dibenzo[a,h]Pyrene</t>
  </si>
  <si>
    <t>Toluene-2,4-Diamine</t>
  </si>
  <si>
    <t>1,2-Dibromo-3-Chloropropane</t>
  </si>
  <si>
    <t>Ethylene Thiourea</t>
  </si>
  <si>
    <t>Ethylene Glycol Diethyl Ether</t>
  </si>
  <si>
    <t>o-Anisidine</t>
  </si>
  <si>
    <t>1,2-Propylenimine</t>
  </si>
  <si>
    <t>4-Aminobiphenyl</t>
  </si>
  <si>
    <t>3,3'-Dichlorobenzidine</t>
  </si>
  <si>
    <t>Slagwool (Man-Made Fibers)</t>
  </si>
  <si>
    <t>1,1-Dimethyl Hydrazine</t>
  </si>
  <si>
    <t>Dichloroethyl Ether</t>
  </si>
  <si>
    <t>Ethyleneimine</t>
  </si>
  <si>
    <t>Nickel Oxide</t>
  </si>
  <si>
    <t>Vinyl Bromide</t>
  </si>
  <si>
    <t>Pentachloronitrobenzene</t>
  </si>
  <si>
    <t>Chromium Trioxide</t>
  </si>
  <si>
    <t>3,3'-Dimethylbenzidine</t>
  </si>
  <si>
    <t>3,3'-Dimethoxybenzidine</t>
  </si>
  <si>
    <t>Ethyl Carbamate</t>
  </si>
  <si>
    <t>1,2,3,4,5,6-Hexachlorocyclohexane</t>
  </si>
  <si>
    <t>1,2-Diphenylhydrazine</t>
  </si>
  <si>
    <t>Diethylene Glycol Dimethyl Ether</t>
  </si>
  <si>
    <t>Sulfur Hexafluoride</t>
  </si>
  <si>
    <t>Styrene Oxide</t>
  </si>
  <si>
    <t>N-Nitroso-N-Methylurea</t>
  </si>
  <si>
    <t>Dimethylcarbamoyl Chloride</t>
  </si>
  <si>
    <t>Chlorobenzilate</t>
  </si>
  <si>
    <t>Benzotrichloride</t>
  </si>
  <si>
    <t>4-Dimethylaminoazobenzene</t>
  </si>
  <si>
    <t>3-Methylcholanthrene</t>
  </si>
  <si>
    <t>Bis(Chloromethyl)Ether</t>
  </si>
  <si>
    <t>2-Methylphenanthrene</t>
  </si>
  <si>
    <t>Ethylene Glycol Monomethyl Ether Acetate</t>
  </si>
  <si>
    <t>4-Nitrobiphenyl</t>
  </si>
  <si>
    <t>Dichlorvos</t>
  </si>
  <si>
    <t>1,3-Propanesultone</t>
  </si>
  <si>
    <t>Parathion</t>
  </si>
  <si>
    <t>Triglycol Monobutyl Ether</t>
  </si>
  <si>
    <t>2-Chloronaphthalene</t>
  </si>
  <si>
    <t>2-Acetylaminofluorene</t>
  </si>
  <si>
    <t>Nickel Refinery Dust</t>
  </si>
  <si>
    <t>Hexamethylphosphoramide</t>
  </si>
  <si>
    <t>Methoxychlor</t>
  </si>
  <si>
    <t>Triethylene Glycol Dimethyl Ether</t>
  </si>
  <si>
    <t>Chlordane</t>
  </si>
  <si>
    <t>Benzo[j]fluoranthene</t>
  </si>
  <si>
    <t>Heptachlor</t>
  </si>
  <si>
    <t>2,3,3',4,4',5/2,3,3',4,4',5-Hexachlorobiphenyl  (PCBs156/157)</t>
  </si>
  <si>
    <t>Toxaphene</t>
  </si>
  <si>
    <t>2,3',4,4',5-Pentachlorobiphenyl (PCB118)</t>
  </si>
  <si>
    <t>3,3',4,4'-Tetrachlorobiphenyl (PCB-77)</t>
  </si>
  <si>
    <t>Dibenzo[a,j]Acridine</t>
  </si>
  <si>
    <t>2,3,4,4',5-Pentachlorobiphenyl (PCB-114)</t>
  </si>
  <si>
    <t>2,3',4,4',5,5'-Hexachlorobiphenyl (PCB-167)</t>
  </si>
  <si>
    <t>2,3,3',4,4'-Pentachlorobiphenyl (PCB-105)</t>
  </si>
  <si>
    <t>5-Methylchrysene</t>
  </si>
  <si>
    <t>N-Nitrosomorpholine</t>
  </si>
  <si>
    <t>Propoxur</t>
  </si>
  <si>
    <t>Dibenz[a,h]acridine</t>
  </si>
  <si>
    <t>Dibenzo[a,l]Pyrene</t>
  </si>
  <si>
    <t>7H-Dibenzo[c,g]carbazole</t>
  </si>
  <si>
    <t>Dibenzo[a,e]Pyrene</t>
  </si>
  <si>
    <t>1-Nitropyrene</t>
  </si>
  <si>
    <t>Dibenzo[a,i]Pyrene</t>
  </si>
  <si>
    <t>Tetrachlorobiphenyl</t>
  </si>
  <si>
    <t>2,4,4'-Trichlorobiphenyl (PCB-28)</t>
  </si>
  <si>
    <t>Chloramben</t>
  </si>
  <si>
    <t>Nickel Subsulfide</t>
  </si>
  <si>
    <t>Pentachlorobiphenyl</t>
  </si>
  <si>
    <t>Hexachlorobiphenyl</t>
  </si>
  <si>
    <t>Decachlorobiphenyl (PCB-209)</t>
  </si>
  <si>
    <t>2-Chlorobiphenyl (PCB-1)</t>
  </si>
  <si>
    <t>4,4'-Dichlorobiphenyl (PCB-15)</t>
  </si>
  <si>
    <t>Heptachlorobiphenyl</t>
  </si>
  <si>
    <t>12-Methylbenz(a)Anthracene</t>
  </si>
  <si>
    <t>Total Pollutant Emissions by Sector</t>
  </si>
  <si>
    <t>Total Pollutant Emissions by Sector[transportation sector,CO2]</t>
  </si>
  <si>
    <t>Total Pollutant Emissions by Sector[transportation sector,VOC]</t>
  </si>
  <si>
    <t>Total Pollutant Emissions by Sector[transportation sector,CO]</t>
  </si>
  <si>
    <t>Total Pollutant Emissions by Sector[transportation sector,NOx]</t>
  </si>
  <si>
    <t>Total Pollutant Emissions by Sector[transportation sector,PM10]</t>
  </si>
  <si>
    <t>Total Pollutant Emissions by Sector[transportation sector,PM25]</t>
  </si>
  <si>
    <t>Total Pollutant Emissions by Sector[transportation sector,SOx]</t>
  </si>
  <si>
    <t>Total Pollutant Emissions by Sector[transportation sector,BC]</t>
  </si>
  <si>
    <t>Total Pollutant Emissions by Sector[transportation sector,OC]</t>
  </si>
  <si>
    <t>Total Pollutant Emissions by Sector[transportation sector,CH4]</t>
  </si>
  <si>
    <t>Total Pollutant Emissions by Sector[transportation sector,N2O]</t>
  </si>
  <si>
    <t>Total Pollutant Emissions by Sector[transportation sector,F gases]</t>
  </si>
  <si>
    <t>Total Pollutant Emissions by Sector[electricity sector,CO2]</t>
  </si>
  <si>
    <t>Total Pollutant Emissions by Sector[electricity sector,VOC]</t>
  </si>
  <si>
    <t>Total Pollutant Emissions by Sector[electricity sector,CO]</t>
  </si>
  <si>
    <t>Total Pollutant Emissions by Sector[electricity sector,NOx]</t>
  </si>
  <si>
    <t>Total Pollutant Emissions by Sector[electricity sector,PM10]</t>
  </si>
  <si>
    <t>Total Pollutant Emissions by Sector[electricity sector,PM25]</t>
  </si>
  <si>
    <t>Total Pollutant Emissions by Sector[electricity sector,SOx]</t>
  </si>
  <si>
    <t>Total Pollutant Emissions by Sector[electricity sector,BC]</t>
  </si>
  <si>
    <t>Total Pollutant Emissions by Sector[electricity sector,OC]</t>
  </si>
  <si>
    <t>Total Pollutant Emissions by Sector[electricity sector,CH4]</t>
  </si>
  <si>
    <t>Total Pollutant Emissions by Sector[electricity sector,N2O]</t>
  </si>
  <si>
    <t>Total Pollutant Emissions by Sector[electricity sector,F gases]</t>
  </si>
  <si>
    <t>Total Pollutant Emissions by Sector[residential buildings sector,CO2]</t>
  </si>
  <si>
    <t>Total Pollutant Emissions by Sector[residential buildings sector,VOC]</t>
  </si>
  <si>
    <t>Total Pollutant Emissions by Sector[residential buildings sector,CO]</t>
  </si>
  <si>
    <t>Total Pollutant Emissions by Sector[residential buildings sector,NOx]</t>
  </si>
  <si>
    <t>Total Pollutant Emissions by Sector[residential buildings sector,PM10]</t>
  </si>
  <si>
    <t>Total Pollutant Emissions by Sector[residential buildings sector,PM25]</t>
  </si>
  <si>
    <t>Total Pollutant Emissions by Sector[residential buildings sector,SOx]</t>
  </si>
  <si>
    <t>Total Pollutant Emissions by Sector[residential buildings sector,BC]</t>
  </si>
  <si>
    <t>Total Pollutant Emissions by Sector[residential buildings sector,OC]</t>
  </si>
  <si>
    <t>Total Pollutant Emissions by Sector[residential buildings sector,CH4]</t>
  </si>
  <si>
    <t>Total Pollutant Emissions by Sector[residential buildings sector,N2O]</t>
  </si>
  <si>
    <t>Total Pollutant Emissions by Sector[residential buildings sector,F gases]</t>
  </si>
  <si>
    <t>Total Pollutant Emissions by Sector[commercial buildings sector,CO2]</t>
  </si>
  <si>
    <t>Total Pollutant Emissions by Sector[commercial buildings sector,VOC]</t>
  </si>
  <si>
    <t>Total Pollutant Emissions by Sector[commercial buildings sector,CO]</t>
  </si>
  <si>
    <t>Total Pollutant Emissions by Sector[commercial buildings sector,NOx]</t>
  </si>
  <si>
    <t>Total Pollutant Emissions by Sector[commercial buildings sector,PM10]</t>
  </si>
  <si>
    <t>Total Pollutant Emissions by Sector[commercial buildings sector,PM25]</t>
  </si>
  <si>
    <t>Total Pollutant Emissions by Sector[commercial buildings sector,SOx]</t>
  </si>
  <si>
    <t>Total Pollutant Emissions by Sector[commercial buildings sector,BC]</t>
  </si>
  <si>
    <t>Total Pollutant Emissions by Sector[commercial buildings sector,OC]</t>
  </si>
  <si>
    <t>Total Pollutant Emissions by Sector[commercial buildings sector,CH4]</t>
  </si>
  <si>
    <t>Total Pollutant Emissions by Sector[commercial buildings sector,N2O]</t>
  </si>
  <si>
    <t>Total Pollutant Emissions by Sector[commercial buildings sector,F gases]</t>
  </si>
  <si>
    <t>Total Pollutant Emissions by Sector[industry sector,CO2]</t>
  </si>
  <si>
    <t>Total Pollutant Emissions by Sector[industry sector,VOC]</t>
  </si>
  <si>
    <t>Total Pollutant Emissions by Sector[industry sector,CO]</t>
  </si>
  <si>
    <t>Total Pollutant Emissions by Sector[industry sector,NOx]</t>
  </si>
  <si>
    <t>Total Pollutant Emissions by Sector[industry sector,PM10]</t>
  </si>
  <si>
    <t>Total Pollutant Emissions by Sector[industry sector,PM25]</t>
  </si>
  <si>
    <t>Total Pollutant Emissions by Sector[industry sector,SOx]</t>
  </si>
  <si>
    <t>Total Pollutant Emissions by Sector[industry sector,BC]</t>
  </si>
  <si>
    <t>Total Pollutant Emissions by Sector[industry sector,OC]</t>
  </si>
  <si>
    <t>Total Pollutant Emissions by Sector[industry sector,CH4]</t>
  </si>
  <si>
    <t>Total Pollutant Emissions by Sector[industry sector,N2O]</t>
  </si>
  <si>
    <t>Total Pollutant Emissions by Sector[industry sector,F gases]</t>
  </si>
  <si>
    <t>Total Pollutant Emissions by Sector[district heat and hydrogen sector,CO2]</t>
  </si>
  <si>
    <t>Total Pollutant Emissions by Sector[district heat and hydrogen sector,VOC]</t>
  </si>
  <si>
    <t>Total Pollutant Emissions by Sector[district heat and hydrogen sector,CO]</t>
  </si>
  <si>
    <t>Total Pollutant Emissions by Sector[district heat and hydrogen sector,NOx]</t>
  </si>
  <si>
    <t>Total Pollutant Emissions by Sector[district heat and hydrogen sector,PM10]</t>
  </si>
  <si>
    <t>Total Pollutant Emissions by Sector[district heat and hydrogen sector,PM25]</t>
  </si>
  <si>
    <t>Total Pollutant Emissions by Sector[district heat and hydrogen sector,SOx]</t>
  </si>
  <si>
    <t>Total Pollutant Emissions by Sector[district heat and hydrogen sector,BC]</t>
  </si>
  <si>
    <t>Total Pollutant Emissions by Sector[district heat and hydrogen sector,OC]</t>
  </si>
  <si>
    <t>Total Pollutant Emissions by Sector[district heat and hydrogen sector,CH4]</t>
  </si>
  <si>
    <t>Total Pollutant Emissions by Sector[district heat and hydrogen sector,N2O]</t>
  </si>
  <si>
    <t>Total Pollutant Emissions by Sector[district heat and hydrogen sector,F gases]</t>
  </si>
  <si>
    <t>Total Pollutant Emissions by Sector[LULUCF sector,CO2]</t>
  </si>
  <si>
    <t>Total Pollutant Emissions by Sector[LULUCF sector,VOC]</t>
  </si>
  <si>
    <t>Total Pollutant Emissions by Sector[LULUCF sector,CO]</t>
  </si>
  <si>
    <t>Total Pollutant Emissions by Sector[LULUCF sector,NOx]</t>
  </si>
  <si>
    <t>Total Pollutant Emissions by Sector[LULUCF sector,PM10]</t>
  </si>
  <si>
    <t>Total Pollutant Emissions by Sector[LULUCF sector,PM25]</t>
  </si>
  <si>
    <t>Total Pollutant Emissions by Sector[LULUCF sector,SOx]</t>
  </si>
  <si>
    <t>Total Pollutant Emissions by Sector[LULUCF sector,BC]</t>
  </si>
  <si>
    <t>Total Pollutant Emissions by Sector[LULUCF sector,OC]</t>
  </si>
  <si>
    <t>Total Pollutant Emissions by Sector[LULUCF sector,CH4]</t>
  </si>
  <si>
    <t>Total Pollutant Emissions by Sector[LULUCF sector,N2O]</t>
  </si>
  <si>
    <t>Total Pollutant Emissions by Sector[LULUCF sector,F gases]</t>
  </si>
  <si>
    <t>Total Pollutant Emissions by Sector[geoengineering sector,CO2]</t>
  </si>
  <si>
    <t>Total Pollutant Emissions by Sector[geoengineering sector,VOC]</t>
  </si>
  <si>
    <t>Total Pollutant Emissions by Sector[geoengineering sector,CO]</t>
  </si>
  <si>
    <t>Total Pollutant Emissions by Sector[geoengineering sector,NOx]</t>
  </si>
  <si>
    <t>Total Pollutant Emissions by Sector[geoengineering sector,PM10]</t>
  </si>
  <si>
    <t>Total Pollutant Emissions by Sector[geoengineering sector,PM25]</t>
  </si>
  <si>
    <t>Total Pollutant Emissions by Sector[geoengineering sector,SOx]</t>
  </si>
  <si>
    <t>Total Pollutant Emissions by Sector[geoengineering sector,BC]</t>
  </si>
  <si>
    <t>Total Pollutant Emissions by Sector[geoengineering sector,OC]</t>
  </si>
  <si>
    <t>Total Pollutant Emissions by Sector[geoengineering sector,CH4]</t>
  </si>
  <si>
    <t>Total Pollutant Emissions by Sector[geoengineering sector,N2O]</t>
  </si>
  <si>
    <t>Total Pollutant Emissions by Sector[geoengineering sector,F gases]</t>
  </si>
  <si>
    <t>residential buildings sector</t>
  </si>
  <si>
    <t>commercial buildings sector</t>
  </si>
  <si>
    <t>industry sector</t>
  </si>
  <si>
    <t>Conversions</t>
  </si>
  <si>
    <t>Residential Buildings Sector</t>
  </si>
  <si>
    <t>Commercial Buildings Sector</t>
  </si>
  <si>
    <t>Geoengineering Sector</t>
  </si>
  <si>
    <t>metricton_to_shortton</t>
  </si>
  <si>
    <t>GWP N2O</t>
  </si>
  <si>
    <t>GWP CH4</t>
  </si>
  <si>
    <t>EPA Sector</t>
  </si>
  <si>
    <t>Assigned EPS</t>
  </si>
  <si>
    <t>Other-EPA</t>
  </si>
  <si>
    <t>EPS</t>
  </si>
  <si>
    <t>NOX</t>
  </si>
  <si>
    <t>metric tons pollutant</t>
  </si>
  <si>
    <t>Assigned EPS Pollutant</t>
  </si>
  <si>
    <t>TIER</t>
  </si>
  <si>
    <t>Miscellaneous</t>
  </si>
  <si>
    <t>Natural Resources</t>
  </si>
  <si>
    <t>Highway Vehicles</t>
  </si>
  <si>
    <t>Off-Highway</t>
  </si>
  <si>
    <t>Solvent Utilization</t>
  </si>
  <si>
    <t>Fuel Comb. Other</t>
  </si>
  <si>
    <t>Petroleum &amp; Related Industries</t>
  </si>
  <si>
    <t>Fuel Comb. Elec. Util.</t>
  </si>
  <si>
    <t>Waste Disposal &amp; Recycling</t>
  </si>
  <si>
    <t>Fuel Comb. Industrial</t>
  </si>
  <si>
    <t>Other Industrial Processes</t>
  </si>
  <si>
    <t>Storage &amp; Transport</t>
  </si>
  <si>
    <t>Metals Processing</t>
  </si>
  <si>
    <t>Chemical &amp; Allied Product Mfg</t>
  </si>
  <si>
    <t>Total CH4 Emissions</t>
  </si>
  <si>
    <t>Total N2O</t>
  </si>
  <si>
    <t>Value (MMTCO2e; MMT; MWh)</t>
  </si>
  <si>
    <t>million</t>
  </si>
  <si>
    <t>BAU Direct Components Pollutant Emissions</t>
  </si>
  <si>
    <t>BAU Direct Components Pollutant Emissions[urban residential,electricity bf,CO2]</t>
  </si>
  <si>
    <t>BAU Direct Components Pollutant Emissions[urban residential,electricity bf,VOC]</t>
  </si>
  <si>
    <t>BAU Direct Components Pollutant Emissions[urban residential,electricity bf,CO]</t>
  </si>
  <si>
    <t>BAU Direct Components Pollutant Emissions[urban residential,electricity bf,NOx]</t>
  </si>
  <si>
    <t>BAU Direct Components Pollutant Emissions[urban residential,electricity bf,PM10]</t>
  </si>
  <si>
    <t>BAU Direct Components Pollutant Emissions[urban residential,electricity bf,PM25]</t>
  </si>
  <si>
    <t>BAU Direct Components Pollutant Emissions[urban residential,electricity bf,SOx]</t>
  </si>
  <si>
    <t>BAU Direct Components Pollutant Emissions[urban residential,electricity bf,BC]</t>
  </si>
  <si>
    <t>BAU Direct Components Pollutant Emissions[urban residential,electricity bf,OC]</t>
  </si>
  <si>
    <t>BAU Direct Components Pollutant Emissions[urban residential,electricity bf,CH4]</t>
  </si>
  <si>
    <t>BAU Direct Components Pollutant Emissions[urban residential,electricity bf,N2O]</t>
  </si>
  <si>
    <t>BAU Direct Components Pollutant Emissions[urban residential,electricity bf,F gases]</t>
  </si>
  <si>
    <t>BAU Direct Components Pollutant Emissions[urban residential,hard coal bf,CO2]</t>
  </si>
  <si>
    <t>BAU Direct Components Pollutant Emissions[urban residential,hard coal bf,VOC]</t>
  </si>
  <si>
    <t>BAU Direct Components Pollutant Emissions[urban residential,hard coal bf,CO]</t>
  </si>
  <si>
    <t>BAU Direct Components Pollutant Emissions[urban residential,hard coal bf,NOx]</t>
  </si>
  <si>
    <t>BAU Direct Components Pollutant Emissions[urban residential,hard coal bf,PM10]</t>
  </si>
  <si>
    <t>BAU Direct Components Pollutant Emissions[urban residential,hard coal bf,PM25]</t>
  </si>
  <si>
    <t>BAU Direct Components Pollutant Emissions[urban residential,hard coal bf,SOx]</t>
  </si>
  <si>
    <t>BAU Direct Components Pollutant Emissions[urban residential,hard coal bf,BC]</t>
  </si>
  <si>
    <t>BAU Direct Components Pollutant Emissions[urban residential,hard coal bf,OC]</t>
  </si>
  <si>
    <t>BAU Direct Components Pollutant Emissions[urban residential,hard coal bf,CH4]</t>
  </si>
  <si>
    <t>BAU Direct Components Pollutant Emissions[urban residential,hard coal bf,N2O]</t>
  </si>
  <si>
    <t>BAU Direct Components Pollutant Emissions[urban residential,hard coal bf,F gases]</t>
  </si>
  <si>
    <t>BAU Direct Components Pollutant Emissions[urban residential,natural gas bf,CO2]</t>
  </si>
  <si>
    <t>BAU Direct Components Pollutant Emissions[urban residential,natural gas bf,VOC]</t>
  </si>
  <si>
    <t>BAU Direct Components Pollutant Emissions[urban residential,natural gas bf,CO]</t>
  </si>
  <si>
    <t>BAU Direct Components Pollutant Emissions[urban residential,natural gas bf,NOx]</t>
  </si>
  <si>
    <t>BAU Direct Components Pollutant Emissions[urban residential,natural gas bf,PM10]</t>
  </si>
  <si>
    <t>BAU Direct Components Pollutant Emissions[urban residential,natural gas bf,PM25]</t>
  </si>
  <si>
    <t>BAU Direct Components Pollutant Emissions[urban residential,natural gas bf,SOx]</t>
  </si>
  <si>
    <t>BAU Direct Components Pollutant Emissions[urban residential,natural gas bf,BC]</t>
  </si>
  <si>
    <t>BAU Direct Components Pollutant Emissions[urban residential,natural gas bf,OC]</t>
  </si>
  <si>
    <t>BAU Direct Components Pollutant Emissions[urban residential,natural gas bf,CH4]</t>
  </si>
  <si>
    <t>BAU Direct Components Pollutant Emissions[urban residential,natural gas bf,N2O]</t>
  </si>
  <si>
    <t>BAU Direct Components Pollutant Emissions[urban residential,natural gas bf,F gases]</t>
  </si>
  <si>
    <t>BAU Direct Components Pollutant Emissions[urban residential,petroleum diesel bf,CO2]</t>
  </si>
  <si>
    <t>BAU Direct Components Pollutant Emissions[urban residential,petroleum diesel bf,VOC]</t>
  </si>
  <si>
    <t>BAU Direct Components Pollutant Emissions[urban residential,petroleum diesel bf,CO]</t>
  </si>
  <si>
    <t>BAU Direct Components Pollutant Emissions[urban residential,petroleum diesel bf,NOx]</t>
  </si>
  <si>
    <t>BAU Direct Components Pollutant Emissions[urban residential,petroleum diesel bf,PM10]</t>
  </si>
  <si>
    <t>BAU Direct Components Pollutant Emissions[urban residential,petroleum diesel bf,PM25]</t>
  </si>
  <si>
    <t>BAU Direct Components Pollutant Emissions[urban residential,petroleum diesel bf,SOx]</t>
  </si>
  <si>
    <t>BAU Direct Components Pollutant Emissions[urban residential,petroleum diesel bf,BC]</t>
  </si>
  <si>
    <t>BAU Direct Components Pollutant Emissions[urban residential,petroleum diesel bf,OC]</t>
  </si>
  <si>
    <t>BAU Direct Components Pollutant Emissions[urban residential,petroleum diesel bf,CH4]</t>
  </si>
  <si>
    <t>BAU Direct Components Pollutant Emissions[urban residential,petroleum diesel bf,N2O]</t>
  </si>
  <si>
    <t>BAU Direct Components Pollutant Emissions[urban residential,petroleum diesel bf,F gases]</t>
  </si>
  <si>
    <t>BAU Direct Components Pollutant Emissions[urban residential,heat bf,CO2]</t>
  </si>
  <si>
    <t>BAU Direct Components Pollutant Emissions[urban residential,heat bf,VOC]</t>
  </si>
  <si>
    <t>BAU Direct Components Pollutant Emissions[urban residential,heat bf,CO]</t>
  </si>
  <si>
    <t>BAU Direct Components Pollutant Emissions[urban residential,heat bf,NOx]</t>
  </si>
  <si>
    <t>BAU Direct Components Pollutant Emissions[urban residential,heat bf,PM10]</t>
  </si>
  <si>
    <t>BAU Direct Components Pollutant Emissions[urban residential,heat bf,PM25]</t>
  </si>
  <si>
    <t>BAU Direct Components Pollutant Emissions[urban residential,heat bf,SOx]</t>
  </si>
  <si>
    <t>BAU Direct Components Pollutant Emissions[urban residential,heat bf,BC]</t>
  </si>
  <si>
    <t>BAU Direct Components Pollutant Emissions[urban residential,heat bf,OC]</t>
  </si>
  <si>
    <t>BAU Direct Components Pollutant Emissions[urban residential,heat bf,CH4]</t>
  </si>
  <si>
    <t>BAU Direct Components Pollutant Emissions[urban residential,heat bf,N2O]</t>
  </si>
  <si>
    <t>BAU Direct Components Pollutant Emissions[urban residential,heat bf,F gases]</t>
  </si>
  <si>
    <t>BAU Direct Components Pollutant Emissions[urban residential,biomass bf,CO2]</t>
  </si>
  <si>
    <t>BAU Direct Components Pollutant Emissions[urban residential,biomass bf,VOC]</t>
  </si>
  <si>
    <t>BAU Direct Components Pollutant Emissions[urban residential,biomass bf,CO]</t>
  </si>
  <si>
    <t>BAU Direct Components Pollutant Emissions[urban residential,biomass bf,NOx]</t>
  </si>
  <si>
    <t>BAU Direct Components Pollutant Emissions[urban residential,biomass bf,PM10]</t>
  </si>
  <si>
    <t>BAU Direct Components Pollutant Emissions[urban residential,biomass bf,PM25]</t>
  </si>
  <si>
    <t>BAU Direct Components Pollutant Emissions[urban residential,biomass bf,SOx]</t>
  </si>
  <si>
    <t>BAU Direct Components Pollutant Emissions[urban residential,biomass bf,BC]</t>
  </si>
  <si>
    <t>BAU Direct Components Pollutant Emissions[urban residential,biomass bf,OC]</t>
  </si>
  <si>
    <t>BAU Direct Components Pollutant Emissions[urban residential,biomass bf,CH4]</t>
  </si>
  <si>
    <t>BAU Direct Components Pollutant Emissions[urban residential,biomass bf,N2O]</t>
  </si>
  <si>
    <t>BAU Direct Components Pollutant Emissions[urban residential,biomass bf,F gases]</t>
  </si>
  <si>
    <t>BAU Direct Components Pollutant Emissions[urban residential,kerosene bf,CO2]</t>
  </si>
  <si>
    <t>BAU Direct Components Pollutant Emissions[urban residential,kerosene bf,VOC]</t>
  </si>
  <si>
    <t>BAU Direct Components Pollutant Emissions[urban residential,kerosene bf,CO]</t>
  </si>
  <si>
    <t>BAU Direct Components Pollutant Emissions[urban residential,kerosene bf,NOx]</t>
  </si>
  <si>
    <t>BAU Direct Components Pollutant Emissions[urban residential,kerosene bf,PM10]</t>
  </si>
  <si>
    <t>BAU Direct Components Pollutant Emissions[urban residential,kerosene bf,PM25]</t>
  </si>
  <si>
    <t>BAU Direct Components Pollutant Emissions[urban residential,kerosene bf,SOx]</t>
  </si>
  <si>
    <t>BAU Direct Components Pollutant Emissions[urban residential,kerosene bf,BC]</t>
  </si>
  <si>
    <t>BAU Direct Components Pollutant Emissions[urban residential,kerosene bf,OC]</t>
  </si>
  <si>
    <t>BAU Direct Components Pollutant Emissions[urban residential,kerosene bf,CH4]</t>
  </si>
  <si>
    <t>BAU Direct Components Pollutant Emissions[urban residential,kerosene bf,N2O]</t>
  </si>
  <si>
    <t>BAU Direct Components Pollutant Emissions[urban residential,kerosene bf,F gases]</t>
  </si>
  <si>
    <t>BAU Direct Components Pollutant Emissions[urban residential,heavy or residual fuel oil bf,CO2]</t>
  </si>
  <si>
    <t>BAU Direct Components Pollutant Emissions[urban residential,heavy or residual fuel oil bf,VOC]</t>
  </si>
  <si>
    <t>BAU Direct Components Pollutant Emissions[urban residential,heavy or residual fuel oil bf,CO]</t>
  </si>
  <si>
    <t>BAU Direct Components Pollutant Emissions[urban residential,heavy or residual fuel oil bf,NOx]</t>
  </si>
  <si>
    <t>BAU Direct Components Pollutant Emissions[urban residential,heavy or residual fuel oil bf,PM10]</t>
  </si>
  <si>
    <t>BAU Direct Components Pollutant Emissions[urban residential,heavy or residual fuel oil bf,PM25]</t>
  </si>
  <si>
    <t>BAU Direct Components Pollutant Emissions[urban residential,heavy or residual fuel oil bf,SOx]</t>
  </si>
  <si>
    <t>BAU Direct Components Pollutant Emissions[urban residential,heavy or residual fuel oil bf,BC]</t>
  </si>
  <si>
    <t>BAU Direct Components Pollutant Emissions[urban residential,heavy or residual fuel oil bf,OC]</t>
  </si>
  <si>
    <t>BAU Direct Components Pollutant Emissions[urban residential,heavy or residual fuel oil bf,CH4]</t>
  </si>
  <si>
    <t>BAU Direct Components Pollutant Emissions[urban residential,heavy or residual fuel oil bf,N2O]</t>
  </si>
  <si>
    <t>BAU Direct Components Pollutant Emissions[urban residential,heavy or residual fuel oil bf,F gases]</t>
  </si>
  <si>
    <t>BAU Direct Components Pollutant Emissions[urban residential,LPG propane or butane bf,CO2]</t>
  </si>
  <si>
    <t>BAU Direct Components Pollutant Emissions[urban residential,LPG propane or butane bf,VOC]</t>
  </si>
  <si>
    <t>BAU Direct Components Pollutant Emissions[urban residential,LPG propane or butane bf,CO]</t>
  </si>
  <si>
    <t>BAU Direct Components Pollutant Emissions[urban residential,LPG propane or butane bf,NOx]</t>
  </si>
  <si>
    <t>BAU Direct Components Pollutant Emissions[urban residential,LPG propane or butane bf,PM10]</t>
  </si>
  <si>
    <t>BAU Direct Components Pollutant Emissions[urban residential,LPG propane or butane bf,PM25]</t>
  </si>
  <si>
    <t>BAU Direct Components Pollutant Emissions[urban residential,LPG propane or butane bf,SOx]</t>
  </si>
  <si>
    <t>BAU Direct Components Pollutant Emissions[urban residential,LPG propane or butane bf,BC]</t>
  </si>
  <si>
    <t>BAU Direct Components Pollutant Emissions[urban residential,LPG propane or butane bf,OC]</t>
  </si>
  <si>
    <t>BAU Direct Components Pollutant Emissions[urban residential,LPG propane or butane bf,CH4]</t>
  </si>
  <si>
    <t>BAU Direct Components Pollutant Emissions[urban residential,LPG propane or butane bf,N2O]</t>
  </si>
  <si>
    <t>BAU Direct Components Pollutant Emissions[urban residential,LPG propane or butane bf,F gases]</t>
  </si>
  <si>
    <t>BAU Direct Components Pollutant Emissions[urban residential,hydrogen bf,CO2]</t>
  </si>
  <si>
    <t>BAU Direct Components Pollutant Emissions[urban residential,hydrogen bf,VOC]</t>
  </si>
  <si>
    <t>BAU Direct Components Pollutant Emissions[urban residential,hydrogen bf,CO]</t>
  </si>
  <si>
    <t>BAU Direct Components Pollutant Emissions[urban residential,hydrogen bf,NOx]</t>
  </si>
  <si>
    <t>BAU Direct Components Pollutant Emissions[urban residential,hydrogen bf,PM10]</t>
  </si>
  <si>
    <t>BAU Direct Components Pollutant Emissions[urban residential,hydrogen bf,PM25]</t>
  </si>
  <si>
    <t>BAU Direct Components Pollutant Emissions[urban residential,hydrogen bf,SOx]</t>
  </si>
  <si>
    <t>BAU Direct Components Pollutant Emissions[urban residential,hydrogen bf,BC]</t>
  </si>
  <si>
    <t>BAU Direct Components Pollutant Emissions[urban residential,hydrogen bf,OC]</t>
  </si>
  <si>
    <t>BAU Direct Components Pollutant Emissions[urban residential,hydrogen bf,CH4]</t>
  </si>
  <si>
    <t>BAU Direct Components Pollutant Emissions[urban residential,hydrogen bf,N2O]</t>
  </si>
  <si>
    <t>BAU Direct Components Pollutant Emissions[urban residential,hydrogen bf,F gases]</t>
  </si>
  <si>
    <t>BAU Direct Components Pollutant Emissions[rural residential,electricity bf,CO2]</t>
  </si>
  <si>
    <t>BAU Direct Components Pollutant Emissions[rural residential,electricity bf,VOC]</t>
  </si>
  <si>
    <t>BAU Direct Components Pollutant Emissions[rural residential,electricity bf,CO]</t>
  </si>
  <si>
    <t>BAU Direct Components Pollutant Emissions[rural residential,electricity bf,NOx]</t>
  </si>
  <si>
    <t>BAU Direct Components Pollutant Emissions[rural residential,electricity bf,PM10]</t>
  </si>
  <si>
    <t>BAU Direct Components Pollutant Emissions[rural residential,electricity bf,PM25]</t>
  </si>
  <si>
    <t>BAU Direct Components Pollutant Emissions[rural residential,electricity bf,SOx]</t>
  </si>
  <si>
    <t>BAU Direct Components Pollutant Emissions[rural residential,electricity bf,BC]</t>
  </si>
  <si>
    <t>BAU Direct Components Pollutant Emissions[rural residential,electricity bf,OC]</t>
  </si>
  <si>
    <t>BAU Direct Components Pollutant Emissions[rural residential,electricity bf,CH4]</t>
  </si>
  <si>
    <t>BAU Direct Components Pollutant Emissions[rural residential,electricity bf,N2O]</t>
  </si>
  <si>
    <t>BAU Direct Components Pollutant Emissions[rural residential,electricity bf,F gases]</t>
  </si>
  <si>
    <t>BAU Direct Components Pollutant Emissions[rural residential,hard coal bf,CO2]</t>
  </si>
  <si>
    <t>BAU Direct Components Pollutant Emissions[rural residential,hard coal bf,VOC]</t>
  </si>
  <si>
    <t>BAU Direct Components Pollutant Emissions[rural residential,hard coal bf,CO]</t>
  </si>
  <si>
    <t>BAU Direct Components Pollutant Emissions[rural residential,hard coal bf,NOx]</t>
  </si>
  <si>
    <t>BAU Direct Components Pollutant Emissions[rural residential,hard coal bf,PM10]</t>
  </si>
  <si>
    <t>BAU Direct Components Pollutant Emissions[rural residential,hard coal bf,PM25]</t>
  </si>
  <si>
    <t>BAU Direct Components Pollutant Emissions[rural residential,hard coal bf,SOx]</t>
  </si>
  <si>
    <t>BAU Direct Components Pollutant Emissions[rural residential,hard coal bf,BC]</t>
  </si>
  <si>
    <t>BAU Direct Components Pollutant Emissions[rural residential,hard coal bf,OC]</t>
  </si>
  <si>
    <t>BAU Direct Components Pollutant Emissions[rural residential,hard coal bf,CH4]</t>
  </si>
  <si>
    <t>BAU Direct Components Pollutant Emissions[rural residential,hard coal bf,N2O]</t>
  </si>
  <si>
    <t>BAU Direct Components Pollutant Emissions[rural residential,hard coal bf,F gases]</t>
  </si>
  <si>
    <t>BAU Direct Components Pollutant Emissions[rural residential,natural gas bf,CO2]</t>
  </si>
  <si>
    <t>BAU Direct Components Pollutant Emissions[rural residential,natural gas bf,VOC]</t>
  </si>
  <si>
    <t>BAU Direct Components Pollutant Emissions[rural residential,natural gas bf,CO]</t>
  </si>
  <si>
    <t>BAU Direct Components Pollutant Emissions[rural residential,natural gas bf,NOx]</t>
  </si>
  <si>
    <t>BAU Direct Components Pollutant Emissions[rural residential,natural gas bf,PM10]</t>
  </si>
  <si>
    <t>BAU Direct Components Pollutant Emissions[rural residential,natural gas bf,PM25]</t>
  </si>
  <si>
    <t>BAU Direct Components Pollutant Emissions[rural residential,natural gas bf,SOx]</t>
  </si>
  <si>
    <t>BAU Direct Components Pollutant Emissions[rural residential,natural gas bf,BC]</t>
  </si>
  <si>
    <t>BAU Direct Components Pollutant Emissions[rural residential,natural gas bf,OC]</t>
  </si>
  <si>
    <t>BAU Direct Components Pollutant Emissions[rural residential,natural gas bf,CH4]</t>
  </si>
  <si>
    <t>BAU Direct Components Pollutant Emissions[rural residential,natural gas bf,N2O]</t>
  </si>
  <si>
    <t>BAU Direct Components Pollutant Emissions[rural residential,natural gas bf,F gases]</t>
  </si>
  <si>
    <t>BAU Direct Components Pollutant Emissions[rural residential,petroleum diesel bf,CO2]</t>
  </si>
  <si>
    <t>BAU Direct Components Pollutant Emissions[rural residential,petroleum diesel bf,VOC]</t>
  </si>
  <si>
    <t>BAU Direct Components Pollutant Emissions[rural residential,petroleum diesel bf,CO]</t>
  </si>
  <si>
    <t>BAU Direct Components Pollutant Emissions[rural residential,petroleum diesel bf,NOx]</t>
  </si>
  <si>
    <t>BAU Direct Components Pollutant Emissions[rural residential,petroleum diesel bf,PM10]</t>
  </si>
  <si>
    <t>BAU Direct Components Pollutant Emissions[rural residential,petroleum diesel bf,PM25]</t>
  </si>
  <si>
    <t>BAU Direct Components Pollutant Emissions[rural residential,petroleum diesel bf,SOx]</t>
  </si>
  <si>
    <t>BAU Direct Components Pollutant Emissions[rural residential,petroleum diesel bf,BC]</t>
  </si>
  <si>
    <t>BAU Direct Components Pollutant Emissions[rural residential,petroleum diesel bf,OC]</t>
  </si>
  <si>
    <t>BAU Direct Components Pollutant Emissions[rural residential,petroleum diesel bf,CH4]</t>
  </si>
  <si>
    <t>BAU Direct Components Pollutant Emissions[rural residential,petroleum diesel bf,N2O]</t>
  </si>
  <si>
    <t>BAU Direct Components Pollutant Emissions[rural residential,petroleum diesel bf,F gases]</t>
  </si>
  <si>
    <t>BAU Direct Components Pollutant Emissions[rural residential,heat bf,CO2]</t>
  </si>
  <si>
    <t>BAU Direct Components Pollutant Emissions[rural residential,heat bf,VOC]</t>
  </si>
  <si>
    <t>BAU Direct Components Pollutant Emissions[rural residential,heat bf,CO]</t>
  </si>
  <si>
    <t>BAU Direct Components Pollutant Emissions[rural residential,heat bf,NOx]</t>
  </si>
  <si>
    <t>BAU Direct Components Pollutant Emissions[rural residential,heat bf,PM10]</t>
  </si>
  <si>
    <t>BAU Direct Components Pollutant Emissions[rural residential,heat bf,PM25]</t>
  </si>
  <si>
    <t>BAU Direct Components Pollutant Emissions[rural residential,heat bf,SOx]</t>
  </si>
  <si>
    <t>BAU Direct Components Pollutant Emissions[rural residential,heat bf,BC]</t>
  </si>
  <si>
    <t>BAU Direct Components Pollutant Emissions[rural residential,heat bf,OC]</t>
  </si>
  <si>
    <t>BAU Direct Components Pollutant Emissions[rural residential,heat bf,CH4]</t>
  </si>
  <si>
    <t>BAU Direct Components Pollutant Emissions[rural residential,heat bf,N2O]</t>
  </si>
  <si>
    <t>BAU Direct Components Pollutant Emissions[rural residential,heat bf,F gases]</t>
  </si>
  <si>
    <t>BAU Direct Components Pollutant Emissions[rural residential,biomass bf,CO2]</t>
  </si>
  <si>
    <t>BAU Direct Components Pollutant Emissions[rural residential,biomass bf,VOC]</t>
  </si>
  <si>
    <t>BAU Direct Components Pollutant Emissions[rural residential,biomass bf,CO]</t>
  </si>
  <si>
    <t>BAU Direct Components Pollutant Emissions[rural residential,biomass bf,NOx]</t>
  </si>
  <si>
    <t>BAU Direct Components Pollutant Emissions[rural residential,biomass bf,PM10]</t>
  </si>
  <si>
    <t>BAU Direct Components Pollutant Emissions[rural residential,biomass bf,PM25]</t>
  </si>
  <si>
    <t>BAU Direct Components Pollutant Emissions[rural residential,biomass bf,SOx]</t>
  </si>
  <si>
    <t>BAU Direct Components Pollutant Emissions[rural residential,biomass bf,BC]</t>
  </si>
  <si>
    <t>BAU Direct Components Pollutant Emissions[rural residential,biomass bf,OC]</t>
  </si>
  <si>
    <t>BAU Direct Components Pollutant Emissions[rural residential,biomass bf,CH4]</t>
  </si>
  <si>
    <t>BAU Direct Components Pollutant Emissions[rural residential,biomass bf,N2O]</t>
  </si>
  <si>
    <t>BAU Direct Components Pollutant Emissions[rural residential,biomass bf,F gases]</t>
  </si>
  <si>
    <t>BAU Direct Components Pollutant Emissions[rural residential,kerosene bf,CO2]</t>
  </si>
  <si>
    <t>BAU Direct Components Pollutant Emissions[rural residential,kerosene bf,VOC]</t>
  </si>
  <si>
    <t>BAU Direct Components Pollutant Emissions[rural residential,kerosene bf,CO]</t>
  </si>
  <si>
    <t>BAU Direct Components Pollutant Emissions[rural residential,kerosene bf,NOx]</t>
  </si>
  <si>
    <t>BAU Direct Components Pollutant Emissions[rural residential,kerosene bf,PM10]</t>
  </si>
  <si>
    <t>BAU Direct Components Pollutant Emissions[rural residential,kerosene bf,PM25]</t>
  </si>
  <si>
    <t>BAU Direct Components Pollutant Emissions[rural residential,kerosene bf,SOx]</t>
  </si>
  <si>
    <t>BAU Direct Components Pollutant Emissions[rural residential,kerosene bf,BC]</t>
  </si>
  <si>
    <t>BAU Direct Components Pollutant Emissions[rural residential,kerosene bf,OC]</t>
  </si>
  <si>
    <t>BAU Direct Components Pollutant Emissions[rural residential,kerosene bf,CH4]</t>
  </si>
  <si>
    <t>BAU Direct Components Pollutant Emissions[rural residential,kerosene bf,N2O]</t>
  </si>
  <si>
    <t>BAU Direct Components Pollutant Emissions[rural residential,kerosene bf,F gases]</t>
  </si>
  <si>
    <t>BAU Direct Components Pollutant Emissions[rural residential,heavy or residual fuel oil bf,CO2]</t>
  </si>
  <si>
    <t>BAU Direct Components Pollutant Emissions[rural residential,heavy or residual fuel oil bf,VOC]</t>
  </si>
  <si>
    <t>BAU Direct Components Pollutant Emissions[rural residential,heavy or residual fuel oil bf,CO]</t>
  </si>
  <si>
    <t>BAU Direct Components Pollutant Emissions[rural residential,heavy or residual fuel oil bf,NOx]</t>
  </si>
  <si>
    <t>BAU Direct Components Pollutant Emissions[rural residential,heavy or residual fuel oil bf,PM10]</t>
  </si>
  <si>
    <t>BAU Direct Components Pollutant Emissions[rural residential,heavy or residual fuel oil bf,PM25]</t>
  </si>
  <si>
    <t>BAU Direct Components Pollutant Emissions[rural residential,heavy or residual fuel oil bf,SOx]</t>
  </si>
  <si>
    <t>BAU Direct Components Pollutant Emissions[rural residential,heavy or residual fuel oil bf,BC]</t>
  </si>
  <si>
    <t>BAU Direct Components Pollutant Emissions[rural residential,heavy or residual fuel oil bf,OC]</t>
  </si>
  <si>
    <t>BAU Direct Components Pollutant Emissions[rural residential,heavy or residual fuel oil bf,CH4]</t>
  </si>
  <si>
    <t>BAU Direct Components Pollutant Emissions[rural residential,heavy or residual fuel oil bf,N2O]</t>
  </si>
  <si>
    <t>BAU Direct Components Pollutant Emissions[rural residential,heavy or residual fuel oil bf,F gases]</t>
  </si>
  <si>
    <t>BAU Direct Components Pollutant Emissions[rural residential,LPG propane or butane bf,CO2]</t>
  </si>
  <si>
    <t>BAU Direct Components Pollutant Emissions[rural residential,LPG propane or butane bf,VOC]</t>
  </si>
  <si>
    <t>BAU Direct Components Pollutant Emissions[rural residential,LPG propane or butane bf,CO]</t>
  </si>
  <si>
    <t>BAU Direct Components Pollutant Emissions[rural residential,LPG propane or butane bf,NOx]</t>
  </si>
  <si>
    <t>BAU Direct Components Pollutant Emissions[rural residential,LPG propane or butane bf,PM10]</t>
  </si>
  <si>
    <t>BAU Direct Components Pollutant Emissions[rural residential,LPG propane or butane bf,PM25]</t>
  </si>
  <si>
    <t>BAU Direct Components Pollutant Emissions[rural residential,LPG propane or butane bf,SOx]</t>
  </si>
  <si>
    <t>BAU Direct Components Pollutant Emissions[rural residential,LPG propane or butane bf,BC]</t>
  </si>
  <si>
    <t>BAU Direct Components Pollutant Emissions[rural residential,LPG propane or butane bf,OC]</t>
  </si>
  <si>
    <t>BAU Direct Components Pollutant Emissions[rural residential,LPG propane or butane bf,CH4]</t>
  </si>
  <si>
    <t>BAU Direct Components Pollutant Emissions[rural residential,LPG propane or butane bf,N2O]</t>
  </si>
  <si>
    <t>BAU Direct Components Pollutant Emissions[rural residential,LPG propane or butane bf,F gases]</t>
  </si>
  <si>
    <t>BAU Direct Components Pollutant Emissions[rural residential,hydrogen bf,CO2]</t>
  </si>
  <si>
    <t>BAU Direct Components Pollutant Emissions[rural residential,hydrogen bf,VOC]</t>
  </si>
  <si>
    <t>BAU Direct Components Pollutant Emissions[rural residential,hydrogen bf,CO]</t>
  </si>
  <si>
    <t>BAU Direct Components Pollutant Emissions[rural residential,hydrogen bf,NOx]</t>
  </si>
  <si>
    <t>BAU Direct Components Pollutant Emissions[rural residential,hydrogen bf,PM10]</t>
  </si>
  <si>
    <t>BAU Direct Components Pollutant Emissions[rural residential,hydrogen bf,PM25]</t>
  </si>
  <si>
    <t>BAU Direct Components Pollutant Emissions[rural residential,hydrogen bf,SOx]</t>
  </si>
  <si>
    <t>BAU Direct Components Pollutant Emissions[rural residential,hydrogen bf,BC]</t>
  </si>
  <si>
    <t>BAU Direct Components Pollutant Emissions[rural residential,hydrogen bf,OC]</t>
  </si>
  <si>
    <t>BAU Direct Components Pollutant Emissions[rural residential,hydrogen bf,CH4]</t>
  </si>
  <si>
    <t>BAU Direct Components Pollutant Emissions[rural residential,hydrogen bf,N2O]</t>
  </si>
  <si>
    <t>BAU Direct Components Pollutant Emissions[rural residential,hydrogen bf,F gases]</t>
  </si>
  <si>
    <t>BAU Direct Components Pollutant Emissions[commercial,electricity bf,CO2]</t>
  </si>
  <si>
    <t>BAU Direct Components Pollutant Emissions[commercial,electricity bf,VOC]</t>
  </si>
  <si>
    <t>BAU Direct Components Pollutant Emissions[commercial,electricity bf,CO]</t>
  </si>
  <si>
    <t>BAU Direct Components Pollutant Emissions[commercial,electricity bf,NOx]</t>
  </si>
  <si>
    <t>BAU Direct Components Pollutant Emissions[commercial,electricity bf,PM10]</t>
  </si>
  <si>
    <t>BAU Direct Components Pollutant Emissions[commercial,electricity bf,PM25]</t>
  </si>
  <si>
    <t>BAU Direct Components Pollutant Emissions[commercial,electricity bf,SOx]</t>
  </si>
  <si>
    <t>BAU Direct Components Pollutant Emissions[commercial,electricity bf,BC]</t>
  </si>
  <si>
    <t>BAU Direct Components Pollutant Emissions[commercial,electricity bf,OC]</t>
  </si>
  <si>
    <t>BAU Direct Components Pollutant Emissions[commercial,electricity bf,CH4]</t>
  </si>
  <si>
    <t>BAU Direct Components Pollutant Emissions[commercial,electricity bf,N2O]</t>
  </si>
  <si>
    <t>BAU Direct Components Pollutant Emissions[commercial,electricity bf,F gases]</t>
  </si>
  <si>
    <t>BAU Direct Components Pollutant Emissions[commercial,hard coal bf,CO2]</t>
  </si>
  <si>
    <t>BAU Direct Components Pollutant Emissions[commercial,hard coal bf,VOC]</t>
  </si>
  <si>
    <t>BAU Direct Components Pollutant Emissions[commercial,hard coal bf,CO]</t>
  </si>
  <si>
    <t>BAU Direct Components Pollutant Emissions[commercial,hard coal bf,NOx]</t>
  </si>
  <si>
    <t>BAU Direct Components Pollutant Emissions[commercial,hard coal bf,PM10]</t>
  </si>
  <si>
    <t>BAU Direct Components Pollutant Emissions[commercial,hard coal bf,PM25]</t>
  </si>
  <si>
    <t>BAU Direct Components Pollutant Emissions[commercial,hard coal bf,SOx]</t>
  </si>
  <si>
    <t>BAU Direct Components Pollutant Emissions[commercial,hard coal bf,BC]</t>
  </si>
  <si>
    <t>BAU Direct Components Pollutant Emissions[commercial,hard coal bf,OC]</t>
  </si>
  <si>
    <t>BAU Direct Components Pollutant Emissions[commercial,hard coal bf,CH4]</t>
  </si>
  <si>
    <t>BAU Direct Components Pollutant Emissions[commercial,hard coal bf,N2O]</t>
  </si>
  <si>
    <t>BAU Direct Components Pollutant Emissions[commercial,hard coal bf,F gases]</t>
  </si>
  <si>
    <t>BAU Direct Components Pollutant Emissions[commercial,natural gas bf,CO2]</t>
  </si>
  <si>
    <t>BAU Direct Components Pollutant Emissions[commercial,natural gas bf,VOC]</t>
  </si>
  <si>
    <t>BAU Direct Components Pollutant Emissions[commercial,natural gas bf,CO]</t>
  </si>
  <si>
    <t>BAU Direct Components Pollutant Emissions[commercial,natural gas bf,NOx]</t>
  </si>
  <si>
    <t>BAU Direct Components Pollutant Emissions[commercial,natural gas bf,PM10]</t>
  </si>
  <si>
    <t>BAU Direct Components Pollutant Emissions[commercial,natural gas bf,PM25]</t>
  </si>
  <si>
    <t>BAU Direct Components Pollutant Emissions[commercial,natural gas bf,SOx]</t>
  </si>
  <si>
    <t>BAU Direct Components Pollutant Emissions[commercial,natural gas bf,BC]</t>
  </si>
  <si>
    <t>BAU Direct Components Pollutant Emissions[commercial,natural gas bf,OC]</t>
  </si>
  <si>
    <t>BAU Direct Components Pollutant Emissions[commercial,natural gas bf,CH4]</t>
  </si>
  <si>
    <t>BAU Direct Components Pollutant Emissions[commercial,natural gas bf,N2O]</t>
  </si>
  <si>
    <t>BAU Direct Components Pollutant Emissions[commercial,natural gas bf,F gases]</t>
  </si>
  <si>
    <t>BAU Direct Components Pollutant Emissions[commercial,petroleum diesel bf,CO2]</t>
  </si>
  <si>
    <t>BAU Direct Components Pollutant Emissions[commercial,petroleum diesel bf,VOC]</t>
  </si>
  <si>
    <t>BAU Direct Components Pollutant Emissions[commercial,petroleum diesel bf,CO]</t>
  </si>
  <si>
    <t>BAU Direct Components Pollutant Emissions[commercial,petroleum diesel bf,NOx]</t>
  </si>
  <si>
    <t>BAU Direct Components Pollutant Emissions[commercial,petroleum diesel bf,PM10]</t>
  </si>
  <si>
    <t>BAU Direct Components Pollutant Emissions[commercial,petroleum diesel bf,PM25]</t>
  </si>
  <si>
    <t>BAU Direct Components Pollutant Emissions[commercial,petroleum diesel bf,SOx]</t>
  </si>
  <si>
    <t>BAU Direct Components Pollutant Emissions[commercial,petroleum diesel bf,BC]</t>
  </si>
  <si>
    <t>BAU Direct Components Pollutant Emissions[commercial,petroleum diesel bf,OC]</t>
  </si>
  <si>
    <t>BAU Direct Components Pollutant Emissions[commercial,petroleum diesel bf,CH4]</t>
  </si>
  <si>
    <t>BAU Direct Components Pollutant Emissions[commercial,petroleum diesel bf,N2O]</t>
  </si>
  <si>
    <t>BAU Direct Components Pollutant Emissions[commercial,petroleum diesel bf,F gases]</t>
  </si>
  <si>
    <t>BAU Direct Components Pollutant Emissions[commercial,heat bf,CO2]</t>
  </si>
  <si>
    <t>BAU Direct Components Pollutant Emissions[commercial,heat bf,VOC]</t>
  </si>
  <si>
    <t>BAU Direct Components Pollutant Emissions[commercial,heat bf,CO]</t>
  </si>
  <si>
    <t>BAU Direct Components Pollutant Emissions[commercial,heat bf,NOx]</t>
  </si>
  <si>
    <t>BAU Direct Components Pollutant Emissions[commercial,heat bf,PM10]</t>
  </si>
  <si>
    <t>BAU Direct Components Pollutant Emissions[commercial,heat bf,PM25]</t>
  </si>
  <si>
    <t>BAU Direct Components Pollutant Emissions[commercial,heat bf,SOx]</t>
  </si>
  <si>
    <t>BAU Direct Components Pollutant Emissions[commercial,heat bf,BC]</t>
  </si>
  <si>
    <t>BAU Direct Components Pollutant Emissions[commercial,heat bf,OC]</t>
  </si>
  <si>
    <t>BAU Direct Components Pollutant Emissions[commercial,heat bf,CH4]</t>
  </si>
  <si>
    <t>BAU Direct Components Pollutant Emissions[commercial,heat bf,N2O]</t>
  </si>
  <si>
    <t>BAU Direct Components Pollutant Emissions[commercial,heat bf,F gases]</t>
  </si>
  <si>
    <t>BAU Direct Components Pollutant Emissions[commercial,biomass bf,CO2]</t>
  </si>
  <si>
    <t>BAU Direct Components Pollutant Emissions[commercial,biomass bf,VOC]</t>
  </si>
  <si>
    <t>BAU Direct Components Pollutant Emissions[commercial,biomass bf,CO]</t>
  </si>
  <si>
    <t>BAU Direct Components Pollutant Emissions[commercial,biomass bf,NOx]</t>
  </si>
  <si>
    <t>BAU Direct Components Pollutant Emissions[commercial,biomass bf,PM10]</t>
  </si>
  <si>
    <t>BAU Direct Components Pollutant Emissions[commercial,biomass bf,PM25]</t>
  </si>
  <si>
    <t>BAU Direct Components Pollutant Emissions[commercial,biomass bf,SOx]</t>
  </si>
  <si>
    <t>BAU Direct Components Pollutant Emissions[commercial,biomass bf,BC]</t>
  </si>
  <si>
    <t>BAU Direct Components Pollutant Emissions[commercial,biomass bf,OC]</t>
  </si>
  <si>
    <t>BAU Direct Components Pollutant Emissions[commercial,biomass bf,CH4]</t>
  </si>
  <si>
    <t>BAU Direct Components Pollutant Emissions[commercial,biomass bf,N2O]</t>
  </si>
  <si>
    <t>BAU Direct Components Pollutant Emissions[commercial,biomass bf,F gases]</t>
  </si>
  <si>
    <t>BAU Direct Components Pollutant Emissions[commercial,kerosene bf,CO2]</t>
  </si>
  <si>
    <t>BAU Direct Components Pollutant Emissions[commercial,kerosene bf,VOC]</t>
  </si>
  <si>
    <t>BAU Direct Components Pollutant Emissions[commercial,kerosene bf,CO]</t>
  </si>
  <si>
    <t>BAU Direct Components Pollutant Emissions[commercial,kerosene bf,NOx]</t>
  </si>
  <si>
    <t>BAU Direct Components Pollutant Emissions[commercial,kerosene bf,PM10]</t>
  </si>
  <si>
    <t>BAU Direct Components Pollutant Emissions[commercial,kerosene bf,PM25]</t>
  </si>
  <si>
    <t>BAU Direct Components Pollutant Emissions[commercial,kerosene bf,SOx]</t>
  </si>
  <si>
    <t>BAU Direct Components Pollutant Emissions[commercial,kerosene bf,BC]</t>
  </si>
  <si>
    <t>BAU Direct Components Pollutant Emissions[commercial,kerosene bf,OC]</t>
  </si>
  <si>
    <t>BAU Direct Components Pollutant Emissions[commercial,kerosene bf,CH4]</t>
  </si>
  <si>
    <t>BAU Direct Components Pollutant Emissions[commercial,kerosene bf,N2O]</t>
  </si>
  <si>
    <t>BAU Direct Components Pollutant Emissions[commercial,kerosene bf,F gases]</t>
  </si>
  <si>
    <t>BAU Direct Components Pollutant Emissions[commercial,heavy or residual fuel oil bf,CO2]</t>
  </si>
  <si>
    <t>BAU Direct Components Pollutant Emissions[commercial,heavy or residual fuel oil bf,VOC]</t>
  </si>
  <si>
    <t>BAU Direct Components Pollutant Emissions[commercial,heavy or residual fuel oil bf,CO]</t>
  </si>
  <si>
    <t>BAU Direct Components Pollutant Emissions[commercial,heavy or residual fuel oil bf,NOx]</t>
  </si>
  <si>
    <t>BAU Direct Components Pollutant Emissions[commercial,heavy or residual fuel oil bf,PM10]</t>
  </si>
  <si>
    <t>BAU Direct Components Pollutant Emissions[commercial,heavy or residual fuel oil bf,PM25]</t>
  </si>
  <si>
    <t>BAU Direct Components Pollutant Emissions[commercial,heavy or residual fuel oil bf,SOx]</t>
  </si>
  <si>
    <t>BAU Direct Components Pollutant Emissions[commercial,heavy or residual fuel oil bf,BC]</t>
  </si>
  <si>
    <t>BAU Direct Components Pollutant Emissions[commercial,heavy or residual fuel oil bf,OC]</t>
  </si>
  <si>
    <t>BAU Direct Components Pollutant Emissions[commercial,heavy or residual fuel oil bf,CH4]</t>
  </si>
  <si>
    <t>BAU Direct Components Pollutant Emissions[commercial,heavy or residual fuel oil bf,N2O]</t>
  </si>
  <si>
    <t>BAU Direct Components Pollutant Emissions[commercial,heavy or residual fuel oil bf,F gases]</t>
  </si>
  <si>
    <t>BAU Direct Components Pollutant Emissions[commercial,LPG propane or butane bf,CO2]</t>
  </si>
  <si>
    <t>BAU Direct Components Pollutant Emissions[commercial,LPG propane or butane bf,VOC]</t>
  </si>
  <si>
    <t>BAU Direct Components Pollutant Emissions[commercial,LPG propane or butane bf,CO]</t>
  </si>
  <si>
    <t>BAU Direct Components Pollutant Emissions[commercial,LPG propane or butane bf,NOx]</t>
  </si>
  <si>
    <t>BAU Direct Components Pollutant Emissions[commercial,LPG propane or butane bf,PM10]</t>
  </si>
  <si>
    <t>BAU Direct Components Pollutant Emissions[commercial,LPG propane or butane bf,PM25]</t>
  </si>
  <si>
    <t>BAU Direct Components Pollutant Emissions[commercial,LPG propane or butane bf,SOx]</t>
  </si>
  <si>
    <t>BAU Direct Components Pollutant Emissions[commercial,LPG propane or butane bf,BC]</t>
  </si>
  <si>
    <t>BAU Direct Components Pollutant Emissions[commercial,LPG propane or butane bf,OC]</t>
  </si>
  <si>
    <t>BAU Direct Components Pollutant Emissions[commercial,LPG propane or butane bf,CH4]</t>
  </si>
  <si>
    <t>BAU Direct Components Pollutant Emissions[commercial,LPG propane or butane bf,N2O]</t>
  </si>
  <si>
    <t>BAU Direct Components Pollutant Emissions[commercial,LPG propane or butane bf,F gases]</t>
  </si>
  <si>
    <t>BAU Direct Components Pollutant Emissions[commercial,hydrogen bf,CO2]</t>
  </si>
  <si>
    <t>BAU Direct Components Pollutant Emissions[commercial,hydrogen bf,VOC]</t>
  </si>
  <si>
    <t>BAU Direct Components Pollutant Emissions[commercial,hydrogen bf,CO]</t>
  </si>
  <si>
    <t>BAU Direct Components Pollutant Emissions[commercial,hydrogen bf,NOx]</t>
  </si>
  <si>
    <t>BAU Direct Components Pollutant Emissions[commercial,hydrogen bf,PM10]</t>
  </si>
  <si>
    <t>BAU Direct Components Pollutant Emissions[commercial,hydrogen bf,PM25]</t>
  </si>
  <si>
    <t>BAU Direct Components Pollutant Emissions[commercial,hydrogen bf,SOx]</t>
  </si>
  <si>
    <t>BAU Direct Components Pollutant Emissions[commercial,hydrogen bf,BC]</t>
  </si>
  <si>
    <t>BAU Direct Components Pollutant Emissions[commercial,hydrogen bf,OC]</t>
  </si>
  <si>
    <t>BAU Direct Components Pollutant Emissions[commercial,hydrogen bf,CH4]</t>
  </si>
  <si>
    <t>BAU Direct Components Pollutant Emissions[commercial,hydrogen bf,N2O]</t>
  </si>
  <si>
    <t>BAU Direct Components Pollutant Emissions[commercial,hydrogen bf,F gases]</t>
  </si>
  <si>
    <t>electricity bf</t>
  </si>
  <si>
    <t>hard coal bf</t>
  </si>
  <si>
    <t>natural gas bf</t>
  </si>
  <si>
    <t>petroleum diesel bf</t>
  </si>
  <si>
    <t>heat bf</t>
  </si>
  <si>
    <t>biomass bf</t>
  </si>
  <si>
    <t>kerosene bf</t>
  </si>
  <si>
    <t>heavy or residual fuel oil bf</t>
  </si>
  <si>
    <t>LPG propane or butane bf</t>
  </si>
  <si>
    <t>hydrogen bf</t>
  </si>
  <si>
    <t>GWP Conversions</t>
  </si>
  <si>
    <t>CH4_Ar4_to_AR5</t>
  </si>
  <si>
    <t>N2O_AR4_to_AR5</t>
  </si>
  <si>
    <t>Nonroad</t>
  </si>
  <si>
    <t>Emissions - metric tons</t>
  </si>
  <si>
    <t>industry-fuel-other</t>
  </si>
  <si>
    <t>process-other-industry</t>
  </si>
  <si>
    <t>process-ngps-industry</t>
  </si>
  <si>
    <t>industry-fuel-natural gas</t>
  </si>
  <si>
    <t>process-waste-industry</t>
  </si>
  <si>
    <t>process-chemicals-industry</t>
  </si>
  <si>
    <t>industry-fuel-coal</t>
  </si>
  <si>
    <t>industry-fuel-biomass</t>
  </si>
  <si>
    <t>process-cement-industry</t>
  </si>
  <si>
    <t>process-iron and steel-industry</t>
  </si>
  <si>
    <t>industry-fuel-oil</t>
  </si>
  <si>
    <t>process-mining-industry</t>
  </si>
  <si>
    <t>process-agriculture-industry</t>
  </si>
  <si>
    <t>Process Emissions before CCS[agriculture and forestry 01T03,CO2]</t>
  </si>
  <si>
    <t>Process Emissions before CCS[agriculture and forestry 01T03,VOC]</t>
  </si>
  <si>
    <t>Process Emissions before CCS[agriculture and forestry 01T03,CO]</t>
  </si>
  <si>
    <t>Process Emissions before CCS[agriculture and forestry 01T03,NOx]</t>
  </si>
  <si>
    <t>Process Emissions before CCS[agriculture and forestry 01T03,PM10]</t>
  </si>
  <si>
    <t>Process Emissions before CCS[agriculture and forestry 01T03,PM25]</t>
  </si>
  <si>
    <t>Process Emissions before CCS[agriculture and forestry 01T03,SOx]</t>
  </si>
  <si>
    <t>Process Emissions before CCS[agriculture and forestry 01T03,BC]</t>
  </si>
  <si>
    <t>Process Emissions before CCS[agriculture and forestry 01T03,OC]</t>
  </si>
  <si>
    <t>Process Emissions before CCS[agriculture and forestry 01T03,CH4]</t>
  </si>
  <si>
    <t>Process Emissions before CCS[agriculture and forestry 01T03,N2O]</t>
  </si>
  <si>
    <t>Process Emissions before CCS[agriculture and forestry 01T03,F gases]</t>
  </si>
  <si>
    <t>Process Emissions before CCS[coal mining 05,CO2]</t>
  </si>
  <si>
    <t>Process Emissions before CCS[coal mining 05,VOC]</t>
  </si>
  <si>
    <t>Process Emissions before CCS[coal mining 05,CO]</t>
  </si>
  <si>
    <t>Process Emissions before CCS[coal mining 05,NOx]</t>
  </si>
  <si>
    <t>Process Emissions before CCS[coal mining 05,PM10]</t>
  </si>
  <si>
    <t>Process Emissions before CCS[coal mining 05,PM25]</t>
  </si>
  <si>
    <t>Process Emissions before CCS[coal mining 05,SOx]</t>
  </si>
  <si>
    <t>Process Emissions before CCS[coal mining 05,BC]</t>
  </si>
  <si>
    <t>Process Emissions before CCS[coal mining 05,OC]</t>
  </si>
  <si>
    <t>Process Emissions before CCS[coal mining 05,CH4]</t>
  </si>
  <si>
    <t>Process Emissions before CCS[coal mining 05,N2O]</t>
  </si>
  <si>
    <t>Process Emissions before CCS[coal mining 05,F gases]</t>
  </si>
  <si>
    <t>Process Emissions before CCS[oil and gas extraction 06,CO2]</t>
  </si>
  <si>
    <t>Process Emissions before CCS[oil and gas extraction 06,VOC]</t>
  </si>
  <si>
    <t>Process Emissions before CCS[oil and gas extraction 06,CO]</t>
  </si>
  <si>
    <t>Process Emissions before CCS[oil and gas extraction 06,NOx]</t>
  </si>
  <si>
    <t>Process Emissions before CCS[oil and gas extraction 06,PM10]</t>
  </si>
  <si>
    <t>Process Emissions before CCS[oil and gas extraction 06,PM25]</t>
  </si>
  <si>
    <t>Process Emissions before CCS[oil and gas extraction 06,SOx]</t>
  </si>
  <si>
    <t>Process Emissions before CCS[oil and gas extraction 06,BC]</t>
  </si>
  <si>
    <t>Process Emissions before CCS[oil and gas extraction 06,OC]</t>
  </si>
  <si>
    <t>Process Emissions before CCS[oil and gas extraction 06,CH4]</t>
  </si>
  <si>
    <t>Process Emissions before CCS[oil and gas extraction 06,N2O]</t>
  </si>
  <si>
    <t>Process Emissions before CCS[oil and gas extraction 06,F gases]</t>
  </si>
  <si>
    <t>Process Emissions before CCS[other mining and quarrying 07T08,CO2]</t>
  </si>
  <si>
    <t>Process Emissions before CCS[other mining and quarrying 07T08,VOC]</t>
  </si>
  <si>
    <t>Process Emissions before CCS[other mining and quarrying 07T08,CO]</t>
  </si>
  <si>
    <t>Process Emissions before CCS[other mining and quarrying 07T08,NOx]</t>
  </si>
  <si>
    <t>Process Emissions before CCS[other mining and quarrying 07T08,PM10]</t>
  </si>
  <si>
    <t>Process Emissions before CCS[other mining and quarrying 07T08,PM25]</t>
  </si>
  <si>
    <t>Process Emissions before CCS[other mining and quarrying 07T08,SOx]</t>
  </si>
  <si>
    <t>Process Emissions before CCS[other mining and quarrying 07T08,BC]</t>
  </si>
  <si>
    <t>Process Emissions before CCS[other mining and quarrying 07T08,OC]</t>
  </si>
  <si>
    <t>Process Emissions before CCS[other mining and quarrying 07T08,CH4]</t>
  </si>
  <si>
    <t>Process Emissions before CCS[other mining and quarrying 07T08,N2O]</t>
  </si>
  <si>
    <t>Process Emissions before CCS[other mining and quarrying 07T08,F gases]</t>
  </si>
  <si>
    <t>Process Emissions before CCS[food beverage and tobacco 10T12,CO2]</t>
  </si>
  <si>
    <t>Process Emissions before CCS[food beverage and tobacco 10T12,VOC]</t>
  </si>
  <si>
    <t>Process Emissions before CCS[food beverage and tobacco 10T12,CO]</t>
  </si>
  <si>
    <t>Process Emissions before CCS[food beverage and tobacco 10T12,NOx]</t>
  </si>
  <si>
    <t>Process Emissions before CCS[food beverage and tobacco 10T12,PM10]</t>
  </si>
  <si>
    <t>Process Emissions before CCS[food beverage and tobacco 10T12,PM25]</t>
  </si>
  <si>
    <t>Process Emissions before CCS[food beverage and tobacco 10T12,SOx]</t>
  </si>
  <si>
    <t>Process Emissions before CCS[food beverage and tobacco 10T12,BC]</t>
  </si>
  <si>
    <t>Process Emissions before CCS[food beverage and tobacco 10T12,OC]</t>
  </si>
  <si>
    <t>Process Emissions before CCS[food beverage and tobacco 10T12,CH4]</t>
  </si>
  <si>
    <t>Process Emissions before CCS[food beverage and tobacco 10T12,N2O]</t>
  </si>
  <si>
    <t>Process Emissions before CCS[food beverage and tobacco 10T12,F gases]</t>
  </si>
  <si>
    <t>Process Emissions before CCS[textiles apparel and leather 13T15,CO2]</t>
  </si>
  <si>
    <t>Process Emissions before CCS[textiles apparel and leather 13T15,VOC]</t>
  </si>
  <si>
    <t>Process Emissions before CCS[textiles apparel and leather 13T15,CO]</t>
  </si>
  <si>
    <t>Process Emissions before CCS[textiles apparel and leather 13T15,NOx]</t>
  </si>
  <si>
    <t>Process Emissions before CCS[textiles apparel and leather 13T15,PM10]</t>
  </si>
  <si>
    <t>Process Emissions before CCS[textiles apparel and leather 13T15,PM25]</t>
  </si>
  <si>
    <t>Process Emissions before CCS[textiles apparel and leather 13T15,SOx]</t>
  </si>
  <si>
    <t>Process Emissions before CCS[textiles apparel and leather 13T15,BC]</t>
  </si>
  <si>
    <t>Process Emissions before CCS[textiles apparel and leather 13T15,OC]</t>
  </si>
  <si>
    <t>Process Emissions before CCS[textiles apparel and leather 13T15,CH4]</t>
  </si>
  <si>
    <t>Process Emissions before CCS[textiles apparel and leather 13T15,N2O]</t>
  </si>
  <si>
    <t>Process Emissions before CCS[textiles apparel and leather 13T15,F gases]</t>
  </si>
  <si>
    <t>Process Emissions before CCS[wood products 16,CO2]</t>
  </si>
  <si>
    <t>Process Emissions before CCS[wood products 16,VOC]</t>
  </si>
  <si>
    <t>Process Emissions before CCS[wood products 16,CO]</t>
  </si>
  <si>
    <t>Process Emissions before CCS[wood products 16,NOx]</t>
  </si>
  <si>
    <t>Process Emissions before CCS[wood products 16,PM10]</t>
  </si>
  <si>
    <t>Process Emissions before CCS[wood products 16,PM25]</t>
  </si>
  <si>
    <t>Process Emissions before CCS[wood products 16,SOx]</t>
  </si>
  <si>
    <t>Process Emissions before CCS[wood products 16,BC]</t>
  </si>
  <si>
    <t>Process Emissions before CCS[wood products 16,OC]</t>
  </si>
  <si>
    <t>Process Emissions before CCS[wood products 16,CH4]</t>
  </si>
  <si>
    <t>Process Emissions before CCS[wood products 16,N2O]</t>
  </si>
  <si>
    <t>Process Emissions before CCS[wood products 16,F gases]</t>
  </si>
  <si>
    <t>Process Emissions before CCS[pulp paper and printing 17T18,CO2]</t>
  </si>
  <si>
    <t>Process Emissions before CCS[pulp paper and printing 17T18,VOC]</t>
  </si>
  <si>
    <t>Process Emissions before CCS[pulp paper and printing 17T18,CO]</t>
  </si>
  <si>
    <t>Process Emissions before CCS[pulp paper and printing 17T18,NOx]</t>
  </si>
  <si>
    <t>Process Emissions before CCS[pulp paper and printing 17T18,PM10]</t>
  </si>
  <si>
    <t>Process Emissions before CCS[pulp paper and printing 17T18,PM25]</t>
  </si>
  <si>
    <t>Process Emissions before CCS[pulp paper and printing 17T18,SOx]</t>
  </si>
  <si>
    <t>Process Emissions before CCS[pulp paper and printing 17T18,BC]</t>
  </si>
  <si>
    <t>Process Emissions before CCS[pulp paper and printing 17T18,OC]</t>
  </si>
  <si>
    <t>Process Emissions before CCS[pulp paper and printing 17T18,CH4]</t>
  </si>
  <si>
    <t>Process Emissions before CCS[pulp paper and printing 17T18,N2O]</t>
  </si>
  <si>
    <t>Process Emissions before CCS[pulp paper and printing 17T18,F gases]</t>
  </si>
  <si>
    <t>Process Emissions before CCS[refined petroleum and coke 19,CO2]</t>
  </si>
  <si>
    <t>Process Emissions before CCS[refined petroleum and coke 19,VOC]</t>
  </si>
  <si>
    <t>Process Emissions before CCS[refined petroleum and coke 19,CO]</t>
  </si>
  <si>
    <t>Process Emissions before CCS[refined petroleum and coke 19,NOx]</t>
  </si>
  <si>
    <t>Process Emissions before CCS[refined petroleum and coke 19,PM10]</t>
  </si>
  <si>
    <t>Process Emissions before CCS[refined petroleum and coke 19,PM25]</t>
  </si>
  <si>
    <t>Process Emissions before CCS[refined petroleum and coke 19,SOx]</t>
  </si>
  <si>
    <t>Process Emissions before CCS[refined petroleum and coke 19,BC]</t>
  </si>
  <si>
    <t>Process Emissions before CCS[refined petroleum and coke 19,OC]</t>
  </si>
  <si>
    <t>Process Emissions before CCS[refined petroleum and coke 19,CH4]</t>
  </si>
  <si>
    <t>Process Emissions before CCS[refined petroleum and coke 19,N2O]</t>
  </si>
  <si>
    <t>Process Emissions before CCS[refined petroleum and coke 19,F gases]</t>
  </si>
  <si>
    <t>Process Emissions before CCS[chemicals 20,CO2]</t>
  </si>
  <si>
    <t>Process Emissions before CCS[chemicals 20,VOC]</t>
  </si>
  <si>
    <t>Process Emissions before CCS[chemicals 20,CO]</t>
  </si>
  <si>
    <t>Process Emissions before CCS[chemicals 20,NOx]</t>
  </si>
  <si>
    <t>Process Emissions before CCS[chemicals 20,PM10]</t>
  </si>
  <si>
    <t>Process Emissions before CCS[chemicals 20,PM25]</t>
  </si>
  <si>
    <t>Process Emissions before CCS[chemicals 20,SOx]</t>
  </si>
  <si>
    <t>Process Emissions before CCS[chemicals 20,BC]</t>
  </si>
  <si>
    <t>Process Emissions before CCS[chemicals 20,OC]</t>
  </si>
  <si>
    <t>Process Emissions before CCS[chemicals 20,CH4]</t>
  </si>
  <si>
    <t>Process Emissions before CCS[chemicals 20,N2O]</t>
  </si>
  <si>
    <t>Process Emissions before CCS[chemicals 20,F gases]</t>
  </si>
  <si>
    <t>Process Emissions before CCS[rubber and plastic products 22,CO2]</t>
  </si>
  <si>
    <t>Process Emissions before CCS[rubber and plastic products 22,VOC]</t>
  </si>
  <si>
    <t>Process Emissions before CCS[rubber and plastic products 22,CO]</t>
  </si>
  <si>
    <t>Process Emissions before CCS[rubber and plastic products 22,NOx]</t>
  </si>
  <si>
    <t>Process Emissions before CCS[rubber and plastic products 22,PM10]</t>
  </si>
  <si>
    <t>Process Emissions before CCS[rubber and plastic products 22,PM25]</t>
  </si>
  <si>
    <t>Process Emissions before CCS[rubber and plastic products 22,SOx]</t>
  </si>
  <si>
    <t>Process Emissions before CCS[rubber and plastic products 22,BC]</t>
  </si>
  <si>
    <t>Process Emissions before CCS[rubber and plastic products 22,OC]</t>
  </si>
  <si>
    <t>Process Emissions before CCS[rubber and plastic products 22,CH4]</t>
  </si>
  <si>
    <t>Process Emissions before CCS[rubber and plastic products 22,N2O]</t>
  </si>
  <si>
    <t>Process Emissions before CCS[rubber and plastic products 22,F gases]</t>
  </si>
  <si>
    <t>Process Emissions before CCS[glass and glass products 231,CO2]</t>
  </si>
  <si>
    <t>Process Emissions before CCS[glass and glass products 231,VOC]</t>
  </si>
  <si>
    <t>Process Emissions before CCS[glass and glass products 231,CO]</t>
  </si>
  <si>
    <t>Process Emissions before CCS[glass and glass products 231,NOx]</t>
  </si>
  <si>
    <t>Process Emissions before CCS[glass and glass products 231,PM10]</t>
  </si>
  <si>
    <t>Process Emissions before CCS[glass and glass products 231,PM25]</t>
  </si>
  <si>
    <t>Process Emissions before CCS[glass and glass products 231,SOx]</t>
  </si>
  <si>
    <t>Process Emissions before CCS[glass and glass products 231,BC]</t>
  </si>
  <si>
    <t>Process Emissions before CCS[glass and glass products 231,OC]</t>
  </si>
  <si>
    <t>Process Emissions before CCS[glass and glass products 231,CH4]</t>
  </si>
  <si>
    <t>Process Emissions before CCS[glass and glass products 231,N2O]</t>
  </si>
  <si>
    <t>Process Emissions before CCS[glass and glass products 231,F gases]</t>
  </si>
  <si>
    <t>Process Emissions before CCS[cement and other nonmetallic minerals 239,CO2]</t>
  </si>
  <si>
    <t>Process Emissions before CCS[cement and other nonmetallic minerals 239,VOC]</t>
  </si>
  <si>
    <t>Process Emissions before CCS[cement and other nonmetallic minerals 239,CO]</t>
  </si>
  <si>
    <t>Process Emissions before CCS[cement and other nonmetallic minerals 239,NOx]</t>
  </si>
  <si>
    <t>Process Emissions before CCS[cement and other nonmetallic minerals 239,PM10]</t>
  </si>
  <si>
    <t>Process Emissions before CCS[cement and other nonmetallic minerals 239,PM25]</t>
  </si>
  <si>
    <t>Process Emissions before CCS[cement and other nonmetallic minerals 239,SOx]</t>
  </si>
  <si>
    <t>Process Emissions before CCS[cement and other nonmetallic minerals 239,BC]</t>
  </si>
  <si>
    <t>Process Emissions before CCS[cement and other nonmetallic minerals 239,OC]</t>
  </si>
  <si>
    <t>Process Emissions before CCS[cement and other nonmetallic minerals 239,CH4]</t>
  </si>
  <si>
    <t>Process Emissions before CCS[cement and other nonmetallic minerals 239,N2O]</t>
  </si>
  <si>
    <t>Process Emissions before CCS[cement and other nonmetallic minerals 239,F gases]</t>
  </si>
  <si>
    <t>Process Emissions before CCS[iron and steel 241,CO2]</t>
  </si>
  <si>
    <t>Process Emissions before CCS[iron and steel 241,VOC]</t>
  </si>
  <si>
    <t>Process Emissions before CCS[iron and steel 241,CO]</t>
  </si>
  <si>
    <t>Process Emissions before CCS[iron and steel 241,NOx]</t>
  </si>
  <si>
    <t>Process Emissions before CCS[iron and steel 241,PM10]</t>
  </si>
  <si>
    <t>Process Emissions before CCS[iron and steel 241,PM25]</t>
  </si>
  <si>
    <t>Process Emissions before CCS[iron and steel 241,SOx]</t>
  </si>
  <si>
    <t>Process Emissions before CCS[iron and steel 241,BC]</t>
  </si>
  <si>
    <t>Process Emissions before CCS[iron and steel 241,OC]</t>
  </si>
  <si>
    <t>Process Emissions before CCS[iron and steel 241,CH4]</t>
  </si>
  <si>
    <t>Process Emissions before CCS[iron and steel 241,N2O]</t>
  </si>
  <si>
    <t>Process Emissions before CCS[iron and steel 241,F gases]</t>
  </si>
  <si>
    <t>Process Emissions before CCS[other metals 242,CO2]</t>
  </si>
  <si>
    <t>Process Emissions before CCS[other metals 242,VOC]</t>
  </si>
  <si>
    <t>Process Emissions before CCS[other metals 242,CO]</t>
  </si>
  <si>
    <t>Process Emissions before CCS[other metals 242,NOx]</t>
  </si>
  <si>
    <t>Process Emissions before CCS[other metals 242,PM10]</t>
  </si>
  <si>
    <t>Process Emissions before CCS[other metals 242,PM25]</t>
  </si>
  <si>
    <t>Process Emissions before CCS[other metals 242,SOx]</t>
  </si>
  <si>
    <t>Process Emissions before CCS[other metals 242,BC]</t>
  </si>
  <si>
    <t>Process Emissions before CCS[other metals 242,OC]</t>
  </si>
  <si>
    <t>Process Emissions before CCS[other metals 242,CH4]</t>
  </si>
  <si>
    <t>Process Emissions before CCS[other metals 242,N2O]</t>
  </si>
  <si>
    <t>Process Emissions before CCS[other metals 242,F gases]</t>
  </si>
  <si>
    <t>Process Emissions before CCS[metal products except machinery and vehicles 25,CO2]</t>
  </si>
  <si>
    <t>Process Emissions before CCS[metal products except machinery and vehicles 25,VOC]</t>
  </si>
  <si>
    <t>Process Emissions before CCS[metal products except machinery and vehicles 25,CO]</t>
  </si>
  <si>
    <t>Process Emissions before CCS[metal products except machinery and vehicles 25,NOx]</t>
  </si>
  <si>
    <t>Process Emissions before CCS[metal products except machinery and vehicles 25,PM10]</t>
  </si>
  <si>
    <t>Process Emissions before CCS[metal products except machinery and vehicles 25,PM25]</t>
  </si>
  <si>
    <t>Process Emissions before CCS[metal products except machinery and vehicles 25,SOx]</t>
  </si>
  <si>
    <t>Process Emissions before CCS[metal products except machinery and vehicles 25,BC]</t>
  </si>
  <si>
    <t>Process Emissions before CCS[metal products except machinery and vehicles 25,OC]</t>
  </si>
  <si>
    <t>Process Emissions before CCS[metal products except machinery and vehicles 25,CH4]</t>
  </si>
  <si>
    <t>Process Emissions before CCS[metal products except machinery and vehicles 25,N2O]</t>
  </si>
  <si>
    <t>Process Emissions before CCS[metal products except machinery and vehicles 25,F gases]</t>
  </si>
  <si>
    <t>Process Emissions before CCS[computers and electronics 26,CO2]</t>
  </si>
  <si>
    <t>Process Emissions before CCS[computers and electronics 26,VOC]</t>
  </si>
  <si>
    <t>Process Emissions before CCS[computers and electronics 26,CO]</t>
  </si>
  <si>
    <t>Process Emissions before CCS[computers and electronics 26,NOx]</t>
  </si>
  <si>
    <t>Process Emissions before CCS[computers and electronics 26,PM10]</t>
  </si>
  <si>
    <t>Process Emissions before CCS[computers and electronics 26,PM25]</t>
  </si>
  <si>
    <t>Process Emissions before CCS[computers and electronics 26,SOx]</t>
  </si>
  <si>
    <t>Process Emissions before CCS[computers and electronics 26,BC]</t>
  </si>
  <si>
    <t>Process Emissions before CCS[computers and electronics 26,OC]</t>
  </si>
  <si>
    <t>Process Emissions before CCS[computers and electronics 26,CH4]</t>
  </si>
  <si>
    <t>Process Emissions before CCS[computers and electronics 26,N2O]</t>
  </si>
  <si>
    <t>Process Emissions before CCS[computers and electronics 26,F gases]</t>
  </si>
  <si>
    <t>Process Emissions before CCS[appliances and electrical equipment 27,CO2]</t>
  </si>
  <si>
    <t>Process Emissions before CCS[appliances and electrical equipment 27,VOC]</t>
  </si>
  <si>
    <t>Process Emissions before CCS[appliances and electrical equipment 27,CO]</t>
  </si>
  <si>
    <t>Process Emissions before CCS[appliances and electrical equipment 27,NOx]</t>
  </si>
  <si>
    <t>Process Emissions before CCS[appliances and electrical equipment 27,PM10]</t>
  </si>
  <si>
    <t>Process Emissions before CCS[appliances and electrical equipment 27,PM25]</t>
  </si>
  <si>
    <t>Process Emissions before CCS[appliances and electrical equipment 27,SOx]</t>
  </si>
  <si>
    <t>Process Emissions before CCS[appliances and electrical equipment 27,BC]</t>
  </si>
  <si>
    <t>Process Emissions before CCS[appliances and electrical equipment 27,OC]</t>
  </si>
  <si>
    <t>Process Emissions before CCS[appliances and electrical equipment 27,CH4]</t>
  </si>
  <si>
    <t>Process Emissions before CCS[appliances and electrical equipment 27,N2O]</t>
  </si>
  <si>
    <t>Process Emissions before CCS[appliances and electrical equipment 27,F gases]</t>
  </si>
  <si>
    <t>Process Emissions before CCS[other machinery 28,CO2]</t>
  </si>
  <si>
    <t>Process Emissions before CCS[other machinery 28,VOC]</t>
  </si>
  <si>
    <t>Process Emissions before CCS[other machinery 28,CO]</t>
  </si>
  <si>
    <t>Process Emissions before CCS[other machinery 28,NOx]</t>
  </si>
  <si>
    <t>Process Emissions before CCS[other machinery 28,PM10]</t>
  </si>
  <si>
    <t>Process Emissions before CCS[other machinery 28,PM25]</t>
  </si>
  <si>
    <t>Process Emissions before CCS[other machinery 28,SOx]</t>
  </si>
  <si>
    <t>Process Emissions before CCS[other machinery 28,BC]</t>
  </si>
  <si>
    <t>Process Emissions before CCS[other machinery 28,OC]</t>
  </si>
  <si>
    <t>Process Emissions before CCS[other machinery 28,CH4]</t>
  </si>
  <si>
    <t>Process Emissions before CCS[other machinery 28,N2O]</t>
  </si>
  <si>
    <t>Process Emissions before CCS[other machinery 28,F gases]</t>
  </si>
  <si>
    <t>Process Emissions before CCS[road vehicles 29,CO2]</t>
  </si>
  <si>
    <t>Process Emissions before CCS[road vehicles 29,VOC]</t>
  </si>
  <si>
    <t>Process Emissions before CCS[road vehicles 29,CO]</t>
  </si>
  <si>
    <t>Process Emissions before CCS[road vehicles 29,NOx]</t>
  </si>
  <si>
    <t>Process Emissions before CCS[road vehicles 29,PM10]</t>
  </si>
  <si>
    <t>Process Emissions before CCS[road vehicles 29,PM25]</t>
  </si>
  <si>
    <t>Process Emissions before CCS[road vehicles 29,SOx]</t>
  </si>
  <si>
    <t>Process Emissions before CCS[road vehicles 29,BC]</t>
  </si>
  <si>
    <t>Process Emissions before CCS[road vehicles 29,OC]</t>
  </si>
  <si>
    <t>Process Emissions before CCS[road vehicles 29,CH4]</t>
  </si>
  <si>
    <t>Process Emissions before CCS[road vehicles 29,N2O]</t>
  </si>
  <si>
    <t>Process Emissions before CCS[road vehicles 29,F gases]</t>
  </si>
  <si>
    <t>Process Emissions before CCS[nonroad vehicles 30,CO2]</t>
  </si>
  <si>
    <t>Process Emissions before CCS[nonroad vehicles 30,VOC]</t>
  </si>
  <si>
    <t>Process Emissions before CCS[nonroad vehicles 30,CO]</t>
  </si>
  <si>
    <t>Process Emissions before CCS[nonroad vehicles 30,NOx]</t>
  </si>
  <si>
    <t>Process Emissions before CCS[nonroad vehicles 30,PM10]</t>
  </si>
  <si>
    <t>Process Emissions before CCS[nonroad vehicles 30,PM25]</t>
  </si>
  <si>
    <t>Process Emissions before CCS[nonroad vehicles 30,SOx]</t>
  </si>
  <si>
    <t>Process Emissions before CCS[nonroad vehicles 30,BC]</t>
  </si>
  <si>
    <t>Process Emissions before CCS[nonroad vehicles 30,OC]</t>
  </si>
  <si>
    <t>Process Emissions before CCS[nonroad vehicles 30,CH4]</t>
  </si>
  <si>
    <t>Process Emissions before CCS[nonroad vehicles 30,N2O]</t>
  </si>
  <si>
    <t>Process Emissions before CCS[nonroad vehicles 30,F gases]</t>
  </si>
  <si>
    <t>Process Emissions before CCS[other manufacturing 31T33,CO2]</t>
  </si>
  <si>
    <t>Process Emissions before CCS[other manufacturing 31T33,VOC]</t>
  </si>
  <si>
    <t>Process Emissions before CCS[other manufacturing 31T33,CO]</t>
  </si>
  <si>
    <t>Process Emissions before CCS[other manufacturing 31T33,NOx]</t>
  </si>
  <si>
    <t>Process Emissions before CCS[other manufacturing 31T33,PM10]</t>
  </si>
  <si>
    <t>Process Emissions before CCS[other manufacturing 31T33,PM25]</t>
  </si>
  <si>
    <t>Process Emissions before CCS[other manufacturing 31T33,SOx]</t>
  </si>
  <si>
    <t>Process Emissions before CCS[other manufacturing 31T33,BC]</t>
  </si>
  <si>
    <t>Process Emissions before CCS[other manufacturing 31T33,OC]</t>
  </si>
  <si>
    <t>Process Emissions before CCS[other manufacturing 31T33,CH4]</t>
  </si>
  <si>
    <t>Process Emissions before CCS[other manufacturing 31T33,N2O]</t>
  </si>
  <si>
    <t>Process Emissions before CCS[other manufacturing 31T33,F gases]</t>
  </si>
  <si>
    <t>Process Emissions before CCS[energy pipelines and gas processing 352T353,CO2]</t>
  </si>
  <si>
    <t>Process Emissions before CCS[energy pipelines and gas processing 352T353,VOC]</t>
  </si>
  <si>
    <t>Process Emissions before CCS[energy pipelines and gas processing 352T353,CO]</t>
  </si>
  <si>
    <t>Process Emissions before CCS[energy pipelines and gas processing 352T353,NOx]</t>
  </si>
  <si>
    <t>Process Emissions before CCS[energy pipelines and gas processing 352T353,PM10]</t>
  </si>
  <si>
    <t>Process Emissions before CCS[energy pipelines and gas processing 352T353,PM25]</t>
  </si>
  <si>
    <t>Process Emissions before CCS[energy pipelines and gas processing 352T353,SOx]</t>
  </si>
  <si>
    <t>Process Emissions before CCS[energy pipelines and gas processing 352T353,BC]</t>
  </si>
  <si>
    <t>Process Emissions before CCS[energy pipelines and gas processing 352T353,OC]</t>
  </si>
  <si>
    <t>Process Emissions before CCS[energy pipelines and gas processing 352T353,CH4]</t>
  </si>
  <si>
    <t>Process Emissions before CCS[energy pipelines and gas processing 352T353,N2O]</t>
  </si>
  <si>
    <t>Process Emissions before CCS[energy pipelines and gas processing 352T353,F gases]</t>
  </si>
  <si>
    <t>Process Emissions before CCS[water and waste 36T39,CO2]</t>
  </si>
  <si>
    <t>Process Emissions before CCS[water and waste 36T39,VOC]</t>
  </si>
  <si>
    <t>Process Emissions before CCS[water and waste 36T39,CO]</t>
  </si>
  <si>
    <t>Process Emissions before CCS[water and waste 36T39,NOx]</t>
  </si>
  <si>
    <t>Process Emissions before CCS[water and waste 36T39,PM10]</t>
  </si>
  <si>
    <t>Process Emissions before CCS[water and waste 36T39,PM25]</t>
  </si>
  <si>
    <t>Process Emissions before CCS[water and waste 36T39,SOx]</t>
  </si>
  <si>
    <t>Process Emissions before CCS[water and waste 36T39,BC]</t>
  </si>
  <si>
    <t>Process Emissions before CCS[water and waste 36T39,OC]</t>
  </si>
  <si>
    <t>Process Emissions before CCS[water and waste 36T39,CH4]</t>
  </si>
  <si>
    <t>Process Emissions before CCS[water and waste 36T39,N2O]</t>
  </si>
  <si>
    <t>Process Emissions before CCS[water and waste 36T39,F gases]</t>
  </si>
  <si>
    <t>Process Emissions before CCS[construction 41T43,CO2]</t>
  </si>
  <si>
    <t>Process Emissions before CCS[construction 41T43,VOC]</t>
  </si>
  <si>
    <t>Process Emissions before CCS[construction 41T43,CO]</t>
  </si>
  <si>
    <t>Process Emissions before CCS[construction 41T43,NOx]</t>
  </si>
  <si>
    <t>Process Emissions before CCS[construction 41T43,PM10]</t>
  </si>
  <si>
    <t>Process Emissions before CCS[construction 41T43,PM25]</t>
  </si>
  <si>
    <t>Process Emissions before CCS[construction 41T43,SOx]</t>
  </si>
  <si>
    <t>Process Emissions before CCS[construction 41T43,BC]</t>
  </si>
  <si>
    <t>Process Emissions before CCS[construction 41T43,OC]</t>
  </si>
  <si>
    <t>Process Emissions before CCS[construction 41T43,CH4]</t>
  </si>
  <si>
    <t>Process Emissions before CCS[construction 41T43,N2O]</t>
  </si>
  <si>
    <t>Process Emissions before CCS[construction 41T43,F gases]</t>
  </si>
  <si>
    <t>Industrial Energy Related Emissions Excluding Fuels to Power CCS[electricity if,agriculture and forestry 01T03,CO2]</t>
  </si>
  <si>
    <t>Industrial Energy Related Emissions Excluding Fuels to Power CCS[electricity if,agriculture and forestry 01T03,VOC]</t>
  </si>
  <si>
    <t>Industrial Energy Related Emissions Excluding Fuels to Power CCS[electricity if,agriculture and forestry 01T03,CO]</t>
  </si>
  <si>
    <t>Industrial Energy Related Emissions Excluding Fuels to Power CCS[electricity if,agriculture and forestry 01T03,NOx]</t>
  </si>
  <si>
    <t>Industrial Energy Related Emissions Excluding Fuels to Power CCS[electricity if,agriculture and forestry 01T03,PM10]</t>
  </si>
  <si>
    <t>Industrial Energy Related Emissions Excluding Fuels to Power CCS[electricity if,agriculture and forestry 01T03,PM25]</t>
  </si>
  <si>
    <t>Industrial Energy Related Emissions Excluding Fuels to Power CCS[electricity if,agriculture and forestry 01T03,SOx]</t>
  </si>
  <si>
    <t>Industrial Energy Related Emissions Excluding Fuels to Power CCS[electricity if,agriculture and forestry 01T03,BC]</t>
  </si>
  <si>
    <t>Industrial Energy Related Emissions Excluding Fuels to Power CCS[electricity if,agriculture and forestry 01T03,OC]</t>
  </si>
  <si>
    <t>Industrial Energy Related Emissions Excluding Fuels to Power CCS[electricity if,agriculture and forestry 01T03,CH4]</t>
  </si>
  <si>
    <t>Industrial Energy Related Emissions Excluding Fuels to Power CCS[electricity if,agriculture and forestry 01T03,N2O]</t>
  </si>
  <si>
    <t>Industrial Energy Related Emissions Excluding Fuels to Power CCS[electricity if,agriculture and forestry 01T03,F gases]</t>
  </si>
  <si>
    <t>Industrial Energy Related Emissions Excluding Fuels to Power CCS[electricity if,coal mining 05,CO2]</t>
  </si>
  <si>
    <t>Industrial Energy Related Emissions Excluding Fuels to Power CCS[electricity if,coal mining 05,VOC]</t>
  </si>
  <si>
    <t>Industrial Energy Related Emissions Excluding Fuels to Power CCS[electricity if,coal mining 05,CO]</t>
  </si>
  <si>
    <t>Industrial Energy Related Emissions Excluding Fuels to Power CCS[electricity if,coal mining 05,NOx]</t>
  </si>
  <si>
    <t>Industrial Energy Related Emissions Excluding Fuels to Power CCS[electricity if,coal mining 05,PM10]</t>
  </si>
  <si>
    <t>Industrial Energy Related Emissions Excluding Fuels to Power CCS[electricity if,coal mining 05,PM25]</t>
  </si>
  <si>
    <t>Industrial Energy Related Emissions Excluding Fuels to Power CCS[electricity if,coal mining 05,SOx]</t>
  </si>
  <si>
    <t>Industrial Energy Related Emissions Excluding Fuels to Power CCS[electricity if,coal mining 05,BC]</t>
  </si>
  <si>
    <t>Industrial Energy Related Emissions Excluding Fuels to Power CCS[electricity if,coal mining 05,OC]</t>
  </si>
  <si>
    <t>Industrial Energy Related Emissions Excluding Fuels to Power CCS[electricity if,coal mining 05,CH4]</t>
  </si>
  <si>
    <t>Industrial Energy Related Emissions Excluding Fuels to Power CCS[electricity if,coal mining 05,N2O]</t>
  </si>
  <si>
    <t>Industrial Energy Related Emissions Excluding Fuels to Power CCS[electricity if,coal mining 05,F gases]</t>
  </si>
  <si>
    <t>Industrial Energy Related Emissions Excluding Fuels to Power CCS[electricity if,oil and gas extraction 06,CO2]</t>
  </si>
  <si>
    <t>Industrial Energy Related Emissions Excluding Fuels to Power CCS[electricity if,oil and gas extraction 06,VOC]</t>
  </si>
  <si>
    <t>Industrial Energy Related Emissions Excluding Fuels to Power CCS[electricity if,oil and gas extraction 06,CO]</t>
  </si>
  <si>
    <t>Industrial Energy Related Emissions Excluding Fuels to Power CCS[electricity if,oil and gas extraction 06,NOx]</t>
  </si>
  <si>
    <t>Industrial Energy Related Emissions Excluding Fuels to Power CCS[electricity if,oil and gas extraction 06,PM10]</t>
  </si>
  <si>
    <t>Industrial Energy Related Emissions Excluding Fuels to Power CCS[electricity if,oil and gas extraction 06,PM25]</t>
  </si>
  <si>
    <t>Industrial Energy Related Emissions Excluding Fuels to Power CCS[electricity if,oil and gas extraction 06,SOx]</t>
  </si>
  <si>
    <t>Industrial Energy Related Emissions Excluding Fuels to Power CCS[electricity if,oil and gas extraction 06,BC]</t>
  </si>
  <si>
    <t>Industrial Energy Related Emissions Excluding Fuels to Power CCS[electricity if,oil and gas extraction 06,OC]</t>
  </si>
  <si>
    <t>Industrial Energy Related Emissions Excluding Fuels to Power CCS[electricity if,oil and gas extraction 06,CH4]</t>
  </si>
  <si>
    <t>Industrial Energy Related Emissions Excluding Fuels to Power CCS[electricity if,oil and gas extraction 06,N2O]</t>
  </si>
  <si>
    <t>Industrial Energy Related Emissions Excluding Fuels to Power CCS[electricity if,oil and gas extraction 06,F gases]</t>
  </si>
  <si>
    <t>Industrial Energy Related Emissions Excluding Fuels to Power CCS[electricity if,other mining and quarrying 07T08,CO2]</t>
  </si>
  <si>
    <t>Industrial Energy Related Emissions Excluding Fuels to Power CCS[electricity if,other mining and quarrying 07T08,VOC]</t>
  </si>
  <si>
    <t>Industrial Energy Related Emissions Excluding Fuels to Power CCS[electricity if,other mining and quarrying 07T08,CO]</t>
  </si>
  <si>
    <t>Industrial Energy Related Emissions Excluding Fuels to Power CCS[electricity if,other mining and quarrying 07T08,NOx]</t>
  </si>
  <si>
    <t>Industrial Energy Related Emissions Excluding Fuels to Power CCS[electricity if,other mining and quarrying 07T08,PM10]</t>
  </si>
  <si>
    <t>Industrial Energy Related Emissions Excluding Fuels to Power CCS[electricity if,other mining and quarrying 07T08,PM25]</t>
  </si>
  <si>
    <t>Industrial Energy Related Emissions Excluding Fuels to Power CCS[electricity if,other mining and quarrying 07T08,SOx]</t>
  </si>
  <si>
    <t>Industrial Energy Related Emissions Excluding Fuels to Power CCS[electricity if,other mining and quarrying 07T08,BC]</t>
  </si>
  <si>
    <t>Industrial Energy Related Emissions Excluding Fuels to Power CCS[electricity if,other mining and quarrying 07T08,OC]</t>
  </si>
  <si>
    <t>Industrial Energy Related Emissions Excluding Fuels to Power CCS[electricity if,other mining and quarrying 07T08,CH4]</t>
  </si>
  <si>
    <t>Industrial Energy Related Emissions Excluding Fuels to Power CCS[electricity if,other mining and quarrying 07T08,N2O]</t>
  </si>
  <si>
    <t>Industrial Energy Related Emissions Excluding Fuels to Power CCS[electricity if,other mining and quarrying 07T08,F gases]</t>
  </si>
  <si>
    <t>Industrial Energy Related Emissions Excluding Fuels to Power CCS[electricity if,food beverage and tobacco 10T12,CO2]</t>
  </si>
  <si>
    <t>Industrial Energy Related Emissions Excluding Fuels to Power CCS[electricity if,food beverage and tobacco 10T12,VOC]</t>
  </si>
  <si>
    <t>Industrial Energy Related Emissions Excluding Fuels to Power CCS[electricity if,food beverage and tobacco 10T12,CO]</t>
  </si>
  <si>
    <t>Industrial Energy Related Emissions Excluding Fuels to Power CCS[electricity if,food beverage and tobacco 10T12,NOx]</t>
  </si>
  <si>
    <t>Industrial Energy Related Emissions Excluding Fuels to Power CCS[electricity if,food beverage and tobacco 10T12,PM10]</t>
  </si>
  <si>
    <t>Industrial Energy Related Emissions Excluding Fuels to Power CCS[electricity if,food beverage and tobacco 10T12,PM25]</t>
  </si>
  <si>
    <t>Industrial Energy Related Emissions Excluding Fuels to Power CCS[electricity if,food beverage and tobacco 10T12,SOx]</t>
  </si>
  <si>
    <t>Industrial Energy Related Emissions Excluding Fuels to Power CCS[electricity if,food beverage and tobacco 10T12,BC]</t>
  </si>
  <si>
    <t>Industrial Energy Related Emissions Excluding Fuels to Power CCS[electricity if,food beverage and tobacco 10T12,OC]</t>
  </si>
  <si>
    <t>Industrial Energy Related Emissions Excluding Fuels to Power CCS[electricity if,food beverage and tobacco 10T12,CH4]</t>
  </si>
  <si>
    <t>Industrial Energy Related Emissions Excluding Fuels to Power CCS[electricity if,food beverage and tobacco 10T12,N2O]</t>
  </si>
  <si>
    <t>Industrial Energy Related Emissions Excluding Fuels to Power CCS[electricity if,food beverage and tobacco 10T12,F gases]</t>
  </si>
  <si>
    <t>Industrial Energy Related Emissions Excluding Fuels to Power CCS[electricity if,textiles apparel and leather 13T15,CO2]</t>
  </si>
  <si>
    <t>Industrial Energy Related Emissions Excluding Fuels to Power CCS[electricity if,textiles apparel and leather 13T15,VOC]</t>
  </si>
  <si>
    <t>Industrial Energy Related Emissions Excluding Fuels to Power CCS[electricity if,textiles apparel and leather 13T15,CO]</t>
  </si>
  <si>
    <t>Industrial Energy Related Emissions Excluding Fuels to Power CCS[electricity if,textiles apparel and leather 13T15,NOx]</t>
  </si>
  <si>
    <t>Industrial Energy Related Emissions Excluding Fuels to Power CCS[electricity if,textiles apparel and leather 13T15,PM10]</t>
  </si>
  <si>
    <t>Industrial Energy Related Emissions Excluding Fuels to Power CCS[electricity if,textiles apparel and leather 13T15,PM25]</t>
  </si>
  <si>
    <t>Industrial Energy Related Emissions Excluding Fuels to Power CCS[electricity if,textiles apparel and leather 13T15,SOx]</t>
  </si>
  <si>
    <t>Industrial Energy Related Emissions Excluding Fuels to Power CCS[electricity if,textiles apparel and leather 13T15,BC]</t>
  </si>
  <si>
    <t>Industrial Energy Related Emissions Excluding Fuels to Power CCS[electricity if,textiles apparel and leather 13T15,OC]</t>
  </si>
  <si>
    <t>Industrial Energy Related Emissions Excluding Fuels to Power CCS[electricity if,textiles apparel and leather 13T15,CH4]</t>
  </si>
  <si>
    <t>Industrial Energy Related Emissions Excluding Fuels to Power CCS[electricity if,textiles apparel and leather 13T15,N2O]</t>
  </si>
  <si>
    <t>Industrial Energy Related Emissions Excluding Fuels to Power CCS[electricity if,textiles apparel and leather 13T15,F gases]</t>
  </si>
  <si>
    <t>Industrial Energy Related Emissions Excluding Fuels to Power CCS[electricity if,wood products 16,CO2]</t>
  </si>
  <si>
    <t>Industrial Energy Related Emissions Excluding Fuels to Power CCS[electricity if,wood products 16,VOC]</t>
  </si>
  <si>
    <t>Industrial Energy Related Emissions Excluding Fuels to Power CCS[electricity if,wood products 16,CO]</t>
  </si>
  <si>
    <t>Industrial Energy Related Emissions Excluding Fuels to Power CCS[electricity if,wood products 16,NOx]</t>
  </si>
  <si>
    <t>Industrial Energy Related Emissions Excluding Fuels to Power CCS[electricity if,wood products 16,PM10]</t>
  </si>
  <si>
    <t>Industrial Energy Related Emissions Excluding Fuels to Power CCS[electricity if,wood products 16,PM25]</t>
  </si>
  <si>
    <t>Industrial Energy Related Emissions Excluding Fuels to Power CCS[electricity if,wood products 16,SOx]</t>
  </si>
  <si>
    <t>Industrial Energy Related Emissions Excluding Fuels to Power CCS[electricity if,wood products 16,BC]</t>
  </si>
  <si>
    <t>Industrial Energy Related Emissions Excluding Fuels to Power CCS[electricity if,wood products 16,OC]</t>
  </si>
  <si>
    <t>Industrial Energy Related Emissions Excluding Fuels to Power CCS[electricity if,wood products 16,CH4]</t>
  </si>
  <si>
    <t>Industrial Energy Related Emissions Excluding Fuels to Power CCS[electricity if,wood products 16,N2O]</t>
  </si>
  <si>
    <t>Industrial Energy Related Emissions Excluding Fuels to Power CCS[electricity if,wood products 16,F gases]</t>
  </si>
  <si>
    <t>Industrial Energy Related Emissions Excluding Fuels to Power CCS[electricity if,pulp paper and printing 17T18,CO2]</t>
  </si>
  <si>
    <t>Industrial Energy Related Emissions Excluding Fuels to Power CCS[electricity if,pulp paper and printing 17T18,VOC]</t>
  </si>
  <si>
    <t>Industrial Energy Related Emissions Excluding Fuels to Power CCS[electricity if,pulp paper and printing 17T18,CO]</t>
  </si>
  <si>
    <t>Industrial Energy Related Emissions Excluding Fuels to Power CCS[electricity if,pulp paper and printing 17T18,NOx]</t>
  </si>
  <si>
    <t>Industrial Energy Related Emissions Excluding Fuels to Power CCS[electricity if,pulp paper and printing 17T18,PM10]</t>
  </si>
  <si>
    <t>Industrial Energy Related Emissions Excluding Fuels to Power CCS[electricity if,pulp paper and printing 17T18,PM25]</t>
  </si>
  <si>
    <t>Industrial Energy Related Emissions Excluding Fuels to Power CCS[electricity if,pulp paper and printing 17T18,SOx]</t>
  </si>
  <si>
    <t>Industrial Energy Related Emissions Excluding Fuels to Power CCS[electricity if,pulp paper and printing 17T18,BC]</t>
  </si>
  <si>
    <t>Industrial Energy Related Emissions Excluding Fuels to Power CCS[electricity if,pulp paper and printing 17T18,OC]</t>
  </si>
  <si>
    <t>Industrial Energy Related Emissions Excluding Fuels to Power CCS[electricity if,pulp paper and printing 17T18,CH4]</t>
  </si>
  <si>
    <t>Industrial Energy Related Emissions Excluding Fuels to Power CCS[electricity if,pulp paper and printing 17T18,N2O]</t>
  </si>
  <si>
    <t>Industrial Energy Related Emissions Excluding Fuels to Power CCS[electricity if,pulp paper and printing 17T18,F gases]</t>
  </si>
  <si>
    <t>Industrial Energy Related Emissions Excluding Fuels to Power CCS[electricity if,refined petroleum and coke 19,CO2]</t>
  </si>
  <si>
    <t>Industrial Energy Related Emissions Excluding Fuels to Power CCS[electricity if,refined petroleum and coke 19,VOC]</t>
  </si>
  <si>
    <t>Industrial Energy Related Emissions Excluding Fuels to Power CCS[electricity if,refined petroleum and coke 19,CO]</t>
  </si>
  <si>
    <t>Industrial Energy Related Emissions Excluding Fuels to Power CCS[electricity if,refined petroleum and coke 19,NOx]</t>
  </si>
  <si>
    <t>Industrial Energy Related Emissions Excluding Fuels to Power CCS[electricity if,refined petroleum and coke 19,PM10]</t>
  </si>
  <si>
    <t>Industrial Energy Related Emissions Excluding Fuels to Power CCS[electricity if,refined petroleum and coke 19,PM25]</t>
  </si>
  <si>
    <t>Industrial Energy Related Emissions Excluding Fuels to Power CCS[electricity if,refined petroleum and coke 19,SOx]</t>
  </si>
  <si>
    <t>Industrial Energy Related Emissions Excluding Fuels to Power CCS[electricity if,refined petroleum and coke 19,BC]</t>
  </si>
  <si>
    <t>Industrial Energy Related Emissions Excluding Fuels to Power CCS[electricity if,refined petroleum and coke 19,OC]</t>
  </si>
  <si>
    <t>Industrial Energy Related Emissions Excluding Fuels to Power CCS[electricity if,refined petroleum and coke 19,CH4]</t>
  </si>
  <si>
    <t>Industrial Energy Related Emissions Excluding Fuels to Power CCS[electricity if,refined petroleum and coke 19,N2O]</t>
  </si>
  <si>
    <t>Industrial Energy Related Emissions Excluding Fuels to Power CCS[electricity if,refined petroleum and coke 19,F gases]</t>
  </si>
  <si>
    <t>Industrial Energy Related Emissions Excluding Fuels to Power CCS[electricity if,chemicals 20,CO2]</t>
  </si>
  <si>
    <t>Industrial Energy Related Emissions Excluding Fuels to Power CCS[electricity if,chemicals 20,VOC]</t>
  </si>
  <si>
    <t>Industrial Energy Related Emissions Excluding Fuels to Power CCS[electricity if,chemicals 20,CO]</t>
  </si>
  <si>
    <t>Industrial Energy Related Emissions Excluding Fuels to Power CCS[electricity if,chemicals 20,NOx]</t>
  </si>
  <si>
    <t>Industrial Energy Related Emissions Excluding Fuels to Power CCS[electricity if,chemicals 20,PM10]</t>
  </si>
  <si>
    <t>Industrial Energy Related Emissions Excluding Fuels to Power CCS[electricity if,chemicals 20,PM25]</t>
  </si>
  <si>
    <t>Industrial Energy Related Emissions Excluding Fuels to Power CCS[electricity if,chemicals 20,SOx]</t>
  </si>
  <si>
    <t>Industrial Energy Related Emissions Excluding Fuels to Power CCS[electricity if,chemicals 20,BC]</t>
  </si>
  <si>
    <t>Industrial Energy Related Emissions Excluding Fuels to Power CCS[electricity if,chemicals 20,OC]</t>
  </si>
  <si>
    <t>Industrial Energy Related Emissions Excluding Fuels to Power CCS[electricity if,chemicals 20,CH4]</t>
  </si>
  <si>
    <t>Industrial Energy Related Emissions Excluding Fuels to Power CCS[electricity if,chemicals 20,N2O]</t>
  </si>
  <si>
    <t>Industrial Energy Related Emissions Excluding Fuels to Power CCS[electricity if,chemicals 20,F gases]</t>
  </si>
  <si>
    <t>Industrial Energy Related Emissions Excluding Fuels to Power CCS[electricity if,rubber and plastic products 22,CO2]</t>
  </si>
  <si>
    <t>Industrial Energy Related Emissions Excluding Fuels to Power CCS[electricity if,rubber and plastic products 22,VOC]</t>
  </si>
  <si>
    <t>Industrial Energy Related Emissions Excluding Fuels to Power CCS[electricity if,rubber and plastic products 22,CO]</t>
  </si>
  <si>
    <t>Industrial Energy Related Emissions Excluding Fuels to Power CCS[electricity if,rubber and plastic products 22,NOx]</t>
  </si>
  <si>
    <t>Industrial Energy Related Emissions Excluding Fuels to Power CCS[electricity if,rubber and plastic products 22,PM10]</t>
  </si>
  <si>
    <t>Industrial Energy Related Emissions Excluding Fuels to Power CCS[electricity if,rubber and plastic products 22,PM25]</t>
  </si>
  <si>
    <t>Industrial Energy Related Emissions Excluding Fuels to Power CCS[electricity if,rubber and plastic products 22,SOx]</t>
  </si>
  <si>
    <t>Industrial Energy Related Emissions Excluding Fuels to Power CCS[electricity if,rubber and plastic products 22,BC]</t>
  </si>
  <si>
    <t>Industrial Energy Related Emissions Excluding Fuels to Power CCS[electricity if,rubber and plastic products 22,OC]</t>
  </si>
  <si>
    <t>Industrial Energy Related Emissions Excluding Fuels to Power CCS[electricity if,rubber and plastic products 22,CH4]</t>
  </si>
  <si>
    <t>Industrial Energy Related Emissions Excluding Fuels to Power CCS[electricity if,rubber and plastic products 22,N2O]</t>
  </si>
  <si>
    <t>Industrial Energy Related Emissions Excluding Fuels to Power CCS[electricity if,rubber and plastic products 22,F gases]</t>
  </si>
  <si>
    <t>Industrial Energy Related Emissions Excluding Fuels to Power CCS[electricity if,glass and glass products 231,CO2]</t>
  </si>
  <si>
    <t>Industrial Energy Related Emissions Excluding Fuels to Power CCS[electricity if,glass and glass products 231,VOC]</t>
  </si>
  <si>
    <t>Industrial Energy Related Emissions Excluding Fuels to Power CCS[electricity if,glass and glass products 231,CO]</t>
  </si>
  <si>
    <t>Industrial Energy Related Emissions Excluding Fuels to Power CCS[electricity if,glass and glass products 231,NOx]</t>
  </si>
  <si>
    <t>Industrial Energy Related Emissions Excluding Fuels to Power CCS[electricity if,glass and glass products 231,PM10]</t>
  </si>
  <si>
    <t>Industrial Energy Related Emissions Excluding Fuels to Power CCS[electricity if,glass and glass products 231,PM25]</t>
  </si>
  <si>
    <t>Industrial Energy Related Emissions Excluding Fuels to Power CCS[electricity if,glass and glass products 231,SOx]</t>
  </si>
  <si>
    <t>Industrial Energy Related Emissions Excluding Fuels to Power CCS[electricity if,glass and glass products 231,BC]</t>
  </si>
  <si>
    <t>Industrial Energy Related Emissions Excluding Fuels to Power CCS[electricity if,glass and glass products 231,OC]</t>
  </si>
  <si>
    <t>Industrial Energy Related Emissions Excluding Fuels to Power CCS[electricity if,glass and glass products 231,CH4]</t>
  </si>
  <si>
    <t>Industrial Energy Related Emissions Excluding Fuels to Power CCS[electricity if,glass and glass products 231,N2O]</t>
  </si>
  <si>
    <t>Industrial Energy Related Emissions Excluding Fuels to Power CCS[electricity if,glass and glass products 231,F gases]</t>
  </si>
  <si>
    <t>Industrial Energy Related Emissions Excluding Fuels to Power CCS[electricity if,cement and other nonmetallic minerals 239,CO2]</t>
  </si>
  <si>
    <t>Industrial Energy Related Emissions Excluding Fuels to Power CCS[electricity if,cement and other nonmetallic minerals 239,VOC]</t>
  </si>
  <si>
    <t>Industrial Energy Related Emissions Excluding Fuels to Power CCS[electricity if,cement and other nonmetallic minerals 239,CO]</t>
  </si>
  <si>
    <t>Industrial Energy Related Emissions Excluding Fuels to Power CCS[electricity if,cement and other nonmetallic minerals 239,NOx]</t>
  </si>
  <si>
    <t>Industrial Energy Related Emissions Excluding Fuels to Power CCS[electricity if,cement and other nonmetallic minerals 239,PM10]</t>
  </si>
  <si>
    <t>Industrial Energy Related Emissions Excluding Fuels to Power CCS[electricity if,cement and other nonmetallic minerals 239,PM25]</t>
  </si>
  <si>
    <t>Industrial Energy Related Emissions Excluding Fuels to Power CCS[electricity if,cement and other nonmetallic minerals 239,SOx]</t>
  </si>
  <si>
    <t>Industrial Energy Related Emissions Excluding Fuels to Power CCS[electricity if,cement and other nonmetallic minerals 239,BC]</t>
  </si>
  <si>
    <t>Industrial Energy Related Emissions Excluding Fuels to Power CCS[electricity if,cement and other nonmetallic minerals 239,OC]</t>
  </si>
  <si>
    <t>Industrial Energy Related Emissions Excluding Fuels to Power CCS[electricity if,cement and other nonmetallic minerals 239,CH4]</t>
  </si>
  <si>
    <t>Industrial Energy Related Emissions Excluding Fuels to Power CCS[electricity if,cement and other nonmetallic minerals 239,N2O]</t>
  </si>
  <si>
    <t>Industrial Energy Related Emissions Excluding Fuels to Power CCS[electricity if,cement and other nonmetallic minerals 239,F gases]</t>
  </si>
  <si>
    <t>Industrial Energy Related Emissions Excluding Fuels to Power CCS[electricity if,iron and steel 241,CO2]</t>
  </si>
  <si>
    <t>Industrial Energy Related Emissions Excluding Fuels to Power CCS[electricity if,iron and steel 241,VOC]</t>
  </si>
  <si>
    <t>Industrial Energy Related Emissions Excluding Fuels to Power CCS[electricity if,iron and steel 241,CO]</t>
  </si>
  <si>
    <t>Industrial Energy Related Emissions Excluding Fuels to Power CCS[electricity if,iron and steel 241,NOx]</t>
  </si>
  <si>
    <t>Industrial Energy Related Emissions Excluding Fuels to Power CCS[electricity if,iron and steel 241,PM10]</t>
  </si>
  <si>
    <t>Industrial Energy Related Emissions Excluding Fuels to Power CCS[electricity if,iron and steel 241,PM25]</t>
  </si>
  <si>
    <t>Industrial Energy Related Emissions Excluding Fuels to Power CCS[electricity if,iron and steel 241,SOx]</t>
  </si>
  <si>
    <t>Industrial Energy Related Emissions Excluding Fuels to Power CCS[electricity if,iron and steel 241,BC]</t>
  </si>
  <si>
    <t>Industrial Energy Related Emissions Excluding Fuels to Power CCS[electricity if,iron and steel 241,OC]</t>
  </si>
  <si>
    <t>Industrial Energy Related Emissions Excluding Fuels to Power CCS[electricity if,iron and steel 241,CH4]</t>
  </si>
  <si>
    <t>Industrial Energy Related Emissions Excluding Fuels to Power CCS[electricity if,iron and steel 241,N2O]</t>
  </si>
  <si>
    <t>Industrial Energy Related Emissions Excluding Fuels to Power CCS[electricity if,iron and steel 241,F gases]</t>
  </si>
  <si>
    <t>Industrial Energy Related Emissions Excluding Fuels to Power CCS[electricity if,other metals 242,CO2]</t>
  </si>
  <si>
    <t>Industrial Energy Related Emissions Excluding Fuels to Power CCS[electricity if,other metals 242,VOC]</t>
  </si>
  <si>
    <t>Industrial Energy Related Emissions Excluding Fuels to Power CCS[electricity if,other metals 242,CO]</t>
  </si>
  <si>
    <t>Industrial Energy Related Emissions Excluding Fuels to Power CCS[electricity if,other metals 242,NOx]</t>
  </si>
  <si>
    <t>Industrial Energy Related Emissions Excluding Fuels to Power CCS[electricity if,other metals 242,PM10]</t>
  </si>
  <si>
    <t>Industrial Energy Related Emissions Excluding Fuels to Power CCS[electricity if,other metals 242,PM25]</t>
  </si>
  <si>
    <t>Industrial Energy Related Emissions Excluding Fuels to Power CCS[electricity if,other metals 242,SOx]</t>
  </si>
  <si>
    <t>Industrial Energy Related Emissions Excluding Fuels to Power CCS[electricity if,other metals 242,BC]</t>
  </si>
  <si>
    <t>Industrial Energy Related Emissions Excluding Fuels to Power CCS[electricity if,other metals 242,OC]</t>
  </si>
  <si>
    <t>Industrial Energy Related Emissions Excluding Fuels to Power CCS[electricity if,other metals 242,CH4]</t>
  </si>
  <si>
    <t>Industrial Energy Related Emissions Excluding Fuels to Power CCS[electricity if,other metals 242,N2O]</t>
  </si>
  <si>
    <t>Industrial Energy Related Emissions Excluding Fuels to Power CCS[electricity if,other metals 242,F gases]</t>
  </si>
  <si>
    <t>Industrial Energy Related Emissions Excluding Fuels to Power CCS[electricity if,metal products except machinery and vehicles 25,CO2]</t>
  </si>
  <si>
    <t>Industrial Energy Related Emissions Excluding Fuels to Power CCS[electricity if,metal products except machinery and vehicles 25,VOC]</t>
  </si>
  <si>
    <t>Industrial Energy Related Emissions Excluding Fuels to Power CCS[electricity if,metal products except machinery and vehicles 25,CO]</t>
  </si>
  <si>
    <t>Industrial Energy Related Emissions Excluding Fuels to Power CCS[electricity if,metal products except machinery and vehicles 25,NOx]</t>
  </si>
  <si>
    <t>Industrial Energy Related Emissions Excluding Fuels to Power CCS[electricity if,metal products except machinery and vehicles 25,PM10]</t>
  </si>
  <si>
    <t>Industrial Energy Related Emissions Excluding Fuels to Power CCS[electricity if,metal products except machinery and vehicles 25,PM25]</t>
  </si>
  <si>
    <t>Industrial Energy Related Emissions Excluding Fuels to Power CCS[electricity if,metal products except machinery and vehicles 25,SOx]</t>
  </si>
  <si>
    <t>Industrial Energy Related Emissions Excluding Fuels to Power CCS[electricity if,metal products except machinery and vehicles 25,BC]</t>
  </si>
  <si>
    <t>Industrial Energy Related Emissions Excluding Fuels to Power CCS[electricity if,metal products except machinery and vehicles 25,OC]</t>
  </si>
  <si>
    <t>Industrial Energy Related Emissions Excluding Fuels to Power CCS[electricity if,metal products except machinery and vehicles 25,CH4]</t>
  </si>
  <si>
    <t>Industrial Energy Related Emissions Excluding Fuels to Power CCS[electricity if,metal products except machinery and vehicles 25,N2O]</t>
  </si>
  <si>
    <t>Industrial Energy Related Emissions Excluding Fuels to Power CCS[electricity if,metal products except machinery and vehicles 25,F gases]</t>
  </si>
  <si>
    <t>Industrial Energy Related Emissions Excluding Fuels to Power CCS[electricity if,computers and electronics 26,CO2]</t>
  </si>
  <si>
    <t>Industrial Energy Related Emissions Excluding Fuels to Power CCS[electricity if,computers and electronics 26,VOC]</t>
  </si>
  <si>
    <t>Industrial Energy Related Emissions Excluding Fuels to Power CCS[electricity if,computers and electronics 26,CO]</t>
  </si>
  <si>
    <t>Industrial Energy Related Emissions Excluding Fuels to Power CCS[electricity if,computers and electronics 26,NOx]</t>
  </si>
  <si>
    <t>Industrial Energy Related Emissions Excluding Fuels to Power CCS[electricity if,computers and electronics 26,PM10]</t>
  </si>
  <si>
    <t>Industrial Energy Related Emissions Excluding Fuels to Power CCS[electricity if,computers and electronics 26,PM25]</t>
  </si>
  <si>
    <t>Industrial Energy Related Emissions Excluding Fuels to Power CCS[electricity if,computers and electronics 26,SOx]</t>
  </si>
  <si>
    <t>Industrial Energy Related Emissions Excluding Fuels to Power CCS[electricity if,computers and electronics 26,BC]</t>
  </si>
  <si>
    <t>Industrial Energy Related Emissions Excluding Fuels to Power CCS[electricity if,computers and electronics 26,OC]</t>
  </si>
  <si>
    <t>Industrial Energy Related Emissions Excluding Fuels to Power CCS[electricity if,computers and electronics 26,CH4]</t>
  </si>
  <si>
    <t>Industrial Energy Related Emissions Excluding Fuels to Power CCS[electricity if,computers and electronics 26,N2O]</t>
  </si>
  <si>
    <t>Industrial Energy Related Emissions Excluding Fuels to Power CCS[electricity if,computers and electronics 26,F gases]</t>
  </si>
  <si>
    <t>Industrial Energy Related Emissions Excluding Fuels to Power CCS[electricity if,appliances and electrical equipment 27,CO2]</t>
  </si>
  <si>
    <t>Industrial Energy Related Emissions Excluding Fuels to Power CCS[electricity if,appliances and electrical equipment 27,VOC]</t>
  </si>
  <si>
    <t>Industrial Energy Related Emissions Excluding Fuels to Power CCS[electricity if,appliances and electrical equipment 27,CO]</t>
  </si>
  <si>
    <t>Industrial Energy Related Emissions Excluding Fuels to Power CCS[electricity if,appliances and electrical equipment 27,NOx]</t>
  </si>
  <si>
    <t>Industrial Energy Related Emissions Excluding Fuels to Power CCS[electricity if,appliances and electrical equipment 27,PM10]</t>
  </si>
  <si>
    <t>Industrial Energy Related Emissions Excluding Fuels to Power CCS[electricity if,appliances and electrical equipment 27,PM25]</t>
  </si>
  <si>
    <t>Industrial Energy Related Emissions Excluding Fuels to Power CCS[electricity if,appliances and electrical equipment 27,SOx]</t>
  </si>
  <si>
    <t>Industrial Energy Related Emissions Excluding Fuels to Power CCS[electricity if,appliances and electrical equipment 27,BC]</t>
  </si>
  <si>
    <t>Industrial Energy Related Emissions Excluding Fuels to Power CCS[electricity if,appliances and electrical equipment 27,OC]</t>
  </si>
  <si>
    <t>Industrial Energy Related Emissions Excluding Fuels to Power CCS[electricity if,appliances and electrical equipment 27,CH4]</t>
  </si>
  <si>
    <t>Industrial Energy Related Emissions Excluding Fuels to Power CCS[electricity if,appliances and electrical equipment 27,N2O]</t>
  </si>
  <si>
    <t>Industrial Energy Related Emissions Excluding Fuels to Power CCS[electricity if,appliances and electrical equipment 27,F gases]</t>
  </si>
  <si>
    <t>Industrial Energy Related Emissions Excluding Fuels to Power CCS[electricity if,other machinery 28,CO2]</t>
  </si>
  <si>
    <t>Industrial Energy Related Emissions Excluding Fuels to Power CCS[electricity if,other machinery 28,VOC]</t>
  </si>
  <si>
    <t>Industrial Energy Related Emissions Excluding Fuels to Power CCS[electricity if,other machinery 28,CO]</t>
  </si>
  <si>
    <t>Industrial Energy Related Emissions Excluding Fuels to Power CCS[electricity if,other machinery 28,NOx]</t>
  </si>
  <si>
    <t>Industrial Energy Related Emissions Excluding Fuels to Power CCS[electricity if,other machinery 28,PM10]</t>
  </si>
  <si>
    <t>Industrial Energy Related Emissions Excluding Fuels to Power CCS[electricity if,other machinery 28,PM25]</t>
  </si>
  <si>
    <t>Industrial Energy Related Emissions Excluding Fuels to Power CCS[electricity if,other machinery 28,SOx]</t>
  </si>
  <si>
    <t>Industrial Energy Related Emissions Excluding Fuels to Power CCS[electricity if,other machinery 28,BC]</t>
  </si>
  <si>
    <t>Industrial Energy Related Emissions Excluding Fuels to Power CCS[electricity if,other machinery 28,OC]</t>
  </si>
  <si>
    <t>Industrial Energy Related Emissions Excluding Fuels to Power CCS[electricity if,other machinery 28,CH4]</t>
  </si>
  <si>
    <t>Industrial Energy Related Emissions Excluding Fuels to Power CCS[electricity if,other machinery 28,N2O]</t>
  </si>
  <si>
    <t>Industrial Energy Related Emissions Excluding Fuels to Power CCS[electricity if,other machinery 28,F gases]</t>
  </si>
  <si>
    <t>Industrial Energy Related Emissions Excluding Fuels to Power CCS[electricity if,road vehicles 29,CO2]</t>
  </si>
  <si>
    <t>Industrial Energy Related Emissions Excluding Fuels to Power CCS[electricity if,road vehicles 29,VOC]</t>
  </si>
  <si>
    <t>Industrial Energy Related Emissions Excluding Fuels to Power CCS[electricity if,road vehicles 29,CO]</t>
  </si>
  <si>
    <t>Industrial Energy Related Emissions Excluding Fuels to Power CCS[electricity if,road vehicles 29,NOx]</t>
  </si>
  <si>
    <t>Industrial Energy Related Emissions Excluding Fuels to Power CCS[electricity if,road vehicles 29,PM10]</t>
  </si>
  <si>
    <t>Industrial Energy Related Emissions Excluding Fuels to Power CCS[electricity if,road vehicles 29,PM25]</t>
  </si>
  <si>
    <t>Industrial Energy Related Emissions Excluding Fuels to Power CCS[electricity if,road vehicles 29,SOx]</t>
  </si>
  <si>
    <t>Industrial Energy Related Emissions Excluding Fuels to Power CCS[electricity if,road vehicles 29,BC]</t>
  </si>
  <si>
    <t>Industrial Energy Related Emissions Excluding Fuels to Power CCS[electricity if,road vehicles 29,OC]</t>
  </si>
  <si>
    <t>Industrial Energy Related Emissions Excluding Fuels to Power CCS[electricity if,road vehicles 29,CH4]</t>
  </si>
  <si>
    <t>Industrial Energy Related Emissions Excluding Fuels to Power CCS[electricity if,road vehicles 29,N2O]</t>
  </si>
  <si>
    <t>Industrial Energy Related Emissions Excluding Fuels to Power CCS[electricity if,road vehicles 29,F gases]</t>
  </si>
  <si>
    <t>Industrial Energy Related Emissions Excluding Fuels to Power CCS[electricity if,nonroad vehicles 30,CO2]</t>
  </si>
  <si>
    <t>Industrial Energy Related Emissions Excluding Fuels to Power CCS[electricity if,nonroad vehicles 30,VOC]</t>
  </si>
  <si>
    <t>Industrial Energy Related Emissions Excluding Fuels to Power CCS[electricity if,nonroad vehicles 30,CO]</t>
  </si>
  <si>
    <t>Industrial Energy Related Emissions Excluding Fuels to Power CCS[electricity if,nonroad vehicles 30,NOx]</t>
  </si>
  <si>
    <t>Industrial Energy Related Emissions Excluding Fuels to Power CCS[electricity if,nonroad vehicles 30,PM10]</t>
  </si>
  <si>
    <t>Industrial Energy Related Emissions Excluding Fuels to Power CCS[electricity if,nonroad vehicles 30,PM25]</t>
  </si>
  <si>
    <t>Industrial Energy Related Emissions Excluding Fuels to Power CCS[electricity if,nonroad vehicles 30,SOx]</t>
  </si>
  <si>
    <t>Industrial Energy Related Emissions Excluding Fuels to Power CCS[electricity if,nonroad vehicles 30,BC]</t>
  </si>
  <si>
    <t>Industrial Energy Related Emissions Excluding Fuels to Power CCS[electricity if,nonroad vehicles 30,OC]</t>
  </si>
  <si>
    <t>Industrial Energy Related Emissions Excluding Fuels to Power CCS[electricity if,nonroad vehicles 30,CH4]</t>
  </si>
  <si>
    <t>Industrial Energy Related Emissions Excluding Fuels to Power CCS[electricity if,nonroad vehicles 30,N2O]</t>
  </si>
  <si>
    <t>Industrial Energy Related Emissions Excluding Fuels to Power CCS[electricity if,nonroad vehicles 30,F gases]</t>
  </si>
  <si>
    <t>Industrial Energy Related Emissions Excluding Fuels to Power CCS[electricity if,other manufacturing 31T33,CO2]</t>
  </si>
  <si>
    <t>Industrial Energy Related Emissions Excluding Fuels to Power CCS[electricity if,other manufacturing 31T33,VOC]</t>
  </si>
  <si>
    <t>Industrial Energy Related Emissions Excluding Fuels to Power CCS[electricity if,other manufacturing 31T33,CO]</t>
  </si>
  <si>
    <t>Industrial Energy Related Emissions Excluding Fuels to Power CCS[electricity if,other manufacturing 31T33,NOx]</t>
  </si>
  <si>
    <t>Industrial Energy Related Emissions Excluding Fuels to Power CCS[electricity if,other manufacturing 31T33,PM10]</t>
  </si>
  <si>
    <t>Industrial Energy Related Emissions Excluding Fuels to Power CCS[electricity if,other manufacturing 31T33,PM25]</t>
  </si>
  <si>
    <t>Industrial Energy Related Emissions Excluding Fuels to Power CCS[electricity if,other manufacturing 31T33,SOx]</t>
  </si>
  <si>
    <t>Industrial Energy Related Emissions Excluding Fuels to Power CCS[electricity if,other manufacturing 31T33,BC]</t>
  </si>
  <si>
    <t>Industrial Energy Related Emissions Excluding Fuels to Power CCS[electricity if,other manufacturing 31T33,OC]</t>
  </si>
  <si>
    <t>Industrial Energy Related Emissions Excluding Fuels to Power CCS[electricity if,other manufacturing 31T33,CH4]</t>
  </si>
  <si>
    <t>Industrial Energy Related Emissions Excluding Fuels to Power CCS[electricity if,other manufacturing 31T33,N2O]</t>
  </si>
  <si>
    <t>Industrial Energy Related Emissions Excluding Fuels to Power CCS[electricity if,other manufacturing 31T33,F gases]</t>
  </si>
  <si>
    <t>Industrial Energy Related Emissions Excluding Fuels to Power CCS[electricity if,energy pipelines and gas processing 352T353,CO2]</t>
  </si>
  <si>
    <t>Industrial Energy Related Emissions Excluding Fuels to Power CCS[electricity if,energy pipelines and gas processing 352T353,VOC]</t>
  </si>
  <si>
    <t>Industrial Energy Related Emissions Excluding Fuels to Power CCS[electricity if,energy pipelines and gas processing 352T353,CO]</t>
  </si>
  <si>
    <t>Industrial Energy Related Emissions Excluding Fuels to Power CCS[electricity if,energy pipelines and gas processing 352T353,NOx]</t>
  </si>
  <si>
    <t>Industrial Energy Related Emissions Excluding Fuels to Power CCS[electricity if,energy pipelines and gas processing 352T353,PM10]</t>
  </si>
  <si>
    <t>Industrial Energy Related Emissions Excluding Fuels to Power CCS[electricity if,energy pipelines and gas processing 352T353,PM25]</t>
  </si>
  <si>
    <t>Industrial Energy Related Emissions Excluding Fuels to Power CCS[electricity if,energy pipelines and gas processing 352T353,SOx]</t>
  </si>
  <si>
    <t>Industrial Energy Related Emissions Excluding Fuels to Power CCS[electricity if,energy pipelines and gas processing 352T353,BC]</t>
  </si>
  <si>
    <t>Industrial Energy Related Emissions Excluding Fuels to Power CCS[electricity if,energy pipelines and gas processing 352T353,OC]</t>
  </si>
  <si>
    <t>Industrial Energy Related Emissions Excluding Fuels to Power CCS[electricity if,energy pipelines and gas processing 352T353,CH4]</t>
  </si>
  <si>
    <t>Industrial Energy Related Emissions Excluding Fuels to Power CCS[electricity if,energy pipelines and gas processing 352T353,N2O]</t>
  </si>
  <si>
    <t>Industrial Energy Related Emissions Excluding Fuels to Power CCS[electricity if,energy pipelines and gas processing 352T353,F gases]</t>
  </si>
  <si>
    <t>Industrial Energy Related Emissions Excluding Fuels to Power CCS[electricity if,water and waste 36T39,CO2]</t>
  </si>
  <si>
    <t>Industrial Energy Related Emissions Excluding Fuels to Power CCS[electricity if,water and waste 36T39,VOC]</t>
  </si>
  <si>
    <t>Industrial Energy Related Emissions Excluding Fuels to Power CCS[electricity if,water and waste 36T39,CO]</t>
  </si>
  <si>
    <t>Industrial Energy Related Emissions Excluding Fuels to Power CCS[electricity if,water and waste 36T39,NOx]</t>
  </si>
  <si>
    <t>Industrial Energy Related Emissions Excluding Fuels to Power CCS[electricity if,water and waste 36T39,PM10]</t>
  </si>
  <si>
    <t>Industrial Energy Related Emissions Excluding Fuels to Power CCS[electricity if,water and waste 36T39,PM25]</t>
  </si>
  <si>
    <t>Industrial Energy Related Emissions Excluding Fuels to Power CCS[electricity if,water and waste 36T39,SOx]</t>
  </si>
  <si>
    <t>Industrial Energy Related Emissions Excluding Fuels to Power CCS[electricity if,water and waste 36T39,BC]</t>
  </si>
  <si>
    <t>Industrial Energy Related Emissions Excluding Fuels to Power CCS[electricity if,water and waste 36T39,OC]</t>
  </si>
  <si>
    <t>Industrial Energy Related Emissions Excluding Fuels to Power CCS[electricity if,water and waste 36T39,CH4]</t>
  </si>
  <si>
    <t>Industrial Energy Related Emissions Excluding Fuels to Power CCS[electricity if,water and waste 36T39,N2O]</t>
  </si>
  <si>
    <t>Industrial Energy Related Emissions Excluding Fuels to Power CCS[electricity if,water and waste 36T39,F gases]</t>
  </si>
  <si>
    <t>Industrial Energy Related Emissions Excluding Fuels to Power CCS[electricity if,construction 41T43,CO2]</t>
  </si>
  <si>
    <t>Industrial Energy Related Emissions Excluding Fuels to Power CCS[electricity if,construction 41T43,VOC]</t>
  </si>
  <si>
    <t>Industrial Energy Related Emissions Excluding Fuels to Power CCS[electricity if,construction 41T43,CO]</t>
  </si>
  <si>
    <t>Industrial Energy Related Emissions Excluding Fuels to Power CCS[electricity if,construction 41T43,NOx]</t>
  </si>
  <si>
    <t>Industrial Energy Related Emissions Excluding Fuels to Power CCS[electricity if,construction 41T43,PM10]</t>
  </si>
  <si>
    <t>Industrial Energy Related Emissions Excluding Fuels to Power CCS[electricity if,construction 41T43,PM25]</t>
  </si>
  <si>
    <t>Industrial Energy Related Emissions Excluding Fuels to Power CCS[electricity if,construction 41T43,SOx]</t>
  </si>
  <si>
    <t>Industrial Energy Related Emissions Excluding Fuels to Power CCS[electricity if,construction 41T43,BC]</t>
  </si>
  <si>
    <t>Industrial Energy Related Emissions Excluding Fuels to Power CCS[electricity if,construction 41T43,OC]</t>
  </si>
  <si>
    <t>Industrial Energy Related Emissions Excluding Fuels to Power CCS[electricity if,construction 41T43,CH4]</t>
  </si>
  <si>
    <t>Industrial Energy Related Emissions Excluding Fuels to Power CCS[electricity if,construction 41T43,N2O]</t>
  </si>
  <si>
    <t>Industrial Energy Related Emissions Excluding Fuels to Power CCS[electricity if,construction 41T43,F gases]</t>
  </si>
  <si>
    <t>Industrial Energy Related Emissions Excluding Fuels to Power CCS[hard coal if,agriculture and forestry 01T03,CO2]</t>
  </si>
  <si>
    <t>Industrial Energy Related Emissions Excluding Fuels to Power CCS[hard coal if,agriculture and forestry 01T03,VOC]</t>
  </si>
  <si>
    <t>Industrial Energy Related Emissions Excluding Fuels to Power CCS[hard coal if,agriculture and forestry 01T03,CO]</t>
  </si>
  <si>
    <t>Industrial Energy Related Emissions Excluding Fuels to Power CCS[hard coal if,agriculture and forestry 01T03,NOx]</t>
  </si>
  <si>
    <t>Industrial Energy Related Emissions Excluding Fuels to Power CCS[hard coal if,agriculture and forestry 01T03,PM10]</t>
  </si>
  <si>
    <t>Industrial Energy Related Emissions Excluding Fuels to Power CCS[hard coal if,agriculture and forestry 01T03,PM25]</t>
  </si>
  <si>
    <t>Industrial Energy Related Emissions Excluding Fuels to Power CCS[hard coal if,agriculture and forestry 01T03,SOx]</t>
  </si>
  <si>
    <t>Industrial Energy Related Emissions Excluding Fuels to Power CCS[hard coal if,agriculture and forestry 01T03,BC]</t>
  </si>
  <si>
    <t>Industrial Energy Related Emissions Excluding Fuels to Power CCS[hard coal if,agriculture and forestry 01T03,OC]</t>
  </si>
  <si>
    <t>Industrial Energy Related Emissions Excluding Fuels to Power CCS[hard coal if,agriculture and forestry 01T03,CH4]</t>
  </si>
  <si>
    <t>Industrial Energy Related Emissions Excluding Fuels to Power CCS[hard coal if,agriculture and forestry 01T03,N2O]</t>
  </si>
  <si>
    <t>Industrial Energy Related Emissions Excluding Fuels to Power CCS[hard coal if,agriculture and forestry 01T03,F gases]</t>
  </si>
  <si>
    <t>Industrial Energy Related Emissions Excluding Fuels to Power CCS[hard coal if,coal mining 05,CO2]</t>
  </si>
  <si>
    <t>Industrial Energy Related Emissions Excluding Fuels to Power CCS[hard coal if,coal mining 05,VOC]</t>
  </si>
  <si>
    <t>Industrial Energy Related Emissions Excluding Fuels to Power CCS[hard coal if,coal mining 05,CO]</t>
  </si>
  <si>
    <t>Industrial Energy Related Emissions Excluding Fuels to Power CCS[hard coal if,coal mining 05,NOx]</t>
  </si>
  <si>
    <t>Industrial Energy Related Emissions Excluding Fuels to Power CCS[hard coal if,coal mining 05,PM10]</t>
  </si>
  <si>
    <t>Industrial Energy Related Emissions Excluding Fuels to Power CCS[hard coal if,coal mining 05,PM25]</t>
  </si>
  <si>
    <t>Industrial Energy Related Emissions Excluding Fuels to Power CCS[hard coal if,coal mining 05,SOx]</t>
  </si>
  <si>
    <t>Industrial Energy Related Emissions Excluding Fuels to Power CCS[hard coal if,coal mining 05,BC]</t>
  </si>
  <si>
    <t>Industrial Energy Related Emissions Excluding Fuels to Power CCS[hard coal if,coal mining 05,OC]</t>
  </si>
  <si>
    <t>Industrial Energy Related Emissions Excluding Fuels to Power CCS[hard coal if,coal mining 05,CH4]</t>
  </si>
  <si>
    <t>Industrial Energy Related Emissions Excluding Fuels to Power CCS[hard coal if,coal mining 05,N2O]</t>
  </si>
  <si>
    <t>Industrial Energy Related Emissions Excluding Fuels to Power CCS[hard coal if,coal mining 05,F gases]</t>
  </si>
  <si>
    <t>Industrial Energy Related Emissions Excluding Fuels to Power CCS[hard coal if,oil and gas extraction 06,CO2]</t>
  </si>
  <si>
    <t>Industrial Energy Related Emissions Excluding Fuels to Power CCS[hard coal if,oil and gas extraction 06,VOC]</t>
  </si>
  <si>
    <t>Industrial Energy Related Emissions Excluding Fuels to Power CCS[hard coal if,oil and gas extraction 06,CO]</t>
  </si>
  <si>
    <t>Industrial Energy Related Emissions Excluding Fuels to Power CCS[hard coal if,oil and gas extraction 06,NOx]</t>
  </si>
  <si>
    <t>Industrial Energy Related Emissions Excluding Fuels to Power CCS[hard coal if,oil and gas extraction 06,PM10]</t>
  </si>
  <si>
    <t>Industrial Energy Related Emissions Excluding Fuels to Power CCS[hard coal if,oil and gas extraction 06,PM25]</t>
  </si>
  <si>
    <t>Industrial Energy Related Emissions Excluding Fuels to Power CCS[hard coal if,oil and gas extraction 06,SOx]</t>
  </si>
  <si>
    <t>Industrial Energy Related Emissions Excluding Fuels to Power CCS[hard coal if,oil and gas extraction 06,BC]</t>
  </si>
  <si>
    <t>Industrial Energy Related Emissions Excluding Fuels to Power CCS[hard coal if,oil and gas extraction 06,OC]</t>
  </si>
  <si>
    <t>Industrial Energy Related Emissions Excluding Fuels to Power CCS[hard coal if,oil and gas extraction 06,CH4]</t>
  </si>
  <si>
    <t>Industrial Energy Related Emissions Excluding Fuels to Power CCS[hard coal if,oil and gas extraction 06,N2O]</t>
  </si>
  <si>
    <t>Industrial Energy Related Emissions Excluding Fuels to Power CCS[hard coal if,oil and gas extraction 06,F gases]</t>
  </si>
  <si>
    <t>Industrial Energy Related Emissions Excluding Fuels to Power CCS[hard coal if,other mining and quarrying 07T08,CO2]</t>
  </si>
  <si>
    <t>Industrial Energy Related Emissions Excluding Fuels to Power CCS[hard coal if,other mining and quarrying 07T08,VOC]</t>
  </si>
  <si>
    <t>Industrial Energy Related Emissions Excluding Fuels to Power CCS[hard coal if,other mining and quarrying 07T08,CO]</t>
  </si>
  <si>
    <t>Industrial Energy Related Emissions Excluding Fuels to Power CCS[hard coal if,other mining and quarrying 07T08,NOx]</t>
  </si>
  <si>
    <t>Industrial Energy Related Emissions Excluding Fuels to Power CCS[hard coal if,other mining and quarrying 07T08,PM10]</t>
  </si>
  <si>
    <t>Industrial Energy Related Emissions Excluding Fuels to Power CCS[hard coal if,other mining and quarrying 07T08,PM25]</t>
  </si>
  <si>
    <t>Industrial Energy Related Emissions Excluding Fuels to Power CCS[hard coal if,other mining and quarrying 07T08,SOx]</t>
  </si>
  <si>
    <t>Industrial Energy Related Emissions Excluding Fuels to Power CCS[hard coal if,other mining and quarrying 07T08,BC]</t>
  </si>
  <si>
    <t>Industrial Energy Related Emissions Excluding Fuels to Power CCS[hard coal if,other mining and quarrying 07T08,OC]</t>
  </si>
  <si>
    <t>Industrial Energy Related Emissions Excluding Fuels to Power CCS[hard coal if,other mining and quarrying 07T08,CH4]</t>
  </si>
  <si>
    <t>Industrial Energy Related Emissions Excluding Fuels to Power CCS[hard coal if,other mining and quarrying 07T08,N2O]</t>
  </si>
  <si>
    <t>Industrial Energy Related Emissions Excluding Fuels to Power CCS[hard coal if,other mining and quarrying 07T08,F gases]</t>
  </si>
  <si>
    <t>Industrial Energy Related Emissions Excluding Fuels to Power CCS[hard coal if,food beverage and tobacco 10T12,CO2]</t>
  </si>
  <si>
    <t>Industrial Energy Related Emissions Excluding Fuels to Power CCS[hard coal if,food beverage and tobacco 10T12,VOC]</t>
  </si>
  <si>
    <t>Industrial Energy Related Emissions Excluding Fuels to Power CCS[hard coal if,food beverage and tobacco 10T12,CO]</t>
  </si>
  <si>
    <t>Industrial Energy Related Emissions Excluding Fuels to Power CCS[hard coal if,food beverage and tobacco 10T12,NOx]</t>
  </si>
  <si>
    <t>Industrial Energy Related Emissions Excluding Fuels to Power CCS[hard coal if,food beverage and tobacco 10T12,PM10]</t>
  </si>
  <si>
    <t>Industrial Energy Related Emissions Excluding Fuels to Power CCS[hard coal if,food beverage and tobacco 10T12,PM25]</t>
  </si>
  <si>
    <t>Industrial Energy Related Emissions Excluding Fuels to Power CCS[hard coal if,food beverage and tobacco 10T12,SOx]</t>
  </si>
  <si>
    <t>Industrial Energy Related Emissions Excluding Fuels to Power CCS[hard coal if,food beverage and tobacco 10T12,BC]</t>
  </si>
  <si>
    <t>Industrial Energy Related Emissions Excluding Fuels to Power CCS[hard coal if,food beverage and tobacco 10T12,OC]</t>
  </si>
  <si>
    <t>Industrial Energy Related Emissions Excluding Fuels to Power CCS[hard coal if,food beverage and tobacco 10T12,CH4]</t>
  </si>
  <si>
    <t>Industrial Energy Related Emissions Excluding Fuels to Power CCS[hard coal if,food beverage and tobacco 10T12,N2O]</t>
  </si>
  <si>
    <t>Industrial Energy Related Emissions Excluding Fuels to Power CCS[hard coal if,food beverage and tobacco 10T12,F gases]</t>
  </si>
  <si>
    <t>Industrial Energy Related Emissions Excluding Fuels to Power CCS[hard coal if,textiles apparel and leather 13T15,CO2]</t>
  </si>
  <si>
    <t>Industrial Energy Related Emissions Excluding Fuels to Power CCS[hard coal if,textiles apparel and leather 13T15,VOC]</t>
  </si>
  <si>
    <t>Industrial Energy Related Emissions Excluding Fuels to Power CCS[hard coal if,textiles apparel and leather 13T15,CO]</t>
  </si>
  <si>
    <t>Industrial Energy Related Emissions Excluding Fuels to Power CCS[hard coal if,textiles apparel and leather 13T15,NOx]</t>
  </si>
  <si>
    <t>Industrial Energy Related Emissions Excluding Fuels to Power CCS[hard coal if,textiles apparel and leather 13T15,PM10]</t>
  </si>
  <si>
    <t>Industrial Energy Related Emissions Excluding Fuels to Power CCS[hard coal if,textiles apparel and leather 13T15,PM25]</t>
  </si>
  <si>
    <t>Industrial Energy Related Emissions Excluding Fuels to Power CCS[hard coal if,textiles apparel and leather 13T15,SOx]</t>
  </si>
  <si>
    <t>Industrial Energy Related Emissions Excluding Fuels to Power CCS[hard coal if,textiles apparel and leather 13T15,BC]</t>
  </si>
  <si>
    <t>Industrial Energy Related Emissions Excluding Fuels to Power CCS[hard coal if,textiles apparel and leather 13T15,OC]</t>
  </si>
  <si>
    <t>Industrial Energy Related Emissions Excluding Fuels to Power CCS[hard coal if,textiles apparel and leather 13T15,CH4]</t>
  </si>
  <si>
    <t>Industrial Energy Related Emissions Excluding Fuels to Power CCS[hard coal if,textiles apparel and leather 13T15,N2O]</t>
  </si>
  <si>
    <t>Industrial Energy Related Emissions Excluding Fuels to Power CCS[hard coal if,textiles apparel and leather 13T15,F gases]</t>
  </si>
  <si>
    <t>Industrial Energy Related Emissions Excluding Fuels to Power CCS[hard coal if,wood products 16,CO2]</t>
  </si>
  <si>
    <t>Industrial Energy Related Emissions Excluding Fuels to Power CCS[hard coal if,wood products 16,VOC]</t>
  </si>
  <si>
    <t>Industrial Energy Related Emissions Excluding Fuels to Power CCS[hard coal if,wood products 16,CO]</t>
  </si>
  <si>
    <t>Industrial Energy Related Emissions Excluding Fuels to Power CCS[hard coal if,wood products 16,NOx]</t>
  </si>
  <si>
    <t>Industrial Energy Related Emissions Excluding Fuels to Power CCS[hard coal if,wood products 16,PM10]</t>
  </si>
  <si>
    <t>Industrial Energy Related Emissions Excluding Fuels to Power CCS[hard coal if,wood products 16,PM25]</t>
  </si>
  <si>
    <t>Industrial Energy Related Emissions Excluding Fuels to Power CCS[hard coal if,wood products 16,SOx]</t>
  </si>
  <si>
    <t>Industrial Energy Related Emissions Excluding Fuels to Power CCS[hard coal if,wood products 16,BC]</t>
  </si>
  <si>
    <t>Industrial Energy Related Emissions Excluding Fuels to Power CCS[hard coal if,wood products 16,OC]</t>
  </si>
  <si>
    <t>Industrial Energy Related Emissions Excluding Fuels to Power CCS[hard coal if,wood products 16,CH4]</t>
  </si>
  <si>
    <t>Industrial Energy Related Emissions Excluding Fuels to Power CCS[hard coal if,wood products 16,N2O]</t>
  </si>
  <si>
    <t>Industrial Energy Related Emissions Excluding Fuels to Power CCS[hard coal if,wood products 16,F gases]</t>
  </si>
  <si>
    <t>Industrial Energy Related Emissions Excluding Fuels to Power CCS[hard coal if,pulp paper and printing 17T18,CO2]</t>
  </si>
  <si>
    <t>Industrial Energy Related Emissions Excluding Fuels to Power CCS[hard coal if,pulp paper and printing 17T18,VOC]</t>
  </si>
  <si>
    <t>Industrial Energy Related Emissions Excluding Fuels to Power CCS[hard coal if,pulp paper and printing 17T18,CO]</t>
  </si>
  <si>
    <t>Industrial Energy Related Emissions Excluding Fuels to Power CCS[hard coal if,pulp paper and printing 17T18,NOx]</t>
  </si>
  <si>
    <t>Industrial Energy Related Emissions Excluding Fuels to Power CCS[hard coal if,pulp paper and printing 17T18,PM10]</t>
  </si>
  <si>
    <t>Industrial Energy Related Emissions Excluding Fuels to Power CCS[hard coal if,pulp paper and printing 17T18,PM25]</t>
  </si>
  <si>
    <t>Industrial Energy Related Emissions Excluding Fuels to Power CCS[hard coal if,pulp paper and printing 17T18,SOx]</t>
  </si>
  <si>
    <t>Industrial Energy Related Emissions Excluding Fuels to Power CCS[hard coal if,pulp paper and printing 17T18,BC]</t>
  </si>
  <si>
    <t>Industrial Energy Related Emissions Excluding Fuels to Power CCS[hard coal if,pulp paper and printing 17T18,OC]</t>
  </si>
  <si>
    <t>Industrial Energy Related Emissions Excluding Fuels to Power CCS[hard coal if,pulp paper and printing 17T18,CH4]</t>
  </si>
  <si>
    <t>Industrial Energy Related Emissions Excluding Fuels to Power CCS[hard coal if,pulp paper and printing 17T18,N2O]</t>
  </si>
  <si>
    <t>Industrial Energy Related Emissions Excluding Fuels to Power CCS[hard coal if,pulp paper and printing 17T18,F gases]</t>
  </si>
  <si>
    <t>Industrial Energy Related Emissions Excluding Fuels to Power CCS[hard coal if,refined petroleum and coke 19,CO2]</t>
  </si>
  <si>
    <t>Industrial Energy Related Emissions Excluding Fuels to Power CCS[hard coal if,refined petroleum and coke 19,VOC]</t>
  </si>
  <si>
    <t>Industrial Energy Related Emissions Excluding Fuels to Power CCS[hard coal if,refined petroleum and coke 19,CO]</t>
  </si>
  <si>
    <t>Industrial Energy Related Emissions Excluding Fuels to Power CCS[hard coal if,refined petroleum and coke 19,NOx]</t>
  </si>
  <si>
    <t>Industrial Energy Related Emissions Excluding Fuels to Power CCS[hard coal if,refined petroleum and coke 19,PM10]</t>
  </si>
  <si>
    <t>Industrial Energy Related Emissions Excluding Fuels to Power CCS[hard coal if,refined petroleum and coke 19,PM25]</t>
  </si>
  <si>
    <t>Industrial Energy Related Emissions Excluding Fuels to Power CCS[hard coal if,refined petroleum and coke 19,SOx]</t>
  </si>
  <si>
    <t>Industrial Energy Related Emissions Excluding Fuels to Power CCS[hard coal if,refined petroleum and coke 19,BC]</t>
  </si>
  <si>
    <t>Industrial Energy Related Emissions Excluding Fuels to Power CCS[hard coal if,refined petroleum and coke 19,OC]</t>
  </si>
  <si>
    <t>Industrial Energy Related Emissions Excluding Fuels to Power CCS[hard coal if,refined petroleum and coke 19,CH4]</t>
  </si>
  <si>
    <t>Industrial Energy Related Emissions Excluding Fuels to Power CCS[hard coal if,refined petroleum and coke 19,N2O]</t>
  </si>
  <si>
    <t>Industrial Energy Related Emissions Excluding Fuels to Power CCS[hard coal if,refined petroleum and coke 19,F gases]</t>
  </si>
  <si>
    <t>Industrial Energy Related Emissions Excluding Fuels to Power CCS[hard coal if,chemicals 20,CO2]</t>
  </si>
  <si>
    <t>Industrial Energy Related Emissions Excluding Fuels to Power CCS[hard coal if,chemicals 20,VOC]</t>
  </si>
  <si>
    <t>Industrial Energy Related Emissions Excluding Fuels to Power CCS[hard coal if,chemicals 20,CO]</t>
  </si>
  <si>
    <t>Industrial Energy Related Emissions Excluding Fuels to Power CCS[hard coal if,chemicals 20,NOx]</t>
  </si>
  <si>
    <t>Industrial Energy Related Emissions Excluding Fuels to Power CCS[hard coal if,chemicals 20,PM10]</t>
  </si>
  <si>
    <t>Industrial Energy Related Emissions Excluding Fuels to Power CCS[hard coal if,chemicals 20,PM25]</t>
  </si>
  <si>
    <t>Industrial Energy Related Emissions Excluding Fuels to Power CCS[hard coal if,chemicals 20,SOx]</t>
  </si>
  <si>
    <t>Industrial Energy Related Emissions Excluding Fuels to Power CCS[hard coal if,chemicals 20,BC]</t>
  </si>
  <si>
    <t>Industrial Energy Related Emissions Excluding Fuels to Power CCS[hard coal if,chemicals 20,OC]</t>
  </si>
  <si>
    <t>Industrial Energy Related Emissions Excluding Fuels to Power CCS[hard coal if,chemicals 20,CH4]</t>
  </si>
  <si>
    <t>Industrial Energy Related Emissions Excluding Fuels to Power CCS[hard coal if,chemicals 20,N2O]</t>
  </si>
  <si>
    <t>Industrial Energy Related Emissions Excluding Fuels to Power CCS[hard coal if,chemicals 20,F gases]</t>
  </si>
  <si>
    <t>Industrial Energy Related Emissions Excluding Fuels to Power CCS[hard coal if,rubber and plastic products 22,CO2]</t>
  </si>
  <si>
    <t>Industrial Energy Related Emissions Excluding Fuels to Power CCS[hard coal if,rubber and plastic products 22,VOC]</t>
  </si>
  <si>
    <t>Industrial Energy Related Emissions Excluding Fuels to Power CCS[hard coal if,rubber and plastic products 22,CO]</t>
  </si>
  <si>
    <t>Industrial Energy Related Emissions Excluding Fuels to Power CCS[hard coal if,rubber and plastic products 22,NOx]</t>
  </si>
  <si>
    <t>Industrial Energy Related Emissions Excluding Fuels to Power CCS[hard coal if,rubber and plastic products 22,PM10]</t>
  </si>
  <si>
    <t>Industrial Energy Related Emissions Excluding Fuels to Power CCS[hard coal if,rubber and plastic products 22,PM25]</t>
  </si>
  <si>
    <t>Industrial Energy Related Emissions Excluding Fuels to Power CCS[hard coal if,rubber and plastic products 22,SOx]</t>
  </si>
  <si>
    <t>Industrial Energy Related Emissions Excluding Fuels to Power CCS[hard coal if,rubber and plastic products 22,BC]</t>
  </si>
  <si>
    <t>Industrial Energy Related Emissions Excluding Fuels to Power CCS[hard coal if,rubber and plastic products 22,OC]</t>
  </si>
  <si>
    <t>Industrial Energy Related Emissions Excluding Fuels to Power CCS[hard coal if,rubber and plastic products 22,CH4]</t>
  </si>
  <si>
    <t>Industrial Energy Related Emissions Excluding Fuels to Power CCS[hard coal if,rubber and plastic products 22,N2O]</t>
  </si>
  <si>
    <t>Industrial Energy Related Emissions Excluding Fuels to Power CCS[hard coal if,rubber and plastic products 22,F gases]</t>
  </si>
  <si>
    <t>Industrial Energy Related Emissions Excluding Fuels to Power CCS[hard coal if,glass and glass products 231,CO2]</t>
  </si>
  <si>
    <t>Industrial Energy Related Emissions Excluding Fuels to Power CCS[hard coal if,glass and glass products 231,VOC]</t>
  </si>
  <si>
    <t>Industrial Energy Related Emissions Excluding Fuels to Power CCS[hard coal if,glass and glass products 231,CO]</t>
  </si>
  <si>
    <t>Industrial Energy Related Emissions Excluding Fuels to Power CCS[hard coal if,glass and glass products 231,NOx]</t>
  </si>
  <si>
    <t>Industrial Energy Related Emissions Excluding Fuels to Power CCS[hard coal if,glass and glass products 231,PM10]</t>
  </si>
  <si>
    <t>Industrial Energy Related Emissions Excluding Fuels to Power CCS[hard coal if,glass and glass products 231,PM25]</t>
  </si>
  <si>
    <t>Industrial Energy Related Emissions Excluding Fuels to Power CCS[hard coal if,glass and glass products 231,SOx]</t>
  </si>
  <si>
    <t>Industrial Energy Related Emissions Excluding Fuels to Power CCS[hard coal if,glass and glass products 231,BC]</t>
  </si>
  <si>
    <t>Industrial Energy Related Emissions Excluding Fuels to Power CCS[hard coal if,glass and glass products 231,OC]</t>
  </si>
  <si>
    <t>Industrial Energy Related Emissions Excluding Fuels to Power CCS[hard coal if,glass and glass products 231,CH4]</t>
  </si>
  <si>
    <t>Industrial Energy Related Emissions Excluding Fuels to Power CCS[hard coal if,glass and glass products 231,N2O]</t>
  </si>
  <si>
    <t>Industrial Energy Related Emissions Excluding Fuels to Power CCS[hard coal if,glass and glass products 231,F gases]</t>
  </si>
  <si>
    <t>Industrial Energy Related Emissions Excluding Fuels to Power CCS[hard coal if,cement and other nonmetallic minerals 239,CO2]</t>
  </si>
  <si>
    <t>Industrial Energy Related Emissions Excluding Fuels to Power CCS[hard coal if,cement and other nonmetallic minerals 239,VOC]</t>
  </si>
  <si>
    <t>Industrial Energy Related Emissions Excluding Fuels to Power CCS[hard coal if,cement and other nonmetallic minerals 239,CO]</t>
  </si>
  <si>
    <t>Industrial Energy Related Emissions Excluding Fuels to Power CCS[hard coal if,cement and other nonmetallic minerals 239,NOx]</t>
  </si>
  <si>
    <t>Industrial Energy Related Emissions Excluding Fuels to Power CCS[hard coal if,cement and other nonmetallic minerals 239,PM10]</t>
  </si>
  <si>
    <t>Industrial Energy Related Emissions Excluding Fuels to Power CCS[hard coal if,cement and other nonmetallic minerals 239,PM25]</t>
  </si>
  <si>
    <t>Industrial Energy Related Emissions Excluding Fuels to Power CCS[hard coal if,cement and other nonmetallic minerals 239,SOx]</t>
  </si>
  <si>
    <t>Industrial Energy Related Emissions Excluding Fuels to Power CCS[hard coal if,cement and other nonmetallic minerals 239,BC]</t>
  </si>
  <si>
    <t>Industrial Energy Related Emissions Excluding Fuels to Power CCS[hard coal if,cement and other nonmetallic minerals 239,OC]</t>
  </si>
  <si>
    <t>Industrial Energy Related Emissions Excluding Fuels to Power CCS[hard coal if,cement and other nonmetallic minerals 239,CH4]</t>
  </si>
  <si>
    <t>Industrial Energy Related Emissions Excluding Fuels to Power CCS[hard coal if,cement and other nonmetallic minerals 239,N2O]</t>
  </si>
  <si>
    <t>Industrial Energy Related Emissions Excluding Fuels to Power CCS[hard coal if,cement and other nonmetallic minerals 239,F gases]</t>
  </si>
  <si>
    <t>Industrial Energy Related Emissions Excluding Fuels to Power CCS[hard coal if,iron and steel 241,CO2]</t>
  </si>
  <si>
    <t>Industrial Energy Related Emissions Excluding Fuels to Power CCS[hard coal if,iron and steel 241,VOC]</t>
  </si>
  <si>
    <t>Industrial Energy Related Emissions Excluding Fuels to Power CCS[hard coal if,iron and steel 241,CO]</t>
  </si>
  <si>
    <t>Industrial Energy Related Emissions Excluding Fuels to Power CCS[hard coal if,iron and steel 241,NOx]</t>
  </si>
  <si>
    <t>Industrial Energy Related Emissions Excluding Fuels to Power CCS[hard coal if,iron and steel 241,PM10]</t>
  </si>
  <si>
    <t>Industrial Energy Related Emissions Excluding Fuels to Power CCS[hard coal if,iron and steel 241,PM25]</t>
  </si>
  <si>
    <t>Industrial Energy Related Emissions Excluding Fuels to Power CCS[hard coal if,iron and steel 241,SOx]</t>
  </si>
  <si>
    <t>Industrial Energy Related Emissions Excluding Fuels to Power CCS[hard coal if,iron and steel 241,BC]</t>
  </si>
  <si>
    <t>Industrial Energy Related Emissions Excluding Fuels to Power CCS[hard coal if,iron and steel 241,OC]</t>
  </si>
  <si>
    <t>Industrial Energy Related Emissions Excluding Fuels to Power CCS[hard coal if,iron and steel 241,CH4]</t>
  </si>
  <si>
    <t>Industrial Energy Related Emissions Excluding Fuels to Power CCS[hard coal if,iron and steel 241,N2O]</t>
  </si>
  <si>
    <t>Industrial Energy Related Emissions Excluding Fuels to Power CCS[hard coal if,iron and steel 241,F gases]</t>
  </si>
  <si>
    <t>Industrial Energy Related Emissions Excluding Fuels to Power CCS[hard coal if,other metals 242,CO2]</t>
  </si>
  <si>
    <t>Industrial Energy Related Emissions Excluding Fuels to Power CCS[hard coal if,other metals 242,VOC]</t>
  </si>
  <si>
    <t>Industrial Energy Related Emissions Excluding Fuels to Power CCS[hard coal if,other metals 242,CO]</t>
  </si>
  <si>
    <t>Industrial Energy Related Emissions Excluding Fuels to Power CCS[hard coal if,other metals 242,NOx]</t>
  </si>
  <si>
    <t>Industrial Energy Related Emissions Excluding Fuels to Power CCS[hard coal if,other metals 242,PM10]</t>
  </si>
  <si>
    <t>Industrial Energy Related Emissions Excluding Fuels to Power CCS[hard coal if,other metals 242,PM25]</t>
  </si>
  <si>
    <t>Industrial Energy Related Emissions Excluding Fuels to Power CCS[hard coal if,other metals 242,SOx]</t>
  </si>
  <si>
    <t>Industrial Energy Related Emissions Excluding Fuels to Power CCS[hard coal if,other metals 242,BC]</t>
  </si>
  <si>
    <t>Industrial Energy Related Emissions Excluding Fuels to Power CCS[hard coal if,other metals 242,OC]</t>
  </si>
  <si>
    <t>Industrial Energy Related Emissions Excluding Fuels to Power CCS[hard coal if,other metals 242,CH4]</t>
  </si>
  <si>
    <t>Industrial Energy Related Emissions Excluding Fuels to Power CCS[hard coal if,other metals 242,N2O]</t>
  </si>
  <si>
    <t>Industrial Energy Related Emissions Excluding Fuels to Power CCS[hard coal if,other metals 242,F gases]</t>
  </si>
  <si>
    <t>Industrial Energy Related Emissions Excluding Fuels to Power CCS[hard coal if,metal products except machinery and vehicles 25,CO2]</t>
  </si>
  <si>
    <t>Industrial Energy Related Emissions Excluding Fuels to Power CCS[hard coal if,metal products except machinery and vehicles 25,VOC]</t>
  </si>
  <si>
    <t>Industrial Energy Related Emissions Excluding Fuels to Power CCS[hard coal if,metal products except machinery and vehicles 25,CO]</t>
  </si>
  <si>
    <t>Industrial Energy Related Emissions Excluding Fuels to Power CCS[hard coal if,metal products except machinery and vehicles 25,NOx]</t>
  </si>
  <si>
    <t>Industrial Energy Related Emissions Excluding Fuels to Power CCS[hard coal if,metal products except machinery and vehicles 25,PM10]</t>
  </si>
  <si>
    <t>Industrial Energy Related Emissions Excluding Fuels to Power CCS[hard coal if,metal products except machinery and vehicles 25,PM25]</t>
  </si>
  <si>
    <t>Industrial Energy Related Emissions Excluding Fuels to Power CCS[hard coal if,metal products except machinery and vehicles 25,SOx]</t>
  </si>
  <si>
    <t>Industrial Energy Related Emissions Excluding Fuels to Power CCS[hard coal if,metal products except machinery and vehicles 25,BC]</t>
  </si>
  <si>
    <t>Industrial Energy Related Emissions Excluding Fuels to Power CCS[hard coal if,metal products except machinery and vehicles 25,OC]</t>
  </si>
  <si>
    <t>Industrial Energy Related Emissions Excluding Fuels to Power CCS[hard coal if,metal products except machinery and vehicles 25,CH4]</t>
  </si>
  <si>
    <t>Industrial Energy Related Emissions Excluding Fuels to Power CCS[hard coal if,metal products except machinery and vehicles 25,N2O]</t>
  </si>
  <si>
    <t>Industrial Energy Related Emissions Excluding Fuels to Power CCS[hard coal if,metal products except machinery and vehicles 25,F gases]</t>
  </si>
  <si>
    <t>Industrial Energy Related Emissions Excluding Fuels to Power CCS[hard coal if,computers and electronics 26,CO2]</t>
  </si>
  <si>
    <t>Industrial Energy Related Emissions Excluding Fuels to Power CCS[hard coal if,computers and electronics 26,VOC]</t>
  </si>
  <si>
    <t>Industrial Energy Related Emissions Excluding Fuels to Power CCS[hard coal if,computers and electronics 26,CO]</t>
  </si>
  <si>
    <t>Industrial Energy Related Emissions Excluding Fuels to Power CCS[hard coal if,computers and electronics 26,NOx]</t>
  </si>
  <si>
    <t>Industrial Energy Related Emissions Excluding Fuels to Power CCS[hard coal if,computers and electronics 26,PM10]</t>
  </si>
  <si>
    <t>Industrial Energy Related Emissions Excluding Fuels to Power CCS[hard coal if,computers and electronics 26,PM25]</t>
  </si>
  <si>
    <t>Industrial Energy Related Emissions Excluding Fuels to Power CCS[hard coal if,computers and electronics 26,SOx]</t>
  </si>
  <si>
    <t>Industrial Energy Related Emissions Excluding Fuels to Power CCS[hard coal if,computers and electronics 26,BC]</t>
  </si>
  <si>
    <t>Industrial Energy Related Emissions Excluding Fuels to Power CCS[hard coal if,computers and electronics 26,OC]</t>
  </si>
  <si>
    <t>Industrial Energy Related Emissions Excluding Fuels to Power CCS[hard coal if,computers and electronics 26,CH4]</t>
  </si>
  <si>
    <t>Industrial Energy Related Emissions Excluding Fuels to Power CCS[hard coal if,computers and electronics 26,N2O]</t>
  </si>
  <si>
    <t>Industrial Energy Related Emissions Excluding Fuels to Power CCS[hard coal if,computers and electronics 26,F gases]</t>
  </si>
  <si>
    <t>Industrial Energy Related Emissions Excluding Fuels to Power CCS[hard coal if,appliances and electrical equipment 27,CO2]</t>
  </si>
  <si>
    <t>Industrial Energy Related Emissions Excluding Fuels to Power CCS[hard coal if,appliances and electrical equipment 27,VOC]</t>
  </si>
  <si>
    <t>Industrial Energy Related Emissions Excluding Fuels to Power CCS[hard coal if,appliances and electrical equipment 27,CO]</t>
  </si>
  <si>
    <t>Industrial Energy Related Emissions Excluding Fuels to Power CCS[hard coal if,appliances and electrical equipment 27,NOx]</t>
  </si>
  <si>
    <t>Industrial Energy Related Emissions Excluding Fuels to Power CCS[hard coal if,appliances and electrical equipment 27,PM10]</t>
  </si>
  <si>
    <t>Industrial Energy Related Emissions Excluding Fuels to Power CCS[hard coal if,appliances and electrical equipment 27,PM25]</t>
  </si>
  <si>
    <t>Industrial Energy Related Emissions Excluding Fuels to Power CCS[hard coal if,appliances and electrical equipment 27,SOx]</t>
  </si>
  <si>
    <t>Industrial Energy Related Emissions Excluding Fuels to Power CCS[hard coal if,appliances and electrical equipment 27,BC]</t>
  </si>
  <si>
    <t>Industrial Energy Related Emissions Excluding Fuels to Power CCS[hard coal if,appliances and electrical equipment 27,OC]</t>
  </si>
  <si>
    <t>Industrial Energy Related Emissions Excluding Fuels to Power CCS[hard coal if,appliances and electrical equipment 27,CH4]</t>
  </si>
  <si>
    <t>Industrial Energy Related Emissions Excluding Fuels to Power CCS[hard coal if,appliances and electrical equipment 27,N2O]</t>
  </si>
  <si>
    <t>Industrial Energy Related Emissions Excluding Fuels to Power CCS[hard coal if,appliances and electrical equipment 27,F gases]</t>
  </si>
  <si>
    <t>Industrial Energy Related Emissions Excluding Fuels to Power CCS[hard coal if,other machinery 28,CO2]</t>
  </si>
  <si>
    <t>Industrial Energy Related Emissions Excluding Fuels to Power CCS[hard coal if,other machinery 28,VOC]</t>
  </si>
  <si>
    <t>Industrial Energy Related Emissions Excluding Fuels to Power CCS[hard coal if,other machinery 28,CO]</t>
  </si>
  <si>
    <t>Industrial Energy Related Emissions Excluding Fuels to Power CCS[hard coal if,other machinery 28,NOx]</t>
  </si>
  <si>
    <t>Industrial Energy Related Emissions Excluding Fuels to Power CCS[hard coal if,other machinery 28,PM10]</t>
  </si>
  <si>
    <t>Industrial Energy Related Emissions Excluding Fuels to Power CCS[hard coal if,other machinery 28,PM25]</t>
  </si>
  <si>
    <t>Industrial Energy Related Emissions Excluding Fuels to Power CCS[hard coal if,other machinery 28,SOx]</t>
  </si>
  <si>
    <t>Industrial Energy Related Emissions Excluding Fuels to Power CCS[hard coal if,other machinery 28,BC]</t>
  </si>
  <si>
    <t>Industrial Energy Related Emissions Excluding Fuels to Power CCS[hard coal if,other machinery 28,OC]</t>
  </si>
  <si>
    <t>Industrial Energy Related Emissions Excluding Fuels to Power CCS[hard coal if,other machinery 28,CH4]</t>
  </si>
  <si>
    <t>Industrial Energy Related Emissions Excluding Fuels to Power CCS[hard coal if,other machinery 28,N2O]</t>
  </si>
  <si>
    <t>Industrial Energy Related Emissions Excluding Fuels to Power CCS[hard coal if,other machinery 28,F gases]</t>
  </si>
  <si>
    <t>Industrial Energy Related Emissions Excluding Fuels to Power CCS[hard coal if,road vehicles 29,CO2]</t>
  </si>
  <si>
    <t>Industrial Energy Related Emissions Excluding Fuels to Power CCS[hard coal if,road vehicles 29,VOC]</t>
  </si>
  <si>
    <t>Industrial Energy Related Emissions Excluding Fuels to Power CCS[hard coal if,road vehicles 29,CO]</t>
  </si>
  <si>
    <t>Industrial Energy Related Emissions Excluding Fuels to Power CCS[hard coal if,road vehicles 29,NOx]</t>
  </si>
  <si>
    <t>Industrial Energy Related Emissions Excluding Fuels to Power CCS[hard coal if,road vehicles 29,PM10]</t>
  </si>
  <si>
    <t>Industrial Energy Related Emissions Excluding Fuels to Power CCS[hard coal if,road vehicles 29,PM25]</t>
  </si>
  <si>
    <t>Industrial Energy Related Emissions Excluding Fuels to Power CCS[hard coal if,road vehicles 29,SOx]</t>
  </si>
  <si>
    <t>Industrial Energy Related Emissions Excluding Fuels to Power CCS[hard coal if,road vehicles 29,BC]</t>
  </si>
  <si>
    <t>Industrial Energy Related Emissions Excluding Fuels to Power CCS[hard coal if,road vehicles 29,OC]</t>
  </si>
  <si>
    <t>Industrial Energy Related Emissions Excluding Fuels to Power CCS[hard coal if,road vehicles 29,CH4]</t>
  </si>
  <si>
    <t>Industrial Energy Related Emissions Excluding Fuels to Power CCS[hard coal if,road vehicles 29,N2O]</t>
  </si>
  <si>
    <t>Industrial Energy Related Emissions Excluding Fuels to Power CCS[hard coal if,road vehicles 29,F gases]</t>
  </si>
  <si>
    <t>Industrial Energy Related Emissions Excluding Fuels to Power CCS[hard coal if,nonroad vehicles 30,CO2]</t>
  </si>
  <si>
    <t>Industrial Energy Related Emissions Excluding Fuels to Power CCS[hard coal if,nonroad vehicles 30,VOC]</t>
  </si>
  <si>
    <t>Industrial Energy Related Emissions Excluding Fuels to Power CCS[hard coal if,nonroad vehicles 30,CO]</t>
  </si>
  <si>
    <t>Industrial Energy Related Emissions Excluding Fuels to Power CCS[hard coal if,nonroad vehicles 30,NOx]</t>
  </si>
  <si>
    <t>Industrial Energy Related Emissions Excluding Fuels to Power CCS[hard coal if,nonroad vehicles 30,PM10]</t>
  </si>
  <si>
    <t>Industrial Energy Related Emissions Excluding Fuels to Power CCS[hard coal if,nonroad vehicles 30,PM25]</t>
  </si>
  <si>
    <t>Industrial Energy Related Emissions Excluding Fuels to Power CCS[hard coal if,nonroad vehicles 30,SOx]</t>
  </si>
  <si>
    <t>Industrial Energy Related Emissions Excluding Fuels to Power CCS[hard coal if,nonroad vehicles 30,BC]</t>
  </si>
  <si>
    <t>Industrial Energy Related Emissions Excluding Fuels to Power CCS[hard coal if,nonroad vehicles 30,OC]</t>
  </si>
  <si>
    <t>Industrial Energy Related Emissions Excluding Fuels to Power CCS[hard coal if,nonroad vehicles 30,CH4]</t>
  </si>
  <si>
    <t>Industrial Energy Related Emissions Excluding Fuels to Power CCS[hard coal if,nonroad vehicles 30,N2O]</t>
  </si>
  <si>
    <t>Industrial Energy Related Emissions Excluding Fuels to Power CCS[hard coal if,nonroad vehicles 30,F gases]</t>
  </si>
  <si>
    <t>Industrial Energy Related Emissions Excluding Fuels to Power CCS[hard coal if,other manufacturing 31T33,CO2]</t>
  </si>
  <si>
    <t>Industrial Energy Related Emissions Excluding Fuels to Power CCS[hard coal if,other manufacturing 31T33,VOC]</t>
  </si>
  <si>
    <t>Industrial Energy Related Emissions Excluding Fuels to Power CCS[hard coal if,other manufacturing 31T33,CO]</t>
  </si>
  <si>
    <t>Industrial Energy Related Emissions Excluding Fuels to Power CCS[hard coal if,other manufacturing 31T33,NOx]</t>
  </si>
  <si>
    <t>Industrial Energy Related Emissions Excluding Fuels to Power CCS[hard coal if,other manufacturing 31T33,PM10]</t>
  </si>
  <si>
    <t>Industrial Energy Related Emissions Excluding Fuels to Power CCS[hard coal if,other manufacturing 31T33,PM25]</t>
  </si>
  <si>
    <t>Industrial Energy Related Emissions Excluding Fuels to Power CCS[hard coal if,other manufacturing 31T33,SOx]</t>
  </si>
  <si>
    <t>Industrial Energy Related Emissions Excluding Fuels to Power CCS[hard coal if,other manufacturing 31T33,BC]</t>
  </si>
  <si>
    <t>Industrial Energy Related Emissions Excluding Fuels to Power CCS[hard coal if,other manufacturing 31T33,OC]</t>
  </si>
  <si>
    <t>Industrial Energy Related Emissions Excluding Fuels to Power CCS[hard coal if,other manufacturing 31T33,CH4]</t>
  </si>
  <si>
    <t>Industrial Energy Related Emissions Excluding Fuels to Power CCS[hard coal if,other manufacturing 31T33,N2O]</t>
  </si>
  <si>
    <t>Industrial Energy Related Emissions Excluding Fuels to Power CCS[hard coal if,other manufacturing 31T33,F gases]</t>
  </si>
  <si>
    <t>Industrial Energy Related Emissions Excluding Fuels to Power CCS[hard coal if,energy pipelines and gas processing 352T353,CO2]</t>
  </si>
  <si>
    <t>Industrial Energy Related Emissions Excluding Fuels to Power CCS[hard coal if,energy pipelines and gas processing 352T353,VOC]</t>
  </si>
  <si>
    <t>Industrial Energy Related Emissions Excluding Fuels to Power CCS[hard coal if,energy pipelines and gas processing 352T353,CO]</t>
  </si>
  <si>
    <t>Industrial Energy Related Emissions Excluding Fuels to Power CCS[hard coal if,energy pipelines and gas processing 352T353,NOx]</t>
  </si>
  <si>
    <t>Industrial Energy Related Emissions Excluding Fuels to Power CCS[hard coal if,energy pipelines and gas processing 352T353,PM10]</t>
  </si>
  <si>
    <t>Industrial Energy Related Emissions Excluding Fuels to Power CCS[hard coal if,energy pipelines and gas processing 352T353,PM25]</t>
  </si>
  <si>
    <t>Industrial Energy Related Emissions Excluding Fuels to Power CCS[hard coal if,energy pipelines and gas processing 352T353,SOx]</t>
  </si>
  <si>
    <t>Industrial Energy Related Emissions Excluding Fuels to Power CCS[hard coal if,energy pipelines and gas processing 352T353,BC]</t>
  </si>
  <si>
    <t>Industrial Energy Related Emissions Excluding Fuels to Power CCS[hard coal if,energy pipelines and gas processing 352T353,OC]</t>
  </si>
  <si>
    <t>Industrial Energy Related Emissions Excluding Fuels to Power CCS[hard coal if,energy pipelines and gas processing 352T353,CH4]</t>
  </si>
  <si>
    <t>Industrial Energy Related Emissions Excluding Fuels to Power CCS[hard coal if,energy pipelines and gas processing 352T353,N2O]</t>
  </si>
  <si>
    <t>Industrial Energy Related Emissions Excluding Fuels to Power CCS[hard coal if,energy pipelines and gas processing 352T353,F gases]</t>
  </si>
  <si>
    <t>Industrial Energy Related Emissions Excluding Fuels to Power CCS[hard coal if,water and waste 36T39,CO2]</t>
  </si>
  <si>
    <t>Industrial Energy Related Emissions Excluding Fuels to Power CCS[hard coal if,water and waste 36T39,VOC]</t>
  </si>
  <si>
    <t>Industrial Energy Related Emissions Excluding Fuels to Power CCS[hard coal if,water and waste 36T39,CO]</t>
  </si>
  <si>
    <t>Industrial Energy Related Emissions Excluding Fuels to Power CCS[hard coal if,water and waste 36T39,NOx]</t>
  </si>
  <si>
    <t>Industrial Energy Related Emissions Excluding Fuels to Power CCS[hard coal if,water and waste 36T39,PM10]</t>
  </si>
  <si>
    <t>Industrial Energy Related Emissions Excluding Fuels to Power CCS[hard coal if,water and waste 36T39,PM25]</t>
  </si>
  <si>
    <t>Industrial Energy Related Emissions Excluding Fuels to Power CCS[hard coal if,water and waste 36T39,SOx]</t>
  </si>
  <si>
    <t>Industrial Energy Related Emissions Excluding Fuels to Power CCS[hard coal if,water and waste 36T39,BC]</t>
  </si>
  <si>
    <t>Industrial Energy Related Emissions Excluding Fuels to Power CCS[hard coal if,water and waste 36T39,OC]</t>
  </si>
  <si>
    <t>Industrial Energy Related Emissions Excluding Fuels to Power CCS[hard coal if,water and waste 36T39,CH4]</t>
  </si>
  <si>
    <t>Industrial Energy Related Emissions Excluding Fuels to Power CCS[hard coal if,water and waste 36T39,N2O]</t>
  </si>
  <si>
    <t>Industrial Energy Related Emissions Excluding Fuels to Power CCS[hard coal if,water and waste 36T39,F gases]</t>
  </si>
  <si>
    <t>Industrial Energy Related Emissions Excluding Fuels to Power CCS[hard coal if,construction 41T43,CO2]</t>
  </si>
  <si>
    <t>Industrial Energy Related Emissions Excluding Fuels to Power CCS[hard coal if,construction 41T43,VOC]</t>
  </si>
  <si>
    <t>Industrial Energy Related Emissions Excluding Fuels to Power CCS[hard coal if,construction 41T43,CO]</t>
  </si>
  <si>
    <t>Industrial Energy Related Emissions Excluding Fuels to Power CCS[hard coal if,construction 41T43,NOx]</t>
  </si>
  <si>
    <t>Industrial Energy Related Emissions Excluding Fuels to Power CCS[hard coal if,construction 41T43,PM10]</t>
  </si>
  <si>
    <t>Industrial Energy Related Emissions Excluding Fuels to Power CCS[hard coal if,construction 41T43,PM25]</t>
  </si>
  <si>
    <t>Industrial Energy Related Emissions Excluding Fuels to Power CCS[hard coal if,construction 41T43,SOx]</t>
  </si>
  <si>
    <t>Industrial Energy Related Emissions Excluding Fuels to Power CCS[hard coal if,construction 41T43,BC]</t>
  </si>
  <si>
    <t>Industrial Energy Related Emissions Excluding Fuels to Power CCS[hard coal if,construction 41T43,OC]</t>
  </si>
  <si>
    <t>Industrial Energy Related Emissions Excluding Fuels to Power CCS[hard coal if,construction 41T43,CH4]</t>
  </si>
  <si>
    <t>Industrial Energy Related Emissions Excluding Fuels to Power CCS[hard coal if,construction 41T43,N2O]</t>
  </si>
  <si>
    <t>Industrial Energy Related Emissions Excluding Fuels to Power CCS[hard coal if,construction 41T43,F gases]</t>
  </si>
  <si>
    <t>Industrial Energy Related Emissions Excluding Fuels to Power CCS[natural gas if,agriculture and forestry 01T03,CO2]</t>
  </si>
  <si>
    <t>Industrial Energy Related Emissions Excluding Fuels to Power CCS[natural gas if,agriculture and forestry 01T03,VOC]</t>
  </si>
  <si>
    <t>Industrial Energy Related Emissions Excluding Fuels to Power CCS[natural gas if,agriculture and forestry 01T03,CO]</t>
  </si>
  <si>
    <t>Industrial Energy Related Emissions Excluding Fuels to Power CCS[natural gas if,agriculture and forestry 01T03,NOx]</t>
  </si>
  <si>
    <t>Industrial Energy Related Emissions Excluding Fuels to Power CCS[natural gas if,agriculture and forestry 01T03,PM10]</t>
  </si>
  <si>
    <t>Industrial Energy Related Emissions Excluding Fuels to Power CCS[natural gas if,agriculture and forestry 01T03,PM25]</t>
  </si>
  <si>
    <t>Industrial Energy Related Emissions Excluding Fuels to Power CCS[natural gas if,agriculture and forestry 01T03,SOx]</t>
  </si>
  <si>
    <t>Industrial Energy Related Emissions Excluding Fuels to Power CCS[natural gas if,agriculture and forestry 01T03,BC]</t>
  </si>
  <si>
    <t>Industrial Energy Related Emissions Excluding Fuels to Power CCS[natural gas if,agriculture and forestry 01T03,OC]</t>
  </si>
  <si>
    <t>Industrial Energy Related Emissions Excluding Fuels to Power CCS[natural gas if,agriculture and forestry 01T03,CH4]</t>
  </si>
  <si>
    <t>Industrial Energy Related Emissions Excluding Fuels to Power CCS[natural gas if,agriculture and forestry 01T03,N2O]</t>
  </si>
  <si>
    <t>Industrial Energy Related Emissions Excluding Fuels to Power CCS[natural gas if,agriculture and forestry 01T03,F gases]</t>
  </si>
  <si>
    <t>Industrial Energy Related Emissions Excluding Fuels to Power CCS[natural gas if,coal mining 05,CO2]</t>
  </si>
  <si>
    <t>Industrial Energy Related Emissions Excluding Fuels to Power CCS[natural gas if,coal mining 05,VOC]</t>
  </si>
  <si>
    <t>Industrial Energy Related Emissions Excluding Fuels to Power CCS[natural gas if,coal mining 05,CO]</t>
  </si>
  <si>
    <t>Industrial Energy Related Emissions Excluding Fuels to Power CCS[natural gas if,coal mining 05,NOx]</t>
  </si>
  <si>
    <t>Industrial Energy Related Emissions Excluding Fuels to Power CCS[natural gas if,coal mining 05,PM10]</t>
  </si>
  <si>
    <t>Industrial Energy Related Emissions Excluding Fuels to Power CCS[natural gas if,coal mining 05,PM25]</t>
  </si>
  <si>
    <t>Industrial Energy Related Emissions Excluding Fuels to Power CCS[natural gas if,coal mining 05,SOx]</t>
  </si>
  <si>
    <t>Industrial Energy Related Emissions Excluding Fuels to Power CCS[natural gas if,coal mining 05,BC]</t>
  </si>
  <si>
    <t>Industrial Energy Related Emissions Excluding Fuels to Power CCS[natural gas if,coal mining 05,OC]</t>
  </si>
  <si>
    <t>Industrial Energy Related Emissions Excluding Fuels to Power CCS[natural gas if,coal mining 05,CH4]</t>
  </si>
  <si>
    <t>Industrial Energy Related Emissions Excluding Fuels to Power CCS[natural gas if,coal mining 05,N2O]</t>
  </si>
  <si>
    <t>Industrial Energy Related Emissions Excluding Fuels to Power CCS[natural gas if,coal mining 05,F gases]</t>
  </si>
  <si>
    <t>Industrial Energy Related Emissions Excluding Fuels to Power CCS[natural gas if,oil and gas extraction 06,CO2]</t>
  </si>
  <si>
    <t>Industrial Energy Related Emissions Excluding Fuels to Power CCS[natural gas if,oil and gas extraction 06,VOC]</t>
  </si>
  <si>
    <t>Industrial Energy Related Emissions Excluding Fuels to Power CCS[natural gas if,oil and gas extraction 06,CO]</t>
  </si>
  <si>
    <t>Industrial Energy Related Emissions Excluding Fuels to Power CCS[natural gas if,oil and gas extraction 06,NOx]</t>
  </si>
  <si>
    <t>Industrial Energy Related Emissions Excluding Fuels to Power CCS[natural gas if,oil and gas extraction 06,PM10]</t>
  </si>
  <si>
    <t>Industrial Energy Related Emissions Excluding Fuels to Power CCS[natural gas if,oil and gas extraction 06,PM25]</t>
  </si>
  <si>
    <t>Industrial Energy Related Emissions Excluding Fuels to Power CCS[natural gas if,oil and gas extraction 06,SOx]</t>
  </si>
  <si>
    <t>Industrial Energy Related Emissions Excluding Fuels to Power CCS[natural gas if,oil and gas extraction 06,BC]</t>
  </si>
  <si>
    <t>Industrial Energy Related Emissions Excluding Fuels to Power CCS[natural gas if,oil and gas extraction 06,OC]</t>
  </si>
  <si>
    <t>Industrial Energy Related Emissions Excluding Fuels to Power CCS[natural gas if,oil and gas extraction 06,CH4]</t>
  </si>
  <si>
    <t>Industrial Energy Related Emissions Excluding Fuels to Power CCS[natural gas if,oil and gas extraction 06,N2O]</t>
  </si>
  <si>
    <t>Industrial Energy Related Emissions Excluding Fuels to Power CCS[natural gas if,oil and gas extraction 06,F gases]</t>
  </si>
  <si>
    <t>Industrial Energy Related Emissions Excluding Fuels to Power CCS[natural gas if,other mining and quarrying 07T08,CO2]</t>
  </si>
  <si>
    <t>Industrial Energy Related Emissions Excluding Fuels to Power CCS[natural gas if,other mining and quarrying 07T08,VOC]</t>
  </si>
  <si>
    <t>Industrial Energy Related Emissions Excluding Fuels to Power CCS[natural gas if,other mining and quarrying 07T08,CO]</t>
  </si>
  <si>
    <t>Industrial Energy Related Emissions Excluding Fuels to Power CCS[natural gas if,other mining and quarrying 07T08,NOx]</t>
  </si>
  <si>
    <t>Industrial Energy Related Emissions Excluding Fuels to Power CCS[natural gas if,other mining and quarrying 07T08,PM10]</t>
  </si>
  <si>
    <t>Industrial Energy Related Emissions Excluding Fuels to Power CCS[natural gas if,other mining and quarrying 07T08,PM25]</t>
  </si>
  <si>
    <t>Industrial Energy Related Emissions Excluding Fuels to Power CCS[natural gas if,other mining and quarrying 07T08,SOx]</t>
  </si>
  <si>
    <t>Industrial Energy Related Emissions Excluding Fuels to Power CCS[natural gas if,other mining and quarrying 07T08,BC]</t>
  </si>
  <si>
    <t>Industrial Energy Related Emissions Excluding Fuels to Power CCS[natural gas if,other mining and quarrying 07T08,OC]</t>
  </si>
  <si>
    <t>Industrial Energy Related Emissions Excluding Fuels to Power CCS[natural gas if,other mining and quarrying 07T08,CH4]</t>
  </si>
  <si>
    <t>Industrial Energy Related Emissions Excluding Fuels to Power CCS[natural gas if,other mining and quarrying 07T08,N2O]</t>
  </si>
  <si>
    <t>Industrial Energy Related Emissions Excluding Fuels to Power CCS[natural gas if,other mining and quarrying 07T08,F gases]</t>
  </si>
  <si>
    <t>Industrial Energy Related Emissions Excluding Fuels to Power CCS[natural gas if,food beverage and tobacco 10T12,CO2]</t>
  </si>
  <si>
    <t>Industrial Energy Related Emissions Excluding Fuels to Power CCS[natural gas if,food beverage and tobacco 10T12,VOC]</t>
  </si>
  <si>
    <t>Industrial Energy Related Emissions Excluding Fuels to Power CCS[natural gas if,food beverage and tobacco 10T12,CO]</t>
  </si>
  <si>
    <t>Industrial Energy Related Emissions Excluding Fuels to Power CCS[natural gas if,food beverage and tobacco 10T12,NOx]</t>
  </si>
  <si>
    <t>Industrial Energy Related Emissions Excluding Fuels to Power CCS[natural gas if,food beverage and tobacco 10T12,PM10]</t>
  </si>
  <si>
    <t>Industrial Energy Related Emissions Excluding Fuels to Power CCS[natural gas if,food beverage and tobacco 10T12,PM25]</t>
  </si>
  <si>
    <t>Industrial Energy Related Emissions Excluding Fuels to Power CCS[natural gas if,food beverage and tobacco 10T12,SOx]</t>
  </si>
  <si>
    <t>Industrial Energy Related Emissions Excluding Fuels to Power CCS[natural gas if,food beverage and tobacco 10T12,BC]</t>
  </si>
  <si>
    <t>Industrial Energy Related Emissions Excluding Fuels to Power CCS[natural gas if,food beverage and tobacco 10T12,OC]</t>
  </si>
  <si>
    <t>Industrial Energy Related Emissions Excluding Fuels to Power CCS[natural gas if,food beverage and tobacco 10T12,CH4]</t>
  </si>
  <si>
    <t>Industrial Energy Related Emissions Excluding Fuels to Power CCS[natural gas if,food beverage and tobacco 10T12,N2O]</t>
  </si>
  <si>
    <t>Industrial Energy Related Emissions Excluding Fuels to Power CCS[natural gas if,food beverage and tobacco 10T12,F gases]</t>
  </si>
  <si>
    <t>Industrial Energy Related Emissions Excluding Fuels to Power CCS[natural gas if,textiles apparel and leather 13T15,CO2]</t>
  </si>
  <si>
    <t>Industrial Energy Related Emissions Excluding Fuels to Power CCS[natural gas if,textiles apparel and leather 13T15,VOC]</t>
  </si>
  <si>
    <t>Industrial Energy Related Emissions Excluding Fuels to Power CCS[natural gas if,textiles apparel and leather 13T15,CO]</t>
  </si>
  <si>
    <t>Industrial Energy Related Emissions Excluding Fuels to Power CCS[natural gas if,textiles apparel and leather 13T15,NOx]</t>
  </si>
  <si>
    <t>Industrial Energy Related Emissions Excluding Fuels to Power CCS[natural gas if,textiles apparel and leather 13T15,PM10]</t>
  </si>
  <si>
    <t>Industrial Energy Related Emissions Excluding Fuels to Power CCS[natural gas if,textiles apparel and leather 13T15,PM25]</t>
  </si>
  <si>
    <t>Industrial Energy Related Emissions Excluding Fuels to Power CCS[natural gas if,textiles apparel and leather 13T15,SOx]</t>
  </si>
  <si>
    <t>Industrial Energy Related Emissions Excluding Fuels to Power CCS[natural gas if,textiles apparel and leather 13T15,BC]</t>
  </si>
  <si>
    <t>Industrial Energy Related Emissions Excluding Fuels to Power CCS[natural gas if,textiles apparel and leather 13T15,OC]</t>
  </si>
  <si>
    <t>Industrial Energy Related Emissions Excluding Fuels to Power CCS[natural gas if,textiles apparel and leather 13T15,CH4]</t>
  </si>
  <si>
    <t>Industrial Energy Related Emissions Excluding Fuels to Power CCS[natural gas if,textiles apparel and leather 13T15,N2O]</t>
  </si>
  <si>
    <t>Industrial Energy Related Emissions Excluding Fuels to Power CCS[natural gas if,textiles apparel and leather 13T15,F gases]</t>
  </si>
  <si>
    <t>Industrial Energy Related Emissions Excluding Fuels to Power CCS[natural gas if,wood products 16,CO2]</t>
  </si>
  <si>
    <t>Industrial Energy Related Emissions Excluding Fuels to Power CCS[natural gas if,wood products 16,VOC]</t>
  </si>
  <si>
    <t>Industrial Energy Related Emissions Excluding Fuels to Power CCS[natural gas if,wood products 16,CO]</t>
  </si>
  <si>
    <t>Industrial Energy Related Emissions Excluding Fuels to Power CCS[natural gas if,wood products 16,NOx]</t>
  </si>
  <si>
    <t>Industrial Energy Related Emissions Excluding Fuels to Power CCS[natural gas if,wood products 16,PM10]</t>
  </si>
  <si>
    <t>Industrial Energy Related Emissions Excluding Fuels to Power CCS[natural gas if,wood products 16,PM25]</t>
  </si>
  <si>
    <t>Industrial Energy Related Emissions Excluding Fuels to Power CCS[natural gas if,wood products 16,SOx]</t>
  </si>
  <si>
    <t>Industrial Energy Related Emissions Excluding Fuels to Power CCS[natural gas if,wood products 16,BC]</t>
  </si>
  <si>
    <t>Industrial Energy Related Emissions Excluding Fuels to Power CCS[natural gas if,wood products 16,OC]</t>
  </si>
  <si>
    <t>Industrial Energy Related Emissions Excluding Fuels to Power CCS[natural gas if,wood products 16,CH4]</t>
  </si>
  <si>
    <t>Industrial Energy Related Emissions Excluding Fuels to Power CCS[natural gas if,wood products 16,N2O]</t>
  </si>
  <si>
    <t>Industrial Energy Related Emissions Excluding Fuels to Power CCS[natural gas if,wood products 16,F gases]</t>
  </si>
  <si>
    <t>Industrial Energy Related Emissions Excluding Fuels to Power CCS[natural gas if,pulp paper and printing 17T18,CO2]</t>
  </si>
  <si>
    <t>Industrial Energy Related Emissions Excluding Fuels to Power CCS[natural gas if,pulp paper and printing 17T18,VOC]</t>
  </si>
  <si>
    <t>Industrial Energy Related Emissions Excluding Fuels to Power CCS[natural gas if,pulp paper and printing 17T18,CO]</t>
  </si>
  <si>
    <t>Industrial Energy Related Emissions Excluding Fuels to Power CCS[natural gas if,pulp paper and printing 17T18,NOx]</t>
  </si>
  <si>
    <t>Industrial Energy Related Emissions Excluding Fuels to Power CCS[natural gas if,pulp paper and printing 17T18,PM10]</t>
  </si>
  <si>
    <t>Industrial Energy Related Emissions Excluding Fuels to Power CCS[natural gas if,pulp paper and printing 17T18,PM25]</t>
  </si>
  <si>
    <t>Industrial Energy Related Emissions Excluding Fuels to Power CCS[natural gas if,pulp paper and printing 17T18,SOx]</t>
  </si>
  <si>
    <t>Industrial Energy Related Emissions Excluding Fuels to Power CCS[natural gas if,pulp paper and printing 17T18,BC]</t>
  </si>
  <si>
    <t>Industrial Energy Related Emissions Excluding Fuels to Power CCS[natural gas if,pulp paper and printing 17T18,OC]</t>
  </si>
  <si>
    <t>Industrial Energy Related Emissions Excluding Fuels to Power CCS[natural gas if,pulp paper and printing 17T18,CH4]</t>
  </si>
  <si>
    <t>Industrial Energy Related Emissions Excluding Fuels to Power CCS[natural gas if,pulp paper and printing 17T18,N2O]</t>
  </si>
  <si>
    <t>Industrial Energy Related Emissions Excluding Fuels to Power CCS[natural gas if,pulp paper and printing 17T18,F gases]</t>
  </si>
  <si>
    <t>Industrial Energy Related Emissions Excluding Fuels to Power CCS[natural gas if,refined petroleum and coke 19,CO2]</t>
  </si>
  <si>
    <t>Industrial Energy Related Emissions Excluding Fuels to Power CCS[natural gas if,refined petroleum and coke 19,VOC]</t>
  </si>
  <si>
    <t>Industrial Energy Related Emissions Excluding Fuels to Power CCS[natural gas if,refined petroleum and coke 19,CO]</t>
  </si>
  <si>
    <t>Industrial Energy Related Emissions Excluding Fuels to Power CCS[natural gas if,refined petroleum and coke 19,NOx]</t>
  </si>
  <si>
    <t>Industrial Energy Related Emissions Excluding Fuels to Power CCS[natural gas if,refined petroleum and coke 19,PM10]</t>
  </si>
  <si>
    <t>Industrial Energy Related Emissions Excluding Fuels to Power CCS[natural gas if,refined petroleum and coke 19,PM25]</t>
  </si>
  <si>
    <t>Industrial Energy Related Emissions Excluding Fuels to Power CCS[natural gas if,refined petroleum and coke 19,SOx]</t>
  </si>
  <si>
    <t>Industrial Energy Related Emissions Excluding Fuels to Power CCS[natural gas if,refined petroleum and coke 19,BC]</t>
  </si>
  <si>
    <t>Industrial Energy Related Emissions Excluding Fuels to Power CCS[natural gas if,refined petroleum and coke 19,OC]</t>
  </si>
  <si>
    <t>Industrial Energy Related Emissions Excluding Fuels to Power CCS[natural gas if,refined petroleum and coke 19,CH4]</t>
  </si>
  <si>
    <t>Industrial Energy Related Emissions Excluding Fuels to Power CCS[natural gas if,refined petroleum and coke 19,N2O]</t>
  </si>
  <si>
    <t>Industrial Energy Related Emissions Excluding Fuels to Power CCS[natural gas if,refined petroleum and coke 19,F gases]</t>
  </si>
  <si>
    <t>Industrial Energy Related Emissions Excluding Fuels to Power CCS[natural gas if,chemicals 20,CO2]</t>
  </si>
  <si>
    <t>Industrial Energy Related Emissions Excluding Fuels to Power CCS[natural gas if,chemicals 20,VOC]</t>
  </si>
  <si>
    <t>Industrial Energy Related Emissions Excluding Fuels to Power CCS[natural gas if,chemicals 20,CO]</t>
  </si>
  <si>
    <t>Industrial Energy Related Emissions Excluding Fuels to Power CCS[natural gas if,chemicals 20,NOx]</t>
  </si>
  <si>
    <t>Industrial Energy Related Emissions Excluding Fuels to Power CCS[natural gas if,chemicals 20,PM10]</t>
  </si>
  <si>
    <t>Industrial Energy Related Emissions Excluding Fuels to Power CCS[natural gas if,chemicals 20,PM25]</t>
  </si>
  <si>
    <t>Industrial Energy Related Emissions Excluding Fuels to Power CCS[natural gas if,chemicals 20,SOx]</t>
  </si>
  <si>
    <t>Industrial Energy Related Emissions Excluding Fuels to Power CCS[natural gas if,chemicals 20,BC]</t>
  </si>
  <si>
    <t>Industrial Energy Related Emissions Excluding Fuels to Power CCS[natural gas if,chemicals 20,OC]</t>
  </si>
  <si>
    <t>Industrial Energy Related Emissions Excluding Fuels to Power CCS[natural gas if,chemicals 20,CH4]</t>
  </si>
  <si>
    <t>Industrial Energy Related Emissions Excluding Fuels to Power CCS[natural gas if,chemicals 20,N2O]</t>
  </si>
  <si>
    <t>Industrial Energy Related Emissions Excluding Fuels to Power CCS[natural gas if,chemicals 20,F gases]</t>
  </si>
  <si>
    <t>Industrial Energy Related Emissions Excluding Fuels to Power CCS[natural gas if,rubber and plastic products 22,CO2]</t>
  </si>
  <si>
    <t>Industrial Energy Related Emissions Excluding Fuels to Power CCS[natural gas if,rubber and plastic products 22,VOC]</t>
  </si>
  <si>
    <t>Industrial Energy Related Emissions Excluding Fuels to Power CCS[natural gas if,rubber and plastic products 22,CO]</t>
  </si>
  <si>
    <t>Industrial Energy Related Emissions Excluding Fuels to Power CCS[natural gas if,rubber and plastic products 22,NOx]</t>
  </si>
  <si>
    <t>Industrial Energy Related Emissions Excluding Fuels to Power CCS[natural gas if,rubber and plastic products 22,PM10]</t>
  </si>
  <si>
    <t>Industrial Energy Related Emissions Excluding Fuels to Power CCS[natural gas if,rubber and plastic products 22,PM25]</t>
  </si>
  <si>
    <t>Industrial Energy Related Emissions Excluding Fuels to Power CCS[natural gas if,rubber and plastic products 22,SOx]</t>
  </si>
  <si>
    <t>Industrial Energy Related Emissions Excluding Fuels to Power CCS[natural gas if,rubber and plastic products 22,BC]</t>
  </si>
  <si>
    <t>Industrial Energy Related Emissions Excluding Fuels to Power CCS[natural gas if,rubber and plastic products 22,OC]</t>
  </si>
  <si>
    <t>Industrial Energy Related Emissions Excluding Fuels to Power CCS[natural gas if,rubber and plastic products 22,CH4]</t>
  </si>
  <si>
    <t>Industrial Energy Related Emissions Excluding Fuels to Power CCS[natural gas if,rubber and plastic products 22,N2O]</t>
  </si>
  <si>
    <t>Industrial Energy Related Emissions Excluding Fuels to Power CCS[natural gas if,rubber and plastic products 22,F gases]</t>
  </si>
  <si>
    <t>Industrial Energy Related Emissions Excluding Fuels to Power CCS[natural gas if,glass and glass products 231,CO2]</t>
  </si>
  <si>
    <t>Industrial Energy Related Emissions Excluding Fuels to Power CCS[natural gas if,glass and glass products 231,VOC]</t>
  </si>
  <si>
    <t>Industrial Energy Related Emissions Excluding Fuels to Power CCS[natural gas if,glass and glass products 231,CO]</t>
  </si>
  <si>
    <t>Industrial Energy Related Emissions Excluding Fuels to Power CCS[natural gas if,glass and glass products 231,NOx]</t>
  </si>
  <si>
    <t>Industrial Energy Related Emissions Excluding Fuels to Power CCS[natural gas if,glass and glass products 231,PM10]</t>
  </si>
  <si>
    <t>Industrial Energy Related Emissions Excluding Fuels to Power CCS[natural gas if,glass and glass products 231,PM25]</t>
  </si>
  <si>
    <t>Industrial Energy Related Emissions Excluding Fuels to Power CCS[natural gas if,glass and glass products 231,SOx]</t>
  </si>
  <si>
    <t>Industrial Energy Related Emissions Excluding Fuels to Power CCS[natural gas if,glass and glass products 231,BC]</t>
  </si>
  <si>
    <t>Industrial Energy Related Emissions Excluding Fuels to Power CCS[natural gas if,glass and glass products 231,OC]</t>
  </si>
  <si>
    <t>Industrial Energy Related Emissions Excluding Fuels to Power CCS[natural gas if,glass and glass products 231,CH4]</t>
  </si>
  <si>
    <t>Industrial Energy Related Emissions Excluding Fuels to Power CCS[natural gas if,glass and glass products 231,N2O]</t>
  </si>
  <si>
    <t>Industrial Energy Related Emissions Excluding Fuels to Power CCS[natural gas if,glass and glass products 231,F gases]</t>
  </si>
  <si>
    <t>Industrial Energy Related Emissions Excluding Fuels to Power CCS[natural gas if,cement and other nonmetallic minerals 239,CO2]</t>
  </si>
  <si>
    <t>Industrial Energy Related Emissions Excluding Fuels to Power CCS[natural gas if,cement and other nonmetallic minerals 239,VOC]</t>
  </si>
  <si>
    <t>Industrial Energy Related Emissions Excluding Fuels to Power CCS[natural gas if,cement and other nonmetallic minerals 239,CO]</t>
  </si>
  <si>
    <t>Industrial Energy Related Emissions Excluding Fuels to Power CCS[natural gas if,cement and other nonmetallic minerals 239,NOx]</t>
  </si>
  <si>
    <t>Industrial Energy Related Emissions Excluding Fuels to Power CCS[natural gas if,cement and other nonmetallic minerals 239,PM10]</t>
  </si>
  <si>
    <t>Industrial Energy Related Emissions Excluding Fuels to Power CCS[natural gas if,cement and other nonmetallic minerals 239,PM25]</t>
  </si>
  <si>
    <t>Industrial Energy Related Emissions Excluding Fuels to Power CCS[natural gas if,cement and other nonmetallic minerals 239,SOx]</t>
  </si>
  <si>
    <t>Industrial Energy Related Emissions Excluding Fuels to Power CCS[natural gas if,cement and other nonmetallic minerals 239,BC]</t>
  </si>
  <si>
    <t>Industrial Energy Related Emissions Excluding Fuels to Power CCS[natural gas if,cement and other nonmetallic minerals 239,OC]</t>
  </si>
  <si>
    <t>Industrial Energy Related Emissions Excluding Fuels to Power CCS[natural gas if,cement and other nonmetallic minerals 239,CH4]</t>
  </si>
  <si>
    <t>Industrial Energy Related Emissions Excluding Fuels to Power CCS[natural gas if,cement and other nonmetallic minerals 239,N2O]</t>
  </si>
  <si>
    <t>Industrial Energy Related Emissions Excluding Fuels to Power CCS[natural gas if,cement and other nonmetallic minerals 239,F gases]</t>
  </si>
  <si>
    <t>Industrial Energy Related Emissions Excluding Fuels to Power CCS[natural gas if,iron and steel 241,CO2]</t>
  </si>
  <si>
    <t>Industrial Energy Related Emissions Excluding Fuels to Power CCS[natural gas if,iron and steel 241,VOC]</t>
  </si>
  <si>
    <t>Industrial Energy Related Emissions Excluding Fuels to Power CCS[natural gas if,iron and steel 241,CO]</t>
  </si>
  <si>
    <t>Industrial Energy Related Emissions Excluding Fuels to Power CCS[natural gas if,iron and steel 241,NOx]</t>
  </si>
  <si>
    <t>Industrial Energy Related Emissions Excluding Fuels to Power CCS[natural gas if,iron and steel 241,PM10]</t>
  </si>
  <si>
    <t>Industrial Energy Related Emissions Excluding Fuels to Power CCS[natural gas if,iron and steel 241,PM25]</t>
  </si>
  <si>
    <t>Industrial Energy Related Emissions Excluding Fuels to Power CCS[natural gas if,iron and steel 241,SOx]</t>
  </si>
  <si>
    <t>Industrial Energy Related Emissions Excluding Fuels to Power CCS[natural gas if,iron and steel 241,BC]</t>
  </si>
  <si>
    <t>Industrial Energy Related Emissions Excluding Fuels to Power CCS[natural gas if,iron and steel 241,OC]</t>
  </si>
  <si>
    <t>Industrial Energy Related Emissions Excluding Fuels to Power CCS[natural gas if,iron and steel 241,CH4]</t>
  </si>
  <si>
    <t>Industrial Energy Related Emissions Excluding Fuels to Power CCS[natural gas if,iron and steel 241,N2O]</t>
  </si>
  <si>
    <t>Industrial Energy Related Emissions Excluding Fuels to Power CCS[natural gas if,iron and steel 241,F gases]</t>
  </si>
  <si>
    <t>Industrial Energy Related Emissions Excluding Fuels to Power CCS[natural gas if,other metals 242,CO2]</t>
  </si>
  <si>
    <t>Industrial Energy Related Emissions Excluding Fuels to Power CCS[natural gas if,other metals 242,VOC]</t>
  </si>
  <si>
    <t>Industrial Energy Related Emissions Excluding Fuels to Power CCS[natural gas if,other metals 242,CO]</t>
  </si>
  <si>
    <t>Industrial Energy Related Emissions Excluding Fuels to Power CCS[natural gas if,other metals 242,NOx]</t>
  </si>
  <si>
    <t>Industrial Energy Related Emissions Excluding Fuels to Power CCS[natural gas if,other metals 242,PM10]</t>
  </si>
  <si>
    <t>Industrial Energy Related Emissions Excluding Fuels to Power CCS[natural gas if,other metals 242,PM25]</t>
  </si>
  <si>
    <t>Industrial Energy Related Emissions Excluding Fuels to Power CCS[natural gas if,other metals 242,SOx]</t>
  </si>
  <si>
    <t>Industrial Energy Related Emissions Excluding Fuels to Power CCS[natural gas if,other metals 242,BC]</t>
  </si>
  <si>
    <t>Industrial Energy Related Emissions Excluding Fuels to Power CCS[natural gas if,other metals 242,OC]</t>
  </si>
  <si>
    <t>Industrial Energy Related Emissions Excluding Fuels to Power CCS[natural gas if,other metals 242,CH4]</t>
  </si>
  <si>
    <t>Industrial Energy Related Emissions Excluding Fuels to Power CCS[natural gas if,other metals 242,N2O]</t>
  </si>
  <si>
    <t>Industrial Energy Related Emissions Excluding Fuels to Power CCS[natural gas if,other metals 242,F gases]</t>
  </si>
  <si>
    <t>Industrial Energy Related Emissions Excluding Fuels to Power CCS[natural gas if,metal products except machinery and vehicles 25,CO2]</t>
  </si>
  <si>
    <t>Industrial Energy Related Emissions Excluding Fuels to Power CCS[natural gas if,metal products except machinery and vehicles 25,VOC]</t>
  </si>
  <si>
    <t>Industrial Energy Related Emissions Excluding Fuels to Power CCS[natural gas if,metal products except machinery and vehicles 25,CO]</t>
  </si>
  <si>
    <t>Industrial Energy Related Emissions Excluding Fuels to Power CCS[natural gas if,metal products except machinery and vehicles 25,NOx]</t>
  </si>
  <si>
    <t>Industrial Energy Related Emissions Excluding Fuels to Power CCS[natural gas if,metal products except machinery and vehicles 25,PM10]</t>
  </si>
  <si>
    <t>Industrial Energy Related Emissions Excluding Fuels to Power CCS[natural gas if,metal products except machinery and vehicles 25,PM25]</t>
  </si>
  <si>
    <t>Industrial Energy Related Emissions Excluding Fuels to Power CCS[natural gas if,metal products except machinery and vehicles 25,SOx]</t>
  </si>
  <si>
    <t>Industrial Energy Related Emissions Excluding Fuels to Power CCS[natural gas if,metal products except machinery and vehicles 25,BC]</t>
  </si>
  <si>
    <t>Industrial Energy Related Emissions Excluding Fuels to Power CCS[natural gas if,metal products except machinery and vehicles 25,OC]</t>
  </si>
  <si>
    <t>Industrial Energy Related Emissions Excluding Fuels to Power CCS[natural gas if,metal products except machinery and vehicles 25,CH4]</t>
  </si>
  <si>
    <t>Industrial Energy Related Emissions Excluding Fuels to Power CCS[natural gas if,metal products except machinery and vehicles 25,N2O]</t>
  </si>
  <si>
    <t>Industrial Energy Related Emissions Excluding Fuels to Power CCS[natural gas if,metal products except machinery and vehicles 25,F gases]</t>
  </si>
  <si>
    <t>Industrial Energy Related Emissions Excluding Fuels to Power CCS[natural gas if,computers and electronics 26,CO2]</t>
  </si>
  <si>
    <t>Industrial Energy Related Emissions Excluding Fuels to Power CCS[natural gas if,computers and electronics 26,VOC]</t>
  </si>
  <si>
    <t>Industrial Energy Related Emissions Excluding Fuels to Power CCS[natural gas if,computers and electronics 26,CO]</t>
  </si>
  <si>
    <t>Industrial Energy Related Emissions Excluding Fuels to Power CCS[natural gas if,computers and electronics 26,NOx]</t>
  </si>
  <si>
    <t>Industrial Energy Related Emissions Excluding Fuels to Power CCS[natural gas if,computers and electronics 26,PM10]</t>
  </si>
  <si>
    <t>Industrial Energy Related Emissions Excluding Fuels to Power CCS[natural gas if,computers and electronics 26,PM25]</t>
  </si>
  <si>
    <t>Industrial Energy Related Emissions Excluding Fuels to Power CCS[natural gas if,computers and electronics 26,SOx]</t>
  </si>
  <si>
    <t>Industrial Energy Related Emissions Excluding Fuels to Power CCS[natural gas if,computers and electronics 26,BC]</t>
  </si>
  <si>
    <t>Industrial Energy Related Emissions Excluding Fuels to Power CCS[natural gas if,computers and electronics 26,OC]</t>
  </si>
  <si>
    <t>Industrial Energy Related Emissions Excluding Fuels to Power CCS[natural gas if,computers and electronics 26,CH4]</t>
  </si>
  <si>
    <t>Industrial Energy Related Emissions Excluding Fuels to Power CCS[natural gas if,computers and electronics 26,N2O]</t>
  </si>
  <si>
    <t>Industrial Energy Related Emissions Excluding Fuels to Power CCS[natural gas if,computers and electronics 26,F gases]</t>
  </si>
  <si>
    <t>Industrial Energy Related Emissions Excluding Fuels to Power CCS[natural gas if,appliances and electrical equipment 27,CO2]</t>
  </si>
  <si>
    <t>Industrial Energy Related Emissions Excluding Fuels to Power CCS[natural gas if,appliances and electrical equipment 27,VOC]</t>
  </si>
  <si>
    <t>Industrial Energy Related Emissions Excluding Fuels to Power CCS[natural gas if,appliances and electrical equipment 27,CO]</t>
  </si>
  <si>
    <t>Industrial Energy Related Emissions Excluding Fuels to Power CCS[natural gas if,appliances and electrical equipment 27,NOx]</t>
  </si>
  <si>
    <t>Industrial Energy Related Emissions Excluding Fuels to Power CCS[natural gas if,appliances and electrical equipment 27,PM10]</t>
  </si>
  <si>
    <t>Industrial Energy Related Emissions Excluding Fuels to Power CCS[natural gas if,appliances and electrical equipment 27,PM25]</t>
  </si>
  <si>
    <t>Industrial Energy Related Emissions Excluding Fuels to Power CCS[natural gas if,appliances and electrical equipment 27,SOx]</t>
  </si>
  <si>
    <t>Industrial Energy Related Emissions Excluding Fuels to Power CCS[natural gas if,appliances and electrical equipment 27,BC]</t>
  </si>
  <si>
    <t>Industrial Energy Related Emissions Excluding Fuels to Power CCS[natural gas if,appliances and electrical equipment 27,OC]</t>
  </si>
  <si>
    <t>Industrial Energy Related Emissions Excluding Fuels to Power CCS[natural gas if,appliances and electrical equipment 27,CH4]</t>
  </si>
  <si>
    <t>Industrial Energy Related Emissions Excluding Fuels to Power CCS[natural gas if,appliances and electrical equipment 27,N2O]</t>
  </si>
  <si>
    <t>Industrial Energy Related Emissions Excluding Fuels to Power CCS[natural gas if,appliances and electrical equipment 27,F gases]</t>
  </si>
  <si>
    <t>Industrial Energy Related Emissions Excluding Fuels to Power CCS[natural gas if,other machinery 28,CO2]</t>
  </si>
  <si>
    <t>Industrial Energy Related Emissions Excluding Fuels to Power CCS[natural gas if,other machinery 28,VOC]</t>
  </si>
  <si>
    <t>Industrial Energy Related Emissions Excluding Fuels to Power CCS[natural gas if,other machinery 28,CO]</t>
  </si>
  <si>
    <t>Industrial Energy Related Emissions Excluding Fuels to Power CCS[natural gas if,other machinery 28,NOx]</t>
  </si>
  <si>
    <t>Industrial Energy Related Emissions Excluding Fuels to Power CCS[natural gas if,other machinery 28,PM10]</t>
  </si>
  <si>
    <t>Industrial Energy Related Emissions Excluding Fuels to Power CCS[natural gas if,other machinery 28,PM25]</t>
  </si>
  <si>
    <t>Industrial Energy Related Emissions Excluding Fuels to Power CCS[natural gas if,other machinery 28,SOx]</t>
  </si>
  <si>
    <t>Industrial Energy Related Emissions Excluding Fuels to Power CCS[natural gas if,other machinery 28,BC]</t>
  </si>
  <si>
    <t>Industrial Energy Related Emissions Excluding Fuels to Power CCS[natural gas if,other machinery 28,OC]</t>
  </si>
  <si>
    <t>Industrial Energy Related Emissions Excluding Fuels to Power CCS[natural gas if,other machinery 28,CH4]</t>
  </si>
  <si>
    <t>Industrial Energy Related Emissions Excluding Fuels to Power CCS[natural gas if,other machinery 28,N2O]</t>
  </si>
  <si>
    <t>Industrial Energy Related Emissions Excluding Fuels to Power CCS[natural gas if,other machinery 28,F gases]</t>
  </si>
  <si>
    <t>Industrial Energy Related Emissions Excluding Fuels to Power CCS[natural gas if,road vehicles 29,CO2]</t>
  </si>
  <si>
    <t>Industrial Energy Related Emissions Excluding Fuels to Power CCS[natural gas if,road vehicles 29,VOC]</t>
  </si>
  <si>
    <t>Industrial Energy Related Emissions Excluding Fuels to Power CCS[natural gas if,road vehicles 29,CO]</t>
  </si>
  <si>
    <t>Industrial Energy Related Emissions Excluding Fuels to Power CCS[natural gas if,road vehicles 29,NOx]</t>
  </si>
  <si>
    <t>Industrial Energy Related Emissions Excluding Fuels to Power CCS[natural gas if,road vehicles 29,PM10]</t>
  </si>
  <si>
    <t>Industrial Energy Related Emissions Excluding Fuels to Power CCS[natural gas if,road vehicles 29,PM25]</t>
  </si>
  <si>
    <t>Industrial Energy Related Emissions Excluding Fuels to Power CCS[natural gas if,road vehicles 29,SOx]</t>
  </si>
  <si>
    <t>Industrial Energy Related Emissions Excluding Fuels to Power CCS[natural gas if,road vehicles 29,BC]</t>
  </si>
  <si>
    <t>Industrial Energy Related Emissions Excluding Fuels to Power CCS[natural gas if,road vehicles 29,OC]</t>
  </si>
  <si>
    <t>Industrial Energy Related Emissions Excluding Fuels to Power CCS[natural gas if,road vehicles 29,CH4]</t>
  </si>
  <si>
    <t>Industrial Energy Related Emissions Excluding Fuels to Power CCS[natural gas if,road vehicles 29,N2O]</t>
  </si>
  <si>
    <t>Industrial Energy Related Emissions Excluding Fuels to Power CCS[natural gas if,road vehicles 29,F gases]</t>
  </si>
  <si>
    <t>Industrial Energy Related Emissions Excluding Fuels to Power CCS[natural gas if,nonroad vehicles 30,CO2]</t>
  </si>
  <si>
    <t>Industrial Energy Related Emissions Excluding Fuels to Power CCS[natural gas if,nonroad vehicles 30,VOC]</t>
  </si>
  <si>
    <t>Industrial Energy Related Emissions Excluding Fuels to Power CCS[natural gas if,nonroad vehicles 30,CO]</t>
  </si>
  <si>
    <t>Industrial Energy Related Emissions Excluding Fuels to Power CCS[natural gas if,nonroad vehicles 30,NOx]</t>
  </si>
  <si>
    <t>Industrial Energy Related Emissions Excluding Fuels to Power CCS[natural gas if,nonroad vehicles 30,PM10]</t>
  </si>
  <si>
    <t>Industrial Energy Related Emissions Excluding Fuels to Power CCS[natural gas if,nonroad vehicles 30,PM25]</t>
  </si>
  <si>
    <t>Industrial Energy Related Emissions Excluding Fuels to Power CCS[natural gas if,nonroad vehicles 30,SOx]</t>
  </si>
  <si>
    <t>Industrial Energy Related Emissions Excluding Fuels to Power CCS[natural gas if,nonroad vehicles 30,BC]</t>
  </si>
  <si>
    <t>Industrial Energy Related Emissions Excluding Fuels to Power CCS[natural gas if,nonroad vehicles 30,OC]</t>
  </si>
  <si>
    <t>Industrial Energy Related Emissions Excluding Fuels to Power CCS[natural gas if,nonroad vehicles 30,CH4]</t>
  </si>
  <si>
    <t>Industrial Energy Related Emissions Excluding Fuels to Power CCS[natural gas if,nonroad vehicles 30,N2O]</t>
  </si>
  <si>
    <t>Industrial Energy Related Emissions Excluding Fuels to Power CCS[natural gas if,nonroad vehicles 30,F gases]</t>
  </si>
  <si>
    <t>Industrial Energy Related Emissions Excluding Fuels to Power CCS[natural gas if,other manufacturing 31T33,CO2]</t>
  </si>
  <si>
    <t>Industrial Energy Related Emissions Excluding Fuels to Power CCS[natural gas if,other manufacturing 31T33,VOC]</t>
  </si>
  <si>
    <t>Industrial Energy Related Emissions Excluding Fuels to Power CCS[natural gas if,other manufacturing 31T33,CO]</t>
  </si>
  <si>
    <t>Industrial Energy Related Emissions Excluding Fuels to Power CCS[natural gas if,other manufacturing 31T33,NOx]</t>
  </si>
  <si>
    <t>Industrial Energy Related Emissions Excluding Fuels to Power CCS[natural gas if,other manufacturing 31T33,PM10]</t>
  </si>
  <si>
    <t>Industrial Energy Related Emissions Excluding Fuels to Power CCS[natural gas if,other manufacturing 31T33,PM25]</t>
  </si>
  <si>
    <t>Industrial Energy Related Emissions Excluding Fuels to Power CCS[natural gas if,other manufacturing 31T33,SOx]</t>
  </si>
  <si>
    <t>Industrial Energy Related Emissions Excluding Fuels to Power CCS[natural gas if,other manufacturing 31T33,BC]</t>
  </si>
  <si>
    <t>Industrial Energy Related Emissions Excluding Fuels to Power CCS[natural gas if,other manufacturing 31T33,OC]</t>
  </si>
  <si>
    <t>Industrial Energy Related Emissions Excluding Fuels to Power CCS[natural gas if,other manufacturing 31T33,CH4]</t>
  </si>
  <si>
    <t>Industrial Energy Related Emissions Excluding Fuels to Power CCS[natural gas if,other manufacturing 31T33,N2O]</t>
  </si>
  <si>
    <t>Industrial Energy Related Emissions Excluding Fuels to Power CCS[natural gas if,other manufacturing 31T33,F gases]</t>
  </si>
  <si>
    <t>Industrial Energy Related Emissions Excluding Fuels to Power CCS[natural gas if,energy pipelines and gas processing 352T353,CO2]</t>
  </si>
  <si>
    <t>Industrial Energy Related Emissions Excluding Fuels to Power CCS[natural gas if,energy pipelines and gas processing 352T353,VOC]</t>
  </si>
  <si>
    <t>Industrial Energy Related Emissions Excluding Fuels to Power CCS[natural gas if,energy pipelines and gas processing 352T353,CO]</t>
  </si>
  <si>
    <t>Industrial Energy Related Emissions Excluding Fuels to Power CCS[natural gas if,energy pipelines and gas processing 352T353,NOx]</t>
  </si>
  <si>
    <t>Industrial Energy Related Emissions Excluding Fuels to Power CCS[natural gas if,energy pipelines and gas processing 352T353,PM10]</t>
  </si>
  <si>
    <t>Industrial Energy Related Emissions Excluding Fuels to Power CCS[natural gas if,energy pipelines and gas processing 352T353,PM25]</t>
  </si>
  <si>
    <t>Industrial Energy Related Emissions Excluding Fuels to Power CCS[natural gas if,energy pipelines and gas processing 352T353,SOx]</t>
  </si>
  <si>
    <t>Industrial Energy Related Emissions Excluding Fuels to Power CCS[natural gas if,energy pipelines and gas processing 352T353,BC]</t>
  </si>
  <si>
    <t>Industrial Energy Related Emissions Excluding Fuels to Power CCS[natural gas if,energy pipelines and gas processing 352T353,OC]</t>
  </si>
  <si>
    <t>Industrial Energy Related Emissions Excluding Fuels to Power CCS[natural gas if,energy pipelines and gas processing 352T353,CH4]</t>
  </si>
  <si>
    <t>Industrial Energy Related Emissions Excluding Fuels to Power CCS[natural gas if,energy pipelines and gas processing 352T353,N2O]</t>
  </si>
  <si>
    <t>Industrial Energy Related Emissions Excluding Fuels to Power CCS[natural gas if,energy pipelines and gas processing 352T353,F gases]</t>
  </si>
  <si>
    <t>Industrial Energy Related Emissions Excluding Fuels to Power CCS[natural gas if,water and waste 36T39,CO2]</t>
  </si>
  <si>
    <t>Industrial Energy Related Emissions Excluding Fuels to Power CCS[natural gas if,water and waste 36T39,VOC]</t>
  </si>
  <si>
    <t>Industrial Energy Related Emissions Excluding Fuels to Power CCS[natural gas if,water and waste 36T39,CO]</t>
  </si>
  <si>
    <t>Industrial Energy Related Emissions Excluding Fuels to Power CCS[natural gas if,water and waste 36T39,NOx]</t>
  </si>
  <si>
    <t>Industrial Energy Related Emissions Excluding Fuels to Power CCS[natural gas if,water and waste 36T39,PM10]</t>
  </si>
  <si>
    <t>Industrial Energy Related Emissions Excluding Fuels to Power CCS[natural gas if,water and waste 36T39,PM25]</t>
  </si>
  <si>
    <t>Industrial Energy Related Emissions Excluding Fuels to Power CCS[natural gas if,water and waste 36T39,SOx]</t>
  </si>
  <si>
    <t>Industrial Energy Related Emissions Excluding Fuels to Power CCS[natural gas if,water and waste 36T39,BC]</t>
  </si>
  <si>
    <t>Industrial Energy Related Emissions Excluding Fuels to Power CCS[natural gas if,water and waste 36T39,OC]</t>
  </si>
  <si>
    <t>Industrial Energy Related Emissions Excluding Fuels to Power CCS[natural gas if,water and waste 36T39,CH4]</t>
  </si>
  <si>
    <t>Industrial Energy Related Emissions Excluding Fuels to Power CCS[natural gas if,water and waste 36T39,N2O]</t>
  </si>
  <si>
    <t>Industrial Energy Related Emissions Excluding Fuels to Power CCS[natural gas if,water and waste 36T39,F gases]</t>
  </si>
  <si>
    <t>Industrial Energy Related Emissions Excluding Fuels to Power CCS[natural gas if,construction 41T43,CO2]</t>
  </si>
  <si>
    <t>Industrial Energy Related Emissions Excluding Fuels to Power CCS[natural gas if,construction 41T43,VOC]</t>
  </si>
  <si>
    <t>Industrial Energy Related Emissions Excluding Fuels to Power CCS[natural gas if,construction 41T43,CO]</t>
  </si>
  <si>
    <t>Industrial Energy Related Emissions Excluding Fuels to Power CCS[natural gas if,construction 41T43,NOx]</t>
  </si>
  <si>
    <t>Industrial Energy Related Emissions Excluding Fuels to Power CCS[natural gas if,construction 41T43,PM10]</t>
  </si>
  <si>
    <t>Industrial Energy Related Emissions Excluding Fuels to Power CCS[natural gas if,construction 41T43,PM25]</t>
  </si>
  <si>
    <t>Industrial Energy Related Emissions Excluding Fuels to Power CCS[natural gas if,construction 41T43,SOx]</t>
  </si>
  <si>
    <t>Industrial Energy Related Emissions Excluding Fuels to Power CCS[natural gas if,construction 41T43,BC]</t>
  </si>
  <si>
    <t>Industrial Energy Related Emissions Excluding Fuels to Power CCS[natural gas if,construction 41T43,OC]</t>
  </si>
  <si>
    <t>Industrial Energy Related Emissions Excluding Fuels to Power CCS[natural gas if,construction 41T43,CH4]</t>
  </si>
  <si>
    <t>Industrial Energy Related Emissions Excluding Fuels to Power CCS[natural gas if,construction 41T43,N2O]</t>
  </si>
  <si>
    <t>Industrial Energy Related Emissions Excluding Fuels to Power CCS[natural gas if,construction 41T43,F gases]</t>
  </si>
  <si>
    <t>Industrial Energy Related Emissions Excluding Fuels to Power CCS[biomass if,agriculture and forestry 01T03,CO2]</t>
  </si>
  <si>
    <t>Industrial Energy Related Emissions Excluding Fuels to Power CCS[biomass if,agriculture and forestry 01T03,VOC]</t>
  </si>
  <si>
    <t>Industrial Energy Related Emissions Excluding Fuels to Power CCS[biomass if,agriculture and forestry 01T03,CO]</t>
  </si>
  <si>
    <t>Industrial Energy Related Emissions Excluding Fuels to Power CCS[biomass if,agriculture and forestry 01T03,NOx]</t>
  </si>
  <si>
    <t>Industrial Energy Related Emissions Excluding Fuels to Power CCS[biomass if,agriculture and forestry 01T03,PM10]</t>
  </si>
  <si>
    <t>Industrial Energy Related Emissions Excluding Fuels to Power CCS[biomass if,agriculture and forestry 01T03,PM25]</t>
  </si>
  <si>
    <t>Industrial Energy Related Emissions Excluding Fuels to Power CCS[biomass if,agriculture and forestry 01T03,SOx]</t>
  </si>
  <si>
    <t>Industrial Energy Related Emissions Excluding Fuels to Power CCS[biomass if,agriculture and forestry 01T03,BC]</t>
  </si>
  <si>
    <t>Industrial Energy Related Emissions Excluding Fuels to Power CCS[biomass if,agriculture and forestry 01T03,OC]</t>
  </si>
  <si>
    <t>Industrial Energy Related Emissions Excluding Fuels to Power CCS[biomass if,agriculture and forestry 01T03,CH4]</t>
  </si>
  <si>
    <t>Industrial Energy Related Emissions Excluding Fuels to Power CCS[biomass if,agriculture and forestry 01T03,N2O]</t>
  </si>
  <si>
    <t>Industrial Energy Related Emissions Excluding Fuels to Power CCS[biomass if,agriculture and forestry 01T03,F gases]</t>
  </si>
  <si>
    <t>Industrial Energy Related Emissions Excluding Fuels to Power CCS[biomass if,coal mining 05,CO2]</t>
  </si>
  <si>
    <t>Industrial Energy Related Emissions Excluding Fuels to Power CCS[biomass if,coal mining 05,VOC]</t>
  </si>
  <si>
    <t>Industrial Energy Related Emissions Excluding Fuels to Power CCS[biomass if,coal mining 05,CO]</t>
  </si>
  <si>
    <t>Industrial Energy Related Emissions Excluding Fuels to Power CCS[biomass if,coal mining 05,NOx]</t>
  </si>
  <si>
    <t>Industrial Energy Related Emissions Excluding Fuels to Power CCS[biomass if,coal mining 05,PM10]</t>
  </si>
  <si>
    <t>Industrial Energy Related Emissions Excluding Fuels to Power CCS[biomass if,coal mining 05,PM25]</t>
  </si>
  <si>
    <t>Industrial Energy Related Emissions Excluding Fuels to Power CCS[biomass if,coal mining 05,SOx]</t>
  </si>
  <si>
    <t>Industrial Energy Related Emissions Excluding Fuels to Power CCS[biomass if,coal mining 05,BC]</t>
  </si>
  <si>
    <t>Industrial Energy Related Emissions Excluding Fuels to Power CCS[biomass if,coal mining 05,OC]</t>
  </si>
  <si>
    <t>Industrial Energy Related Emissions Excluding Fuels to Power CCS[biomass if,coal mining 05,CH4]</t>
  </si>
  <si>
    <t>Industrial Energy Related Emissions Excluding Fuels to Power CCS[biomass if,coal mining 05,N2O]</t>
  </si>
  <si>
    <t>Industrial Energy Related Emissions Excluding Fuels to Power CCS[biomass if,coal mining 05,F gases]</t>
  </si>
  <si>
    <t>Industrial Energy Related Emissions Excluding Fuels to Power CCS[biomass if,oil and gas extraction 06,CO2]</t>
  </si>
  <si>
    <t>Industrial Energy Related Emissions Excluding Fuels to Power CCS[biomass if,oil and gas extraction 06,VOC]</t>
  </si>
  <si>
    <t>Industrial Energy Related Emissions Excluding Fuels to Power CCS[biomass if,oil and gas extraction 06,CO]</t>
  </si>
  <si>
    <t>Industrial Energy Related Emissions Excluding Fuels to Power CCS[biomass if,oil and gas extraction 06,NOx]</t>
  </si>
  <si>
    <t>Industrial Energy Related Emissions Excluding Fuels to Power CCS[biomass if,oil and gas extraction 06,PM10]</t>
  </si>
  <si>
    <t>Industrial Energy Related Emissions Excluding Fuels to Power CCS[biomass if,oil and gas extraction 06,PM25]</t>
  </si>
  <si>
    <t>Industrial Energy Related Emissions Excluding Fuels to Power CCS[biomass if,oil and gas extraction 06,SOx]</t>
  </si>
  <si>
    <t>Industrial Energy Related Emissions Excluding Fuels to Power CCS[biomass if,oil and gas extraction 06,BC]</t>
  </si>
  <si>
    <t>Industrial Energy Related Emissions Excluding Fuels to Power CCS[biomass if,oil and gas extraction 06,OC]</t>
  </si>
  <si>
    <t>Industrial Energy Related Emissions Excluding Fuels to Power CCS[biomass if,oil and gas extraction 06,CH4]</t>
  </si>
  <si>
    <t>Industrial Energy Related Emissions Excluding Fuels to Power CCS[biomass if,oil and gas extraction 06,N2O]</t>
  </si>
  <si>
    <t>Industrial Energy Related Emissions Excluding Fuels to Power CCS[biomass if,oil and gas extraction 06,F gases]</t>
  </si>
  <si>
    <t>Industrial Energy Related Emissions Excluding Fuels to Power CCS[biomass if,other mining and quarrying 07T08,CO2]</t>
  </si>
  <si>
    <t>Industrial Energy Related Emissions Excluding Fuels to Power CCS[biomass if,other mining and quarrying 07T08,VOC]</t>
  </si>
  <si>
    <t>Industrial Energy Related Emissions Excluding Fuels to Power CCS[biomass if,other mining and quarrying 07T08,CO]</t>
  </si>
  <si>
    <t>Industrial Energy Related Emissions Excluding Fuels to Power CCS[biomass if,other mining and quarrying 07T08,NOx]</t>
  </si>
  <si>
    <t>Industrial Energy Related Emissions Excluding Fuels to Power CCS[biomass if,other mining and quarrying 07T08,PM10]</t>
  </si>
  <si>
    <t>Industrial Energy Related Emissions Excluding Fuels to Power CCS[biomass if,other mining and quarrying 07T08,PM25]</t>
  </si>
  <si>
    <t>Industrial Energy Related Emissions Excluding Fuels to Power CCS[biomass if,other mining and quarrying 07T08,SOx]</t>
  </si>
  <si>
    <t>Industrial Energy Related Emissions Excluding Fuels to Power CCS[biomass if,other mining and quarrying 07T08,BC]</t>
  </si>
  <si>
    <t>Industrial Energy Related Emissions Excluding Fuels to Power CCS[biomass if,other mining and quarrying 07T08,OC]</t>
  </si>
  <si>
    <t>Industrial Energy Related Emissions Excluding Fuels to Power CCS[biomass if,other mining and quarrying 07T08,CH4]</t>
  </si>
  <si>
    <t>Industrial Energy Related Emissions Excluding Fuels to Power CCS[biomass if,other mining and quarrying 07T08,N2O]</t>
  </si>
  <si>
    <t>Industrial Energy Related Emissions Excluding Fuels to Power CCS[biomass if,other mining and quarrying 07T08,F gases]</t>
  </si>
  <si>
    <t>Industrial Energy Related Emissions Excluding Fuels to Power CCS[biomass if,food beverage and tobacco 10T12,CO2]</t>
  </si>
  <si>
    <t>Industrial Energy Related Emissions Excluding Fuels to Power CCS[biomass if,food beverage and tobacco 10T12,VOC]</t>
  </si>
  <si>
    <t>Industrial Energy Related Emissions Excluding Fuels to Power CCS[biomass if,food beverage and tobacco 10T12,CO]</t>
  </si>
  <si>
    <t>Industrial Energy Related Emissions Excluding Fuels to Power CCS[biomass if,food beverage and tobacco 10T12,NOx]</t>
  </si>
  <si>
    <t>Industrial Energy Related Emissions Excluding Fuels to Power CCS[biomass if,food beverage and tobacco 10T12,PM10]</t>
  </si>
  <si>
    <t>Industrial Energy Related Emissions Excluding Fuels to Power CCS[biomass if,food beverage and tobacco 10T12,PM25]</t>
  </si>
  <si>
    <t>Industrial Energy Related Emissions Excluding Fuels to Power CCS[biomass if,food beverage and tobacco 10T12,SOx]</t>
  </si>
  <si>
    <t>Industrial Energy Related Emissions Excluding Fuels to Power CCS[biomass if,food beverage and tobacco 10T12,BC]</t>
  </si>
  <si>
    <t>Industrial Energy Related Emissions Excluding Fuels to Power CCS[biomass if,food beverage and tobacco 10T12,OC]</t>
  </si>
  <si>
    <t>Industrial Energy Related Emissions Excluding Fuels to Power CCS[biomass if,food beverage and tobacco 10T12,CH4]</t>
  </si>
  <si>
    <t>Industrial Energy Related Emissions Excluding Fuels to Power CCS[biomass if,food beverage and tobacco 10T12,N2O]</t>
  </si>
  <si>
    <t>Industrial Energy Related Emissions Excluding Fuels to Power CCS[biomass if,food beverage and tobacco 10T12,F gases]</t>
  </si>
  <si>
    <t>Industrial Energy Related Emissions Excluding Fuels to Power CCS[biomass if,textiles apparel and leather 13T15,CO2]</t>
  </si>
  <si>
    <t>Industrial Energy Related Emissions Excluding Fuels to Power CCS[biomass if,textiles apparel and leather 13T15,VOC]</t>
  </si>
  <si>
    <t>Industrial Energy Related Emissions Excluding Fuels to Power CCS[biomass if,textiles apparel and leather 13T15,CO]</t>
  </si>
  <si>
    <t>Industrial Energy Related Emissions Excluding Fuels to Power CCS[biomass if,textiles apparel and leather 13T15,NOx]</t>
  </si>
  <si>
    <t>Industrial Energy Related Emissions Excluding Fuels to Power CCS[biomass if,textiles apparel and leather 13T15,PM10]</t>
  </si>
  <si>
    <t>Industrial Energy Related Emissions Excluding Fuels to Power CCS[biomass if,textiles apparel and leather 13T15,PM25]</t>
  </si>
  <si>
    <t>Industrial Energy Related Emissions Excluding Fuels to Power CCS[biomass if,textiles apparel and leather 13T15,SOx]</t>
  </si>
  <si>
    <t>Industrial Energy Related Emissions Excluding Fuels to Power CCS[biomass if,textiles apparel and leather 13T15,BC]</t>
  </si>
  <si>
    <t>Industrial Energy Related Emissions Excluding Fuels to Power CCS[biomass if,textiles apparel and leather 13T15,OC]</t>
  </si>
  <si>
    <t>Industrial Energy Related Emissions Excluding Fuels to Power CCS[biomass if,textiles apparel and leather 13T15,CH4]</t>
  </si>
  <si>
    <t>Industrial Energy Related Emissions Excluding Fuels to Power CCS[biomass if,textiles apparel and leather 13T15,N2O]</t>
  </si>
  <si>
    <t>Industrial Energy Related Emissions Excluding Fuels to Power CCS[biomass if,textiles apparel and leather 13T15,F gases]</t>
  </si>
  <si>
    <t>Industrial Energy Related Emissions Excluding Fuels to Power CCS[biomass if,wood products 16,CO2]</t>
  </si>
  <si>
    <t>Industrial Energy Related Emissions Excluding Fuels to Power CCS[biomass if,wood products 16,VOC]</t>
  </si>
  <si>
    <t>Industrial Energy Related Emissions Excluding Fuels to Power CCS[biomass if,wood products 16,CO]</t>
  </si>
  <si>
    <t>Industrial Energy Related Emissions Excluding Fuels to Power CCS[biomass if,wood products 16,NOx]</t>
  </si>
  <si>
    <t>Industrial Energy Related Emissions Excluding Fuels to Power CCS[biomass if,wood products 16,PM10]</t>
  </si>
  <si>
    <t>Industrial Energy Related Emissions Excluding Fuels to Power CCS[biomass if,wood products 16,PM25]</t>
  </si>
  <si>
    <t>Industrial Energy Related Emissions Excluding Fuels to Power CCS[biomass if,wood products 16,SOx]</t>
  </si>
  <si>
    <t>Industrial Energy Related Emissions Excluding Fuels to Power CCS[biomass if,wood products 16,BC]</t>
  </si>
  <si>
    <t>Industrial Energy Related Emissions Excluding Fuels to Power CCS[biomass if,wood products 16,OC]</t>
  </si>
  <si>
    <t>Industrial Energy Related Emissions Excluding Fuels to Power CCS[biomass if,wood products 16,CH4]</t>
  </si>
  <si>
    <t>Industrial Energy Related Emissions Excluding Fuels to Power CCS[biomass if,wood products 16,N2O]</t>
  </si>
  <si>
    <t>Industrial Energy Related Emissions Excluding Fuels to Power CCS[biomass if,wood products 16,F gases]</t>
  </si>
  <si>
    <t>Industrial Energy Related Emissions Excluding Fuels to Power CCS[biomass if,pulp paper and printing 17T18,CO2]</t>
  </si>
  <si>
    <t>Industrial Energy Related Emissions Excluding Fuels to Power CCS[biomass if,pulp paper and printing 17T18,VOC]</t>
  </si>
  <si>
    <t>Industrial Energy Related Emissions Excluding Fuels to Power CCS[biomass if,pulp paper and printing 17T18,CO]</t>
  </si>
  <si>
    <t>Industrial Energy Related Emissions Excluding Fuels to Power CCS[biomass if,pulp paper and printing 17T18,NOx]</t>
  </si>
  <si>
    <t>Industrial Energy Related Emissions Excluding Fuels to Power CCS[biomass if,pulp paper and printing 17T18,PM10]</t>
  </si>
  <si>
    <t>Industrial Energy Related Emissions Excluding Fuels to Power CCS[biomass if,pulp paper and printing 17T18,PM25]</t>
  </si>
  <si>
    <t>Industrial Energy Related Emissions Excluding Fuels to Power CCS[biomass if,pulp paper and printing 17T18,SOx]</t>
  </si>
  <si>
    <t>Industrial Energy Related Emissions Excluding Fuels to Power CCS[biomass if,pulp paper and printing 17T18,BC]</t>
  </si>
  <si>
    <t>Industrial Energy Related Emissions Excluding Fuels to Power CCS[biomass if,pulp paper and printing 17T18,OC]</t>
  </si>
  <si>
    <t>Industrial Energy Related Emissions Excluding Fuels to Power CCS[biomass if,pulp paper and printing 17T18,CH4]</t>
  </si>
  <si>
    <t>Industrial Energy Related Emissions Excluding Fuels to Power CCS[biomass if,pulp paper and printing 17T18,N2O]</t>
  </si>
  <si>
    <t>Industrial Energy Related Emissions Excluding Fuels to Power CCS[biomass if,pulp paper and printing 17T18,F gases]</t>
  </si>
  <si>
    <t>Industrial Energy Related Emissions Excluding Fuels to Power CCS[biomass if,refined petroleum and coke 19,CO2]</t>
  </si>
  <si>
    <t>Industrial Energy Related Emissions Excluding Fuels to Power CCS[biomass if,refined petroleum and coke 19,VOC]</t>
  </si>
  <si>
    <t>Industrial Energy Related Emissions Excluding Fuels to Power CCS[biomass if,refined petroleum and coke 19,CO]</t>
  </si>
  <si>
    <t>Industrial Energy Related Emissions Excluding Fuels to Power CCS[biomass if,refined petroleum and coke 19,NOx]</t>
  </si>
  <si>
    <t>Industrial Energy Related Emissions Excluding Fuels to Power CCS[biomass if,refined petroleum and coke 19,PM10]</t>
  </si>
  <si>
    <t>Industrial Energy Related Emissions Excluding Fuels to Power CCS[biomass if,refined petroleum and coke 19,PM25]</t>
  </si>
  <si>
    <t>Industrial Energy Related Emissions Excluding Fuels to Power CCS[biomass if,refined petroleum and coke 19,SOx]</t>
  </si>
  <si>
    <t>Industrial Energy Related Emissions Excluding Fuels to Power CCS[biomass if,refined petroleum and coke 19,BC]</t>
  </si>
  <si>
    <t>Industrial Energy Related Emissions Excluding Fuels to Power CCS[biomass if,refined petroleum and coke 19,OC]</t>
  </si>
  <si>
    <t>Industrial Energy Related Emissions Excluding Fuels to Power CCS[biomass if,refined petroleum and coke 19,CH4]</t>
  </si>
  <si>
    <t>Industrial Energy Related Emissions Excluding Fuels to Power CCS[biomass if,refined petroleum and coke 19,N2O]</t>
  </si>
  <si>
    <t>Industrial Energy Related Emissions Excluding Fuels to Power CCS[biomass if,refined petroleum and coke 19,F gases]</t>
  </si>
  <si>
    <t>Industrial Energy Related Emissions Excluding Fuels to Power CCS[biomass if,chemicals 20,CO2]</t>
  </si>
  <si>
    <t>Industrial Energy Related Emissions Excluding Fuels to Power CCS[biomass if,chemicals 20,VOC]</t>
  </si>
  <si>
    <t>Industrial Energy Related Emissions Excluding Fuels to Power CCS[biomass if,chemicals 20,CO]</t>
  </si>
  <si>
    <t>Industrial Energy Related Emissions Excluding Fuels to Power CCS[biomass if,chemicals 20,NOx]</t>
  </si>
  <si>
    <t>Industrial Energy Related Emissions Excluding Fuels to Power CCS[biomass if,chemicals 20,PM10]</t>
  </si>
  <si>
    <t>Industrial Energy Related Emissions Excluding Fuels to Power CCS[biomass if,chemicals 20,PM25]</t>
  </si>
  <si>
    <t>Industrial Energy Related Emissions Excluding Fuels to Power CCS[biomass if,chemicals 20,SOx]</t>
  </si>
  <si>
    <t>Industrial Energy Related Emissions Excluding Fuels to Power CCS[biomass if,chemicals 20,BC]</t>
  </si>
  <si>
    <t>Industrial Energy Related Emissions Excluding Fuels to Power CCS[biomass if,chemicals 20,OC]</t>
  </si>
  <si>
    <t>Industrial Energy Related Emissions Excluding Fuels to Power CCS[biomass if,chemicals 20,CH4]</t>
  </si>
  <si>
    <t>Industrial Energy Related Emissions Excluding Fuels to Power CCS[biomass if,chemicals 20,N2O]</t>
  </si>
  <si>
    <t>Industrial Energy Related Emissions Excluding Fuels to Power CCS[biomass if,chemicals 20,F gases]</t>
  </si>
  <si>
    <t>Industrial Energy Related Emissions Excluding Fuels to Power CCS[biomass if,rubber and plastic products 22,CO2]</t>
  </si>
  <si>
    <t>Industrial Energy Related Emissions Excluding Fuels to Power CCS[biomass if,rubber and plastic products 22,VOC]</t>
  </si>
  <si>
    <t>Industrial Energy Related Emissions Excluding Fuels to Power CCS[biomass if,rubber and plastic products 22,CO]</t>
  </si>
  <si>
    <t>Industrial Energy Related Emissions Excluding Fuels to Power CCS[biomass if,rubber and plastic products 22,NOx]</t>
  </si>
  <si>
    <t>Industrial Energy Related Emissions Excluding Fuels to Power CCS[biomass if,rubber and plastic products 22,PM10]</t>
  </si>
  <si>
    <t>Industrial Energy Related Emissions Excluding Fuels to Power CCS[biomass if,rubber and plastic products 22,PM25]</t>
  </si>
  <si>
    <t>Industrial Energy Related Emissions Excluding Fuels to Power CCS[biomass if,rubber and plastic products 22,SOx]</t>
  </si>
  <si>
    <t>Industrial Energy Related Emissions Excluding Fuels to Power CCS[biomass if,rubber and plastic products 22,BC]</t>
  </si>
  <si>
    <t>Industrial Energy Related Emissions Excluding Fuels to Power CCS[biomass if,rubber and plastic products 22,OC]</t>
  </si>
  <si>
    <t>Industrial Energy Related Emissions Excluding Fuels to Power CCS[biomass if,rubber and plastic products 22,CH4]</t>
  </si>
  <si>
    <t>Industrial Energy Related Emissions Excluding Fuels to Power CCS[biomass if,rubber and plastic products 22,N2O]</t>
  </si>
  <si>
    <t>Industrial Energy Related Emissions Excluding Fuels to Power CCS[biomass if,rubber and plastic products 22,F gases]</t>
  </si>
  <si>
    <t>Industrial Energy Related Emissions Excluding Fuels to Power CCS[biomass if,glass and glass products 231,CO2]</t>
  </si>
  <si>
    <t>Industrial Energy Related Emissions Excluding Fuels to Power CCS[biomass if,glass and glass products 231,VOC]</t>
  </si>
  <si>
    <t>Industrial Energy Related Emissions Excluding Fuels to Power CCS[biomass if,glass and glass products 231,CO]</t>
  </si>
  <si>
    <t>Industrial Energy Related Emissions Excluding Fuels to Power CCS[biomass if,glass and glass products 231,NOx]</t>
  </si>
  <si>
    <t>Industrial Energy Related Emissions Excluding Fuels to Power CCS[biomass if,glass and glass products 231,PM10]</t>
  </si>
  <si>
    <t>Industrial Energy Related Emissions Excluding Fuels to Power CCS[biomass if,glass and glass products 231,PM25]</t>
  </si>
  <si>
    <t>Industrial Energy Related Emissions Excluding Fuels to Power CCS[biomass if,glass and glass products 231,SOx]</t>
  </si>
  <si>
    <t>Industrial Energy Related Emissions Excluding Fuels to Power CCS[biomass if,glass and glass products 231,BC]</t>
  </si>
  <si>
    <t>Industrial Energy Related Emissions Excluding Fuels to Power CCS[biomass if,glass and glass products 231,OC]</t>
  </si>
  <si>
    <t>Industrial Energy Related Emissions Excluding Fuels to Power CCS[biomass if,glass and glass products 231,CH4]</t>
  </si>
  <si>
    <t>Industrial Energy Related Emissions Excluding Fuels to Power CCS[biomass if,glass and glass products 231,N2O]</t>
  </si>
  <si>
    <t>Industrial Energy Related Emissions Excluding Fuels to Power CCS[biomass if,glass and glass products 231,F gases]</t>
  </si>
  <si>
    <t>Industrial Energy Related Emissions Excluding Fuels to Power CCS[biomass if,cement and other nonmetallic minerals 239,CO2]</t>
  </si>
  <si>
    <t>Industrial Energy Related Emissions Excluding Fuels to Power CCS[biomass if,cement and other nonmetallic minerals 239,VOC]</t>
  </si>
  <si>
    <t>Industrial Energy Related Emissions Excluding Fuels to Power CCS[biomass if,cement and other nonmetallic minerals 239,CO]</t>
  </si>
  <si>
    <t>Industrial Energy Related Emissions Excluding Fuels to Power CCS[biomass if,cement and other nonmetallic minerals 239,NOx]</t>
  </si>
  <si>
    <t>Industrial Energy Related Emissions Excluding Fuels to Power CCS[biomass if,cement and other nonmetallic minerals 239,PM10]</t>
  </si>
  <si>
    <t>Industrial Energy Related Emissions Excluding Fuels to Power CCS[biomass if,cement and other nonmetallic minerals 239,PM25]</t>
  </si>
  <si>
    <t>Industrial Energy Related Emissions Excluding Fuels to Power CCS[biomass if,cement and other nonmetallic minerals 239,SOx]</t>
  </si>
  <si>
    <t>Industrial Energy Related Emissions Excluding Fuels to Power CCS[biomass if,cement and other nonmetallic minerals 239,BC]</t>
  </si>
  <si>
    <t>Industrial Energy Related Emissions Excluding Fuels to Power CCS[biomass if,cement and other nonmetallic minerals 239,OC]</t>
  </si>
  <si>
    <t>Industrial Energy Related Emissions Excluding Fuels to Power CCS[biomass if,cement and other nonmetallic minerals 239,CH4]</t>
  </si>
  <si>
    <t>Industrial Energy Related Emissions Excluding Fuels to Power CCS[biomass if,cement and other nonmetallic minerals 239,N2O]</t>
  </si>
  <si>
    <t>Industrial Energy Related Emissions Excluding Fuels to Power CCS[biomass if,cement and other nonmetallic minerals 239,F gases]</t>
  </si>
  <si>
    <t>Industrial Energy Related Emissions Excluding Fuels to Power CCS[biomass if,iron and steel 241,CO2]</t>
  </si>
  <si>
    <t>Industrial Energy Related Emissions Excluding Fuels to Power CCS[biomass if,iron and steel 241,VOC]</t>
  </si>
  <si>
    <t>Industrial Energy Related Emissions Excluding Fuels to Power CCS[biomass if,iron and steel 241,CO]</t>
  </si>
  <si>
    <t>Industrial Energy Related Emissions Excluding Fuels to Power CCS[biomass if,iron and steel 241,NOx]</t>
  </si>
  <si>
    <t>Industrial Energy Related Emissions Excluding Fuels to Power CCS[biomass if,iron and steel 241,PM10]</t>
  </si>
  <si>
    <t>Industrial Energy Related Emissions Excluding Fuels to Power CCS[biomass if,iron and steel 241,PM25]</t>
  </si>
  <si>
    <t>Industrial Energy Related Emissions Excluding Fuels to Power CCS[biomass if,iron and steel 241,SOx]</t>
  </si>
  <si>
    <t>Industrial Energy Related Emissions Excluding Fuels to Power CCS[biomass if,iron and steel 241,BC]</t>
  </si>
  <si>
    <t>Industrial Energy Related Emissions Excluding Fuels to Power CCS[biomass if,iron and steel 241,OC]</t>
  </si>
  <si>
    <t>Industrial Energy Related Emissions Excluding Fuels to Power CCS[biomass if,iron and steel 241,CH4]</t>
  </si>
  <si>
    <t>Industrial Energy Related Emissions Excluding Fuels to Power CCS[biomass if,iron and steel 241,N2O]</t>
  </si>
  <si>
    <t>Industrial Energy Related Emissions Excluding Fuels to Power CCS[biomass if,iron and steel 241,F gases]</t>
  </si>
  <si>
    <t>Industrial Energy Related Emissions Excluding Fuels to Power CCS[biomass if,other metals 242,CO2]</t>
  </si>
  <si>
    <t>Industrial Energy Related Emissions Excluding Fuels to Power CCS[biomass if,other metals 242,VOC]</t>
  </si>
  <si>
    <t>Industrial Energy Related Emissions Excluding Fuels to Power CCS[biomass if,other metals 242,CO]</t>
  </si>
  <si>
    <t>Industrial Energy Related Emissions Excluding Fuels to Power CCS[biomass if,other metals 242,NOx]</t>
  </si>
  <si>
    <t>Industrial Energy Related Emissions Excluding Fuels to Power CCS[biomass if,other metals 242,PM10]</t>
  </si>
  <si>
    <t>Industrial Energy Related Emissions Excluding Fuels to Power CCS[biomass if,other metals 242,PM25]</t>
  </si>
  <si>
    <t>Industrial Energy Related Emissions Excluding Fuels to Power CCS[biomass if,other metals 242,SOx]</t>
  </si>
  <si>
    <t>Industrial Energy Related Emissions Excluding Fuels to Power CCS[biomass if,other metals 242,BC]</t>
  </si>
  <si>
    <t>Industrial Energy Related Emissions Excluding Fuels to Power CCS[biomass if,other metals 242,OC]</t>
  </si>
  <si>
    <t>Industrial Energy Related Emissions Excluding Fuels to Power CCS[biomass if,other metals 242,CH4]</t>
  </si>
  <si>
    <t>Industrial Energy Related Emissions Excluding Fuels to Power CCS[biomass if,other metals 242,N2O]</t>
  </si>
  <si>
    <t>Industrial Energy Related Emissions Excluding Fuels to Power CCS[biomass if,other metals 242,F gases]</t>
  </si>
  <si>
    <t>Industrial Energy Related Emissions Excluding Fuels to Power CCS[biomass if,metal products except machinery and vehicles 25,CO2]</t>
  </si>
  <si>
    <t>Industrial Energy Related Emissions Excluding Fuels to Power CCS[biomass if,metal products except machinery and vehicles 25,VOC]</t>
  </si>
  <si>
    <t>Industrial Energy Related Emissions Excluding Fuels to Power CCS[biomass if,metal products except machinery and vehicles 25,CO]</t>
  </si>
  <si>
    <t>Industrial Energy Related Emissions Excluding Fuels to Power CCS[biomass if,metal products except machinery and vehicles 25,NOx]</t>
  </si>
  <si>
    <t>Industrial Energy Related Emissions Excluding Fuels to Power CCS[biomass if,metal products except machinery and vehicles 25,PM10]</t>
  </si>
  <si>
    <t>Industrial Energy Related Emissions Excluding Fuels to Power CCS[biomass if,metal products except machinery and vehicles 25,PM25]</t>
  </si>
  <si>
    <t>Industrial Energy Related Emissions Excluding Fuels to Power CCS[biomass if,metal products except machinery and vehicles 25,SOx]</t>
  </si>
  <si>
    <t>Industrial Energy Related Emissions Excluding Fuels to Power CCS[biomass if,metal products except machinery and vehicles 25,BC]</t>
  </si>
  <si>
    <t>Industrial Energy Related Emissions Excluding Fuels to Power CCS[biomass if,metal products except machinery and vehicles 25,OC]</t>
  </si>
  <si>
    <t>Industrial Energy Related Emissions Excluding Fuels to Power CCS[biomass if,metal products except machinery and vehicles 25,CH4]</t>
  </si>
  <si>
    <t>Industrial Energy Related Emissions Excluding Fuels to Power CCS[biomass if,metal products except machinery and vehicles 25,N2O]</t>
  </si>
  <si>
    <t>Industrial Energy Related Emissions Excluding Fuels to Power CCS[biomass if,metal products except machinery and vehicles 25,F gases]</t>
  </si>
  <si>
    <t>Industrial Energy Related Emissions Excluding Fuels to Power CCS[biomass if,computers and electronics 26,CO2]</t>
  </si>
  <si>
    <t>Industrial Energy Related Emissions Excluding Fuels to Power CCS[biomass if,computers and electronics 26,VOC]</t>
  </si>
  <si>
    <t>Industrial Energy Related Emissions Excluding Fuels to Power CCS[biomass if,computers and electronics 26,CO]</t>
  </si>
  <si>
    <t>Industrial Energy Related Emissions Excluding Fuels to Power CCS[biomass if,computers and electronics 26,NOx]</t>
  </si>
  <si>
    <t>Industrial Energy Related Emissions Excluding Fuels to Power CCS[biomass if,computers and electronics 26,PM10]</t>
  </si>
  <si>
    <t>Industrial Energy Related Emissions Excluding Fuels to Power CCS[biomass if,computers and electronics 26,PM25]</t>
  </si>
  <si>
    <t>Industrial Energy Related Emissions Excluding Fuels to Power CCS[biomass if,computers and electronics 26,SOx]</t>
  </si>
  <si>
    <t>Industrial Energy Related Emissions Excluding Fuels to Power CCS[biomass if,computers and electronics 26,BC]</t>
  </si>
  <si>
    <t>Industrial Energy Related Emissions Excluding Fuels to Power CCS[biomass if,computers and electronics 26,OC]</t>
  </si>
  <si>
    <t>Industrial Energy Related Emissions Excluding Fuels to Power CCS[biomass if,computers and electronics 26,CH4]</t>
  </si>
  <si>
    <t>Industrial Energy Related Emissions Excluding Fuels to Power CCS[biomass if,computers and electronics 26,N2O]</t>
  </si>
  <si>
    <t>Industrial Energy Related Emissions Excluding Fuels to Power CCS[biomass if,computers and electronics 26,F gases]</t>
  </si>
  <si>
    <t>Industrial Energy Related Emissions Excluding Fuels to Power CCS[biomass if,appliances and electrical equipment 27,CO2]</t>
  </si>
  <si>
    <t>Industrial Energy Related Emissions Excluding Fuels to Power CCS[biomass if,appliances and electrical equipment 27,VOC]</t>
  </si>
  <si>
    <t>Industrial Energy Related Emissions Excluding Fuels to Power CCS[biomass if,appliances and electrical equipment 27,CO]</t>
  </si>
  <si>
    <t>Industrial Energy Related Emissions Excluding Fuels to Power CCS[biomass if,appliances and electrical equipment 27,NOx]</t>
  </si>
  <si>
    <t>Industrial Energy Related Emissions Excluding Fuels to Power CCS[biomass if,appliances and electrical equipment 27,PM10]</t>
  </si>
  <si>
    <t>Industrial Energy Related Emissions Excluding Fuels to Power CCS[biomass if,appliances and electrical equipment 27,PM25]</t>
  </si>
  <si>
    <t>Industrial Energy Related Emissions Excluding Fuels to Power CCS[biomass if,appliances and electrical equipment 27,SOx]</t>
  </si>
  <si>
    <t>Industrial Energy Related Emissions Excluding Fuels to Power CCS[biomass if,appliances and electrical equipment 27,BC]</t>
  </si>
  <si>
    <t>Industrial Energy Related Emissions Excluding Fuels to Power CCS[biomass if,appliances and electrical equipment 27,OC]</t>
  </si>
  <si>
    <t>Industrial Energy Related Emissions Excluding Fuels to Power CCS[biomass if,appliances and electrical equipment 27,CH4]</t>
  </si>
  <si>
    <t>Industrial Energy Related Emissions Excluding Fuels to Power CCS[biomass if,appliances and electrical equipment 27,N2O]</t>
  </si>
  <si>
    <t>Industrial Energy Related Emissions Excluding Fuels to Power CCS[biomass if,appliances and electrical equipment 27,F gases]</t>
  </si>
  <si>
    <t>Industrial Energy Related Emissions Excluding Fuels to Power CCS[biomass if,other machinery 28,CO2]</t>
  </si>
  <si>
    <t>Industrial Energy Related Emissions Excluding Fuels to Power CCS[biomass if,other machinery 28,VOC]</t>
  </si>
  <si>
    <t>Industrial Energy Related Emissions Excluding Fuels to Power CCS[biomass if,other machinery 28,CO]</t>
  </si>
  <si>
    <t>Industrial Energy Related Emissions Excluding Fuels to Power CCS[biomass if,other machinery 28,NOx]</t>
  </si>
  <si>
    <t>Industrial Energy Related Emissions Excluding Fuels to Power CCS[biomass if,other machinery 28,PM10]</t>
  </si>
  <si>
    <t>Industrial Energy Related Emissions Excluding Fuels to Power CCS[biomass if,other machinery 28,PM25]</t>
  </si>
  <si>
    <t>Industrial Energy Related Emissions Excluding Fuels to Power CCS[biomass if,other machinery 28,SOx]</t>
  </si>
  <si>
    <t>Industrial Energy Related Emissions Excluding Fuels to Power CCS[biomass if,other machinery 28,BC]</t>
  </si>
  <si>
    <t>Industrial Energy Related Emissions Excluding Fuels to Power CCS[biomass if,other machinery 28,OC]</t>
  </si>
  <si>
    <t>Industrial Energy Related Emissions Excluding Fuels to Power CCS[biomass if,other machinery 28,CH4]</t>
  </si>
  <si>
    <t>Industrial Energy Related Emissions Excluding Fuels to Power CCS[biomass if,other machinery 28,N2O]</t>
  </si>
  <si>
    <t>Industrial Energy Related Emissions Excluding Fuels to Power CCS[biomass if,other machinery 28,F gases]</t>
  </si>
  <si>
    <t>Industrial Energy Related Emissions Excluding Fuels to Power CCS[biomass if,road vehicles 29,CO2]</t>
  </si>
  <si>
    <t>Industrial Energy Related Emissions Excluding Fuels to Power CCS[biomass if,road vehicles 29,VOC]</t>
  </si>
  <si>
    <t>Industrial Energy Related Emissions Excluding Fuels to Power CCS[biomass if,road vehicles 29,CO]</t>
  </si>
  <si>
    <t>Industrial Energy Related Emissions Excluding Fuels to Power CCS[biomass if,road vehicles 29,NOx]</t>
  </si>
  <si>
    <t>Industrial Energy Related Emissions Excluding Fuels to Power CCS[biomass if,road vehicles 29,PM10]</t>
  </si>
  <si>
    <t>Industrial Energy Related Emissions Excluding Fuels to Power CCS[biomass if,road vehicles 29,PM25]</t>
  </si>
  <si>
    <t>Industrial Energy Related Emissions Excluding Fuels to Power CCS[biomass if,road vehicles 29,SOx]</t>
  </si>
  <si>
    <t>Industrial Energy Related Emissions Excluding Fuels to Power CCS[biomass if,road vehicles 29,BC]</t>
  </si>
  <si>
    <t>Industrial Energy Related Emissions Excluding Fuels to Power CCS[biomass if,road vehicles 29,OC]</t>
  </si>
  <si>
    <t>Industrial Energy Related Emissions Excluding Fuels to Power CCS[biomass if,road vehicles 29,CH4]</t>
  </si>
  <si>
    <t>Industrial Energy Related Emissions Excluding Fuels to Power CCS[biomass if,road vehicles 29,N2O]</t>
  </si>
  <si>
    <t>Industrial Energy Related Emissions Excluding Fuels to Power CCS[biomass if,road vehicles 29,F gases]</t>
  </si>
  <si>
    <t>Industrial Energy Related Emissions Excluding Fuels to Power CCS[biomass if,nonroad vehicles 30,CO2]</t>
  </si>
  <si>
    <t>Industrial Energy Related Emissions Excluding Fuels to Power CCS[biomass if,nonroad vehicles 30,VOC]</t>
  </si>
  <si>
    <t>Industrial Energy Related Emissions Excluding Fuels to Power CCS[biomass if,nonroad vehicles 30,CO]</t>
  </si>
  <si>
    <t>Industrial Energy Related Emissions Excluding Fuels to Power CCS[biomass if,nonroad vehicles 30,NOx]</t>
  </si>
  <si>
    <t>Industrial Energy Related Emissions Excluding Fuels to Power CCS[biomass if,nonroad vehicles 30,PM10]</t>
  </si>
  <si>
    <t>Industrial Energy Related Emissions Excluding Fuels to Power CCS[biomass if,nonroad vehicles 30,PM25]</t>
  </si>
  <si>
    <t>Industrial Energy Related Emissions Excluding Fuels to Power CCS[biomass if,nonroad vehicles 30,SOx]</t>
  </si>
  <si>
    <t>Industrial Energy Related Emissions Excluding Fuels to Power CCS[biomass if,nonroad vehicles 30,BC]</t>
  </si>
  <si>
    <t>Industrial Energy Related Emissions Excluding Fuels to Power CCS[biomass if,nonroad vehicles 30,OC]</t>
  </si>
  <si>
    <t>Industrial Energy Related Emissions Excluding Fuels to Power CCS[biomass if,nonroad vehicles 30,CH4]</t>
  </si>
  <si>
    <t>Industrial Energy Related Emissions Excluding Fuels to Power CCS[biomass if,nonroad vehicles 30,N2O]</t>
  </si>
  <si>
    <t>Industrial Energy Related Emissions Excluding Fuels to Power CCS[biomass if,nonroad vehicles 30,F gases]</t>
  </si>
  <si>
    <t>Industrial Energy Related Emissions Excluding Fuels to Power CCS[biomass if,other manufacturing 31T33,CO2]</t>
  </si>
  <si>
    <t>Industrial Energy Related Emissions Excluding Fuels to Power CCS[biomass if,other manufacturing 31T33,VOC]</t>
  </si>
  <si>
    <t>Industrial Energy Related Emissions Excluding Fuels to Power CCS[biomass if,other manufacturing 31T33,CO]</t>
  </si>
  <si>
    <t>Industrial Energy Related Emissions Excluding Fuels to Power CCS[biomass if,other manufacturing 31T33,NOx]</t>
  </si>
  <si>
    <t>Industrial Energy Related Emissions Excluding Fuels to Power CCS[biomass if,other manufacturing 31T33,PM10]</t>
  </si>
  <si>
    <t>Industrial Energy Related Emissions Excluding Fuels to Power CCS[biomass if,other manufacturing 31T33,PM25]</t>
  </si>
  <si>
    <t>Industrial Energy Related Emissions Excluding Fuels to Power CCS[biomass if,other manufacturing 31T33,SOx]</t>
  </si>
  <si>
    <t>Industrial Energy Related Emissions Excluding Fuels to Power CCS[biomass if,other manufacturing 31T33,BC]</t>
  </si>
  <si>
    <t>Industrial Energy Related Emissions Excluding Fuels to Power CCS[biomass if,other manufacturing 31T33,OC]</t>
  </si>
  <si>
    <t>Industrial Energy Related Emissions Excluding Fuels to Power CCS[biomass if,other manufacturing 31T33,CH4]</t>
  </si>
  <si>
    <t>Industrial Energy Related Emissions Excluding Fuels to Power CCS[biomass if,other manufacturing 31T33,N2O]</t>
  </si>
  <si>
    <t>Industrial Energy Related Emissions Excluding Fuels to Power CCS[biomass if,other manufacturing 31T33,F gases]</t>
  </si>
  <si>
    <t>Industrial Energy Related Emissions Excluding Fuels to Power CCS[biomass if,energy pipelines and gas processing 352T353,CO2]</t>
  </si>
  <si>
    <t>Industrial Energy Related Emissions Excluding Fuels to Power CCS[biomass if,energy pipelines and gas processing 352T353,VOC]</t>
  </si>
  <si>
    <t>Industrial Energy Related Emissions Excluding Fuels to Power CCS[biomass if,energy pipelines and gas processing 352T353,CO]</t>
  </si>
  <si>
    <t>Industrial Energy Related Emissions Excluding Fuels to Power CCS[biomass if,energy pipelines and gas processing 352T353,NOx]</t>
  </si>
  <si>
    <t>Industrial Energy Related Emissions Excluding Fuels to Power CCS[biomass if,energy pipelines and gas processing 352T353,PM10]</t>
  </si>
  <si>
    <t>Industrial Energy Related Emissions Excluding Fuels to Power CCS[biomass if,energy pipelines and gas processing 352T353,PM25]</t>
  </si>
  <si>
    <t>Industrial Energy Related Emissions Excluding Fuels to Power CCS[biomass if,energy pipelines and gas processing 352T353,SOx]</t>
  </si>
  <si>
    <t>Industrial Energy Related Emissions Excluding Fuels to Power CCS[biomass if,energy pipelines and gas processing 352T353,BC]</t>
  </si>
  <si>
    <t>Industrial Energy Related Emissions Excluding Fuels to Power CCS[biomass if,energy pipelines and gas processing 352T353,OC]</t>
  </si>
  <si>
    <t>Industrial Energy Related Emissions Excluding Fuels to Power CCS[biomass if,energy pipelines and gas processing 352T353,CH4]</t>
  </si>
  <si>
    <t>Industrial Energy Related Emissions Excluding Fuels to Power CCS[biomass if,energy pipelines and gas processing 352T353,N2O]</t>
  </si>
  <si>
    <t>Industrial Energy Related Emissions Excluding Fuels to Power CCS[biomass if,energy pipelines and gas processing 352T353,F gases]</t>
  </si>
  <si>
    <t>Industrial Energy Related Emissions Excluding Fuels to Power CCS[biomass if,water and waste 36T39,CO2]</t>
  </si>
  <si>
    <t>Industrial Energy Related Emissions Excluding Fuels to Power CCS[biomass if,water and waste 36T39,VOC]</t>
  </si>
  <si>
    <t>Industrial Energy Related Emissions Excluding Fuels to Power CCS[biomass if,water and waste 36T39,CO]</t>
  </si>
  <si>
    <t>Industrial Energy Related Emissions Excluding Fuels to Power CCS[biomass if,water and waste 36T39,NOx]</t>
  </si>
  <si>
    <t>Industrial Energy Related Emissions Excluding Fuels to Power CCS[biomass if,water and waste 36T39,PM10]</t>
  </si>
  <si>
    <t>Industrial Energy Related Emissions Excluding Fuels to Power CCS[biomass if,water and waste 36T39,PM25]</t>
  </si>
  <si>
    <t>Industrial Energy Related Emissions Excluding Fuels to Power CCS[biomass if,water and waste 36T39,SOx]</t>
  </si>
  <si>
    <t>Industrial Energy Related Emissions Excluding Fuels to Power CCS[biomass if,water and waste 36T39,BC]</t>
  </si>
  <si>
    <t>Industrial Energy Related Emissions Excluding Fuels to Power CCS[biomass if,water and waste 36T39,OC]</t>
  </si>
  <si>
    <t>Industrial Energy Related Emissions Excluding Fuels to Power CCS[biomass if,water and waste 36T39,CH4]</t>
  </si>
  <si>
    <t>Industrial Energy Related Emissions Excluding Fuels to Power CCS[biomass if,water and waste 36T39,N2O]</t>
  </si>
  <si>
    <t>Industrial Energy Related Emissions Excluding Fuels to Power CCS[biomass if,water and waste 36T39,F gases]</t>
  </si>
  <si>
    <t>Industrial Energy Related Emissions Excluding Fuels to Power CCS[biomass if,construction 41T43,CO2]</t>
  </si>
  <si>
    <t>Industrial Energy Related Emissions Excluding Fuels to Power CCS[biomass if,construction 41T43,VOC]</t>
  </si>
  <si>
    <t>Industrial Energy Related Emissions Excluding Fuels to Power CCS[biomass if,construction 41T43,CO]</t>
  </si>
  <si>
    <t>Industrial Energy Related Emissions Excluding Fuels to Power CCS[biomass if,construction 41T43,NOx]</t>
  </si>
  <si>
    <t>Industrial Energy Related Emissions Excluding Fuels to Power CCS[biomass if,construction 41T43,PM10]</t>
  </si>
  <si>
    <t>Industrial Energy Related Emissions Excluding Fuels to Power CCS[biomass if,construction 41T43,PM25]</t>
  </si>
  <si>
    <t>Industrial Energy Related Emissions Excluding Fuels to Power CCS[biomass if,construction 41T43,SOx]</t>
  </si>
  <si>
    <t>Industrial Energy Related Emissions Excluding Fuels to Power CCS[biomass if,construction 41T43,BC]</t>
  </si>
  <si>
    <t>Industrial Energy Related Emissions Excluding Fuels to Power CCS[biomass if,construction 41T43,OC]</t>
  </si>
  <si>
    <t>Industrial Energy Related Emissions Excluding Fuels to Power CCS[biomass if,construction 41T43,CH4]</t>
  </si>
  <si>
    <t>Industrial Energy Related Emissions Excluding Fuels to Power CCS[biomass if,construction 41T43,N2O]</t>
  </si>
  <si>
    <t>Industrial Energy Related Emissions Excluding Fuels to Power CCS[biomass if,construction 41T43,F gases]</t>
  </si>
  <si>
    <t>Industrial Energy Related Emissions Excluding Fuels to Power CCS[petroleum diesel if,agriculture and forestry 01T03,CO2]</t>
  </si>
  <si>
    <t>Industrial Energy Related Emissions Excluding Fuels to Power CCS[petroleum diesel if,agriculture and forestry 01T03,VOC]</t>
  </si>
  <si>
    <t>Industrial Energy Related Emissions Excluding Fuels to Power CCS[petroleum diesel if,agriculture and forestry 01T03,CO]</t>
  </si>
  <si>
    <t>Industrial Energy Related Emissions Excluding Fuels to Power CCS[petroleum diesel if,agriculture and forestry 01T03,NOx]</t>
  </si>
  <si>
    <t>Industrial Energy Related Emissions Excluding Fuels to Power CCS[petroleum diesel if,agriculture and forestry 01T03,PM10]</t>
  </si>
  <si>
    <t>Industrial Energy Related Emissions Excluding Fuels to Power CCS[petroleum diesel if,agriculture and forestry 01T03,PM25]</t>
  </si>
  <si>
    <t>Industrial Energy Related Emissions Excluding Fuels to Power CCS[petroleum diesel if,agriculture and forestry 01T03,SOx]</t>
  </si>
  <si>
    <t>Industrial Energy Related Emissions Excluding Fuels to Power CCS[petroleum diesel if,agriculture and forestry 01T03,BC]</t>
  </si>
  <si>
    <t>Industrial Energy Related Emissions Excluding Fuels to Power CCS[petroleum diesel if,agriculture and forestry 01T03,OC]</t>
  </si>
  <si>
    <t>Industrial Energy Related Emissions Excluding Fuels to Power CCS[petroleum diesel if,agriculture and forestry 01T03,CH4]</t>
  </si>
  <si>
    <t>Industrial Energy Related Emissions Excluding Fuels to Power CCS[petroleum diesel if,agriculture and forestry 01T03,N2O]</t>
  </si>
  <si>
    <t>Industrial Energy Related Emissions Excluding Fuels to Power CCS[petroleum diesel if,agriculture and forestry 01T03,F gases]</t>
  </si>
  <si>
    <t>Industrial Energy Related Emissions Excluding Fuels to Power CCS[petroleum diesel if,coal mining 05,CO2]</t>
  </si>
  <si>
    <t>Industrial Energy Related Emissions Excluding Fuels to Power CCS[petroleum diesel if,coal mining 05,VOC]</t>
  </si>
  <si>
    <t>Industrial Energy Related Emissions Excluding Fuels to Power CCS[petroleum diesel if,coal mining 05,CO]</t>
  </si>
  <si>
    <t>Industrial Energy Related Emissions Excluding Fuels to Power CCS[petroleum diesel if,coal mining 05,NOx]</t>
  </si>
  <si>
    <t>Industrial Energy Related Emissions Excluding Fuels to Power CCS[petroleum diesel if,coal mining 05,PM10]</t>
  </si>
  <si>
    <t>Industrial Energy Related Emissions Excluding Fuels to Power CCS[petroleum diesel if,coal mining 05,PM25]</t>
  </si>
  <si>
    <t>Industrial Energy Related Emissions Excluding Fuels to Power CCS[petroleum diesel if,coal mining 05,SOx]</t>
  </si>
  <si>
    <t>Industrial Energy Related Emissions Excluding Fuels to Power CCS[petroleum diesel if,coal mining 05,BC]</t>
  </si>
  <si>
    <t>Industrial Energy Related Emissions Excluding Fuels to Power CCS[petroleum diesel if,coal mining 05,OC]</t>
  </si>
  <si>
    <t>Industrial Energy Related Emissions Excluding Fuels to Power CCS[petroleum diesel if,coal mining 05,CH4]</t>
  </si>
  <si>
    <t>Industrial Energy Related Emissions Excluding Fuels to Power CCS[petroleum diesel if,coal mining 05,N2O]</t>
  </si>
  <si>
    <t>Industrial Energy Related Emissions Excluding Fuels to Power CCS[petroleum diesel if,coal mining 05,F gases]</t>
  </si>
  <si>
    <t>Industrial Energy Related Emissions Excluding Fuels to Power CCS[petroleum diesel if,oil and gas extraction 06,CO2]</t>
  </si>
  <si>
    <t>Industrial Energy Related Emissions Excluding Fuels to Power CCS[petroleum diesel if,oil and gas extraction 06,VOC]</t>
  </si>
  <si>
    <t>Industrial Energy Related Emissions Excluding Fuels to Power CCS[petroleum diesel if,oil and gas extraction 06,CO]</t>
  </si>
  <si>
    <t>Industrial Energy Related Emissions Excluding Fuels to Power CCS[petroleum diesel if,oil and gas extraction 06,NOx]</t>
  </si>
  <si>
    <t>Industrial Energy Related Emissions Excluding Fuels to Power CCS[petroleum diesel if,oil and gas extraction 06,PM10]</t>
  </si>
  <si>
    <t>Industrial Energy Related Emissions Excluding Fuels to Power CCS[petroleum diesel if,oil and gas extraction 06,PM25]</t>
  </si>
  <si>
    <t>Industrial Energy Related Emissions Excluding Fuels to Power CCS[petroleum diesel if,oil and gas extraction 06,SOx]</t>
  </si>
  <si>
    <t>Industrial Energy Related Emissions Excluding Fuels to Power CCS[petroleum diesel if,oil and gas extraction 06,BC]</t>
  </si>
  <si>
    <t>Industrial Energy Related Emissions Excluding Fuels to Power CCS[petroleum diesel if,oil and gas extraction 06,OC]</t>
  </si>
  <si>
    <t>Industrial Energy Related Emissions Excluding Fuels to Power CCS[petroleum diesel if,oil and gas extraction 06,CH4]</t>
  </si>
  <si>
    <t>Industrial Energy Related Emissions Excluding Fuels to Power CCS[petroleum diesel if,oil and gas extraction 06,N2O]</t>
  </si>
  <si>
    <t>Industrial Energy Related Emissions Excluding Fuels to Power CCS[petroleum diesel if,oil and gas extraction 06,F gases]</t>
  </si>
  <si>
    <t>Industrial Energy Related Emissions Excluding Fuels to Power CCS[petroleum diesel if,other mining and quarrying 07T08,CO2]</t>
  </si>
  <si>
    <t>Industrial Energy Related Emissions Excluding Fuels to Power CCS[petroleum diesel if,other mining and quarrying 07T08,VOC]</t>
  </si>
  <si>
    <t>Industrial Energy Related Emissions Excluding Fuels to Power CCS[petroleum diesel if,other mining and quarrying 07T08,CO]</t>
  </si>
  <si>
    <t>Industrial Energy Related Emissions Excluding Fuels to Power CCS[petroleum diesel if,other mining and quarrying 07T08,NOx]</t>
  </si>
  <si>
    <t>Industrial Energy Related Emissions Excluding Fuels to Power CCS[petroleum diesel if,other mining and quarrying 07T08,PM10]</t>
  </si>
  <si>
    <t>Industrial Energy Related Emissions Excluding Fuels to Power CCS[petroleum diesel if,other mining and quarrying 07T08,PM25]</t>
  </si>
  <si>
    <t>Industrial Energy Related Emissions Excluding Fuels to Power CCS[petroleum diesel if,other mining and quarrying 07T08,SOx]</t>
  </si>
  <si>
    <t>Industrial Energy Related Emissions Excluding Fuels to Power CCS[petroleum diesel if,other mining and quarrying 07T08,BC]</t>
  </si>
  <si>
    <t>Industrial Energy Related Emissions Excluding Fuels to Power CCS[petroleum diesel if,other mining and quarrying 07T08,OC]</t>
  </si>
  <si>
    <t>Industrial Energy Related Emissions Excluding Fuels to Power CCS[petroleum diesel if,other mining and quarrying 07T08,CH4]</t>
  </si>
  <si>
    <t>Industrial Energy Related Emissions Excluding Fuels to Power CCS[petroleum diesel if,other mining and quarrying 07T08,N2O]</t>
  </si>
  <si>
    <t>Industrial Energy Related Emissions Excluding Fuels to Power CCS[petroleum diesel if,other mining and quarrying 07T08,F gases]</t>
  </si>
  <si>
    <t>Industrial Energy Related Emissions Excluding Fuels to Power CCS[petroleum diesel if,food beverage and tobacco 10T12,CO2]</t>
  </si>
  <si>
    <t>Industrial Energy Related Emissions Excluding Fuels to Power CCS[petroleum diesel if,food beverage and tobacco 10T12,VOC]</t>
  </si>
  <si>
    <t>Industrial Energy Related Emissions Excluding Fuels to Power CCS[petroleum diesel if,food beverage and tobacco 10T12,CO]</t>
  </si>
  <si>
    <t>Industrial Energy Related Emissions Excluding Fuels to Power CCS[petroleum diesel if,food beverage and tobacco 10T12,NOx]</t>
  </si>
  <si>
    <t>Industrial Energy Related Emissions Excluding Fuels to Power CCS[petroleum diesel if,food beverage and tobacco 10T12,PM10]</t>
  </si>
  <si>
    <t>Industrial Energy Related Emissions Excluding Fuels to Power CCS[petroleum diesel if,food beverage and tobacco 10T12,PM25]</t>
  </si>
  <si>
    <t>Industrial Energy Related Emissions Excluding Fuels to Power CCS[petroleum diesel if,food beverage and tobacco 10T12,SOx]</t>
  </si>
  <si>
    <t>Industrial Energy Related Emissions Excluding Fuels to Power CCS[petroleum diesel if,food beverage and tobacco 10T12,BC]</t>
  </si>
  <si>
    <t>Industrial Energy Related Emissions Excluding Fuels to Power CCS[petroleum diesel if,food beverage and tobacco 10T12,OC]</t>
  </si>
  <si>
    <t>Industrial Energy Related Emissions Excluding Fuels to Power CCS[petroleum diesel if,food beverage and tobacco 10T12,CH4]</t>
  </si>
  <si>
    <t>Industrial Energy Related Emissions Excluding Fuels to Power CCS[petroleum diesel if,food beverage and tobacco 10T12,N2O]</t>
  </si>
  <si>
    <t>Industrial Energy Related Emissions Excluding Fuels to Power CCS[petroleum diesel if,food beverage and tobacco 10T12,F gases]</t>
  </si>
  <si>
    <t>Industrial Energy Related Emissions Excluding Fuels to Power CCS[petroleum diesel if,textiles apparel and leather 13T15,CO2]</t>
  </si>
  <si>
    <t>Industrial Energy Related Emissions Excluding Fuels to Power CCS[petroleum diesel if,textiles apparel and leather 13T15,VOC]</t>
  </si>
  <si>
    <t>Industrial Energy Related Emissions Excluding Fuels to Power CCS[petroleum diesel if,textiles apparel and leather 13T15,CO]</t>
  </si>
  <si>
    <t>Industrial Energy Related Emissions Excluding Fuels to Power CCS[petroleum diesel if,textiles apparel and leather 13T15,NOx]</t>
  </si>
  <si>
    <t>Industrial Energy Related Emissions Excluding Fuels to Power CCS[petroleum diesel if,textiles apparel and leather 13T15,PM10]</t>
  </si>
  <si>
    <t>Industrial Energy Related Emissions Excluding Fuels to Power CCS[petroleum diesel if,textiles apparel and leather 13T15,PM25]</t>
  </si>
  <si>
    <t>Industrial Energy Related Emissions Excluding Fuels to Power CCS[petroleum diesel if,textiles apparel and leather 13T15,SOx]</t>
  </si>
  <si>
    <t>Industrial Energy Related Emissions Excluding Fuels to Power CCS[petroleum diesel if,textiles apparel and leather 13T15,BC]</t>
  </si>
  <si>
    <t>Industrial Energy Related Emissions Excluding Fuels to Power CCS[petroleum diesel if,textiles apparel and leather 13T15,OC]</t>
  </si>
  <si>
    <t>Industrial Energy Related Emissions Excluding Fuels to Power CCS[petroleum diesel if,textiles apparel and leather 13T15,CH4]</t>
  </si>
  <si>
    <t>Industrial Energy Related Emissions Excluding Fuels to Power CCS[petroleum diesel if,textiles apparel and leather 13T15,N2O]</t>
  </si>
  <si>
    <t>Industrial Energy Related Emissions Excluding Fuels to Power CCS[petroleum diesel if,textiles apparel and leather 13T15,F gases]</t>
  </si>
  <si>
    <t>Industrial Energy Related Emissions Excluding Fuels to Power CCS[petroleum diesel if,wood products 16,CO2]</t>
  </si>
  <si>
    <t>Industrial Energy Related Emissions Excluding Fuels to Power CCS[petroleum diesel if,wood products 16,VOC]</t>
  </si>
  <si>
    <t>Industrial Energy Related Emissions Excluding Fuels to Power CCS[petroleum diesel if,wood products 16,CO]</t>
  </si>
  <si>
    <t>Industrial Energy Related Emissions Excluding Fuels to Power CCS[petroleum diesel if,wood products 16,NOx]</t>
  </si>
  <si>
    <t>Industrial Energy Related Emissions Excluding Fuels to Power CCS[petroleum diesel if,wood products 16,PM10]</t>
  </si>
  <si>
    <t>Industrial Energy Related Emissions Excluding Fuels to Power CCS[petroleum diesel if,wood products 16,PM25]</t>
  </si>
  <si>
    <t>Industrial Energy Related Emissions Excluding Fuels to Power CCS[petroleum diesel if,wood products 16,SOx]</t>
  </si>
  <si>
    <t>Industrial Energy Related Emissions Excluding Fuels to Power CCS[petroleum diesel if,wood products 16,BC]</t>
  </si>
  <si>
    <t>Industrial Energy Related Emissions Excluding Fuels to Power CCS[petroleum diesel if,wood products 16,OC]</t>
  </si>
  <si>
    <t>Industrial Energy Related Emissions Excluding Fuels to Power CCS[petroleum diesel if,wood products 16,CH4]</t>
  </si>
  <si>
    <t>Industrial Energy Related Emissions Excluding Fuels to Power CCS[petroleum diesel if,wood products 16,N2O]</t>
  </si>
  <si>
    <t>Industrial Energy Related Emissions Excluding Fuels to Power CCS[petroleum diesel if,wood products 16,F gases]</t>
  </si>
  <si>
    <t>Industrial Energy Related Emissions Excluding Fuels to Power CCS[petroleum diesel if,pulp paper and printing 17T18,CO2]</t>
  </si>
  <si>
    <t>Industrial Energy Related Emissions Excluding Fuels to Power CCS[petroleum diesel if,pulp paper and printing 17T18,VOC]</t>
  </si>
  <si>
    <t>Industrial Energy Related Emissions Excluding Fuels to Power CCS[petroleum diesel if,pulp paper and printing 17T18,CO]</t>
  </si>
  <si>
    <t>Industrial Energy Related Emissions Excluding Fuels to Power CCS[petroleum diesel if,pulp paper and printing 17T18,NOx]</t>
  </si>
  <si>
    <t>Industrial Energy Related Emissions Excluding Fuels to Power CCS[petroleum diesel if,pulp paper and printing 17T18,PM10]</t>
  </si>
  <si>
    <t>Industrial Energy Related Emissions Excluding Fuels to Power CCS[petroleum diesel if,pulp paper and printing 17T18,PM25]</t>
  </si>
  <si>
    <t>Industrial Energy Related Emissions Excluding Fuels to Power CCS[petroleum diesel if,pulp paper and printing 17T18,SOx]</t>
  </si>
  <si>
    <t>Industrial Energy Related Emissions Excluding Fuels to Power CCS[petroleum diesel if,pulp paper and printing 17T18,BC]</t>
  </si>
  <si>
    <t>Industrial Energy Related Emissions Excluding Fuels to Power CCS[petroleum diesel if,pulp paper and printing 17T18,OC]</t>
  </si>
  <si>
    <t>Industrial Energy Related Emissions Excluding Fuels to Power CCS[petroleum diesel if,pulp paper and printing 17T18,CH4]</t>
  </si>
  <si>
    <t>Industrial Energy Related Emissions Excluding Fuels to Power CCS[petroleum diesel if,pulp paper and printing 17T18,N2O]</t>
  </si>
  <si>
    <t>Industrial Energy Related Emissions Excluding Fuels to Power CCS[petroleum diesel if,pulp paper and printing 17T18,F gases]</t>
  </si>
  <si>
    <t>Industrial Energy Related Emissions Excluding Fuels to Power CCS[petroleum diesel if,refined petroleum and coke 19,CO2]</t>
  </si>
  <si>
    <t>Industrial Energy Related Emissions Excluding Fuels to Power CCS[petroleum diesel if,refined petroleum and coke 19,VOC]</t>
  </si>
  <si>
    <t>Industrial Energy Related Emissions Excluding Fuels to Power CCS[petroleum diesel if,refined petroleum and coke 19,CO]</t>
  </si>
  <si>
    <t>Industrial Energy Related Emissions Excluding Fuels to Power CCS[petroleum diesel if,refined petroleum and coke 19,NOx]</t>
  </si>
  <si>
    <t>Industrial Energy Related Emissions Excluding Fuels to Power CCS[petroleum diesel if,refined petroleum and coke 19,PM10]</t>
  </si>
  <si>
    <t>Industrial Energy Related Emissions Excluding Fuels to Power CCS[petroleum diesel if,refined petroleum and coke 19,PM25]</t>
  </si>
  <si>
    <t>Industrial Energy Related Emissions Excluding Fuels to Power CCS[petroleum diesel if,refined petroleum and coke 19,SOx]</t>
  </si>
  <si>
    <t>Industrial Energy Related Emissions Excluding Fuels to Power CCS[petroleum diesel if,refined petroleum and coke 19,BC]</t>
  </si>
  <si>
    <t>Industrial Energy Related Emissions Excluding Fuels to Power CCS[petroleum diesel if,refined petroleum and coke 19,OC]</t>
  </si>
  <si>
    <t>Industrial Energy Related Emissions Excluding Fuels to Power CCS[petroleum diesel if,refined petroleum and coke 19,CH4]</t>
  </si>
  <si>
    <t>Industrial Energy Related Emissions Excluding Fuels to Power CCS[petroleum diesel if,refined petroleum and coke 19,N2O]</t>
  </si>
  <si>
    <t>Industrial Energy Related Emissions Excluding Fuels to Power CCS[petroleum diesel if,refined petroleum and coke 19,F gases]</t>
  </si>
  <si>
    <t>Industrial Energy Related Emissions Excluding Fuels to Power CCS[petroleum diesel if,chemicals 20,CO2]</t>
  </si>
  <si>
    <t>Industrial Energy Related Emissions Excluding Fuels to Power CCS[petroleum diesel if,chemicals 20,VOC]</t>
  </si>
  <si>
    <t>Industrial Energy Related Emissions Excluding Fuels to Power CCS[petroleum diesel if,chemicals 20,CO]</t>
  </si>
  <si>
    <t>Industrial Energy Related Emissions Excluding Fuels to Power CCS[petroleum diesel if,chemicals 20,NOx]</t>
  </si>
  <si>
    <t>Industrial Energy Related Emissions Excluding Fuels to Power CCS[petroleum diesel if,chemicals 20,PM10]</t>
  </si>
  <si>
    <t>Industrial Energy Related Emissions Excluding Fuels to Power CCS[petroleum diesel if,chemicals 20,PM25]</t>
  </si>
  <si>
    <t>Industrial Energy Related Emissions Excluding Fuels to Power CCS[petroleum diesel if,chemicals 20,SOx]</t>
  </si>
  <si>
    <t>Industrial Energy Related Emissions Excluding Fuels to Power CCS[petroleum diesel if,chemicals 20,BC]</t>
  </si>
  <si>
    <t>Industrial Energy Related Emissions Excluding Fuels to Power CCS[petroleum diesel if,chemicals 20,OC]</t>
  </si>
  <si>
    <t>Industrial Energy Related Emissions Excluding Fuels to Power CCS[petroleum diesel if,chemicals 20,CH4]</t>
  </si>
  <si>
    <t>Industrial Energy Related Emissions Excluding Fuels to Power CCS[petroleum diesel if,chemicals 20,N2O]</t>
  </si>
  <si>
    <t>Industrial Energy Related Emissions Excluding Fuels to Power CCS[petroleum diesel if,chemicals 20,F gases]</t>
  </si>
  <si>
    <t>Industrial Energy Related Emissions Excluding Fuels to Power CCS[petroleum diesel if,rubber and plastic products 22,CO2]</t>
  </si>
  <si>
    <t>Industrial Energy Related Emissions Excluding Fuels to Power CCS[petroleum diesel if,rubber and plastic products 22,VOC]</t>
  </si>
  <si>
    <t>Industrial Energy Related Emissions Excluding Fuels to Power CCS[petroleum diesel if,rubber and plastic products 22,CO]</t>
  </si>
  <si>
    <t>Industrial Energy Related Emissions Excluding Fuels to Power CCS[petroleum diesel if,rubber and plastic products 22,NOx]</t>
  </si>
  <si>
    <t>Industrial Energy Related Emissions Excluding Fuels to Power CCS[petroleum diesel if,rubber and plastic products 22,PM10]</t>
  </si>
  <si>
    <t>Industrial Energy Related Emissions Excluding Fuels to Power CCS[petroleum diesel if,rubber and plastic products 22,PM25]</t>
  </si>
  <si>
    <t>Industrial Energy Related Emissions Excluding Fuels to Power CCS[petroleum diesel if,rubber and plastic products 22,SOx]</t>
  </si>
  <si>
    <t>Industrial Energy Related Emissions Excluding Fuels to Power CCS[petroleum diesel if,rubber and plastic products 22,BC]</t>
  </si>
  <si>
    <t>Industrial Energy Related Emissions Excluding Fuels to Power CCS[petroleum diesel if,rubber and plastic products 22,OC]</t>
  </si>
  <si>
    <t>Industrial Energy Related Emissions Excluding Fuels to Power CCS[petroleum diesel if,rubber and plastic products 22,CH4]</t>
  </si>
  <si>
    <t>Industrial Energy Related Emissions Excluding Fuels to Power CCS[petroleum diesel if,rubber and plastic products 22,N2O]</t>
  </si>
  <si>
    <t>Industrial Energy Related Emissions Excluding Fuels to Power CCS[petroleum diesel if,rubber and plastic products 22,F gases]</t>
  </si>
  <si>
    <t>Industrial Energy Related Emissions Excluding Fuels to Power CCS[petroleum diesel if,glass and glass products 231,CO2]</t>
  </si>
  <si>
    <t>Industrial Energy Related Emissions Excluding Fuels to Power CCS[petroleum diesel if,glass and glass products 231,VOC]</t>
  </si>
  <si>
    <t>Industrial Energy Related Emissions Excluding Fuels to Power CCS[petroleum diesel if,glass and glass products 231,CO]</t>
  </si>
  <si>
    <t>Industrial Energy Related Emissions Excluding Fuels to Power CCS[petroleum diesel if,glass and glass products 231,NOx]</t>
  </si>
  <si>
    <t>Industrial Energy Related Emissions Excluding Fuels to Power CCS[petroleum diesel if,glass and glass products 231,PM10]</t>
  </si>
  <si>
    <t>Industrial Energy Related Emissions Excluding Fuels to Power CCS[petroleum diesel if,glass and glass products 231,PM25]</t>
  </si>
  <si>
    <t>Industrial Energy Related Emissions Excluding Fuels to Power CCS[petroleum diesel if,glass and glass products 231,SOx]</t>
  </si>
  <si>
    <t>Industrial Energy Related Emissions Excluding Fuels to Power CCS[petroleum diesel if,glass and glass products 231,BC]</t>
  </si>
  <si>
    <t>Industrial Energy Related Emissions Excluding Fuels to Power CCS[petroleum diesel if,glass and glass products 231,OC]</t>
  </si>
  <si>
    <t>Industrial Energy Related Emissions Excluding Fuels to Power CCS[petroleum diesel if,glass and glass products 231,CH4]</t>
  </si>
  <si>
    <t>Industrial Energy Related Emissions Excluding Fuels to Power CCS[petroleum diesel if,glass and glass products 231,N2O]</t>
  </si>
  <si>
    <t>Industrial Energy Related Emissions Excluding Fuels to Power CCS[petroleum diesel if,glass and glass products 231,F gases]</t>
  </si>
  <si>
    <t>Industrial Energy Related Emissions Excluding Fuels to Power CCS[petroleum diesel if,cement and other nonmetallic minerals 239,CO2]</t>
  </si>
  <si>
    <t>Industrial Energy Related Emissions Excluding Fuels to Power CCS[petroleum diesel if,cement and other nonmetallic minerals 239,VOC]</t>
  </si>
  <si>
    <t>Industrial Energy Related Emissions Excluding Fuels to Power CCS[petroleum diesel if,cement and other nonmetallic minerals 239,CO]</t>
  </si>
  <si>
    <t>Industrial Energy Related Emissions Excluding Fuels to Power CCS[petroleum diesel if,cement and other nonmetallic minerals 239,NOx]</t>
  </si>
  <si>
    <t>Industrial Energy Related Emissions Excluding Fuels to Power CCS[petroleum diesel if,cement and other nonmetallic minerals 239,PM10]</t>
  </si>
  <si>
    <t>Industrial Energy Related Emissions Excluding Fuels to Power CCS[petroleum diesel if,cement and other nonmetallic minerals 239,PM25]</t>
  </si>
  <si>
    <t>Industrial Energy Related Emissions Excluding Fuels to Power CCS[petroleum diesel if,cement and other nonmetallic minerals 239,SOx]</t>
  </si>
  <si>
    <t>Industrial Energy Related Emissions Excluding Fuels to Power CCS[petroleum diesel if,cement and other nonmetallic minerals 239,BC]</t>
  </si>
  <si>
    <t>Industrial Energy Related Emissions Excluding Fuels to Power CCS[petroleum diesel if,cement and other nonmetallic minerals 239,OC]</t>
  </si>
  <si>
    <t>Industrial Energy Related Emissions Excluding Fuels to Power CCS[petroleum diesel if,cement and other nonmetallic minerals 239,CH4]</t>
  </si>
  <si>
    <t>Industrial Energy Related Emissions Excluding Fuels to Power CCS[petroleum diesel if,cement and other nonmetallic minerals 239,N2O]</t>
  </si>
  <si>
    <t>Industrial Energy Related Emissions Excluding Fuels to Power CCS[petroleum diesel if,cement and other nonmetallic minerals 239,F gases]</t>
  </si>
  <si>
    <t>Industrial Energy Related Emissions Excluding Fuels to Power CCS[petroleum diesel if,iron and steel 241,CO2]</t>
  </si>
  <si>
    <t>Industrial Energy Related Emissions Excluding Fuels to Power CCS[petroleum diesel if,iron and steel 241,VOC]</t>
  </si>
  <si>
    <t>Industrial Energy Related Emissions Excluding Fuels to Power CCS[petroleum diesel if,iron and steel 241,CO]</t>
  </si>
  <si>
    <t>Industrial Energy Related Emissions Excluding Fuels to Power CCS[petroleum diesel if,iron and steel 241,NOx]</t>
  </si>
  <si>
    <t>Industrial Energy Related Emissions Excluding Fuels to Power CCS[petroleum diesel if,iron and steel 241,PM10]</t>
  </si>
  <si>
    <t>Industrial Energy Related Emissions Excluding Fuels to Power CCS[petroleum diesel if,iron and steel 241,PM25]</t>
  </si>
  <si>
    <t>Industrial Energy Related Emissions Excluding Fuels to Power CCS[petroleum diesel if,iron and steel 241,SOx]</t>
  </si>
  <si>
    <t>Industrial Energy Related Emissions Excluding Fuels to Power CCS[petroleum diesel if,iron and steel 241,BC]</t>
  </si>
  <si>
    <t>Industrial Energy Related Emissions Excluding Fuels to Power CCS[petroleum diesel if,iron and steel 241,OC]</t>
  </si>
  <si>
    <t>Industrial Energy Related Emissions Excluding Fuels to Power CCS[petroleum diesel if,iron and steel 241,CH4]</t>
  </si>
  <si>
    <t>Industrial Energy Related Emissions Excluding Fuels to Power CCS[petroleum diesel if,iron and steel 241,N2O]</t>
  </si>
  <si>
    <t>Industrial Energy Related Emissions Excluding Fuels to Power CCS[petroleum diesel if,iron and steel 241,F gases]</t>
  </si>
  <si>
    <t>Industrial Energy Related Emissions Excluding Fuels to Power CCS[petroleum diesel if,other metals 242,CO2]</t>
  </si>
  <si>
    <t>Industrial Energy Related Emissions Excluding Fuels to Power CCS[petroleum diesel if,other metals 242,VOC]</t>
  </si>
  <si>
    <t>Industrial Energy Related Emissions Excluding Fuels to Power CCS[petroleum diesel if,other metals 242,CO]</t>
  </si>
  <si>
    <t>Industrial Energy Related Emissions Excluding Fuels to Power CCS[petroleum diesel if,other metals 242,NOx]</t>
  </si>
  <si>
    <t>Industrial Energy Related Emissions Excluding Fuels to Power CCS[petroleum diesel if,other metals 242,PM10]</t>
  </si>
  <si>
    <t>Industrial Energy Related Emissions Excluding Fuels to Power CCS[petroleum diesel if,other metals 242,PM25]</t>
  </si>
  <si>
    <t>Industrial Energy Related Emissions Excluding Fuels to Power CCS[petroleum diesel if,other metals 242,SOx]</t>
  </si>
  <si>
    <t>Industrial Energy Related Emissions Excluding Fuels to Power CCS[petroleum diesel if,other metals 242,BC]</t>
  </si>
  <si>
    <t>Industrial Energy Related Emissions Excluding Fuels to Power CCS[petroleum diesel if,other metals 242,OC]</t>
  </si>
  <si>
    <t>Industrial Energy Related Emissions Excluding Fuels to Power CCS[petroleum diesel if,other metals 242,CH4]</t>
  </si>
  <si>
    <t>Industrial Energy Related Emissions Excluding Fuels to Power CCS[petroleum diesel if,other metals 242,N2O]</t>
  </si>
  <si>
    <t>Industrial Energy Related Emissions Excluding Fuels to Power CCS[petroleum diesel if,other metals 242,F gases]</t>
  </si>
  <si>
    <t>Industrial Energy Related Emissions Excluding Fuels to Power CCS[petroleum diesel if,metal products except machinery and vehicles 25,CO2]</t>
  </si>
  <si>
    <t>Industrial Energy Related Emissions Excluding Fuels to Power CCS[petroleum diesel if,metal products except machinery and vehicles 25,VOC]</t>
  </si>
  <si>
    <t>Industrial Energy Related Emissions Excluding Fuels to Power CCS[petroleum diesel if,metal products except machinery and vehicles 25,CO]</t>
  </si>
  <si>
    <t>Industrial Energy Related Emissions Excluding Fuels to Power CCS[petroleum diesel if,metal products except machinery and vehicles 25,NOx]</t>
  </si>
  <si>
    <t>Industrial Energy Related Emissions Excluding Fuels to Power CCS[petroleum diesel if,metal products except machinery and vehicles 25,PM10]</t>
  </si>
  <si>
    <t>Industrial Energy Related Emissions Excluding Fuels to Power CCS[petroleum diesel if,metal products except machinery and vehicles 25,PM25]</t>
  </si>
  <si>
    <t>Industrial Energy Related Emissions Excluding Fuels to Power CCS[petroleum diesel if,metal products except machinery and vehicles 25,SOx]</t>
  </si>
  <si>
    <t>Industrial Energy Related Emissions Excluding Fuels to Power CCS[petroleum diesel if,metal products except machinery and vehicles 25,BC]</t>
  </si>
  <si>
    <t>Industrial Energy Related Emissions Excluding Fuels to Power CCS[petroleum diesel if,metal products except machinery and vehicles 25,OC]</t>
  </si>
  <si>
    <t>Industrial Energy Related Emissions Excluding Fuels to Power CCS[petroleum diesel if,metal products except machinery and vehicles 25,CH4]</t>
  </si>
  <si>
    <t>Industrial Energy Related Emissions Excluding Fuels to Power CCS[petroleum diesel if,metal products except machinery and vehicles 25,N2O]</t>
  </si>
  <si>
    <t>Industrial Energy Related Emissions Excluding Fuels to Power CCS[petroleum diesel if,metal products except machinery and vehicles 25,F gases]</t>
  </si>
  <si>
    <t>Industrial Energy Related Emissions Excluding Fuels to Power CCS[petroleum diesel if,computers and electronics 26,CO2]</t>
  </si>
  <si>
    <t>Industrial Energy Related Emissions Excluding Fuels to Power CCS[petroleum diesel if,computers and electronics 26,VOC]</t>
  </si>
  <si>
    <t>Industrial Energy Related Emissions Excluding Fuels to Power CCS[petroleum diesel if,computers and electronics 26,CO]</t>
  </si>
  <si>
    <t>Industrial Energy Related Emissions Excluding Fuels to Power CCS[petroleum diesel if,computers and electronics 26,NOx]</t>
  </si>
  <si>
    <t>Industrial Energy Related Emissions Excluding Fuels to Power CCS[petroleum diesel if,computers and electronics 26,PM10]</t>
  </si>
  <si>
    <t>Industrial Energy Related Emissions Excluding Fuels to Power CCS[petroleum diesel if,computers and electronics 26,PM25]</t>
  </si>
  <si>
    <t>Industrial Energy Related Emissions Excluding Fuels to Power CCS[petroleum diesel if,computers and electronics 26,SOx]</t>
  </si>
  <si>
    <t>Industrial Energy Related Emissions Excluding Fuels to Power CCS[petroleum diesel if,computers and electronics 26,BC]</t>
  </si>
  <si>
    <t>Industrial Energy Related Emissions Excluding Fuels to Power CCS[petroleum diesel if,computers and electronics 26,OC]</t>
  </si>
  <si>
    <t>Industrial Energy Related Emissions Excluding Fuels to Power CCS[petroleum diesel if,computers and electronics 26,CH4]</t>
  </si>
  <si>
    <t>Industrial Energy Related Emissions Excluding Fuels to Power CCS[petroleum diesel if,computers and electronics 26,N2O]</t>
  </si>
  <si>
    <t>Industrial Energy Related Emissions Excluding Fuels to Power CCS[petroleum diesel if,computers and electronics 26,F gases]</t>
  </si>
  <si>
    <t>Industrial Energy Related Emissions Excluding Fuels to Power CCS[petroleum diesel if,appliances and electrical equipment 27,CO2]</t>
  </si>
  <si>
    <t>Industrial Energy Related Emissions Excluding Fuels to Power CCS[petroleum diesel if,appliances and electrical equipment 27,VOC]</t>
  </si>
  <si>
    <t>Industrial Energy Related Emissions Excluding Fuels to Power CCS[petroleum diesel if,appliances and electrical equipment 27,CO]</t>
  </si>
  <si>
    <t>Industrial Energy Related Emissions Excluding Fuels to Power CCS[petroleum diesel if,appliances and electrical equipment 27,NOx]</t>
  </si>
  <si>
    <t>Industrial Energy Related Emissions Excluding Fuels to Power CCS[petroleum diesel if,appliances and electrical equipment 27,PM10]</t>
  </si>
  <si>
    <t>Industrial Energy Related Emissions Excluding Fuels to Power CCS[petroleum diesel if,appliances and electrical equipment 27,PM25]</t>
  </si>
  <si>
    <t>Industrial Energy Related Emissions Excluding Fuels to Power CCS[petroleum diesel if,appliances and electrical equipment 27,SOx]</t>
  </si>
  <si>
    <t>Industrial Energy Related Emissions Excluding Fuels to Power CCS[petroleum diesel if,appliances and electrical equipment 27,BC]</t>
  </si>
  <si>
    <t>Industrial Energy Related Emissions Excluding Fuels to Power CCS[petroleum diesel if,appliances and electrical equipment 27,OC]</t>
  </si>
  <si>
    <t>Industrial Energy Related Emissions Excluding Fuels to Power CCS[petroleum diesel if,appliances and electrical equipment 27,CH4]</t>
  </si>
  <si>
    <t>Industrial Energy Related Emissions Excluding Fuels to Power CCS[petroleum diesel if,appliances and electrical equipment 27,N2O]</t>
  </si>
  <si>
    <t>Industrial Energy Related Emissions Excluding Fuels to Power CCS[petroleum diesel if,appliances and electrical equipment 27,F gases]</t>
  </si>
  <si>
    <t>Industrial Energy Related Emissions Excluding Fuels to Power CCS[petroleum diesel if,other machinery 28,CO2]</t>
  </si>
  <si>
    <t>Industrial Energy Related Emissions Excluding Fuels to Power CCS[petroleum diesel if,other machinery 28,VOC]</t>
  </si>
  <si>
    <t>Industrial Energy Related Emissions Excluding Fuels to Power CCS[petroleum diesel if,other machinery 28,CO]</t>
  </si>
  <si>
    <t>Industrial Energy Related Emissions Excluding Fuels to Power CCS[petroleum diesel if,other machinery 28,NOx]</t>
  </si>
  <si>
    <t>Industrial Energy Related Emissions Excluding Fuels to Power CCS[petroleum diesel if,other machinery 28,PM10]</t>
  </si>
  <si>
    <t>Industrial Energy Related Emissions Excluding Fuels to Power CCS[petroleum diesel if,other machinery 28,PM25]</t>
  </si>
  <si>
    <t>Industrial Energy Related Emissions Excluding Fuels to Power CCS[petroleum diesel if,other machinery 28,SOx]</t>
  </si>
  <si>
    <t>Industrial Energy Related Emissions Excluding Fuels to Power CCS[petroleum diesel if,other machinery 28,BC]</t>
  </si>
  <si>
    <t>Industrial Energy Related Emissions Excluding Fuels to Power CCS[petroleum diesel if,other machinery 28,OC]</t>
  </si>
  <si>
    <t>Industrial Energy Related Emissions Excluding Fuels to Power CCS[petroleum diesel if,other machinery 28,CH4]</t>
  </si>
  <si>
    <t>Industrial Energy Related Emissions Excluding Fuels to Power CCS[petroleum diesel if,other machinery 28,N2O]</t>
  </si>
  <si>
    <t>Industrial Energy Related Emissions Excluding Fuels to Power CCS[petroleum diesel if,other machinery 28,F gases]</t>
  </si>
  <si>
    <t>Industrial Energy Related Emissions Excluding Fuels to Power CCS[petroleum diesel if,road vehicles 29,CO2]</t>
  </si>
  <si>
    <t>Industrial Energy Related Emissions Excluding Fuels to Power CCS[petroleum diesel if,road vehicles 29,VOC]</t>
  </si>
  <si>
    <t>Industrial Energy Related Emissions Excluding Fuels to Power CCS[petroleum diesel if,road vehicles 29,CO]</t>
  </si>
  <si>
    <t>Industrial Energy Related Emissions Excluding Fuels to Power CCS[petroleum diesel if,road vehicles 29,NOx]</t>
  </si>
  <si>
    <t>Industrial Energy Related Emissions Excluding Fuels to Power CCS[petroleum diesel if,road vehicles 29,PM10]</t>
  </si>
  <si>
    <t>Industrial Energy Related Emissions Excluding Fuels to Power CCS[petroleum diesel if,road vehicles 29,PM25]</t>
  </si>
  <si>
    <t>Industrial Energy Related Emissions Excluding Fuels to Power CCS[petroleum diesel if,road vehicles 29,SOx]</t>
  </si>
  <si>
    <t>Industrial Energy Related Emissions Excluding Fuels to Power CCS[petroleum diesel if,road vehicles 29,BC]</t>
  </si>
  <si>
    <t>Industrial Energy Related Emissions Excluding Fuels to Power CCS[petroleum diesel if,road vehicles 29,OC]</t>
  </si>
  <si>
    <t>Industrial Energy Related Emissions Excluding Fuels to Power CCS[petroleum diesel if,road vehicles 29,CH4]</t>
  </si>
  <si>
    <t>Industrial Energy Related Emissions Excluding Fuels to Power CCS[petroleum diesel if,road vehicles 29,N2O]</t>
  </si>
  <si>
    <t>Industrial Energy Related Emissions Excluding Fuels to Power CCS[petroleum diesel if,road vehicles 29,F gases]</t>
  </si>
  <si>
    <t>Industrial Energy Related Emissions Excluding Fuels to Power CCS[petroleum diesel if,nonroad vehicles 30,CO2]</t>
  </si>
  <si>
    <t>Industrial Energy Related Emissions Excluding Fuels to Power CCS[petroleum diesel if,nonroad vehicles 30,VOC]</t>
  </si>
  <si>
    <t>Industrial Energy Related Emissions Excluding Fuels to Power CCS[petroleum diesel if,nonroad vehicles 30,CO]</t>
  </si>
  <si>
    <t>Industrial Energy Related Emissions Excluding Fuels to Power CCS[petroleum diesel if,nonroad vehicles 30,NOx]</t>
  </si>
  <si>
    <t>Industrial Energy Related Emissions Excluding Fuels to Power CCS[petroleum diesel if,nonroad vehicles 30,PM10]</t>
  </si>
  <si>
    <t>Industrial Energy Related Emissions Excluding Fuels to Power CCS[petroleum diesel if,nonroad vehicles 30,PM25]</t>
  </si>
  <si>
    <t>Industrial Energy Related Emissions Excluding Fuels to Power CCS[petroleum diesel if,nonroad vehicles 30,SOx]</t>
  </si>
  <si>
    <t>Industrial Energy Related Emissions Excluding Fuels to Power CCS[petroleum diesel if,nonroad vehicles 30,BC]</t>
  </si>
  <si>
    <t>Industrial Energy Related Emissions Excluding Fuels to Power CCS[petroleum diesel if,nonroad vehicles 30,OC]</t>
  </si>
  <si>
    <t>Industrial Energy Related Emissions Excluding Fuels to Power CCS[petroleum diesel if,nonroad vehicles 30,CH4]</t>
  </si>
  <si>
    <t>Industrial Energy Related Emissions Excluding Fuels to Power CCS[petroleum diesel if,nonroad vehicles 30,N2O]</t>
  </si>
  <si>
    <t>Industrial Energy Related Emissions Excluding Fuels to Power CCS[petroleum diesel if,nonroad vehicles 30,F gases]</t>
  </si>
  <si>
    <t>Industrial Energy Related Emissions Excluding Fuels to Power CCS[petroleum diesel if,other manufacturing 31T33,CO2]</t>
  </si>
  <si>
    <t>Industrial Energy Related Emissions Excluding Fuels to Power CCS[petroleum diesel if,other manufacturing 31T33,VOC]</t>
  </si>
  <si>
    <t>Industrial Energy Related Emissions Excluding Fuels to Power CCS[petroleum diesel if,other manufacturing 31T33,CO]</t>
  </si>
  <si>
    <t>Industrial Energy Related Emissions Excluding Fuels to Power CCS[petroleum diesel if,other manufacturing 31T33,NOx]</t>
  </si>
  <si>
    <t>Industrial Energy Related Emissions Excluding Fuels to Power CCS[petroleum diesel if,other manufacturing 31T33,PM10]</t>
  </si>
  <si>
    <t>Industrial Energy Related Emissions Excluding Fuels to Power CCS[petroleum diesel if,other manufacturing 31T33,PM25]</t>
  </si>
  <si>
    <t>Industrial Energy Related Emissions Excluding Fuels to Power CCS[petroleum diesel if,other manufacturing 31T33,SOx]</t>
  </si>
  <si>
    <t>Industrial Energy Related Emissions Excluding Fuels to Power CCS[petroleum diesel if,other manufacturing 31T33,BC]</t>
  </si>
  <si>
    <t>Industrial Energy Related Emissions Excluding Fuels to Power CCS[petroleum diesel if,other manufacturing 31T33,OC]</t>
  </si>
  <si>
    <t>Industrial Energy Related Emissions Excluding Fuels to Power CCS[petroleum diesel if,other manufacturing 31T33,CH4]</t>
  </si>
  <si>
    <t>Industrial Energy Related Emissions Excluding Fuels to Power CCS[petroleum diesel if,other manufacturing 31T33,N2O]</t>
  </si>
  <si>
    <t>Industrial Energy Related Emissions Excluding Fuels to Power CCS[petroleum diesel if,other manufacturing 31T33,F gases]</t>
  </si>
  <si>
    <t>Industrial Energy Related Emissions Excluding Fuels to Power CCS[petroleum diesel if,energy pipelines and gas processing 352T353,CO2]</t>
  </si>
  <si>
    <t>Industrial Energy Related Emissions Excluding Fuels to Power CCS[petroleum diesel if,energy pipelines and gas processing 352T353,VOC]</t>
  </si>
  <si>
    <t>Industrial Energy Related Emissions Excluding Fuels to Power CCS[petroleum diesel if,energy pipelines and gas processing 352T353,CO]</t>
  </si>
  <si>
    <t>Industrial Energy Related Emissions Excluding Fuels to Power CCS[petroleum diesel if,energy pipelines and gas processing 352T353,NOx]</t>
  </si>
  <si>
    <t>Industrial Energy Related Emissions Excluding Fuels to Power CCS[petroleum diesel if,energy pipelines and gas processing 352T353,PM10]</t>
  </si>
  <si>
    <t>Industrial Energy Related Emissions Excluding Fuels to Power CCS[petroleum diesel if,energy pipelines and gas processing 352T353,PM25]</t>
  </si>
  <si>
    <t>Industrial Energy Related Emissions Excluding Fuels to Power CCS[petroleum diesel if,energy pipelines and gas processing 352T353,SOx]</t>
  </si>
  <si>
    <t>Industrial Energy Related Emissions Excluding Fuels to Power CCS[petroleum diesel if,energy pipelines and gas processing 352T353,BC]</t>
  </si>
  <si>
    <t>Industrial Energy Related Emissions Excluding Fuels to Power CCS[petroleum diesel if,energy pipelines and gas processing 352T353,OC]</t>
  </si>
  <si>
    <t>Industrial Energy Related Emissions Excluding Fuels to Power CCS[petroleum diesel if,energy pipelines and gas processing 352T353,CH4]</t>
  </si>
  <si>
    <t>Industrial Energy Related Emissions Excluding Fuels to Power CCS[petroleum diesel if,energy pipelines and gas processing 352T353,N2O]</t>
  </si>
  <si>
    <t>Industrial Energy Related Emissions Excluding Fuels to Power CCS[petroleum diesel if,energy pipelines and gas processing 352T353,F gases]</t>
  </si>
  <si>
    <t>Industrial Energy Related Emissions Excluding Fuels to Power CCS[petroleum diesel if,water and waste 36T39,CO2]</t>
  </si>
  <si>
    <t>Industrial Energy Related Emissions Excluding Fuels to Power CCS[petroleum diesel if,water and waste 36T39,VOC]</t>
  </si>
  <si>
    <t>Industrial Energy Related Emissions Excluding Fuels to Power CCS[petroleum diesel if,water and waste 36T39,CO]</t>
  </si>
  <si>
    <t>Industrial Energy Related Emissions Excluding Fuels to Power CCS[petroleum diesel if,water and waste 36T39,NOx]</t>
  </si>
  <si>
    <t>Industrial Energy Related Emissions Excluding Fuels to Power CCS[petroleum diesel if,water and waste 36T39,PM10]</t>
  </si>
  <si>
    <t>Industrial Energy Related Emissions Excluding Fuels to Power CCS[petroleum diesel if,water and waste 36T39,PM25]</t>
  </si>
  <si>
    <t>Industrial Energy Related Emissions Excluding Fuels to Power CCS[petroleum diesel if,water and waste 36T39,SOx]</t>
  </si>
  <si>
    <t>Industrial Energy Related Emissions Excluding Fuels to Power CCS[petroleum diesel if,water and waste 36T39,BC]</t>
  </si>
  <si>
    <t>Industrial Energy Related Emissions Excluding Fuels to Power CCS[petroleum diesel if,water and waste 36T39,OC]</t>
  </si>
  <si>
    <t>Industrial Energy Related Emissions Excluding Fuels to Power CCS[petroleum diesel if,water and waste 36T39,CH4]</t>
  </si>
  <si>
    <t>Industrial Energy Related Emissions Excluding Fuels to Power CCS[petroleum diesel if,water and waste 36T39,N2O]</t>
  </si>
  <si>
    <t>Industrial Energy Related Emissions Excluding Fuels to Power CCS[petroleum diesel if,water and waste 36T39,F gases]</t>
  </si>
  <si>
    <t>Industrial Energy Related Emissions Excluding Fuels to Power CCS[petroleum diesel if,construction 41T43,CO2]</t>
  </si>
  <si>
    <t>Industrial Energy Related Emissions Excluding Fuels to Power CCS[petroleum diesel if,construction 41T43,VOC]</t>
  </si>
  <si>
    <t>Industrial Energy Related Emissions Excluding Fuels to Power CCS[petroleum diesel if,construction 41T43,CO]</t>
  </si>
  <si>
    <t>Industrial Energy Related Emissions Excluding Fuels to Power CCS[petroleum diesel if,construction 41T43,NOx]</t>
  </si>
  <si>
    <t>Industrial Energy Related Emissions Excluding Fuels to Power CCS[petroleum diesel if,construction 41T43,PM10]</t>
  </si>
  <si>
    <t>Industrial Energy Related Emissions Excluding Fuels to Power CCS[petroleum diesel if,construction 41T43,PM25]</t>
  </si>
  <si>
    <t>Industrial Energy Related Emissions Excluding Fuels to Power CCS[petroleum diesel if,construction 41T43,SOx]</t>
  </si>
  <si>
    <t>Industrial Energy Related Emissions Excluding Fuels to Power CCS[petroleum diesel if,construction 41T43,BC]</t>
  </si>
  <si>
    <t>Industrial Energy Related Emissions Excluding Fuels to Power CCS[petroleum diesel if,construction 41T43,OC]</t>
  </si>
  <si>
    <t>Industrial Energy Related Emissions Excluding Fuels to Power CCS[petroleum diesel if,construction 41T43,CH4]</t>
  </si>
  <si>
    <t>Industrial Energy Related Emissions Excluding Fuels to Power CCS[petroleum diesel if,construction 41T43,N2O]</t>
  </si>
  <si>
    <t>Industrial Energy Related Emissions Excluding Fuels to Power CCS[petroleum diesel if,construction 41T43,F gases]</t>
  </si>
  <si>
    <t>Industrial Energy Related Emissions Excluding Fuels to Power CCS[heat if,agriculture and forestry 01T03,CO2]</t>
  </si>
  <si>
    <t>Industrial Energy Related Emissions Excluding Fuels to Power CCS[heat if,agriculture and forestry 01T03,VOC]</t>
  </si>
  <si>
    <t>Industrial Energy Related Emissions Excluding Fuels to Power CCS[heat if,agriculture and forestry 01T03,CO]</t>
  </si>
  <si>
    <t>Industrial Energy Related Emissions Excluding Fuels to Power CCS[heat if,agriculture and forestry 01T03,NOx]</t>
  </si>
  <si>
    <t>Industrial Energy Related Emissions Excluding Fuels to Power CCS[heat if,agriculture and forestry 01T03,PM10]</t>
  </si>
  <si>
    <t>Industrial Energy Related Emissions Excluding Fuels to Power CCS[heat if,agriculture and forestry 01T03,PM25]</t>
  </si>
  <si>
    <t>Industrial Energy Related Emissions Excluding Fuels to Power CCS[heat if,agriculture and forestry 01T03,SOx]</t>
  </si>
  <si>
    <t>Industrial Energy Related Emissions Excluding Fuels to Power CCS[heat if,agriculture and forestry 01T03,BC]</t>
  </si>
  <si>
    <t>Industrial Energy Related Emissions Excluding Fuels to Power CCS[heat if,agriculture and forestry 01T03,OC]</t>
  </si>
  <si>
    <t>Industrial Energy Related Emissions Excluding Fuels to Power CCS[heat if,agriculture and forestry 01T03,CH4]</t>
  </si>
  <si>
    <t>Industrial Energy Related Emissions Excluding Fuels to Power CCS[heat if,agriculture and forestry 01T03,N2O]</t>
  </si>
  <si>
    <t>Industrial Energy Related Emissions Excluding Fuels to Power CCS[heat if,agriculture and forestry 01T03,F gases]</t>
  </si>
  <si>
    <t>Industrial Energy Related Emissions Excluding Fuels to Power CCS[heat if,coal mining 05,CO2]</t>
  </si>
  <si>
    <t>Industrial Energy Related Emissions Excluding Fuels to Power CCS[heat if,coal mining 05,VOC]</t>
  </si>
  <si>
    <t>Industrial Energy Related Emissions Excluding Fuels to Power CCS[heat if,coal mining 05,CO]</t>
  </si>
  <si>
    <t>Industrial Energy Related Emissions Excluding Fuels to Power CCS[heat if,coal mining 05,NOx]</t>
  </si>
  <si>
    <t>Industrial Energy Related Emissions Excluding Fuels to Power CCS[heat if,coal mining 05,PM10]</t>
  </si>
  <si>
    <t>Industrial Energy Related Emissions Excluding Fuels to Power CCS[heat if,coal mining 05,PM25]</t>
  </si>
  <si>
    <t>Industrial Energy Related Emissions Excluding Fuels to Power CCS[heat if,coal mining 05,SOx]</t>
  </si>
  <si>
    <t>Industrial Energy Related Emissions Excluding Fuels to Power CCS[heat if,coal mining 05,BC]</t>
  </si>
  <si>
    <t>Industrial Energy Related Emissions Excluding Fuels to Power CCS[heat if,coal mining 05,OC]</t>
  </si>
  <si>
    <t>Industrial Energy Related Emissions Excluding Fuels to Power CCS[heat if,coal mining 05,CH4]</t>
  </si>
  <si>
    <t>Industrial Energy Related Emissions Excluding Fuels to Power CCS[heat if,coal mining 05,N2O]</t>
  </si>
  <si>
    <t>Industrial Energy Related Emissions Excluding Fuels to Power CCS[heat if,coal mining 05,F gases]</t>
  </si>
  <si>
    <t>Industrial Energy Related Emissions Excluding Fuels to Power CCS[heat if,oil and gas extraction 06,CO2]</t>
  </si>
  <si>
    <t>Industrial Energy Related Emissions Excluding Fuels to Power CCS[heat if,oil and gas extraction 06,VOC]</t>
  </si>
  <si>
    <t>Industrial Energy Related Emissions Excluding Fuels to Power CCS[heat if,oil and gas extraction 06,CO]</t>
  </si>
  <si>
    <t>Industrial Energy Related Emissions Excluding Fuels to Power CCS[heat if,oil and gas extraction 06,NOx]</t>
  </si>
  <si>
    <t>Industrial Energy Related Emissions Excluding Fuels to Power CCS[heat if,oil and gas extraction 06,PM10]</t>
  </si>
  <si>
    <t>Industrial Energy Related Emissions Excluding Fuels to Power CCS[heat if,oil and gas extraction 06,PM25]</t>
  </si>
  <si>
    <t>Industrial Energy Related Emissions Excluding Fuels to Power CCS[heat if,oil and gas extraction 06,SOx]</t>
  </si>
  <si>
    <t>Industrial Energy Related Emissions Excluding Fuels to Power CCS[heat if,oil and gas extraction 06,BC]</t>
  </si>
  <si>
    <t>Industrial Energy Related Emissions Excluding Fuels to Power CCS[heat if,oil and gas extraction 06,OC]</t>
  </si>
  <si>
    <t>Industrial Energy Related Emissions Excluding Fuels to Power CCS[heat if,oil and gas extraction 06,CH4]</t>
  </si>
  <si>
    <t>Industrial Energy Related Emissions Excluding Fuels to Power CCS[heat if,oil and gas extraction 06,N2O]</t>
  </si>
  <si>
    <t>Industrial Energy Related Emissions Excluding Fuels to Power CCS[heat if,oil and gas extraction 06,F gases]</t>
  </si>
  <si>
    <t>Industrial Energy Related Emissions Excluding Fuels to Power CCS[heat if,other mining and quarrying 07T08,CO2]</t>
  </si>
  <si>
    <t>Industrial Energy Related Emissions Excluding Fuels to Power CCS[heat if,other mining and quarrying 07T08,VOC]</t>
  </si>
  <si>
    <t>Industrial Energy Related Emissions Excluding Fuels to Power CCS[heat if,other mining and quarrying 07T08,CO]</t>
  </si>
  <si>
    <t>Industrial Energy Related Emissions Excluding Fuels to Power CCS[heat if,other mining and quarrying 07T08,NOx]</t>
  </si>
  <si>
    <t>Industrial Energy Related Emissions Excluding Fuels to Power CCS[heat if,other mining and quarrying 07T08,PM10]</t>
  </si>
  <si>
    <t>Industrial Energy Related Emissions Excluding Fuels to Power CCS[heat if,other mining and quarrying 07T08,PM25]</t>
  </si>
  <si>
    <t>Industrial Energy Related Emissions Excluding Fuels to Power CCS[heat if,other mining and quarrying 07T08,SOx]</t>
  </si>
  <si>
    <t>Industrial Energy Related Emissions Excluding Fuels to Power CCS[heat if,other mining and quarrying 07T08,BC]</t>
  </si>
  <si>
    <t>Industrial Energy Related Emissions Excluding Fuels to Power CCS[heat if,other mining and quarrying 07T08,OC]</t>
  </si>
  <si>
    <t>Industrial Energy Related Emissions Excluding Fuels to Power CCS[heat if,other mining and quarrying 07T08,CH4]</t>
  </si>
  <si>
    <t>Industrial Energy Related Emissions Excluding Fuels to Power CCS[heat if,other mining and quarrying 07T08,N2O]</t>
  </si>
  <si>
    <t>Industrial Energy Related Emissions Excluding Fuels to Power CCS[heat if,other mining and quarrying 07T08,F gases]</t>
  </si>
  <si>
    <t>Industrial Energy Related Emissions Excluding Fuels to Power CCS[heat if,food beverage and tobacco 10T12,CO2]</t>
  </si>
  <si>
    <t>Industrial Energy Related Emissions Excluding Fuels to Power CCS[heat if,food beverage and tobacco 10T12,VOC]</t>
  </si>
  <si>
    <t>Industrial Energy Related Emissions Excluding Fuels to Power CCS[heat if,food beverage and tobacco 10T12,CO]</t>
  </si>
  <si>
    <t>Industrial Energy Related Emissions Excluding Fuels to Power CCS[heat if,food beverage and tobacco 10T12,NOx]</t>
  </si>
  <si>
    <t>Industrial Energy Related Emissions Excluding Fuels to Power CCS[heat if,food beverage and tobacco 10T12,PM10]</t>
  </si>
  <si>
    <t>Industrial Energy Related Emissions Excluding Fuels to Power CCS[heat if,food beverage and tobacco 10T12,PM25]</t>
  </si>
  <si>
    <t>Industrial Energy Related Emissions Excluding Fuels to Power CCS[heat if,food beverage and tobacco 10T12,SOx]</t>
  </si>
  <si>
    <t>Industrial Energy Related Emissions Excluding Fuels to Power CCS[heat if,food beverage and tobacco 10T12,BC]</t>
  </si>
  <si>
    <t>Industrial Energy Related Emissions Excluding Fuels to Power CCS[heat if,food beverage and tobacco 10T12,OC]</t>
  </si>
  <si>
    <t>Industrial Energy Related Emissions Excluding Fuels to Power CCS[heat if,food beverage and tobacco 10T12,CH4]</t>
  </si>
  <si>
    <t>Industrial Energy Related Emissions Excluding Fuels to Power CCS[heat if,food beverage and tobacco 10T12,N2O]</t>
  </si>
  <si>
    <t>Industrial Energy Related Emissions Excluding Fuels to Power CCS[heat if,food beverage and tobacco 10T12,F gases]</t>
  </si>
  <si>
    <t>Industrial Energy Related Emissions Excluding Fuels to Power CCS[heat if,textiles apparel and leather 13T15,CO2]</t>
  </si>
  <si>
    <t>Industrial Energy Related Emissions Excluding Fuels to Power CCS[heat if,textiles apparel and leather 13T15,VOC]</t>
  </si>
  <si>
    <t>Industrial Energy Related Emissions Excluding Fuels to Power CCS[heat if,textiles apparel and leather 13T15,CO]</t>
  </si>
  <si>
    <t>Industrial Energy Related Emissions Excluding Fuels to Power CCS[heat if,textiles apparel and leather 13T15,NOx]</t>
  </si>
  <si>
    <t>Industrial Energy Related Emissions Excluding Fuels to Power CCS[heat if,textiles apparel and leather 13T15,PM10]</t>
  </si>
  <si>
    <t>Industrial Energy Related Emissions Excluding Fuels to Power CCS[heat if,textiles apparel and leather 13T15,PM25]</t>
  </si>
  <si>
    <t>Industrial Energy Related Emissions Excluding Fuels to Power CCS[heat if,textiles apparel and leather 13T15,SOx]</t>
  </si>
  <si>
    <t>Industrial Energy Related Emissions Excluding Fuels to Power CCS[heat if,textiles apparel and leather 13T15,BC]</t>
  </si>
  <si>
    <t>Industrial Energy Related Emissions Excluding Fuels to Power CCS[heat if,textiles apparel and leather 13T15,OC]</t>
  </si>
  <si>
    <t>Industrial Energy Related Emissions Excluding Fuels to Power CCS[heat if,textiles apparel and leather 13T15,CH4]</t>
  </si>
  <si>
    <t>Industrial Energy Related Emissions Excluding Fuels to Power CCS[heat if,textiles apparel and leather 13T15,N2O]</t>
  </si>
  <si>
    <t>Industrial Energy Related Emissions Excluding Fuels to Power CCS[heat if,textiles apparel and leather 13T15,F gases]</t>
  </si>
  <si>
    <t>Industrial Energy Related Emissions Excluding Fuels to Power CCS[heat if,wood products 16,CO2]</t>
  </si>
  <si>
    <t>Industrial Energy Related Emissions Excluding Fuels to Power CCS[heat if,wood products 16,VOC]</t>
  </si>
  <si>
    <t>Industrial Energy Related Emissions Excluding Fuels to Power CCS[heat if,wood products 16,CO]</t>
  </si>
  <si>
    <t>Industrial Energy Related Emissions Excluding Fuels to Power CCS[heat if,wood products 16,NOx]</t>
  </si>
  <si>
    <t>Industrial Energy Related Emissions Excluding Fuels to Power CCS[heat if,wood products 16,PM10]</t>
  </si>
  <si>
    <t>Industrial Energy Related Emissions Excluding Fuels to Power CCS[heat if,wood products 16,PM25]</t>
  </si>
  <si>
    <t>Industrial Energy Related Emissions Excluding Fuels to Power CCS[heat if,wood products 16,SOx]</t>
  </si>
  <si>
    <t>Industrial Energy Related Emissions Excluding Fuels to Power CCS[heat if,wood products 16,BC]</t>
  </si>
  <si>
    <t>Industrial Energy Related Emissions Excluding Fuels to Power CCS[heat if,wood products 16,OC]</t>
  </si>
  <si>
    <t>Industrial Energy Related Emissions Excluding Fuels to Power CCS[heat if,wood products 16,CH4]</t>
  </si>
  <si>
    <t>Industrial Energy Related Emissions Excluding Fuels to Power CCS[heat if,wood products 16,N2O]</t>
  </si>
  <si>
    <t>Industrial Energy Related Emissions Excluding Fuels to Power CCS[heat if,wood products 16,F gases]</t>
  </si>
  <si>
    <t>Industrial Energy Related Emissions Excluding Fuels to Power CCS[heat if,pulp paper and printing 17T18,CO2]</t>
  </si>
  <si>
    <t>Industrial Energy Related Emissions Excluding Fuels to Power CCS[heat if,pulp paper and printing 17T18,VOC]</t>
  </si>
  <si>
    <t>Industrial Energy Related Emissions Excluding Fuels to Power CCS[heat if,pulp paper and printing 17T18,CO]</t>
  </si>
  <si>
    <t>Industrial Energy Related Emissions Excluding Fuels to Power CCS[heat if,pulp paper and printing 17T18,NOx]</t>
  </si>
  <si>
    <t>Industrial Energy Related Emissions Excluding Fuels to Power CCS[heat if,pulp paper and printing 17T18,PM10]</t>
  </si>
  <si>
    <t>Industrial Energy Related Emissions Excluding Fuels to Power CCS[heat if,pulp paper and printing 17T18,PM25]</t>
  </si>
  <si>
    <t>Industrial Energy Related Emissions Excluding Fuels to Power CCS[heat if,pulp paper and printing 17T18,SOx]</t>
  </si>
  <si>
    <t>Industrial Energy Related Emissions Excluding Fuels to Power CCS[heat if,pulp paper and printing 17T18,BC]</t>
  </si>
  <si>
    <t>Industrial Energy Related Emissions Excluding Fuels to Power CCS[heat if,pulp paper and printing 17T18,OC]</t>
  </si>
  <si>
    <t>Industrial Energy Related Emissions Excluding Fuels to Power CCS[heat if,pulp paper and printing 17T18,CH4]</t>
  </si>
  <si>
    <t>Industrial Energy Related Emissions Excluding Fuels to Power CCS[heat if,pulp paper and printing 17T18,N2O]</t>
  </si>
  <si>
    <t>Industrial Energy Related Emissions Excluding Fuels to Power CCS[heat if,pulp paper and printing 17T18,F gases]</t>
  </si>
  <si>
    <t>Industrial Energy Related Emissions Excluding Fuels to Power CCS[heat if,refined petroleum and coke 19,CO2]</t>
  </si>
  <si>
    <t>Industrial Energy Related Emissions Excluding Fuels to Power CCS[heat if,refined petroleum and coke 19,VOC]</t>
  </si>
  <si>
    <t>Industrial Energy Related Emissions Excluding Fuels to Power CCS[heat if,refined petroleum and coke 19,CO]</t>
  </si>
  <si>
    <t>Industrial Energy Related Emissions Excluding Fuels to Power CCS[heat if,refined petroleum and coke 19,NOx]</t>
  </si>
  <si>
    <t>Industrial Energy Related Emissions Excluding Fuels to Power CCS[heat if,refined petroleum and coke 19,PM10]</t>
  </si>
  <si>
    <t>Industrial Energy Related Emissions Excluding Fuels to Power CCS[heat if,refined petroleum and coke 19,PM25]</t>
  </si>
  <si>
    <t>Industrial Energy Related Emissions Excluding Fuels to Power CCS[heat if,refined petroleum and coke 19,SOx]</t>
  </si>
  <si>
    <t>Industrial Energy Related Emissions Excluding Fuels to Power CCS[heat if,refined petroleum and coke 19,BC]</t>
  </si>
  <si>
    <t>Industrial Energy Related Emissions Excluding Fuels to Power CCS[heat if,refined petroleum and coke 19,OC]</t>
  </si>
  <si>
    <t>Industrial Energy Related Emissions Excluding Fuels to Power CCS[heat if,refined petroleum and coke 19,CH4]</t>
  </si>
  <si>
    <t>Industrial Energy Related Emissions Excluding Fuels to Power CCS[heat if,refined petroleum and coke 19,N2O]</t>
  </si>
  <si>
    <t>Industrial Energy Related Emissions Excluding Fuels to Power CCS[heat if,refined petroleum and coke 19,F gases]</t>
  </si>
  <si>
    <t>Industrial Energy Related Emissions Excluding Fuels to Power CCS[heat if,chemicals 20,CO2]</t>
  </si>
  <si>
    <t>Industrial Energy Related Emissions Excluding Fuels to Power CCS[heat if,chemicals 20,VOC]</t>
  </si>
  <si>
    <t>Industrial Energy Related Emissions Excluding Fuels to Power CCS[heat if,chemicals 20,CO]</t>
  </si>
  <si>
    <t>Industrial Energy Related Emissions Excluding Fuels to Power CCS[heat if,chemicals 20,NOx]</t>
  </si>
  <si>
    <t>Industrial Energy Related Emissions Excluding Fuels to Power CCS[heat if,chemicals 20,PM10]</t>
  </si>
  <si>
    <t>Industrial Energy Related Emissions Excluding Fuels to Power CCS[heat if,chemicals 20,PM25]</t>
  </si>
  <si>
    <t>Industrial Energy Related Emissions Excluding Fuels to Power CCS[heat if,chemicals 20,SOx]</t>
  </si>
  <si>
    <t>Industrial Energy Related Emissions Excluding Fuels to Power CCS[heat if,chemicals 20,BC]</t>
  </si>
  <si>
    <t>Industrial Energy Related Emissions Excluding Fuels to Power CCS[heat if,chemicals 20,OC]</t>
  </si>
  <si>
    <t>Industrial Energy Related Emissions Excluding Fuels to Power CCS[heat if,chemicals 20,CH4]</t>
  </si>
  <si>
    <t>Industrial Energy Related Emissions Excluding Fuels to Power CCS[heat if,chemicals 20,N2O]</t>
  </si>
  <si>
    <t>Industrial Energy Related Emissions Excluding Fuels to Power CCS[heat if,chemicals 20,F gases]</t>
  </si>
  <si>
    <t>Industrial Energy Related Emissions Excluding Fuels to Power CCS[heat if,rubber and plastic products 22,CO2]</t>
  </si>
  <si>
    <t>Industrial Energy Related Emissions Excluding Fuels to Power CCS[heat if,rubber and plastic products 22,VOC]</t>
  </si>
  <si>
    <t>Industrial Energy Related Emissions Excluding Fuels to Power CCS[heat if,rubber and plastic products 22,CO]</t>
  </si>
  <si>
    <t>Industrial Energy Related Emissions Excluding Fuels to Power CCS[heat if,rubber and plastic products 22,NOx]</t>
  </si>
  <si>
    <t>Industrial Energy Related Emissions Excluding Fuels to Power CCS[heat if,rubber and plastic products 22,PM10]</t>
  </si>
  <si>
    <t>Industrial Energy Related Emissions Excluding Fuels to Power CCS[heat if,rubber and plastic products 22,PM25]</t>
  </si>
  <si>
    <t>Industrial Energy Related Emissions Excluding Fuels to Power CCS[heat if,rubber and plastic products 22,SOx]</t>
  </si>
  <si>
    <t>Industrial Energy Related Emissions Excluding Fuels to Power CCS[heat if,rubber and plastic products 22,BC]</t>
  </si>
  <si>
    <t>Industrial Energy Related Emissions Excluding Fuels to Power CCS[heat if,rubber and plastic products 22,OC]</t>
  </si>
  <si>
    <t>Industrial Energy Related Emissions Excluding Fuels to Power CCS[heat if,rubber and plastic products 22,CH4]</t>
  </si>
  <si>
    <t>Industrial Energy Related Emissions Excluding Fuels to Power CCS[heat if,rubber and plastic products 22,N2O]</t>
  </si>
  <si>
    <t>Industrial Energy Related Emissions Excluding Fuels to Power CCS[heat if,rubber and plastic products 22,F gases]</t>
  </si>
  <si>
    <t>Industrial Energy Related Emissions Excluding Fuels to Power CCS[heat if,glass and glass products 231,CO2]</t>
  </si>
  <si>
    <t>Industrial Energy Related Emissions Excluding Fuels to Power CCS[heat if,glass and glass products 231,VOC]</t>
  </si>
  <si>
    <t>Industrial Energy Related Emissions Excluding Fuels to Power CCS[heat if,glass and glass products 231,CO]</t>
  </si>
  <si>
    <t>Industrial Energy Related Emissions Excluding Fuels to Power CCS[heat if,glass and glass products 231,NOx]</t>
  </si>
  <si>
    <t>Industrial Energy Related Emissions Excluding Fuels to Power CCS[heat if,glass and glass products 231,PM10]</t>
  </si>
  <si>
    <t>Industrial Energy Related Emissions Excluding Fuels to Power CCS[heat if,glass and glass products 231,PM25]</t>
  </si>
  <si>
    <t>Industrial Energy Related Emissions Excluding Fuels to Power CCS[heat if,glass and glass products 231,SOx]</t>
  </si>
  <si>
    <t>Industrial Energy Related Emissions Excluding Fuels to Power CCS[heat if,glass and glass products 231,BC]</t>
  </si>
  <si>
    <t>Industrial Energy Related Emissions Excluding Fuels to Power CCS[heat if,glass and glass products 231,OC]</t>
  </si>
  <si>
    <t>Industrial Energy Related Emissions Excluding Fuels to Power CCS[heat if,glass and glass products 231,CH4]</t>
  </si>
  <si>
    <t>Industrial Energy Related Emissions Excluding Fuels to Power CCS[heat if,glass and glass products 231,N2O]</t>
  </si>
  <si>
    <t>Industrial Energy Related Emissions Excluding Fuels to Power CCS[heat if,glass and glass products 231,F gases]</t>
  </si>
  <si>
    <t>Industrial Energy Related Emissions Excluding Fuels to Power CCS[heat if,cement and other nonmetallic minerals 239,CO2]</t>
  </si>
  <si>
    <t>Industrial Energy Related Emissions Excluding Fuels to Power CCS[heat if,cement and other nonmetallic minerals 239,VOC]</t>
  </si>
  <si>
    <t>Industrial Energy Related Emissions Excluding Fuels to Power CCS[heat if,cement and other nonmetallic minerals 239,CO]</t>
  </si>
  <si>
    <t>Industrial Energy Related Emissions Excluding Fuels to Power CCS[heat if,cement and other nonmetallic minerals 239,NOx]</t>
  </si>
  <si>
    <t>Industrial Energy Related Emissions Excluding Fuels to Power CCS[heat if,cement and other nonmetallic minerals 239,PM10]</t>
  </si>
  <si>
    <t>Industrial Energy Related Emissions Excluding Fuels to Power CCS[heat if,cement and other nonmetallic minerals 239,PM25]</t>
  </si>
  <si>
    <t>Industrial Energy Related Emissions Excluding Fuels to Power CCS[heat if,cement and other nonmetallic minerals 239,SOx]</t>
  </si>
  <si>
    <t>Industrial Energy Related Emissions Excluding Fuels to Power CCS[heat if,cement and other nonmetallic minerals 239,BC]</t>
  </si>
  <si>
    <t>Industrial Energy Related Emissions Excluding Fuels to Power CCS[heat if,cement and other nonmetallic minerals 239,OC]</t>
  </si>
  <si>
    <t>Industrial Energy Related Emissions Excluding Fuels to Power CCS[heat if,cement and other nonmetallic minerals 239,CH4]</t>
  </si>
  <si>
    <t>Industrial Energy Related Emissions Excluding Fuels to Power CCS[heat if,cement and other nonmetallic minerals 239,N2O]</t>
  </si>
  <si>
    <t>Industrial Energy Related Emissions Excluding Fuels to Power CCS[heat if,cement and other nonmetallic minerals 239,F gases]</t>
  </si>
  <si>
    <t>Industrial Energy Related Emissions Excluding Fuels to Power CCS[heat if,iron and steel 241,CO2]</t>
  </si>
  <si>
    <t>Industrial Energy Related Emissions Excluding Fuels to Power CCS[heat if,iron and steel 241,VOC]</t>
  </si>
  <si>
    <t>Industrial Energy Related Emissions Excluding Fuels to Power CCS[heat if,iron and steel 241,CO]</t>
  </si>
  <si>
    <t>Industrial Energy Related Emissions Excluding Fuels to Power CCS[heat if,iron and steel 241,NOx]</t>
  </si>
  <si>
    <t>Industrial Energy Related Emissions Excluding Fuels to Power CCS[heat if,iron and steel 241,PM10]</t>
  </si>
  <si>
    <t>Industrial Energy Related Emissions Excluding Fuels to Power CCS[heat if,iron and steel 241,PM25]</t>
  </si>
  <si>
    <t>Industrial Energy Related Emissions Excluding Fuels to Power CCS[heat if,iron and steel 241,SOx]</t>
  </si>
  <si>
    <t>Industrial Energy Related Emissions Excluding Fuels to Power CCS[heat if,iron and steel 241,BC]</t>
  </si>
  <si>
    <t>Industrial Energy Related Emissions Excluding Fuels to Power CCS[heat if,iron and steel 241,OC]</t>
  </si>
  <si>
    <t>Industrial Energy Related Emissions Excluding Fuels to Power CCS[heat if,iron and steel 241,CH4]</t>
  </si>
  <si>
    <t>Industrial Energy Related Emissions Excluding Fuels to Power CCS[heat if,iron and steel 241,N2O]</t>
  </si>
  <si>
    <t>Industrial Energy Related Emissions Excluding Fuels to Power CCS[heat if,iron and steel 241,F gases]</t>
  </si>
  <si>
    <t>Industrial Energy Related Emissions Excluding Fuels to Power CCS[heat if,other metals 242,CO2]</t>
  </si>
  <si>
    <t>Industrial Energy Related Emissions Excluding Fuels to Power CCS[heat if,other metals 242,VOC]</t>
  </si>
  <si>
    <t>Industrial Energy Related Emissions Excluding Fuels to Power CCS[heat if,other metals 242,CO]</t>
  </si>
  <si>
    <t>Industrial Energy Related Emissions Excluding Fuels to Power CCS[heat if,other metals 242,NOx]</t>
  </si>
  <si>
    <t>Industrial Energy Related Emissions Excluding Fuels to Power CCS[heat if,other metals 242,PM10]</t>
  </si>
  <si>
    <t>Industrial Energy Related Emissions Excluding Fuels to Power CCS[heat if,other metals 242,PM25]</t>
  </si>
  <si>
    <t>Industrial Energy Related Emissions Excluding Fuels to Power CCS[heat if,other metals 242,SOx]</t>
  </si>
  <si>
    <t>Industrial Energy Related Emissions Excluding Fuels to Power CCS[heat if,other metals 242,BC]</t>
  </si>
  <si>
    <t>Industrial Energy Related Emissions Excluding Fuels to Power CCS[heat if,other metals 242,OC]</t>
  </si>
  <si>
    <t>Industrial Energy Related Emissions Excluding Fuels to Power CCS[heat if,other metals 242,CH4]</t>
  </si>
  <si>
    <t>Industrial Energy Related Emissions Excluding Fuels to Power CCS[heat if,other metals 242,N2O]</t>
  </si>
  <si>
    <t>Industrial Energy Related Emissions Excluding Fuels to Power CCS[heat if,other metals 242,F gases]</t>
  </si>
  <si>
    <t>Industrial Energy Related Emissions Excluding Fuels to Power CCS[heat if,metal products except machinery and vehicles 25,CO2]</t>
  </si>
  <si>
    <t>Industrial Energy Related Emissions Excluding Fuels to Power CCS[heat if,metal products except machinery and vehicles 25,VOC]</t>
  </si>
  <si>
    <t>Industrial Energy Related Emissions Excluding Fuels to Power CCS[heat if,metal products except machinery and vehicles 25,CO]</t>
  </si>
  <si>
    <t>Industrial Energy Related Emissions Excluding Fuels to Power CCS[heat if,metal products except machinery and vehicles 25,NOx]</t>
  </si>
  <si>
    <t>Industrial Energy Related Emissions Excluding Fuels to Power CCS[heat if,metal products except machinery and vehicles 25,PM10]</t>
  </si>
  <si>
    <t>Industrial Energy Related Emissions Excluding Fuels to Power CCS[heat if,metal products except machinery and vehicles 25,PM25]</t>
  </si>
  <si>
    <t>Industrial Energy Related Emissions Excluding Fuels to Power CCS[heat if,metal products except machinery and vehicles 25,SOx]</t>
  </si>
  <si>
    <t>Industrial Energy Related Emissions Excluding Fuels to Power CCS[heat if,metal products except machinery and vehicles 25,BC]</t>
  </si>
  <si>
    <t>Industrial Energy Related Emissions Excluding Fuels to Power CCS[heat if,metal products except machinery and vehicles 25,OC]</t>
  </si>
  <si>
    <t>Industrial Energy Related Emissions Excluding Fuels to Power CCS[heat if,metal products except machinery and vehicles 25,CH4]</t>
  </si>
  <si>
    <t>Industrial Energy Related Emissions Excluding Fuels to Power CCS[heat if,metal products except machinery and vehicles 25,N2O]</t>
  </si>
  <si>
    <t>Industrial Energy Related Emissions Excluding Fuels to Power CCS[heat if,metal products except machinery and vehicles 25,F gases]</t>
  </si>
  <si>
    <t>Industrial Energy Related Emissions Excluding Fuels to Power CCS[heat if,computers and electronics 26,CO2]</t>
  </si>
  <si>
    <t>Industrial Energy Related Emissions Excluding Fuels to Power CCS[heat if,computers and electronics 26,VOC]</t>
  </si>
  <si>
    <t>Industrial Energy Related Emissions Excluding Fuels to Power CCS[heat if,computers and electronics 26,CO]</t>
  </si>
  <si>
    <t>Industrial Energy Related Emissions Excluding Fuels to Power CCS[heat if,computers and electronics 26,NOx]</t>
  </si>
  <si>
    <t>Industrial Energy Related Emissions Excluding Fuels to Power CCS[heat if,computers and electronics 26,PM10]</t>
  </si>
  <si>
    <t>Industrial Energy Related Emissions Excluding Fuels to Power CCS[heat if,computers and electronics 26,PM25]</t>
  </si>
  <si>
    <t>Industrial Energy Related Emissions Excluding Fuels to Power CCS[heat if,computers and electronics 26,SOx]</t>
  </si>
  <si>
    <t>Industrial Energy Related Emissions Excluding Fuels to Power CCS[heat if,computers and electronics 26,BC]</t>
  </si>
  <si>
    <t>Industrial Energy Related Emissions Excluding Fuels to Power CCS[heat if,computers and electronics 26,OC]</t>
  </si>
  <si>
    <t>Industrial Energy Related Emissions Excluding Fuels to Power CCS[heat if,computers and electronics 26,CH4]</t>
  </si>
  <si>
    <t>Industrial Energy Related Emissions Excluding Fuels to Power CCS[heat if,computers and electronics 26,N2O]</t>
  </si>
  <si>
    <t>Industrial Energy Related Emissions Excluding Fuels to Power CCS[heat if,computers and electronics 26,F gases]</t>
  </si>
  <si>
    <t>Industrial Energy Related Emissions Excluding Fuels to Power CCS[heat if,appliances and electrical equipment 27,CO2]</t>
  </si>
  <si>
    <t>Industrial Energy Related Emissions Excluding Fuels to Power CCS[heat if,appliances and electrical equipment 27,VOC]</t>
  </si>
  <si>
    <t>Industrial Energy Related Emissions Excluding Fuels to Power CCS[heat if,appliances and electrical equipment 27,CO]</t>
  </si>
  <si>
    <t>Industrial Energy Related Emissions Excluding Fuels to Power CCS[heat if,appliances and electrical equipment 27,NOx]</t>
  </si>
  <si>
    <t>Industrial Energy Related Emissions Excluding Fuels to Power CCS[heat if,appliances and electrical equipment 27,PM10]</t>
  </si>
  <si>
    <t>Industrial Energy Related Emissions Excluding Fuels to Power CCS[heat if,appliances and electrical equipment 27,PM25]</t>
  </si>
  <si>
    <t>Industrial Energy Related Emissions Excluding Fuels to Power CCS[heat if,appliances and electrical equipment 27,SOx]</t>
  </si>
  <si>
    <t>Industrial Energy Related Emissions Excluding Fuels to Power CCS[heat if,appliances and electrical equipment 27,BC]</t>
  </si>
  <si>
    <t>Industrial Energy Related Emissions Excluding Fuels to Power CCS[heat if,appliances and electrical equipment 27,OC]</t>
  </si>
  <si>
    <t>Industrial Energy Related Emissions Excluding Fuels to Power CCS[heat if,appliances and electrical equipment 27,CH4]</t>
  </si>
  <si>
    <t>Industrial Energy Related Emissions Excluding Fuels to Power CCS[heat if,appliances and electrical equipment 27,N2O]</t>
  </si>
  <si>
    <t>Industrial Energy Related Emissions Excluding Fuels to Power CCS[heat if,appliances and electrical equipment 27,F gases]</t>
  </si>
  <si>
    <t>Industrial Energy Related Emissions Excluding Fuels to Power CCS[heat if,other machinery 28,CO2]</t>
  </si>
  <si>
    <t>Industrial Energy Related Emissions Excluding Fuels to Power CCS[heat if,other machinery 28,VOC]</t>
  </si>
  <si>
    <t>Industrial Energy Related Emissions Excluding Fuels to Power CCS[heat if,other machinery 28,CO]</t>
  </si>
  <si>
    <t>Industrial Energy Related Emissions Excluding Fuels to Power CCS[heat if,other machinery 28,NOx]</t>
  </si>
  <si>
    <t>Industrial Energy Related Emissions Excluding Fuels to Power CCS[heat if,other machinery 28,PM10]</t>
  </si>
  <si>
    <t>Industrial Energy Related Emissions Excluding Fuels to Power CCS[heat if,other machinery 28,PM25]</t>
  </si>
  <si>
    <t>Industrial Energy Related Emissions Excluding Fuels to Power CCS[heat if,other machinery 28,SOx]</t>
  </si>
  <si>
    <t>Industrial Energy Related Emissions Excluding Fuels to Power CCS[heat if,other machinery 28,BC]</t>
  </si>
  <si>
    <t>Industrial Energy Related Emissions Excluding Fuels to Power CCS[heat if,other machinery 28,OC]</t>
  </si>
  <si>
    <t>Industrial Energy Related Emissions Excluding Fuels to Power CCS[heat if,other machinery 28,CH4]</t>
  </si>
  <si>
    <t>Industrial Energy Related Emissions Excluding Fuels to Power CCS[heat if,other machinery 28,N2O]</t>
  </si>
  <si>
    <t>Industrial Energy Related Emissions Excluding Fuels to Power CCS[heat if,other machinery 28,F gases]</t>
  </si>
  <si>
    <t>Industrial Energy Related Emissions Excluding Fuels to Power CCS[heat if,road vehicles 29,CO2]</t>
  </si>
  <si>
    <t>Industrial Energy Related Emissions Excluding Fuels to Power CCS[heat if,road vehicles 29,VOC]</t>
  </si>
  <si>
    <t>Industrial Energy Related Emissions Excluding Fuels to Power CCS[heat if,road vehicles 29,CO]</t>
  </si>
  <si>
    <t>Industrial Energy Related Emissions Excluding Fuels to Power CCS[heat if,road vehicles 29,NOx]</t>
  </si>
  <si>
    <t>Industrial Energy Related Emissions Excluding Fuels to Power CCS[heat if,road vehicles 29,PM10]</t>
  </si>
  <si>
    <t>Industrial Energy Related Emissions Excluding Fuels to Power CCS[heat if,road vehicles 29,PM25]</t>
  </si>
  <si>
    <t>Industrial Energy Related Emissions Excluding Fuels to Power CCS[heat if,road vehicles 29,SOx]</t>
  </si>
  <si>
    <t>Industrial Energy Related Emissions Excluding Fuels to Power CCS[heat if,road vehicles 29,BC]</t>
  </si>
  <si>
    <t>Industrial Energy Related Emissions Excluding Fuels to Power CCS[heat if,road vehicles 29,OC]</t>
  </si>
  <si>
    <t>Industrial Energy Related Emissions Excluding Fuels to Power CCS[heat if,road vehicles 29,CH4]</t>
  </si>
  <si>
    <t>Industrial Energy Related Emissions Excluding Fuels to Power CCS[heat if,road vehicles 29,N2O]</t>
  </si>
  <si>
    <t>Industrial Energy Related Emissions Excluding Fuels to Power CCS[heat if,road vehicles 29,F gases]</t>
  </si>
  <si>
    <t>Industrial Energy Related Emissions Excluding Fuels to Power CCS[heat if,nonroad vehicles 30,CO2]</t>
  </si>
  <si>
    <t>Industrial Energy Related Emissions Excluding Fuels to Power CCS[heat if,nonroad vehicles 30,VOC]</t>
  </si>
  <si>
    <t>Industrial Energy Related Emissions Excluding Fuels to Power CCS[heat if,nonroad vehicles 30,CO]</t>
  </si>
  <si>
    <t>Industrial Energy Related Emissions Excluding Fuels to Power CCS[heat if,nonroad vehicles 30,NOx]</t>
  </si>
  <si>
    <t>Industrial Energy Related Emissions Excluding Fuels to Power CCS[heat if,nonroad vehicles 30,PM10]</t>
  </si>
  <si>
    <t>Industrial Energy Related Emissions Excluding Fuels to Power CCS[heat if,nonroad vehicles 30,PM25]</t>
  </si>
  <si>
    <t>Industrial Energy Related Emissions Excluding Fuels to Power CCS[heat if,nonroad vehicles 30,SOx]</t>
  </si>
  <si>
    <t>Industrial Energy Related Emissions Excluding Fuels to Power CCS[heat if,nonroad vehicles 30,BC]</t>
  </si>
  <si>
    <t>Industrial Energy Related Emissions Excluding Fuels to Power CCS[heat if,nonroad vehicles 30,OC]</t>
  </si>
  <si>
    <t>Industrial Energy Related Emissions Excluding Fuels to Power CCS[heat if,nonroad vehicles 30,CH4]</t>
  </si>
  <si>
    <t>Industrial Energy Related Emissions Excluding Fuels to Power CCS[heat if,nonroad vehicles 30,N2O]</t>
  </si>
  <si>
    <t>Industrial Energy Related Emissions Excluding Fuels to Power CCS[heat if,nonroad vehicles 30,F gases]</t>
  </si>
  <si>
    <t>Industrial Energy Related Emissions Excluding Fuels to Power CCS[heat if,other manufacturing 31T33,CO2]</t>
  </si>
  <si>
    <t>Industrial Energy Related Emissions Excluding Fuels to Power CCS[heat if,other manufacturing 31T33,VOC]</t>
  </si>
  <si>
    <t>Industrial Energy Related Emissions Excluding Fuels to Power CCS[heat if,other manufacturing 31T33,CO]</t>
  </si>
  <si>
    <t>Industrial Energy Related Emissions Excluding Fuels to Power CCS[heat if,other manufacturing 31T33,NOx]</t>
  </si>
  <si>
    <t>Industrial Energy Related Emissions Excluding Fuels to Power CCS[heat if,other manufacturing 31T33,PM10]</t>
  </si>
  <si>
    <t>Industrial Energy Related Emissions Excluding Fuels to Power CCS[heat if,other manufacturing 31T33,PM25]</t>
  </si>
  <si>
    <t>Industrial Energy Related Emissions Excluding Fuels to Power CCS[heat if,other manufacturing 31T33,SOx]</t>
  </si>
  <si>
    <t>Industrial Energy Related Emissions Excluding Fuels to Power CCS[heat if,other manufacturing 31T33,BC]</t>
  </si>
  <si>
    <t>Industrial Energy Related Emissions Excluding Fuels to Power CCS[heat if,other manufacturing 31T33,OC]</t>
  </si>
  <si>
    <t>Industrial Energy Related Emissions Excluding Fuels to Power CCS[heat if,other manufacturing 31T33,CH4]</t>
  </si>
  <si>
    <t>Industrial Energy Related Emissions Excluding Fuels to Power CCS[heat if,other manufacturing 31T33,N2O]</t>
  </si>
  <si>
    <t>Industrial Energy Related Emissions Excluding Fuels to Power CCS[heat if,other manufacturing 31T33,F gases]</t>
  </si>
  <si>
    <t>Industrial Energy Related Emissions Excluding Fuels to Power CCS[heat if,energy pipelines and gas processing 352T353,CO2]</t>
  </si>
  <si>
    <t>Industrial Energy Related Emissions Excluding Fuels to Power CCS[heat if,energy pipelines and gas processing 352T353,VOC]</t>
  </si>
  <si>
    <t>Industrial Energy Related Emissions Excluding Fuels to Power CCS[heat if,energy pipelines and gas processing 352T353,CO]</t>
  </si>
  <si>
    <t>Industrial Energy Related Emissions Excluding Fuels to Power CCS[heat if,energy pipelines and gas processing 352T353,NOx]</t>
  </si>
  <si>
    <t>Industrial Energy Related Emissions Excluding Fuels to Power CCS[heat if,energy pipelines and gas processing 352T353,PM10]</t>
  </si>
  <si>
    <t>Industrial Energy Related Emissions Excluding Fuels to Power CCS[heat if,energy pipelines and gas processing 352T353,PM25]</t>
  </si>
  <si>
    <t>Industrial Energy Related Emissions Excluding Fuels to Power CCS[heat if,energy pipelines and gas processing 352T353,SOx]</t>
  </si>
  <si>
    <t>Industrial Energy Related Emissions Excluding Fuels to Power CCS[heat if,energy pipelines and gas processing 352T353,BC]</t>
  </si>
  <si>
    <t>Industrial Energy Related Emissions Excluding Fuels to Power CCS[heat if,energy pipelines and gas processing 352T353,OC]</t>
  </si>
  <si>
    <t>Industrial Energy Related Emissions Excluding Fuels to Power CCS[heat if,energy pipelines and gas processing 352T353,CH4]</t>
  </si>
  <si>
    <t>Industrial Energy Related Emissions Excluding Fuels to Power CCS[heat if,energy pipelines and gas processing 352T353,N2O]</t>
  </si>
  <si>
    <t>Industrial Energy Related Emissions Excluding Fuels to Power CCS[heat if,energy pipelines and gas processing 352T353,F gases]</t>
  </si>
  <si>
    <t>Industrial Energy Related Emissions Excluding Fuels to Power CCS[heat if,water and waste 36T39,CO2]</t>
  </si>
  <si>
    <t>Industrial Energy Related Emissions Excluding Fuels to Power CCS[heat if,water and waste 36T39,VOC]</t>
  </si>
  <si>
    <t>Industrial Energy Related Emissions Excluding Fuels to Power CCS[heat if,water and waste 36T39,CO]</t>
  </si>
  <si>
    <t>Industrial Energy Related Emissions Excluding Fuels to Power CCS[heat if,water and waste 36T39,NOx]</t>
  </si>
  <si>
    <t>Industrial Energy Related Emissions Excluding Fuels to Power CCS[heat if,water and waste 36T39,PM10]</t>
  </si>
  <si>
    <t>Industrial Energy Related Emissions Excluding Fuels to Power CCS[heat if,water and waste 36T39,PM25]</t>
  </si>
  <si>
    <t>Industrial Energy Related Emissions Excluding Fuels to Power CCS[heat if,water and waste 36T39,SOx]</t>
  </si>
  <si>
    <t>Industrial Energy Related Emissions Excluding Fuels to Power CCS[heat if,water and waste 36T39,BC]</t>
  </si>
  <si>
    <t>Industrial Energy Related Emissions Excluding Fuels to Power CCS[heat if,water and waste 36T39,OC]</t>
  </si>
  <si>
    <t>Industrial Energy Related Emissions Excluding Fuels to Power CCS[heat if,water and waste 36T39,CH4]</t>
  </si>
  <si>
    <t>Industrial Energy Related Emissions Excluding Fuels to Power CCS[heat if,water and waste 36T39,N2O]</t>
  </si>
  <si>
    <t>Industrial Energy Related Emissions Excluding Fuels to Power CCS[heat if,water and waste 36T39,F gases]</t>
  </si>
  <si>
    <t>Industrial Energy Related Emissions Excluding Fuels to Power CCS[heat if,construction 41T43,CO2]</t>
  </si>
  <si>
    <t>Industrial Energy Related Emissions Excluding Fuels to Power CCS[heat if,construction 41T43,VOC]</t>
  </si>
  <si>
    <t>Industrial Energy Related Emissions Excluding Fuels to Power CCS[heat if,construction 41T43,CO]</t>
  </si>
  <si>
    <t>Industrial Energy Related Emissions Excluding Fuels to Power CCS[heat if,construction 41T43,NOx]</t>
  </si>
  <si>
    <t>Industrial Energy Related Emissions Excluding Fuels to Power CCS[heat if,construction 41T43,PM10]</t>
  </si>
  <si>
    <t>Industrial Energy Related Emissions Excluding Fuels to Power CCS[heat if,construction 41T43,PM25]</t>
  </si>
  <si>
    <t>Industrial Energy Related Emissions Excluding Fuels to Power CCS[heat if,construction 41T43,SOx]</t>
  </si>
  <si>
    <t>Industrial Energy Related Emissions Excluding Fuels to Power CCS[heat if,construction 41T43,BC]</t>
  </si>
  <si>
    <t>Industrial Energy Related Emissions Excluding Fuels to Power CCS[heat if,construction 41T43,OC]</t>
  </si>
  <si>
    <t>Industrial Energy Related Emissions Excluding Fuels to Power CCS[heat if,construction 41T43,CH4]</t>
  </si>
  <si>
    <t>Industrial Energy Related Emissions Excluding Fuels to Power CCS[heat if,construction 41T43,N2O]</t>
  </si>
  <si>
    <t>Industrial Energy Related Emissions Excluding Fuels to Power CCS[heat if,construction 41T43,F gases]</t>
  </si>
  <si>
    <t>Industrial Energy Related Emissions Excluding Fuels to Power CCS[crude oil if,agriculture and forestry 01T03,CO2]</t>
  </si>
  <si>
    <t>Industrial Energy Related Emissions Excluding Fuels to Power CCS[crude oil if,agriculture and forestry 01T03,VOC]</t>
  </si>
  <si>
    <t>Industrial Energy Related Emissions Excluding Fuels to Power CCS[crude oil if,agriculture and forestry 01T03,CO]</t>
  </si>
  <si>
    <t>Industrial Energy Related Emissions Excluding Fuels to Power CCS[crude oil if,agriculture and forestry 01T03,NOx]</t>
  </si>
  <si>
    <t>Industrial Energy Related Emissions Excluding Fuels to Power CCS[crude oil if,agriculture and forestry 01T03,PM10]</t>
  </si>
  <si>
    <t>Industrial Energy Related Emissions Excluding Fuels to Power CCS[crude oil if,agriculture and forestry 01T03,PM25]</t>
  </si>
  <si>
    <t>Industrial Energy Related Emissions Excluding Fuels to Power CCS[crude oil if,agriculture and forestry 01T03,SOx]</t>
  </si>
  <si>
    <t>Industrial Energy Related Emissions Excluding Fuels to Power CCS[crude oil if,agriculture and forestry 01T03,BC]</t>
  </si>
  <si>
    <t>Industrial Energy Related Emissions Excluding Fuels to Power CCS[crude oil if,agriculture and forestry 01T03,OC]</t>
  </si>
  <si>
    <t>Industrial Energy Related Emissions Excluding Fuels to Power CCS[crude oil if,agriculture and forestry 01T03,CH4]</t>
  </si>
  <si>
    <t>Industrial Energy Related Emissions Excluding Fuels to Power CCS[crude oil if,agriculture and forestry 01T03,N2O]</t>
  </si>
  <si>
    <t>Industrial Energy Related Emissions Excluding Fuels to Power CCS[crude oil if,agriculture and forestry 01T03,F gases]</t>
  </si>
  <si>
    <t>Industrial Energy Related Emissions Excluding Fuels to Power CCS[crude oil if,coal mining 05,CO2]</t>
  </si>
  <si>
    <t>Industrial Energy Related Emissions Excluding Fuels to Power CCS[crude oil if,coal mining 05,VOC]</t>
  </si>
  <si>
    <t>Industrial Energy Related Emissions Excluding Fuels to Power CCS[crude oil if,coal mining 05,CO]</t>
  </si>
  <si>
    <t>Industrial Energy Related Emissions Excluding Fuels to Power CCS[crude oil if,coal mining 05,NOx]</t>
  </si>
  <si>
    <t>Industrial Energy Related Emissions Excluding Fuels to Power CCS[crude oil if,coal mining 05,PM10]</t>
  </si>
  <si>
    <t>Industrial Energy Related Emissions Excluding Fuels to Power CCS[crude oil if,coal mining 05,PM25]</t>
  </si>
  <si>
    <t>Industrial Energy Related Emissions Excluding Fuels to Power CCS[crude oil if,coal mining 05,SOx]</t>
  </si>
  <si>
    <t>Industrial Energy Related Emissions Excluding Fuels to Power CCS[crude oil if,coal mining 05,BC]</t>
  </si>
  <si>
    <t>Industrial Energy Related Emissions Excluding Fuels to Power CCS[crude oil if,coal mining 05,OC]</t>
  </si>
  <si>
    <t>Industrial Energy Related Emissions Excluding Fuels to Power CCS[crude oil if,coal mining 05,CH4]</t>
  </si>
  <si>
    <t>Industrial Energy Related Emissions Excluding Fuels to Power CCS[crude oil if,coal mining 05,N2O]</t>
  </si>
  <si>
    <t>Industrial Energy Related Emissions Excluding Fuels to Power CCS[crude oil if,coal mining 05,F gases]</t>
  </si>
  <si>
    <t>Industrial Energy Related Emissions Excluding Fuels to Power CCS[crude oil if,oil and gas extraction 06,CO2]</t>
  </si>
  <si>
    <t>Industrial Energy Related Emissions Excluding Fuels to Power CCS[crude oil if,oil and gas extraction 06,VOC]</t>
  </si>
  <si>
    <t>Industrial Energy Related Emissions Excluding Fuels to Power CCS[crude oil if,oil and gas extraction 06,CO]</t>
  </si>
  <si>
    <t>Industrial Energy Related Emissions Excluding Fuels to Power CCS[crude oil if,oil and gas extraction 06,NOx]</t>
  </si>
  <si>
    <t>Industrial Energy Related Emissions Excluding Fuels to Power CCS[crude oil if,oil and gas extraction 06,PM10]</t>
  </si>
  <si>
    <t>Industrial Energy Related Emissions Excluding Fuels to Power CCS[crude oil if,oil and gas extraction 06,PM25]</t>
  </si>
  <si>
    <t>Industrial Energy Related Emissions Excluding Fuels to Power CCS[crude oil if,oil and gas extraction 06,SOx]</t>
  </si>
  <si>
    <t>Industrial Energy Related Emissions Excluding Fuels to Power CCS[crude oil if,oil and gas extraction 06,BC]</t>
  </si>
  <si>
    <t>Industrial Energy Related Emissions Excluding Fuels to Power CCS[crude oil if,oil and gas extraction 06,OC]</t>
  </si>
  <si>
    <t>Industrial Energy Related Emissions Excluding Fuels to Power CCS[crude oil if,oil and gas extraction 06,CH4]</t>
  </si>
  <si>
    <t>Industrial Energy Related Emissions Excluding Fuels to Power CCS[crude oil if,oil and gas extraction 06,N2O]</t>
  </si>
  <si>
    <t>Industrial Energy Related Emissions Excluding Fuels to Power CCS[crude oil if,oil and gas extraction 06,F gases]</t>
  </si>
  <si>
    <t>Industrial Energy Related Emissions Excluding Fuels to Power CCS[crude oil if,other mining and quarrying 07T08,CO2]</t>
  </si>
  <si>
    <t>Industrial Energy Related Emissions Excluding Fuels to Power CCS[crude oil if,other mining and quarrying 07T08,VOC]</t>
  </si>
  <si>
    <t>Industrial Energy Related Emissions Excluding Fuels to Power CCS[crude oil if,other mining and quarrying 07T08,CO]</t>
  </si>
  <si>
    <t>Industrial Energy Related Emissions Excluding Fuels to Power CCS[crude oil if,other mining and quarrying 07T08,NOx]</t>
  </si>
  <si>
    <t>Industrial Energy Related Emissions Excluding Fuels to Power CCS[crude oil if,other mining and quarrying 07T08,PM10]</t>
  </si>
  <si>
    <t>Industrial Energy Related Emissions Excluding Fuels to Power CCS[crude oil if,other mining and quarrying 07T08,PM25]</t>
  </si>
  <si>
    <t>Industrial Energy Related Emissions Excluding Fuels to Power CCS[crude oil if,other mining and quarrying 07T08,SOx]</t>
  </si>
  <si>
    <t>Industrial Energy Related Emissions Excluding Fuels to Power CCS[crude oil if,other mining and quarrying 07T08,BC]</t>
  </si>
  <si>
    <t>Industrial Energy Related Emissions Excluding Fuels to Power CCS[crude oil if,other mining and quarrying 07T08,OC]</t>
  </si>
  <si>
    <t>Industrial Energy Related Emissions Excluding Fuels to Power CCS[crude oil if,other mining and quarrying 07T08,CH4]</t>
  </si>
  <si>
    <t>Industrial Energy Related Emissions Excluding Fuels to Power CCS[crude oil if,other mining and quarrying 07T08,N2O]</t>
  </si>
  <si>
    <t>Industrial Energy Related Emissions Excluding Fuels to Power CCS[crude oil if,other mining and quarrying 07T08,F gases]</t>
  </si>
  <si>
    <t>Industrial Energy Related Emissions Excluding Fuels to Power CCS[crude oil if,food beverage and tobacco 10T12,CO2]</t>
  </si>
  <si>
    <t>Industrial Energy Related Emissions Excluding Fuels to Power CCS[crude oil if,food beverage and tobacco 10T12,VOC]</t>
  </si>
  <si>
    <t>Industrial Energy Related Emissions Excluding Fuels to Power CCS[crude oil if,food beverage and tobacco 10T12,CO]</t>
  </si>
  <si>
    <t>Industrial Energy Related Emissions Excluding Fuels to Power CCS[crude oil if,food beverage and tobacco 10T12,NOx]</t>
  </si>
  <si>
    <t>Industrial Energy Related Emissions Excluding Fuels to Power CCS[crude oil if,food beverage and tobacco 10T12,PM10]</t>
  </si>
  <si>
    <t>Industrial Energy Related Emissions Excluding Fuels to Power CCS[crude oil if,food beverage and tobacco 10T12,PM25]</t>
  </si>
  <si>
    <t>Industrial Energy Related Emissions Excluding Fuels to Power CCS[crude oil if,food beverage and tobacco 10T12,SOx]</t>
  </si>
  <si>
    <t>Industrial Energy Related Emissions Excluding Fuels to Power CCS[crude oil if,food beverage and tobacco 10T12,BC]</t>
  </si>
  <si>
    <t>Industrial Energy Related Emissions Excluding Fuels to Power CCS[crude oil if,food beverage and tobacco 10T12,OC]</t>
  </si>
  <si>
    <t>Industrial Energy Related Emissions Excluding Fuels to Power CCS[crude oil if,food beverage and tobacco 10T12,CH4]</t>
  </si>
  <si>
    <t>Industrial Energy Related Emissions Excluding Fuels to Power CCS[crude oil if,food beverage and tobacco 10T12,N2O]</t>
  </si>
  <si>
    <t>Industrial Energy Related Emissions Excluding Fuels to Power CCS[crude oil if,food beverage and tobacco 10T12,F gases]</t>
  </si>
  <si>
    <t>Industrial Energy Related Emissions Excluding Fuels to Power CCS[crude oil if,textiles apparel and leather 13T15,CO2]</t>
  </si>
  <si>
    <t>Industrial Energy Related Emissions Excluding Fuels to Power CCS[crude oil if,textiles apparel and leather 13T15,VOC]</t>
  </si>
  <si>
    <t>Industrial Energy Related Emissions Excluding Fuels to Power CCS[crude oil if,textiles apparel and leather 13T15,CO]</t>
  </si>
  <si>
    <t>Industrial Energy Related Emissions Excluding Fuels to Power CCS[crude oil if,textiles apparel and leather 13T15,NOx]</t>
  </si>
  <si>
    <t>Industrial Energy Related Emissions Excluding Fuels to Power CCS[crude oil if,textiles apparel and leather 13T15,PM10]</t>
  </si>
  <si>
    <t>Industrial Energy Related Emissions Excluding Fuels to Power CCS[crude oil if,textiles apparel and leather 13T15,PM25]</t>
  </si>
  <si>
    <t>Industrial Energy Related Emissions Excluding Fuels to Power CCS[crude oil if,textiles apparel and leather 13T15,SOx]</t>
  </si>
  <si>
    <t>Industrial Energy Related Emissions Excluding Fuels to Power CCS[crude oil if,textiles apparel and leather 13T15,BC]</t>
  </si>
  <si>
    <t>Industrial Energy Related Emissions Excluding Fuels to Power CCS[crude oil if,textiles apparel and leather 13T15,OC]</t>
  </si>
  <si>
    <t>Industrial Energy Related Emissions Excluding Fuels to Power CCS[crude oil if,textiles apparel and leather 13T15,CH4]</t>
  </si>
  <si>
    <t>Industrial Energy Related Emissions Excluding Fuels to Power CCS[crude oil if,textiles apparel and leather 13T15,N2O]</t>
  </si>
  <si>
    <t>Industrial Energy Related Emissions Excluding Fuels to Power CCS[crude oil if,textiles apparel and leather 13T15,F gases]</t>
  </si>
  <si>
    <t>Industrial Energy Related Emissions Excluding Fuels to Power CCS[crude oil if,wood products 16,CO2]</t>
  </si>
  <si>
    <t>Industrial Energy Related Emissions Excluding Fuels to Power CCS[crude oil if,wood products 16,VOC]</t>
  </si>
  <si>
    <t>Industrial Energy Related Emissions Excluding Fuels to Power CCS[crude oil if,wood products 16,CO]</t>
  </si>
  <si>
    <t>Industrial Energy Related Emissions Excluding Fuels to Power CCS[crude oil if,wood products 16,NOx]</t>
  </si>
  <si>
    <t>Industrial Energy Related Emissions Excluding Fuels to Power CCS[crude oil if,wood products 16,PM10]</t>
  </si>
  <si>
    <t>Industrial Energy Related Emissions Excluding Fuels to Power CCS[crude oil if,wood products 16,PM25]</t>
  </si>
  <si>
    <t>Industrial Energy Related Emissions Excluding Fuels to Power CCS[crude oil if,wood products 16,SOx]</t>
  </si>
  <si>
    <t>Industrial Energy Related Emissions Excluding Fuels to Power CCS[crude oil if,wood products 16,BC]</t>
  </si>
  <si>
    <t>Industrial Energy Related Emissions Excluding Fuels to Power CCS[crude oil if,wood products 16,OC]</t>
  </si>
  <si>
    <t>Industrial Energy Related Emissions Excluding Fuels to Power CCS[crude oil if,wood products 16,CH4]</t>
  </si>
  <si>
    <t>Industrial Energy Related Emissions Excluding Fuels to Power CCS[crude oil if,wood products 16,N2O]</t>
  </si>
  <si>
    <t>Industrial Energy Related Emissions Excluding Fuels to Power CCS[crude oil if,wood products 16,F gases]</t>
  </si>
  <si>
    <t>Industrial Energy Related Emissions Excluding Fuels to Power CCS[crude oil if,pulp paper and printing 17T18,CO2]</t>
  </si>
  <si>
    <t>Industrial Energy Related Emissions Excluding Fuels to Power CCS[crude oil if,pulp paper and printing 17T18,VOC]</t>
  </si>
  <si>
    <t>Industrial Energy Related Emissions Excluding Fuels to Power CCS[crude oil if,pulp paper and printing 17T18,CO]</t>
  </si>
  <si>
    <t>Industrial Energy Related Emissions Excluding Fuels to Power CCS[crude oil if,pulp paper and printing 17T18,NOx]</t>
  </si>
  <si>
    <t>Industrial Energy Related Emissions Excluding Fuels to Power CCS[crude oil if,pulp paper and printing 17T18,PM10]</t>
  </si>
  <si>
    <t>Industrial Energy Related Emissions Excluding Fuels to Power CCS[crude oil if,pulp paper and printing 17T18,PM25]</t>
  </si>
  <si>
    <t>Industrial Energy Related Emissions Excluding Fuels to Power CCS[crude oil if,pulp paper and printing 17T18,SOx]</t>
  </si>
  <si>
    <t>Industrial Energy Related Emissions Excluding Fuels to Power CCS[crude oil if,pulp paper and printing 17T18,BC]</t>
  </si>
  <si>
    <t>Industrial Energy Related Emissions Excluding Fuels to Power CCS[crude oil if,pulp paper and printing 17T18,OC]</t>
  </si>
  <si>
    <t>Industrial Energy Related Emissions Excluding Fuels to Power CCS[crude oil if,pulp paper and printing 17T18,CH4]</t>
  </si>
  <si>
    <t>Industrial Energy Related Emissions Excluding Fuels to Power CCS[crude oil if,pulp paper and printing 17T18,N2O]</t>
  </si>
  <si>
    <t>Industrial Energy Related Emissions Excluding Fuels to Power CCS[crude oil if,pulp paper and printing 17T18,F gases]</t>
  </si>
  <si>
    <t>Industrial Energy Related Emissions Excluding Fuels to Power CCS[crude oil if,refined petroleum and coke 19,CO2]</t>
  </si>
  <si>
    <t>Industrial Energy Related Emissions Excluding Fuels to Power CCS[crude oil if,refined petroleum and coke 19,VOC]</t>
  </si>
  <si>
    <t>Industrial Energy Related Emissions Excluding Fuels to Power CCS[crude oil if,refined petroleum and coke 19,CO]</t>
  </si>
  <si>
    <t>Industrial Energy Related Emissions Excluding Fuels to Power CCS[crude oil if,refined petroleum and coke 19,NOx]</t>
  </si>
  <si>
    <t>Industrial Energy Related Emissions Excluding Fuels to Power CCS[crude oil if,refined petroleum and coke 19,PM10]</t>
  </si>
  <si>
    <t>Industrial Energy Related Emissions Excluding Fuels to Power CCS[crude oil if,refined petroleum and coke 19,PM25]</t>
  </si>
  <si>
    <t>Industrial Energy Related Emissions Excluding Fuels to Power CCS[crude oil if,refined petroleum and coke 19,SOx]</t>
  </si>
  <si>
    <t>Industrial Energy Related Emissions Excluding Fuels to Power CCS[crude oil if,refined petroleum and coke 19,BC]</t>
  </si>
  <si>
    <t>Industrial Energy Related Emissions Excluding Fuels to Power CCS[crude oil if,refined petroleum and coke 19,OC]</t>
  </si>
  <si>
    <t>Industrial Energy Related Emissions Excluding Fuels to Power CCS[crude oil if,refined petroleum and coke 19,CH4]</t>
  </si>
  <si>
    <t>Industrial Energy Related Emissions Excluding Fuels to Power CCS[crude oil if,refined petroleum and coke 19,N2O]</t>
  </si>
  <si>
    <t>Industrial Energy Related Emissions Excluding Fuels to Power CCS[crude oil if,refined petroleum and coke 19,F gases]</t>
  </si>
  <si>
    <t>Industrial Energy Related Emissions Excluding Fuels to Power CCS[crude oil if,chemicals 20,CO2]</t>
  </si>
  <si>
    <t>Industrial Energy Related Emissions Excluding Fuels to Power CCS[crude oil if,chemicals 20,VOC]</t>
  </si>
  <si>
    <t>Industrial Energy Related Emissions Excluding Fuels to Power CCS[crude oil if,chemicals 20,CO]</t>
  </si>
  <si>
    <t>Industrial Energy Related Emissions Excluding Fuels to Power CCS[crude oil if,chemicals 20,NOx]</t>
  </si>
  <si>
    <t>Industrial Energy Related Emissions Excluding Fuels to Power CCS[crude oil if,chemicals 20,PM10]</t>
  </si>
  <si>
    <t>Industrial Energy Related Emissions Excluding Fuels to Power CCS[crude oil if,chemicals 20,PM25]</t>
  </si>
  <si>
    <t>Industrial Energy Related Emissions Excluding Fuels to Power CCS[crude oil if,chemicals 20,SOx]</t>
  </si>
  <si>
    <t>Industrial Energy Related Emissions Excluding Fuels to Power CCS[crude oil if,chemicals 20,BC]</t>
  </si>
  <si>
    <t>Industrial Energy Related Emissions Excluding Fuels to Power CCS[crude oil if,chemicals 20,OC]</t>
  </si>
  <si>
    <t>Industrial Energy Related Emissions Excluding Fuels to Power CCS[crude oil if,chemicals 20,CH4]</t>
  </si>
  <si>
    <t>Industrial Energy Related Emissions Excluding Fuels to Power CCS[crude oil if,chemicals 20,N2O]</t>
  </si>
  <si>
    <t>Industrial Energy Related Emissions Excluding Fuels to Power CCS[crude oil if,chemicals 20,F gases]</t>
  </si>
  <si>
    <t>Industrial Energy Related Emissions Excluding Fuels to Power CCS[crude oil if,rubber and plastic products 22,CO2]</t>
  </si>
  <si>
    <t>Industrial Energy Related Emissions Excluding Fuels to Power CCS[crude oil if,rubber and plastic products 22,VOC]</t>
  </si>
  <si>
    <t>Industrial Energy Related Emissions Excluding Fuels to Power CCS[crude oil if,rubber and plastic products 22,CO]</t>
  </si>
  <si>
    <t>Industrial Energy Related Emissions Excluding Fuels to Power CCS[crude oil if,rubber and plastic products 22,NOx]</t>
  </si>
  <si>
    <t>Industrial Energy Related Emissions Excluding Fuels to Power CCS[crude oil if,rubber and plastic products 22,PM10]</t>
  </si>
  <si>
    <t>Industrial Energy Related Emissions Excluding Fuels to Power CCS[crude oil if,rubber and plastic products 22,PM25]</t>
  </si>
  <si>
    <t>Industrial Energy Related Emissions Excluding Fuels to Power CCS[crude oil if,rubber and plastic products 22,SOx]</t>
  </si>
  <si>
    <t>Industrial Energy Related Emissions Excluding Fuels to Power CCS[crude oil if,rubber and plastic products 22,BC]</t>
  </si>
  <si>
    <t>Industrial Energy Related Emissions Excluding Fuels to Power CCS[crude oil if,rubber and plastic products 22,OC]</t>
  </si>
  <si>
    <t>Industrial Energy Related Emissions Excluding Fuels to Power CCS[crude oil if,rubber and plastic products 22,CH4]</t>
  </si>
  <si>
    <t>Industrial Energy Related Emissions Excluding Fuels to Power CCS[crude oil if,rubber and plastic products 22,N2O]</t>
  </si>
  <si>
    <t>Industrial Energy Related Emissions Excluding Fuels to Power CCS[crude oil if,rubber and plastic products 22,F gases]</t>
  </si>
  <si>
    <t>Industrial Energy Related Emissions Excluding Fuels to Power CCS[crude oil if,glass and glass products 231,CO2]</t>
  </si>
  <si>
    <t>Industrial Energy Related Emissions Excluding Fuels to Power CCS[crude oil if,glass and glass products 231,VOC]</t>
  </si>
  <si>
    <t>Industrial Energy Related Emissions Excluding Fuels to Power CCS[crude oil if,glass and glass products 231,CO]</t>
  </si>
  <si>
    <t>Industrial Energy Related Emissions Excluding Fuels to Power CCS[crude oil if,glass and glass products 231,NOx]</t>
  </si>
  <si>
    <t>Industrial Energy Related Emissions Excluding Fuels to Power CCS[crude oil if,glass and glass products 231,PM10]</t>
  </si>
  <si>
    <t>Industrial Energy Related Emissions Excluding Fuels to Power CCS[crude oil if,glass and glass products 231,PM25]</t>
  </si>
  <si>
    <t>Industrial Energy Related Emissions Excluding Fuels to Power CCS[crude oil if,glass and glass products 231,SOx]</t>
  </si>
  <si>
    <t>Industrial Energy Related Emissions Excluding Fuels to Power CCS[crude oil if,glass and glass products 231,BC]</t>
  </si>
  <si>
    <t>Industrial Energy Related Emissions Excluding Fuels to Power CCS[crude oil if,glass and glass products 231,OC]</t>
  </si>
  <si>
    <t>Industrial Energy Related Emissions Excluding Fuels to Power CCS[crude oil if,glass and glass products 231,CH4]</t>
  </si>
  <si>
    <t>Industrial Energy Related Emissions Excluding Fuels to Power CCS[crude oil if,glass and glass products 231,N2O]</t>
  </si>
  <si>
    <t>Industrial Energy Related Emissions Excluding Fuels to Power CCS[crude oil if,glass and glass products 231,F gases]</t>
  </si>
  <si>
    <t>Industrial Energy Related Emissions Excluding Fuels to Power CCS[crude oil if,cement and other nonmetallic minerals 239,CO2]</t>
  </si>
  <si>
    <t>Industrial Energy Related Emissions Excluding Fuels to Power CCS[crude oil if,cement and other nonmetallic minerals 239,VOC]</t>
  </si>
  <si>
    <t>Industrial Energy Related Emissions Excluding Fuels to Power CCS[crude oil if,cement and other nonmetallic minerals 239,CO]</t>
  </si>
  <si>
    <t>Industrial Energy Related Emissions Excluding Fuels to Power CCS[crude oil if,cement and other nonmetallic minerals 239,NOx]</t>
  </si>
  <si>
    <t>Industrial Energy Related Emissions Excluding Fuels to Power CCS[crude oil if,cement and other nonmetallic minerals 239,PM10]</t>
  </si>
  <si>
    <t>Industrial Energy Related Emissions Excluding Fuels to Power CCS[crude oil if,cement and other nonmetallic minerals 239,PM25]</t>
  </si>
  <si>
    <t>Industrial Energy Related Emissions Excluding Fuels to Power CCS[crude oil if,cement and other nonmetallic minerals 239,SOx]</t>
  </si>
  <si>
    <t>Industrial Energy Related Emissions Excluding Fuels to Power CCS[crude oil if,cement and other nonmetallic minerals 239,BC]</t>
  </si>
  <si>
    <t>Industrial Energy Related Emissions Excluding Fuels to Power CCS[crude oil if,cement and other nonmetallic minerals 239,OC]</t>
  </si>
  <si>
    <t>Industrial Energy Related Emissions Excluding Fuels to Power CCS[crude oil if,cement and other nonmetallic minerals 239,CH4]</t>
  </si>
  <si>
    <t>Industrial Energy Related Emissions Excluding Fuels to Power CCS[crude oil if,cement and other nonmetallic minerals 239,N2O]</t>
  </si>
  <si>
    <t>Industrial Energy Related Emissions Excluding Fuels to Power CCS[crude oil if,cement and other nonmetallic minerals 239,F gases]</t>
  </si>
  <si>
    <t>Industrial Energy Related Emissions Excluding Fuels to Power CCS[crude oil if,iron and steel 241,CO2]</t>
  </si>
  <si>
    <t>Industrial Energy Related Emissions Excluding Fuels to Power CCS[crude oil if,iron and steel 241,VOC]</t>
  </si>
  <si>
    <t>Industrial Energy Related Emissions Excluding Fuels to Power CCS[crude oil if,iron and steel 241,CO]</t>
  </si>
  <si>
    <t>Industrial Energy Related Emissions Excluding Fuels to Power CCS[crude oil if,iron and steel 241,NOx]</t>
  </si>
  <si>
    <t>Industrial Energy Related Emissions Excluding Fuels to Power CCS[crude oil if,iron and steel 241,PM10]</t>
  </si>
  <si>
    <t>Industrial Energy Related Emissions Excluding Fuels to Power CCS[crude oil if,iron and steel 241,PM25]</t>
  </si>
  <si>
    <t>Industrial Energy Related Emissions Excluding Fuels to Power CCS[crude oil if,iron and steel 241,SOx]</t>
  </si>
  <si>
    <t>Industrial Energy Related Emissions Excluding Fuels to Power CCS[crude oil if,iron and steel 241,BC]</t>
  </si>
  <si>
    <t>Industrial Energy Related Emissions Excluding Fuels to Power CCS[crude oil if,iron and steel 241,OC]</t>
  </si>
  <si>
    <t>Industrial Energy Related Emissions Excluding Fuels to Power CCS[crude oil if,iron and steel 241,CH4]</t>
  </si>
  <si>
    <t>Industrial Energy Related Emissions Excluding Fuels to Power CCS[crude oil if,iron and steel 241,N2O]</t>
  </si>
  <si>
    <t>Industrial Energy Related Emissions Excluding Fuels to Power CCS[crude oil if,iron and steel 241,F gases]</t>
  </si>
  <si>
    <t>Industrial Energy Related Emissions Excluding Fuels to Power CCS[crude oil if,other metals 242,CO2]</t>
  </si>
  <si>
    <t>Industrial Energy Related Emissions Excluding Fuels to Power CCS[crude oil if,other metals 242,VOC]</t>
  </si>
  <si>
    <t>Industrial Energy Related Emissions Excluding Fuels to Power CCS[crude oil if,other metals 242,CO]</t>
  </si>
  <si>
    <t>Industrial Energy Related Emissions Excluding Fuels to Power CCS[crude oil if,other metals 242,NOx]</t>
  </si>
  <si>
    <t>Industrial Energy Related Emissions Excluding Fuels to Power CCS[crude oil if,other metals 242,PM10]</t>
  </si>
  <si>
    <t>Industrial Energy Related Emissions Excluding Fuels to Power CCS[crude oil if,other metals 242,PM25]</t>
  </si>
  <si>
    <t>Industrial Energy Related Emissions Excluding Fuels to Power CCS[crude oil if,other metals 242,SOx]</t>
  </si>
  <si>
    <t>Industrial Energy Related Emissions Excluding Fuels to Power CCS[crude oil if,other metals 242,BC]</t>
  </si>
  <si>
    <t>Industrial Energy Related Emissions Excluding Fuels to Power CCS[crude oil if,other metals 242,OC]</t>
  </si>
  <si>
    <t>Industrial Energy Related Emissions Excluding Fuels to Power CCS[crude oil if,other metals 242,CH4]</t>
  </si>
  <si>
    <t>Industrial Energy Related Emissions Excluding Fuels to Power CCS[crude oil if,other metals 242,N2O]</t>
  </si>
  <si>
    <t>Industrial Energy Related Emissions Excluding Fuels to Power CCS[crude oil if,other metals 242,F gases]</t>
  </si>
  <si>
    <t>Industrial Energy Related Emissions Excluding Fuels to Power CCS[crude oil if,metal products except machinery and vehicles 25,CO2]</t>
  </si>
  <si>
    <t>Industrial Energy Related Emissions Excluding Fuels to Power CCS[crude oil if,metal products except machinery and vehicles 25,VOC]</t>
  </si>
  <si>
    <t>Industrial Energy Related Emissions Excluding Fuels to Power CCS[crude oil if,metal products except machinery and vehicles 25,CO]</t>
  </si>
  <si>
    <t>Industrial Energy Related Emissions Excluding Fuels to Power CCS[crude oil if,metal products except machinery and vehicles 25,NOx]</t>
  </si>
  <si>
    <t>Industrial Energy Related Emissions Excluding Fuels to Power CCS[crude oil if,metal products except machinery and vehicles 25,PM10]</t>
  </si>
  <si>
    <t>Industrial Energy Related Emissions Excluding Fuels to Power CCS[crude oil if,metal products except machinery and vehicles 25,PM25]</t>
  </si>
  <si>
    <t>Industrial Energy Related Emissions Excluding Fuels to Power CCS[crude oil if,metal products except machinery and vehicles 25,SOx]</t>
  </si>
  <si>
    <t>Industrial Energy Related Emissions Excluding Fuels to Power CCS[crude oil if,metal products except machinery and vehicles 25,BC]</t>
  </si>
  <si>
    <t>Industrial Energy Related Emissions Excluding Fuels to Power CCS[crude oil if,metal products except machinery and vehicles 25,OC]</t>
  </si>
  <si>
    <t>Industrial Energy Related Emissions Excluding Fuels to Power CCS[crude oil if,metal products except machinery and vehicles 25,CH4]</t>
  </si>
  <si>
    <t>Industrial Energy Related Emissions Excluding Fuels to Power CCS[crude oil if,metal products except machinery and vehicles 25,N2O]</t>
  </si>
  <si>
    <t>Industrial Energy Related Emissions Excluding Fuels to Power CCS[crude oil if,metal products except machinery and vehicles 25,F gases]</t>
  </si>
  <si>
    <t>Industrial Energy Related Emissions Excluding Fuels to Power CCS[crude oil if,computers and electronics 26,CO2]</t>
  </si>
  <si>
    <t>Industrial Energy Related Emissions Excluding Fuels to Power CCS[crude oil if,computers and electronics 26,VOC]</t>
  </si>
  <si>
    <t>Industrial Energy Related Emissions Excluding Fuels to Power CCS[crude oil if,computers and electronics 26,CO]</t>
  </si>
  <si>
    <t>Industrial Energy Related Emissions Excluding Fuels to Power CCS[crude oil if,computers and electronics 26,NOx]</t>
  </si>
  <si>
    <t>Industrial Energy Related Emissions Excluding Fuels to Power CCS[crude oil if,computers and electronics 26,PM10]</t>
  </si>
  <si>
    <t>Industrial Energy Related Emissions Excluding Fuels to Power CCS[crude oil if,computers and electronics 26,PM25]</t>
  </si>
  <si>
    <t>Industrial Energy Related Emissions Excluding Fuels to Power CCS[crude oil if,computers and electronics 26,SOx]</t>
  </si>
  <si>
    <t>Industrial Energy Related Emissions Excluding Fuels to Power CCS[crude oil if,computers and electronics 26,BC]</t>
  </si>
  <si>
    <t>Industrial Energy Related Emissions Excluding Fuels to Power CCS[crude oil if,computers and electronics 26,OC]</t>
  </si>
  <si>
    <t>Industrial Energy Related Emissions Excluding Fuels to Power CCS[crude oil if,computers and electronics 26,CH4]</t>
  </si>
  <si>
    <t>Industrial Energy Related Emissions Excluding Fuels to Power CCS[crude oil if,computers and electronics 26,N2O]</t>
  </si>
  <si>
    <t>Industrial Energy Related Emissions Excluding Fuels to Power CCS[crude oil if,computers and electronics 26,F gases]</t>
  </si>
  <si>
    <t>Industrial Energy Related Emissions Excluding Fuels to Power CCS[crude oil if,appliances and electrical equipment 27,CO2]</t>
  </si>
  <si>
    <t>Industrial Energy Related Emissions Excluding Fuels to Power CCS[crude oil if,appliances and electrical equipment 27,VOC]</t>
  </si>
  <si>
    <t>Industrial Energy Related Emissions Excluding Fuels to Power CCS[crude oil if,appliances and electrical equipment 27,CO]</t>
  </si>
  <si>
    <t>Industrial Energy Related Emissions Excluding Fuels to Power CCS[crude oil if,appliances and electrical equipment 27,NOx]</t>
  </si>
  <si>
    <t>Industrial Energy Related Emissions Excluding Fuels to Power CCS[crude oil if,appliances and electrical equipment 27,PM10]</t>
  </si>
  <si>
    <t>Industrial Energy Related Emissions Excluding Fuels to Power CCS[crude oil if,appliances and electrical equipment 27,PM25]</t>
  </si>
  <si>
    <t>Industrial Energy Related Emissions Excluding Fuels to Power CCS[crude oil if,appliances and electrical equipment 27,SOx]</t>
  </si>
  <si>
    <t>Industrial Energy Related Emissions Excluding Fuels to Power CCS[crude oil if,appliances and electrical equipment 27,BC]</t>
  </si>
  <si>
    <t>Industrial Energy Related Emissions Excluding Fuels to Power CCS[crude oil if,appliances and electrical equipment 27,OC]</t>
  </si>
  <si>
    <t>Industrial Energy Related Emissions Excluding Fuels to Power CCS[crude oil if,appliances and electrical equipment 27,CH4]</t>
  </si>
  <si>
    <t>Industrial Energy Related Emissions Excluding Fuels to Power CCS[crude oil if,appliances and electrical equipment 27,N2O]</t>
  </si>
  <si>
    <t>Industrial Energy Related Emissions Excluding Fuels to Power CCS[crude oil if,appliances and electrical equipment 27,F gases]</t>
  </si>
  <si>
    <t>Industrial Energy Related Emissions Excluding Fuels to Power CCS[crude oil if,other machinery 28,CO2]</t>
  </si>
  <si>
    <t>Industrial Energy Related Emissions Excluding Fuels to Power CCS[crude oil if,other machinery 28,VOC]</t>
  </si>
  <si>
    <t>Industrial Energy Related Emissions Excluding Fuels to Power CCS[crude oil if,other machinery 28,CO]</t>
  </si>
  <si>
    <t>Industrial Energy Related Emissions Excluding Fuels to Power CCS[crude oil if,other machinery 28,NOx]</t>
  </si>
  <si>
    <t>Industrial Energy Related Emissions Excluding Fuels to Power CCS[crude oil if,other machinery 28,PM10]</t>
  </si>
  <si>
    <t>Industrial Energy Related Emissions Excluding Fuels to Power CCS[crude oil if,other machinery 28,PM25]</t>
  </si>
  <si>
    <t>Industrial Energy Related Emissions Excluding Fuels to Power CCS[crude oil if,other machinery 28,SOx]</t>
  </si>
  <si>
    <t>Industrial Energy Related Emissions Excluding Fuels to Power CCS[crude oil if,other machinery 28,BC]</t>
  </si>
  <si>
    <t>Industrial Energy Related Emissions Excluding Fuels to Power CCS[crude oil if,other machinery 28,OC]</t>
  </si>
  <si>
    <t>Industrial Energy Related Emissions Excluding Fuels to Power CCS[crude oil if,other machinery 28,CH4]</t>
  </si>
  <si>
    <t>Industrial Energy Related Emissions Excluding Fuels to Power CCS[crude oil if,other machinery 28,N2O]</t>
  </si>
  <si>
    <t>Industrial Energy Related Emissions Excluding Fuels to Power CCS[crude oil if,other machinery 28,F gases]</t>
  </si>
  <si>
    <t>Industrial Energy Related Emissions Excluding Fuels to Power CCS[crude oil if,road vehicles 29,CO2]</t>
  </si>
  <si>
    <t>Industrial Energy Related Emissions Excluding Fuels to Power CCS[crude oil if,road vehicles 29,VOC]</t>
  </si>
  <si>
    <t>Industrial Energy Related Emissions Excluding Fuels to Power CCS[crude oil if,road vehicles 29,CO]</t>
  </si>
  <si>
    <t>Industrial Energy Related Emissions Excluding Fuels to Power CCS[crude oil if,road vehicles 29,NOx]</t>
  </si>
  <si>
    <t>Industrial Energy Related Emissions Excluding Fuels to Power CCS[crude oil if,road vehicles 29,PM10]</t>
  </si>
  <si>
    <t>Industrial Energy Related Emissions Excluding Fuels to Power CCS[crude oil if,road vehicles 29,PM25]</t>
  </si>
  <si>
    <t>Industrial Energy Related Emissions Excluding Fuels to Power CCS[crude oil if,road vehicles 29,SOx]</t>
  </si>
  <si>
    <t>Industrial Energy Related Emissions Excluding Fuels to Power CCS[crude oil if,road vehicles 29,BC]</t>
  </si>
  <si>
    <t>Industrial Energy Related Emissions Excluding Fuels to Power CCS[crude oil if,road vehicles 29,OC]</t>
  </si>
  <si>
    <t>Industrial Energy Related Emissions Excluding Fuels to Power CCS[crude oil if,road vehicles 29,CH4]</t>
  </si>
  <si>
    <t>Industrial Energy Related Emissions Excluding Fuels to Power CCS[crude oil if,road vehicles 29,N2O]</t>
  </si>
  <si>
    <t>Industrial Energy Related Emissions Excluding Fuels to Power CCS[crude oil if,road vehicles 29,F gases]</t>
  </si>
  <si>
    <t>Industrial Energy Related Emissions Excluding Fuels to Power CCS[crude oil if,nonroad vehicles 30,CO2]</t>
  </si>
  <si>
    <t>Industrial Energy Related Emissions Excluding Fuels to Power CCS[crude oil if,nonroad vehicles 30,VOC]</t>
  </si>
  <si>
    <t>Industrial Energy Related Emissions Excluding Fuels to Power CCS[crude oil if,nonroad vehicles 30,CO]</t>
  </si>
  <si>
    <t>Industrial Energy Related Emissions Excluding Fuels to Power CCS[crude oil if,nonroad vehicles 30,NOx]</t>
  </si>
  <si>
    <t>Industrial Energy Related Emissions Excluding Fuels to Power CCS[crude oil if,nonroad vehicles 30,PM10]</t>
  </si>
  <si>
    <t>Industrial Energy Related Emissions Excluding Fuels to Power CCS[crude oil if,nonroad vehicles 30,PM25]</t>
  </si>
  <si>
    <t>Industrial Energy Related Emissions Excluding Fuels to Power CCS[crude oil if,nonroad vehicles 30,SOx]</t>
  </si>
  <si>
    <t>Industrial Energy Related Emissions Excluding Fuels to Power CCS[crude oil if,nonroad vehicles 30,BC]</t>
  </si>
  <si>
    <t>Industrial Energy Related Emissions Excluding Fuels to Power CCS[crude oil if,nonroad vehicles 30,OC]</t>
  </si>
  <si>
    <t>Industrial Energy Related Emissions Excluding Fuels to Power CCS[crude oil if,nonroad vehicles 30,CH4]</t>
  </si>
  <si>
    <t>Industrial Energy Related Emissions Excluding Fuels to Power CCS[crude oil if,nonroad vehicles 30,N2O]</t>
  </si>
  <si>
    <t>Industrial Energy Related Emissions Excluding Fuels to Power CCS[crude oil if,nonroad vehicles 30,F gases]</t>
  </si>
  <si>
    <t>Industrial Energy Related Emissions Excluding Fuels to Power CCS[crude oil if,other manufacturing 31T33,CO2]</t>
  </si>
  <si>
    <t>Industrial Energy Related Emissions Excluding Fuels to Power CCS[crude oil if,other manufacturing 31T33,VOC]</t>
  </si>
  <si>
    <t>Industrial Energy Related Emissions Excluding Fuels to Power CCS[crude oil if,other manufacturing 31T33,CO]</t>
  </si>
  <si>
    <t>Industrial Energy Related Emissions Excluding Fuels to Power CCS[crude oil if,other manufacturing 31T33,NOx]</t>
  </si>
  <si>
    <t>Industrial Energy Related Emissions Excluding Fuels to Power CCS[crude oil if,other manufacturing 31T33,PM10]</t>
  </si>
  <si>
    <t>Industrial Energy Related Emissions Excluding Fuels to Power CCS[crude oil if,other manufacturing 31T33,PM25]</t>
  </si>
  <si>
    <t>Industrial Energy Related Emissions Excluding Fuels to Power CCS[crude oil if,other manufacturing 31T33,SOx]</t>
  </si>
  <si>
    <t>Industrial Energy Related Emissions Excluding Fuels to Power CCS[crude oil if,other manufacturing 31T33,BC]</t>
  </si>
  <si>
    <t>Industrial Energy Related Emissions Excluding Fuels to Power CCS[crude oil if,other manufacturing 31T33,OC]</t>
  </si>
  <si>
    <t>Industrial Energy Related Emissions Excluding Fuels to Power CCS[crude oil if,other manufacturing 31T33,CH4]</t>
  </si>
  <si>
    <t>Industrial Energy Related Emissions Excluding Fuels to Power CCS[crude oil if,other manufacturing 31T33,N2O]</t>
  </si>
  <si>
    <t>Industrial Energy Related Emissions Excluding Fuels to Power CCS[crude oil if,other manufacturing 31T33,F gases]</t>
  </si>
  <si>
    <t>Industrial Energy Related Emissions Excluding Fuels to Power CCS[crude oil if,energy pipelines and gas processing 352T353,CO2]</t>
  </si>
  <si>
    <t>Industrial Energy Related Emissions Excluding Fuels to Power CCS[crude oil if,energy pipelines and gas processing 352T353,VOC]</t>
  </si>
  <si>
    <t>Industrial Energy Related Emissions Excluding Fuels to Power CCS[crude oil if,energy pipelines and gas processing 352T353,CO]</t>
  </si>
  <si>
    <t>Industrial Energy Related Emissions Excluding Fuels to Power CCS[crude oil if,energy pipelines and gas processing 352T353,NOx]</t>
  </si>
  <si>
    <t>Industrial Energy Related Emissions Excluding Fuels to Power CCS[crude oil if,energy pipelines and gas processing 352T353,PM10]</t>
  </si>
  <si>
    <t>Industrial Energy Related Emissions Excluding Fuels to Power CCS[crude oil if,energy pipelines and gas processing 352T353,PM25]</t>
  </si>
  <si>
    <t>Industrial Energy Related Emissions Excluding Fuels to Power CCS[crude oil if,energy pipelines and gas processing 352T353,SOx]</t>
  </si>
  <si>
    <t>Industrial Energy Related Emissions Excluding Fuels to Power CCS[crude oil if,energy pipelines and gas processing 352T353,BC]</t>
  </si>
  <si>
    <t>Industrial Energy Related Emissions Excluding Fuels to Power CCS[crude oil if,energy pipelines and gas processing 352T353,OC]</t>
  </si>
  <si>
    <t>Industrial Energy Related Emissions Excluding Fuels to Power CCS[crude oil if,energy pipelines and gas processing 352T353,CH4]</t>
  </si>
  <si>
    <t>Industrial Energy Related Emissions Excluding Fuels to Power CCS[crude oil if,energy pipelines and gas processing 352T353,N2O]</t>
  </si>
  <si>
    <t>Industrial Energy Related Emissions Excluding Fuels to Power CCS[crude oil if,energy pipelines and gas processing 352T353,F gases]</t>
  </si>
  <si>
    <t>Industrial Energy Related Emissions Excluding Fuels to Power CCS[crude oil if,water and waste 36T39,CO2]</t>
  </si>
  <si>
    <t>Industrial Energy Related Emissions Excluding Fuels to Power CCS[crude oil if,water and waste 36T39,VOC]</t>
  </si>
  <si>
    <t>Industrial Energy Related Emissions Excluding Fuels to Power CCS[crude oil if,water and waste 36T39,CO]</t>
  </si>
  <si>
    <t>Industrial Energy Related Emissions Excluding Fuels to Power CCS[crude oil if,water and waste 36T39,NOx]</t>
  </si>
  <si>
    <t>Industrial Energy Related Emissions Excluding Fuels to Power CCS[crude oil if,water and waste 36T39,PM10]</t>
  </si>
  <si>
    <t>Industrial Energy Related Emissions Excluding Fuels to Power CCS[crude oil if,water and waste 36T39,PM25]</t>
  </si>
  <si>
    <t>Industrial Energy Related Emissions Excluding Fuels to Power CCS[crude oil if,water and waste 36T39,SOx]</t>
  </si>
  <si>
    <t>Industrial Energy Related Emissions Excluding Fuels to Power CCS[crude oil if,water and waste 36T39,BC]</t>
  </si>
  <si>
    <t>Industrial Energy Related Emissions Excluding Fuels to Power CCS[crude oil if,water and waste 36T39,OC]</t>
  </si>
  <si>
    <t>Industrial Energy Related Emissions Excluding Fuels to Power CCS[crude oil if,water and waste 36T39,CH4]</t>
  </si>
  <si>
    <t>Industrial Energy Related Emissions Excluding Fuels to Power CCS[crude oil if,water and waste 36T39,N2O]</t>
  </si>
  <si>
    <t>Industrial Energy Related Emissions Excluding Fuels to Power CCS[crude oil if,water and waste 36T39,F gases]</t>
  </si>
  <si>
    <t>Industrial Energy Related Emissions Excluding Fuels to Power CCS[crude oil if,construction 41T43,CO2]</t>
  </si>
  <si>
    <t>Industrial Energy Related Emissions Excluding Fuels to Power CCS[crude oil if,construction 41T43,VOC]</t>
  </si>
  <si>
    <t>Industrial Energy Related Emissions Excluding Fuels to Power CCS[crude oil if,construction 41T43,CO]</t>
  </si>
  <si>
    <t>Industrial Energy Related Emissions Excluding Fuels to Power CCS[crude oil if,construction 41T43,NOx]</t>
  </si>
  <si>
    <t>Industrial Energy Related Emissions Excluding Fuels to Power CCS[crude oil if,construction 41T43,PM10]</t>
  </si>
  <si>
    <t>Industrial Energy Related Emissions Excluding Fuels to Power CCS[crude oil if,construction 41T43,PM25]</t>
  </si>
  <si>
    <t>Industrial Energy Related Emissions Excluding Fuels to Power CCS[crude oil if,construction 41T43,SOx]</t>
  </si>
  <si>
    <t>Industrial Energy Related Emissions Excluding Fuels to Power CCS[crude oil if,construction 41T43,BC]</t>
  </si>
  <si>
    <t>Industrial Energy Related Emissions Excluding Fuels to Power CCS[crude oil if,construction 41T43,OC]</t>
  </si>
  <si>
    <t>Industrial Energy Related Emissions Excluding Fuels to Power CCS[crude oil if,construction 41T43,CH4]</t>
  </si>
  <si>
    <t>Industrial Energy Related Emissions Excluding Fuels to Power CCS[crude oil if,construction 41T43,N2O]</t>
  </si>
  <si>
    <t>Industrial Energy Related Emissions Excluding Fuels to Power CCS[crude oil if,construction 41T43,F gases]</t>
  </si>
  <si>
    <t>Industrial Energy Related Emissions Excluding Fuels to Power CCS[heavy or residual fuel oil if,agriculture and forestry 01T03,CO2]</t>
  </si>
  <si>
    <t>Industrial Energy Related Emissions Excluding Fuels to Power CCS[heavy or residual fuel oil if,agriculture and forestry 01T03,VOC]</t>
  </si>
  <si>
    <t>Industrial Energy Related Emissions Excluding Fuels to Power CCS[heavy or residual fuel oil if,agriculture and forestry 01T03,CO]</t>
  </si>
  <si>
    <t>Industrial Energy Related Emissions Excluding Fuels to Power CCS[heavy or residual fuel oil if,agriculture and forestry 01T03,NOx]</t>
  </si>
  <si>
    <t>Industrial Energy Related Emissions Excluding Fuels to Power CCS[heavy or residual fuel oil if,agriculture and forestry 01T03,PM10]</t>
  </si>
  <si>
    <t>Industrial Energy Related Emissions Excluding Fuels to Power CCS[heavy or residual fuel oil if,agriculture and forestry 01T03,PM25]</t>
  </si>
  <si>
    <t>Industrial Energy Related Emissions Excluding Fuels to Power CCS[heavy or residual fuel oil if,agriculture and forestry 01T03,SOx]</t>
  </si>
  <si>
    <t>Industrial Energy Related Emissions Excluding Fuels to Power CCS[heavy or residual fuel oil if,agriculture and forestry 01T03,BC]</t>
  </si>
  <si>
    <t>Industrial Energy Related Emissions Excluding Fuels to Power CCS[heavy or residual fuel oil if,agriculture and forestry 01T03,OC]</t>
  </si>
  <si>
    <t>Industrial Energy Related Emissions Excluding Fuels to Power CCS[heavy or residual fuel oil if,agriculture and forestry 01T03,CH4]</t>
  </si>
  <si>
    <t>Industrial Energy Related Emissions Excluding Fuels to Power CCS[heavy or residual fuel oil if,agriculture and forestry 01T03,N2O]</t>
  </si>
  <si>
    <t>Industrial Energy Related Emissions Excluding Fuels to Power CCS[heavy or residual fuel oil if,agriculture and forestry 01T03,F gases]</t>
  </si>
  <si>
    <t>Industrial Energy Related Emissions Excluding Fuels to Power CCS[heavy or residual fuel oil if,coal mining 05,CO2]</t>
  </si>
  <si>
    <t>Industrial Energy Related Emissions Excluding Fuels to Power CCS[heavy or residual fuel oil if,coal mining 05,VOC]</t>
  </si>
  <si>
    <t>Industrial Energy Related Emissions Excluding Fuels to Power CCS[heavy or residual fuel oil if,coal mining 05,CO]</t>
  </si>
  <si>
    <t>Industrial Energy Related Emissions Excluding Fuels to Power CCS[heavy or residual fuel oil if,coal mining 05,NOx]</t>
  </si>
  <si>
    <t>Industrial Energy Related Emissions Excluding Fuels to Power CCS[heavy or residual fuel oil if,coal mining 05,PM10]</t>
  </si>
  <si>
    <t>Industrial Energy Related Emissions Excluding Fuels to Power CCS[heavy or residual fuel oil if,coal mining 05,PM25]</t>
  </si>
  <si>
    <t>Industrial Energy Related Emissions Excluding Fuels to Power CCS[heavy or residual fuel oil if,coal mining 05,SOx]</t>
  </si>
  <si>
    <t>Industrial Energy Related Emissions Excluding Fuels to Power CCS[heavy or residual fuel oil if,coal mining 05,BC]</t>
  </si>
  <si>
    <t>Industrial Energy Related Emissions Excluding Fuels to Power CCS[heavy or residual fuel oil if,coal mining 05,OC]</t>
  </si>
  <si>
    <t>Industrial Energy Related Emissions Excluding Fuels to Power CCS[heavy or residual fuel oil if,coal mining 05,CH4]</t>
  </si>
  <si>
    <t>Industrial Energy Related Emissions Excluding Fuels to Power CCS[heavy or residual fuel oil if,coal mining 05,N2O]</t>
  </si>
  <si>
    <t>Industrial Energy Related Emissions Excluding Fuels to Power CCS[heavy or residual fuel oil if,coal mining 05,F gases]</t>
  </si>
  <si>
    <t>Industrial Energy Related Emissions Excluding Fuels to Power CCS[heavy or residual fuel oil if,oil and gas extraction 06,CO2]</t>
  </si>
  <si>
    <t>Industrial Energy Related Emissions Excluding Fuels to Power CCS[heavy or residual fuel oil if,oil and gas extraction 06,VOC]</t>
  </si>
  <si>
    <t>Industrial Energy Related Emissions Excluding Fuels to Power CCS[heavy or residual fuel oil if,oil and gas extraction 06,CO]</t>
  </si>
  <si>
    <t>Industrial Energy Related Emissions Excluding Fuels to Power CCS[heavy or residual fuel oil if,oil and gas extraction 06,NOx]</t>
  </si>
  <si>
    <t>Industrial Energy Related Emissions Excluding Fuels to Power CCS[heavy or residual fuel oil if,oil and gas extraction 06,PM10]</t>
  </si>
  <si>
    <t>Industrial Energy Related Emissions Excluding Fuels to Power CCS[heavy or residual fuel oil if,oil and gas extraction 06,PM25]</t>
  </si>
  <si>
    <t>Industrial Energy Related Emissions Excluding Fuels to Power CCS[heavy or residual fuel oil if,oil and gas extraction 06,SOx]</t>
  </si>
  <si>
    <t>Industrial Energy Related Emissions Excluding Fuels to Power CCS[heavy or residual fuel oil if,oil and gas extraction 06,BC]</t>
  </si>
  <si>
    <t>Industrial Energy Related Emissions Excluding Fuels to Power CCS[heavy or residual fuel oil if,oil and gas extraction 06,OC]</t>
  </si>
  <si>
    <t>Industrial Energy Related Emissions Excluding Fuels to Power CCS[heavy or residual fuel oil if,oil and gas extraction 06,CH4]</t>
  </si>
  <si>
    <t>Industrial Energy Related Emissions Excluding Fuels to Power CCS[heavy or residual fuel oil if,oil and gas extraction 06,N2O]</t>
  </si>
  <si>
    <t>Industrial Energy Related Emissions Excluding Fuels to Power CCS[heavy or residual fuel oil if,oil and gas extraction 06,F gases]</t>
  </si>
  <si>
    <t>Industrial Energy Related Emissions Excluding Fuels to Power CCS[heavy or residual fuel oil if,other mining and quarrying 07T08,CO2]</t>
  </si>
  <si>
    <t>Industrial Energy Related Emissions Excluding Fuels to Power CCS[heavy or residual fuel oil if,other mining and quarrying 07T08,VOC]</t>
  </si>
  <si>
    <t>Industrial Energy Related Emissions Excluding Fuels to Power CCS[heavy or residual fuel oil if,other mining and quarrying 07T08,CO]</t>
  </si>
  <si>
    <t>Industrial Energy Related Emissions Excluding Fuels to Power CCS[heavy or residual fuel oil if,other mining and quarrying 07T08,NOx]</t>
  </si>
  <si>
    <t>Industrial Energy Related Emissions Excluding Fuels to Power CCS[heavy or residual fuel oil if,other mining and quarrying 07T08,PM10]</t>
  </si>
  <si>
    <t>Industrial Energy Related Emissions Excluding Fuels to Power CCS[heavy or residual fuel oil if,other mining and quarrying 07T08,PM25]</t>
  </si>
  <si>
    <t>Industrial Energy Related Emissions Excluding Fuels to Power CCS[heavy or residual fuel oil if,other mining and quarrying 07T08,SOx]</t>
  </si>
  <si>
    <t>Industrial Energy Related Emissions Excluding Fuels to Power CCS[heavy or residual fuel oil if,other mining and quarrying 07T08,BC]</t>
  </si>
  <si>
    <t>Industrial Energy Related Emissions Excluding Fuels to Power CCS[heavy or residual fuel oil if,other mining and quarrying 07T08,OC]</t>
  </si>
  <si>
    <t>Industrial Energy Related Emissions Excluding Fuels to Power CCS[heavy or residual fuel oil if,other mining and quarrying 07T08,CH4]</t>
  </si>
  <si>
    <t>Industrial Energy Related Emissions Excluding Fuels to Power CCS[heavy or residual fuel oil if,other mining and quarrying 07T08,N2O]</t>
  </si>
  <si>
    <t>Industrial Energy Related Emissions Excluding Fuels to Power CCS[heavy or residual fuel oil if,other mining and quarrying 07T08,F gases]</t>
  </si>
  <si>
    <t>Industrial Energy Related Emissions Excluding Fuels to Power CCS[heavy or residual fuel oil if,food beverage and tobacco 10T12,CO2]</t>
  </si>
  <si>
    <t>Industrial Energy Related Emissions Excluding Fuels to Power CCS[heavy or residual fuel oil if,food beverage and tobacco 10T12,VOC]</t>
  </si>
  <si>
    <t>Industrial Energy Related Emissions Excluding Fuels to Power CCS[heavy or residual fuel oil if,food beverage and tobacco 10T12,CO]</t>
  </si>
  <si>
    <t>Industrial Energy Related Emissions Excluding Fuels to Power CCS[heavy or residual fuel oil if,food beverage and tobacco 10T12,NOx]</t>
  </si>
  <si>
    <t>Industrial Energy Related Emissions Excluding Fuels to Power CCS[heavy or residual fuel oil if,food beverage and tobacco 10T12,PM10]</t>
  </si>
  <si>
    <t>Industrial Energy Related Emissions Excluding Fuels to Power CCS[heavy or residual fuel oil if,food beverage and tobacco 10T12,PM25]</t>
  </si>
  <si>
    <t>Industrial Energy Related Emissions Excluding Fuels to Power CCS[heavy or residual fuel oil if,food beverage and tobacco 10T12,SOx]</t>
  </si>
  <si>
    <t>Industrial Energy Related Emissions Excluding Fuels to Power CCS[heavy or residual fuel oil if,food beverage and tobacco 10T12,BC]</t>
  </si>
  <si>
    <t>Industrial Energy Related Emissions Excluding Fuels to Power CCS[heavy or residual fuel oil if,food beverage and tobacco 10T12,OC]</t>
  </si>
  <si>
    <t>Industrial Energy Related Emissions Excluding Fuels to Power CCS[heavy or residual fuel oil if,food beverage and tobacco 10T12,CH4]</t>
  </si>
  <si>
    <t>Industrial Energy Related Emissions Excluding Fuels to Power CCS[heavy or residual fuel oil if,food beverage and tobacco 10T12,N2O]</t>
  </si>
  <si>
    <t>Industrial Energy Related Emissions Excluding Fuels to Power CCS[heavy or residual fuel oil if,food beverage and tobacco 10T12,F gases]</t>
  </si>
  <si>
    <t>Industrial Energy Related Emissions Excluding Fuels to Power CCS[heavy or residual fuel oil if,textiles apparel and leather 13T15,CO2]</t>
  </si>
  <si>
    <t>Industrial Energy Related Emissions Excluding Fuels to Power CCS[heavy or residual fuel oil if,textiles apparel and leather 13T15,VOC]</t>
  </si>
  <si>
    <t>Industrial Energy Related Emissions Excluding Fuels to Power CCS[heavy or residual fuel oil if,textiles apparel and leather 13T15,CO]</t>
  </si>
  <si>
    <t>Industrial Energy Related Emissions Excluding Fuels to Power CCS[heavy or residual fuel oil if,textiles apparel and leather 13T15,NOx]</t>
  </si>
  <si>
    <t>Industrial Energy Related Emissions Excluding Fuels to Power CCS[heavy or residual fuel oil if,textiles apparel and leather 13T15,PM10]</t>
  </si>
  <si>
    <t>Industrial Energy Related Emissions Excluding Fuels to Power CCS[heavy or residual fuel oil if,textiles apparel and leather 13T15,PM25]</t>
  </si>
  <si>
    <t>Industrial Energy Related Emissions Excluding Fuels to Power CCS[heavy or residual fuel oil if,textiles apparel and leather 13T15,SOx]</t>
  </si>
  <si>
    <t>Industrial Energy Related Emissions Excluding Fuels to Power CCS[heavy or residual fuel oil if,textiles apparel and leather 13T15,BC]</t>
  </si>
  <si>
    <t>Industrial Energy Related Emissions Excluding Fuels to Power CCS[heavy or residual fuel oil if,textiles apparel and leather 13T15,OC]</t>
  </si>
  <si>
    <t>Industrial Energy Related Emissions Excluding Fuels to Power CCS[heavy or residual fuel oil if,textiles apparel and leather 13T15,CH4]</t>
  </si>
  <si>
    <t>Industrial Energy Related Emissions Excluding Fuels to Power CCS[heavy or residual fuel oil if,textiles apparel and leather 13T15,N2O]</t>
  </si>
  <si>
    <t>Industrial Energy Related Emissions Excluding Fuels to Power CCS[heavy or residual fuel oil if,textiles apparel and leather 13T15,F gases]</t>
  </si>
  <si>
    <t>Industrial Energy Related Emissions Excluding Fuels to Power CCS[heavy or residual fuel oil if,wood products 16,CO2]</t>
  </si>
  <si>
    <t>Industrial Energy Related Emissions Excluding Fuels to Power CCS[heavy or residual fuel oil if,wood products 16,VOC]</t>
  </si>
  <si>
    <t>Industrial Energy Related Emissions Excluding Fuels to Power CCS[heavy or residual fuel oil if,wood products 16,CO]</t>
  </si>
  <si>
    <t>Industrial Energy Related Emissions Excluding Fuels to Power CCS[heavy or residual fuel oil if,wood products 16,NOx]</t>
  </si>
  <si>
    <t>Industrial Energy Related Emissions Excluding Fuels to Power CCS[heavy or residual fuel oil if,wood products 16,PM10]</t>
  </si>
  <si>
    <t>Industrial Energy Related Emissions Excluding Fuels to Power CCS[heavy or residual fuel oil if,wood products 16,PM25]</t>
  </si>
  <si>
    <t>Industrial Energy Related Emissions Excluding Fuels to Power CCS[heavy or residual fuel oil if,wood products 16,SOx]</t>
  </si>
  <si>
    <t>Industrial Energy Related Emissions Excluding Fuels to Power CCS[heavy or residual fuel oil if,wood products 16,BC]</t>
  </si>
  <si>
    <t>Industrial Energy Related Emissions Excluding Fuels to Power CCS[heavy or residual fuel oil if,wood products 16,OC]</t>
  </si>
  <si>
    <t>Industrial Energy Related Emissions Excluding Fuels to Power CCS[heavy or residual fuel oil if,wood products 16,CH4]</t>
  </si>
  <si>
    <t>Industrial Energy Related Emissions Excluding Fuels to Power CCS[heavy or residual fuel oil if,wood products 16,N2O]</t>
  </si>
  <si>
    <t>Industrial Energy Related Emissions Excluding Fuels to Power CCS[heavy or residual fuel oil if,wood products 16,F gases]</t>
  </si>
  <si>
    <t>Industrial Energy Related Emissions Excluding Fuels to Power CCS[heavy or residual fuel oil if,pulp paper and printing 17T18,CO2]</t>
  </si>
  <si>
    <t>Industrial Energy Related Emissions Excluding Fuels to Power CCS[heavy or residual fuel oil if,pulp paper and printing 17T18,VOC]</t>
  </si>
  <si>
    <t>Industrial Energy Related Emissions Excluding Fuels to Power CCS[heavy or residual fuel oil if,pulp paper and printing 17T18,CO]</t>
  </si>
  <si>
    <t>Industrial Energy Related Emissions Excluding Fuels to Power CCS[heavy or residual fuel oil if,pulp paper and printing 17T18,NOx]</t>
  </si>
  <si>
    <t>Industrial Energy Related Emissions Excluding Fuels to Power CCS[heavy or residual fuel oil if,pulp paper and printing 17T18,PM10]</t>
  </si>
  <si>
    <t>Industrial Energy Related Emissions Excluding Fuels to Power CCS[heavy or residual fuel oil if,pulp paper and printing 17T18,PM25]</t>
  </si>
  <si>
    <t>Industrial Energy Related Emissions Excluding Fuels to Power CCS[heavy or residual fuel oil if,pulp paper and printing 17T18,SOx]</t>
  </si>
  <si>
    <t>Industrial Energy Related Emissions Excluding Fuels to Power CCS[heavy or residual fuel oil if,pulp paper and printing 17T18,BC]</t>
  </si>
  <si>
    <t>Industrial Energy Related Emissions Excluding Fuels to Power CCS[heavy or residual fuel oil if,pulp paper and printing 17T18,OC]</t>
  </si>
  <si>
    <t>Industrial Energy Related Emissions Excluding Fuels to Power CCS[heavy or residual fuel oil if,pulp paper and printing 17T18,CH4]</t>
  </si>
  <si>
    <t>Industrial Energy Related Emissions Excluding Fuels to Power CCS[heavy or residual fuel oil if,pulp paper and printing 17T18,N2O]</t>
  </si>
  <si>
    <t>Industrial Energy Related Emissions Excluding Fuels to Power CCS[heavy or residual fuel oil if,pulp paper and printing 17T18,F gases]</t>
  </si>
  <si>
    <t>Industrial Energy Related Emissions Excluding Fuels to Power CCS[heavy or residual fuel oil if,refined petroleum and coke 19,CO2]</t>
  </si>
  <si>
    <t>Industrial Energy Related Emissions Excluding Fuels to Power CCS[heavy or residual fuel oil if,refined petroleum and coke 19,VOC]</t>
  </si>
  <si>
    <t>Industrial Energy Related Emissions Excluding Fuels to Power CCS[heavy or residual fuel oil if,refined petroleum and coke 19,CO]</t>
  </si>
  <si>
    <t>Industrial Energy Related Emissions Excluding Fuels to Power CCS[heavy or residual fuel oil if,refined petroleum and coke 19,NOx]</t>
  </si>
  <si>
    <t>Industrial Energy Related Emissions Excluding Fuels to Power CCS[heavy or residual fuel oil if,refined petroleum and coke 19,PM10]</t>
  </si>
  <si>
    <t>Industrial Energy Related Emissions Excluding Fuels to Power CCS[heavy or residual fuel oil if,refined petroleum and coke 19,PM25]</t>
  </si>
  <si>
    <t>Industrial Energy Related Emissions Excluding Fuels to Power CCS[heavy or residual fuel oil if,refined petroleum and coke 19,SOx]</t>
  </si>
  <si>
    <t>Industrial Energy Related Emissions Excluding Fuels to Power CCS[heavy or residual fuel oil if,refined petroleum and coke 19,BC]</t>
  </si>
  <si>
    <t>Industrial Energy Related Emissions Excluding Fuels to Power CCS[heavy or residual fuel oil if,refined petroleum and coke 19,OC]</t>
  </si>
  <si>
    <t>Industrial Energy Related Emissions Excluding Fuels to Power CCS[heavy or residual fuel oil if,refined petroleum and coke 19,CH4]</t>
  </si>
  <si>
    <t>Industrial Energy Related Emissions Excluding Fuels to Power CCS[heavy or residual fuel oil if,refined petroleum and coke 19,N2O]</t>
  </si>
  <si>
    <t>Industrial Energy Related Emissions Excluding Fuels to Power CCS[heavy or residual fuel oil if,refined petroleum and coke 19,F gases]</t>
  </si>
  <si>
    <t>Industrial Energy Related Emissions Excluding Fuels to Power CCS[heavy or residual fuel oil if,chemicals 20,CO2]</t>
  </si>
  <si>
    <t>Industrial Energy Related Emissions Excluding Fuels to Power CCS[heavy or residual fuel oil if,chemicals 20,VOC]</t>
  </si>
  <si>
    <t>Industrial Energy Related Emissions Excluding Fuels to Power CCS[heavy or residual fuel oil if,chemicals 20,CO]</t>
  </si>
  <si>
    <t>Industrial Energy Related Emissions Excluding Fuels to Power CCS[heavy or residual fuel oil if,chemicals 20,NOx]</t>
  </si>
  <si>
    <t>Industrial Energy Related Emissions Excluding Fuels to Power CCS[heavy or residual fuel oil if,chemicals 20,PM10]</t>
  </si>
  <si>
    <t>Industrial Energy Related Emissions Excluding Fuels to Power CCS[heavy or residual fuel oil if,chemicals 20,PM25]</t>
  </si>
  <si>
    <t>Industrial Energy Related Emissions Excluding Fuels to Power CCS[heavy or residual fuel oil if,chemicals 20,SOx]</t>
  </si>
  <si>
    <t>Industrial Energy Related Emissions Excluding Fuels to Power CCS[heavy or residual fuel oil if,chemicals 20,BC]</t>
  </si>
  <si>
    <t>Industrial Energy Related Emissions Excluding Fuels to Power CCS[heavy or residual fuel oil if,chemicals 20,OC]</t>
  </si>
  <si>
    <t>Industrial Energy Related Emissions Excluding Fuels to Power CCS[heavy or residual fuel oil if,chemicals 20,CH4]</t>
  </si>
  <si>
    <t>Industrial Energy Related Emissions Excluding Fuels to Power CCS[heavy or residual fuel oil if,chemicals 20,N2O]</t>
  </si>
  <si>
    <t>Industrial Energy Related Emissions Excluding Fuels to Power CCS[heavy or residual fuel oil if,chemicals 20,F gases]</t>
  </si>
  <si>
    <t>Industrial Energy Related Emissions Excluding Fuels to Power CCS[heavy or residual fuel oil if,rubber and plastic products 22,CO2]</t>
  </si>
  <si>
    <t>Industrial Energy Related Emissions Excluding Fuels to Power CCS[heavy or residual fuel oil if,rubber and plastic products 22,VOC]</t>
  </si>
  <si>
    <t>Industrial Energy Related Emissions Excluding Fuels to Power CCS[heavy or residual fuel oil if,rubber and plastic products 22,CO]</t>
  </si>
  <si>
    <t>Industrial Energy Related Emissions Excluding Fuels to Power CCS[heavy or residual fuel oil if,rubber and plastic products 22,NOx]</t>
  </si>
  <si>
    <t>Industrial Energy Related Emissions Excluding Fuels to Power CCS[heavy or residual fuel oil if,rubber and plastic products 22,PM10]</t>
  </si>
  <si>
    <t>Industrial Energy Related Emissions Excluding Fuels to Power CCS[heavy or residual fuel oil if,rubber and plastic products 22,PM25]</t>
  </si>
  <si>
    <t>Industrial Energy Related Emissions Excluding Fuels to Power CCS[heavy or residual fuel oil if,rubber and plastic products 22,SOx]</t>
  </si>
  <si>
    <t>Industrial Energy Related Emissions Excluding Fuels to Power CCS[heavy or residual fuel oil if,rubber and plastic products 22,BC]</t>
  </si>
  <si>
    <t>Industrial Energy Related Emissions Excluding Fuels to Power CCS[heavy or residual fuel oil if,rubber and plastic products 22,OC]</t>
  </si>
  <si>
    <t>Industrial Energy Related Emissions Excluding Fuels to Power CCS[heavy or residual fuel oil if,rubber and plastic products 22,CH4]</t>
  </si>
  <si>
    <t>Industrial Energy Related Emissions Excluding Fuels to Power CCS[heavy or residual fuel oil if,rubber and plastic products 22,N2O]</t>
  </si>
  <si>
    <t>Industrial Energy Related Emissions Excluding Fuels to Power CCS[heavy or residual fuel oil if,rubber and plastic products 22,F gases]</t>
  </si>
  <si>
    <t>Industrial Energy Related Emissions Excluding Fuels to Power CCS[heavy or residual fuel oil if,glass and glass products 231,CO2]</t>
  </si>
  <si>
    <t>Industrial Energy Related Emissions Excluding Fuels to Power CCS[heavy or residual fuel oil if,glass and glass products 231,VOC]</t>
  </si>
  <si>
    <t>Industrial Energy Related Emissions Excluding Fuels to Power CCS[heavy or residual fuel oil if,glass and glass products 231,CO]</t>
  </si>
  <si>
    <t>Industrial Energy Related Emissions Excluding Fuels to Power CCS[heavy or residual fuel oil if,glass and glass products 231,NOx]</t>
  </si>
  <si>
    <t>Industrial Energy Related Emissions Excluding Fuels to Power CCS[heavy or residual fuel oil if,glass and glass products 231,PM10]</t>
  </si>
  <si>
    <t>Industrial Energy Related Emissions Excluding Fuels to Power CCS[heavy or residual fuel oil if,glass and glass products 231,PM25]</t>
  </si>
  <si>
    <t>Industrial Energy Related Emissions Excluding Fuels to Power CCS[heavy or residual fuel oil if,glass and glass products 231,SOx]</t>
  </si>
  <si>
    <t>Industrial Energy Related Emissions Excluding Fuels to Power CCS[heavy or residual fuel oil if,glass and glass products 231,BC]</t>
  </si>
  <si>
    <t>Industrial Energy Related Emissions Excluding Fuels to Power CCS[heavy or residual fuel oil if,glass and glass products 231,OC]</t>
  </si>
  <si>
    <t>Industrial Energy Related Emissions Excluding Fuels to Power CCS[heavy or residual fuel oil if,glass and glass products 231,CH4]</t>
  </si>
  <si>
    <t>Industrial Energy Related Emissions Excluding Fuels to Power CCS[heavy or residual fuel oil if,glass and glass products 231,N2O]</t>
  </si>
  <si>
    <t>Industrial Energy Related Emissions Excluding Fuels to Power CCS[heavy or residual fuel oil if,glass and glass products 231,F gases]</t>
  </si>
  <si>
    <t>Industrial Energy Related Emissions Excluding Fuels to Power CCS[heavy or residual fuel oil if,cement and other nonmetallic minerals 239,CO2]</t>
  </si>
  <si>
    <t>Industrial Energy Related Emissions Excluding Fuels to Power CCS[heavy or residual fuel oil if,cement and other nonmetallic minerals 239,VOC]</t>
  </si>
  <si>
    <t>Industrial Energy Related Emissions Excluding Fuels to Power CCS[heavy or residual fuel oil if,cement and other nonmetallic minerals 239,CO]</t>
  </si>
  <si>
    <t>Industrial Energy Related Emissions Excluding Fuels to Power CCS[heavy or residual fuel oil if,cement and other nonmetallic minerals 239,NOx]</t>
  </si>
  <si>
    <t>Industrial Energy Related Emissions Excluding Fuels to Power CCS[heavy or residual fuel oil if,cement and other nonmetallic minerals 239,PM10]</t>
  </si>
  <si>
    <t>Industrial Energy Related Emissions Excluding Fuels to Power CCS[heavy or residual fuel oil if,cement and other nonmetallic minerals 239,PM25]</t>
  </si>
  <si>
    <t>Industrial Energy Related Emissions Excluding Fuels to Power CCS[heavy or residual fuel oil if,cement and other nonmetallic minerals 239,SOx]</t>
  </si>
  <si>
    <t>Industrial Energy Related Emissions Excluding Fuels to Power CCS[heavy or residual fuel oil if,cement and other nonmetallic minerals 239,BC]</t>
  </si>
  <si>
    <t>Industrial Energy Related Emissions Excluding Fuels to Power CCS[heavy or residual fuel oil if,cement and other nonmetallic minerals 239,OC]</t>
  </si>
  <si>
    <t>Industrial Energy Related Emissions Excluding Fuels to Power CCS[heavy or residual fuel oil if,cement and other nonmetallic minerals 239,CH4]</t>
  </si>
  <si>
    <t>Industrial Energy Related Emissions Excluding Fuels to Power CCS[heavy or residual fuel oil if,cement and other nonmetallic minerals 239,N2O]</t>
  </si>
  <si>
    <t>Industrial Energy Related Emissions Excluding Fuels to Power CCS[heavy or residual fuel oil if,cement and other nonmetallic minerals 239,F gases]</t>
  </si>
  <si>
    <t>Industrial Energy Related Emissions Excluding Fuels to Power CCS[heavy or residual fuel oil if,iron and steel 241,CO2]</t>
  </si>
  <si>
    <t>Industrial Energy Related Emissions Excluding Fuels to Power CCS[heavy or residual fuel oil if,iron and steel 241,VOC]</t>
  </si>
  <si>
    <t>Industrial Energy Related Emissions Excluding Fuels to Power CCS[heavy or residual fuel oil if,iron and steel 241,CO]</t>
  </si>
  <si>
    <t>Industrial Energy Related Emissions Excluding Fuels to Power CCS[heavy or residual fuel oil if,iron and steel 241,NOx]</t>
  </si>
  <si>
    <t>Industrial Energy Related Emissions Excluding Fuels to Power CCS[heavy or residual fuel oil if,iron and steel 241,PM10]</t>
  </si>
  <si>
    <t>Industrial Energy Related Emissions Excluding Fuels to Power CCS[heavy or residual fuel oil if,iron and steel 241,PM25]</t>
  </si>
  <si>
    <t>Industrial Energy Related Emissions Excluding Fuels to Power CCS[heavy or residual fuel oil if,iron and steel 241,SOx]</t>
  </si>
  <si>
    <t>Industrial Energy Related Emissions Excluding Fuels to Power CCS[heavy or residual fuel oil if,iron and steel 241,BC]</t>
  </si>
  <si>
    <t>Industrial Energy Related Emissions Excluding Fuels to Power CCS[heavy or residual fuel oil if,iron and steel 241,OC]</t>
  </si>
  <si>
    <t>Industrial Energy Related Emissions Excluding Fuels to Power CCS[heavy or residual fuel oil if,iron and steel 241,CH4]</t>
  </si>
  <si>
    <t>Industrial Energy Related Emissions Excluding Fuels to Power CCS[heavy or residual fuel oil if,iron and steel 241,N2O]</t>
  </si>
  <si>
    <t>Industrial Energy Related Emissions Excluding Fuels to Power CCS[heavy or residual fuel oil if,iron and steel 241,F gases]</t>
  </si>
  <si>
    <t>Industrial Energy Related Emissions Excluding Fuels to Power CCS[heavy or residual fuel oil if,other metals 242,CO2]</t>
  </si>
  <si>
    <t>Industrial Energy Related Emissions Excluding Fuels to Power CCS[heavy or residual fuel oil if,other metals 242,VOC]</t>
  </si>
  <si>
    <t>Industrial Energy Related Emissions Excluding Fuels to Power CCS[heavy or residual fuel oil if,other metals 242,CO]</t>
  </si>
  <si>
    <t>Industrial Energy Related Emissions Excluding Fuels to Power CCS[heavy or residual fuel oil if,other metals 242,NOx]</t>
  </si>
  <si>
    <t>Industrial Energy Related Emissions Excluding Fuels to Power CCS[heavy or residual fuel oil if,other metals 242,PM10]</t>
  </si>
  <si>
    <t>Industrial Energy Related Emissions Excluding Fuels to Power CCS[heavy or residual fuel oil if,other metals 242,PM25]</t>
  </si>
  <si>
    <t>Industrial Energy Related Emissions Excluding Fuels to Power CCS[heavy or residual fuel oil if,other metals 242,SOx]</t>
  </si>
  <si>
    <t>Industrial Energy Related Emissions Excluding Fuels to Power CCS[heavy or residual fuel oil if,other metals 242,BC]</t>
  </si>
  <si>
    <t>Industrial Energy Related Emissions Excluding Fuels to Power CCS[heavy or residual fuel oil if,other metals 242,OC]</t>
  </si>
  <si>
    <t>Industrial Energy Related Emissions Excluding Fuels to Power CCS[heavy or residual fuel oil if,other metals 242,CH4]</t>
  </si>
  <si>
    <t>Industrial Energy Related Emissions Excluding Fuels to Power CCS[heavy or residual fuel oil if,other metals 242,N2O]</t>
  </si>
  <si>
    <t>Industrial Energy Related Emissions Excluding Fuels to Power CCS[heavy or residual fuel oil if,other metals 242,F gases]</t>
  </si>
  <si>
    <t>Industrial Energy Related Emissions Excluding Fuels to Power CCS[heavy or residual fuel oil if,metal products except machinery and vehicles 25,CO2]</t>
  </si>
  <si>
    <t>Industrial Energy Related Emissions Excluding Fuels to Power CCS[heavy or residual fuel oil if,metal products except machinery and vehicles 25,VOC]</t>
  </si>
  <si>
    <t>Industrial Energy Related Emissions Excluding Fuels to Power CCS[heavy or residual fuel oil if,metal products except machinery and vehicles 25,CO]</t>
  </si>
  <si>
    <t>Industrial Energy Related Emissions Excluding Fuels to Power CCS[heavy or residual fuel oil if,metal products except machinery and vehicles 25,NOx]</t>
  </si>
  <si>
    <t>Industrial Energy Related Emissions Excluding Fuels to Power CCS[heavy or residual fuel oil if,metal products except machinery and vehicles 25,PM10]</t>
  </si>
  <si>
    <t>Industrial Energy Related Emissions Excluding Fuels to Power CCS[heavy or residual fuel oil if,metal products except machinery and vehicles 25,PM25]</t>
  </si>
  <si>
    <t>Industrial Energy Related Emissions Excluding Fuels to Power CCS[heavy or residual fuel oil if,metal products except machinery and vehicles 25,SOx]</t>
  </si>
  <si>
    <t>Industrial Energy Related Emissions Excluding Fuels to Power CCS[heavy or residual fuel oil if,metal products except machinery and vehicles 25,BC]</t>
  </si>
  <si>
    <t>Industrial Energy Related Emissions Excluding Fuels to Power CCS[heavy or residual fuel oil if,metal products except machinery and vehicles 25,OC]</t>
  </si>
  <si>
    <t>Industrial Energy Related Emissions Excluding Fuels to Power CCS[heavy or residual fuel oil if,metal products except machinery and vehicles 25,CH4]</t>
  </si>
  <si>
    <t>Industrial Energy Related Emissions Excluding Fuels to Power CCS[heavy or residual fuel oil if,metal products except machinery and vehicles 25,N2O]</t>
  </si>
  <si>
    <t>Industrial Energy Related Emissions Excluding Fuels to Power CCS[heavy or residual fuel oil if,metal products except machinery and vehicles 25,F gases]</t>
  </si>
  <si>
    <t>Industrial Energy Related Emissions Excluding Fuels to Power CCS[heavy or residual fuel oil if,computers and electronics 26,CO2]</t>
  </si>
  <si>
    <t>Industrial Energy Related Emissions Excluding Fuels to Power CCS[heavy or residual fuel oil if,computers and electronics 26,VOC]</t>
  </si>
  <si>
    <t>Industrial Energy Related Emissions Excluding Fuels to Power CCS[heavy or residual fuel oil if,computers and electronics 26,CO]</t>
  </si>
  <si>
    <t>Industrial Energy Related Emissions Excluding Fuels to Power CCS[heavy or residual fuel oil if,computers and electronics 26,NOx]</t>
  </si>
  <si>
    <t>Industrial Energy Related Emissions Excluding Fuels to Power CCS[heavy or residual fuel oil if,computers and electronics 26,PM10]</t>
  </si>
  <si>
    <t>Industrial Energy Related Emissions Excluding Fuels to Power CCS[heavy or residual fuel oil if,computers and electronics 26,PM25]</t>
  </si>
  <si>
    <t>Industrial Energy Related Emissions Excluding Fuels to Power CCS[heavy or residual fuel oil if,computers and electronics 26,SOx]</t>
  </si>
  <si>
    <t>Industrial Energy Related Emissions Excluding Fuels to Power CCS[heavy or residual fuel oil if,computers and electronics 26,BC]</t>
  </si>
  <si>
    <t>Industrial Energy Related Emissions Excluding Fuels to Power CCS[heavy or residual fuel oil if,computers and electronics 26,OC]</t>
  </si>
  <si>
    <t>Industrial Energy Related Emissions Excluding Fuels to Power CCS[heavy or residual fuel oil if,computers and electronics 26,CH4]</t>
  </si>
  <si>
    <t>Industrial Energy Related Emissions Excluding Fuels to Power CCS[heavy or residual fuel oil if,computers and electronics 26,N2O]</t>
  </si>
  <si>
    <t>Industrial Energy Related Emissions Excluding Fuels to Power CCS[heavy or residual fuel oil if,computers and electronics 26,F gases]</t>
  </si>
  <si>
    <t>Industrial Energy Related Emissions Excluding Fuels to Power CCS[heavy or residual fuel oil if,appliances and electrical equipment 27,CO2]</t>
  </si>
  <si>
    <t>Industrial Energy Related Emissions Excluding Fuels to Power CCS[heavy or residual fuel oil if,appliances and electrical equipment 27,VOC]</t>
  </si>
  <si>
    <t>Industrial Energy Related Emissions Excluding Fuels to Power CCS[heavy or residual fuel oil if,appliances and electrical equipment 27,CO]</t>
  </si>
  <si>
    <t>Industrial Energy Related Emissions Excluding Fuels to Power CCS[heavy or residual fuel oil if,appliances and electrical equipment 27,NOx]</t>
  </si>
  <si>
    <t>Industrial Energy Related Emissions Excluding Fuels to Power CCS[heavy or residual fuel oil if,appliances and electrical equipment 27,PM10]</t>
  </si>
  <si>
    <t>Industrial Energy Related Emissions Excluding Fuels to Power CCS[heavy or residual fuel oil if,appliances and electrical equipment 27,PM25]</t>
  </si>
  <si>
    <t>Industrial Energy Related Emissions Excluding Fuels to Power CCS[heavy or residual fuel oil if,appliances and electrical equipment 27,SOx]</t>
  </si>
  <si>
    <t>Industrial Energy Related Emissions Excluding Fuels to Power CCS[heavy or residual fuel oil if,appliances and electrical equipment 27,BC]</t>
  </si>
  <si>
    <t>Industrial Energy Related Emissions Excluding Fuels to Power CCS[heavy or residual fuel oil if,appliances and electrical equipment 27,OC]</t>
  </si>
  <si>
    <t>Industrial Energy Related Emissions Excluding Fuels to Power CCS[heavy or residual fuel oil if,appliances and electrical equipment 27,CH4]</t>
  </si>
  <si>
    <t>Industrial Energy Related Emissions Excluding Fuels to Power CCS[heavy or residual fuel oil if,appliances and electrical equipment 27,N2O]</t>
  </si>
  <si>
    <t>Industrial Energy Related Emissions Excluding Fuels to Power CCS[heavy or residual fuel oil if,appliances and electrical equipment 27,F gases]</t>
  </si>
  <si>
    <t>Industrial Energy Related Emissions Excluding Fuels to Power CCS[heavy or residual fuel oil if,other machinery 28,CO2]</t>
  </si>
  <si>
    <t>Industrial Energy Related Emissions Excluding Fuels to Power CCS[heavy or residual fuel oil if,other machinery 28,VOC]</t>
  </si>
  <si>
    <t>Industrial Energy Related Emissions Excluding Fuels to Power CCS[heavy or residual fuel oil if,other machinery 28,CO]</t>
  </si>
  <si>
    <t>Industrial Energy Related Emissions Excluding Fuels to Power CCS[heavy or residual fuel oil if,other machinery 28,NOx]</t>
  </si>
  <si>
    <t>Industrial Energy Related Emissions Excluding Fuels to Power CCS[heavy or residual fuel oil if,other machinery 28,PM10]</t>
  </si>
  <si>
    <t>Industrial Energy Related Emissions Excluding Fuels to Power CCS[heavy or residual fuel oil if,other machinery 28,PM25]</t>
  </si>
  <si>
    <t>Industrial Energy Related Emissions Excluding Fuels to Power CCS[heavy or residual fuel oil if,other machinery 28,SOx]</t>
  </si>
  <si>
    <t>Industrial Energy Related Emissions Excluding Fuels to Power CCS[heavy or residual fuel oil if,other machinery 28,BC]</t>
  </si>
  <si>
    <t>Industrial Energy Related Emissions Excluding Fuels to Power CCS[heavy or residual fuel oil if,other machinery 28,OC]</t>
  </si>
  <si>
    <t>Industrial Energy Related Emissions Excluding Fuels to Power CCS[heavy or residual fuel oil if,other machinery 28,CH4]</t>
  </si>
  <si>
    <t>Industrial Energy Related Emissions Excluding Fuels to Power CCS[heavy or residual fuel oil if,other machinery 28,N2O]</t>
  </si>
  <si>
    <t>Industrial Energy Related Emissions Excluding Fuels to Power CCS[heavy or residual fuel oil if,other machinery 28,F gases]</t>
  </si>
  <si>
    <t>Industrial Energy Related Emissions Excluding Fuels to Power CCS[heavy or residual fuel oil if,road vehicles 29,CO2]</t>
  </si>
  <si>
    <t>Industrial Energy Related Emissions Excluding Fuels to Power CCS[heavy or residual fuel oil if,road vehicles 29,VOC]</t>
  </si>
  <si>
    <t>Industrial Energy Related Emissions Excluding Fuels to Power CCS[heavy or residual fuel oil if,road vehicles 29,CO]</t>
  </si>
  <si>
    <t>Industrial Energy Related Emissions Excluding Fuels to Power CCS[heavy or residual fuel oil if,road vehicles 29,NOx]</t>
  </si>
  <si>
    <t>Industrial Energy Related Emissions Excluding Fuels to Power CCS[heavy or residual fuel oil if,road vehicles 29,PM10]</t>
  </si>
  <si>
    <t>Industrial Energy Related Emissions Excluding Fuels to Power CCS[heavy or residual fuel oil if,road vehicles 29,PM25]</t>
  </si>
  <si>
    <t>Industrial Energy Related Emissions Excluding Fuels to Power CCS[heavy or residual fuel oil if,road vehicles 29,SOx]</t>
  </si>
  <si>
    <t>Industrial Energy Related Emissions Excluding Fuels to Power CCS[heavy or residual fuel oil if,road vehicles 29,BC]</t>
  </si>
  <si>
    <t>Industrial Energy Related Emissions Excluding Fuels to Power CCS[heavy or residual fuel oil if,road vehicles 29,OC]</t>
  </si>
  <si>
    <t>Industrial Energy Related Emissions Excluding Fuels to Power CCS[heavy or residual fuel oil if,road vehicles 29,CH4]</t>
  </si>
  <si>
    <t>Industrial Energy Related Emissions Excluding Fuels to Power CCS[heavy or residual fuel oil if,road vehicles 29,N2O]</t>
  </si>
  <si>
    <t>Industrial Energy Related Emissions Excluding Fuels to Power CCS[heavy or residual fuel oil if,road vehicles 29,F gases]</t>
  </si>
  <si>
    <t>Industrial Energy Related Emissions Excluding Fuels to Power CCS[heavy or residual fuel oil if,nonroad vehicles 30,CO2]</t>
  </si>
  <si>
    <t>Industrial Energy Related Emissions Excluding Fuels to Power CCS[heavy or residual fuel oil if,nonroad vehicles 30,VOC]</t>
  </si>
  <si>
    <t>Industrial Energy Related Emissions Excluding Fuels to Power CCS[heavy or residual fuel oil if,nonroad vehicles 30,CO]</t>
  </si>
  <si>
    <t>Industrial Energy Related Emissions Excluding Fuels to Power CCS[heavy or residual fuel oil if,nonroad vehicles 30,NOx]</t>
  </si>
  <si>
    <t>Industrial Energy Related Emissions Excluding Fuels to Power CCS[heavy or residual fuel oil if,nonroad vehicles 30,PM10]</t>
  </si>
  <si>
    <t>Industrial Energy Related Emissions Excluding Fuels to Power CCS[heavy or residual fuel oil if,nonroad vehicles 30,PM25]</t>
  </si>
  <si>
    <t>Industrial Energy Related Emissions Excluding Fuels to Power CCS[heavy or residual fuel oil if,nonroad vehicles 30,SOx]</t>
  </si>
  <si>
    <t>Industrial Energy Related Emissions Excluding Fuels to Power CCS[heavy or residual fuel oil if,nonroad vehicles 30,BC]</t>
  </si>
  <si>
    <t>Industrial Energy Related Emissions Excluding Fuels to Power CCS[heavy or residual fuel oil if,nonroad vehicles 30,OC]</t>
  </si>
  <si>
    <t>Industrial Energy Related Emissions Excluding Fuels to Power CCS[heavy or residual fuel oil if,nonroad vehicles 30,CH4]</t>
  </si>
  <si>
    <t>Industrial Energy Related Emissions Excluding Fuels to Power CCS[heavy or residual fuel oil if,nonroad vehicles 30,N2O]</t>
  </si>
  <si>
    <t>Industrial Energy Related Emissions Excluding Fuels to Power CCS[heavy or residual fuel oil if,nonroad vehicles 30,F gases]</t>
  </si>
  <si>
    <t>Industrial Energy Related Emissions Excluding Fuels to Power CCS[heavy or residual fuel oil if,other manufacturing 31T33,CO2]</t>
  </si>
  <si>
    <t>Industrial Energy Related Emissions Excluding Fuels to Power CCS[heavy or residual fuel oil if,other manufacturing 31T33,VOC]</t>
  </si>
  <si>
    <t>Industrial Energy Related Emissions Excluding Fuels to Power CCS[heavy or residual fuel oil if,other manufacturing 31T33,CO]</t>
  </si>
  <si>
    <t>Industrial Energy Related Emissions Excluding Fuels to Power CCS[heavy or residual fuel oil if,other manufacturing 31T33,NOx]</t>
  </si>
  <si>
    <t>Industrial Energy Related Emissions Excluding Fuels to Power CCS[heavy or residual fuel oil if,other manufacturing 31T33,PM10]</t>
  </si>
  <si>
    <t>Industrial Energy Related Emissions Excluding Fuels to Power CCS[heavy or residual fuel oil if,other manufacturing 31T33,PM25]</t>
  </si>
  <si>
    <t>Industrial Energy Related Emissions Excluding Fuels to Power CCS[heavy or residual fuel oil if,other manufacturing 31T33,SOx]</t>
  </si>
  <si>
    <t>Industrial Energy Related Emissions Excluding Fuels to Power CCS[heavy or residual fuel oil if,other manufacturing 31T33,BC]</t>
  </si>
  <si>
    <t>Industrial Energy Related Emissions Excluding Fuels to Power CCS[heavy or residual fuel oil if,other manufacturing 31T33,OC]</t>
  </si>
  <si>
    <t>Industrial Energy Related Emissions Excluding Fuels to Power CCS[heavy or residual fuel oil if,other manufacturing 31T33,CH4]</t>
  </si>
  <si>
    <t>Industrial Energy Related Emissions Excluding Fuels to Power CCS[heavy or residual fuel oil if,other manufacturing 31T33,N2O]</t>
  </si>
  <si>
    <t>Industrial Energy Related Emissions Excluding Fuels to Power CCS[heavy or residual fuel oil if,other manufacturing 31T33,F gases]</t>
  </si>
  <si>
    <t>Industrial Energy Related Emissions Excluding Fuels to Power CCS[heavy or residual fuel oil if,energy pipelines and gas processing 352T353,CO2]</t>
  </si>
  <si>
    <t>Industrial Energy Related Emissions Excluding Fuels to Power CCS[heavy or residual fuel oil if,energy pipelines and gas processing 352T353,VOC]</t>
  </si>
  <si>
    <t>Industrial Energy Related Emissions Excluding Fuels to Power CCS[heavy or residual fuel oil if,energy pipelines and gas processing 352T353,CO]</t>
  </si>
  <si>
    <t>Industrial Energy Related Emissions Excluding Fuels to Power CCS[heavy or residual fuel oil if,energy pipelines and gas processing 352T353,NOx]</t>
  </si>
  <si>
    <t>Industrial Energy Related Emissions Excluding Fuels to Power CCS[heavy or residual fuel oil if,energy pipelines and gas processing 352T353,PM10]</t>
  </si>
  <si>
    <t>Industrial Energy Related Emissions Excluding Fuels to Power CCS[heavy or residual fuel oil if,energy pipelines and gas processing 352T353,PM25]</t>
  </si>
  <si>
    <t>Industrial Energy Related Emissions Excluding Fuels to Power CCS[heavy or residual fuel oil if,energy pipelines and gas processing 352T353,SOx]</t>
  </si>
  <si>
    <t>Industrial Energy Related Emissions Excluding Fuels to Power CCS[heavy or residual fuel oil if,energy pipelines and gas processing 352T353,BC]</t>
  </si>
  <si>
    <t>Industrial Energy Related Emissions Excluding Fuels to Power CCS[heavy or residual fuel oil if,energy pipelines and gas processing 352T353,OC]</t>
  </si>
  <si>
    <t>Industrial Energy Related Emissions Excluding Fuels to Power CCS[heavy or residual fuel oil if,energy pipelines and gas processing 352T353,CH4]</t>
  </si>
  <si>
    <t>Industrial Energy Related Emissions Excluding Fuels to Power CCS[heavy or residual fuel oil if,energy pipelines and gas processing 352T353,N2O]</t>
  </si>
  <si>
    <t>Industrial Energy Related Emissions Excluding Fuels to Power CCS[heavy or residual fuel oil if,energy pipelines and gas processing 352T353,F gases]</t>
  </si>
  <si>
    <t>Industrial Energy Related Emissions Excluding Fuels to Power CCS[heavy or residual fuel oil if,water and waste 36T39,CO2]</t>
  </si>
  <si>
    <t>Industrial Energy Related Emissions Excluding Fuels to Power CCS[heavy or residual fuel oil if,water and waste 36T39,VOC]</t>
  </si>
  <si>
    <t>Industrial Energy Related Emissions Excluding Fuels to Power CCS[heavy or residual fuel oil if,water and waste 36T39,CO]</t>
  </si>
  <si>
    <t>Industrial Energy Related Emissions Excluding Fuels to Power CCS[heavy or residual fuel oil if,water and waste 36T39,NOx]</t>
  </si>
  <si>
    <t>Industrial Energy Related Emissions Excluding Fuels to Power CCS[heavy or residual fuel oil if,water and waste 36T39,PM10]</t>
  </si>
  <si>
    <t>Industrial Energy Related Emissions Excluding Fuels to Power CCS[heavy or residual fuel oil if,water and waste 36T39,PM25]</t>
  </si>
  <si>
    <t>Industrial Energy Related Emissions Excluding Fuels to Power CCS[heavy or residual fuel oil if,water and waste 36T39,SOx]</t>
  </si>
  <si>
    <t>Industrial Energy Related Emissions Excluding Fuels to Power CCS[heavy or residual fuel oil if,water and waste 36T39,BC]</t>
  </si>
  <si>
    <t>Industrial Energy Related Emissions Excluding Fuels to Power CCS[heavy or residual fuel oil if,water and waste 36T39,OC]</t>
  </si>
  <si>
    <t>Industrial Energy Related Emissions Excluding Fuels to Power CCS[heavy or residual fuel oil if,water and waste 36T39,CH4]</t>
  </si>
  <si>
    <t>Industrial Energy Related Emissions Excluding Fuels to Power CCS[heavy or residual fuel oil if,water and waste 36T39,N2O]</t>
  </si>
  <si>
    <t>Industrial Energy Related Emissions Excluding Fuels to Power CCS[heavy or residual fuel oil if,water and waste 36T39,F gases]</t>
  </si>
  <si>
    <t>Industrial Energy Related Emissions Excluding Fuels to Power CCS[heavy or residual fuel oil if,construction 41T43,CO2]</t>
  </si>
  <si>
    <t>Industrial Energy Related Emissions Excluding Fuels to Power CCS[heavy or residual fuel oil if,construction 41T43,VOC]</t>
  </si>
  <si>
    <t>Industrial Energy Related Emissions Excluding Fuels to Power CCS[heavy or residual fuel oil if,construction 41T43,CO]</t>
  </si>
  <si>
    <t>Industrial Energy Related Emissions Excluding Fuels to Power CCS[heavy or residual fuel oil if,construction 41T43,NOx]</t>
  </si>
  <si>
    <t>Industrial Energy Related Emissions Excluding Fuels to Power CCS[heavy or residual fuel oil if,construction 41T43,PM10]</t>
  </si>
  <si>
    <t>Industrial Energy Related Emissions Excluding Fuels to Power CCS[heavy or residual fuel oil if,construction 41T43,PM25]</t>
  </si>
  <si>
    <t>Industrial Energy Related Emissions Excluding Fuels to Power CCS[heavy or residual fuel oil if,construction 41T43,SOx]</t>
  </si>
  <si>
    <t>Industrial Energy Related Emissions Excluding Fuels to Power CCS[heavy or residual fuel oil if,construction 41T43,BC]</t>
  </si>
  <si>
    <t>Industrial Energy Related Emissions Excluding Fuels to Power CCS[heavy or residual fuel oil if,construction 41T43,OC]</t>
  </si>
  <si>
    <t>Industrial Energy Related Emissions Excluding Fuels to Power CCS[heavy or residual fuel oil if,construction 41T43,CH4]</t>
  </si>
  <si>
    <t>Industrial Energy Related Emissions Excluding Fuels to Power CCS[heavy or residual fuel oil if,construction 41T43,N2O]</t>
  </si>
  <si>
    <t>Industrial Energy Related Emissions Excluding Fuels to Power CCS[heavy or residual fuel oil if,construction 41T43,F gases]</t>
  </si>
  <si>
    <t>Industrial Energy Related Emissions Excluding Fuels to Power CCS[LPG propane or butane if,agriculture and forestry 01T03,CO2]</t>
  </si>
  <si>
    <t>Industrial Energy Related Emissions Excluding Fuels to Power CCS[LPG propane or butane if,agriculture and forestry 01T03,VOC]</t>
  </si>
  <si>
    <t>Industrial Energy Related Emissions Excluding Fuels to Power CCS[LPG propane or butane if,agriculture and forestry 01T03,CO]</t>
  </si>
  <si>
    <t>Industrial Energy Related Emissions Excluding Fuels to Power CCS[LPG propane or butane if,agriculture and forestry 01T03,NOx]</t>
  </si>
  <si>
    <t>Industrial Energy Related Emissions Excluding Fuels to Power CCS[LPG propane or butane if,agriculture and forestry 01T03,PM10]</t>
  </si>
  <si>
    <t>Industrial Energy Related Emissions Excluding Fuels to Power CCS[LPG propane or butane if,agriculture and forestry 01T03,PM25]</t>
  </si>
  <si>
    <t>Industrial Energy Related Emissions Excluding Fuels to Power CCS[LPG propane or butane if,agriculture and forestry 01T03,SOx]</t>
  </si>
  <si>
    <t>Industrial Energy Related Emissions Excluding Fuels to Power CCS[LPG propane or butane if,agriculture and forestry 01T03,BC]</t>
  </si>
  <si>
    <t>Industrial Energy Related Emissions Excluding Fuels to Power CCS[LPG propane or butane if,agriculture and forestry 01T03,OC]</t>
  </si>
  <si>
    <t>Industrial Energy Related Emissions Excluding Fuels to Power CCS[LPG propane or butane if,agriculture and forestry 01T03,CH4]</t>
  </si>
  <si>
    <t>Industrial Energy Related Emissions Excluding Fuels to Power CCS[LPG propane or butane if,agriculture and forestry 01T03,N2O]</t>
  </si>
  <si>
    <t>Industrial Energy Related Emissions Excluding Fuels to Power CCS[LPG propane or butane if,agriculture and forestry 01T03,F gases]</t>
  </si>
  <si>
    <t>Industrial Energy Related Emissions Excluding Fuels to Power CCS[LPG propane or butane if,coal mining 05,CO2]</t>
  </si>
  <si>
    <t>Industrial Energy Related Emissions Excluding Fuels to Power CCS[LPG propane or butane if,coal mining 05,VOC]</t>
  </si>
  <si>
    <t>Industrial Energy Related Emissions Excluding Fuels to Power CCS[LPG propane or butane if,coal mining 05,CO]</t>
  </si>
  <si>
    <t>Industrial Energy Related Emissions Excluding Fuels to Power CCS[LPG propane or butane if,coal mining 05,NOx]</t>
  </si>
  <si>
    <t>Industrial Energy Related Emissions Excluding Fuels to Power CCS[LPG propane or butane if,coal mining 05,PM10]</t>
  </si>
  <si>
    <t>Industrial Energy Related Emissions Excluding Fuels to Power CCS[LPG propane or butane if,coal mining 05,PM25]</t>
  </si>
  <si>
    <t>Industrial Energy Related Emissions Excluding Fuels to Power CCS[LPG propane or butane if,coal mining 05,SOx]</t>
  </si>
  <si>
    <t>Industrial Energy Related Emissions Excluding Fuels to Power CCS[LPG propane or butane if,coal mining 05,BC]</t>
  </si>
  <si>
    <t>Industrial Energy Related Emissions Excluding Fuels to Power CCS[LPG propane or butane if,coal mining 05,OC]</t>
  </si>
  <si>
    <t>Industrial Energy Related Emissions Excluding Fuels to Power CCS[LPG propane or butane if,coal mining 05,CH4]</t>
  </si>
  <si>
    <t>Industrial Energy Related Emissions Excluding Fuels to Power CCS[LPG propane or butane if,coal mining 05,N2O]</t>
  </si>
  <si>
    <t>Industrial Energy Related Emissions Excluding Fuels to Power CCS[LPG propane or butane if,coal mining 05,F gases]</t>
  </si>
  <si>
    <t>Industrial Energy Related Emissions Excluding Fuels to Power CCS[LPG propane or butane if,oil and gas extraction 06,CO2]</t>
  </si>
  <si>
    <t>Industrial Energy Related Emissions Excluding Fuels to Power CCS[LPG propane or butane if,oil and gas extraction 06,VOC]</t>
  </si>
  <si>
    <t>Industrial Energy Related Emissions Excluding Fuels to Power CCS[LPG propane or butane if,oil and gas extraction 06,CO]</t>
  </si>
  <si>
    <t>Industrial Energy Related Emissions Excluding Fuels to Power CCS[LPG propane or butane if,oil and gas extraction 06,NOx]</t>
  </si>
  <si>
    <t>Industrial Energy Related Emissions Excluding Fuels to Power CCS[LPG propane or butane if,oil and gas extraction 06,PM10]</t>
  </si>
  <si>
    <t>Industrial Energy Related Emissions Excluding Fuels to Power CCS[LPG propane or butane if,oil and gas extraction 06,PM25]</t>
  </si>
  <si>
    <t>Industrial Energy Related Emissions Excluding Fuels to Power CCS[LPG propane or butane if,oil and gas extraction 06,SOx]</t>
  </si>
  <si>
    <t>Industrial Energy Related Emissions Excluding Fuels to Power CCS[LPG propane or butane if,oil and gas extraction 06,BC]</t>
  </si>
  <si>
    <t>Industrial Energy Related Emissions Excluding Fuels to Power CCS[LPG propane or butane if,oil and gas extraction 06,OC]</t>
  </si>
  <si>
    <t>Industrial Energy Related Emissions Excluding Fuels to Power CCS[LPG propane or butane if,oil and gas extraction 06,CH4]</t>
  </si>
  <si>
    <t>Industrial Energy Related Emissions Excluding Fuels to Power CCS[LPG propane or butane if,oil and gas extraction 06,N2O]</t>
  </si>
  <si>
    <t>Industrial Energy Related Emissions Excluding Fuels to Power CCS[LPG propane or butane if,oil and gas extraction 06,F gases]</t>
  </si>
  <si>
    <t>Industrial Energy Related Emissions Excluding Fuels to Power CCS[LPG propane or butane if,other mining and quarrying 07T08,CO2]</t>
  </si>
  <si>
    <t>Industrial Energy Related Emissions Excluding Fuels to Power CCS[LPG propane or butane if,other mining and quarrying 07T08,VOC]</t>
  </si>
  <si>
    <t>Industrial Energy Related Emissions Excluding Fuels to Power CCS[LPG propane or butane if,other mining and quarrying 07T08,CO]</t>
  </si>
  <si>
    <t>Industrial Energy Related Emissions Excluding Fuels to Power CCS[LPG propane or butane if,other mining and quarrying 07T08,NOx]</t>
  </si>
  <si>
    <t>Industrial Energy Related Emissions Excluding Fuels to Power CCS[LPG propane or butane if,other mining and quarrying 07T08,PM10]</t>
  </si>
  <si>
    <t>Industrial Energy Related Emissions Excluding Fuels to Power CCS[LPG propane or butane if,other mining and quarrying 07T08,PM25]</t>
  </si>
  <si>
    <t>Industrial Energy Related Emissions Excluding Fuels to Power CCS[LPG propane or butane if,other mining and quarrying 07T08,SOx]</t>
  </si>
  <si>
    <t>Industrial Energy Related Emissions Excluding Fuels to Power CCS[LPG propane or butane if,other mining and quarrying 07T08,BC]</t>
  </si>
  <si>
    <t>Industrial Energy Related Emissions Excluding Fuels to Power CCS[LPG propane or butane if,other mining and quarrying 07T08,OC]</t>
  </si>
  <si>
    <t>Industrial Energy Related Emissions Excluding Fuels to Power CCS[LPG propane or butane if,other mining and quarrying 07T08,CH4]</t>
  </si>
  <si>
    <t>Industrial Energy Related Emissions Excluding Fuels to Power CCS[LPG propane or butane if,other mining and quarrying 07T08,N2O]</t>
  </si>
  <si>
    <t>Industrial Energy Related Emissions Excluding Fuels to Power CCS[LPG propane or butane if,other mining and quarrying 07T08,F gases]</t>
  </si>
  <si>
    <t>Industrial Energy Related Emissions Excluding Fuels to Power CCS[LPG propane or butane if,food beverage and tobacco 10T12,CO2]</t>
  </si>
  <si>
    <t>Industrial Energy Related Emissions Excluding Fuels to Power CCS[LPG propane or butane if,food beverage and tobacco 10T12,VOC]</t>
  </si>
  <si>
    <t>Industrial Energy Related Emissions Excluding Fuels to Power CCS[LPG propane or butane if,food beverage and tobacco 10T12,CO]</t>
  </si>
  <si>
    <t>Industrial Energy Related Emissions Excluding Fuels to Power CCS[LPG propane or butane if,food beverage and tobacco 10T12,NOx]</t>
  </si>
  <si>
    <t>Industrial Energy Related Emissions Excluding Fuels to Power CCS[LPG propane or butane if,food beverage and tobacco 10T12,PM10]</t>
  </si>
  <si>
    <t>Industrial Energy Related Emissions Excluding Fuels to Power CCS[LPG propane or butane if,food beverage and tobacco 10T12,PM25]</t>
  </si>
  <si>
    <t>Industrial Energy Related Emissions Excluding Fuels to Power CCS[LPG propane or butane if,food beverage and tobacco 10T12,SOx]</t>
  </si>
  <si>
    <t>Industrial Energy Related Emissions Excluding Fuels to Power CCS[LPG propane or butane if,food beverage and tobacco 10T12,BC]</t>
  </si>
  <si>
    <t>Industrial Energy Related Emissions Excluding Fuels to Power CCS[LPG propane or butane if,food beverage and tobacco 10T12,OC]</t>
  </si>
  <si>
    <t>Industrial Energy Related Emissions Excluding Fuels to Power CCS[LPG propane or butane if,food beverage and tobacco 10T12,CH4]</t>
  </si>
  <si>
    <t>Industrial Energy Related Emissions Excluding Fuels to Power CCS[LPG propane or butane if,food beverage and tobacco 10T12,N2O]</t>
  </si>
  <si>
    <t>Industrial Energy Related Emissions Excluding Fuels to Power CCS[LPG propane or butane if,food beverage and tobacco 10T12,F gases]</t>
  </si>
  <si>
    <t>Industrial Energy Related Emissions Excluding Fuels to Power CCS[LPG propane or butane if,textiles apparel and leather 13T15,CO2]</t>
  </si>
  <si>
    <t>Industrial Energy Related Emissions Excluding Fuels to Power CCS[LPG propane or butane if,textiles apparel and leather 13T15,VOC]</t>
  </si>
  <si>
    <t>Industrial Energy Related Emissions Excluding Fuels to Power CCS[LPG propane or butane if,textiles apparel and leather 13T15,CO]</t>
  </si>
  <si>
    <t>Industrial Energy Related Emissions Excluding Fuels to Power CCS[LPG propane or butane if,textiles apparel and leather 13T15,NOx]</t>
  </si>
  <si>
    <t>Industrial Energy Related Emissions Excluding Fuels to Power CCS[LPG propane or butane if,textiles apparel and leather 13T15,PM10]</t>
  </si>
  <si>
    <t>Industrial Energy Related Emissions Excluding Fuels to Power CCS[LPG propane or butane if,textiles apparel and leather 13T15,PM25]</t>
  </si>
  <si>
    <t>Industrial Energy Related Emissions Excluding Fuels to Power CCS[LPG propane or butane if,textiles apparel and leather 13T15,SOx]</t>
  </si>
  <si>
    <t>Industrial Energy Related Emissions Excluding Fuels to Power CCS[LPG propane or butane if,textiles apparel and leather 13T15,BC]</t>
  </si>
  <si>
    <t>Industrial Energy Related Emissions Excluding Fuels to Power CCS[LPG propane or butane if,textiles apparel and leather 13T15,OC]</t>
  </si>
  <si>
    <t>Industrial Energy Related Emissions Excluding Fuels to Power CCS[LPG propane or butane if,textiles apparel and leather 13T15,CH4]</t>
  </si>
  <si>
    <t>Industrial Energy Related Emissions Excluding Fuels to Power CCS[LPG propane or butane if,textiles apparel and leather 13T15,N2O]</t>
  </si>
  <si>
    <t>Industrial Energy Related Emissions Excluding Fuels to Power CCS[LPG propane or butane if,textiles apparel and leather 13T15,F gases]</t>
  </si>
  <si>
    <t>Industrial Energy Related Emissions Excluding Fuels to Power CCS[LPG propane or butane if,wood products 16,CO2]</t>
  </si>
  <si>
    <t>Industrial Energy Related Emissions Excluding Fuels to Power CCS[LPG propane or butane if,wood products 16,VOC]</t>
  </si>
  <si>
    <t>Industrial Energy Related Emissions Excluding Fuels to Power CCS[LPG propane or butane if,wood products 16,CO]</t>
  </si>
  <si>
    <t>Industrial Energy Related Emissions Excluding Fuels to Power CCS[LPG propane or butane if,wood products 16,NOx]</t>
  </si>
  <si>
    <t>Industrial Energy Related Emissions Excluding Fuels to Power CCS[LPG propane or butane if,wood products 16,PM10]</t>
  </si>
  <si>
    <t>Industrial Energy Related Emissions Excluding Fuels to Power CCS[LPG propane or butane if,wood products 16,PM25]</t>
  </si>
  <si>
    <t>Industrial Energy Related Emissions Excluding Fuels to Power CCS[LPG propane or butane if,wood products 16,SOx]</t>
  </si>
  <si>
    <t>Industrial Energy Related Emissions Excluding Fuels to Power CCS[LPG propane or butane if,wood products 16,BC]</t>
  </si>
  <si>
    <t>Industrial Energy Related Emissions Excluding Fuels to Power CCS[LPG propane or butane if,wood products 16,OC]</t>
  </si>
  <si>
    <t>Industrial Energy Related Emissions Excluding Fuels to Power CCS[LPG propane or butane if,wood products 16,CH4]</t>
  </si>
  <si>
    <t>Industrial Energy Related Emissions Excluding Fuels to Power CCS[LPG propane or butane if,wood products 16,N2O]</t>
  </si>
  <si>
    <t>Industrial Energy Related Emissions Excluding Fuels to Power CCS[LPG propane or butane if,wood products 16,F gases]</t>
  </si>
  <si>
    <t>Industrial Energy Related Emissions Excluding Fuels to Power CCS[LPG propane or butane if,pulp paper and printing 17T18,CO2]</t>
  </si>
  <si>
    <t>Industrial Energy Related Emissions Excluding Fuels to Power CCS[LPG propane or butane if,pulp paper and printing 17T18,VOC]</t>
  </si>
  <si>
    <t>Industrial Energy Related Emissions Excluding Fuels to Power CCS[LPG propane or butane if,pulp paper and printing 17T18,CO]</t>
  </si>
  <si>
    <t>Industrial Energy Related Emissions Excluding Fuels to Power CCS[LPG propane or butane if,pulp paper and printing 17T18,NOx]</t>
  </si>
  <si>
    <t>Industrial Energy Related Emissions Excluding Fuels to Power CCS[LPG propane or butane if,pulp paper and printing 17T18,PM10]</t>
  </si>
  <si>
    <t>Industrial Energy Related Emissions Excluding Fuels to Power CCS[LPG propane or butane if,pulp paper and printing 17T18,PM25]</t>
  </si>
  <si>
    <t>Industrial Energy Related Emissions Excluding Fuels to Power CCS[LPG propane or butane if,pulp paper and printing 17T18,SOx]</t>
  </si>
  <si>
    <t>Industrial Energy Related Emissions Excluding Fuels to Power CCS[LPG propane or butane if,pulp paper and printing 17T18,BC]</t>
  </si>
  <si>
    <t>Industrial Energy Related Emissions Excluding Fuels to Power CCS[LPG propane or butane if,pulp paper and printing 17T18,OC]</t>
  </si>
  <si>
    <t>Industrial Energy Related Emissions Excluding Fuels to Power CCS[LPG propane or butane if,pulp paper and printing 17T18,CH4]</t>
  </si>
  <si>
    <t>Industrial Energy Related Emissions Excluding Fuels to Power CCS[LPG propane or butane if,pulp paper and printing 17T18,N2O]</t>
  </si>
  <si>
    <t>Industrial Energy Related Emissions Excluding Fuels to Power CCS[LPG propane or butane if,pulp paper and printing 17T18,F gases]</t>
  </si>
  <si>
    <t>Industrial Energy Related Emissions Excluding Fuels to Power CCS[LPG propane or butane if,refined petroleum and coke 19,CO2]</t>
  </si>
  <si>
    <t>Industrial Energy Related Emissions Excluding Fuels to Power CCS[LPG propane or butane if,refined petroleum and coke 19,VOC]</t>
  </si>
  <si>
    <t>Industrial Energy Related Emissions Excluding Fuels to Power CCS[LPG propane or butane if,refined petroleum and coke 19,CO]</t>
  </si>
  <si>
    <t>Industrial Energy Related Emissions Excluding Fuels to Power CCS[LPG propane or butane if,refined petroleum and coke 19,NOx]</t>
  </si>
  <si>
    <t>Industrial Energy Related Emissions Excluding Fuels to Power CCS[LPG propane or butane if,refined petroleum and coke 19,PM10]</t>
  </si>
  <si>
    <t>Industrial Energy Related Emissions Excluding Fuels to Power CCS[LPG propane or butane if,refined petroleum and coke 19,PM25]</t>
  </si>
  <si>
    <t>Industrial Energy Related Emissions Excluding Fuels to Power CCS[LPG propane or butane if,refined petroleum and coke 19,SOx]</t>
  </si>
  <si>
    <t>Industrial Energy Related Emissions Excluding Fuels to Power CCS[LPG propane or butane if,refined petroleum and coke 19,BC]</t>
  </si>
  <si>
    <t>Industrial Energy Related Emissions Excluding Fuels to Power CCS[LPG propane or butane if,refined petroleum and coke 19,OC]</t>
  </si>
  <si>
    <t>Industrial Energy Related Emissions Excluding Fuels to Power CCS[LPG propane or butane if,refined petroleum and coke 19,CH4]</t>
  </si>
  <si>
    <t>Industrial Energy Related Emissions Excluding Fuels to Power CCS[LPG propane or butane if,refined petroleum and coke 19,N2O]</t>
  </si>
  <si>
    <t>Industrial Energy Related Emissions Excluding Fuels to Power CCS[LPG propane or butane if,refined petroleum and coke 19,F gases]</t>
  </si>
  <si>
    <t>Industrial Energy Related Emissions Excluding Fuels to Power CCS[LPG propane or butane if,chemicals 20,CO2]</t>
  </si>
  <si>
    <t>Industrial Energy Related Emissions Excluding Fuels to Power CCS[LPG propane or butane if,chemicals 20,VOC]</t>
  </si>
  <si>
    <t>Industrial Energy Related Emissions Excluding Fuels to Power CCS[LPG propane or butane if,chemicals 20,CO]</t>
  </si>
  <si>
    <t>Industrial Energy Related Emissions Excluding Fuels to Power CCS[LPG propane or butane if,chemicals 20,NOx]</t>
  </si>
  <si>
    <t>Industrial Energy Related Emissions Excluding Fuels to Power CCS[LPG propane or butane if,chemicals 20,PM10]</t>
  </si>
  <si>
    <t>Industrial Energy Related Emissions Excluding Fuels to Power CCS[LPG propane or butane if,chemicals 20,PM25]</t>
  </si>
  <si>
    <t>Industrial Energy Related Emissions Excluding Fuels to Power CCS[LPG propane or butane if,chemicals 20,SOx]</t>
  </si>
  <si>
    <t>Industrial Energy Related Emissions Excluding Fuels to Power CCS[LPG propane or butane if,chemicals 20,BC]</t>
  </si>
  <si>
    <t>Industrial Energy Related Emissions Excluding Fuels to Power CCS[LPG propane or butane if,chemicals 20,OC]</t>
  </si>
  <si>
    <t>Industrial Energy Related Emissions Excluding Fuels to Power CCS[LPG propane or butane if,chemicals 20,CH4]</t>
  </si>
  <si>
    <t>Industrial Energy Related Emissions Excluding Fuels to Power CCS[LPG propane or butane if,chemicals 20,N2O]</t>
  </si>
  <si>
    <t>Industrial Energy Related Emissions Excluding Fuels to Power CCS[LPG propane or butane if,chemicals 20,F gases]</t>
  </si>
  <si>
    <t>Industrial Energy Related Emissions Excluding Fuels to Power CCS[LPG propane or butane if,rubber and plastic products 22,CO2]</t>
  </si>
  <si>
    <t>Industrial Energy Related Emissions Excluding Fuels to Power CCS[LPG propane or butane if,rubber and plastic products 22,VOC]</t>
  </si>
  <si>
    <t>Industrial Energy Related Emissions Excluding Fuels to Power CCS[LPG propane or butane if,rubber and plastic products 22,CO]</t>
  </si>
  <si>
    <t>Industrial Energy Related Emissions Excluding Fuels to Power CCS[LPG propane or butane if,rubber and plastic products 22,NOx]</t>
  </si>
  <si>
    <t>Industrial Energy Related Emissions Excluding Fuels to Power CCS[LPG propane or butane if,rubber and plastic products 22,PM10]</t>
  </si>
  <si>
    <t>Industrial Energy Related Emissions Excluding Fuels to Power CCS[LPG propane or butane if,rubber and plastic products 22,PM25]</t>
  </si>
  <si>
    <t>Industrial Energy Related Emissions Excluding Fuels to Power CCS[LPG propane or butane if,rubber and plastic products 22,SOx]</t>
  </si>
  <si>
    <t>Industrial Energy Related Emissions Excluding Fuels to Power CCS[LPG propane or butane if,rubber and plastic products 22,BC]</t>
  </si>
  <si>
    <t>Industrial Energy Related Emissions Excluding Fuels to Power CCS[LPG propane or butane if,rubber and plastic products 22,OC]</t>
  </si>
  <si>
    <t>Industrial Energy Related Emissions Excluding Fuels to Power CCS[LPG propane or butane if,rubber and plastic products 22,CH4]</t>
  </si>
  <si>
    <t>Industrial Energy Related Emissions Excluding Fuels to Power CCS[LPG propane or butane if,rubber and plastic products 22,N2O]</t>
  </si>
  <si>
    <t>Industrial Energy Related Emissions Excluding Fuels to Power CCS[LPG propane or butane if,rubber and plastic products 22,F gases]</t>
  </si>
  <si>
    <t>Industrial Energy Related Emissions Excluding Fuels to Power CCS[LPG propane or butane if,glass and glass products 231,CO2]</t>
  </si>
  <si>
    <t>Industrial Energy Related Emissions Excluding Fuels to Power CCS[LPG propane or butane if,glass and glass products 231,VOC]</t>
  </si>
  <si>
    <t>Industrial Energy Related Emissions Excluding Fuels to Power CCS[LPG propane or butane if,glass and glass products 231,CO]</t>
  </si>
  <si>
    <t>Industrial Energy Related Emissions Excluding Fuels to Power CCS[LPG propane or butane if,glass and glass products 231,NOx]</t>
  </si>
  <si>
    <t>Industrial Energy Related Emissions Excluding Fuels to Power CCS[LPG propane or butane if,glass and glass products 231,PM10]</t>
  </si>
  <si>
    <t>Industrial Energy Related Emissions Excluding Fuels to Power CCS[LPG propane or butane if,glass and glass products 231,PM25]</t>
  </si>
  <si>
    <t>Industrial Energy Related Emissions Excluding Fuels to Power CCS[LPG propane or butane if,glass and glass products 231,SOx]</t>
  </si>
  <si>
    <t>Industrial Energy Related Emissions Excluding Fuels to Power CCS[LPG propane or butane if,glass and glass products 231,BC]</t>
  </si>
  <si>
    <t>Industrial Energy Related Emissions Excluding Fuels to Power CCS[LPG propane or butane if,glass and glass products 231,OC]</t>
  </si>
  <si>
    <t>Industrial Energy Related Emissions Excluding Fuels to Power CCS[LPG propane or butane if,glass and glass products 231,CH4]</t>
  </si>
  <si>
    <t>Industrial Energy Related Emissions Excluding Fuels to Power CCS[LPG propane or butane if,glass and glass products 231,N2O]</t>
  </si>
  <si>
    <t>Industrial Energy Related Emissions Excluding Fuels to Power CCS[LPG propane or butane if,glass and glass products 231,F gases]</t>
  </si>
  <si>
    <t>Industrial Energy Related Emissions Excluding Fuels to Power CCS[LPG propane or butane if,cement and other nonmetallic minerals 239,CO2]</t>
  </si>
  <si>
    <t>Industrial Energy Related Emissions Excluding Fuels to Power CCS[LPG propane or butane if,cement and other nonmetallic minerals 239,VOC]</t>
  </si>
  <si>
    <t>Industrial Energy Related Emissions Excluding Fuels to Power CCS[LPG propane or butane if,cement and other nonmetallic minerals 239,CO]</t>
  </si>
  <si>
    <t>Industrial Energy Related Emissions Excluding Fuels to Power CCS[LPG propane or butane if,cement and other nonmetallic minerals 239,NOx]</t>
  </si>
  <si>
    <t>Industrial Energy Related Emissions Excluding Fuels to Power CCS[LPG propane or butane if,cement and other nonmetallic minerals 239,PM10]</t>
  </si>
  <si>
    <t>Industrial Energy Related Emissions Excluding Fuels to Power CCS[LPG propane or butane if,cement and other nonmetallic minerals 239,PM25]</t>
  </si>
  <si>
    <t>Industrial Energy Related Emissions Excluding Fuels to Power CCS[LPG propane or butane if,cement and other nonmetallic minerals 239,SOx]</t>
  </si>
  <si>
    <t>Industrial Energy Related Emissions Excluding Fuels to Power CCS[LPG propane or butane if,cement and other nonmetallic minerals 239,BC]</t>
  </si>
  <si>
    <t>Industrial Energy Related Emissions Excluding Fuels to Power CCS[LPG propane or butane if,cement and other nonmetallic minerals 239,OC]</t>
  </si>
  <si>
    <t>Industrial Energy Related Emissions Excluding Fuels to Power CCS[LPG propane or butane if,cement and other nonmetallic minerals 239,CH4]</t>
  </si>
  <si>
    <t>Industrial Energy Related Emissions Excluding Fuels to Power CCS[LPG propane or butane if,cement and other nonmetallic minerals 239,N2O]</t>
  </si>
  <si>
    <t>Industrial Energy Related Emissions Excluding Fuels to Power CCS[LPG propane or butane if,cement and other nonmetallic minerals 239,F gases]</t>
  </si>
  <si>
    <t>Industrial Energy Related Emissions Excluding Fuels to Power CCS[LPG propane or butane if,iron and steel 241,CO2]</t>
  </si>
  <si>
    <t>Industrial Energy Related Emissions Excluding Fuels to Power CCS[LPG propane or butane if,iron and steel 241,VOC]</t>
  </si>
  <si>
    <t>Industrial Energy Related Emissions Excluding Fuels to Power CCS[LPG propane or butane if,iron and steel 241,CO]</t>
  </si>
  <si>
    <t>Industrial Energy Related Emissions Excluding Fuels to Power CCS[LPG propane or butane if,iron and steel 241,NOx]</t>
  </si>
  <si>
    <t>Industrial Energy Related Emissions Excluding Fuels to Power CCS[LPG propane or butane if,iron and steel 241,PM10]</t>
  </si>
  <si>
    <t>Industrial Energy Related Emissions Excluding Fuels to Power CCS[LPG propane or butane if,iron and steel 241,PM25]</t>
  </si>
  <si>
    <t>Industrial Energy Related Emissions Excluding Fuels to Power CCS[LPG propane or butane if,iron and steel 241,SOx]</t>
  </si>
  <si>
    <t>Industrial Energy Related Emissions Excluding Fuels to Power CCS[LPG propane or butane if,iron and steel 241,BC]</t>
  </si>
  <si>
    <t>Industrial Energy Related Emissions Excluding Fuels to Power CCS[LPG propane or butane if,iron and steel 241,OC]</t>
  </si>
  <si>
    <t>Industrial Energy Related Emissions Excluding Fuels to Power CCS[LPG propane or butane if,iron and steel 241,CH4]</t>
  </si>
  <si>
    <t>Industrial Energy Related Emissions Excluding Fuels to Power CCS[LPG propane or butane if,iron and steel 241,N2O]</t>
  </si>
  <si>
    <t>Industrial Energy Related Emissions Excluding Fuels to Power CCS[LPG propane or butane if,iron and steel 241,F gases]</t>
  </si>
  <si>
    <t>Industrial Energy Related Emissions Excluding Fuels to Power CCS[LPG propane or butane if,other metals 242,CO2]</t>
  </si>
  <si>
    <t>Industrial Energy Related Emissions Excluding Fuels to Power CCS[LPG propane or butane if,other metals 242,VOC]</t>
  </si>
  <si>
    <t>Industrial Energy Related Emissions Excluding Fuels to Power CCS[LPG propane or butane if,other metals 242,CO]</t>
  </si>
  <si>
    <t>Industrial Energy Related Emissions Excluding Fuels to Power CCS[LPG propane or butane if,other metals 242,NOx]</t>
  </si>
  <si>
    <t>Industrial Energy Related Emissions Excluding Fuels to Power CCS[LPG propane or butane if,other metals 242,PM10]</t>
  </si>
  <si>
    <t>Industrial Energy Related Emissions Excluding Fuels to Power CCS[LPG propane or butane if,other metals 242,PM25]</t>
  </si>
  <si>
    <t>Industrial Energy Related Emissions Excluding Fuels to Power CCS[LPG propane or butane if,other metals 242,SOx]</t>
  </si>
  <si>
    <t>Industrial Energy Related Emissions Excluding Fuels to Power CCS[LPG propane or butane if,other metals 242,BC]</t>
  </si>
  <si>
    <t>Industrial Energy Related Emissions Excluding Fuels to Power CCS[LPG propane or butane if,other metals 242,OC]</t>
  </si>
  <si>
    <t>Industrial Energy Related Emissions Excluding Fuels to Power CCS[LPG propane or butane if,other metals 242,CH4]</t>
  </si>
  <si>
    <t>Industrial Energy Related Emissions Excluding Fuels to Power CCS[LPG propane or butane if,other metals 242,N2O]</t>
  </si>
  <si>
    <t>Industrial Energy Related Emissions Excluding Fuels to Power CCS[LPG propane or butane if,other metals 242,F gases]</t>
  </si>
  <si>
    <t>Industrial Energy Related Emissions Excluding Fuels to Power CCS[LPG propane or butane if,metal products except machinery and vehicles 25,CO2]</t>
  </si>
  <si>
    <t>Industrial Energy Related Emissions Excluding Fuels to Power CCS[LPG propane or butane if,metal products except machinery and vehicles 25,VOC]</t>
  </si>
  <si>
    <t>Industrial Energy Related Emissions Excluding Fuels to Power CCS[LPG propane or butane if,metal products except machinery and vehicles 25,CO]</t>
  </si>
  <si>
    <t>Industrial Energy Related Emissions Excluding Fuels to Power CCS[LPG propane or butane if,metal products except machinery and vehicles 25,NOx]</t>
  </si>
  <si>
    <t>Industrial Energy Related Emissions Excluding Fuels to Power CCS[LPG propane or butane if,metal products except machinery and vehicles 25,PM10]</t>
  </si>
  <si>
    <t>Industrial Energy Related Emissions Excluding Fuels to Power CCS[LPG propane or butane if,metal products except machinery and vehicles 25,PM25]</t>
  </si>
  <si>
    <t>Industrial Energy Related Emissions Excluding Fuels to Power CCS[LPG propane or butane if,metal products except machinery and vehicles 25,SOx]</t>
  </si>
  <si>
    <t>Industrial Energy Related Emissions Excluding Fuels to Power CCS[LPG propane or butane if,metal products except machinery and vehicles 25,BC]</t>
  </si>
  <si>
    <t>Industrial Energy Related Emissions Excluding Fuels to Power CCS[LPG propane or butane if,metal products except machinery and vehicles 25,OC]</t>
  </si>
  <si>
    <t>Industrial Energy Related Emissions Excluding Fuels to Power CCS[LPG propane or butane if,metal products except machinery and vehicles 25,CH4]</t>
  </si>
  <si>
    <t>Industrial Energy Related Emissions Excluding Fuels to Power CCS[LPG propane or butane if,metal products except machinery and vehicles 25,N2O]</t>
  </si>
  <si>
    <t>Industrial Energy Related Emissions Excluding Fuels to Power CCS[LPG propane or butane if,metal products except machinery and vehicles 25,F gases]</t>
  </si>
  <si>
    <t>Industrial Energy Related Emissions Excluding Fuels to Power CCS[LPG propane or butane if,computers and electronics 26,CO2]</t>
  </si>
  <si>
    <t>Industrial Energy Related Emissions Excluding Fuels to Power CCS[LPG propane or butane if,computers and electronics 26,VOC]</t>
  </si>
  <si>
    <t>Industrial Energy Related Emissions Excluding Fuels to Power CCS[LPG propane or butane if,computers and electronics 26,CO]</t>
  </si>
  <si>
    <t>Industrial Energy Related Emissions Excluding Fuels to Power CCS[LPG propane or butane if,computers and electronics 26,NOx]</t>
  </si>
  <si>
    <t>Industrial Energy Related Emissions Excluding Fuels to Power CCS[LPG propane or butane if,computers and electronics 26,PM10]</t>
  </si>
  <si>
    <t>Industrial Energy Related Emissions Excluding Fuels to Power CCS[LPG propane or butane if,computers and electronics 26,PM25]</t>
  </si>
  <si>
    <t>Industrial Energy Related Emissions Excluding Fuels to Power CCS[LPG propane or butane if,computers and electronics 26,SOx]</t>
  </si>
  <si>
    <t>Industrial Energy Related Emissions Excluding Fuels to Power CCS[LPG propane or butane if,computers and electronics 26,BC]</t>
  </si>
  <si>
    <t>Industrial Energy Related Emissions Excluding Fuels to Power CCS[LPG propane or butane if,computers and electronics 26,OC]</t>
  </si>
  <si>
    <t>Industrial Energy Related Emissions Excluding Fuels to Power CCS[LPG propane or butane if,computers and electronics 26,CH4]</t>
  </si>
  <si>
    <t>Industrial Energy Related Emissions Excluding Fuels to Power CCS[LPG propane or butane if,computers and electronics 26,N2O]</t>
  </si>
  <si>
    <t>Industrial Energy Related Emissions Excluding Fuels to Power CCS[LPG propane or butane if,computers and electronics 26,F gases]</t>
  </si>
  <si>
    <t>Industrial Energy Related Emissions Excluding Fuels to Power CCS[LPG propane or butane if,appliances and electrical equipment 27,CO2]</t>
  </si>
  <si>
    <t>Industrial Energy Related Emissions Excluding Fuels to Power CCS[LPG propane or butane if,appliances and electrical equipment 27,VOC]</t>
  </si>
  <si>
    <t>Industrial Energy Related Emissions Excluding Fuels to Power CCS[LPG propane or butane if,appliances and electrical equipment 27,CO]</t>
  </si>
  <si>
    <t>Industrial Energy Related Emissions Excluding Fuels to Power CCS[LPG propane or butane if,appliances and electrical equipment 27,NOx]</t>
  </si>
  <si>
    <t>Industrial Energy Related Emissions Excluding Fuels to Power CCS[LPG propane or butane if,appliances and electrical equipment 27,PM10]</t>
  </si>
  <si>
    <t>Industrial Energy Related Emissions Excluding Fuels to Power CCS[LPG propane or butane if,appliances and electrical equipment 27,PM25]</t>
  </si>
  <si>
    <t>Industrial Energy Related Emissions Excluding Fuels to Power CCS[LPG propane or butane if,appliances and electrical equipment 27,SOx]</t>
  </si>
  <si>
    <t>Industrial Energy Related Emissions Excluding Fuels to Power CCS[LPG propane or butane if,appliances and electrical equipment 27,BC]</t>
  </si>
  <si>
    <t>Industrial Energy Related Emissions Excluding Fuels to Power CCS[LPG propane or butane if,appliances and electrical equipment 27,OC]</t>
  </si>
  <si>
    <t>Industrial Energy Related Emissions Excluding Fuels to Power CCS[LPG propane or butane if,appliances and electrical equipment 27,CH4]</t>
  </si>
  <si>
    <t>Industrial Energy Related Emissions Excluding Fuels to Power CCS[LPG propane or butane if,appliances and electrical equipment 27,N2O]</t>
  </si>
  <si>
    <t>Industrial Energy Related Emissions Excluding Fuels to Power CCS[LPG propane or butane if,appliances and electrical equipment 27,F gases]</t>
  </si>
  <si>
    <t>Industrial Energy Related Emissions Excluding Fuels to Power CCS[LPG propane or butane if,other machinery 28,CO2]</t>
  </si>
  <si>
    <t>Industrial Energy Related Emissions Excluding Fuels to Power CCS[LPG propane or butane if,other machinery 28,VOC]</t>
  </si>
  <si>
    <t>Industrial Energy Related Emissions Excluding Fuels to Power CCS[LPG propane or butane if,other machinery 28,CO]</t>
  </si>
  <si>
    <t>Industrial Energy Related Emissions Excluding Fuels to Power CCS[LPG propane or butane if,other machinery 28,NOx]</t>
  </si>
  <si>
    <t>Industrial Energy Related Emissions Excluding Fuels to Power CCS[LPG propane or butane if,other machinery 28,PM10]</t>
  </si>
  <si>
    <t>Industrial Energy Related Emissions Excluding Fuels to Power CCS[LPG propane or butane if,other machinery 28,PM25]</t>
  </si>
  <si>
    <t>Industrial Energy Related Emissions Excluding Fuels to Power CCS[LPG propane or butane if,other machinery 28,SOx]</t>
  </si>
  <si>
    <t>Industrial Energy Related Emissions Excluding Fuels to Power CCS[LPG propane or butane if,other machinery 28,BC]</t>
  </si>
  <si>
    <t>Industrial Energy Related Emissions Excluding Fuels to Power CCS[LPG propane or butane if,other machinery 28,OC]</t>
  </si>
  <si>
    <t>Industrial Energy Related Emissions Excluding Fuels to Power CCS[LPG propane or butane if,other machinery 28,CH4]</t>
  </si>
  <si>
    <t>Industrial Energy Related Emissions Excluding Fuels to Power CCS[LPG propane or butane if,other machinery 28,N2O]</t>
  </si>
  <si>
    <t>Industrial Energy Related Emissions Excluding Fuels to Power CCS[LPG propane or butane if,other machinery 28,F gases]</t>
  </si>
  <si>
    <t>Industrial Energy Related Emissions Excluding Fuels to Power CCS[LPG propane or butane if,road vehicles 29,CO2]</t>
  </si>
  <si>
    <t>Industrial Energy Related Emissions Excluding Fuels to Power CCS[LPG propane or butane if,road vehicles 29,VOC]</t>
  </si>
  <si>
    <t>Industrial Energy Related Emissions Excluding Fuels to Power CCS[LPG propane or butane if,road vehicles 29,CO]</t>
  </si>
  <si>
    <t>Industrial Energy Related Emissions Excluding Fuels to Power CCS[LPG propane or butane if,road vehicles 29,NOx]</t>
  </si>
  <si>
    <t>Industrial Energy Related Emissions Excluding Fuels to Power CCS[LPG propane or butane if,road vehicles 29,PM10]</t>
  </si>
  <si>
    <t>Industrial Energy Related Emissions Excluding Fuels to Power CCS[LPG propane or butane if,road vehicles 29,PM25]</t>
  </si>
  <si>
    <t>Industrial Energy Related Emissions Excluding Fuels to Power CCS[LPG propane or butane if,road vehicles 29,SOx]</t>
  </si>
  <si>
    <t>Industrial Energy Related Emissions Excluding Fuels to Power CCS[LPG propane or butane if,road vehicles 29,BC]</t>
  </si>
  <si>
    <t>Industrial Energy Related Emissions Excluding Fuels to Power CCS[LPG propane or butane if,road vehicles 29,OC]</t>
  </si>
  <si>
    <t>Industrial Energy Related Emissions Excluding Fuels to Power CCS[LPG propane or butane if,road vehicles 29,CH4]</t>
  </si>
  <si>
    <t>Industrial Energy Related Emissions Excluding Fuels to Power CCS[LPG propane or butane if,road vehicles 29,N2O]</t>
  </si>
  <si>
    <t>Industrial Energy Related Emissions Excluding Fuels to Power CCS[LPG propane or butane if,road vehicles 29,F gases]</t>
  </si>
  <si>
    <t>Industrial Energy Related Emissions Excluding Fuels to Power CCS[LPG propane or butane if,nonroad vehicles 30,CO2]</t>
  </si>
  <si>
    <t>Industrial Energy Related Emissions Excluding Fuels to Power CCS[LPG propane or butane if,nonroad vehicles 30,VOC]</t>
  </si>
  <si>
    <t>Industrial Energy Related Emissions Excluding Fuels to Power CCS[LPG propane or butane if,nonroad vehicles 30,CO]</t>
  </si>
  <si>
    <t>Industrial Energy Related Emissions Excluding Fuels to Power CCS[LPG propane or butane if,nonroad vehicles 30,NOx]</t>
  </si>
  <si>
    <t>Industrial Energy Related Emissions Excluding Fuels to Power CCS[LPG propane or butane if,nonroad vehicles 30,PM10]</t>
  </si>
  <si>
    <t>Industrial Energy Related Emissions Excluding Fuels to Power CCS[LPG propane or butane if,nonroad vehicles 30,PM25]</t>
  </si>
  <si>
    <t>Industrial Energy Related Emissions Excluding Fuels to Power CCS[LPG propane or butane if,nonroad vehicles 30,SOx]</t>
  </si>
  <si>
    <t>Industrial Energy Related Emissions Excluding Fuels to Power CCS[LPG propane or butane if,nonroad vehicles 30,BC]</t>
  </si>
  <si>
    <t>Industrial Energy Related Emissions Excluding Fuels to Power CCS[LPG propane or butane if,nonroad vehicles 30,OC]</t>
  </si>
  <si>
    <t>Industrial Energy Related Emissions Excluding Fuels to Power CCS[LPG propane or butane if,nonroad vehicles 30,CH4]</t>
  </si>
  <si>
    <t>Industrial Energy Related Emissions Excluding Fuels to Power CCS[LPG propane or butane if,nonroad vehicles 30,N2O]</t>
  </si>
  <si>
    <t>Industrial Energy Related Emissions Excluding Fuels to Power CCS[LPG propane or butane if,nonroad vehicles 30,F gases]</t>
  </si>
  <si>
    <t>Industrial Energy Related Emissions Excluding Fuels to Power CCS[LPG propane or butane if,other manufacturing 31T33,CO2]</t>
  </si>
  <si>
    <t>Industrial Energy Related Emissions Excluding Fuels to Power CCS[LPG propane or butane if,other manufacturing 31T33,VOC]</t>
  </si>
  <si>
    <t>Industrial Energy Related Emissions Excluding Fuels to Power CCS[LPG propane or butane if,other manufacturing 31T33,CO]</t>
  </si>
  <si>
    <t>Industrial Energy Related Emissions Excluding Fuels to Power CCS[LPG propane or butane if,other manufacturing 31T33,NOx]</t>
  </si>
  <si>
    <t>Industrial Energy Related Emissions Excluding Fuels to Power CCS[LPG propane or butane if,other manufacturing 31T33,PM10]</t>
  </si>
  <si>
    <t>Industrial Energy Related Emissions Excluding Fuels to Power CCS[LPG propane or butane if,other manufacturing 31T33,PM25]</t>
  </si>
  <si>
    <t>Industrial Energy Related Emissions Excluding Fuels to Power CCS[LPG propane or butane if,other manufacturing 31T33,SOx]</t>
  </si>
  <si>
    <t>Industrial Energy Related Emissions Excluding Fuels to Power CCS[LPG propane or butane if,other manufacturing 31T33,BC]</t>
  </si>
  <si>
    <t>Industrial Energy Related Emissions Excluding Fuels to Power CCS[LPG propane or butane if,other manufacturing 31T33,OC]</t>
  </si>
  <si>
    <t>Industrial Energy Related Emissions Excluding Fuels to Power CCS[LPG propane or butane if,other manufacturing 31T33,CH4]</t>
  </si>
  <si>
    <t>Industrial Energy Related Emissions Excluding Fuels to Power CCS[LPG propane or butane if,other manufacturing 31T33,N2O]</t>
  </si>
  <si>
    <t>Industrial Energy Related Emissions Excluding Fuels to Power CCS[LPG propane or butane if,other manufacturing 31T33,F gases]</t>
  </si>
  <si>
    <t>Industrial Energy Related Emissions Excluding Fuels to Power CCS[LPG propane or butane if,energy pipelines and gas processing 352T353,CO2]</t>
  </si>
  <si>
    <t>Industrial Energy Related Emissions Excluding Fuels to Power CCS[LPG propane or butane if,energy pipelines and gas processing 352T353,VOC]</t>
  </si>
  <si>
    <t>Industrial Energy Related Emissions Excluding Fuels to Power CCS[LPG propane or butane if,energy pipelines and gas processing 352T353,CO]</t>
  </si>
  <si>
    <t>Industrial Energy Related Emissions Excluding Fuels to Power CCS[LPG propane or butane if,energy pipelines and gas processing 352T353,NOx]</t>
  </si>
  <si>
    <t>Industrial Energy Related Emissions Excluding Fuels to Power CCS[LPG propane or butane if,energy pipelines and gas processing 352T353,PM10]</t>
  </si>
  <si>
    <t>Industrial Energy Related Emissions Excluding Fuels to Power CCS[LPG propane or butane if,energy pipelines and gas processing 352T353,PM25]</t>
  </si>
  <si>
    <t>Industrial Energy Related Emissions Excluding Fuels to Power CCS[LPG propane or butane if,energy pipelines and gas processing 352T353,SOx]</t>
  </si>
  <si>
    <t>Industrial Energy Related Emissions Excluding Fuels to Power CCS[LPG propane or butane if,energy pipelines and gas processing 352T353,BC]</t>
  </si>
  <si>
    <t>Industrial Energy Related Emissions Excluding Fuels to Power CCS[LPG propane or butane if,energy pipelines and gas processing 352T353,OC]</t>
  </si>
  <si>
    <t>Industrial Energy Related Emissions Excluding Fuels to Power CCS[LPG propane or butane if,energy pipelines and gas processing 352T353,CH4]</t>
  </si>
  <si>
    <t>Industrial Energy Related Emissions Excluding Fuels to Power CCS[LPG propane or butane if,energy pipelines and gas processing 352T353,N2O]</t>
  </si>
  <si>
    <t>Industrial Energy Related Emissions Excluding Fuels to Power CCS[LPG propane or butane if,energy pipelines and gas processing 352T353,F gases]</t>
  </si>
  <si>
    <t>Industrial Energy Related Emissions Excluding Fuels to Power CCS[LPG propane or butane if,water and waste 36T39,CO2]</t>
  </si>
  <si>
    <t>Industrial Energy Related Emissions Excluding Fuels to Power CCS[LPG propane or butane if,water and waste 36T39,VOC]</t>
  </si>
  <si>
    <t>Industrial Energy Related Emissions Excluding Fuels to Power CCS[LPG propane or butane if,water and waste 36T39,CO]</t>
  </si>
  <si>
    <t>Industrial Energy Related Emissions Excluding Fuels to Power CCS[LPG propane or butane if,water and waste 36T39,NOx]</t>
  </si>
  <si>
    <t>Industrial Energy Related Emissions Excluding Fuels to Power CCS[LPG propane or butane if,water and waste 36T39,PM10]</t>
  </si>
  <si>
    <t>Industrial Energy Related Emissions Excluding Fuels to Power CCS[LPG propane or butane if,water and waste 36T39,PM25]</t>
  </si>
  <si>
    <t>Industrial Energy Related Emissions Excluding Fuels to Power CCS[LPG propane or butane if,water and waste 36T39,SOx]</t>
  </si>
  <si>
    <t>Industrial Energy Related Emissions Excluding Fuels to Power CCS[LPG propane or butane if,water and waste 36T39,BC]</t>
  </si>
  <si>
    <t>Industrial Energy Related Emissions Excluding Fuels to Power CCS[LPG propane or butane if,water and waste 36T39,OC]</t>
  </si>
  <si>
    <t>Industrial Energy Related Emissions Excluding Fuels to Power CCS[LPG propane or butane if,water and waste 36T39,CH4]</t>
  </si>
  <si>
    <t>Industrial Energy Related Emissions Excluding Fuels to Power CCS[LPG propane or butane if,water and waste 36T39,N2O]</t>
  </si>
  <si>
    <t>Industrial Energy Related Emissions Excluding Fuels to Power CCS[LPG propane or butane if,water and waste 36T39,F gases]</t>
  </si>
  <si>
    <t>Industrial Energy Related Emissions Excluding Fuels to Power CCS[LPG propane or butane if,construction 41T43,CO2]</t>
  </si>
  <si>
    <t>Industrial Energy Related Emissions Excluding Fuels to Power CCS[LPG propane or butane if,construction 41T43,VOC]</t>
  </si>
  <si>
    <t>Industrial Energy Related Emissions Excluding Fuels to Power CCS[LPG propane or butane if,construction 41T43,CO]</t>
  </si>
  <si>
    <t>Industrial Energy Related Emissions Excluding Fuels to Power CCS[LPG propane or butane if,construction 41T43,NOx]</t>
  </si>
  <si>
    <t>Industrial Energy Related Emissions Excluding Fuels to Power CCS[LPG propane or butane if,construction 41T43,PM10]</t>
  </si>
  <si>
    <t>Industrial Energy Related Emissions Excluding Fuels to Power CCS[LPG propane or butane if,construction 41T43,PM25]</t>
  </si>
  <si>
    <t>Industrial Energy Related Emissions Excluding Fuels to Power CCS[LPG propane or butane if,construction 41T43,SOx]</t>
  </si>
  <si>
    <t>Industrial Energy Related Emissions Excluding Fuels to Power CCS[LPG propane or butane if,construction 41T43,BC]</t>
  </si>
  <si>
    <t>Industrial Energy Related Emissions Excluding Fuels to Power CCS[LPG propane or butane if,construction 41T43,OC]</t>
  </si>
  <si>
    <t>Industrial Energy Related Emissions Excluding Fuels to Power CCS[LPG propane or butane if,construction 41T43,CH4]</t>
  </si>
  <si>
    <t>Industrial Energy Related Emissions Excluding Fuels to Power CCS[LPG propane or butane if,construction 41T43,N2O]</t>
  </si>
  <si>
    <t>Industrial Energy Related Emissions Excluding Fuels to Power CCS[LPG propane or butane if,construction 41T43,F gases]</t>
  </si>
  <si>
    <t>Industrial Energy Related Emissions Excluding Fuels to Power CCS[hydrogen if,agriculture and forestry 01T03,CO2]</t>
  </si>
  <si>
    <t>Industrial Energy Related Emissions Excluding Fuels to Power CCS[hydrogen if,agriculture and forestry 01T03,VOC]</t>
  </si>
  <si>
    <t>Industrial Energy Related Emissions Excluding Fuels to Power CCS[hydrogen if,agriculture and forestry 01T03,CO]</t>
  </si>
  <si>
    <t>Industrial Energy Related Emissions Excluding Fuels to Power CCS[hydrogen if,agriculture and forestry 01T03,NOx]</t>
  </si>
  <si>
    <t>Industrial Energy Related Emissions Excluding Fuels to Power CCS[hydrogen if,agriculture and forestry 01T03,PM10]</t>
  </si>
  <si>
    <t>Industrial Energy Related Emissions Excluding Fuels to Power CCS[hydrogen if,agriculture and forestry 01T03,PM25]</t>
  </si>
  <si>
    <t>Industrial Energy Related Emissions Excluding Fuels to Power CCS[hydrogen if,agriculture and forestry 01T03,SOx]</t>
  </si>
  <si>
    <t>Industrial Energy Related Emissions Excluding Fuels to Power CCS[hydrogen if,agriculture and forestry 01T03,BC]</t>
  </si>
  <si>
    <t>Industrial Energy Related Emissions Excluding Fuels to Power CCS[hydrogen if,agriculture and forestry 01T03,OC]</t>
  </si>
  <si>
    <t>Industrial Energy Related Emissions Excluding Fuels to Power CCS[hydrogen if,agriculture and forestry 01T03,CH4]</t>
  </si>
  <si>
    <t>Industrial Energy Related Emissions Excluding Fuels to Power CCS[hydrogen if,agriculture and forestry 01T03,N2O]</t>
  </si>
  <si>
    <t>Industrial Energy Related Emissions Excluding Fuels to Power CCS[hydrogen if,agriculture and forestry 01T03,F gases]</t>
  </si>
  <si>
    <t>Industrial Energy Related Emissions Excluding Fuels to Power CCS[hydrogen if,coal mining 05,CO2]</t>
  </si>
  <si>
    <t>Industrial Energy Related Emissions Excluding Fuels to Power CCS[hydrogen if,coal mining 05,VOC]</t>
  </si>
  <si>
    <t>Industrial Energy Related Emissions Excluding Fuels to Power CCS[hydrogen if,coal mining 05,CO]</t>
  </si>
  <si>
    <t>Industrial Energy Related Emissions Excluding Fuels to Power CCS[hydrogen if,coal mining 05,NOx]</t>
  </si>
  <si>
    <t>Industrial Energy Related Emissions Excluding Fuels to Power CCS[hydrogen if,coal mining 05,PM10]</t>
  </si>
  <si>
    <t>Industrial Energy Related Emissions Excluding Fuels to Power CCS[hydrogen if,coal mining 05,PM25]</t>
  </si>
  <si>
    <t>Industrial Energy Related Emissions Excluding Fuels to Power CCS[hydrogen if,coal mining 05,SOx]</t>
  </si>
  <si>
    <t>Industrial Energy Related Emissions Excluding Fuels to Power CCS[hydrogen if,coal mining 05,BC]</t>
  </si>
  <si>
    <t>Industrial Energy Related Emissions Excluding Fuels to Power CCS[hydrogen if,coal mining 05,OC]</t>
  </si>
  <si>
    <t>Industrial Energy Related Emissions Excluding Fuels to Power CCS[hydrogen if,coal mining 05,CH4]</t>
  </si>
  <si>
    <t>Industrial Energy Related Emissions Excluding Fuels to Power CCS[hydrogen if,coal mining 05,N2O]</t>
  </si>
  <si>
    <t>Industrial Energy Related Emissions Excluding Fuels to Power CCS[hydrogen if,coal mining 05,F gases]</t>
  </si>
  <si>
    <t>Industrial Energy Related Emissions Excluding Fuels to Power CCS[hydrogen if,oil and gas extraction 06,CO2]</t>
  </si>
  <si>
    <t>Industrial Energy Related Emissions Excluding Fuels to Power CCS[hydrogen if,oil and gas extraction 06,VOC]</t>
  </si>
  <si>
    <t>Industrial Energy Related Emissions Excluding Fuels to Power CCS[hydrogen if,oil and gas extraction 06,CO]</t>
  </si>
  <si>
    <t>Industrial Energy Related Emissions Excluding Fuels to Power CCS[hydrogen if,oil and gas extraction 06,NOx]</t>
  </si>
  <si>
    <t>Industrial Energy Related Emissions Excluding Fuels to Power CCS[hydrogen if,oil and gas extraction 06,PM10]</t>
  </si>
  <si>
    <t>Industrial Energy Related Emissions Excluding Fuels to Power CCS[hydrogen if,oil and gas extraction 06,PM25]</t>
  </si>
  <si>
    <t>Industrial Energy Related Emissions Excluding Fuels to Power CCS[hydrogen if,oil and gas extraction 06,SOx]</t>
  </si>
  <si>
    <t>Industrial Energy Related Emissions Excluding Fuels to Power CCS[hydrogen if,oil and gas extraction 06,BC]</t>
  </si>
  <si>
    <t>Industrial Energy Related Emissions Excluding Fuels to Power CCS[hydrogen if,oil and gas extraction 06,OC]</t>
  </si>
  <si>
    <t>Industrial Energy Related Emissions Excluding Fuels to Power CCS[hydrogen if,oil and gas extraction 06,CH4]</t>
  </si>
  <si>
    <t>Industrial Energy Related Emissions Excluding Fuels to Power CCS[hydrogen if,oil and gas extraction 06,N2O]</t>
  </si>
  <si>
    <t>Industrial Energy Related Emissions Excluding Fuels to Power CCS[hydrogen if,oil and gas extraction 06,F gases]</t>
  </si>
  <si>
    <t>Industrial Energy Related Emissions Excluding Fuels to Power CCS[hydrogen if,other mining and quarrying 07T08,CO2]</t>
  </si>
  <si>
    <t>Industrial Energy Related Emissions Excluding Fuels to Power CCS[hydrogen if,other mining and quarrying 07T08,VOC]</t>
  </si>
  <si>
    <t>Industrial Energy Related Emissions Excluding Fuels to Power CCS[hydrogen if,other mining and quarrying 07T08,CO]</t>
  </si>
  <si>
    <t>Industrial Energy Related Emissions Excluding Fuels to Power CCS[hydrogen if,other mining and quarrying 07T08,NOx]</t>
  </si>
  <si>
    <t>Industrial Energy Related Emissions Excluding Fuels to Power CCS[hydrogen if,other mining and quarrying 07T08,PM10]</t>
  </si>
  <si>
    <t>Industrial Energy Related Emissions Excluding Fuels to Power CCS[hydrogen if,other mining and quarrying 07T08,PM25]</t>
  </si>
  <si>
    <t>Industrial Energy Related Emissions Excluding Fuels to Power CCS[hydrogen if,other mining and quarrying 07T08,SOx]</t>
  </si>
  <si>
    <t>Industrial Energy Related Emissions Excluding Fuels to Power CCS[hydrogen if,other mining and quarrying 07T08,BC]</t>
  </si>
  <si>
    <t>Industrial Energy Related Emissions Excluding Fuels to Power CCS[hydrogen if,other mining and quarrying 07T08,OC]</t>
  </si>
  <si>
    <t>Industrial Energy Related Emissions Excluding Fuels to Power CCS[hydrogen if,other mining and quarrying 07T08,CH4]</t>
  </si>
  <si>
    <t>Industrial Energy Related Emissions Excluding Fuels to Power CCS[hydrogen if,other mining and quarrying 07T08,N2O]</t>
  </si>
  <si>
    <t>Industrial Energy Related Emissions Excluding Fuels to Power CCS[hydrogen if,other mining and quarrying 07T08,F gases]</t>
  </si>
  <si>
    <t>Industrial Energy Related Emissions Excluding Fuels to Power CCS[hydrogen if,food beverage and tobacco 10T12,CO2]</t>
  </si>
  <si>
    <t>Industrial Energy Related Emissions Excluding Fuels to Power CCS[hydrogen if,food beverage and tobacco 10T12,VOC]</t>
  </si>
  <si>
    <t>Industrial Energy Related Emissions Excluding Fuels to Power CCS[hydrogen if,food beverage and tobacco 10T12,CO]</t>
  </si>
  <si>
    <t>Industrial Energy Related Emissions Excluding Fuels to Power CCS[hydrogen if,food beverage and tobacco 10T12,NOx]</t>
  </si>
  <si>
    <t>Industrial Energy Related Emissions Excluding Fuels to Power CCS[hydrogen if,food beverage and tobacco 10T12,PM10]</t>
  </si>
  <si>
    <t>Industrial Energy Related Emissions Excluding Fuels to Power CCS[hydrogen if,food beverage and tobacco 10T12,PM25]</t>
  </si>
  <si>
    <t>Industrial Energy Related Emissions Excluding Fuels to Power CCS[hydrogen if,food beverage and tobacco 10T12,SOx]</t>
  </si>
  <si>
    <t>Industrial Energy Related Emissions Excluding Fuels to Power CCS[hydrogen if,food beverage and tobacco 10T12,BC]</t>
  </si>
  <si>
    <t>Industrial Energy Related Emissions Excluding Fuels to Power CCS[hydrogen if,food beverage and tobacco 10T12,OC]</t>
  </si>
  <si>
    <t>Industrial Energy Related Emissions Excluding Fuels to Power CCS[hydrogen if,food beverage and tobacco 10T12,CH4]</t>
  </si>
  <si>
    <t>Industrial Energy Related Emissions Excluding Fuels to Power CCS[hydrogen if,food beverage and tobacco 10T12,N2O]</t>
  </si>
  <si>
    <t>Industrial Energy Related Emissions Excluding Fuels to Power CCS[hydrogen if,food beverage and tobacco 10T12,F gases]</t>
  </si>
  <si>
    <t>Industrial Energy Related Emissions Excluding Fuels to Power CCS[hydrogen if,textiles apparel and leather 13T15,CO2]</t>
  </si>
  <si>
    <t>Industrial Energy Related Emissions Excluding Fuels to Power CCS[hydrogen if,textiles apparel and leather 13T15,VOC]</t>
  </si>
  <si>
    <t>Industrial Energy Related Emissions Excluding Fuels to Power CCS[hydrogen if,textiles apparel and leather 13T15,CO]</t>
  </si>
  <si>
    <t>Industrial Energy Related Emissions Excluding Fuels to Power CCS[hydrogen if,textiles apparel and leather 13T15,NOx]</t>
  </si>
  <si>
    <t>Industrial Energy Related Emissions Excluding Fuels to Power CCS[hydrogen if,textiles apparel and leather 13T15,PM10]</t>
  </si>
  <si>
    <t>Industrial Energy Related Emissions Excluding Fuels to Power CCS[hydrogen if,textiles apparel and leather 13T15,PM25]</t>
  </si>
  <si>
    <t>Industrial Energy Related Emissions Excluding Fuels to Power CCS[hydrogen if,textiles apparel and leather 13T15,SOx]</t>
  </si>
  <si>
    <t>Industrial Energy Related Emissions Excluding Fuels to Power CCS[hydrogen if,textiles apparel and leather 13T15,BC]</t>
  </si>
  <si>
    <t>Industrial Energy Related Emissions Excluding Fuels to Power CCS[hydrogen if,textiles apparel and leather 13T15,OC]</t>
  </si>
  <si>
    <t>Industrial Energy Related Emissions Excluding Fuels to Power CCS[hydrogen if,textiles apparel and leather 13T15,CH4]</t>
  </si>
  <si>
    <t>Industrial Energy Related Emissions Excluding Fuels to Power CCS[hydrogen if,textiles apparel and leather 13T15,N2O]</t>
  </si>
  <si>
    <t>Industrial Energy Related Emissions Excluding Fuels to Power CCS[hydrogen if,textiles apparel and leather 13T15,F gases]</t>
  </si>
  <si>
    <t>Industrial Energy Related Emissions Excluding Fuels to Power CCS[hydrogen if,wood products 16,CO2]</t>
  </si>
  <si>
    <t>Industrial Energy Related Emissions Excluding Fuels to Power CCS[hydrogen if,wood products 16,VOC]</t>
  </si>
  <si>
    <t>Industrial Energy Related Emissions Excluding Fuels to Power CCS[hydrogen if,wood products 16,CO]</t>
  </si>
  <si>
    <t>Industrial Energy Related Emissions Excluding Fuels to Power CCS[hydrogen if,wood products 16,NOx]</t>
  </si>
  <si>
    <t>Industrial Energy Related Emissions Excluding Fuels to Power CCS[hydrogen if,wood products 16,PM10]</t>
  </si>
  <si>
    <t>Industrial Energy Related Emissions Excluding Fuels to Power CCS[hydrogen if,wood products 16,PM25]</t>
  </si>
  <si>
    <t>Industrial Energy Related Emissions Excluding Fuels to Power CCS[hydrogen if,wood products 16,SOx]</t>
  </si>
  <si>
    <t>Industrial Energy Related Emissions Excluding Fuels to Power CCS[hydrogen if,wood products 16,BC]</t>
  </si>
  <si>
    <t>Industrial Energy Related Emissions Excluding Fuels to Power CCS[hydrogen if,wood products 16,OC]</t>
  </si>
  <si>
    <t>Industrial Energy Related Emissions Excluding Fuels to Power CCS[hydrogen if,wood products 16,CH4]</t>
  </si>
  <si>
    <t>Industrial Energy Related Emissions Excluding Fuels to Power CCS[hydrogen if,wood products 16,N2O]</t>
  </si>
  <si>
    <t>Industrial Energy Related Emissions Excluding Fuels to Power CCS[hydrogen if,wood products 16,F gases]</t>
  </si>
  <si>
    <t>Industrial Energy Related Emissions Excluding Fuels to Power CCS[hydrogen if,pulp paper and printing 17T18,CO2]</t>
  </si>
  <si>
    <t>Industrial Energy Related Emissions Excluding Fuels to Power CCS[hydrogen if,pulp paper and printing 17T18,VOC]</t>
  </si>
  <si>
    <t>Industrial Energy Related Emissions Excluding Fuels to Power CCS[hydrogen if,pulp paper and printing 17T18,CO]</t>
  </si>
  <si>
    <t>Industrial Energy Related Emissions Excluding Fuels to Power CCS[hydrogen if,pulp paper and printing 17T18,NOx]</t>
  </si>
  <si>
    <t>Industrial Energy Related Emissions Excluding Fuels to Power CCS[hydrogen if,pulp paper and printing 17T18,PM10]</t>
  </si>
  <si>
    <t>Industrial Energy Related Emissions Excluding Fuels to Power CCS[hydrogen if,pulp paper and printing 17T18,PM25]</t>
  </si>
  <si>
    <t>Industrial Energy Related Emissions Excluding Fuels to Power CCS[hydrogen if,pulp paper and printing 17T18,SOx]</t>
  </si>
  <si>
    <t>Industrial Energy Related Emissions Excluding Fuels to Power CCS[hydrogen if,pulp paper and printing 17T18,BC]</t>
  </si>
  <si>
    <t>Industrial Energy Related Emissions Excluding Fuels to Power CCS[hydrogen if,pulp paper and printing 17T18,OC]</t>
  </si>
  <si>
    <t>Industrial Energy Related Emissions Excluding Fuels to Power CCS[hydrogen if,pulp paper and printing 17T18,CH4]</t>
  </si>
  <si>
    <t>Industrial Energy Related Emissions Excluding Fuels to Power CCS[hydrogen if,pulp paper and printing 17T18,N2O]</t>
  </si>
  <si>
    <t>Industrial Energy Related Emissions Excluding Fuels to Power CCS[hydrogen if,pulp paper and printing 17T18,F gases]</t>
  </si>
  <si>
    <t>Industrial Energy Related Emissions Excluding Fuels to Power CCS[hydrogen if,refined petroleum and coke 19,CO2]</t>
  </si>
  <si>
    <t>Industrial Energy Related Emissions Excluding Fuels to Power CCS[hydrogen if,refined petroleum and coke 19,VOC]</t>
  </si>
  <si>
    <t>Industrial Energy Related Emissions Excluding Fuels to Power CCS[hydrogen if,refined petroleum and coke 19,CO]</t>
  </si>
  <si>
    <t>Industrial Energy Related Emissions Excluding Fuels to Power CCS[hydrogen if,refined petroleum and coke 19,NOx]</t>
  </si>
  <si>
    <t>Industrial Energy Related Emissions Excluding Fuels to Power CCS[hydrogen if,refined petroleum and coke 19,PM10]</t>
  </si>
  <si>
    <t>Industrial Energy Related Emissions Excluding Fuels to Power CCS[hydrogen if,refined petroleum and coke 19,PM25]</t>
  </si>
  <si>
    <t>Industrial Energy Related Emissions Excluding Fuels to Power CCS[hydrogen if,refined petroleum and coke 19,SOx]</t>
  </si>
  <si>
    <t>Industrial Energy Related Emissions Excluding Fuels to Power CCS[hydrogen if,refined petroleum and coke 19,BC]</t>
  </si>
  <si>
    <t>Industrial Energy Related Emissions Excluding Fuels to Power CCS[hydrogen if,refined petroleum and coke 19,OC]</t>
  </si>
  <si>
    <t>Industrial Energy Related Emissions Excluding Fuels to Power CCS[hydrogen if,refined petroleum and coke 19,CH4]</t>
  </si>
  <si>
    <t>Industrial Energy Related Emissions Excluding Fuels to Power CCS[hydrogen if,refined petroleum and coke 19,N2O]</t>
  </si>
  <si>
    <t>Industrial Energy Related Emissions Excluding Fuels to Power CCS[hydrogen if,refined petroleum and coke 19,F gases]</t>
  </si>
  <si>
    <t>Industrial Energy Related Emissions Excluding Fuels to Power CCS[hydrogen if,chemicals 20,CO2]</t>
  </si>
  <si>
    <t>Industrial Energy Related Emissions Excluding Fuels to Power CCS[hydrogen if,chemicals 20,VOC]</t>
  </si>
  <si>
    <t>Industrial Energy Related Emissions Excluding Fuels to Power CCS[hydrogen if,chemicals 20,CO]</t>
  </si>
  <si>
    <t>Industrial Energy Related Emissions Excluding Fuels to Power CCS[hydrogen if,chemicals 20,NOx]</t>
  </si>
  <si>
    <t>Industrial Energy Related Emissions Excluding Fuels to Power CCS[hydrogen if,chemicals 20,PM10]</t>
  </si>
  <si>
    <t>Industrial Energy Related Emissions Excluding Fuels to Power CCS[hydrogen if,chemicals 20,PM25]</t>
  </si>
  <si>
    <t>Industrial Energy Related Emissions Excluding Fuels to Power CCS[hydrogen if,chemicals 20,SOx]</t>
  </si>
  <si>
    <t>Industrial Energy Related Emissions Excluding Fuels to Power CCS[hydrogen if,chemicals 20,BC]</t>
  </si>
  <si>
    <t>Industrial Energy Related Emissions Excluding Fuels to Power CCS[hydrogen if,chemicals 20,OC]</t>
  </si>
  <si>
    <t>Industrial Energy Related Emissions Excluding Fuels to Power CCS[hydrogen if,chemicals 20,CH4]</t>
  </si>
  <si>
    <t>Industrial Energy Related Emissions Excluding Fuels to Power CCS[hydrogen if,chemicals 20,N2O]</t>
  </si>
  <si>
    <t>Industrial Energy Related Emissions Excluding Fuels to Power CCS[hydrogen if,chemicals 20,F gases]</t>
  </si>
  <si>
    <t>Industrial Energy Related Emissions Excluding Fuels to Power CCS[hydrogen if,rubber and plastic products 22,CO2]</t>
  </si>
  <si>
    <t>Industrial Energy Related Emissions Excluding Fuels to Power CCS[hydrogen if,rubber and plastic products 22,VOC]</t>
  </si>
  <si>
    <t>Industrial Energy Related Emissions Excluding Fuels to Power CCS[hydrogen if,rubber and plastic products 22,CO]</t>
  </si>
  <si>
    <t>Industrial Energy Related Emissions Excluding Fuels to Power CCS[hydrogen if,rubber and plastic products 22,NOx]</t>
  </si>
  <si>
    <t>Industrial Energy Related Emissions Excluding Fuels to Power CCS[hydrogen if,rubber and plastic products 22,PM10]</t>
  </si>
  <si>
    <t>Industrial Energy Related Emissions Excluding Fuels to Power CCS[hydrogen if,rubber and plastic products 22,PM25]</t>
  </si>
  <si>
    <t>Industrial Energy Related Emissions Excluding Fuels to Power CCS[hydrogen if,rubber and plastic products 22,SOx]</t>
  </si>
  <si>
    <t>Industrial Energy Related Emissions Excluding Fuels to Power CCS[hydrogen if,rubber and plastic products 22,BC]</t>
  </si>
  <si>
    <t>Industrial Energy Related Emissions Excluding Fuels to Power CCS[hydrogen if,rubber and plastic products 22,OC]</t>
  </si>
  <si>
    <t>Industrial Energy Related Emissions Excluding Fuels to Power CCS[hydrogen if,rubber and plastic products 22,CH4]</t>
  </si>
  <si>
    <t>Industrial Energy Related Emissions Excluding Fuels to Power CCS[hydrogen if,rubber and plastic products 22,N2O]</t>
  </si>
  <si>
    <t>Industrial Energy Related Emissions Excluding Fuels to Power CCS[hydrogen if,rubber and plastic products 22,F gases]</t>
  </si>
  <si>
    <t>Industrial Energy Related Emissions Excluding Fuels to Power CCS[hydrogen if,glass and glass products 231,CO2]</t>
  </si>
  <si>
    <t>Industrial Energy Related Emissions Excluding Fuels to Power CCS[hydrogen if,glass and glass products 231,VOC]</t>
  </si>
  <si>
    <t>Industrial Energy Related Emissions Excluding Fuels to Power CCS[hydrogen if,glass and glass products 231,CO]</t>
  </si>
  <si>
    <t>Industrial Energy Related Emissions Excluding Fuels to Power CCS[hydrogen if,glass and glass products 231,NOx]</t>
  </si>
  <si>
    <t>Industrial Energy Related Emissions Excluding Fuels to Power CCS[hydrogen if,glass and glass products 231,PM10]</t>
  </si>
  <si>
    <t>Industrial Energy Related Emissions Excluding Fuels to Power CCS[hydrogen if,glass and glass products 231,PM25]</t>
  </si>
  <si>
    <t>Industrial Energy Related Emissions Excluding Fuels to Power CCS[hydrogen if,glass and glass products 231,SOx]</t>
  </si>
  <si>
    <t>Industrial Energy Related Emissions Excluding Fuels to Power CCS[hydrogen if,glass and glass products 231,BC]</t>
  </si>
  <si>
    <t>Industrial Energy Related Emissions Excluding Fuels to Power CCS[hydrogen if,glass and glass products 231,OC]</t>
  </si>
  <si>
    <t>Industrial Energy Related Emissions Excluding Fuels to Power CCS[hydrogen if,glass and glass products 231,CH4]</t>
  </si>
  <si>
    <t>Industrial Energy Related Emissions Excluding Fuels to Power CCS[hydrogen if,glass and glass products 231,N2O]</t>
  </si>
  <si>
    <t>Industrial Energy Related Emissions Excluding Fuels to Power CCS[hydrogen if,glass and glass products 231,F gases]</t>
  </si>
  <si>
    <t>Industrial Energy Related Emissions Excluding Fuels to Power CCS[hydrogen if,cement and other nonmetallic minerals 239,CO2]</t>
  </si>
  <si>
    <t>Industrial Energy Related Emissions Excluding Fuels to Power CCS[hydrogen if,cement and other nonmetallic minerals 239,VOC]</t>
  </si>
  <si>
    <t>Industrial Energy Related Emissions Excluding Fuels to Power CCS[hydrogen if,cement and other nonmetallic minerals 239,CO]</t>
  </si>
  <si>
    <t>Industrial Energy Related Emissions Excluding Fuels to Power CCS[hydrogen if,cement and other nonmetallic minerals 239,NOx]</t>
  </si>
  <si>
    <t>Industrial Energy Related Emissions Excluding Fuels to Power CCS[hydrogen if,cement and other nonmetallic minerals 239,PM10]</t>
  </si>
  <si>
    <t>Industrial Energy Related Emissions Excluding Fuels to Power CCS[hydrogen if,cement and other nonmetallic minerals 239,PM25]</t>
  </si>
  <si>
    <t>Industrial Energy Related Emissions Excluding Fuels to Power CCS[hydrogen if,cement and other nonmetallic minerals 239,SOx]</t>
  </si>
  <si>
    <t>Industrial Energy Related Emissions Excluding Fuels to Power CCS[hydrogen if,cement and other nonmetallic minerals 239,BC]</t>
  </si>
  <si>
    <t>Industrial Energy Related Emissions Excluding Fuels to Power CCS[hydrogen if,cement and other nonmetallic minerals 239,OC]</t>
  </si>
  <si>
    <t>Industrial Energy Related Emissions Excluding Fuels to Power CCS[hydrogen if,cement and other nonmetallic minerals 239,CH4]</t>
  </si>
  <si>
    <t>Industrial Energy Related Emissions Excluding Fuels to Power CCS[hydrogen if,cement and other nonmetallic minerals 239,N2O]</t>
  </si>
  <si>
    <t>Industrial Energy Related Emissions Excluding Fuels to Power CCS[hydrogen if,cement and other nonmetallic minerals 239,F gases]</t>
  </si>
  <si>
    <t>Industrial Energy Related Emissions Excluding Fuels to Power CCS[hydrogen if,iron and steel 241,CO2]</t>
  </si>
  <si>
    <t>Industrial Energy Related Emissions Excluding Fuels to Power CCS[hydrogen if,iron and steel 241,VOC]</t>
  </si>
  <si>
    <t>Industrial Energy Related Emissions Excluding Fuels to Power CCS[hydrogen if,iron and steel 241,CO]</t>
  </si>
  <si>
    <t>Industrial Energy Related Emissions Excluding Fuels to Power CCS[hydrogen if,iron and steel 241,NOx]</t>
  </si>
  <si>
    <t>Industrial Energy Related Emissions Excluding Fuels to Power CCS[hydrogen if,iron and steel 241,PM10]</t>
  </si>
  <si>
    <t>Industrial Energy Related Emissions Excluding Fuels to Power CCS[hydrogen if,iron and steel 241,PM25]</t>
  </si>
  <si>
    <t>Industrial Energy Related Emissions Excluding Fuels to Power CCS[hydrogen if,iron and steel 241,SOx]</t>
  </si>
  <si>
    <t>Industrial Energy Related Emissions Excluding Fuels to Power CCS[hydrogen if,iron and steel 241,BC]</t>
  </si>
  <si>
    <t>Industrial Energy Related Emissions Excluding Fuels to Power CCS[hydrogen if,iron and steel 241,OC]</t>
  </si>
  <si>
    <t>Industrial Energy Related Emissions Excluding Fuels to Power CCS[hydrogen if,iron and steel 241,CH4]</t>
  </si>
  <si>
    <t>Industrial Energy Related Emissions Excluding Fuels to Power CCS[hydrogen if,iron and steel 241,N2O]</t>
  </si>
  <si>
    <t>Industrial Energy Related Emissions Excluding Fuels to Power CCS[hydrogen if,iron and steel 241,F gases]</t>
  </si>
  <si>
    <t>Industrial Energy Related Emissions Excluding Fuels to Power CCS[hydrogen if,other metals 242,CO2]</t>
  </si>
  <si>
    <t>Industrial Energy Related Emissions Excluding Fuels to Power CCS[hydrogen if,other metals 242,VOC]</t>
  </si>
  <si>
    <t>Industrial Energy Related Emissions Excluding Fuels to Power CCS[hydrogen if,other metals 242,CO]</t>
  </si>
  <si>
    <t>Industrial Energy Related Emissions Excluding Fuels to Power CCS[hydrogen if,other metals 242,NOx]</t>
  </si>
  <si>
    <t>Industrial Energy Related Emissions Excluding Fuels to Power CCS[hydrogen if,other metals 242,PM10]</t>
  </si>
  <si>
    <t>Industrial Energy Related Emissions Excluding Fuels to Power CCS[hydrogen if,other metals 242,PM25]</t>
  </si>
  <si>
    <t>Industrial Energy Related Emissions Excluding Fuels to Power CCS[hydrogen if,other metals 242,SOx]</t>
  </si>
  <si>
    <t>Industrial Energy Related Emissions Excluding Fuels to Power CCS[hydrogen if,other metals 242,BC]</t>
  </si>
  <si>
    <t>Industrial Energy Related Emissions Excluding Fuels to Power CCS[hydrogen if,other metals 242,OC]</t>
  </si>
  <si>
    <t>Industrial Energy Related Emissions Excluding Fuels to Power CCS[hydrogen if,other metals 242,CH4]</t>
  </si>
  <si>
    <t>Industrial Energy Related Emissions Excluding Fuels to Power CCS[hydrogen if,other metals 242,N2O]</t>
  </si>
  <si>
    <t>Industrial Energy Related Emissions Excluding Fuels to Power CCS[hydrogen if,other metals 242,F gases]</t>
  </si>
  <si>
    <t>Industrial Energy Related Emissions Excluding Fuels to Power CCS[hydrogen if,metal products except machinery and vehicles 25,CO2]</t>
  </si>
  <si>
    <t>Industrial Energy Related Emissions Excluding Fuels to Power CCS[hydrogen if,metal products except machinery and vehicles 25,VOC]</t>
  </si>
  <si>
    <t>Industrial Energy Related Emissions Excluding Fuels to Power CCS[hydrogen if,metal products except machinery and vehicles 25,CO]</t>
  </si>
  <si>
    <t>Industrial Energy Related Emissions Excluding Fuels to Power CCS[hydrogen if,metal products except machinery and vehicles 25,NOx]</t>
  </si>
  <si>
    <t>Industrial Energy Related Emissions Excluding Fuels to Power CCS[hydrogen if,metal products except machinery and vehicles 25,PM10]</t>
  </si>
  <si>
    <t>Industrial Energy Related Emissions Excluding Fuels to Power CCS[hydrogen if,metal products except machinery and vehicles 25,PM25]</t>
  </si>
  <si>
    <t>Industrial Energy Related Emissions Excluding Fuels to Power CCS[hydrogen if,metal products except machinery and vehicles 25,SOx]</t>
  </si>
  <si>
    <t>Industrial Energy Related Emissions Excluding Fuels to Power CCS[hydrogen if,metal products except machinery and vehicles 25,BC]</t>
  </si>
  <si>
    <t>Industrial Energy Related Emissions Excluding Fuels to Power CCS[hydrogen if,metal products except machinery and vehicles 25,OC]</t>
  </si>
  <si>
    <t>Industrial Energy Related Emissions Excluding Fuels to Power CCS[hydrogen if,metal products except machinery and vehicles 25,CH4]</t>
  </si>
  <si>
    <t>Industrial Energy Related Emissions Excluding Fuels to Power CCS[hydrogen if,metal products except machinery and vehicles 25,N2O]</t>
  </si>
  <si>
    <t>Industrial Energy Related Emissions Excluding Fuels to Power CCS[hydrogen if,metal products except machinery and vehicles 25,F gases]</t>
  </si>
  <si>
    <t>Industrial Energy Related Emissions Excluding Fuels to Power CCS[hydrogen if,computers and electronics 26,CO2]</t>
  </si>
  <si>
    <t>Industrial Energy Related Emissions Excluding Fuels to Power CCS[hydrogen if,computers and electronics 26,VOC]</t>
  </si>
  <si>
    <t>Industrial Energy Related Emissions Excluding Fuels to Power CCS[hydrogen if,computers and electronics 26,CO]</t>
  </si>
  <si>
    <t>Industrial Energy Related Emissions Excluding Fuels to Power CCS[hydrogen if,computers and electronics 26,NOx]</t>
  </si>
  <si>
    <t>Industrial Energy Related Emissions Excluding Fuels to Power CCS[hydrogen if,computers and electronics 26,PM10]</t>
  </si>
  <si>
    <t>Industrial Energy Related Emissions Excluding Fuels to Power CCS[hydrogen if,computers and electronics 26,PM25]</t>
  </si>
  <si>
    <t>Industrial Energy Related Emissions Excluding Fuels to Power CCS[hydrogen if,computers and electronics 26,SOx]</t>
  </si>
  <si>
    <t>Industrial Energy Related Emissions Excluding Fuels to Power CCS[hydrogen if,computers and electronics 26,BC]</t>
  </si>
  <si>
    <t>Industrial Energy Related Emissions Excluding Fuels to Power CCS[hydrogen if,computers and electronics 26,OC]</t>
  </si>
  <si>
    <t>Industrial Energy Related Emissions Excluding Fuels to Power CCS[hydrogen if,computers and electronics 26,CH4]</t>
  </si>
  <si>
    <t>Industrial Energy Related Emissions Excluding Fuels to Power CCS[hydrogen if,computers and electronics 26,N2O]</t>
  </si>
  <si>
    <t>Industrial Energy Related Emissions Excluding Fuels to Power CCS[hydrogen if,computers and electronics 26,F gases]</t>
  </si>
  <si>
    <t>Industrial Energy Related Emissions Excluding Fuels to Power CCS[hydrogen if,appliances and electrical equipment 27,CO2]</t>
  </si>
  <si>
    <t>Industrial Energy Related Emissions Excluding Fuels to Power CCS[hydrogen if,appliances and electrical equipment 27,VOC]</t>
  </si>
  <si>
    <t>Industrial Energy Related Emissions Excluding Fuels to Power CCS[hydrogen if,appliances and electrical equipment 27,CO]</t>
  </si>
  <si>
    <t>Industrial Energy Related Emissions Excluding Fuels to Power CCS[hydrogen if,appliances and electrical equipment 27,NOx]</t>
  </si>
  <si>
    <t>Industrial Energy Related Emissions Excluding Fuels to Power CCS[hydrogen if,appliances and electrical equipment 27,PM10]</t>
  </si>
  <si>
    <t>Industrial Energy Related Emissions Excluding Fuels to Power CCS[hydrogen if,appliances and electrical equipment 27,PM25]</t>
  </si>
  <si>
    <t>Industrial Energy Related Emissions Excluding Fuels to Power CCS[hydrogen if,appliances and electrical equipment 27,SOx]</t>
  </si>
  <si>
    <t>Industrial Energy Related Emissions Excluding Fuels to Power CCS[hydrogen if,appliances and electrical equipment 27,BC]</t>
  </si>
  <si>
    <t>Industrial Energy Related Emissions Excluding Fuels to Power CCS[hydrogen if,appliances and electrical equipment 27,OC]</t>
  </si>
  <si>
    <t>Industrial Energy Related Emissions Excluding Fuels to Power CCS[hydrogen if,appliances and electrical equipment 27,CH4]</t>
  </si>
  <si>
    <t>Industrial Energy Related Emissions Excluding Fuels to Power CCS[hydrogen if,appliances and electrical equipment 27,N2O]</t>
  </si>
  <si>
    <t>Industrial Energy Related Emissions Excluding Fuels to Power CCS[hydrogen if,appliances and electrical equipment 27,F gases]</t>
  </si>
  <si>
    <t>Industrial Energy Related Emissions Excluding Fuels to Power CCS[hydrogen if,other machinery 28,CO2]</t>
  </si>
  <si>
    <t>Industrial Energy Related Emissions Excluding Fuels to Power CCS[hydrogen if,other machinery 28,VOC]</t>
  </si>
  <si>
    <t>Industrial Energy Related Emissions Excluding Fuels to Power CCS[hydrogen if,other machinery 28,CO]</t>
  </si>
  <si>
    <t>Industrial Energy Related Emissions Excluding Fuels to Power CCS[hydrogen if,other machinery 28,NOx]</t>
  </si>
  <si>
    <t>Industrial Energy Related Emissions Excluding Fuels to Power CCS[hydrogen if,other machinery 28,PM10]</t>
  </si>
  <si>
    <t>Industrial Energy Related Emissions Excluding Fuels to Power CCS[hydrogen if,other machinery 28,PM25]</t>
  </si>
  <si>
    <t>Industrial Energy Related Emissions Excluding Fuels to Power CCS[hydrogen if,other machinery 28,SOx]</t>
  </si>
  <si>
    <t>Industrial Energy Related Emissions Excluding Fuels to Power CCS[hydrogen if,other machinery 28,BC]</t>
  </si>
  <si>
    <t>Industrial Energy Related Emissions Excluding Fuels to Power CCS[hydrogen if,other machinery 28,OC]</t>
  </si>
  <si>
    <t>Industrial Energy Related Emissions Excluding Fuels to Power CCS[hydrogen if,other machinery 28,CH4]</t>
  </si>
  <si>
    <t>Industrial Energy Related Emissions Excluding Fuels to Power CCS[hydrogen if,other machinery 28,N2O]</t>
  </si>
  <si>
    <t>Industrial Energy Related Emissions Excluding Fuels to Power CCS[hydrogen if,other machinery 28,F gases]</t>
  </si>
  <si>
    <t>Industrial Energy Related Emissions Excluding Fuels to Power CCS[hydrogen if,road vehicles 29,CO2]</t>
  </si>
  <si>
    <t>Industrial Energy Related Emissions Excluding Fuels to Power CCS[hydrogen if,road vehicles 29,VOC]</t>
  </si>
  <si>
    <t>Industrial Energy Related Emissions Excluding Fuels to Power CCS[hydrogen if,road vehicles 29,CO]</t>
  </si>
  <si>
    <t>Industrial Energy Related Emissions Excluding Fuels to Power CCS[hydrogen if,road vehicles 29,NOx]</t>
  </si>
  <si>
    <t>Industrial Energy Related Emissions Excluding Fuels to Power CCS[hydrogen if,road vehicles 29,PM10]</t>
  </si>
  <si>
    <t>Industrial Energy Related Emissions Excluding Fuels to Power CCS[hydrogen if,road vehicles 29,PM25]</t>
  </si>
  <si>
    <t>Industrial Energy Related Emissions Excluding Fuels to Power CCS[hydrogen if,road vehicles 29,SOx]</t>
  </si>
  <si>
    <t>Industrial Energy Related Emissions Excluding Fuels to Power CCS[hydrogen if,road vehicles 29,BC]</t>
  </si>
  <si>
    <t>Industrial Energy Related Emissions Excluding Fuels to Power CCS[hydrogen if,road vehicles 29,OC]</t>
  </si>
  <si>
    <t>Industrial Energy Related Emissions Excluding Fuels to Power CCS[hydrogen if,road vehicles 29,CH4]</t>
  </si>
  <si>
    <t>Industrial Energy Related Emissions Excluding Fuels to Power CCS[hydrogen if,road vehicles 29,N2O]</t>
  </si>
  <si>
    <t>Industrial Energy Related Emissions Excluding Fuels to Power CCS[hydrogen if,road vehicles 29,F gases]</t>
  </si>
  <si>
    <t>Industrial Energy Related Emissions Excluding Fuels to Power CCS[hydrogen if,nonroad vehicles 30,CO2]</t>
  </si>
  <si>
    <t>Industrial Energy Related Emissions Excluding Fuels to Power CCS[hydrogen if,nonroad vehicles 30,VOC]</t>
  </si>
  <si>
    <t>Industrial Energy Related Emissions Excluding Fuels to Power CCS[hydrogen if,nonroad vehicles 30,CO]</t>
  </si>
  <si>
    <t>Industrial Energy Related Emissions Excluding Fuels to Power CCS[hydrogen if,nonroad vehicles 30,NOx]</t>
  </si>
  <si>
    <t>Industrial Energy Related Emissions Excluding Fuels to Power CCS[hydrogen if,nonroad vehicles 30,PM10]</t>
  </si>
  <si>
    <t>Industrial Energy Related Emissions Excluding Fuels to Power CCS[hydrogen if,nonroad vehicles 30,PM25]</t>
  </si>
  <si>
    <t>Industrial Energy Related Emissions Excluding Fuels to Power CCS[hydrogen if,nonroad vehicles 30,SOx]</t>
  </si>
  <si>
    <t>Industrial Energy Related Emissions Excluding Fuels to Power CCS[hydrogen if,nonroad vehicles 30,BC]</t>
  </si>
  <si>
    <t>Industrial Energy Related Emissions Excluding Fuels to Power CCS[hydrogen if,nonroad vehicles 30,OC]</t>
  </si>
  <si>
    <t>Industrial Energy Related Emissions Excluding Fuels to Power CCS[hydrogen if,nonroad vehicles 30,CH4]</t>
  </si>
  <si>
    <t>Industrial Energy Related Emissions Excluding Fuels to Power CCS[hydrogen if,nonroad vehicles 30,N2O]</t>
  </si>
  <si>
    <t>Industrial Energy Related Emissions Excluding Fuels to Power CCS[hydrogen if,nonroad vehicles 30,F gases]</t>
  </si>
  <si>
    <t>Industrial Energy Related Emissions Excluding Fuels to Power CCS[hydrogen if,other manufacturing 31T33,CO2]</t>
  </si>
  <si>
    <t>Industrial Energy Related Emissions Excluding Fuels to Power CCS[hydrogen if,other manufacturing 31T33,VOC]</t>
  </si>
  <si>
    <t>Industrial Energy Related Emissions Excluding Fuels to Power CCS[hydrogen if,other manufacturing 31T33,CO]</t>
  </si>
  <si>
    <t>Industrial Energy Related Emissions Excluding Fuels to Power CCS[hydrogen if,other manufacturing 31T33,NOx]</t>
  </si>
  <si>
    <t>Industrial Energy Related Emissions Excluding Fuels to Power CCS[hydrogen if,other manufacturing 31T33,PM10]</t>
  </si>
  <si>
    <t>Industrial Energy Related Emissions Excluding Fuels to Power CCS[hydrogen if,other manufacturing 31T33,PM25]</t>
  </si>
  <si>
    <t>Industrial Energy Related Emissions Excluding Fuels to Power CCS[hydrogen if,other manufacturing 31T33,SOx]</t>
  </si>
  <si>
    <t>Industrial Energy Related Emissions Excluding Fuels to Power CCS[hydrogen if,other manufacturing 31T33,BC]</t>
  </si>
  <si>
    <t>Industrial Energy Related Emissions Excluding Fuels to Power CCS[hydrogen if,other manufacturing 31T33,OC]</t>
  </si>
  <si>
    <t>Industrial Energy Related Emissions Excluding Fuels to Power CCS[hydrogen if,other manufacturing 31T33,CH4]</t>
  </si>
  <si>
    <t>Industrial Energy Related Emissions Excluding Fuels to Power CCS[hydrogen if,other manufacturing 31T33,N2O]</t>
  </si>
  <si>
    <t>Industrial Energy Related Emissions Excluding Fuels to Power CCS[hydrogen if,other manufacturing 31T33,F gases]</t>
  </si>
  <si>
    <t>Industrial Energy Related Emissions Excluding Fuels to Power CCS[hydrogen if,energy pipelines and gas processing 352T353,CO2]</t>
  </si>
  <si>
    <t>Industrial Energy Related Emissions Excluding Fuels to Power CCS[hydrogen if,energy pipelines and gas processing 352T353,VOC]</t>
  </si>
  <si>
    <t>Industrial Energy Related Emissions Excluding Fuels to Power CCS[hydrogen if,energy pipelines and gas processing 352T353,CO]</t>
  </si>
  <si>
    <t>Industrial Energy Related Emissions Excluding Fuels to Power CCS[hydrogen if,energy pipelines and gas processing 352T353,NOx]</t>
  </si>
  <si>
    <t>Industrial Energy Related Emissions Excluding Fuels to Power CCS[hydrogen if,energy pipelines and gas processing 352T353,PM10]</t>
  </si>
  <si>
    <t>Industrial Energy Related Emissions Excluding Fuels to Power CCS[hydrogen if,energy pipelines and gas processing 352T353,PM25]</t>
  </si>
  <si>
    <t>Industrial Energy Related Emissions Excluding Fuels to Power CCS[hydrogen if,energy pipelines and gas processing 352T353,SOx]</t>
  </si>
  <si>
    <t>Industrial Energy Related Emissions Excluding Fuels to Power CCS[hydrogen if,energy pipelines and gas processing 352T353,BC]</t>
  </si>
  <si>
    <t>Industrial Energy Related Emissions Excluding Fuels to Power CCS[hydrogen if,energy pipelines and gas processing 352T353,OC]</t>
  </si>
  <si>
    <t>Industrial Energy Related Emissions Excluding Fuels to Power CCS[hydrogen if,energy pipelines and gas processing 352T353,CH4]</t>
  </si>
  <si>
    <t>Industrial Energy Related Emissions Excluding Fuels to Power CCS[hydrogen if,energy pipelines and gas processing 352T353,N2O]</t>
  </si>
  <si>
    <t>Industrial Energy Related Emissions Excluding Fuels to Power CCS[hydrogen if,energy pipelines and gas processing 352T353,F gases]</t>
  </si>
  <si>
    <t>Industrial Energy Related Emissions Excluding Fuels to Power CCS[hydrogen if,water and waste 36T39,CO2]</t>
  </si>
  <si>
    <t>Industrial Energy Related Emissions Excluding Fuels to Power CCS[hydrogen if,water and waste 36T39,VOC]</t>
  </si>
  <si>
    <t>Industrial Energy Related Emissions Excluding Fuels to Power CCS[hydrogen if,water and waste 36T39,CO]</t>
  </si>
  <si>
    <t>Industrial Energy Related Emissions Excluding Fuels to Power CCS[hydrogen if,water and waste 36T39,NOx]</t>
  </si>
  <si>
    <t>Industrial Energy Related Emissions Excluding Fuels to Power CCS[hydrogen if,water and waste 36T39,PM10]</t>
  </si>
  <si>
    <t>Industrial Energy Related Emissions Excluding Fuels to Power CCS[hydrogen if,water and waste 36T39,PM25]</t>
  </si>
  <si>
    <t>Industrial Energy Related Emissions Excluding Fuels to Power CCS[hydrogen if,water and waste 36T39,SOx]</t>
  </si>
  <si>
    <t>Industrial Energy Related Emissions Excluding Fuels to Power CCS[hydrogen if,water and waste 36T39,BC]</t>
  </si>
  <si>
    <t>Industrial Energy Related Emissions Excluding Fuels to Power CCS[hydrogen if,water and waste 36T39,OC]</t>
  </si>
  <si>
    <t>Industrial Energy Related Emissions Excluding Fuels to Power CCS[hydrogen if,water and waste 36T39,CH4]</t>
  </si>
  <si>
    <t>Industrial Energy Related Emissions Excluding Fuels to Power CCS[hydrogen if,water and waste 36T39,N2O]</t>
  </si>
  <si>
    <t>Industrial Energy Related Emissions Excluding Fuels to Power CCS[hydrogen if,water and waste 36T39,F gases]</t>
  </si>
  <si>
    <t>Industrial Energy Related Emissions Excluding Fuels to Power CCS[hydrogen if,construction 41T43,CO2]</t>
  </si>
  <si>
    <t>Industrial Energy Related Emissions Excluding Fuels to Power CCS[hydrogen if,construction 41T43,VOC]</t>
  </si>
  <si>
    <t>Industrial Energy Related Emissions Excluding Fuels to Power CCS[hydrogen if,construction 41T43,CO]</t>
  </si>
  <si>
    <t>Industrial Energy Related Emissions Excluding Fuels to Power CCS[hydrogen if,construction 41T43,NOx]</t>
  </si>
  <si>
    <t>Industrial Energy Related Emissions Excluding Fuels to Power CCS[hydrogen if,construction 41T43,PM10]</t>
  </si>
  <si>
    <t>Industrial Energy Related Emissions Excluding Fuels to Power CCS[hydrogen if,construction 41T43,PM25]</t>
  </si>
  <si>
    <t>Industrial Energy Related Emissions Excluding Fuels to Power CCS[hydrogen if,construction 41T43,SOx]</t>
  </si>
  <si>
    <t>Industrial Energy Related Emissions Excluding Fuels to Power CCS[hydrogen if,construction 41T43,BC]</t>
  </si>
  <si>
    <t>Industrial Energy Related Emissions Excluding Fuels to Power CCS[hydrogen if,construction 41T43,OC]</t>
  </si>
  <si>
    <t>Industrial Energy Related Emissions Excluding Fuels to Power CCS[hydrogen if,construction 41T43,CH4]</t>
  </si>
  <si>
    <t>Industrial Energy Related Emissions Excluding Fuels to Power CCS[hydrogen if,construction 41T43,N2O]</t>
  </si>
  <si>
    <t>Industrial Energy Related Emissions Excluding Fuels to Power CCS[hydrogen if,construction 41T43,F gases]</t>
  </si>
  <si>
    <t>Industrial Sector Pollutant Emissions[agriculture and forestry 01T03,CO2]</t>
  </si>
  <si>
    <t>Industrial Sector Pollutant Emissions[agriculture and forestry 01T03,VOC]</t>
  </si>
  <si>
    <t>Industrial Sector Pollutant Emissions[agriculture and forestry 01T03,CO]</t>
  </si>
  <si>
    <t>Industrial Sector Pollutant Emissions[agriculture and forestry 01T03,NOx]</t>
  </si>
  <si>
    <t>Industrial Sector Pollutant Emissions[agriculture and forestry 01T03,PM10]</t>
  </si>
  <si>
    <t>Industrial Sector Pollutant Emissions[agriculture and forestry 01T03,PM25]</t>
  </si>
  <si>
    <t>Industrial Sector Pollutant Emissions[agriculture and forestry 01T03,SOx]</t>
  </si>
  <si>
    <t>Industrial Sector Pollutant Emissions[agriculture and forestry 01T03,BC]</t>
  </si>
  <si>
    <t>Industrial Sector Pollutant Emissions[agriculture and forestry 01T03,OC]</t>
  </si>
  <si>
    <t>Industrial Sector Pollutant Emissions[agriculture and forestry 01T03,CH4]</t>
  </si>
  <si>
    <t>Industrial Sector Pollutant Emissions[agriculture and forestry 01T03,N2O]</t>
  </si>
  <si>
    <t>Industrial Sector Pollutant Emissions[agriculture and forestry 01T03,F gases]</t>
  </si>
  <si>
    <t>Industrial Sector Pollutant Emissions[coal mining 05,CO2]</t>
  </si>
  <si>
    <t>Industrial Sector Pollutant Emissions[coal mining 05,VOC]</t>
  </si>
  <si>
    <t>Industrial Sector Pollutant Emissions[coal mining 05,CO]</t>
  </si>
  <si>
    <t>Industrial Sector Pollutant Emissions[coal mining 05,NOx]</t>
  </si>
  <si>
    <t>Industrial Sector Pollutant Emissions[coal mining 05,PM10]</t>
  </si>
  <si>
    <t>Industrial Sector Pollutant Emissions[coal mining 05,PM25]</t>
  </si>
  <si>
    <t>Industrial Sector Pollutant Emissions[coal mining 05,SOx]</t>
  </si>
  <si>
    <t>Industrial Sector Pollutant Emissions[coal mining 05,BC]</t>
  </si>
  <si>
    <t>Industrial Sector Pollutant Emissions[coal mining 05,OC]</t>
  </si>
  <si>
    <t>Industrial Sector Pollutant Emissions[coal mining 05,CH4]</t>
  </si>
  <si>
    <t>Industrial Sector Pollutant Emissions[coal mining 05,N2O]</t>
  </si>
  <si>
    <t>Industrial Sector Pollutant Emissions[coal mining 05,F gases]</t>
  </si>
  <si>
    <t>Industrial Sector Pollutant Emissions[oil and gas extraction 06,CO2]</t>
  </si>
  <si>
    <t>Industrial Sector Pollutant Emissions[oil and gas extraction 06,VOC]</t>
  </si>
  <si>
    <t>Industrial Sector Pollutant Emissions[oil and gas extraction 06,CO]</t>
  </si>
  <si>
    <t>Industrial Sector Pollutant Emissions[oil and gas extraction 06,NOx]</t>
  </si>
  <si>
    <t>Industrial Sector Pollutant Emissions[oil and gas extraction 06,PM10]</t>
  </si>
  <si>
    <t>Industrial Sector Pollutant Emissions[oil and gas extraction 06,PM25]</t>
  </si>
  <si>
    <t>Industrial Sector Pollutant Emissions[oil and gas extraction 06,SOx]</t>
  </si>
  <si>
    <t>Industrial Sector Pollutant Emissions[oil and gas extraction 06,BC]</t>
  </si>
  <si>
    <t>Industrial Sector Pollutant Emissions[oil and gas extraction 06,OC]</t>
  </si>
  <si>
    <t>Industrial Sector Pollutant Emissions[oil and gas extraction 06,CH4]</t>
  </si>
  <si>
    <t>Industrial Sector Pollutant Emissions[oil and gas extraction 06,N2O]</t>
  </si>
  <si>
    <t>Industrial Sector Pollutant Emissions[oil and gas extraction 06,F gases]</t>
  </si>
  <si>
    <t>Industrial Sector Pollutant Emissions[other mining and quarrying 07T08,CO2]</t>
  </si>
  <si>
    <t>Industrial Sector Pollutant Emissions[other mining and quarrying 07T08,VOC]</t>
  </si>
  <si>
    <t>Industrial Sector Pollutant Emissions[other mining and quarrying 07T08,CO]</t>
  </si>
  <si>
    <t>Industrial Sector Pollutant Emissions[other mining and quarrying 07T08,NOx]</t>
  </si>
  <si>
    <t>Industrial Sector Pollutant Emissions[other mining and quarrying 07T08,PM10]</t>
  </si>
  <si>
    <t>Industrial Sector Pollutant Emissions[other mining and quarrying 07T08,PM25]</t>
  </si>
  <si>
    <t>Industrial Sector Pollutant Emissions[other mining and quarrying 07T08,SOx]</t>
  </si>
  <si>
    <t>Industrial Sector Pollutant Emissions[other mining and quarrying 07T08,BC]</t>
  </si>
  <si>
    <t>Industrial Sector Pollutant Emissions[other mining and quarrying 07T08,OC]</t>
  </si>
  <si>
    <t>Industrial Sector Pollutant Emissions[other mining and quarrying 07T08,CH4]</t>
  </si>
  <si>
    <t>Industrial Sector Pollutant Emissions[other mining and quarrying 07T08,N2O]</t>
  </si>
  <si>
    <t>Industrial Sector Pollutant Emissions[other mining and quarrying 07T08,F gases]</t>
  </si>
  <si>
    <t>Industrial Sector Pollutant Emissions[food beverage and tobacco 10T12,CO2]</t>
  </si>
  <si>
    <t>Industrial Sector Pollutant Emissions[food beverage and tobacco 10T12,VOC]</t>
  </si>
  <si>
    <t>Industrial Sector Pollutant Emissions[food beverage and tobacco 10T12,CO]</t>
  </si>
  <si>
    <t>Industrial Sector Pollutant Emissions[food beverage and tobacco 10T12,NOx]</t>
  </si>
  <si>
    <t>Industrial Sector Pollutant Emissions[food beverage and tobacco 10T12,PM10]</t>
  </si>
  <si>
    <t>Industrial Sector Pollutant Emissions[food beverage and tobacco 10T12,PM25]</t>
  </si>
  <si>
    <t>Industrial Sector Pollutant Emissions[food beverage and tobacco 10T12,SOx]</t>
  </si>
  <si>
    <t>Industrial Sector Pollutant Emissions[food beverage and tobacco 10T12,BC]</t>
  </si>
  <si>
    <t>Industrial Sector Pollutant Emissions[food beverage and tobacco 10T12,OC]</t>
  </si>
  <si>
    <t>Industrial Sector Pollutant Emissions[food beverage and tobacco 10T12,CH4]</t>
  </si>
  <si>
    <t>Industrial Sector Pollutant Emissions[food beverage and tobacco 10T12,N2O]</t>
  </si>
  <si>
    <t>Industrial Sector Pollutant Emissions[food beverage and tobacco 10T12,F gases]</t>
  </si>
  <si>
    <t>Industrial Sector Pollutant Emissions[textiles apparel and leather 13T15,CO2]</t>
  </si>
  <si>
    <t>Industrial Sector Pollutant Emissions[textiles apparel and leather 13T15,VOC]</t>
  </si>
  <si>
    <t>Industrial Sector Pollutant Emissions[textiles apparel and leather 13T15,CO]</t>
  </si>
  <si>
    <t>Industrial Sector Pollutant Emissions[textiles apparel and leather 13T15,NOx]</t>
  </si>
  <si>
    <t>Industrial Sector Pollutant Emissions[textiles apparel and leather 13T15,PM10]</t>
  </si>
  <si>
    <t>Industrial Sector Pollutant Emissions[textiles apparel and leather 13T15,PM25]</t>
  </si>
  <si>
    <t>Industrial Sector Pollutant Emissions[textiles apparel and leather 13T15,SOx]</t>
  </si>
  <si>
    <t>Industrial Sector Pollutant Emissions[textiles apparel and leather 13T15,BC]</t>
  </si>
  <si>
    <t>Industrial Sector Pollutant Emissions[textiles apparel and leather 13T15,OC]</t>
  </si>
  <si>
    <t>Industrial Sector Pollutant Emissions[textiles apparel and leather 13T15,CH4]</t>
  </si>
  <si>
    <t>Industrial Sector Pollutant Emissions[textiles apparel and leather 13T15,N2O]</t>
  </si>
  <si>
    <t>Industrial Sector Pollutant Emissions[textiles apparel and leather 13T15,F gases]</t>
  </si>
  <si>
    <t>Industrial Sector Pollutant Emissions[wood products 16,CO2]</t>
  </si>
  <si>
    <t>Industrial Sector Pollutant Emissions[wood products 16,VOC]</t>
  </si>
  <si>
    <t>Industrial Sector Pollutant Emissions[wood products 16,CO]</t>
  </si>
  <si>
    <t>Industrial Sector Pollutant Emissions[wood products 16,NOx]</t>
  </si>
  <si>
    <t>Industrial Sector Pollutant Emissions[wood products 16,PM10]</t>
  </si>
  <si>
    <t>Industrial Sector Pollutant Emissions[wood products 16,PM25]</t>
  </si>
  <si>
    <t>Industrial Sector Pollutant Emissions[wood products 16,SOx]</t>
  </si>
  <si>
    <t>Industrial Sector Pollutant Emissions[wood products 16,BC]</t>
  </si>
  <si>
    <t>Industrial Sector Pollutant Emissions[wood products 16,OC]</t>
  </si>
  <si>
    <t>Industrial Sector Pollutant Emissions[wood products 16,CH4]</t>
  </si>
  <si>
    <t>Industrial Sector Pollutant Emissions[wood products 16,N2O]</t>
  </si>
  <si>
    <t>Industrial Sector Pollutant Emissions[wood products 16,F gases]</t>
  </si>
  <si>
    <t>Industrial Sector Pollutant Emissions[pulp paper and printing 17T18,CO2]</t>
  </si>
  <si>
    <t>Industrial Sector Pollutant Emissions[pulp paper and printing 17T18,VOC]</t>
  </si>
  <si>
    <t>Industrial Sector Pollutant Emissions[pulp paper and printing 17T18,CO]</t>
  </si>
  <si>
    <t>Industrial Sector Pollutant Emissions[pulp paper and printing 17T18,NOx]</t>
  </si>
  <si>
    <t>Industrial Sector Pollutant Emissions[pulp paper and printing 17T18,PM10]</t>
  </si>
  <si>
    <t>Industrial Sector Pollutant Emissions[pulp paper and printing 17T18,PM25]</t>
  </si>
  <si>
    <t>Industrial Sector Pollutant Emissions[pulp paper and printing 17T18,SOx]</t>
  </si>
  <si>
    <t>Industrial Sector Pollutant Emissions[pulp paper and printing 17T18,BC]</t>
  </si>
  <si>
    <t>Industrial Sector Pollutant Emissions[pulp paper and printing 17T18,OC]</t>
  </si>
  <si>
    <t>Industrial Sector Pollutant Emissions[pulp paper and printing 17T18,CH4]</t>
  </si>
  <si>
    <t>Industrial Sector Pollutant Emissions[pulp paper and printing 17T18,N2O]</t>
  </si>
  <si>
    <t>Industrial Sector Pollutant Emissions[pulp paper and printing 17T18,F gases]</t>
  </si>
  <si>
    <t>Industrial Sector Pollutant Emissions[refined petroleum and coke 19,CO2]</t>
  </si>
  <si>
    <t>Industrial Sector Pollutant Emissions[refined petroleum and coke 19,VOC]</t>
  </si>
  <si>
    <t>Industrial Sector Pollutant Emissions[refined petroleum and coke 19,CO]</t>
  </si>
  <si>
    <t>Industrial Sector Pollutant Emissions[refined petroleum and coke 19,NOx]</t>
  </si>
  <si>
    <t>Industrial Sector Pollutant Emissions[refined petroleum and coke 19,PM10]</t>
  </si>
  <si>
    <t>Industrial Sector Pollutant Emissions[refined petroleum and coke 19,PM25]</t>
  </si>
  <si>
    <t>Industrial Sector Pollutant Emissions[refined petroleum and coke 19,SOx]</t>
  </si>
  <si>
    <t>Industrial Sector Pollutant Emissions[refined petroleum and coke 19,BC]</t>
  </si>
  <si>
    <t>Industrial Sector Pollutant Emissions[refined petroleum and coke 19,OC]</t>
  </si>
  <si>
    <t>Industrial Sector Pollutant Emissions[refined petroleum and coke 19,CH4]</t>
  </si>
  <si>
    <t>Industrial Sector Pollutant Emissions[refined petroleum and coke 19,N2O]</t>
  </si>
  <si>
    <t>Industrial Sector Pollutant Emissions[refined petroleum and coke 19,F gases]</t>
  </si>
  <si>
    <t>Industrial Sector Pollutant Emissions[chemicals 20,CO2]</t>
  </si>
  <si>
    <t>Industrial Sector Pollutant Emissions[chemicals 20,VOC]</t>
  </si>
  <si>
    <t>Industrial Sector Pollutant Emissions[chemicals 20,CO]</t>
  </si>
  <si>
    <t>Industrial Sector Pollutant Emissions[chemicals 20,NOx]</t>
  </si>
  <si>
    <t>Industrial Sector Pollutant Emissions[chemicals 20,PM10]</t>
  </si>
  <si>
    <t>Industrial Sector Pollutant Emissions[chemicals 20,PM25]</t>
  </si>
  <si>
    <t>Industrial Sector Pollutant Emissions[chemicals 20,SOx]</t>
  </si>
  <si>
    <t>Industrial Sector Pollutant Emissions[chemicals 20,BC]</t>
  </si>
  <si>
    <t>Industrial Sector Pollutant Emissions[chemicals 20,OC]</t>
  </si>
  <si>
    <t>Industrial Sector Pollutant Emissions[chemicals 20,CH4]</t>
  </si>
  <si>
    <t>Industrial Sector Pollutant Emissions[chemicals 20,N2O]</t>
  </si>
  <si>
    <t>Industrial Sector Pollutant Emissions[chemicals 20,F gases]</t>
  </si>
  <si>
    <t>Industrial Sector Pollutant Emissions[rubber and plastic products 22,CO2]</t>
  </si>
  <si>
    <t>Industrial Sector Pollutant Emissions[rubber and plastic products 22,VOC]</t>
  </si>
  <si>
    <t>Industrial Sector Pollutant Emissions[rubber and plastic products 22,CO]</t>
  </si>
  <si>
    <t>Industrial Sector Pollutant Emissions[rubber and plastic products 22,NOx]</t>
  </si>
  <si>
    <t>Industrial Sector Pollutant Emissions[rubber and plastic products 22,PM10]</t>
  </si>
  <si>
    <t>Industrial Sector Pollutant Emissions[rubber and plastic products 22,PM25]</t>
  </si>
  <si>
    <t>Industrial Sector Pollutant Emissions[rubber and plastic products 22,SOx]</t>
  </si>
  <si>
    <t>Industrial Sector Pollutant Emissions[rubber and plastic products 22,BC]</t>
  </si>
  <si>
    <t>Industrial Sector Pollutant Emissions[rubber and plastic products 22,OC]</t>
  </si>
  <si>
    <t>Industrial Sector Pollutant Emissions[rubber and plastic products 22,CH4]</t>
  </si>
  <si>
    <t>Industrial Sector Pollutant Emissions[rubber and plastic products 22,N2O]</t>
  </si>
  <si>
    <t>Industrial Sector Pollutant Emissions[rubber and plastic products 22,F gases]</t>
  </si>
  <si>
    <t>Industrial Sector Pollutant Emissions[glass and glass products 231,CO2]</t>
  </si>
  <si>
    <t>Industrial Sector Pollutant Emissions[glass and glass products 231,VOC]</t>
  </si>
  <si>
    <t>Industrial Sector Pollutant Emissions[glass and glass products 231,CO]</t>
  </si>
  <si>
    <t>Industrial Sector Pollutant Emissions[glass and glass products 231,NOx]</t>
  </si>
  <si>
    <t>Industrial Sector Pollutant Emissions[glass and glass products 231,PM10]</t>
  </si>
  <si>
    <t>Industrial Sector Pollutant Emissions[glass and glass products 231,PM25]</t>
  </si>
  <si>
    <t>Industrial Sector Pollutant Emissions[glass and glass products 231,SOx]</t>
  </si>
  <si>
    <t>Industrial Sector Pollutant Emissions[glass and glass products 231,BC]</t>
  </si>
  <si>
    <t>Industrial Sector Pollutant Emissions[glass and glass products 231,OC]</t>
  </si>
  <si>
    <t>Industrial Sector Pollutant Emissions[glass and glass products 231,CH4]</t>
  </si>
  <si>
    <t>Industrial Sector Pollutant Emissions[glass and glass products 231,N2O]</t>
  </si>
  <si>
    <t>Industrial Sector Pollutant Emissions[glass and glass products 231,F gases]</t>
  </si>
  <si>
    <t>Industrial Sector Pollutant Emissions[cement and other nonmetallic minerals 239,CO2]</t>
  </si>
  <si>
    <t>Industrial Sector Pollutant Emissions[cement and other nonmetallic minerals 239,VOC]</t>
  </si>
  <si>
    <t>Industrial Sector Pollutant Emissions[cement and other nonmetallic minerals 239,CO]</t>
  </si>
  <si>
    <t>Industrial Sector Pollutant Emissions[cement and other nonmetallic minerals 239,NOx]</t>
  </si>
  <si>
    <t>Industrial Sector Pollutant Emissions[cement and other nonmetallic minerals 239,PM10]</t>
  </si>
  <si>
    <t>Industrial Sector Pollutant Emissions[cement and other nonmetallic minerals 239,PM25]</t>
  </si>
  <si>
    <t>Industrial Sector Pollutant Emissions[cement and other nonmetallic minerals 239,SOx]</t>
  </si>
  <si>
    <t>Industrial Sector Pollutant Emissions[cement and other nonmetallic minerals 239,BC]</t>
  </si>
  <si>
    <t>Industrial Sector Pollutant Emissions[cement and other nonmetallic minerals 239,OC]</t>
  </si>
  <si>
    <t>Industrial Sector Pollutant Emissions[cement and other nonmetallic minerals 239,CH4]</t>
  </si>
  <si>
    <t>Industrial Sector Pollutant Emissions[cement and other nonmetallic minerals 239,N2O]</t>
  </si>
  <si>
    <t>Industrial Sector Pollutant Emissions[cement and other nonmetallic minerals 239,F gases]</t>
  </si>
  <si>
    <t>Industrial Sector Pollutant Emissions[iron and steel 241,CO2]</t>
  </si>
  <si>
    <t>Industrial Sector Pollutant Emissions[iron and steel 241,VOC]</t>
  </si>
  <si>
    <t>Industrial Sector Pollutant Emissions[iron and steel 241,CO]</t>
  </si>
  <si>
    <t>Industrial Sector Pollutant Emissions[iron and steel 241,NOx]</t>
  </si>
  <si>
    <t>Industrial Sector Pollutant Emissions[iron and steel 241,PM10]</t>
  </si>
  <si>
    <t>Industrial Sector Pollutant Emissions[iron and steel 241,PM25]</t>
  </si>
  <si>
    <t>Industrial Sector Pollutant Emissions[iron and steel 241,SOx]</t>
  </si>
  <si>
    <t>Industrial Sector Pollutant Emissions[iron and steel 241,BC]</t>
  </si>
  <si>
    <t>Industrial Sector Pollutant Emissions[iron and steel 241,OC]</t>
  </si>
  <si>
    <t>Industrial Sector Pollutant Emissions[iron and steel 241,CH4]</t>
  </si>
  <si>
    <t>Industrial Sector Pollutant Emissions[iron and steel 241,N2O]</t>
  </si>
  <si>
    <t>Industrial Sector Pollutant Emissions[iron and steel 241,F gases]</t>
  </si>
  <si>
    <t>Industrial Sector Pollutant Emissions[other metals 242,CO2]</t>
  </si>
  <si>
    <t>Industrial Sector Pollutant Emissions[other metals 242,VOC]</t>
  </si>
  <si>
    <t>Industrial Sector Pollutant Emissions[other metals 242,CO]</t>
  </si>
  <si>
    <t>Industrial Sector Pollutant Emissions[other metals 242,NOx]</t>
  </si>
  <si>
    <t>Industrial Sector Pollutant Emissions[other metals 242,PM10]</t>
  </si>
  <si>
    <t>Industrial Sector Pollutant Emissions[other metals 242,PM25]</t>
  </si>
  <si>
    <t>Industrial Sector Pollutant Emissions[other metals 242,SOx]</t>
  </si>
  <si>
    <t>Industrial Sector Pollutant Emissions[other metals 242,BC]</t>
  </si>
  <si>
    <t>Industrial Sector Pollutant Emissions[other metals 242,OC]</t>
  </si>
  <si>
    <t>Industrial Sector Pollutant Emissions[other metals 242,CH4]</t>
  </si>
  <si>
    <t>Industrial Sector Pollutant Emissions[other metals 242,N2O]</t>
  </si>
  <si>
    <t>Industrial Sector Pollutant Emissions[other metals 242,F gases]</t>
  </si>
  <si>
    <t>Industrial Sector Pollutant Emissions[metal products except machinery and vehicles 25,CO2]</t>
  </si>
  <si>
    <t>Industrial Sector Pollutant Emissions[metal products except machinery and vehicles 25,VOC]</t>
  </si>
  <si>
    <t>Industrial Sector Pollutant Emissions[metal products except machinery and vehicles 25,CO]</t>
  </si>
  <si>
    <t>Industrial Sector Pollutant Emissions[metal products except machinery and vehicles 25,NOx]</t>
  </si>
  <si>
    <t>Industrial Sector Pollutant Emissions[metal products except machinery and vehicles 25,PM10]</t>
  </si>
  <si>
    <t>Industrial Sector Pollutant Emissions[metal products except machinery and vehicles 25,PM25]</t>
  </si>
  <si>
    <t>Industrial Sector Pollutant Emissions[metal products except machinery and vehicles 25,SOx]</t>
  </si>
  <si>
    <t>Industrial Sector Pollutant Emissions[metal products except machinery and vehicles 25,BC]</t>
  </si>
  <si>
    <t>Industrial Sector Pollutant Emissions[metal products except machinery and vehicles 25,OC]</t>
  </si>
  <si>
    <t>Industrial Sector Pollutant Emissions[metal products except machinery and vehicles 25,CH4]</t>
  </si>
  <si>
    <t>Industrial Sector Pollutant Emissions[metal products except machinery and vehicles 25,N2O]</t>
  </si>
  <si>
    <t>Industrial Sector Pollutant Emissions[metal products except machinery and vehicles 25,F gases]</t>
  </si>
  <si>
    <t>Industrial Sector Pollutant Emissions[computers and electronics 26,CO2]</t>
  </si>
  <si>
    <t>Industrial Sector Pollutant Emissions[computers and electronics 26,VOC]</t>
  </si>
  <si>
    <t>Industrial Sector Pollutant Emissions[computers and electronics 26,CO]</t>
  </si>
  <si>
    <t>Industrial Sector Pollutant Emissions[computers and electronics 26,NOx]</t>
  </si>
  <si>
    <t>Industrial Sector Pollutant Emissions[computers and electronics 26,PM10]</t>
  </si>
  <si>
    <t>Industrial Sector Pollutant Emissions[computers and electronics 26,PM25]</t>
  </si>
  <si>
    <t>Industrial Sector Pollutant Emissions[computers and electronics 26,SOx]</t>
  </si>
  <si>
    <t>Industrial Sector Pollutant Emissions[computers and electronics 26,BC]</t>
  </si>
  <si>
    <t>Industrial Sector Pollutant Emissions[computers and electronics 26,OC]</t>
  </si>
  <si>
    <t>Industrial Sector Pollutant Emissions[computers and electronics 26,CH4]</t>
  </si>
  <si>
    <t>Industrial Sector Pollutant Emissions[computers and electronics 26,N2O]</t>
  </si>
  <si>
    <t>Industrial Sector Pollutant Emissions[computers and electronics 26,F gases]</t>
  </si>
  <si>
    <t>Industrial Sector Pollutant Emissions[appliances and electrical equipment 27,CO2]</t>
  </si>
  <si>
    <t>Industrial Sector Pollutant Emissions[appliances and electrical equipment 27,VOC]</t>
  </si>
  <si>
    <t>Industrial Sector Pollutant Emissions[appliances and electrical equipment 27,CO]</t>
  </si>
  <si>
    <t>Industrial Sector Pollutant Emissions[appliances and electrical equipment 27,NOx]</t>
  </si>
  <si>
    <t>Industrial Sector Pollutant Emissions[appliances and electrical equipment 27,PM10]</t>
  </si>
  <si>
    <t>Industrial Sector Pollutant Emissions[appliances and electrical equipment 27,PM25]</t>
  </si>
  <si>
    <t>Industrial Sector Pollutant Emissions[appliances and electrical equipment 27,SOx]</t>
  </si>
  <si>
    <t>Industrial Sector Pollutant Emissions[appliances and electrical equipment 27,BC]</t>
  </si>
  <si>
    <t>Industrial Sector Pollutant Emissions[appliances and electrical equipment 27,OC]</t>
  </si>
  <si>
    <t>Industrial Sector Pollutant Emissions[appliances and electrical equipment 27,CH4]</t>
  </si>
  <si>
    <t>Industrial Sector Pollutant Emissions[appliances and electrical equipment 27,N2O]</t>
  </si>
  <si>
    <t>Industrial Sector Pollutant Emissions[appliances and electrical equipment 27,F gases]</t>
  </si>
  <si>
    <t>Industrial Sector Pollutant Emissions[other machinery 28,CO2]</t>
  </si>
  <si>
    <t>Industrial Sector Pollutant Emissions[other machinery 28,VOC]</t>
  </si>
  <si>
    <t>Industrial Sector Pollutant Emissions[other machinery 28,CO]</t>
  </si>
  <si>
    <t>Industrial Sector Pollutant Emissions[other machinery 28,NOx]</t>
  </si>
  <si>
    <t>Industrial Sector Pollutant Emissions[other machinery 28,PM10]</t>
  </si>
  <si>
    <t>Industrial Sector Pollutant Emissions[other machinery 28,PM25]</t>
  </si>
  <si>
    <t>Industrial Sector Pollutant Emissions[other machinery 28,SOx]</t>
  </si>
  <si>
    <t>Industrial Sector Pollutant Emissions[other machinery 28,BC]</t>
  </si>
  <si>
    <t>Industrial Sector Pollutant Emissions[other machinery 28,OC]</t>
  </si>
  <si>
    <t>Industrial Sector Pollutant Emissions[other machinery 28,CH4]</t>
  </si>
  <si>
    <t>Industrial Sector Pollutant Emissions[other machinery 28,N2O]</t>
  </si>
  <si>
    <t>Industrial Sector Pollutant Emissions[other machinery 28,F gases]</t>
  </si>
  <si>
    <t>Industrial Sector Pollutant Emissions[road vehicles 29,CO2]</t>
  </si>
  <si>
    <t>Industrial Sector Pollutant Emissions[road vehicles 29,VOC]</t>
  </si>
  <si>
    <t>Industrial Sector Pollutant Emissions[road vehicles 29,CO]</t>
  </si>
  <si>
    <t>Industrial Sector Pollutant Emissions[road vehicles 29,NOx]</t>
  </si>
  <si>
    <t>Industrial Sector Pollutant Emissions[road vehicles 29,PM10]</t>
  </si>
  <si>
    <t>Industrial Sector Pollutant Emissions[road vehicles 29,PM25]</t>
  </si>
  <si>
    <t>Industrial Sector Pollutant Emissions[road vehicles 29,SOx]</t>
  </si>
  <si>
    <t>Industrial Sector Pollutant Emissions[road vehicles 29,BC]</t>
  </si>
  <si>
    <t>Industrial Sector Pollutant Emissions[road vehicles 29,OC]</t>
  </si>
  <si>
    <t>Industrial Sector Pollutant Emissions[road vehicles 29,CH4]</t>
  </si>
  <si>
    <t>Industrial Sector Pollutant Emissions[road vehicles 29,N2O]</t>
  </si>
  <si>
    <t>Industrial Sector Pollutant Emissions[road vehicles 29,F gases]</t>
  </si>
  <si>
    <t>Industrial Sector Pollutant Emissions[nonroad vehicles 30,CO2]</t>
  </si>
  <si>
    <t>Industrial Sector Pollutant Emissions[nonroad vehicles 30,VOC]</t>
  </si>
  <si>
    <t>Industrial Sector Pollutant Emissions[nonroad vehicles 30,CO]</t>
  </si>
  <si>
    <t>Industrial Sector Pollutant Emissions[nonroad vehicles 30,NOx]</t>
  </si>
  <si>
    <t>Industrial Sector Pollutant Emissions[nonroad vehicles 30,PM10]</t>
  </si>
  <si>
    <t>Industrial Sector Pollutant Emissions[nonroad vehicles 30,PM25]</t>
  </si>
  <si>
    <t>Industrial Sector Pollutant Emissions[nonroad vehicles 30,SOx]</t>
  </si>
  <si>
    <t>Industrial Sector Pollutant Emissions[nonroad vehicles 30,BC]</t>
  </si>
  <si>
    <t>Industrial Sector Pollutant Emissions[nonroad vehicles 30,OC]</t>
  </si>
  <si>
    <t>Industrial Sector Pollutant Emissions[nonroad vehicles 30,CH4]</t>
  </si>
  <si>
    <t>Industrial Sector Pollutant Emissions[nonroad vehicles 30,N2O]</t>
  </si>
  <si>
    <t>Industrial Sector Pollutant Emissions[nonroad vehicles 30,F gases]</t>
  </si>
  <si>
    <t>Industrial Sector Pollutant Emissions[other manufacturing 31T33,CO2]</t>
  </si>
  <si>
    <t>Industrial Sector Pollutant Emissions[other manufacturing 31T33,VOC]</t>
  </si>
  <si>
    <t>Industrial Sector Pollutant Emissions[other manufacturing 31T33,CO]</t>
  </si>
  <si>
    <t>Industrial Sector Pollutant Emissions[other manufacturing 31T33,NOx]</t>
  </si>
  <si>
    <t>Industrial Sector Pollutant Emissions[other manufacturing 31T33,PM10]</t>
  </si>
  <si>
    <t>Industrial Sector Pollutant Emissions[other manufacturing 31T33,PM25]</t>
  </si>
  <si>
    <t>Industrial Sector Pollutant Emissions[other manufacturing 31T33,SOx]</t>
  </si>
  <si>
    <t>Industrial Sector Pollutant Emissions[other manufacturing 31T33,BC]</t>
  </si>
  <si>
    <t>Industrial Sector Pollutant Emissions[other manufacturing 31T33,OC]</t>
  </si>
  <si>
    <t>Industrial Sector Pollutant Emissions[other manufacturing 31T33,CH4]</t>
  </si>
  <si>
    <t>Industrial Sector Pollutant Emissions[other manufacturing 31T33,N2O]</t>
  </si>
  <si>
    <t>Industrial Sector Pollutant Emissions[other manufacturing 31T33,F gases]</t>
  </si>
  <si>
    <t>Industrial Sector Pollutant Emissions[energy pipelines and gas processing 352T353,CO2]</t>
  </si>
  <si>
    <t>Industrial Sector Pollutant Emissions[energy pipelines and gas processing 352T353,VOC]</t>
  </si>
  <si>
    <t>Industrial Sector Pollutant Emissions[energy pipelines and gas processing 352T353,CO]</t>
  </si>
  <si>
    <t>Industrial Sector Pollutant Emissions[energy pipelines and gas processing 352T353,NOx]</t>
  </si>
  <si>
    <t>Industrial Sector Pollutant Emissions[energy pipelines and gas processing 352T353,PM10]</t>
  </si>
  <si>
    <t>Industrial Sector Pollutant Emissions[energy pipelines and gas processing 352T353,PM25]</t>
  </si>
  <si>
    <t>Industrial Sector Pollutant Emissions[energy pipelines and gas processing 352T353,SOx]</t>
  </si>
  <si>
    <t>Industrial Sector Pollutant Emissions[energy pipelines and gas processing 352T353,BC]</t>
  </si>
  <si>
    <t>Industrial Sector Pollutant Emissions[energy pipelines and gas processing 352T353,OC]</t>
  </si>
  <si>
    <t>Industrial Sector Pollutant Emissions[energy pipelines and gas processing 352T353,CH4]</t>
  </si>
  <si>
    <t>Industrial Sector Pollutant Emissions[energy pipelines and gas processing 352T353,N2O]</t>
  </si>
  <si>
    <t>Industrial Sector Pollutant Emissions[energy pipelines and gas processing 352T353,F gases]</t>
  </si>
  <si>
    <t>Industrial Sector Pollutant Emissions[water and waste 36T39,CO2]</t>
  </si>
  <si>
    <t>Industrial Sector Pollutant Emissions[water and waste 36T39,VOC]</t>
  </si>
  <si>
    <t>Industrial Sector Pollutant Emissions[water and waste 36T39,CO]</t>
  </si>
  <si>
    <t>Industrial Sector Pollutant Emissions[water and waste 36T39,NOx]</t>
  </si>
  <si>
    <t>Industrial Sector Pollutant Emissions[water and waste 36T39,PM10]</t>
  </si>
  <si>
    <t>Industrial Sector Pollutant Emissions[water and waste 36T39,PM25]</t>
  </si>
  <si>
    <t>Industrial Sector Pollutant Emissions[water and waste 36T39,SOx]</t>
  </si>
  <si>
    <t>Industrial Sector Pollutant Emissions[water and waste 36T39,BC]</t>
  </si>
  <si>
    <t>Industrial Sector Pollutant Emissions[water and waste 36T39,OC]</t>
  </si>
  <si>
    <t>Industrial Sector Pollutant Emissions[water and waste 36T39,CH4]</t>
  </si>
  <si>
    <t>Industrial Sector Pollutant Emissions[water and waste 36T39,N2O]</t>
  </si>
  <si>
    <t>Industrial Sector Pollutant Emissions[water and waste 36T39,F gases]</t>
  </si>
  <si>
    <t>Industrial Sector Pollutant Emissions[construction 41T43,CO2]</t>
  </si>
  <si>
    <t>Industrial Sector Pollutant Emissions[construction 41T43,VOC]</t>
  </si>
  <si>
    <t>Industrial Sector Pollutant Emissions[construction 41T43,CO]</t>
  </si>
  <si>
    <t>Industrial Sector Pollutant Emissions[construction 41T43,NOx]</t>
  </si>
  <si>
    <t>Industrial Sector Pollutant Emissions[construction 41T43,PM10]</t>
  </si>
  <si>
    <t>Industrial Sector Pollutant Emissions[construction 41T43,PM25]</t>
  </si>
  <si>
    <t>Industrial Sector Pollutant Emissions[construction 41T43,SOx]</t>
  </si>
  <si>
    <t>Industrial Sector Pollutant Emissions[construction 41T43,BC]</t>
  </si>
  <si>
    <t>Industrial Sector Pollutant Emissions[construction 41T43,OC]</t>
  </si>
  <si>
    <t>Industrial Sector Pollutant Emissions[construction 41T43,CH4]</t>
  </si>
  <si>
    <t>Industrial Sector Pollutant Emissions[construction 41T43,N2O]</t>
  </si>
  <si>
    <t>Industrial Sector Pollutant Emissions[construction 41T43,F gases]</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</si>
  <si>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</si>
  <si>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</si>
  <si>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</si>
  <si>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</si>
  <si>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</si>
  <si>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</si>
  <si>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</si>
  <si>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</si>
  <si>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</si>
  <si>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</si>
  <si>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</si>
  <si>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</si>
  <si>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</si>
  <si>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</si>
  <si>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</si>
  <si>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</si>
  <si>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</si>
  <si>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</si>
  <si>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</si>
  <si>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</si>
  <si>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</si>
  <si>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</si>
  <si>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</si>
  <si>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</si>
  <si>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</si>
  <si>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Compound</t>
  </si>
  <si>
    <t xml:space="preserve"> Growth </t>
  </si>
  <si>
    <t xml:space="preserve">2020-2050 </t>
  </si>
  <si>
    <t>(percent)</t>
  </si>
  <si>
    <t>1/ Emissions from the electric power sector are distributed to the end-use sectors.</t>
  </si>
  <si>
    <t>2/ Includes combined heat and power plants that have a non-regulatory status and small on-site generating systems.</t>
  </si>
  <si>
    <t>3/ Includes lease and plant fuel.</t>
  </si>
  <si>
    <t>4/ This includes carbon dioxide from international bunker fuels, both civilian and military, which are excluded from the</t>
  </si>
  <si>
    <t>5/ Includes pipeline fuel natural gas and natural gas used as fuel in motor vehicles, trains, and ships.</t>
  </si>
  <si>
    <t>6/ Includes electricity-only and combined heat and power plants that have a regulatory status.</t>
  </si>
  <si>
    <t>7/ Includes emissions from geothermal power and nonbiogenic emissions from municipal waste.</t>
  </si>
  <si>
    <t>- - = Not applicable.</t>
  </si>
  <si>
    <t>Sources:  2020:  U.S. Energy Information Administration (EIA), Short-Term Energy Outlook, October 2020 and EIA,</t>
  </si>
  <si>
    <t>AEO2021 National Energy Modeling System run ref2021.d113020a. Projections:  EIA, AEO2021 National Energy Modeling System run ref2021.d113020a.</t>
  </si>
  <si>
    <t>(2020 cents per kilowatthour)</t>
  </si>
  <si>
    <t>(2020 dollars per million Btu)</t>
  </si>
  <si>
    <t>1/ Net summer capacity is the steady hourly output that generating equipment is expected to supply to system load</t>
  </si>
  <si>
    <t>2/ Includes electricity-only and combined heat and power plants that have a regulatory status.</t>
  </si>
  <si>
    <t>3/ Total coal and oil and natural gas steam capacity account for the conversion of coal capacity to gas steam capacity, but the conversions</t>
  </si>
  <si>
    <t>4/ Includes oil-, gas-, and dual-fired capacity.</t>
  </si>
  <si>
    <t>5/ Includes conventional hydroelectric, geothermal, wood, wood waste, municipal waste, landfill gas, other biomass, solar, and wind power.</t>
  </si>
  <si>
    <t>6/ Primarily peak-load capacity fueled by natural gas.</t>
  </si>
  <si>
    <t>7/ Cumulative additions after December 31, 2020.</t>
  </si>
  <si>
    <t>8/ Cumulative retirements after December 31, 2020.</t>
  </si>
  <si>
    <t>9/ Includes combined heat and power plants and electricity-only plants in the commercial and industrial sectors; and small on-site</t>
  </si>
  <si>
    <t>10/ Includes refinery gas and still gas.</t>
  </si>
  <si>
    <t>11/ Includes batteries, chemicals, hydrogen, pitch, purchased steam, sulfur, and miscellaneous technologies.</t>
  </si>
  <si>
    <t>12/ Generation to meet system load by source.</t>
  </si>
  <si>
    <t>13/ Other includes non-biogenic municipal waste and battery storage.</t>
  </si>
  <si>
    <t>14/ Includes conventional hydroelectric, geothermal, wood, wood waste, biogenic municipal waste, landfill gas, other biomass, solar, and wind power.</t>
  </si>
  <si>
    <t>EMM = Electricity market module.</t>
  </si>
  <si>
    <t>Note:  Totals may not equal sum of components due to independent rounding.</t>
  </si>
  <si>
    <t>Note: Overnight costs include contingency factors and exclude regional multipliers. Costs are shown before available tax credits are applied,</t>
  </si>
  <si>
    <t>and do not include interest charges.</t>
  </si>
  <si>
    <t>Source: Projections:  EIA, AEO2021 National Energy Modeling System run ref2021.d113020a.</t>
  </si>
  <si>
    <t>OCC025</t>
  </si>
  <si>
    <t>55.25. Overnight Capital Costs for New Electricity Generating Plants</t>
  </si>
  <si>
    <t>(2020 dollars per kilowatt)</t>
  </si>
  <si>
    <t>25 - Western Electricity Coordinating Council / Basin</t>
  </si>
  <si>
    <t xml:space="preserve"> Technology</t>
  </si>
  <si>
    <t>OCC025:cl_Conventional</t>
  </si>
  <si>
    <t xml:space="preserve">   Ultra-supercritical (USC) Coal</t>
  </si>
  <si>
    <t>OCC025:cl_PartialSeq</t>
  </si>
  <si>
    <t xml:space="preserve">   USC Coal with 30% Sequestration</t>
  </si>
  <si>
    <t>OCC025:cl_withSequestra</t>
  </si>
  <si>
    <t xml:space="preserve">   USC Coal with 90% Sequestration</t>
  </si>
  <si>
    <t>Combined Cycle</t>
  </si>
  <si>
    <t>OCC025:cc_Conventional</t>
  </si>
  <si>
    <t xml:space="preserve">   Combined Cycle - Single Shaft</t>
  </si>
  <si>
    <t>OCC025:cc_withoutSeques</t>
  </si>
  <si>
    <t xml:space="preserve">   Combined Cycle - Multi Shaft</t>
  </si>
  <si>
    <t>OCC025:cc_withSequestra</t>
  </si>
  <si>
    <t xml:space="preserve">   Combined Cycle with 90% Sequestration</t>
  </si>
  <si>
    <t>Combustion Turbine/Diesel</t>
  </si>
  <si>
    <t>OCC025:ct_Conventional</t>
  </si>
  <si>
    <t xml:space="preserve">   Combustion Turbine - Aeroderivative</t>
  </si>
  <si>
    <t>OCC025:ct_AdvancedAdVan</t>
  </si>
  <si>
    <t xml:space="preserve">   Combustion Turbine - Industrial Frame</t>
  </si>
  <si>
    <t>OCC025:ct_InternComb</t>
  </si>
  <si>
    <t xml:space="preserve">   Internal Combustion Engine</t>
  </si>
  <si>
    <t>Nuclear Power</t>
  </si>
  <si>
    <t>OCC025:nu_NuclearPower</t>
  </si>
  <si>
    <t xml:space="preserve">   Light Water Reactor</t>
  </si>
  <si>
    <t>OCC025:nu_SmallModSquad</t>
  </si>
  <si>
    <t xml:space="preserve">   Small Modular Reactor</t>
  </si>
  <si>
    <t>OCC025:fc_FuelCellsSell</t>
  </si>
  <si>
    <t>Fuel Cells</t>
  </si>
  <si>
    <t>Renewable Sources</t>
  </si>
  <si>
    <t>OCC025:rn_Hydropower</t>
  </si>
  <si>
    <t xml:space="preserve">   Conventional Hydroelectric Power 1/</t>
  </si>
  <si>
    <t>OCC025:rn_Geothermal</t>
  </si>
  <si>
    <t xml:space="preserve">   Geothermal 1/</t>
  </si>
  <si>
    <t>OCC025:rn_MunicpalWaist</t>
  </si>
  <si>
    <t xml:space="preserve">   Municipal Waste</t>
  </si>
  <si>
    <t>OCC025:rn_WoodWouldWood</t>
  </si>
  <si>
    <t xml:space="preserve">   Wood and Other Biomass</t>
  </si>
  <si>
    <t>OCC025:rn_SolarThermal</t>
  </si>
  <si>
    <t xml:space="preserve">   Solar Thermal</t>
  </si>
  <si>
    <t>OCC025:rn_SolarPhotovol</t>
  </si>
  <si>
    <t xml:space="preserve">   Solar Photovoltaic with Axis Tracking</t>
  </si>
  <si>
    <t>OCC025:rn_AxisTrackPV</t>
  </si>
  <si>
    <t xml:space="preserve">   Solar Photovoltaic with Storage</t>
  </si>
  <si>
    <t>OCC025:rn_OnshoreWind</t>
  </si>
  <si>
    <t xml:space="preserve">   Wind</t>
  </si>
  <si>
    <t>OCC025:rn_OffshoreWind</t>
  </si>
  <si>
    <t xml:space="preserve">   Offshore Wind</t>
  </si>
  <si>
    <t>OCC025:rn_DiurnalStore</t>
  </si>
  <si>
    <t xml:space="preserve">   Diurnal Storage</t>
  </si>
  <si>
    <t>Distributed Generation</t>
  </si>
  <si>
    <t>OCC025:dg_BaseBassBaase</t>
  </si>
  <si>
    <t xml:space="preserve">   Base</t>
  </si>
  <si>
    <t>OCC025:dg_PeakPeekPique</t>
  </si>
  <si>
    <t xml:space="preserve">   Peak</t>
  </si>
  <si>
    <t>1/ Because geothermal and hydropower cost and performance characteristics are specific for each site, the table entries represent the cost</t>
  </si>
  <si>
    <t>of the least expensive plant that could be built in the Northwest region for hydro and Great Basin region for geothermal, where most of the</t>
  </si>
  <si>
    <t>proposed sites are located.</t>
  </si>
  <si>
    <t>Time (Time)</t>
  </si>
  <si>
    <t>AR5 GWP</t>
  </si>
  <si>
    <t>GWP by Pollutant</t>
  </si>
  <si>
    <t>AR4 GWP</t>
  </si>
  <si>
    <t>Total process</t>
  </si>
  <si>
    <t>Toggle AR4 to AR5</t>
  </si>
  <si>
    <t>Output Total CO2e Emissions by Sector[residential buildings sector]</t>
  </si>
  <si>
    <t>Output Total CO2e Emissions by Sector[commercial buildings sector]</t>
  </si>
  <si>
    <t>Output Total CO2e Emissions by Sector[industry sector]</t>
  </si>
  <si>
    <t>Table 3-10:  CO2, CH4, and N2O Emissions from Fossil Fuel Combustion by Sector (MMT CO2 Eq.)</t>
  </si>
  <si>
    <t xml:space="preserve"> CH4 </t>
  </si>
  <si>
    <t xml:space="preserve"> N2O </t>
  </si>
  <si>
    <t xml:space="preserve"> Industrial </t>
  </si>
  <si>
    <t xml:space="preserve"> CO2 </t>
  </si>
  <si>
    <t xml:space="preserve"> Residential </t>
  </si>
  <si>
    <t xml:space="preserve"> Commercial </t>
  </si>
  <si>
    <t xml:space="preserve"> U.S. Territoriesa </t>
  </si>
  <si>
    <t>Table 3-7:  CO2 Emissions from Stationary Fossil Fuel Combustion (MMT CO2 Eq.)</t>
  </si>
  <si>
    <t>NE (Not Estimated)</t>
  </si>
  <si>
    <t>Table 3-8:  CH4 Emissions from Stationary Combustion (MMT CO2 Eq.)</t>
  </si>
  <si>
    <t>Table 3-9:  N2O Emissions from Stationary Combustion (MMT CO2 Eq.)</t>
  </si>
  <si>
    <t xml:space="preserve"> Electric Power </t>
  </si>
  <si>
    <t xml:space="preserve"> Coal </t>
  </si>
  <si>
    <t xml:space="preserve"> Fuel Oil </t>
  </si>
  <si>
    <t xml:space="preserve"> Natural Gas </t>
  </si>
  <si>
    <t xml:space="preserve"> Wood </t>
  </si>
  <si>
    <t xml:space="preserve"> U.S. Territories </t>
  </si>
  <si>
    <t xml:space="preserve"> Total </t>
  </si>
  <si>
    <t>Other Gasesa</t>
  </si>
  <si>
    <t>Net Electricity Generation (Billion kWh)b</t>
  </si>
  <si>
    <t xml:space="preserve">b Represents net electricity generation from the electric power sector. Excludes net electricity generation from commercial and industrial combined-heat-and-power and electricity-only plants. Does not include electricity generation from purchased steam as the fuel used to generate the steam cannot be determined. </t>
  </si>
  <si>
    <t>Ships and Non-Recreational Boatse</t>
  </si>
  <si>
    <t>Fuel Type/Vehicle Typea</t>
  </si>
  <si>
    <t>Gasoline On-Roadb</t>
  </si>
  <si>
    <t>Diesel On-Roadb</t>
  </si>
  <si>
    <t>Medium- and Heavy-Duty Buses</t>
  </si>
  <si>
    <t>N2O from Product Uses</t>
  </si>
  <si>
    <t>Forest Land Remaining Forest Land</t>
  </si>
  <si>
    <t>Changes in Forest Carbon Stocksa</t>
  </si>
  <si>
    <t>Non-CO2 Emissions from Forest Firesb</t>
  </si>
  <si>
    <t>N2O Emissions from Forest Soilsc</t>
  </si>
  <si>
    <t>Non-CO2 Emissions from Drained Organic Soilsd</t>
  </si>
  <si>
    <t>Land Converted to Forest Land</t>
  </si>
  <si>
    <t>Changes in Forest Carbon Stockse</t>
  </si>
  <si>
    <t>Cropland Remaining Cropland</t>
  </si>
  <si>
    <t>Changes in Mineral and Organic Soil Carbon Stocks</t>
  </si>
  <si>
    <t>Land Converted to Cropland</t>
  </si>
  <si>
    <t>Changes in all Ecosystem Carbon Stocksf</t>
  </si>
  <si>
    <t>Grassland Remaining Grassland</t>
  </si>
  <si>
    <t>Non-CO2 Emissions from Grassland Firesg</t>
  </si>
  <si>
    <t>Land Converted to Grassland</t>
  </si>
  <si>
    <t>Wetlands Remaining Wetlands</t>
  </si>
  <si>
    <t>Changes in Organic Soil Carbon Stocks in Peatlands</t>
  </si>
  <si>
    <t>Non-CO2 Emissions from Peatlands Remaining Peatlands</t>
  </si>
  <si>
    <t>Changes in Biomass, DOM, and Soil Carbon Stocks in Coastal Wetlands</t>
  </si>
  <si>
    <t>CH4 Emissions from Coastal Wetlands Remaining Coastal Wetlands</t>
  </si>
  <si>
    <t>N2O Emissions from Coastal Wetlands Remaining Coastal Wetlands</t>
  </si>
  <si>
    <t>CH4 Emissions from Flooded Land Remaining Flooded Land</t>
  </si>
  <si>
    <t>Land Converted to Wetlands</t>
  </si>
  <si>
    <t>Changes in Biomass, DOM, and Soil Carbon Stocks in Land Converted to Coastal Wetlands</t>
  </si>
  <si>
    <t>CH4 Emissions from Land Converted to Coastal Wetlands</t>
  </si>
  <si>
    <t>Changes in Land Converted to Flooded Land</t>
  </si>
  <si>
    <t>CH4 Emissions from Land Converted to Flooded Land</t>
  </si>
  <si>
    <t>Settlements Remaining Settlements</t>
  </si>
  <si>
    <t>Changes in Organic Soil Carbon Stocks</t>
  </si>
  <si>
    <t>Changes in Settlement Tree Carbon Stocks</t>
  </si>
  <si>
    <t>N2O Emissions from Settlement Soilsh</t>
  </si>
  <si>
    <t>Changes in Yard Trimming and Food Scrap Carbon Stocks in Landfills</t>
  </si>
  <si>
    <t>Land Converted to Settlements</t>
  </si>
  <si>
    <t>LULUCF Emissionsi</t>
  </si>
  <si>
    <t>LULUCF Carbon Stock Changej</t>
  </si>
  <si>
    <t>LULUCF Sector Net Totalk</t>
  </si>
  <si>
    <t>a Includes the net changes to carbon stocks stored in all forest ecosystem pools (estimates include C stock changes from drained organic soils from both Forest Land Remaining Forest Land and Land Converted to Forest Land) and harvested wood products.</t>
  </si>
  <si>
    <t>b Estimates include CH4 and N2O emissions from fires on both Forest Land Remaining Forest Land and Land Converted to Forest Land.</t>
  </si>
  <si>
    <t>c Estimates include N2O emissions from N fertilizer additions on both Forest Land Remaining Forest Land and Land Converted to Forest Land.</t>
  </si>
  <si>
    <t>d Estimates include CH4 and N2O emissions from drained organic soils on both Forest Land Remaining Forest Land and Land Converted to Forest Land. Carbon stock changes from drained organic soils are included with the Forest Land Remaining Forest Land forest ecosystem pools.</t>
  </si>
  <si>
    <t>e Includes the net changes to carbon stocks stored in all forest ecosystem pools.</t>
  </si>
  <si>
    <t>g Estimates include CH4 and N2O emissions from fires on both Grassland Remaining Grassland and Land Converted to Grassland.</t>
  </si>
  <si>
    <t>h Estimates include N2O emissions from N fertilizer additions on both Settlements Remaining Settlements and Land Converted to Settlements because it is not possible to separate the activity data at this time.</t>
  </si>
  <si>
    <t>Table 6-1:  Emissions and Removals (Net Flux) from Land Use, Land-Use Change, and Forestry (MMT CO2 Eq.)</t>
  </si>
  <si>
    <t xml:space="preserve">Anaerobic Digestion at Biogas Facilities </t>
  </si>
  <si>
    <t>Exclude1</t>
  </si>
  <si>
    <t>Exclude2</t>
  </si>
  <si>
    <t>Note that EIA rebased its AEO model to the most recent MECS in AEO 2022, which is why there is a large discrepancy here</t>
  </si>
  <si>
    <t>water and waste 36T40</t>
  </si>
  <si>
    <t>water and waste 36T41</t>
  </si>
  <si>
    <t>water and waste 36T42</t>
  </si>
  <si>
    <t>water and waste 36T43</t>
  </si>
  <si>
    <t>EPS industry process</t>
  </si>
  <si>
    <t>EPS pollutant</t>
  </si>
  <si>
    <t>Stage</t>
  </si>
  <si>
    <t>Exploration</t>
  </si>
  <si>
    <t>Production</t>
  </si>
  <si>
    <t>Onshore Production</t>
  </si>
  <si>
    <t>Gathering and Boosting</t>
  </si>
  <si>
    <t>Offshore Production</t>
  </si>
  <si>
    <t>Processing</t>
  </si>
  <si>
    <t>Transmission and Storage</t>
  </si>
  <si>
    <t>Distribution</t>
  </si>
  <si>
    <t>Post-Meter</t>
  </si>
  <si>
    <t xml:space="preserve">Note: Totals may not sum due to independent rounding. </t>
  </si>
  <si>
    <t xml:space="preserve"> + </t>
  </si>
  <si>
    <t>+</t>
  </si>
  <si>
    <t>Note: EPS classifies light and medium duty trucks together, whereas</t>
  </si>
  <si>
    <t>EPA classifies medium and heavy duty trucks together. That leads to the</t>
  </si>
  <si>
    <t>All Cars and Trucks</t>
  </si>
  <si>
    <t>discrepancy below. See the table to the left, which shows we are aligned for</t>
  </si>
  <si>
    <t>combined cars and trucks.</t>
  </si>
  <si>
    <t>All ships and aircraft</t>
  </si>
  <si>
    <t>Agriculture Process</t>
  </si>
  <si>
    <t>Waste Process</t>
  </si>
  <si>
    <t>Biomass-MSWa</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</si>
  <si>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</si>
  <si>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</si>
  <si>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</si>
  <si>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</si>
  <si>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</si>
  <si>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</si>
  <si>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</si>
  <si>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</si>
  <si>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</si>
  <si>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</si>
  <si>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</si>
  <si>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Gasolinea</t>
  </si>
  <si>
    <t>Medium- and Heavy-Duty Trucksb</t>
  </si>
  <si>
    <t>Recreational Boatsc</t>
  </si>
  <si>
    <t>Distillate Fuel Oil (Diesel)a</t>
  </si>
  <si>
    <t>Ships and Non-Recreational Boatsd</t>
  </si>
  <si>
    <t>International Bunker Fuelse</t>
  </si>
  <si>
    <t>Commercial Aircraftf</t>
  </si>
  <si>
    <t>Natural Gas i</t>
  </si>
  <si>
    <t>Pipelineg</t>
  </si>
  <si>
    <t>LPG i</t>
  </si>
  <si>
    <t>Electricityk</t>
  </si>
  <si>
    <t>Total e,j</t>
  </si>
  <si>
    <t>Biofuels-Ethanolh</t>
  </si>
  <si>
    <t>Biofuels-Biodieselh</t>
  </si>
  <si>
    <t>Non-Roadc</t>
  </si>
  <si>
    <t>Rail d</t>
  </si>
  <si>
    <t>Agricultural Equipmente</t>
  </si>
  <si>
    <t>Construction/Mining Equipmentf</t>
  </si>
  <si>
    <t>Otherg</t>
  </si>
  <si>
    <t xml:space="preserve">b Gasoline and diesel highway vehicle mileage estimates are based on data from FHWA Highway Statistics Table VM-1. VMT estimates from FHWA are allocated to vehicle type using ratios of VMT per vehicle type to total VMT, derived from EPA’s MOVES3 model (see Annex 3.2 for information about the MOVES model). </t>
  </si>
  <si>
    <t>c Nonroad fuel consumption estimates for 2020 are adjusted to account for the COVID-19 pandemic and associated restrictions. For agricultural equipment and airport equipment, sector specific adjustment factors were applied to the 2019 data. For all other sectors, a 7.7 percent reduction factor is used, based on transportation diesel use (EIA 2022).</t>
  </si>
  <si>
    <t xml:space="preserve">d Rail emissions do not include emissions from electric powered locomotives. Class II and Class III diesel consumption data for 2014 to 2021 is estimated by applying the historical average fuel usage per carload factor to the annual number of carloads. </t>
  </si>
  <si>
    <t>e Includes equipment, such as tractors and combines, as well as fuel consumption from trucks that are used off-road in agriculture.</t>
  </si>
  <si>
    <t>f Includes equipment, such as cranes, dumpers, and excavators, as well as fuel consumption from trucks that are used off-road in construction.</t>
  </si>
  <si>
    <t>g “Other” includes snowmobiles and other recreational equipment, logging equipment, lawn and garden equipment, railroad equipment, airport equipment, commercial equipment, and industrial equipment, as well as fuel consumption from trucks that are used off-road for commercial/industrial purposes.</t>
  </si>
  <si>
    <t>Raild</t>
  </si>
  <si>
    <t xml:space="preserve">d Rail emissions do not include emissions from electric powered locomotives. Class II and Class III diesel consumption data for 2014 through 2021 is estimated by applying the historical average fuel usage per carload factor to the annual number of carloads. </t>
  </si>
  <si>
    <t xml:space="preserve">Total </t>
  </si>
  <si>
    <t>f Includes changes in mineral and organic soil carbon stocks for all land-use conversions to cropland, grassland, and settlements. Also includes aboveground/belowground biomass, dead wood, and litter carbon stock changes for conversion of forest land to cropland, grassland, and settlements.</t>
  </si>
  <si>
    <t xml:space="preserve">i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 </t>
  </si>
  <si>
    <t>j LULUCF Carbon Stock Change includes any C stock gains and losses from all land use and land-use conversion categories.</t>
  </si>
  <si>
    <t>k The LULUCF Sector Net Total is the net sum of all LULUCF CH4 and N2O emissions to the atmosphere plus LULUCF net carbon stock changes in units of MMT CO2 Eq.</t>
  </si>
  <si>
    <t>Annual Energy Outlook 2022</t>
  </si>
  <si>
    <t>ref2022</t>
  </si>
  <si>
    <t xml:space="preserve"> January 2022</t>
  </si>
  <si>
    <t>May 2023 Monthly Energy Review</t>
  </si>
  <si>
    <t>0</t>
  </si>
  <si>
    <t>Release Date: May 25, 2023</t>
  </si>
  <si>
    <t>Next Update: June 27, 2023</t>
  </si>
  <si>
    <t>EPA 2021</t>
  </si>
  <si>
    <t>EIA 2021</t>
  </si>
  <si>
    <t>https://www.epa.gov/ghgemissions/inventory-us-greenhouse-gas-emissions-and-sinks-1990-2021</t>
  </si>
  <si>
    <t>2021 (g pollutant)</t>
  </si>
  <si>
    <t>Electricity Sector Pollutant Emissions[CO2,natural gas steam turbine es]</t>
  </si>
  <si>
    <t>Electricity Sector Pollutant Emissions[CO2,natural gas combined cycle es]</t>
  </si>
  <si>
    <t>Electricity Sector Pollutant Emissions[CO2,hard coal w CCS es]</t>
  </si>
  <si>
    <t>Electricity Sector Pollutant Emissions[CO2,natural gas combined cycle w CCS es]</t>
  </si>
  <si>
    <t>Electricity Sector Pollutant Emissions[CO2,biomass w CCS es]</t>
  </si>
  <si>
    <t>Electricity Sector Pollutant Emissions[CO2,lignite w CCS es]</t>
  </si>
  <si>
    <t>Electricity Sector Pollutant Emissions[CO2,small modular reactor es]</t>
  </si>
  <si>
    <t>Electricity Sector Pollutant Emissions[CO2,hydrogen combustion turbine es]</t>
  </si>
  <si>
    <t>Electricity Sector Pollutant Emissions[CO2,hydrogen combined cycle es]</t>
  </si>
  <si>
    <t>Electricity Sector Pollutant Emissions[VOC,natural gas steam turbine es]</t>
  </si>
  <si>
    <t>Electricity Sector Pollutant Emissions[VOC,natural gas combined cycle es]</t>
  </si>
  <si>
    <t>Electricity Sector Pollutant Emissions[VOC,hard coal w CCS es]</t>
  </si>
  <si>
    <t>Electricity Sector Pollutant Emissions[VOC,natural gas combined cycle w CCS es]</t>
  </si>
  <si>
    <t>Electricity Sector Pollutant Emissions[VOC,biomass w CCS es]</t>
  </si>
  <si>
    <t>Electricity Sector Pollutant Emissions[VOC,lignite w CCS es]</t>
  </si>
  <si>
    <t>Electricity Sector Pollutant Emissions[VOC,small modular reactor es]</t>
  </si>
  <si>
    <t>Electricity Sector Pollutant Emissions[VOC,hydrogen combustion turbine es]</t>
  </si>
  <si>
    <t>Electricity Sector Pollutant Emissions[VOC,hydrogen combined cycle es]</t>
  </si>
  <si>
    <t>Electricity Sector Pollutant Emissions[CO,natural gas steam turbine es]</t>
  </si>
  <si>
    <t>Electricity Sector Pollutant Emissions[CO,natural gas combined cycle es]</t>
  </si>
  <si>
    <t>Electricity Sector Pollutant Emissions[CO,hard coal w CCS es]</t>
  </si>
  <si>
    <t>Electricity Sector Pollutant Emissions[CO,natural gas combined cycle w CCS es]</t>
  </si>
  <si>
    <t>Electricity Sector Pollutant Emissions[CO,biomass w CCS es]</t>
  </si>
  <si>
    <t>Electricity Sector Pollutant Emissions[CO,lignite w CCS es]</t>
  </si>
  <si>
    <t>Electricity Sector Pollutant Emissions[CO,small modular reactor es]</t>
  </si>
  <si>
    <t>Electricity Sector Pollutant Emissions[CO,hydrogen combustion turbine es]</t>
  </si>
  <si>
    <t>Electricity Sector Pollutant Emissions[CO,hydrogen combined cycle es]</t>
  </si>
  <si>
    <t>Electricity Sector Pollutant Emissions[NOx,natural gas steam turbine es]</t>
  </si>
  <si>
    <t>Electricity Sector Pollutant Emissions[NOx,natural gas combined cycle es]</t>
  </si>
  <si>
    <t>Electricity Sector Pollutant Emissions[NOx,hard coal w CCS es]</t>
  </si>
  <si>
    <t>Electricity Sector Pollutant Emissions[NOx,natural gas combined cycle w CCS es]</t>
  </si>
  <si>
    <t>Electricity Sector Pollutant Emissions[NOx,biomass w CCS es]</t>
  </si>
  <si>
    <t>Electricity Sector Pollutant Emissions[NOx,lignite w CCS es]</t>
  </si>
  <si>
    <t>Electricity Sector Pollutant Emissions[NOx,small modular reactor es]</t>
  </si>
  <si>
    <t>Electricity Sector Pollutant Emissions[NOx,hydrogen combustion turbine es]</t>
  </si>
  <si>
    <t>Electricity Sector Pollutant Emissions[NOx,hydrogen combined cycle es]</t>
  </si>
  <si>
    <t>Electricity Sector Pollutant Emissions[PM10,natural gas steam turbine es]</t>
  </si>
  <si>
    <t>Electricity Sector Pollutant Emissions[PM10,natural gas combined cycle es]</t>
  </si>
  <si>
    <t>Electricity Sector Pollutant Emissions[PM10,hard coal w CCS es]</t>
  </si>
  <si>
    <t>Electricity Sector Pollutant Emissions[PM10,natural gas combined cycle w CCS es]</t>
  </si>
  <si>
    <t>Electricity Sector Pollutant Emissions[PM10,biomass w CCS es]</t>
  </si>
  <si>
    <t>Electricity Sector Pollutant Emissions[PM10,lignite w CCS es]</t>
  </si>
  <si>
    <t>Electricity Sector Pollutant Emissions[PM10,small modular reactor es]</t>
  </si>
  <si>
    <t>Electricity Sector Pollutant Emissions[PM10,hydrogen combustion turbine es]</t>
  </si>
  <si>
    <t>Electricity Sector Pollutant Emissions[PM10,hydrogen combined cycle es]</t>
  </si>
  <si>
    <t>Electricity Sector Pollutant Emissions[PM25,natural gas steam turbine es]</t>
  </si>
  <si>
    <t>Electricity Sector Pollutant Emissions[PM25,natural gas combined cycle es]</t>
  </si>
  <si>
    <t>Electricity Sector Pollutant Emissions[PM25,hard coal w CCS es]</t>
  </si>
  <si>
    <t>Electricity Sector Pollutant Emissions[PM25,natural gas combined cycle w CCS es]</t>
  </si>
  <si>
    <t>Electricity Sector Pollutant Emissions[PM25,biomass w CCS es]</t>
  </si>
  <si>
    <t>Electricity Sector Pollutant Emissions[PM25,lignite w CCS es]</t>
  </si>
  <si>
    <t>Electricity Sector Pollutant Emissions[PM25,small modular reactor es]</t>
  </si>
  <si>
    <t>Electricity Sector Pollutant Emissions[PM25,hydrogen combustion turbine es]</t>
  </si>
  <si>
    <t>Electricity Sector Pollutant Emissions[PM25,hydrogen combined cycle es]</t>
  </si>
  <si>
    <t>Electricity Sector Pollutant Emissions[SOx,natural gas steam turbine es]</t>
  </si>
  <si>
    <t>Electricity Sector Pollutant Emissions[SOx,natural gas combined cycle es]</t>
  </si>
  <si>
    <t>Electricity Sector Pollutant Emissions[SOx,hard coal w CCS es]</t>
  </si>
  <si>
    <t>Electricity Sector Pollutant Emissions[SOx,natural gas combined cycle w CCS es]</t>
  </si>
  <si>
    <t>Electricity Sector Pollutant Emissions[SOx,biomass w CCS es]</t>
  </si>
  <si>
    <t>Electricity Sector Pollutant Emissions[SOx,lignite w CCS es]</t>
  </si>
  <si>
    <t>Electricity Sector Pollutant Emissions[SOx,small modular reactor es]</t>
  </si>
  <si>
    <t>Electricity Sector Pollutant Emissions[SOx,hydrogen combustion turbine es]</t>
  </si>
  <si>
    <t>Electricity Sector Pollutant Emissions[SOx,hydrogen combined cycle es]</t>
  </si>
  <si>
    <t>Electricity Sector Pollutant Emissions[BC,natural gas steam turbine es]</t>
  </si>
  <si>
    <t>Electricity Sector Pollutant Emissions[BC,natural gas combined cycle es]</t>
  </si>
  <si>
    <t>Electricity Sector Pollutant Emissions[BC,hard coal w CCS es]</t>
  </si>
  <si>
    <t>Electricity Sector Pollutant Emissions[BC,natural gas combined cycle w CCS es]</t>
  </si>
  <si>
    <t>Electricity Sector Pollutant Emissions[BC,biomass w CCS es]</t>
  </si>
  <si>
    <t>Electricity Sector Pollutant Emissions[BC,lignite w CCS es]</t>
  </si>
  <si>
    <t>Electricity Sector Pollutant Emissions[BC,small modular reactor es]</t>
  </si>
  <si>
    <t>Electricity Sector Pollutant Emissions[BC,hydrogen combustion turbine es]</t>
  </si>
  <si>
    <t>Electricity Sector Pollutant Emissions[BC,hydrogen combined cycle es]</t>
  </si>
  <si>
    <t>Electricity Sector Pollutant Emissions[OC,natural gas steam turbine es]</t>
  </si>
  <si>
    <t>Electricity Sector Pollutant Emissions[OC,natural gas combined cycle es]</t>
  </si>
  <si>
    <t>Electricity Sector Pollutant Emissions[OC,hard coal w CCS es]</t>
  </si>
  <si>
    <t>Electricity Sector Pollutant Emissions[OC,natural gas combined cycle w CCS es]</t>
  </si>
  <si>
    <t>Electricity Sector Pollutant Emissions[OC,biomass w CCS es]</t>
  </si>
  <si>
    <t>Electricity Sector Pollutant Emissions[OC,lignite w CCS es]</t>
  </si>
  <si>
    <t>Electricity Sector Pollutant Emissions[OC,small modular reactor es]</t>
  </si>
  <si>
    <t>Electricity Sector Pollutant Emissions[OC,hydrogen combustion turbine es]</t>
  </si>
  <si>
    <t>Electricity Sector Pollutant Emissions[OC,hydrogen combined cycle es]</t>
  </si>
  <si>
    <t>Electricity Sector Pollutant Emissions[CH4,natural gas steam turbine es]</t>
  </si>
  <si>
    <t>Electricity Sector Pollutant Emissions[CH4,natural gas combined cycle es]</t>
  </si>
  <si>
    <t>Electricity Sector Pollutant Emissions[CH4,hard coal w CCS es]</t>
  </si>
  <si>
    <t>Electricity Sector Pollutant Emissions[CH4,natural gas combined cycle w CCS es]</t>
  </si>
  <si>
    <t>Electricity Sector Pollutant Emissions[CH4,biomass w CCS es]</t>
  </si>
  <si>
    <t>Electricity Sector Pollutant Emissions[CH4,lignite w CCS es]</t>
  </si>
  <si>
    <t>Electricity Sector Pollutant Emissions[CH4,small modular reactor es]</t>
  </si>
  <si>
    <t>Electricity Sector Pollutant Emissions[CH4,hydrogen combustion turbine es]</t>
  </si>
  <si>
    <t>Electricity Sector Pollutant Emissions[CH4,hydrogen combined cycle es]</t>
  </si>
  <si>
    <t>Electricity Sector Pollutant Emissions[N2O,natural gas steam turbine es]</t>
  </si>
  <si>
    <t>Electricity Sector Pollutant Emissions[N2O,natural gas combined cycle es]</t>
  </si>
  <si>
    <t>Electricity Sector Pollutant Emissions[N2O,hard coal w CCS es]</t>
  </si>
  <si>
    <t>Electricity Sector Pollutant Emissions[N2O,natural gas combined cycle w CCS es]</t>
  </si>
  <si>
    <t>Electricity Sector Pollutant Emissions[N2O,biomass w CCS es]</t>
  </si>
  <si>
    <t>Electricity Sector Pollutant Emissions[N2O,lignite w CCS es]</t>
  </si>
  <si>
    <t>Electricity Sector Pollutant Emissions[N2O,small modular reactor es]</t>
  </si>
  <si>
    <t>Electricity Sector Pollutant Emissions[N2O,hydrogen combustion turbine es]</t>
  </si>
  <si>
    <t>Electricity Sector Pollutant Emissions[N2O,hydrogen combined cycle es]</t>
  </si>
  <si>
    <t>Electricity Sector Pollutant Emissions[F gases,natural gas steam turbine es]</t>
  </si>
  <si>
    <t>Electricity Sector Pollutant Emissions[F gases,natural gas combined cycle es]</t>
  </si>
  <si>
    <t>Electricity Sector Pollutant Emissions[F gases,hard coal w CCS es]</t>
  </si>
  <si>
    <t>Electricity Sector Pollutant Emissions[F gases,natural gas combined cycle w CCS es]</t>
  </si>
  <si>
    <t>Electricity Sector Pollutant Emissions[F gases,biomass w CCS es]</t>
  </si>
  <si>
    <t>Electricity Sector Pollutant Emissions[F gases,lignite w CCS es]</t>
  </si>
  <si>
    <t>Electricity Sector Pollutant Emissions[F gases,small modular reactor es]</t>
  </si>
  <si>
    <t>Electricity Sector Pollutant Emissions[F gases,hydrogen combustion turbine es]</t>
  </si>
  <si>
    <t>Electricity Sector Pollutant Emissions[F gases,hydrogen combined cycle es]</t>
  </si>
  <si>
    <t>Electricity Generation by Type Including Distributed Generation[natural gas steam turbine es]</t>
  </si>
  <si>
    <t>Electricity Generation by Type Including Distributed Generation[natural gas combined cycle es]</t>
  </si>
  <si>
    <t>Electricity Generation by Type Including Distributed Generation[hard coal w CCS es]</t>
  </si>
  <si>
    <t>Electricity Generation by Type Including Distributed Generation[natural gas combined cycle w CCS es]</t>
  </si>
  <si>
    <t>Electricity Generation by Type Including Distributed Generation[biomass w CCS es]</t>
  </si>
  <si>
    <t>Electricity Generation by Type Including Distributed Generation[lignite w CCS es]</t>
  </si>
  <si>
    <t>Electricity Generation by Type Including Distributed Generation[small modular reactor es]</t>
  </si>
  <si>
    <t>Electricity Generation by Type Including Distributed Generation[hydrogen combustion turbine es]</t>
  </si>
  <si>
    <t>Electricity Generation by Type Including Distributed Generation[hydrogen combined cycle es]</t>
  </si>
  <si>
    <t>EPS 2021</t>
  </si>
  <si>
    <t>*EIA includes gas pipeline transport</t>
  </si>
  <si>
    <t>*natural gas total removed for EIA</t>
  </si>
  <si>
    <t>natural gas steam turbine es</t>
  </si>
  <si>
    <t>natural gas combined cycle es</t>
  </si>
  <si>
    <t>hard coal w CCS es</t>
  </si>
  <si>
    <t>natural gas combined cycle w CCS es</t>
  </si>
  <si>
    <t>biomass w CCS es</t>
  </si>
  <si>
    <t>lignite w CCS es</t>
  </si>
  <si>
    <t>small modular reactor es</t>
  </si>
  <si>
    <t>hydrogen combustion turbine es</t>
  </si>
  <si>
    <t>hydrogen combined cycle es</t>
  </si>
  <si>
    <t>Industry Process CH4 Emissions by Sector</t>
  </si>
  <si>
    <t>Passenger Aircraft</t>
  </si>
  <si>
    <t xml:space="preserve">Table 1-40:  U.S. Passenger-Miles (millions) </t>
  </si>
  <si>
    <t>Air</t>
  </si>
  <si>
    <t>U.S. air carrier, certificated, domestic, all services</t>
  </si>
  <si>
    <t>General aviation</t>
  </si>
  <si>
    <t>N</t>
  </si>
  <si>
    <t>Highway, total</t>
  </si>
  <si>
    <t>U</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</si>
  <si>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</si>
  <si>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</si>
  <si>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</si>
  <si>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</si>
  <si>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t>Truck, combination</t>
  </si>
  <si>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</si>
  <si>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</si>
  <si>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</si>
  <si>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</si>
  <si>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</si>
  <si>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t>Heavy rail</t>
  </si>
  <si>
    <r>
      <t>Trolley bus</t>
    </r>
    <r>
      <rPr>
        <vertAlign val="superscript"/>
        <sz val="11"/>
        <rFont val="Arial Narrow"/>
        <family val="2"/>
      </rPr>
      <t>c</t>
    </r>
  </si>
  <si>
    <t>Commuter rail</t>
  </si>
  <si>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</si>
  <si>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</si>
  <si>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</si>
  <si>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</si>
  <si>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</si>
  <si>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</si>
  <si>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R = revised;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</si>
  <si>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</si>
  <si>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</si>
  <si>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</si>
  <si>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</si>
  <si>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</si>
  <si>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</si>
  <si>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</si>
  <si>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</si>
  <si>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</si>
  <si>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</si>
  <si>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NOTES</t>
  </si>
  <si>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</si>
  <si>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</si>
  <si>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</si>
  <si>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</si>
  <si>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The FHWA estimates national trends by using State reported Highway Performance and Monitoring System (HPMS) data, fuel consumption data, vehicle registration data, other data such as the R. L. Polk vehicle data, and a host of modeling techniques.</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</si>
  <si>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</si>
  <si>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</si>
  <si>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r>
      <t xml:space="preserve">Transit </t>
    </r>
    <r>
      <rPr>
        <sz val="9"/>
        <rFont val="Arial"/>
        <family val="2"/>
      </rPr>
      <t>data from 1996 and after are not comparable to the data for earlier years or to the data published in previous editions of the report due to different data sources used.</t>
    </r>
  </si>
  <si>
    <t>Numbers may not add to totals due to rounding.</t>
  </si>
  <si>
    <t>This edition of table 1-40 is not comparable to those before the 2019 edition.</t>
  </si>
  <si>
    <t>SOURCES</t>
  </si>
  <si>
    <t>Air:</t>
  </si>
  <si>
    <t>All data except General aviation:</t>
  </si>
  <si>
    <r>
      <t xml:space="preserve">1960: Civil Aeronautics Board, </t>
    </r>
    <r>
      <rPr>
        <i/>
        <sz val="9"/>
        <rFont val="Arial"/>
        <family val="2"/>
      </rPr>
      <t xml:space="preserve">Handbook of Airline Statistics, 1969 </t>
    </r>
    <r>
      <rPr>
        <sz val="9"/>
        <rFont val="Arial"/>
        <family val="2"/>
      </rPr>
      <t>(Washington, DC: 1970), part III, table 2.</t>
    </r>
  </si>
  <si>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</si>
  <si>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</si>
  <si>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1990-2022: U.S. Department of Transportation, Bureau of Transportation Statistics, Office of Airline Information,  </t>
    </r>
    <r>
      <rPr>
        <i/>
        <sz val="9"/>
        <rFont val="Arial"/>
        <family val="2"/>
      </rPr>
      <t>Air Carrier Statistics T-100</t>
    </r>
    <r>
      <rPr>
        <sz val="9"/>
        <rFont val="Arial"/>
        <family val="2"/>
      </rPr>
      <t>, available at https://transtats.bts.gov/ as of Aug. 1, 2023.</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</si>
  <si>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</si>
  <si>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</si>
  <si>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Highway:</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</si>
  <si>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</si>
  <si>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1994-2021: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Aug. 28, 2023, minus transit bus categories (Motor bus, Trolley bus, and Demand response).</t>
    </r>
  </si>
  <si>
    <t>Transit:</t>
  </si>
  <si>
    <t>Ferryboat:</t>
  </si>
  <si>
    <t>1992: American Public Transit Association, personal communication, July 19, 2000.</t>
  </si>
  <si>
    <t>1993-95: American Public Transit Association, personal communication, Aug. 13, 2001.</t>
  </si>
  <si>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</si>
  <si>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2009-21: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Nov. 15, 2022.</t>
    </r>
  </si>
  <si>
    <t>All other data:</t>
  </si>
  <si>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</si>
  <si>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</si>
  <si>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2009-21: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Nov. 15, 2022.</t>
    </r>
  </si>
  <si>
    <t>Intercity / Amtrak:</t>
  </si>
  <si>
    <r>
      <t xml:space="preserve">1960-80: Association of American Railroads, </t>
    </r>
    <r>
      <rPr>
        <i/>
        <sz val="9"/>
        <rFont val="Arial"/>
        <family val="2"/>
      </rPr>
      <t>Railroad Facts</t>
    </r>
    <r>
      <rPr>
        <sz val="9"/>
        <rFont val="Arial"/>
        <family val="2"/>
      </rPr>
      <t xml:space="preserve"> (Washington, DC: Annual Issues).</t>
    </r>
  </si>
  <si>
    <r>
      <t>1985: Amtrak,</t>
    </r>
    <r>
      <rPr>
        <i/>
        <sz val="9"/>
        <rFont val="Arial"/>
        <family val="2"/>
      </rPr>
      <t xml:space="preserve"> Amtrak FY95 Annual Report </t>
    </r>
    <r>
      <rPr>
        <sz val="9"/>
        <rFont val="Arial"/>
        <family val="2"/>
      </rPr>
      <t xml:space="preserve">(Washington, DC: 1996), Statistical Appendix, page 4. </t>
    </r>
  </si>
  <si>
    <r>
      <t xml:space="preserve">1990-2000: Amtrak, </t>
    </r>
    <r>
      <rPr>
        <i/>
        <sz val="9"/>
        <rFont val="Arial"/>
        <family val="2"/>
      </rPr>
      <t xml:space="preserve">Amtrak Annual Report </t>
    </r>
    <r>
      <rPr>
        <sz val="9"/>
        <rFont val="Arial"/>
        <family val="2"/>
      </rPr>
      <t>(Washington, DC: Annual Issues), Statistical Appendix.</t>
    </r>
  </si>
  <si>
    <t>2001-22: Amtrak, Energy Management Department and Government Affairs Department, personal communications, Aug. 5, 2021, Sep. 22, 2022, and Jul. 26, 2023.</t>
  </si>
  <si>
    <t>Walking, Cycling:</t>
  </si>
  <si>
    <t>U.S. Department of Transportation, Bureau of Transportation Statistics and Federal Highway Administration, National Household Travel Survey data, available at https://nhts.ornl.gov/ as of Jul. 15, 2020.</t>
  </si>
  <si>
    <t>Adjusted 2021</t>
  </si>
  <si>
    <t>Bus</t>
  </si>
  <si>
    <t>Adjusted EPA 2021 (for BTS buses #)</t>
  </si>
  <si>
    <t>* + 50 MMT from hydrogen</t>
  </si>
  <si>
    <t>Petroleum Products</t>
  </si>
  <si>
    <t>ethanol refining</t>
  </si>
  <si>
    <t xml:space="preserve">*we should be ~53 MMT higher from </t>
  </si>
  <si>
    <t>*EPS total roughly 50 MMT higher when considering</t>
  </si>
  <si>
    <t xml:space="preserve">emissions from hydrogen production, captured in </t>
  </si>
  <si>
    <t>the hydrogen sector</t>
  </si>
  <si>
    <t>District Heat and Hydrogen</t>
  </si>
  <si>
    <t>Industrial Sector Energy Related Emissions after CCS</t>
  </si>
  <si>
    <t>Process Emissions after CCS[agriculture and forestry 01T03,CO2]</t>
  </si>
  <si>
    <t>Process Emissions after CCS[agriculture and forestry 01T03,VOC]</t>
  </si>
  <si>
    <t>Process Emissions after CCS[agriculture and forestry 01T03,CO]</t>
  </si>
  <si>
    <t>Process Emissions after CCS[agriculture and forestry 01T03,NOx]</t>
  </si>
  <si>
    <t>Process Emissions after CCS[agriculture and forestry 01T03,PM10]</t>
  </si>
  <si>
    <t>Process Emissions after CCS[agriculture and forestry 01T03,PM25]</t>
  </si>
  <si>
    <t>Process Emissions after CCS[agriculture and forestry 01T03,SOx]</t>
  </si>
  <si>
    <t>Process Emissions after CCS[agriculture and forestry 01T03,BC]</t>
  </si>
  <si>
    <t>Process Emissions after CCS[agriculture and forestry 01T03,OC]</t>
  </si>
  <si>
    <t>Process Emissions after CCS[agriculture and forestry 01T03,CH4]</t>
  </si>
  <si>
    <t>Process Emissions after CCS[agriculture and forestry 01T03,N2O]</t>
  </si>
  <si>
    <t>Process Emissions after CCS[agriculture and forestry 01T03,F gases]</t>
  </si>
  <si>
    <t>Process Emissions after CCS[coal mining 05,CO2]</t>
  </si>
  <si>
    <t>Process Emissions after CCS[coal mining 05,VOC]</t>
  </si>
  <si>
    <t>Process Emissions after CCS[coal mining 05,CO]</t>
  </si>
  <si>
    <t>Process Emissions after CCS[coal mining 05,NOx]</t>
  </si>
  <si>
    <t>Process Emissions after CCS[coal mining 05,PM10]</t>
  </si>
  <si>
    <t>Process Emissions after CCS[coal mining 05,PM25]</t>
  </si>
  <si>
    <t>Process Emissions after CCS[coal mining 05,SOx]</t>
  </si>
  <si>
    <t>Process Emissions after CCS[coal mining 05,BC]</t>
  </si>
  <si>
    <t>Process Emissions after CCS[coal mining 05,OC]</t>
  </si>
  <si>
    <t>Process Emissions after CCS[coal mining 05,CH4]</t>
  </si>
  <si>
    <t>Process Emissions after CCS[coal mining 05,N2O]</t>
  </si>
  <si>
    <t>Process Emissions after CCS[coal mining 05,F gases]</t>
  </si>
  <si>
    <t>Process Emissions after CCS[oil and gas extraction 06,CO2]</t>
  </si>
  <si>
    <t>Process Emissions after CCS[oil and gas extraction 06,VOC]</t>
  </si>
  <si>
    <t>Process Emissions after CCS[oil and gas extraction 06,CO]</t>
  </si>
  <si>
    <t>Process Emissions after CCS[oil and gas extraction 06,NOx]</t>
  </si>
  <si>
    <t>Process Emissions after CCS[oil and gas extraction 06,PM10]</t>
  </si>
  <si>
    <t>Process Emissions after CCS[oil and gas extraction 06,PM25]</t>
  </si>
  <si>
    <t>Process Emissions after CCS[oil and gas extraction 06,SOx]</t>
  </si>
  <si>
    <t>Process Emissions after CCS[oil and gas extraction 06,BC]</t>
  </si>
  <si>
    <t>Process Emissions after CCS[oil and gas extraction 06,OC]</t>
  </si>
  <si>
    <t>Process Emissions after CCS[oil and gas extraction 06,CH4]</t>
  </si>
  <si>
    <t>Process Emissions after CCS[oil and gas extraction 06,N2O]</t>
  </si>
  <si>
    <t>Process Emissions after CCS[oil and gas extraction 06,F gases]</t>
  </si>
  <si>
    <t>Process Emissions after CCS[other mining and quarrying 07T08,CO2]</t>
  </si>
  <si>
    <t>Process Emissions after CCS[other mining and quarrying 07T08,VOC]</t>
  </si>
  <si>
    <t>Process Emissions after CCS[other mining and quarrying 07T08,CO]</t>
  </si>
  <si>
    <t>Process Emissions after CCS[other mining and quarrying 07T08,NOx]</t>
  </si>
  <si>
    <t>Process Emissions after CCS[other mining and quarrying 07T08,PM10]</t>
  </si>
  <si>
    <t>Process Emissions after CCS[other mining and quarrying 07T08,PM25]</t>
  </si>
  <si>
    <t>Process Emissions after CCS[other mining and quarrying 07T08,SOx]</t>
  </si>
  <si>
    <t>Process Emissions after CCS[other mining and quarrying 07T08,BC]</t>
  </si>
  <si>
    <t>Process Emissions after CCS[other mining and quarrying 07T08,OC]</t>
  </si>
  <si>
    <t>Process Emissions after CCS[other mining and quarrying 07T08,CH4]</t>
  </si>
  <si>
    <t>Process Emissions after CCS[other mining and quarrying 07T08,N2O]</t>
  </si>
  <si>
    <t>Process Emissions after CCS[other mining and quarrying 07T08,F gases]</t>
  </si>
  <si>
    <t>Process Emissions after CCS[food beverage and tobacco 10T12,CO2]</t>
  </si>
  <si>
    <t>Process Emissions after CCS[food beverage and tobacco 10T12,VOC]</t>
  </si>
  <si>
    <t>Process Emissions after CCS[food beverage and tobacco 10T12,CO]</t>
  </si>
  <si>
    <t>Process Emissions after CCS[food beverage and tobacco 10T12,NOx]</t>
  </si>
  <si>
    <t>Process Emissions after CCS[food beverage and tobacco 10T12,PM10]</t>
  </si>
  <si>
    <t>Process Emissions after CCS[food beverage and tobacco 10T12,PM25]</t>
  </si>
  <si>
    <t>Process Emissions after CCS[food beverage and tobacco 10T12,SOx]</t>
  </si>
  <si>
    <t>Process Emissions after CCS[food beverage and tobacco 10T12,BC]</t>
  </si>
  <si>
    <t>Process Emissions after CCS[food beverage and tobacco 10T12,OC]</t>
  </si>
  <si>
    <t>Process Emissions after CCS[food beverage and tobacco 10T12,CH4]</t>
  </si>
  <si>
    <t>Process Emissions after CCS[food beverage and tobacco 10T12,N2O]</t>
  </si>
  <si>
    <t>Process Emissions after CCS[food beverage and tobacco 10T12,F gases]</t>
  </si>
  <si>
    <t>Process Emissions after CCS[textiles apparel and leather 13T15,CO2]</t>
  </si>
  <si>
    <t>Process Emissions after CCS[textiles apparel and leather 13T15,VOC]</t>
  </si>
  <si>
    <t>Process Emissions after CCS[textiles apparel and leather 13T15,CO]</t>
  </si>
  <si>
    <t>Process Emissions after CCS[textiles apparel and leather 13T15,NOx]</t>
  </si>
  <si>
    <t>Process Emissions after CCS[textiles apparel and leather 13T15,PM10]</t>
  </si>
  <si>
    <t>Process Emissions after CCS[textiles apparel and leather 13T15,PM25]</t>
  </si>
  <si>
    <t>Process Emissions after CCS[textiles apparel and leather 13T15,SOx]</t>
  </si>
  <si>
    <t>Process Emissions after CCS[textiles apparel and leather 13T15,BC]</t>
  </si>
  <si>
    <t>Process Emissions after CCS[textiles apparel and leather 13T15,OC]</t>
  </si>
  <si>
    <t>Process Emissions after CCS[textiles apparel and leather 13T15,CH4]</t>
  </si>
  <si>
    <t>Process Emissions after CCS[textiles apparel and leather 13T15,N2O]</t>
  </si>
  <si>
    <t>Process Emissions after CCS[textiles apparel and leather 13T15,F gases]</t>
  </si>
  <si>
    <t>Process Emissions after CCS[wood products 16,CO2]</t>
  </si>
  <si>
    <t>Process Emissions after CCS[wood products 16,VOC]</t>
  </si>
  <si>
    <t>Process Emissions after CCS[wood products 16,CO]</t>
  </si>
  <si>
    <t>Process Emissions after CCS[wood products 16,NOx]</t>
  </si>
  <si>
    <t>Process Emissions after CCS[wood products 16,PM10]</t>
  </si>
  <si>
    <t>Process Emissions after CCS[wood products 16,PM25]</t>
  </si>
  <si>
    <t>Process Emissions after CCS[wood products 16,SOx]</t>
  </si>
  <si>
    <t>Process Emissions after CCS[wood products 16,BC]</t>
  </si>
  <si>
    <t>Process Emissions after CCS[wood products 16,OC]</t>
  </si>
  <si>
    <t>Process Emissions after CCS[wood products 16,CH4]</t>
  </si>
  <si>
    <t>Process Emissions after CCS[wood products 16,N2O]</t>
  </si>
  <si>
    <t>Process Emissions after CCS[wood products 16,F gases]</t>
  </si>
  <si>
    <t>Process Emissions after CCS[pulp paper and printing 17T18,CO2]</t>
  </si>
  <si>
    <t>Process Emissions after CCS[pulp paper and printing 17T18,VOC]</t>
  </si>
  <si>
    <t>Process Emissions after CCS[pulp paper and printing 17T18,CO]</t>
  </si>
  <si>
    <t>Process Emissions after CCS[pulp paper and printing 17T18,NOx]</t>
  </si>
  <si>
    <t>Process Emissions after CCS[pulp paper and printing 17T18,PM10]</t>
  </si>
  <si>
    <t>Process Emissions after CCS[pulp paper and printing 17T18,PM25]</t>
  </si>
  <si>
    <t>Process Emissions after CCS[pulp paper and printing 17T18,SOx]</t>
  </si>
  <si>
    <t>Process Emissions after CCS[pulp paper and printing 17T18,BC]</t>
  </si>
  <si>
    <t>Process Emissions after CCS[pulp paper and printing 17T18,OC]</t>
  </si>
  <si>
    <t>Process Emissions after CCS[pulp paper and printing 17T18,CH4]</t>
  </si>
  <si>
    <t>Process Emissions after CCS[pulp paper and printing 17T18,N2O]</t>
  </si>
  <si>
    <t>Process Emissions after CCS[pulp paper and printing 17T18,F gases]</t>
  </si>
  <si>
    <t>Process Emissions after CCS[refined petroleum and coke 19,CO2]</t>
  </si>
  <si>
    <t>Process Emissions after CCS[refined petroleum and coke 19,VOC]</t>
  </si>
  <si>
    <t>Process Emissions after CCS[refined petroleum and coke 19,CO]</t>
  </si>
  <si>
    <t>Process Emissions after CCS[refined petroleum and coke 19,NOx]</t>
  </si>
  <si>
    <t>Process Emissions after CCS[refined petroleum and coke 19,PM10]</t>
  </si>
  <si>
    <t>Process Emissions after CCS[refined petroleum and coke 19,PM25]</t>
  </si>
  <si>
    <t>Process Emissions after CCS[refined petroleum and coke 19,SOx]</t>
  </si>
  <si>
    <t>Process Emissions after CCS[refined petroleum and coke 19,BC]</t>
  </si>
  <si>
    <t>Process Emissions after CCS[refined petroleum and coke 19,OC]</t>
  </si>
  <si>
    <t>Process Emissions after CCS[refined petroleum and coke 19,CH4]</t>
  </si>
  <si>
    <t>Process Emissions after CCS[refined petroleum and coke 19,N2O]</t>
  </si>
  <si>
    <t>Process Emissions after CCS[refined petroleum and coke 19,F gases]</t>
  </si>
  <si>
    <t>Process Emissions after CCS[chemicals 20,CO2]</t>
  </si>
  <si>
    <t>Process Emissions after CCS[chemicals 20,VOC]</t>
  </si>
  <si>
    <t>Process Emissions after CCS[chemicals 20,CO]</t>
  </si>
  <si>
    <t>Process Emissions after CCS[chemicals 20,NOx]</t>
  </si>
  <si>
    <t>Process Emissions after CCS[chemicals 20,PM10]</t>
  </si>
  <si>
    <t>Process Emissions after CCS[chemicals 20,PM25]</t>
  </si>
  <si>
    <t>Process Emissions after CCS[chemicals 20,SOx]</t>
  </si>
  <si>
    <t>Process Emissions after CCS[chemicals 20,BC]</t>
  </si>
  <si>
    <t>Process Emissions after CCS[chemicals 20,OC]</t>
  </si>
  <si>
    <t>Process Emissions after CCS[chemicals 20,CH4]</t>
  </si>
  <si>
    <t>Process Emissions after CCS[chemicals 20,N2O]</t>
  </si>
  <si>
    <t>Process Emissions after CCS[chemicals 20,F gases]</t>
  </si>
  <si>
    <t>Process Emissions after CCS[rubber and plastic products 22,CO2]</t>
  </si>
  <si>
    <t>Process Emissions after CCS[rubber and plastic products 22,VOC]</t>
  </si>
  <si>
    <t>Process Emissions after CCS[rubber and plastic products 22,CO]</t>
  </si>
  <si>
    <t>Process Emissions after CCS[rubber and plastic products 22,NOx]</t>
  </si>
  <si>
    <t>Process Emissions after CCS[rubber and plastic products 22,PM10]</t>
  </si>
  <si>
    <t>Process Emissions after CCS[rubber and plastic products 22,PM25]</t>
  </si>
  <si>
    <t>Process Emissions after CCS[rubber and plastic products 22,SOx]</t>
  </si>
  <si>
    <t>Process Emissions after CCS[rubber and plastic products 22,BC]</t>
  </si>
  <si>
    <t>Process Emissions after CCS[rubber and plastic products 22,OC]</t>
  </si>
  <si>
    <t>Process Emissions after CCS[rubber and plastic products 22,CH4]</t>
  </si>
  <si>
    <t>Process Emissions after CCS[rubber and plastic products 22,N2O]</t>
  </si>
  <si>
    <t>Process Emissions after CCS[rubber and plastic products 22,F gases]</t>
  </si>
  <si>
    <t>Process Emissions after CCS[glass and glass products 231,CO2]</t>
  </si>
  <si>
    <t>Process Emissions after CCS[glass and glass products 231,VOC]</t>
  </si>
  <si>
    <t>Process Emissions after CCS[glass and glass products 231,CO]</t>
  </si>
  <si>
    <t>Process Emissions after CCS[glass and glass products 231,NOx]</t>
  </si>
  <si>
    <t>Process Emissions after CCS[glass and glass products 231,PM10]</t>
  </si>
  <si>
    <t>Process Emissions after CCS[glass and glass products 231,PM25]</t>
  </si>
  <si>
    <t>Process Emissions after CCS[glass and glass products 231,SOx]</t>
  </si>
  <si>
    <t>Process Emissions after CCS[glass and glass products 231,BC]</t>
  </si>
  <si>
    <t>Process Emissions after CCS[glass and glass products 231,OC]</t>
  </si>
  <si>
    <t>Process Emissions after CCS[glass and glass products 231,CH4]</t>
  </si>
  <si>
    <t>Process Emissions after CCS[glass and glass products 231,N2O]</t>
  </si>
  <si>
    <t>Process Emissions after CCS[glass and glass products 231,F gases]</t>
  </si>
  <si>
    <t>Process Emissions after CCS[cement and other nonmetallic minerals 239,CO2]</t>
  </si>
  <si>
    <t>Process Emissions after CCS[cement and other nonmetallic minerals 239,VOC]</t>
  </si>
  <si>
    <t>Process Emissions after CCS[cement and other nonmetallic minerals 239,CO]</t>
  </si>
  <si>
    <t>Process Emissions after CCS[cement and other nonmetallic minerals 239,NOx]</t>
  </si>
  <si>
    <t>Process Emissions after CCS[cement and other nonmetallic minerals 239,PM10]</t>
  </si>
  <si>
    <t>Process Emissions after CCS[cement and other nonmetallic minerals 239,PM25]</t>
  </si>
  <si>
    <t>Process Emissions after CCS[cement and other nonmetallic minerals 239,SOx]</t>
  </si>
  <si>
    <t>Process Emissions after CCS[cement and other nonmetallic minerals 239,BC]</t>
  </si>
  <si>
    <t>Process Emissions after CCS[cement and other nonmetallic minerals 239,OC]</t>
  </si>
  <si>
    <t>Process Emissions after CCS[cement and other nonmetallic minerals 239,CH4]</t>
  </si>
  <si>
    <t>Process Emissions after CCS[cement and other nonmetallic minerals 239,N2O]</t>
  </si>
  <si>
    <t>Process Emissions after CCS[cement and other nonmetallic minerals 239,F gases]</t>
  </si>
  <si>
    <t>Process Emissions after CCS[iron and steel 241,CO2]</t>
  </si>
  <si>
    <t>Process Emissions after CCS[iron and steel 241,VOC]</t>
  </si>
  <si>
    <t>Process Emissions after CCS[iron and steel 241,CO]</t>
  </si>
  <si>
    <t>Process Emissions after CCS[iron and steel 241,NOx]</t>
  </si>
  <si>
    <t>Process Emissions after CCS[iron and steel 241,PM10]</t>
  </si>
  <si>
    <t>Process Emissions after CCS[iron and steel 241,PM25]</t>
  </si>
  <si>
    <t>Process Emissions after CCS[iron and steel 241,SOx]</t>
  </si>
  <si>
    <t>Process Emissions after CCS[iron and steel 241,BC]</t>
  </si>
  <si>
    <t>Process Emissions after CCS[iron and steel 241,OC]</t>
  </si>
  <si>
    <t>Process Emissions after CCS[iron and steel 241,CH4]</t>
  </si>
  <si>
    <t>Process Emissions after CCS[iron and steel 241,N2O]</t>
  </si>
  <si>
    <t>Process Emissions after CCS[iron and steel 241,F gases]</t>
  </si>
  <si>
    <t>Process Emissions after CCS[other metals 242,CO2]</t>
  </si>
  <si>
    <t>Process Emissions after CCS[other metals 242,VOC]</t>
  </si>
  <si>
    <t>Process Emissions after CCS[other metals 242,CO]</t>
  </si>
  <si>
    <t>Process Emissions after CCS[other metals 242,NOx]</t>
  </si>
  <si>
    <t>Process Emissions after CCS[other metals 242,PM10]</t>
  </si>
  <si>
    <t>Process Emissions after CCS[other metals 242,PM25]</t>
  </si>
  <si>
    <t>Process Emissions after CCS[other metals 242,SOx]</t>
  </si>
  <si>
    <t>Process Emissions after CCS[other metals 242,BC]</t>
  </si>
  <si>
    <t>Process Emissions after CCS[other metals 242,OC]</t>
  </si>
  <si>
    <t>Process Emissions after CCS[other metals 242,CH4]</t>
  </si>
  <si>
    <t>Process Emissions after CCS[other metals 242,N2O]</t>
  </si>
  <si>
    <t>Process Emissions after CCS[other metals 242,F gases]</t>
  </si>
  <si>
    <t>Process Emissions after CCS[metal products except machinery and vehicles 25,CO2]</t>
  </si>
  <si>
    <t>Process Emissions after CCS[metal products except machinery and vehicles 25,VOC]</t>
  </si>
  <si>
    <t>Process Emissions after CCS[metal products except machinery and vehicles 25,CO]</t>
  </si>
  <si>
    <t>Process Emissions after CCS[metal products except machinery and vehicles 25,NOx]</t>
  </si>
  <si>
    <t>Process Emissions after CCS[metal products except machinery and vehicles 25,PM10]</t>
  </si>
  <si>
    <t>Process Emissions after CCS[metal products except machinery and vehicles 25,PM25]</t>
  </si>
  <si>
    <t>Process Emissions after CCS[metal products except machinery and vehicles 25,SOx]</t>
  </si>
  <si>
    <t>Process Emissions after CCS[metal products except machinery and vehicles 25,BC]</t>
  </si>
  <si>
    <t>Process Emissions after CCS[metal products except machinery and vehicles 25,OC]</t>
  </si>
  <si>
    <t>Process Emissions after CCS[metal products except machinery and vehicles 25,CH4]</t>
  </si>
  <si>
    <t>Process Emissions after CCS[metal products except machinery and vehicles 25,N2O]</t>
  </si>
  <si>
    <t>Process Emissions after CCS[metal products except machinery and vehicles 25,F gases]</t>
  </si>
  <si>
    <t>Process Emissions after CCS[computers and electronics 26,CO2]</t>
  </si>
  <si>
    <t>Process Emissions after CCS[computers and electronics 26,VOC]</t>
  </si>
  <si>
    <t>Process Emissions after CCS[computers and electronics 26,CO]</t>
  </si>
  <si>
    <t>Process Emissions after CCS[computers and electronics 26,NOx]</t>
  </si>
  <si>
    <t>Process Emissions after CCS[computers and electronics 26,PM10]</t>
  </si>
  <si>
    <t>Process Emissions after CCS[computers and electronics 26,PM25]</t>
  </si>
  <si>
    <t>Process Emissions after CCS[computers and electronics 26,SOx]</t>
  </si>
  <si>
    <t>Process Emissions after CCS[computers and electronics 26,BC]</t>
  </si>
  <si>
    <t>Process Emissions after CCS[computers and electronics 26,OC]</t>
  </si>
  <si>
    <t>Process Emissions after CCS[computers and electronics 26,CH4]</t>
  </si>
  <si>
    <t>Process Emissions after CCS[computers and electronics 26,N2O]</t>
  </si>
  <si>
    <t>Process Emissions after CCS[computers and electronics 26,F gases]</t>
  </si>
  <si>
    <t>Process Emissions after CCS[appliances and electrical equipment 27,CO2]</t>
  </si>
  <si>
    <t>Process Emissions after CCS[appliances and electrical equipment 27,VOC]</t>
  </si>
  <si>
    <t>Process Emissions after CCS[appliances and electrical equipment 27,CO]</t>
  </si>
  <si>
    <t>Process Emissions after CCS[appliances and electrical equipment 27,NOx]</t>
  </si>
  <si>
    <t>Process Emissions after CCS[appliances and electrical equipment 27,PM10]</t>
  </si>
  <si>
    <t>Process Emissions after CCS[appliances and electrical equipment 27,PM25]</t>
  </si>
  <si>
    <t>Process Emissions after CCS[appliances and electrical equipment 27,SOx]</t>
  </si>
  <si>
    <t>Process Emissions after CCS[appliances and electrical equipment 27,BC]</t>
  </si>
  <si>
    <t>Process Emissions after CCS[appliances and electrical equipment 27,OC]</t>
  </si>
  <si>
    <t>Process Emissions after CCS[appliances and electrical equipment 27,CH4]</t>
  </si>
  <si>
    <t>Process Emissions after CCS[appliances and electrical equipment 27,N2O]</t>
  </si>
  <si>
    <t>Process Emissions after CCS[appliances and electrical equipment 27,F gases]</t>
  </si>
  <si>
    <t>Process Emissions after CCS[other machinery 28,CO2]</t>
  </si>
  <si>
    <t>Process Emissions after CCS[other machinery 28,VOC]</t>
  </si>
  <si>
    <t>Process Emissions after CCS[other machinery 28,CO]</t>
  </si>
  <si>
    <t>Process Emissions after CCS[other machinery 28,NOx]</t>
  </si>
  <si>
    <t>Process Emissions after CCS[other machinery 28,PM10]</t>
  </si>
  <si>
    <t>Process Emissions after CCS[other machinery 28,PM25]</t>
  </si>
  <si>
    <t>Process Emissions after CCS[other machinery 28,SOx]</t>
  </si>
  <si>
    <t>Process Emissions after CCS[other machinery 28,BC]</t>
  </si>
  <si>
    <t>Process Emissions after CCS[other machinery 28,OC]</t>
  </si>
  <si>
    <t>Process Emissions after CCS[other machinery 28,CH4]</t>
  </si>
  <si>
    <t>Process Emissions after CCS[other machinery 28,N2O]</t>
  </si>
  <si>
    <t>Process Emissions after CCS[other machinery 28,F gases]</t>
  </si>
  <si>
    <t>Process Emissions after CCS[road vehicles 29,CO2]</t>
  </si>
  <si>
    <t>Process Emissions after CCS[road vehicles 29,VOC]</t>
  </si>
  <si>
    <t>Process Emissions after CCS[road vehicles 29,CO]</t>
  </si>
  <si>
    <t>Process Emissions after CCS[road vehicles 29,NOx]</t>
  </si>
  <si>
    <t>Process Emissions after CCS[road vehicles 29,PM10]</t>
  </si>
  <si>
    <t>Process Emissions after CCS[road vehicles 29,PM25]</t>
  </si>
  <si>
    <t>Process Emissions after CCS[road vehicles 29,SOx]</t>
  </si>
  <si>
    <t>Process Emissions after CCS[road vehicles 29,BC]</t>
  </si>
  <si>
    <t>Process Emissions after CCS[road vehicles 29,OC]</t>
  </si>
  <si>
    <t>Process Emissions after CCS[road vehicles 29,CH4]</t>
  </si>
  <si>
    <t>Process Emissions after CCS[road vehicles 29,N2O]</t>
  </si>
  <si>
    <t>Process Emissions after CCS[road vehicles 29,F gases]</t>
  </si>
  <si>
    <t>Process Emissions after CCS[nonroad vehicles 30,CO2]</t>
  </si>
  <si>
    <t>Process Emissions after CCS[nonroad vehicles 30,VOC]</t>
  </si>
  <si>
    <t>Process Emissions after CCS[nonroad vehicles 30,CO]</t>
  </si>
  <si>
    <t>Process Emissions after CCS[nonroad vehicles 30,NOx]</t>
  </si>
  <si>
    <t>Process Emissions after CCS[nonroad vehicles 30,PM10]</t>
  </si>
  <si>
    <t>Process Emissions after CCS[nonroad vehicles 30,PM25]</t>
  </si>
  <si>
    <t>Process Emissions after CCS[nonroad vehicles 30,SOx]</t>
  </si>
  <si>
    <t>Process Emissions after CCS[nonroad vehicles 30,BC]</t>
  </si>
  <si>
    <t>Process Emissions after CCS[nonroad vehicles 30,OC]</t>
  </si>
  <si>
    <t>Process Emissions after CCS[nonroad vehicles 30,CH4]</t>
  </si>
  <si>
    <t>Process Emissions after CCS[nonroad vehicles 30,N2O]</t>
  </si>
  <si>
    <t>Process Emissions after CCS[nonroad vehicles 30,F gases]</t>
  </si>
  <si>
    <t>Process Emissions after CCS[other manufacturing 31T33,CO2]</t>
  </si>
  <si>
    <t>Process Emissions after CCS[other manufacturing 31T33,VOC]</t>
  </si>
  <si>
    <t>Process Emissions after CCS[other manufacturing 31T33,CO]</t>
  </si>
  <si>
    <t>Process Emissions after CCS[other manufacturing 31T33,NOx]</t>
  </si>
  <si>
    <t>Process Emissions after CCS[other manufacturing 31T33,PM10]</t>
  </si>
  <si>
    <t>Process Emissions after CCS[other manufacturing 31T33,PM25]</t>
  </si>
  <si>
    <t>Process Emissions after CCS[other manufacturing 31T33,SOx]</t>
  </si>
  <si>
    <t>Process Emissions after CCS[other manufacturing 31T33,BC]</t>
  </si>
  <si>
    <t>Process Emissions after CCS[other manufacturing 31T33,OC]</t>
  </si>
  <si>
    <t>Process Emissions after CCS[other manufacturing 31T33,CH4]</t>
  </si>
  <si>
    <t>Process Emissions after CCS[other manufacturing 31T33,N2O]</t>
  </si>
  <si>
    <t>Process Emissions after CCS[other manufacturing 31T33,F gases]</t>
  </si>
  <si>
    <t>Process Emissions after CCS[energy pipelines and gas processing 352T353,CO2]</t>
  </si>
  <si>
    <t>Process Emissions after CCS[energy pipelines and gas processing 352T353,VOC]</t>
  </si>
  <si>
    <t>Process Emissions after CCS[energy pipelines and gas processing 352T353,CO]</t>
  </si>
  <si>
    <t>Process Emissions after CCS[energy pipelines and gas processing 352T353,NOx]</t>
  </si>
  <si>
    <t>Process Emissions after CCS[energy pipelines and gas processing 352T353,PM10]</t>
  </si>
  <si>
    <t>Process Emissions after CCS[energy pipelines and gas processing 352T353,PM25]</t>
  </si>
  <si>
    <t>Process Emissions after CCS[energy pipelines and gas processing 352T353,SOx]</t>
  </si>
  <si>
    <t>Process Emissions after CCS[energy pipelines and gas processing 352T353,BC]</t>
  </si>
  <si>
    <t>Process Emissions after CCS[energy pipelines and gas processing 352T353,OC]</t>
  </si>
  <si>
    <t>Process Emissions after CCS[energy pipelines and gas processing 352T353,CH4]</t>
  </si>
  <si>
    <t>Process Emissions after CCS[energy pipelines and gas processing 352T353,N2O]</t>
  </si>
  <si>
    <t>Process Emissions after CCS[energy pipelines and gas processing 352T353,F gases]</t>
  </si>
  <si>
    <t>Process Emissions after CCS[water and waste 36T39,CO2]</t>
  </si>
  <si>
    <t>Process Emissions after CCS[water and waste 36T39,VOC]</t>
  </si>
  <si>
    <t>Process Emissions after CCS[water and waste 36T39,CO]</t>
  </si>
  <si>
    <t>Process Emissions after CCS[water and waste 36T39,NOx]</t>
  </si>
  <si>
    <t>Process Emissions after CCS[water and waste 36T39,PM10]</t>
  </si>
  <si>
    <t>Process Emissions after CCS[water and waste 36T39,PM25]</t>
  </si>
  <si>
    <t>Process Emissions after CCS[water and waste 36T39,SOx]</t>
  </si>
  <si>
    <t>Process Emissions after CCS[water and waste 36T39,BC]</t>
  </si>
  <si>
    <t>Process Emissions after CCS[water and waste 36T39,OC]</t>
  </si>
  <si>
    <t>Process Emissions after CCS[water and waste 36T39,CH4]</t>
  </si>
  <si>
    <t>Process Emissions after CCS[water and waste 36T39,N2O]</t>
  </si>
  <si>
    <t>Process Emissions after CCS[water and waste 36T39,F gases]</t>
  </si>
  <si>
    <t>Process Emissions after CCS[construction 41T43,CO2]</t>
  </si>
  <si>
    <t>Process Emissions after CCS[construction 41T43,VOC]</t>
  </si>
  <si>
    <t>Process Emissions after CCS[construction 41T43,CO]</t>
  </si>
  <si>
    <t>Process Emissions after CCS[construction 41T43,NOx]</t>
  </si>
  <si>
    <t>Process Emissions after CCS[construction 41T43,PM10]</t>
  </si>
  <si>
    <t>Process Emissions after CCS[construction 41T43,PM25]</t>
  </si>
  <si>
    <t>Process Emissions after CCS[construction 41T43,SOx]</t>
  </si>
  <si>
    <t>Process Emissions after CCS[construction 41T43,BC]</t>
  </si>
  <si>
    <t>Process Emissions after CCS[construction 41T43,OC]</t>
  </si>
  <si>
    <t>Process Emissions after CCS[construction 41T43,CH4]</t>
  </si>
  <si>
    <t>Process Emissions after CCS[construction 41T43,N2O]</t>
  </si>
  <si>
    <t>Process Emissions after CCS[construction 41T43,F gases]</t>
  </si>
  <si>
    <t>Industrial Sector Energy Related Emissions after CCS[electricity if,agriculture and forestry 01T03,CO2]</t>
  </si>
  <si>
    <t>Industrial Sector Energy Related Emissions after CCS[electricity if,agriculture and forestry 01T03,VOC]</t>
  </si>
  <si>
    <t>Industrial Sector Energy Related Emissions after CCS[electricity if,agriculture and forestry 01T03,CO]</t>
  </si>
  <si>
    <t>Industrial Sector Energy Related Emissions after CCS[electricity if,agriculture and forestry 01T03,NOx]</t>
  </si>
  <si>
    <t>Industrial Sector Energy Related Emissions after CCS[electricity if,agriculture and forestry 01T03,PM10]</t>
  </si>
  <si>
    <t>Industrial Sector Energy Related Emissions after CCS[electricity if,agriculture and forestry 01T03,PM25]</t>
  </si>
  <si>
    <t>Industrial Sector Energy Related Emissions after CCS[electricity if,agriculture and forestry 01T03,SOx]</t>
  </si>
  <si>
    <t>Industrial Sector Energy Related Emissions after CCS[electricity if,agriculture and forestry 01T03,BC]</t>
  </si>
  <si>
    <t>Industrial Sector Energy Related Emissions after CCS[electricity if,agriculture and forestry 01T03,OC]</t>
  </si>
  <si>
    <t>Industrial Sector Energy Related Emissions after CCS[electricity if,agriculture and forestry 01T03,CH4]</t>
  </si>
  <si>
    <t>Industrial Sector Energy Related Emissions after CCS[electricity if,agriculture and forestry 01T03,N2O]</t>
  </si>
  <si>
    <t>Industrial Sector Energy Related Emissions after CCS[electricity if,agriculture and forestry 01T03,F gases]</t>
  </si>
  <si>
    <t>Industrial Sector Energy Related Emissions after CCS[electricity if,coal mining 05,CO2]</t>
  </si>
  <si>
    <t>Industrial Sector Energy Related Emissions after CCS[electricity if,coal mining 05,VOC]</t>
  </si>
  <si>
    <t>Industrial Sector Energy Related Emissions after CCS[electricity if,coal mining 05,CO]</t>
  </si>
  <si>
    <t>Industrial Sector Energy Related Emissions after CCS[electricity if,coal mining 05,NOx]</t>
  </si>
  <si>
    <t>Industrial Sector Energy Related Emissions after CCS[electricity if,coal mining 05,PM10]</t>
  </si>
  <si>
    <t>Industrial Sector Energy Related Emissions after CCS[electricity if,coal mining 05,PM25]</t>
  </si>
  <si>
    <t>Industrial Sector Energy Related Emissions after CCS[electricity if,coal mining 05,SOx]</t>
  </si>
  <si>
    <t>Industrial Sector Energy Related Emissions after CCS[electricity if,coal mining 05,BC]</t>
  </si>
  <si>
    <t>Industrial Sector Energy Related Emissions after CCS[electricity if,coal mining 05,OC]</t>
  </si>
  <si>
    <t>Industrial Sector Energy Related Emissions after CCS[electricity if,coal mining 05,CH4]</t>
  </si>
  <si>
    <t>Industrial Sector Energy Related Emissions after CCS[electricity if,coal mining 05,N2O]</t>
  </si>
  <si>
    <t>Industrial Sector Energy Related Emissions after CCS[electricity if,coal mining 05,F gases]</t>
  </si>
  <si>
    <t>Industrial Sector Energy Related Emissions after CCS[electricity if,oil and gas extraction 06,CO2]</t>
  </si>
  <si>
    <t>Industrial Sector Energy Related Emissions after CCS[electricity if,oil and gas extraction 06,VOC]</t>
  </si>
  <si>
    <t>Industrial Sector Energy Related Emissions after CCS[electricity if,oil and gas extraction 06,CO]</t>
  </si>
  <si>
    <t>Industrial Sector Energy Related Emissions after CCS[electricity if,oil and gas extraction 06,NOx]</t>
  </si>
  <si>
    <t>Industrial Sector Energy Related Emissions after CCS[electricity if,oil and gas extraction 06,PM10]</t>
  </si>
  <si>
    <t>Industrial Sector Energy Related Emissions after CCS[electricity if,oil and gas extraction 06,PM25]</t>
  </si>
  <si>
    <t>Industrial Sector Energy Related Emissions after CCS[electricity if,oil and gas extraction 06,SOx]</t>
  </si>
  <si>
    <t>Industrial Sector Energy Related Emissions after CCS[electricity if,oil and gas extraction 06,BC]</t>
  </si>
  <si>
    <t>Industrial Sector Energy Related Emissions after CCS[electricity if,oil and gas extraction 06,OC]</t>
  </si>
  <si>
    <t>Industrial Sector Energy Related Emissions after CCS[electricity if,oil and gas extraction 06,CH4]</t>
  </si>
  <si>
    <t>Industrial Sector Energy Related Emissions after CCS[electricity if,oil and gas extraction 06,N2O]</t>
  </si>
  <si>
    <t>Industrial Sector Energy Related Emissions after CCS[electricity if,oil and gas extraction 06,F gases]</t>
  </si>
  <si>
    <t>Industrial Sector Energy Related Emissions after CCS[electricity if,other mining and quarrying 07T08,CO2]</t>
  </si>
  <si>
    <t>Industrial Sector Energy Related Emissions after CCS[electricity if,other mining and quarrying 07T08,VOC]</t>
  </si>
  <si>
    <t>Industrial Sector Energy Related Emissions after CCS[electricity if,other mining and quarrying 07T08,CO]</t>
  </si>
  <si>
    <t>Industrial Sector Energy Related Emissions after CCS[electricity if,other mining and quarrying 07T08,NOx]</t>
  </si>
  <si>
    <t>Industrial Sector Energy Related Emissions after CCS[electricity if,other mining and quarrying 07T08,PM10]</t>
  </si>
  <si>
    <t>Industrial Sector Energy Related Emissions after CCS[electricity if,other mining and quarrying 07T08,PM25]</t>
  </si>
  <si>
    <t>Industrial Sector Energy Related Emissions after CCS[electricity if,other mining and quarrying 07T08,SOx]</t>
  </si>
  <si>
    <t>Industrial Sector Energy Related Emissions after CCS[electricity if,other mining and quarrying 07T08,BC]</t>
  </si>
  <si>
    <t>Industrial Sector Energy Related Emissions after CCS[electricity if,other mining and quarrying 07T08,OC]</t>
  </si>
  <si>
    <t>Industrial Sector Energy Related Emissions after CCS[electricity if,other mining and quarrying 07T08,CH4]</t>
  </si>
  <si>
    <t>Industrial Sector Energy Related Emissions after CCS[electricity if,other mining and quarrying 07T08,N2O]</t>
  </si>
  <si>
    <t>Industrial Sector Energy Related Emissions after CCS[electricity if,other mining and quarrying 07T08,F gases]</t>
  </si>
  <si>
    <t>Industrial Sector Energy Related Emissions after CCS[electricity if,food beverage and tobacco 10T12,CO2]</t>
  </si>
  <si>
    <t>Industrial Sector Energy Related Emissions after CCS[electricity if,food beverage and tobacco 10T12,VOC]</t>
  </si>
  <si>
    <t>Industrial Sector Energy Related Emissions after CCS[electricity if,food beverage and tobacco 10T12,CO]</t>
  </si>
  <si>
    <t>Industrial Sector Energy Related Emissions after CCS[electricity if,food beverage and tobacco 10T12,NOx]</t>
  </si>
  <si>
    <t>Industrial Sector Energy Related Emissions after CCS[electricity if,food beverage and tobacco 10T12,PM10]</t>
  </si>
  <si>
    <t>Industrial Sector Energy Related Emissions after CCS[electricity if,food beverage and tobacco 10T12,PM25]</t>
  </si>
  <si>
    <t>Industrial Sector Energy Related Emissions after CCS[electricity if,food beverage and tobacco 10T12,SOx]</t>
  </si>
  <si>
    <t>Industrial Sector Energy Related Emissions after CCS[electricity if,food beverage and tobacco 10T12,BC]</t>
  </si>
  <si>
    <t>Industrial Sector Energy Related Emissions after CCS[electricity if,food beverage and tobacco 10T12,OC]</t>
  </si>
  <si>
    <t>Industrial Sector Energy Related Emissions after CCS[electricity if,food beverage and tobacco 10T12,CH4]</t>
  </si>
  <si>
    <t>Industrial Sector Energy Related Emissions after CCS[electricity if,food beverage and tobacco 10T12,N2O]</t>
  </si>
  <si>
    <t>Industrial Sector Energy Related Emissions after CCS[electricity if,food beverage and tobacco 10T12,F gases]</t>
  </si>
  <si>
    <t>Industrial Sector Energy Related Emissions after CCS[electricity if,textiles apparel and leather 13T15,CO2]</t>
  </si>
  <si>
    <t>Industrial Sector Energy Related Emissions after CCS[electricity if,textiles apparel and leather 13T15,VOC]</t>
  </si>
  <si>
    <t>Industrial Sector Energy Related Emissions after CCS[electricity if,textiles apparel and leather 13T15,CO]</t>
  </si>
  <si>
    <t>Industrial Sector Energy Related Emissions after CCS[electricity if,textiles apparel and leather 13T15,NOx]</t>
  </si>
  <si>
    <t>Industrial Sector Energy Related Emissions after CCS[electricity if,textiles apparel and leather 13T15,PM10]</t>
  </si>
  <si>
    <t>Industrial Sector Energy Related Emissions after CCS[electricity if,textiles apparel and leather 13T15,PM25]</t>
  </si>
  <si>
    <t>Industrial Sector Energy Related Emissions after CCS[electricity if,textiles apparel and leather 13T15,SOx]</t>
  </si>
  <si>
    <t>Industrial Sector Energy Related Emissions after CCS[electricity if,textiles apparel and leather 13T15,BC]</t>
  </si>
  <si>
    <t>Industrial Sector Energy Related Emissions after CCS[electricity if,textiles apparel and leather 13T15,OC]</t>
  </si>
  <si>
    <t>Industrial Sector Energy Related Emissions after CCS[electricity if,textiles apparel and leather 13T15,CH4]</t>
  </si>
  <si>
    <t>Industrial Sector Energy Related Emissions after CCS[electricity if,textiles apparel and leather 13T15,N2O]</t>
  </si>
  <si>
    <t>Industrial Sector Energy Related Emissions after CCS[electricity if,textiles apparel and leather 13T15,F gases]</t>
  </si>
  <si>
    <t>Industrial Sector Energy Related Emissions after CCS[electricity if,wood products 16,CO2]</t>
  </si>
  <si>
    <t>Industrial Sector Energy Related Emissions after CCS[electricity if,wood products 16,VOC]</t>
  </si>
  <si>
    <t>Industrial Sector Energy Related Emissions after CCS[electricity if,wood products 16,CO]</t>
  </si>
  <si>
    <t>Industrial Sector Energy Related Emissions after CCS[electricity if,wood products 16,NOx]</t>
  </si>
  <si>
    <t>Industrial Sector Energy Related Emissions after CCS[electricity if,wood products 16,PM10]</t>
  </si>
  <si>
    <t>Industrial Sector Energy Related Emissions after CCS[electricity if,wood products 16,PM25]</t>
  </si>
  <si>
    <t>Industrial Sector Energy Related Emissions after CCS[electricity if,wood products 16,SOx]</t>
  </si>
  <si>
    <t>Industrial Sector Energy Related Emissions after CCS[electricity if,wood products 16,BC]</t>
  </si>
  <si>
    <t>Industrial Sector Energy Related Emissions after CCS[electricity if,wood products 16,OC]</t>
  </si>
  <si>
    <t>Industrial Sector Energy Related Emissions after CCS[electricity if,wood products 16,CH4]</t>
  </si>
  <si>
    <t>Industrial Sector Energy Related Emissions after CCS[electricity if,wood products 16,N2O]</t>
  </si>
  <si>
    <t>Industrial Sector Energy Related Emissions after CCS[electricity if,wood products 16,F gases]</t>
  </si>
  <si>
    <t>Industrial Sector Energy Related Emissions after CCS[electricity if,pulp paper and printing 17T18,CO2]</t>
  </si>
  <si>
    <t>Industrial Sector Energy Related Emissions after CCS[electricity if,pulp paper and printing 17T18,VOC]</t>
  </si>
  <si>
    <t>Industrial Sector Energy Related Emissions after CCS[electricity if,pulp paper and printing 17T18,CO]</t>
  </si>
  <si>
    <t>Industrial Sector Energy Related Emissions after CCS[electricity if,pulp paper and printing 17T18,NOx]</t>
  </si>
  <si>
    <t>Industrial Sector Energy Related Emissions after CCS[electricity if,pulp paper and printing 17T18,PM10]</t>
  </si>
  <si>
    <t>Industrial Sector Energy Related Emissions after CCS[electricity if,pulp paper and printing 17T18,PM25]</t>
  </si>
  <si>
    <t>Industrial Sector Energy Related Emissions after CCS[electricity if,pulp paper and printing 17T18,SOx]</t>
  </si>
  <si>
    <t>Industrial Sector Energy Related Emissions after CCS[electricity if,pulp paper and printing 17T18,BC]</t>
  </si>
  <si>
    <t>Industrial Sector Energy Related Emissions after CCS[electricity if,pulp paper and printing 17T18,OC]</t>
  </si>
  <si>
    <t>Industrial Sector Energy Related Emissions after CCS[electricity if,pulp paper and printing 17T18,CH4]</t>
  </si>
  <si>
    <t>Industrial Sector Energy Related Emissions after CCS[electricity if,pulp paper and printing 17T18,N2O]</t>
  </si>
  <si>
    <t>Industrial Sector Energy Related Emissions after CCS[electricity if,pulp paper and printing 17T18,F gases]</t>
  </si>
  <si>
    <t>Industrial Sector Energy Related Emissions after CCS[electricity if,refined petroleum and coke 19,CO2]</t>
  </si>
  <si>
    <t>Industrial Sector Energy Related Emissions after CCS[electricity if,refined petroleum and coke 19,VOC]</t>
  </si>
  <si>
    <t>Industrial Sector Energy Related Emissions after CCS[electricity if,refined petroleum and coke 19,CO]</t>
  </si>
  <si>
    <t>Industrial Sector Energy Related Emissions after CCS[electricity if,refined petroleum and coke 19,NOx]</t>
  </si>
  <si>
    <t>Industrial Sector Energy Related Emissions after CCS[electricity if,refined petroleum and coke 19,PM10]</t>
  </si>
  <si>
    <t>Industrial Sector Energy Related Emissions after CCS[electricity if,refined petroleum and coke 19,PM25]</t>
  </si>
  <si>
    <t>Industrial Sector Energy Related Emissions after CCS[electricity if,refined petroleum and coke 19,SOx]</t>
  </si>
  <si>
    <t>Industrial Sector Energy Related Emissions after CCS[electricity if,refined petroleum and coke 19,BC]</t>
  </si>
  <si>
    <t>Industrial Sector Energy Related Emissions after CCS[electricity if,refined petroleum and coke 19,OC]</t>
  </si>
  <si>
    <t>Industrial Sector Energy Related Emissions after CCS[electricity if,refined petroleum and coke 19,CH4]</t>
  </si>
  <si>
    <t>Industrial Sector Energy Related Emissions after CCS[electricity if,refined petroleum and coke 19,N2O]</t>
  </si>
  <si>
    <t>Industrial Sector Energy Related Emissions after CCS[electricity if,refined petroleum and coke 19,F gases]</t>
  </si>
  <si>
    <t>Industrial Sector Energy Related Emissions after CCS[electricity if,chemicals 20,CO2]</t>
  </si>
  <si>
    <t>Industrial Sector Energy Related Emissions after CCS[electricity if,chemicals 20,VOC]</t>
  </si>
  <si>
    <t>Industrial Sector Energy Related Emissions after CCS[electricity if,chemicals 20,CO]</t>
  </si>
  <si>
    <t>Industrial Sector Energy Related Emissions after CCS[electricity if,chemicals 20,NOx]</t>
  </si>
  <si>
    <t>Industrial Sector Energy Related Emissions after CCS[electricity if,chemicals 20,PM10]</t>
  </si>
  <si>
    <t>Industrial Sector Energy Related Emissions after CCS[electricity if,chemicals 20,PM25]</t>
  </si>
  <si>
    <t>Industrial Sector Energy Related Emissions after CCS[electricity if,chemicals 20,SOx]</t>
  </si>
  <si>
    <t>Industrial Sector Energy Related Emissions after CCS[electricity if,chemicals 20,BC]</t>
  </si>
  <si>
    <t>Industrial Sector Energy Related Emissions after CCS[electricity if,chemicals 20,OC]</t>
  </si>
  <si>
    <t>Industrial Sector Energy Related Emissions after CCS[electricity if,chemicals 20,CH4]</t>
  </si>
  <si>
    <t>Industrial Sector Energy Related Emissions after CCS[electricity if,chemicals 20,N2O]</t>
  </si>
  <si>
    <t>Industrial Sector Energy Related Emissions after CCS[electricity if,chemicals 20,F gases]</t>
  </si>
  <si>
    <t>Industrial Sector Energy Related Emissions after CCS[electricity if,rubber and plastic products 22,CO2]</t>
  </si>
  <si>
    <t>Industrial Sector Energy Related Emissions after CCS[electricity if,rubber and plastic products 22,VOC]</t>
  </si>
  <si>
    <t>Industrial Sector Energy Related Emissions after CCS[electricity if,rubber and plastic products 22,CO]</t>
  </si>
  <si>
    <t>Industrial Sector Energy Related Emissions after CCS[electricity if,rubber and plastic products 22,NOx]</t>
  </si>
  <si>
    <t>Industrial Sector Energy Related Emissions after CCS[electricity if,rubber and plastic products 22,PM10]</t>
  </si>
  <si>
    <t>Industrial Sector Energy Related Emissions after CCS[electricity if,rubber and plastic products 22,PM25]</t>
  </si>
  <si>
    <t>Industrial Sector Energy Related Emissions after CCS[electricity if,rubber and plastic products 22,SOx]</t>
  </si>
  <si>
    <t>Industrial Sector Energy Related Emissions after CCS[electricity if,rubber and plastic products 22,BC]</t>
  </si>
  <si>
    <t>Industrial Sector Energy Related Emissions after CCS[electricity if,rubber and plastic products 22,OC]</t>
  </si>
  <si>
    <t>Industrial Sector Energy Related Emissions after CCS[electricity if,rubber and plastic products 22,CH4]</t>
  </si>
  <si>
    <t>Industrial Sector Energy Related Emissions after CCS[electricity if,rubber and plastic products 22,N2O]</t>
  </si>
  <si>
    <t>Industrial Sector Energy Related Emissions after CCS[electricity if,rubber and plastic products 22,F gases]</t>
  </si>
  <si>
    <t>Industrial Sector Energy Related Emissions after CCS[electricity if,glass and glass products 231,CO2]</t>
  </si>
  <si>
    <t>Industrial Sector Energy Related Emissions after CCS[electricity if,glass and glass products 231,VOC]</t>
  </si>
  <si>
    <t>Industrial Sector Energy Related Emissions after CCS[electricity if,glass and glass products 231,CO]</t>
  </si>
  <si>
    <t>Industrial Sector Energy Related Emissions after CCS[electricity if,glass and glass products 231,NOx]</t>
  </si>
  <si>
    <t>Industrial Sector Energy Related Emissions after CCS[electricity if,glass and glass products 231,PM10]</t>
  </si>
  <si>
    <t>Industrial Sector Energy Related Emissions after CCS[electricity if,glass and glass products 231,PM25]</t>
  </si>
  <si>
    <t>Industrial Sector Energy Related Emissions after CCS[electricity if,glass and glass products 231,SOx]</t>
  </si>
  <si>
    <t>Industrial Sector Energy Related Emissions after CCS[electricity if,glass and glass products 231,BC]</t>
  </si>
  <si>
    <t>Industrial Sector Energy Related Emissions after CCS[electricity if,glass and glass products 231,OC]</t>
  </si>
  <si>
    <t>Industrial Sector Energy Related Emissions after CCS[electricity if,glass and glass products 231,CH4]</t>
  </si>
  <si>
    <t>Industrial Sector Energy Related Emissions after CCS[electricity if,glass and glass products 231,N2O]</t>
  </si>
  <si>
    <t>Industrial Sector Energy Related Emissions after CCS[electricity if,glass and glass products 231,F gases]</t>
  </si>
  <si>
    <t>Industrial Sector Energy Related Emissions after CCS[electricity if,cement and other nonmetallic minerals 239,CO2]</t>
  </si>
  <si>
    <t>Industrial Sector Energy Related Emissions after CCS[electricity if,cement and other nonmetallic minerals 239,VOC]</t>
  </si>
  <si>
    <t>Industrial Sector Energy Related Emissions after CCS[electricity if,cement and other nonmetallic minerals 239,CO]</t>
  </si>
  <si>
    <t>Industrial Sector Energy Related Emissions after CCS[electricity if,cement and other nonmetallic minerals 239,NOx]</t>
  </si>
  <si>
    <t>Industrial Sector Energy Related Emissions after CCS[electricity if,cement and other nonmetallic minerals 239,PM10]</t>
  </si>
  <si>
    <t>Industrial Sector Energy Related Emissions after CCS[electricity if,cement and other nonmetallic minerals 239,PM25]</t>
  </si>
  <si>
    <t>Industrial Sector Energy Related Emissions after CCS[electricity if,cement and other nonmetallic minerals 239,SOx]</t>
  </si>
  <si>
    <t>Industrial Sector Energy Related Emissions after CCS[electricity if,cement and other nonmetallic minerals 239,BC]</t>
  </si>
  <si>
    <t>Industrial Sector Energy Related Emissions after CCS[electricity if,cement and other nonmetallic minerals 239,OC]</t>
  </si>
  <si>
    <t>Industrial Sector Energy Related Emissions after CCS[electricity if,cement and other nonmetallic minerals 239,CH4]</t>
  </si>
  <si>
    <t>Industrial Sector Energy Related Emissions after CCS[electricity if,cement and other nonmetallic minerals 239,N2O]</t>
  </si>
  <si>
    <t>Industrial Sector Energy Related Emissions after CCS[electricity if,cement and other nonmetallic minerals 239,F gases]</t>
  </si>
  <si>
    <t>Industrial Sector Energy Related Emissions after CCS[electricity if,iron and steel 241,CO2]</t>
  </si>
  <si>
    <t>Industrial Sector Energy Related Emissions after CCS[electricity if,iron and steel 241,VOC]</t>
  </si>
  <si>
    <t>Industrial Sector Energy Related Emissions after CCS[electricity if,iron and steel 241,CO]</t>
  </si>
  <si>
    <t>Industrial Sector Energy Related Emissions after CCS[electricity if,iron and steel 241,NOx]</t>
  </si>
  <si>
    <t>Industrial Sector Energy Related Emissions after CCS[electricity if,iron and steel 241,PM10]</t>
  </si>
  <si>
    <t>Industrial Sector Energy Related Emissions after CCS[electricity if,iron and steel 241,PM25]</t>
  </si>
  <si>
    <t>Industrial Sector Energy Related Emissions after CCS[electricity if,iron and steel 241,SOx]</t>
  </si>
  <si>
    <t>Industrial Sector Energy Related Emissions after CCS[electricity if,iron and steel 241,BC]</t>
  </si>
  <si>
    <t>Industrial Sector Energy Related Emissions after CCS[electricity if,iron and steel 241,OC]</t>
  </si>
  <si>
    <t>Industrial Sector Energy Related Emissions after CCS[electricity if,iron and steel 241,CH4]</t>
  </si>
  <si>
    <t>Industrial Sector Energy Related Emissions after CCS[electricity if,iron and steel 241,N2O]</t>
  </si>
  <si>
    <t>Industrial Sector Energy Related Emissions after CCS[electricity if,iron and steel 241,F gases]</t>
  </si>
  <si>
    <t>Industrial Sector Energy Related Emissions after CCS[electricity if,other metals 242,CO2]</t>
  </si>
  <si>
    <t>Industrial Sector Energy Related Emissions after CCS[electricity if,other metals 242,VOC]</t>
  </si>
  <si>
    <t>Industrial Sector Energy Related Emissions after CCS[electricity if,other metals 242,CO]</t>
  </si>
  <si>
    <t>Industrial Sector Energy Related Emissions after CCS[electricity if,other metals 242,NOx]</t>
  </si>
  <si>
    <t>Industrial Sector Energy Related Emissions after CCS[electricity if,other metals 242,PM10]</t>
  </si>
  <si>
    <t>Industrial Sector Energy Related Emissions after CCS[electricity if,other metals 242,PM25]</t>
  </si>
  <si>
    <t>Industrial Sector Energy Related Emissions after CCS[electricity if,other metals 242,SOx]</t>
  </si>
  <si>
    <t>Industrial Sector Energy Related Emissions after CCS[electricity if,other metals 242,BC]</t>
  </si>
  <si>
    <t>Industrial Sector Energy Related Emissions after CCS[electricity if,other metals 242,OC]</t>
  </si>
  <si>
    <t>Industrial Sector Energy Related Emissions after CCS[electricity if,other metals 242,CH4]</t>
  </si>
  <si>
    <t>Industrial Sector Energy Related Emissions after CCS[electricity if,other metals 242,N2O]</t>
  </si>
  <si>
    <t>Industrial Sector Energy Related Emissions after CCS[electricity if,other metals 242,F gases]</t>
  </si>
  <si>
    <t>Industrial Sector Energy Related Emissions after CCS[electricity if,metal products except machinery and vehicles 25,CO2]</t>
  </si>
  <si>
    <t>Industrial Sector Energy Related Emissions after CCS[electricity if,metal products except machinery and vehicles 25,VOC]</t>
  </si>
  <si>
    <t>Industrial Sector Energy Related Emissions after CCS[electricity if,metal products except machinery and vehicles 25,CO]</t>
  </si>
  <si>
    <t>Industrial Sector Energy Related Emissions after CCS[electricity if,metal products except machinery and vehicles 25,NOx]</t>
  </si>
  <si>
    <t>Industrial Sector Energy Related Emissions after CCS[electricity if,metal products except machinery and vehicles 25,PM10]</t>
  </si>
  <si>
    <t>Industrial Sector Energy Related Emissions after CCS[electricity if,metal products except machinery and vehicles 25,PM25]</t>
  </si>
  <si>
    <t>Industrial Sector Energy Related Emissions after CCS[electricity if,metal products except machinery and vehicles 25,SOx]</t>
  </si>
  <si>
    <t>Industrial Sector Energy Related Emissions after CCS[electricity if,metal products except machinery and vehicles 25,BC]</t>
  </si>
  <si>
    <t>Industrial Sector Energy Related Emissions after CCS[electricity if,metal products except machinery and vehicles 25,OC]</t>
  </si>
  <si>
    <t>Industrial Sector Energy Related Emissions after CCS[electricity if,metal products except machinery and vehicles 25,CH4]</t>
  </si>
  <si>
    <t>Industrial Sector Energy Related Emissions after CCS[electricity if,metal products except machinery and vehicles 25,N2O]</t>
  </si>
  <si>
    <t>Industrial Sector Energy Related Emissions after CCS[electricity if,metal products except machinery and vehicles 25,F gases]</t>
  </si>
  <si>
    <t>Industrial Sector Energy Related Emissions after CCS[electricity if,computers and electronics 26,CO2]</t>
  </si>
  <si>
    <t>Industrial Sector Energy Related Emissions after CCS[electricity if,computers and electronics 26,VOC]</t>
  </si>
  <si>
    <t>Industrial Sector Energy Related Emissions after CCS[electricity if,computers and electronics 26,CO]</t>
  </si>
  <si>
    <t>Industrial Sector Energy Related Emissions after CCS[electricity if,computers and electronics 26,NOx]</t>
  </si>
  <si>
    <t>Industrial Sector Energy Related Emissions after CCS[electricity if,computers and electronics 26,PM10]</t>
  </si>
  <si>
    <t>Industrial Sector Energy Related Emissions after CCS[electricity if,computers and electronics 26,PM25]</t>
  </si>
  <si>
    <t>Industrial Sector Energy Related Emissions after CCS[electricity if,computers and electronics 26,SOx]</t>
  </si>
  <si>
    <t>Industrial Sector Energy Related Emissions after CCS[electricity if,computers and electronics 26,BC]</t>
  </si>
  <si>
    <t>Industrial Sector Energy Related Emissions after CCS[electricity if,computers and electronics 26,OC]</t>
  </si>
  <si>
    <t>Industrial Sector Energy Related Emissions after CCS[electricity if,computers and electronics 26,CH4]</t>
  </si>
  <si>
    <t>Industrial Sector Energy Related Emissions after CCS[electricity if,computers and electronics 26,N2O]</t>
  </si>
  <si>
    <t>Industrial Sector Energy Related Emissions after CCS[electricity if,computers and electronics 26,F gases]</t>
  </si>
  <si>
    <t>Industrial Sector Energy Related Emissions after CCS[electricity if,appliances and electrical equipment 27,CO2]</t>
  </si>
  <si>
    <t>Industrial Sector Energy Related Emissions after CCS[electricity if,appliances and electrical equipment 27,VOC]</t>
  </si>
  <si>
    <t>Industrial Sector Energy Related Emissions after CCS[electricity if,appliances and electrical equipment 27,CO]</t>
  </si>
  <si>
    <t>Industrial Sector Energy Related Emissions after CCS[electricity if,appliances and electrical equipment 27,NOx]</t>
  </si>
  <si>
    <t>Industrial Sector Energy Related Emissions after CCS[electricity if,appliances and electrical equipment 27,PM10]</t>
  </si>
  <si>
    <t>Industrial Sector Energy Related Emissions after CCS[electricity if,appliances and electrical equipment 27,PM25]</t>
  </si>
  <si>
    <t>Industrial Sector Energy Related Emissions after CCS[electricity if,appliances and electrical equipment 27,SOx]</t>
  </si>
  <si>
    <t>Industrial Sector Energy Related Emissions after CCS[electricity if,appliances and electrical equipment 27,BC]</t>
  </si>
  <si>
    <t>Industrial Sector Energy Related Emissions after CCS[electricity if,appliances and electrical equipment 27,OC]</t>
  </si>
  <si>
    <t>Industrial Sector Energy Related Emissions after CCS[electricity if,appliances and electrical equipment 27,CH4]</t>
  </si>
  <si>
    <t>Industrial Sector Energy Related Emissions after CCS[electricity if,appliances and electrical equipment 27,N2O]</t>
  </si>
  <si>
    <t>Industrial Sector Energy Related Emissions after CCS[electricity if,appliances and electrical equipment 27,F gases]</t>
  </si>
  <si>
    <t>Industrial Sector Energy Related Emissions after CCS[electricity if,other machinery 28,CO2]</t>
  </si>
  <si>
    <t>Industrial Sector Energy Related Emissions after CCS[electricity if,other machinery 28,VOC]</t>
  </si>
  <si>
    <t>Industrial Sector Energy Related Emissions after CCS[electricity if,other machinery 28,CO]</t>
  </si>
  <si>
    <t>Industrial Sector Energy Related Emissions after CCS[electricity if,other machinery 28,NOx]</t>
  </si>
  <si>
    <t>Industrial Sector Energy Related Emissions after CCS[electricity if,other machinery 28,PM10]</t>
  </si>
  <si>
    <t>Industrial Sector Energy Related Emissions after CCS[electricity if,other machinery 28,PM25]</t>
  </si>
  <si>
    <t>Industrial Sector Energy Related Emissions after CCS[electricity if,other machinery 28,SOx]</t>
  </si>
  <si>
    <t>Industrial Sector Energy Related Emissions after CCS[electricity if,other machinery 28,BC]</t>
  </si>
  <si>
    <t>Industrial Sector Energy Related Emissions after CCS[electricity if,other machinery 28,OC]</t>
  </si>
  <si>
    <t>Industrial Sector Energy Related Emissions after CCS[electricity if,other machinery 28,CH4]</t>
  </si>
  <si>
    <t>Industrial Sector Energy Related Emissions after CCS[electricity if,other machinery 28,N2O]</t>
  </si>
  <si>
    <t>Industrial Sector Energy Related Emissions after CCS[electricity if,other machinery 28,F gases]</t>
  </si>
  <si>
    <t>Industrial Sector Energy Related Emissions after CCS[electricity if,road vehicles 29,CO2]</t>
  </si>
  <si>
    <t>Industrial Sector Energy Related Emissions after CCS[electricity if,road vehicles 29,VOC]</t>
  </si>
  <si>
    <t>Industrial Sector Energy Related Emissions after CCS[electricity if,road vehicles 29,CO]</t>
  </si>
  <si>
    <t>Industrial Sector Energy Related Emissions after CCS[electricity if,road vehicles 29,NOx]</t>
  </si>
  <si>
    <t>Industrial Sector Energy Related Emissions after CCS[electricity if,road vehicles 29,PM10]</t>
  </si>
  <si>
    <t>Industrial Sector Energy Related Emissions after CCS[electricity if,road vehicles 29,PM25]</t>
  </si>
  <si>
    <t>Industrial Sector Energy Related Emissions after CCS[electricity if,road vehicles 29,SOx]</t>
  </si>
  <si>
    <t>Industrial Sector Energy Related Emissions after CCS[electricity if,road vehicles 29,BC]</t>
  </si>
  <si>
    <t>Industrial Sector Energy Related Emissions after CCS[electricity if,road vehicles 29,OC]</t>
  </si>
  <si>
    <t>Industrial Sector Energy Related Emissions after CCS[electricity if,road vehicles 29,CH4]</t>
  </si>
  <si>
    <t>Industrial Sector Energy Related Emissions after CCS[electricity if,road vehicles 29,N2O]</t>
  </si>
  <si>
    <t>Industrial Sector Energy Related Emissions after CCS[electricity if,road vehicles 29,F gases]</t>
  </si>
  <si>
    <t>Industrial Sector Energy Related Emissions after CCS[electricity if,nonroad vehicles 30,CO2]</t>
  </si>
  <si>
    <t>Industrial Sector Energy Related Emissions after CCS[electricity if,nonroad vehicles 30,VOC]</t>
  </si>
  <si>
    <t>Industrial Sector Energy Related Emissions after CCS[electricity if,nonroad vehicles 30,CO]</t>
  </si>
  <si>
    <t>Industrial Sector Energy Related Emissions after CCS[electricity if,nonroad vehicles 30,NOx]</t>
  </si>
  <si>
    <t>Industrial Sector Energy Related Emissions after CCS[electricity if,nonroad vehicles 30,PM10]</t>
  </si>
  <si>
    <t>Industrial Sector Energy Related Emissions after CCS[electricity if,nonroad vehicles 30,PM25]</t>
  </si>
  <si>
    <t>Industrial Sector Energy Related Emissions after CCS[electricity if,nonroad vehicles 30,SOx]</t>
  </si>
  <si>
    <t>Industrial Sector Energy Related Emissions after CCS[electricity if,nonroad vehicles 30,BC]</t>
  </si>
  <si>
    <t>Industrial Sector Energy Related Emissions after CCS[electricity if,nonroad vehicles 30,OC]</t>
  </si>
  <si>
    <t>Industrial Sector Energy Related Emissions after CCS[electricity if,nonroad vehicles 30,CH4]</t>
  </si>
  <si>
    <t>Industrial Sector Energy Related Emissions after CCS[electricity if,nonroad vehicles 30,N2O]</t>
  </si>
  <si>
    <t>Industrial Sector Energy Related Emissions after CCS[electricity if,nonroad vehicles 30,F gases]</t>
  </si>
  <si>
    <t>Industrial Sector Energy Related Emissions after CCS[electricity if,other manufacturing 31T33,CO2]</t>
  </si>
  <si>
    <t>Industrial Sector Energy Related Emissions after CCS[electricity if,other manufacturing 31T33,VOC]</t>
  </si>
  <si>
    <t>Industrial Sector Energy Related Emissions after CCS[electricity if,other manufacturing 31T33,CO]</t>
  </si>
  <si>
    <t>Industrial Sector Energy Related Emissions after CCS[electricity if,other manufacturing 31T33,NOx]</t>
  </si>
  <si>
    <t>Industrial Sector Energy Related Emissions after CCS[electricity if,other manufacturing 31T33,PM10]</t>
  </si>
  <si>
    <t>Industrial Sector Energy Related Emissions after CCS[electricity if,other manufacturing 31T33,PM25]</t>
  </si>
  <si>
    <t>Industrial Sector Energy Related Emissions after CCS[electricity if,other manufacturing 31T33,SOx]</t>
  </si>
  <si>
    <t>Industrial Sector Energy Related Emissions after CCS[electricity if,other manufacturing 31T33,BC]</t>
  </si>
  <si>
    <t>Industrial Sector Energy Related Emissions after CCS[electricity if,other manufacturing 31T33,OC]</t>
  </si>
  <si>
    <t>Industrial Sector Energy Related Emissions after CCS[electricity if,other manufacturing 31T33,CH4]</t>
  </si>
  <si>
    <t>Industrial Sector Energy Related Emissions after CCS[electricity if,other manufacturing 31T33,N2O]</t>
  </si>
  <si>
    <t>Industrial Sector Energy Related Emissions after CCS[electricity if,other manufacturing 31T33,F gases]</t>
  </si>
  <si>
    <t>Industrial Sector Energy Related Emissions after CCS[electricity if,energy pipelines and gas processing 352T353,CO2]</t>
  </si>
  <si>
    <t>Industrial Sector Energy Related Emissions after CCS[electricity if,energy pipelines and gas processing 352T353,VOC]</t>
  </si>
  <si>
    <t>Industrial Sector Energy Related Emissions after CCS[electricity if,energy pipelines and gas processing 352T353,CO]</t>
  </si>
  <si>
    <t>Industrial Sector Energy Related Emissions after CCS[electricity if,energy pipelines and gas processing 352T353,NOx]</t>
  </si>
  <si>
    <t>Industrial Sector Energy Related Emissions after CCS[electricity if,energy pipelines and gas processing 352T353,PM10]</t>
  </si>
  <si>
    <t>Industrial Sector Energy Related Emissions after CCS[electricity if,energy pipelines and gas processing 352T353,PM25]</t>
  </si>
  <si>
    <t>Industrial Sector Energy Related Emissions after CCS[electricity if,energy pipelines and gas processing 352T353,SOx]</t>
  </si>
  <si>
    <t>Industrial Sector Energy Related Emissions after CCS[electricity if,energy pipelines and gas processing 352T353,BC]</t>
  </si>
  <si>
    <t>Industrial Sector Energy Related Emissions after CCS[electricity if,energy pipelines and gas processing 352T353,OC]</t>
  </si>
  <si>
    <t>Industrial Sector Energy Related Emissions after CCS[electricity if,energy pipelines and gas processing 352T353,CH4]</t>
  </si>
  <si>
    <t>Industrial Sector Energy Related Emissions after CCS[electricity if,energy pipelines and gas processing 352T353,N2O]</t>
  </si>
  <si>
    <t>Industrial Sector Energy Related Emissions after CCS[electricity if,energy pipelines and gas processing 352T353,F gases]</t>
  </si>
  <si>
    <t>Industrial Sector Energy Related Emissions after CCS[electricity if,water and waste 36T39,CO2]</t>
  </si>
  <si>
    <t>Industrial Sector Energy Related Emissions after CCS[electricity if,water and waste 36T39,VOC]</t>
  </si>
  <si>
    <t>Industrial Sector Energy Related Emissions after CCS[electricity if,water and waste 36T39,CO]</t>
  </si>
  <si>
    <t>Industrial Sector Energy Related Emissions after CCS[electricity if,water and waste 36T39,NOx]</t>
  </si>
  <si>
    <t>Industrial Sector Energy Related Emissions after CCS[electricity if,water and waste 36T39,PM10]</t>
  </si>
  <si>
    <t>Industrial Sector Energy Related Emissions after CCS[electricity if,water and waste 36T39,PM25]</t>
  </si>
  <si>
    <t>Industrial Sector Energy Related Emissions after CCS[electricity if,water and waste 36T39,SOx]</t>
  </si>
  <si>
    <t>Industrial Sector Energy Related Emissions after CCS[electricity if,water and waste 36T39,BC]</t>
  </si>
  <si>
    <t>Industrial Sector Energy Related Emissions after CCS[electricity if,water and waste 36T39,OC]</t>
  </si>
  <si>
    <t>Industrial Sector Energy Related Emissions after CCS[electricity if,water and waste 36T39,CH4]</t>
  </si>
  <si>
    <t>Industrial Sector Energy Related Emissions after CCS[electricity if,water and waste 36T39,N2O]</t>
  </si>
  <si>
    <t>Industrial Sector Energy Related Emissions after CCS[electricity if,water and waste 36T39,F gases]</t>
  </si>
  <si>
    <t>Industrial Sector Energy Related Emissions after CCS[electricity if,construction 41T43,CO2]</t>
  </si>
  <si>
    <t>Industrial Sector Energy Related Emissions after CCS[electricity if,construction 41T43,VOC]</t>
  </si>
  <si>
    <t>Industrial Sector Energy Related Emissions after CCS[electricity if,construction 41T43,CO]</t>
  </si>
  <si>
    <t>Industrial Sector Energy Related Emissions after CCS[electricity if,construction 41T43,NOx]</t>
  </si>
  <si>
    <t>Industrial Sector Energy Related Emissions after CCS[electricity if,construction 41T43,PM10]</t>
  </si>
  <si>
    <t>Industrial Sector Energy Related Emissions after CCS[electricity if,construction 41T43,PM25]</t>
  </si>
  <si>
    <t>Industrial Sector Energy Related Emissions after CCS[electricity if,construction 41T43,SOx]</t>
  </si>
  <si>
    <t>Industrial Sector Energy Related Emissions after CCS[electricity if,construction 41T43,BC]</t>
  </si>
  <si>
    <t>Industrial Sector Energy Related Emissions after CCS[electricity if,construction 41T43,OC]</t>
  </si>
  <si>
    <t>Industrial Sector Energy Related Emissions after CCS[electricity if,construction 41T43,CH4]</t>
  </si>
  <si>
    <t>Industrial Sector Energy Related Emissions after CCS[electricity if,construction 41T43,N2O]</t>
  </si>
  <si>
    <t>Industrial Sector Energy Related Emissions after CCS[electricity if,construction 41T43,F gases]</t>
  </si>
  <si>
    <t>Industrial Sector Energy Related Emissions after CCS[hard coal if,agriculture and forestry 01T03,CO2]</t>
  </si>
  <si>
    <t>Industrial Sector Energy Related Emissions after CCS[hard coal if,agriculture and forestry 01T03,VOC]</t>
  </si>
  <si>
    <t>Industrial Sector Energy Related Emissions after CCS[hard coal if,agriculture and forestry 01T03,CO]</t>
  </si>
  <si>
    <t>Industrial Sector Energy Related Emissions after CCS[hard coal if,agriculture and forestry 01T03,NOx]</t>
  </si>
  <si>
    <t>Industrial Sector Energy Related Emissions after CCS[hard coal if,agriculture and forestry 01T03,PM10]</t>
  </si>
  <si>
    <t>Industrial Sector Energy Related Emissions after CCS[hard coal if,agriculture and forestry 01T03,PM25]</t>
  </si>
  <si>
    <t>Industrial Sector Energy Related Emissions after CCS[hard coal if,agriculture and forestry 01T03,SOx]</t>
  </si>
  <si>
    <t>Industrial Sector Energy Related Emissions after CCS[hard coal if,agriculture and forestry 01T03,BC]</t>
  </si>
  <si>
    <t>Industrial Sector Energy Related Emissions after CCS[hard coal if,agriculture and forestry 01T03,OC]</t>
  </si>
  <si>
    <t>Industrial Sector Energy Related Emissions after CCS[hard coal if,agriculture and forestry 01T03,CH4]</t>
  </si>
  <si>
    <t>Industrial Sector Energy Related Emissions after CCS[hard coal if,agriculture and forestry 01T03,N2O]</t>
  </si>
  <si>
    <t>Industrial Sector Energy Related Emissions after CCS[hard coal if,agriculture and forestry 01T03,F gases]</t>
  </si>
  <si>
    <t>Industrial Sector Energy Related Emissions after CCS[hard coal if,coal mining 05,CO2]</t>
  </si>
  <si>
    <t>Industrial Sector Energy Related Emissions after CCS[hard coal if,coal mining 05,VOC]</t>
  </si>
  <si>
    <t>Industrial Sector Energy Related Emissions after CCS[hard coal if,coal mining 05,CO]</t>
  </si>
  <si>
    <t>Industrial Sector Energy Related Emissions after CCS[hard coal if,coal mining 05,NOx]</t>
  </si>
  <si>
    <t>Industrial Sector Energy Related Emissions after CCS[hard coal if,coal mining 05,PM10]</t>
  </si>
  <si>
    <t>Industrial Sector Energy Related Emissions after CCS[hard coal if,coal mining 05,PM25]</t>
  </si>
  <si>
    <t>Industrial Sector Energy Related Emissions after CCS[hard coal if,coal mining 05,SOx]</t>
  </si>
  <si>
    <t>Industrial Sector Energy Related Emissions after CCS[hard coal if,coal mining 05,BC]</t>
  </si>
  <si>
    <t>Industrial Sector Energy Related Emissions after CCS[hard coal if,coal mining 05,OC]</t>
  </si>
  <si>
    <t>Industrial Sector Energy Related Emissions after CCS[hard coal if,coal mining 05,CH4]</t>
  </si>
  <si>
    <t>Industrial Sector Energy Related Emissions after CCS[hard coal if,coal mining 05,N2O]</t>
  </si>
  <si>
    <t>Industrial Sector Energy Related Emissions after CCS[hard coal if,coal mining 05,F gases]</t>
  </si>
  <si>
    <t>Industrial Sector Energy Related Emissions after CCS[hard coal if,oil and gas extraction 06,CO2]</t>
  </si>
  <si>
    <t>Industrial Sector Energy Related Emissions after CCS[hard coal if,oil and gas extraction 06,VOC]</t>
  </si>
  <si>
    <t>Industrial Sector Energy Related Emissions after CCS[hard coal if,oil and gas extraction 06,CO]</t>
  </si>
  <si>
    <t>Industrial Sector Energy Related Emissions after CCS[hard coal if,oil and gas extraction 06,NOx]</t>
  </si>
  <si>
    <t>Industrial Sector Energy Related Emissions after CCS[hard coal if,oil and gas extraction 06,PM10]</t>
  </si>
  <si>
    <t>Industrial Sector Energy Related Emissions after CCS[hard coal if,oil and gas extraction 06,PM25]</t>
  </si>
  <si>
    <t>Industrial Sector Energy Related Emissions after CCS[hard coal if,oil and gas extraction 06,SOx]</t>
  </si>
  <si>
    <t>Industrial Sector Energy Related Emissions after CCS[hard coal if,oil and gas extraction 06,BC]</t>
  </si>
  <si>
    <t>Industrial Sector Energy Related Emissions after CCS[hard coal if,oil and gas extraction 06,OC]</t>
  </si>
  <si>
    <t>Industrial Sector Energy Related Emissions after CCS[hard coal if,oil and gas extraction 06,CH4]</t>
  </si>
  <si>
    <t>Industrial Sector Energy Related Emissions after CCS[hard coal if,oil and gas extraction 06,N2O]</t>
  </si>
  <si>
    <t>Industrial Sector Energy Related Emissions after CCS[hard coal if,oil and gas extraction 06,F gases]</t>
  </si>
  <si>
    <t>Industrial Sector Energy Related Emissions after CCS[hard coal if,other mining and quarrying 07T08,CO2]</t>
  </si>
  <si>
    <t>Industrial Sector Energy Related Emissions after CCS[hard coal if,other mining and quarrying 07T08,VOC]</t>
  </si>
  <si>
    <t>Industrial Sector Energy Related Emissions after CCS[hard coal if,other mining and quarrying 07T08,CO]</t>
  </si>
  <si>
    <t>Industrial Sector Energy Related Emissions after CCS[hard coal if,other mining and quarrying 07T08,NOx]</t>
  </si>
  <si>
    <t>Industrial Sector Energy Related Emissions after CCS[hard coal if,other mining and quarrying 07T08,PM10]</t>
  </si>
  <si>
    <t>Industrial Sector Energy Related Emissions after CCS[hard coal if,other mining and quarrying 07T08,PM25]</t>
  </si>
  <si>
    <t>Industrial Sector Energy Related Emissions after CCS[hard coal if,other mining and quarrying 07T08,SOx]</t>
  </si>
  <si>
    <t>Industrial Sector Energy Related Emissions after CCS[hard coal if,other mining and quarrying 07T08,BC]</t>
  </si>
  <si>
    <t>Industrial Sector Energy Related Emissions after CCS[hard coal if,other mining and quarrying 07T08,OC]</t>
  </si>
  <si>
    <t>Industrial Sector Energy Related Emissions after CCS[hard coal if,other mining and quarrying 07T08,CH4]</t>
  </si>
  <si>
    <t>Industrial Sector Energy Related Emissions after CCS[hard coal if,other mining and quarrying 07T08,N2O]</t>
  </si>
  <si>
    <t>Industrial Sector Energy Related Emissions after CCS[hard coal if,other mining and quarrying 07T08,F gases]</t>
  </si>
  <si>
    <t>Industrial Sector Energy Related Emissions after CCS[hard coal if,food beverage and tobacco 10T12,CO2]</t>
  </si>
  <si>
    <t>Industrial Sector Energy Related Emissions after CCS[hard coal if,food beverage and tobacco 10T12,VOC]</t>
  </si>
  <si>
    <t>Industrial Sector Energy Related Emissions after CCS[hard coal if,food beverage and tobacco 10T12,CO]</t>
  </si>
  <si>
    <t>Industrial Sector Energy Related Emissions after CCS[hard coal if,food beverage and tobacco 10T12,NOx]</t>
  </si>
  <si>
    <t>Industrial Sector Energy Related Emissions after CCS[hard coal if,food beverage and tobacco 10T12,PM10]</t>
  </si>
  <si>
    <t>Industrial Sector Energy Related Emissions after CCS[hard coal if,food beverage and tobacco 10T12,PM25]</t>
  </si>
  <si>
    <t>Industrial Sector Energy Related Emissions after CCS[hard coal if,food beverage and tobacco 10T12,SOx]</t>
  </si>
  <si>
    <t>Industrial Sector Energy Related Emissions after CCS[hard coal if,food beverage and tobacco 10T12,BC]</t>
  </si>
  <si>
    <t>Industrial Sector Energy Related Emissions after CCS[hard coal if,food beverage and tobacco 10T12,OC]</t>
  </si>
  <si>
    <t>Industrial Sector Energy Related Emissions after CCS[hard coal if,food beverage and tobacco 10T12,CH4]</t>
  </si>
  <si>
    <t>Industrial Sector Energy Related Emissions after CCS[hard coal if,food beverage and tobacco 10T12,N2O]</t>
  </si>
  <si>
    <t>Industrial Sector Energy Related Emissions after CCS[hard coal if,food beverage and tobacco 10T12,F gases]</t>
  </si>
  <si>
    <t>Industrial Sector Energy Related Emissions after CCS[hard coal if,textiles apparel and leather 13T15,CO2]</t>
  </si>
  <si>
    <t>Industrial Sector Energy Related Emissions after CCS[hard coal if,textiles apparel and leather 13T15,VOC]</t>
  </si>
  <si>
    <t>Industrial Sector Energy Related Emissions after CCS[hard coal if,textiles apparel and leather 13T15,CO]</t>
  </si>
  <si>
    <t>Industrial Sector Energy Related Emissions after CCS[hard coal if,textiles apparel and leather 13T15,NOx]</t>
  </si>
  <si>
    <t>Industrial Sector Energy Related Emissions after CCS[hard coal if,textiles apparel and leather 13T15,PM10]</t>
  </si>
  <si>
    <t>Industrial Sector Energy Related Emissions after CCS[hard coal if,textiles apparel and leather 13T15,PM25]</t>
  </si>
  <si>
    <t>Industrial Sector Energy Related Emissions after CCS[hard coal if,textiles apparel and leather 13T15,SOx]</t>
  </si>
  <si>
    <t>Industrial Sector Energy Related Emissions after CCS[hard coal if,textiles apparel and leather 13T15,BC]</t>
  </si>
  <si>
    <t>Industrial Sector Energy Related Emissions after CCS[hard coal if,textiles apparel and leather 13T15,OC]</t>
  </si>
  <si>
    <t>Industrial Sector Energy Related Emissions after CCS[hard coal if,textiles apparel and leather 13T15,CH4]</t>
  </si>
  <si>
    <t>Industrial Sector Energy Related Emissions after CCS[hard coal if,textiles apparel and leather 13T15,N2O]</t>
  </si>
  <si>
    <t>Industrial Sector Energy Related Emissions after CCS[hard coal if,textiles apparel and leather 13T15,F gases]</t>
  </si>
  <si>
    <t>Industrial Sector Energy Related Emissions after CCS[hard coal if,wood products 16,CO2]</t>
  </si>
  <si>
    <t>Industrial Sector Energy Related Emissions after CCS[hard coal if,wood products 16,VOC]</t>
  </si>
  <si>
    <t>Industrial Sector Energy Related Emissions after CCS[hard coal if,wood products 16,CO]</t>
  </si>
  <si>
    <t>Industrial Sector Energy Related Emissions after CCS[hard coal if,wood products 16,NOx]</t>
  </si>
  <si>
    <t>Industrial Sector Energy Related Emissions after CCS[hard coal if,wood products 16,PM10]</t>
  </si>
  <si>
    <t>Industrial Sector Energy Related Emissions after CCS[hard coal if,wood products 16,PM25]</t>
  </si>
  <si>
    <t>Industrial Sector Energy Related Emissions after CCS[hard coal if,wood products 16,SOx]</t>
  </si>
  <si>
    <t>Industrial Sector Energy Related Emissions after CCS[hard coal if,wood products 16,BC]</t>
  </si>
  <si>
    <t>Industrial Sector Energy Related Emissions after CCS[hard coal if,wood products 16,OC]</t>
  </si>
  <si>
    <t>Industrial Sector Energy Related Emissions after CCS[hard coal if,wood products 16,CH4]</t>
  </si>
  <si>
    <t>Industrial Sector Energy Related Emissions after CCS[hard coal if,wood products 16,N2O]</t>
  </si>
  <si>
    <t>Industrial Sector Energy Related Emissions after CCS[hard coal if,wood products 16,F gases]</t>
  </si>
  <si>
    <t>Industrial Sector Energy Related Emissions after CCS[hard coal if,pulp paper and printing 17T18,CO2]</t>
  </si>
  <si>
    <t>Industrial Sector Energy Related Emissions after CCS[hard coal if,pulp paper and printing 17T18,VOC]</t>
  </si>
  <si>
    <t>Industrial Sector Energy Related Emissions after CCS[hard coal if,pulp paper and printing 17T18,CO]</t>
  </si>
  <si>
    <t>Industrial Sector Energy Related Emissions after CCS[hard coal if,pulp paper and printing 17T18,NOx]</t>
  </si>
  <si>
    <t>Industrial Sector Energy Related Emissions after CCS[hard coal if,pulp paper and printing 17T18,PM10]</t>
  </si>
  <si>
    <t>Industrial Sector Energy Related Emissions after CCS[hard coal if,pulp paper and printing 17T18,PM25]</t>
  </si>
  <si>
    <t>Industrial Sector Energy Related Emissions after CCS[hard coal if,pulp paper and printing 17T18,SOx]</t>
  </si>
  <si>
    <t>Industrial Sector Energy Related Emissions after CCS[hard coal if,pulp paper and printing 17T18,BC]</t>
  </si>
  <si>
    <t>Industrial Sector Energy Related Emissions after CCS[hard coal if,pulp paper and printing 17T18,OC]</t>
  </si>
  <si>
    <t>Industrial Sector Energy Related Emissions after CCS[hard coal if,pulp paper and printing 17T18,CH4]</t>
  </si>
  <si>
    <t>Industrial Sector Energy Related Emissions after CCS[hard coal if,pulp paper and printing 17T18,N2O]</t>
  </si>
  <si>
    <t>Industrial Sector Energy Related Emissions after CCS[hard coal if,pulp paper and printing 17T18,F gases]</t>
  </si>
  <si>
    <t>Industrial Sector Energy Related Emissions after CCS[hard coal if,refined petroleum and coke 19,CO2]</t>
  </si>
  <si>
    <t>Industrial Sector Energy Related Emissions after CCS[hard coal if,refined petroleum and coke 19,VOC]</t>
  </si>
  <si>
    <t>Industrial Sector Energy Related Emissions after CCS[hard coal if,refined petroleum and coke 19,CO]</t>
  </si>
  <si>
    <t>Industrial Sector Energy Related Emissions after CCS[hard coal if,refined petroleum and coke 19,NOx]</t>
  </si>
  <si>
    <t>Industrial Sector Energy Related Emissions after CCS[hard coal if,refined petroleum and coke 19,PM10]</t>
  </si>
  <si>
    <t>Industrial Sector Energy Related Emissions after CCS[hard coal if,refined petroleum and coke 19,PM25]</t>
  </si>
  <si>
    <t>Industrial Sector Energy Related Emissions after CCS[hard coal if,refined petroleum and coke 19,SOx]</t>
  </si>
  <si>
    <t>Industrial Sector Energy Related Emissions after CCS[hard coal if,refined petroleum and coke 19,BC]</t>
  </si>
  <si>
    <t>Industrial Sector Energy Related Emissions after CCS[hard coal if,refined petroleum and coke 19,OC]</t>
  </si>
  <si>
    <t>Industrial Sector Energy Related Emissions after CCS[hard coal if,refined petroleum and coke 19,CH4]</t>
  </si>
  <si>
    <t>Industrial Sector Energy Related Emissions after CCS[hard coal if,refined petroleum and coke 19,N2O]</t>
  </si>
  <si>
    <t>Industrial Sector Energy Related Emissions after CCS[hard coal if,refined petroleum and coke 19,F gases]</t>
  </si>
  <si>
    <t>Industrial Sector Energy Related Emissions after CCS[hard coal if,chemicals 20,CO2]</t>
  </si>
  <si>
    <t>Industrial Sector Energy Related Emissions after CCS[hard coal if,chemicals 20,VOC]</t>
  </si>
  <si>
    <t>Industrial Sector Energy Related Emissions after CCS[hard coal if,chemicals 20,CO]</t>
  </si>
  <si>
    <t>Industrial Sector Energy Related Emissions after CCS[hard coal if,chemicals 20,NOx]</t>
  </si>
  <si>
    <t>Industrial Sector Energy Related Emissions after CCS[hard coal if,chemicals 20,PM10]</t>
  </si>
  <si>
    <t>Industrial Sector Energy Related Emissions after CCS[hard coal if,chemicals 20,PM25]</t>
  </si>
  <si>
    <t>Industrial Sector Energy Related Emissions after CCS[hard coal if,chemicals 20,SOx]</t>
  </si>
  <si>
    <t>Industrial Sector Energy Related Emissions after CCS[hard coal if,chemicals 20,BC]</t>
  </si>
  <si>
    <t>Industrial Sector Energy Related Emissions after CCS[hard coal if,chemicals 20,OC]</t>
  </si>
  <si>
    <t>Industrial Sector Energy Related Emissions after CCS[hard coal if,chemicals 20,CH4]</t>
  </si>
  <si>
    <t>Industrial Sector Energy Related Emissions after CCS[hard coal if,chemicals 20,N2O]</t>
  </si>
  <si>
    <t>Industrial Sector Energy Related Emissions after CCS[hard coal if,chemicals 20,F gases]</t>
  </si>
  <si>
    <t>Industrial Sector Energy Related Emissions after CCS[hard coal if,rubber and plastic products 22,CO2]</t>
  </si>
  <si>
    <t>Industrial Sector Energy Related Emissions after CCS[hard coal if,rubber and plastic products 22,VOC]</t>
  </si>
  <si>
    <t>Industrial Sector Energy Related Emissions after CCS[hard coal if,rubber and plastic products 22,CO]</t>
  </si>
  <si>
    <t>Industrial Sector Energy Related Emissions after CCS[hard coal if,rubber and plastic products 22,NOx]</t>
  </si>
  <si>
    <t>Industrial Sector Energy Related Emissions after CCS[hard coal if,rubber and plastic products 22,PM10]</t>
  </si>
  <si>
    <t>Industrial Sector Energy Related Emissions after CCS[hard coal if,rubber and plastic products 22,PM25]</t>
  </si>
  <si>
    <t>Industrial Sector Energy Related Emissions after CCS[hard coal if,rubber and plastic products 22,SOx]</t>
  </si>
  <si>
    <t>Industrial Sector Energy Related Emissions after CCS[hard coal if,rubber and plastic products 22,BC]</t>
  </si>
  <si>
    <t>Industrial Sector Energy Related Emissions after CCS[hard coal if,rubber and plastic products 22,OC]</t>
  </si>
  <si>
    <t>Industrial Sector Energy Related Emissions after CCS[hard coal if,rubber and plastic products 22,CH4]</t>
  </si>
  <si>
    <t>Industrial Sector Energy Related Emissions after CCS[hard coal if,rubber and plastic products 22,N2O]</t>
  </si>
  <si>
    <t>Industrial Sector Energy Related Emissions after CCS[hard coal if,rubber and plastic products 22,F gases]</t>
  </si>
  <si>
    <t>Industrial Sector Energy Related Emissions after CCS[hard coal if,glass and glass products 231,CO2]</t>
  </si>
  <si>
    <t>Industrial Sector Energy Related Emissions after CCS[hard coal if,glass and glass products 231,VOC]</t>
  </si>
  <si>
    <t>Industrial Sector Energy Related Emissions after CCS[hard coal if,glass and glass products 231,CO]</t>
  </si>
  <si>
    <t>Industrial Sector Energy Related Emissions after CCS[hard coal if,glass and glass products 231,NOx]</t>
  </si>
  <si>
    <t>Industrial Sector Energy Related Emissions after CCS[hard coal if,glass and glass products 231,PM10]</t>
  </si>
  <si>
    <t>Industrial Sector Energy Related Emissions after CCS[hard coal if,glass and glass products 231,PM25]</t>
  </si>
  <si>
    <t>Industrial Sector Energy Related Emissions after CCS[hard coal if,glass and glass products 231,SOx]</t>
  </si>
  <si>
    <t>Industrial Sector Energy Related Emissions after CCS[hard coal if,glass and glass products 231,BC]</t>
  </si>
  <si>
    <t>Industrial Sector Energy Related Emissions after CCS[hard coal if,glass and glass products 231,OC]</t>
  </si>
  <si>
    <t>Industrial Sector Energy Related Emissions after CCS[hard coal if,glass and glass products 231,CH4]</t>
  </si>
  <si>
    <t>Industrial Sector Energy Related Emissions after CCS[hard coal if,glass and glass products 231,N2O]</t>
  </si>
  <si>
    <t>Industrial Sector Energy Related Emissions after CCS[hard coal if,glass and glass products 231,F gases]</t>
  </si>
  <si>
    <t>Industrial Sector Energy Related Emissions after CCS[hard coal if,cement and other nonmetallic minerals 239,CO2]</t>
  </si>
  <si>
    <t>Industrial Sector Energy Related Emissions after CCS[hard coal if,cement and other nonmetallic minerals 239,VOC]</t>
  </si>
  <si>
    <t>Industrial Sector Energy Related Emissions after CCS[hard coal if,cement and other nonmetallic minerals 239,CO]</t>
  </si>
  <si>
    <t>Industrial Sector Energy Related Emissions after CCS[hard coal if,cement and other nonmetallic minerals 239,NOx]</t>
  </si>
  <si>
    <t>Industrial Sector Energy Related Emissions after CCS[hard coal if,cement and other nonmetallic minerals 239,PM10]</t>
  </si>
  <si>
    <t>Industrial Sector Energy Related Emissions after CCS[hard coal if,cement and other nonmetallic minerals 239,PM25]</t>
  </si>
  <si>
    <t>Industrial Sector Energy Related Emissions after CCS[hard coal if,cement and other nonmetallic minerals 239,SOx]</t>
  </si>
  <si>
    <t>Industrial Sector Energy Related Emissions after CCS[hard coal if,cement and other nonmetallic minerals 239,BC]</t>
  </si>
  <si>
    <t>Industrial Sector Energy Related Emissions after CCS[hard coal if,cement and other nonmetallic minerals 239,OC]</t>
  </si>
  <si>
    <t>Industrial Sector Energy Related Emissions after CCS[hard coal if,cement and other nonmetallic minerals 239,CH4]</t>
  </si>
  <si>
    <t>Industrial Sector Energy Related Emissions after CCS[hard coal if,cement and other nonmetallic minerals 239,N2O]</t>
  </si>
  <si>
    <t>Industrial Sector Energy Related Emissions after CCS[hard coal if,cement and other nonmetallic minerals 239,F gases]</t>
  </si>
  <si>
    <t>Industrial Sector Energy Related Emissions after CCS[hard coal if,iron and steel 241,CO2]</t>
  </si>
  <si>
    <t>Industrial Sector Energy Related Emissions after CCS[hard coal if,iron and steel 241,VOC]</t>
  </si>
  <si>
    <t>Industrial Sector Energy Related Emissions after CCS[hard coal if,iron and steel 241,CO]</t>
  </si>
  <si>
    <t>Industrial Sector Energy Related Emissions after CCS[hard coal if,iron and steel 241,NOx]</t>
  </si>
  <si>
    <t>Industrial Sector Energy Related Emissions after CCS[hard coal if,iron and steel 241,PM10]</t>
  </si>
  <si>
    <t>Industrial Sector Energy Related Emissions after CCS[hard coal if,iron and steel 241,PM25]</t>
  </si>
  <si>
    <t>Industrial Sector Energy Related Emissions after CCS[hard coal if,iron and steel 241,SOx]</t>
  </si>
  <si>
    <t>Industrial Sector Energy Related Emissions after CCS[hard coal if,iron and steel 241,BC]</t>
  </si>
  <si>
    <t>Industrial Sector Energy Related Emissions after CCS[hard coal if,iron and steel 241,OC]</t>
  </si>
  <si>
    <t>Industrial Sector Energy Related Emissions after CCS[hard coal if,iron and steel 241,CH4]</t>
  </si>
  <si>
    <t>Industrial Sector Energy Related Emissions after CCS[hard coal if,iron and steel 241,N2O]</t>
  </si>
  <si>
    <t>Industrial Sector Energy Related Emissions after CCS[hard coal if,iron and steel 241,F gases]</t>
  </si>
  <si>
    <t>Industrial Sector Energy Related Emissions after CCS[hard coal if,other metals 242,CO2]</t>
  </si>
  <si>
    <t>Industrial Sector Energy Related Emissions after CCS[hard coal if,other metals 242,VOC]</t>
  </si>
  <si>
    <t>Industrial Sector Energy Related Emissions after CCS[hard coal if,other metals 242,CO]</t>
  </si>
  <si>
    <t>Industrial Sector Energy Related Emissions after CCS[hard coal if,other metals 242,NOx]</t>
  </si>
  <si>
    <t>Industrial Sector Energy Related Emissions after CCS[hard coal if,other metals 242,PM10]</t>
  </si>
  <si>
    <t>Industrial Sector Energy Related Emissions after CCS[hard coal if,other metals 242,PM25]</t>
  </si>
  <si>
    <t>Industrial Sector Energy Related Emissions after CCS[hard coal if,other metals 242,SOx]</t>
  </si>
  <si>
    <t>Industrial Sector Energy Related Emissions after CCS[hard coal if,other metals 242,BC]</t>
  </si>
  <si>
    <t>Industrial Sector Energy Related Emissions after CCS[hard coal if,other metals 242,OC]</t>
  </si>
  <si>
    <t>Industrial Sector Energy Related Emissions after CCS[hard coal if,other metals 242,CH4]</t>
  </si>
  <si>
    <t>Industrial Sector Energy Related Emissions after CCS[hard coal if,other metals 242,N2O]</t>
  </si>
  <si>
    <t>Industrial Sector Energy Related Emissions after CCS[hard coal if,other metals 242,F gases]</t>
  </si>
  <si>
    <t>Industrial Sector Energy Related Emissions after CCS[hard coal if,metal products except machinery and vehicles 25,CO2]</t>
  </si>
  <si>
    <t>Industrial Sector Energy Related Emissions after CCS[hard coal if,metal products except machinery and vehicles 25,VOC]</t>
  </si>
  <si>
    <t>Industrial Sector Energy Related Emissions after CCS[hard coal if,metal products except machinery and vehicles 25,CO]</t>
  </si>
  <si>
    <t>Industrial Sector Energy Related Emissions after CCS[hard coal if,metal products except machinery and vehicles 25,NOx]</t>
  </si>
  <si>
    <t>Industrial Sector Energy Related Emissions after CCS[hard coal if,metal products except machinery and vehicles 25,PM10]</t>
  </si>
  <si>
    <t>Industrial Sector Energy Related Emissions after CCS[hard coal if,metal products except machinery and vehicles 25,PM25]</t>
  </si>
  <si>
    <t>Industrial Sector Energy Related Emissions after CCS[hard coal if,metal products except machinery and vehicles 25,SOx]</t>
  </si>
  <si>
    <t>Industrial Sector Energy Related Emissions after CCS[hard coal if,metal products except machinery and vehicles 25,BC]</t>
  </si>
  <si>
    <t>Industrial Sector Energy Related Emissions after CCS[hard coal if,metal products except machinery and vehicles 25,OC]</t>
  </si>
  <si>
    <t>Industrial Sector Energy Related Emissions after CCS[hard coal if,metal products except machinery and vehicles 25,CH4]</t>
  </si>
  <si>
    <t>Industrial Sector Energy Related Emissions after CCS[hard coal if,metal products except machinery and vehicles 25,N2O]</t>
  </si>
  <si>
    <t>Industrial Sector Energy Related Emissions after CCS[hard coal if,metal products except machinery and vehicles 25,F gases]</t>
  </si>
  <si>
    <t>Industrial Sector Energy Related Emissions after CCS[hard coal if,computers and electronics 26,CO2]</t>
  </si>
  <si>
    <t>Industrial Sector Energy Related Emissions after CCS[hard coal if,computers and electronics 26,VOC]</t>
  </si>
  <si>
    <t>Industrial Sector Energy Related Emissions after CCS[hard coal if,computers and electronics 26,CO]</t>
  </si>
  <si>
    <t>Industrial Sector Energy Related Emissions after CCS[hard coal if,computers and electronics 26,NOx]</t>
  </si>
  <si>
    <t>Industrial Sector Energy Related Emissions after CCS[hard coal if,computers and electronics 26,PM10]</t>
  </si>
  <si>
    <t>Industrial Sector Energy Related Emissions after CCS[hard coal if,computers and electronics 26,PM25]</t>
  </si>
  <si>
    <t>Industrial Sector Energy Related Emissions after CCS[hard coal if,computers and electronics 26,SOx]</t>
  </si>
  <si>
    <t>Industrial Sector Energy Related Emissions after CCS[hard coal if,computers and electronics 26,BC]</t>
  </si>
  <si>
    <t>Industrial Sector Energy Related Emissions after CCS[hard coal if,computers and electronics 26,OC]</t>
  </si>
  <si>
    <t>Industrial Sector Energy Related Emissions after CCS[hard coal if,computers and electronics 26,CH4]</t>
  </si>
  <si>
    <t>Industrial Sector Energy Related Emissions after CCS[hard coal if,computers and electronics 26,N2O]</t>
  </si>
  <si>
    <t>Industrial Sector Energy Related Emissions after CCS[hard coal if,computers and electronics 26,F gases]</t>
  </si>
  <si>
    <t>Industrial Sector Energy Related Emissions after CCS[hard coal if,appliances and electrical equipment 27,CO2]</t>
  </si>
  <si>
    <t>Industrial Sector Energy Related Emissions after CCS[hard coal if,appliances and electrical equipment 27,VOC]</t>
  </si>
  <si>
    <t>Industrial Sector Energy Related Emissions after CCS[hard coal if,appliances and electrical equipment 27,CO]</t>
  </si>
  <si>
    <t>Industrial Sector Energy Related Emissions after CCS[hard coal if,appliances and electrical equipment 27,NOx]</t>
  </si>
  <si>
    <t>Industrial Sector Energy Related Emissions after CCS[hard coal if,appliances and electrical equipment 27,PM10]</t>
  </si>
  <si>
    <t>Industrial Sector Energy Related Emissions after CCS[hard coal if,appliances and electrical equipment 27,PM25]</t>
  </si>
  <si>
    <t>Industrial Sector Energy Related Emissions after CCS[hard coal if,appliances and electrical equipment 27,SOx]</t>
  </si>
  <si>
    <t>Industrial Sector Energy Related Emissions after CCS[hard coal if,appliances and electrical equipment 27,BC]</t>
  </si>
  <si>
    <t>Industrial Sector Energy Related Emissions after CCS[hard coal if,appliances and electrical equipment 27,OC]</t>
  </si>
  <si>
    <t>Industrial Sector Energy Related Emissions after CCS[hard coal if,appliances and electrical equipment 27,CH4]</t>
  </si>
  <si>
    <t>Industrial Sector Energy Related Emissions after CCS[hard coal if,appliances and electrical equipment 27,N2O]</t>
  </si>
  <si>
    <t>Industrial Sector Energy Related Emissions after CCS[hard coal if,appliances and electrical equipment 27,F gases]</t>
  </si>
  <si>
    <t>Industrial Sector Energy Related Emissions after CCS[hard coal if,other machinery 28,CO2]</t>
  </si>
  <si>
    <t>Industrial Sector Energy Related Emissions after CCS[hard coal if,other machinery 28,VOC]</t>
  </si>
  <si>
    <t>Industrial Sector Energy Related Emissions after CCS[hard coal if,other machinery 28,CO]</t>
  </si>
  <si>
    <t>Industrial Sector Energy Related Emissions after CCS[hard coal if,other machinery 28,NOx]</t>
  </si>
  <si>
    <t>Industrial Sector Energy Related Emissions after CCS[hard coal if,other machinery 28,PM10]</t>
  </si>
  <si>
    <t>Industrial Sector Energy Related Emissions after CCS[hard coal if,other machinery 28,PM25]</t>
  </si>
  <si>
    <t>Industrial Sector Energy Related Emissions after CCS[hard coal if,other machinery 28,SOx]</t>
  </si>
  <si>
    <t>Industrial Sector Energy Related Emissions after CCS[hard coal if,other machinery 28,BC]</t>
  </si>
  <si>
    <t>Industrial Sector Energy Related Emissions after CCS[hard coal if,other machinery 28,OC]</t>
  </si>
  <si>
    <t>Industrial Sector Energy Related Emissions after CCS[hard coal if,other machinery 28,CH4]</t>
  </si>
  <si>
    <t>Industrial Sector Energy Related Emissions after CCS[hard coal if,other machinery 28,N2O]</t>
  </si>
  <si>
    <t>Industrial Sector Energy Related Emissions after CCS[hard coal if,other machinery 28,F gases]</t>
  </si>
  <si>
    <t>Industrial Sector Energy Related Emissions after CCS[hard coal if,road vehicles 29,CO2]</t>
  </si>
  <si>
    <t>Industrial Sector Energy Related Emissions after CCS[hard coal if,road vehicles 29,VOC]</t>
  </si>
  <si>
    <t>Industrial Sector Energy Related Emissions after CCS[hard coal if,road vehicles 29,CO]</t>
  </si>
  <si>
    <t>Industrial Sector Energy Related Emissions after CCS[hard coal if,road vehicles 29,NOx]</t>
  </si>
  <si>
    <t>Industrial Sector Energy Related Emissions after CCS[hard coal if,road vehicles 29,PM10]</t>
  </si>
  <si>
    <t>Industrial Sector Energy Related Emissions after CCS[hard coal if,road vehicles 29,PM25]</t>
  </si>
  <si>
    <t>Industrial Sector Energy Related Emissions after CCS[hard coal if,road vehicles 29,SOx]</t>
  </si>
  <si>
    <t>Industrial Sector Energy Related Emissions after CCS[hard coal if,road vehicles 29,BC]</t>
  </si>
  <si>
    <t>Industrial Sector Energy Related Emissions after CCS[hard coal if,road vehicles 29,OC]</t>
  </si>
  <si>
    <t>Industrial Sector Energy Related Emissions after CCS[hard coal if,road vehicles 29,CH4]</t>
  </si>
  <si>
    <t>Industrial Sector Energy Related Emissions after CCS[hard coal if,road vehicles 29,N2O]</t>
  </si>
  <si>
    <t>Industrial Sector Energy Related Emissions after CCS[hard coal if,road vehicles 29,F gases]</t>
  </si>
  <si>
    <t>Industrial Sector Energy Related Emissions after CCS[hard coal if,nonroad vehicles 30,CO2]</t>
  </si>
  <si>
    <t>Industrial Sector Energy Related Emissions after CCS[hard coal if,nonroad vehicles 30,VOC]</t>
  </si>
  <si>
    <t>Industrial Sector Energy Related Emissions after CCS[hard coal if,nonroad vehicles 30,CO]</t>
  </si>
  <si>
    <t>Industrial Sector Energy Related Emissions after CCS[hard coal if,nonroad vehicles 30,NOx]</t>
  </si>
  <si>
    <t>Industrial Sector Energy Related Emissions after CCS[hard coal if,nonroad vehicles 30,PM10]</t>
  </si>
  <si>
    <t>Industrial Sector Energy Related Emissions after CCS[hard coal if,nonroad vehicles 30,PM25]</t>
  </si>
  <si>
    <t>Industrial Sector Energy Related Emissions after CCS[hard coal if,nonroad vehicles 30,SOx]</t>
  </si>
  <si>
    <t>Industrial Sector Energy Related Emissions after CCS[hard coal if,nonroad vehicles 30,BC]</t>
  </si>
  <si>
    <t>Industrial Sector Energy Related Emissions after CCS[hard coal if,nonroad vehicles 30,OC]</t>
  </si>
  <si>
    <t>Industrial Sector Energy Related Emissions after CCS[hard coal if,nonroad vehicles 30,CH4]</t>
  </si>
  <si>
    <t>Industrial Sector Energy Related Emissions after CCS[hard coal if,nonroad vehicles 30,N2O]</t>
  </si>
  <si>
    <t>Industrial Sector Energy Related Emissions after CCS[hard coal if,nonroad vehicles 30,F gases]</t>
  </si>
  <si>
    <t>Industrial Sector Energy Related Emissions after CCS[hard coal if,other manufacturing 31T33,CO2]</t>
  </si>
  <si>
    <t>Industrial Sector Energy Related Emissions after CCS[hard coal if,other manufacturing 31T33,VOC]</t>
  </si>
  <si>
    <t>Industrial Sector Energy Related Emissions after CCS[hard coal if,other manufacturing 31T33,CO]</t>
  </si>
  <si>
    <t>Industrial Sector Energy Related Emissions after CCS[hard coal if,other manufacturing 31T33,NOx]</t>
  </si>
  <si>
    <t>Industrial Sector Energy Related Emissions after CCS[hard coal if,other manufacturing 31T33,PM10]</t>
  </si>
  <si>
    <t>Industrial Sector Energy Related Emissions after CCS[hard coal if,other manufacturing 31T33,PM25]</t>
  </si>
  <si>
    <t>Industrial Sector Energy Related Emissions after CCS[hard coal if,other manufacturing 31T33,SOx]</t>
  </si>
  <si>
    <t>Industrial Sector Energy Related Emissions after CCS[hard coal if,other manufacturing 31T33,BC]</t>
  </si>
  <si>
    <t>Industrial Sector Energy Related Emissions after CCS[hard coal if,other manufacturing 31T33,OC]</t>
  </si>
  <si>
    <t>Industrial Sector Energy Related Emissions after CCS[hard coal if,other manufacturing 31T33,CH4]</t>
  </si>
  <si>
    <t>Industrial Sector Energy Related Emissions after CCS[hard coal if,other manufacturing 31T33,N2O]</t>
  </si>
  <si>
    <t>Industrial Sector Energy Related Emissions after CCS[hard coal if,other manufacturing 31T33,F gases]</t>
  </si>
  <si>
    <t>Industrial Sector Energy Related Emissions after CCS[hard coal if,energy pipelines and gas processing 352T353,CO2]</t>
  </si>
  <si>
    <t>Industrial Sector Energy Related Emissions after CCS[hard coal if,energy pipelines and gas processing 352T353,VOC]</t>
  </si>
  <si>
    <t>Industrial Sector Energy Related Emissions after CCS[hard coal if,energy pipelines and gas processing 352T353,CO]</t>
  </si>
  <si>
    <t>Industrial Sector Energy Related Emissions after CCS[hard coal if,energy pipelines and gas processing 352T353,NOx]</t>
  </si>
  <si>
    <t>Industrial Sector Energy Related Emissions after CCS[hard coal if,energy pipelines and gas processing 352T353,PM10]</t>
  </si>
  <si>
    <t>Industrial Sector Energy Related Emissions after CCS[hard coal if,energy pipelines and gas processing 352T353,PM25]</t>
  </si>
  <si>
    <t>Industrial Sector Energy Related Emissions after CCS[hard coal if,energy pipelines and gas processing 352T353,SOx]</t>
  </si>
  <si>
    <t>Industrial Sector Energy Related Emissions after CCS[hard coal if,energy pipelines and gas processing 352T353,BC]</t>
  </si>
  <si>
    <t>Industrial Sector Energy Related Emissions after CCS[hard coal if,energy pipelines and gas processing 352T353,OC]</t>
  </si>
  <si>
    <t>Industrial Sector Energy Related Emissions after CCS[hard coal if,energy pipelines and gas processing 352T353,CH4]</t>
  </si>
  <si>
    <t>Industrial Sector Energy Related Emissions after CCS[hard coal if,energy pipelines and gas processing 352T353,N2O]</t>
  </si>
  <si>
    <t>Industrial Sector Energy Related Emissions after CCS[hard coal if,energy pipelines and gas processing 352T353,F gases]</t>
  </si>
  <si>
    <t>Industrial Sector Energy Related Emissions after CCS[hard coal if,water and waste 36T39,CO2]</t>
  </si>
  <si>
    <t>Industrial Sector Energy Related Emissions after CCS[hard coal if,water and waste 36T39,VOC]</t>
  </si>
  <si>
    <t>Industrial Sector Energy Related Emissions after CCS[hard coal if,water and waste 36T39,CO]</t>
  </si>
  <si>
    <t>Industrial Sector Energy Related Emissions after CCS[hard coal if,water and waste 36T39,NOx]</t>
  </si>
  <si>
    <t>Industrial Sector Energy Related Emissions after CCS[hard coal if,water and waste 36T39,PM10]</t>
  </si>
  <si>
    <t>Industrial Sector Energy Related Emissions after CCS[hard coal if,water and waste 36T39,PM25]</t>
  </si>
  <si>
    <t>Industrial Sector Energy Related Emissions after CCS[hard coal if,water and waste 36T39,SOx]</t>
  </si>
  <si>
    <t>Industrial Sector Energy Related Emissions after CCS[hard coal if,water and waste 36T39,BC]</t>
  </si>
  <si>
    <t>Industrial Sector Energy Related Emissions after CCS[hard coal if,water and waste 36T39,OC]</t>
  </si>
  <si>
    <t>Industrial Sector Energy Related Emissions after CCS[hard coal if,water and waste 36T39,CH4]</t>
  </si>
  <si>
    <t>Industrial Sector Energy Related Emissions after CCS[hard coal if,water and waste 36T39,N2O]</t>
  </si>
  <si>
    <t>Industrial Sector Energy Related Emissions after CCS[hard coal if,water and waste 36T39,F gases]</t>
  </si>
  <si>
    <t>Industrial Sector Energy Related Emissions after CCS[hard coal if,construction 41T43,CO2]</t>
  </si>
  <si>
    <t>Industrial Sector Energy Related Emissions after CCS[hard coal if,construction 41T43,VOC]</t>
  </si>
  <si>
    <t>Industrial Sector Energy Related Emissions after CCS[hard coal if,construction 41T43,CO]</t>
  </si>
  <si>
    <t>Industrial Sector Energy Related Emissions after CCS[hard coal if,construction 41T43,NOx]</t>
  </si>
  <si>
    <t>Industrial Sector Energy Related Emissions after CCS[hard coal if,construction 41T43,PM10]</t>
  </si>
  <si>
    <t>Industrial Sector Energy Related Emissions after CCS[hard coal if,construction 41T43,PM25]</t>
  </si>
  <si>
    <t>Industrial Sector Energy Related Emissions after CCS[hard coal if,construction 41T43,SOx]</t>
  </si>
  <si>
    <t>Industrial Sector Energy Related Emissions after CCS[hard coal if,construction 41T43,BC]</t>
  </si>
  <si>
    <t>Industrial Sector Energy Related Emissions after CCS[hard coal if,construction 41T43,OC]</t>
  </si>
  <si>
    <t>Industrial Sector Energy Related Emissions after CCS[hard coal if,construction 41T43,CH4]</t>
  </si>
  <si>
    <t>Industrial Sector Energy Related Emissions after CCS[hard coal if,construction 41T43,N2O]</t>
  </si>
  <si>
    <t>Industrial Sector Energy Related Emissions after CCS[hard coal if,construction 41T43,F gases]</t>
  </si>
  <si>
    <t>Industrial Sector Energy Related Emissions after CCS[natural gas if,agriculture and forestry 01T03,CO2]</t>
  </si>
  <si>
    <t>Industrial Sector Energy Related Emissions after CCS[natural gas if,agriculture and forestry 01T03,VOC]</t>
  </si>
  <si>
    <t>Industrial Sector Energy Related Emissions after CCS[natural gas if,agriculture and forestry 01T03,CO]</t>
  </si>
  <si>
    <t>Industrial Sector Energy Related Emissions after CCS[natural gas if,agriculture and forestry 01T03,NOx]</t>
  </si>
  <si>
    <t>Industrial Sector Energy Related Emissions after CCS[natural gas if,agriculture and forestry 01T03,PM10]</t>
  </si>
  <si>
    <t>Industrial Sector Energy Related Emissions after CCS[natural gas if,agriculture and forestry 01T03,PM25]</t>
  </si>
  <si>
    <t>Industrial Sector Energy Related Emissions after CCS[natural gas if,agriculture and forestry 01T03,SOx]</t>
  </si>
  <si>
    <t>Industrial Sector Energy Related Emissions after CCS[natural gas if,agriculture and forestry 01T03,BC]</t>
  </si>
  <si>
    <t>Industrial Sector Energy Related Emissions after CCS[natural gas if,agriculture and forestry 01T03,OC]</t>
  </si>
  <si>
    <t>Industrial Sector Energy Related Emissions after CCS[natural gas if,agriculture and forestry 01T03,CH4]</t>
  </si>
  <si>
    <t>Industrial Sector Energy Related Emissions after CCS[natural gas if,agriculture and forestry 01T03,N2O]</t>
  </si>
  <si>
    <t>Industrial Sector Energy Related Emissions after CCS[natural gas if,agriculture and forestry 01T03,F gases]</t>
  </si>
  <si>
    <t>Industrial Sector Energy Related Emissions after CCS[natural gas if,coal mining 05,CO2]</t>
  </si>
  <si>
    <t>Industrial Sector Energy Related Emissions after CCS[natural gas if,coal mining 05,VOC]</t>
  </si>
  <si>
    <t>Industrial Sector Energy Related Emissions after CCS[natural gas if,coal mining 05,CO]</t>
  </si>
  <si>
    <t>Industrial Sector Energy Related Emissions after CCS[natural gas if,coal mining 05,NOx]</t>
  </si>
  <si>
    <t>Industrial Sector Energy Related Emissions after CCS[natural gas if,coal mining 05,PM10]</t>
  </si>
  <si>
    <t>Industrial Sector Energy Related Emissions after CCS[natural gas if,coal mining 05,PM25]</t>
  </si>
  <si>
    <t>Industrial Sector Energy Related Emissions after CCS[natural gas if,coal mining 05,SOx]</t>
  </si>
  <si>
    <t>Industrial Sector Energy Related Emissions after CCS[natural gas if,coal mining 05,BC]</t>
  </si>
  <si>
    <t>Industrial Sector Energy Related Emissions after CCS[natural gas if,coal mining 05,OC]</t>
  </si>
  <si>
    <t>Industrial Sector Energy Related Emissions after CCS[natural gas if,coal mining 05,CH4]</t>
  </si>
  <si>
    <t>Industrial Sector Energy Related Emissions after CCS[natural gas if,coal mining 05,N2O]</t>
  </si>
  <si>
    <t>Industrial Sector Energy Related Emissions after CCS[natural gas if,coal mining 05,F gases]</t>
  </si>
  <si>
    <t>Industrial Sector Energy Related Emissions after CCS[natural gas if,oil and gas extraction 06,CO2]</t>
  </si>
  <si>
    <t>Industrial Sector Energy Related Emissions after CCS[natural gas if,oil and gas extraction 06,VOC]</t>
  </si>
  <si>
    <t>Industrial Sector Energy Related Emissions after CCS[natural gas if,oil and gas extraction 06,CO]</t>
  </si>
  <si>
    <t>Industrial Sector Energy Related Emissions after CCS[natural gas if,oil and gas extraction 06,NOx]</t>
  </si>
  <si>
    <t>Industrial Sector Energy Related Emissions after CCS[natural gas if,oil and gas extraction 06,PM10]</t>
  </si>
  <si>
    <t>Industrial Sector Energy Related Emissions after CCS[natural gas if,oil and gas extraction 06,PM25]</t>
  </si>
  <si>
    <t>Industrial Sector Energy Related Emissions after CCS[natural gas if,oil and gas extraction 06,SOx]</t>
  </si>
  <si>
    <t>Industrial Sector Energy Related Emissions after CCS[natural gas if,oil and gas extraction 06,BC]</t>
  </si>
  <si>
    <t>Industrial Sector Energy Related Emissions after CCS[natural gas if,oil and gas extraction 06,OC]</t>
  </si>
  <si>
    <t>Industrial Sector Energy Related Emissions after CCS[natural gas if,oil and gas extraction 06,CH4]</t>
  </si>
  <si>
    <t>Industrial Sector Energy Related Emissions after CCS[natural gas if,oil and gas extraction 06,N2O]</t>
  </si>
  <si>
    <t>Industrial Sector Energy Related Emissions after CCS[natural gas if,oil and gas extraction 06,F gases]</t>
  </si>
  <si>
    <t>Industrial Sector Energy Related Emissions after CCS[natural gas if,other mining and quarrying 07T08,CO2]</t>
  </si>
  <si>
    <t>Industrial Sector Energy Related Emissions after CCS[natural gas if,other mining and quarrying 07T08,VOC]</t>
  </si>
  <si>
    <t>Industrial Sector Energy Related Emissions after CCS[natural gas if,other mining and quarrying 07T08,CO]</t>
  </si>
  <si>
    <t>Industrial Sector Energy Related Emissions after CCS[natural gas if,other mining and quarrying 07T08,NOx]</t>
  </si>
  <si>
    <t>Industrial Sector Energy Related Emissions after CCS[natural gas if,other mining and quarrying 07T08,PM10]</t>
  </si>
  <si>
    <t>Industrial Sector Energy Related Emissions after CCS[natural gas if,other mining and quarrying 07T08,PM25]</t>
  </si>
  <si>
    <t>Industrial Sector Energy Related Emissions after CCS[natural gas if,other mining and quarrying 07T08,SOx]</t>
  </si>
  <si>
    <t>Industrial Sector Energy Related Emissions after CCS[natural gas if,other mining and quarrying 07T08,BC]</t>
  </si>
  <si>
    <t>Industrial Sector Energy Related Emissions after CCS[natural gas if,other mining and quarrying 07T08,OC]</t>
  </si>
  <si>
    <t>Industrial Sector Energy Related Emissions after CCS[natural gas if,other mining and quarrying 07T08,CH4]</t>
  </si>
  <si>
    <t>Industrial Sector Energy Related Emissions after CCS[natural gas if,other mining and quarrying 07T08,N2O]</t>
  </si>
  <si>
    <t>Industrial Sector Energy Related Emissions after CCS[natural gas if,other mining and quarrying 07T08,F gases]</t>
  </si>
  <si>
    <t>Industrial Sector Energy Related Emissions after CCS[natural gas if,food beverage and tobacco 10T12,CO2]</t>
  </si>
  <si>
    <t>Industrial Sector Energy Related Emissions after CCS[natural gas if,food beverage and tobacco 10T12,VOC]</t>
  </si>
  <si>
    <t>Industrial Sector Energy Related Emissions after CCS[natural gas if,food beverage and tobacco 10T12,CO]</t>
  </si>
  <si>
    <t>Industrial Sector Energy Related Emissions after CCS[natural gas if,food beverage and tobacco 10T12,NOx]</t>
  </si>
  <si>
    <t>Industrial Sector Energy Related Emissions after CCS[natural gas if,food beverage and tobacco 10T12,PM10]</t>
  </si>
  <si>
    <t>Industrial Sector Energy Related Emissions after CCS[natural gas if,food beverage and tobacco 10T12,PM25]</t>
  </si>
  <si>
    <t>Industrial Sector Energy Related Emissions after CCS[natural gas if,food beverage and tobacco 10T12,SOx]</t>
  </si>
  <si>
    <t>Industrial Sector Energy Related Emissions after CCS[natural gas if,food beverage and tobacco 10T12,BC]</t>
  </si>
  <si>
    <t>Industrial Sector Energy Related Emissions after CCS[natural gas if,food beverage and tobacco 10T12,OC]</t>
  </si>
  <si>
    <t>Industrial Sector Energy Related Emissions after CCS[natural gas if,food beverage and tobacco 10T12,CH4]</t>
  </si>
  <si>
    <t>Industrial Sector Energy Related Emissions after CCS[natural gas if,food beverage and tobacco 10T12,N2O]</t>
  </si>
  <si>
    <t>Industrial Sector Energy Related Emissions after CCS[natural gas if,food beverage and tobacco 10T12,F gases]</t>
  </si>
  <si>
    <t>Industrial Sector Energy Related Emissions after CCS[natural gas if,textiles apparel and leather 13T15,CO2]</t>
  </si>
  <si>
    <t>Industrial Sector Energy Related Emissions after CCS[natural gas if,textiles apparel and leather 13T15,VOC]</t>
  </si>
  <si>
    <t>Industrial Sector Energy Related Emissions after CCS[natural gas if,textiles apparel and leather 13T15,CO]</t>
  </si>
  <si>
    <t>Industrial Sector Energy Related Emissions after CCS[natural gas if,textiles apparel and leather 13T15,NOx]</t>
  </si>
  <si>
    <t>Industrial Sector Energy Related Emissions after CCS[natural gas if,textiles apparel and leather 13T15,PM10]</t>
  </si>
  <si>
    <t>Industrial Sector Energy Related Emissions after CCS[natural gas if,textiles apparel and leather 13T15,PM25]</t>
  </si>
  <si>
    <t>Industrial Sector Energy Related Emissions after CCS[natural gas if,textiles apparel and leather 13T15,SOx]</t>
  </si>
  <si>
    <t>Industrial Sector Energy Related Emissions after CCS[natural gas if,textiles apparel and leather 13T15,BC]</t>
  </si>
  <si>
    <t>Industrial Sector Energy Related Emissions after CCS[natural gas if,textiles apparel and leather 13T15,OC]</t>
  </si>
  <si>
    <t>Industrial Sector Energy Related Emissions after CCS[natural gas if,textiles apparel and leather 13T15,CH4]</t>
  </si>
  <si>
    <t>Industrial Sector Energy Related Emissions after CCS[natural gas if,textiles apparel and leather 13T15,N2O]</t>
  </si>
  <si>
    <t>Industrial Sector Energy Related Emissions after CCS[natural gas if,textiles apparel and leather 13T15,F gases]</t>
  </si>
  <si>
    <t>Industrial Sector Energy Related Emissions after CCS[natural gas if,wood products 16,CO2]</t>
  </si>
  <si>
    <t>Industrial Sector Energy Related Emissions after CCS[natural gas if,wood products 16,VOC]</t>
  </si>
  <si>
    <t>Industrial Sector Energy Related Emissions after CCS[natural gas if,wood products 16,CO]</t>
  </si>
  <si>
    <t>Industrial Sector Energy Related Emissions after CCS[natural gas if,wood products 16,NOx]</t>
  </si>
  <si>
    <t>Industrial Sector Energy Related Emissions after CCS[natural gas if,wood products 16,PM10]</t>
  </si>
  <si>
    <t>Industrial Sector Energy Related Emissions after CCS[natural gas if,wood products 16,PM25]</t>
  </si>
  <si>
    <t>Industrial Sector Energy Related Emissions after CCS[natural gas if,wood products 16,SOx]</t>
  </si>
  <si>
    <t>Industrial Sector Energy Related Emissions after CCS[natural gas if,wood products 16,BC]</t>
  </si>
  <si>
    <t>Industrial Sector Energy Related Emissions after CCS[natural gas if,wood products 16,OC]</t>
  </si>
  <si>
    <t>Industrial Sector Energy Related Emissions after CCS[natural gas if,wood products 16,CH4]</t>
  </si>
  <si>
    <t>Industrial Sector Energy Related Emissions after CCS[natural gas if,wood products 16,N2O]</t>
  </si>
  <si>
    <t>Industrial Sector Energy Related Emissions after CCS[natural gas if,wood products 16,F gases]</t>
  </si>
  <si>
    <t>Industrial Sector Energy Related Emissions after CCS[natural gas if,pulp paper and printing 17T18,CO2]</t>
  </si>
  <si>
    <t>Industrial Sector Energy Related Emissions after CCS[natural gas if,pulp paper and printing 17T18,VOC]</t>
  </si>
  <si>
    <t>Industrial Sector Energy Related Emissions after CCS[natural gas if,pulp paper and printing 17T18,CO]</t>
  </si>
  <si>
    <t>Industrial Sector Energy Related Emissions after CCS[natural gas if,pulp paper and printing 17T18,NOx]</t>
  </si>
  <si>
    <t>Industrial Sector Energy Related Emissions after CCS[natural gas if,pulp paper and printing 17T18,PM10]</t>
  </si>
  <si>
    <t>Industrial Sector Energy Related Emissions after CCS[natural gas if,pulp paper and printing 17T18,PM25]</t>
  </si>
  <si>
    <t>Industrial Sector Energy Related Emissions after CCS[natural gas if,pulp paper and printing 17T18,SOx]</t>
  </si>
  <si>
    <t>Industrial Sector Energy Related Emissions after CCS[natural gas if,pulp paper and printing 17T18,BC]</t>
  </si>
  <si>
    <t>Industrial Sector Energy Related Emissions after CCS[natural gas if,pulp paper and printing 17T18,OC]</t>
  </si>
  <si>
    <t>Industrial Sector Energy Related Emissions after CCS[natural gas if,pulp paper and printing 17T18,CH4]</t>
  </si>
  <si>
    <t>Industrial Sector Energy Related Emissions after CCS[natural gas if,pulp paper and printing 17T18,N2O]</t>
  </si>
  <si>
    <t>Industrial Sector Energy Related Emissions after CCS[natural gas if,pulp paper and printing 17T18,F gases]</t>
  </si>
  <si>
    <t>Industrial Sector Energy Related Emissions after CCS[natural gas if,refined petroleum and coke 19,CO2]</t>
  </si>
  <si>
    <t>Industrial Sector Energy Related Emissions after CCS[natural gas if,refined petroleum and coke 19,VOC]</t>
  </si>
  <si>
    <t>Industrial Sector Energy Related Emissions after CCS[natural gas if,refined petroleum and coke 19,CO]</t>
  </si>
  <si>
    <t>Industrial Sector Energy Related Emissions after CCS[natural gas if,refined petroleum and coke 19,NOx]</t>
  </si>
  <si>
    <t>Industrial Sector Energy Related Emissions after CCS[natural gas if,refined petroleum and coke 19,PM10]</t>
  </si>
  <si>
    <t>Industrial Sector Energy Related Emissions after CCS[natural gas if,refined petroleum and coke 19,PM25]</t>
  </si>
  <si>
    <t>Industrial Sector Energy Related Emissions after CCS[natural gas if,refined petroleum and coke 19,SOx]</t>
  </si>
  <si>
    <t>Industrial Sector Energy Related Emissions after CCS[natural gas if,refined petroleum and coke 19,BC]</t>
  </si>
  <si>
    <t>Industrial Sector Energy Related Emissions after CCS[natural gas if,refined petroleum and coke 19,OC]</t>
  </si>
  <si>
    <t>Industrial Sector Energy Related Emissions after CCS[natural gas if,refined petroleum and coke 19,CH4]</t>
  </si>
  <si>
    <t>Industrial Sector Energy Related Emissions after CCS[natural gas if,refined petroleum and coke 19,N2O]</t>
  </si>
  <si>
    <t>Industrial Sector Energy Related Emissions after CCS[natural gas if,refined petroleum and coke 19,F gases]</t>
  </si>
  <si>
    <t>Industrial Sector Energy Related Emissions after CCS[natural gas if,chemicals 20,CO2]</t>
  </si>
  <si>
    <t>Industrial Sector Energy Related Emissions after CCS[natural gas if,chemicals 20,VOC]</t>
  </si>
  <si>
    <t>Industrial Sector Energy Related Emissions after CCS[natural gas if,chemicals 20,CO]</t>
  </si>
  <si>
    <t>Industrial Sector Energy Related Emissions after CCS[natural gas if,chemicals 20,NOx]</t>
  </si>
  <si>
    <t>Industrial Sector Energy Related Emissions after CCS[natural gas if,chemicals 20,PM10]</t>
  </si>
  <si>
    <t>Industrial Sector Energy Related Emissions after CCS[natural gas if,chemicals 20,PM25]</t>
  </si>
  <si>
    <t>Industrial Sector Energy Related Emissions after CCS[natural gas if,chemicals 20,SOx]</t>
  </si>
  <si>
    <t>Industrial Sector Energy Related Emissions after CCS[natural gas if,chemicals 20,BC]</t>
  </si>
  <si>
    <t>Industrial Sector Energy Related Emissions after CCS[natural gas if,chemicals 20,OC]</t>
  </si>
  <si>
    <t>Industrial Sector Energy Related Emissions after CCS[natural gas if,chemicals 20,CH4]</t>
  </si>
  <si>
    <t>Industrial Sector Energy Related Emissions after CCS[natural gas if,chemicals 20,N2O]</t>
  </si>
  <si>
    <t>Industrial Sector Energy Related Emissions after CCS[natural gas if,chemicals 20,F gases]</t>
  </si>
  <si>
    <t>Industrial Sector Energy Related Emissions after CCS[natural gas if,rubber and plastic products 22,CO2]</t>
  </si>
  <si>
    <t>Industrial Sector Energy Related Emissions after CCS[natural gas if,rubber and plastic products 22,VOC]</t>
  </si>
  <si>
    <t>Industrial Sector Energy Related Emissions after CCS[natural gas if,rubber and plastic products 22,CO]</t>
  </si>
  <si>
    <t>Industrial Sector Energy Related Emissions after CCS[natural gas if,rubber and plastic products 22,NOx]</t>
  </si>
  <si>
    <t>Industrial Sector Energy Related Emissions after CCS[natural gas if,rubber and plastic products 22,PM10]</t>
  </si>
  <si>
    <t>Industrial Sector Energy Related Emissions after CCS[natural gas if,rubber and plastic products 22,PM25]</t>
  </si>
  <si>
    <t>Industrial Sector Energy Related Emissions after CCS[natural gas if,rubber and plastic products 22,SOx]</t>
  </si>
  <si>
    <t>Industrial Sector Energy Related Emissions after CCS[natural gas if,rubber and plastic products 22,BC]</t>
  </si>
  <si>
    <t>Industrial Sector Energy Related Emissions after CCS[natural gas if,rubber and plastic products 22,OC]</t>
  </si>
  <si>
    <t>Industrial Sector Energy Related Emissions after CCS[natural gas if,rubber and plastic products 22,CH4]</t>
  </si>
  <si>
    <t>Industrial Sector Energy Related Emissions after CCS[natural gas if,rubber and plastic products 22,N2O]</t>
  </si>
  <si>
    <t>Industrial Sector Energy Related Emissions after CCS[natural gas if,rubber and plastic products 22,F gases]</t>
  </si>
  <si>
    <t>Industrial Sector Energy Related Emissions after CCS[natural gas if,glass and glass products 231,CO2]</t>
  </si>
  <si>
    <t>Industrial Sector Energy Related Emissions after CCS[natural gas if,glass and glass products 231,VOC]</t>
  </si>
  <si>
    <t>Industrial Sector Energy Related Emissions after CCS[natural gas if,glass and glass products 231,CO]</t>
  </si>
  <si>
    <t>Industrial Sector Energy Related Emissions after CCS[natural gas if,glass and glass products 231,NOx]</t>
  </si>
  <si>
    <t>Industrial Sector Energy Related Emissions after CCS[natural gas if,glass and glass products 231,PM10]</t>
  </si>
  <si>
    <t>Industrial Sector Energy Related Emissions after CCS[natural gas if,glass and glass products 231,PM25]</t>
  </si>
  <si>
    <t>Industrial Sector Energy Related Emissions after CCS[natural gas if,glass and glass products 231,SOx]</t>
  </si>
  <si>
    <t>Industrial Sector Energy Related Emissions after CCS[natural gas if,glass and glass products 231,BC]</t>
  </si>
  <si>
    <t>Industrial Sector Energy Related Emissions after CCS[natural gas if,glass and glass products 231,OC]</t>
  </si>
  <si>
    <t>Industrial Sector Energy Related Emissions after CCS[natural gas if,glass and glass products 231,CH4]</t>
  </si>
  <si>
    <t>Industrial Sector Energy Related Emissions after CCS[natural gas if,glass and glass products 231,N2O]</t>
  </si>
  <si>
    <t>Industrial Sector Energy Related Emissions after CCS[natural gas if,glass and glass products 231,F gases]</t>
  </si>
  <si>
    <t>Industrial Sector Energy Related Emissions after CCS[natural gas if,cement and other nonmetallic minerals 239,CO2]</t>
  </si>
  <si>
    <t>Industrial Sector Energy Related Emissions after CCS[natural gas if,cement and other nonmetallic minerals 239,VOC]</t>
  </si>
  <si>
    <t>Industrial Sector Energy Related Emissions after CCS[natural gas if,cement and other nonmetallic minerals 239,CO]</t>
  </si>
  <si>
    <t>Industrial Sector Energy Related Emissions after CCS[natural gas if,cement and other nonmetallic minerals 239,NOx]</t>
  </si>
  <si>
    <t>Industrial Sector Energy Related Emissions after CCS[natural gas if,cement and other nonmetallic minerals 239,PM10]</t>
  </si>
  <si>
    <t>Industrial Sector Energy Related Emissions after CCS[natural gas if,cement and other nonmetallic minerals 239,PM25]</t>
  </si>
  <si>
    <t>Industrial Sector Energy Related Emissions after CCS[natural gas if,cement and other nonmetallic minerals 239,SOx]</t>
  </si>
  <si>
    <t>Industrial Sector Energy Related Emissions after CCS[natural gas if,cement and other nonmetallic minerals 239,BC]</t>
  </si>
  <si>
    <t>Industrial Sector Energy Related Emissions after CCS[natural gas if,cement and other nonmetallic minerals 239,OC]</t>
  </si>
  <si>
    <t>Industrial Sector Energy Related Emissions after CCS[natural gas if,cement and other nonmetallic minerals 239,CH4]</t>
  </si>
  <si>
    <t>Industrial Sector Energy Related Emissions after CCS[natural gas if,cement and other nonmetallic minerals 239,N2O]</t>
  </si>
  <si>
    <t>Industrial Sector Energy Related Emissions after CCS[natural gas if,cement and other nonmetallic minerals 239,F gases]</t>
  </si>
  <si>
    <t>Industrial Sector Energy Related Emissions after CCS[natural gas if,iron and steel 241,CO2]</t>
  </si>
  <si>
    <t>Industrial Sector Energy Related Emissions after CCS[natural gas if,iron and steel 241,VOC]</t>
  </si>
  <si>
    <t>Industrial Sector Energy Related Emissions after CCS[natural gas if,iron and steel 241,CO]</t>
  </si>
  <si>
    <t>Industrial Sector Energy Related Emissions after CCS[natural gas if,iron and steel 241,NOx]</t>
  </si>
  <si>
    <t>Industrial Sector Energy Related Emissions after CCS[natural gas if,iron and steel 241,PM10]</t>
  </si>
  <si>
    <t>Industrial Sector Energy Related Emissions after CCS[natural gas if,iron and steel 241,PM25]</t>
  </si>
  <si>
    <t>Industrial Sector Energy Related Emissions after CCS[natural gas if,iron and steel 241,SOx]</t>
  </si>
  <si>
    <t>Industrial Sector Energy Related Emissions after CCS[natural gas if,iron and steel 241,BC]</t>
  </si>
  <si>
    <t>Industrial Sector Energy Related Emissions after CCS[natural gas if,iron and steel 241,OC]</t>
  </si>
  <si>
    <t>Industrial Sector Energy Related Emissions after CCS[natural gas if,iron and steel 241,CH4]</t>
  </si>
  <si>
    <t>Industrial Sector Energy Related Emissions after CCS[natural gas if,iron and steel 241,N2O]</t>
  </si>
  <si>
    <t>Industrial Sector Energy Related Emissions after CCS[natural gas if,iron and steel 241,F gases]</t>
  </si>
  <si>
    <t>Industrial Sector Energy Related Emissions after CCS[natural gas if,other metals 242,CO2]</t>
  </si>
  <si>
    <t>Industrial Sector Energy Related Emissions after CCS[natural gas if,other metals 242,VOC]</t>
  </si>
  <si>
    <t>Industrial Sector Energy Related Emissions after CCS[natural gas if,other metals 242,CO]</t>
  </si>
  <si>
    <t>Industrial Sector Energy Related Emissions after CCS[natural gas if,other metals 242,NOx]</t>
  </si>
  <si>
    <t>Industrial Sector Energy Related Emissions after CCS[natural gas if,other metals 242,PM10]</t>
  </si>
  <si>
    <t>Industrial Sector Energy Related Emissions after CCS[natural gas if,other metals 242,PM25]</t>
  </si>
  <si>
    <t>Industrial Sector Energy Related Emissions after CCS[natural gas if,other metals 242,SOx]</t>
  </si>
  <si>
    <t>Industrial Sector Energy Related Emissions after CCS[natural gas if,other metals 242,BC]</t>
  </si>
  <si>
    <t>Industrial Sector Energy Related Emissions after CCS[natural gas if,other metals 242,OC]</t>
  </si>
  <si>
    <t>Industrial Sector Energy Related Emissions after CCS[natural gas if,other metals 242,CH4]</t>
  </si>
  <si>
    <t>Industrial Sector Energy Related Emissions after CCS[natural gas if,other metals 242,N2O]</t>
  </si>
  <si>
    <t>Industrial Sector Energy Related Emissions after CCS[natural gas if,other metals 242,F gases]</t>
  </si>
  <si>
    <t>Industrial Sector Energy Related Emissions after CCS[natural gas if,metal products except machinery and vehicles 25,CO2]</t>
  </si>
  <si>
    <t>Industrial Sector Energy Related Emissions after CCS[natural gas if,metal products except machinery and vehicles 25,VOC]</t>
  </si>
  <si>
    <t>Industrial Sector Energy Related Emissions after CCS[natural gas if,metal products except machinery and vehicles 25,CO]</t>
  </si>
  <si>
    <t>Industrial Sector Energy Related Emissions after CCS[natural gas if,metal products except machinery and vehicles 25,NOx]</t>
  </si>
  <si>
    <t>Industrial Sector Energy Related Emissions after CCS[natural gas if,metal products except machinery and vehicles 25,PM10]</t>
  </si>
  <si>
    <t>Industrial Sector Energy Related Emissions after CCS[natural gas if,metal products except machinery and vehicles 25,PM25]</t>
  </si>
  <si>
    <t>Industrial Sector Energy Related Emissions after CCS[natural gas if,metal products except machinery and vehicles 25,SOx]</t>
  </si>
  <si>
    <t>Industrial Sector Energy Related Emissions after CCS[natural gas if,metal products except machinery and vehicles 25,BC]</t>
  </si>
  <si>
    <t>Industrial Sector Energy Related Emissions after CCS[natural gas if,metal products except machinery and vehicles 25,OC]</t>
  </si>
  <si>
    <t>Industrial Sector Energy Related Emissions after CCS[natural gas if,metal products except machinery and vehicles 25,CH4]</t>
  </si>
  <si>
    <t>Industrial Sector Energy Related Emissions after CCS[natural gas if,metal products except machinery and vehicles 25,N2O]</t>
  </si>
  <si>
    <t>Industrial Sector Energy Related Emissions after CCS[natural gas if,metal products except machinery and vehicles 25,F gases]</t>
  </si>
  <si>
    <t>Industrial Sector Energy Related Emissions after CCS[natural gas if,computers and electronics 26,CO2]</t>
  </si>
  <si>
    <t>Industrial Sector Energy Related Emissions after CCS[natural gas if,computers and electronics 26,VOC]</t>
  </si>
  <si>
    <t>Industrial Sector Energy Related Emissions after CCS[natural gas if,computers and electronics 26,CO]</t>
  </si>
  <si>
    <t>Industrial Sector Energy Related Emissions after CCS[natural gas if,computers and electronics 26,NOx]</t>
  </si>
  <si>
    <t>Industrial Sector Energy Related Emissions after CCS[natural gas if,computers and electronics 26,PM10]</t>
  </si>
  <si>
    <t>Industrial Sector Energy Related Emissions after CCS[natural gas if,computers and electronics 26,PM25]</t>
  </si>
  <si>
    <t>Industrial Sector Energy Related Emissions after CCS[natural gas if,computers and electronics 26,SOx]</t>
  </si>
  <si>
    <t>Industrial Sector Energy Related Emissions after CCS[natural gas if,computers and electronics 26,BC]</t>
  </si>
  <si>
    <t>Industrial Sector Energy Related Emissions after CCS[natural gas if,computers and electronics 26,OC]</t>
  </si>
  <si>
    <t>Industrial Sector Energy Related Emissions after CCS[natural gas if,computers and electronics 26,CH4]</t>
  </si>
  <si>
    <t>Industrial Sector Energy Related Emissions after CCS[natural gas if,computers and electronics 26,N2O]</t>
  </si>
  <si>
    <t>Industrial Sector Energy Related Emissions after CCS[natural gas if,computers and electronics 26,F gases]</t>
  </si>
  <si>
    <t>Industrial Sector Energy Related Emissions after CCS[natural gas if,appliances and electrical equipment 27,CO2]</t>
  </si>
  <si>
    <t>Industrial Sector Energy Related Emissions after CCS[natural gas if,appliances and electrical equipment 27,VOC]</t>
  </si>
  <si>
    <t>Industrial Sector Energy Related Emissions after CCS[natural gas if,appliances and electrical equipment 27,CO]</t>
  </si>
  <si>
    <t>Industrial Sector Energy Related Emissions after CCS[natural gas if,appliances and electrical equipment 27,NOx]</t>
  </si>
  <si>
    <t>Industrial Sector Energy Related Emissions after CCS[natural gas if,appliances and electrical equipment 27,PM10]</t>
  </si>
  <si>
    <t>Industrial Sector Energy Related Emissions after CCS[natural gas if,appliances and electrical equipment 27,PM25]</t>
  </si>
  <si>
    <t>Industrial Sector Energy Related Emissions after CCS[natural gas if,appliances and electrical equipment 27,SOx]</t>
  </si>
  <si>
    <t>Industrial Sector Energy Related Emissions after CCS[natural gas if,appliances and electrical equipment 27,BC]</t>
  </si>
  <si>
    <t>Industrial Sector Energy Related Emissions after CCS[natural gas if,appliances and electrical equipment 27,OC]</t>
  </si>
  <si>
    <t>Industrial Sector Energy Related Emissions after CCS[natural gas if,appliances and electrical equipment 27,CH4]</t>
  </si>
  <si>
    <t>Industrial Sector Energy Related Emissions after CCS[natural gas if,appliances and electrical equipment 27,N2O]</t>
  </si>
  <si>
    <t>Industrial Sector Energy Related Emissions after CCS[natural gas if,appliances and electrical equipment 27,F gases]</t>
  </si>
  <si>
    <t>Industrial Sector Energy Related Emissions after CCS[natural gas if,other machinery 28,CO2]</t>
  </si>
  <si>
    <t>Industrial Sector Energy Related Emissions after CCS[natural gas if,other machinery 28,VOC]</t>
  </si>
  <si>
    <t>Industrial Sector Energy Related Emissions after CCS[natural gas if,other machinery 28,CO]</t>
  </si>
  <si>
    <t>Industrial Sector Energy Related Emissions after CCS[natural gas if,other machinery 28,NOx]</t>
  </si>
  <si>
    <t>Industrial Sector Energy Related Emissions after CCS[natural gas if,other machinery 28,PM10]</t>
  </si>
  <si>
    <t>Industrial Sector Energy Related Emissions after CCS[natural gas if,other machinery 28,PM25]</t>
  </si>
  <si>
    <t>Industrial Sector Energy Related Emissions after CCS[natural gas if,other machinery 28,SOx]</t>
  </si>
  <si>
    <t>Industrial Sector Energy Related Emissions after CCS[natural gas if,other machinery 28,BC]</t>
  </si>
  <si>
    <t>Industrial Sector Energy Related Emissions after CCS[natural gas if,other machinery 28,OC]</t>
  </si>
  <si>
    <t>Industrial Sector Energy Related Emissions after CCS[natural gas if,other machinery 28,CH4]</t>
  </si>
  <si>
    <t>Industrial Sector Energy Related Emissions after CCS[natural gas if,other machinery 28,N2O]</t>
  </si>
  <si>
    <t>Industrial Sector Energy Related Emissions after CCS[natural gas if,other machinery 28,F gases]</t>
  </si>
  <si>
    <t>Industrial Sector Energy Related Emissions after CCS[natural gas if,road vehicles 29,CO2]</t>
  </si>
  <si>
    <t>Industrial Sector Energy Related Emissions after CCS[natural gas if,road vehicles 29,VOC]</t>
  </si>
  <si>
    <t>Industrial Sector Energy Related Emissions after CCS[natural gas if,road vehicles 29,CO]</t>
  </si>
  <si>
    <t>Industrial Sector Energy Related Emissions after CCS[natural gas if,road vehicles 29,NOx]</t>
  </si>
  <si>
    <t>Industrial Sector Energy Related Emissions after CCS[natural gas if,road vehicles 29,PM10]</t>
  </si>
  <si>
    <t>Industrial Sector Energy Related Emissions after CCS[natural gas if,road vehicles 29,PM25]</t>
  </si>
  <si>
    <t>Industrial Sector Energy Related Emissions after CCS[natural gas if,road vehicles 29,SOx]</t>
  </si>
  <si>
    <t>Industrial Sector Energy Related Emissions after CCS[natural gas if,road vehicles 29,BC]</t>
  </si>
  <si>
    <t>Industrial Sector Energy Related Emissions after CCS[natural gas if,road vehicles 29,OC]</t>
  </si>
  <si>
    <t>Industrial Sector Energy Related Emissions after CCS[natural gas if,road vehicles 29,CH4]</t>
  </si>
  <si>
    <t>Industrial Sector Energy Related Emissions after CCS[natural gas if,road vehicles 29,N2O]</t>
  </si>
  <si>
    <t>Industrial Sector Energy Related Emissions after CCS[natural gas if,road vehicles 29,F gases]</t>
  </si>
  <si>
    <t>Industrial Sector Energy Related Emissions after CCS[natural gas if,nonroad vehicles 30,CO2]</t>
  </si>
  <si>
    <t>Industrial Sector Energy Related Emissions after CCS[natural gas if,nonroad vehicles 30,VOC]</t>
  </si>
  <si>
    <t>Industrial Sector Energy Related Emissions after CCS[natural gas if,nonroad vehicles 30,CO]</t>
  </si>
  <si>
    <t>Industrial Sector Energy Related Emissions after CCS[natural gas if,nonroad vehicles 30,NOx]</t>
  </si>
  <si>
    <t>Industrial Sector Energy Related Emissions after CCS[natural gas if,nonroad vehicles 30,PM10]</t>
  </si>
  <si>
    <t>Industrial Sector Energy Related Emissions after CCS[natural gas if,nonroad vehicles 30,PM25]</t>
  </si>
  <si>
    <t>Industrial Sector Energy Related Emissions after CCS[natural gas if,nonroad vehicles 30,SOx]</t>
  </si>
  <si>
    <t>Industrial Sector Energy Related Emissions after CCS[natural gas if,nonroad vehicles 30,BC]</t>
  </si>
  <si>
    <t>Industrial Sector Energy Related Emissions after CCS[natural gas if,nonroad vehicles 30,OC]</t>
  </si>
  <si>
    <t>Industrial Sector Energy Related Emissions after CCS[natural gas if,nonroad vehicles 30,CH4]</t>
  </si>
  <si>
    <t>Industrial Sector Energy Related Emissions after CCS[natural gas if,nonroad vehicles 30,N2O]</t>
  </si>
  <si>
    <t>Industrial Sector Energy Related Emissions after CCS[natural gas if,nonroad vehicles 30,F gases]</t>
  </si>
  <si>
    <t>Industrial Sector Energy Related Emissions after CCS[natural gas if,other manufacturing 31T33,CO2]</t>
  </si>
  <si>
    <t>Industrial Sector Energy Related Emissions after CCS[natural gas if,other manufacturing 31T33,VOC]</t>
  </si>
  <si>
    <t>Industrial Sector Energy Related Emissions after CCS[natural gas if,other manufacturing 31T33,CO]</t>
  </si>
  <si>
    <t>Industrial Sector Energy Related Emissions after CCS[natural gas if,other manufacturing 31T33,NOx]</t>
  </si>
  <si>
    <t>Industrial Sector Energy Related Emissions after CCS[natural gas if,other manufacturing 31T33,PM10]</t>
  </si>
  <si>
    <t>Industrial Sector Energy Related Emissions after CCS[natural gas if,other manufacturing 31T33,PM25]</t>
  </si>
  <si>
    <t>Industrial Sector Energy Related Emissions after CCS[natural gas if,other manufacturing 31T33,SOx]</t>
  </si>
  <si>
    <t>Industrial Sector Energy Related Emissions after CCS[natural gas if,other manufacturing 31T33,BC]</t>
  </si>
  <si>
    <t>Industrial Sector Energy Related Emissions after CCS[natural gas if,other manufacturing 31T33,OC]</t>
  </si>
  <si>
    <t>Industrial Sector Energy Related Emissions after CCS[natural gas if,other manufacturing 31T33,CH4]</t>
  </si>
  <si>
    <t>Industrial Sector Energy Related Emissions after CCS[natural gas if,other manufacturing 31T33,N2O]</t>
  </si>
  <si>
    <t>Industrial Sector Energy Related Emissions after CCS[natural gas if,other manufacturing 31T33,F gases]</t>
  </si>
  <si>
    <t>Industrial Sector Energy Related Emissions after CCS[natural gas if,energy pipelines and gas processing 352T353,CO2]</t>
  </si>
  <si>
    <t>Industrial Sector Energy Related Emissions after CCS[natural gas if,energy pipelines and gas processing 352T353,VOC]</t>
  </si>
  <si>
    <t>Industrial Sector Energy Related Emissions after CCS[natural gas if,energy pipelines and gas processing 352T353,CO]</t>
  </si>
  <si>
    <t>Industrial Sector Energy Related Emissions after CCS[natural gas if,energy pipelines and gas processing 352T353,NOx]</t>
  </si>
  <si>
    <t>Industrial Sector Energy Related Emissions after CCS[natural gas if,energy pipelines and gas processing 352T353,PM10]</t>
  </si>
  <si>
    <t>Industrial Sector Energy Related Emissions after CCS[natural gas if,energy pipelines and gas processing 352T353,PM25]</t>
  </si>
  <si>
    <t>Industrial Sector Energy Related Emissions after CCS[natural gas if,energy pipelines and gas processing 352T353,SOx]</t>
  </si>
  <si>
    <t>Industrial Sector Energy Related Emissions after CCS[natural gas if,energy pipelines and gas processing 352T353,BC]</t>
  </si>
  <si>
    <t>Industrial Sector Energy Related Emissions after CCS[natural gas if,energy pipelines and gas processing 352T353,OC]</t>
  </si>
  <si>
    <t>Industrial Sector Energy Related Emissions after CCS[natural gas if,energy pipelines and gas processing 352T353,CH4]</t>
  </si>
  <si>
    <t>Industrial Sector Energy Related Emissions after CCS[natural gas if,energy pipelines and gas processing 352T353,N2O]</t>
  </si>
  <si>
    <t>Industrial Sector Energy Related Emissions after CCS[natural gas if,energy pipelines and gas processing 352T353,F gases]</t>
  </si>
  <si>
    <t>Industrial Sector Energy Related Emissions after CCS[natural gas if,water and waste 36T39,CO2]</t>
  </si>
  <si>
    <t>Industrial Sector Energy Related Emissions after CCS[natural gas if,water and waste 36T39,VOC]</t>
  </si>
  <si>
    <t>Industrial Sector Energy Related Emissions after CCS[natural gas if,water and waste 36T39,CO]</t>
  </si>
  <si>
    <t>Industrial Sector Energy Related Emissions after CCS[natural gas if,water and waste 36T39,NOx]</t>
  </si>
  <si>
    <t>Industrial Sector Energy Related Emissions after CCS[natural gas if,water and waste 36T39,PM10]</t>
  </si>
  <si>
    <t>Industrial Sector Energy Related Emissions after CCS[natural gas if,water and waste 36T39,PM25]</t>
  </si>
  <si>
    <t>Industrial Sector Energy Related Emissions after CCS[natural gas if,water and waste 36T39,SOx]</t>
  </si>
  <si>
    <t>Industrial Sector Energy Related Emissions after CCS[natural gas if,water and waste 36T39,BC]</t>
  </si>
  <si>
    <t>Industrial Sector Energy Related Emissions after CCS[natural gas if,water and waste 36T39,OC]</t>
  </si>
  <si>
    <t>Industrial Sector Energy Related Emissions after CCS[natural gas if,water and waste 36T39,CH4]</t>
  </si>
  <si>
    <t>Industrial Sector Energy Related Emissions after CCS[natural gas if,water and waste 36T39,N2O]</t>
  </si>
  <si>
    <t>Industrial Sector Energy Related Emissions after CCS[natural gas if,water and waste 36T39,F gases]</t>
  </si>
  <si>
    <t>Industrial Sector Energy Related Emissions after CCS[natural gas if,construction 41T43,CO2]</t>
  </si>
  <si>
    <t>Industrial Sector Energy Related Emissions after CCS[natural gas if,construction 41T43,VOC]</t>
  </si>
  <si>
    <t>Industrial Sector Energy Related Emissions after CCS[natural gas if,construction 41T43,CO]</t>
  </si>
  <si>
    <t>Industrial Sector Energy Related Emissions after CCS[natural gas if,construction 41T43,NOx]</t>
  </si>
  <si>
    <t>Industrial Sector Energy Related Emissions after CCS[natural gas if,construction 41T43,PM10]</t>
  </si>
  <si>
    <t>Industrial Sector Energy Related Emissions after CCS[natural gas if,construction 41T43,PM25]</t>
  </si>
  <si>
    <t>Industrial Sector Energy Related Emissions after CCS[natural gas if,construction 41T43,SOx]</t>
  </si>
  <si>
    <t>Industrial Sector Energy Related Emissions after CCS[natural gas if,construction 41T43,BC]</t>
  </si>
  <si>
    <t>Industrial Sector Energy Related Emissions after CCS[natural gas if,construction 41T43,OC]</t>
  </si>
  <si>
    <t>Industrial Sector Energy Related Emissions after CCS[natural gas if,construction 41T43,CH4]</t>
  </si>
  <si>
    <t>Industrial Sector Energy Related Emissions after CCS[natural gas if,construction 41T43,N2O]</t>
  </si>
  <si>
    <t>Industrial Sector Energy Related Emissions after CCS[natural gas if,construction 41T43,F gases]</t>
  </si>
  <si>
    <t>Industrial Sector Energy Related Emissions after CCS[biomass if,agriculture and forestry 01T03,CO2]</t>
  </si>
  <si>
    <t>Industrial Sector Energy Related Emissions after CCS[biomass if,agriculture and forestry 01T03,VOC]</t>
  </si>
  <si>
    <t>Industrial Sector Energy Related Emissions after CCS[biomass if,agriculture and forestry 01T03,CO]</t>
  </si>
  <si>
    <t>Industrial Sector Energy Related Emissions after CCS[biomass if,agriculture and forestry 01T03,NOx]</t>
  </si>
  <si>
    <t>Industrial Sector Energy Related Emissions after CCS[biomass if,agriculture and forestry 01T03,PM10]</t>
  </si>
  <si>
    <t>Industrial Sector Energy Related Emissions after CCS[biomass if,agriculture and forestry 01T03,PM25]</t>
  </si>
  <si>
    <t>Industrial Sector Energy Related Emissions after CCS[biomass if,agriculture and forestry 01T03,SOx]</t>
  </si>
  <si>
    <t>Industrial Sector Energy Related Emissions after CCS[biomass if,agriculture and forestry 01T03,BC]</t>
  </si>
  <si>
    <t>Industrial Sector Energy Related Emissions after CCS[biomass if,agriculture and forestry 01T03,OC]</t>
  </si>
  <si>
    <t>Industrial Sector Energy Related Emissions after CCS[biomass if,agriculture and forestry 01T03,CH4]</t>
  </si>
  <si>
    <t>Industrial Sector Energy Related Emissions after CCS[biomass if,agriculture and forestry 01T03,N2O]</t>
  </si>
  <si>
    <t>Industrial Sector Energy Related Emissions after CCS[biomass if,agriculture and forestry 01T03,F gases]</t>
  </si>
  <si>
    <t>Industrial Sector Energy Related Emissions after CCS[biomass if,coal mining 05,CO2]</t>
  </si>
  <si>
    <t>Industrial Sector Energy Related Emissions after CCS[biomass if,coal mining 05,VOC]</t>
  </si>
  <si>
    <t>Industrial Sector Energy Related Emissions after CCS[biomass if,coal mining 05,CO]</t>
  </si>
  <si>
    <t>Industrial Sector Energy Related Emissions after CCS[biomass if,coal mining 05,NOx]</t>
  </si>
  <si>
    <t>Industrial Sector Energy Related Emissions after CCS[biomass if,coal mining 05,PM10]</t>
  </si>
  <si>
    <t>Industrial Sector Energy Related Emissions after CCS[biomass if,coal mining 05,PM25]</t>
  </si>
  <si>
    <t>Industrial Sector Energy Related Emissions after CCS[biomass if,coal mining 05,SOx]</t>
  </si>
  <si>
    <t>Industrial Sector Energy Related Emissions after CCS[biomass if,coal mining 05,BC]</t>
  </si>
  <si>
    <t>Industrial Sector Energy Related Emissions after CCS[biomass if,coal mining 05,OC]</t>
  </si>
  <si>
    <t>Industrial Sector Energy Related Emissions after CCS[biomass if,coal mining 05,CH4]</t>
  </si>
  <si>
    <t>Industrial Sector Energy Related Emissions after CCS[biomass if,coal mining 05,N2O]</t>
  </si>
  <si>
    <t>Industrial Sector Energy Related Emissions after CCS[biomass if,coal mining 05,F gases]</t>
  </si>
  <si>
    <t>Industrial Sector Energy Related Emissions after CCS[biomass if,oil and gas extraction 06,CO2]</t>
  </si>
  <si>
    <t>Industrial Sector Energy Related Emissions after CCS[biomass if,oil and gas extraction 06,VOC]</t>
  </si>
  <si>
    <t>Industrial Sector Energy Related Emissions after CCS[biomass if,oil and gas extraction 06,CO]</t>
  </si>
  <si>
    <t>Industrial Sector Energy Related Emissions after CCS[biomass if,oil and gas extraction 06,NOx]</t>
  </si>
  <si>
    <t>Industrial Sector Energy Related Emissions after CCS[biomass if,oil and gas extraction 06,PM10]</t>
  </si>
  <si>
    <t>Industrial Sector Energy Related Emissions after CCS[biomass if,oil and gas extraction 06,PM25]</t>
  </si>
  <si>
    <t>Industrial Sector Energy Related Emissions after CCS[biomass if,oil and gas extraction 06,SOx]</t>
  </si>
  <si>
    <t>Industrial Sector Energy Related Emissions after CCS[biomass if,oil and gas extraction 06,BC]</t>
  </si>
  <si>
    <t>Industrial Sector Energy Related Emissions after CCS[biomass if,oil and gas extraction 06,OC]</t>
  </si>
  <si>
    <t>Industrial Sector Energy Related Emissions after CCS[biomass if,oil and gas extraction 06,CH4]</t>
  </si>
  <si>
    <t>Industrial Sector Energy Related Emissions after CCS[biomass if,oil and gas extraction 06,N2O]</t>
  </si>
  <si>
    <t>Industrial Sector Energy Related Emissions after CCS[biomass if,oil and gas extraction 06,F gases]</t>
  </si>
  <si>
    <t>Industrial Sector Energy Related Emissions after CCS[biomass if,other mining and quarrying 07T08,CO2]</t>
  </si>
  <si>
    <t>Industrial Sector Energy Related Emissions after CCS[biomass if,other mining and quarrying 07T08,VOC]</t>
  </si>
  <si>
    <t>Industrial Sector Energy Related Emissions after CCS[biomass if,other mining and quarrying 07T08,CO]</t>
  </si>
  <si>
    <t>Industrial Sector Energy Related Emissions after CCS[biomass if,other mining and quarrying 07T08,NOx]</t>
  </si>
  <si>
    <t>Industrial Sector Energy Related Emissions after CCS[biomass if,other mining and quarrying 07T08,PM10]</t>
  </si>
  <si>
    <t>Industrial Sector Energy Related Emissions after CCS[biomass if,other mining and quarrying 07T08,PM25]</t>
  </si>
  <si>
    <t>Industrial Sector Energy Related Emissions after CCS[biomass if,other mining and quarrying 07T08,SOx]</t>
  </si>
  <si>
    <t>Industrial Sector Energy Related Emissions after CCS[biomass if,other mining and quarrying 07T08,BC]</t>
  </si>
  <si>
    <t>Industrial Sector Energy Related Emissions after CCS[biomass if,other mining and quarrying 07T08,OC]</t>
  </si>
  <si>
    <t>Industrial Sector Energy Related Emissions after CCS[biomass if,other mining and quarrying 07T08,CH4]</t>
  </si>
  <si>
    <t>Industrial Sector Energy Related Emissions after CCS[biomass if,other mining and quarrying 07T08,N2O]</t>
  </si>
  <si>
    <t>Industrial Sector Energy Related Emissions after CCS[biomass if,other mining and quarrying 07T08,F gases]</t>
  </si>
  <si>
    <t>Industrial Sector Energy Related Emissions after CCS[biomass if,food beverage and tobacco 10T12,CO2]</t>
  </si>
  <si>
    <t>Industrial Sector Energy Related Emissions after CCS[biomass if,food beverage and tobacco 10T12,VOC]</t>
  </si>
  <si>
    <t>Industrial Sector Energy Related Emissions after CCS[biomass if,food beverage and tobacco 10T12,CO]</t>
  </si>
  <si>
    <t>Industrial Sector Energy Related Emissions after CCS[biomass if,food beverage and tobacco 10T12,NOx]</t>
  </si>
  <si>
    <t>Industrial Sector Energy Related Emissions after CCS[biomass if,food beverage and tobacco 10T12,PM10]</t>
  </si>
  <si>
    <t>Industrial Sector Energy Related Emissions after CCS[biomass if,food beverage and tobacco 10T12,PM25]</t>
  </si>
  <si>
    <t>Industrial Sector Energy Related Emissions after CCS[biomass if,food beverage and tobacco 10T12,SOx]</t>
  </si>
  <si>
    <t>Industrial Sector Energy Related Emissions after CCS[biomass if,food beverage and tobacco 10T12,BC]</t>
  </si>
  <si>
    <t>Industrial Sector Energy Related Emissions after CCS[biomass if,food beverage and tobacco 10T12,OC]</t>
  </si>
  <si>
    <t>Industrial Sector Energy Related Emissions after CCS[biomass if,food beverage and tobacco 10T12,CH4]</t>
  </si>
  <si>
    <t>Industrial Sector Energy Related Emissions after CCS[biomass if,food beverage and tobacco 10T12,N2O]</t>
  </si>
  <si>
    <t>Industrial Sector Energy Related Emissions after CCS[biomass if,food beverage and tobacco 10T12,F gases]</t>
  </si>
  <si>
    <t>Industrial Sector Energy Related Emissions after CCS[biomass if,textiles apparel and leather 13T15,CO2]</t>
  </si>
  <si>
    <t>Industrial Sector Energy Related Emissions after CCS[biomass if,textiles apparel and leather 13T15,VOC]</t>
  </si>
  <si>
    <t>Industrial Sector Energy Related Emissions after CCS[biomass if,textiles apparel and leather 13T15,CO]</t>
  </si>
  <si>
    <t>Industrial Sector Energy Related Emissions after CCS[biomass if,textiles apparel and leather 13T15,NOx]</t>
  </si>
  <si>
    <t>Industrial Sector Energy Related Emissions after CCS[biomass if,textiles apparel and leather 13T15,PM10]</t>
  </si>
  <si>
    <t>Industrial Sector Energy Related Emissions after CCS[biomass if,textiles apparel and leather 13T15,PM25]</t>
  </si>
  <si>
    <t>Industrial Sector Energy Related Emissions after CCS[biomass if,textiles apparel and leather 13T15,SOx]</t>
  </si>
  <si>
    <t>Industrial Sector Energy Related Emissions after CCS[biomass if,textiles apparel and leather 13T15,BC]</t>
  </si>
  <si>
    <t>Industrial Sector Energy Related Emissions after CCS[biomass if,textiles apparel and leather 13T15,OC]</t>
  </si>
  <si>
    <t>Industrial Sector Energy Related Emissions after CCS[biomass if,textiles apparel and leather 13T15,CH4]</t>
  </si>
  <si>
    <t>Industrial Sector Energy Related Emissions after CCS[biomass if,textiles apparel and leather 13T15,N2O]</t>
  </si>
  <si>
    <t>Industrial Sector Energy Related Emissions after CCS[biomass if,textiles apparel and leather 13T15,F gases]</t>
  </si>
  <si>
    <t>Industrial Sector Energy Related Emissions after CCS[biomass if,wood products 16,CO2]</t>
  </si>
  <si>
    <t>Industrial Sector Energy Related Emissions after CCS[biomass if,wood products 16,VOC]</t>
  </si>
  <si>
    <t>Industrial Sector Energy Related Emissions after CCS[biomass if,wood products 16,CO]</t>
  </si>
  <si>
    <t>Industrial Sector Energy Related Emissions after CCS[biomass if,wood products 16,NOx]</t>
  </si>
  <si>
    <t>Industrial Sector Energy Related Emissions after CCS[biomass if,wood products 16,PM10]</t>
  </si>
  <si>
    <t>Industrial Sector Energy Related Emissions after CCS[biomass if,wood products 16,PM25]</t>
  </si>
  <si>
    <t>Industrial Sector Energy Related Emissions after CCS[biomass if,wood products 16,SOx]</t>
  </si>
  <si>
    <t>Industrial Sector Energy Related Emissions after CCS[biomass if,wood products 16,BC]</t>
  </si>
  <si>
    <t>Industrial Sector Energy Related Emissions after CCS[biomass if,wood products 16,OC]</t>
  </si>
  <si>
    <t>Industrial Sector Energy Related Emissions after CCS[biomass if,wood products 16,CH4]</t>
  </si>
  <si>
    <t>Industrial Sector Energy Related Emissions after CCS[biomass if,wood products 16,N2O]</t>
  </si>
  <si>
    <t>Industrial Sector Energy Related Emissions after CCS[biomass if,wood products 16,F gases]</t>
  </si>
  <si>
    <t>Industrial Sector Energy Related Emissions after CCS[biomass if,pulp paper and printing 17T18,CO2]</t>
  </si>
  <si>
    <t>Industrial Sector Energy Related Emissions after CCS[biomass if,pulp paper and printing 17T18,VOC]</t>
  </si>
  <si>
    <t>Industrial Sector Energy Related Emissions after CCS[biomass if,pulp paper and printing 17T18,CO]</t>
  </si>
  <si>
    <t>Industrial Sector Energy Related Emissions after CCS[biomass if,pulp paper and printing 17T18,NOx]</t>
  </si>
  <si>
    <t>Industrial Sector Energy Related Emissions after CCS[biomass if,pulp paper and printing 17T18,PM10]</t>
  </si>
  <si>
    <t>Industrial Sector Energy Related Emissions after CCS[biomass if,pulp paper and printing 17T18,PM25]</t>
  </si>
  <si>
    <t>Industrial Sector Energy Related Emissions after CCS[biomass if,pulp paper and printing 17T18,SOx]</t>
  </si>
  <si>
    <t>Industrial Sector Energy Related Emissions after CCS[biomass if,pulp paper and printing 17T18,BC]</t>
  </si>
  <si>
    <t>Industrial Sector Energy Related Emissions after CCS[biomass if,pulp paper and printing 17T18,OC]</t>
  </si>
  <si>
    <t>Industrial Sector Energy Related Emissions after CCS[biomass if,pulp paper and printing 17T18,CH4]</t>
  </si>
  <si>
    <t>Industrial Sector Energy Related Emissions after CCS[biomass if,pulp paper and printing 17T18,N2O]</t>
  </si>
  <si>
    <t>Industrial Sector Energy Related Emissions after CCS[biomass if,pulp paper and printing 17T18,F gases]</t>
  </si>
  <si>
    <t>Industrial Sector Energy Related Emissions after CCS[biomass if,refined petroleum and coke 19,CO2]</t>
  </si>
  <si>
    <t>Industrial Sector Energy Related Emissions after CCS[biomass if,refined petroleum and coke 19,VOC]</t>
  </si>
  <si>
    <t>Industrial Sector Energy Related Emissions after CCS[biomass if,refined petroleum and coke 19,CO]</t>
  </si>
  <si>
    <t>Industrial Sector Energy Related Emissions after CCS[biomass if,refined petroleum and coke 19,NOx]</t>
  </si>
  <si>
    <t>Industrial Sector Energy Related Emissions after CCS[biomass if,refined petroleum and coke 19,PM10]</t>
  </si>
  <si>
    <t>Industrial Sector Energy Related Emissions after CCS[biomass if,refined petroleum and coke 19,PM25]</t>
  </si>
  <si>
    <t>Industrial Sector Energy Related Emissions after CCS[biomass if,refined petroleum and coke 19,SOx]</t>
  </si>
  <si>
    <t>Industrial Sector Energy Related Emissions after CCS[biomass if,refined petroleum and coke 19,BC]</t>
  </si>
  <si>
    <t>Industrial Sector Energy Related Emissions after CCS[biomass if,refined petroleum and coke 19,OC]</t>
  </si>
  <si>
    <t>Industrial Sector Energy Related Emissions after CCS[biomass if,refined petroleum and coke 19,CH4]</t>
  </si>
  <si>
    <t>Industrial Sector Energy Related Emissions after CCS[biomass if,refined petroleum and coke 19,N2O]</t>
  </si>
  <si>
    <t>Industrial Sector Energy Related Emissions after CCS[biomass if,refined petroleum and coke 19,F gases]</t>
  </si>
  <si>
    <t>Industrial Sector Energy Related Emissions after CCS[biomass if,chemicals 20,CO2]</t>
  </si>
  <si>
    <t>Industrial Sector Energy Related Emissions after CCS[biomass if,chemicals 20,VOC]</t>
  </si>
  <si>
    <t>Industrial Sector Energy Related Emissions after CCS[biomass if,chemicals 20,CO]</t>
  </si>
  <si>
    <t>Industrial Sector Energy Related Emissions after CCS[biomass if,chemicals 20,NOx]</t>
  </si>
  <si>
    <t>Industrial Sector Energy Related Emissions after CCS[biomass if,chemicals 20,PM10]</t>
  </si>
  <si>
    <t>Industrial Sector Energy Related Emissions after CCS[biomass if,chemicals 20,PM25]</t>
  </si>
  <si>
    <t>Industrial Sector Energy Related Emissions after CCS[biomass if,chemicals 20,SOx]</t>
  </si>
  <si>
    <t>Industrial Sector Energy Related Emissions after CCS[biomass if,chemicals 20,BC]</t>
  </si>
  <si>
    <t>Industrial Sector Energy Related Emissions after CCS[biomass if,chemicals 20,OC]</t>
  </si>
  <si>
    <t>Industrial Sector Energy Related Emissions after CCS[biomass if,chemicals 20,CH4]</t>
  </si>
  <si>
    <t>Industrial Sector Energy Related Emissions after CCS[biomass if,chemicals 20,N2O]</t>
  </si>
  <si>
    <t>Industrial Sector Energy Related Emissions after CCS[biomass if,chemicals 20,F gases]</t>
  </si>
  <si>
    <t>Industrial Sector Energy Related Emissions after CCS[biomass if,rubber and plastic products 22,CO2]</t>
  </si>
  <si>
    <t>Industrial Sector Energy Related Emissions after CCS[biomass if,rubber and plastic products 22,VOC]</t>
  </si>
  <si>
    <t>Industrial Sector Energy Related Emissions after CCS[biomass if,rubber and plastic products 22,CO]</t>
  </si>
  <si>
    <t>Industrial Sector Energy Related Emissions after CCS[biomass if,rubber and plastic products 22,NOx]</t>
  </si>
  <si>
    <t>Industrial Sector Energy Related Emissions after CCS[biomass if,rubber and plastic products 22,PM10]</t>
  </si>
  <si>
    <t>Industrial Sector Energy Related Emissions after CCS[biomass if,rubber and plastic products 22,PM25]</t>
  </si>
  <si>
    <t>Industrial Sector Energy Related Emissions after CCS[biomass if,rubber and plastic products 22,SOx]</t>
  </si>
  <si>
    <t>Industrial Sector Energy Related Emissions after CCS[biomass if,rubber and plastic products 22,BC]</t>
  </si>
  <si>
    <t>Industrial Sector Energy Related Emissions after CCS[biomass if,rubber and plastic products 22,OC]</t>
  </si>
  <si>
    <t>Industrial Sector Energy Related Emissions after CCS[biomass if,rubber and plastic products 22,CH4]</t>
  </si>
  <si>
    <t>Industrial Sector Energy Related Emissions after CCS[biomass if,rubber and plastic products 22,N2O]</t>
  </si>
  <si>
    <t>Industrial Sector Energy Related Emissions after CCS[biomass if,rubber and plastic products 22,F gases]</t>
  </si>
  <si>
    <t>Industrial Sector Energy Related Emissions after CCS[biomass if,glass and glass products 231,CO2]</t>
  </si>
  <si>
    <t>Industrial Sector Energy Related Emissions after CCS[biomass if,glass and glass products 231,VOC]</t>
  </si>
  <si>
    <t>Industrial Sector Energy Related Emissions after CCS[biomass if,glass and glass products 231,CO]</t>
  </si>
  <si>
    <t>Industrial Sector Energy Related Emissions after CCS[biomass if,glass and glass products 231,NOx]</t>
  </si>
  <si>
    <t>Industrial Sector Energy Related Emissions after CCS[biomass if,glass and glass products 231,PM10]</t>
  </si>
  <si>
    <t>Industrial Sector Energy Related Emissions after CCS[biomass if,glass and glass products 231,PM25]</t>
  </si>
  <si>
    <t>Industrial Sector Energy Related Emissions after CCS[biomass if,glass and glass products 231,SOx]</t>
  </si>
  <si>
    <t>Industrial Sector Energy Related Emissions after CCS[biomass if,glass and glass products 231,BC]</t>
  </si>
  <si>
    <t>Industrial Sector Energy Related Emissions after CCS[biomass if,glass and glass products 231,OC]</t>
  </si>
  <si>
    <t>Industrial Sector Energy Related Emissions after CCS[biomass if,glass and glass products 231,CH4]</t>
  </si>
  <si>
    <t>Industrial Sector Energy Related Emissions after CCS[biomass if,glass and glass products 231,N2O]</t>
  </si>
  <si>
    <t>Industrial Sector Energy Related Emissions after CCS[biomass if,glass and glass products 231,F gases]</t>
  </si>
  <si>
    <t>Industrial Sector Energy Related Emissions after CCS[biomass if,cement and other nonmetallic minerals 239,CO2]</t>
  </si>
  <si>
    <t>Industrial Sector Energy Related Emissions after CCS[biomass if,cement and other nonmetallic minerals 239,VOC]</t>
  </si>
  <si>
    <t>Industrial Sector Energy Related Emissions after CCS[biomass if,cement and other nonmetallic minerals 239,CO]</t>
  </si>
  <si>
    <t>Industrial Sector Energy Related Emissions after CCS[biomass if,cement and other nonmetallic minerals 239,NOx]</t>
  </si>
  <si>
    <t>Industrial Sector Energy Related Emissions after CCS[biomass if,cement and other nonmetallic minerals 239,PM10]</t>
  </si>
  <si>
    <t>Industrial Sector Energy Related Emissions after CCS[biomass if,cement and other nonmetallic minerals 239,PM25]</t>
  </si>
  <si>
    <t>Industrial Sector Energy Related Emissions after CCS[biomass if,cement and other nonmetallic minerals 239,SOx]</t>
  </si>
  <si>
    <t>Industrial Sector Energy Related Emissions after CCS[biomass if,cement and other nonmetallic minerals 239,BC]</t>
  </si>
  <si>
    <t>Industrial Sector Energy Related Emissions after CCS[biomass if,cement and other nonmetallic minerals 239,OC]</t>
  </si>
  <si>
    <t>Industrial Sector Energy Related Emissions after CCS[biomass if,cement and other nonmetallic minerals 239,CH4]</t>
  </si>
  <si>
    <t>Industrial Sector Energy Related Emissions after CCS[biomass if,cement and other nonmetallic minerals 239,N2O]</t>
  </si>
  <si>
    <t>Industrial Sector Energy Related Emissions after CCS[biomass if,cement and other nonmetallic minerals 239,F gases]</t>
  </si>
  <si>
    <t>Industrial Sector Energy Related Emissions after CCS[biomass if,iron and steel 241,CO2]</t>
  </si>
  <si>
    <t>Industrial Sector Energy Related Emissions after CCS[biomass if,iron and steel 241,VOC]</t>
  </si>
  <si>
    <t>Industrial Sector Energy Related Emissions after CCS[biomass if,iron and steel 241,CO]</t>
  </si>
  <si>
    <t>Industrial Sector Energy Related Emissions after CCS[biomass if,iron and steel 241,NOx]</t>
  </si>
  <si>
    <t>Industrial Sector Energy Related Emissions after CCS[biomass if,iron and steel 241,PM10]</t>
  </si>
  <si>
    <t>Industrial Sector Energy Related Emissions after CCS[biomass if,iron and steel 241,PM25]</t>
  </si>
  <si>
    <t>Industrial Sector Energy Related Emissions after CCS[biomass if,iron and steel 241,SOx]</t>
  </si>
  <si>
    <t>Industrial Sector Energy Related Emissions after CCS[biomass if,iron and steel 241,BC]</t>
  </si>
  <si>
    <t>Industrial Sector Energy Related Emissions after CCS[biomass if,iron and steel 241,OC]</t>
  </si>
  <si>
    <t>Industrial Sector Energy Related Emissions after CCS[biomass if,iron and steel 241,CH4]</t>
  </si>
  <si>
    <t>Industrial Sector Energy Related Emissions after CCS[biomass if,iron and steel 241,N2O]</t>
  </si>
  <si>
    <t>Industrial Sector Energy Related Emissions after CCS[biomass if,iron and steel 241,F gases]</t>
  </si>
  <si>
    <t>Industrial Sector Energy Related Emissions after CCS[biomass if,other metals 242,CO2]</t>
  </si>
  <si>
    <t>Industrial Sector Energy Related Emissions after CCS[biomass if,other metals 242,VOC]</t>
  </si>
  <si>
    <t>Industrial Sector Energy Related Emissions after CCS[biomass if,other metals 242,CO]</t>
  </si>
  <si>
    <t>Industrial Sector Energy Related Emissions after CCS[biomass if,other metals 242,NOx]</t>
  </si>
  <si>
    <t>Industrial Sector Energy Related Emissions after CCS[biomass if,other metals 242,PM10]</t>
  </si>
  <si>
    <t>Industrial Sector Energy Related Emissions after CCS[biomass if,other metals 242,PM25]</t>
  </si>
  <si>
    <t>Industrial Sector Energy Related Emissions after CCS[biomass if,other metals 242,SOx]</t>
  </si>
  <si>
    <t>Industrial Sector Energy Related Emissions after CCS[biomass if,other metals 242,BC]</t>
  </si>
  <si>
    <t>Industrial Sector Energy Related Emissions after CCS[biomass if,other metals 242,OC]</t>
  </si>
  <si>
    <t>Industrial Sector Energy Related Emissions after CCS[biomass if,other metals 242,CH4]</t>
  </si>
  <si>
    <t>Industrial Sector Energy Related Emissions after CCS[biomass if,other metals 242,N2O]</t>
  </si>
  <si>
    <t>Industrial Sector Energy Related Emissions after CCS[biomass if,other metals 242,F gases]</t>
  </si>
  <si>
    <t>Industrial Sector Energy Related Emissions after CCS[biomass if,metal products except machinery and vehicles 25,CO2]</t>
  </si>
  <si>
    <t>Industrial Sector Energy Related Emissions after CCS[biomass if,metal products except machinery and vehicles 25,VOC]</t>
  </si>
  <si>
    <t>Industrial Sector Energy Related Emissions after CCS[biomass if,metal products except machinery and vehicles 25,CO]</t>
  </si>
  <si>
    <t>Industrial Sector Energy Related Emissions after CCS[biomass if,metal products except machinery and vehicles 25,NOx]</t>
  </si>
  <si>
    <t>Industrial Sector Energy Related Emissions after CCS[biomass if,metal products except machinery and vehicles 25,PM10]</t>
  </si>
  <si>
    <t>Industrial Sector Energy Related Emissions after CCS[biomass if,metal products except machinery and vehicles 25,PM25]</t>
  </si>
  <si>
    <t>Industrial Sector Energy Related Emissions after CCS[biomass if,metal products except machinery and vehicles 25,SOx]</t>
  </si>
  <si>
    <t>Industrial Sector Energy Related Emissions after CCS[biomass if,metal products except machinery and vehicles 25,BC]</t>
  </si>
  <si>
    <t>Industrial Sector Energy Related Emissions after CCS[biomass if,metal products except machinery and vehicles 25,OC]</t>
  </si>
  <si>
    <t>Industrial Sector Energy Related Emissions after CCS[biomass if,metal products except machinery and vehicles 25,CH4]</t>
  </si>
  <si>
    <t>Industrial Sector Energy Related Emissions after CCS[biomass if,metal products except machinery and vehicles 25,N2O]</t>
  </si>
  <si>
    <t>Industrial Sector Energy Related Emissions after CCS[biomass if,metal products except machinery and vehicles 25,F gases]</t>
  </si>
  <si>
    <t>Industrial Sector Energy Related Emissions after CCS[biomass if,computers and electronics 26,CO2]</t>
  </si>
  <si>
    <t>Industrial Sector Energy Related Emissions after CCS[biomass if,computers and electronics 26,VOC]</t>
  </si>
  <si>
    <t>Industrial Sector Energy Related Emissions after CCS[biomass if,computers and electronics 26,CO]</t>
  </si>
  <si>
    <t>Industrial Sector Energy Related Emissions after CCS[biomass if,computers and electronics 26,NOx]</t>
  </si>
  <si>
    <t>Industrial Sector Energy Related Emissions after CCS[biomass if,computers and electronics 26,PM10]</t>
  </si>
  <si>
    <t>Industrial Sector Energy Related Emissions after CCS[biomass if,computers and electronics 26,PM25]</t>
  </si>
  <si>
    <t>Industrial Sector Energy Related Emissions after CCS[biomass if,computers and electronics 26,SOx]</t>
  </si>
  <si>
    <t>Industrial Sector Energy Related Emissions after CCS[biomass if,computers and electronics 26,BC]</t>
  </si>
  <si>
    <t>Industrial Sector Energy Related Emissions after CCS[biomass if,computers and electronics 26,OC]</t>
  </si>
  <si>
    <t>Industrial Sector Energy Related Emissions after CCS[biomass if,computers and electronics 26,CH4]</t>
  </si>
  <si>
    <t>Industrial Sector Energy Related Emissions after CCS[biomass if,computers and electronics 26,N2O]</t>
  </si>
  <si>
    <t>Industrial Sector Energy Related Emissions after CCS[biomass if,computers and electronics 26,F gases]</t>
  </si>
  <si>
    <t>Industrial Sector Energy Related Emissions after CCS[biomass if,appliances and electrical equipment 27,CO2]</t>
  </si>
  <si>
    <t>Industrial Sector Energy Related Emissions after CCS[biomass if,appliances and electrical equipment 27,VOC]</t>
  </si>
  <si>
    <t>Industrial Sector Energy Related Emissions after CCS[biomass if,appliances and electrical equipment 27,CO]</t>
  </si>
  <si>
    <t>Industrial Sector Energy Related Emissions after CCS[biomass if,appliances and electrical equipment 27,NOx]</t>
  </si>
  <si>
    <t>Industrial Sector Energy Related Emissions after CCS[biomass if,appliances and electrical equipment 27,PM10]</t>
  </si>
  <si>
    <t>Industrial Sector Energy Related Emissions after CCS[biomass if,appliances and electrical equipment 27,PM25]</t>
  </si>
  <si>
    <t>Industrial Sector Energy Related Emissions after CCS[biomass if,appliances and electrical equipment 27,SOx]</t>
  </si>
  <si>
    <t>Industrial Sector Energy Related Emissions after CCS[biomass if,appliances and electrical equipment 27,BC]</t>
  </si>
  <si>
    <t>Industrial Sector Energy Related Emissions after CCS[biomass if,appliances and electrical equipment 27,OC]</t>
  </si>
  <si>
    <t>Industrial Sector Energy Related Emissions after CCS[biomass if,appliances and electrical equipment 27,CH4]</t>
  </si>
  <si>
    <t>Industrial Sector Energy Related Emissions after CCS[biomass if,appliances and electrical equipment 27,N2O]</t>
  </si>
  <si>
    <t>Industrial Sector Energy Related Emissions after CCS[biomass if,appliances and electrical equipment 27,F gases]</t>
  </si>
  <si>
    <t>Industrial Sector Energy Related Emissions after CCS[biomass if,other machinery 28,CO2]</t>
  </si>
  <si>
    <t>Industrial Sector Energy Related Emissions after CCS[biomass if,other machinery 28,VOC]</t>
  </si>
  <si>
    <t>Industrial Sector Energy Related Emissions after CCS[biomass if,other machinery 28,CO]</t>
  </si>
  <si>
    <t>Industrial Sector Energy Related Emissions after CCS[biomass if,other machinery 28,NOx]</t>
  </si>
  <si>
    <t>Industrial Sector Energy Related Emissions after CCS[biomass if,other machinery 28,PM10]</t>
  </si>
  <si>
    <t>Industrial Sector Energy Related Emissions after CCS[biomass if,other machinery 28,PM25]</t>
  </si>
  <si>
    <t>Industrial Sector Energy Related Emissions after CCS[biomass if,other machinery 28,SOx]</t>
  </si>
  <si>
    <t>Industrial Sector Energy Related Emissions after CCS[biomass if,other machinery 28,BC]</t>
  </si>
  <si>
    <t>Industrial Sector Energy Related Emissions after CCS[biomass if,other machinery 28,OC]</t>
  </si>
  <si>
    <t>Industrial Sector Energy Related Emissions after CCS[biomass if,other machinery 28,CH4]</t>
  </si>
  <si>
    <t>Industrial Sector Energy Related Emissions after CCS[biomass if,other machinery 28,N2O]</t>
  </si>
  <si>
    <t>Industrial Sector Energy Related Emissions after CCS[biomass if,other machinery 28,F gases]</t>
  </si>
  <si>
    <t>Industrial Sector Energy Related Emissions after CCS[biomass if,road vehicles 29,CO2]</t>
  </si>
  <si>
    <t>Industrial Sector Energy Related Emissions after CCS[biomass if,road vehicles 29,VOC]</t>
  </si>
  <si>
    <t>Industrial Sector Energy Related Emissions after CCS[biomass if,road vehicles 29,CO]</t>
  </si>
  <si>
    <t>Industrial Sector Energy Related Emissions after CCS[biomass if,road vehicles 29,NOx]</t>
  </si>
  <si>
    <t>Industrial Sector Energy Related Emissions after CCS[biomass if,road vehicles 29,PM10]</t>
  </si>
  <si>
    <t>Industrial Sector Energy Related Emissions after CCS[biomass if,road vehicles 29,PM25]</t>
  </si>
  <si>
    <t>Industrial Sector Energy Related Emissions after CCS[biomass if,road vehicles 29,SOx]</t>
  </si>
  <si>
    <t>Industrial Sector Energy Related Emissions after CCS[biomass if,road vehicles 29,BC]</t>
  </si>
  <si>
    <t>Industrial Sector Energy Related Emissions after CCS[biomass if,road vehicles 29,OC]</t>
  </si>
  <si>
    <t>Industrial Sector Energy Related Emissions after CCS[biomass if,road vehicles 29,CH4]</t>
  </si>
  <si>
    <t>Industrial Sector Energy Related Emissions after CCS[biomass if,road vehicles 29,N2O]</t>
  </si>
  <si>
    <t>Industrial Sector Energy Related Emissions after CCS[biomass if,road vehicles 29,F gases]</t>
  </si>
  <si>
    <t>Industrial Sector Energy Related Emissions after CCS[biomass if,nonroad vehicles 30,CO2]</t>
  </si>
  <si>
    <t>Industrial Sector Energy Related Emissions after CCS[biomass if,nonroad vehicles 30,VOC]</t>
  </si>
  <si>
    <t>Industrial Sector Energy Related Emissions after CCS[biomass if,nonroad vehicles 30,CO]</t>
  </si>
  <si>
    <t>Industrial Sector Energy Related Emissions after CCS[biomass if,nonroad vehicles 30,NOx]</t>
  </si>
  <si>
    <t>Industrial Sector Energy Related Emissions after CCS[biomass if,nonroad vehicles 30,PM10]</t>
  </si>
  <si>
    <t>Industrial Sector Energy Related Emissions after CCS[biomass if,nonroad vehicles 30,PM25]</t>
  </si>
  <si>
    <t>Industrial Sector Energy Related Emissions after CCS[biomass if,nonroad vehicles 30,SOx]</t>
  </si>
  <si>
    <t>Industrial Sector Energy Related Emissions after CCS[biomass if,nonroad vehicles 30,BC]</t>
  </si>
  <si>
    <t>Industrial Sector Energy Related Emissions after CCS[biomass if,nonroad vehicles 30,OC]</t>
  </si>
  <si>
    <t>Industrial Sector Energy Related Emissions after CCS[biomass if,nonroad vehicles 30,CH4]</t>
  </si>
  <si>
    <t>Industrial Sector Energy Related Emissions after CCS[biomass if,nonroad vehicles 30,N2O]</t>
  </si>
  <si>
    <t>Industrial Sector Energy Related Emissions after CCS[biomass if,nonroad vehicles 30,F gases]</t>
  </si>
  <si>
    <t>Industrial Sector Energy Related Emissions after CCS[biomass if,other manufacturing 31T33,CO2]</t>
  </si>
  <si>
    <t>Industrial Sector Energy Related Emissions after CCS[biomass if,other manufacturing 31T33,VOC]</t>
  </si>
  <si>
    <t>Industrial Sector Energy Related Emissions after CCS[biomass if,other manufacturing 31T33,CO]</t>
  </si>
  <si>
    <t>Industrial Sector Energy Related Emissions after CCS[biomass if,other manufacturing 31T33,NOx]</t>
  </si>
  <si>
    <t>Industrial Sector Energy Related Emissions after CCS[biomass if,other manufacturing 31T33,PM10]</t>
  </si>
  <si>
    <t>Industrial Sector Energy Related Emissions after CCS[biomass if,other manufacturing 31T33,PM25]</t>
  </si>
  <si>
    <t>Industrial Sector Energy Related Emissions after CCS[biomass if,other manufacturing 31T33,SOx]</t>
  </si>
  <si>
    <t>Industrial Sector Energy Related Emissions after CCS[biomass if,other manufacturing 31T33,BC]</t>
  </si>
  <si>
    <t>Industrial Sector Energy Related Emissions after CCS[biomass if,other manufacturing 31T33,OC]</t>
  </si>
  <si>
    <t>Industrial Sector Energy Related Emissions after CCS[biomass if,other manufacturing 31T33,CH4]</t>
  </si>
  <si>
    <t>Industrial Sector Energy Related Emissions after CCS[biomass if,other manufacturing 31T33,N2O]</t>
  </si>
  <si>
    <t>Industrial Sector Energy Related Emissions after CCS[biomass if,other manufacturing 31T33,F gases]</t>
  </si>
  <si>
    <t>Industrial Sector Energy Related Emissions after CCS[biomass if,energy pipelines and gas processing 352T353,CO2]</t>
  </si>
  <si>
    <t>Industrial Sector Energy Related Emissions after CCS[biomass if,energy pipelines and gas processing 352T353,VOC]</t>
  </si>
  <si>
    <t>Industrial Sector Energy Related Emissions after CCS[biomass if,energy pipelines and gas processing 352T353,CO]</t>
  </si>
  <si>
    <t>Industrial Sector Energy Related Emissions after CCS[biomass if,energy pipelines and gas processing 352T353,NOx]</t>
  </si>
  <si>
    <t>Industrial Sector Energy Related Emissions after CCS[biomass if,energy pipelines and gas processing 352T353,PM10]</t>
  </si>
  <si>
    <t>Industrial Sector Energy Related Emissions after CCS[biomass if,energy pipelines and gas processing 352T353,PM25]</t>
  </si>
  <si>
    <t>Industrial Sector Energy Related Emissions after CCS[biomass if,energy pipelines and gas processing 352T353,SOx]</t>
  </si>
  <si>
    <t>Industrial Sector Energy Related Emissions after CCS[biomass if,energy pipelines and gas processing 352T353,BC]</t>
  </si>
  <si>
    <t>Industrial Sector Energy Related Emissions after CCS[biomass if,energy pipelines and gas processing 352T353,OC]</t>
  </si>
  <si>
    <t>Industrial Sector Energy Related Emissions after CCS[biomass if,energy pipelines and gas processing 352T353,CH4]</t>
  </si>
  <si>
    <t>Industrial Sector Energy Related Emissions after CCS[biomass if,energy pipelines and gas processing 352T353,N2O]</t>
  </si>
  <si>
    <t>Industrial Sector Energy Related Emissions after CCS[biomass if,energy pipelines and gas processing 352T353,F gases]</t>
  </si>
  <si>
    <t>Industrial Sector Energy Related Emissions after CCS[biomass if,water and waste 36T39,CO2]</t>
  </si>
  <si>
    <t>Industrial Sector Energy Related Emissions after CCS[biomass if,water and waste 36T39,VOC]</t>
  </si>
  <si>
    <t>Industrial Sector Energy Related Emissions after CCS[biomass if,water and waste 36T39,CO]</t>
  </si>
  <si>
    <t>Industrial Sector Energy Related Emissions after CCS[biomass if,water and waste 36T39,NOx]</t>
  </si>
  <si>
    <t>Industrial Sector Energy Related Emissions after CCS[biomass if,water and waste 36T39,PM10]</t>
  </si>
  <si>
    <t>Industrial Sector Energy Related Emissions after CCS[biomass if,water and waste 36T39,PM25]</t>
  </si>
  <si>
    <t>Industrial Sector Energy Related Emissions after CCS[biomass if,water and waste 36T39,SOx]</t>
  </si>
  <si>
    <t>Industrial Sector Energy Related Emissions after CCS[biomass if,water and waste 36T39,BC]</t>
  </si>
  <si>
    <t>Industrial Sector Energy Related Emissions after CCS[biomass if,water and waste 36T39,OC]</t>
  </si>
  <si>
    <t>Industrial Sector Energy Related Emissions after CCS[biomass if,water and waste 36T39,CH4]</t>
  </si>
  <si>
    <t>Industrial Sector Energy Related Emissions after CCS[biomass if,water and waste 36T39,N2O]</t>
  </si>
  <si>
    <t>Industrial Sector Energy Related Emissions after CCS[biomass if,water and waste 36T39,F gases]</t>
  </si>
  <si>
    <t>Industrial Sector Energy Related Emissions after CCS[biomass if,construction 41T43,CO2]</t>
  </si>
  <si>
    <t>Industrial Sector Energy Related Emissions after CCS[biomass if,construction 41T43,VOC]</t>
  </si>
  <si>
    <t>Industrial Sector Energy Related Emissions after CCS[biomass if,construction 41T43,CO]</t>
  </si>
  <si>
    <t>Industrial Sector Energy Related Emissions after CCS[biomass if,construction 41T43,NOx]</t>
  </si>
  <si>
    <t>Industrial Sector Energy Related Emissions after CCS[biomass if,construction 41T43,PM10]</t>
  </si>
  <si>
    <t>Industrial Sector Energy Related Emissions after CCS[biomass if,construction 41T43,PM25]</t>
  </si>
  <si>
    <t>Industrial Sector Energy Related Emissions after CCS[biomass if,construction 41T43,SOx]</t>
  </si>
  <si>
    <t>Industrial Sector Energy Related Emissions after CCS[biomass if,construction 41T43,BC]</t>
  </si>
  <si>
    <t>Industrial Sector Energy Related Emissions after CCS[biomass if,construction 41T43,OC]</t>
  </si>
  <si>
    <t>Industrial Sector Energy Related Emissions after CCS[biomass if,construction 41T43,CH4]</t>
  </si>
  <si>
    <t>Industrial Sector Energy Related Emissions after CCS[biomass if,construction 41T43,N2O]</t>
  </si>
  <si>
    <t>Industrial Sector Energy Related Emissions after CCS[biomass if,construction 41T43,F gases]</t>
  </si>
  <si>
    <t>Industrial Sector Energy Related Emissions after CCS[petroleum diesel if,agriculture and forestry 01T03,CO2]</t>
  </si>
  <si>
    <t>Industrial Sector Energy Related Emissions after CCS[petroleum diesel if,agriculture and forestry 01T03,VOC]</t>
  </si>
  <si>
    <t>Industrial Sector Energy Related Emissions after CCS[petroleum diesel if,agriculture and forestry 01T03,CO]</t>
  </si>
  <si>
    <t>Industrial Sector Energy Related Emissions after CCS[petroleum diesel if,agriculture and forestry 01T03,NOx]</t>
  </si>
  <si>
    <t>Industrial Sector Energy Related Emissions after CCS[petroleum diesel if,agriculture and forestry 01T03,PM10]</t>
  </si>
  <si>
    <t>Industrial Sector Energy Related Emissions after CCS[petroleum diesel if,agriculture and forestry 01T03,PM25]</t>
  </si>
  <si>
    <t>Industrial Sector Energy Related Emissions after CCS[petroleum diesel if,agriculture and forestry 01T03,SOx]</t>
  </si>
  <si>
    <t>Industrial Sector Energy Related Emissions after CCS[petroleum diesel if,agriculture and forestry 01T03,BC]</t>
  </si>
  <si>
    <t>Industrial Sector Energy Related Emissions after CCS[petroleum diesel if,agriculture and forestry 01T03,OC]</t>
  </si>
  <si>
    <t>Industrial Sector Energy Related Emissions after CCS[petroleum diesel if,agriculture and forestry 01T03,CH4]</t>
  </si>
  <si>
    <t>Industrial Sector Energy Related Emissions after CCS[petroleum diesel if,agriculture and forestry 01T03,N2O]</t>
  </si>
  <si>
    <t>Industrial Sector Energy Related Emissions after CCS[petroleum diesel if,agriculture and forestry 01T03,F gases]</t>
  </si>
  <si>
    <t>Industrial Sector Energy Related Emissions after CCS[petroleum diesel if,coal mining 05,CO2]</t>
  </si>
  <si>
    <t>Industrial Sector Energy Related Emissions after CCS[petroleum diesel if,coal mining 05,VOC]</t>
  </si>
  <si>
    <t>Industrial Sector Energy Related Emissions after CCS[petroleum diesel if,coal mining 05,CO]</t>
  </si>
  <si>
    <t>Industrial Sector Energy Related Emissions after CCS[petroleum diesel if,coal mining 05,NOx]</t>
  </si>
  <si>
    <t>Industrial Sector Energy Related Emissions after CCS[petroleum diesel if,coal mining 05,PM10]</t>
  </si>
  <si>
    <t>Industrial Sector Energy Related Emissions after CCS[petroleum diesel if,coal mining 05,PM25]</t>
  </si>
  <si>
    <t>Industrial Sector Energy Related Emissions after CCS[petroleum diesel if,coal mining 05,SOx]</t>
  </si>
  <si>
    <t>Industrial Sector Energy Related Emissions after CCS[petroleum diesel if,coal mining 05,BC]</t>
  </si>
  <si>
    <t>Industrial Sector Energy Related Emissions after CCS[petroleum diesel if,coal mining 05,OC]</t>
  </si>
  <si>
    <t>Industrial Sector Energy Related Emissions after CCS[petroleum diesel if,coal mining 05,CH4]</t>
  </si>
  <si>
    <t>Industrial Sector Energy Related Emissions after CCS[petroleum diesel if,coal mining 05,N2O]</t>
  </si>
  <si>
    <t>Industrial Sector Energy Related Emissions after CCS[petroleum diesel if,coal mining 05,F gases]</t>
  </si>
  <si>
    <t>Industrial Sector Energy Related Emissions after CCS[petroleum diesel if,oil and gas extraction 06,CO2]</t>
  </si>
  <si>
    <t>Industrial Sector Energy Related Emissions after CCS[petroleum diesel if,oil and gas extraction 06,VOC]</t>
  </si>
  <si>
    <t>Industrial Sector Energy Related Emissions after CCS[petroleum diesel if,oil and gas extraction 06,CO]</t>
  </si>
  <si>
    <t>Industrial Sector Energy Related Emissions after CCS[petroleum diesel if,oil and gas extraction 06,NOx]</t>
  </si>
  <si>
    <t>Industrial Sector Energy Related Emissions after CCS[petroleum diesel if,oil and gas extraction 06,PM10]</t>
  </si>
  <si>
    <t>Industrial Sector Energy Related Emissions after CCS[petroleum diesel if,oil and gas extraction 06,PM25]</t>
  </si>
  <si>
    <t>Industrial Sector Energy Related Emissions after CCS[petroleum diesel if,oil and gas extraction 06,SOx]</t>
  </si>
  <si>
    <t>Industrial Sector Energy Related Emissions after CCS[petroleum diesel if,oil and gas extraction 06,BC]</t>
  </si>
  <si>
    <t>Industrial Sector Energy Related Emissions after CCS[petroleum diesel if,oil and gas extraction 06,OC]</t>
  </si>
  <si>
    <t>Industrial Sector Energy Related Emissions after CCS[petroleum diesel if,oil and gas extraction 06,CH4]</t>
  </si>
  <si>
    <t>Industrial Sector Energy Related Emissions after CCS[petroleum diesel if,oil and gas extraction 06,N2O]</t>
  </si>
  <si>
    <t>Industrial Sector Energy Related Emissions after CCS[petroleum diesel if,oil and gas extraction 06,F gases]</t>
  </si>
  <si>
    <t>Industrial Sector Energy Related Emissions after CCS[petroleum diesel if,other mining and quarrying 07T08,CO2]</t>
  </si>
  <si>
    <t>Industrial Sector Energy Related Emissions after CCS[petroleum diesel if,other mining and quarrying 07T08,VOC]</t>
  </si>
  <si>
    <t>Industrial Sector Energy Related Emissions after CCS[petroleum diesel if,other mining and quarrying 07T08,CO]</t>
  </si>
  <si>
    <t>Industrial Sector Energy Related Emissions after CCS[petroleum diesel if,other mining and quarrying 07T08,NOx]</t>
  </si>
  <si>
    <t>Industrial Sector Energy Related Emissions after CCS[petroleum diesel if,other mining and quarrying 07T08,PM10]</t>
  </si>
  <si>
    <t>Industrial Sector Energy Related Emissions after CCS[petroleum diesel if,other mining and quarrying 07T08,PM25]</t>
  </si>
  <si>
    <t>Industrial Sector Energy Related Emissions after CCS[petroleum diesel if,other mining and quarrying 07T08,SOx]</t>
  </si>
  <si>
    <t>Industrial Sector Energy Related Emissions after CCS[petroleum diesel if,other mining and quarrying 07T08,BC]</t>
  </si>
  <si>
    <t>Industrial Sector Energy Related Emissions after CCS[petroleum diesel if,other mining and quarrying 07T08,OC]</t>
  </si>
  <si>
    <t>Industrial Sector Energy Related Emissions after CCS[petroleum diesel if,other mining and quarrying 07T08,CH4]</t>
  </si>
  <si>
    <t>Industrial Sector Energy Related Emissions after CCS[petroleum diesel if,other mining and quarrying 07T08,N2O]</t>
  </si>
  <si>
    <t>Industrial Sector Energy Related Emissions after CCS[petroleum diesel if,other mining and quarrying 07T08,F gases]</t>
  </si>
  <si>
    <t>Industrial Sector Energy Related Emissions after CCS[petroleum diesel if,food beverage and tobacco 10T12,CO2]</t>
  </si>
  <si>
    <t>Industrial Sector Energy Related Emissions after CCS[petroleum diesel if,food beverage and tobacco 10T12,VOC]</t>
  </si>
  <si>
    <t>Industrial Sector Energy Related Emissions after CCS[petroleum diesel if,food beverage and tobacco 10T12,CO]</t>
  </si>
  <si>
    <t>Industrial Sector Energy Related Emissions after CCS[petroleum diesel if,food beverage and tobacco 10T12,NOx]</t>
  </si>
  <si>
    <t>Industrial Sector Energy Related Emissions after CCS[petroleum diesel if,food beverage and tobacco 10T12,PM10]</t>
  </si>
  <si>
    <t>Industrial Sector Energy Related Emissions after CCS[petroleum diesel if,food beverage and tobacco 10T12,PM25]</t>
  </si>
  <si>
    <t>Industrial Sector Energy Related Emissions after CCS[petroleum diesel if,food beverage and tobacco 10T12,SOx]</t>
  </si>
  <si>
    <t>Industrial Sector Energy Related Emissions after CCS[petroleum diesel if,food beverage and tobacco 10T12,BC]</t>
  </si>
  <si>
    <t>Industrial Sector Energy Related Emissions after CCS[petroleum diesel if,food beverage and tobacco 10T12,OC]</t>
  </si>
  <si>
    <t>Industrial Sector Energy Related Emissions after CCS[petroleum diesel if,food beverage and tobacco 10T12,CH4]</t>
  </si>
  <si>
    <t>Industrial Sector Energy Related Emissions after CCS[petroleum diesel if,food beverage and tobacco 10T12,N2O]</t>
  </si>
  <si>
    <t>Industrial Sector Energy Related Emissions after CCS[petroleum diesel if,food beverage and tobacco 10T12,F gases]</t>
  </si>
  <si>
    <t>Industrial Sector Energy Related Emissions after CCS[petroleum diesel if,textiles apparel and leather 13T15,CO2]</t>
  </si>
  <si>
    <t>Industrial Sector Energy Related Emissions after CCS[petroleum diesel if,textiles apparel and leather 13T15,VOC]</t>
  </si>
  <si>
    <t>Industrial Sector Energy Related Emissions after CCS[petroleum diesel if,textiles apparel and leather 13T15,CO]</t>
  </si>
  <si>
    <t>Industrial Sector Energy Related Emissions after CCS[petroleum diesel if,textiles apparel and leather 13T15,NOx]</t>
  </si>
  <si>
    <t>Industrial Sector Energy Related Emissions after CCS[petroleum diesel if,textiles apparel and leather 13T15,PM10]</t>
  </si>
  <si>
    <t>Industrial Sector Energy Related Emissions after CCS[petroleum diesel if,textiles apparel and leather 13T15,PM25]</t>
  </si>
  <si>
    <t>Industrial Sector Energy Related Emissions after CCS[petroleum diesel if,textiles apparel and leather 13T15,SOx]</t>
  </si>
  <si>
    <t>Industrial Sector Energy Related Emissions after CCS[petroleum diesel if,textiles apparel and leather 13T15,BC]</t>
  </si>
  <si>
    <t>Industrial Sector Energy Related Emissions after CCS[petroleum diesel if,textiles apparel and leather 13T15,OC]</t>
  </si>
  <si>
    <t>Industrial Sector Energy Related Emissions after CCS[petroleum diesel if,textiles apparel and leather 13T15,CH4]</t>
  </si>
  <si>
    <t>Industrial Sector Energy Related Emissions after CCS[petroleum diesel if,textiles apparel and leather 13T15,N2O]</t>
  </si>
  <si>
    <t>Industrial Sector Energy Related Emissions after CCS[petroleum diesel if,textiles apparel and leather 13T15,F gases]</t>
  </si>
  <si>
    <t>Industrial Sector Energy Related Emissions after CCS[petroleum diesel if,wood products 16,CO2]</t>
  </si>
  <si>
    <t>Industrial Sector Energy Related Emissions after CCS[petroleum diesel if,wood products 16,VOC]</t>
  </si>
  <si>
    <t>Industrial Sector Energy Related Emissions after CCS[petroleum diesel if,wood products 16,CO]</t>
  </si>
  <si>
    <t>Industrial Sector Energy Related Emissions after CCS[petroleum diesel if,wood products 16,NOx]</t>
  </si>
  <si>
    <t>Industrial Sector Energy Related Emissions after CCS[petroleum diesel if,wood products 16,PM10]</t>
  </si>
  <si>
    <t>Industrial Sector Energy Related Emissions after CCS[petroleum diesel if,wood products 16,PM25]</t>
  </si>
  <si>
    <t>Industrial Sector Energy Related Emissions after CCS[petroleum diesel if,wood products 16,SOx]</t>
  </si>
  <si>
    <t>Industrial Sector Energy Related Emissions after CCS[petroleum diesel if,wood products 16,BC]</t>
  </si>
  <si>
    <t>Industrial Sector Energy Related Emissions after CCS[petroleum diesel if,wood products 16,OC]</t>
  </si>
  <si>
    <t>Industrial Sector Energy Related Emissions after CCS[petroleum diesel if,wood products 16,CH4]</t>
  </si>
  <si>
    <t>Industrial Sector Energy Related Emissions after CCS[petroleum diesel if,wood products 16,N2O]</t>
  </si>
  <si>
    <t>Industrial Sector Energy Related Emissions after CCS[petroleum diesel if,wood products 16,F gases]</t>
  </si>
  <si>
    <t>Industrial Sector Energy Related Emissions after CCS[petroleum diesel if,pulp paper and printing 17T18,CO2]</t>
  </si>
  <si>
    <t>Industrial Sector Energy Related Emissions after CCS[petroleum diesel if,pulp paper and printing 17T18,VOC]</t>
  </si>
  <si>
    <t>Industrial Sector Energy Related Emissions after CCS[petroleum diesel if,pulp paper and printing 17T18,CO]</t>
  </si>
  <si>
    <t>Industrial Sector Energy Related Emissions after CCS[petroleum diesel if,pulp paper and printing 17T18,NOx]</t>
  </si>
  <si>
    <t>Industrial Sector Energy Related Emissions after CCS[petroleum diesel if,pulp paper and printing 17T18,PM10]</t>
  </si>
  <si>
    <t>Industrial Sector Energy Related Emissions after CCS[petroleum diesel if,pulp paper and printing 17T18,PM25]</t>
  </si>
  <si>
    <t>Industrial Sector Energy Related Emissions after CCS[petroleum diesel if,pulp paper and printing 17T18,SOx]</t>
  </si>
  <si>
    <t>Industrial Sector Energy Related Emissions after CCS[petroleum diesel if,pulp paper and printing 17T18,BC]</t>
  </si>
  <si>
    <t>Industrial Sector Energy Related Emissions after CCS[petroleum diesel if,pulp paper and printing 17T18,OC]</t>
  </si>
  <si>
    <t>Industrial Sector Energy Related Emissions after CCS[petroleum diesel if,pulp paper and printing 17T18,CH4]</t>
  </si>
  <si>
    <t>Industrial Sector Energy Related Emissions after CCS[petroleum diesel if,pulp paper and printing 17T18,N2O]</t>
  </si>
  <si>
    <t>Industrial Sector Energy Related Emissions after CCS[petroleum diesel if,pulp paper and printing 17T18,F gases]</t>
  </si>
  <si>
    <t>Industrial Sector Energy Related Emissions after CCS[petroleum diesel if,refined petroleum and coke 19,CO2]</t>
  </si>
  <si>
    <t>Industrial Sector Energy Related Emissions after CCS[petroleum diesel if,refined petroleum and coke 19,VOC]</t>
  </si>
  <si>
    <t>Industrial Sector Energy Related Emissions after CCS[petroleum diesel if,refined petroleum and coke 19,CO]</t>
  </si>
  <si>
    <t>Industrial Sector Energy Related Emissions after CCS[petroleum diesel if,refined petroleum and coke 19,NOx]</t>
  </si>
  <si>
    <t>Industrial Sector Energy Related Emissions after CCS[petroleum diesel if,refined petroleum and coke 19,PM10]</t>
  </si>
  <si>
    <t>Industrial Sector Energy Related Emissions after CCS[petroleum diesel if,refined petroleum and coke 19,PM25]</t>
  </si>
  <si>
    <t>Industrial Sector Energy Related Emissions after CCS[petroleum diesel if,refined petroleum and coke 19,SOx]</t>
  </si>
  <si>
    <t>Industrial Sector Energy Related Emissions after CCS[petroleum diesel if,refined petroleum and coke 19,BC]</t>
  </si>
  <si>
    <t>Industrial Sector Energy Related Emissions after CCS[petroleum diesel if,refined petroleum and coke 19,OC]</t>
  </si>
  <si>
    <t>Industrial Sector Energy Related Emissions after CCS[petroleum diesel if,refined petroleum and coke 19,CH4]</t>
  </si>
  <si>
    <t>Industrial Sector Energy Related Emissions after CCS[petroleum diesel if,refined petroleum and coke 19,N2O]</t>
  </si>
  <si>
    <t>Industrial Sector Energy Related Emissions after CCS[petroleum diesel if,refined petroleum and coke 19,F gases]</t>
  </si>
  <si>
    <t>Industrial Sector Energy Related Emissions after CCS[petroleum diesel if,chemicals 20,CO2]</t>
  </si>
  <si>
    <t>Industrial Sector Energy Related Emissions after CCS[petroleum diesel if,chemicals 20,VOC]</t>
  </si>
  <si>
    <t>Industrial Sector Energy Related Emissions after CCS[petroleum diesel if,chemicals 20,CO]</t>
  </si>
  <si>
    <t>Industrial Sector Energy Related Emissions after CCS[petroleum diesel if,chemicals 20,NOx]</t>
  </si>
  <si>
    <t>Industrial Sector Energy Related Emissions after CCS[petroleum diesel if,chemicals 20,PM10]</t>
  </si>
  <si>
    <t>Industrial Sector Energy Related Emissions after CCS[petroleum diesel if,chemicals 20,PM25]</t>
  </si>
  <si>
    <t>Industrial Sector Energy Related Emissions after CCS[petroleum diesel if,chemicals 20,SOx]</t>
  </si>
  <si>
    <t>Industrial Sector Energy Related Emissions after CCS[petroleum diesel if,chemicals 20,BC]</t>
  </si>
  <si>
    <t>Industrial Sector Energy Related Emissions after CCS[petroleum diesel if,chemicals 20,OC]</t>
  </si>
  <si>
    <t>Industrial Sector Energy Related Emissions after CCS[petroleum diesel if,chemicals 20,CH4]</t>
  </si>
  <si>
    <t>Industrial Sector Energy Related Emissions after CCS[petroleum diesel if,chemicals 20,N2O]</t>
  </si>
  <si>
    <t>Industrial Sector Energy Related Emissions after CCS[petroleum diesel if,chemicals 20,F gases]</t>
  </si>
  <si>
    <t>Industrial Sector Energy Related Emissions after CCS[petroleum diesel if,rubber and plastic products 22,CO2]</t>
  </si>
  <si>
    <t>Industrial Sector Energy Related Emissions after CCS[petroleum diesel if,rubber and plastic products 22,VOC]</t>
  </si>
  <si>
    <t>Industrial Sector Energy Related Emissions after CCS[petroleum diesel if,rubber and plastic products 22,CO]</t>
  </si>
  <si>
    <t>Industrial Sector Energy Related Emissions after CCS[petroleum diesel if,rubber and plastic products 22,NOx]</t>
  </si>
  <si>
    <t>Industrial Sector Energy Related Emissions after CCS[petroleum diesel if,rubber and plastic products 22,PM10]</t>
  </si>
  <si>
    <t>Industrial Sector Energy Related Emissions after CCS[petroleum diesel if,rubber and plastic products 22,PM25]</t>
  </si>
  <si>
    <t>Industrial Sector Energy Related Emissions after CCS[petroleum diesel if,rubber and plastic products 22,SOx]</t>
  </si>
  <si>
    <t>Industrial Sector Energy Related Emissions after CCS[petroleum diesel if,rubber and plastic products 22,BC]</t>
  </si>
  <si>
    <t>Industrial Sector Energy Related Emissions after CCS[petroleum diesel if,rubber and plastic products 22,OC]</t>
  </si>
  <si>
    <t>Industrial Sector Energy Related Emissions after CCS[petroleum diesel if,rubber and plastic products 22,CH4]</t>
  </si>
  <si>
    <t>Industrial Sector Energy Related Emissions after CCS[petroleum diesel if,rubber and plastic products 22,N2O]</t>
  </si>
  <si>
    <t>Industrial Sector Energy Related Emissions after CCS[petroleum diesel if,rubber and plastic products 22,F gases]</t>
  </si>
  <si>
    <t>Industrial Sector Energy Related Emissions after CCS[petroleum diesel if,glass and glass products 231,CO2]</t>
  </si>
  <si>
    <t>Industrial Sector Energy Related Emissions after CCS[petroleum diesel if,glass and glass products 231,VOC]</t>
  </si>
  <si>
    <t>Industrial Sector Energy Related Emissions after CCS[petroleum diesel if,glass and glass products 231,CO]</t>
  </si>
  <si>
    <t>Industrial Sector Energy Related Emissions after CCS[petroleum diesel if,glass and glass products 231,NOx]</t>
  </si>
  <si>
    <t>Industrial Sector Energy Related Emissions after CCS[petroleum diesel if,glass and glass products 231,PM10]</t>
  </si>
  <si>
    <t>Industrial Sector Energy Related Emissions after CCS[petroleum diesel if,glass and glass products 231,PM25]</t>
  </si>
  <si>
    <t>Industrial Sector Energy Related Emissions after CCS[petroleum diesel if,glass and glass products 231,SOx]</t>
  </si>
  <si>
    <t>Industrial Sector Energy Related Emissions after CCS[petroleum diesel if,glass and glass products 231,BC]</t>
  </si>
  <si>
    <t>Industrial Sector Energy Related Emissions after CCS[petroleum diesel if,glass and glass products 231,OC]</t>
  </si>
  <si>
    <t>Industrial Sector Energy Related Emissions after CCS[petroleum diesel if,glass and glass products 231,CH4]</t>
  </si>
  <si>
    <t>Industrial Sector Energy Related Emissions after CCS[petroleum diesel if,glass and glass products 231,N2O]</t>
  </si>
  <si>
    <t>Industrial Sector Energy Related Emissions after CCS[petroleum diesel if,glass and glass products 231,F gases]</t>
  </si>
  <si>
    <t>Industrial Sector Energy Related Emissions after CCS[petroleum diesel if,cement and other nonmetallic minerals 239,CO2]</t>
  </si>
  <si>
    <t>Industrial Sector Energy Related Emissions after CCS[petroleum diesel if,cement and other nonmetallic minerals 239,VOC]</t>
  </si>
  <si>
    <t>Industrial Sector Energy Related Emissions after CCS[petroleum diesel if,cement and other nonmetallic minerals 239,CO]</t>
  </si>
  <si>
    <t>Industrial Sector Energy Related Emissions after CCS[petroleum diesel if,cement and other nonmetallic minerals 239,NOx]</t>
  </si>
  <si>
    <t>Industrial Sector Energy Related Emissions after CCS[petroleum diesel if,cement and other nonmetallic minerals 239,PM10]</t>
  </si>
  <si>
    <t>Industrial Sector Energy Related Emissions after CCS[petroleum diesel if,cement and other nonmetallic minerals 239,PM25]</t>
  </si>
  <si>
    <t>Industrial Sector Energy Related Emissions after CCS[petroleum diesel if,cement and other nonmetallic minerals 239,SOx]</t>
  </si>
  <si>
    <t>Industrial Sector Energy Related Emissions after CCS[petroleum diesel if,cement and other nonmetallic minerals 239,BC]</t>
  </si>
  <si>
    <t>Industrial Sector Energy Related Emissions after CCS[petroleum diesel if,cement and other nonmetallic minerals 239,OC]</t>
  </si>
  <si>
    <t>Industrial Sector Energy Related Emissions after CCS[petroleum diesel if,cement and other nonmetallic minerals 239,CH4]</t>
  </si>
  <si>
    <t>Industrial Sector Energy Related Emissions after CCS[petroleum diesel if,cement and other nonmetallic minerals 239,N2O]</t>
  </si>
  <si>
    <t>Industrial Sector Energy Related Emissions after CCS[petroleum diesel if,cement and other nonmetallic minerals 239,F gases]</t>
  </si>
  <si>
    <t>Industrial Sector Energy Related Emissions after CCS[petroleum diesel if,iron and steel 241,CO2]</t>
  </si>
  <si>
    <t>Industrial Sector Energy Related Emissions after CCS[petroleum diesel if,iron and steel 241,VOC]</t>
  </si>
  <si>
    <t>Industrial Sector Energy Related Emissions after CCS[petroleum diesel if,iron and steel 241,CO]</t>
  </si>
  <si>
    <t>Industrial Sector Energy Related Emissions after CCS[petroleum diesel if,iron and steel 241,NOx]</t>
  </si>
  <si>
    <t>Industrial Sector Energy Related Emissions after CCS[petroleum diesel if,iron and steel 241,PM10]</t>
  </si>
  <si>
    <t>Industrial Sector Energy Related Emissions after CCS[petroleum diesel if,iron and steel 241,PM25]</t>
  </si>
  <si>
    <t>Industrial Sector Energy Related Emissions after CCS[petroleum diesel if,iron and steel 241,SOx]</t>
  </si>
  <si>
    <t>Industrial Sector Energy Related Emissions after CCS[petroleum diesel if,iron and steel 241,BC]</t>
  </si>
  <si>
    <t>Industrial Sector Energy Related Emissions after CCS[petroleum diesel if,iron and steel 241,OC]</t>
  </si>
  <si>
    <t>Industrial Sector Energy Related Emissions after CCS[petroleum diesel if,iron and steel 241,CH4]</t>
  </si>
  <si>
    <t>Industrial Sector Energy Related Emissions after CCS[petroleum diesel if,iron and steel 241,N2O]</t>
  </si>
  <si>
    <t>Industrial Sector Energy Related Emissions after CCS[petroleum diesel if,iron and steel 241,F gases]</t>
  </si>
  <si>
    <t>Industrial Sector Energy Related Emissions after CCS[petroleum diesel if,other metals 242,CO2]</t>
  </si>
  <si>
    <t>Industrial Sector Energy Related Emissions after CCS[petroleum diesel if,other metals 242,VOC]</t>
  </si>
  <si>
    <t>Industrial Sector Energy Related Emissions after CCS[petroleum diesel if,other metals 242,CO]</t>
  </si>
  <si>
    <t>Industrial Sector Energy Related Emissions after CCS[petroleum diesel if,other metals 242,NOx]</t>
  </si>
  <si>
    <t>Industrial Sector Energy Related Emissions after CCS[petroleum diesel if,other metals 242,PM10]</t>
  </si>
  <si>
    <t>Industrial Sector Energy Related Emissions after CCS[petroleum diesel if,other metals 242,PM25]</t>
  </si>
  <si>
    <t>Industrial Sector Energy Related Emissions after CCS[petroleum diesel if,other metals 242,SOx]</t>
  </si>
  <si>
    <t>Industrial Sector Energy Related Emissions after CCS[petroleum diesel if,other metals 242,BC]</t>
  </si>
  <si>
    <t>Industrial Sector Energy Related Emissions after CCS[petroleum diesel if,other metals 242,OC]</t>
  </si>
  <si>
    <t>Industrial Sector Energy Related Emissions after CCS[petroleum diesel if,other metals 242,CH4]</t>
  </si>
  <si>
    <t>Industrial Sector Energy Related Emissions after CCS[petroleum diesel if,other metals 242,N2O]</t>
  </si>
  <si>
    <t>Industrial Sector Energy Related Emissions after CCS[petroleum diesel if,other metals 242,F gases]</t>
  </si>
  <si>
    <t>Industrial Sector Energy Related Emissions after CCS[petroleum diesel if,metal products except machinery and vehicles 25,CO2]</t>
  </si>
  <si>
    <t>Industrial Sector Energy Related Emissions after CCS[petroleum diesel if,metal products except machinery and vehicles 25,VOC]</t>
  </si>
  <si>
    <t>Industrial Sector Energy Related Emissions after CCS[petroleum diesel if,metal products except machinery and vehicles 25,CO]</t>
  </si>
  <si>
    <t>Industrial Sector Energy Related Emissions after CCS[petroleum diesel if,metal products except machinery and vehicles 25,NOx]</t>
  </si>
  <si>
    <t>Industrial Sector Energy Related Emissions after CCS[petroleum diesel if,metal products except machinery and vehicles 25,PM10]</t>
  </si>
  <si>
    <t>Industrial Sector Energy Related Emissions after CCS[petroleum diesel if,metal products except machinery and vehicles 25,PM25]</t>
  </si>
  <si>
    <t>Industrial Sector Energy Related Emissions after CCS[petroleum diesel if,metal products except machinery and vehicles 25,SOx]</t>
  </si>
  <si>
    <t>Industrial Sector Energy Related Emissions after CCS[petroleum diesel if,metal products except machinery and vehicles 25,BC]</t>
  </si>
  <si>
    <t>Industrial Sector Energy Related Emissions after CCS[petroleum diesel if,metal products except machinery and vehicles 25,OC]</t>
  </si>
  <si>
    <t>Industrial Sector Energy Related Emissions after CCS[petroleum diesel if,metal products except machinery and vehicles 25,CH4]</t>
  </si>
  <si>
    <t>Industrial Sector Energy Related Emissions after CCS[petroleum diesel if,metal products except machinery and vehicles 25,N2O]</t>
  </si>
  <si>
    <t>Industrial Sector Energy Related Emissions after CCS[petroleum diesel if,metal products except machinery and vehicles 25,F gases]</t>
  </si>
  <si>
    <t>Industrial Sector Energy Related Emissions after CCS[petroleum diesel if,computers and electronics 26,CO2]</t>
  </si>
  <si>
    <t>Industrial Sector Energy Related Emissions after CCS[petroleum diesel if,computers and electronics 26,VOC]</t>
  </si>
  <si>
    <t>Industrial Sector Energy Related Emissions after CCS[petroleum diesel if,computers and electronics 26,CO]</t>
  </si>
  <si>
    <t>Industrial Sector Energy Related Emissions after CCS[petroleum diesel if,computers and electronics 26,NOx]</t>
  </si>
  <si>
    <t>Industrial Sector Energy Related Emissions after CCS[petroleum diesel if,computers and electronics 26,PM10]</t>
  </si>
  <si>
    <t>Industrial Sector Energy Related Emissions after CCS[petroleum diesel if,computers and electronics 26,PM25]</t>
  </si>
  <si>
    <t>Industrial Sector Energy Related Emissions after CCS[petroleum diesel if,computers and electronics 26,SOx]</t>
  </si>
  <si>
    <t>Industrial Sector Energy Related Emissions after CCS[petroleum diesel if,computers and electronics 26,BC]</t>
  </si>
  <si>
    <t>Industrial Sector Energy Related Emissions after CCS[petroleum diesel if,computers and electronics 26,OC]</t>
  </si>
  <si>
    <t>Industrial Sector Energy Related Emissions after CCS[petroleum diesel if,computers and electronics 26,CH4]</t>
  </si>
  <si>
    <t>Industrial Sector Energy Related Emissions after CCS[petroleum diesel if,computers and electronics 26,N2O]</t>
  </si>
  <si>
    <t>Industrial Sector Energy Related Emissions after CCS[petroleum diesel if,computers and electronics 26,F gases]</t>
  </si>
  <si>
    <t>Industrial Sector Energy Related Emissions after CCS[petroleum diesel if,appliances and electrical equipment 27,CO2]</t>
  </si>
  <si>
    <t>Industrial Sector Energy Related Emissions after CCS[petroleum diesel if,appliances and electrical equipment 27,VOC]</t>
  </si>
  <si>
    <t>Industrial Sector Energy Related Emissions after CCS[petroleum diesel if,appliances and electrical equipment 27,CO]</t>
  </si>
  <si>
    <t>Industrial Sector Energy Related Emissions after CCS[petroleum diesel if,appliances and electrical equipment 27,NOx]</t>
  </si>
  <si>
    <t>Industrial Sector Energy Related Emissions after CCS[petroleum diesel if,appliances and electrical equipment 27,PM10]</t>
  </si>
  <si>
    <t>Industrial Sector Energy Related Emissions after CCS[petroleum diesel if,appliances and electrical equipment 27,PM25]</t>
  </si>
  <si>
    <t>Industrial Sector Energy Related Emissions after CCS[petroleum diesel if,appliances and electrical equipment 27,SOx]</t>
  </si>
  <si>
    <t>Industrial Sector Energy Related Emissions after CCS[petroleum diesel if,appliances and electrical equipment 27,BC]</t>
  </si>
  <si>
    <t>Industrial Sector Energy Related Emissions after CCS[petroleum diesel if,appliances and electrical equipment 27,OC]</t>
  </si>
  <si>
    <t>Industrial Sector Energy Related Emissions after CCS[petroleum diesel if,appliances and electrical equipment 27,CH4]</t>
  </si>
  <si>
    <t>Industrial Sector Energy Related Emissions after CCS[petroleum diesel if,appliances and electrical equipment 27,N2O]</t>
  </si>
  <si>
    <t>Industrial Sector Energy Related Emissions after CCS[petroleum diesel if,appliances and electrical equipment 27,F gases]</t>
  </si>
  <si>
    <t>Industrial Sector Energy Related Emissions after CCS[petroleum diesel if,other machinery 28,CO2]</t>
  </si>
  <si>
    <t>Industrial Sector Energy Related Emissions after CCS[petroleum diesel if,other machinery 28,VOC]</t>
  </si>
  <si>
    <t>Industrial Sector Energy Related Emissions after CCS[petroleum diesel if,other machinery 28,CO]</t>
  </si>
  <si>
    <t>Industrial Sector Energy Related Emissions after CCS[petroleum diesel if,other machinery 28,NOx]</t>
  </si>
  <si>
    <t>Industrial Sector Energy Related Emissions after CCS[petroleum diesel if,other machinery 28,PM10]</t>
  </si>
  <si>
    <t>Industrial Sector Energy Related Emissions after CCS[petroleum diesel if,other machinery 28,PM25]</t>
  </si>
  <si>
    <t>Industrial Sector Energy Related Emissions after CCS[petroleum diesel if,other machinery 28,SOx]</t>
  </si>
  <si>
    <t>Industrial Sector Energy Related Emissions after CCS[petroleum diesel if,other machinery 28,BC]</t>
  </si>
  <si>
    <t>Industrial Sector Energy Related Emissions after CCS[petroleum diesel if,other machinery 28,OC]</t>
  </si>
  <si>
    <t>Industrial Sector Energy Related Emissions after CCS[petroleum diesel if,other machinery 28,CH4]</t>
  </si>
  <si>
    <t>Industrial Sector Energy Related Emissions after CCS[petroleum diesel if,other machinery 28,N2O]</t>
  </si>
  <si>
    <t>Industrial Sector Energy Related Emissions after CCS[petroleum diesel if,other machinery 28,F gases]</t>
  </si>
  <si>
    <t>Industrial Sector Energy Related Emissions after CCS[petroleum diesel if,road vehicles 29,CO2]</t>
  </si>
  <si>
    <t>Industrial Sector Energy Related Emissions after CCS[petroleum diesel if,road vehicles 29,VOC]</t>
  </si>
  <si>
    <t>Industrial Sector Energy Related Emissions after CCS[petroleum diesel if,road vehicles 29,CO]</t>
  </si>
  <si>
    <t>Industrial Sector Energy Related Emissions after CCS[petroleum diesel if,road vehicles 29,NOx]</t>
  </si>
  <si>
    <t>Industrial Sector Energy Related Emissions after CCS[petroleum diesel if,road vehicles 29,PM10]</t>
  </si>
  <si>
    <t>Industrial Sector Energy Related Emissions after CCS[petroleum diesel if,road vehicles 29,PM25]</t>
  </si>
  <si>
    <t>Industrial Sector Energy Related Emissions after CCS[petroleum diesel if,road vehicles 29,SOx]</t>
  </si>
  <si>
    <t>Industrial Sector Energy Related Emissions after CCS[petroleum diesel if,road vehicles 29,BC]</t>
  </si>
  <si>
    <t>Industrial Sector Energy Related Emissions after CCS[petroleum diesel if,road vehicles 29,OC]</t>
  </si>
  <si>
    <t>Industrial Sector Energy Related Emissions after CCS[petroleum diesel if,road vehicles 29,CH4]</t>
  </si>
  <si>
    <t>Industrial Sector Energy Related Emissions after CCS[petroleum diesel if,road vehicles 29,N2O]</t>
  </si>
  <si>
    <t>Industrial Sector Energy Related Emissions after CCS[petroleum diesel if,road vehicles 29,F gases]</t>
  </si>
  <si>
    <t>Industrial Sector Energy Related Emissions after CCS[petroleum diesel if,nonroad vehicles 30,CO2]</t>
  </si>
  <si>
    <t>Industrial Sector Energy Related Emissions after CCS[petroleum diesel if,nonroad vehicles 30,VOC]</t>
  </si>
  <si>
    <t>Industrial Sector Energy Related Emissions after CCS[petroleum diesel if,nonroad vehicles 30,CO]</t>
  </si>
  <si>
    <t>Industrial Sector Energy Related Emissions after CCS[petroleum diesel if,nonroad vehicles 30,NOx]</t>
  </si>
  <si>
    <t>Industrial Sector Energy Related Emissions after CCS[petroleum diesel if,nonroad vehicles 30,PM10]</t>
  </si>
  <si>
    <t>Industrial Sector Energy Related Emissions after CCS[petroleum diesel if,nonroad vehicles 30,PM25]</t>
  </si>
  <si>
    <t>Industrial Sector Energy Related Emissions after CCS[petroleum diesel if,nonroad vehicles 30,SOx]</t>
  </si>
  <si>
    <t>Industrial Sector Energy Related Emissions after CCS[petroleum diesel if,nonroad vehicles 30,BC]</t>
  </si>
  <si>
    <t>Industrial Sector Energy Related Emissions after CCS[petroleum diesel if,nonroad vehicles 30,OC]</t>
  </si>
  <si>
    <t>Industrial Sector Energy Related Emissions after CCS[petroleum diesel if,nonroad vehicles 30,CH4]</t>
  </si>
  <si>
    <t>Industrial Sector Energy Related Emissions after CCS[petroleum diesel if,nonroad vehicles 30,N2O]</t>
  </si>
  <si>
    <t>Industrial Sector Energy Related Emissions after CCS[petroleum diesel if,nonroad vehicles 30,F gases]</t>
  </si>
  <si>
    <t>Industrial Sector Energy Related Emissions after CCS[petroleum diesel if,other manufacturing 31T33,CO2]</t>
  </si>
  <si>
    <t>Industrial Sector Energy Related Emissions after CCS[petroleum diesel if,other manufacturing 31T33,VOC]</t>
  </si>
  <si>
    <t>Industrial Sector Energy Related Emissions after CCS[petroleum diesel if,other manufacturing 31T33,CO]</t>
  </si>
  <si>
    <t>Industrial Sector Energy Related Emissions after CCS[petroleum diesel if,other manufacturing 31T33,NOx]</t>
  </si>
  <si>
    <t>Industrial Sector Energy Related Emissions after CCS[petroleum diesel if,other manufacturing 31T33,PM10]</t>
  </si>
  <si>
    <t>Industrial Sector Energy Related Emissions after CCS[petroleum diesel if,other manufacturing 31T33,PM25]</t>
  </si>
  <si>
    <t>Industrial Sector Energy Related Emissions after CCS[petroleum diesel if,other manufacturing 31T33,SOx]</t>
  </si>
  <si>
    <t>Industrial Sector Energy Related Emissions after CCS[petroleum diesel if,other manufacturing 31T33,BC]</t>
  </si>
  <si>
    <t>Industrial Sector Energy Related Emissions after CCS[petroleum diesel if,other manufacturing 31T33,OC]</t>
  </si>
  <si>
    <t>Industrial Sector Energy Related Emissions after CCS[petroleum diesel if,other manufacturing 31T33,CH4]</t>
  </si>
  <si>
    <t>Industrial Sector Energy Related Emissions after CCS[petroleum diesel if,other manufacturing 31T33,N2O]</t>
  </si>
  <si>
    <t>Industrial Sector Energy Related Emissions after CCS[petroleum diesel if,other manufacturing 31T33,F gases]</t>
  </si>
  <si>
    <t>Industrial Sector Energy Related Emissions after CCS[petroleum diesel if,energy pipelines and gas processing 352T353,CO2]</t>
  </si>
  <si>
    <t>Industrial Sector Energy Related Emissions after CCS[petroleum diesel if,energy pipelines and gas processing 352T353,VOC]</t>
  </si>
  <si>
    <t>Industrial Sector Energy Related Emissions after CCS[petroleum diesel if,energy pipelines and gas processing 352T353,CO]</t>
  </si>
  <si>
    <t>Industrial Sector Energy Related Emissions after CCS[petroleum diesel if,energy pipelines and gas processing 352T353,NOx]</t>
  </si>
  <si>
    <t>Industrial Sector Energy Related Emissions after CCS[petroleum diesel if,energy pipelines and gas processing 352T353,PM10]</t>
  </si>
  <si>
    <t>Industrial Sector Energy Related Emissions after CCS[petroleum diesel if,energy pipelines and gas processing 352T353,PM25]</t>
  </si>
  <si>
    <t>Industrial Sector Energy Related Emissions after CCS[petroleum diesel if,energy pipelines and gas processing 352T353,SOx]</t>
  </si>
  <si>
    <t>Industrial Sector Energy Related Emissions after CCS[petroleum diesel if,energy pipelines and gas processing 352T353,BC]</t>
  </si>
  <si>
    <t>Industrial Sector Energy Related Emissions after CCS[petroleum diesel if,energy pipelines and gas processing 352T353,OC]</t>
  </si>
  <si>
    <t>Industrial Sector Energy Related Emissions after CCS[petroleum diesel if,energy pipelines and gas processing 352T353,CH4]</t>
  </si>
  <si>
    <t>Industrial Sector Energy Related Emissions after CCS[petroleum diesel if,energy pipelines and gas processing 352T353,N2O]</t>
  </si>
  <si>
    <t>Industrial Sector Energy Related Emissions after CCS[petroleum diesel if,energy pipelines and gas processing 352T353,F gases]</t>
  </si>
  <si>
    <t>Industrial Sector Energy Related Emissions after CCS[petroleum diesel if,water and waste 36T39,CO2]</t>
  </si>
  <si>
    <t>Industrial Sector Energy Related Emissions after CCS[petroleum diesel if,water and waste 36T39,VOC]</t>
  </si>
  <si>
    <t>Industrial Sector Energy Related Emissions after CCS[petroleum diesel if,water and waste 36T39,CO]</t>
  </si>
  <si>
    <t>Industrial Sector Energy Related Emissions after CCS[petroleum diesel if,water and waste 36T39,NOx]</t>
  </si>
  <si>
    <t>Industrial Sector Energy Related Emissions after CCS[petroleum diesel if,water and waste 36T39,PM10]</t>
  </si>
  <si>
    <t>Industrial Sector Energy Related Emissions after CCS[petroleum diesel if,water and waste 36T39,PM25]</t>
  </si>
  <si>
    <t>Industrial Sector Energy Related Emissions after CCS[petroleum diesel if,water and waste 36T39,SOx]</t>
  </si>
  <si>
    <t>Industrial Sector Energy Related Emissions after CCS[petroleum diesel if,water and waste 36T39,BC]</t>
  </si>
  <si>
    <t>Industrial Sector Energy Related Emissions after CCS[petroleum diesel if,water and waste 36T39,OC]</t>
  </si>
  <si>
    <t>Industrial Sector Energy Related Emissions after CCS[petroleum diesel if,water and waste 36T39,CH4]</t>
  </si>
  <si>
    <t>Industrial Sector Energy Related Emissions after CCS[petroleum diesel if,water and waste 36T39,N2O]</t>
  </si>
  <si>
    <t>Industrial Sector Energy Related Emissions after CCS[petroleum diesel if,water and waste 36T39,F gases]</t>
  </si>
  <si>
    <t>Industrial Sector Energy Related Emissions after CCS[petroleum diesel if,construction 41T43,CO2]</t>
  </si>
  <si>
    <t>Industrial Sector Energy Related Emissions after CCS[petroleum diesel if,construction 41T43,VOC]</t>
  </si>
  <si>
    <t>Industrial Sector Energy Related Emissions after CCS[petroleum diesel if,construction 41T43,CO]</t>
  </si>
  <si>
    <t>Industrial Sector Energy Related Emissions after CCS[petroleum diesel if,construction 41T43,NOx]</t>
  </si>
  <si>
    <t>Industrial Sector Energy Related Emissions after CCS[petroleum diesel if,construction 41T43,PM10]</t>
  </si>
  <si>
    <t>Industrial Sector Energy Related Emissions after CCS[petroleum diesel if,construction 41T43,PM25]</t>
  </si>
  <si>
    <t>Industrial Sector Energy Related Emissions after CCS[petroleum diesel if,construction 41T43,SOx]</t>
  </si>
  <si>
    <t>Industrial Sector Energy Related Emissions after CCS[petroleum diesel if,construction 41T43,BC]</t>
  </si>
  <si>
    <t>Industrial Sector Energy Related Emissions after CCS[petroleum diesel if,construction 41T43,OC]</t>
  </si>
  <si>
    <t>Industrial Sector Energy Related Emissions after CCS[petroleum diesel if,construction 41T43,CH4]</t>
  </si>
  <si>
    <t>Industrial Sector Energy Related Emissions after CCS[petroleum diesel if,construction 41T43,N2O]</t>
  </si>
  <si>
    <t>Industrial Sector Energy Related Emissions after CCS[petroleum diesel if,construction 41T43,F gases]</t>
  </si>
  <si>
    <t>Industrial Sector Energy Related Emissions after CCS[heat if,agriculture and forestry 01T03,CO2]</t>
  </si>
  <si>
    <t>Industrial Sector Energy Related Emissions after CCS[heat if,agriculture and forestry 01T03,VOC]</t>
  </si>
  <si>
    <t>Industrial Sector Energy Related Emissions after CCS[heat if,agriculture and forestry 01T03,CO]</t>
  </si>
  <si>
    <t>Industrial Sector Energy Related Emissions after CCS[heat if,agriculture and forestry 01T03,NOx]</t>
  </si>
  <si>
    <t>Industrial Sector Energy Related Emissions after CCS[heat if,agriculture and forestry 01T03,PM10]</t>
  </si>
  <si>
    <t>Industrial Sector Energy Related Emissions after CCS[heat if,agriculture and forestry 01T03,PM25]</t>
  </si>
  <si>
    <t>Industrial Sector Energy Related Emissions after CCS[heat if,agriculture and forestry 01T03,SOx]</t>
  </si>
  <si>
    <t>Industrial Sector Energy Related Emissions after CCS[heat if,agriculture and forestry 01T03,BC]</t>
  </si>
  <si>
    <t>Industrial Sector Energy Related Emissions after CCS[heat if,agriculture and forestry 01T03,OC]</t>
  </si>
  <si>
    <t>Industrial Sector Energy Related Emissions after CCS[heat if,agriculture and forestry 01T03,CH4]</t>
  </si>
  <si>
    <t>Industrial Sector Energy Related Emissions after CCS[heat if,agriculture and forestry 01T03,N2O]</t>
  </si>
  <si>
    <t>Industrial Sector Energy Related Emissions after CCS[heat if,agriculture and forestry 01T03,F gases]</t>
  </si>
  <si>
    <t>Industrial Sector Energy Related Emissions after CCS[heat if,coal mining 05,CO2]</t>
  </si>
  <si>
    <t>Industrial Sector Energy Related Emissions after CCS[heat if,coal mining 05,VOC]</t>
  </si>
  <si>
    <t>Industrial Sector Energy Related Emissions after CCS[heat if,coal mining 05,CO]</t>
  </si>
  <si>
    <t>Industrial Sector Energy Related Emissions after CCS[heat if,coal mining 05,NOx]</t>
  </si>
  <si>
    <t>Industrial Sector Energy Related Emissions after CCS[heat if,coal mining 05,PM10]</t>
  </si>
  <si>
    <t>Industrial Sector Energy Related Emissions after CCS[heat if,coal mining 05,PM25]</t>
  </si>
  <si>
    <t>Industrial Sector Energy Related Emissions after CCS[heat if,coal mining 05,SOx]</t>
  </si>
  <si>
    <t>Industrial Sector Energy Related Emissions after CCS[heat if,coal mining 05,BC]</t>
  </si>
  <si>
    <t>Industrial Sector Energy Related Emissions after CCS[heat if,coal mining 05,OC]</t>
  </si>
  <si>
    <t>Industrial Sector Energy Related Emissions after CCS[heat if,coal mining 05,CH4]</t>
  </si>
  <si>
    <t>Industrial Sector Energy Related Emissions after CCS[heat if,coal mining 05,N2O]</t>
  </si>
  <si>
    <t>Industrial Sector Energy Related Emissions after CCS[heat if,coal mining 05,F gases]</t>
  </si>
  <si>
    <t>Industrial Sector Energy Related Emissions after CCS[heat if,oil and gas extraction 06,CO2]</t>
  </si>
  <si>
    <t>Industrial Sector Energy Related Emissions after CCS[heat if,oil and gas extraction 06,VOC]</t>
  </si>
  <si>
    <t>Industrial Sector Energy Related Emissions after CCS[heat if,oil and gas extraction 06,CO]</t>
  </si>
  <si>
    <t>Industrial Sector Energy Related Emissions after CCS[heat if,oil and gas extraction 06,NOx]</t>
  </si>
  <si>
    <t>Industrial Sector Energy Related Emissions after CCS[heat if,oil and gas extraction 06,PM10]</t>
  </si>
  <si>
    <t>Industrial Sector Energy Related Emissions after CCS[heat if,oil and gas extraction 06,PM25]</t>
  </si>
  <si>
    <t>Industrial Sector Energy Related Emissions after CCS[heat if,oil and gas extraction 06,SOx]</t>
  </si>
  <si>
    <t>Industrial Sector Energy Related Emissions after CCS[heat if,oil and gas extraction 06,BC]</t>
  </si>
  <si>
    <t>Industrial Sector Energy Related Emissions after CCS[heat if,oil and gas extraction 06,OC]</t>
  </si>
  <si>
    <t>Industrial Sector Energy Related Emissions after CCS[heat if,oil and gas extraction 06,CH4]</t>
  </si>
  <si>
    <t>Industrial Sector Energy Related Emissions after CCS[heat if,oil and gas extraction 06,N2O]</t>
  </si>
  <si>
    <t>Industrial Sector Energy Related Emissions after CCS[heat if,oil and gas extraction 06,F gases]</t>
  </si>
  <si>
    <t>Industrial Sector Energy Related Emissions after CCS[heat if,other mining and quarrying 07T08,CO2]</t>
  </si>
  <si>
    <t>Industrial Sector Energy Related Emissions after CCS[heat if,other mining and quarrying 07T08,VOC]</t>
  </si>
  <si>
    <t>Industrial Sector Energy Related Emissions after CCS[heat if,other mining and quarrying 07T08,CO]</t>
  </si>
  <si>
    <t>Industrial Sector Energy Related Emissions after CCS[heat if,other mining and quarrying 07T08,NOx]</t>
  </si>
  <si>
    <t>Industrial Sector Energy Related Emissions after CCS[heat if,other mining and quarrying 07T08,PM10]</t>
  </si>
  <si>
    <t>Industrial Sector Energy Related Emissions after CCS[heat if,other mining and quarrying 07T08,PM25]</t>
  </si>
  <si>
    <t>Industrial Sector Energy Related Emissions after CCS[heat if,other mining and quarrying 07T08,SOx]</t>
  </si>
  <si>
    <t>Industrial Sector Energy Related Emissions after CCS[heat if,other mining and quarrying 07T08,BC]</t>
  </si>
  <si>
    <t>Industrial Sector Energy Related Emissions after CCS[heat if,other mining and quarrying 07T08,OC]</t>
  </si>
  <si>
    <t>Industrial Sector Energy Related Emissions after CCS[heat if,other mining and quarrying 07T08,CH4]</t>
  </si>
  <si>
    <t>Industrial Sector Energy Related Emissions after CCS[heat if,other mining and quarrying 07T08,N2O]</t>
  </si>
  <si>
    <t>Industrial Sector Energy Related Emissions after CCS[heat if,other mining and quarrying 07T08,F gases]</t>
  </si>
  <si>
    <t>Industrial Sector Energy Related Emissions after CCS[heat if,food beverage and tobacco 10T12,CO2]</t>
  </si>
  <si>
    <t>Industrial Sector Energy Related Emissions after CCS[heat if,food beverage and tobacco 10T12,VOC]</t>
  </si>
  <si>
    <t>Industrial Sector Energy Related Emissions after CCS[heat if,food beverage and tobacco 10T12,CO]</t>
  </si>
  <si>
    <t>Industrial Sector Energy Related Emissions after CCS[heat if,food beverage and tobacco 10T12,NOx]</t>
  </si>
  <si>
    <t>Industrial Sector Energy Related Emissions after CCS[heat if,food beverage and tobacco 10T12,PM10]</t>
  </si>
  <si>
    <t>Industrial Sector Energy Related Emissions after CCS[heat if,food beverage and tobacco 10T12,PM25]</t>
  </si>
  <si>
    <t>Industrial Sector Energy Related Emissions after CCS[heat if,food beverage and tobacco 10T12,SOx]</t>
  </si>
  <si>
    <t>Industrial Sector Energy Related Emissions after CCS[heat if,food beverage and tobacco 10T12,BC]</t>
  </si>
  <si>
    <t>Industrial Sector Energy Related Emissions after CCS[heat if,food beverage and tobacco 10T12,OC]</t>
  </si>
  <si>
    <t>Industrial Sector Energy Related Emissions after CCS[heat if,food beverage and tobacco 10T12,CH4]</t>
  </si>
  <si>
    <t>Industrial Sector Energy Related Emissions after CCS[heat if,food beverage and tobacco 10T12,N2O]</t>
  </si>
  <si>
    <t>Industrial Sector Energy Related Emissions after CCS[heat if,food beverage and tobacco 10T12,F gases]</t>
  </si>
  <si>
    <t>Industrial Sector Energy Related Emissions after CCS[heat if,textiles apparel and leather 13T15,CO2]</t>
  </si>
  <si>
    <t>Industrial Sector Energy Related Emissions after CCS[heat if,textiles apparel and leather 13T15,VOC]</t>
  </si>
  <si>
    <t>Industrial Sector Energy Related Emissions after CCS[heat if,textiles apparel and leather 13T15,CO]</t>
  </si>
  <si>
    <t>Industrial Sector Energy Related Emissions after CCS[heat if,textiles apparel and leather 13T15,NOx]</t>
  </si>
  <si>
    <t>Industrial Sector Energy Related Emissions after CCS[heat if,textiles apparel and leather 13T15,PM10]</t>
  </si>
  <si>
    <t>Industrial Sector Energy Related Emissions after CCS[heat if,textiles apparel and leather 13T15,PM25]</t>
  </si>
  <si>
    <t>Industrial Sector Energy Related Emissions after CCS[heat if,textiles apparel and leather 13T15,SOx]</t>
  </si>
  <si>
    <t>Industrial Sector Energy Related Emissions after CCS[heat if,textiles apparel and leather 13T15,BC]</t>
  </si>
  <si>
    <t>Industrial Sector Energy Related Emissions after CCS[heat if,textiles apparel and leather 13T15,OC]</t>
  </si>
  <si>
    <t>Industrial Sector Energy Related Emissions after CCS[heat if,textiles apparel and leather 13T15,CH4]</t>
  </si>
  <si>
    <t>Industrial Sector Energy Related Emissions after CCS[heat if,textiles apparel and leather 13T15,N2O]</t>
  </si>
  <si>
    <t>Industrial Sector Energy Related Emissions after CCS[heat if,textiles apparel and leather 13T15,F gases]</t>
  </si>
  <si>
    <t>Industrial Sector Energy Related Emissions after CCS[heat if,wood products 16,CO2]</t>
  </si>
  <si>
    <t>Industrial Sector Energy Related Emissions after CCS[heat if,wood products 16,VOC]</t>
  </si>
  <si>
    <t>Industrial Sector Energy Related Emissions after CCS[heat if,wood products 16,CO]</t>
  </si>
  <si>
    <t>Industrial Sector Energy Related Emissions after CCS[heat if,wood products 16,NOx]</t>
  </si>
  <si>
    <t>Industrial Sector Energy Related Emissions after CCS[heat if,wood products 16,PM10]</t>
  </si>
  <si>
    <t>Industrial Sector Energy Related Emissions after CCS[heat if,wood products 16,PM25]</t>
  </si>
  <si>
    <t>Industrial Sector Energy Related Emissions after CCS[heat if,wood products 16,SOx]</t>
  </si>
  <si>
    <t>Industrial Sector Energy Related Emissions after CCS[heat if,wood products 16,BC]</t>
  </si>
  <si>
    <t>Industrial Sector Energy Related Emissions after CCS[heat if,wood products 16,OC]</t>
  </si>
  <si>
    <t>Industrial Sector Energy Related Emissions after CCS[heat if,wood products 16,CH4]</t>
  </si>
  <si>
    <t>Industrial Sector Energy Related Emissions after CCS[heat if,wood products 16,N2O]</t>
  </si>
  <si>
    <t>Industrial Sector Energy Related Emissions after CCS[heat if,wood products 16,F gases]</t>
  </si>
  <si>
    <t>Industrial Sector Energy Related Emissions after CCS[heat if,pulp paper and printing 17T18,CO2]</t>
  </si>
  <si>
    <t>Industrial Sector Energy Related Emissions after CCS[heat if,pulp paper and printing 17T18,VOC]</t>
  </si>
  <si>
    <t>Industrial Sector Energy Related Emissions after CCS[heat if,pulp paper and printing 17T18,CO]</t>
  </si>
  <si>
    <t>Industrial Sector Energy Related Emissions after CCS[heat if,pulp paper and printing 17T18,NOx]</t>
  </si>
  <si>
    <t>Industrial Sector Energy Related Emissions after CCS[heat if,pulp paper and printing 17T18,PM10]</t>
  </si>
  <si>
    <t>Industrial Sector Energy Related Emissions after CCS[heat if,pulp paper and printing 17T18,PM25]</t>
  </si>
  <si>
    <t>Industrial Sector Energy Related Emissions after CCS[heat if,pulp paper and printing 17T18,SOx]</t>
  </si>
  <si>
    <t>Industrial Sector Energy Related Emissions after CCS[heat if,pulp paper and printing 17T18,BC]</t>
  </si>
  <si>
    <t>Industrial Sector Energy Related Emissions after CCS[heat if,pulp paper and printing 17T18,OC]</t>
  </si>
  <si>
    <t>Industrial Sector Energy Related Emissions after CCS[heat if,pulp paper and printing 17T18,CH4]</t>
  </si>
  <si>
    <t>Industrial Sector Energy Related Emissions after CCS[heat if,pulp paper and printing 17T18,N2O]</t>
  </si>
  <si>
    <t>Industrial Sector Energy Related Emissions after CCS[heat if,pulp paper and printing 17T18,F gases]</t>
  </si>
  <si>
    <t>Industrial Sector Energy Related Emissions after CCS[heat if,refined petroleum and coke 19,CO2]</t>
  </si>
  <si>
    <t>Industrial Sector Energy Related Emissions after CCS[heat if,refined petroleum and coke 19,VOC]</t>
  </si>
  <si>
    <t>Industrial Sector Energy Related Emissions after CCS[heat if,refined petroleum and coke 19,CO]</t>
  </si>
  <si>
    <t>Industrial Sector Energy Related Emissions after CCS[heat if,refined petroleum and coke 19,NOx]</t>
  </si>
  <si>
    <t>Industrial Sector Energy Related Emissions after CCS[heat if,refined petroleum and coke 19,PM10]</t>
  </si>
  <si>
    <t>Industrial Sector Energy Related Emissions after CCS[heat if,refined petroleum and coke 19,PM25]</t>
  </si>
  <si>
    <t>Industrial Sector Energy Related Emissions after CCS[heat if,refined petroleum and coke 19,SOx]</t>
  </si>
  <si>
    <t>Industrial Sector Energy Related Emissions after CCS[heat if,refined petroleum and coke 19,BC]</t>
  </si>
  <si>
    <t>Industrial Sector Energy Related Emissions after CCS[heat if,refined petroleum and coke 19,OC]</t>
  </si>
  <si>
    <t>Industrial Sector Energy Related Emissions after CCS[heat if,refined petroleum and coke 19,CH4]</t>
  </si>
  <si>
    <t>Industrial Sector Energy Related Emissions after CCS[heat if,refined petroleum and coke 19,N2O]</t>
  </si>
  <si>
    <t>Industrial Sector Energy Related Emissions after CCS[heat if,refined petroleum and coke 19,F gases]</t>
  </si>
  <si>
    <t>Industrial Sector Energy Related Emissions after CCS[heat if,chemicals 20,CO2]</t>
  </si>
  <si>
    <t>Industrial Sector Energy Related Emissions after CCS[heat if,chemicals 20,VOC]</t>
  </si>
  <si>
    <t>Industrial Sector Energy Related Emissions after CCS[heat if,chemicals 20,CO]</t>
  </si>
  <si>
    <t>Industrial Sector Energy Related Emissions after CCS[heat if,chemicals 20,NOx]</t>
  </si>
  <si>
    <t>Industrial Sector Energy Related Emissions after CCS[heat if,chemicals 20,PM10]</t>
  </si>
  <si>
    <t>Industrial Sector Energy Related Emissions after CCS[heat if,chemicals 20,PM25]</t>
  </si>
  <si>
    <t>Industrial Sector Energy Related Emissions after CCS[heat if,chemicals 20,SOx]</t>
  </si>
  <si>
    <t>Industrial Sector Energy Related Emissions after CCS[heat if,chemicals 20,BC]</t>
  </si>
  <si>
    <t>Industrial Sector Energy Related Emissions after CCS[heat if,chemicals 20,OC]</t>
  </si>
  <si>
    <t>Industrial Sector Energy Related Emissions after CCS[heat if,chemicals 20,CH4]</t>
  </si>
  <si>
    <t>Industrial Sector Energy Related Emissions after CCS[heat if,chemicals 20,N2O]</t>
  </si>
  <si>
    <t>Industrial Sector Energy Related Emissions after CCS[heat if,chemicals 20,F gases]</t>
  </si>
  <si>
    <t>Industrial Sector Energy Related Emissions after CCS[heat if,rubber and plastic products 22,CO2]</t>
  </si>
  <si>
    <t>Industrial Sector Energy Related Emissions after CCS[heat if,rubber and plastic products 22,VOC]</t>
  </si>
  <si>
    <t>Industrial Sector Energy Related Emissions after CCS[heat if,rubber and plastic products 22,CO]</t>
  </si>
  <si>
    <t>Industrial Sector Energy Related Emissions after CCS[heat if,rubber and plastic products 22,NOx]</t>
  </si>
  <si>
    <t>Industrial Sector Energy Related Emissions after CCS[heat if,rubber and plastic products 22,PM10]</t>
  </si>
  <si>
    <t>Industrial Sector Energy Related Emissions after CCS[heat if,rubber and plastic products 22,PM25]</t>
  </si>
  <si>
    <t>Industrial Sector Energy Related Emissions after CCS[heat if,rubber and plastic products 22,SOx]</t>
  </si>
  <si>
    <t>Industrial Sector Energy Related Emissions after CCS[heat if,rubber and plastic products 22,BC]</t>
  </si>
  <si>
    <t>Industrial Sector Energy Related Emissions after CCS[heat if,rubber and plastic products 22,OC]</t>
  </si>
  <si>
    <t>Industrial Sector Energy Related Emissions after CCS[heat if,rubber and plastic products 22,CH4]</t>
  </si>
  <si>
    <t>Industrial Sector Energy Related Emissions after CCS[heat if,rubber and plastic products 22,N2O]</t>
  </si>
  <si>
    <t>Industrial Sector Energy Related Emissions after CCS[heat if,rubber and plastic products 22,F gases]</t>
  </si>
  <si>
    <t>Industrial Sector Energy Related Emissions after CCS[heat if,glass and glass products 231,CO2]</t>
  </si>
  <si>
    <t>Industrial Sector Energy Related Emissions after CCS[heat if,glass and glass products 231,VOC]</t>
  </si>
  <si>
    <t>Industrial Sector Energy Related Emissions after CCS[heat if,glass and glass products 231,CO]</t>
  </si>
  <si>
    <t>Industrial Sector Energy Related Emissions after CCS[heat if,glass and glass products 231,NOx]</t>
  </si>
  <si>
    <t>Industrial Sector Energy Related Emissions after CCS[heat if,glass and glass products 231,PM10]</t>
  </si>
  <si>
    <t>Industrial Sector Energy Related Emissions after CCS[heat if,glass and glass products 231,PM25]</t>
  </si>
  <si>
    <t>Industrial Sector Energy Related Emissions after CCS[heat if,glass and glass products 231,SOx]</t>
  </si>
  <si>
    <t>Industrial Sector Energy Related Emissions after CCS[heat if,glass and glass products 231,BC]</t>
  </si>
  <si>
    <t>Industrial Sector Energy Related Emissions after CCS[heat if,glass and glass products 231,OC]</t>
  </si>
  <si>
    <t>Industrial Sector Energy Related Emissions after CCS[heat if,glass and glass products 231,CH4]</t>
  </si>
  <si>
    <t>Industrial Sector Energy Related Emissions after CCS[heat if,glass and glass products 231,N2O]</t>
  </si>
  <si>
    <t>Industrial Sector Energy Related Emissions after CCS[heat if,glass and glass products 231,F gases]</t>
  </si>
  <si>
    <t>Industrial Sector Energy Related Emissions after CCS[heat if,cement and other nonmetallic minerals 239,CO2]</t>
  </si>
  <si>
    <t>Industrial Sector Energy Related Emissions after CCS[heat if,cement and other nonmetallic minerals 239,VOC]</t>
  </si>
  <si>
    <t>Industrial Sector Energy Related Emissions after CCS[heat if,cement and other nonmetallic minerals 239,CO]</t>
  </si>
  <si>
    <t>Industrial Sector Energy Related Emissions after CCS[heat if,cement and other nonmetallic minerals 239,NOx]</t>
  </si>
  <si>
    <t>Industrial Sector Energy Related Emissions after CCS[heat if,cement and other nonmetallic minerals 239,PM10]</t>
  </si>
  <si>
    <t>Industrial Sector Energy Related Emissions after CCS[heat if,cement and other nonmetallic minerals 239,PM25]</t>
  </si>
  <si>
    <t>Industrial Sector Energy Related Emissions after CCS[heat if,cement and other nonmetallic minerals 239,SOx]</t>
  </si>
  <si>
    <t>Industrial Sector Energy Related Emissions after CCS[heat if,cement and other nonmetallic minerals 239,BC]</t>
  </si>
  <si>
    <t>Industrial Sector Energy Related Emissions after CCS[heat if,cement and other nonmetallic minerals 239,OC]</t>
  </si>
  <si>
    <t>Industrial Sector Energy Related Emissions after CCS[heat if,cement and other nonmetallic minerals 239,CH4]</t>
  </si>
  <si>
    <t>Industrial Sector Energy Related Emissions after CCS[heat if,cement and other nonmetallic minerals 239,N2O]</t>
  </si>
  <si>
    <t>Industrial Sector Energy Related Emissions after CCS[heat if,cement and other nonmetallic minerals 239,F gases]</t>
  </si>
  <si>
    <t>Industrial Sector Energy Related Emissions after CCS[heat if,iron and steel 241,CO2]</t>
  </si>
  <si>
    <t>Industrial Sector Energy Related Emissions after CCS[heat if,iron and steel 241,VOC]</t>
  </si>
  <si>
    <t>Industrial Sector Energy Related Emissions after CCS[heat if,iron and steel 241,CO]</t>
  </si>
  <si>
    <t>Industrial Sector Energy Related Emissions after CCS[heat if,iron and steel 241,NOx]</t>
  </si>
  <si>
    <t>Industrial Sector Energy Related Emissions after CCS[heat if,iron and steel 241,PM10]</t>
  </si>
  <si>
    <t>Industrial Sector Energy Related Emissions after CCS[heat if,iron and steel 241,PM25]</t>
  </si>
  <si>
    <t>Industrial Sector Energy Related Emissions after CCS[heat if,iron and steel 241,SOx]</t>
  </si>
  <si>
    <t>Industrial Sector Energy Related Emissions after CCS[heat if,iron and steel 241,BC]</t>
  </si>
  <si>
    <t>Industrial Sector Energy Related Emissions after CCS[heat if,iron and steel 241,OC]</t>
  </si>
  <si>
    <t>Industrial Sector Energy Related Emissions after CCS[heat if,iron and steel 241,CH4]</t>
  </si>
  <si>
    <t>Industrial Sector Energy Related Emissions after CCS[heat if,iron and steel 241,N2O]</t>
  </si>
  <si>
    <t>Industrial Sector Energy Related Emissions after CCS[heat if,iron and steel 241,F gases]</t>
  </si>
  <si>
    <t>Industrial Sector Energy Related Emissions after CCS[heat if,other metals 242,CO2]</t>
  </si>
  <si>
    <t>Industrial Sector Energy Related Emissions after CCS[heat if,other metals 242,VOC]</t>
  </si>
  <si>
    <t>Industrial Sector Energy Related Emissions after CCS[heat if,other metals 242,CO]</t>
  </si>
  <si>
    <t>Industrial Sector Energy Related Emissions after CCS[heat if,other metals 242,NOx]</t>
  </si>
  <si>
    <t>Industrial Sector Energy Related Emissions after CCS[heat if,other metals 242,PM10]</t>
  </si>
  <si>
    <t>Industrial Sector Energy Related Emissions after CCS[heat if,other metals 242,PM25]</t>
  </si>
  <si>
    <t>Industrial Sector Energy Related Emissions after CCS[heat if,other metals 242,SOx]</t>
  </si>
  <si>
    <t>Industrial Sector Energy Related Emissions after CCS[heat if,other metals 242,BC]</t>
  </si>
  <si>
    <t>Industrial Sector Energy Related Emissions after CCS[heat if,other metals 242,OC]</t>
  </si>
  <si>
    <t>Industrial Sector Energy Related Emissions after CCS[heat if,other metals 242,CH4]</t>
  </si>
  <si>
    <t>Industrial Sector Energy Related Emissions after CCS[heat if,other metals 242,N2O]</t>
  </si>
  <si>
    <t>Industrial Sector Energy Related Emissions after CCS[heat if,other metals 242,F gases]</t>
  </si>
  <si>
    <t>Industrial Sector Energy Related Emissions after CCS[heat if,metal products except machinery and vehicles 25,CO2]</t>
  </si>
  <si>
    <t>Industrial Sector Energy Related Emissions after CCS[heat if,metal products except machinery and vehicles 25,VOC]</t>
  </si>
  <si>
    <t>Industrial Sector Energy Related Emissions after CCS[heat if,metal products except machinery and vehicles 25,CO]</t>
  </si>
  <si>
    <t>Industrial Sector Energy Related Emissions after CCS[heat if,metal products except machinery and vehicles 25,NOx]</t>
  </si>
  <si>
    <t>Industrial Sector Energy Related Emissions after CCS[heat if,metal products except machinery and vehicles 25,PM10]</t>
  </si>
  <si>
    <t>Industrial Sector Energy Related Emissions after CCS[heat if,metal products except machinery and vehicles 25,PM25]</t>
  </si>
  <si>
    <t>Industrial Sector Energy Related Emissions after CCS[heat if,metal products except machinery and vehicles 25,SOx]</t>
  </si>
  <si>
    <t>Industrial Sector Energy Related Emissions after CCS[heat if,metal products except machinery and vehicles 25,BC]</t>
  </si>
  <si>
    <t>Industrial Sector Energy Related Emissions after CCS[heat if,metal products except machinery and vehicles 25,OC]</t>
  </si>
  <si>
    <t>Industrial Sector Energy Related Emissions after CCS[heat if,metal products except machinery and vehicles 25,CH4]</t>
  </si>
  <si>
    <t>Industrial Sector Energy Related Emissions after CCS[heat if,metal products except machinery and vehicles 25,N2O]</t>
  </si>
  <si>
    <t>Industrial Sector Energy Related Emissions after CCS[heat if,metal products except machinery and vehicles 25,F gases]</t>
  </si>
  <si>
    <t>Industrial Sector Energy Related Emissions after CCS[heat if,computers and electronics 26,CO2]</t>
  </si>
  <si>
    <t>Industrial Sector Energy Related Emissions after CCS[heat if,computers and electronics 26,VOC]</t>
  </si>
  <si>
    <t>Industrial Sector Energy Related Emissions after CCS[heat if,computers and electronics 26,CO]</t>
  </si>
  <si>
    <t>Industrial Sector Energy Related Emissions after CCS[heat if,computers and electronics 26,NOx]</t>
  </si>
  <si>
    <t>Industrial Sector Energy Related Emissions after CCS[heat if,computers and electronics 26,PM10]</t>
  </si>
  <si>
    <t>Industrial Sector Energy Related Emissions after CCS[heat if,computers and electronics 26,PM25]</t>
  </si>
  <si>
    <t>Industrial Sector Energy Related Emissions after CCS[heat if,computers and electronics 26,SOx]</t>
  </si>
  <si>
    <t>Industrial Sector Energy Related Emissions after CCS[heat if,computers and electronics 26,BC]</t>
  </si>
  <si>
    <t>Industrial Sector Energy Related Emissions after CCS[heat if,computers and electronics 26,OC]</t>
  </si>
  <si>
    <t>Industrial Sector Energy Related Emissions after CCS[heat if,computers and electronics 26,CH4]</t>
  </si>
  <si>
    <t>Industrial Sector Energy Related Emissions after CCS[heat if,computers and electronics 26,N2O]</t>
  </si>
  <si>
    <t>Industrial Sector Energy Related Emissions after CCS[heat if,computers and electronics 26,F gases]</t>
  </si>
  <si>
    <t>Industrial Sector Energy Related Emissions after CCS[heat if,appliances and electrical equipment 27,CO2]</t>
  </si>
  <si>
    <t>Industrial Sector Energy Related Emissions after CCS[heat if,appliances and electrical equipment 27,VOC]</t>
  </si>
  <si>
    <t>Industrial Sector Energy Related Emissions after CCS[heat if,appliances and electrical equipment 27,CO]</t>
  </si>
  <si>
    <t>Industrial Sector Energy Related Emissions after CCS[heat if,appliances and electrical equipment 27,NOx]</t>
  </si>
  <si>
    <t>Industrial Sector Energy Related Emissions after CCS[heat if,appliances and electrical equipment 27,PM10]</t>
  </si>
  <si>
    <t>Industrial Sector Energy Related Emissions after CCS[heat if,appliances and electrical equipment 27,PM25]</t>
  </si>
  <si>
    <t>Industrial Sector Energy Related Emissions after CCS[heat if,appliances and electrical equipment 27,SOx]</t>
  </si>
  <si>
    <t>Industrial Sector Energy Related Emissions after CCS[heat if,appliances and electrical equipment 27,BC]</t>
  </si>
  <si>
    <t>Industrial Sector Energy Related Emissions after CCS[heat if,appliances and electrical equipment 27,OC]</t>
  </si>
  <si>
    <t>Industrial Sector Energy Related Emissions after CCS[heat if,appliances and electrical equipment 27,CH4]</t>
  </si>
  <si>
    <t>Industrial Sector Energy Related Emissions after CCS[heat if,appliances and electrical equipment 27,N2O]</t>
  </si>
  <si>
    <t>Industrial Sector Energy Related Emissions after CCS[heat if,appliances and electrical equipment 27,F gases]</t>
  </si>
  <si>
    <t>Industrial Sector Energy Related Emissions after CCS[heat if,other machinery 28,CO2]</t>
  </si>
  <si>
    <t>Industrial Sector Energy Related Emissions after CCS[heat if,other machinery 28,VOC]</t>
  </si>
  <si>
    <t>Industrial Sector Energy Related Emissions after CCS[heat if,other machinery 28,CO]</t>
  </si>
  <si>
    <t>Industrial Sector Energy Related Emissions after CCS[heat if,other machinery 28,NOx]</t>
  </si>
  <si>
    <t>Industrial Sector Energy Related Emissions after CCS[heat if,other machinery 28,PM10]</t>
  </si>
  <si>
    <t>Industrial Sector Energy Related Emissions after CCS[heat if,other machinery 28,PM25]</t>
  </si>
  <si>
    <t>Industrial Sector Energy Related Emissions after CCS[heat if,other machinery 28,SOx]</t>
  </si>
  <si>
    <t>Industrial Sector Energy Related Emissions after CCS[heat if,other machinery 28,BC]</t>
  </si>
  <si>
    <t>Industrial Sector Energy Related Emissions after CCS[heat if,other machinery 28,OC]</t>
  </si>
  <si>
    <t>Industrial Sector Energy Related Emissions after CCS[heat if,other machinery 28,CH4]</t>
  </si>
  <si>
    <t>Industrial Sector Energy Related Emissions after CCS[heat if,other machinery 28,N2O]</t>
  </si>
  <si>
    <t>Industrial Sector Energy Related Emissions after CCS[heat if,other machinery 28,F gases]</t>
  </si>
  <si>
    <t>Industrial Sector Energy Related Emissions after CCS[heat if,road vehicles 29,CO2]</t>
  </si>
  <si>
    <t>Industrial Sector Energy Related Emissions after CCS[heat if,road vehicles 29,VOC]</t>
  </si>
  <si>
    <t>Industrial Sector Energy Related Emissions after CCS[heat if,road vehicles 29,CO]</t>
  </si>
  <si>
    <t>Industrial Sector Energy Related Emissions after CCS[heat if,road vehicles 29,NOx]</t>
  </si>
  <si>
    <t>Industrial Sector Energy Related Emissions after CCS[heat if,road vehicles 29,PM10]</t>
  </si>
  <si>
    <t>Industrial Sector Energy Related Emissions after CCS[heat if,road vehicles 29,PM25]</t>
  </si>
  <si>
    <t>Industrial Sector Energy Related Emissions after CCS[heat if,road vehicles 29,SOx]</t>
  </si>
  <si>
    <t>Industrial Sector Energy Related Emissions after CCS[heat if,road vehicles 29,BC]</t>
  </si>
  <si>
    <t>Industrial Sector Energy Related Emissions after CCS[heat if,road vehicles 29,OC]</t>
  </si>
  <si>
    <t>Industrial Sector Energy Related Emissions after CCS[heat if,road vehicles 29,CH4]</t>
  </si>
  <si>
    <t>Industrial Sector Energy Related Emissions after CCS[heat if,road vehicles 29,N2O]</t>
  </si>
  <si>
    <t>Industrial Sector Energy Related Emissions after CCS[heat if,road vehicles 29,F gases]</t>
  </si>
  <si>
    <t>Industrial Sector Energy Related Emissions after CCS[heat if,nonroad vehicles 30,CO2]</t>
  </si>
  <si>
    <t>Industrial Sector Energy Related Emissions after CCS[heat if,nonroad vehicles 30,VOC]</t>
  </si>
  <si>
    <t>Industrial Sector Energy Related Emissions after CCS[heat if,nonroad vehicles 30,CO]</t>
  </si>
  <si>
    <t>Industrial Sector Energy Related Emissions after CCS[heat if,nonroad vehicles 30,NOx]</t>
  </si>
  <si>
    <t>Industrial Sector Energy Related Emissions after CCS[heat if,nonroad vehicles 30,PM10]</t>
  </si>
  <si>
    <t>Industrial Sector Energy Related Emissions after CCS[heat if,nonroad vehicles 30,PM25]</t>
  </si>
  <si>
    <t>Industrial Sector Energy Related Emissions after CCS[heat if,nonroad vehicles 30,SOx]</t>
  </si>
  <si>
    <t>Industrial Sector Energy Related Emissions after CCS[heat if,nonroad vehicles 30,BC]</t>
  </si>
  <si>
    <t>Industrial Sector Energy Related Emissions after CCS[heat if,nonroad vehicles 30,OC]</t>
  </si>
  <si>
    <t>Industrial Sector Energy Related Emissions after CCS[heat if,nonroad vehicles 30,CH4]</t>
  </si>
  <si>
    <t>Industrial Sector Energy Related Emissions after CCS[heat if,nonroad vehicles 30,N2O]</t>
  </si>
  <si>
    <t>Industrial Sector Energy Related Emissions after CCS[heat if,nonroad vehicles 30,F gases]</t>
  </si>
  <si>
    <t>Industrial Sector Energy Related Emissions after CCS[heat if,other manufacturing 31T33,CO2]</t>
  </si>
  <si>
    <t>Industrial Sector Energy Related Emissions after CCS[heat if,other manufacturing 31T33,VOC]</t>
  </si>
  <si>
    <t>Industrial Sector Energy Related Emissions after CCS[heat if,other manufacturing 31T33,CO]</t>
  </si>
  <si>
    <t>Industrial Sector Energy Related Emissions after CCS[heat if,other manufacturing 31T33,NOx]</t>
  </si>
  <si>
    <t>Industrial Sector Energy Related Emissions after CCS[heat if,other manufacturing 31T33,PM10]</t>
  </si>
  <si>
    <t>Industrial Sector Energy Related Emissions after CCS[heat if,other manufacturing 31T33,PM25]</t>
  </si>
  <si>
    <t>Industrial Sector Energy Related Emissions after CCS[heat if,other manufacturing 31T33,SOx]</t>
  </si>
  <si>
    <t>Industrial Sector Energy Related Emissions after CCS[heat if,other manufacturing 31T33,BC]</t>
  </si>
  <si>
    <t>Industrial Sector Energy Related Emissions after CCS[heat if,other manufacturing 31T33,OC]</t>
  </si>
  <si>
    <t>Industrial Sector Energy Related Emissions after CCS[heat if,other manufacturing 31T33,CH4]</t>
  </si>
  <si>
    <t>Industrial Sector Energy Related Emissions after CCS[heat if,other manufacturing 31T33,N2O]</t>
  </si>
  <si>
    <t>Industrial Sector Energy Related Emissions after CCS[heat if,other manufacturing 31T33,F gases]</t>
  </si>
  <si>
    <t>Industrial Sector Energy Related Emissions after CCS[heat if,energy pipelines and gas processing 352T353,CO2]</t>
  </si>
  <si>
    <t>Industrial Sector Energy Related Emissions after CCS[heat if,energy pipelines and gas processing 352T353,VOC]</t>
  </si>
  <si>
    <t>Industrial Sector Energy Related Emissions after CCS[heat if,energy pipelines and gas processing 352T353,CO]</t>
  </si>
  <si>
    <t>Industrial Sector Energy Related Emissions after CCS[heat if,energy pipelines and gas processing 352T353,NOx]</t>
  </si>
  <si>
    <t>Industrial Sector Energy Related Emissions after CCS[heat if,energy pipelines and gas processing 352T353,PM10]</t>
  </si>
  <si>
    <t>Industrial Sector Energy Related Emissions after CCS[heat if,energy pipelines and gas processing 352T353,PM25]</t>
  </si>
  <si>
    <t>Industrial Sector Energy Related Emissions after CCS[heat if,energy pipelines and gas processing 352T353,SOx]</t>
  </si>
  <si>
    <t>Industrial Sector Energy Related Emissions after CCS[heat if,energy pipelines and gas processing 352T353,BC]</t>
  </si>
  <si>
    <t>Industrial Sector Energy Related Emissions after CCS[heat if,energy pipelines and gas processing 352T353,OC]</t>
  </si>
  <si>
    <t>Industrial Sector Energy Related Emissions after CCS[heat if,energy pipelines and gas processing 352T353,CH4]</t>
  </si>
  <si>
    <t>Industrial Sector Energy Related Emissions after CCS[heat if,energy pipelines and gas processing 352T353,N2O]</t>
  </si>
  <si>
    <t>Industrial Sector Energy Related Emissions after CCS[heat if,energy pipelines and gas processing 352T353,F gases]</t>
  </si>
  <si>
    <t>Industrial Sector Energy Related Emissions after CCS[heat if,water and waste 36T39,CO2]</t>
  </si>
  <si>
    <t>Industrial Sector Energy Related Emissions after CCS[heat if,water and waste 36T39,VOC]</t>
  </si>
  <si>
    <t>Industrial Sector Energy Related Emissions after CCS[heat if,water and waste 36T39,CO]</t>
  </si>
  <si>
    <t>Industrial Sector Energy Related Emissions after CCS[heat if,water and waste 36T39,NOx]</t>
  </si>
  <si>
    <t>Industrial Sector Energy Related Emissions after CCS[heat if,water and waste 36T39,PM10]</t>
  </si>
  <si>
    <t>Industrial Sector Energy Related Emissions after CCS[heat if,water and waste 36T39,PM25]</t>
  </si>
  <si>
    <t>Industrial Sector Energy Related Emissions after CCS[heat if,water and waste 36T39,SOx]</t>
  </si>
  <si>
    <t>Industrial Sector Energy Related Emissions after CCS[heat if,water and waste 36T39,BC]</t>
  </si>
  <si>
    <t>Industrial Sector Energy Related Emissions after CCS[heat if,water and waste 36T39,OC]</t>
  </si>
  <si>
    <t>Industrial Sector Energy Related Emissions after CCS[heat if,water and waste 36T39,CH4]</t>
  </si>
  <si>
    <t>Industrial Sector Energy Related Emissions after CCS[heat if,water and waste 36T39,N2O]</t>
  </si>
  <si>
    <t>Industrial Sector Energy Related Emissions after CCS[heat if,water and waste 36T39,F gases]</t>
  </si>
  <si>
    <t>Industrial Sector Energy Related Emissions after CCS[heat if,construction 41T43,CO2]</t>
  </si>
  <si>
    <t>Industrial Sector Energy Related Emissions after CCS[heat if,construction 41T43,VOC]</t>
  </si>
  <si>
    <t>Industrial Sector Energy Related Emissions after CCS[heat if,construction 41T43,CO]</t>
  </si>
  <si>
    <t>Industrial Sector Energy Related Emissions after CCS[heat if,construction 41T43,NOx]</t>
  </si>
  <si>
    <t>Industrial Sector Energy Related Emissions after CCS[heat if,construction 41T43,PM10]</t>
  </si>
  <si>
    <t>Industrial Sector Energy Related Emissions after CCS[heat if,construction 41T43,PM25]</t>
  </si>
  <si>
    <t>Industrial Sector Energy Related Emissions after CCS[heat if,construction 41T43,SOx]</t>
  </si>
  <si>
    <t>Industrial Sector Energy Related Emissions after CCS[heat if,construction 41T43,BC]</t>
  </si>
  <si>
    <t>Industrial Sector Energy Related Emissions after CCS[heat if,construction 41T43,OC]</t>
  </si>
  <si>
    <t>Industrial Sector Energy Related Emissions after CCS[heat if,construction 41T43,CH4]</t>
  </si>
  <si>
    <t>Industrial Sector Energy Related Emissions after CCS[heat if,construction 41T43,N2O]</t>
  </si>
  <si>
    <t>Industrial Sector Energy Related Emissions after CCS[heat if,construction 41T43,F gases]</t>
  </si>
  <si>
    <t>Industrial Sector Energy Related Emissions after CCS[crude oil if,agriculture and forestry 01T03,CO2]</t>
  </si>
  <si>
    <t>Industrial Sector Energy Related Emissions after CCS[crude oil if,agriculture and forestry 01T03,VOC]</t>
  </si>
  <si>
    <t>Industrial Sector Energy Related Emissions after CCS[crude oil if,agriculture and forestry 01T03,CO]</t>
  </si>
  <si>
    <t>Industrial Sector Energy Related Emissions after CCS[crude oil if,agriculture and forestry 01T03,NOx]</t>
  </si>
  <si>
    <t>Industrial Sector Energy Related Emissions after CCS[crude oil if,agriculture and forestry 01T03,PM10]</t>
  </si>
  <si>
    <t>Industrial Sector Energy Related Emissions after CCS[crude oil if,agriculture and forestry 01T03,PM25]</t>
  </si>
  <si>
    <t>Industrial Sector Energy Related Emissions after CCS[crude oil if,agriculture and forestry 01T03,SOx]</t>
  </si>
  <si>
    <t>Industrial Sector Energy Related Emissions after CCS[crude oil if,agriculture and forestry 01T03,BC]</t>
  </si>
  <si>
    <t>Industrial Sector Energy Related Emissions after CCS[crude oil if,agriculture and forestry 01T03,OC]</t>
  </si>
  <si>
    <t>Industrial Sector Energy Related Emissions after CCS[crude oil if,agriculture and forestry 01T03,CH4]</t>
  </si>
  <si>
    <t>Industrial Sector Energy Related Emissions after CCS[crude oil if,agriculture and forestry 01T03,N2O]</t>
  </si>
  <si>
    <t>Industrial Sector Energy Related Emissions after CCS[crude oil if,agriculture and forestry 01T03,F gases]</t>
  </si>
  <si>
    <t>Industrial Sector Energy Related Emissions after CCS[crude oil if,coal mining 05,CO2]</t>
  </si>
  <si>
    <t>Industrial Sector Energy Related Emissions after CCS[crude oil if,coal mining 05,VOC]</t>
  </si>
  <si>
    <t>Industrial Sector Energy Related Emissions after CCS[crude oil if,coal mining 05,CO]</t>
  </si>
  <si>
    <t>Industrial Sector Energy Related Emissions after CCS[crude oil if,coal mining 05,NOx]</t>
  </si>
  <si>
    <t>Industrial Sector Energy Related Emissions after CCS[crude oil if,coal mining 05,PM10]</t>
  </si>
  <si>
    <t>Industrial Sector Energy Related Emissions after CCS[crude oil if,coal mining 05,PM25]</t>
  </si>
  <si>
    <t>Industrial Sector Energy Related Emissions after CCS[crude oil if,coal mining 05,SOx]</t>
  </si>
  <si>
    <t>Industrial Sector Energy Related Emissions after CCS[crude oil if,coal mining 05,BC]</t>
  </si>
  <si>
    <t>Industrial Sector Energy Related Emissions after CCS[crude oil if,coal mining 05,OC]</t>
  </si>
  <si>
    <t>Industrial Sector Energy Related Emissions after CCS[crude oil if,coal mining 05,CH4]</t>
  </si>
  <si>
    <t>Industrial Sector Energy Related Emissions after CCS[crude oil if,coal mining 05,N2O]</t>
  </si>
  <si>
    <t>Industrial Sector Energy Related Emissions after CCS[crude oil if,coal mining 05,F gases]</t>
  </si>
  <si>
    <t>Industrial Sector Energy Related Emissions after CCS[crude oil if,oil and gas extraction 06,CO2]</t>
  </si>
  <si>
    <t>Industrial Sector Energy Related Emissions after CCS[crude oil if,oil and gas extraction 06,VOC]</t>
  </si>
  <si>
    <t>Industrial Sector Energy Related Emissions after CCS[crude oil if,oil and gas extraction 06,CO]</t>
  </si>
  <si>
    <t>Industrial Sector Energy Related Emissions after CCS[crude oil if,oil and gas extraction 06,NOx]</t>
  </si>
  <si>
    <t>Industrial Sector Energy Related Emissions after CCS[crude oil if,oil and gas extraction 06,PM10]</t>
  </si>
  <si>
    <t>Industrial Sector Energy Related Emissions after CCS[crude oil if,oil and gas extraction 06,PM25]</t>
  </si>
  <si>
    <t>Industrial Sector Energy Related Emissions after CCS[crude oil if,oil and gas extraction 06,SOx]</t>
  </si>
  <si>
    <t>Industrial Sector Energy Related Emissions after CCS[crude oil if,oil and gas extraction 06,BC]</t>
  </si>
  <si>
    <t>Industrial Sector Energy Related Emissions after CCS[crude oil if,oil and gas extraction 06,OC]</t>
  </si>
  <si>
    <t>Industrial Sector Energy Related Emissions after CCS[crude oil if,oil and gas extraction 06,CH4]</t>
  </si>
  <si>
    <t>Industrial Sector Energy Related Emissions after CCS[crude oil if,oil and gas extraction 06,N2O]</t>
  </si>
  <si>
    <t>Industrial Sector Energy Related Emissions after CCS[crude oil if,oil and gas extraction 06,F gases]</t>
  </si>
  <si>
    <t>Industrial Sector Energy Related Emissions after CCS[crude oil if,other mining and quarrying 07T08,CO2]</t>
  </si>
  <si>
    <t>Industrial Sector Energy Related Emissions after CCS[crude oil if,other mining and quarrying 07T08,VOC]</t>
  </si>
  <si>
    <t>Industrial Sector Energy Related Emissions after CCS[crude oil if,other mining and quarrying 07T08,CO]</t>
  </si>
  <si>
    <t>Industrial Sector Energy Related Emissions after CCS[crude oil if,other mining and quarrying 07T08,NOx]</t>
  </si>
  <si>
    <t>Industrial Sector Energy Related Emissions after CCS[crude oil if,other mining and quarrying 07T08,PM10]</t>
  </si>
  <si>
    <t>Industrial Sector Energy Related Emissions after CCS[crude oil if,other mining and quarrying 07T08,PM25]</t>
  </si>
  <si>
    <t>Industrial Sector Energy Related Emissions after CCS[crude oil if,other mining and quarrying 07T08,SOx]</t>
  </si>
  <si>
    <t>Industrial Sector Energy Related Emissions after CCS[crude oil if,other mining and quarrying 07T08,BC]</t>
  </si>
  <si>
    <t>Industrial Sector Energy Related Emissions after CCS[crude oil if,other mining and quarrying 07T08,OC]</t>
  </si>
  <si>
    <t>Industrial Sector Energy Related Emissions after CCS[crude oil if,other mining and quarrying 07T08,CH4]</t>
  </si>
  <si>
    <t>Industrial Sector Energy Related Emissions after CCS[crude oil if,other mining and quarrying 07T08,N2O]</t>
  </si>
  <si>
    <t>Industrial Sector Energy Related Emissions after CCS[crude oil if,other mining and quarrying 07T08,F gases]</t>
  </si>
  <si>
    <t>Industrial Sector Energy Related Emissions after CCS[crude oil if,food beverage and tobacco 10T12,CO2]</t>
  </si>
  <si>
    <t>Industrial Sector Energy Related Emissions after CCS[crude oil if,food beverage and tobacco 10T12,VOC]</t>
  </si>
  <si>
    <t>Industrial Sector Energy Related Emissions after CCS[crude oil if,food beverage and tobacco 10T12,CO]</t>
  </si>
  <si>
    <t>Industrial Sector Energy Related Emissions after CCS[crude oil if,food beverage and tobacco 10T12,NOx]</t>
  </si>
  <si>
    <t>Industrial Sector Energy Related Emissions after CCS[crude oil if,food beverage and tobacco 10T12,PM10]</t>
  </si>
  <si>
    <t>Industrial Sector Energy Related Emissions after CCS[crude oil if,food beverage and tobacco 10T12,PM25]</t>
  </si>
  <si>
    <t>Industrial Sector Energy Related Emissions after CCS[crude oil if,food beverage and tobacco 10T12,SOx]</t>
  </si>
  <si>
    <t>Industrial Sector Energy Related Emissions after CCS[crude oil if,food beverage and tobacco 10T12,BC]</t>
  </si>
  <si>
    <t>Industrial Sector Energy Related Emissions after CCS[crude oil if,food beverage and tobacco 10T12,OC]</t>
  </si>
  <si>
    <t>Industrial Sector Energy Related Emissions after CCS[crude oil if,food beverage and tobacco 10T12,CH4]</t>
  </si>
  <si>
    <t>Industrial Sector Energy Related Emissions after CCS[crude oil if,food beverage and tobacco 10T12,N2O]</t>
  </si>
  <si>
    <t>Industrial Sector Energy Related Emissions after CCS[crude oil if,food beverage and tobacco 10T12,F gases]</t>
  </si>
  <si>
    <t>Industrial Sector Energy Related Emissions after CCS[crude oil if,textiles apparel and leather 13T15,CO2]</t>
  </si>
  <si>
    <t>Industrial Sector Energy Related Emissions after CCS[crude oil if,textiles apparel and leather 13T15,VOC]</t>
  </si>
  <si>
    <t>Industrial Sector Energy Related Emissions after CCS[crude oil if,textiles apparel and leather 13T15,CO]</t>
  </si>
  <si>
    <t>Industrial Sector Energy Related Emissions after CCS[crude oil if,textiles apparel and leather 13T15,NOx]</t>
  </si>
  <si>
    <t>Industrial Sector Energy Related Emissions after CCS[crude oil if,textiles apparel and leather 13T15,PM10]</t>
  </si>
  <si>
    <t>Industrial Sector Energy Related Emissions after CCS[crude oil if,textiles apparel and leather 13T15,PM25]</t>
  </si>
  <si>
    <t>Industrial Sector Energy Related Emissions after CCS[crude oil if,textiles apparel and leather 13T15,SOx]</t>
  </si>
  <si>
    <t>Industrial Sector Energy Related Emissions after CCS[crude oil if,textiles apparel and leather 13T15,BC]</t>
  </si>
  <si>
    <t>Industrial Sector Energy Related Emissions after CCS[crude oil if,textiles apparel and leather 13T15,OC]</t>
  </si>
  <si>
    <t>Industrial Sector Energy Related Emissions after CCS[crude oil if,textiles apparel and leather 13T15,CH4]</t>
  </si>
  <si>
    <t>Industrial Sector Energy Related Emissions after CCS[crude oil if,textiles apparel and leather 13T15,N2O]</t>
  </si>
  <si>
    <t>Industrial Sector Energy Related Emissions after CCS[crude oil if,textiles apparel and leather 13T15,F gases]</t>
  </si>
  <si>
    <t>Industrial Sector Energy Related Emissions after CCS[crude oil if,wood products 16,CO2]</t>
  </si>
  <si>
    <t>Industrial Sector Energy Related Emissions after CCS[crude oil if,wood products 16,VOC]</t>
  </si>
  <si>
    <t>Industrial Sector Energy Related Emissions after CCS[crude oil if,wood products 16,CO]</t>
  </si>
  <si>
    <t>Industrial Sector Energy Related Emissions after CCS[crude oil if,wood products 16,NOx]</t>
  </si>
  <si>
    <t>Industrial Sector Energy Related Emissions after CCS[crude oil if,wood products 16,PM10]</t>
  </si>
  <si>
    <t>Industrial Sector Energy Related Emissions after CCS[crude oil if,wood products 16,PM25]</t>
  </si>
  <si>
    <t>Industrial Sector Energy Related Emissions after CCS[crude oil if,wood products 16,SOx]</t>
  </si>
  <si>
    <t>Industrial Sector Energy Related Emissions after CCS[crude oil if,wood products 16,BC]</t>
  </si>
  <si>
    <t>Industrial Sector Energy Related Emissions after CCS[crude oil if,wood products 16,OC]</t>
  </si>
  <si>
    <t>Industrial Sector Energy Related Emissions after CCS[crude oil if,wood products 16,CH4]</t>
  </si>
  <si>
    <t>Industrial Sector Energy Related Emissions after CCS[crude oil if,wood products 16,N2O]</t>
  </si>
  <si>
    <t>Industrial Sector Energy Related Emissions after CCS[crude oil if,wood products 16,F gases]</t>
  </si>
  <si>
    <t>Industrial Sector Energy Related Emissions after CCS[crude oil if,pulp paper and printing 17T18,CO2]</t>
  </si>
  <si>
    <t>Industrial Sector Energy Related Emissions after CCS[crude oil if,pulp paper and printing 17T18,VOC]</t>
  </si>
  <si>
    <t>Industrial Sector Energy Related Emissions after CCS[crude oil if,pulp paper and printing 17T18,CO]</t>
  </si>
  <si>
    <t>Industrial Sector Energy Related Emissions after CCS[crude oil if,pulp paper and printing 17T18,NOx]</t>
  </si>
  <si>
    <t>Industrial Sector Energy Related Emissions after CCS[crude oil if,pulp paper and printing 17T18,PM10]</t>
  </si>
  <si>
    <t>Industrial Sector Energy Related Emissions after CCS[crude oil if,pulp paper and printing 17T18,PM25]</t>
  </si>
  <si>
    <t>Industrial Sector Energy Related Emissions after CCS[crude oil if,pulp paper and printing 17T18,SOx]</t>
  </si>
  <si>
    <t>Industrial Sector Energy Related Emissions after CCS[crude oil if,pulp paper and printing 17T18,BC]</t>
  </si>
  <si>
    <t>Industrial Sector Energy Related Emissions after CCS[crude oil if,pulp paper and printing 17T18,OC]</t>
  </si>
  <si>
    <t>Industrial Sector Energy Related Emissions after CCS[crude oil if,pulp paper and printing 17T18,CH4]</t>
  </si>
  <si>
    <t>Industrial Sector Energy Related Emissions after CCS[crude oil if,pulp paper and printing 17T18,N2O]</t>
  </si>
  <si>
    <t>Industrial Sector Energy Related Emissions after CCS[crude oil if,pulp paper and printing 17T18,F gases]</t>
  </si>
  <si>
    <t>Industrial Sector Energy Related Emissions after CCS[crude oil if,refined petroleum and coke 19,CO2]</t>
  </si>
  <si>
    <t>Industrial Sector Energy Related Emissions after CCS[crude oil if,refined petroleum and coke 19,VOC]</t>
  </si>
  <si>
    <t>Industrial Sector Energy Related Emissions after CCS[crude oil if,refined petroleum and coke 19,CO]</t>
  </si>
  <si>
    <t>Industrial Sector Energy Related Emissions after CCS[crude oil if,refined petroleum and coke 19,NOx]</t>
  </si>
  <si>
    <t>Industrial Sector Energy Related Emissions after CCS[crude oil if,refined petroleum and coke 19,PM10]</t>
  </si>
  <si>
    <t>Industrial Sector Energy Related Emissions after CCS[crude oil if,refined petroleum and coke 19,PM25]</t>
  </si>
  <si>
    <t>Industrial Sector Energy Related Emissions after CCS[crude oil if,refined petroleum and coke 19,SOx]</t>
  </si>
  <si>
    <t>Industrial Sector Energy Related Emissions after CCS[crude oil if,refined petroleum and coke 19,BC]</t>
  </si>
  <si>
    <t>Industrial Sector Energy Related Emissions after CCS[crude oil if,refined petroleum and coke 19,OC]</t>
  </si>
  <si>
    <t>Industrial Sector Energy Related Emissions after CCS[crude oil if,refined petroleum and coke 19,CH4]</t>
  </si>
  <si>
    <t>Industrial Sector Energy Related Emissions after CCS[crude oil if,refined petroleum and coke 19,N2O]</t>
  </si>
  <si>
    <t>Industrial Sector Energy Related Emissions after CCS[crude oil if,refined petroleum and coke 19,F gases]</t>
  </si>
  <si>
    <t>Industrial Sector Energy Related Emissions after CCS[crude oil if,chemicals 20,CO2]</t>
  </si>
  <si>
    <t>Industrial Sector Energy Related Emissions after CCS[crude oil if,chemicals 20,VOC]</t>
  </si>
  <si>
    <t>Industrial Sector Energy Related Emissions after CCS[crude oil if,chemicals 20,CO]</t>
  </si>
  <si>
    <t>Industrial Sector Energy Related Emissions after CCS[crude oil if,chemicals 20,NOx]</t>
  </si>
  <si>
    <t>Industrial Sector Energy Related Emissions after CCS[crude oil if,chemicals 20,PM10]</t>
  </si>
  <si>
    <t>Industrial Sector Energy Related Emissions after CCS[crude oil if,chemicals 20,PM25]</t>
  </si>
  <si>
    <t>Industrial Sector Energy Related Emissions after CCS[crude oil if,chemicals 20,SOx]</t>
  </si>
  <si>
    <t>Industrial Sector Energy Related Emissions after CCS[crude oil if,chemicals 20,BC]</t>
  </si>
  <si>
    <t>Industrial Sector Energy Related Emissions after CCS[crude oil if,chemicals 20,OC]</t>
  </si>
  <si>
    <t>Industrial Sector Energy Related Emissions after CCS[crude oil if,chemicals 20,CH4]</t>
  </si>
  <si>
    <t>Industrial Sector Energy Related Emissions after CCS[crude oil if,chemicals 20,N2O]</t>
  </si>
  <si>
    <t>Industrial Sector Energy Related Emissions after CCS[crude oil if,chemicals 20,F gases]</t>
  </si>
  <si>
    <t>Industrial Sector Energy Related Emissions after CCS[crude oil if,rubber and plastic products 22,CO2]</t>
  </si>
  <si>
    <t>Industrial Sector Energy Related Emissions after CCS[crude oil if,rubber and plastic products 22,VOC]</t>
  </si>
  <si>
    <t>Industrial Sector Energy Related Emissions after CCS[crude oil if,rubber and plastic products 22,CO]</t>
  </si>
  <si>
    <t>Industrial Sector Energy Related Emissions after CCS[crude oil if,rubber and plastic products 22,NOx]</t>
  </si>
  <si>
    <t>Industrial Sector Energy Related Emissions after CCS[crude oil if,rubber and plastic products 22,PM10]</t>
  </si>
  <si>
    <t>Industrial Sector Energy Related Emissions after CCS[crude oil if,rubber and plastic products 22,PM25]</t>
  </si>
  <si>
    <t>Industrial Sector Energy Related Emissions after CCS[crude oil if,rubber and plastic products 22,SOx]</t>
  </si>
  <si>
    <t>Industrial Sector Energy Related Emissions after CCS[crude oil if,rubber and plastic products 22,BC]</t>
  </si>
  <si>
    <t>Industrial Sector Energy Related Emissions after CCS[crude oil if,rubber and plastic products 22,OC]</t>
  </si>
  <si>
    <t>Industrial Sector Energy Related Emissions after CCS[crude oil if,rubber and plastic products 22,CH4]</t>
  </si>
  <si>
    <t>Industrial Sector Energy Related Emissions after CCS[crude oil if,rubber and plastic products 22,N2O]</t>
  </si>
  <si>
    <t>Industrial Sector Energy Related Emissions after CCS[crude oil if,rubber and plastic products 22,F gases]</t>
  </si>
  <si>
    <t>Industrial Sector Energy Related Emissions after CCS[crude oil if,glass and glass products 231,CO2]</t>
  </si>
  <si>
    <t>Industrial Sector Energy Related Emissions after CCS[crude oil if,glass and glass products 231,VOC]</t>
  </si>
  <si>
    <t>Industrial Sector Energy Related Emissions after CCS[crude oil if,glass and glass products 231,CO]</t>
  </si>
  <si>
    <t>Industrial Sector Energy Related Emissions after CCS[crude oil if,glass and glass products 231,NOx]</t>
  </si>
  <si>
    <t>Industrial Sector Energy Related Emissions after CCS[crude oil if,glass and glass products 231,PM10]</t>
  </si>
  <si>
    <t>Industrial Sector Energy Related Emissions after CCS[crude oil if,glass and glass products 231,PM25]</t>
  </si>
  <si>
    <t>Industrial Sector Energy Related Emissions after CCS[crude oil if,glass and glass products 231,SOx]</t>
  </si>
  <si>
    <t>Industrial Sector Energy Related Emissions after CCS[crude oil if,glass and glass products 231,BC]</t>
  </si>
  <si>
    <t>Industrial Sector Energy Related Emissions after CCS[crude oil if,glass and glass products 231,OC]</t>
  </si>
  <si>
    <t>Industrial Sector Energy Related Emissions after CCS[crude oil if,glass and glass products 231,CH4]</t>
  </si>
  <si>
    <t>Industrial Sector Energy Related Emissions after CCS[crude oil if,glass and glass products 231,N2O]</t>
  </si>
  <si>
    <t>Industrial Sector Energy Related Emissions after CCS[crude oil if,glass and glass products 231,F gases]</t>
  </si>
  <si>
    <t>Industrial Sector Energy Related Emissions after CCS[crude oil if,cement and other nonmetallic minerals 239,CO2]</t>
  </si>
  <si>
    <t>Industrial Sector Energy Related Emissions after CCS[crude oil if,cement and other nonmetallic minerals 239,VOC]</t>
  </si>
  <si>
    <t>Industrial Sector Energy Related Emissions after CCS[crude oil if,cement and other nonmetallic minerals 239,CO]</t>
  </si>
  <si>
    <t>Industrial Sector Energy Related Emissions after CCS[crude oil if,cement and other nonmetallic minerals 239,NOx]</t>
  </si>
  <si>
    <t>Industrial Sector Energy Related Emissions after CCS[crude oil if,cement and other nonmetallic minerals 239,PM10]</t>
  </si>
  <si>
    <t>Industrial Sector Energy Related Emissions after CCS[crude oil if,cement and other nonmetallic minerals 239,PM25]</t>
  </si>
  <si>
    <t>Industrial Sector Energy Related Emissions after CCS[crude oil if,cement and other nonmetallic minerals 239,SOx]</t>
  </si>
  <si>
    <t>Industrial Sector Energy Related Emissions after CCS[crude oil if,cement and other nonmetallic minerals 239,BC]</t>
  </si>
  <si>
    <t>Industrial Sector Energy Related Emissions after CCS[crude oil if,cement and other nonmetallic minerals 239,OC]</t>
  </si>
  <si>
    <t>Industrial Sector Energy Related Emissions after CCS[crude oil if,cement and other nonmetallic minerals 239,CH4]</t>
  </si>
  <si>
    <t>Industrial Sector Energy Related Emissions after CCS[crude oil if,cement and other nonmetallic minerals 239,N2O]</t>
  </si>
  <si>
    <t>Industrial Sector Energy Related Emissions after CCS[crude oil if,cement and other nonmetallic minerals 239,F gases]</t>
  </si>
  <si>
    <t>Industrial Sector Energy Related Emissions after CCS[crude oil if,iron and steel 241,CO2]</t>
  </si>
  <si>
    <t>Industrial Sector Energy Related Emissions after CCS[crude oil if,iron and steel 241,VOC]</t>
  </si>
  <si>
    <t>Industrial Sector Energy Related Emissions after CCS[crude oil if,iron and steel 241,CO]</t>
  </si>
  <si>
    <t>Industrial Sector Energy Related Emissions after CCS[crude oil if,iron and steel 241,NOx]</t>
  </si>
  <si>
    <t>Industrial Sector Energy Related Emissions after CCS[crude oil if,iron and steel 241,PM10]</t>
  </si>
  <si>
    <t>Industrial Sector Energy Related Emissions after CCS[crude oil if,iron and steel 241,PM25]</t>
  </si>
  <si>
    <t>Industrial Sector Energy Related Emissions after CCS[crude oil if,iron and steel 241,SOx]</t>
  </si>
  <si>
    <t>Industrial Sector Energy Related Emissions after CCS[crude oil if,iron and steel 241,BC]</t>
  </si>
  <si>
    <t>Industrial Sector Energy Related Emissions after CCS[crude oil if,iron and steel 241,OC]</t>
  </si>
  <si>
    <t>Industrial Sector Energy Related Emissions after CCS[crude oil if,iron and steel 241,CH4]</t>
  </si>
  <si>
    <t>Industrial Sector Energy Related Emissions after CCS[crude oil if,iron and steel 241,N2O]</t>
  </si>
  <si>
    <t>Industrial Sector Energy Related Emissions after CCS[crude oil if,iron and steel 241,F gases]</t>
  </si>
  <si>
    <t>Industrial Sector Energy Related Emissions after CCS[crude oil if,other metals 242,CO2]</t>
  </si>
  <si>
    <t>Industrial Sector Energy Related Emissions after CCS[crude oil if,other metals 242,VOC]</t>
  </si>
  <si>
    <t>Industrial Sector Energy Related Emissions after CCS[crude oil if,other metals 242,CO]</t>
  </si>
  <si>
    <t>Industrial Sector Energy Related Emissions after CCS[crude oil if,other metals 242,NOx]</t>
  </si>
  <si>
    <t>Industrial Sector Energy Related Emissions after CCS[crude oil if,other metals 242,PM10]</t>
  </si>
  <si>
    <t>Industrial Sector Energy Related Emissions after CCS[crude oil if,other metals 242,PM25]</t>
  </si>
  <si>
    <t>Industrial Sector Energy Related Emissions after CCS[crude oil if,other metals 242,SOx]</t>
  </si>
  <si>
    <t>Industrial Sector Energy Related Emissions after CCS[crude oil if,other metals 242,BC]</t>
  </si>
  <si>
    <t>Industrial Sector Energy Related Emissions after CCS[crude oil if,other metals 242,OC]</t>
  </si>
  <si>
    <t>Industrial Sector Energy Related Emissions after CCS[crude oil if,other metals 242,CH4]</t>
  </si>
  <si>
    <t>Industrial Sector Energy Related Emissions after CCS[crude oil if,other metals 242,N2O]</t>
  </si>
  <si>
    <t>Industrial Sector Energy Related Emissions after CCS[crude oil if,other metals 242,F gases]</t>
  </si>
  <si>
    <t>Industrial Sector Energy Related Emissions after CCS[crude oil if,metal products except machinery and vehicles 25,CO2]</t>
  </si>
  <si>
    <t>Industrial Sector Energy Related Emissions after CCS[crude oil if,metal products except machinery and vehicles 25,VOC]</t>
  </si>
  <si>
    <t>Industrial Sector Energy Related Emissions after CCS[crude oil if,metal products except machinery and vehicles 25,CO]</t>
  </si>
  <si>
    <t>Industrial Sector Energy Related Emissions after CCS[crude oil if,metal products except machinery and vehicles 25,NOx]</t>
  </si>
  <si>
    <t>Industrial Sector Energy Related Emissions after CCS[crude oil if,metal products except machinery and vehicles 25,PM10]</t>
  </si>
  <si>
    <t>Industrial Sector Energy Related Emissions after CCS[crude oil if,metal products except machinery and vehicles 25,PM25]</t>
  </si>
  <si>
    <t>Industrial Sector Energy Related Emissions after CCS[crude oil if,metal products except machinery and vehicles 25,SOx]</t>
  </si>
  <si>
    <t>Industrial Sector Energy Related Emissions after CCS[crude oil if,metal products except machinery and vehicles 25,BC]</t>
  </si>
  <si>
    <t>Industrial Sector Energy Related Emissions after CCS[crude oil if,metal products except machinery and vehicles 25,OC]</t>
  </si>
  <si>
    <t>Industrial Sector Energy Related Emissions after CCS[crude oil if,metal products except machinery and vehicles 25,CH4]</t>
  </si>
  <si>
    <t>Industrial Sector Energy Related Emissions after CCS[crude oil if,metal products except machinery and vehicles 25,N2O]</t>
  </si>
  <si>
    <t>Industrial Sector Energy Related Emissions after CCS[crude oil if,metal products except machinery and vehicles 25,F gases]</t>
  </si>
  <si>
    <t>Industrial Sector Energy Related Emissions after CCS[crude oil if,computers and electronics 26,CO2]</t>
  </si>
  <si>
    <t>Industrial Sector Energy Related Emissions after CCS[crude oil if,computers and electronics 26,VOC]</t>
  </si>
  <si>
    <t>Industrial Sector Energy Related Emissions after CCS[crude oil if,computers and electronics 26,CO]</t>
  </si>
  <si>
    <t>Industrial Sector Energy Related Emissions after CCS[crude oil if,computers and electronics 26,NOx]</t>
  </si>
  <si>
    <t>Industrial Sector Energy Related Emissions after CCS[crude oil if,computers and electronics 26,PM10]</t>
  </si>
  <si>
    <t>Industrial Sector Energy Related Emissions after CCS[crude oil if,computers and electronics 26,PM25]</t>
  </si>
  <si>
    <t>Industrial Sector Energy Related Emissions after CCS[crude oil if,computers and electronics 26,SOx]</t>
  </si>
  <si>
    <t>Industrial Sector Energy Related Emissions after CCS[crude oil if,computers and electronics 26,BC]</t>
  </si>
  <si>
    <t>Industrial Sector Energy Related Emissions after CCS[crude oil if,computers and electronics 26,OC]</t>
  </si>
  <si>
    <t>Industrial Sector Energy Related Emissions after CCS[crude oil if,computers and electronics 26,CH4]</t>
  </si>
  <si>
    <t>Industrial Sector Energy Related Emissions after CCS[crude oil if,computers and electronics 26,N2O]</t>
  </si>
  <si>
    <t>Industrial Sector Energy Related Emissions after CCS[crude oil if,computers and electronics 26,F gases]</t>
  </si>
  <si>
    <t>Industrial Sector Energy Related Emissions after CCS[crude oil if,appliances and electrical equipment 27,CO2]</t>
  </si>
  <si>
    <t>Industrial Sector Energy Related Emissions after CCS[crude oil if,appliances and electrical equipment 27,VOC]</t>
  </si>
  <si>
    <t>Industrial Sector Energy Related Emissions after CCS[crude oil if,appliances and electrical equipment 27,CO]</t>
  </si>
  <si>
    <t>Industrial Sector Energy Related Emissions after CCS[crude oil if,appliances and electrical equipment 27,NOx]</t>
  </si>
  <si>
    <t>Industrial Sector Energy Related Emissions after CCS[crude oil if,appliances and electrical equipment 27,PM10]</t>
  </si>
  <si>
    <t>Industrial Sector Energy Related Emissions after CCS[crude oil if,appliances and electrical equipment 27,PM25]</t>
  </si>
  <si>
    <t>Industrial Sector Energy Related Emissions after CCS[crude oil if,appliances and electrical equipment 27,SOx]</t>
  </si>
  <si>
    <t>Industrial Sector Energy Related Emissions after CCS[crude oil if,appliances and electrical equipment 27,BC]</t>
  </si>
  <si>
    <t>Industrial Sector Energy Related Emissions after CCS[crude oil if,appliances and electrical equipment 27,OC]</t>
  </si>
  <si>
    <t>Industrial Sector Energy Related Emissions after CCS[crude oil if,appliances and electrical equipment 27,CH4]</t>
  </si>
  <si>
    <t>Industrial Sector Energy Related Emissions after CCS[crude oil if,appliances and electrical equipment 27,N2O]</t>
  </si>
  <si>
    <t>Industrial Sector Energy Related Emissions after CCS[crude oil if,appliances and electrical equipment 27,F gases]</t>
  </si>
  <si>
    <t>Industrial Sector Energy Related Emissions after CCS[crude oil if,other machinery 28,CO2]</t>
  </si>
  <si>
    <t>Industrial Sector Energy Related Emissions after CCS[crude oil if,other machinery 28,VOC]</t>
  </si>
  <si>
    <t>Industrial Sector Energy Related Emissions after CCS[crude oil if,other machinery 28,CO]</t>
  </si>
  <si>
    <t>Industrial Sector Energy Related Emissions after CCS[crude oil if,other machinery 28,NOx]</t>
  </si>
  <si>
    <t>Industrial Sector Energy Related Emissions after CCS[crude oil if,other machinery 28,PM10]</t>
  </si>
  <si>
    <t>Industrial Sector Energy Related Emissions after CCS[crude oil if,other machinery 28,PM25]</t>
  </si>
  <si>
    <t>Industrial Sector Energy Related Emissions after CCS[crude oil if,other machinery 28,SOx]</t>
  </si>
  <si>
    <t>Industrial Sector Energy Related Emissions after CCS[crude oil if,other machinery 28,BC]</t>
  </si>
  <si>
    <t>Industrial Sector Energy Related Emissions after CCS[crude oil if,other machinery 28,OC]</t>
  </si>
  <si>
    <t>Industrial Sector Energy Related Emissions after CCS[crude oil if,other machinery 28,CH4]</t>
  </si>
  <si>
    <t>Industrial Sector Energy Related Emissions after CCS[crude oil if,other machinery 28,N2O]</t>
  </si>
  <si>
    <t>Industrial Sector Energy Related Emissions after CCS[crude oil if,other machinery 28,F gases]</t>
  </si>
  <si>
    <t>Industrial Sector Energy Related Emissions after CCS[crude oil if,road vehicles 29,CO2]</t>
  </si>
  <si>
    <t>Industrial Sector Energy Related Emissions after CCS[crude oil if,road vehicles 29,VOC]</t>
  </si>
  <si>
    <t>Industrial Sector Energy Related Emissions after CCS[crude oil if,road vehicles 29,CO]</t>
  </si>
  <si>
    <t>Industrial Sector Energy Related Emissions after CCS[crude oil if,road vehicles 29,NOx]</t>
  </si>
  <si>
    <t>Industrial Sector Energy Related Emissions after CCS[crude oil if,road vehicles 29,PM10]</t>
  </si>
  <si>
    <t>Industrial Sector Energy Related Emissions after CCS[crude oil if,road vehicles 29,PM25]</t>
  </si>
  <si>
    <t>Industrial Sector Energy Related Emissions after CCS[crude oil if,road vehicles 29,SOx]</t>
  </si>
  <si>
    <t>Industrial Sector Energy Related Emissions after CCS[crude oil if,road vehicles 29,BC]</t>
  </si>
  <si>
    <t>Industrial Sector Energy Related Emissions after CCS[crude oil if,road vehicles 29,OC]</t>
  </si>
  <si>
    <t>Industrial Sector Energy Related Emissions after CCS[crude oil if,road vehicles 29,CH4]</t>
  </si>
  <si>
    <t>Industrial Sector Energy Related Emissions after CCS[crude oil if,road vehicles 29,N2O]</t>
  </si>
  <si>
    <t>Industrial Sector Energy Related Emissions after CCS[crude oil if,road vehicles 29,F gases]</t>
  </si>
  <si>
    <t>Industrial Sector Energy Related Emissions after CCS[crude oil if,nonroad vehicles 30,CO2]</t>
  </si>
  <si>
    <t>Industrial Sector Energy Related Emissions after CCS[crude oil if,nonroad vehicles 30,VOC]</t>
  </si>
  <si>
    <t>Industrial Sector Energy Related Emissions after CCS[crude oil if,nonroad vehicles 30,CO]</t>
  </si>
  <si>
    <t>Industrial Sector Energy Related Emissions after CCS[crude oil if,nonroad vehicles 30,NOx]</t>
  </si>
  <si>
    <t>Industrial Sector Energy Related Emissions after CCS[crude oil if,nonroad vehicles 30,PM10]</t>
  </si>
  <si>
    <t>Industrial Sector Energy Related Emissions after CCS[crude oil if,nonroad vehicles 30,PM25]</t>
  </si>
  <si>
    <t>Industrial Sector Energy Related Emissions after CCS[crude oil if,nonroad vehicles 30,SOx]</t>
  </si>
  <si>
    <t>Industrial Sector Energy Related Emissions after CCS[crude oil if,nonroad vehicles 30,BC]</t>
  </si>
  <si>
    <t>Industrial Sector Energy Related Emissions after CCS[crude oil if,nonroad vehicles 30,OC]</t>
  </si>
  <si>
    <t>Industrial Sector Energy Related Emissions after CCS[crude oil if,nonroad vehicles 30,CH4]</t>
  </si>
  <si>
    <t>Industrial Sector Energy Related Emissions after CCS[crude oil if,nonroad vehicles 30,N2O]</t>
  </si>
  <si>
    <t>Industrial Sector Energy Related Emissions after CCS[crude oil if,nonroad vehicles 30,F gases]</t>
  </si>
  <si>
    <t>Industrial Sector Energy Related Emissions after CCS[crude oil if,other manufacturing 31T33,CO2]</t>
  </si>
  <si>
    <t>Industrial Sector Energy Related Emissions after CCS[crude oil if,other manufacturing 31T33,VOC]</t>
  </si>
  <si>
    <t>Industrial Sector Energy Related Emissions after CCS[crude oil if,other manufacturing 31T33,CO]</t>
  </si>
  <si>
    <t>Industrial Sector Energy Related Emissions after CCS[crude oil if,other manufacturing 31T33,NOx]</t>
  </si>
  <si>
    <t>Industrial Sector Energy Related Emissions after CCS[crude oil if,other manufacturing 31T33,PM10]</t>
  </si>
  <si>
    <t>Industrial Sector Energy Related Emissions after CCS[crude oil if,other manufacturing 31T33,PM25]</t>
  </si>
  <si>
    <t>Industrial Sector Energy Related Emissions after CCS[crude oil if,other manufacturing 31T33,SOx]</t>
  </si>
  <si>
    <t>Industrial Sector Energy Related Emissions after CCS[crude oil if,other manufacturing 31T33,BC]</t>
  </si>
  <si>
    <t>Industrial Sector Energy Related Emissions after CCS[crude oil if,other manufacturing 31T33,OC]</t>
  </si>
  <si>
    <t>Industrial Sector Energy Related Emissions after CCS[crude oil if,other manufacturing 31T33,CH4]</t>
  </si>
  <si>
    <t>Industrial Sector Energy Related Emissions after CCS[crude oil if,other manufacturing 31T33,N2O]</t>
  </si>
  <si>
    <t>Industrial Sector Energy Related Emissions after CCS[crude oil if,other manufacturing 31T33,F gases]</t>
  </si>
  <si>
    <t>Industrial Sector Energy Related Emissions after CCS[crude oil if,energy pipelines and gas processing 352T353,CO2]</t>
  </si>
  <si>
    <t>Industrial Sector Energy Related Emissions after CCS[crude oil if,energy pipelines and gas processing 352T353,VOC]</t>
  </si>
  <si>
    <t>Industrial Sector Energy Related Emissions after CCS[crude oil if,energy pipelines and gas processing 352T353,CO]</t>
  </si>
  <si>
    <t>Industrial Sector Energy Related Emissions after CCS[crude oil if,energy pipelines and gas processing 352T353,NOx]</t>
  </si>
  <si>
    <t>Industrial Sector Energy Related Emissions after CCS[crude oil if,energy pipelines and gas processing 352T353,PM10]</t>
  </si>
  <si>
    <t>Industrial Sector Energy Related Emissions after CCS[crude oil if,energy pipelines and gas processing 352T353,PM25]</t>
  </si>
  <si>
    <t>Industrial Sector Energy Related Emissions after CCS[crude oil if,energy pipelines and gas processing 352T353,SOx]</t>
  </si>
  <si>
    <t>Industrial Sector Energy Related Emissions after CCS[crude oil if,energy pipelines and gas processing 352T353,BC]</t>
  </si>
  <si>
    <t>Industrial Sector Energy Related Emissions after CCS[crude oil if,energy pipelines and gas processing 352T353,OC]</t>
  </si>
  <si>
    <t>Industrial Sector Energy Related Emissions after CCS[crude oil if,energy pipelines and gas processing 352T353,CH4]</t>
  </si>
  <si>
    <t>Industrial Sector Energy Related Emissions after CCS[crude oil if,energy pipelines and gas processing 352T353,N2O]</t>
  </si>
  <si>
    <t>Industrial Sector Energy Related Emissions after CCS[crude oil if,energy pipelines and gas processing 352T353,F gases]</t>
  </si>
  <si>
    <t>Industrial Sector Energy Related Emissions after CCS[crude oil if,water and waste 36T39,CO2]</t>
  </si>
  <si>
    <t>Industrial Sector Energy Related Emissions after CCS[crude oil if,water and waste 36T39,VOC]</t>
  </si>
  <si>
    <t>Industrial Sector Energy Related Emissions after CCS[crude oil if,water and waste 36T39,CO]</t>
  </si>
  <si>
    <t>Industrial Sector Energy Related Emissions after CCS[crude oil if,water and waste 36T39,NOx]</t>
  </si>
  <si>
    <t>Industrial Sector Energy Related Emissions after CCS[crude oil if,water and waste 36T39,PM10]</t>
  </si>
  <si>
    <t>Industrial Sector Energy Related Emissions after CCS[crude oil if,water and waste 36T39,PM25]</t>
  </si>
  <si>
    <t>Industrial Sector Energy Related Emissions after CCS[crude oil if,water and waste 36T39,SOx]</t>
  </si>
  <si>
    <t>Industrial Sector Energy Related Emissions after CCS[crude oil if,water and waste 36T39,BC]</t>
  </si>
  <si>
    <t>Industrial Sector Energy Related Emissions after CCS[crude oil if,water and waste 36T39,OC]</t>
  </si>
  <si>
    <t>Industrial Sector Energy Related Emissions after CCS[crude oil if,water and waste 36T39,CH4]</t>
  </si>
  <si>
    <t>Industrial Sector Energy Related Emissions after CCS[crude oil if,water and waste 36T39,N2O]</t>
  </si>
  <si>
    <t>Industrial Sector Energy Related Emissions after CCS[crude oil if,water and waste 36T39,F gases]</t>
  </si>
  <si>
    <t>Industrial Sector Energy Related Emissions after CCS[crude oil if,construction 41T43,CO2]</t>
  </si>
  <si>
    <t>Industrial Sector Energy Related Emissions after CCS[crude oil if,construction 41T43,VOC]</t>
  </si>
  <si>
    <t>Industrial Sector Energy Related Emissions after CCS[crude oil if,construction 41T43,CO]</t>
  </si>
  <si>
    <t>Industrial Sector Energy Related Emissions after CCS[crude oil if,construction 41T43,NOx]</t>
  </si>
  <si>
    <t>Industrial Sector Energy Related Emissions after CCS[crude oil if,construction 41T43,PM10]</t>
  </si>
  <si>
    <t>Industrial Sector Energy Related Emissions after CCS[crude oil if,construction 41T43,PM25]</t>
  </si>
  <si>
    <t>Industrial Sector Energy Related Emissions after CCS[crude oil if,construction 41T43,SOx]</t>
  </si>
  <si>
    <t>Industrial Sector Energy Related Emissions after CCS[crude oil if,construction 41T43,BC]</t>
  </si>
  <si>
    <t>Industrial Sector Energy Related Emissions after CCS[crude oil if,construction 41T43,OC]</t>
  </si>
  <si>
    <t>Industrial Sector Energy Related Emissions after CCS[crude oil if,construction 41T43,CH4]</t>
  </si>
  <si>
    <t>Industrial Sector Energy Related Emissions after CCS[crude oil if,construction 41T43,N2O]</t>
  </si>
  <si>
    <t>Industrial Sector Energy Related Emissions after CCS[crude oil if,construction 41T43,F gases]</t>
  </si>
  <si>
    <t>Industrial Sector Energy Related Emissions after CCS[heavy or residual fuel oil if,agriculture and forestry 01T03,CO2]</t>
  </si>
  <si>
    <t>Industrial Sector Energy Related Emissions after CCS[heavy or residual fuel oil if,agriculture and forestry 01T03,VOC]</t>
  </si>
  <si>
    <t>Industrial Sector Energy Related Emissions after CCS[heavy or residual fuel oil if,agriculture and forestry 01T03,CO]</t>
  </si>
  <si>
    <t>Industrial Sector Energy Related Emissions after CCS[heavy or residual fuel oil if,agriculture and forestry 01T03,NOx]</t>
  </si>
  <si>
    <t>Industrial Sector Energy Related Emissions after CCS[heavy or residual fuel oil if,agriculture and forestry 01T03,PM10]</t>
  </si>
  <si>
    <t>Industrial Sector Energy Related Emissions after CCS[heavy or residual fuel oil if,agriculture and forestry 01T03,PM25]</t>
  </si>
  <si>
    <t>Industrial Sector Energy Related Emissions after CCS[heavy or residual fuel oil if,agriculture and forestry 01T03,SOx]</t>
  </si>
  <si>
    <t>Industrial Sector Energy Related Emissions after CCS[heavy or residual fuel oil if,agriculture and forestry 01T03,BC]</t>
  </si>
  <si>
    <t>Industrial Sector Energy Related Emissions after CCS[heavy or residual fuel oil if,agriculture and forestry 01T03,OC]</t>
  </si>
  <si>
    <t>Industrial Sector Energy Related Emissions after CCS[heavy or residual fuel oil if,agriculture and forestry 01T03,CH4]</t>
  </si>
  <si>
    <t>Industrial Sector Energy Related Emissions after CCS[heavy or residual fuel oil if,agriculture and forestry 01T03,N2O]</t>
  </si>
  <si>
    <t>Industrial Sector Energy Related Emissions after CCS[heavy or residual fuel oil if,agriculture and forestry 01T03,F gases]</t>
  </si>
  <si>
    <t>Industrial Sector Energy Related Emissions after CCS[heavy or residual fuel oil if,coal mining 05,CO2]</t>
  </si>
  <si>
    <t>Industrial Sector Energy Related Emissions after CCS[heavy or residual fuel oil if,coal mining 05,VOC]</t>
  </si>
  <si>
    <t>Industrial Sector Energy Related Emissions after CCS[heavy or residual fuel oil if,coal mining 05,CO]</t>
  </si>
  <si>
    <t>Industrial Sector Energy Related Emissions after CCS[heavy or residual fuel oil if,coal mining 05,NOx]</t>
  </si>
  <si>
    <t>Industrial Sector Energy Related Emissions after CCS[heavy or residual fuel oil if,coal mining 05,PM10]</t>
  </si>
  <si>
    <t>Industrial Sector Energy Related Emissions after CCS[heavy or residual fuel oil if,coal mining 05,PM25]</t>
  </si>
  <si>
    <t>Industrial Sector Energy Related Emissions after CCS[heavy or residual fuel oil if,coal mining 05,SOx]</t>
  </si>
  <si>
    <t>Industrial Sector Energy Related Emissions after CCS[heavy or residual fuel oil if,coal mining 05,BC]</t>
  </si>
  <si>
    <t>Industrial Sector Energy Related Emissions after CCS[heavy or residual fuel oil if,coal mining 05,OC]</t>
  </si>
  <si>
    <t>Industrial Sector Energy Related Emissions after CCS[heavy or residual fuel oil if,coal mining 05,CH4]</t>
  </si>
  <si>
    <t>Industrial Sector Energy Related Emissions after CCS[heavy or residual fuel oil if,coal mining 05,N2O]</t>
  </si>
  <si>
    <t>Industrial Sector Energy Related Emissions after CCS[heavy or residual fuel oil if,coal mining 05,F gases]</t>
  </si>
  <si>
    <t>Industrial Sector Energy Related Emissions after CCS[heavy or residual fuel oil if,oil and gas extraction 06,CO2]</t>
  </si>
  <si>
    <t>Industrial Sector Energy Related Emissions after CCS[heavy or residual fuel oil if,oil and gas extraction 06,VOC]</t>
  </si>
  <si>
    <t>Industrial Sector Energy Related Emissions after CCS[heavy or residual fuel oil if,oil and gas extraction 06,CO]</t>
  </si>
  <si>
    <t>Industrial Sector Energy Related Emissions after CCS[heavy or residual fuel oil if,oil and gas extraction 06,NOx]</t>
  </si>
  <si>
    <t>Industrial Sector Energy Related Emissions after CCS[heavy or residual fuel oil if,oil and gas extraction 06,PM10]</t>
  </si>
  <si>
    <t>Industrial Sector Energy Related Emissions after CCS[heavy or residual fuel oil if,oil and gas extraction 06,PM25]</t>
  </si>
  <si>
    <t>Industrial Sector Energy Related Emissions after CCS[heavy or residual fuel oil if,oil and gas extraction 06,SOx]</t>
  </si>
  <si>
    <t>Industrial Sector Energy Related Emissions after CCS[heavy or residual fuel oil if,oil and gas extraction 06,BC]</t>
  </si>
  <si>
    <t>Industrial Sector Energy Related Emissions after CCS[heavy or residual fuel oil if,oil and gas extraction 06,OC]</t>
  </si>
  <si>
    <t>Industrial Sector Energy Related Emissions after CCS[heavy or residual fuel oil if,oil and gas extraction 06,CH4]</t>
  </si>
  <si>
    <t>Industrial Sector Energy Related Emissions after CCS[heavy or residual fuel oil if,oil and gas extraction 06,N2O]</t>
  </si>
  <si>
    <t>Industrial Sector Energy Related Emissions after CCS[heavy or residual fuel oil if,oil and gas extraction 06,F gases]</t>
  </si>
  <si>
    <t>Industrial Sector Energy Related Emissions after CCS[heavy or residual fuel oil if,other mining and quarrying 07T08,CO2]</t>
  </si>
  <si>
    <t>Industrial Sector Energy Related Emissions after CCS[heavy or residual fuel oil if,other mining and quarrying 07T08,VOC]</t>
  </si>
  <si>
    <t>Industrial Sector Energy Related Emissions after CCS[heavy or residual fuel oil if,other mining and quarrying 07T08,CO]</t>
  </si>
  <si>
    <t>Industrial Sector Energy Related Emissions after CCS[heavy or residual fuel oil if,other mining and quarrying 07T08,NOx]</t>
  </si>
  <si>
    <t>Industrial Sector Energy Related Emissions after CCS[heavy or residual fuel oil if,other mining and quarrying 07T08,PM10]</t>
  </si>
  <si>
    <t>Industrial Sector Energy Related Emissions after CCS[heavy or residual fuel oil if,other mining and quarrying 07T08,PM25]</t>
  </si>
  <si>
    <t>Industrial Sector Energy Related Emissions after CCS[heavy or residual fuel oil if,other mining and quarrying 07T08,SOx]</t>
  </si>
  <si>
    <t>Industrial Sector Energy Related Emissions after CCS[heavy or residual fuel oil if,other mining and quarrying 07T08,BC]</t>
  </si>
  <si>
    <t>Industrial Sector Energy Related Emissions after CCS[heavy or residual fuel oil if,other mining and quarrying 07T08,OC]</t>
  </si>
  <si>
    <t>Industrial Sector Energy Related Emissions after CCS[heavy or residual fuel oil if,other mining and quarrying 07T08,CH4]</t>
  </si>
  <si>
    <t>Industrial Sector Energy Related Emissions after CCS[heavy or residual fuel oil if,other mining and quarrying 07T08,N2O]</t>
  </si>
  <si>
    <t>Industrial Sector Energy Related Emissions after CCS[heavy or residual fuel oil if,other mining and quarrying 07T08,F gases]</t>
  </si>
  <si>
    <t>Industrial Sector Energy Related Emissions after CCS[heavy or residual fuel oil if,food beverage and tobacco 10T12,CO2]</t>
  </si>
  <si>
    <t>Industrial Sector Energy Related Emissions after CCS[heavy or residual fuel oil if,food beverage and tobacco 10T12,VOC]</t>
  </si>
  <si>
    <t>Industrial Sector Energy Related Emissions after CCS[heavy or residual fuel oil if,food beverage and tobacco 10T12,CO]</t>
  </si>
  <si>
    <t>Industrial Sector Energy Related Emissions after CCS[heavy or residual fuel oil if,food beverage and tobacco 10T12,NOx]</t>
  </si>
  <si>
    <t>Industrial Sector Energy Related Emissions after CCS[heavy or residual fuel oil if,food beverage and tobacco 10T12,PM10]</t>
  </si>
  <si>
    <t>Industrial Sector Energy Related Emissions after CCS[heavy or residual fuel oil if,food beverage and tobacco 10T12,PM25]</t>
  </si>
  <si>
    <t>Industrial Sector Energy Related Emissions after CCS[heavy or residual fuel oil if,food beverage and tobacco 10T12,SOx]</t>
  </si>
  <si>
    <t>Industrial Sector Energy Related Emissions after CCS[heavy or residual fuel oil if,food beverage and tobacco 10T12,BC]</t>
  </si>
  <si>
    <t>Industrial Sector Energy Related Emissions after CCS[heavy or residual fuel oil if,food beverage and tobacco 10T12,OC]</t>
  </si>
  <si>
    <t>Industrial Sector Energy Related Emissions after CCS[heavy or residual fuel oil if,food beverage and tobacco 10T12,CH4]</t>
  </si>
  <si>
    <t>Industrial Sector Energy Related Emissions after CCS[heavy or residual fuel oil if,food beverage and tobacco 10T12,N2O]</t>
  </si>
  <si>
    <t>Industrial Sector Energy Related Emissions after CCS[heavy or residual fuel oil if,food beverage and tobacco 10T12,F gases]</t>
  </si>
  <si>
    <t>Industrial Sector Energy Related Emissions after CCS[heavy or residual fuel oil if,textiles apparel and leather 13T15,CO2]</t>
  </si>
  <si>
    <t>Industrial Sector Energy Related Emissions after CCS[heavy or residual fuel oil if,textiles apparel and leather 13T15,VOC]</t>
  </si>
  <si>
    <t>Industrial Sector Energy Related Emissions after CCS[heavy or residual fuel oil if,textiles apparel and leather 13T15,CO]</t>
  </si>
  <si>
    <t>Industrial Sector Energy Related Emissions after CCS[heavy or residual fuel oil if,textiles apparel and leather 13T15,NOx]</t>
  </si>
  <si>
    <t>Industrial Sector Energy Related Emissions after CCS[heavy or residual fuel oil if,textiles apparel and leather 13T15,PM10]</t>
  </si>
  <si>
    <t>Industrial Sector Energy Related Emissions after CCS[heavy or residual fuel oil if,textiles apparel and leather 13T15,PM25]</t>
  </si>
  <si>
    <t>Industrial Sector Energy Related Emissions after CCS[heavy or residual fuel oil if,textiles apparel and leather 13T15,SOx]</t>
  </si>
  <si>
    <t>Industrial Sector Energy Related Emissions after CCS[heavy or residual fuel oil if,textiles apparel and leather 13T15,BC]</t>
  </si>
  <si>
    <t>Industrial Sector Energy Related Emissions after CCS[heavy or residual fuel oil if,textiles apparel and leather 13T15,OC]</t>
  </si>
  <si>
    <t>Industrial Sector Energy Related Emissions after CCS[heavy or residual fuel oil if,textiles apparel and leather 13T15,CH4]</t>
  </si>
  <si>
    <t>Industrial Sector Energy Related Emissions after CCS[heavy or residual fuel oil if,textiles apparel and leather 13T15,N2O]</t>
  </si>
  <si>
    <t>Industrial Sector Energy Related Emissions after CCS[heavy or residual fuel oil if,textiles apparel and leather 13T15,F gases]</t>
  </si>
  <si>
    <t>Industrial Sector Energy Related Emissions after CCS[heavy or residual fuel oil if,wood products 16,CO2]</t>
  </si>
  <si>
    <t>Industrial Sector Energy Related Emissions after CCS[heavy or residual fuel oil if,wood products 16,VOC]</t>
  </si>
  <si>
    <t>Industrial Sector Energy Related Emissions after CCS[heavy or residual fuel oil if,wood products 16,CO]</t>
  </si>
  <si>
    <t>Industrial Sector Energy Related Emissions after CCS[heavy or residual fuel oil if,wood products 16,NOx]</t>
  </si>
  <si>
    <t>Industrial Sector Energy Related Emissions after CCS[heavy or residual fuel oil if,wood products 16,PM10]</t>
  </si>
  <si>
    <t>Industrial Sector Energy Related Emissions after CCS[heavy or residual fuel oil if,wood products 16,PM25]</t>
  </si>
  <si>
    <t>Industrial Sector Energy Related Emissions after CCS[heavy or residual fuel oil if,wood products 16,SOx]</t>
  </si>
  <si>
    <t>Industrial Sector Energy Related Emissions after CCS[heavy or residual fuel oil if,wood products 16,BC]</t>
  </si>
  <si>
    <t>Industrial Sector Energy Related Emissions after CCS[heavy or residual fuel oil if,wood products 16,OC]</t>
  </si>
  <si>
    <t>Industrial Sector Energy Related Emissions after CCS[heavy or residual fuel oil if,wood products 16,CH4]</t>
  </si>
  <si>
    <t>Industrial Sector Energy Related Emissions after CCS[heavy or residual fuel oil if,wood products 16,N2O]</t>
  </si>
  <si>
    <t>Industrial Sector Energy Related Emissions after CCS[heavy or residual fuel oil if,wood products 16,F gases]</t>
  </si>
  <si>
    <t>Industrial Sector Energy Related Emissions after CCS[heavy or residual fuel oil if,pulp paper and printing 17T18,CO2]</t>
  </si>
  <si>
    <t>Industrial Sector Energy Related Emissions after CCS[heavy or residual fuel oil if,pulp paper and printing 17T18,VOC]</t>
  </si>
  <si>
    <t>Industrial Sector Energy Related Emissions after CCS[heavy or residual fuel oil if,pulp paper and printing 17T18,CO]</t>
  </si>
  <si>
    <t>Industrial Sector Energy Related Emissions after CCS[heavy or residual fuel oil if,pulp paper and printing 17T18,NOx]</t>
  </si>
  <si>
    <t>Industrial Sector Energy Related Emissions after CCS[heavy or residual fuel oil if,pulp paper and printing 17T18,PM10]</t>
  </si>
  <si>
    <t>Industrial Sector Energy Related Emissions after CCS[heavy or residual fuel oil if,pulp paper and printing 17T18,PM25]</t>
  </si>
  <si>
    <t>Industrial Sector Energy Related Emissions after CCS[heavy or residual fuel oil if,pulp paper and printing 17T18,SOx]</t>
  </si>
  <si>
    <t>Industrial Sector Energy Related Emissions after CCS[heavy or residual fuel oil if,pulp paper and printing 17T18,BC]</t>
  </si>
  <si>
    <t>Industrial Sector Energy Related Emissions after CCS[heavy or residual fuel oil if,pulp paper and printing 17T18,OC]</t>
  </si>
  <si>
    <t>Industrial Sector Energy Related Emissions after CCS[heavy or residual fuel oil if,pulp paper and printing 17T18,CH4]</t>
  </si>
  <si>
    <t>Industrial Sector Energy Related Emissions after CCS[heavy or residual fuel oil if,pulp paper and printing 17T18,N2O]</t>
  </si>
  <si>
    <t>Industrial Sector Energy Related Emissions after CCS[heavy or residual fuel oil if,pulp paper and printing 17T18,F gases]</t>
  </si>
  <si>
    <t>Industrial Sector Energy Related Emissions after CCS[heavy or residual fuel oil if,refined petroleum and coke 19,CO2]</t>
  </si>
  <si>
    <t>Industrial Sector Energy Related Emissions after CCS[heavy or residual fuel oil if,refined petroleum and coke 19,VOC]</t>
  </si>
  <si>
    <t>Industrial Sector Energy Related Emissions after CCS[heavy or residual fuel oil if,refined petroleum and coke 19,CO]</t>
  </si>
  <si>
    <t>Industrial Sector Energy Related Emissions after CCS[heavy or residual fuel oil if,refined petroleum and coke 19,NOx]</t>
  </si>
  <si>
    <t>Industrial Sector Energy Related Emissions after CCS[heavy or residual fuel oil if,refined petroleum and coke 19,PM10]</t>
  </si>
  <si>
    <t>Industrial Sector Energy Related Emissions after CCS[heavy or residual fuel oil if,refined petroleum and coke 19,PM25]</t>
  </si>
  <si>
    <t>Industrial Sector Energy Related Emissions after CCS[heavy or residual fuel oil if,refined petroleum and coke 19,SOx]</t>
  </si>
  <si>
    <t>Industrial Sector Energy Related Emissions after CCS[heavy or residual fuel oil if,refined petroleum and coke 19,BC]</t>
  </si>
  <si>
    <t>Industrial Sector Energy Related Emissions after CCS[heavy or residual fuel oil if,refined petroleum and coke 19,OC]</t>
  </si>
  <si>
    <t>Industrial Sector Energy Related Emissions after CCS[heavy or residual fuel oil if,refined petroleum and coke 19,CH4]</t>
  </si>
  <si>
    <t>Industrial Sector Energy Related Emissions after CCS[heavy or residual fuel oil if,refined petroleum and coke 19,N2O]</t>
  </si>
  <si>
    <t>Industrial Sector Energy Related Emissions after CCS[heavy or residual fuel oil if,refined petroleum and coke 19,F gases]</t>
  </si>
  <si>
    <t>Industrial Sector Energy Related Emissions after CCS[heavy or residual fuel oil if,chemicals 20,CO2]</t>
  </si>
  <si>
    <t>Industrial Sector Energy Related Emissions after CCS[heavy or residual fuel oil if,chemicals 20,VOC]</t>
  </si>
  <si>
    <t>Industrial Sector Energy Related Emissions after CCS[heavy or residual fuel oil if,chemicals 20,CO]</t>
  </si>
  <si>
    <t>Industrial Sector Energy Related Emissions after CCS[heavy or residual fuel oil if,chemicals 20,NOx]</t>
  </si>
  <si>
    <t>Industrial Sector Energy Related Emissions after CCS[heavy or residual fuel oil if,chemicals 20,PM10]</t>
  </si>
  <si>
    <t>Industrial Sector Energy Related Emissions after CCS[heavy or residual fuel oil if,chemicals 20,PM25]</t>
  </si>
  <si>
    <t>Industrial Sector Energy Related Emissions after CCS[heavy or residual fuel oil if,chemicals 20,SOx]</t>
  </si>
  <si>
    <t>Industrial Sector Energy Related Emissions after CCS[heavy or residual fuel oil if,chemicals 20,BC]</t>
  </si>
  <si>
    <t>Industrial Sector Energy Related Emissions after CCS[heavy or residual fuel oil if,chemicals 20,OC]</t>
  </si>
  <si>
    <t>Industrial Sector Energy Related Emissions after CCS[heavy or residual fuel oil if,chemicals 20,CH4]</t>
  </si>
  <si>
    <t>Industrial Sector Energy Related Emissions after CCS[heavy or residual fuel oil if,chemicals 20,N2O]</t>
  </si>
  <si>
    <t>Industrial Sector Energy Related Emissions after CCS[heavy or residual fuel oil if,chemicals 20,F gases]</t>
  </si>
  <si>
    <t>Industrial Sector Energy Related Emissions after CCS[heavy or residual fuel oil if,rubber and plastic products 22,CO2]</t>
  </si>
  <si>
    <t>Industrial Sector Energy Related Emissions after CCS[heavy or residual fuel oil if,rubber and plastic products 22,VOC]</t>
  </si>
  <si>
    <t>Industrial Sector Energy Related Emissions after CCS[heavy or residual fuel oil if,rubber and plastic products 22,CO]</t>
  </si>
  <si>
    <t>Industrial Sector Energy Related Emissions after CCS[heavy or residual fuel oil if,rubber and plastic products 22,NOx]</t>
  </si>
  <si>
    <t>Industrial Sector Energy Related Emissions after CCS[heavy or residual fuel oil if,rubber and plastic products 22,PM10]</t>
  </si>
  <si>
    <t>Industrial Sector Energy Related Emissions after CCS[heavy or residual fuel oil if,rubber and plastic products 22,PM25]</t>
  </si>
  <si>
    <t>Industrial Sector Energy Related Emissions after CCS[heavy or residual fuel oil if,rubber and plastic products 22,SOx]</t>
  </si>
  <si>
    <t>Industrial Sector Energy Related Emissions after CCS[heavy or residual fuel oil if,rubber and plastic products 22,BC]</t>
  </si>
  <si>
    <t>Industrial Sector Energy Related Emissions after CCS[heavy or residual fuel oil if,rubber and plastic products 22,OC]</t>
  </si>
  <si>
    <t>Industrial Sector Energy Related Emissions after CCS[heavy or residual fuel oil if,rubber and plastic products 22,CH4]</t>
  </si>
  <si>
    <t>Industrial Sector Energy Related Emissions after CCS[heavy or residual fuel oil if,rubber and plastic products 22,N2O]</t>
  </si>
  <si>
    <t>Industrial Sector Energy Related Emissions after CCS[heavy or residual fuel oil if,rubber and plastic products 22,F gases]</t>
  </si>
  <si>
    <t>Industrial Sector Energy Related Emissions after CCS[heavy or residual fuel oil if,glass and glass products 231,CO2]</t>
  </si>
  <si>
    <t>Industrial Sector Energy Related Emissions after CCS[heavy or residual fuel oil if,glass and glass products 231,VOC]</t>
  </si>
  <si>
    <t>Industrial Sector Energy Related Emissions after CCS[heavy or residual fuel oil if,glass and glass products 231,CO]</t>
  </si>
  <si>
    <t>Industrial Sector Energy Related Emissions after CCS[heavy or residual fuel oil if,glass and glass products 231,NOx]</t>
  </si>
  <si>
    <t>Industrial Sector Energy Related Emissions after CCS[heavy or residual fuel oil if,glass and glass products 231,PM10]</t>
  </si>
  <si>
    <t>Industrial Sector Energy Related Emissions after CCS[heavy or residual fuel oil if,glass and glass products 231,PM25]</t>
  </si>
  <si>
    <t>Industrial Sector Energy Related Emissions after CCS[heavy or residual fuel oil if,glass and glass products 231,SOx]</t>
  </si>
  <si>
    <t>Industrial Sector Energy Related Emissions after CCS[heavy or residual fuel oil if,glass and glass products 231,BC]</t>
  </si>
  <si>
    <t>Industrial Sector Energy Related Emissions after CCS[heavy or residual fuel oil if,glass and glass products 231,OC]</t>
  </si>
  <si>
    <t>Industrial Sector Energy Related Emissions after CCS[heavy or residual fuel oil if,glass and glass products 231,CH4]</t>
  </si>
  <si>
    <t>Industrial Sector Energy Related Emissions after CCS[heavy or residual fuel oil if,glass and glass products 231,N2O]</t>
  </si>
  <si>
    <t>Industrial Sector Energy Related Emissions after CCS[heavy or residual fuel oil if,glass and glass products 231,F gases]</t>
  </si>
  <si>
    <t>Industrial Sector Energy Related Emissions after CCS[heavy or residual fuel oil if,cement and other nonmetallic minerals 239,CO2]</t>
  </si>
  <si>
    <t>Industrial Sector Energy Related Emissions after CCS[heavy or residual fuel oil if,cement and other nonmetallic minerals 239,VOC]</t>
  </si>
  <si>
    <t>Industrial Sector Energy Related Emissions after CCS[heavy or residual fuel oil if,cement and other nonmetallic minerals 239,CO]</t>
  </si>
  <si>
    <t>Industrial Sector Energy Related Emissions after CCS[heavy or residual fuel oil if,cement and other nonmetallic minerals 239,NOx]</t>
  </si>
  <si>
    <t>Industrial Sector Energy Related Emissions after CCS[heavy or residual fuel oil if,cement and other nonmetallic minerals 239,PM10]</t>
  </si>
  <si>
    <t>Industrial Sector Energy Related Emissions after CCS[heavy or residual fuel oil if,cement and other nonmetallic minerals 239,PM25]</t>
  </si>
  <si>
    <t>Industrial Sector Energy Related Emissions after CCS[heavy or residual fuel oil if,cement and other nonmetallic minerals 239,SOx]</t>
  </si>
  <si>
    <t>Industrial Sector Energy Related Emissions after CCS[heavy or residual fuel oil if,cement and other nonmetallic minerals 239,BC]</t>
  </si>
  <si>
    <t>Industrial Sector Energy Related Emissions after CCS[heavy or residual fuel oil if,cement and other nonmetallic minerals 239,OC]</t>
  </si>
  <si>
    <t>Industrial Sector Energy Related Emissions after CCS[heavy or residual fuel oil if,cement and other nonmetallic minerals 239,CH4]</t>
  </si>
  <si>
    <t>Industrial Sector Energy Related Emissions after CCS[heavy or residual fuel oil if,cement and other nonmetallic minerals 239,N2O]</t>
  </si>
  <si>
    <t>Industrial Sector Energy Related Emissions after CCS[heavy or residual fuel oil if,cement and other nonmetallic minerals 239,F gases]</t>
  </si>
  <si>
    <t>Industrial Sector Energy Related Emissions after CCS[heavy or residual fuel oil if,iron and steel 241,CO2]</t>
  </si>
  <si>
    <t>Industrial Sector Energy Related Emissions after CCS[heavy or residual fuel oil if,iron and steel 241,VOC]</t>
  </si>
  <si>
    <t>Industrial Sector Energy Related Emissions after CCS[heavy or residual fuel oil if,iron and steel 241,CO]</t>
  </si>
  <si>
    <t>Industrial Sector Energy Related Emissions after CCS[heavy or residual fuel oil if,iron and steel 241,NOx]</t>
  </si>
  <si>
    <t>Industrial Sector Energy Related Emissions after CCS[heavy or residual fuel oil if,iron and steel 241,PM10]</t>
  </si>
  <si>
    <t>Industrial Sector Energy Related Emissions after CCS[heavy or residual fuel oil if,iron and steel 241,PM25]</t>
  </si>
  <si>
    <t>Industrial Sector Energy Related Emissions after CCS[heavy or residual fuel oil if,iron and steel 241,SOx]</t>
  </si>
  <si>
    <t>Industrial Sector Energy Related Emissions after CCS[heavy or residual fuel oil if,iron and steel 241,BC]</t>
  </si>
  <si>
    <t>Industrial Sector Energy Related Emissions after CCS[heavy or residual fuel oil if,iron and steel 241,OC]</t>
  </si>
  <si>
    <t>Industrial Sector Energy Related Emissions after CCS[heavy or residual fuel oil if,iron and steel 241,CH4]</t>
  </si>
  <si>
    <t>Industrial Sector Energy Related Emissions after CCS[heavy or residual fuel oil if,iron and steel 241,N2O]</t>
  </si>
  <si>
    <t>Industrial Sector Energy Related Emissions after CCS[heavy or residual fuel oil if,iron and steel 241,F gases]</t>
  </si>
  <si>
    <t>Industrial Sector Energy Related Emissions after CCS[heavy or residual fuel oil if,other metals 242,CO2]</t>
  </si>
  <si>
    <t>Industrial Sector Energy Related Emissions after CCS[heavy or residual fuel oil if,other metals 242,VOC]</t>
  </si>
  <si>
    <t>Industrial Sector Energy Related Emissions after CCS[heavy or residual fuel oil if,other metals 242,CO]</t>
  </si>
  <si>
    <t>Industrial Sector Energy Related Emissions after CCS[heavy or residual fuel oil if,other metals 242,NOx]</t>
  </si>
  <si>
    <t>Industrial Sector Energy Related Emissions after CCS[heavy or residual fuel oil if,other metals 242,PM10]</t>
  </si>
  <si>
    <t>Industrial Sector Energy Related Emissions after CCS[heavy or residual fuel oil if,other metals 242,PM25]</t>
  </si>
  <si>
    <t>Industrial Sector Energy Related Emissions after CCS[heavy or residual fuel oil if,other metals 242,SOx]</t>
  </si>
  <si>
    <t>Industrial Sector Energy Related Emissions after CCS[heavy or residual fuel oil if,other metals 242,BC]</t>
  </si>
  <si>
    <t>Industrial Sector Energy Related Emissions after CCS[heavy or residual fuel oil if,other metals 242,OC]</t>
  </si>
  <si>
    <t>Industrial Sector Energy Related Emissions after CCS[heavy or residual fuel oil if,other metals 242,CH4]</t>
  </si>
  <si>
    <t>Industrial Sector Energy Related Emissions after CCS[heavy or residual fuel oil if,other metals 242,N2O]</t>
  </si>
  <si>
    <t>Industrial Sector Energy Related Emissions after CCS[heavy or residual fuel oil if,other metals 242,F gases]</t>
  </si>
  <si>
    <t>Industrial Sector Energy Related Emissions after CCS[heavy or residual fuel oil if,metal products except machinery and vehicles 25,CO2]</t>
  </si>
  <si>
    <t>Industrial Sector Energy Related Emissions after CCS[heavy or residual fuel oil if,metal products except machinery and vehicles 25,VOC]</t>
  </si>
  <si>
    <t>Industrial Sector Energy Related Emissions after CCS[heavy or residual fuel oil if,metal products except machinery and vehicles 25,CO]</t>
  </si>
  <si>
    <t>Industrial Sector Energy Related Emissions after CCS[heavy or residual fuel oil if,metal products except machinery and vehicles 25,NOx]</t>
  </si>
  <si>
    <t>Industrial Sector Energy Related Emissions after CCS[heavy or residual fuel oil if,metal products except machinery and vehicles 25,PM10]</t>
  </si>
  <si>
    <t>Industrial Sector Energy Related Emissions after CCS[heavy or residual fuel oil if,metal products except machinery and vehicles 25,PM25]</t>
  </si>
  <si>
    <t>Industrial Sector Energy Related Emissions after CCS[heavy or residual fuel oil if,metal products except machinery and vehicles 25,SOx]</t>
  </si>
  <si>
    <t>Industrial Sector Energy Related Emissions after CCS[heavy or residual fuel oil if,metal products except machinery and vehicles 25,BC]</t>
  </si>
  <si>
    <t>Industrial Sector Energy Related Emissions after CCS[heavy or residual fuel oil if,metal products except machinery and vehicles 25,OC]</t>
  </si>
  <si>
    <t>Industrial Sector Energy Related Emissions after CCS[heavy or residual fuel oil if,metal products except machinery and vehicles 25,CH4]</t>
  </si>
  <si>
    <t>Industrial Sector Energy Related Emissions after CCS[heavy or residual fuel oil if,metal products except machinery and vehicles 25,N2O]</t>
  </si>
  <si>
    <t>Industrial Sector Energy Related Emissions after CCS[heavy or residual fuel oil if,metal products except machinery and vehicles 25,F gases]</t>
  </si>
  <si>
    <t>Industrial Sector Energy Related Emissions after CCS[heavy or residual fuel oil if,computers and electronics 26,CO2]</t>
  </si>
  <si>
    <t>Industrial Sector Energy Related Emissions after CCS[heavy or residual fuel oil if,computers and electronics 26,VOC]</t>
  </si>
  <si>
    <t>Industrial Sector Energy Related Emissions after CCS[heavy or residual fuel oil if,computers and electronics 26,CO]</t>
  </si>
  <si>
    <t>Industrial Sector Energy Related Emissions after CCS[heavy or residual fuel oil if,computers and electronics 26,NOx]</t>
  </si>
  <si>
    <t>Industrial Sector Energy Related Emissions after CCS[heavy or residual fuel oil if,computers and electronics 26,PM10]</t>
  </si>
  <si>
    <t>Industrial Sector Energy Related Emissions after CCS[heavy or residual fuel oil if,computers and electronics 26,PM25]</t>
  </si>
  <si>
    <t>Industrial Sector Energy Related Emissions after CCS[heavy or residual fuel oil if,computers and electronics 26,SOx]</t>
  </si>
  <si>
    <t>Industrial Sector Energy Related Emissions after CCS[heavy or residual fuel oil if,computers and electronics 26,BC]</t>
  </si>
  <si>
    <t>Industrial Sector Energy Related Emissions after CCS[heavy or residual fuel oil if,computers and electronics 26,OC]</t>
  </si>
  <si>
    <t>Industrial Sector Energy Related Emissions after CCS[heavy or residual fuel oil if,computers and electronics 26,CH4]</t>
  </si>
  <si>
    <t>Industrial Sector Energy Related Emissions after CCS[heavy or residual fuel oil if,computers and electronics 26,N2O]</t>
  </si>
  <si>
    <t>Industrial Sector Energy Related Emissions after CCS[heavy or residual fuel oil if,computers and electronics 26,F gases]</t>
  </si>
  <si>
    <t>Industrial Sector Energy Related Emissions after CCS[heavy or residual fuel oil if,appliances and electrical equipment 27,CO2]</t>
  </si>
  <si>
    <t>Industrial Sector Energy Related Emissions after CCS[heavy or residual fuel oil if,appliances and electrical equipment 27,VOC]</t>
  </si>
  <si>
    <t>Industrial Sector Energy Related Emissions after CCS[heavy or residual fuel oil if,appliances and electrical equipment 27,CO]</t>
  </si>
  <si>
    <t>Industrial Sector Energy Related Emissions after CCS[heavy or residual fuel oil if,appliances and electrical equipment 27,NOx]</t>
  </si>
  <si>
    <t>Industrial Sector Energy Related Emissions after CCS[heavy or residual fuel oil if,appliances and electrical equipment 27,PM10]</t>
  </si>
  <si>
    <t>Industrial Sector Energy Related Emissions after CCS[heavy or residual fuel oil if,appliances and electrical equipment 27,PM25]</t>
  </si>
  <si>
    <t>Industrial Sector Energy Related Emissions after CCS[heavy or residual fuel oil if,appliances and electrical equipment 27,SOx]</t>
  </si>
  <si>
    <t>Industrial Sector Energy Related Emissions after CCS[heavy or residual fuel oil if,appliances and electrical equipment 27,BC]</t>
  </si>
  <si>
    <t>Industrial Sector Energy Related Emissions after CCS[heavy or residual fuel oil if,appliances and electrical equipment 27,OC]</t>
  </si>
  <si>
    <t>Industrial Sector Energy Related Emissions after CCS[heavy or residual fuel oil if,appliances and electrical equipment 27,CH4]</t>
  </si>
  <si>
    <t>Industrial Sector Energy Related Emissions after CCS[heavy or residual fuel oil if,appliances and electrical equipment 27,N2O]</t>
  </si>
  <si>
    <t>Industrial Sector Energy Related Emissions after CCS[heavy or residual fuel oil if,appliances and electrical equipment 27,F gases]</t>
  </si>
  <si>
    <t>Industrial Sector Energy Related Emissions after CCS[heavy or residual fuel oil if,other machinery 28,CO2]</t>
  </si>
  <si>
    <t>Industrial Sector Energy Related Emissions after CCS[heavy or residual fuel oil if,other machinery 28,VOC]</t>
  </si>
  <si>
    <t>Industrial Sector Energy Related Emissions after CCS[heavy or residual fuel oil if,other machinery 28,CO]</t>
  </si>
  <si>
    <t>Industrial Sector Energy Related Emissions after CCS[heavy or residual fuel oil if,other machinery 28,NOx]</t>
  </si>
  <si>
    <t>Industrial Sector Energy Related Emissions after CCS[heavy or residual fuel oil if,other machinery 28,PM10]</t>
  </si>
  <si>
    <t>Industrial Sector Energy Related Emissions after CCS[heavy or residual fuel oil if,other machinery 28,PM25]</t>
  </si>
  <si>
    <t>Industrial Sector Energy Related Emissions after CCS[heavy or residual fuel oil if,other machinery 28,SOx]</t>
  </si>
  <si>
    <t>Industrial Sector Energy Related Emissions after CCS[heavy or residual fuel oil if,other machinery 28,BC]</t>
  </si>
  <si>
    <t>Industrial Sector Energy Related Emissions after CCS[heavy or residual fuel oil if,other machinery 28,OC]</t>
  </si>
  <si>
    <t>Industrial Sector Energy Related Emissions after CCS[heavy or residual fuel oil if,other machinery 28,CH4]</t>
  </si>
  <si>
    <t>Industrial Sector Energy Related Emissions after CCS[heavy or residual fuel oil if,other machinery 28,N2O]</t>
  </si>
  <si>
    <t>Industrial Sector Energy Related Emissions after CCS[heavy or residual fuel oil if,other machinery 28,F gases]</t>
  </si>
  <si>
    <t>Industrial Sector Energy Related Emissions after CCS[heavy or residual fuel oil if,road vehicles 29,CO2]</t>
  </si>
  <si>
    <t>Industrial Sector Energy Related Emissions after CCS[heavy or residual fuel oil if,road vehicles 29,VOC]</t>
  </si>
  <si>
    <t>Industrial Sector Energy Related Emissions after CCS[heavy or residual fuel oil if,road vehicles 29,CO]</t>
  </si>
  <si>
    <t>Industrial Sector Energy Related Emissions after CCS[heavy or residual fuel oil if,road vehicles 29,NOx]</t>
  </si>
  <si>
    <t>Industrial Sector Energy Related Emissions after CCS[heavy or residual fuel oil if,road vehicles 29,PM10]</t>
  </si>
  <si>
    <t>Industrial Sector Energy Related Emissions after CCS[heavy or residual fuel oil if,road vehicles 29,PM25]</t>
  </si>
  <si>
    <t>Industrial Sector Energy Related Emissions after CCS[heavy or residual fuel oil if,road vehicles 29,SOx]</t>
  </si>
  <si>
    <t>Industrial Sector Energy Related Emissions after CCS[heavy or residual fuel oil if,road vehicles 29,BC]</t>
  </si>
  <si>
    <t>Industrial Sector Energy Related Emissions after CCS[heavy or residual fuel oil if,road vehicles 29,OC]</t>
  </si>
  <si>
    <t>Industrial Sector Energy Related Emissions after CCS[heavy or residual fuel oil if,road vehicles 29,CH4]</t>
  </si>
  <si>
    <t>Industrial Sector Energy Related Emissions after CCS[heavy or residual fuel oil if,road vehicles 29,N2O]</t>
  </si>
  <si>
    <t>Industrial Sector Energy Related Emissions after CCS[heavy or residual fuel oil if,road vehicles 29,F gases]</t>
  </si>
  <si>
    <t>Industrial Sector Energy Related Emissions after CCS[heavy or residual fuel oil if,nonroad vehicles 30,CO2]</t>
  </si>
  <si>
    <t>Industrial Sector Energy Related Emissions after CCS[heavy or residual fuel oil if,nonroad vehicles 30,VOC]</t>
  </si>
  <si>
    <t>Industrial Sector Energy Related Emissions after CCS[heavy or residual fuel oil if,nonroad vehicles 30,CO]</t>
  </si>
  <si>
    <t>Industrial Sector Energy Related Emissions after CCS[heavy or residual fuel oil if,nonroad vehicles 30,NOx]</t>
  </si>
  <si>
    <t>Industrial Sector Energy Related Emissions after CCS[heavy or residual fuel oil if,nonroad vehicles 30,PM10]</t>
  </si>
  <si>
    <t>Industrial Sector Energy Related Emissions after CCS[heavy or residual fuel oil if,nonroad vehicles 30,PM25]</t>
  </si>
  <si>
    <t>Industrial Sector Energy Related Emissions after CCS[heavy or residual fuel oil if,nonroad vehicles 30,SOx]</t>
  </si>
  <si>
    <t>Industrial Sector Energy Related Emissions after CCS[heavy or residual fuel oil if,nonroad vehicles 30,BC]</t>
  </si>
  <si>
    <t>Industrial Sector Energy Related Emissions after CCS[heavy or residual fuel oil if,nonroad vehicles 30,OC]</t>
  </si>
  <si>
    <t>Industrial Sector Energy Related Emissions after CCS[heavy or residual fuel oil if,nonroad vehicles 30,CH4]</t>
  </si>
  <si>
    <t>Industrial Sector Energy Related Emissions after CCS[heavy or residual fuel oil if,nonroad vehicles 30,N2O]</t>
  </si>
  <si>
    <t>Industrial Sector Energy Related Emissions after CCS[heavy or residual fuel oil if,nonroad vehicles 30,F gases]</t>
  </si>
  <si>
    <t>Industrial Sector Energy Related Emissions after CCS[heavy or residual fuel oil if,other manufacturing 31T33,CO2]</t>
  </si>
  <si>
    <t>Industrial Sector Energy Related Emissions after CCS[heavy or residual fuel oil if,other manufacturing 31T33,VOC]</t>
  </si>
  <si>
    <t>Industrial Sector Energy Related Emissions after CCS[heavy or residual fuel oil if,other manufacturing 31T33,CO]</t>
  </si>
  <si>
    <t>Industrial Sector Energy Related Emissions after CCS[heavy or residual fuel oil if,other manufacturing 31T33,NOx]</t>
  </si>
  <si>
    <t>Industrial Sector Energy Related Emissions after CCS[heavy or residual fuel oil if,other manufacturing 31T33,PM10]</t>
  </si>
  <si>
    <t>Industrial Sector Energy Related Emissions after CCS[heavy or residual fuel oil if,other manufacturing 31T33,PM25]</t>
  </si>
  <si>
    <t>Industrial Sector Energy Related Emissions after CCS[heavy or residual fuel oil if,other manufacturing 31T33,SOx]</t>
  </si>
  <si>
    <t>Industrial Sector Energy Related Emissions after CCS[heavy or residual fuel oil if,other manufacturing 31T33,BC]</t>
  </si>
  <si>
    <t>Industrial Sector Energy Related Emissions after CCS[heavy or residual fuel oil if,other manufacturing 31T33,OC]</t>
  </si>
  <si>
    <t>Industrial Sector Energy Related Emissions after CCS[heavy or residual fuel oil if,other manufacturing 31T33,CH4]</t>
  </si>
  <si>
    <t>Industrial Sector Energy Related Emissions after CCS[heavy or residual fuel oil if,other manufacturing 31T33,N2O]</t>
  </si>
  <si>
    <t>Industrial Sector Energy Related Emissions after CCS[heavy or residual fuel oil if,other manufacturing 31T33,F gases]</t>
  </si>
  <si>
    <t>Industrial Sector Energy Related Emissions after CCS[heavy or residual fuel oil if,energy pipelines and gas processing 352T353,CO2]</t>
  </si>
  <si>
    <t>Industrial Sector Energy Related Emissions after CCS[heavy or residual fuel oil if,energy pipelines and gas processing 352T353,VOC]</t>
  </si>
  <si>
    <t>Industrial Sector Energy Related Emissions after CCS[heavy or residual fuel oil if,energy pipelines and gas processing 352T353,CO]</t>
  </si>
  <si>
    <t>Industrial Sector Energy Related Emissions after CCS[heavy or residual fuel oil if,energy pipelines and gas processing 352T353,NOx]</t>
  </si>
  <si>
    <t>Industrial Sector Energy Related Emissions after CCS[heavy or residual fuel oil if,energy pipelines and gas processing 352T353,PM10]</t>
  </si>
  <si>
    <t>Industrial Sector Energy Related Emissions after CCS[heavy or residual fuel oil if,energy pipelines and gas processing 352T353,PM25]</t>
  </si>
  <si>
    <t>Industrial Sector Energy Related Emissions after CCS[heavy or residual fuel oil if,energy pipelines and gas processing 352T353,SOx]</t>
  </si>
  <si>
    <t>Industrial Sector Energy Related Emissions after CCS[heavy or residual fuel oil if,energy pipelines and gas processing 352T353,BC]</t>
  </si>
  <si>
    <t>Industrial Sector Energy Related Emissions after CCS[heavy or residual fuel oil if,energy pipelines and gas processing 352T353,OC]</t>
  </si>
  <si>
    <t>Industrial Sector Energy Related Emissions after CCS[heavy or residual fuel oil if,energy pipelines and gas processing 352T353,CH4]</t>
  </si>
  <si>
    <t>Industrial Sector Energy Related Emissions after CCS[heavy or residual fuel oil if,energy pipelines and gas processing 352T353,N2O]</t>
  </si>
  <si>
    <t>Industrial Sector Energy Related Emissions after CCS[heavy or residual fuel oil if,energy pipelines and gas processing 352T353,F gases]</t>
  </si>
  <si>
    <t>Industrial Sector Energy Related Emissions after CCS[heavy or residual fuel oil if,water and waste 36T39,CO2]</t>
  </si>
  <si>
    <t>Industrial Sector Energy Related Emissions after CCS[heavy or residual fuel oil if,water and waste 36T39,VOC]</t>
  </si>
  <si>
    <t>Industrial Sector Energy Related Emissions after CCS[heavy or residual fuel oil if,water and waste 36T39,CO]</t>
  </si>
  <si>
    <t>Industrial Sector Energy Related Emissions after CCS[heavy or residual fuel oil if,water and waste 36T39,NOx]</t>
  </si>
  <si>
    <t>Industrial Sector Energy Related Emissions after CCS[heavy or residual fuel oil if,water and waste 36T39,PM10]</t>
  </si>
  <si>
    <t>Industrial Sector Energy Related Emissions after CCS[heavy or residual fuel oil if,water and waste 36T39,PM25]</t>
  </si>
  <si>
    <t>Industrial Sector Energy Related Emissions after CCS[heavy or residual fuel oil if,water and waste 36T39,SOx]</t>
  </si>
  <si>
    <t>Industrial Sector Energy Related Emissions after CCS[heavy or residual fuel oil if,water and waste 36T39,BC]</t>
  </si>
  <si>
    <t>Industrial Sector Energy Related Emissions after CCS[heavy or residual fuel oil if,water and waste 36T39,OC]</t>
  </si>
  <si>
    <t>Industrial Sector Energy Related Emissions after CCS[heavy or residual fuel oil if,water and waste 36T39,CH4]</t>
  </si>
  <si>
    <t>Industrial Sector Energy Related Emissions after CCS[heavy or residual fuel oil if,water and waste 36T39,N2O]</t>
  </si>
  <si>
    <t>Industrial Sector Energy Related Emissions after CCS[heavy or residual fuel oil if,water and waste 36T39,F gases]</t>
  </si>
  <si>
    <t>Industrial Sector Energy Related Emissions after CCS[heavy or residual fuel oil if,construction 41T43,CO2]</t>
  </si>
  <si>
    <t>Industrial Sector Energy Related Emissions after CCS[heavy or residual fuel oil if,construction 41T43,VOC]</t>
  </si>
  <si>
    <t>Industrial Sector Energy Related Emissions after CCS[heavy or residual fuel oil if,construction 41T43,CO]</t>
  </si>
  <si>
    <t>Industrial Sector Energy Related Emissions after CCS[heavy or residual fuel oil if,construction 41T43,NOx]</t>
  </si>
  <si>
    <t>Industrial Sector Energy Related Emissions after CCS[heavy or residual fuel oil if,construction 41T43,PM10]</t>
  </si>
  <si>
    <t>Industrial Sector Energy Related Emissions after CCS[heavy or residual fuel oil if,construction 41T43,PM25]</t>
  </si>
  <si>
    <t>Industrial Sector Energy Related Emissions after CCS[heavy or residual fuel oil if,construction 41T43,SOx]</t>
  </si>
  <si>
    <t>Industrial Sector Energy Related Emissions after CCS[heavy or residual fuel oil if,construction 41T43,BC]</t>
  </si>
  <si>
    <t>Industrial Sector Energy Related Emissions after CCS[heavy or residual fuel oil if,construction 41T43,OC]</t>
  </si>
  <si>
    <t>Industrial Sector Energy Related Emissions after CCS[heavy or residual fuel oil if,construction 41T43,CH4]</t>
  </si>
  <si>
    <t>Industrial Sector Energy Related Emissions after CCS[heavy or residual fuel oil if,construction 41T43,N2O]</t>
  </si>
  <si>
    <t>Industrial Sector Energy Related Emissions after CCS[heavy or residual fuel oil if,construction 41T43,F gases]</t>
  </si>
  <si>
    <t>Industrial Sector Energy Related Emissions after CCS[LPG propane or butane if,agriculture and forestry 01T03,CO2]</t>
  </si>
  <si>
    <t>Industrial Sector Energy Related Emissions after CCS[LPG propane or butane if,agriculture and forestry 01T03,VOC]</t>
  </si>
  <si>
    <t>Industrial Sector Energy Related Emissions after CCS[LPG propane or butane if,agriculture and forestry 01T03,CO]</t>
  </si>
  <si>
    <t>Industrial Sector Energy Related Emissions after CCS[LPG propane or butane if,agriculture and forestry 01T03,NOx]</t>
  </si>
  <si>
    <t>Industrial Sector Energy Related Emissions after CCS[LPG propane or butane if,agriculture and forestry 01T03,PM10]</t>
  </si>
  <si>
    <t>Industrial Sector Energy Related Emissions after CCS[LPG propane or butane if,agriculture and forestry 01T03,PM25]</t>
  </si>
  <si>
    <t>Industrial Sector Energy Related Emissions after CCS[LPG propane or butane if,agriculture and forestry 01T03,SOx]</t>
  </si>
  <si>
    <t>Industrial Sector Energy Related Emissions after CCS[LPG propane or butane if,agriculture and forestry 01T03,BC]</t>
  </si>
  <si>
    <t>Industrial Sector Energy Related Emissions after CCS[LPG propane or butane if,agriculture and forestry 01T03,OC]</t>
  </si>
  <si>
    <t>Industrial Sector Energy Related Emissions after CCS[LPG propane or butane if,agriculture and forestry 01T03,CH4]</t>
  </si>
  <si>
    <t>Industrial Sector Energy Related Emissions after CCS[LPG propane or butane if,agriculture and forestry 01T03,N2O]</t>
  </si>
  <si>
    <t>Industrial Sector Energy Related Emissions after CCS[LPG propane or butane if,agriculture and forestry 01T03,F gases]</t>
  </si>
  <si>
    <t>Industrial Sector Energy Related Emissions after CCS[LPG propane or butane if,coal mining 05,CO2]</t>
  </si>
  <si>
    <t>Industrial Sector Energy Related Emissions after CCS[LPG propane or butane if,coal mining 05,VOC]</t>
  </si>
  <si>
    <t>Industrial Sector Energy Related Emissions after CCS[LPG propane or butane if,coal mining 05,CO]</t>
  </si>
  <si>
    <t>Industrial Sector Energy Related Emissions after CCS[LPG propane or butane if,coal mining 05,NOx]</t>
  </si>
  <si>
    <t>Industrial Sector Energy Related Emissions after CCS[LPG propane or butane if,coal mining 05,PM10]</t>
  </si>
  <si>
    <t>Industrial Sector Energy Related Emissions after CCS[LPG propane or butane if,coal mining 05,PM25]</t>
  </si>
  <si>
    <t>Industrial Sector Energy Related Emissions after CCS[LPG propane or butane if,coal mining 05,SOx]</t>
  </si>
  <si>
    <t>Industrial Sector Energy Related Emissions after CCS[LPG propane or butane if,coal mining 05,BC]</t>
  </si>
  <si>
    <t>Industrial Sector Energy Related Emissions after CCS[LPG propane or butane if,coal mining 05,OC]</t>
  </si>
  <si>
    <t>Industrial Sector Energy Related Emissions after CCS[LPG propane or butane if,coal mining 05,CH4]</t>
  </si>
  <si>
    <t>Industrial Sector Energy Related Emissions after CCS[LPG propane or butane if,coal mining 05,N2O]</t>
  </si>
  <si>
    <t>Industrial Sector Energy Related Emissions after CCS[LPG propane or butane if,coal mining 05,F gases]</t>
  </si>
  <si>
    <t>Industrial Sector Energy Related Emissions after CCS[LPG propane or butane if,oil and gas extraction 06,CO2]</t>
  </si>
  <si>
    <t>Industrial Sector Energy Related Emissions after CCS[LPG propane or butane if,oil and gas extraction 06,VOC]</t>
  </si>
  <si>
    <t>Industrial Sector Energy Related Emissions after CCS[LPG propane or butane if,oil and gas extraction 06,CO]</t>
  </si>
  <si>
    <t>Industrial Sector Energy Related Emissions after CCS[LPG propane or butane if,oil and gas extraction 06,NOx]</t>
  </si>
  <si>
    <t>Industrial Sector Energy Related Emissions after CCS[LPG propane or butane if,oil and gas extraction 06,PM10]</t>
  </si>
  <si>
    <t>Industrial Sector Energy Related Emissions after CCS[LPG propane or butane if,oil and gas extraction 06,PM25]</t>
  </si>
  <si>
    <t>Industrial Sector Energy Related Emissions after CCS[LPG propane or butane if,oil and gas extraction 06,SOx]</t>
  </si>
  <si>
    <t>Industrial Sector Energy Related Emissions after CCS[LPG propane or butane if,oil and gas extraction 06,BC]</t>
  </si>
  <si>
    <t>Industrial Sector Energy Related Emissions after CCS[LPG propane or butane if,oil and gas extraction 06,OC]</t>
  </si>
  <si>
    <t>Industrial Sector Energy Related Emissions after CCS[LPG propane or butane if,oil and gas extraction 06,CH4]</t>
  </si>
  <si>
    <t>Industrial Sector Energy Related Emissions after CCS[LPG propane or butane if,oil and gas extraction 06,N2O]</t>
  </si>
  <si>
    <t>Industrial Sector Energy Related Emissions after CCS[LPG propane or butane if,oil and gas extraction 06,F gases]</t>
  </si>
  <si>
    <t>Industrial Sector Energy Related Emissions after CCS[LPG propane or butane if,other mining and quarrying 07T08,CO2]</t>
  </si>
  <si>
    <t>Industrial Sector Energy Related Emissions after CCS[LPG propane or butane if,other mining and quarrying 07T08,VOC]</t>
  </si>
  <si>
    <t>Industrial Sector Energy Related Emissions after CCS[LPG propane or butane if,other mining and quarrying 07T08,CO]</t>
  </si>
  <si>
    <t>Industrial Sector Energy Related Emissions after CCS[LPG propane or butane if,other mining and quarrying 07T08,NOx]</t>
  </si>
  <si>
    <t>Industrial Sector Energy Related Emissions after CCS[LPG propane or butane if,other mining and quarrying 07T08,PM10]</t>
  </si>
  <si>
    <t>Industrial Sector Energy Related Emissions after CCS[LPG propane or butane if,other mining and quarrying 07T08,PM25]</t>
  </si>
  <si>
    <t>Industrial Sector Energy Related Emissions after CCS[LPG propane or butane if,other mining and quarrying 07T08,SOx]</t>
  </si>
  <si>
    <t>Industrial Sector Energy Related Emissions after CCS[LPG propane or butane if,other mining and quarrying 07T08,BC]</t>
  </si>
  <si>
    <t>Industrial Sector Energy Related Emissions after CCS[LPG propane or butane if,other mining and quarrying 07T08,OC]</t>
  </si>
  <si>
    <t>Industrial Sector Energy Related Emissions after CCS[LPG propane or butane if,other mining and quarrying 07T08,CH4]</t>
  </si>
  <si>
    <t>Industrial Sector Energy Related Emissions after CCS[LPG propane or butane if,other mining and quarrying 07T08,N2O]</t>
  </si>
  <si>
    <t>Industrial Sector Energy Related Emissions after CCS[LPG propane or butane if,other mining and quarrying 07T08,F gases]</t>
  </si>
  <si>
    <t>Industrial Sector Energy Related Emissions after CCS[LPG propane or butane if,food beverage and tobacco 10T12,CO2]</t>
  </si>
  <si>
    <t>Industrial Sector Energy Related Emissions after CCS[LPG propane or butane if,food beverage and tobacco 10T12,VOC]</t>
  </si>
  <si>
    <t>Industrial Sector Energy Related Emissions after CCS[LPG propane or butane if,food beverage and tobacco 10T12,CO]</t>
  </si>
  <si>
    <t>Industrial Sector Energy Related Emissions after CCS[LPG propane or butane if,food beverage and tobacco 10T12,NOx]</t>
  </si>
  <si>
    <t>Industrial Sector Energy Related Emissions after CCS[LPG propane or butane if,food beverage and tobacco 10T12,PM10]</t>
  </si>
  <si>
    <t>Industrial Sector Energy Related Emissions after CCS[LPG propane or butane if,food beverage and tobacco 10T12,PM25]</t>
  </si>
  <si>
    <t>Industrial Sector Energy Related Emissions after CCS[LPG propane or butane if,food beverage and tobacco 10T12,SOx]</t>
  </si>
  <si>
    <t>Industrial Sector Energy Related Emissions after CCS[LPG propane or butane if,food beverage and tobacco 10T12,BC]</t>
  </si>
  <si>
    <t>Industrial Sector Energy Related Emissions after CCS[LPG propane or butane if,food beverage and tobacco 10T12,OC]</t>
  </si>
  <si>
    <t>Industrial Sector Energy Related Emissions after CCS[LPG propane or butane if,food beverage and tobacco 10T12,CH4]</t>
  </si>
  <si>
    <t>Industrial Sector Energy Related Emissions after CCS[LPG propane or butane if,food beverage and tobacco 10T12,N2O]</t>
  </si>
  <si>
    <t>Industrial Sector Energy Related Emissions after CCS[LPG propane or butane if,food beverage and tobacco 10T12,F gases]</t>
  </si>
  <si>
    <t>Industrial Sector Energy Related Emissions after CCS[LPG propane or butane if,textiles apparel and leather 13T15,CO2]</t>
  </si>
  <si>
    <t>Industrial Sector Energy Related Emissions after CCS[LPG propane or butane if,textiles apparel and leather 13T15,VOC]</t>
  </si>
  <si>
    <t>Industrial Sector Energy Related Emissions after CCS[LPG propane or butane if,textiles apparel and leather 13T15,CO]</t>
  </si>
  <si>
    <t>Industrial Sector Energy Related Emissions after CCS[LPG propane or butane if,textiles apparel and leather 13T15,NOx]</t>
  </si>
  <si>
    <t>Industrial Sector Energy Related Emissions after CCS[LPG propane or butane if,textiles apparel and leather 13T15,PM10]</t>
  </si>
  <si>
    <t>Industrial Sector Energy Related Emissions after CCS[LPG propane or butane if,textiles apparel and leather 13T15,PM25]</t>
  </si>
  <si>
    <t>Industrial Sector Energy Related Emissions after CCS[LPG propane or butane if,textiles apparel and leather 13T15,SOx]</t>
  </si>
  <si>
    <t>Industrial Sector Energy Related Emissions after CCS[LPG propane or butane if,textiles apparel and leather 13T15,BC]</t>
  </si>
  <si>
    <t>Industrial Sector Energy Related Emissions after CCS[LPG propane or butane if,textiles apparel and leather 13T15,OC]</t>
  </si>
  <si>
    <t>Industrial Sector Energy Related Emissions after CCS[LPG propane or butane if,textiles apparel and leather 13T15,CH4]</t>
  </si>
  <si>
    <t>Industrial Sector Energy Related Emissions after CCS[LPG propane or butane if,textiles apparel and leather 13T15,N2O]</t>
  </si>
  <si>
    <t>Industrial Sector Energy Related Emissions after CCS[LPG propane or butane if,textiles apparel and leather 13T15,F gases]</t>
  </si>
  <si>
    <t>Industrial Sector Energy Related Emissions after CCS[LPG propane or butane if,wood products 16,CO2]</t>
  </si>
  <si>
    <t>Industrial Sector Energy Related Emissions after CCS[LPG propane or butane if,wood products 16,VOC]</t>
  </si>
  <si>
    <t>Industrial Sector Energy Related Emissions after CCS[LPG propane or butane if,wood products 16,CO]</t>
  </si>
  <si>
    <t>Industrial Sector Energy Related Emissions after CCS[LPG propane or butane if,wood products 16,NOx]</t>
  </si>
  <si>
    <t>Industrial Sector Energy Related Emissions after CCS[LPG propane or butane if,wood products 16,PM10]</t>
  </si>
  <si>
    <t>Industrial Sector Energy Related Emissions after CCS[LPG propane or butane if,wood products 16,PM25]</t>
  </si>
  <si>
    <t>Industrial Sector Energy Related Emissions after CCS[LPG propane or butane if,wood products 16,SOx]</t>
  </si>
  <si>
    <t>Industrial Sector Energy Related Emissions after CCS[LPG propane or butane if,wood products 16,BC]</t>
  </si>
  <si>
    <t>Industrial Sector Energy Related Emissions after CCS[LPG propane or butane if,wood products 16,OC]</t>
  </si>
  <si>
    <t>Industrial Sector Energy Related Emissions after CCS[LPG propane or butane if,wood products 16,CH4]</t>
  </si>
  <si>
    <t>Industrial Sector Energy Related Emissions after CCS[LPG propane or butane if,wood products 16,N2O]</t>
  </si>
  <si>
    <t>Industrial Sector Energy Related Emissions after CCS[LPG propane or butane if,wood products 16,F gases]</t>
  </si>
  <si>
    <t>Industrial Sector Energy Related Emissions after CCS[LPG propane or butane if,pulp paper and printing 17T18,CO2]</t>
  </si>
  <si>
    <t>Industrial Sector Energy Related Emissions after CCS[LPG propane or butane if,pulp paper and printing 17T18,VOC]</t>
  </si>
  <si>
    <t>Industrial Sector Energy Related Emissions after CCS[LPG propane or butane if,pulp paper and printing 17T18,CO]</t>
  </si>
  <si>
    <t>Industrial Sector Energy Related Emissions after CCS[LPG propane or butane if,pulp paper and printing 17T18,NOx]</t>
  </si>
  <si>
    <t>Industrial Sector Energy Related Emissions after CCS[LPG propane or butane if,pulp paper and printing 17T18,PM10]</t>
  </si>
  <si>
    <t>Industrial Sector Energy Related Emissions after CCS[LPG propane or butane if,pulp paper and printing 17T18,PM25]</t>
  </si>
  <si>
    <t>Industrial Sector Energy Related Emissions after CCS[LPG propane or butane if,pulp paper and printing 17T18,SOx]</t>
  </si>
  <si>
    <t>Industrial Sector Energy Related Emissions after CCS[LPG propane or butane if,pulp paper and printing 17T18,BC]</t>
  </si>
  <si>
    <t>Industrial Sector Energy Related Emissions after CCS[LPG propane or butane if,pulp paper and printing 17T18,OC]</t>
  </si>
  <si>
    <t>Industrial Sector Energy Related Emissions after CCS[LPG propane or butane if,pulp paper and printing 17T18,CH4]</t>
  </si>
  <si>
    <t>Industrial Sector Energy Related Emissions after CCS[LPG propane or butane if,pulp paper and printing 17T18,N2O]</t>
  </si>
  <si>
    <t>Industrial Sector Energy Related Emissions after CCS[LPG propane or butane if,pulp paper and printing 17T18,F gases]</t>
  </si>
  <si>
    <t>Industrial Sector Energy Related Emissions after CCS[LPG propane or butane if,refined petroleum and coke 19,CO2]</t>
  </si>
  <si>
    <t>Industrial Sector Energy Related Emissions after CCS[LPG propane or butane if,refined petroleum and coke 19,VOC]</t>
  </si>
  <si>
    <t>Industrial Sector Energy Related Emissions after CCS[LPG propane or butane if,refined petroleum and coke 19,CO]</t>
  </si>
  <si>
    <t>Industrial Sector Energy Related Emissions after CCS[LPG propane or butane if,refined petroleum and coke 19,NOx]</t>
  </si>
  <si>
    <t>Industrial Sector Energy Related Emissions after CCS[LPG propane or butane if,refined petroleum and coke 19,PM10]</t>
  </si>
  <si>
    <t>Industrial Sector Energy Related Emissions after CCS[LPG propane or butane if,refined petroleum and coke 19,PM25]</t>
  </si>
  <si>
    <t>Industrial Sector Energy Related Emissions after CCS[LPG propane or butane if,refined petroleum and coke 19,SOx]</t>
  </si>
  <si>
    <t>Industrial Sector Energy Related Emissions after CCS[LPG propane or butane if,refined petroleum and coke 19,BC]</t>
  </si>
  <si>
    <t>Industrial Sector Energy Related Emissions after CCS[LPG propane or butane if,refined petroleum and coke 19,OC]</t>
  </si>
  <si>
    <t>Industrial Sector Energy Related Emissions after CCS[LPG propane or butane if,refined petroleum and coke 19,CH4]</t>
  </si>
  <si>
    <t>Industrial Sector Energy Related Emissions after CCS[LPG propane or butane if,refined petroleum and coke 19,N2O]</t>
  </si>
  <si>
    <t>Industrial Sector Energy Related Emissions after CCS[LPG propane or butane if,refined petroleum and coke 19,F gases]</t>
  </si>
  <si>
    <t>Industrial Sector Energy Related Emissions after CCS[LPG propane or butane if,chemicals 20,CO2]</t>
  </si>
  <si>
    <t>Industrial Sector Energy Related Emissions after CCS[LPG propane or butane if,chemicals 20,VOC]</t>
  </si>
  <si>
    <t>Industrial Sector Energy Related Emissions after CCS[LPG propane or butane if,chemicals 20,CO]</t>
  </si>
  <si>
    <t>Industrial Sector Energy Related Emissions after CCS[LPG propane or butane if,chemicals 20,NOx]</t>
  </si>
  <si>
    <t>Industrial Sector Energy Related Emissions after CCS[LPG propane or butane if,chemicals 20,PM10]</t>
  </si>
  <si>
    <t>Industrial Sector Energy Related Emissions after CCS[LPG propane or butane if,chemicals 20,PM25]</t>
  </si>
  <si>
    <t>Industrial Sector Energy Related Emissions after CCS[LPG propane or butane if,chemicals 20,SOx]</t>
  </si>
  <si>
    <t>Industrial Sector Energy Related Emissions after CCS[LPG propane or butane if,chemicals 20,BC]</t>
  </si>
  <si>
    <t>Industrial Sector Energy Related Emissions after CCS[LPG propane or butane if,chemicals 20,OC]</t>
  </si>
  <si>
    <t>Industrial Sector Energy Related Emissions after CCS[LPG propane or butane if,chemicals 20,CH4]</t>
  </si>
  <si>
    <t>Industrial Sector Energy Related Emissions after CCS[LPG propane or butane if,chemicals 20,N2O]</t>
  </si>
  <si>
    <t>Industrial Sector Energy Related Emissions after CCS[LPG propane or butane if,chemicals 20,F gases]</t>
  </si>
  <si>
    <t>Industrial Sector Energy Related Emissions after CCS[LPG propane or butane if,rubber and plastic products 22,CO2]</t>
  </si>
  <si>
    <t>Industrial Sector Energy Related Emissions after CCS[LPG propane or butane if,rubber and plastic products 22,VOC]</t>
  </si>
  <si>
    <t>Industrial Sector Energy Related Emissions after CCS[LPG propane or butane if,rubber and plastic products 22,CO]</t>
  </si>
  <si>
    <t>Industrial Sector Energy Related Emissions after CCS[LPG propane or butane if,rubber and plastic products 22,NOx]</t>
  </si>
  <si>
    <t>Industrial Sector Energy Related Emissions after CCS[LPG propane or butane if,rubber and plastic products 22,PM10]</t>
  </si>
  <si>
    <t>Industrial Sector Energy Related Emissions after CCS[LPG propane or butane if,rubber and plastic products 22,PM25]</t>
  </si>
  <si>
    <t>Industrial Sector Energy Related Emissions after CCS[LPG propane or butane if,rubber and plastic products 22,SOx]</t>
  </si>
  <si>
    <t>Industrial Sector Energy Related Emissions after CCS[LPG propane or butane if,rubber and plastic products 22,BC]</t>
  </si>
  <si>
    <t>Industrial Sector Energy Related Emissions after CCS[LPG propane or butane if,rubber and plastic products 22,OC]</t>
  </si>
  <si>
    <t>Industrial Sector Energy Related Emissions after CCS[LPG propane or butane if,rubber and plastic products 22,CH4]</t>
  </si>
  <si>
    <t>Industrial Sector Energy Related Emissions after CCS[LPG propane or butane if,rubber and plastic products 22,N2O]</t>
  </si>
  <si>
    <t>Industrial Sector Energy Related Emissions after CCS[LPG propane or butane if,rubber and plastic products 22,F gases]</t>
  </si>
  <si>
    <t>Industrial Sector Energy Related Emissions after CCS[LPG propane or butane if,glass and glass products 231,CO2]</t>
  </si>
  <si>
    <t>Industrial Sector Energy Related Emissions after CCS[LPG propane or butane if,glass and glass products 231,VOC]</t>
  </si>
  <si>
    <t>Industrial Sector Energy Related Emissions after CCS[LPG propane or butane if,glass and glass products 231,CO]</t>
  </si>
  <si>
    <t>Industrial Sector Energy Related Emissions after CCS[LPG propane or butane if,glass and glass products 231,NOx]</t>
  </si>
  <si>
    <t>Industrial Sector Energy Related Emissions after CCS[LPG propane or butane if,glass and glass products 231,PM10]</t>
  </si>
  <si>
    <t>Industrial Sector Energy Related Emissions after CCS[LPG propane or butane if,glass and glass products 231,PM25]</t>
  </si>
  <si>
    <t>Industrial Sector Energy Related Emissions after CCS[LPG propane or butane if,glass and glass products 231,SOx]</t>
  </si>
  <si>
    <t>Industrial Sector Energy Related Emissions after CCS[LPG propane or butane if,glass and glass products 231,BC]</t>
  </si>
  <si>
    <t>Industrial Sector Energy Related Emissions after CCS[LPG propane or butane if,glass and glass products 231,OC]</t>
  </si>
  <si>
    <t>Industrial Sector Energy Related Emissions after CCS[LPG propane or butane if,glass and glass products 231,CH4]</t>
  </si>
  <si>
    <t>Industrial Sector Energy Related Emissions after CCS[LPG propane or butane if,glass and glass products 231,N2O]</t>
  </si>
  <si>
    <t>Industrial Sector Energy Related Emissions after CCS[LPG propane or butane if,glass and glass products 231,F gases]</t>
  </si>
  <si>
    <t>Industrial Sector Energy Related Emissions after CCS[LPG propane or butane if,cement and other nonmetallic minerals 239,CO2]</t>
  </si>
  <si>
    <t>Industrial Sector Energy Related Emissions after CCS[LPG propane or butane if,cement and other nonmetallic minerals 239,VOC]</t>
  </si>
  <si>
    <t>Industrial Sector Energy Related Emissions after CCS[LPG propane or butane if,cement and other nonmetallic minerals 239,CO]</t>
  </si>
  <si>
    <t>Industrial Sector Energy Related Emissions after CCS[LPG propane or butane if,cement and other nonmetallic minerals 239,NOx]</t>
  </si>
  <si>
    <t>Industrial Sector Energy Related Emissions after CCS[LPG propane or butane if,cement and other nonmetallic minerals 239,PM10]</t>
  </si>
  <si>
    <t>Industrial Sector Energy Related Emissions after CCS[LPG propane or butane if,cement and other nonmetallic minerals 239,PM25]</t>
  </si>
  <si>
    <t>Industrial Sector Energy Related Emissions after CCS[LPG propane or butane if,cement and other nonmetallic minerals 239,SOx]</t>
  </si>
  <si>
    <t>Industrial Sector Energy Related Emissions after CCS[LPG propane or butane if,cement and other nonmetallic minerals 239,BC]</t>
  </si>
  <si>
    <t>Industrial Sector Energy Related Emissions after CCS[LPG propane or butane if,cement and other nonmetallic minerals 239,OC]</t>
  </si>
  <si>
    <t>Industrial Sector Energy Related Emissions after CCS[LPG propane or butane if,cement and other nonmetallic minerals 239,CH4]</t>
  </si>
  <si>
    <t>Industrial Sector Energy Related Emissions after CCS[LPG propane or butane if,cement and other nonmetallic minerals 239,N2O]</t>
  </si>
  <si>
    <t>Industrial Sector Energy Related Emissions after CCS[LPG propane or butane if,cement and other nonmetallic minerals 239,F gases]</t>
  </si>
  <si>
    <t>Industrial Sector Energy Related Emissions after CCS[LPG propane or butane if,iron and steel 241,CO2]</t>
  </si>
  <si>
    <t>Industrial Sector Energy Related Emissions after CCS[LPG propane or butane if,iron and steel 241,VOC]</t>
  </si>
  <si>
    <t>Industrial Sector Energy Related Emissions after CCS[LPG propane or butane if,iron and steel 241,CO]</t>
  </si>
  <si>
    <t>Industrial Sector Energy Related Emissions after CCS[LPG propane or butane if,iron and steel 241,NOx]</t>
  </si>
  <si>
    <t>Industrial Sector Energy Related Emissions after CCS[LPG propane or butane if,iron and steel 241,PM10]</t>
  </si>
  <si>
    <t>Industrial Sector Energy Related Emissions after CCS[LPG propane or butane if,iron and steel 241,PM25]</t>
  </si>
  <si>
    <t>Industrial Sector Energy Related Emissions after CCS[LPG propane or butane if,iron and steel 241,SOx]</t>
  </si>
  <si>
    <t>Industrial Sector Energy Related Emissions after CCS[LPG propane or butane if,iron and steel 241,BC]</t>
  </si>
  <si>
    <t>Industrial Sector Energy Related Emissions after CCS[LPG propane or butane if,iron and steel 241,OC]</t>
  </si>
  <si>
    <t>Industrial Sector Energy Related Emissions after CCS[LPG propane or butane if,iron and steel 241,CH4]</t>
  </si>
  <si>
    <t>Industrial Sector Energy Related Emissions after CCS[LPG propane or butane if,iron and steel 241,N2O]</t>
  </si>
  <si>
    <t>Industrial Sector Energy Related Emissions after CCS[LPG propane or butane if,iron and steel 241,F gases]</t>
  </si>
  <si>
    <t>Industrial Sector Energy Related Emissions after CCS[LPG propane or butane if,other metals 242,CO2]</t>
  </si>
  <si>
    <t>Industrial Sector Energy Related Emissions after CCS[LPG propane or butane if,other metals 242,VOC]</t>
  </si>
  <si>
    <t>Industrial Sector Energy Related Emissions after CCS[LPG propane or butane if,other metals 242,CO]</t>
  </si>
  <si>
    <t>Industrial Sector Energy Related Emissions after CCS[LPG propane or butane if,other metals 242,NOx]</t>
  </si>
  <si>
    <t>Industrial Sector Energy Related Emissions after CCS[LPG propane or butane if,other metals 242,PM10]</t>
  </si>
  <si>
    <t>Industrial Sector Energy Related Emissions after CCS[LPG propane or butane if,other metals 242,PM25]</t>
  </si>
  <si>
    <t>Industrial Sector Energy Related Emissions after CCS[LPG propane or butane if,other metals 242,SOx]</t>
  </si>
  <si>
    <t>Industrial Sector Energy Related Emissions after CCS[LPG propane or butane if,other metals 242,BC]</t>
  </si>
  <si>
    <t>Industrial Sector Energy Related Emissions after CCS[LPG propane or butane if,other metals 242,OC]</t>
  </si>
  <si>
    <t>Industrial Sector Energy Related Emissions after CCS[LPG propane or butane if,other metals 242,CH4]</t>
  </si>
  <si>
    <t>Industrial Sector Energy Related Emissions after CCS[LPG propane or butane if,other metals 242,N2O]</t>
  </si>
  <si>
    <t>Industrial Sector Energy Related Emissions after CCS[LPG propane or butane if,other metals 242,F gases]</t>
  </si>
  <si>
    <t>Industrial Sector Energy Related Emissions after CCS[LPG propane or butane if,metal products except machinery and vehicles 25,CO2]</t>
  </si>
  <si>
    <t>Industrial Sector Energy Related Emissions after CCS[LPG propane or butane if,metal products except machinery and vehicles 25,VOC]</t>
  </si>
  <si>
    <t>Industrial Sector Energy Related Emissions after CCS[LPG propane or butane if,metal products except machinery and vehicles 25,CO]</t>
  </si>
  <si>
    <t>Industrial Sector Energy Related Emissions after CCS[LPG propane or butane if,metal products except machinery and vehicles 25,NOx]</t>
  </si>
  <si>
    <t>Industrial Sector Energy Related Emissions after CCS[LPG propane or butane if,metal products except machinery and vehicles 25,PM10]</t>
  </si>
  <si>
    <t>Industrial Sector Energy Related Emissions after CCS[LPG propane or butane if,metal products except machinery and vehicles 25,PM25]</t>
  </si>
  <si>
    <t>Industrial Sector Energy Related Emissions after CCS[LPG propane or butane if,metal products except machinery and vehicles 25,SOx]</t>
  </si>
  <si>
    <t>Industrial Sector Energy Related Emissions after CCS[LPG propane or butane if,metal products except machinery and vehicles 25,BC]</t>
  </si>
  <si>
    <t>Industrial Sector Energy Related Emissions after CCS[LPG propane or butane if,metal products except machinery and vehicles 25,OC]</t>
  </si>
  <si>
    <t>Industrial Sector Energy Related Emissions after CCS[LPG propane or butane if,metal products except machinery and vehicles 25,CH4]</t>
  </si>
  <si>
    <t>Industrial Sector Energy Related Emissions after CCS[LPG propane or butane if,metal products except machinery and vehicles 25,N2O]</t>
  </si>
  <si>
    <t>Industrial Sector Energy Related Emissions after CCS[LPG propane or butane if,metal products except machinery and vehicles 25,F gases]</t>
  </si>
  <si>
    <t>Industrial Sector Energy Related Emissions after CCS[LPG propane or butane if,computers and electronics 26,CO2]</t>
  </si>
  <si>
    <t>Industrial Sector Energy Related Emissions after CCS[LPG propane or butane if,computers and electronics 26,VOC]</t>
  </si>
  <si>
    <t>Industrial Sector Energy Related Emissions after CCS[LPG propane or butane if,computers and electronics 26,CO]</t>
  </si>
  <si>
    <t>Industrial Sector Energy Related Emissions after CCS[LPG propane or butane if,computers and electronics 26,NOx]</t>
  </si>
  <si>
    <t>Industrial Sector Energy Related Emissions after CCS[LPG propane or butane if,computers and electronics 26,PM10]</t>
  </si>
  <si>
    <t>Industrial Sector Energy Related Emissions after CCS[LPG propane or butane if,computers and electronics 26,PM25]</t>
  </si>
  <si>
    <t>Industrial Sector Energy Related Emissions after CCS[LPG propane or butane if,computers and electronics 26,SOx]</t>
  </si>
  <si>
    <t>Industrial Sector Energy Related Emissions after CCS[LPG propane or butane if,computers and electronics 26,BC]</t>
  </si>
  <si>
    <t>Industrial Sector Energy Related Emissions after CCS[LPG propane or butane if,computers and electronics 26,OC]</t>
  </si>
  <si>
    <t>Industrial Sector Energy Related Emissions after CCS[LPG propane or butane if,computers and electronics 26,CH4]</t>
  </si>
  <si>
    <t>Industrial Sector Energy Related Emissions after CCS[LPG propane or butane if,computers and electronics 26,N2O]</t>
  </si>
  <si>
    <t>Industrial Sector Energy Related Emissions after CCS[LPG propane or butane if,computers and electronics 26,F gases]</t>
  </si>
  <si>
    <t>Industrial Sector Energy Related Emissions after CCS[LPG propane or butane if,appliances and electrical equipment 27,CO2]</t>
  </si>
  <si>
    <t>Industrial Sector Energy Related Emissions after CCS[LPG propane or butane if,appliances and electrical equipment 27,VOC]</t>
  </si>
  <si>
    <t>Industrial Sector Energy Related Emissions after CCS[LPG propane or butane if,appliances and electrical equipment 27,CO]</t>
  </si>
  <si>
    <t>Industrial Sector Energy Related Emissions after CCS[LPG propane or butane if,appliances and electrical equipment 27,NOx]</t>
  </si>
  <si>
    <t>Industrial Sector Energy Related Emissions after CCS[LPG propane or butane if,appliances and electrical equipment 27,PM10]</t>
  </si>
  <si>
    <t>Industrial Sector Energy Related Emissions after CCS[LPG propane or butane if,appliances and electrical equipment 27,PM25]</t>
  </si>
  <si>
    <t>Industrial Sector Energy Related Emissions after CCS[LPG propane or butane if,appliances and electrical equipment 27,SOx]</t>
  </si>
  <si>
    <t>Industrial Sector Energy Related Emissions after CCS[LPG propane or butane if,appliances and electrical equipment 27,BC]</t>
  </si>
  <si>
    <t>Industrial Sector Energy Related Emissions after CCS[LPG propane or butane if,appliances and electrical equipment 27,OC]</t>
  </si>
  <si>
    <t>Industrial Sector Energy Related Emissions after CCS[LPG propane or butane if,appliances and electrical equipment 27,CH4]</t>
  </si>
  <si>
    <t>Industrial Sector Energy Related Emissions after CCS[LPG propane or butane if,appliances and electrical equipment 27,N2O]</t>
  </si>
  <si>
    <t>Industrial Sector Energy Related Emissions after CCS[LPG propane or butane if,appliances and electrical equipment 27,F gases]</t>
  </si>
  <si>
    <t>Industrial Sector Energy Related Emissions after CCS[LPG propane or butane if,other machinery 28,CO2]</t>
  </si>
  <si>
    <t>Industrial Sector Energy Related Emissions after CCS[LPG propane or butane if,other machinery 28,VOC]</t>
  </si>
  <si>
    <t>Industrial Sector Energy Related Emissions after CCS[LPG propane or butane if,other machinery 28,CO]</t>
  </si>
  <si>
    <t>Industrial Sector Energy Related Emissions after CCS[LPG propane or butane if,other machinery 28,NOx]</t>
  </si>
  <si>
    <t>Industrial Sector Energy Related Emissions after CCS[LPG propane or butane if,other machinery 28,PM10]</t>
  </si>
  <si>
    <t>Industrial Sector Energy Related Emissions after CCS[LPG propane or butane if,other machinery 28,PM25]</t>
  </si>
  <si>
    <t>Industrial Sector Energy Related Emissions after CCS[LPG propane or butane if,other machinery 28,SOx]</t>
  </si>
  <si>
    <t>Industrial Sector Energy Related Emissions after CCS[LPG propane or butane if,other machinery 28,BC]</t>
  </si>
  <si>
    <t>Industrial Sector Energy Related Emissions after CCS[LPG propane or butane if,other machinery 28,OC]</t>
  </si>
  <si>
    <t>Industrial Sector Energy Related Emissions after CCS[LPG propane or butane if,other machinery 28,CH4]</t>
  </si>
  <si>
    <t>Industrial Sector Energy Related Emissions after CCS[LPG propane or butane if,other machinery 28,N2O]</t>
  </si>
  <si>
    <t>Industrial Sector Energy Related Emissions after CCS[LPG propane or butane if,other machinery 28,F gases]</t>
  </si>
  <si>
    <t>Industrial Sector Energy Related Emissions after CCS[LPG propane or butane if,road vehicles 29,CO2]</t>
  </si>
  <si>
    <t>Industrial Sector Energy Related Emissions after CCS[LPG propane or butane if,road vehicles 29,VOC]</t>
  </si>
  <si>
    <t>Industrial Sector Energy Related Emissions after CCS[LPG propane or butane if,road vehicles 29,CO]</t>
  </si>
  <si>
    <t>Industrial Sector Energy Related Emissions after CCS[LPG propane or butane if,road vehicles 29,NOx]</t>
  </si>
  <si>
    <t>Industrial Sector Energy Related Emissions after CCS[LPG propane or butane if,road vehicles 29,PM10]</t>
  </si>
  <si>
    <t>Industrial Sector Energy Related Emissions after CCS[LPG propane or butane if,road vehicles 29,PM25]</t>
  </si>
  <si>
    <t>Industrial Sector Energy Related Emissions after CCS[LPG propane or butane if,road vehicles 29,SOx]</t>
  </si>
  <si>
    <t>Industrial Sector Energy Related Emissions after CCS[LPG propane or butane if,road vehicles 29,BC]</t>
  </si>
  <si>
    <t>Industrial Sector Energy Related Emissions after CCS[LPG propane or butane if,road vehicles 29,OC]</t>
  </si>
  <si>
    <t>Industrial Sector Energy Related Emissions after CCS[LPG propane or butane if,road vehicles 29,CH4]</t>
  </si>
  <si>
    <t>Industrial Sector Energy Related Emissions after CCS[LPG propane or butane if,road vehicles 29,N2O]</t>
  </si>
  <si>
    <t>Industrial Sector Energy Related Emissions after CCS[LPG propane or butane if,road vehicles 29,F gases]</t>
  </si>
  <si>
    <t>Industrial Sector Energy Related Emissions after CCS[LPG propane or butane if,nonroad vehicles 30,CO2]</t>
  </si>
  <si>
    <t>Industrial Sector Energy Related Emissions after CCS[LPG propane or butane if,nonroad vehicles 30,VOC]</t>
  </si>
  <si>
    <t>Industrial Sector Energy Related Emissions after CCS[LPG propane or butane if,nonroad vehicles 30,CO]</t>
  </si>
  <si>
    <t>Industrial Sector Energy Related Emissions after CCS[LPG propane or butane if,nonroad vehicles 30,NOx]</t>
  </si>
  <si>
    <t>Industrial Sector Energy Related Emissions after CCS[LPG propane or butane if,nonroad vehicles 30,PM10]</t>
  </si>
  <si>
    <t>Industrial Sector Energy Related Emissions after CCS[LPG propane or butane if,nonroad vehicles 30,PM25]</t>
  </si>
  <si>
    <t>Industrial Sector Energy Related Emissions after CCS[LPG propane or butane if,nonroad vehicles 30,SOx]</t>
  </si>
  <si>
    <t>Industrial Sector Energy Related Emissions after CCS[LPG propane or butane if,nonroad vehicles 30,BC]</t>
  </si>
  <si>
    <t>Industrial Sector Energy Related Emissions after CCS[LPG propane or butane if,nonroad vehicles 30,OC]</t>
  </si>
  <si>
    <t>Industrial Sector Energy Related Emissions after CCS[LPG propane or butane if,nonroad vehicles 30,CH4]</t>
  </si>
  <si>
    <t>Industrial Sector Energy Related Emissions after CCS[LPG propane or butane if,nonroad vehicles 30,N2O]</t>
  </si>
  <si>
    <t>Industrial Sector Energy Related Emissions after CCS[LPG propane or butane if,nonroad vehicles 30,F gases]</t>
  </si>
  <si>
    <t>Industrial Sector Energy Related Emissions after CCS[LPG propane or butane if,other manufacturing 31T33,CO2]</t>
  </si>
  <si>
    <t>Industrial Sector Energy Related Emissions after CCS[LPG propane or butane if,other manufacturing 31T33,VOC]</t>
  </si>
  <si>
    <t>Industrial Sector Energy Related Emissions after CCS[LPG propane or butane if,other manufacturing 31T33,CO]</t>
  </si>
  <si>
    <t>Industrial Sector Energy Related Emissions after CCS[LPG propane or butane if,other manufacturing 31T33,NOx]</t>
  </si>
  <si>
    <t>Industrial Sector Energy Related Emissions after CCS[LPG propane or butane if,other manufacturing 31T33,PM10]</t>
  </si>
  <si>
    <t>Industrial Sector Energy Related Emissions after CCS[LPG propane or butane if,other manufacturing 31T33,PM25]</t>
  </si>
  <si>
    <t>Industrial Sector Energy Related Emissions after CCS[LPG propane or butane if,other manufacturing 31T33,SOx]</t>
  </si>
  <si>
    <t>Industrial Sector Energy Related Emissions after CCS[LPG propane or butane if,other manufacturing 31T33,BC]</t>
  </si>
  <si>
    <t>Industrial Sector Energy Related Emissions after CCS[LPG propane or butane if,other manufacturing 31T33,OC]</t>
  </si>
  <si>
    <t>Industrial Sector Energy Related Emissions after CCS[LPG propane or butane if,other manufacturing 31T33,CH4]</t>
  </si>
  <si>
    <t>Industrial Sector Energy Related Emissions after CCS[LPG propane or butane if,other manufacturing 31T33,N2O]</t>
  </si>
  <si>
    <t>Industrial Sector Energy Related Emissions after CCS[LPG propane or butane if,other manufacturing 31T33,F gases]</t>
  </si>
  <si>
    <t>Industrial Sector Energy Related Emissions after CCS[LPG propane or butane if,energy pipelines and gas processing 352T353,CO2]</t>
  </si>
  <si>
    <t>Industrial Sector Energy Related Emissions after CCS[LPG propane or butane if,energy pipelines and gas processing 352T353,VOC]</t>
  </si>
  <si>
    <t>Industrial Sector Energy Related Emissions after CCS[LPG propane or butane if,energy pipelines and gas processing 352T353,CO]</t>
  </si>
  <si>
    <t>Industrial Sector Energy Related Emissions after CCS[LPG propane or butane if,energy pipelines and gas processing 352T353,NOx]</t>
  </si>
  <si>
    <t>Industrial Sector Energy Related Emissions after CCS[LPG propane or butane if,energy pipelines and gas processing 352T353,PM10]</t>
  </si>
  <si>
    <t>Industrial Sector Energy Related Emissions after CCS[LPG propane or butane if,energy pipelines and gas processing 352T353,PM25]</t>
  </si>
  <si>
    <t>Industrial Sector Energy Related Emissions after CCS[LPG propane or butane if,energy pipelines and gas processing 352T353,SOx]</t>
  </si>
  <si>
    <t>Industrial Sector Energy Related Emissions after CCS[LPG propane or butane if,energy pipelines and gas processing 352T353,BC]</t>
  </si>
  <si>
    <t>Industrial Sector Energy Related Emissions after CCS[LPG propane or butane if,energy pipelines and gas processing 352T353,OC]</t>
  </si>
  <si>
    <t>Industrial Sector Energy Related Emissions after CCS[LPG propane or butane if,energy pipelines and gas processing 352T353,CH4]</t>
  </si>
  <si>
    <t>Industrial Sector Energy Related Emissions after CCS[LPG propane or butane if,energy pipelines and gas processing 352T353,N2O]</t>
  </si>
  <si>
    <t>Industrial Sector Energy Related Emissions after CCS[LPG propane or butane if,energy pipelines and gas processing 352T353,F gases]</t>
  </si>
  <si>
    <t>Industrial Sector Energy Related Emissions after CCS[LPG propane or butane if,water and waste 36T39,CO2]</t>
  </si>
  <si>
    <t>Industrial Sector Energy Related Emissions after CCS[LPG propane or butane if,water and waste 36T39,VOC]</t>
  </si>
  <si>
    <t>Industrial Sector Energy Related Emissions after CCS[LPG propane or butane if,water and waste 36T39,CO]</t>
  </si>
  <si>
    <t>Industrial Sector Energy Related Emissions after CCS[LPG propane or butane if,water and waste 36T39,NOx]</t>
  </si>
  <si>
    <t>Industrial Sector Energy Related Emissions after CCS[LPG propane or butane if,water and waste 36T39,PM10]</t>
  </si>
  <si>
    <t>Industrial Sector Energy Related Emissions after CCS[LPG propane or butane if,water and waste 36T39,PM25]</t>
  </si>
  <si>
    <t>Industrial Sector Energy Related Emissions after CCS[LPG propane or butane if,water and waste 36T39,SOx]</t>
  </si>
  <si>
    <t>Industrial Sector Energy Related Emissions after CCS[LPG propane or butane if,water and waste 36T39,BC]</t>
  </si>
  <si>
    <t>Industrial Sector Energy Related Emissions after CCS[LPG propane or butane if,water and waste 36T39,OC]</t>
  </si>
  <si>
    <t>Industrial Sector Energy Related Emissions after CCS[LPG propane or butane if,water and waste 36T39,CH4]</t>
  </si>
  <si>
    <t>Industrial Sector Energy Related Emissions after CCS[LPG propane or butane if,water and waste 36T39,N2O]</t>
  </si>
  <si>
    <t>Industrial Sector Energy Related Emissions after CCS[LPG propane or butane if,water and waste 36T39,F gases]</t>
  </si>
  <si>
    <t>Industrial Sector Energy Related Emissions after CCS[LPG propane or butane if,construction 41T43,CO2]</t>
  </si>
  <si>
    <t>Industrial Sector Energy Related Emissions after CCS[LPG propane or butane if,construction 41T43,VOC]</t>
  </si>
  <si>
    <t>Industrial Sector Energy Related Emissions after CCS[LPG propane or butane if,construction 41T43,CO]</t>
  </si>
  <si>
    <t>Industrial Sector Energy Related Emissions after CCS[LPG propane or butane if,construction 41T43,NOx]</t>
  </si>
  <si>
    <t>Industrial Sector Energy Related Emissions after CCS[LPG propane or butane if,construction 41T43,PM10]</t>
  </si>
  <si>
    <t>Industrial Sector Energy Related Emissions after CCS[LPG propane or butane if,construction 41T43,PM25]</t>
  </si>
  <si>
    <t>Industrial Sector Energy Related Emissions after CCS[LPG propane or butane if,construction 41T43,SOx]</t>
  </si>
  <si>
    <t>Industrial Sector Energy Related Emissions after CCS[LPG propane or butane if,construction 41T43,BC]</t>
  </si>
  <si>
    <t>Industrial Sector Energy Related Emissions after CCS[LPG propane or butane if,construction 41T43,OC]</t>
  </si>
  <si>
    <t>Industrial Sector Energy Related Emissions after CCS[LPG propane or butane if,construction 41T43,CH4]</t>
  </si>
  <si>
    <t>Industrial Sector Energy Related Emissions after CCS[LPG propane or butane if,construction 41T43,N2O]</t>
  </si>
  <si>
    <t>Industrial Sector Energy Related Emissions after CCS[LPG propane or butane if,construction 41T43,F gases]</t>
  </si>
  <si>
    <t>Industrial Sector Energy Related Emissions after CCS[hydrogen if,agriculture and forestry 01T03,CO2]</t>
  </si>
  <si>
    <t>Industrial Sector Energy Related Emissions after CCS[hydrogen if,agriculture and forestry 01T03,VOC]</t>
  </si>
  <si>
    <t>Industrial Sector Energy Related Emissions after CCS[hydrogen if,agriculture and forestry 01T03,CO]</t>
  </si>
  <si>
    <t>Industrial Sector Energy Related Emissions after CCS[hydrogen if,agriculture and forestry 01T03,NOx]</t>
  </si>
  <si>
    <t>Industrial Sector Energy Related Emissions after CCS[hydrogen if,agriculture and forestry 01T03,PM10]</t>
  </si>
  <si>
    <t>Industrial Sector Energy Related Emissions after CCS[hydrogen if,agriculture and forestry 01T03,PM25]</t>
  </si>
  <si>
    <t>Industrial Sector Energy Related Emissions after CCS[hydrogen if,agriculture and forestry 01T03,SOx]</t>
  </si>
  <si>
    <t>Industrial Sector Energy Related Emissions after CCS[hydrogen if,agriculture and forestry 01T03,BC]</t>
  </si>
  <si>
    <t>Industrial Sector Energy Related Emissions after CCS[hydrogen if,agriculture and forestry 01T03,OC]</t>
  </si>
  <si>
    <t>Industrial Sector Energy Related Emissions after CCS[hydrogen if,agriculture and forestry 01T03,CH4]</t>
  </si>
  <si>
    <t>Industrial Sector Energy Related Emissions after CCS[hydrogen if,agriculture and forestry 01T03,N2O]</t>
  </si>
  <si>
    <t>Industrial Sector Energy Related Emissions after CCS[hydrogen if,agriculture and forestry 01T03,F gases]</t>
  </si>
  <si>
    <t>Industrial Sector Energy Related Emissions after CCS[hydrogen if,coal mining 05,CO2]</t>
  </si>
  <si>
    <t>Industrial Sector Energy Related Emissions after CCS[hydrogen if,coal mining 05,VOC]</t>
  </si>
  <si>
    <t>Industrial Sector Energy Related Emissions after CCS[hydrogen if,coal mining 05,CO]</t>
  </si>
  <si>
    <t>Industrial Sector Energy Related Emissions after CCS[hydrogen if,coal mining 05,NOx]</t>
  </si>
  <si>
    <t>Industrial Sector Energy Related Emissions after CCS[hydrogen if,coal mining 05,PM10]</t>
  </si>
  <si>
    <t>Industrial Sector Energy Related Emissions after CCS[hydrogen if,coal mining 05,PM25]</t>
  </si>
  <si>
    <t>Industrial Sector Energy Related Emissions after CCS[hydrogen if,coal mining 05,SOx]</t>
  </si>
  <si>
    <t>Industrial Sector Energy Related Emissions after CCS[hydrogen if,coal mining 05,BC]</t>
  </si>
  <si>
    <t>Industrial Sector Energy Related Emissions after CCS[hydrogen if,coal mining 05,OC]</t>
  </si>
  <si>
    <t>Industrial Sector Energy Related Emissions after CCS[hydrogen if,coal mining 05,CH4]</t>
  </si>
  <si>
    <t>Industrial Sector Energy Related Emissions after CCS[hydrogen if,coal mining 05,N2O]</t>
  </si>
  <si>
    <t>Industrial Sector Energy Related Emissions after CCS[hydrogen if,coal mining 05,F gases]</t>
  </si>
  <si>
    <t>Industrial Sector Energy Related Emissions after CCS[hydrogen if,oil and gas extraction 06,CO2]</t>
  </si>
  <si>
    <t>Industrial Sector Energy Related Emissions after CCS[hydrogen if,oil and gas extraction 06,VOC]</t>
  </si>
  <si>
    <t>Industrial Sector Energy Related Emissions after CCS[hydrogen if,oil and gas extraction 06,CO]</t>
  </si>
  <si>
    <t>Industrial Sector Energy Related Emissions after CCS[hydrogen if,oil and gas extraction 06,NOx]</t>
  </si>
  <si>
    <t>Industrial Sector Energy Related Emissions after CCS[hydrogen if,oil and gas extraction 06,PM10]</t>
  </si>
  <si>
    <t>Industrial Sector Energy Related Emissions after CCS[hydrogen if,oil and gas extraction 06,PM25]</t>
  </si>
  <si>
    <t>Industrial Sector Energy Related Emissions after CCS[hydrogen if,oil and gas extraction 06,SOx]</t>
  </si>
  <si>
    <t>Industrial Sector Energy Related Emissions after CCS[hydrogen if,oil and gas extraction 06,BC]</t>
  </si>
  <si>
    <t>Industrial Sector Energy Related Emissions after CCS[hydrogen if,oil and gas extraction 06,OC]</t>
  </si>
  <si>
    <t>Industrial Sector Energy Related Emissions after CCS[hydrogen if,oil and gas extraction 06,CH4]</t>
  </si>
  <si>
    <t>Industrial Sector Energy Related Emissions after CCS[hydrogen if,oil and gas extraction 06,N2O]</t>
  </si>
  <si>
    <t>Industrial Sector Energy Related Emissions after CCS[hydrogen if,oil and gas extraction 06,F gases]</t>
  </si>
  <si>
    <t>Industrial Sector Energy Related Emissions after CCS[hydrogen if,other mining and quarrying 07T08,CO2]</t>
  </si>
  <si>
    <t>Industrial Sector Energy Related Emissions after CCS[hydrogen if,other mining and quarrying 07T08,VOC]</t>
  </si>
  <si>
    <t>Industrial Sector Energy Related Emissions after CCS[hydrogen if,other mining and quarrying 07T08,CO]</t>
  </si>
  <si>
    <t>Industrial Sector Energy Related Emissions after CCS[hydrogen if,other mining and quarrying 07T08,NOx]</t>
  </si>
  <si>
    <t>Industrial Sector Energy Related Emissions after CCS[hydrogen if,other mining and quarrying 07T08,PM10]</t>
  </si>
  <si>
    <t>Industrial Sector Energy Related Emissions after CCS[hydrogen if,other mining and quarrying 07T08,PM25]</t>
  </si>
  <si>
    <t>Industrial Sector Energy Related Emissions after CCS[hydrogen if,other mining and quarrying 07T08,SOx]</t>
  </si>
  <si>
    <t>Industrial Sector Energy Related Emissions after CCS[hydrogen if,other mining and quarrying 07T08,BC]</t>
  </si>
  <si>
    <t>Industrial Sector Energy Related Emissions after CCS[hydrogen if,other mining and quarrying 07T08,OC]</t>
  </si>
  <si>
    <t>Industrial Sector Energy Related Emissions after CCS[hydrogen if,other mining and quarrying 07T08,CH4]</t>
  </si>
  <si>
    <t>Industrial Sector Energy Related Emissions after CCS[hydrogen if,other mining and quarrying 07T08,N2O]</t>
  </si>
  <si>
    <t>Industrial Sector Energy Related Emissions after CCS[hydrogen if,other mining and quarrying 07T08,F gases]</t>
  </si>
  <si>
    <t>Industrial Sector Energy Related Emissions after CCS[hydrogen if,food beverage and tobacco 10T12,CO2]</t>
  </si>
  <si>
    <t>Industrial Sector Energy Related Emissions after CCS[hydrogen if,food beverage and tobacco 10T12,VOC]</t>
  </si>
  <si>
    <t>Industrial Sector Energy Related Emissions after CCS[hydrogen if,food beverage and tobacco 10T12,CO]</t>
  </si>
  <si>
    <t>Industrial Sector Energy Related Emissions after CCS[hydrogen if,food beverage and tobacco 10T12,NOx]</t>
  </si>
  <si>
    <t>Industrial Sector Energy Related Emissions after CCS[hydrogen if,food beverage and tobacco 10T12,PM10]</t>
  </si>
  <si>
    <t>Industrial Sector Energy Related Emissions after CCS[hydrogen if,food beverage and tobacco 10T12,PM25]</t>
  </si>
  <si>
    <t>Industrial Sector Energy Related Emissions after CCS[hydrogen if,food beverage and tobacco 10T12,SOx]</t>
  </si>
  <si>
    <t>Industrial Sector Energy Related Emissions after CCS[hydrogen if,food beverage and tobacco 10T12,BC]</t>
  </si>
  <si>
    <t>Industrial Sector Energy Related Emissions after CCS[hydrogen if,food beverage and tobacco 10T12,OC]</t>
  </si>
  <si>
    <t>Industrial Sector Energy Related Emissions after CCS[hydrogen if,food beverage and tobacco 10T12,CH4]</t>
  </si>
  <si>
    <t>Industrial Sector Energy Related Emissions after CCS[hydrogen if,food beverage and tobacco 10T12,N2O]</t>
  </si>
  <si>
    <t>Industrial Sector Energy Related Emissions after CCS[hydrogen if,food beverage and tobacco 10T12,F gases]</t>
  </si>
  <si>
    <t>Industrial Sector Energy Related Emissions after CCS[hydrogen if,textiles apparel and leather 13T15,CO2]</t>
  </si>
  <si>
    <t>Industrial Sector Energy Related Emissions after CCS[hydrogen if,textiles apparel and leather 13T15,VOC]</t>
  </si>
  <si>
    <t>Industrial Sector Energy Related Emissions after CCS[hydrogen if,textiles apparel and leather 13T15,CO]</t>
  </si>
  <si>
    <t>Industrial Sector Energy Related Emissions after CCS[hydrogen if,textiles apparel and leather 13T15,NOx]</t>
  </si>
  <si>
    <t>Industrial Sector Energy Related Emissions after CCS[hydrogen if,textiles apparel and leather 13T15,PM10]</t>
  </si>
  <si>
    <t>Industrial Sector Energy Related Emissions after CCS[hydrogen if,textiles apparel and leather 13T15,PM25]</t>
  </si>
  <si>
    <t>Industrial Sector Energy Related Emissions after CCS[hydrogen if,textiles apparel and leather 13T15,SOx]</t>
  </si>
  <si>
    <t>Industrial Sector Energy Related Emissions after CCS[hydrogen if,textiles apparel and leather 13T15,BC]</t>
  </si>
  <si>
    <t>Industrial Sector Energy Related Emissions after CCS[hydrogen if,textiles apparel and leather 13T15,OC]</t>
  </si>
  <si>
    <t>Industrial Sector Energy Related Emissions after CCS[hydrogen if,textiles apparel and leather 13T15,CH4]</t>
  </si>
  <si>
    <t>Industrial Sector Energy Related Emissions after CCS[hydrogen if,textiles apparel and leather 13T15,N2O]</t>
  </si>
  <si>
    <t>Industrial Sector Energy Related Emissions after CCS[hydrogen if,textiles apparel and leather 13T15,F gases]</t>
  </si>
  <si>
    <t>Industrial Sector Energy Related Emissions after CCS[hydrogen if,wood products 16,CO2]</t>
  </si>
  <si>
    <t>Industrial Sector Energy Related Emissions after CCS[hydrogen if,wood products 16,VOC]</t>
  </si>
  <si>
    <t>Industrial Sector Energy Related Emissions after CCS[hydrogen if,wood products 16,CO]</t>
  </si>
  <si>
    <t>Industrial Sector Energy Related Emissions after CCS[hydrogen if,wood products 16,NOx]</t>
  </si>
  <si>
    <t>Industrial Sector Energy Related Emissions after CCS[hydrogen if,wood products 16,PM10]</t>
  </si>
  <si>
    <t>Industrial Sector Energy Related Emissions after CCS[hydrogen if,wood products 16,PM25]</t>
  </si>
  <si>
    <t>Industrial Sector Energy Related Emissions after CCS[hydrogen if,wood products 16,SOx]</t>
  </si>
  <si>
    <t>Industrial Sector Energy Related Emissions after CCS[hydrogen if,wood products 16,BC]</t>
  </si>
  <si>
    <t>Industrial Sector Energy Related Emissions after CCS[hydrogen if,wood products 16,OC]</t>
  </si>
  <si>
    <t>Industrial Sector Energy Related Emissions after CCS[hydrogen if,wood products 16,CH4]</t>
  </si>
  <si>
    <t>Industrial Sector Energy Related Emissions after CCS[hydrogen if,wood products 16,N2O]</t>
  </si>
  <si>
    <t>Industrial Sector Energy Related Emissions after CCS[hydrogen if,wood products 16,F gases]</t>
  </si>
  <si>
    <t>Industrial Sector Energy Related Emissions after CCS[hydrogen if,pulp paper and printing 17T18,CO2]</t>
  </si>
  <si>
    <t>Industrial Sector Energy Related Emissions after CCS[hydrogen if,pulp paper and printing 17T18,VOC]</t>
  </si>
  <si>
    <t>Industrial Sector Energy Related Emissions after CCS[hydrogen if,pulp paper and printing 17T18,CO]</t>
  </si>
  <si>
    <t>Industrial Sector Energy Related Emissions after CCS[hydrogen if,pulp paper and printing 17T18,NOx]</t>
  </si>
  <si>
    <t>Industrial Sector Energy Related Emissions after CCS[hydrogen if,pulp paper and printing 17T18,PM10]</t>
  </si>
  <si>
    <t>Industrial Sector Energy Related Emissions after CCS[hydrogen if,pulp paper and printing 17T18,PM25]</t>
  </si>
  <si>
    <t>Industrial Sector Energy Related Emissions after CCS[hydrogen if,pulp paper and printing 17T18,SOx]</t>
  </si>
  <si>
    <t>Industrial Sector Energy Related Emissions after CCS[hydrogen if,pulp paper and printing 17T18,BC]</t>
  </si>
  <si>
    <t>Industrial Sector Energy Related Emissions after CCS[hydrogen if,pulp paper and printing 17T18,OC]</t>
  </si>
  <si>
    <t>Industrial Sector Energy Related Emissions after CCS[hydrogen if,pulp paper and printing 17T18,CH4]</t>
  </si>
  <si>
    <t>Industrial Sector Energy Related Emissions after CCS[hydrogen if,pulp paper and printing 17T18,N2O]</t>
  </si>
  <si>
    <t>Industrial Sector Energy Related Emissions after CCS[hydrogen if,pulp paper and printing 17T18,F gases]</t>
  </si>
  <si>
    <t>Industrial Sector Energy Related Emissions after CCS[hydrogen if,refined petroleum and coke 19,CO2]</t>
  </si>
  <si>
    <t>Industrial Sector Energy Related Emissions after CCS[hydrogen if,refined petroleum and coke 19,VOC]</t>
  </si>
  <si>
    <t>Industrial Sector Energy Related Emissions after CCS[hydrogen if,refined petroleum and coke 19,CO]</t>
  </si>
  <si>
    <t>Industrial Sector Energy Related Emissions after CCS[hydrogen if,refined petroleum and coke 19,NOx]</t>
  </si>
  <si>
    <t>Industrial Sector Energy Related Emissions after CCS[hydrogen if,refined petroleum and coke 19,PM10]</t>
  </si>
  <si>
    <t>Industrial Sector Energy Related Emissions after CCS[hydrogen if,refined petroleum and coke 19,PM25]</t>
  </si>
  <si>
    <t>Industrial Sector Energy Related Emissions after CCS[hydrogen if,refined petroleum and coke 19,SOx]</t>
  </si>
  <si>
    <t>Industrial Sector Energy Related Emissions after CCS[hydrogen if,refined petroleum and coke 19,BC]</t>
  </si>
  <si>
    <t>Industrial Sector Energy Related Emissions after CCS[hydrogen if,refined petroleum and coke 19,OC]</t>
  </si>
  <si>
    <t>Industrial Sector Energy Related Emissions after CCS[hydrogen if,refined petroleum and coke 19,CH4]</t>
  </si>
  <si>
    <t>Industrial Sector Energy Related Emissions after CCS[hydrogen if,refined petroleum and coke 19,N2O]</t>
  </si>
  <si>
    <t>Industrial Sector Energy Related Emissions after CCS[hydrogen if,refined petroleum and coke 19,F gases]</t>
  </si>
  <si>
    <t>Industrial Sector Energy Related Emissions after CCS[hydrogen if,chemicals 20,CO2]</t>
  </si>
  <si>
    <t>Industrial Sector Energy Related Emissions after CCS[hydrogen if,chemicals 20,VOC]</t>
  </si>
  <si>
    <t>Industrial Sector Energy Related Emissions after CCS[hydrogen if,chemicals 20,CO]</t>
  </si>
  <si>
    <t>Industrial Sector Energy Related Emissions after CCS[hydrogen if,chemicals 20,NOx]</t>
  </si>
  <si>
    <t>Industrial Sector Energy Related Emissions after CCS[hydrogen if,chemicals 20,PM10]</t>
  </si>
  <si>
    <t>Industrial Sector Energy Related Emissions after CCS[hydrogen if,chemicals 20,PM25]</t>
  </si>
  <si>
    <t>Industrial Sector Energy Related Emissions after CCS[hydrogen if,chemicals 20,SOx]</t>
  </si>
  <si>
    <t>Industrial Sector Energy Related Emissions after CCS[hydrogen if,chemicals 20,BC]</t>
  </si>
  <si>
    <t>Industrial Sector Energy Related Emissions after CCS[hydrogen if,chemicals 20,OC]</t>
  </si>
  <si>
    <t>Industrial Sector Energy Related Emissions after CCS[hydrogen if,chemicals 20,CH4]</t>
  </si>
  <si>
    <t>Industrial Sector Energy Related Emissions after CCS[hydrogen if,chemicals 20,N2O]</t>
  </si>
  <si>
    <t>Industrial Sector Energy Related Emissions after CCS[hydrogen if,chemicals 20,F gases]</t>
  </si>
  <si>
    <t>Industrial Sector Energy Related Emissions after CCS[hydrogen if,rubber and plastic products 22,CO2]</t>
  </si>
  <si>
    <t>Industrial Sector Energy Related Emissions after CCS[hydrogen if,rubber and plastic products 22,VOC]</t>
  </si>
  <si>
    <t>Industrial Sector Energy Related Emissions after CCS[hydrogen if,rubber and plastic products 22,CO]</t>
  </si>
  <si>
    <t>Industrial Sector Energy Related Emissions after CCS[hydrogen if,rubber and plastic products 22,NOx]</t>
  </si>
  <si>
    <t>Industrial Sector Energy Related Emissions after CCS[hydrogen if,rubber and plastic products 22,PM10]</t>
  </si>
  <si>
    <t>Industrial Sector Energy Related Emissions after CCS[hydrogen if,rubber and plastic products 22,PM25]</t>
  </si>
  <si>
    <t>Industrial Sector Energy Related Emissions after CCS[hydrogen if,rubber and plastic products 22,SOx]</t>
  </si>
  <si>
    <t>Industrial Sector Energy Related Emissions after CCS[hydrogen if,rubber and plastic products 22,BC]</t>
  </si>
  <si>
    <t>Industrial Sector Energy Related Emissions after CCS[hydrogen if,rubber and plastic products 22,OC]</t>
  </si>
  <si>
    <t>Industrial Sector Energy Related Emissions after CCS[hydrogen if,rubber and plastic products 22,CH4]</t>
  </si>
  <si>
    <t>Industrial Sector Energy Related Emissions after CCS[hydrogen if,rubber and plastic products 22,N2O]</t>
  </si>
  <si>
    <t>Industrial Sector Energy Related Emissions after CCS[hydrogen if,rubber and plastic products 22,F gases]</t>
  </si>
  <si>
    <t>Industrial Sector Energy Related Emissions after CCS[hydrogen if,glass and glass products 231,CO2]</t>
  </si>
  <si>
    <t>Industrial Sector Energy Related Emissions after CCS[hydrogen if,glass and glass products 231,VOC]</t>
  </si>
  <si>
    <t>Industrial Sector Energy Related Emissions after CCS[hydrogen if,glass and glass products 231,CO]</t>
  </si>
  <si>
    <t>Industrial Sector Energy Related Emissions after CCS[hydrogen if,glass and glass products 231,NOx]</t>
  </si>
  <si>
    <t>Industrial Sector Energy Related Emissions after CCS[hydrogen if,glass and glass products 231,PM10]</t>
  </si>
  <si>
    <t>Industrial Sector Energy Related Emissions after CCS[hydrogen if,glass and glass products 231,PM25]</t>
  </si>
  <si>
    <t>Industrial Sector Energy Related Emissions after CCS[hydrogen if,glass and glass products 231,SOx]</t>
  </si>
  <si>
    <t>Industrial Sector Energy Related Emissions after CCS[hydrogen if,glass and glass products 231,BC]</t>
  </si>
  <si>
    <t>Industrial Sector Energy Related Emissions after CCS[hydrogen if,glass and glass products 231,OC]</t>
  </si>
  <si>
    <t>Industrial Sector Energy Related Emissions after CCS[hydrogen if,glass and glass products 231,CH4]</t>
  </si>
  <si>
    <t>Industrial Sector Energy Related Emissions after CCS[hydrogen if,glass and glass products 231,N2O]</t>
  </si>
  <si>
    <t>Industrial Sector Energy Related Emissions after CCS[hydrogen if,glass and glass products 231,F gases]</t>
  </si>
  <si>
    <t>Industrial Sector Energy Related Emissions after CCS[hydrogen if,cement and other nonmetallic minerals 239,CO2]</t>
  </si>
  <si>
    <t>Industrial Sector Energy Related Emissions after CCS[hydrogen if,cement and other nonmetallic minerals 239,VOC]</t>
  </si>
  <si>
    <t>Industrial Sector Energy Related Emissions after CCS[hydrogen if,cement and other nonmetallic minerals 239,CO]</t>
  </si>
  <si>
    <t>Industrial Sector Energy Related Emissions after CCS[hydrogen if,cement and other nonmetallic minerals 239,NOx]</t>
  </si>
  <si>
    <t>Industrial Sector Energy Related Emissions after CCS[hydrogen if,cement and other nonmetallic minerals 239,PM10]</t>
  </si>
  <si>
    <t>Industrial Sector Energy Related Emissions after CCS[hydrogen if,cement and other nonmetallic minerals 239,PM25]</t>
  </si>
  <si>
    <t>Industrial Sector Energy Related Emissions after CCS[hydrogen if,cement and other nonmetallic minerals 239,SOx]</t>
  </si>
  <si>
    <t>Industrial Sector Energy Related Emissions after CCS[hydrogen if,cement and other nonmetallic minerals 239,BC]</t>
  </si>
  <si>
    <t>Industrial Sector Energy Related Emissions after CCS[hydrogen if,cement and other nonmetallic minerals 239,OC]</t>
  </si>
  <si>
    <t>Industrial Sector Energy Related Emissions after CCS[hydrogen if,cement and other nonmetallic minerals 239,CH4]</t>
  </si>
  <si>
    <t>Industrial Sector Energy Related Emissions after CCS[hydrogen if,cement and other nonmetallic minerals 239,N2O]</t>
  </si>
  <si>
    <t>Industrial Sector Energy Related Emissions after CCS[hydrogen if,cement and other nonmetallic minerals 239,F gases]</t>
  </si>
  <si>
    <t>Industrial Sector Energy Related Emissions after CCS[hydrogen if,iron and steel 241,CO2]</t>
  </si>
  <si>
    <t>Industrial Sector Energy Related Emissions after CCS[hydrogen if,iron and steel 241,VOC]</t>
  </si>
  <si>
    <t>Industrial Sector Energy Related Emissions after CCS[hydrogen if,iron and steel 241,CO]</t>
  </si>
  <si>
    <t>Industrial Sector Energy Related Emissions after CCS[hydrogen if,iron and steel 241,NOx]</t>
  </si>
  <si>
    <t>Industrial Sector Energy Related Emissions after CCS[hydrogen if,iron and steel 241,PM10]</t>
  </si>
  <si>
    <t>Industrial Sector Energy Related Emissions after CCS[hydrogen if,iron and steel 241,PM25]</t>
  </si>
  <si>
    <t>Industrial Sector Energy Related Emissions after CCS[hydrogen if,iron and steel 241,SOx]</t>
  </si>
  <si>
    <t>Industrial Sector Energy Related Emissions after CCS[hydrogen if,iron and steel 241,BC]</t>
  </si>
  <si>
    <t>Industrial Sector Energy Related Emissions after CCS[hydrogen if,iron and steel 241,OC]</t>
  </si>
  <si>
    <t>Industrial Sector Energy Related Emissions after CCS[hydrogen if,iron and steel 241,CH4]</t>
  </si>
  <si>
    <t>Industrial Sector Energy Related Emissions after CCS[hydrogen if,iron and steel 241,N2O]</t>
  </si>
  <si>
    <t>Industrial Sector Energy Related Emissions after CCS[hydrogen if,iron and steel 241,F gases]</t>
  </si>
  <si>
    <t>Industrial Sector Energy Related Emissions after CCS[hydrogen if,other metals 242,CO2]</t>
  </si>
  <si>
    <t>Industrial Sector Energy Related Emissions after CCS[hydrogen if,other metals 242,VOC]</t>
  </si>
  <si>
    <t>Industrial Sector Energy Related Emissions after CCS[hydrogen if,other metals 242,CO]</t>
  </si>
  <si>
    <t>Industrial Sector Energy Related Emissions after CCS[hydrogen if,other metals 242,NOx]</t>
  </si>
  <si>
    <t>Industrial Sector Energy Related Emissions after CCS[hydrogen if,other metals 242,PM10]</t>
  </si>
  <si>
    <t>Industrial Sector Energy Related Emissions after CCS[hydrogen if,other metals 242,PM25]</t>
  </si>
  <si>
    <t>Industrial Sector Energy Related Emissions after CCS[hydrogen if,other metals 242,SOx]</t>
  </si>
  <si>
    <t>Industrial Sector Energy Related Emissions after CCS[hydrogen if,other metals 242,BC]</t>
  </si>
  <si>
    <t>Industrial Sector Energy Related Emissions after CCS[hydrogen if,other metals 242,OC]</t>
  </si>
  <si>
    <t>Industrial Sector Energy Related Emissions after CCS[hydrogen if,other metals 242,CH4]</t>
  </si>
  <si>
    <t>Industrial Sector Energy Related Emissions after CCS[hydrogen if,other metals 242,N2O]</t>
  </si>
  <si>
    <t>Industrial Sector Energy Related Emissions after CCS[hydrogen if,other metals 242,F gases]</t>
  </si>
  <si>
    <t>Industrial Sector Energy Related Emissions after CCS[hydrogen if,metal products except machinery and vehicles 25,CO2]</t>
  </si>
  <si>
    <t>Industrial Sector Energy Related Emissions after CCS[hydrogen if,metal products except machinery and vehicles 25,VOC]</t>
  </si>
  <si>
    <t>Industrial Sector Energy Related Emissions after CCS[hydrogen if,metal products except machinery and vehicles 25,CO]</t>
  </si>
  <si>
    <t>Industrial Sector Energy Related Emissions after CCS[hydrogen if,metal products except machinery and vehicles 25,NOx]</t>
  </si>
  <si>
    <t>Industrial Sector Energy Related Emissions after CCS[hydrogen if,metal products except machinery and vehicles 25,PM10]</t>
  </si>
  <si>
    <t>Industrial Sector Energy Related Emissions after CCS[hydrogen if,metal products except machinery and vehicles 25,PM25]</t>
  </si>
  <si>
    <t>Industrial Sector Energy Related Emissions after CCS[hydrogen if,metal products except machinery and vehicles 25,SOx]</t>
  </si>
  <si>
    <t>Industrial Sector Energy Related Emissions after CCS[hydrogen if,metal products except machinery and vehicles 25,BC]</t>
  </si>
  <si>
    <t>Industrial Sector Energy Related Emissions after CCS[hydrogen if,metal products except machinery and vehicles 25,OC]</t>
  </si>
  <si>
    <t>Industrial Sector Energy Related Emissions after CCS[hydrogen if,metal products except machinery and vehicles 25,CH4]</t>
  </si>
  <si>
    <t>Industrial Sector Energy Related Emissions after CCS[hydrogen if,metal products except machinery and vehicles 25,N2O]</t>
  </si>
  <si>
    <t>Industrial Sector Energy Related Emissions after CCS[hydrogen if,metal products except machinery and vehicles 25,F gases]</t>
  </si>
  <si>
    <t>Industrial Sector Energy Related Emissions after CCS[hydrogen if,computers and electronics 26,CO2]</t>
  </si>
  <si>
    <t>Industrial Sector Energy Related Emissions after CCS[hydrogen if,computers and electronics 26,VOC]</t>
  </si>
  <si>
    <t>Industrial Sector Energy Related Emissions after CCS[hydrogen if,computers and electronics 26,CO]</t>
  </si>
  <si>
    <t>Industrial Sector Energy Related Emissions after CCS[hydrogen if,computers and electronics 26,NOx]</t>
  </si>
  <si>
    <t>Industrial Sector Energy Related Emissions after CCS[hydrogen if,computers and electronics 26,PM10]</t>
  </si>
  <si>
    <t>Industrial Sector Energy Related Emissions after CCS[hydrogen if,computers and electronics 26,PM25]</t>
  </si>
  <si>
    <t>Industrial Sector Energy Related Emissions after CCS[hydrogen if,computers and electronics 26,SOx]</t>
  </si>
  <si>
    <t>Industrial Sector Energy Related Emissions after CCS[hydrogen if,computers and electronics 26,BC]</t>
  </si>
  <si>
    <t>Industrial Sector Energy Related Emissions after CCS[hydrogen if,computers and electronics 26,OC]</t>
  </si>
  <si>
    <t>Industrial Sector Energy Related Emissions after CCS[hydrogen if,computers and electronics 26,CH4]</t>
  </si>
  <si>
    <t>Industrial Sector Energy Related Emissions after CCS[hydrogen if,computers and electronics 26,N2O]</t>
  </si>
  <si>
    <t>Industrial Sector Energy Related Emissions after CCS[hydrogen if,computers and electronics 26,F gases]</t>
  </si>
  <si>
    <t>Industrial Sector Energy Related Emissions after CCS[hydrogen if,appliances and electrical equipment 27,CO2]</t>
  </si>
  <si>
    <t>Industrial Sector Energy Related Emissions after CCS[hydrogen if,appliances and electrical equipment 27,VOC]</t>
  </si>
  <si>
    <t>Industrial Sector Energy Related Emissions after CCS[hydrogen if,appliances and electrical equipment 27,CO]</t>
  </si>
  <si>
    <t>Industrial Sector Energy Related Emissions after CCS[hydrogen if,appliances and electrical equipment 27,NOx]</t>
  </si>
  <si>
    <t>Industrial Sector Energy Related Emissions after CCS[hydrogen if,appliances and electrical equipment 27,PM10]</t>
  </si>
  <si>
    <t>Industrial Sector Energy Related Emissions after CCS[hydrogen if,appliances and electrical equipment 27,PM25]</t>
  </si>
  <si>
    <t>Industrial Sector Energy Related Emissions after CCS[hydrogen if,appliances and electrical equipment 27,SOx]</t>
  </si>
  <si>
    <t>Industrial Sector Energy Related Emissions after CCS[hydrogen if,appliances and electrical equipment 27,BC]</t>
  </si>
  <si>
    <t>Industrial Sector Energy Related Emissions after CCS[hydrogen if,appliances and electrical equipment 27,OC]</t>
  </si>
  <si>
    <t>Industrial Sector Energy Related Emissions after CCS[hydrogen if,appliances and electrical equipment 27,CH4]</t>
  </si>
  <si>
    <t>Industrial Sector Energy Related Emissions after CCS[hydrogen if,appliances and electrical equipment 27,N2O]</t>
  </si>
  <si>
    <t>Industrial Sector Energy Related Emissions after CCS[hydrogen if,appliances and electrical equipment 27,F gases]</t>
  </si>
  <si>
    <t>Industrial Sector Energy Related Emissions after CCS[hydrogen if,other machinery 28,CO2]</t>
  </si>
  <si>
    <t>Industrial Sector Energy Related Emissions after CCS[hydrogen if,other machinery 28,VOC]</t>
  </si>
  <si>
    <t>Industrial Sector Energy Related Emissions after CCS[hydrogen if,other machinery 28,CO]</t>
  </si>
  <si>
    <t>Industrial Sector Energy Related Emissions after CCS[hydrogen if,other machinery 28,NOx]</t>
  </si>
  <si>
    <t>Industrial Sector Energy Related Emissions after CCS[hydrogen if,other machinery 28,PM10]</t>
  </si>
  <si>
    <t>Industrial Sector Energy Related Emissions after CCS[hydrogen if,other machinery 28,PM25]</t>
  </si>
  <si>
    <t>Industrial Sector Energy Related Emissions after CCS[hydrogen if,other machinery 28,SOx]</t>
  </si>
  <si>
    <t>Industrial Sector Energy Related Emissions after CCS[hydrogen if,other machinery 28,BC]</t>
  </si>
  <si>
    <t>Industrial Sector Energy Related Emissions after CCS[hydrogen if,other machinery 28,OC]</t>
  </si>
  <si>
    <t>Industrial Sector Energy Related Emissions after CCS[hydrogen if,other machinery 28,CH4]</t>
  </si>
  <si>
    <t>Industrial Sector Energy Related Emissions after CCS[hydrogen if,other machinery 28,N2O]</t>
  </si>
  <si>
    <t>Industrial Sector Energy Related Emissions after CCS[hydrogen if,other machinery 28,F gases]</t>
  </si>
  <si>
    <t>Industrial Sector Energy Related Emissions after CCS[hydrogen if,road vehicles 29,CO2]</t>
  </si>
  <si>
    <t>Industrial Sector Energy Related Emissions after CCS[hydrogen if,road vehicles 29,VOC]</t>
  </si>
  <si>
    <t>Industrial Sector Energy Related Emissions after CCS[hydrogen if,road vehicles 29,CO]</t>
  </si>
  <si>
    <t>Industrial Sector Energy Related Emissions after CCS[hydrogen if,road vehicles 29,NOx]</t>
  </si>
  <si>
    <t>Industrial Sector Energy Related Emissions after CCS[hydrogen if,road vehicles 29,PM10]</t>
  </si>
  <si>
    <t>Industrial Sector Energy Related Emissions after CCS[hydrogen if,road vehicles 29,PM25]</t>
  </si>
  <si>
    <t>Industrial Sector Energy Related Emissions after CCS[hydrogen if,road vehicles 29,SOx]</t>
  </si>
  <si>
    <t>Industrial Sector Energy Related Emissions after CCS[hydrogen if,road vehicles 29,BC]</t>
  </si>
  <si>
    <t>Industrial Sector Energy Related Emissions after CCS[hydrogen if,road vehicles 29,OC]</t>
  </si>
  <si>
    <t>Industrial Sector Energy Related Emissions after CCS[hydrogen if,road vehicles 29,CH4]</t>
  </si>
  <si>
    <t>Industrial Sector Energy Related Emissions after CCS[hydrogen if,road vehicles 29,N2O]</t>
  </si>
  <si>
    <t>Industrial Sector Energy Related Emissions after CCS[hydrogen if,road vehicles 29,F gases]</t>
  </si>
  <si>
    <t>Industrial Sector Energy Related Emissions after CCS[hydrogen if,nonroad vehicles 30,CO2]</t>
  </si>
  <si>
    <t>Industrial Sector Energy Related Emissions after CCS[hydrogen if,nonroad vehicles 30,VOC]</t>
  </si>
  <si>
    <t>Industrial Sector Energy Related Emissions after CCS[hydrogen if,nonroad vehicles 30,CO]</t>
  </si>
  <si>
    <t>Industrial Sector Energy Related Emissions after CCS[hydrogen if,nonroad vehicles 30,NOx]</t>
  </si>
  <si>
    <t>Industrial Sector Energy Related Emissions after CCS[hydrogen if,nonroad vehicles 30,PM10]</t>
  </si>
  <si>
    <t>Industrial Sector Energy Related Emissions after CCS[hydrogen if,nonroad vehicles 30,PM25]</t>
  </si>
  <si>
    <t>Industrial Sector Energy Related Emissions after CCS[hydrogen if,nonroad vehicles 30,SOx]</t>
  </si>
  <si>
    <t>Industrial Sector Energy Related Emissions after CCS[hydrogen if,nonroad vehicles 30,BC]</t>
  </si>
  <si>
    <t>Industrial Sector Energy Related Emissions after CCS[hydrogen if,nonroad vehicles 30,OC]</t>
  </si>
  <si>
    <t>Industrial Sector Energy Related Emissions after CCS[hydrogen if,nonroad vehicles 30,CH4]</t>
  </si>
  <si>
    <t>Industrial Sector Energy Related Emissions after CCS[hydrogen if,nonroad vehicles 30,N2O]</t>
  </si>
  <si>
    <t>Industrial Sector Energy Related Emissions after CCS[hydrogen if,nonroad vehicles 30,F gases]</t>
  </si>
  <si>
    <t>Industrial Sector Energy Related Emissions after CCS[hydrogen if,other manufacturing 31T33,CO2]</t>
  </si>
  <si>
    <t>Industrial Sector Energy Related Emissions after CCS[hydrogen if,other manufacturing 31T33,VOC]</t>
  </si>
  <si>
    <t>Industrial Sector Energy Related Emissions after CCS[hydrogen if,other manufacturing 31T33,CO]</t>
  </si>
  <si>
    <t>Industrial Sector Energy Related Emissions after CCS[hydrogen if,other manufacturing 31T33,NOx]</t>
  </si>
  <si>
    <t>Industrial Sector Energy Related Emissions after CCS[hydrogen if,other manufacturing 31T33,PM10]</t>
  </si>
  <si>
    <t>Industrial Sector Energy Related Emissions after CCS[hydrogen if,other manufacturing 31T33,PM25]</t>
  </si>
  <si>
    <t>Industrial Sector Energy Related Emissions after CCS[hydrogen if,other manufacturing 31T33,SOx]</t>
  </si>
  <si>
    <t>Industrial Sector Energy Related Emissions after CCS[hydrogen if,other manufacturing 31T33,BC]</t>
  </si>
  <si>
    <t>Industrial Sector Energy Related Emissions after CCS[hydrogen if,other manufacturing 31T33,OC]</t>
  </si>
  <si>
    <t>Industrial Sector Energy Related Emissions after CCS[hydrogen if,other manufacturing 31T33,CH4]</t>
  </si>
  <si>
    <t>Industrial Sector Energy Related Emissions after CCS[hydrogen if,other manufacturing 31T33,N2O]</t>
  </si>
  <si>
    <t>Industrial Sector Energy Related Emissions after CCS[hydrogen if,other manufacturing 31T33,F gases]</t>
  </si>
  <si>
    <t>Industrial Sector Energy Related Emissions after CCS[hydrogen if,energy pipelines and gas processing 352T353,CO2]</t>
  </si>
  <si>
    <t>Industrial Sector Energy Related Emissions after CCS[hydrogen if,energy pipelines and gas processing 352T353,VOC]</t>
  </si>
  <si>
    <t>Industrial Sector Energy Related Emissions after CCS[hydrogen if,energy pipelines and gas processing 352T353,CO]</t>
  </si>
  <si>
    <t>Industrial Sector Energy Related Emissions after CCS[hydrogen if,energy pipelines and gas processing 352T353,NOx]</t>
  </si>
  <si>
    <t>Industrial Sector Energy Related Emissions after CCS[hydrogen if,energy pipelines and gas processing 352T353,PM10]</t>
  </si>
  <si>
    <t>Industrial Sector Energy Related Emissions after CCS[hydrogen if,energy pipelines and gas processing 352T353,PM25]</t>
  </si>
  <si>
    <t>Industrial Sector Energy Related Emissions after CCS[hydrogen if,energy pipelines and gas processing 352T353,SOx]</t>
  </si>
  <si>
    <t>Industrial Sector Energy Related Emissions after CCS[hydrogen if,energy pipelines and gas processing 352T353,BC]</t>
  </si>
  <si>
    <t>Industrial Sector Energy Related Emissions after CCS[hydrogen if,energy pipelines and gas processing 352T353,OC]</t>
  </si>
  <si>
    <t>Industrial Sector Energy Related Emissions after CCS[hydrogen if,energy pipelines and gas processing 352T353,CH4]</t>
  </si>
  <si>
    <t>Industrial Sector Energy Related Emissions after CCS[hydrogen if,energy pipelines and gas processing 352T353,N2O]</t>
  </si>
  <si>
    <t>Industrial Sector Energy Related Emissions after CCS[hydrogen if,energy pipelines and gas processing 352T353,F gases]</t>
  </si>
  <si>
    <t>Industrial Sector Energy Related Emissions after CCS[hydrogen if,water and waste 36T39,CO2]</t>
  </si>
  <si>
    <t>Industrial Sector Energy Related Emissions after CCS[hydrogen if,water and waste 36T39,VOC]</t>
  </si>
  <si>
    <t>Industrial Sector Energy Related Emissions after CCS[hydrogen if,water and waste 36T39,CO]</t>
  </si>
  <si>
    <t>Industrial Sector Energy Related Emissions after CCS[hydrogen if,water and waste 36T39,NOx]</t>
  </si>
  <si>
    <t>Industrial Sector Energy Related Emissions after CCS[hydrogen if,water and waste 36T39,PM10]</t>
  </si>
  <si>
    <t>Industrial Sector Energy Related Emissions after CCS[hydrogen if,water and waste 36T39,PM25]</t>
  </si>
  <si>
    <t>Industrial Sector Energy Related Emissions after CCS[hydrogen if,water and waste 36T39,SOx]</t>
  </si>
  <si>
    <t>Industrial Sector Energy Related Emissions after CCS[hydrogen if,water and waste 36T39,BC]</t>
  </si>
  <si>
    <t>Industrial Sector Energy Related Emissions after CCS[hydrogen if,water and waste 36T39,OC]</t>
  </si>
  <si>
    <t>Industrial Sector Energy Related Emissions after CCS[hydrogen if,water and waste 36T39,CH4]</t>
  </si>
  <si>
    <t>Industrial Sector Energy Related Emissions after CCS[hydrogen if,water and waste 36T39,N2O]</t>
  </si>
  <si>
    <t>Industrial Sector Energy Related Emissions after CCS[hydrogen if,water and waste 36T39,F gases]</t>
  </si>
  <si>
    <t>Industrial Sector Energy Related Emissions after CCS[hydrogen if,construction 41T43,CO2]</t>
  </si>
  <si>
    <t>Industrial Sector Energy Related Emissions after CCS[hydrogen if,construction 41T43,VOC]</t>
  </si>
  <si>
    <t>Industrial Sector Energy Related Emissions after CCS[hydrogen if,construction 41T43,CO]</t>
  </si>
  <si>
    <t>Industrial Sector Energy Related Emissions after CCS[hydrogen if,construction 41T43,NOx]</t>
  </si>
  <si>
    <t>Industrial Sector Energy Related Emissions after CCS[hydrogen if,construction 41T43,PM10]</t>
  </si>
  <si>
    <t>Industrial Sector Energy Related Emissions after CCS[hydrogen if,construction 41T43,PM25]</t>
  </si>
  <si>
    <t>Industrial Sector Energy Related Emissions after CCS[hydrogen if,construction 41T43,SOx]</t>
  </si>
  <si>
    <t>Industrial Sector Energy Related Emissions after CCS[hydrogen if,construction 41T43,BC]</t>
  </si>
  <si>
    <t>Industrial Sector Energy Related Emissions after CCS[hydrogen if,construction 41T43,OC]</t>
  </si>
  <si>
    <t>Industrial Sector Energy Related Emissions after CCS[hydrogen if,construction 41T43,CH4]</t>
  </si>
  <si>
    <t>Industrial Sector Energy Related Emissions after CCS[hydrogen if,construction 41T43,N2O]</t>
  </si>
  <si>
    <t>Industrial Sector Energy Related Emissions after CCS[hydrogen if,construction 41T43,F gases]</t>
  </si>
  <si>
    <t>Process Emissions after CCS</t>
  </si>
  <si>
    <t>EPA - EPS Difference</t>
  </si>
  <si>
    <t>MSW</t>
  </si>
  <si>
    <t>(+)</t>
  </si>
  <si>
    <t xml:space="preserve"> +  </t>
  </si>
  <si>
    <t>NO</t>
  </si>
  <si>
    <t>NE</t>
  </si>
  <si>
    <t>Table 3-73:  CH4 Emissions from Natural Gas Systems (MMT CO2 Eq.)</t>
  </si>
  <si>
    <t>Table 3-75:  CO2 Emissions from Natural Gas Systems (MMT)</t>
  </si>
  <si>
    <t>Substitution of Ozone Depleting Substances a</t>
  </si>
  <si>
    <t>Fluorochemical Production</t>
  </si>
  <si>
    <t>SF6 and PFCs from Other Product Use</t>
  </si>
  <si>
    <t>Electrical Equipment</t>
  </si>
  <si>
    <t>Total b</t>
  </si>
  <si>
    <t xml:space="preserve">a Small amounts of PFC emissions from this source are included under HFCs due to confidential business information. </t>
  </si>
  <si>
    <t xml:space="preserve">b Total does not include other fluorinated gases, such as HFEs and PFPEs, which are reported separately in Section 4.24. </t>
  </si>
  <si>
    <t>Note: Totals may not sum due to independent rounding. Emissions of F-HTFs that are not HFCs, PFCs or SF6 are not included in Inventory totals and are included for informational purposes only in Section 4.24. Emissions presented for informational purposes include HFEs, PFPMIEs, perfluoroalkylmorpholines, and perfluorotrialkylamines.</t>
  </si>
  <si>
    <t>EPA 2020</t>
  </si>
  <si>
    <t>Table 3-24:  2021 Adjusted Non-Energy Use Fossil Fuel Consumption, Storage, and Emissions</t>
  </si>
  <si>
    <t>Adjusted</t>
  </si>
  <si>
    <t>Carbon Content Coefficient</t>
  </si>
  <si>
    <t>Potential Carbon</t>
  </si>
  <si>
    <t>Storage</t>
  </si>
  <si>
    <t>Carbon</t>
  </si>
  <si>
    <t>Non-Energy Usea</t>
  </si>
  <si>
    <t>Factor</t>
  </si>
  <si>
    <t>Stored</t>
  </si>
  <si>
    <t>Emissions</t>
  </si>
  <si>
    <t>(TBtu)</t>
  </si>
  <si>
    <t>(MMT C/QBtu)</t>
  </si>
  <si>
    <t>(MMT C)</t>
  </si>
  <si>
    <t>(MMT CO2 Eq.)</t>
  </si>
  <si>
    <t>Industrial Coking Coal</t>
  </si>
  <si>
    <t>Industrial Other Coal</t>
  </si>
  <si>
    <t>Natural Gas to Chemical Plants</t>
  </si>
  <si>
    <t>Asphalt &amp; Road Oil</t>
  </si>
  <si>
    <t>HGL b</t>
  </si>
  <si>
    <t>*EIA's SEDS lists 0 HGL consumption for refineries and instead places it entirely in the chemicals industry</t>
  </si>
  <si>
    <t>Lubricants</t>
  </si>
  <si>
    <t>*lubricant production corresponds to NAICS code 324191, which maps to ISIC 19</t>
  </si>
  <si>
    <t>Natural Gasoline c</t>
  </si>
  <si>
    <t>Naphtha (&lt;401░ F)</t>
  </si>
  <si>
    <t>Other Oil (&gt;401░ F)</t>
  </si>
  <si>
    <t>Still Gas</t>
  </si>
  <si>
    <t>Petroleum Coke</t>
  </si>
  <si>
    <t>N/A</t>
  </si>
  <si>
    <t>Special Naphtha</t>
  </si>
  <si>
    <t>Waxes</t>
  </si>
  <si>
    <t>Miscellaneous Products</t>
  </si>
  <si>
    <t>Other Petroleum (Misc. Prod.)</t>
  </si>
  <si>
    <t>+ Does not exceed 0.05 TBtu, MMT C, or MMT CO2 Eq.</t>
  </si>
  <si>
    <t>NA (Not Applicable)</t>
  </si>
  <si>
    <t>a To avoid double counting, net exports have been deducted.</t>
  </si>
  <si>
    <t>b Excludes natural gasoline.</t>
  </si>
  <si>
    <t>c Formerly referred to as “Pentanes Plus.” This source has been adjusted and is reported separately from HGL to align with historic data and revised EIA terminology.</t>
  </si>
  <si>
    <t>Table 3-23:  Adjusted Consumption of Fossil Fuels for Non-Energy Uses (TBtu)</t>
  </si>
  <si>
    <t>Year</t>
  </si>
  <si>
    <t xml:space="preserve"> NO </t>
  </si>
  <si>
    <t xml:space="preserve">Industrial Other Coal </t>
  </si>
  <si>
    <t>HGLa</t>
  </si>
  <si>
    <t xml:space="preserve">Lubricants </t>
  </si>
  <si>
    <t>Natural Gasolineb</t>
  </si>
  <si>
    <t>Naphtha (&lt;401 °F)</t>
  </si>
  <si>
    <t>Other Oil (&gt;401 °F)</t>
  </si>
  <si>
    <t>a Excludes natural gasoline.</t>
  </si>
  <si>
    <t>b Formerly referred to as “Pentanes Plus.” This source has been adjusted and is reported separately from HGL to align with historic data and revised EIA terminology.</t>
  </si>
  <si>
    <t xml:space="preserve">*The discrepancy between the EPA total and the </t>
  </si>
  <si>
    <t>EPA plus ethanol total is due to CCS in gas processing</t>
  </si>
  <si>
    <t>*EPA total would be 53 MMT higher with the inclusion of ethanol</t>
  </si>
  <si>
    <t>Time (Year)</t>
  </si>
  <si>
    <t>Output Electricity Sector CO2e Emissions[hard coal es] : MostRecentRun</t>
  </si>
  <si>
    <t>Output Electricity Sector CO2e Emissions[natural gas steam turbine es] : MostRecentRun</t>
  </si>
  <si>
    <t>Output Electricity Sector CO2e Emissions[natural gas combined cycle es] : MostRecentRun</t>
  </si>
  <si>
    <t>Output Electricity Sector CO2e Emissions[nuclear es] : MostRecentRun</t>
  </si>
  <si>
    <t>Output Electricity Sector CO2e Emissions[hydro es] : MostRecentRun</t>
  </si>
  <si>
    <t>Output Electricity Sector CO2e Emissions[onshore wind es] : MostRecentRun</t>
  </si>
  <si>
    <t>Output Electricity Sector CO2e Emissions[solar PV es] : MostRecentRun</t>
  </si>
  <si>
    <t>Output Electricity Sector CO2e Emissions[solar thermal es] : MostRecentRun</t>
  </si>
  <si>
    <t>Output Electricity Sector CO2e Emissions[biomass es] : MostRecentRun</t>
  </si>
  <si>
    <t>Output Electricity Sector CO2e Emissions[geothermal es] : MostRecentRun</t>
  </si>
  <si>
    <t>Output Electricity Sector CO2e Emissions[petroleum es] : MostRecentRun</t>
  </si>
  <si>
    <t>Output Electricity Sector CO2e Emissions[natural gas peaker es] : MostRecentRun</t>
  </si>
  <si>
    <t>Output Electricity Sector CO2e Emissions[lignite es] : MostRecentRun</t>
  </si>
  <si>
    <t>Output Electricity Sector CO2e Emissions[offshore wind es] : MostRecentRun</t>
  </si>
  <si>
    <t>Output Electricity Sector CO2e Emissions[crude oil es] : MostRecentRun</t>
  </si>
  <si>
    <t>Output Electricity Sector CO2e Emissions[heavy or residual fuel oil es] : MostRecentRun</t>
  </si>
  <si>
    <t>Output Electricity Sector CO2e Emissions[municipal solid waste es] : MostRecentRun</t>
  </si>
  <si>
    <t>Output Electricity Sector CO2e Emissions[hard coal w CCS es] : MostRecentRun</t>
  </si>
  <si>
    <t>Output Electricity Sector CO2e Emissions[natural gas combined cycle w CCS es] : MostRecentRun</t>
  </si>
  <si>
    <t>Output Electricity Sector CO2e Emissions[biomass w CCS es] : MostRecentRun</t>
  </si>
  <si>
    <t>Output Electricity Sector CO2e Emissions[lignite w CCS es] : MostRecentRun</t>
  </si>
  <si>
    <t>Output Electricity Sector CO2e Emissions[small modular reactor es] : MostRecentRun</t>
  </si>
  <si>
    <t>Output Electricity Sector CO2e Emissions[hydrogen combustion turbine es] : MostRecentRun</t>
  </si>
  <si>
    <t>Output Electricity Sector CO2e Emissions[hydrogen combined cycle es] : MostRecentRun</t>
  </si>
  <si>
    <t>EPS 2022</t>
  </si>
  <si>
    <t>EIA 2022</t>
  </si>
  <si>
    <t>Total Difference</t>
  </si>
  <si>
    <t>Energy</t>
  </si>
  <si>
    <t>Process</t>
  </si>
  <si>
    <t>*discrepancy from ethanol</t>
  </si>
  <si>
    <t>**the EPA column does not include emissions from US terriroties,</t>
  </si>
  <si>
    <t>since those are not apportioned by sector in the Inventory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</si>
</sst>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44" formatCode="_(&quot;$&quot;* #,##0.00_);_(&quot;$&quot;* \(#,##0.00\);_(&quot;$&quot;* &quot;-&quot;??_);_(@_)"/>
    <numFmt numFmtId="43" formatCode="_(* #,##0.00_);_(* \(#,##0.00\);_(* &quot;-&quot;??_);_(@_)"/>
    <numFmt numFmtId="164" formatCode="_(* #,##0.0_);_(* \(#,##0.0\);_(* &quot;-&quot;??_);_(@_)"/>
    <numFmt numFmtId="165" formatCode="_(* #,##0_);_(* \(#,##0\);_(* &quot;-&quot;??_);_(@_)"/>
    <numFmt numFmtId="166" formatCode="0.0%"/>
    <numFmt numFmtId="167" formatCode="#,##0.0"/>
    <numFmt numFmtId="168" formatCode="_(* #,##0.0000_);_(* \(#,##0.0000\);_(* &quot;-&quot;??_);_(@_)"/>
    <numFmt numFmtId="169" formatCode="yyyy\ mmmm"/>
    <numFmt numFmtId="170" formatCode="###0.00_)"/>
    <numFmt numFmtId="171" formatCode="#,##0_)"/>
    <numFmt numFmtId="172" formatCode="&quot;(R)&quot;\ #,##0;&quot;(R) -&quot;#,##0;&quot;(R) &quot;\ 0"/>
    <numFmt numFmtId="173" formatCode="\(\R\)\ #,##0"/>
  </numFmts>
  <fonts count="81">
    <font>
      <sz val="11"/>
      <color theme="1"/>
      <name val="Calibri"/>
      <family val="2"/>
      <scheme val="minor"/>
    </font>
    <font>
      <b/>
      <sz val="11"/>
      <color theme="1"/>
      <name val="Calibri"/>
      <family val="2"/>
      <scheme val="minor"/>
    </font>
    <font>
      <sz val="11"/>
      <color theme="1"/>
      <name val="Calibri"/>
      <family val="2"/>
      <scheme val="minor"/>
    </font>
    <font>
      <sz val="8"/>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sz val="11"/>
      <color rgb="FF000000"/>
      <name val="Calibri"/>
      <family val="2"/>
    </font>
    <font>
      <i/>
      <sz val="11"/>
      <color theme="1"/>
      <name val="Calibri"/>
      <family val="2"/>
      <scheme val="minor"/>
    </font>
    <font>
      <sz val="11"/>
      <color theme="0"/>
      <name val="Calibri"/>
      <family val="2"/>
      <scheme val="minor"/>
    </font>
    <font>
      <sz val="11"/>
      <name val="Calibri"/>
      <family val="2"/>
    </font>
    <font>
      <b/>
      <sz val="11"/>
      <name val="Calibri"/>
      <family val="2"/>
    </font>
    <font>
      <b/>
      <sz val="11"/>
      <name val="Calibri"/>
      <family val="2"/>
    </font>
    <font>
      <sz val="11"/>
      <name val="Calibri"/>
      <family val="2"/>
    </font>
    <font>
      <u/>
      <sz val="11"/>
      <color theme="10"/>
      <name val="Calibri"/>
      <family val="2"/>
      <scheme val="minor"/>
    </font>
    <font>
      <sz val="10"/>
      <color indexed="8"/>
      <name val="Calibri"/>
      <family val="2"/>
    </font>
    <font>
      <sz val="10"/>
      <name val="Calibri"/>
      <family val="2"/>
    </font>
    <font>
      <sz val="9"/>
      <name val="Calibri"/>
      <family val="2"/>
    </font>
    <font>
      <sz val="11"/>
      <color theme="1"/>
      <name val="Century Gothic"/>
      <family val="2"/>
    </font>
    <font>
      <b/>
      <sz val="11"/>
      <color theme="1"/>
      <name val="Century Gothic"/>
      <family val="2"/>
    </font>
    <font>
      <u/>
      <sz val="11"/>
      <color theme="10"/>
      <name val="Century Gothic"/>
      <family val="2"/>
    </font>
    <font>
      <sz val="11"/>
      <color theme="0" tint="-0.249977111117893"/>
      <name val="Century Gothic"/>
      <family val="2"/>
    </font>
    <font>
      <sz val="11"/>
      <color theme="0" tint="-0.14999847407452621"/>
      <name val="Century Gothic"/>
      <family val="2"/>
    </font>
    <font>
      <i/>
      <sz val="11"/>
      <color theme="1"/>
      <name val="Century Gothic"/>
      <family val="2"/>
    </font>
    <font>
      <sz val="11"/>
      <color indexed="8"/>
      <name val="Century Gothic"/>
      <family val="2"/>
    </font>
    <font>
      <sz val="11"/>
      <color rgb="FF000000"/>
      <name val="Calibri"/>
      <family val="2"/>
    </font>
    <font>
      <b/>
      <sz val="14"/>
      <color rgb="FF000000"/>
      <name val="Calibri"/>
      <family val="2"/>
    </font>
    <font>
      <i/>
      <sz val="14"/>
      <color rgb="FF000000"/>
      <name val="Calibri"/>
      <family val="2"/>
    </font>
    <font>
      <b/>
      <u/>
      <sz val="10"/>
      <color rgb="FF0000FF"/>
      <name val="Calibri"/>
      <family val="2"/>
    </font>
    <font>
      <b/>
      <sz val="12"/>
      <color rgb="FF000000"/>
      <name val="Calibri"/>
      <family val="2"/>
    </font>
    <font>
      <b/>
      <sz val="10"/>
      <color rgb="FF000000"/>
      <name val="Calibri"/>
      <family val="2"/>
    </font>
    <font>
      <sz val="10"/>
      <name val="Arial"/>
      <family val="2"/>
    </font>
    <font>
      <sz val="12"/>
      <name val="Helv"/>
    </font>
    <font>
      <sz val="10"/>
      <name val="Arial"/>
      <family val="2"/>
    </font>
    <font>
      <b/>
      <sz val="12"/>
      <name val="Helv"/>
    </font>
    <font>
      <sz val="10"/>
      <name val="Helv"/>
    </font>
    <font>
      <sz val="9"/>
      <name val="Helv"/>
    </font>
    <font>
      <vertAlign val="superscript"/>
      <sz val="12"/>
      <name val="Helv"/>
    </font>
    <font>
      <b/>
      <sz val="10"/>
      <name val="Helv"/>
    </font>
    <font>
      <b/>
      <sz val="9"/>
      <name val="Helv"/>
    </font>
    <font>
      <sz val="8.5"/>
      <name val="Helv"/>
    </font>
    <font>
      <sz val="8"/>
      <name val="Helv"/>
    </font>
    <font>
      <b/>
      <sz val="14"/>
      <name val="Helv"/>
    </font>
    <font>
      <b/>
      <sz val="10"/>
      <name val="Helv"/>
      <family val="2"/>
    </font>
    <font>
      <sz val="10"/>
      <name val="Helv"/>
      <family val="2"/>
    </font>
    <font>
      <vertAlign val="superscript"/>
      <sz val="12"/>
      <name val="Helv"/>
      <family val="2"/>
    </font>
    <font>
      <sz val="8"/>
      <name val="Helv"/>
      <family val="2"/>
    </font>
    <font>
      <b/>
      <sz val="12"/>
      <name val="Arial"/>
      <family val="2"/>
    </font>
    <font>
      <b/>
      <sz val="11"/>
      <name val="Arial Narrow"/>
      <family val="2"/>
    </font>
    <font>
      <sz val="11"/>
      <name val="Arial Narrow"/>
      <family val="2"/>
    </font>
    <font>
      <vertAlign val="superscript"/>
      <sz val="11"/>
      <name val="Arial Narrow"/>
      <family val="2"/>
    </font>
    <font>
      <b/>
      <vertAlign val="superscript"/>
      <sz val="11"/>
      <name val="Arial Narrow"/>
      <family val="2"/>
    </font>
    <font>
      <b/>
      <sz val="9"/>
      <name val="Arial"/>
      <family val="2"/>
    </font>
    <font>
      <sz val="9"/>
      <name val="Arial"/>
      <family val="2"/>
    </font>
    <font>
      <vertAlign val="superscript"/>
      <sz val="9"/>
      <name val="Arial"/>
      <family val="2"/>
    </font>
    <font>
      <i/>
      <sz val="9"/>
      <name val="Arial"/>
      <family val="2"/>
    </font>
    <font>
      <sz val="11"/>
      <color indexed="8"/>
      <name val="Calibri"/>
      <family val="2"/>
    </font>
    <font>
      <sz val="18"/>
      <name val="P-AVGARD"/>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u/>
      <sz val="10"/>
      <color indexed="12"/>
      <name val="Arial"/>
      <family val="2"/>
    </font>
    <font>
      <u/>
      <sz val="10"/>
      <color theme="10"/>
      <name val="Arial"/>
      <family val="2"/>
    </font>
    <font>
      <sz val="10"/>
      <name val="P-AVGARD"/>
    </font>
    <font>
      <sz val="11"/>
      <color theme="0"/>
      <name val="Century Gothic"/>
      <family val="2"/>
    </font>
  </fonts>
  <fills count="46">
    <fill>
      <patternFill patternType="none"/>
    </fill>
    <fill>
      <patternFill patternType="gray125"/>
    </fill>
    <fill>
      <patternFill patternType="solid">
        <fgColor theme="7"/>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4" tint="0.749992370372631"/>
        <bgColor indexed="64"/>
      </patternFill>
    </fill>
    <fill>
      <patternFill patternType="solid">
        <fgColor theme="2"/>
        <bgColor indexed="64"/>
      </patternFill>
    </fill>
    <fill>
      <patternFill patternType="solid">
        <fgColor theme="4" tint="0.89999084444715716"/>
        <bgColor indexed="64"/>
      </patternFill>
    </fill>
    <fill>
      <patternFill patternType="solid">
        <fgColor theme="7" tint="0.39997558519241921"/>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rgb="FFFFFF00"/>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5" tint="0.79998168889431442"/>
        <bgColor indexed="64"/>
      </patternFill>
    </fill>
    <fill>
      <patternFill patternType="solid">
        <fgColor rgb="FFCCFF99"/>
        <bgColor indexed="64"/>
      </patternFill>
    </fill>
    <fill>
      <patternFill patternType="solid">
        <fgColor theme="0" tint="-0.249977111117893"/>
        <bgColor indexed="64"/>
      </patternFill>
    </fill>
    <fill>
      <patternFill patternType="solid">
        <fgColor rgb="FFD19EF0"/>
        <bgColor indexed="64"/>
      </patternFill>
    </fill>
    <fill>
      <patternFill patternType="solid">
        <fgColor theme="4" tint="0.79998168889431442"/>
        <bgColor indexed="64"/>
      </patternFill>
    </fill>
    <fill>
      <patternFill patternType="solid">
        <fgColor rgb="FFFFFFCC"/>
      </patternFill>
    </fill>
    <fill>
      <patternFill patternType="solid">
        <fgColor indexed="22"/>
        <bgColor indexed="9"/>
      </patternFill>
    </fill>
    <fill>
      <patternFill patternType="solid">
        <fgColor indexed="22"/>
        <bgColor indexed="5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rgb="FF00B050"/>
        <bgColor indexed="64"/>
      </patternFill>
    </fill>
    <fill>
      <patternFill patternType="solid">
        <fgColor theme="0"/>
        <bgColor indexed="64"/>
      </patternFill>
    </fill>
  </fills>
  <borders count="26">
    <border>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rgb="FFB2B2B2"/>
      </left>
      <right style="thin">
        <color rgb="FFB2B2B2"/>
      </right>
      <top style="thin">
        <color rgb="FFB2B2B2"/>
      </top>
      <bottom style="thin">
        <color rgb="FFB2B2B2"/>
      </bottom>
      <diagonal/>
    </border>
    <border>
      <left/>
      <right/>
      <top/>
      <bottom style="thin">
        <color indexed="22"/>
      </bottom>
      <diagonal/>
    </border>
    <border>
      <left/>
      <right/>
      <top/>
      <bottom style="hair">
        <color indexed="64"/>
      </bottom>
      <diagonal/>
    </border>
    <border>
      <left/>
      <right/>
      <top/>
      <bottom style="thin">
        <color indexed="64"/>
      </bottom>
      <diagonal/>
    </border>
    <border>
      <left/>
      <right/>
      <top/>
      <bottom style="hair">
        <color indexed="8"/>
      </bottom>
      <diagonal/>
    </border>
    <border>
      <left/>
      <right/>
      <top/>
      <bottom style="medium">
        <color indexed="64"/>
      </bottom>
      <diagonal/>
    </border>
    <border>
      <left/>
      <right/>
      <top style="medium">
        <color indexed="64"/>
      </top>
      <bottom style="thin">
        <color indexed="64"/>
      </bottom>
      <diagonal/>
    </border>
    <border>
      <left/>
      <right/>
      <top style="medium">
        <color indexed="64"/>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s>
  <cellStyleXfs count="161">
    <xf numFmtId="0" fontId="0" fillId="0" borderId="0"/>
    <xf numFmtId="43" fontId="2" fillId="0" borderId="0" applyFont="0" applyFill="0" applyBorder="0" applyAlignment="0" applyProtection="0"/>
    <xf numFmtId="9" fontId="2" fillId="0" borderId="0" applyFont="0" applyFill="0" applyBorder="0" applyAlignment="0" applyProtection="0"/>
    <xf numFmtId="0" fontId="4" fillId="0" borderId="0"/>
    <xf numFmtId="0" fontId="4" fillId="0" borderId="0" applyNumberFormat="0" applyFill="0" applyBorder="0" applyAlignment="0" applyProtection="0"/>
    <xf numFmtId="0" fontId="5" fillId="0" borderId="5" applyNumberFormat="0" applyProtection="0">
      <alignment wrapText="1"/>
    </xf>
    <xf numFmtId="0" fontId="7" fillId="0" borderId="0" applyNumberFormat="0" applyProtection="0">
      <alignment horizontal="left"/>
    </xf>
    <xf numFmtId="0" fontId="5" fillId="0" borderId="6" applyNumberFormat="0" applyProtection="0">
      <alignment wrapText="1"/>
    </xf>
    <xf numFmtId="0" fontId="4" fillId="0" borderId="7" applyNumberFormat="0" applyFont="0" applyProtection="0">
      <alignment wrapText="1"/>
    </xf>
    <xf numFmtId="0" fontId="4" fillId="0" borderId="8" applyNumberFormat="0" applyProtection="0">
      <alignment wrapText="1"/>
    </xf>
    <xf numFmtId="0" fontId="9" fillId="0" borderId="0"/>
    <xf numFmtId="0" fontId="13" fillId="0" borderId="0"/>
    <xf numFmtId="0" fontId="16" fillId="0" borderId="0"/>
    <xf numFmtId="0" fontId="17" fillId="0" borderId="0" applyNumberFormat="0" applyFill="0" applyBorder="0" applyAlignment="0" applyProtection="0"/>
    <xf numFmtId="0" fontId="28" fillId="0" borderId="0"/>
    <xf numFmtId="0" fontId="34" fillId="0" borderId="0"/>
    <xf numFmtId="0" fontId="35" fillId="0" borderId="0">
      <alignment horizontal="center" vertical="center" wrapText="1"/>
    </xf>
    <xf numFmtId="0" fontId="37" fillId="0" borderId="0">
      <alignment horizontal="left" vertical="center" wrapText="1"/>
    </xf>
    <xf numFmtId="170" fontId="38" fillId="0" borderId="10" applyNumberFormat="0" applyFill="0">
      <alignment horizontal="right"/>
    </xf>
    <xf numFmtId="171" fontId="39" fillId="0" borderId="10">
      <alignment horizontal="right" vertical="center"/>
    </xf>
    <xf numFmtId="49" fontId="40" fillId="0" borderId="10">
      <alignment horizontal="left" vertical="center"/>
    </xf>
    <xf numFmtId="170" fontId="38" fillId="0" borderId="10" applyNumberFormat="0" applyFill="0">
      <alignment horizontal="right"/>
    </xf>
    <xf numFmtId="0" fontId="41" fillId="0" borderId="10">
      <alignment horizontal="left"/>
    </xf>
    <xf numFmtId="0" fontId="42" fillId="0" borderId="11">
      <alignment horizontal="right" vertical="center"/>
    </xf>
    <xf numFmtId="0" fontId="43" fillId="0" borderId="10">
      <alignment horizontal="left" vertical="center"/>
    </xf>
    <xf numFmtId="0" fontId="38" fillId="0" borderId="10">
      <alignment horizontal="left" vertical="center"/>
    </xf>
    <xf numFmtId="0" fontId="41" fillId="0" borderId="10">
      <alignment horizontal="left"/>
    </xf>
    <xf numFmtId="0" fontId="41" fillId="20" borderId="0">
      <alignment horizontal="centerContinuous" wrapText="1"/>
    </xf>
    <xf numFmtId="49" fontId="41" fillId="20" borderId="12">
      <alignment horizontal="left" vertical="center"/>
    </xf>
    <xf numFmtId="0" fontId="41" fillId="20" borderId="0">
      <alignment horizontal="centerContinuous" vertical="center" wrapText="1"/>
    </xf>
    <xf numFmtId="0" fontId="36" fillId="0" borderId="0"/>
    <xf numFmtId="3" fontId="39" fillId="0" borderId="0">
      <alignment horizontal="left" vertical="center"/>
    </xf>
    <xf numFmtId="0" fontId="35" fillId="0" borderId="0">
      <alignment horizontal="left" vertical="center"/>
    </xf>
    <xf numFmtId="0" fontId="44" fillId="0" borderId="0">
      <alignment horizontal="right"/>
    </xf>
    <xf numFmtId="49" fontId="44" fillId="0" borderId="0">
      <alignment horizontal="center"/>
    </xf>
    <xf numFmtId="0" fontId="40" fillId="0" borderId="0">
      <alignment horizontal="right"/>
    </xf>
    <xf numFmtId="0" fontId="44" fillId="0" borderId="0">
      <alignment horizontal="left"/>
    </xf>
    <xf numFmtId="49" fontId="39" fillId="0" borderId="0">
      <alignment horizontal="left" vertical="center"/>
    </xf>
    <xf numFmtId="49" fontId="40" fillId="0" borderId="10">
      <alignment horizontal="left"/>
    </xf>
    <xf numFmtId="170" fontId="39" fillId="0" borderId="0" applyNumberFormat="0">
      <alignment horizontal="right"/>
    </xf>
    <xf numFmtId="0" fontId="42" fillId="21" borderId="0">
      <alignment horizontal="centerContinuous" vertical="center" wrapText="1"/>
    </xf>
    <xf numFmtId="0" fontId="42" fillId="0" borderId="13">
      <alignment horizontal="left" vertical="center"/>
    </xf>
    <xf numFmtId="0" fontId="45" fillId="0" borderId="0">
      <alignment horizontal="left" vertical="top"/>
    </xf>
    <xf numFmtId="0" fontId="41" fillId="0" borderId="0">
      <alignment horizontal="left"/>
    </xf>
    <xf numFmtId="0" fontId="37" fillId="0" borderId="0">
      <alignment horizontal="left"/>
    </xf>
    <xf numFmtId="0" fontId="38" fillId="0" borderId="0">
      <alignment horizontal="left"/>
    </xf>
    <xf numFmtId="0" fontId="45" fillId="0" borderId="0">
      <alignment horizontal="left" vertical="top"/>
    </xf>
    <xf numFmtId="0" fontId="37" fillId="0" borderId="0">
      <alignment horizontal="left"/>
    </xf>
    <xf numFmtId="0" fontId="38" fillId="0" borderId="0">
      <alignment horizontal="left"/>
    </xf>
    <xf numFmtId="49" fontId="39" fillId="0" borderId="10">
      <alignment horizontal="left"/>
    </xf>
    <xf numFmtId="0" fontId="42" fillId="0" borderId="11">
      <alignment horizontal="left"/>
    </xf>
    <xf numFmtId="0" fontId="41" fillId="0" borderId="0">
      <alignment horizontal="left" vertical="center"/>
    </xf>
    <xf numFmtId="49" fontId="44" fillId="0" borderId="10">
      <alignment horizontal="left"/>
    </xf>
    <xf numFmtId="0" fontId="46" fillId="0" borderId="10">
      <alignment horizontal="left"/>
    </xf>
    <xf numFmtId="170" fontId="47" fillId="0" borderId="10" applyNumberFormat="0" applyFill="0">
      <alignment horizontal="right"/>
    </xf>
    <xf numFmtId="0" fontId="48" fillId="0" borderId="0">
      <alignment horizontal="right"/>
    </xf>
    <xf numFmtId="0" fontId="49" fillId="0" borderId="0">
      <alignment horizontal="left"/>
    </xf>
    <xf numFmtId="0" fontId="2" fillId="0" borderId="0"/>
    <xf numFmtId="0" fontId="2" fillId="0" borderId="0"/>
    <xf numFmtId="43" fontId="2" fillId="0" borderId="0" applyFont="0" applyFill="0" applyBorder="0" applyAlignment="0" applyProtection="0"/>
    <xf numFmtId="43" fontId="36" fillId="0" borderId="0" applyFont="0" applyFill="0" applyBorder="0" applyAlignment="0" applyProtection="0"/>
    <xf numFmtId="43" fontId="59" fillId="0" borderId="0" applyFont="0" applyFill="0" applyBorder="0" applyAlignment="0" applyProtection="0"/>
    <xf numFmtId="0" fontId="36" fillId="0" borderId="0"/>
    <xf numFmtId="0" fontId="2" fillId="0" borderId="0"/>
    <xf numFmtId="0" fontId="2" fillId="0" borderId="0"/>
    <xf numFmtId="9" fontId="2" fillId="0" borderId="0" applyFont="0" applyFill="0" applyBorder="0" applyAlignment="0" applyProtection="0"/>
    <xf numFmtId="9" fontId="36" fillId="0" borderId="0" applyFont="0" applyFill="0" applyBorder="0" applyAlignment="0" applyProtection="0"/>
    <xf numFmtId="0" fontId="2" fillId="0" borderId="0"/>
    <xf numFmtId="43" fontId="2" fillId="0" borderId="0" applyFont="0" applyFill="0" applyBorder="0" applyAlignment="0" applyProtection="0"/>
    <xf numFmtId="43" fontId="36"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0" fontId="36" fillId="0" borderId="0"/>
    <xf numFmtId="0" fontId="60" fillId="0" borderId="0"/>
    <xf numFmtId="0" fontId="36" fillId="0" borderId="0"/>
    <xf numFmtId="0" fontId="2" fillId="0" borderId="0"/>
    <xf numFmtId="0" fontId="2" fillId="0" borderId="0"/>
    <xf numFmtId="0" fontId="36" fillId="0" borderId="0"/>
    <xf numFmtId="0" fontId="36" fillId="0" borderId="0"/>
    <xf numFmtId="9"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19" borderId="9" applyNumberFormat="0" applyFont="0" applyAlignment="0" applyProtection="0"/>
    <xf numFmtId="0" fontId="59" fillId="22" borderId="0" applyNumberFormat="0" applyBorder="0" applyAlignment="0" applyProtection="0"/>
    <xf numFmtId="0" fontId="59" fillId="23" borderId="0" applyNumberFormat="0" applyBorder="0" applyAlignment="0" applyProtection="0"/>
    <xf numFmtId="0" fontId="59" fillId="24" borderId="0" applyNumberFormat="0" applyBorder="0" applyAlignment="0" applyProtection="0"/>
    <xf numFmtId="0" fontId="59" fillId="25" borderId="0" applyNumberFormat="0" applyBorder="0" applyAlignment="0" applyProtection="0"/>
    <xf numFmtId="0" fontId="59" fillId="26" borderId="0" applyNumberFormat="0" applyBorder="0" applyAlignment="0" applyProtection="0"/>
    <xf numFmtId="0" fontId="59" fillId="27" borderId="0" applyNumberFormat="0" applyBorder="0" applyAlignment="0" applyProtection="0"/>
    <xf numFmtId="0" fontId="59" fillId="28" borderId="0" applyNumberFormat="0" applyBorder="0" applyAlignment="0" applyProtection="0"/>
    <xf numFmtId="0" fontId="59" fillId="29" borderId="0" applyNumberFormat="0" applyBorder="0" applyAlignment="0" applyProtection="0"/>
    <xf numFmtId="0" fontId="59" fillId="30" borderId="0" applyNumberFormat="0" applyBorder="0" applyAlignment="0" applyProtection="0"/>
    <xf numFmtId="0" fontId="59" fillId="25" borderId="0" applyNumberFormat="0" applyBorder="0" applyAlignment="0" applyProtection="0"/>
    <xf numFmtId="0" fontId="59" fillId="28" borderId="0" applyNumberFormat="0" applyBorder="0" applyAlignment="0" applyProtection="0"/>
    <xf numFmtId="0" fontId="59" fillId="31" borderId="0" applyNumberFormat="0" applyBorder="0" applyAlignment="0" applyProtection="0"/>
    <xf numFmtId="0" fontId="61" fillId="32" borderId="0" applyNumberFormat="0" applyBorder="0" applyAlignment="0" applyProtection="0"/>
    <xf numFmtId="0" fontId="61" fillId="29" borderId="0" applyNumberFormat="0" applyBorder="0" applyAlignment="0" applyProtection="0"/>
    <xf numFmtId="0" fontId="61" fillId="30" borderId="0" applyNumberFormat="0" applyBorder="0" applyAlignment="0" applyProtection="0"/>
    <xf numFmtId="0" fontId="61" fillId="33" borderId="0" applyNumberFormat="0" applyBorder="0" applyAlignment="0" applyProtection="0"/>
    <xf numFmtId="0" fontId="61" fillId="34" borderId="0" applyNumberFormat="0" applyBorder="0" applyAlignment="0" applyProtection="0"/>
    <xf numFmtId="0" fontId="61" fillId="35" borderId="0" applyNumberFormat="0" applyBorder="0" applyAlignment="0" applyProtection="0"/>
    <xf numFmtId="0" fontId="61" fillId="36" borderId="0" applyNumberFormat="0" applyBorder="0" applyAlignment="0" applyProtection="0"/>
    <xf numFmtId="0" fontId="61" fillId="37" borderId="0" applyNumberFormat="0" applyBorder="0" applyAlignment="0" applyProtection="0"/>
    <xf numFmtId="0" fontId="61" fillId="38" borderId="0" applyNumberFormat="0" applyBorder="0" applyAlignment="0" applyProtection="0"/>
    <xf numFmtId="0" fontId="61" fillId="33" borderId="0" applyNumberFormat="0" applyBorder="0" applyAlignment="0" applyProtection="0"/>
    <xf numFmtId="0" fontId="61" fillId="34" borderId="0" applyNumberFormat="0" applyBorder="0" applyAlignment="0" applyProtection="0"/>
    <xf numFmtId="0" fontId="61" fillId="39" borderId="0" applyNumberFormat="0" applyBorder="0" applyAlignment="0" applyProtection="0"/>
    <xf numFmtId="0" fontId="62" fillId="23" borderId="0" applyNumberFormat="0" applyBorder="0" applyAlignment="0" applyProtection="0"/>
    <xf numFmtId="0" fontId="63" fillId="40" borderId="17" applyNumberFormat="0" applyAlignment="0" applyProtection="0"/>
    <xf numFmtId="0" fontId="64" fillId="41" borderId="18" applyNumberFormat="0" applyAlignment="0" applyProtection="0"/>
    <xf numFmtId="44" fontId="36" fillId="0" borderId="0" applyFont="0" applyFill="0" applyBorder="0" applyAlignment="0" applyProtection="0"/>
    <xf numFmtId="0" fontId="65" fillId="0" borderId="0" applyNumberFormat="0" applyFill="0" applyBorder="0" applyAlignment="0" applyProtection="0"/>
    <xf numFmtId="0" fontId="66" fillId="24" borderId="0" applyNumberFormat="0" applyBorder="0" applyAlignment="0" applyProtection="0"/>
    <xf numFmtId="0" fontId="67" fillId="0" borderId="19" applyNumberFormat="0" applyFill="0" applyAlignment="0" applyProtection="0"/>
    <xf numFmtId="0" fontId="68" fillId="0" borderId="20" applyNumberFormat="0" applyFill="0" applyAlignment="0" applyProtection="0"/>
    <xf numFmtId="0" fontId="69" fillId="0" borderId="21" applyNumberFormat="0" applyFill="0" applyAlignment="0" applyProtection="0"/>
    <xf numFmtId="0" fontId="69" fillId="0" borderId="0" applyNumberFormat="0" applyFill="0" applyBorder="0" applyAlignment="0" applyProtection="0"/>
    <xf numFmtId="0" fontId="70" fillId="27" borderId="17" applyNumberFormat="0" applyAlignment="0" applyProtection="0"/>
    <xf numFmtId="0" fontId="71" fillId="0" borderId="22" applyNumberFormat="0" applyFill="0" applyAlignment="0" applyProtection="0"/>
    <xf numFmtId="0" fontId="72" fillId="4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6" fillId="0" borderId="0"/>
    <xf numFmtId="0" fontId="36" fillId="43" borderId="23" applyNumberFormat="0" applyFont="0" applyAlignment="0" applyProtection="0"/>
    <xf numFmtId="0" fontId="73" fillId="40" borderId="24" applyNumberFormat="0" applyAlignment="0" applyProtection="0"/>
    <xf numFmtId="9" fontId="36" fillId="0" borderId="0" applyFont="0" applyFill="0" applyBorder="0" applyAlignment="0" applyProtection="0"/>
    <xf numFmtId="0" fontId="74" fillId="0" borderId="0" applyNumberFormat="0" applyFill="0" applyBorder="0" applyAlignment="0" applyProtection="0"/>
    <xf numFmtId="0" fontId="75" fillId="0" borderId="25" applyNumberFormat="0" applyFill="0" applyAlignment="0" applyProtection="0"/>
    <xf numFmtId="0" fontId="76" fillId="0" borderId="0" applyNumberFormat="0" applyFill="0" applyBorder="0" applyAlignment="0" applyProtection="0"/>
    <xf numFmtId="0" fontId="77" fillId="0" borderId="0" applyNumberFormat="0" applyFill="0" applyBorder="0" applyAlignment="0" applyProtection="0">
      <alignment vertical="top"/>
      <protection locked="0"/>
    </xf>
    <xf numFmtId="0" fontId="78" fillId="0" borderId="0" applyNumberForma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37" fontId="79" fillId="0" borderId="0"/>
    <xf numFmtId="0" fontId="79" fillId="0" borderId="0"/>
    <xf numFmtId="9" fontId="36" fillId="0" borderId="0" applyFont="0" applyFill="0" applyBorder="0" applyAlignment="0" applyProtection="0"/>
  </cellStyleXfs>
  <cellXfs count="175">
    <xf numFmtId="0" fontId="0" fillId="0" borderId="0" xfId="0"/>
    <xf numFmtId="0" fontId="1" fillId="0" borderId="0" xfId="0" applyFont="1"/>
    <xf numFmtId="11" fontId="0" fillId="0" borderId="0" xfId="0" applyNumberFormat="1"/>
    <xf numFmtId="0" fontId="0" fillId="3" borderId="0" xfId="0" applyFill="1"/>
    <xf numFmtId="164" fontId="0" fillId="0" borderId="0" xfId="1" applyNumberFormat="1" applyFont="1"/>
    <xf numFmtId="0" fontId="0" fillId="4" borderId="0" xfId="0" applyFill="1"/>
    <xf numFmtId="164" fontId="0" fillId="4" borderId="0" xfId="1" applyNumberFormat="1" applyFont="1" applyFill="1"/>
    <xf numFmtId="165" fontId="0" fillId="0" borderId="0" xfId="1" applyNumberFormat="1" applyFont="1"/>
    <xf numFmtId="10" fontId="0" fillId="0" borderId="0" xfId="0" applyNumberFormat="1"/>
    <xf numFmtId="3" fontId="0" fillId="0" borderId="0" xfId="0" applyNumberFormat="1"/>
    <xf numFmtId="0" fontId="0" fillId="7" borderId="0" xfId="0" applyFill="1"/>
    <xf numFmtId="0" fontId="0" fillId="8" borderId="0" xfId="0" applyFill="1"/>
    <xf numFmtId="0" fontId="0" fillId="10" borderId="0" xfId="0" applyFill="1"/>
    <xf numFmtId="0" fontId="4" fillId="0" borderId="0" xfId="4"/>
    <xf numFmtId="0" fontId="5" fillId="0" borderId="5" xfId="5">
      <alignment wrapText="1"/>
    </xf>
    <xf numFmtId="0" fontId="7" fillId="0" borderId="0" xfId="6">
      <alignment horizontal="left"/>
    </xf>
    <xf numFmtId="0" fontId="5" fillId="0" borderId="6" xfId="7">
      <alignment wrapText="1"/>
    </xf>
    <xf numFmtId="0" fontId="0" fillId="0" borderId="7" xfId="8" applyFont="1">
      <alignment wrapText="1"/>
    </xf>
    <xf numFmtId="3" fontId="0" fillId="0" borderId="7" xfId="8" applyNumberFormat="1" applyFont="1" applyAlignment="1">
      <alignment horizontal="right" wrapText="1"/>
    </xf>
    <xf numFmtId="166" fontId="0" fillId="0" borderId="7" xfId="8" applyNumberFormat="1" applyFont="1" applyAlignment="1">
      <alignment horizontal="right" wrapText="1"/>
    </xf>
    <xf numFmtId="3" fontId="5" fillId="0" borderId="6" xfId="7" applyNumberFormat="1" applyAlignment="1">
      <alignment horizontal="right" wrapText="1"/>
    </xf>
    <xf numFmtId="166" fontId="5" fillId="0" borderId="6" xfId="7" applyNumberFormat="1" applyAlignment="1">
      <alignment horizontal="right" wrapText="1"/>
    </xf>
    <xf numFmtId="167" fontId="5" fillId="0" borderId="6" xfId="7" applyNumberFormat="1" applyAlignment="1">
      <alignment horizontal="right" wrapText="1"/>
    </xf>
    <xf numFmtId="4" fontId="0" fillId="0" borderId="7" xfId="8" applyNumberFormat="1" applyFont="1" applyAlignment="1">
      <alignment horizontal="right" wrapText="1"/>
    </xf>
    <xf numFmtId="4" fontId="5" fillId="0" borderId="6" xfId="7" applyNumberFormat="1" applyAlignment="1">
      <alignment horizontal="right" wrapText="1"/>
    </xf>
    <xf numFmtId="167" fontId="0" fillId="0" borderId="7" xfId="8" applyNumberFormat="1" applyFont="1" applyAlignment="1">
      <alignment horizontal="right" wrapText="1"/>
    </xf>
    <xf numFmtId="0" fontId="9" fillId="0" borderId="0" xfId="10"/>
    <xf numFmtId="0" fontId="9" fillId="5" borderId="0" xfId="10" applyFill="1"/>
    <xf numFmtId="0" fontId="10" fillId="5" borderId="0" xfId="10" applyFont="1" applyFill="1"/>
    <xf numFmtId="43" fontId="0" fillId="0" borderId="0" xfId="0" applyNumberFormat="1"/>
    <xf numFmtId="0" fontId="13" fillId="11" borderId="0" xfId="11" applyFill="1"/>
    <xf numFmtId="0" fontId="13" fillId="0" borderId="0" xfId="11"/>
    <xf numFmtId="0" fontId="12" fillId="12" borderId="0" xfId="0" applyFont="1" applyFill="1"/>
    <xf numFmtId="43" fontId="0" fillId="0" borderId="0" xfId="1" applyFont="1"/>
    <xf numFmtId="0" fontId="13" fillId="10" borderId="0" xfId="11" applyFill="1"/>
    <xf numFmtId="0" fontId="15" fillId="10" borderId="0" xfId="11" applyFont="1" applyFill="1"/>
    <xf numFmtId="0" fontId="14" fillId="13" borderId="0" xfId="11" applyFont="1" applyFill="1"/>
    <xf numFmtId="0" fontId="1" fillId="13" borderId="0" xfId="0" applyFont="1" applyFill="1"/>
    <xf numFmtId="0" fontId="13" fillId="13" borderId="0" xfId="11" applyFill="1"/>
    <xf numFmtId="0" fontId="15" fillId="13" borderId="0" xfId="11" applyFont="1" applyFill="1"/>
    <xf numFmtId="0" fontId="16" fillId="0" borderId="0" xfId="12"/>
    <xf numFmtId="0" fontId="15" fillId="0" borderId="0" xfId="12" applyFont="1"/>
    <xf numFmtId="2" fontId="16" fillId="0" borderId="0" xfId="12" applyNumberFormat="1"/>
    <xf numFmtId="168" fontId="0" fillId="0" borderId="0" xfId="0" applyNumberFormat="1"/>
    <xf numFmtId="9" fontId="0" fillId="0" borderId="0" xfId="2" applyFont="1"/>
    <xf numFmtId="0" fontId="13" fillId="14" borderId="0" xfId="11" applyFill="1"/>
    <xf numFmtId="0" fontId="15" fillId="14" borderId="0" xfId="11" applyFont="1" applyFill="1"/>
    <xf numFmtId="11" fontId="0" fillId="14" borderId="0" xfId="0" applyNumberFormat="1" applyFill="1"/>
    <xf numFmtId="11" fontId="0" fillId="4" borderId="0" xfId="0" applyNumberFormat="1" applyFill="1"/>
    <xf numFmtId="0" fontId="4" fillId="0" borderId="8" xfId="9">
      <alignment wrapText="1"/>
    </xf>
    <xf numFmtId="0" fontId="18" fillId="0" borderId="0" xfId="0" applyFont="1"/>
    <xf numFmtId="0" fontId="6" fillId="0" borderId="0" xfId="0" applyFont="1"/>
    <xf numFmtId="0" fontId="5" fillId="0" borderId="0" xfId="0" applyFont="1" applyAlignment="1">
      <alignment horizontal="right"/>
    </xf>
    <xf numFmtId="0" fontId="0" fillId="0" borderId="0" xfId="0" applyAlignment="1">
      <alignment horizontal="left"/>
    </xf>
    <xf numFmtId="0" fontId="5" fillId="0" borderId="5" xfId="5" applyAlignment="1">
      <alignment horizontal="right" wrapText="1"/>
    </xf>
    <xf numFmtId="0" fontId="8" fillId="0" borderId="0" xfId="0" applyFont="1"/>
    <xf numFmtId="0" fontId="19" fillId="0" borderId="0" xfId="0" applyFont="1"/>
    <xf numFmtId="0" fontId="0" fillId="0" borderId="8" xfId="0" applyBorder="1"/>
    <xf numFmtId="0" fontId="0" fillId="11" borderId="0" xfId="0" applyFill="1"/>
    <xf numFmtId="4" fontId="0" fillId="0" borderId="0" xfId="0" applyNumberFormat="1"/>
    <xf numFmtId="169" fontId="0" fillId="0" borderId="0" xfId="0" applyNumberFormat="1" applyAlignment="1">
      <alignment horizontal="left"/>
    </xf>
    <xf numFmtId="0" fontId="1" fillId="17" borderId="0" xfId="0" applyFont="1" applyFill="1"/>
    <xf numFmtId="0" fontId="11" fillId="0" borderId="0" xfId="0" applyFont="1"/>
    <xf numFmtId="0" fontId="0" fillId="18" borderId="0" xfId="0" applyFill="1"/>
    <xf numFmtId="164" fontId="0" fillId="0" borderId="0" xfId="0" applyNumberFormat="1"/>
    <xf numFmtId="0" fontId="21" fillId="0" borderId="0" xfId="0" applyFont="1"/>
    <xf numFmtId="0" fontId="22" fillId="5" borderId="0" xfId="0" applyFont="1" applyFill="1"/>
    <xf numFmtId="0" fontId="21" fillId="5" borderId="0" xfId="0" applyFont="1" applyFill="1"/>
    <xf numFmtId="0" fontId="22" fillId="2" borderId="0" xfId="0" applyFont="1" applyFill="1"/>
    <xf numFmtId="0" fontId="21" fillId="2" borderId="0" xfId="0" applyFont="1" applyFill="1"/>
    <xf numFmtId="0" fontId="23" fillId="2" borderId="0" xfId="13" applyFont="1" applyFill="1"/>
    <xf numFmtId="0" fontId="22" fillId="10" borderId="0" xfId="0" applyFont="1" applyFill="1"/>
    <xf numFmtId="0" fontId="21" fillId="10" borderId="0" xfId="0" applyFont="1" applyFill="1"/>
    <xf numFmtId="0" fontId="22" fillId="4" borderId="0" xfId="0" applyFont="1" applyFill="1"/>
    <xf numFmtId="0" fontId="21" fillId="4" borderId="0" xfId="0" applyFont="1" applyFill="1"/>
    <xf numFmtId="43" fontId="21" fillId="0" borderId="0" xfId="1" applyFont="1"/>
    <xf numFmtId="0" fontId="22" fillId="15" borderId="0" xfId="0" applyFont="1" applyFill="1"/>
    <xf numFmtId="0" fontId="21" fillId="15" borderId="0" xfId="0" applyFont="1" applyFill="1"/>
    <xf numFmtId="0" fontId="22" fillId="16" borderId="0" xfId="0" applyFont="1" applyFill="1"/>
    <xf numFmtId="0" fontId="24" fillId="0" borderId="0" xfId="0" applyFont="1"/>
    <xf numFmtId="0" fontId="21" fillId="6" borderId="0" xfId="0" applyFont="1" applyFill="1"/>
    <xf numFmtId="165" fontId="21" fillId="0" borderId="1" xfId="1" applyNumberFormat="1" applyFont="1" applyBorder="1"/>
    <xf numFmtId="9" fontId="21" fillId="0" borderId="0" xfId="2" applyFont="1"/>
    <xf numFmtId="165" fontId="21" fillId="0" borderId="0" xfId="0" applyNumberFormat="1" applyFont="1"/>
    <xf numFmtId="165" fontId="21" fillId="0" borderId="0" xfId="1" applyNumberFormat="1" applyFont="1"/>
    <xf numFmtId="165" fontId="21" fillId="0" borderId="0" xfId="1" applyNumberFormat="1" applyFont="1" applyBorder="1"/>
    <xf numFmtId="0" fontId="22" fillId="0" borderId="0" xfId="0" applyFont="1"/>
    <xf numFmtId="164" fontId="21" fillId="0" borderId="1" xfId="1" applyNumberFormat="1" applyFont="1" applyBorder="1"/>
    <xf numFmtId="165" fontId="21" fillId="0" borderId="1" xfId="1" applyNumberFormat="1" applyFont="1" applyFill="1" applyBorder="1"/>
    <xf numFmtId="0" fontId="25" fillId="0" borderId="0" xfId="0" applyFont="1"/>
    <xf numFmtId="43" fontId="21" fillId="0" borderId="1" xfId="1" applyFont="1" applyBorder="1"/>
    <xf numFmtId="0" fontId="26" fillId="8" borderId="0" xfId="0" applyFont="1" applyFill="1"/>
    <xf numFmtId="0" fontId="21" fillId="8" borderId="0" xfId="0" applyFont="1" applyFill="1"/>
    <xf numFmtId="0" fontId="21" fillId="9" borderId="2" xfId="0" applyFont="1" applyFill="1" applyBorder="1" applyAlignment="1">
      <alignment horizontal="left"/>
    </xf>
    <xf numFmtId="165" fontId="21" fillId="0" borderId="1" xfId="1" applyNumberFormat="1" applyFont="1" applyBorder="1" applyAlignment="1">
      <alignment horizontal="center"/>
    </xf>
    <xf numFmtId="165" fontId="21" fillId="0" borderId="1" xfId="1" applyNumberFormat="1" applyFont="1" applyFill="1" applyBorder="1" applyAlignment="1">
      <alignment horizontal="center"/>
    </xf>
    <xf numFmtId="0" fontId="21" fillId="9" borderId="0" xfId="0" applyFont="1" applyFill="1"/>
    <xf numFmtId="43" fontId="21" fillId="0" borderId="1" xfId="1" applyFont="1" applyBorder="1" applyAlignment="1">
      <alignment horizontal="center"/>
    </xf>
    <xf numFmtId="43" fontId="21" fillId="0" borderId="0" xfId="0" applyNumberFormat="1" applyFont="1"/>
    <xf numFmtId="165" fontId="21" fillId="0" borderId="3" xfId="1" applyNumberFormat="1" applyFont="1" applyBorder="1" applyAlignment="1"/>
    <xf numFmtId="43" fontId="21" fillId="0" borderId="0" xfId="1" applyFont="1" applyBorder="1" applyAlignment="1">
      <alignment horizontal="center"/>
    </xf>
    <xf numFmtId="43" fontId="21" fillId="0" borderId="0" xfId="1" applyFont="1" applyBorder="1"/>
    <xf numFmtId="165" fontId="21" fillId="0" borderId="0" xfId="1" applyNumberFormat="1" applyFont="1" applyBorder="1" applyAlignment="1">
      <alignment horizontal="center"/>
    </xf>
    <xf numFmtId="165" fontId="22" fillId="0" borderId="1" xfId="1" applyNumberFormat="1" applyFont="1" applyBorder="1"/>
    <xf numFmtId="0" fontId="27" fillId="0" borderId="0" xfId="0" applyFont="1"/>
    <xf numFmtId="0" fontId="28" fillId="0" borderId="0" xfId="14"/>
    <xf numFmtId="0" fontId="29" fillId="0" borderId="0" xfId="14" applyFont="1"/>
    <xf numFmtId="0" fontId="30" fillId="0" borderId="0" xfId="14" applyFont="1"/>
    <xf numFmtId="0" fontId="31" fillId="0" borderId="0" xfId="14" applyFont="1"/>
    <xf numFmtId="0" fontId="32" fillId="0" borderId="0" xfId="14" applyFont="1"/>
    <xf numFmtId="0" fontId="33" fillId="0" borderId="0" xfId="14" applyFont="1"/>
    <xf numFmtId="0" fontId="28" fillId="0" borderId="0" xfId="14" applyAlignment="1">
      <alignment horizontal="left"/>
    </xf>
    <xf numFmtId="9" fontId="21" fillId="0" borderId="0" xfId="2" applyFont="1" applyAlignment="1">
      <alignment horizontal="left"/>
    </xf>
    <xf numFmtId="0" fontId="1" fillId="11" borderId="0" xfId="0" applyFont="1" applyFill="1"/>
    <xf numFmtId="164" fontId="21" fillId="0" borderId="1" xfId="1" applyNumberFormat="1" applyFont="1" applyFill="1" applyBorder="1"/>
    <xf numFmtId="165" fontId="21" fillId="11" borderId="1" xfId="1" applyNumberFormat="1" applyFont="1" applyFill="1" applyBorder="1"/>
    <xf numFmtId="43" fontId="21" fillId="0" borderId="0" xfId="2" applyNumberFormat="1" applyFont="1"/>
    <xf numFmtId="0" fontId="34" fillId="0" borderId="0" xfId="15"/>
    <xf numFmtId="0" fontId="51" fillId="0" borderId="15" xfId="15" applyFont="1" applyBorder="1" applyAlignment="1" applyProtection="1">
      <alignment horizontal="center"/>
      <protection locked="0"/>
    </xf>
    <xf numFmtId="0" fontId="51" fillId="0" borderId="15" xfId="53" applyFont="1" applyBorder="1" applyAlignment="1" applyProtection="1">
      <alignment horizontal="center"/>
      <protection locked="0"/>
    </xf>
    <xf numFmtId="1" fontId="51" fillId="0" borderId="15" xfId="15" applyNumberFormat="1" applyFont="1" applyBorder="1" applyAlignment="1" applyProtection="1">
      <alignment horizontal="center"/>
      <protection locked="0"/>
    </xf>
    <xf numFmtId="3" fontId="51" fillId="0" borderId="0" xfId="54" applyNumberFormat="1" applyFont="1" applyFill="1" applyBorder="1" applyAlignment="1" applyProtection="1">
      <alignment horizontal="left"/>
      <protection locked="0"/>
    </xf>
    <xf numFmtId="3" fontId="51" fillId="0" borderId="0" xfId="54" applyNumberFormat="1" applyFont="1" applyFill="1" applyBorder="1" applyProtection="1">
      <alignment horizontal="right"/>
      <protection locked="0"/>
    </xf>
    <xf numFmtId="172" fontId="51" fillId="0" borderId="0" xfId="15" applyNumberFormat="1" applyFont="1" applyAlignment="1" applyProtection="1">
      <alignment horizontal="right"/>
      <protection locked="0"/>
    </xf>
    <xf numFmtId="3" fontId="51" fillId="0" borderId="0" xfId="15" applyNumberFormat="1" applyFont="1" applyAlignment="1" applyProtection="1">
      <alignment horizontal="right"/>
      <protection locked="0"/>
    </xf>
    <xf numFmtId="3" fontId="52" fillId="0" borderId="0" xfId="15" applyNumberFormat="1" applyFont="1" applyProtection="1">
      <protection locked="0"/>
    </xf>
    <xf numFmtId="3" fontId="52" fillId="0" borderId="0" xfId="54" applyNumberFormat="1" applyFont="1" applyFill="1" applyBorder="1" applyAlignment="1" applyProtection="1">
      <alignment horizontal="left" indent="1"/>
      <protection locked="0"/>
    </xf>
    <xf numFmtId="3" fontId="52" fillId="0" borderId="0" xfId="15" applyNumberFormat="1" applyFont="1" applyAlignment="1" applyProtection="1">
      <alignment horizontal="right"/>
      <protection locked="0"/>
    </xf>
    <xf numFmtId="0" fontId="51" fillId="0" borderId="0" xfId="15" applyFont="1" applyProtection="1">
      <protection locked="0"/>
    </xf>
    <xf numFmtId="3" fontId="52" fillId="0" borderId="0" xfId="54" applyNumberFormat="1" applyFont="1" applyFill="1" applyBorder="1" applyAlignment="1" applyProtection="1">
      <alignment horizontal="left" vertical="top" indent="1"/>
      <protection locked="0"/>
    </xf>
    <xf numFmtId="0" fontId="51" fillId="0" borderId="0" xfId="15" applyFont="1" applyAlignment="1" applyProtection="1">
      <alignment horizontal="left"/>
      <protection locked="0"/>
    </xf>
    <xf numFmtId="3" fontId="51" fillId="0" borderId="14" xfId="15" applyNumberFormat="1" applyFont="1" applyBorder="1" applyAlignment="1" applyProtection="1">
      <alignment horizontal="right"/>
      <protection locked="0"/>
    </xf>
    <xf numFmtId="0" fontId="56" fillId="0" borderId="0" xfId="15" applyFont="1" applyProtection="1">
      <protection locked="0"/>
    </xf>
    <xf numFmtId="0" fontId="56" fillId="0" borderId="0" xfId="15" applyFont="1" applyAlignment="1" applyProtection="1">
      <alignment horizontal="center"/>
      <protection locked="0"/>
    </xf>
    <xf numFmtId="0" fontId="56" fillId="0" borderId="0" xfId="56" applyFont="1" applyProtection="1">
      <alignment horizontal="left"/>
      <protection locked="0"/>
    </xf>
    <xf numFmtId="173" fontId="51" fillId="0" borderId="0" xfId="15" applyNumberFormat="1" applyFont="1" applyAlignment="1" applyProtection="1">
      <alignment horizontal="right"/>
      <protection locked="0"/>
    </xf>
    <xf numFmtId="173" fontId="52" fillId="0" borderId="0" xfId="15" applyNumberFormat="1" applyFont="1" applyAlignment="1" applyProtection="1">
      <alignment horizontal="right"/>
      <protection locked="0"/>
    </xf>
    <xf numFmtId="165" fontId="26" fillId="0" borderId="0" xfId="0" applyNumberFormat="1" applyFont="1"/>
    <xf numFmtId="0" fontId="26" fillId="0" borderId="0" xfId="0" applyFont="1"/>
    <xf numFmtId="0" fontId="0" fillId="44" borderId="0" xfId="0" applyFill="1"/>
    <xf numFmtId="1" fontId="9" fillId="0" borderId="0" xfId="10" applyNumberFormat="1"/>
    <xf numFmtId="1" fontId="28" fillId="0" borderId="0" xfId="14" applyNumberFormat="1"/>
    <xf numFmtId="165" fontId="80" fillId="0" borderId="1" xfId="1" applyNumberFormat="1" applyFont="1" applyFill="1" applyBorder="1"/>
    <xf numFmtId="165" fontId="21" fillId="0" borderId="3" xfId="1" applyNumberFormat="1" applyFont="1" applyBorder="1" applyAlignment="1">
      <alignment horizontal="center"/>
    </xf>
    <xf numFmtId="165" fontId="21" fillId="0" borderId="4" xfId="1" applyNumberFormat="1" applyFont="1" applyBorder="1" applyAlignment="1">
      <alignment horizontal="center"/>
    </xf>
    <xf numFmtId="0" fontId="21" fillId="0" borderId="2" xfId="0" applyFont="1" applyBorder="1" applyAlignment="1">
      <alignment horizontal="left"/>
    </xf>
    <xf numFmtId="43" fontId="21" fillId="0" borderId="3" xfId="1" applyFont="1" applyBorder="1" applyAlignment="1">
      <alignment horizontal="center"/>
    </xf>
    <xf numFmtId="43" fontId="21" fillId="0" borderId="4" xfId="1" applyFont="1" applyBorder="1" applyAlignment="1">
      <alignment horizontal="center"/>
    </xf>
    <xf numFmtId="165" fontId="21" fillId="0" borderId="1" xfId="1" applyNumberFormat="1" applyFont="1" applyBorder="1" applyAlignment="1">
      <alignment horizontal="center"/>
    </xf>
    <xf numFmtId="49" fontId="56" fillId="0" borderId="0" xfId="15" applyNumberFormat="1" applyFont="1" applyAlignment="1" applyProtection="1">
      <alignment wrapText="1"/>
      <protection locked="0"/>
    </xf>
    <xf numFmtId="49" fontId="55" fillId="0" borderId="0" xfId="15" applyNumberFormat="1" applyFont="1" applyAlignment="1" applyProtection="1">
      <alignment wrapText="1"/>
      <protection locked="0"/>
    </xf>
    <xf numFmtId="49" fontId="58" fillId="0" borderId="0" xfId="15" applyNumberFormat="1" applyFont="1" applyAlignment="1" applyProtection="1">
      <alignment wrapText="1"/>
      <protection locked="0"/>
    </xf>
    <xf numFmtId="0" fontId="56" fillId="0" borderId="0" xfId="15" applyFont="1" applyAlignment="1" applyProtection="1">
      <alignment wrapText="1"/>
      <protection locked="0"/>
    </xf>
    <xf numFmtId="0" fontId="56" fillId="0" borderId="0" xfId="56" applyFont="1" applyAlignment="1" applyProtection="1">
      <alignment wrapText="1"/>
      <protection locked="0"/>
    </xf>
    <xf numFmtId="0" fontId="58" fillId="0" borderId="0" xfId="55" applyFont="1" applyAlignment="1" applyProtection="1">
      <alignment wrapText="1"/>
      <protection locked="0"/>
    </xf>
    <xf numFmtId="0" fontId="57" fillId="0" borderId="0" xfId="36" applyFont="1" applyAlignment="1" applyProtection="1">
      <alignment horizontal="left" wrapText="1"/>
      <protection locked="0"/>
    </xf>
    <xf numFmtId="0" fontId="55" fillId="0" borderId="0" xfId="55" applyFont="1" applyAlignment="1" applyProtection="1">
      <alignment wrapText="1"/>
      <protection locked="0"/>
    </xf>
    <xf numFmtId="0" fontId="56" fillId="0" borderId="0" xfId="56" applyFont="1" applyAlignment="1" applyProtection="1">
      <alignment horizontal="left" wrapText="1"/>
      <protection locked="0"/>
    </xf>
    <xf numFmtId="0" fontId="58" fillId="0" borderId="0" xfId="15" applyFont="1" applyAlignment="1" applyProtection="1">
      <alignment wrapText="1"/>
      <protection locked="0"/>
    </xf>
    <xf numFmtId="0" fontId="57" fillId="0" borderId="0" xfId="56" applyFont="1" applyAlignment="1" applyProtection="1">
      <alignment wrapText="1"/>
      <protection locked="0"/>
    </xf>
    <xf numFmtId="0" fontId="56" fillId="0" borderId="0" xfId="15" applyFont="1" applyProtection="1">
      <protection locked="0"/>
    </xf>
    <xf numFmtId="0" fontId="55" fillId="0" borderId="0" xfId="56" applyFont="1" applyAlignment="1" applyProtection="1">
      <alignment wrapText="1"/>
      <protection locked="0"/>
    </xf>
    <xf numFmtId="0" fontId="50" fillId="0" borderId="14" xfId="15" applyFont="1" applyBorder="1" applyAlignment="1" applyProtection="1">
      <alignment horizontal="left" wrapText="1"/>
      <protection locked="0"/>
    </xf>
    <xf numFmtId="0" fontId="55" fillId="0" borderId="16" xfId="55" applyFont="1" applyBorder="1" applyAlignment="1" applyProtection="1">
      <alignment wrapText="1"/>
      <protection locked="0"/>
    </xf>
    <xf numFmtId="3" fontId="56" fillId="0" borderId="0" xfId="54" applyNumberFormat="1" applyFont="1" applyFill="1" applyBorder="1" applyAlignment="1" applyProtection="1">
      <alignment horizontal="center" wrapText="1"/>
      <protection locked="0"/>
    </xf>
    <xf numFmtId="0" fontId="4" fillId="0" borderId="8" xfId="9">
      <alignment wrapText="1"/>
    </xf>
    <xf numFmtId="0" fontId="0" fillId="0" borderId="0" xfId="0"/>
    <xf numFmtId="0" fontId="20" fillId="0" borderId="8" xfId="9" applyFont="1">
      <alignment wrapText="1"/>
    </xf>
    <xf numFmtId="0" fontId="0" fillId="0" borderId="8" xfId="0" applyBorder="1"/>
    <xf numFmtId="0" fontId="5" fillId="0" borderId="6" xfId="7">
      <alignment wrapText="1"/>
    </xf>
    <xf numFmtId="0" fontId="0" fillId="45" borderId="0" xfId="0" applyFill="1"/>
    <xf numFmtId="0" fontId="21" fillId="0" borderId="1" xfId="1" applyNumberFormat="1" applyFont="1" applyFill="1" applyBorder="1"/>
    <xf numFmtId="4" fontId="0" fillId="11" borderId="0" xfId="0" applyNumberFormat="1" applyFill="1"/>
    <xf numFmtId="165" fontId="21" fillId="0" borderId="0" xfId="0" applyNumberFormat="1" applyFont="1" applyFill="1"/>
    <xf numFmtId="0" fontId="0" fillId="0" borderId="0" xfId="0" applyFill="1"/>
  </cellXfs>
  <cellStyles count="161">
    <cellStyle name="20% - Accent1 2" xfId="83" xr:uid="{9676C5D1-13E5-4CDE-9EE7-9E8FC67762F0}"/>
    <cellStyle name="20% - Accent2 2" xfId="84" xr:uid="{13713B88-CB82-4A1C-8D2C-0B6DE0D3B6E9}"/>
    <cellStyle name="20% - Accent3 2" xfId="85" xr:uid="{EF0968C6-2A69-4A8C-B281-005B980A0E9A}"/>
    <cellStyle name="20% - Accent4 2" xfId="86" xr:uid="{FE288FFC-3DD4-4AAC-8B75-7A54173BF635}"/>
    <cellStyle name="20% - Accent5 2" xfId="87" xr:uid="{D1B1C333-642B-45DF-A2D3-232A7DDD19DE}"/>
    <cellStyle name="20% - Accent6 2" xfId="88" xr:uid="{2EEF1E28-1C11-4987-9FE0-428D182B2C38}"/>
    <cellStyle name="40% - Accent1 2" xfId="89" xr:uid="{EE67A0B1-B3EE-43FC-9BC9-DFFFCF837539}"/>
    <cellStyle name="40% - Accent2 2" xfId="90" xr:uid="{1DF6AA9F-3B23-4256-97C2-713F85AAA99A}"/>
    <cellStyle name="40% - Accent3 2" xfId="91" xr:uid="{732A0D63-8C85-4861-8914-BEAE7F5EEE6B}"/>
    <cellStyle name="40% - Accent4 2" xfId="92" xr:uid="{DA857207-2B8F-41A3-B3C2-EC6A5E601616}"/>
    <cellStyle name="40% - Accent5 2" xfId="93" xr:uid="{4D54A1DA-597E-4AF8-AA23-FA314A4BA1D1}"/>
    <cellStyle name="40% - Accent6 2" xfId="94" xr:uid="{491BEC96-EC84-4A74-BE9C-1E4E5AACB938}"/>
    <cellStyle name="60% - Accent1 2" xfId="95" xr:uid="{2381A56A-4B8D-4A0C-8C6E-B5FF78D2ED4D}"/>
    <cellStyle name="60% - Accent2 2" xfId="96" xr:uid="{B0C4DF3B-575C-4D13-93D5-1EECCA58FB44}"/>
    <cellStyle name="60% - Accent3 2" xfId="97" xr:uid="{470829C0-A407-4DED-A7CB-27CF427D8F04}"/>
    <cellStyle name="60% - Accent4 2" xfId="98" xr:uid="{B6421944-0E15-470B-9783-E5A92A34F7F0}"/>
    <cellStyle name="60% - Accent5 2" xfId="99" xr:uid="{5F283B23-E208-4926-BDD3-E711F27EEA82}"/>
    <cellStyle name="60% - Accent6 2" xfId="100" xr:uid="{7E42BD8F-146E-4E31-A342-ED53299CFA72}"/>
    <cellStyle name="Accent1 2" xfId="101" xr:uid="{1FD4FB04-081A-4BA6-B0F4-C1A601947EDF}"/>
    <cellStyle name="Accent2 2" xfId="102" xr:uid="{9E456489-3F6E-437E-ADB7-617482C29786}"/>
    <cellStyle name="Accent3 2" xfId="103" xr:uid="{9B3D15C4-8F65-4CA3-A35F-5F30141C1E6A}"/>
    <cellStyle name="Accent4 2" xfId="104" xr:uid="{F57E643C-2FF9-4A8F-A66D-8705B8A5A401}"/>
    <cellStyle name="Accent5 2" xfId="105" xr:uid="{48B126BF-6CBC-48ED-94D5-0B7A73B6FF5B}"/>
    <cellStyle name="Accent6 2" xfId="106" xr:uid="{D339E5F0-0F9E-4088-AE8E-E74142B48D84}"/>
    <cellStyle name="Bad 2" xfId="107" xr:uid="{6D92D050-B956-4BA8-8AE3-FC7D21990C3B}"/>
    <cellStyle name="Body: normal cell" xfId="8" xr:uid="{00000000-0005-0000-0000-000000000000}"/>
    <cellStyle name="Calculation 2" xfId="108" xr:uid="{B17C77D3-3295-4728-A9E2-F13B998A19A9}"/>
    <cellStyle name="Check Cell 2" xfId="109" xr:uid="{06FC306D-4F97-45BA-9D54-72E308E69703}"/>
    <cellStyle name="Column heading" xfId="16" xr:uid="{7E13FB18-6AF2-4877-BC1B-A5C1791FADB0}"/>
    <cellStyle name="Comma" xfId="1" builtinId="3"/>
    <cellStyle name="Comma 2" xfId="60" xr:uid="{AE89B417-4457-4585-A1F5-B3C1529A927B}"/>
    <cellStyle name="Comma 2 2" xfId="68" xr:uid="{51ACF644-CC9C-48E3-B2D4-AAE32E4359BD}"/>
    <cellStyle name="Comma 3" xfId="61" xr:uid="{6A77129D-0E7C-4174-9E69-A289C6AEE962}"/>
    <cellStyle name="Comma 4" xfId="69" xr:uid="{796CC2E3-107B-4A93-B01F-E668ED4C0DC4}"/>
    <cellStyle name="Comma 5" xfId="70" xr:uid="{D8357806-EA43-4DC0-AE9B-C404F27DA006}"/>
    <cellStyle name="Comma 6" xfId="59" xr:uid="{BBE39449-85AB-43E6-9444-31264C656538}"/>
    <cellStyle name="Comma 7" xfId="155" xr:uid="{86B59D40-08D3-4970-BC9B-8A5C6BC13F0C}"/>
    <cellStyle name="Comma 8" xfId="157" xr:uid="{DF5374C5-6462-4CEF-A0E8-FFF2B517FE12}"/>
    <cellStyle name="Corner heading" xfId="17" xr:uid="{AF22B04E-D0F9-4070-8B42-961F90417657}"/>
    <cellStyle name="Currency 2" xfId="71" xr:uid="{4716E4FA-DDFB-4FE7-A744-5088D592EE25}"/>
    <cellStyle name="Currency 3" xfId="81" xr:uid="{DFE1FDD6-74AF-4499-8457-A20C0911ECC3}"/>
    <cellStyle name="Currency 3 2" xfId="110" xr:uid="{A47EED7D-5A97-4410-8F73-53C722A38CEB}"/>
    <cellStyle name="Data" xfId="18" xr:uid="{1E3A7978-E9C4-484F-A0BC-8BC20AF99827}"/>
    <cellStyle name="Data 2" xfId="54" xr:uid="{B437BC8D-3283-4EF9-A011-46050E78C9F4}"/>
    <cellStyle name="Data no deci" xfId="19" xr:uid="{400231E4-E9CB-4E29-9AEE-BE57AD246AB5}"/>
    <cellStyle name="Data Superscript" xfId="20" xr:uid="{8E7CAF28-D0B4-4509-B535-2C55663A2B4A}"/>
    <cellStyle name="Data_1-1A-Regular" xfId="21" xr:uid="{7A324629-762B-4967-9462-D4A1304E94D9}"/>
    <cellStyle name="Explanatory Text 2" xfId="111" xr:uid="{EDC72778-5305-4420-89CD-89B0C920287C}"/>
    <cellStyle name="Font: Calibri, 9pt regular" xfId="4" xr:uid="{00000000-0005-0000-0000-000002000000}"/>
    <cellStyle name="Footnotes: top row" xfId="9" xr:uid="{00000000-0005-0000-0000-000003000000}"/>
    <cellStyle name="Good 2" xfId="112" xr:uid="{1559264C-3EBD-414B-ADA9-34B676DF5CEF}"/>
    <cellStyle name="Header: bottom row" xfId="5" xr:uid="{00000000-0005-0000-0000-000004000000}"/>
    <cellStyle name="Heading 1 2" xfId="113" xr:uid="{0979E492-DE12-404E-B6D0-B11547AD81A1}"/>
    <cellStyle name="Heading 2 2" xfId="114" xr:uid="{B7019E3F-824A-4B19-80EF-60AA2ED63F26}"/>
    <cellStyle name="Heading 3 2" xfId="115" xr:uid="{8C3C913B-3E18-4C76-8728-2E7F02A2459C}"/>
    <cellStyle name="Heading 4 2" xfId="116" xr:uid="{4CD63537-28CB-4D4A-8C32-B1505799FAFE}"/>
    <cellStyle name="Hed Side" xfId="22" xr:uid="{E8E91C03-E4B7-467F-83DC-4B66D0331F21}"/>
    <cellStyle name="Hed Side 2" xfId="53" xr:uid="{535EFD23-EF73-4A86-BA24-1DB322C01220}"/>
    <cellStyle name="Hed Side bold" xfId="23" xr:uid="{425C31B7-AC27-421C-99F5-6A78B800E4D3}"/>
    <cellStyle name="Hed Side Indent" xfId="24" xr:uid="{9FA29B44-275D-4B01-A5E4-7432A0FF8B8A}"/>
    <cellStyle name="Hed Side Regular" xfId="25" xr:uid="{6BB59EF2-4271-44D3-A3AB-4FCA34CA29C9}"/>
    <cellStyle name="Hed Side_1-1A-Regular" xfId="26" xr:uid="{AD3E3CB2-1AD5-4222-9F56-7F9427A66735}"/>
    <cellStyle name="Hed Top" xfId="27" xr:uid="{2584BC20-3372-4C04-B16F-8D8DDF8BA1DF}"/>
    <cellStyle name="Hed Top - SECTION" xfId="28" xr:uid="{C8C2B849-124D-4355-96D4-66466183E00C}"/>
    <cellStyle name="Hed Top_3-new4" xfId="29" xr:uid="{5FFDCB1F-A476-4D59-94D3-9EE9F70ECF09}"/>
    <cellStyle name="Hyperlink" xfId="13" builtinId="8"/>
    <cellStyle name="Hyperlink 2" xfId="152" xr:uid="{10C12AB4-D581-4989-BECB-6E46FE0AC093}"/>
    <cellStyle name="Hyperlink 3" xfId="153" xr:uid="{322CB620-B75D-4525-8754-CFE482EE3224}"/>
    <cellStyle name="Input 2" xfId="117" xr:uid="{A50DC4CA-9CD5-48F0-8CA3-53F98B04ABCC}"/>
    <cellStyle name="Linked Cell 2" xfId="118" xr:uid="{40336347-B25D-4D90-BD7D-0DC9AD2BC79B}"/>
    <cellStyle name="Neutral 2" xfId="119" xr:uid="{980C9E33-8CEE-410D-BBE7-5FD1B6AD763A}"/>
    <cellStyle name="Normal" xfId="0" builtinId="0"/>
    <cellStyle name="Normal 10" xfId="156" xr:uid="{148A3371-3D07-428D-A606-7C084538DAC4}"/>
    <cellStyle name="Normal 11" xfId="154" xr:uid="{5A4DC64E-BA48-4503-83DC-57ABDF1E35BA}"/>
    <cellStyle name="Normal 12" xfId="158" xr:uid="{27F366D7-00C6-4275-B933-936D870B4A05}"/>
    <cellStyle name="Normal 13" xfId="159" xr:uid="{2D1499AD-269A-4241-BBD8-296C73FB8BD4}"/>
    <cellStyle name="Normal 14" xfId="15" xr:uid="{0F9C4BE3-AE40-4946-9508-50A81D7723A2}"/>
    <cellStyle name="Normal 2" xfId="3" xr:uid="{00000000-0005-0000-0000-000007000000}"/>
    <cellStyle name="Normal 2 2" xfId="72" xr:uid="{B158559B-BEEE-4F97-8CB6-0DE2CF9358B4}"/>
    <cellStyle name="Normal 2 3" xfId="73" xr:uid="{0AB47133-4EB6-4CF8-8989-7403286AA830}"/>
    <cellStyle name="Normal 2 4" xfId="30" xr:uid="{46F6A537-6F13-4756-8812-D25690B6DCE5}"/>
    <cellStyle name="Normal 3" xfId="10" xr:uid="{00000000-0005-0000-0000-000008000000}"/>
    <cellStyle name="Normal 3 2" xfId="74" xr:uid="{F042E205-2D9F-427C-A1C7-8E13D30F5CFF}"/>
    <cellStyle name="Normal 3 2 2" xfId="120" xr:uid="{66FD476A-6974-4DAD-9ABB-4595F5E85709}"/>
    <cellStyle name="Normal 3 2 2 2" xfId="121" xr:uid="{E294C937-FBF7-4789-B504-93006B7C5E6F}"/>
    <cellStyle name="Normal 3 2 3" xfId="122" xr:uid="{EAED3EDB-4060-4EB6-B401-488C55403F67}"/>
    <cellStyle name="Normal 3 3" xfId="123" xr:uid="{4F42BFC5-5F7A-4876-A172-58B100BEEAA1}"/>
    <cellStyle name="Normal 3 3 2" xfId="124" xr:uid="{9964C150-3BC4-41EE-95C7-82E959D2B92F}"/>
    <cellStyle name="Normal 3 3 2 2" xfId="125" xr:uid="{E8B18AC9-3E46-4C78-9A3D-2C7477758255}"/>
    <cellStyle name="Normal 3 3 3" xfId="126" xr:uid="{E28D3CCC-E686-4B64-867D-5B2A21E7AA9A}"/>
    <cellStyle name="Normal 3 4" xfId="127" xr:uid="{FFE2FC30-4BC9-47E7-9595-1D5E07921117}"/>
    <cellStyle name="Normal 3 4 2" xfId="128" xr:uid="{468AF8E6-8EA7-4EC3-92C5-21DE115CF26D}"/>
    <cellStyle name="Normal 3 5" xfId="129" xr:uid="{919FECAF-55E2-4464-BB66-BC52458EED5A}"/>
    <cellStyle name="Normal 3 6" xfId="130" xr:uid="{9E67CF40-AAC8-4E3F-B677-58023082101C}"/>
    <cellStyle name="Normal 3 7" xfId="131" xr:uid="{1C9B1FC9-4F99-4503-B75D-BE6854C5CAF5}"/>
    <cellStyle name="Normal 3 8" xfId="62" xr:uid="{1356C709-B79B-484E-BAC9-2E2E648DC37C}"/>
    <cellStyle name="Normal 4" xfId="11" xr:uid="{00000000-0005-0000-0000-000009000000}"/>
    <cellStyle name="Normal 4 2" xfId="75" xr:uid="{0B70B391-0EEC-4173-BCE4-C35236EFD260}"/>
    <cellStyle name="Normal 4 2 2" xfId="132" xr:uid="{28E845B1-7F78-46FF-B7B9-6D14D0B8F65D}"/>
    <cellStyle name="Normal 4 2 2 2" xfId="133" xr:uid="{5ECB3CD5-043E-400C-B452-BB2962DB5DFA}"/>
    <cellStyle name="Normal 4 2 3" xfId="134" xr:uid="{75DA974D-2EDD-4183-B018-F3DF8D89C9EA}"/>
    <cellStyle name="Normal 4 3" xfId="135" xr:uid="{05F51730-E621-4468-B787-2C28A191E038}"/>
    <cellStyle name="Normal 4 3 2" xfId="136" xr:uid="{C87E779C-B43E-4A28-A539-D85C129F6367}"/>
    <cellStyle name="Normal 4 3 2 2" xfId="137" xr:uid="{8FB3FB3E-3EB7-4AEF-B403-2C13AF7600BA}"/>
    <cellStyle name="Normal 4 3 3" xfId="138" xr:uid="{7788C318-500D-4758-BDE8-D2D65C8B5083}"/>
    <cellStyle name="Normal 4 4" xfId="139" xr:uid="{7C4DE68A-0369-4AF2-B232-BC1FE551BA2B}"/>
    <cellStyle name="Normal 4 4 2" xfId="140" xr:uid="{DAFE5E0A-11D5-4323-9E87-BC06BEE8229A}"/>
    <cellStyle name="Normal 4 5" xfId="141" xr:uid="{8C20FD40-B0CB-47D8-91E8-E291CD3096DD}"/>
    <cellStyle name="Normal 4 6" xfId="142" xr:uid="{48A8FD35-3EBF-47B4-9E02-1E56196483A2}"/>
    <cellStyle name="Normal 4 7" xfId="143" xr:uid="{276DB7B4-DD92-4EC5-8AE0-8C7A387A6A7A}"/>
    <cellStyle name="Normal 4 8" xfId="63" xr:uid="{E0CE42B4-C687-4C7B-BA83-977B464D791D}"/>
    <cellStyle name="Normal 5" xfId="12" xr:uid="{00000000-0005-0000-0000-00000A000000}"/>
    <cellStyle name="Normal 5 2" xfId="76" xr:uid="{E6B62C5D-AC6A-41DF-95B3-66AD3286EC15}"/>
    <cellStyle name="Normal 5 3" xfId="144" xr:uid="{C1E007D9-BE9A-4A3F-A9C0-520D1BB72996}"/>
    <cellStyle name="Normal 5 4" xfId="64" xr:uid="{766299FE-18FB-48D9-9132-48CA2A40D96C}"/>
    <cellStyle name="Normal 6" xfId="14" xr:uid="{C4487066-6536-4873-8E85-05AEC327DC3D}"/>
    <cellStyle name="Normal 6 2" xfId="145" xr:uid="{3CEB7A57-B224-4899-B75E-7DEDEE296D95}"/>
    <cellStyle name="Normal 6 3" xfId="77" xr:uid="{AB44D7E6-6F33-41AA-B84F-CE522E2DECBA}"/>
    <cellStyle name="Normal 7" xfId="57" xr:uid="{6442467C-AFEC-4752-8210-F9B5EC6F036A}"/>
    <cellStyle name="Normal 7 2" xfId="67" xr:uid="{DEA2A285-BB43-414F-858F-8DE08A21F9FE}"/>
    <cellStyle name="Normal 8" xfId="58" xr:uid="{899C1CEB-E174-492F-9FCC-A93AD0FD192E}"/>
    <cellStyle name="Normal 9" xfId="78" xr:uid="{1312053C-E610-470F-A68D-A3F257EE4BD8}"/>
    <cellStyle name="Note 2" xfId="82" xr:uid="{A4AB6393-B6EB-4AD5-8C69-C33B4ED474FD}"/>
    <cellStyle name="Note 2 2" xfId="146" xr:uid="{14C379B7-25E9-4DF7-B62C-7F0D4A5C2484}"/>
    <cellStyle name="Output 2" xfId="147" xr:uid="{8A1832E0-FC51-478F-8AD3-E4561738C191}"/>
    <cellStyle name="Parent row" xfId="7" xr:uid="{00000000-0005-0000-0000-00000B000000}"/>
    <cellStyle name="Percent" xfId="2" builtinId="5"/>
    <cellStyle name="Percent 2" xfId="65" xr:uid="{B5BEEF0B-D433-4BE8-8468-E187CFEC7926}"/>
    <cellStyle name="Percent 2 2" xfId="79" xr:uid="{4FE4A331-207B-4983-AB3D-B26206C1B95A}"/>
    <cellStyle name="Percent 3" xfId="66" xr:uid="{58D408F9-1951-4E92-A426-92612C81661F}"/>
    <cellStyle name="Percent 3 2" xfId="148" xr:uid="{594645A8-7E45-4032-8617-BF6B6DA6959E}"/>
    <cellStyle name="Percent 4" xfId="80" xr:uid="{EB5C12E9-166C-42BB-8546-BBED978168BB}"/>
    <cellStyle name="Percent 5" xfId="160" xr:uid="{D2E7B0C1-686E-449D-815D-A238431D2D75}"/>
    <cellStyle name="Reference" xfId="31" xr:uid="{C8B5DC0F-7626-431B-8068-BCFC148FF19B}"/>
    <cellStyle name="Row heading" xfId="32" xr:uid="{BC691730-4483-439C-8024-0BB183A2F652}"/>
    <cellStyle name="Source Hed" xfId="33" xr:uid="{A16E5817-D5B5-4EC1-AF43-BB4CB4A9152C}"/>
    <cellStyle name="Source Letter" xfId="34" xr:uid="{D16245EE-0EF1-4CCF-AA9D-C319B4DC1782}"/>
    <cellStyle name="Source Superscript" xfId="35" xr:uid="{9D5DBF68-0EC4-4058-87A6-840712C6DD10}"/>
    <cellStyle name="Source Superscript 2" xfId="55" xr:uid="{4B1566AA-18F2-4986-93C8-CE442039767E}"/>
    <cellStyle name="Source Text" xfId="36" xr:uid="{97BDFB4D-CE18-4A3E-88C5-8C63FF959087}"/>
    <cellStyle name="Source Text 2" xfId="56" xr:uid="{3D002E2D-6E15-47D4-9A61-627BB98C7DFB}"/>
    <cellStyle name="State" xfId="37" xr:uid="{ACD17D09-616D-4659-96EB-B8FBCA6A11F6}"/>
    <cellStyle name="Superscript" xfId="38" xr:uid="{CA953674-6D72-4261-8C4B-DB381B45A116}"/>
    <cellStyle name="Table Data" xfId="39" xr:uid="{4F471D38-343F-4F0D-84EC-2BACA16524C1}"/>
    <cellStyle name="Table Head Top" xfId="40" xr:uid="{82CE94E7-D75E-413C-914E-E68CC458F864}"/>
    <cellStyle name="Table Hed Side" xfId="41" xr:uid="{6EF7725A-A22D-437A-80EA-5D935EA2190B}"/>
    <cellStyle name="Table title" xfId="6" xr:uid="{00000000-0005-0000-0000-00000D000000}"/>
    <cellStyle name="Table Title 2" xfId="42" xr:uid="{447393E3-F48B-43E6-87CC-BA670017081F}"/>
    <cellStyle name="Title 2" xfId="149" xr:uid="{7D791B79-39E8-46C2-BC38-C6C587C56159}"/>
    <cellStyle name="Title Text" xfId="43" xr:uid="{4A3EAF37-4216-42FC-9079-1E6D48138C09}"/>
    <cellStyle name="Title Text 1" xfId="44" xr:uid="{D3BBD620-5BD2-46E0-B69F-4D22E939F7FA}"/>
    <cellStyle name="Title Text 2" xfId="45" xr:uid="{08591736-939F-40F7-9C49-1A124DC1472D}"/>
    <cellStyle name="Title-1" xfId="46" xr:uid="{45FB2D35-B21A-46EC-A622-A2CBCE829D64}"/>
    <cellStyle name="Title-2" xfId="47" xr:uid="{2D4030CE-3D14-4A6D-A338-BD1E91B58C2D}"/>
    <cellStyle name="Title-3" xfId="48" xr:uid="{14F7E604-1BBA-419D-86E1-0828A27C0C22}"/>
    <cellStyle name="Total 2" xfId="150" xr:uid="{3152E234-5311-4EE5-9542-F397B2374F62}"/>
    <cellStyle name="Warning Text 2" xfId="151" xr:uid="{08302B8E-8879-4B74-AD76-3FBC932C3FDF}"/>
    <cellStyle name="Wrap" xfId="49" xr:uid="{33CAA711-9208-40BF-96C3-0DB50656EF35}"/>
    <cellStyle name="Wrap Bold" xfId="50" xr:uid="{57DB918A-8449-4643-8F0D-93FEB1550991}"/>
    <cellStyle name="Wrap Title" xfId="51" xr:uid="{1C96E3AA-A3AC-4AA7-AF5C-DF39A5AB1406}"/>
    <cellStyle name="Wrap_NTS99-~11" xfId="52" xr:uid="{27489482-7A64-4F0F-9B19-3E2F6FF57A23}"/>
  </cellStyles>
  <dxfs count="0"/>
  <tableStyles count="0" defaultTableStyle="TableStyleMedium2" defaultPivotStyle="PivotStyleLight16"/>
  <colors>
    <mruColors>
      <color rgb="FFCC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externalLink" Target="externalLinks/externalLink3.xml"/><Relationship Id="rId50" Type="http://schemas.openxmlformats.org/officeDocument/2006/relationships/externalLink" Target="externalLinks/externalLink6.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externalLink" Target="externalLinks/externalLink1.xml"/><Relationship Id="rId53"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8.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externalLink" Target="externalLinks/externalLink4.xml"/><Relationship Id="rId56"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externalLink" Target="externalLinks/externalLink7.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externalLink" Target="externalLinks/externalLink2.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5.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 Id="rId4" Type="http://schemas.openxmlformats.org/officeDocument/2006/relationships/chartUserShapes" Target="../drawings/drawing3.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4.xml"/><Relationship Id="rId1" Type="http://schemas.microsoft.com/office/2011/relationships/chartStyle" Target="style4.xml"/><Relationship Id="rId4" Type="http://schemas.openxmlformats.org/officeDocument/2006/relationships/chartUserShapes" Target="../drawings/drawing5.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5.xml"/><Relationship Id="rId1" Type="http://schemas.microsoft.com/office/2011/relationships/chartStyle" Target="style5.xml"/><Relationship Id="rId4" Type="http://schemas.openxmlformats.org/officeDocument/2006/relationships/chartUserShapes" Target="../drawings/drawing6.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10.xml"/><Relationship Id="rId1" Type="http://schemas.microsoft.com/office/2011/relationships/chartStyle" Target="style10.xml"/><Relationship Id="rId4" Type="http://schemas.openxmlformats.org/officeDocument/2006/relationships/chartUserShapes" Target="../drawings/drawing9.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12.xml"/><Relationship Id="rId1" Type="http://schemas.microsoft.com/office/2011/relationships/chartStyle" Target="style12.xml"/><Relationship Id="rId4" Type="http://schemas.openxmlformats.org/officeDocument/2006/relationships/chartUserShapes" Target="../drawings/drawing11.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13.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14.xml"/><Relationship Id="rId1" Type="http://schemas.microsoft.com/office/2011/relationships/chartStyle" Target="style14.xml"/><Relationship Id="rId4" Type="http://schemas.openxmlformats.org/officeDocument/2006/relationships/chartUserShapes" Target="../drawings/drawing14.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15.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chartUserShapes" Target="../drawings/drawing17.xml"/><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19.xml"/><Relationship Id="rId1" Type="http://schemas.microsoft.com/office/2011/relationships/chartStyle" Target="style19.xml"/><Relationship Id="rId4" Type="http://schemas.openxmlformats.org/officeDocument/2006/relationships/chartUserShapes" Target="../drawings/drawing18.xml"/></Relationships>
</file>

<file path=xl/charts/_rels/chart20.xml.rels><?xml version="1.0" encoding="UTF-8" standalone="yes"?>
<Relationships xmlns="http://schemas.openxmlformats.org/package/2006/relationships"><Relationship Id="rId3" Type="http://schemas.openxmlformats.org/officeDocument/2006/relationships/chartUserShapes" Target="../drawings/drawing19.xml"/><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21.xml"/><Relationship Id="rId1" Type="http://schemas.microsoft.com/office/2011/relationships/chartStyle" Target="style21.xml"/><Relationship Id="rId4" Type="http://schemas.openxmlformats.org/officeDocument/2006/relationships/chartUserShapes" Target="../drawings/drawing20.xml"/></Relationships>
</file>

<file path=xl/charts/_rels/chart22.xml.rels><?xml version="1.0" encoding="UTF-8" standalone="yes"?>
<Relationships xmlns="http://schemas.openxmlformats.org/package/2006/relationships"><Relationship Id="rId3" Type="http://schemas.openxmlformats.org/officeDocument/2006/relationships/chartUserShapes" Target="../drawings/drawing22.xml"/><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23.xml"/><Relationship Id="rId1" Type="http://schemas.microsoft.com/office/2011/relationships/chartStyle" Target="style23.xml"/><Relationship Id="rId4" Type="http://schemas.openxmlformats.org/officeDocument/2006/relationships/chartUserShapes" Target="../drawings/drawing23.xml"/></Relationships>
</file>

<file path=xl/charts/_rels/chart24.xml.rels><?xml version="1.0" encoding="UTF-8" standalone="yes"?>
<Relationships xmlns="http://schemas.openxmlformats.org/package/2006/relationships"><Relationship Id="rId3" Type="http://schemas.openxmlformats.org/officeDocument/2006/relationships/chartUserShapes" Target="../drawings/drawing24.xml"/><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8532346918173689"/>
          <c:y val="0.19677381911419489"/>
          <c:w val="0.78193879611202444"/>
          <c:h val="0.68131666709978078"/>
        </c:manualLayout>
      </c:layout>
      <c:barChart>
        <c:barDir val="col"/>
        <c:grouping val="stacked"/>
        <c:varyColors val="0"/>
        <c:ser>
          <c:idx val="0"/>
          <c:order val="0"/>
          <c:tx>
            <c:strRef>
              <c:f>'1. Transportation'!$J$12</c:f>
              <c:strCache>
                <c:ptCount val="1"/>
                <c:pt idx="0">
                  <c:v>Total CO2e</c:v>
                </c:pt>
              </c:strCache>
            </c:strRef>
          </c:tx>
          <c:spPr>
            <a:solidFill>
              <a:schemeClr val="accent1"/>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3-59A2-4E1A-A9F8-41785E16D83E}"/>
              </c:ext>
            </c:extLst>
          </c:dPt>
          <c:dPt>
            <c:idx val="1"/>
            <c:invertIfNegative val="0"/>
            <c:bubble3D val="0"/>
            <c:spPr>
              <a:solidFill>
                <a:schemeClr val="accent3"/>
              </a:solidFill>
              <a:ln>
                <a:noFill/>
              </a:ln>
              <a:effectLst/>
            </c:spPr>
            <c:extLst>
              <c:ext xmlns:c16="http://schemas.microsoft.com/office/drawing/2014/chart" uri="{C3380CC4-5D6E-409C-BE32-E72D297353CC}">
                <c16:uniqueId val="{00000004-253D-4B11-918D-5EDF222B710C}"/>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5-D0DF-4B6D-96EC-0376B50B1F07}"/>
              </c:ext>
            </c:extLst>
          </c:dPt>
          <c:dLbls>
            <c:dLbl>
              <c:idx val="0"/>
              <c:layout>
                <c:manualLayout>
                  <c:x val="-1.098901098901099E-2"/>
                  <c:y val="-0.3728801226579350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9A2-4E1A-A9F8-41785E16D83E}"/>
                </c:ext>
              </c:extLst>
            </c:dLbl>
            <c:dLbl>
              <c:idx val="1"/>
              <c:layout>
                <c:manualLayout>
                  <c:x val="-3.663003663003663E-3"/>
                  <c:y val="-0.345488249612362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53D-4B11-918D-5EDF222B710C}"/>
                </c:ext>
              </c:extLst>
            </c:dLbl>
            <c:dLbl>
              <c:idx val="2"/>
              <c:layout>
                <c:manualLayout>
                  <c:x val="0"/>
                  <c:y val="-0.34491215625073895"/>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0DF-4B6D-96EC-0376B50B1F0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'1. Transportation'!$K$8:$M$8</c:f>
              <c:strCache>
                <c:ptCount val="3"/>
                <c:pt idx="0">
                  <c:v>EPS 2021</c:v>
                </c:pt>
                <c:pt idx="1">
                  <c:v>EPA 2021</c:v>
                </c:pt>
                <c:pt idx="2">
                  <c:v>EIA 2021</c:v>
                </c:pt>
              </c:strCache>
            </c:strRef>
          </c:cat>
          <c:val>
            <c:numRef>
              <c:f>'1. Transportation'!$K$12:$M$12</c:f>
              <c:numCache>
                <c:formatCode>_(* #,##0_);_(* \(#,##0\);_(* "-"??_);_(@_)</c:formatCode>
                <c:ptCount val="3"/>
                <c:pt idx="0">
                  <c:v>1707.6601071145899</c:v>
                </c:pt>
                <c:pt idx="1">
                  <c:v>1708.2999999999993</c:v>
                </c:pt>
                <c:pt idx="2">
                  <c:v>1741.377</c:v>
                </c:pt>
              </c:numCache>
            </c:numRef>
          </c:val>
          <c:extLst>
            <c:ext xmlns:c16="http://schemas.microsoft.com/office/drawing/2014/chart" uri="{C3380CC4-5D6E-409C-BE32-E72D297353CC}">
              <c16:uniqueId val="{00000000-253D-4B11-918D-5EDF222B710C}"/>
            </c:ext>
          </c:extLst>
        </c:ser>
        <c:dLbls>
          <c:showLegendKey val="0"/>
          <c:showVal val="1"/>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'1. Transportation'!$J$10</c:f>
              <c:strCache>
                <c:ptCount val="1"/>
                <c:pt idx="0">
                  <c:v>CH4</c:v>
                </c:pt>
              </c:strCache>
            </c:strRef>
          </c:tx>
          <c:spPr>
            <a:solidFill>
              <a:srgbClr val="102040"/>
            </a:solidFill>
            <a:ln>
              <a:noFill/>
            </a:ln>
            <a:effectLst/>
          </c:spPr>
          <c:invertIfNegative val="0"/>
          <c:dPt>
            <c:idx val="1"/>
            <c:invertIfNegative val="0"/>
            <c:bubble3D val="0"/>
            <c:spPr>
              <a:solidFill>
                <a:srgbClr val="102040"/>
              </a:solidFill>
              <a:ln>
                <a:noFill/>
              </a:ln>
              <a:effectLst/>
            </c:spPr>
            <c:extLst>
              <c:ext xmlns:c16="http://schemas.microsoft.com/office/drawing/2014/chart" uri="{C3380CC4-5D6E-409C-BE32-E72D297353CC}">
                <c16:uniqueId val="{00000004-253D-4B11-918D-5EDF222B710C}"/>
              </c:ext>
            </c:extLst>
          </c:dPt>
          <c:cat>
            <c:strRef>
              <c:f>'1. Transportation'!$K$8:$L$8</c:f>
              <c:strCache>
                <c:ptCount val="2"/>
                <c:pt idx="0">
                  <c:v>EPS 2021</c:v>
                </c:pt>
                <c:pt idx="1">
                  <c:v>EPA 2021</c:v>
                </c:pt>
              </c:strCache>
            </c:strRef>
          </c:cat>
          <c:val>
            <c:numRef>
              <c:f>'1. Transportation'!$K$10:$L$10</c:f>
              <c:numCache>
                <c:formatCode>_(* #,##0_);_(* \(#,##0\);_(* "-"??_);_(@_)</c:formatCode>
                <c:ptCount val="2"/>
                <c:pt idx="0">
                  <c:v>1.97914824856</c:v>
                </c:pt>
                <c:pt idx="1">
                  <c:v>2.6</c:v>
                </c:pt>
              </c:numCache>
            </c:numRef>
          </c:val>
          <c:extLst>
            <c:ext xmlns:c16="http://schemas.microsoft.com/office/drawing/2014/chart" uri="{C3380CC4-5D6E-409C-BE32-E72D297353CC}">
              <c16:uniqueId val="{00000000-253D-4B11-918D-5EDF222B710C}"/>
            </c:ext>
          </c:extLst>
        </c:ser>
        <c:ser>
          <c:idx val="1"/>
          <c:order val="1"/>
          <c:tx>
            <c:strRef>
              <c:f>'1. Transportation'!$J$11</c:f>
              <c:strCache>
                <c:ptCount val="1"/>
                <c:pt idx="0">
                  <c:v>N2O</c:v>
                </c:pt>
              </c:strCache>
            </c:strRef>
          </c:tx>
          <c:spPr>
            <a:solidFill>
              <a:srgbClr val="025E73"/>
            </a:solidFill>
            <a:ln>
              <a:noFill/>
            </a:ln>
            <a:effectLst/>
          </c:spPr>
          <c:invertIfNegative val="0"/>
          <c:dPt>
            <c:idx val="1"/>
            <c:invertIfNegative val="0"/>
            <c:bubble3D val="0"/>
            <c:spPr>
              <a:solidFill>
                <a:srgbClr val="025E73"/>
              </a:solidFill>
              <a:ln>
                <a:noFill/>
              </a:ln>
              <a:effectLst/>
            </c:spPr>
            <c:extLst>
              <c:ext xmlns:c16="http://schemas.microsoft.com/office/drawing/2014/chart" uri="{C3380CC4-5D6E-409C-BE32-E72D297353CC}">
                <c16:uniqueId val="{0000000F-E025-4648-8800-2F4FDB402991}"/>
              </c:ext>
            </c:extLst>
          </c:dPt>
          <c:cat>
            <c:strRef>
              <c:f>'1. Transportation'!$K$8:$L$8</c:f>
              <c:strCache>
                <c:ptCount val="2"/>
                <c:pt idx="0">
                  <c:v>EPS 2021</c:v>
                </c:pt>
                <c:pt idx="1">
                  <c:v>EPA 2021</c:v>
                </c:pt>
              </c:strCache>
            </c:strRef>
          </c:cat>
          <c:val>
            <c:numRef>
              <c:f>'1. Transportation'!$K$11:$L$11</c:f>
              <c:numCache>
                <c:formatCode>_(* #,##0_);_(* \(#,##0\);_(* "-"??_);_(@_)</c:formatCode>
                <c:ptCount val="2"/>
                <c:pt idx="0">
                  <c:v>11.361777666029999</c:v>
                </c:pt>
                <c:pt idx="1">
                  <c:v>16.8</c:v>
                </c:pt>
              </c:numCache>
            </c:numRef>
          </c:val>
          <c:extLst>
            <c:ext xmlns:c16="http://schemas.microsoft.com/office/drawing/2014/chart" uri="{C3380CC4-5D6E-409C-BE32-E72D297353CC}">
              <c16:uniqueId val="{0000000E-E025-4648-8800-2F4FDB402991}"/>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2127837926509186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3518328958880144"/>
          <c:y val="0.11191044344733513"/>
          <c:w val="0.68830186049752629"/>
          <c:h val="0.73813535684277087"/>
        </c:manualLayout>
      </c:layout>
      <c:barChart>
        <c:barDir val="bar"/>
        <c:grouping val="clustered"/>
        <c:varyColors val="0"/>
        <c:ser>
          <c:idx val="0"/>
          <c:order val="0"/>
          <c:tx>
            <c:strRef>
              <c:f>'1. Transportation'!$K$26</c:f>
              <c:strCache>
                <c:ptCount val="1"/>
                <c:pt idx="0">
                  <c:v>EPS 2021</c:v>
                </c:pt>
              </c:strCache>
            </c:strRef>
          </c:tx>
          <c:spPr>
            <a:solidFill>
              <a:schemeClr val="accent4">
                <a:lumMod val="75000"/>
              </a:schemeClr>
            </a:solidFill>
            <a:ln>
              <a:noFill/>
            </a:ln>
            <a:effectLst/>
          </c:spPr>
          <c:invertIfNegative val="0"/>
          <c:cat>
            <c:strRef>
              <c:f>'1. Transportation'!$J$27:$J$32</c:f>
              <c:strCache>
                <c:ptCount val="6"/>
                <c:pt idx="0">
                  <c:v>Gasoline</c:v>
                </c:pt>
                <c:pt idx="1">
                  <c:v>Distillate Fuel Oil</c:v>
                </c:pt>
                <c:pt idx="2">
                  <c:v>Jet Fuel</c:v>
                </c:pt>
                <c:pt idx="3">
                  <c:v>Aviation Gasoline</c:v>
                </c:pt>
                <c:pt idx="4">
                  <c:v>Residual Fuel Oil</c:v>
                </c:pt>
                <c:pt idx="5">
                  <c:v>Natural Gas</c:v>
                </c:pt>
              </c:strCache>
            </c:strRef>
          </c:cat>
          <c:val>
            <c:numRef>
              <c:f>'1. Transportation'!$K$27:$K$32</c:f>
              <c:numCache>
                <c:formatCode>_(* #,##0_);_(* \(#,##0\);_(* "-"??_);_(@_)</c:formatCode>
                <c:ptCount val="6"/>
                <c:pt idx="0">
                  <c:v>1029.4624499999998</c:v>
                </c:pt>
                <c:pt idx="1">
                  <c:v>479.58711</c:v>
                </c:pt>
                <c:pt idx="2">
                  <c:v>157.2989</c:v>
                </c:pt>
                <c:pt idx="3">
                  <c:v>0</c:v>
                </c:pt>
                <c:pt idx="4">
                  <c:v>24.1831</c:v>
                </c:pt>
                <c:pt idx="5">
                  <c:v>3.1744798000000003</c:v>
                </c:pt>
              </c:numCache>
            </c:numRef>
          </c:val>
          <c:extLst>
            <c:ext xmlns:c16="http://schemas.microsoft.com/office/drawing/2014/chart" uri="{C3380CC4-5D6E-409C-BE32-E72D297353CC}">
              <c16:uniqueId val="{00000000-F8A9-4421-A3D5-523778F1201D}"/>
            </c:ext>
          </c:extLst>
        </c:ser>
        <c:ser>
          <c:idx val="1"/>
          <c:order val="1"/>
          <c:tx>
            <c:strRef>
              <c:f>'1. Transportation'!$L$26</c:f>
              <c:strCache>
                <c:ptCount val="1"/>
                <c:pt idx="0">
                  <c:v>EPA 2021</c:v>
                </c:pt>
              </c:strCache>
            </c:strRef>
          </c:tx>
          <c:spPr>
            <a:solidFill>
              <a:schemeClr val="accent1"/>
            </a:solidFill>
            <a:ln>
              <a:noFill/>
            </a:ln>
            <a:effectLst/>
          </c:spPr>
          <c:invertIfNegative val="0"/>
          <c:cat>
            <c:strRef>
              <c:f>'1. Transportation'!$J$27:$J$32</c:f>
              <c:strCache>
                <c:ptCount val="6"/>
                <c:pt idx="0">
                  <c:v>Gasoline</c:v>
                </c:pt>
                <c:pt idx="1">
                  <c:v>Distillate Fuel Oil</c:v>
                </c:pt>
                <c:pt idx="2">
                  <c:v>Jet Fuel</c:v>
                </c:pt>
                <c:pt idx="3">
                  <c:v>Aviation Gasoline</c:v>
                </c:pt>
                <c:pt idx="4">
                  <c:v>Residual Fuel Oil</c:v>
                </c:pt>
                <c:pt idx="5">
                  <c:v>Natural Gas</c:v>
                </c:pt>
              </c:strCache>
            </c:strRef>
          </c:cat>
          <c:val>
            <c:numRef>
              <c:f>'1. Transportation'!$L$27:$L$32</c:f>
              <c:numCache>
                <c:formatCode>_(* #,##0_);_(* \(#,##0\);_(* "-"??_);_(@_)</c:formatCode>
                <c:ptCount val="6"/>
                <c:pt idx="0">
                  <c:v>1028.7</c:v>
                </c:pt>
                <c:pt idx="1">
                  <c:v>488.1</c:v>
                </c:pt>
                <c:pt idx="2">
                  <c:v>105.1</c:v>
                </c:pt>
                <c:pt idx="3">
                  <c:v>1.5</c:v>
                </c:pt>
                <c:pt idx="4">
                  <c:v>46.2</c:v>
                </c:pt>
                <c:pt idx="5">
                  <c:v>0.79999999999999716</c:v>
                </c:pt>
              </c:numCache>
            </c:numRef>
          </c:val>
          <c:extLst>
            <c:ext xmlns:c16="http://schemas.microsoft.com/office/drawing/2014/chart" uri="{C3380CC4-5D6E-409C-BE32-E72D297353CC}">
              <c16:uniqueId val="{00000001-F8A9-4421-A3D5-523778F1201D}"/>
            </c:ext>
          </c:extLst>
        </c:ser>
        <c:ser>
          <c:idx val="2"/>
          <c:order val="2"/>
          <c:tx>
            <c:strRef>
              <c:f>'1. Transportation'!$M$26</c:f>
              <c:strCache>
                <c:ptCount val="1"/>
                <c:pt idx="0">
                  <c:v>EIA 2021</c:v>
                </c:pt>
              </c:strCache>
            </c:strRef>
          </c:tx>
          <c:spPr>
            <a:solidFill>
              <a:schemeClr val="accent5"/>
            </a:solidFill>
            <a:ln>
              <a:noFill/>
            </a:ln>
            <a:effectLst/>
          </c:spPr>
          <c:invertIfNegative val="0"/>
          <c:cat>
            <c:strRef>
              <c:f>'1. Transportation'!$J$27:$J$32</c:f>
              <c:strCache>
                <c:ptCount val="6"/>
                <c:pt idx="0">
                  <c:v>Gasoline</c:v>
                </c:pt>
                <c:pt idx="1">
                  <c:v>Distillate Fuel Oil</c:v>
                </c:pt>
                <c:pt idx="2">
                  <c:v>Jet Fuel</c:v>
                </c:pt>
                <c:pt idx="3">
                  <c:v>Aviation Gasoline</c:v>
                </c:pt>
                <c:pt idx="4">
                  <c:v>Residual Fuel Oil</c:v>
                </c:pt>
                <c:pt idx="5">
                  <c:v>Natural Gas</c:v>
                </c:pt>
              </c:strCache>
            </c:strRef>
          </c:cat>
          <c:val>
            <c:numRef>
              <c:f>'1. Transportation'!$M$27:$M$32</c:f>
              <c:numCache>
                <c:formatCode>_(* #,##0_);_(* \(#,##0\);_(* "-"??_);_(@_)</c:formatCode>
                <c:ptCount val="6"/>
                <c:pt idx="0">
                  <c:v>1024.604</c:v>
                </c:pt>
                <c:pt idx="1">
                  <c:v>459.30399999999997</c:v>
                </c:pt>
                <c:pt idx="2">
                  <c:v>204.785</c:v>
                </c:pt>
                <c:pt idx="3">
                  <c:v>1.49</c:v>
                </c:pt>
                <c:pt idx="4">
                  <c:v>46.171999999999997</c:v>
                </c:pt>
                <c:pt idx="5">
                  <c:v>65.090999999999994</c:v>
                </c:pt>
              </c:numCache>
            </c:numRef>
          </c:val>
          <c:extLst>
            <c:ext xmlns:c16="http://schemas.microsoft.com/office/drawing/2014/chart" uri="{C3380CC4-5D6E-409C-BE32-E72D297353CC}">
              <c16:uniqueId val="{00000001-8CB2-47F2-833B-F5E356FE3380}"/>
            </c:ext>
          </c:extLst>
        </c:ser>
        <c:dLbls>
          <c:showLegendKey val="0"/>
          <c:showVal val="0"/>
          <c:showCatName val="0"/>
          <c:showSerName val="0"/>
          <c:showPercent val="0"/>
          <c:showBubbleSize val="0"/>
        </c:dLbls>
        <c:gapWidth val="80"/>
        <c:axId val="762208784"/>
        <c:axId val="762212944"/>
      </c:barChart>
      <c:catAx>
        <c:axId val="762208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12944"/>
        <c:crosses val="autoZero"/>
        <c:auto val="1"/>
        <c:lblAlgn val="ctr"/>
        <c:lblOffset val="100"/>
        <c:noMultiLvlLbl val="0"/>
      </c:catAx>
      <c:valAx>
        <c:axId val="762212944"/>
        <c:scaling>
          <c:orientation val="minMax"/>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08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29136613788379095"/>
          <c:y val="0.11191044344733513"/>
          <c:w val="0.64007786526684163"/>
          <c:h val="0.74697650598553234"/>
        </c:manualLayout>
      </c:layout>
      <c:barChart>
        <c:barDir val="bar"/>
        <c:grouping val="clustered"/>
        <c:varyColors val="0"/>
        <c:ser>
          <c:idx val="0"/>
          <c:order val="0"/>
          <c:tx>
            <c:strRef>
              <c:f>'1. Transportation'!$K$51</c:f>
              <c:strCache>
                <c:ptCount val="1"/>
                <c:pt idx="0">
                  <c:v>EPS 2021</c:v>
                </c:pt>
              </c:strCache>
            </c:strRef>
          </c:tx>
          <c:spPr>
            <a:solidFill>
              <a:schemeClr val="accent6"/>
            </a:solidFill>
            <a:ln>
              <a:noFill/>
            </a:ln>
            <a:effectLst/>
          </c:spPr>
          <c:invertIfNegative val="0"/>
          <c:cat>
            <c:strRef>
              <c:f>'1. Transportation'!$J$52:$J$53</c:f>
              <c:strCache>
                <c:ptCount val="2"/>
                <c:pt idx="0">
                  <c:v>Passenger Cars and Light-Duty Trucks</c:v>
                </c:pt>
                <c:pt idx="1">
                  <c:v>Medium and Heavy Duty Trucks</c:v>
                </c:pt>
              </c:strCache>
            </c:strRef>
          </c:cat>
          <c:val>
            <c:numRef>
              <c:f>'1. Transportation'!$K$52:$K$53</c:f>
              <c:numCache>
                <c:formatCode>_(* #,##0_);_(* \(#,##0\);_(* "-"??_);_(@_)</c:formatCode>
                <c:ptCount val="2"/>
                <c:pt idx="0">
                  <c:v>1087.4429018999999</c:v>
                </c:pt>
                <c:pt idx="1">
                  <c:v>335.32683199999997</c:v>
                </c:pt>
              </c:numCache>
            </c:numRef>
          </c:val>
          <c:extLst>
            <c:ext xmlns:c16="http://schemas.microsoft.com/office/drawing/2014/chart" uri="{C3380CC4-5D6E-409C-BE32-E72D297353CC}">
              <c16:uniqueId val="{00000000-F8A9-4421-A3D5-523778F1201D}"/>
            </c:ext>
          </c:extLst>
        </c:ser>
        <c:ser>
          <c:idx val="1"/>
          <c:order val="1"/>
          <c:tx>
            <c:strRef>
              <c:f>'1. Transportation'!$L$51</c:f>
              <c:strCache>
                <c:ptCount val="1"/>
                <c:pt idx="0">
                  <c:v>Adjusted EPA 2021 (for BTS buses #)</c:v>
                </c:pt>
              </c:strCache>
            </c:strRef>
          </c:tx>
          <c:spPr>
            <a:solidFill>
              <a:schemeClr val="accent5">
                <a:lumMod val="40000"/>
                <a:lumOff val="60000"/>
              </a:schemeClr>
            </a:solidFill>
            <a:ln>
              <a:noFill/>
            </a:ln>
            <a:effectLst/>
          </c:spPr>
          <c:invertIfNegative val="0"/>
          <c:cat>
            <c:strRef>
              <c:f>'1. Transportation'!$J$52:$J$53</c:f>
              <c:strCache>
                <c:ptCount val="2"/>
                <c:pt idx="0">
                  <c:v>Passenger Cars and Light-Duty Trucks</c:v>
                </c:pt>
                <c:pt idx="1">
                  <c:v>Medium and Heavy Duty Trucks</c:v>
                </c:pt>
              </c:strCache>
            </c:strRef>
          </c:cat>
          <c:val>
            <c:numRef>
              <c:f>'1. Transportation'!$L$52:$L$53</c:f>
              <c:numCache>
                <c:formatCode>_(* #,##0.00_);_(* \(#,##0.00\);_(* "-"??_);_(@_)</c:formatCode>
                <c:ptCount val="2"/>
                <c:pt idx="0">
                  <c:v>1016.4</c:v>
                </c:pt>
                <c:pt idx="1">
                  <c:v>407.5</c:v>
                </c:pt>
              </c:numCache>
            </c:numRef>
          </c:val>
          <c:extLst>
            <c:ext xmlns:c16="http://schemas.microsoft.com/office/drawing/2014/chart" uri="{C3380CC4-5D6E-409C-BE32-E72D297353CC}">
              <c16:uniqueId val="{00000001-F8A9-4421-A3D5-523778F1201D}"/>
            </c:ext>
          </c:extLst>
        </c:ser>
        <c:dLbls>
          <c:showLegendKey val="0"/>
          <c:showVal val="0"/>
          <c:showCatName val="0"/>
          <c:showSerName val="0"/>
          <c:showPercent val="0"/>
          <c:showBubbleSize val="0"/>
        </c:dLbls>
        <c:gapWidth val="100"/>
        <c:axId val="762208784"/>
        <c:axId val="762212944"/>
      </c:barChart>
      <c:catAx>
        <c:axId val="762208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12944"/>
        <c:crosses val="autoZero"/>
        <c:auto val="1"/>
        <c:lblAlgn val="ctr"/>
        <c:lblOffset val="100"/>
        <c:noMultiLvlLbl val="0"/>
      </c:catAx>
      <c:valAx>
        <c:axId val="762212944"/>
        <c:scaling>
          <c:orientation val="minMax"/>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08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4"/>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24473468941382326"/>
          <c:y val="0.16666666666666666"/>
          <c:w val="0.66278871391076111"/>
          <c:h val="0.67500801983085446"/>
        </c:manualLayout>
      </c:layout>
      <c:barChart>
        <c:barDir val="bar"/>
        <c:grouping val="clustered"/>
        <c:varyColors val="0"/>
        <c:ser>
          <c:idx val="0"/>
          <c:order val="0"/>
          <c:tx>
            <c:strRef>
              <c:f>'1. Transportation'!$K$51</c:f>
              <c:strCache>
                <c:ptCount val="1"/>
                <c:pt idx="0">
                  <c:v>EPS 2021</c:v>
                </c:pt>
              </c:strCache>
            </c:strRef>
          </c:tx>
          <c:spPr>
            <a:solidFill>
              <a:schemeClr val="accent1"/>
            </a:solidFill>
            <a:ln>
              <a:noFill/>
            </a:ln>
            <a:effectLst/>
          </c:spPr>
          <c:invertIfNegative val="0"/>
          <c:cat>
            <c:strRef>
              <c:f>'1. Transportation'!$J$55:$J$59</c:f>
              <c:strCache>
                <c:ptCount val="5"/>
                <c:pt idx="0">
                  <c:v>Buses</c:v>
                </c:pt>
                <c:pt idx="1">
                  <c:v>Motorcycles</c:v>
                </c:pt>
                <c:pt idx="2">
                  <c:v>Recreational Boats</c:v>
                </c:pt>
                <c:pt idx="3">
                  <c:v>Rail</c:v>
                </c:pt>
                <c:pt idx="4">
                  <c:v>All ships and aircraft</c:v>
                </c:pt>
              </c:strCache>
            </c:strRef>
          </c:cat>
          <c:val>
            <c:numRef>
              <c:f>'1. Transportation'!$K$55:$K$59</c:f>
              <c:numCache>
                <c:formatCode>_(* #,##0_);_(* \(#,##0\);_(* "-"??_);_(@_)</c:formatCode>
                <c:ptCount val="5"/>
                <c:pt idx="0">
                  <c:v>25.556057299999999</c:v>
                </c:pt>
                <c:pt idx="1">
                  <c:v>5.58744</c:v>
                </c:pt>
                <c:pt idx="2">
                  <c:v>14.456090000000001</c:v>
                </c:pt>
                <c:pt idx="3">
                  <c:v>36.406829999999999</c:v>
                </c:pt>
                <c:pt idx="4">
                  <c:v>189.54302999999999</c:v>
                </c:pt>
              </c:numCache>
            </c:numRef>
          </c:val>
          <c:extLst>
            <c:ext xmlns:c16="http://schemas.microsoft.com/office/drawing/2014/chart" uri="{C3380CC4-5D6E-409C-BE32-E72D297353CC}">
              <c16:uniqueId val="{00000000-447C-4A8A-945D-1C390AA315E8}"/>
            </c:ext>
          </c:extLst>
        </c:ser>
        <c:ser>
          <c:idx val="1"/>
          <c:order val="1"/>
          <c:tx>
            <c:strRef>
              <c:f>'1. Transportation'!$L$51</c:f>
              <c:strCache>
                <c:ptCount val="1"/>
                <c:pt idx="0">
                  <c:v>Adjusted EPA 2021 (for BTS buses #)</c:v>
                </c:pt>
              </c:strCache>
            </c:strRef>
          </c:tx>
          <c:spPr>
            <a:solidFill>
              <a:schemeClr val="accent2"/>
            </a:solidFill>
            <a:ln>
              <a:noFill/>
            </a:ln>
            <a:effectLst/>
          </c:spPr>
          <c:invertIfNegative val="0"/>
          <c:cat>
            <c:strRef>
              <c:f>'1. Transportation'!$J$55:$J$59</c:f>
              <c:strCache>
                <c:ptCount val="5"/>
                <c:pt idx="0">
                  <c:v>Buses</c:v>
                </c:pt>
                <c:pt idx="1">
                  <c:v>Motorcycles</c:v>
                </c:pt>
                <c:pt idx="2">
                  <c:v>Recreational Boats</c:v>
                </c:pt>
                <c:pt idx="3">
                  <c:v>Rail</c:v>
                </c:pt>
                <c:pt idx="4">
                  <c:v>All ships and aircraft</c:v>
                </c:pt>
              </c:strCache>
            </c:strRef>
          </c:cat>
          <c:val>
            <c:numRef>
              <c:f>'1. Transportation'!$L$55:$L$59</c:f>
              <c:numCache>
                <c:formatCode>_(* #,##0.00_);_(* \(#,##0.00\);_(* "-"??_);_(@_)</c:formatCode>
                <c:ptCount val="5"/>
                <c:pt idx="0">
                  <c:v>25.5</c:v>
                </c:pt>
                <c:pt idx="1">
                  <c:v>7.4</c:v>
                </c:pt>
                <c:pt idx="2">
                  <c:v>13.399999999999999</c:v>
                </c:pt>
                <c:pt idx="3">
                  <c:v>32.5</c:v>
                </c:pt>
                <c:pt idx="4" formatCode="_(* #,##0_);_(* \(#,##0\);_(* &quot;-&quot;??_);_(@_)">
                  <c:v>186.2</c:v>
                </c:pt>
              </c:numCache>
            </c:numRef>
          </c:val>
          <c:extLst>
            <c:ext xmlns:c16="http://schemas.microsoft.com/office/drawing/2014/chart" uri="{C3380CC4-5D6E-409C-BE32-E72D297353CC}">
              <c16:uniqueId val="{00000001-447C-4A8A-945D-1C390AA315E8}"/>
            </c:ext>
          </c:extLst>
        </c:ser>
        <c:dLbls>
          <c:showLegendKey val="0"/>
          <c:showVal val="0"/>
          <c:showCatName val="0"/>
          <c:showSerName val="0"/>
          <c:showPercent val="0"/>
          <c:showBubbleSize val="0"/>
        </c:dLbls>
        <c:gapWidth val="182"/>
        <c:axId val="762238736"/>
        <c:axId val="762239984"/>
      </c:barChart>
      <c:catAx>
        <c:axId val="7622387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39984"/>
        <c:crosses val="autoZero"/>
        <c:auto val="1"/>
        <c:lblAlgn val="ctr"/>
        <c:lblOffset val="100"/>
        <c:noMultiLvlLbl val="0"/>
      </c:catAx>
      <c:valAx>
        <c:axId val="762239984"/>
        <c:scaling>
          <c:orientation val="minMax"/>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38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ysClr val="window" lastClr="FFFFFF">
        <a:lumMod val="95000"/>
      </a:sys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4"/>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'1. Transportation'!$J$27</c:f>
              <c:strCache>
                <c:ptCount val="1"/>
                <c:pt idx="0">
                  <c:v>Gasoline</c:v>
                </c:pt>
              </c:strCache>
            </c:strRef>
          </c:tx>
          <c:spPr>
            <a:solidFill>
              <a:schemeClr val="accent1"/>
            </a:solidFill>
            <a:ln>
              <a:noFill/>
            </a:ln>
            <a:effectLst/>
          </c:spPr>
          <c:invertIfNegative val="0"/>
          <c:dPt>
            <c:idx val="0"/>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2-C496-4680-AF4D-4C6945E3945D}"/>
              </c:ext>
            </c:extLst>
          </c:dPt>
          <c:dPt>
            <c:idx val="1"/>
            <c:invertIfNegative val="0"/>
            <c:bubble3D val="0"/>
            <c:spPr>
              <a:solidFill>
                <a:schemeClr val="accent6"/>
              </a:solidFill>
              <a:ln>
                <a:noFill/>
              </a:ln>
              <a:effectLst/>
            </c:spPr>
            <c:extLst>
              <c:ext xmlns:c16="http://schemas.microsoft.com/office/drawing/2014/chart" uri="{C3380CC4-5D6E-409C-BE32-E72D297353CC}">
                <c16:uniqueId val="{00000003-C496-4680-AF4D-4C6945E3945D}"/>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 Transportation'!$K$26:$M$26</c:f>
              <c:strCache>
                <c:ptCount val="3"/>
                <c:pt idx="0">
                  <c:v>EPS 2021</c:v>
                </c:pt>
                <c:pt idx="1">
                  <c:v>EPA 2021</c:v>
                </c:pt>
                <c:pt idx="2">
                  <c:v>EIA 2021</c:v>
                </c:pt>
              </c:strCache>
            </c:strRef>
          </c:cat>
          <c:val>
            <c:numRef>
              <c:f>'1. Transportation'!$K$27:$M$27</c:f>
              <c:numCache>
                <c:formatCode>_(* #,##0_);_(* \(#,##0\);_(* "-"??_);_(@_)</c:formatCode>
                <c:ptCount val="3"/>
                <c:pt idx="0">
                  <c:v>1029.4624499999998</c:v>
                </c:pt>
                <c:pt idx="1">
                  <c:v>1028.7</c:v>
                </c:pt>
                <c:pt idx="2">
                  <c:v>1024.604</c:v>
                </c:pt>
              </c:numCache>
            </c:numRef>
          </c:val>
          <c:extLst>
            <c:ext xmlns:c16="http://schemas.microsoft.com/office/drawing/2014/chart" uri="{C3380CC4-5D6E-409C-BE32-E72D297353CC}">
              <c16:uniqueId val="{00000000-C496-4680-AF4D-4C6945E3945D}"/>
            </c:ext>
          </c:extLst>
        </c:ser>
        <c:dLbls>
          <c:showLegendKey val="0"/>
          <c:showVal val="0"/>
          <c:showCatName val="0"/>
          <c:showSerName val="0"/>
          <c:showPercent val="0"/>
          <c:showBubbleSize val="0"/>
        </c:dLbls>
        <c:gapWidth val="80"/>
        <c:axId val="2082097552"/>
        <c:axId val="2082112112"/>
      </c:barChart>
      <c:catAx>
        <c:axId val="2082097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2112112"/>
        <c:crosses val="autoZero"/>
        <c:auto val="1"/>
        <c:lblAlgn val="ctr"/>
        <c:lblOffset val="100"/>
        <c:noMultiLvlLbl val="0"/>
      </c:catAx>
      <c:valAx>
        <c:axId val="2082112112"/>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2097552"/>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2499652616952293"/>
          <c:y val="0.17171296296296298"/>
          <c:w val="0.71481858885286398"/>
          <c:h val="0.72088764946048411"/>
        </c:manualLayout>
      </c:layout>
      <c:barChart>
        <c:barDir val="col"/>
        <c:grouping val="clustered"/>
        <c:varyColors val="0"/>
        <c:ser>
          <c:idx val="0"/>
          <c:order val="0"/>
          <c:tx>
            <c:strRef>
              <c:f>'1. Transportation'!$J$28</c:f>
              <c:strCache>
                <c:ptCount val="1"/>
                <c:pt idx="0">
                  <c:v>Distillate Fuel Oil</c:v>
                </c:pt>
              </c:strCache>
            </c:strRef>
          </c:tx>
          <c:spPr>
            <a:solidFill>
              <a:schemeClr val="accent2"/>
            </a:solidFill>
            <a:ln>
              <a:noFill/>
            </a:ln>
            <a:effectLst/>
          </c:spPr>
          <c:invertIfNegative val="0"/>
          <c:dPt>
            <c:idx val="0"/>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3-3C1E-45E7-BC03-108C9A674185}"/>
              </c:ext>
            </c:extLst>
          </c:dPt>
          <c:dPt>
            <c:idx val="1"/>
            <c:invertIfNegative val="0"/>
            <c:bubble3D val="0"/>
            <c:spPr>
              <a:solidFill>
                <a:schemeClr val="accent6"/>
              </a:solidFill>
              <a:ln>
                <a:noFill/>
              </a:ln>
              <a:effectLst/>
            </c:spPr>
            <c:extLst>
              <c:ext xmlns:c16="http://schemas.microsoft.com/office/drawing/2014/chart" uri="{C3380CC4-5D6E-409C-BE32-E72D297353CC}">
                <c16:uniqueId val="{00000002-961E-41A1-AF60-8451CA4104D5}"/>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4-3C1E-45E7-BC03-108C9A674185}"/>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 Transportation'!$K$26:$M$26</c:f>
              <c:strCache>
                <c:ptCount val="3"/>
                <c:pt idx="0">
                  <c:v>EPS 2021</c:v>
                </c:pt>
                <c:pt idx="1">
                  <c:v>EPA 2021</c:v>
                </c:pt>
                <c:pt idx="2">
                  <c:v>EIA 2021</c:v>
                </c:pt>
              </c:strCache>
            </c:strRef>
          </c:cat>
          <c:val>
            <c:numRef>
              <c:f>'1. Transportation'!$K$28:$M$28</c:f>
              <c:numCache>
                <c:formatCode>_(* #,##0_);_(* \(#,##0\);_(* "-"??_);_(@_)</c:formatCode>
                <c:ptCount val="3"/>
                <c:pt idx="0">
                  <c:v>479.58711</c:v>
                </c:pt>
                <c:pt idx="1">
                  <c:v>488.1</c:v>
                </c:pt>
                <c:pt idx="2">
                  <c:v>459.30399999999997</c:v>
                </c:pt>
              </c:numCache>
            </c:numRef>
          </c:val>
          <c:extLst>
            <c:ext xmlns:c16="http://schemas.microsoft.com/office/drawing/2014/chart" uri="{C3380CC4-5D6E-409C-BE32-E72D297353CC}">
              <c16:uniqueId val="{00000000-961E-41A1-AF60-8451CA4104D5}"/>
            </c:ext>
          </c:extLst>
        </c:ser>
        <c:dLbls>
          <c:showLegendKey val="0"/>
          <c:showVal val="0"/>
          <c:showCatName val="0"/>
          <c:showSerName val="0"/>
          <c:showPercent val="0"/>
          <c:showBubbleSize val="0"/>
        </c:dLbls>
        <c:gapWidth val="80"/>
        <c:axId val="50232544"/>
        <c:axId val="50234624"/>
      </c:barChart>
      <c:catAx>
        <c:axId val="50232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34624"/>
        <c:crosses val="autoZero"/>
        <c:auto val="1"/>
        <c:lblAlgn val="ctr"/>
        <c:lblOffset val="100"/>
        <c:noMultiLvlLbl val="0"/>
      </c:catAx>
      <c:valAx>
        <c:axId val="50234624"/>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3254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'1. Transportation'!$J$29</c:f>
              <c:strCache>
                <c:ptCount val="1"/>
                <c:pt idx="0">
                  <c:v>Jet Fuel</c:v>
                </c:pt>
              </c:strCache>
            </c:strRef>
          </c:tx>
          <c:spPr>
            <a:solidFill>
              <a:schemeClr val="accent1"/>
            </a:solidFill>
            <a:ln>
              <a:noFill/>
            </a:ln>
            <a:effectLst/>
          </c:spPr>
          <c:invertIfNegative val="0"/>
          <c:dPt>
            <c:idx val="0"/>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2-FB25-4B9D-AFB3-9C1E803F50D0}"/>
              </c:ext>
            </c:extLst>
          </c:dPt>
          <c:dPt>
            <c:idx val="1"/>
            <c:invertIfNegative val="0"/>
            <c:bubble3D val="0"/>
            <c:spPr>
              <a:solidFill>
                <a:schemeClr val="accent6"/>
              </a:solidFill>
              <a:ln>
                <a:noFill/>
              </a:ln>
              <a:effectLst/>
            </c:spPr>
            <c:extLst>
              <c:ext xmlns:c16="http://schemas.microsoft.com/office/drawing/2014/chart" uri="{C3380CC4-5D6E-409C-BE32-E72D297353CC}">
                <c16:uniqueId val="{00000003-FB25-4B9D-AFB3-9C1E803F50D0}"/>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4-FB25-4B9D-AFB3-9C1E803F50D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 Transportation'!$K$26:$M$26</c:f>
              <c:strCache>
                <c:ptCount val="3"/>
                <c:pt idx="0">
                  <c:v>EPS 2021</c:v>
                </c:pt>
                <c:pt idx="1">
                  <c:v>EPA 2021</c:v>
                </c:pt>
                <c:pt idx="2">
                  <c:v>EIA 2021</c:v>
                </c:pt>
              </c:strCache>
            </c:strRef>
          </c:cat>
          <c:val>
            <c:numRef>
              <c:f>'1. Transportation'!$K$29:$M$29</c:f>
              <c:numCache>
                <c:formatCode>_(* #,##0_);_(* \(#,##0\);_(* "-"??_);_(@_)</c:formatCode>
                <c:ptCount val="3"/>
                <c:pt idx="0">
                  <c:v>157.2989</c:v>
                </c:pt>
                <c:pt idx="1">
                  <c:v>105.1</c:v>
                </c:pt>
                <c:pt idx="2">
                  <c:v>204.785</c:v>
                </c:pt>
              </c:numCache>
            </c:numRef>
          </c:val>
          <c:extLst>
            <c:ext xmlns:c16="http://schemas.microsoft.com/office/drawing/2014/chart" uri="{C3380CC4-5D6E-409C-BE32-E72D297353CC}">
              <c16:uniqueId val="{00000000-FB25-4B9D-AFB3-9C1E803F50D0}"/>
            </c:ext>
          </c:extLst>
        </c:ser>
        <c:dLbls>
          <c:dLblPos val="outEnd"/>
          <c:showLegendKey val="0"/>
          <c:showVal val="1"/>
          <c:showCatName val="0"/>
          <c:showSerName val="0"/>
          <c:showPercent val="0"/>
          <c:showBubbleSize val="0"/>
        </c:dLbls>
        <c:gapWidth val="80"/>
        <c:axId val="1515428367"/>
        <c:axId val="1515414223"/>
      </c:barChart>
      <c:catAx>
        <c:axId val="1515428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5414223"/>
        <c:crosses val="autoZero"/>
        <c:auto val="1"/>
        <c:lblAlgn val="ctr"/>
        <c:lblOffset val="100"/>
        <c:noMultiLvlLbl val="0"/>
      </c:catAx>
      <c:valAx>
        <c:axId val="1515414223"/>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5428367"/>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'2. Electricity'!$J$12</c:f>
              <c:strCache>
                <c:ptCount val="1"/>
                <c:pt idx="0">
                  <c:v>Total CO2e</c:v>
                </c:pt>
              </c:strCache>
            </c:strRef>
          </c:tx>
          <c:spPr>
            <a:solidFill>
              <a:schemeClr val="accent1"/>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3-8773-482E-9A3E-563659C9BF25}"/>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1-A884-4C69-B232-4BD66C9D4A9F}"/>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5-CF7D-4CC9-A4CD-5D58FDB633F2}"/>
              </c:ext>
            </c:extLst>
          </c:dPt>
          <c:dLbls>
            <c:dLbl>
              <c:idx val="0"/>
              <c:layout>
                <c:manualLayout>
                  <c:x val="0"/>
                  <c:y val="-0.3442007102053419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773-482E-9A3E-563659C9BF25}"/>
                </c:ext>
              </c:extLst>
            </c:dLbl>
            <c:dLbl>
              <c:idx val="1"/>
              <c:layout>
                <c:manualLayout>
                  <c:x val="3.673094582185424E-3"/>
                  <c:y val="-0.3520818280067932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884-4C69-B232-4BD66C9D4A9F}"/>
                </c:ext>
              </c:extLst>
            </c:dLbl>
            <c:dLbl>
              <c:idx val="2"/>
              <c:layout>
                <c:manualLayout>
                  <c:x val="0"/>
                  <c:y val="-0.3460892388451443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F7D-4CC9-A4CD-5D58FDB633F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 Electricity'!$K$8:$M$8</c:f>
              <c:strCache>
                <c:ptCount val="3"/>
                <c:pt idx="0">
                  <c:v>EPS 2021</c:v>
                </c:pt>
                <c:pt idx="1">
                  <c:v>EPA 2021</c:v>
                </c:pt>
                <c:pt idx="2">
                  <c:v>EIA 2021</c:v>
                </c:pt>
              </c:strCache>
            </c:strRef>
          </c:cat>
          <c:val>
            <c:numRef>
              <c:f>'2. Electricity'!$K$12:$M$12</c:f>
              <c:numCache>
                <c:formatCode>_(* #,##0_);_(* \(#,##0\);_(* "-"??_);_(@_)</c:formatCode>
                <c:ptCount val="3"/>
                <c:pt idx="0">
                  <c:v>1568.0692767640003</c:v>
                </c:pt>
                <c:pt idx="1">
                  <c:v>1574.2000000000003</c:v>
                </c:pt>
                <c:pt idx="2">
                  <c:v>1551.144</c:v>
                </c:pt>
              </c:numCache>
            </c:numRef>
          </c:val>
          <c:extLst>
            <c:ext xmlns:c16="http://schemas.microsoft.com/office/drawing/2014/chart" uri="{C3380CC4-5D6E-409C-BE32-E72D297353CC}">
              <c16:uniqueId val="{00000002-A884-4C69-B232-4BD66C9D4A9F}"/>
            </c:ext>
          </c:extLst>
        </c:ser>
        <c:dLbls>
          <c:dLblPos val="ctr"/>
          <c:showLegendKey val="0"/>
          <c:showVal val="1"/>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'2. Electricity'!$J$10</c:f>
              <c:strCache>
                <c:ptCount val="1"/>
                <c:pt idx="0">
                  <c:v>CH4</c:v>
                </c:pt>
              </c:strCache>
            </c:strRef>
          </c:tx>
          <c:spPr>
            <a:solidFill>
              <a:srgbClr val="F2C879"/>
            </a:solidFill>
            <a:ln>
              <a:noFill/>
            </a:ln>
            <a:effectLst/>
          </c:spPr>
          <c:invertIfNegative val="0"/>
          <c:dPt>
            <c:idx val="1"/>
            <c:invertIfNegative val="0"/>
            <c:bubble3D val="0"/>
            <c:spPr>
              <a:solidFill>
                <a:srgbClr val="F2C879"/>
              </a:solidFill>
              <a:ln>
                <a:noFill/>
              </a:ln>
              <a:effectLst/>
            </c:spPr>
            <c:extLst>
              <c:ext xmlns:c16="http://schemas.microsoft.com/office/drawing/2014/chart" uri="{C3380CC4-5D6E-409C-BE32-E72D297353CC}">
                <c16:uniqueId val="{00000001-B342-4E04-8082-C545F80E5EE8}"/>
              </c:ext>
            </c:extLst>
          </c:dPt>
          <c:cat>
            <c:strRef>
              <c:f>'2. Electricity'!$K$8:$L$8</c:f>
              <c:strCache>
                <c:ptCount val="2"/>
                <c:pt idx="0">
                  <c:v>EPS 2021</c:v>
                </c:pt>
                <c:pt idx="1">
                  <c:v>EPA 2021</c:v>
                </c:pt>
              </c:strCache>
            </c:strRef>
          </c:cat>
          <c:val>
            <c:numRef>
              <c:f>'2. Electricity'!$K$10:$L$10</c:f>
              <c:numCache>
                <c:formatCode>_(* #,##0_);_(* \(#,##0\);_(* "-"??_);_(@_)</c:formatCode>
                <c:ptCount val="2"/>
                <c:pt idx="0">
                  <c:v>1.609809432</c:v>
                </c:pt>
                <c:pt idx="1">
                  <c:v>1.4</c:v>
                </c:pt>
              </c:numCache>
            </c:numRef>
          </c:val>
          <c:extLst>
            <c:ext xmlns:c16="http://schemas.microsoft.com/office/drawing/2014/chart" uri="{C3380CC4-5D6E-409C-BE32-E72D297353CC}">
              <c16:uniqueId val="{00000002-B342-4E04-8082-C545F80E5EE8}"/>
            </c:ext>
          </c:extLst>
        </c:ser>
        <c:ser>
          <c:idx val="1"/>
          <c:order val="1"/>
          <c:tx>
            <c:strRef>
              <c:f>'2. Electricity'!$J$11</c:f>
              <c:strCache>
                <c:ptCount val="1"/>
                <c:pt idx="0">
                  <c:v>N2O</c:v>
                </c:pt>
              </c:strCache>
            </c:strRef>
          </c:tx>
          <c:spPr>
            <a:solidFill>
              <a:srgbClr val="A5A5A5"/>
            </a:solidFill>
            <a:ln>
              <a:noFill/>
            </a:ln>
            <a:effectLst/>
          </c:spPr>
          <c:invertIfNegative val="0"/>
          <c:dPt>
            <c:idx val="1"/>
            <c:invertIfNegative val="0"/>
            <c:bubble3D val="0"/>
            <c:spPr>
              <a:solidFill>
                <a:srgbClr val="A5A5A5"/>
              </a:solidFill>
              <a:ln>
                <a:noFill/>
              </a:ln>
              <a:effectLst/>
            </c:spPr>
            <c:extLst>
              <c:ext xmlns:c16="http://schemas.microsoft.com/office/drawing/2014/chart" uri="{C3380CC4-5D6E-409C-BE32-E72D297353CC}">
                <c16:uniqueId val="{00000004-B342-4E04-8082-C545F80E5EE8}"/>
              </c:ext>
            </c:extLst>
          </c:dPt>
          <c:cat>
            <c:strRef>
              <c:f>'2. Electricity'!$K$8:$L$8</c:f>
              <c:strCache>
                <c:ptCount val="2"/>
                <c:pt idx="0">
                  <c:v>EPS 2021</c:v>
                </c:pt>
                <c:pt idx="1">
                  <c:v>EPA 2021</c:v>
                </c:pt>
              </c:strCache>
            </c:strRef>
          </c:cat>
          <c:val>
            <c:numRef>
              <c:f>'2. Electricity'!$K$11:$L$11</c:f>
              <c:numCache>
                <c:formatCode>_(* #,##0_);_(* \(#,##0\);_(* "-"??_);_(@_)</c:formatCode>
                <c:ptCount val="2"/>
                <c:pt idx="0">
                  <c:v>18.456457332000003</c:v>
                </c:pt>
                <c:pt idx="1">
                  <c:v>19.399999999999999</c:v>
                </c:pt>
              </c:numCache>
            </c:numRef>
          </c:val>
          <c:extLst>
            <c:ext xmlns:c16="http://schemas.microsoft.com/office/drawing/2014/chart" uri="{C3380CC4-5D6E-409C-BE32-E72D297353CC}">
              <c16:uniqueId val="{00000005-B342-4E04-8082-C545F80E5EE8}"/>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2127837926509186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Electric Sector CO2 Emissions by Fuel: Coal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85346811355134"/>
          <c:y val="0.1388888888888889"/>
          <c:w val="0.80087790476432363"/>
          <c:h val="0.75371172353455818"/>
        </c:manualLayout>
      </c:layout>
      <c:barChart>
        <c:barDir val="col"/>
        <c:grouping val="clustered"/>
        <c:varyColors val="0"/>
        <c:ser>
          <c:idx val="0"/>
          <c:order val="0"/>
          <c:tx>
            <c:strRef>
              <c:f>'2. Electricity'!$J$28</c:f>
              <c:strCache>
                <c:ptCount val="1"/>
                <c:pt idx="0">
                  <c:v>Coal</c:v>
                </c:pt>
              </c:strCache>
            </c:strRef>
          </c:tx>
          <c:spPr>
            <a:solidFill>
              <a:schemeClr val="accent2"/>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3-20F7-49C0-A05E-BD7649C8BD0F}"/>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4-20F7-49C0-A05E-BD7649C8BD0F}"/>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5-EC18-4BF4-BF49-56F6E203066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 Electricity'!$K$27:$M$27</c:f>
              <c:strCache>
                <c:ptCount val="3"/>
                <c:pt idx="0">
                  <c:v>EPS 2021</c:v>
                </c:pt>
                <c:pt idx="1">
                  <c:v>EPA 2021</c:v>
                </c:pt>
                <c:pt idx="2">
                  <c:v>EIA 2021</c:v>
                </c:pt>
              </c:strCache>
            </c:strRef>
          </c:cat>
          <c:val>
            <c:numRef>
              <c:f>'2. Electricity'!$K$28:$M$28</c:f>
              <c:numCache>
                <c:formatCode>_(* #,##0_);_(* \(#,##0\);_(* "-"??_);_(@_)</c:formatCode>
                <c:ptCount val="3"/>
                <c:pt idx="0">
                  <c:v>898.38930000000005</c:v>
                </c:pt>
                <c:pt idx="1">
                  <c:v>910.1</c:v>
                </c:pt>
                <c:pt idx="2">
                  <c:v>909.62400000000002</c:v>
                </c:pt>
              </c:numCache>
            </c:numRef>
          </c:val>
          <c:extLst>
            <c:ext xmlns:c16="http://schemas.microsoft.com/office/drawing/2014/chart" uri="{C3380CC4-5D6E-409C-BE32-E72D297353CC}">
              <c16:uniqueId val="{00000000-20F7-49C0-A05E-BD7649C8BD0F}"/>
            </c:ext>
          </c:extLst>
        </c:ser>
        <c:dLbls>
          <c:showLegendKey val="0"/>
          <c:showVal val="0"/>
          <c:showCatName val="0"/>
          <c:showSerName val="0"/>
          <c:showPercent val="0"/>
          <c:showBubbleSize val="0"/>
        </c:dLbls>
        <c:gapWidth val="80"/>
        <c:overlap val="-27"/>
        <c:axId val="814022032"/>
        <c:axId val="814012464"/>
        <c:extLst>
          <c:ext xmlns:c15="http://schemas.microsoft.com/office/drawing/2012/chart" uri="{02D57815-91ED-43cb-92C2-25804820EDAC}">
            <c15:filteredBarSeries>
              <c15:ser>
                <c:idx val="1"/>
                <c:order val="1"/>
                <c:tx>
                  <c:strRef>
                    <c:extLst>
                      <c:ext uri="{02D57815-91ED-43cb-92C2-25804820EDAC}">
                        <c15:formulaRef>
                          <c15:sqref>'2. Electricity'!$J$29</c15:sqref>
                        </c15:formulaRef>
                      </c:ext>
                    </c:extLst>
                    <c:strCache>
                      <c:ptCount val="1"/>
                    </c:strCache>
                  </c:strRef>
                </c:tx>
                <c:spPr>
                  <a:solidFill>
                    <a:schemeClr val="accent2"/>
                  </a:solidFill>
                  <a:ln>
                    <a:noFill/>
                  </a:ln>
                  <a:effectLst/>
                </c:spPr>
                <c:invertIfNegative val="0"/>
                <c:cat>
                  <c:strRef>
                    <c:extLst>
                      <c:ext uri="{02D57815-91ED-43cb-92C2-25804820EDAC}">
                        <c15:formulaRef>
                          <c15:sqref>'2. Electricity'!$K$27:$M$27</c15:sqref>
                        </c15:formulaRef>
                      </c:ext>
                    </c:extLst>
                    <c:strCache>
                      <c:ptCount val="3"/>
                      <c:pt idx="0">
                        <c:v>EPS 2021</c:v>
                      </c:pt>
                      <c:pt idx="1">
                        <c:v>EPA 2021</c:v>
                      </c:pt>
                      <c:pt idx="2">
                        <c:v>EIA 2021</c:v>
                      </c:pt>
                    </c:strCache>
                  </c:strRef>
                </c:cat>
                <c:val>
                  <c:numRef>
                    <c:extLst>
                      <c:ext uri="{02D57815-91ED-43cb-92C2-25804820EDAC}">
                        <c15:formulaRef>
                          <c15:sqref>'2. Electricity'!$K$29:$M$29</c15:sqref>
                        </c15:formulaRef>
                      </c:ext>
                    </c:extLst>
                    <c:numCache>
                      <c:formatCode>_(* #,##0_);_(* \(#,##0\);_(* "-"??_);_(@_)</c:formatCode>
                      <c:ptCount val="3"/>
                    </c:numCache>
                  </c:numRef>
                </c:val>
                <c:extLst>
                  <c:ext xmlns:c16="http://schemas.microsoft.com/office/drawing/2014/chart" uri="{C3380CC4-5D6E-409C-BE32-E72D297353CC}">
                    <c16:uniqueId val="{00000001-20F7-49C0-A05E-BD7649C8BD0F}"/>
                  </c:ext>
                </c:extLst>
              </c15:ser>
            </c15:filteredBarSeries>
          </c:ext>
        </c:extLst>
      </c:barChart>
      <c:catAx>
        <c:axId val="814022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012464"/>
        <c:crosses val="autoZero"/>
        <c:auto val="1"/>
        <c:lblAlgn val="ctr"/>
        <c:lblOffset val="100"/>
        <c:noMultiLvlLbl val="0"/>
      </c:catAx>
      <c:valAx>
        <c:axId val="814012464"/>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022032"/>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685346811355134"/>
          <c:y val="0.17129629629629628"/>
          <c:w val="0.80087790476432363"/>
          <c:h val="0.72130431612715074"/>
        </c:manualLayout>
      </c:layout>
      <c:barChart>
        <c:barDir val="col"/>
        <c:grouping val="clustered"/>
        <c:varyColors val="0"/>
        <c:ser>
          <c:idx val="0"/>
          <c:order val="0"/>
          <c:tx>
            <c:strRef>
              <c:f>'2. Electricity'!$J$30</c:f>
              <c:strCache>
                <c:ptCount val="1"/>
                <c:pt idx="0">
                  <c:v>Natural Gas</c:v>
                </c:pt>
              </c:strCache>
            </c:strRef>
          </c:tx>
          <c:spPr>
            <a:solidFill>
              <a:schemeClr val="accent1"/>
            </a:solidFill>
            <a:ln>
              <a:noFill/>
            </a:ln>
            <a:effectLst/>
          </c:spPr>
          <c:invertIfNegative val="0"/>
          <c:dPt>
            <c:idx val="0"/>
            <c:invertIfNegative val="0"/>
            <c:bubble3D val="0"/>
            <c:spPr>
              <a:solidFill>
                <a:srgbClr val="025E73"/>
              </a:solidFill>
              <a:ln>
                <a:noFill/>
              </a:ln>
              <a:effectLst/>
            </c:spPr>
            <c:extLst>
              <c:ext xmlns:c16="http://schemas.microsoft.com/office/drawing/2014/chart" uri="{C3380CC4-5D6E-409C-BE32-E72D297353CC}">
                <c16:uniqueId val="{00000003-20F7-49C0-A05E-BD7649C8BD0F}"/>
              </c:ext>
            </c:extLst>
          </c:dPt>
          <c:dPt>
            <c:idx val="1"/>
            <c:invertIfNegative val="0"/>
            <c:bubble3D val="0"/>
            <c:spPr>
              <a:solidFill>
                <a:srgbClr val="102040"/>
              </a:solidFill>
              <a:ln>
                <a:noFill/>
              </a:ln>
              <a:effectLst/>
            </c:spPr>
            <c:extLst>
              <c:ext xmlns:c16="http://schemas.microsoft.com/office/drawing/2014/chart" uri="{C3380CC4-5D6E-409C-BE32-E72D297353CC}">
                <c16:uniqueId val="{00000004-20F7-49C0-A05E-BD7649C8BD0F}"/>
              </c:ext>
            </c:extLst>
          </c:dPt>
          <c:dPt>
            <c:idx val="2"/>
            <c:invertIfNegative val="0"/>
            <c:bubble3D val="0"/>
            <c:spPr>
              <a:solidFill>
                <a:srgbClr val="F2C879"/>
              </a:solidFill>
              <a:ln>
                <a:noFill/>
              </a:ln>
              <a:effectLst/>
            </c:spPr>
            <c:extLst>
              <c:ext xmlns:c16="http://schemas.microsoft.com/office/drawing/2014/chart" uri="{C3380CC4-5D6E-409C-BE32-E72D297353CC}">
                <c16:uniqueId val="{00000005-5598-4D1A-A8EF-39F803ACA18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 Electricity'!$K$27:$M$27</c:f>
              <c:strCache>
                <c:ptCount val="3"/>
                <c:pt idx="0">
                  <c:v>EPS 2021</c:v>
                </c:pt>
                <c:pt idx="1">
                  <c:v>EPA 2021</c:v>
                </c:pt>
                <c:pt idx="2">
                  <c:v>EIA 2021</c:v>
                </c:pt>
              </c:strCache>
            </c:strRef>
          </c:cat>
          <c:val>
            <c:numRef>
              <c:f>'2. Electricity'!$K$30:$M$30</c:f>
              <c:numCache>
                <c:formatCode>_(* #,##0_);_(* \(#,##0\);_(* "-"??_);_(@_)</c:formatCode>
                <c:ptCount val="3"/>
                <c:pt idx="0">
                  <c:v>634.8121000000001</c:v>
                </c:pt>
                <c:pt idx="1">
                  <c:v>612.79999999999995</c:v>
                </c:pt>
                <c:pt idx="2">
                  <c:v>612.83100000000002</c:v>
                </c:pt>
              </c:numCache>
            </c:numRef>
          </c:val>
          <c:extLst>
            <c:ext xmlns:c16="http://schemas.microsoft.com/office/drawing/2014/chart" uri="{C3380CC4-5D6E-409C-BE32-E72D297353CC}">
              <c16:uniqueId val="{00000000-20F7-49C0-A05E-BD7649C8BD0F}"/>
            </c:ext>
          </c:extLst>
        </c:ser>
        <c:dLbls>
          <c:showLegendKey val="0"/>
          <c:showVal val="0"/>
          <c:showCatName val="0"/>
          <c:showSerName val="0"/>
          <c:showPercent val="0"/>
          <c:showBubbleSize val="0"/>
        </c:dLbls>
        <c:gapWidth val="80"/>
        <c:overlap val="-27"/>
        <c:axId val="814022032"/>
        <c:axId val="814012464"/>
        <c:extLst/>
      </c:barChart>
      <c:catAx>
        <c:axId val="814022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012464"/>
        <c:crosses val="autoZero"/>
        <c:auto val="1"/>
        <c:lblAlgn val="ctr"/>
        <c:lblOffset val="100"/>
        <c:noMultiLvlLbl val="0"/>
      </c:catAx>
      <c:valAx>
        <c:axId val="814012464"/>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022032"/>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'3. Industry Energy'!$L$13</c:f>
              <c:strCache>
                <c:ptCount val="1"/>
                <c:pt idx="0">
                  <c:v>Total CO2e</c:v>
                </c:pt>
              </c:strCache>
            </c:strRef>
          </c:tx>
          <c:spPr>
            <a:solidFill>
              <a:schemeClr val="accent1"/>
            </a:solidFill>
            <a:ln>
              <a:noFill/>
            </a:ln>
            <a:effectLst/>
          </c:spPr>
          <c:invertIfNegative val="0"/>
          <c:dPt>
            <c:idx val="0"/>
            <c:invertIfNegative val="0"/>
            <c:bubble3D val="0"/>
            <c:spPr>
              <a:solidFill>
                <a:schemeClr val="accent4">
                  <a:lumMod val="50000"/>
                </a:schemeClr>
              </a:solidFill>
              <a:ln>
                <a:noFill/>
              </a:ln>
              <a:effectLst/>
            </c:spPr>
            <c:extLst>
              <c:ext xmlns:c16="http://schemas.microsoft.com/office/drawing/2014/chart" uri="{C3380CC4-5D6E-409C-BE32-E72D297353CC}">
                <c16:uniqueId val="{00000003-FD7A-48B0-B414-5B5677187508}"/>
              </c:ext>
            </c:extLst>
          </c:dPt>
          <c:dPt>
            <c:idx val="1"/>
            <c:invertIfNegative val="0"/>
            <c:bubble3D val="0"/>
            <c:spPr>
              <a:solidFill>
                <a:schemeClr val="accent4"/>
              </a:solidFill>
              <a:ln>
                <a:noFill/>
              </a:ln>
              <a:effectLst/>
            </c:spPr>
            <c:extLst>
              <c:ext xmlns:c16="http://schemas.microsoft.com/office/drawing/2014/chart" uri="{C3380CC4-5D6E-409C-BE32-E72D297353CC}">
                <c16:uniqueId val="{00000001-17EB-43AD-9C72-996920FBC769}"/>
              </c:ext>
            </c:extLst>
          </c:dPt>
          <c:dPt>
            <c:idx val="2"/>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5-C937-4346-AFF7-4FEA8CFBB0CC}"/>
              </c:ext>
            </c:extLst>
          </c:dPt>
          <c:dLbls>
            <c:dLbl>
              <c:idx val="0"/>
              <c:layout>
                <c:manualLayout>
                  <c:x val="-3.3950225088053312E-17"/>
                  <c:y val="-0.2999015748031496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D7A-48B0-B414-5B5677187508}"/>
                </c:ext>
              </c:extLst>
            </c:dLbl>
            <c:dLbl>
              <c:idx val="1"/>
              <c:layout>
                <c:manualLayout>
                  <c:x val="-3.7037037037037038E-3"/>
                  <c:y val="-0.3270102914767232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7EB-43AD-9C72-996920FBC769}"/>
                </c:ext>
              </c:extLst>
            </c:dLbl>
            <c:dLbl>
              <c:idx val="2"/>
              <c:layout>
                <c:manualLayout>
                  <c:x val="0"/>
                  <c:y val="-0.3524720265230004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937-4346-AFF7-4FEA8CFBB0C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'3. Industry Energy'!$M$9:$O$9</c:f>
              <c:strCache>
                <c:ptCount val="3"/>
                <c:pt idx="0">
                  <c:v>EPS 2021</c:v>
                </c:pt>
                <c:pt idx="1">
                  <c:v>EPA 2021</c:v>
                </c:pt>
                <c:pt idx="2">
                  <c:v>EIA 2021</c:v>
                </c:pt>
              </c:strCache>
            </c:strRef>
          </c:cat>
          <c:val>
            <c:numRef>
              <c:f>'3. Industry Energy'!$M$13:$O$13</c:f>
              <c:numCache>
                <c:formatCode>_(* #,##0_);_(* \(#,##0\);_(* "-"??_);_(@_)</c:formatCode>
                <c:ptCount val="3"/>
                <c:pt idx="0">
                  <c:v>795.37638331344499</c:v>
                </c:pt>
                <c:pt idx="1">
                  <c:v>848.6</c:v>
                </c:pt>
                <c:pt idx="2">
                  <c:v>975.41100000000006</c:v>
                </c:pt>
              </c:numCache>
            </c:numRef>
          </c:val>
          <c:extLst>
            <c:ext xmlns:c16="http://schemas.microsoft.com/office/drawing/2014/chart" uri="{C3380CC4-5D6E-409C-BE32-E72D297353CC}">
              <c16:uniqueId val="{00000002-17EB-43AD-9C72-996920FBC769}"/>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'3. Industry Energy'!$L$11</c:f>
              <c:strCache>
                <c:ptCount val="1"/>
                <c:pt idx="0">
                  <c:v>CH4</c:v>
                </c:pt>
              </c:strCache>
            </c:strRef>
          </c:tx>
          <c:spPr>
            <a:solidFill>
              <a:srgbClr val="102040"/>
            </a:solidFill>
            <a:ln>
              <a:noFill/>
            </a:ln>
            <a:effectLst/>
          </c:spPr>
          <c:invertIfNegative val="0"/>
          <c:dPt>
            <c:idx val="1"/>
            <c:invertIfNegative val="0"/>
            <c:bubble3D val="0"/>
            <c:spPr>
              <a:solidFill>
                <a:srgbClr val="102040"/>
              </a:solidFill>
              <a:ln>
                <a:noFill/>
              </a:ln>
              <a:effectLst/>
            </c:spPr>
            <c:extLst>
              <c:ext xmlns:c16="http://schemas.microsoft.com/office/drawing/2014/chart" uri="{C3380CC4-5D6E-409C-BE32-E72D297353CC}">
                <c16:uniqueId val="{00000001-A562-45B8-8E59-0F34AFB22AF1}"/>
              </c:ext>
            </c:extLst>
          </c:dPt>
          <c:cat>
            <c:strRef>
              <c:f>'3. Industry Energy'!$M$9:$N$9</c:f>
              <c:strCache>
                <c:ptCount val="2"/>
                <c:pt idx="0">
                  <c:v>EPS 2021</c:v>
                </c:pt>
                <c:pt idx="1">
                  <c:v>EPA 2021</c:v>
                </c:pt>
              </c:strCache>
            </c:strRef>
          </c:cat>
          <c:val>
            <c:numRef>
              <c:f>'3. Industry Energy'!$M$11:$N$11</c:f>
              <c:numCache>
                <c:formatCode>_(* #,##0.0_);_(* \(#,##0.0\);_(* "-"??_);_(@_)</c:formatCode>
                <c:ptCount val="2"/>
                <c:pt idx="0" formatCode="_(* #,##0_);_(* \(#,##0\);_(* &quot;-&quot;??_);_(@_)">
                  <c:v>0.64415093535682388</c:v>
                </c:pt>
                <c:pt idx="1">
                  <c:v>1.6</c:v>
                </c:pt>
              </c:numCache>
            </c:numRef>
          </c:val>
          <c:extLst>
            <c:ext xmlns:c16="http://schemas.microsoft.com/office/drawing/2014/chart" uri="{C3380CC4-5D6E-409C-BE32-E72D297353CC}">
              <c16:uniqueId val="{00000002-A562-45B8-8E59-0F34AFB22AF1}"/>
            </c:ext>
          </c:extLst>
        </c:ser>
        <c:ser>
          <c:idx val="1"/>
          <c:order val="1"/>
          <c:tx>
            <c:strRef>
              <c:f>'3. Industry Energy'!$L$12</c:f>
              <c:strCache>
                <c:ptCount val="1"/>
                <c:pt idx="0">
                  <c:v>N2O</c:v>
                </c:pt>
              </c:strCache>
            </c:strRef>
          </c:tx>
          <c:spPr>
            <a:solidFill>
              <a:srgbClr val="025E73"/>
            </a:solidFill>
            <a:ln>
              <a:noFill/>
            </a:ln>
            <a:effectLst/>
          </c:spPr>
          <c:invertIfNegative val="0"/>
          <c:dPt>
            <c:idx val="1"/>
            <c:invertIfNegative val="0"/>
            <c:bubble3D val="0"/>
            <c:spPr>
              <a:solidFill>
                <a:srgbClr val="025E73"/>
              </a:solidFill>
              <a:ln>
                <a:noFill/>
              </a:ln>
              <a:effectLst/>
            </c:spPr>
            <c:extLst>
              <c:ext xmlns:c16="http://schemas.microsoft.com/office/drawing/2014/chart" uri="{C3380CC4-5D6E-409C-BE32-E72D297353CC}">
                <c16:uniqueId val="{00000004-A562-45B8-8E59-0F34AFB22AF1}"/>
              </c:ext>
            </c:extLst>
          </c:dPt>
          <c:cat>
            <c:strRef>
              <c:f>'3. Industry Energy'!$M$9:$N$9</c:f>
              <c:strCache>
                <c:ptCount val="2"/>
                <c:pt idx="0">
                  <c:v>EPS 2021</c:v>
                </c:pt>
                <c:pt idx="1">
                  <c:v>EPA 2021</c:v>
                </c:pt>
              </c:strCache>
            </c:strRef>
          </c:cat>
          <c:val>
            <c:numRef>
              <c:f>'3. Industry Energy'!$M$12:$N$12</c:f>
              <c:numCache>
                <c:formatCode>_(* #,##0.0_);_(* \(#,##0.0\);_(* "-"??_);_(@_)</c:formatCode>
                <c:ptCount val="2"/>
                <c:pt idx="0" formatCode="_(* #,##0_);_(* \(#,##0\);_(* &quot;-&quot;??_);_(@_)">
                  <c:v>0.96275641919227395</c:v>
                </c:pt>
                <c:pt idx="1">
                  <c:v>2.1</c:v>
                </c:pt>
              </c:numCache>
            </c:numRef>
          </c:val>
          <c:extLst>
            <c:ext xmlns:c16="http://schemas.microsoft.com/office/drawing/2014/chart" uri="{C3380CC4-5D6E-409C-BE32-E72D297353CC}">
              <c16:uniqueId val="{00000005-A562-45B8-8E59-0F34AFB22AF1}"/>
            </c:ext>
          </c:extLst>
        </c:ser>
        <c:dLbls>
          <c:showLegendKey val="0"/>
          <c:showVal val="0"/>
          <c:showCatName val="0"/>
          <c:showSerName val="0"/>
          <c:showPercent val="0"/>
          <c:showBubbleSize val="0"/>
        </c:dLbls>
        <c:gapWidth val="103"/>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2127837926509186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7640365266841643"/>
          <c:y val="0.12962962962962962"/>
          <c:w val="0.78540190288713907"/>
          <c:h val="0.68484543598716829"/>
        </c:manualLayout>
      </c:layout>
      <c:barChart>
        <c:barDir val="col"/>
        <c:grouping val="clustered"/>
        <c:varyColors val="0"/>
        <c:ser>
          <c:idx val="0"/>
          <c:order val="0"/>
          <c:tx>
            <c:strRef>
              <c:f>'3. Industry Energy'!$M$29</c:f>
              <c:strCache>
                <c:ptCount val="1"/>
                <c:pt idx="0">
                  <c:v>EPS 2021</c:v>
                </c:pt>
              </c:strCache>
            </c:strRef>
          </c:tx>
          <c:spPr>
            <a:solidFill>
              <a:schemeClr val="accent6"/>
            </a:solidFill>
            <a:ln>
              <a:noFill/>
            </a:ln>
            <a:effectLst/>
          </c:spPr>
          <c:invertIfNegative val="0"/>
          <c:cat>
            <c:strRef>
              <c:f>'3. Industry Energy'!$L$30:$L$37</c:f>
              <c:strCache>
                <c:ptCount val="8"/>
                <c:pt idx="0">
                  <c:v>Coal</c:v>
                </c:pt>
                <c:pt idx="1">
                  <c:v>Natural Gas</c:v>
                </c:pt>
                <c:pt idx="2">
                  <c:v>Petroleum Products</c:v>
                </c:pt>
                <c:pt idx="3">
                  <c:v>biomass</c:v>
                </c:pt>
                <c:pt idx="4">
                  <c:v>diesel</c:v>
                </c:pt>
                <c:pt idx="5">
                  <c:v>heat</c:v>
                </c:pt>
                <c:pt idx="6">
                  <c:v>crude oil</c:v>
                </c:pt>
                <c:pt idx="7">
                  <c:v>LPG</c:v>
                </c:pt>
              </c:strCache>
            </c:strRef>
          </c:cat>
          <c:val>
            <c:numRef>
              <c:f>'3. Industry Energy'!$M$30:$M$37</c:f>
              <c:numCache>
                <c:formatCode>_(* #,##0_);_(* \(#,##0\);_(* "-"??_);_(@_)</c:formatCode>
                <c:ptCount val="8"/>
                <c:pt idx="0">
                  <c:v>0</c:v>
                </c:pt>
                <c:pt idx="1">
                  <c:v>0</c:v>
                </c:pt>
                <c:pt idx="2">
                  <c:v>0</c:v>
                </c:pt>
                <c:pt idx="3">
                  <c:v>0</c:v>
                </c:pt>
              </c:numCache>
            </c:numRef>
          </c:val>
          <c:extLst>
            <c:ext xmlns:c16="http://schemas.microsoft.com/office/drawing/2014/chart" uri="{C3380CC4-5D6E-409C-BE32-E72D297353CC}">
              <c16:uniqueId val="{00000000-797E-4CCE-B916-2E2D64024559}"/>
            </c:ext>
          </c:extLst>
        </c:ser>
        <c:ser>
          <c:idx val="1"/>
          <c:order val="1"/>
          <c:tx>
            <c:strRef>
              <c:f>'3. Industry Energy'!$N$29</c:f>
              <c:strCache>
                <c:ptCount val="1"/>
                <c:pt idx="0">
                  <c:v>EPA 2021</c:v>
                </c:pt>
              </c:strCache>
            </c:strRef>
          </c:tx>
          <c:spPr>
            <a:solidFill>
              <a:schemeClr val="accent3">
                <a:lumMod val="75000"/>
              </a:schemeClr>
            </a:solidFill>
            <a:ln>
              <a:noFill/>
            </a:ln>
            <a:effectLst/>
          </c:spPr>
          <c:invertIfNegative val="0"/>
          <c:cat>
            <c:strRef>
              <c:f>'3. Industry Energy'!$L$30:$L$37</c:f>
              <c:strCache>
                <c:ptCount val="8"/>
                <c:pt idx="0">
                  <c:v>Coal</c:v>
                </c:pt>
                <c:pt idx="1">
                  <c:v>Natural Gas</c:v>
                </c:pt>
                <c:pt idx="2">
                  <c:v>Petroleum Products</c:v>
                </c:pt>
                <c:pt idx="3">
                  <c:v>biomass</c:v>
                </c:pt>
                <c:pt idx="4">
                  <c:v>diesel</c:v>
                </c:pt>
                <c:pt idx="5">
                  <c:v>heat</c:v>
                </c:pt>
                <c:pt idx="6">
                  <c:v>crude oil</c:v>
                </c:pt>
                <c:pt idx="7">
                  <c:v>LPG</c:v>
                </c:pt>
              </c:strCache>
            </c:strRef>
          </c:cat>
          <c:val>
            <c:numRef>
              <c:f>'3. Industry Energy'!$N$30:$N$37</c:f>
              <c:numCache>
                <c:formatCode>_(* #,##0_);_(* \(#,##0\);_(* "-"??_);_(@_)</c:formatCode>
                <c:ptCount val="8"/>
                <c:pt idx="0">
                  <c:v>43</c:v>
                </c:pt>
                <c:pt idx="1">
                  <c:v>565.6</c:v>
                </c:pt>
                <c:pt idx="2">
                  <c:v>236.3</c:v>
                </c:pt>
              </c:numCache>
            </c:numRef>
          </c:val>
          <c:extLst>
            <c:ext xmlns:c16="http://schemas.microsoft.com/office/drawing/2014/chart" uri="{C3380CC4-5D6E-409C-BE32-E72D297353CC}">
              <c16:uniqueId val="{00000001-797E-4CCE-B916-2E2D64024559}"/>
            </c:ext>
          </c:extLst>
        </c:ser>
        <c:ser>
          <c:idx val="2"/>
          <c:order val="2"/>
          <c:tx>
            <c:strRef>
              <c:f>'3. Industry Energy'!$O$29</c:f>
              <c:strCache>
                <c:ptCount val="1"/>
                <c:pt idx="0">
                  <c:v>EIA 2021</c:v>
                </c:pt>
              </c:strCache>
            </c:strRef>
          </c:tx>
          <c:spPr>
            <a:solidFill>
              <a:schemeClr val="accent4"/>
            </a:solidFill>
            <a:ln>
              <a:noFill/>
            </a:ln>
            <a:effectLst/>
          </c:spPr>
          <c:invertIfNegative val="0"/>
          <c:cat>
            <c:strRef>
              <c:f>'3. Industry Energy'!$L$30:$L$37</c:f>
              <c:strCache>
                <c:ptCount val="8"/>
                <c:pt idx="0">
                  <c:v>Coal</c:v>
                </c:pt>
                <c:pt idx="1">
                  <c:v>Natural Gas</c:v>
                </c:pt>
                <c:pt idx="2">
                  <c:v>Petroleum Products</c:v>
                </c:pt>
                <c:pt idx="3">
                  <c:v>biomass</c:v>
                </c:pt>
                <c:pt idx="4">
                  <c:v>diesel</c:v>
                </c:pt>
                <c:pt idx="5">
                  <c:v>heat</c:v>
                </c:pt>
                <c:pt idx="6">
                  <c:v>crude oil</c:v>
                </c:pt>
                <c:pt idx="7">
                  <c:v>LPG</c:v>
                </c:pt>
              </c:strCache>
            </c:strRef>
          </c:cat>
          <c:val>
            <c:numRef>
              <c:f>'3. Industry Energy'!$O$30:$O$37</c:f>
              <c:numCache>
                <c:formatCode>_(* #,##0_);_(* \(#,##0\);_(* "-"??_);_(@_)</c:formatCode>
                <c:ptCount val="8"/>
                <c:pt idx="0">
                  <c:v>91.593999999999994</c:v>
                </c:pt>
                <c:pt idx="1">
                  <c:v>537.67600000000004</c:v>
                </c:pt>
                <c:pt idx="2">
                  <c:v>142.14699999999999</c:v>
                </c:pt>
                <c:pt idx="3">
                  <c:v>0</c:v>
                </c:pt>
                <c:pt idx="6">
                  <c:v>0</c:v>
                </c:pt>
                <c:pt idx="7">
                  <c:v>0</c:v>
                </c:pt>
              </c:numCache>
            </c:numRef>
          </c:val>
          <c:extLst>
            <c:ext xmlns:c16="http://schemas.microsoft.com/office/drawing/2014/chart" uri="{C3380CC4-5D6E-409C-BE32-E72D297353CC}">
              <c16:uniqueId val="{00000001-60F3-4582-805B-FB9D730B9A97}"/>
            </c:ext>
          </c:extLst>
        </c:ser>
        <c:dLbls>
          <c:showLegendKey val="0"/>
          <c:showVal val="0"/>
          <c:showCatName val="0"/>
          <c:showSerName val="0"/>
          <c:showPercent val="0"/>
          <c:showBubbleSize val="0"/>
        </c:dLbls>
        <c:gapWidth val="80"/>
        <c:overlap val="-27"/>
        <c:axId val="1054314944"/>
        <c:axId val="1054307456"/>
      </c:barChart>
      <c:catAx>
        <c:axId val="1054314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4307456"/>
        <c:crosses val="autoZero"/>
        <c:auto val="1"/>
        <c:lblAlgn val="ctr"/>
        <c:lblOffset val="100"/>
        <c:noMultiLvlLbl val="0"/>
      </c:catAx>
      <c:valAx>
        <c:axId val="105430745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43149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Industry Sector CH4 Emissions</a:t>
            </a:r>
            <a:r>
              <a:rPr lang="en-US" sz="1100" baseline="0"/>
              <a:t> by Fuel Type</a:t>
            </a:r>
            <a:endParaRPr lang="en-US" sz="11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'3. Industry Energy'!$M$52</c:f>
              <c:strCache>
                <c:ptCount val="1"/>
                <c:pt idx="0">
                  <c:v>EPS 2021</c:v>
                </c:pt>
              </c:strCache>
            </c:strRef>
          </c:tx>
          <c:spPr>
            <a:solidFill>
              <a:schemeClr val="accent5">
                <a:lumMod val="60000"/>
                <a:lumOff val="40000"/>
              </a:schemeClr>
            </a:solidFill>
            <a:ln>
              <a:noFill/>
            </a:ln>
            <a:effectLst/>
          </c:spPr>
          <c:invertIfNegative val="0"/>
          <c:cat>
            <c:strRef>
              <c:f>'3. Industry Energy'!$L$53:$L$55</c:f>
              <c:strCache>
                <c:ptCount val="3"/>
                <c:pt idx="0">
                  <c:v>Coal</c:v>
                </c:pt>
                <c:pt idx="1">
                  <c:v>Natural Gas</c:v>
                </c:pt>
                <c:pt idx="2">
                  <c:v>Fuel Oil</c:v>
                </c:pt>
              </c:strCache>
            </c:strRef>
          </c:cat>
          <c:val>
            <c:numRef>
              <c:f>'3. Industry Energy'!$M$53:$M$55</c:f>
              <c:numCache>
                <c:formatCode>_(* #,##0.00_);_(* \(#,##0.00\);_(* "-"??_);_(@_)</c:formatCode>
                <c:ptCount val="3"/>
                <c:pt idx="0">
                  <c:v>0</c:v>
                </c:pt>
                <c:pt idx="1">
                  <c:v>0</c:v>
                </c:pt>
                <c:pt idx="2">
                  <c:v>0</c:v>
                </c:pt>
              </c:numCache>
            </c:numRef>
          </c:val>
          <c:extLst>
            <c:ext xmlns:c16="http://schemas.microsoft.com/office/drawing/2014/chart" uri="{C3380CC4-5D6E-409C-BE32-E72D297353CC}">
              <c16:uniqueId val="{00000000-8461-4D10-8758-A8F1E3077067}"/>
            </c:ext>
          </c:extLst>
        </c:ser>
        <c:ser>
          <c:idx val="1"/>
          <c:order val="1"/>
          <c:tx>
            <c:strRef>
              <c:f>'3. Industry Energy'!$N$52</c:f>
              <c:strCache>
                <c:ptCount val="1"/>
                <c:pt idx="0">
                  <c:v>EPA 2021</c:v>
                </c:pt>
              </c:strCache>
            </c:strRef>
          </c:tx>
          <c:spPr>
            <a:solidFill>
              <a:schemeClr val="accent6"/>
            </a:solidFill>
            <a:ln>
              <a:noFill/>
            </a:ln>
            <a:effectLst/>
          </c:spPr>
          <c:invertIfNegative val="0"/>
          <c:cat>
            <c:strRef>
              <c:f>'3. Industry Energy'!$L$53:$L$55</c:f>
              <c:strCache>
                <c:ptCount val="3"/>
                <c:pt idx="0">
                  <c:v>Coal</c:v>
                </c:pt>
                <c:pt idx="1">
                  <c:v>Natural Gas</c:v>
                </c:pt>
                <c:pt idx="2">
                  <c:v>Fuel Oil</c:v>
                </c:pt>
              </c:strCache>
            </c:strRef>
          </c:cat>
          <c:val>
            <c:numRef>
              <c:f>'3. Industry Energy'!$N$53:$N$55</c:f>
              <c:numCache>
                <c:formatCode>_(* #,##0.00_);_(* \(#,##0.00\);_(* "-"??_);_(@_)</c:formatCode>
                <c:ptCount val="3"/>
                <c:pt idx="0">
                  <c:v>0.1</c:v>
                </c:pt>
                <c:pt idx="1">
                  <c:v>0.1</c:v>
                </c:pt>
                <c:pt idx="2">
                  <c:v>0.3</c:v>
                </c:pt>
              </c:numCache>
            </c:numRef>
          </c:val>
          <c:extLst>
            <c:ext xmlns:c16="http://schemas.microsoft.com/office/drawing/2014/chart" uri="{C3380CC4-5D6E-409C-BE32-E72D297353CC}">
              <c16:uniqueId val="{00000001-8461-4D10-8758-A8F1E3077067}"/>
            </c:ext>
          </c:extLst>
        </c:ser>
        <c:dLbls>
          <c:showLegendKey val="0"/>
          <c:showVal val="0"/>
          <c:showCatName val="0"/>
          <c:showSerName val="0"/>
          <c:showPercent val="0"/>
          <c:showBubbleSize val="0"/>
        </c:dLbls>
        <c:gapWidth val="100"/>
        <c:overlap val="-27"/>
        <c:axId val="813938000"/>
        <c:axId val="813919696"/>
      </c:barChart>
      <c:catAx>
        <c:axId val="813938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919696"/>
        <c:crosses val="autoZero"/>
        <c:auto val="1"/>
        <c:lblAlgn val="ctr"/>
        <c:lblOffset val="100"/>
        <c:noMultiLvlLbl val="0"/>
      </c:catAx>
      <c:valAx>
        <c:axId val="81391969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9380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Industry Sector N2O Emissions by Fuel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'3. Industry Energy'!$M$65</c:f>
              <c:strCache>
                <c:ptCount val="1"/>
                <c:pt idx="0">
                  <c:v>EPS 2021</c:v>
                </c:pt>
              </c:strCache>
            </c:strRef>
          </c:tx>
          <c:spPr>
            <a:solidFill>
              <a:schemeClr val="accent4"/>
            </a:solidFill>
            <a:ln>
              <a:noFill/>
            </a:ln>
            <a:effectLst/>
          </c:spPr>
          <c:invertIfNegative val="0"/>
          <c:cat>
            <c:strRef>
              <c:f>'3. Industry Energy'!$L$66:$L$68</c:f>
              <c:strCache>
                <c:ptCount val="3"/>
                <c:pt idx="0">
                  <c:v>Coal</c:v>
                </c:pt>
                <c:pt idx="1">
                  <c:v>Fuel Oil</c:v>
                </c:pt>
                <c:pt idx="2">
                  <c:v>Natural Gas</c:v>
                </c:pt>
              </c:strCache>
            </c:strRef>
          </c:cat>
          <c:val>
            <c:numRef>
              <c:f>'3. Industry Energy'!$M$66:$M$68</c:f>
              <c:numCache>
                <c:formatCode>_(* #,##0.00_);_(* \(#,##0.00\);_(* "-"??_);_(@_)</c:formatCode>
                <c:ptCount val="3"/>
                <c:pt idx="0">
                  <c:v>0</c:v>
                </c:pt>
                <c:pt idx="1">
                  <c:v>0</c:v>
                </c:pt>
                <c:pt idx="2">
                  <c:v>0</c:v>
                </c:pt>
              </c:numCache>
            </c:numRef>
          </c:val>
          <c:extLst>
            <c:ext xmlns:c16="http://schemas.microsoft.com/office/drawing/2014/chart" uri="{C3380CC4-5D6E-409C-BE32-E72D297353CC}">
              <c16:uniqueId val="{00000000-5D8D-49CA-9E34-C055E06824F3}"/>
            </c:ext>
          </c:extLst>
        </c:ser>
        <c:ser>
          <c:idx val="1"/>
          <c:order val="1"/>
          <c:tx>
            <c:strRef>
              <c:f>'3. Industry Energy'!$N$65</c:f>
              <c:strCache>
                <c:ptCount val="1"/>
                <c:pt idx="0">
                  <c:v>EPA 2021</c:v>
                </c:pt>
              </c:strCache>
            </c:strRef>
          </c:tx>
          <c:spPr>
            <a:solidFill>
              <a:schemeClr val="accent3"/>
            </a:solidFill>
            <a:ln>
              <a:noFill/>
            </a:ln>
            <a:effectLst/>
          </c:spPr>
          <c:invertIfNegative val="0"/>
          <c:cat>
            <c:strRef>
              <c:f>'3. Industry Energy'!$L$66:$L$68</c:f>
              <c:strCache>
                <c:ptCount val="3"/>
                <c:pt idx="0">
                  <c:v>Coal</c:v>
                </c:pt>
                <c:pt idx="1">
                  <c:v>Fuel Oil</c:v>
                </c:pt>
                <c:pt idx="2">
                  <c:v>Natural Gas</c:v>
                </c:pt>
              </c:strCache>
            </c:strRef>
          </c:cat>
          <c:val>
            <c:numRef>
              <c:f>'3. Industry Energy'!$N$66:$N$68</c:f>
              <c:numCache>
                <c:formatCode>_(* #,##0.00_);_(* \(#,##0.00\);_(* "-"??_);_(@_)</c:formatCode>
                <c:ptCount val="3"/>
                <c:pt idx="0">
                  <c:v>0.2</c:v>
                </c:pt>
                <c:pt idx="1">
                  <c:v>0.3</c:v>
                </c:pt>
                <c:pt idx="2">
                  <c:v>0.2</c:v>
                </c:pt>
              </c:numCache>
            </c:numRef>
          </c:val>
          <c:extLst>
            <c:ext xmlns:c16="http://schemas.microsoft.com/office/drawing/2014/chart" uri="{C3380CC4-5D6E-409C-BE32-E72D297353CC}">
              <c16:uniqueId val="{00000001-5D8D-49CA-9E34-C055E06824F3}"/>
            </c:ext>
          </c:extLst>
        </c:ser>
        <c:dLbls>
          <c:showLegendKey val="0"/>
          <c:showVal val="0"/>
          <c:showCatName val="0"/>
          <c:showSerName val="0"/>
          <c:showPercent val="0"/>
          <c:showBubbleSize val="0"/>
        </c:dLbls>
        <c:gapWidth val="100"/>
        <c:overlap val="-27"/>
        <c:axId val="813945072"/>
        <c:axId val="813959632"/>
      </c:barChart>
      <c:catAx>
        <c:axId val="813945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959632"/>
        <c:crosses val="autoZero"/>
        <c:auto val="1"/>
        <c:lblAlgn val="ctr"/>
        <c:lblOffset val="100"/>
        <c:noMultiLvlLbl val="0"/>
      </c:catAx>
      <c:valAx>
        <c:axId val="81395963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945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'4. Buildings'!$D$12</c:f>
              <c:strCache>
                <c:ptCount val="1"/>
              </c:strCache>
            </c:strRef>
          </c:tx>
          <c:spPr>
            <a:solidFill>
              <a:schemeClr val="accent1"/>
            </a:solidFill>
            <a:ln>
              <a:noFill/>
            </a:ln>
            <a:effectLst/>
          </c:spPr>
          <c:invertIfNegative val="0"/>
          <c:dPt>
            <c:idx val="0"/>
            <c:invertIfNegative val="0"/>
            <c:bubble3D val="0"/>
            <c:spPr>
              <a:solidFill>
                <a:schemeClr val="accent1">
                  <a:lumMod val="25000"/>
                  <a:lumOff val="75000"/>
                </a:schemeClr>
              </a:solidFill>
              <a:ln>
                <a:noFill/>
              </a:ln>
              <a:effectLst/>
            </c:spPr>
            <c:extLst>
              <c:ext xmlns:c16="http://schemas.microsoft.com/office/drawing/2014/chart" uri="{C3380CC4-5D6E-409C-BE32-E72D297353CC}">
                <c16:uniqueId val="{00000003-4C49-4555-92EA-356B4F15C13D}"/>
              </c:ext>
            </c:extLst>
          </c:dPt>
          <c:dPt>
            <c:idx val="1"/>
            <c:invertIfNegative val="0"/>
            <c:bubble3D val="0"/>
            <c:spPr>
              <a:solidFill>
                <a:schemeClr val="accent1">
                  <a:lumMod val="50000"/>
                  <a:lumOff val="50000"/>
                </a:schemeClr>
              </a:solidFill>
              <a:ln>
                <a:noFill/>
              </a:ln>
              <a:effectLst/>
            </c:spPr>
            <c:extLst>
              <c:ext xmlns:c16="http://schemas.microsoft.com/office/drawing/2014/chart" uri="{C3380CC4-5D6E-409C-BE32-E72D297353CC}">
                <c16:uniqueId val="{00000001-29A9-4F80-99F8-0523E52C3461}"/>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5-1AF7-4D77-B268-23874A461D45}"/>
              </c:ext>
            </c:extLst>
          </c:dPt>
          <c:cat>
            <c:strRef>
              <c:f>'4. Buildings'!$L$8:$N$8</c:f>
              <c:strCache>
                <c:ptCount val="3"/>
                <c:pt idx="0">
                  <c:v>EPS 2021</c:v>
                </c:pt>
                <c:pt idx="1">
                  <c:v>EPA 2021</c:v>
                </c:pt>
                <c:pt idx="2">
                  <c:v>EIA 2021</c:v>
                </c:pt>
              </c:strCache>
            </c:strRef>
          </c:cat>
          <c:val>
            <c:numRef>
              <c:f>'4. Buildings'!$L$12:$N$12</c:f>
              <c:numCache>
                <c:formatCode>_(* #,##0_);_(* \(#,##0\);_(* "-"??_);_(@_)</c:formatCode>
                <c:ptCount val="3"/>
                <c:pt idx="0">
                  <c:v>327.08051982000001</c:v>
                </c:pt>
                <c:pt idx="1">
                  <c:v>322.20000000000005</c:v>
                </c:pt>
                <c:pt idx="2">
                  <c:v>324.91499999999996</c:v>
                </c:pt>
              </c:numCache>
            </c:numRef>
          </c:val>
          <c:extLst>
            <c:ext xmlns:c16="http://schemas.microsoft.com/office/drawing/2014/chart" uri="{C3380CC4-5D6E-409C-BE32-E72D297353CC}">
              <c16:uniqueId val="{00000002-29A9-4F80-99F8-0523E52C3461}"/>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'4. Buildings'!$D$10</c:f>
              <c:strCache>
                <c:ptCount val="1"/>
                <c:pt idx="0">
                  <c:v>CH4</c:v>
                </c:pt>
              </c:strCache>
            </c:strRef>
          </c:tx>
          <c:spPr>
            <a:solidFill>
              <a:srgbClr val="102040"/>
            </a:solidFill>
            <a:ln>
              <a:noFill/>
            </a:ln>
            <a:effectLst/>
          </c:spPr>
          <c:invertIfNegative val="0"/>
          <c:dPt>
            <c:idx val="1"/>
            <c:invertIfNegative val="0"/>
            <c:bubble3D val="0"/>
            <c:spPr>
              <a:solidFill>
                <a:srgbClr val="102040"/>
              </a:solidFill>
              <a:ln>
                <a:noFill/>
              </a:ln>
              <a:effectLst/>
            </c:spPr>
            <c:extLst>
              <c:ext xmlns:c16="http://schemas.microsoft.com/office/drawing/2014/chart" uri="{C3380CC4-5D6E-409C-BE32-E72D297353CC}">
                <c16:uniqueId val="{00000001-DDF2-449C-8EA5-F173218FACFF}"/>
              </c:ext>
            </c:extLst>
          </c:dPt>
          <c:cat>
            <c:strRef>
              <c:f>'4. Buildings'!$L$8:$M$8</c:f>
              <c:strCache>
                <c:ptCount val="2"/>
                <c:pt idx="0">
                  <c:v>EPS 2021</c:v>
                </c:pt>
                <c:pt idx="1">
                  <c:v>EPA 2021</c:v>
                </c:pt>
              </c:strCache>
            </c:strRef>
          </c:cat>
          <c:val>
            <c:numRef>
              <c:f>'4. Buildings'!$L$10:$M$10</c:f>
              <c:numCache>
                <c:formatCode>_(* #,##0_);_(* \(#,##0\);_(* "-"??_);_(@_)</c:formatCode>
                <c:ptCount val="2"/>
                <c:pt idx="0" formatCode="_(* #,##0.00_);_(* \(#,##0.00\);_(* &quot;-&quot;??_);_(@_)">
                  <c:v>0.69012943999999998</c:v>
                </c:pt>
                <c:pt idx="1">
                  <c:v>3.6</c:v>
                </c:pt>
              </c:numCache>
            </c:numRef>
          </c:val>
          <c:extLst>
            <c:ext xmlns:c16="http://schemas.microsoft.com/office/drawing/2014/chart" uri="{C3380CC4-5D6E-409C-BE32-E72D297353CC}">
              <c16:uniqueId val="{00000002-DDF2-449C-8EA5-F173218FACFF}"/>
            </c:ext>
          </c:extLst>
        </c:ser>
        <c:ser>
          <c:idx val="1"/>
          <c:order val="1"/>
          <c:tx>
            <c:strRef>
              <c:f>'4. Buildings'!$D$11</c:f>
              <c:strCache>
                <c:ptCount val="1"/>
                <c:pt idx="0">
                  <c:v>N2O</c:v>
                </c:pt>
              </c:strCache>
            </c:strRef>
          </c:tx>
          <c:spPr>
            <a:solidFill>
              <a:srgbClr val="025E73"/>
            </a:solidFill>
            <a:ln>
              <a:noFill/>
            </a:ln>
            <a:effectLst/>
          </c:spPr>
          <c:invertIfNegative val="0"/>
          <c:dPt>
            <c:idx val="1"/>
            <c:invertIfNegative val="0"/>
            <c:bubble3D val="0"/>
            <c:spPr>
              <a:solidFill>
                <a:srgbClr val="025E73"/>
              </a:solidFill>
              <a:ln>
                <a:noFill/>
              </a:ln>
              <a:effectLst/>
            </c:spPr>
            <c:extLst>
              <c:ext xmlns:c16="http://schemas.microsoft.com/office/drawing/2014/chart" uri="{C3380CC4-5D6E-409C-BE32-E72D297353CC}">
                <c16:uniqueId val="{00000004-DDF2-449C-8EA5-F173218FACFF}"/>
              </c:ext>
            </c:extLst>
          </c:dPt>
          <c:cat>
            <c:strRef>
              <c:f>'4. Buildings'!$L$8:$M$8</c:f>
              <c:strCache>
                <c:ptCount val="2"/>
                <c:pt idx="0">
                  <c:v>EPS 2021</c:v>
                </c:pt>
                <c:pt idx="1">
                  <c:v>EPA 2021</c:v>
                </c:pt>
              </c:strCache>
            </c:strRef>
          </c:cat>
          <c:val>
            <c:numRef>
              <c:f>'4. Buildings'!$L$11:$M$11</c:f>
              <c:numCache>
                <c:formatCode>_(* #,##0_);_(* \(#,##0\);_(* "-"??_);_(@_)</c:formatCode>
                <c:ptCount val="2"/>
                <c:pt idx="0" formatCode="_(* #,##0.00_);_(* \(#,##0.00\);_(* &quot;-&quot;??_);_(@_)">
                  <c:v>0.24499037999999998</c:v>
                </c:pt>
                <c:pt idx="1">
                  <c:v>0.6</c:v>
                </c:pt>
              </c:numCache>
            </c:numRef>
          </c:val>
          <c:extLst>
            <c:ext xmlns:c16="http://schemas.microsoft.com/office/drawing/2014/chart" uri="{C3380CC4-5D6E-409C-BE32-E72D297353CC}">
              <c16:uniqueId val="{00000005-DDF2-449C-8EA5-F173218FACFF}"/>
            </c:ext>
          </c:extLst>
        </c:ser>
        <c:dLbls>
          <c:showLegendKey val="0"/>
          <c:showVal val="0"/>
          <c:showCatName val="0"/>
          <c:showSerName val="0"/>
          <c:showPercent val="0"/>
          <c:showBubbleSize val="0"/>
        </c:dLbls>
        <c:gapWidth val="103"/>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2127837926509186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'4. Buildings'!$D$29</c:f>
              <c:strCache>
                <c:ptCount val="1"/>
              </c:strCache>
            </c:strRef>
          </c:tx>
          <c:spPr>
            <a:solidFill>
              <a:schemeClr val="accent6">
                <a:lumMod val="50000"/>
              </a:schemeClr>
            </a:solidFill>
            <a:ln>
              <a:noFill/>
            </a:ln>
            <a:effectLst/>
          </c:spPr>
          <c:invertIfNegative val="0"/>
          <c:dPt>
            <c:idx val="0"/>
            <c:invertIfNegative val="0"/>
            <c:bubble3D val="0"/>
            <c:spPr>
              <a:solidFill>
                <a:schemeClr val="accent2">
                  <a:lumMod val="50000"/>
                </a:schemeClr>
              </a:solidFill>
              <a:ln>
                <a:noFill/>
              </a:ln>
              <a:effectLst/>
            </c:spPr>
            <c:extLst>
              <c:ext xmlns:c16="http://schemas.microsoft.com/office/drawing/2014/chart" uri="{C3380CC4-5D6E-409C-BE32-E72D297353CC}">
                <c16:uniqueId val="{00000004-77F4-4DDC-AFDE-52271FF7C517}"/>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1-77F4-4DDC-AFDE-52271FF7C517}"/>
              </c:ext>
            </c:extLst>
          </c:dPt>
          <c:dPt>
            <c:idx val="2"/>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5-7967-4304-AA7F-F1C5C1649C46}"/>
              </c:ext>
            </c:extLst>
          </c:dPt>
          <c:cat>
            <c:strRef>
              <c:f>'4. Buildings'!$L$25:$N$25</c:f>
              <c:strCache>
                <c:ptCount val="3"/>
                <c:pt idx="0">
                  <c:v>EPS 2021</c:v>
                </c:pt>
                <c:pt idx="1">
                  <c:v>EPA 2021</c:v>
                </c:pt>
                <c:pt idx="2">
                  <c:v>EIA 2021</c:v>
                </c:pt>
              </c:strCache>
            </c:strRef>
          </c:cat>
          <c:val>
            <c:numRef>
              <c:f>'4. Buildings'!$L$29:$N$29</c:f>
              <c:numCache>
                <c:formatCode>_(* #,##0_);_(* \(#,##0\);_(* "-"??_);_(@_)</c:formatCode>
                <c:ptCount val="3"/>
                <c:pt idx="0">
                  <c:v>235.57038751000002</c:v>
                </c:pt>
                <c:pt idx="1">
                  <c:v>239.10000000000002</c:v>
                </c:pt>
                <c:pt idx="2">
                  <c:v>245.24900000000002</c:v>
                </c:pt>
              </c:numCache>
            </c:numRef>
          </c:val>
          <c:extLst>
            <c:ext xmlns:c16="http://schemas.microsoft.com/office/drawing/2014/chart" uri="{C3380CC4-5D6E-409C-BE32-E72D297353CC}">
              <c16:uniqueId val="{00000002-77F4-4DDC-AFDE-52271FF7C517}"/>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'4. Buildings'!$D$27</c:f>
              <c:strCache>
                <c:ptCount val="1"/>
                <c:pt idx="0">
                  <c:v>CH4</c:v>
                </c:pt>
              </c:strCache>
            </c:strRef>
          </c:tx>
          <c:spPr>
            <a:solidFill>
              <a:schemeClr val="accent1"/>
            </a:solidFill>
            <a:ln>
              <a:noFill/>
            </a:ln>
            <a:effectLst/>
          </c:spPr>
          <c:invertIfNegative val="0"/>
          <c:cat>
            <c:strRef>
              <c:f>'4. Buildings'!$L$25:$M$25</c:f>
              <c:strCache>
                <c:ptCount val="2"/>
                <c:pt idx="0">
                  <c:v>EPS 2021</c:v>
                </c:pt>
                <c:pt idx="1">
                  <c:v>EPA 2021</c:v>
                </c:pt>
              </c:strCache>
            </c:strRef>
          </c:cat>
          <c:val>
            <c:numRef>
              <c:f>'4. Buildings'!$L$27:$M$27</c:f>
              <c:numCache>
                <c:formatCode>_(* #,##0_);_(* \(#,##0\);_(* "-"??_);_(@_)</c:formatCode>
                <c:ptCount val="2"/>
                <c:pt idx="0" formatCode="_(* #,##0.00_);_(* \(#,##0.00\);_(* &quot;-&quot;??_);_(@_)">
                  <c:v>0.48760320000000001</c:v>
                </c:pt>
                <c:pt idx="1">
                  <c:v>1.3</c:v>
                </c:pt>
              </c:numCache>
            </c:numRef>
          </c:val>
          <c:extLst>
            <c:ext xmlns:c16="http://schemas.microsoft.com/office/drawing/2014/chart" uri="{C3380CC4-5D6E-409C-BE32-E72D297353CC}">
              <c16:uniqueId val="{00000002-B2D9-427E-BBB5-303087A46343}"/>
            </c:ext>
          </c:extLst>
        </c:ser>
        <c:ser>
          <c:idx val="1"/>
          <c:order val="1"/>
          <c:tx>
            <c:strRef>
              <c:f>'4. Buildings'!$D$28</c:f>
              <c:strCache>
                <c:ptCount val="1"/>
                <c:pt idx="0">
                  <c:v>N2O</c:v>
                </c:pt>
              </c:strCache>
            </c:strRef>
          </c:tx>
          <c:spPr>
            <a:solidFill>
              <a:schemeClr val="accent2"/>
            </a:solidFill>
            <a:ln>
              <a:noFill/>
            </a:ln>
            <a:effectLst/>
          </c:spPr>
          <c:invertIfNegative val="0"/>
          <c:cat>
            <c:strRef>
              <c:f>'4. Buildings'!$L$25:$M$25</c:f>
              <c:strCache>
                <c:ptCount val="2"/>
                <c:pt idx="0">
                  <c:v>EPS 2021</c:v>
                </c:pt>
                <c:pt idx="1">
                  <c:v>EPA 2021</c:v>
                </c:pt>
              </c:strCache>
            </c:strRef>
          </c:cat>
          <c:val>
            <c:numRef>
              <c:f>'4. Buildings'!$L$28:$M$28</c:f>
              <c:numCache>
                <c:formatCode>_(* #,##0_);_(* \(#,##0\);_(* "-"??_);_(@_)</c:formatCode>
                <c:ptCount val="2"/>
                <c:pt idx="0" formatCode="_(* #,##0.00_);_(* \(#,##0.00\);_(* &quot;-&quot;??_);_(@_)">
                  <c:v>0.21678431000000001</c:v>
                </c:pt>
                <c:pt idx="1">
                  <c:v>0.3</c:v>
                </c:pt>
              </c:numCache>
            </c:numRef>
          </c:val>
          <c:extLst>
            <c:ext xmlns:c16="http://schemas.microsoft.com/office/drawing/2014/chart" uri="{C3380CC4-5D6E-409C-BE32-E72D297353CC}">
              <c16:uniqueId val="{00000005-B2D9-427E-BBB5-303087A46343}"/>
            </c:ext>
          </c:extLst>
        </c:ser>
        <c:dLbls>
          <c:showLegendKey val="0"/>
          <c:showVal val="0"/>
          <c:showCatName val="0"/>
          <c:showSerName val="0"/>
          <c:showPercent val="0"/>
          <c:showBubbleSize val="0"/>
        </c:dLbls>
        <c:gapWidth val="103"/>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2127837926509186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8936789151356082"/>
          <c:y val="0.15282669470876398"/>
          <c:w val="0.77094980314960626"/>
          <c:h val="0.68571726999678329"/>
        </c:manualLayout>
      </c:layout>
      <c:barChart>
        <c:barDir val="col"/>
        <c:grouping val="stacked"/>
        <c:varyColors val="0"/>
        <c:ser>
          <c:idx val="0"/>
          <c:order val="0"/>
          <c:tx>
            <c:strRef>
              <c:f>'5. Industry Process'!$I$9</c:f>
              <c:strCache>
                <c:ptCount val="1"/>
                <c:pt idx="0">
                  <c:v>CO2</c:v>
                </c:pt>
              </c:strCache>
            </c:strRef>
          </c:tx>
          <c:spPr>
            <a:solidFill>
              <a:schemeClr val="accent5"/>
            </a:solidFill>
            <a:ln>
              <a:noFill/>
            </a:ln>
            <a:effectLst/>
          </c:spPr>
          <c:invertIfNegative val="0"/>
          <c:dPt>
            <c:idx val="0"/>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4-9575-475C-BB2F-4D481D19EE0C}"/>
              </c:ext>
            </c:extLst>
          </c:dPt>
          <c:dPt>
            <c:idx val="1"/>
            <c:invertIfNegative val="0"/>
            <c:bubble3D val="0"/>
            <c:spPr>
              <a:solidFill>
                <a:schemeClr val="accent6"/>
              </a:solidFill>
              <a:ln>
                <a:noFill/>
              </a:ln>
              <a:effectLst/>
            </c:spPr>
            <c:extLst>
              <c:ext xmlns:c16="http://schemas.microsoft.com/office/drawing/2014/chart" uri="{C3380CC4-5D6E-409C-BE32-E72D297353CC}">
                <c16:uniqueId val="{00000001-9575-475C-BB2F-4D481D19EE0C}"/>
              </c:ext>
            </c:extLst>
          </c:dPt>
          <c:cat>
            <c:strRef>
              <c:f>'5. Industry Process'!$J$8:$K$8</c:f>
              <c:strCache>
                <c:ptCount val="2"/>
                <c:pt idx="0">
                  <c:v>EPS 2021</c:v>
                </c:pt>
                <c:pt idx="1">
                  <c:v>EPA 2021</c:v>
                </c:pt>
              </c:strCache>
            </c:strRef>
          </c:cat>
          <c:val>
            <c:numRef>
              <c:f>'5. Industry Process'!$J$9:$K$9</c:f>
              <c:numCache>
                <c:formatCode>_(* #,##0_);_(* \(#,##0\);_(* "-"??_);_(@_)</c:formatCode>
                <c:ptCount val="2"/>
                <c:pt idx="0">
                  <c:v>397.48149999999998</c:v>
                </c:pt>
                <c:pt idx="1">
                  <c:v>350</c:v>
                </c:pt>
              </c:numCache>
            </c:numRef>
          </c:val>
          <c:extLst>
            <c:ext xmlns:c16="http://schemas.microsoft.com/office/drawing/2014/chart" uri="{C3380CC4-5D6E-409C-BE32-E72D297353CC}">
              <c16:uniqueId val="{00000002-9575-475C-BB2F-4D481D19EE0C}"/>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2064249781277343"/>
          <c:y val="0.90798556430446198"/>
          <c:w val="0.36565944881889761"/>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8936789151356082"/>
          <c:y val="0.15716980002906802"/>
          <c:w val="0.77094980314960626"/>
          <c:h val="0.68571726999678329"/>
        </c:manualLayout>
      </c:layout>
      <c:barChart>
        <c:barDir val="col"/>
        <c:grouping val="stacked"/>
        <c:varyColors val="0"/>
        <c:ser>
          <c:idx val="0"/>
          <c:order val="0"/>
          <c:tx>
            <c:strRef>
              <c:f>'5. Industry Process'!$I$10</c:f>
              <c:strCache>
                <c:ptCount val="1"/>
                <c:pt idx="0">
                  <c:v>CH4</c:v>
                </c:pt>
              </c:strCache>
            </c:strRef>
          </c:tx>
          <c:spPr>
            <a:solidFill>
              <a:srgbClr val="102040"/>
            </a:solidFill>
            <a:ln>
              <a:noFill/>
            </a:ln>
            <a:effectLst/>
          </c:spPr>
          <c:invertIfNegative val="0"/>
          <c:dPt>
            <c:idx val="1"/>
            <c:invertIfNegative val="0"/>
            <c:bubble3D val="0"/>
            <c:spPr>
              <a:solidFill>
                <a:srgbClr val="102040"/>
              </a:solidFill>
              <a:ln>
                <a:noFill/>
              </a:ln>
              <a:effectLst/>
            </c:spPr>
            <c:extLst>
              <c:ext xmlns:c16="http://schemas.microsoft.com/office/drawing/2014/chart" uri="{C3380CC4-5D6E-409C-BE32-E72D297353CC}">
                <c16:uniqueId val="{00000001-2822-43BE-84E5-AF8E00337805}"/>
              </c:ext>
            </c:extLst>
          </c:dPt>
          <c:cat>
            <c:strRef>
              <c:f>'5. Industry Process'!$J$8:$K$8</c:f>
              <c:strCache>
                <c:ptCount val="2"/>
                <c:pt idx="0">
                  <c:v>EPS 2021</c:v>
                </c:pt>
                <c:pt idx="1">
                  <c:v>EPA 2021</c:v>
                </c:pt>
              </c:strCache>
            </c:strRef>
          </c:cat>
          <c:val>
            <c:numRef>
              <c:f>'5. Industry Process'!$J$10:$K$10</c:f>
              <c:numCache>
                <c:formatCode>_(* #,##0_);_(* \(#,##0\);_(* "-"??_);_(@_)</c:formatCode>
                <c:ptCount val="2"/>
                <c:pt idx="0">
                  <c:v>708.84800000000007</c:v>
                </c:pt>
                <c:pt idx="1">
                  <c:v>709.90000000000009</c:v>
                </c:pt>
              </c:numCache>
            </c:numRef>
          </c:val>
          <c:extLst>
            <c:ext xmlns:c16="http://schemas.microsoft.com/office/drawing/2014/chart" uri="{C3380CC4-5D6E-409C-BE32-E72D297353CC}">
              <c16:uniqueId val="{00000002-2822-43BE-84E5-AF8E00337805}"/>
            </c:ext>
          </c:extLst>
        </c:ser>
        <c:ser>
          <c:idx val="1"/>
          <c:order val="1"/>
          <c:tx>
            <c:strRef>
              <c:f>'5. Industry Process'!$I$11</c:f>
              <c:strCache>
                <c:ptCount val="1"/>
                <c:pt idx="0">
                  <c:v>N2O</c:v>
                </c:pt>
              </c:strCache>
            </c:strRef>
          </c:tx>
          <c:spPr>
            <a:solidFill>
              <a:srgbClr val="025E73"/>
            </a:solidFill>
            <a:ln>
              <a:noFill/>
            </a:ln>
            <a:effectLst/>
          </c:spPr>
          <c:invertIfNegative val="0"/>
          <c:dPt>
            <c:idx val="1"/>
            <c:invertIfNegative val="0"/>
            <c:bubble3D val="0"/>
            <c:spPr>
              <a:solidFill>
                <a:srgbClr val="025E73"/>
              </a:solidFill>
              <a:ln>
                <a:noFill/>
              </a:ln>
              <a:effectLst/>
            </c:spPr>
            <c:extLst>
              <c:ext xmlns:c16="http://schemas.microsoft.com/office/drawing/2014/chart" uri="{C3380CC4-5D6E-409C-BE32-E72D297353CC}">
                <c16:uniqueId val="{00000004-2822-43BE-84E5-AF8E00337805}"/>
              </c:ext>
            </c:extLst>
          </c:dPt>
          <c:cat>
            <c:strRef>
              <c:f>'5. Industry Process'!$J$8:$K$8</c:f>
              <c:strCache>
                <c:ptCount val="2"/>
                <c:pt idx="0">
                  <c:v>EPS 2021</c:v>
                </c:pt>
                <c:pt idx="1">
                  <c:v>EPA 2021</c:v>
                </c:pt>
              </c:strCache>
            </c:strRef>
          </c:cat>
          <c:val>
            <c:numRef>
              <c:f>'5. Industry Process'!$J$11:$K$11</c:f>
              <c:numCache>
                <c:formatCode>_(* #,##0_);_(* \(#,##0\);_(* "-"??_);_(@_)</c:formatCode>
                <c:ptCount val="2"/>
                <c:pt idx="0">
                  <c:v>358.76867590000001</c:v>
                </c:pt>
                <c:pt idx="1">
                  <c:v>358.9</c:v>
                </c:pt>
              </c:numCache>
            </c:numRef>
          </c:val>
          <c:extLst>
            <c:ext xmlns:c16="http://schemas.microsoft.com/office/drawing/2014/chart" uri="{C3380CC4-5D6E-409C-BE32-E72D297353CC}">
              <c16:uniqueId val="{00000005-2822-43BE-84E5-AF8E00337805}"/>
            </c:ext>
          </c:extLst>
        </c:ser>
        <c:ser>
          <c:idx val="2"/>
          <c:order val="2"/>
          <c:tx>
            <c:strRef>
              <c:f>'5. Industry Process'!$I$12</c:f>
              <c:strCache>
                <c:ptCount val="1"/>
                <c:pt idx="0">
                  <c:v>F gases</c:v>
                </c:pt>
              </c:strCache>
            </c:strRef>
          </c:tx>
          <c:spPr>
            <a:solidFill>
              <a:schemeClr val="accent3"/>
            </a:solidFill>
            <a:ln>
              <a:noFill/>
            </a:ln>
            <a:effectLst/>
          </c:spPr>
          <c:invertIfNegative val="0"/>
          <c:cat>
            <c:strRef>
              <c:f>'5. Industry Process'!$J$8:$K$8</c:f>
              <c:strCache>
                <c:ptCount val="2"/>
                <c:pt idx="0">
                  <c:v>EPS 2021</c:v>
                </c:pt>
                <c:pt idx="1">
                  <c:v>EPA 2021</c:v>
                </c:pt>
              </c:strCache>
            </c:strRef>
          </c:cat>
          <c:val>
            <c:numRef>
              <c:f>'5. Industry Process'!$J$12:$K$12</c:f>
              <c:numCache>
                <c:formatCode>_(* #,##0_);_(* \(#,##0\);_(* "-"??_);_(@_)</c:formatCode>
                <c:ptCount val="2"/>
                <c:pt idx="0">
                  <c:v>192.79999999999998</c:v>
                </c:pt>
                <c:pt idx="1">
                  <c:v>192.9</c:v>
                </c:pt>
              </c:numCache>
            </c:numRef>
          </c:val>
          <c:extLst>
            <c:ext xmlns:c16="http://schemas.microsoft.com/office/drawing/2014/chart" uri="{C3380CC4-5D6E-409C-BE32-E72D297353CC}">
              <c16:uniqueId val="{00000007-2822-43BE-84E5-AF8E00337805}"/>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36329068241469814"/>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1044892825896763"/>
          <c:y val="0.16203703703703703"/>
          <c:w val="0.75135662729658792"/>
          <c:h val="0.67095654709827945"/>
        </c:manualLayout>
      </c:layout>
      <c:barChart>
        <c:barDir val="col"/>
        <c:grouping val="stacked"/>
        <c:varyColors val="0"/>
        <c:ser>
          <c:idx val="0"/>
          <c:order val="0"/>
          <c:tx>
            <c:strRef>
              <c:f>'5. Industry Process'!$I$9</c:f>
              <c:strCache>
                <c:ptCount val="1"/>
                <c:pt idx="0">
                  <c:v>CO2</c:v>
                </c:pt>
              </c:strCache>
            </c:strRef>
          </c:tx>
          <c:spPr>
            <a:solidFill>
              <a:schemeClr val="accent1"/>
            </a:solidFill>
            <a:ln>
              <a:noFill/>
            </a:ln>
            <a:effectLst/>
          </c:spPr>
          <c:invertIfNegative val="0"/>
          <c:cat>
            <c:strRef>
              <c:f>'5. Industry Process'!$J$8:$K$8</c:f>
              <c:strCache>
                <c:ptCount val="2"/>
                <c:pt idx="0">
                  <c:v>EPS 2021</c:v>
                </c:pt>
                <c:pt idx="1">
                  <c:v>EPA 2021</c:v>
                </c:pt>
              </c:strCache>
            </c:strRef>
          </c:cat>
          <c:val>
            <c:numRef>
              <c:f>'5. Industry Process'!$J$9:$K$9</c:f>
              <c:numCache>
                <c:formatCode>_(* #,##0_);_(* \(#,##0\);_(* "-"??_);_(@_)</c:formatCode>
                <c:ptCount val="2"/>
                <c:pt idx="0">
                  <c:v>397.48149999999998</c:v>
                </c:pt>
                <c:pt idx="1">
                  <c:v>350</c:v>
                </c:pt>
              </c:numCache>
            </c:numRef>
          </c:val>
          <c:extLst>
            <c:ext xmlns:c16="http://schemas.microsoft.com/office/drawing/2014/chart" uri="{C3380CC4-5D6E-409C-BE32-E72D297353CC}">
              <c16:uniqueId val="{00000000-E705-4ABE-B39F-635A6686863D}"/>
            </c:ext>
          </c:extLst>
        </c:ser>
        <c:ser>
          <c:idx val="1"/>
          <c:order val="1"/>
          <c:tx>
            <c:strRef>
              <c:f>'5. Industry Process'!$I$10</c:f>
              <c:strCache>
                <c:ptCount val="1"/>
                <c:pt idx="0">
                  <c:v>CH4</c:v>
                </c:pt>
              </c:strCache>
            </c:strRef>
          </c:tx>
          <c:spPr>
            <a:solidFill>
              <a:schemeClr val="accent2"/>
            </a:solidFill>
            <a:ln>
              <a:noFill/>
            </a:ln>
            <a:effectLst/>
          </c:spPr>
          <c:invertIfNegative val="0"/>
          <c:cat>
            <c:strRef>
              <c:f>'5. Industry Process'!$J$8:$K$8</c:f>
              <c:strCache>
                <c:ptCount val="2"/>
                <c:pt idx="0">
                  <c:v>EPS 2021</c:v>
                </c:pt>
                <c:pt idx="1">
                  <c:v>EPA 2021</c:v>
                </c:pt>
              </c:strCache>
            </c:strRef>
          </c:cat>
          <c:val>
            <c:numRef>
              <c:f>'5. Industry Process'!$J$10:$K$10</c:f>
              <c:numCache>
                <c:formatCode>_(* #,##0_);_(* \(#,##0\);_(* "-"??_);_(@_)</c:formatCode>
                <c:ptCount val="2"/>
                <c:pt idx="0">
                  <c:v>708.84800000000007</c:v>
                </c:pt>
                <c:pt idx="1">
                  <c:v>709.90000000000009</c:v>
                </c:pt>
              </c:numCache>
            </c:numRef>
          </c:val>
          <c:extLst>
            <c:ext xmlns:c16="http://schemas.microsoft.com/office/drawing/2014/chart" uri="{C3380CC4-5D6E-409C-BE32-E72D297353CC}">
              <c16:uniqueId val="{00000001-E705-4ABE-B39F-635A6686863D}"/>
            </c:ext>
          </c:extLst>
        </c:ser>
        <c:ser>
          <c:idx val="2"/>
          <c:order val="2"/>
          <c:tx>
            <c:strRef>
              <c:f>'5. Industry Process'!$I$11</c:f>
              <c:strCache>
                <c:ptCount val="1"/>
                <c:pt idx="0">
                  <c:v>N2O</c:v>
                </c:pt>
              </c:strCache>
            </c:strRef>
          </c:tx>
          <c:spPr>
            <a:solidFill>
              <a:schemeClr val="accent3"/>
            </a:solidFill>
            <a:ln>
              <a:noFill/>
            </a:ln>
            <a:effectLst/>
          </c:spPr>
          <c:invertIfNegative val="0"/>
          <c:cat>
            <c:strRef>
              <c:f>'5. Industry Process'!$J$8:$K$8</c:f>
              <c:strCache>
                <c:ptCount val="2"/>
                <c:pt idx="0">
                  <c:v>EPS 2021</c:v>
                </c:pt>
                <c:pt idx="1">
                  <c:v>EPA 2021</c:v>
                </c:pt>
              </c:strCache>
            </c:strRef>
          </c:cat>
          <c:val>
            <c:numRef>
              <c:f>'5. Industry Process'!$J$11:$K$11</c:f>
              <c:numCache>
                <c:formatCode>_(* #,##0_);_(* \(#,##0\);_(* "-"??_);_(@_)</c:formatCode>
                <c:ptCount val="2"/>
                <c:pt idx="0">
                  <c:v>358.76867590000001</c:v>
                </c:pt>
                <c:pt idx="1">
                  <c:v>358.9</c:v>
                </c:pt>
              </c:numCache>
            </c:numRef>
          </c:val>
          <c:extLst>
            <c:ext xmlns:c16="http://schemas.microsoft.com/office/drawing/2014/chart" uri="{C3380CC4-5D6E-409C-BE32-E72D297353CC}">
              <c16:uniqueId val="{00000002-E705-4ABE-B39F-635A6686863D}"/>
            </c:ext>
          </c:extLst>
        </c:ser>
        <c:ser>
          <c:idx val="3"/>
          <c:order val="3"/>
          <c:tx>
            <c:strRef>
              <c:f>'5. Industry Process'!$I$12</c:f>
              <c:strCache>
                <c:ptCount val="1"/>
                <c:pt idx="0">
                  <c:v>F gases</c:v>
                </c:pt>
              </c:strCache>
            </c:strRef>
          </c:tx>
          <c:spPr>
            <a:solidFill>
              <a:schemeClr val="accent4"/>
            </a:solidFill>
            <a:ln>
              <a:noFill/>
            </a:ln>
            <a:effectLst/>
          </c:spPr>
          <c:invertIfNegative val="0"/>
          <c:cat>
            <c:strRef>
              <c:f>'5. Industry Process'!$J$8:$K$8</c:f>
              <c:strCache>
                <c:ptCount val="2"/>
                <c:pt idx="0">
                  <c:v>EPS 2021</c:v>
                </c:pt>
                <c:pt idx="1">
                  <c:v>EPA 2021</c:v>
                </c:pt>
              </c:strCache>
            </c:strRef>
          </c:cat>
          <c:val>
            <c:numRef>
              <c:f>'5. Industry Process'!$J$12:$K$12</c:f>
              <c:numCache>
                <c:formatCode>_(* #,##0_);_(* \(#,##0\);_(* "-"??_);_(@_)</c:formatCode>
                <c:ptCount val="2"/>
                <c:pt idx="0">
                  <c:v>192.79999999999998</c:v>
                </c:pt>
                <c:pt idx="1">
                  <c:v>192.9</c:v>
                </c:pt>
              </c:numCache>
            </c:numRef>
          </c:val>
          <c:extLst>
            <c:ext xmlns:c16="http://schemas.microsoft.com/office/drawing/2014/chart" uri="{C3380CC4-5D6E-409C-BE32-E72D297353CC}">
              <c16:uniqueId val="{00000003-E705-4ABE-B39F-635A6686863D}"/>
            </c:ext>
          </c:extLst>
        </c:ser>
        <c:dLbls>
          <c:showLegendKey val="0"/>
          <c:showVal val="0"/>
          <c:showCatName val="0"/>
          <c:showSerName val="0"/>
          <c:showPercent val="0"/>
          <c:showBubbleSize val="0"/>
        </c:dLbls>
        <c:gapWidth val="80"/>
        <c:overlap val="100"/>
        <c:axId val="949297024"/>
        <c:axId val="949308256"/>
      </c:barChart>
      <c:catAx>
        <c:axId val="949297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9308256"/>
        <c:crosses val="autoZero"/>
        <c:auto val="1"/>
        <c:lblAlgn val="ctr"/>
        <c:lblOffset val="100"/>
        <c:noMultiLvlLbl val="0"/>
      </c:catAx>
      <c:valAx>
        <c:axId val="94930825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92970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US"/>
              <a:t>Industry Process Emissions by Economic Sector</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'5. Industry Process'!$J$26</c:f>
              <c:strCache>
                <c:ptCount val="1"/>
                <c:pt idx="0">
                  <c:v>EPS 2021</c:v>
                </c:pt>
              </c:strCache>
            </c:strRef>
          </c:tx>
          <c:spPr>
            <a:solidFill>
              <a:schemeClr val="accent6">
                <a:lumMod val="75000"/>
              </a:schemeClr>
            </a:solidFill>
            <a:ln>
              <a:noFill/>
            </a:ln>
            <a:effectLst/>
          </c:spPr>
          <c:invertIfNegative val="0"/>
          <c:cat>
            <c:strRef>
              <c:f>'5. Industry Process'!$I$27:$I$35</c:f>
              <c:strCache>
                <c:ptCount val="9"/>
                <c:pt idx="0">
                  <c:v>cement and other carbonates</c:v>
                </c:pt>
                <c:pt idx="1">
                  <c:v>natural gas and petroleum systems</c:v>
                </c:pt>
                <c:pt idx="2">
                  <c:v>iron and steel</c:v>
                </c:pt>
                <c:pt idx="3">
                  <c:v>chemicals</c:v>
                </c:pt>
                <c:pt idx="4">
                  <c:v>coal mining</c:v>
                </c:pt>
                <c:pt idx="5">
                  <c:v>waste management</c:v>
                </c:pt>
                <c:pt idx="6">
                  <c:v>agriculture</c:v>
                </c:pt>
                <c:pt idx="7">
                  <c:v>other industries</c:v>
                </c:pt>
                <c:pt idx="8">
                  <c:v>Total process</c:v>
                </c:pt>
              </c:strCache>
            </c:strRef>
          </c:cat>
          <c:val>
            <c:numRef>
              <c:f>'5. Industry Process'!$J$27:$J$35</c:f>
              <c:numCache>
                <c:formatCode>_(* #,##0_);_(* \(#,##0\);_(* "-"??_);_(@_)</c:formatCode>
                <c:ptCount val="9"/>
                <c:pt idx="0">
                  <c:v>65.5</c:v>
                </c:pt>
                <c:pt idx="1">
                  <c:v>378.48912589999998</c:v>
                </c:pt>
                <c:pt idx="2">
                  <c:v>40.200000000000003</c:v>
                </c:pt>
                <c:pt idx="3">
                  <c:v>334.59870000000001</c:v>
                </c:pt>
                <c:pt idx="4">
                  <c:v>53.488</c:v>
                </c:pt>
                <c:pt idx="5">
                  <c:v>169.19235</c:v>
                </c:pt>
                <c:pt idx="6">
                  <c:v>604.63000000000011</c:v>
                </c:pt>
                <c:pt idx="7">
                  <c:v>11.800000000000182</c:v>
                </c:pt>
                <c:pt idx="8">
                  <c:v>1657.8981759000003</c:v>
                </c:pt>
              </c:numCache>
            </c:numRef>
          </c:val>
          <c:extLst>
            <c:ext xmlns:c16="http://schemas.microsoft.com/office/drawing/2014/chart" uri="{C3380CC4-5D6E-409C-BE32-E72D297353CC}">
              <c16:uniqueId val="{00000000-0E7A-446C-9664-2E00B293D888}"/>
            </c:ext>
          </c:extLst>
        </c:ser>
        <c:ser>
          <c:idx val="1"/>
          <c:order val="1"/>
          <c:tx>
            <c:strRef>
              <c:f>'5. Industry Process'!$K$26</c:f>
              <c:strCache>
                <c:ptCount val="1"/>
                <c:pt idx="0">
                  <c:v>EPA 2021</c:v>
                </c:pt>
              </c:strCache>
            </c:strRef>
          </c:tx>
          <c:spPr>
            <a:solidFill>
              <a:schemeClr val="accent5"/>
            </a:solidFill>
            <a:ln>
              <a:noFill/>
            </a:ln>
            <a:effectLst/>
          </c:spPr>
          <c:invertIfNegative val="0"/>
          <c:cat>
            <c:strRef>
              <c:f>'5. Industry Process'!$I$27:$I$35</c:f>
              <c:strCache>
                <c:ptCount val="9"/>
                <c:pt idx="0">
                  <c:v>cement and other carbonates</c:v>
                </c:pt>
                <c:pt idx="1">
                  <c:v>natural gas and petroleum systems</c:v>
                </c:pt>
                <c:pt idx="2">
                  <c:v>iron and steel</c:v>
                </c:pt>
                <c:pt idx="3">
                  <c:v>chemicals</c:v>
                </c:pt>
                <c:pt idx="4">
                  <c:v>coal mining</c:v>
                </c:pt>
                <c:pt idx="5">
                  <c:v>waste management</c:v>
                </c:pt>
                <c:pt idx="6">
                  <c:v>agriculture</c:v>
                </c:pt>
                <c:pt idx="7">
                  <c:v>other industries</c:v>
                </c:pt>
                <c:pt idx="8">
                  <c:v>Total process</c:v>
                </c:pt>
              </c:strCache>
            </c:strRef>
          </c:cat>
          <c:val>
            <c:numRef>
              <c:f>'5. Industry Process'!$K$27:$K$35</c:f>
              <c:numCache>
                <c:formatCode>_(* #,##0_);_(* \(#,##0\);_(* "-"??_);_(@_)</c:formatCode>
                <c:ptCount val="9"/>
                <c:pt idx="0">
                  <c:v>65.5</c:v>
                </c:pt>
                <c:pt idx="1">
                  <c:v>337.8</c:v>
                </c:pt>
                <c:pt idx="2">
                  <c:v>40.200000000000003</c:v>
                </c:pt>
                <c:pt idx="3" formatCode="General">
                  <c:v>328.79999999999995</c:v>
                </c:pt>
                <c:pt idx="4">
                  <c:v>53.5</c:v>
                </c:pt>
                <c:pt idx="5">
                  <c:v>169.2</c:v>
                </c:pt>
                <c:pt idx="6">
                  <c:v>604.79999999999995</c:v>
                </c:pt>
                <c:pt idx="7">
                  <c:v>0</c:v>
                </c:pt>
                <c:pt idx="8">
                  <c:v>1599.8</c:v>
                </c:pt>
              </c:numCache>
            </c:numRef>
          </c:val>
          <c:extLst>
            <c:ext xmlns:c16="http://schemas.microsoft.com/office/drawing/2014/chart" uri="{C3380CC4-5D6E-409C-BE32-E72D297353CC}">
              <c16:uniqueId val="{00000001-0E7A-446C-9664-2E00B293D888}"/>
            </c:ext>
          </c:extLst>
        </c:ser>
        <c:dLbls>
          <c:showLegendKey val="0"/>
          <c:showVal val="0"/>
          <c:showCatName val="0"/>
          <c:showSerName val="0"/>
          <c:showPercent val="0"/>
          <c:showBubbleSize val="0"/>
        </c:dLbls>
        <c:gapWidth val="182"/>
        <c:axId val="1118742384"/>
        <c:axId val="1118766928"/>
      </c:barChart>
      <c:catAx>
        <c:axId val="11187423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18766928"/>
        <c:crosses val="autoZero"/>
        <c:auto val="1"/>
        <c:lblAlgn val="ctr"/>
        <c:lblOffset val="100"/>
        <c:noMultiLvlLbl val="0"/>
      </c:catAx>
      <c:valAx>
        <c:axId val="111876692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187423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Industry CH4 Emissions by Economic Sector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'5. Industry Process'!$J$42</c:f>
              <c:strCache>
                <c:ptCount val="1"/>
                <c:pt idx="0">
                  <c:v>EPS 2021</c:v>
                </c:pt>
              </c:strCache>
            </c:strRef>
          </c:tx>
          <c:spPr>
            <a:solidFill>
              <a:schemeClr val="accent1"/>
            </a:solidFill>
            <a:ln>
              <a:noFill/>
            </a:ln>
            <a:effectLst/>
          </c:spPr>
          <c:invertIfNegative val="0"/>
          <c:cat>
            <c:strRef>
              <c:f>'5. Industry Process'!$I$43:$I$50</c:f>
              <c:strCache>
                <c:ptCount val="8"/>
                <c:pt idx="0">
                  <c:v>cement and other carbonates</c:v>
                </c:pt>
                <c:pt idx="1">
                  <c:v>natural gas and petroleum systems</c:v>
                </c:pt>
                <c:pt idx="2">
                  <c:v>iron and steel</c:v>
                </c:pt>
                <c:pt idx="3">
                  <c:v>chemicals</c:v>
                </c:pt>
                <c:pt idx="4">
                  <c:v>coal mining</c:v>
                </c:pt>
                <c:pt idx="5">
                  <c:v>waste management</c:v>
                </c:pt>
                <c:pt idx="6">
                  <c:v>agriculture</c:v>
                </c:pt>
                <c:pt idx="7">
                  <c:v>other industries</c:v>
                </c:pt>
              </c:strCache>
            </c:strRef>
          </c:cat>
          <c:val>
            <c:numRef>
              <c:f>'5. Industry Process'!$J$43:$J$50</c:f>
              <c:numCache>
                <c:formatCode>_(* #,##0_);_(* \(#,##0\);_(* "-"??_);_(@_)</c:formatCode>
                <c:ptCount val="8"/>
                <c:pt idx="0">
                  <c:v>0</c:v>
                </c:pt>
                <c:pt idx="1">
                  <c:v>0</c:v>
                </c:pt>
                <c:pt idx="2">
                  <c:v>0</c:v>
                </c:pt>
                <c:pt idx="3" formatCode="_(* #,##0.0_);_(* \(#,##0.0\);_(* &quot;-&quot;??_);_(@_)">
                  <c:v>0</c:v>
                </c:pt>
                <c:pt idx="4">
                  <c:v>0</c:v>
                </c:pt>
                <c:pt idx="5">
                  <c:v>0</c:v>
                </c:pt>
                <c:pt idx="6">
                  <c:v>0</c:v>
                </c:pt>
                <c:pt idx="7">
                  <c:v>0</c:v>
                </c:pt>
              </c:numCache>
            </c:numRef>
          </c:val>
          <c:extLst>
            <c:ext xmlns:c16="http://schemas.microsoft.com/office/drawing/2014/chart" uri="{C3380CC4-5D6E-409C-BE32-E72D297353CC}">
              <c16:uniqueId val="{00000000-FCE2-4CC4-BA53-A22C241C4D37}"/>
            </c:ext>
          </c:extLst>
        </c:ser>
        <c:ser>
          <c:idx val="1"/>
          <c:order val="1"/>
          <c:tx>
            <c:strRef>
              <c:f>'5. Industry Process'!$K$42</c:f>
              <c:strCache>
                <c:ptCount val="1"/>
                <c:pt idx="0">
                  <c:v>EPA 2021</c:v>
                </c:pt>
              </c:strCache>
            </c:strRef>
          </c:tx>
          <c:spPr>
            <a:solidFill>
              <a:schemeClr val="accent2"/>
            </a:solidFill>
            <a:ln>
              <a:noFill/>
            </a:ln>
            <a:effectLst/>
          </c:spPr>
          <c:invertIfNegative val="0"/>
          <c:cat>
            <c:strRef>
              <c:f>'5. Industry Process'!$I$43:$I$50</c:f>
              <c:strCache>
                <c:ptCount val="8"/>
                <c:pt idx="0">
                  <c:v>cement and other carbonates</c:v>
                </c:pt>
                <c:pt idx="1">
                  <c:v>natural gas and petroleum systems</c:v>
                </c:pt>
                <c:pt idx="2">
                  <c:v>iron and steel</c:v>
                </c:pt>
                <c:pt idx="3">
                  <c:v>chemicals</c:v>
                </c:pt>
                <c:pt idx="4">
                  <c:v>coal mining</c:v>
                </c:pt>
                <c:pt idx="5">
                  <c:v>waste management</c:v>
                </c:pt>
                <c:pt idx="6">
                  <c:v>agriculture</c:v>
                </c:pt>
                <c:pt idx="7">
                  <c:v>other industries</c:v>
                </c:pt>
              </c:strCache>
            </c:strRef>
          </c:cat>
          <c:val>
            <c:numRef>
              <c:f>'5. Industry Process'!$K$43:$K$50</c:f>
              <c:numCache>
                <c:formatCode>_(* #,##0_);_(* \(#,##0\);_(* "-"??_);_(@_)</c:formatCode>
                <c:ptCount val="8"/>
                <c:pt idx="1">
                  <c:v>231.79999999999998</c:v>
                </c:pt>
                <c:pt idx="3" formatCode="_(* #,##0.0_);_(* \(#,##0.0\);_(* &quot;-&quot;??_);_(@_)">
                  <c:v>0</c:v>
                </c:pt>
                <c:pt idx="4">
                  <c:v>51</c:v>
                </c:pt>
                <c:pt idx="5">
                  <c:v>145.30000000000001</c:v>
                </c:pt>
                <c:pt idx="6">
                  <c:v>281.8</c:v>
                </c:pt>
              </c:numCache>
            </c:numRef>
          </c:val>
          <c:extLst>
            <c:ext xmlns:c16="http://schemas.microsoft.com/office/drawing/2014/chart" uri="{C3380CC4-5D6E-409C-BE32-E72D297353CC}">
              <c16:uniqueId val="{00000001-FCE2-4CC4-BA53-A22C241C4D37}"/>
            </c:ext>
          </c:extLst>
        </c:ser>
        <c:dLbls>
          <c:showLegendKey val="0"/>
          <c:showVal val="0"/>
          <c:showCatName val="0"/>
          <c:showSerName val="0"/>
          <c:showPercent val="0"/>
          <c:showBubbleSize val="0"/>
        </c:dLbls>
        <c:gapWidth val="182"/>
        <c:axId val="1731651328"/>
        <c:axId val="1616251744"/>
      </c:barChart>
      <c:catAx>
        <c:axId val="17316513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6251744"/>
        <c:crosses val="autoZero"/>
        <c:auto val="1"/>
        <c:lblAlgn val="ctr"/>
        <c:lblOffset val="100"/>
        <c:noMultiLvlLbl val="0"/>
      </c:catAx>
      <c:valAx>
        <c:axId val="1616251744"/>
        <c:scaling>
          <c:orientation val="minMax"/>
        </c:scaling>
        <c:delete val="0"/>
        <c:axPos val="b"/>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1651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Economy-wide Greenhouse Gas Emissions by Sector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'6. Total'!$J$8</c:f>
              <c:strCache>
                <c:ptCount val="1"/>
                <c:pt idx="0">
                  <c:v>EPS 2021</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Total'!$I$9:$I$17</c:f>
              <c:strCache>
                <c:ptCount val="9"/>
                <c:pt idx="0">
                  <c:v>Transportation Sector</c:v>
                </c:pt>
                <c:pt idx="1">
                  <c:v>Electricity Sector</c:v>
                </c:pt>
                <c:pt idx="2">
                  <c:v>LULUCF Sector</c:v>
                </c:pt>
                <c:pt idx="3">
                  <c:v>Geoengineering sector</c:v>
                </c:pt>
                <c:pt idx="4">
                  <c:v>Industry Process</c:v>
                </c:pt>
                <c:pt idx="5">
                  <c:v>Industry Energy</c:v>
                </c:pt>
                <c:pt idx="6">
                  <c:v>Agriculture Process</c:v>
                </c:pt>
                <c:pt idx="7">
                  <c:v>Waste Process</c:v>
                </c:pt>
                <c:pt idx="8">
                  <c:v>Buildings</c:v>
                </c:pt>
              </c:strCache>
            </c:strRef>
          </c:cat>
          <c:val>
            <c:numRef>
              <c:f>'6. Total'!$J$9:$J$17</c:f>
              <c:numCache>
                <c:formatCode>_(* #,##0_);_(* \(#,##0\);_(* "-"??_);_(@_)</c:formatCode>
                <c:ptCount val="9"/>
                <c:pt idx="0">
                  <c:v>1707.6601071145899</c:v>
                </c:pt>
                <c:pt idx="1">
                  <c:v>1568.0692767640003</c:v>
                </c:pt>
                <c:pt idx="2">
                  <c:v>-910.13400000000001</c:v>
                </c:pt>
                <c:pt idx="3">
                  <c:v>0</c:v>
                </c:pt>
                <c:pt idx="4">
                  <c:v>884.07582590000015</c:v>
                </c:pt>
                <c:pt idx="5">
                  <c:v>795.37638331344499</c:v>
                </c:pt>
                <c:pt idx="6">
                  <c:v>604.63000000000011</c:v>
                </c:pt>
                <c:pt idx="7">
                  <c:v>169.19235</c:v>
                </c:pt>
                <c:pt idx="8">
                  <c:v>562.65090733</c:v>
                </c:pt>
              </c:numCache>
            </c:numRef>
          </c:val>
          <c:extLst>
            <c:ext xmlns:c16="http://schemas.microsoft.com/office/drawing/2014/chart" uri="{C3380CC4-5D6E-409C-BE32-E72D297353CC}">
              <c16:uniqueId val="{00000000-29DC-48C2-8C33-51B15BD6CD14}"/>
            </c:ext>
          </c:extLst>
        </c:ser>
        <c:ser>
          <c:idx val="1"/>
          <c:order val="1"/>
          <c:tx>
            <c:strRef>
              <c:f>'6. Total'!$K$8</c:f>
              <c:strCache>
                <c:ptCount val="1"/>
                <c:pt idx="0">
                  <c:v>EPA 2021</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Total'!$I$9:$I$17</c:f>
              <c:strCache>
                <c:ptCount val="9"/>
                <c:pt idx="0">
                  <c:v>Transportation Sector</c:v>
                </c:pt>
                <c:pt idx="1">
                  <c:v>Electricity Sector</c:v>
                </c:pt>
                <c:pt idx="2">
                  <c:v>LULUCF Sector</c:v>
                </c:pt>
                <c:pt idx="3">
                  <c:v>Geoengineering sector</c:v>
                </c:pt>
                <c:pt idx="4">
                  <c:v>Industry Process</c:v>
                </c:pt>
                <c:pt idx="5">
                  <c:v>Industry Energy</c:v>
                </c:pt>
                <c:pt idx="6">
                  <c:v>Agriculture Process</c:v>
                </c:pt>
                <c:pt idx="7">
                  <c:v>Waste Process</c:v>
                </c:pt>
                <c:pt idx="8">
                  <c:v>Buildings</c:v>
                </c:pt>
              </c:strCache>
            </c:strRef>
          </c:cat>
          <c:val>
            <c:numRef>
              <c:f>'6. Total'!$K$9:$K$17</c:f>
              <c:numCache>
                <c:formatCode>_(* #,##0_);_(* \(#,##0\);_(* "-"??_);_(@_)</c:formatCode>
                <c:ptCount val="9"/>
                <c:pt idx="0">
                  <c:v>1708.2999999999993</c:v>
                </c:pt>
                <c:pt idx="1">
                  <c:v>1574.2000000000003</c:v>
                </c:pt>
                <c:pt idx="2">
                  <c:v>-910.6</c:v>
                </c:pt>
                <c:pt idx="4">
                  <c:v>837.70000000000027</c:v>
                </c:pt>
                <c:pt idx="5">
                  <c:v>848.6</c:v>
                </c:pt>
                <c:pt idx="6">
                  <c:v>604.79999999999995</c:v>
                </c:pt>
                <c:pt idx="7">
                  <c:v>169.2</c:v>
                </c:pt>
                <c:pt idx="8">
                  <c:v>561.29999999999995</c:v>
                </c:pt>
              </c:numCache>
            </c:numRef>
          </c:val>
          <c:extLst>
            <c:ext xmlns:c16="http://schemas.microsoft.com/office/drawing/2014/chart" uri="{C3380CC4-5D6E-409C-BE32-E72D297353CC}">
              <c16:uniqueId val="{00000001-29DC-48C2-8C33-51B15BD6CD14}"/>
            </c:ext>
          </c:extLst>
        </c:ser>
        <c:ser>
          <c:idx val="2"/>
          <c:order val="2"/>
          <c:tx>
            <c:strRef>
              <c:f>'6. Total'!$L$8</c:f>
              <c:strCache>
                <c:ptCount val="1"/>
                <c:pt idx="0">
                  <c:v>EIA 2021</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Total'!$I$9:$I$17</c:f>
              <c:strCache>
                <c:ptCount val="9"/>
                <c:pt idx="0">
                  <c:v>Transportation Sector</c:v>
                </c:pt>
                <c:pt idx="1">
                  <c:v>Electricity Sector</c:v>
                </c:pt>
                <c:pt idx="2">
                  <c:v>LULUCF Sector</c:v>
                </c:pt>
                <c:pt idx="3">
                  <c:v>Geoengineering sector</c:v>
                </c:pt>
                <c:pt idx="4">
                  <c:v>Industry Process</c:v>
                </c:pt>
                <c:pt idx="5">
                  <c:v>Industry Energy</c:v>
                </c:pt>
                <c:pt idx="6">
                  <c:v>Agriculture Process</c:v>
                </c:pt>
                <c:pt idx="7">
                  <c:v>Waste Process</c:v>
                </c:pt>
                <c:pt idx="8">
                  <c:v>Buildings</c:v>
                </c:pt>
              </c:strCache>
            </c:strRef>
          </c:cat>
          <c:val>
            <c:numRef>
              <c:f>'6. Total'!$L$9:$L$17</c:f>
              <c:numCache>
                <c:formatCode>_(* #,##0_);_(* \(#,##0\);_(* "-"??_);_(@_)</c:formatCode>
                <c:ptCount val="9"/>
                <c:pt idx="0">
                  <c:v>1741.377</c:v>
                </c:pt>
                <c:pt idx="1">
                  <c:v>1568.8590000000002</c:v>
                </c:pt>
                <c:pt idx="5">
                  <c:v>975.41100000000006</c:v>
                </c:pt>
                <c:pt idx="8">
                  <c:v>570.16399999999999</c:v>
                </c:pt>
              </c:numCache>
            </c:numRef>
          </c:val>
          <c:extLst>
            <c:ext xmlns:c16="http://schemas.microsoft.com/office/drawing/2014/chart" uri="{C3380CC4-5D6E-409C-BE32-E72D297353CC}">
              <c16:uniqueId val="{00000001-A6B8-4722-8D08-160A75E00513}"/>
            </c:ext>
          </c:extLst>
        </c:ser>
        <c:dLbls>
          <c:showLegendKey val="0"/>
          <c:showVal val="0"/>
          <c:showCatName val="0"/>
          <c:showSerName val="0"/>
          <c:showPercent val="0"/>
          <c:showBubbleSize val="0"/>
        </c:dLbls>
        <c:gapWidth val="80"/>
        <c:overlap val="-20"/>
        <c:axId val="220885632"/>
        <c:axId val="220888544"/>
      </c:barChart>
      <c:catAx>
        <c:axId val="220885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888544"/>
        <c:crosses val="autoZero"/>
        <c:auto val="1"/>
        <c:lblAlgn val="ctr"/>
        <c:lblOffset val="100"/>
        <c:noMultiLvlLbl val="0"/>
      </c:catAx>
      <c:valAx>
        <c:axId val="22088854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8856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CH4 Emissions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'6. Total'!$I$45</c:f>
              <c:strCache>
                <c:ptCount val="1"/>
              </c:strCache>
            </c:strRef>
          </c:tx>
          <c:spPr>
            <a:solidFill>
              <a:schemeClr val="accent1"/>
            </a:solidFill>
            <a:ln>
              <a:noFill/>
            </a:ln>
            <a:effectLst/>
          </c:spPr>
          <c:invertIfNegative val="0"/>
          <c:dPt>
            <c:idx val="0"/>
            <c:invertIfNegative val="0"/>
            <c:bubble3D val="0"/>
            <c:spPr>
              <a:solidFill>
                <a:schemeClr val="accent6"/>
              </a:solidFill>
              <a:ln>
                <a:noFill/>
              </a:ln>
              <a:effectLst/>
            </c:spPr>
            <c:extLst>
              <c:ext xmlns:c16="http://schemas.microsoft.com/office/drawing/2014/chart" uri="{C3380CC4-5D6E-409C-BE32-E72D297353CC}">
                <c16:uniqueId val="{00000002-812D-4EF8-AC70-1300C373E612}"/>
              </c:ext>
            </c:extLst>
          </c:dPt>
          <c:dPt>
            <c:idx val="1"/>
            <c:invertIfNegative val="0"/>
            <c:bubble3D val="0"/>
            <c:spPr>
              <a:solidFill>
                <a:schemeClr val="accent5"/>
              </a:solidFill>
              <a:ln>
                <a:noFill/>
              </a:ln>
              <a:effectLst/>
            </c:spPr>
            <c:extLst>
              <c:ext xmlns:c16="http://schemas.microsoft.com/office/drawing/2014/chart" uri="{C3380CC4-5D6E-409C-BE32-E72D297353CC}">
                <c16:uniqueId val="{00000003-812D-4EF8-AC70-1300C373E61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Total'!$J$34:$K$34</c:f>
              <c:strCache>
                <c:ptCount val="2"/>
                <c:pt idx="0">
                  <c:v>EPS 2021</c:v>
                </c:pt>
                <c:pt idx="1">
                  <c:v>EPA 2021</c:v>
                </c:pt>
              </c:strCache>
            </c:strRef>
          </c:cat>
          <c:val>
            <c:numRef>
              <c:f>'6. Total'!$J$45:$K$45</c:f>
              <c:numCache>
                <c:formatCode>_(* #,##0_);_(* \(#,##0\);_(* "-"??_);_(@_)</c:formatCode>
                <c:ptCount val="2"/>
                <c:pt idx="0">
                  <c:v>775.24110861591691</c:v>
                </c:pt>
                <c:pt idx="1">
                  <c:v>726.20000000000016</c:v>
                </c:pt>
              </c:numCache>
            </c:numRef>
          </c:val>
          <c:extLst>
            <c:ext xmlns:c16="http://schemas.microsoft.com/office/drawing/2014/chart" uri="{C3380CC4-5D6E-409C-BE32-E72D297353CC}">
              <c16:uniqueId val="{00000000-812D-4EF8-AC70-1300C373E612}"/>
            </c:ext>
          </c:extLst>
        </c:ser>
        <c:dLbls>
          <c:showLegendKey val="0"/>
          <c:showVal val="0"/>
          <c:showCatName val="0"/>
          <c:showSerName val="0"/>
          <c:showPercent val="0"/>
          <c:showBubbleSize val="0"/>
        </c:dLbls>
        <c:gapWidth val="80"/>
        <c:axId val="675174752"/>
        <c:axId val="675176832"/>
      </c:barChart>
      <c:catAx>
        <c:axId val="6751747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5176832"/>
        <c:crosses val="autoZero"/>
        <c:auto val="1"/>
        <c:lblAlgn val="ctr"/>
        <c:lblOffset val="100"/>
        <c:noMultiLvlLbl val="0"/>
      </c:catAx>
      <c:valAx>
        <c:axId val="675176832"/>
        <c:scaling>
          <c:orientation val="minMax"/>
          <c:min val="0"/>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5174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N2O Emissions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'6. Total'!$I$59</c:f>
              <c:strCache>
                <c:ptCount val="1"/>
              </c:strCache>
            </c:strRef>
          </c:tx>
          <c:spPr>
            <a:solidFill>
              <a:schemeClr val="accent4"/>
            </a:solidFill>
            <a:ln>
              <a:noFill/>
            </a:ln>
            <a:effectLst/>
          </c:spPr>
          <c:invertIfNegative val="0"/>
          <c:dPt>
            <c:idx val="0"/>
            <c:invertIfNegative val="0"/>
            <c:bubble3D val="0"/>
            <c:spPr>
              <a:solidFill>
                <a:schemeClr val="accent4">
                  <a:lumMod val="75000"/>
                </a:schemeClr>
              </a:solidFill>
              <a:ln>
                <a:noFill/>
              </a:ln>
              <a:effectLst/>
            </c:spPr>
            <c:extLst>
              <c:ext xmlns:c16="http://schemas.microsoft.com/office/drawing/2014/chart" uri="{C3380CC4-5D6E-409C-BE32-E72D297353CC}">
                <c16:uniqueId val="{00000002-8E9E-478E-A48A-FFE90EE3268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Total'!$J$48:$K$48</c:f>
              <c:strCache>
                <c:ptCount val="2"/>
                <c:pt idx="0">
                  <c:v>EPS 2021</c:v>
                </c:pt>
                <c:pt idx="1">
                  <c:v>EPA 2021</c:v>
                </c:pt>
              </c:strCache>
            </c:strRef>
          </c:cat>
          <c:val>
            <c:numRef>
              <c:f>'6. Total'!$J$59:$K$59</c:f>
              <c:numCache>
                <c:formatCode>_(* #,##0_);_(* \(#,##0\);_(* "-"??_);_(@_)</c:formatCode>
                <c:ptCount val="2"/>
                <c:pt idx="0">
                  <c:v>400.25566731722228</c:v>
                </c:pt>
                <c:pt idx="1">
                  <c:v>-586.19999999999993</c:v>
                </c:pt>
              </c:numCache>
            </c:numRef>
          </c:val>
          <c:extLst>
            <c:ext xmlns:c16="http://schemas.microsoft.com/office/drawing/2014/chart" uri="{C3380CC4-5D6E-409C-BE32-E72D297353CC}">
              <c16:uniqueId val="{00000000-8E9E-478E-A48A-FFE90EE3268A}"/>
            </c:ext>
          </c:extLst>
        </c:ser>
        <c:dLbls>
          <c:showLegendKey val="0"/>
          <c:showVal val="0"/>
          <c:showCatName val="0"/>
          <c:showSerName val="0"/>
          <c:showPercent val="0"/>
          <c:showBubbleSize val="0"/>
        </c:dLbls>
        <c:gapWidth val="80"/>
        <c:axId val="674578288"/>
        <c:axId val="674579536"/>
      </c:barChart>
      <c:catAx>
        <c:axId val="674578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579536"/>
        <c:crosses val="autoZero"/>
        <c:auto val="1"/>
        <c:lblAlgn val="ctr"/>
        <c:lblOffset val="100"/>
        <c:noMultiLvlLbl val="0"/>
      </c:catAx>
      <c:valAx>
        <c:axId val="674579536"/>
        <c:scaling>
          <c:orientation val="minMax"/>
          <c:min val="0"/>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578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NOX</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Particulates'!$I$10</c:f>
              <c:strCache>
                <c:ptCount val="1"/>
                <c:pt idx="0">
                  <c:v>Transportation Sector</c:v>
                </c:pt>
              </c:strCache>
            </c:strRef>
          </c:tx>
          <c:spPr>
            <a:solidFill>
              <a:schemeClr val="accent1"/>
            </a:solidFill>
            <a:ln>
              <a:noFill/>
            </a:ln>
            <a:effectLst/>
          </c:spPr>
          <c:invertIfNegative val="0"/>
          <c:cat>
            <c:strRef>
              <c:f>'7. Particulates'!$J$9:$K$9</c:f>
              <c:strCache>
                <c:ptCount val="2"/>
                <c:pt idx="0">
                  <c:v>EPS 2021</c:v>
                </c:pt>
                <c:pt idx="1">
                  <c:v>EPA 2020</c:v>
                </c:pt>
              </c:strCache>
            </c:strRef>
          </c:cat>
          <c:val>
            <c:numRef>
              <c:f>'7. Particulates'!$J$10:$K$10</c:f>
              <c:numCache>
                <c:formatCode>_(* #,##0_);_(* \(#,##0\);_(* "-"??_);_(@_)</c:formatCode>
                <c:ptCount val="2"/>
                <c:pt idx="0">
                  <c:v>3218810</c:v>
                </c:pt>
                <c:pt idx="1">
                  <c:v>2840387.0054703308</c:v>
                </c:pt>
              </c:numCache>
            </c:numRef>
          </c:val>
          <c:extLst>
            <c:ext xmlns:c16="http://schemas.microsoft.com/office/drawing/2014/chart" uri="{C3380CC4-5D6E-409C-BE32-E72D297353CC}">
              <c16:uniqueId val="{00000000-394F-48A2-97DD-255ACE570697}"/>
            </c:ext>
          </c:extLst>
        </c:ser>
        <c:ser>
          <c:idx val="1"/>
          <c:order val="1"/>
          <c:tx>
            <c:strRef>
              <c:f>'7. Particulates'!$I$11</c:f>
              <c:strCache>
                <c:ptCount val="1"/>
                <c:pt idx="0">
                  <c:v>Electricity Sector</c:v>
                </c:pt>
              </c:strCache>
            </c:strRef>
          </c:tx>
          <c:spPr>
            <a:solidFill>
              <a:schemeClr val="accent2"/>
            </a:solidFill>
            <a:ln>
              <a:noFill/>
            </a:ln>
            <a:effectLst/>
          </c:spPr>
          <c:invertIfNegative val="0"/>
          <c:cat>
            <c:strRef>
              <c:f>'7. Particulates'!$J$9:$K$9</c:f>
              <c:strCache>
                <c:ptCount val="2"/>
                <c:pt idx="0">
                  <c:v>EPS 2021</c:v>
                </c:pt>
                <c:pt idx="1">
                  <c:v>EPA 2020</c:v>
                </c:pt>
              </c:strCache>
            </c:strRef>
          </c:cat>
          <c:val>
            <c:numRef>
              <c:f>'7. Particulates'!$J$11:$K$11</c:f>
              <c:numCache>
                <c:formatCode>_(* #,##0_);_(* \(#,##0\);_(* "-"??_);_(@_)</c:formatCode>
                <c:ptCount val="2"/>
                <c:pt idx="0">
                  <c:v>834600</c:v>
                </c:pt>
                <c:pt idx="1">
                  <c:v>762145.85733595816</c:v>
                </c:pt>
              </c:numCache>
            </c:numRef>
          </c:val>
          <c:extLst>
            <c:ext xmlns:c16="http://schemas.microsoft.com/office/drawing/2014/chart" uri="{C3380CC4-5D6E-409C-BE32-E72D297353CC}">
              <c16:uniqueId val="{00000001-394F-48A2-97DD-255ACE570697}"/>
            </c:ext>
          </c:extLst>
        </c:ser>
        <c:ser>
          <c:idx val="2"/>
          <c:order val="2"/>
          <c:tx>
            <c:strRef>
              <c:f>'7. Particulates'!$I$12</c:f>
              <c:strCache>
                <c:ptCount val="1"/>
                <c:pt idx="0">
                  <c:v>Residential Buildings Sector</c:v>
                </c:pt>
              </c:strCache>
            </c:strRef>
          </c:tx>
          <c:spPr>
            <a:solidFill>
              <a:schemeClr val="accent3"/>
            </a:solidFill>
            <a:ln>
              <a:noFill/>
            </a:ln>
            <a:effectLst/>
          </c:spPr>
          <c:invertIfNegative val="0"/>
          <c:cat>
            <c:strRef>
              <c:f>'7. Particulates'!$J$9:$K$9</c:f>
              <c:strCache>
                <c:ptCount val="2"/>
                <c:pt idx="0">
                  <c:v>EPS 2021</c:v>
                </c:pt>
                <c:pt idx="1">
                  <c:v>EPA 2020</c:v>
                </c:pt>
              </c:strCache>
            </c:strRef>
          </c:cat>
          <c:val>
            <c:numRef>
              <c:f>'7. Particulates'!$J$12:$K$12</c:f>
              <c:numCache>
                <c:formatCode>_(* #,##0_);_(* \(#,##0\);_(* "-"??_);_(@_)</c:formatCode>
                <c:ptCount val="2"/>
                <c:pt idx="0">
                  <c:v>299048</c:v>
                </c:pt>
                <c:pt idx="1">
                  <c:v>299876.62272863352</c:v>
                </c:pt>
              </c:numCache>
            </c:numRef>
          </c:val>
          <c:extLst>
            <c:ext xmlns:c16="http://schemas.microsoft.com/office/drawing/2014/chart" uri="{C3380CC4-5D6E-409C-BE32-E72D297353CC}">
              <c16:uniqueId val="{00000002-394F-48A2-97DD-255ACE570697}"/>
            </c:ext>
          </c:extLst>
        </c:ser>
        <c:ser>
          <c:idx val="3"/>
          <c:order val="3"/>
          <c:tx>
            <c:strRef>
              <c:f>'7. Particulates'!$I$13</c:f>
              <c:strCache>
                <c:ptCount val="1"/>
                <c:pt idx="0">
                  <c:v>Commercial Buildings Sector</c:v>
                </c:pt>
              </c:strCache>
            </c:strRef>
          </c:tx>
          <c:spPr>
            <a:solidFill>
              <a:schemeClr val="accent4"/>
            </a:solidFill>
            <a:ln>
              <a:noFill/>
            </a:ln>
            <a:effectLst/>
          </c:spPr>
          <c:invertIfNegative val="0"/>
          <c:cat>
            <c:strRef>
              <c:f>'7. Particulates'!$J$9:$K$9</c:f>
              <c:strCache>
                <c:ptCount val="2"/>
                <c:pt idx="0">
                  <c:v>EPS 2021</c:v>
                </c:pt>
                <c:pt idx="1">
                  <c:v>EPA 2020</c:v>
                </c:pt>
              </c:strCache>
            </c:strRef>
          </c:cat>
          <c:val>
            <c:numRef>
              <c:f>'7. Particulates'!$J$13:$K$13</c:f>
              <c:numCache>
                <c:formatCode>_(* #,##0_);_(* \(#,##0\);_(* "-"??_);_(@_)</c:formatCode>
                <c:ptCount val="2"/>
                <c:pt idx="0">
                  <c:v>185887</c:v>
                </c:pt>
                <c:pt idx="1">
                  <c:v>192228.13908972975</c:v>
                </c:pt>
              </c:numCache>
            </c:numRef>
          </c:val>
          <c:extLst>
            <c:ext xmlns:c16="http://schemas.microsoft.com/office/drawing/2014/chart" uri="{C3380CC4-5D6E-409C-BE32-E72D297353CC}">
              <c16:uniqueId val="{00000003-394F-48A2-97DD-255ACE570697}"/>
            </c:ext>
          </c:extLst>
        </c:ser>
        <c:ser>
          <c:idx val="4"/>
          <c:order val="4"/>
          <c:tx>
            <c:strRef>
              <c:f>'7. Particulates'!$I$14</c:f>
              <c:strCache>
                <c:ptCount val="1"/>
                <c:pt idx="0">
                  <c:v>Industry</c:v>
                </c:pt>
              </c:strCache>
            </c:strRef>
          </c:tx>
          <c:spPr>
            <a:solidFill>
              <a:schemeClr val="accent5"/>
            </a:solidFill>
            <a:ln>
              <a:noFill/>
            </a:ln>
            <a:effectLst/>
          </c:spPr>
          <c:invertIfNegative val="0"/>
          <c:cat>
            <c:strRef>
              <c:f>'7. Particulates'!$J$9:$K$9</c:f>
              <c:strCache>
                <c:ptCount val="2"/>
                <c:pt idx="0">
                  <c:v>EPS 2021</c:v>
                </c:pt>
                <c:pt idx="1">
                  <c:v>EPA 2020</c:v>
                </c:pt>
              </c:strCache>
            </c:strRef>
          </c:cat>
          <c:val>
            <c:numRef>
              <c:f>'7. Particulates'!$J$14:$K$14</c:f>
              <c:numCache>
                <c:formatCode>_(* #,##0_);_(* \(#,##0\);_(* "-"??_);_(@_)</c:formatCode>
                <c:ptCount val="2"/>
                <c:pt idx="0">
                  <c:v>1960950</c:v>
                </c:pt>
                <c:pt idx="1">
                  <c:v>1875963.2045431868</c:v>
                </c:pt>
              </c:numCache>
            </c:numRef>
          </c:val>
          <c:extLst>
            <c:ext xmlns:c16="http://schemas.microsoft.com/office/drawing/2014/chart" uri="{C3380CC4-5D6E-409C-BE32-E72D297353CC}">
              <c16:uniqueId val="{00000004-394F-48A2-97DD-255ACE570697}"/>
            </c:ext>
          </c:extLst>
        </c:ser>
        <c:ser>
          <c:idx val="5"/>
          <c:order val="5"/>
          <c:tx>
            <c:strRef>
              <c:f>'7. Particulates'!$I$15</c:f>
              <c:strCache>
                <c:ptCount val="1"/>
                <c:pt idx="0">
                  <c:v>Nonroad</c:v>
                </c:pt>
              </c:strCache>
            </c:strRef>
          </c:tx>
          <c:spPr>
            <a:solidFill>
              <a:schemeClr val="accent6"/>
            </a:solidFill>
            <a:ln>
              <a:noFill/>
            </a:ln>
            <a:effectLst/>
          </c:spPr>
          <c:invertIfNegative val="0"/>
          <c:cat>
            <c:strRef>
              <c:f>'7. Particulates'!$J$9:$K$9</c:f>
              <c:strCache>
                <c:ptCount val="2"/>
                <c:pt idx="0">
                  <c:v>EPS 2021</c:v>
                </c:pt>
                <c:pt idx="1">
                  <c:v>EPA 2020</c:v>
                </c:pt>
              </c:strCache>
            </c:strRef>
          </c:cat>
          <c:val>
            <c:numRef>
              <c:f>'7. Particulates'!$J$15:$K$15</c:f>
              <c:numCache>
                <c:formatCode>_(* #,##0_);_(* \(#,##0\);_(* "-"??_);_(@_)</c:formatCode>
                <c:ptCount val="2"/>
                <c:pt idx="0">
                  <c:v>0</c:v>
                </c:pt>
                <c:pt idx="1">
                  <c:v>0</c:v>
                </c:pt>
              </c:numCache>
            </c:numRef>
          </c:val>
          <c:extLst>
            <c:ext xmlns:c16="http://schemas.microsoft.com/office/drawing/2014/chart" uri="{C3380CC4-5D6E-409C-BE32-E72D297353CC}">
              <c16:uniqueId val="{00000001-C00B-4BF3-B698-2857D7E2278F}"/>
            </c:ext>
          </c:extLst>
        </c:ser>
        <c:dLbls>
          <c:showLegendKey val="0"/>
          <c:showVal val="0"/>
          <c:showCatName val="0"/>
          <c:showSerName val="0"/>
          <c:showPercent val="0"/>
          <c:showBubbleSize val="0"/>
        </c:dLbls>
        <c:gapWidth val="80"/>
        <c:overlap val="100"/>
        <c:axId val="1571669712"/>
        <c:axId val="1571662640"/>
      </c:barChart>
      <c:catAx>
        <c:axId val="15716697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662640"/>
        <c:crosses val="autoZero"/>
        <c:auto val="1"/>
        <c:lblAlgn val="ctr"/>
        <c:lblOffset val="100"/>
        <c:noMultiLvlLbl val="0"/>
      </c:catAx>
      <c:valAx>
        <c:axId val="157166264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a:t>
                </a:r>
                <a:r>
                  <a:rPr lang="en-US" baseline="0"/>
                  <a:t> tons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6697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SOX</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Particulates'!$I$31</c:f>
              <c:strCache>
                <c:ptCount val="1"/>
                <c:pt idx="0">
                  <c:v>Transportation Sector</c:v>
                </c:pt>
              </c:strCache>
            </c:strRef>
          </c:tx>
          <c:spPr>
            <a:solidFill>
              <a:schemeClr val="accent1"/>
            </a:solidFill>
            <a:ln>
              <a:noFill/>
            </a:ln>
            <a:effectLst/>
          </c:spPr>
          <c:invertIfNegative val="0"/>
          <c:cat>
            <c:strRef>
              <c:f>'7. Particulates'!$J$30:$K$30</c:f>
              <c:strCache>
                <c:ptCount val="2"/>
                <c:pt idx="0">
                  <c:v>EPS 2021</c:v>
                </c:pt>
                <c:pt idx="1">
                  <c:v>EPA 2020</c:v>
                </c:pt>
              </c:strCache>
            </c:strRef>
          </c:cat>
          <c:val>
            <c:numRef>
              <c:f>'7. Particulates'!$J$31:$K$31</c:f>
              <c:numCache>
                <c:formatCode>_(* #,##0_);_(* \(#,##0\);_(* "-"??_);_(@_)</c:formatCode>
                <c:ptCount val="2"/>
                <c:pt idx="0">
                  <c:v>21002.6</c:v>
                </c:pt>
                <c:pt idx="1">
                  <c:v>20906.097195888637</c:v>
                </c:pt>
              </c:numCache>
            </c:numRef>
          </c:val>
          <c:extLst>
            <c:ext xmlns:c16="http://schemas.microsoft.com/office/drawing/2014/chart" uri="{C3380CC4-5D6E-409C-BE32-E72D297353CC}">
              <c16:uniqueId val="{00000000-186C-4226-ABDB-11B01F49AB16}"/>
            </c:ext>
          </c:extLst>
        </c:ser>
        <c:ser>
          <c:idx val="1"/>
          <c:order val="1"/>
          <c:tx>
            <c:strRef>
              <c:f>'7. Particulates'!$I$32</c:f>
              <c:strCache>
                <c:ptCount val="1"/>
                <c:pt idx="0">
                  <c:v>Electricity Sector</c:v>
                </c:pt>
              </c:strCache>
            </c:strRef>
          </c:tx>
          <c:spPr>
            <a:solidFill>
              <a:schemeClr val="accent2"/>
            </a:solidFill>
            <a:ln>
              <a:noFill/>
            </a:ln>
            <a:effectLst/>
          </c:spPr>
          <c:invertIfNegative val="0"/>
          <c:cat>
            <c:strRef>
              <c:f>'7. Particulates'!$J$30:$K$30</c:f>
              <c:strCache>
                <c:ptCount val="2"/>
                <c:pt idx="0">
                  <c:v>EPS 2021</c:v>
                </c:pt>
                <c:pt idx="1">
                  <c:v>EPA 2020</c:v>
                </c:pt>
              </c:strCache>
            </c:strRef>
          </c:cat>
          <c:val>
            <c:numRef>
              <c:f>'7. Particulates'!$J$32:$K$32</c:f>
              <c:numCache>
                <c:formatCode>_(* #,##0_);_(* \(#,##0\);_(* "-"??_);_(@_)</c:formatCode>
                <c:ptCount val="2"/>
                <c:pt idx="0">
                  <c:v>866933</c:v>
                </c:pt>
                <c:pt idx="1">
                  <c:v>758009.0900019051</c:v>
                </c:pt>
              </c:numCache>
            </c:numRef>
          </c:val>
          <c:extLst>
            <c:ext xmlns:c16="http://schemas.microsoft.com/office/drawing/2014/chart" uri="{C3380CC4-5D6E-409C-BE32-E72D297353CC}">
              <c16:uniqueId val="{00000001-186C-4226-ABDB-11B01F49AB16}"/>
            </c:ext>
          </c:extLst>
        </c:ser>
        <c:ser>
          <c:idx val="2"/>
          <c:order val="2"/>
          <c:tx>
            <c:strRef>
              <c:f>'7. Particulates'!$I$33</c:f>
              <c:strCache>
                <c:ptCount val="1"/>
                <c:pt idx="0">
                  <c:v>Residential Buildings Sector</c:v>
                </c:pt>
              </c:strCache>
            </c:strRef>
          </c:tx>
          <c:spPr>
            <a:solidFill>
              <a:schemeClr val="accent3"/>
            </a:solidFill>
            <a:ln>
              <a:noFill/>
            </a:ln>
            <a:effectLst/>
          </c:spPr>
          <c:invertIfNegative val="0"/>
          <c:cat>
            <c:strRef>
              <c:f>'7. Particulates'!$J$30:$K$30</c:f>
              <c:strCache>
                <c:ptCount val="2"/>
                <c:pt idx="0">
                  <c:v>EPS 2021</c:v>
                </c:pt>
                <c:pt idx="1">
                  <c:v>EPA 2020</c:v>
                </c:pt>
              </c:strCache>
            </c:strRef>
          </c:cat>
          <c:val>
            <c:numRef>
              <c:f>'7. Particulates'!$J$33:$K$33</c:f>
              <c:numCache>
                <c:formatCode>_(* #,##0_);_(* \(#,##0\);_(* "-"??_);_(@_)</c:formatCode>
                <c:ptCount val="2"/>
                <c:pt idx="0">
                  <c:v>13222</c:v>
                </c:pt>
                <c:pt idx="1">
                  <c:v>13103.391967776761</c:v>
                </c:pt>
              </c:numCache>
            </c:numRef>
          </c:val>
          <c:extLst>
            <c:ext xmlns:c16="http://schemas.microsoft.com/office/drawing/2014/chart" uri="{C3380CC4-5D6E-409C-BE32-E72D297353CC}">
              <c16:uniqueId val="{00000002-186C-4226-ABDB-11B01F49AB16}"/>
            </c:ext>
          </c:extLst>
        </c:ser>
        <c:ser>
          <c:idx val="3"/>
          <c:order val="3"/>
          <c:tx>
            <c:strRef>
              <c:f>'7. Particulates'!$I$34</c:f>
              <c:strCache>
                <c:ptCount val="1"/>
                <c:pt idx="0">
                  <c:v>Commercial Buildings Sector</c:v>
                </c:pt>
              </c:strCache>
            </c:strRef>
          </c:tx>
          <c:spPr>
            <a:solidFill>
              <a:schemeClr val="accent4"/>
            </a:solidFill>
            <a:ln>
              <a:noFill/>
            </a:ln>
            <a:effectLst/>
          </c:spPr>
          <c:invertIfNegative val="0"/>
          <c:cat>
            <c:strRef>
              <c:f>'7. Particulates'!$J$30:$K$30</c:f>
              <c:strCache>
                <c:ptCount val="2"/>
                <c:pt idx="0">
                  <c:v>EPS 2021</c:v>
                </c:pt>
                <c:pt idx="1">
                  <c:v>EPA 2020</c:v>
                </c:pt>
              </c:strCache>
            </c:strRef>
          </c:cat>
          <c:val>
            <c:numRef>
              <c:f>'7. Particulates'!$J$34:$K$34</c:f>
              <c:numCache>
                <c:formatCode>_(* #,##0_);_(* \(#,##0\);_(* "-"??_);_(@_)</c:formatCode>
                <c:ptCount val="2"/>
                <c:pt idx="0">
                  <c:v>11610.3</c:v>
                </c:pt>
                <c:pt idx="1">
                  <c:v>12396.694214876034</c:v>
                </c:pt>
              </c:numCache>
            </c:numRef>
          </c:val>
          <c:extLst>
            <c:ext xmlns:c16="http://schemas.microsoft.com/office/drawing/2014/chart" uri="{C3380CC4-5D6E-409C-BE32-E72D297353CC}">
              <c16:uniqueId val="{00000003-186C-4226-ABDB-11B01F49AB16}"/>
            </c:ext>
          </c:extLst>
        </c:ser>
        <c:ser>
          <c:idx val="4"/>
          <c:order val="4"/>
          <c:tx>
            <c:strRef>
              <c:f>'7. Particulates'!$I$35</c:f>
              <c:strCache>
                <c:ptCount val="1"/>
                <c:pt idx="0">
                  <c:v>Industry</c:v>
                </c:pt>
              </c:strCache>
            </c:strRef>
          </c:tx>
          <c:spPr>
            <a:solidFill>
              <a:schemeClr val="accent5"/>
            </a:solidFill>
            <a:ln>
              <a:noFill/>
            </a:ln>
            <a:effectLst/>
          </c:spPr>
          <c:invertIfNegative val="0"/>
          <c:cat>
            <c:strRef>
              <c:f>'7. Particulates'!$J$30:$K$30</c:f>
              <c:strCache>
                <c:ptCount val="2"/>
                <c:pt idx="0">
                  <c:v>EPS 2021</c:v>
                </c:pt>
                <c:pt idx="1">
                  <c:v>EPA 2020</c:v>
                </c:pt>
              </c:strCache>
            </c:strRef>
          </c:cat>
          <c:val>
            <c:numRef>
              <c:f>'7. Particulates'!$J$35:$K$35</c:f>
              <c:numCache>
                <c:formatCode>_(* #,##0_);_(* \(#,##0\);_(* "-"??_);_(@_)</c:formatCode>
                <c:ptCount val="2"/>
                <c:pt idx="0">
                  <c:v>712632</c:v>
                </c:pt>
                <c:pt idx="1">
                  <c:v>663082.98028685222</c:v>
                </c:pt>
              </c:numCache>
            </c:numRef>
          </c:val>
          <c:extLst>
            <c:ext xmlns:c16="http://schemas.microsoft.com/office/drawing/2014/chart" uri="{C3380CC4-5D6E-409C-BE32-E72D297353CC}">
              <c16:uniqueId val="{00000004-186C-4226-ABDB-11B01F49AB16}"/>
            </c:ext>
          </c:extLst>
        </c:ser>
        <c:ser>
          <c:idx val="5"/>
          <c:order val="5"/>
          <c:tx>
            <c:strRef>
              <c:f>'7. Particulates'!$I$36</c:f>
              <c:strCache>
                <c:ptCount val="1"/>
                <c:pt idx="0">
                  <c:v>Nonroad</c:v>
                </c:pt>
              </c:strCache>
            </c:strRef>
          </c:tx>
          <c:spPr>
            <a:solidFill>
              <a:schemeClr val="accent6"/>
            </a:solidFill>
            <a:ln>
              <a:noFill/>
            </a:ln>
            <a:effectLst/>
          </c:spPr>
          <c:invertIfNegative val="0"/>
          <c:cat>
            <c:strRef>
              <c:f>'7. Particulates'!$J$30:$K$30</c:f>
              <c:strCache>
                <c:ptCount val="2"/>
                <c:pt idx="0">
                  <c:v>EPS 2021</c:v>
                </c:pt>
                <c:pt idx="1">
                  <c:v>EPA 2020</c:v>
                </c:pt>
              </c:strCache>
            </c:strRef>
          </c:cat>
          <c:val>
            <c:numRef>
              <c:f>'7. Particulates'!$J$36:$K$36</c:f>
              <c:numCache>
                <c:formatCode>_(* #,##0_);_(* \(#,##0\);_(* "-"??_);_(@_)</c:formatCode>
                <c:ptCount val="2"/>
                <c:pt idx="0">
                  <c:v>0</c:v>
                </c:pt>
                <c:pt idx="1">
                  <c:v>0</c:v>
                </c:pt>
              </c:numCache>
            </c:numRef>
          </c:val>
          <c:extLst>
            <c:ext xmlns:c16="http://schemas.microsoft.com/office/drawing/2014/chart" uri="{C3380CC4-5D6E-409C-BE32-E72D297353CC}">
              <c16:uniqueId val="{00000001-3230-4FE2-B74A-784064993A7E}"/>
            </c:ext>
          </c:extLst>
        </c:ser>
        <c:dLbls>
          <c:showLegendKey val="0"/>
          <c:showVal val="0"/>
          <c:showCatName val="0"/>
          <c:showSerName val="0"/>
          <c:showPercent val="0"/>
          <c:showBubbleSize val="0"/>
        </c:dLbls>
        <c:gapWidth val="80"/>
        <c:overlap val="100"/>
        <c:axId val="1580578416"/>
        <c:axId val="1580578832"/>
      </c:barChart>
      <c:catAx>
        <c:axId val="15805784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0578832"/>
        <c:crosses val="autoZero"/>
        <c:auto val="1"/>
        <c:lblAlgn val="ctr"/>
        <c:lblOffset val="100"/>
        <c:noMultiLvlLbl val="0"/>
      </c:catAx>
      <c:valAx>
        <c:axId val="158057883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05784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PM 2.5</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Particulates'!$I$52</c:f>
              <c:strCache>
                <c:ptCount val="1"/>
                <c:pt idx="0">
                  <c:v>Transportation Sector</c:v>
                </c:pt>
              </c:strCache>
            </c:strRef>
          </c:tx>
          <c:spPr>
            <a:solidFill>
              <a:schemeClr val="accent1"/>
            </a:solidFill>
            <a:ln>
              <a:noFill/>
            </a:ln>
            <a:effectLst/>
          </c:spPr>
          <c:invertIfNegative val="0"/>
          <c:cat>
            <c:strRef>
              <c:f>'7. Particulates'!$J$51:$K$51</c:f>
              <c:strCache>
                <c:ptCount val="2"/>
                <c:pt idx="0">
                  <c:v>EPS 2021</c:v>
                </c:pt>
                <c:pt idx="1">
                  <c:v>EPA 2020</c:v>
                </c:pt>
              </c:strCache>
            </c:strRef>
          </c:cat>
          <c:val>
            <c:numRef>
              <c:f>'7. Particulates'!$J$52:$K$52</c:f>
              <c:numCache>
                <c:formatCode>_(* #,##0_);_(* \(#,##0\);_(* "-"??_);_(@_)</c:formatCode>
                <c:ptCount val="2"/>
                <c:pt idx="0">
                  <c:v>112097</c:v>
                </c:pt>
                <c:pt idx="1">
                  <c:v>93376.636336420794</c:v>
                </c:pt>
              </c:numCache>
            </c:numRef>
          </c:val>
          <c:extLst>
            <c:ext xmlns:c16="http://schemas.microsoft.com/office/drawing/2014/chart" uri="{C3380CC4-5D6E-409C-BE32-E72D297353CC}">
              <c16:uniqueId val="{00000000-2FCB-40B9-99B0-4426F14359E8}"/>
            </c:ext>
          </c:extLst>
        </c:ser>
        <c:ser>
          <c:idx val="1"/>
          <c:order val="1"/>
          <c:tx>
            <c:strRef>
              <c:f>'7. Particulates'!$I$53</c:f>
              <c:strCache>
                <c:ptCount val="1"/>
                <c:pt idx="0">
                  <c:v>Electricity Sector</c:v>
                </c:pt>
              </c:strCache>
            </c:strRef>
          </c:tx>
          <c:spPr>
            <a:solidFill>
              <a:schemeClr val="accent2"/>
            </a:solidFill>
            <a:ln>
              <a:noFill/>
            </a:ln>
            <a:effectLst/>
          </c:spPr>
          <c:invertIfNegative val="0"/>
          <c:cat>
            <c:strRef>
              <c:f>'7. Particulates'!$J$51:$K$51</c:f>
              <c:strCache>
                <c:ptCount val="2"/>
                <c:pt idx="0">
                  <c:v>EPS 2021</c:v>
                </c:pt>
                <c:pt idx="1">
                  <c:v>EPA 2020</c:v>
                </c:pt>
              </c:strCache>
            </c:strRef>
          </c:cat>
          <c:val>
            <c:numRef>
              <c:f>'7. Particulates'!$J$53:$K$53</c:f>
              <c:numCache>
                <c:formatCode>_(* #,##0_);_(* \(#,##0\);_(* "-"??_);_(@_)</c:formatCode>
                <c:ptCount val="2"/>
                <c:pt idx="0">
                  <c:v>84247</c:v>
                </c:pt>
                <c:pt idx="1">
                  <c:v>77467.318630875176</c:v>
                </c:pt>
              </c:numCache>
            </c:numRef>
          </c:val>
          <c:extLst>
            <c:ext xmlns:c16="http://schemas.microsoft.com/office/drawing/2014/chart" uri="{C3380CC4-5D6E-409C-BE32-E72D297353CC}">
              <c16:uniqueId val="{00000001-2FCB-40B9-99B0-4426F14359E8}"/>
            </c:ext>
          </c:extLst>
        </c:ser>
        <c:ser>
          <c:idx val="2"/>
          <c:order val="2"/>
          <c:tx>
            <c:strRef>
              <c:f>'7. Particulates'!$I$54</c:f>
              <c:strCache>
                <c:ptCount val="1"/>
                <c:pt idx="0">
                  <c:v>Residential Buildings Sector</c:v>
                </c:pt>
              </c:strCache>
            </c:strRef>
          </c:tx>
          <c:spPr>
            <a:solidFill>
              <a:schemeClr val="accent3"/>
            </a:solidFill>
            <a:ln>
              <a:noFill/>
            </a:ln>
            <a:effectLst/>
          </c:spPr>
          <c:invertIfNegative val="0"/>
          <c:cat>
            <c:strRef>
              <c:f>'7. Particulates'!$J$51:$K$51</c:f>
              <c:strCache>
                <c:ptCount val="2"/>
                <c:pt idx="0">
                  <c:v>EPS 2021</c:v>
                </c:pt>
                <c:pt idx="1">
                  <c:v>EPA 2020</c:v>
                </c:pt>
              </c:strCache>
            </c:strRef>
          </c:cat>
          <c:val>
            <c:numRef>
              <c:f>'7. Particulates'!$J$54:$K$54</c:f>
              <c:numCache>
                <c:formatCode>_(* #,##0_);_(* \(#,##0\);_(* "-"??_);_(@_)</c:formatCode>
                <c:ptCount val="2"/>
                <c:pt idx="0">
                  <c:v>467889</c:v>
                </c:pt>
                <c:pt idx="1">
                  <c:v>445198.71905362379</c:v>
                </c:pt>
              </c:numCache>
            </c:numRef>
          </c:val>
          <c:extLst>
            <c:ext xmlns:c16="http://schemas.microsoft.com/office/drawing/2014/chart" uri="{C3380CC4-5D6E-409C-BE32-E72D297353CC}">
              <c16:uniqueId val="{00000002-2FCB-40B9-99B0-4426F14359E8}"/>
            </c:ext>
          </c:extLst>
        </c:ser>
        <c:ser>
          <c:idx val="3"/>
          <c:order val="3"/>
          <c:tx>
            <c:strRef>
              <c:f>'7. Particulates'!$I$55</c:f>
              <c:strCache>
                <c:ptCount val="1"/>
                <c:pt idx="0">
                  <c:v>Commercial Buildings Sector</c:v>
                </c:pt>
              </c:strCache>
            </c:strRef>
          </c:tx>
          <c:spPr>
            <a:solidFill>
              <a:schemeClr val="accent4"/>
            </a:solidFill>
            <a:ln>
              <a:noFill/>
            </a:ln>
            <a:effectLst/>
          </c:spPr>
          <c:invertIfNegative val="0"/>
          <c:cat>
            <c:strRef>
              <c:f>'7. Particulates'!$J$51:$K$51</c:f>
              <c:strCache>
                <c:ptCount val="2"/>
                <c:pt idx="0">
                  <c:v>EPS 2021</c:v>
                </c:pt>
                <c:pt idx="1">
                  <c:v>EPA 2020</c:v>
                </c:pt>
              </c:strCache>
            </c:strRef>
          </c:cat>
          <c:val>
            <c:numRef>
              <c:f>'7. Particulates'!$J$55:$K$55</c:f>
              <c:numCache>
                <c:formatCode>_(* #,##0_);_(* \(#,##0\);_(* "-"??_);_(@_)</c:formatCode>
                <c:ptCount val="2"/>
                <c:pt idx="0">
                  <c:v>73939.7</c:v>
                </c:pt>
                <c:pt idx="1">
                  <c:v>191830.79170106415</c:v>
                </c:pt>
              </c:numCache>
            </c:numRef>
          </c:val>
          <c:extLst>
            <c:ext xmlns:c16="http://schemas.microsoft.com/office/drawing/2014/chart" uri="{C3380CC4-5D6E-409C-BE32-E72D297353CC}">
              <c16:uniqueId val="{00000003-2FCB-40B9-99B0-4426F14359E8}"/>
            </c:ext>
          </c:extLst>
        </c:ser>
        <c:ser>
          <c:idx val="4"/>
          <c:order val="4"/>
          <c:tx>
            <c:strRef>
              <c:f>'7. Particulates'!$I$56</c:f>
              <c:strCache>
                <c:ptCount val="1"/>
                <c:pt idx="0">
                  <c:v>Industry</c:v>
                </c:pt>
              </c:strCache>
            </c:strRef>
          </c:tx>
          <c:spPr>
            <a:solidFill>
              <a:schemeClr val="accent5"/>
            </a:solidFill>
            <a:ln>
              <a:noFill/>
            </a:ln>
            <a:effectLst/>
          </c:spPr>
          <c:invertIfNegative val="0"/>
          <c:cat>
            <c:strRef>
              <c:f>'7. Particulates'!$J$51:$K$51</c:f>
              <c:strCache>
                <c:ptCount val="2"/>
                <c:pt idx="0">
                  <c:v>EPS 2021</c:v>
                </c:pt>
                <c:pt idx="1">
                  <c:v>EPA 2020</c:v>
                </c:pt>
              </c:strCache>
            </c:strRef>
          </c:cat>
          <c:val>
            <c:numRef>
              <c:f>'7. Particulates'!$J$56:$K$56</c:f>
              <c:numCache>
                <c:formatCode>_(* #,##0_);_(* \(#,##0\);_(* "-"??_);_(@_)</c:formatCode>
                <c:ptCount val="2"/>
                <c:pt idx="0">
                  <c:v>685929</c:v>
                </c:pt>
                <c:pt idx="1">
                  <c:v>654635.2659415229</c:v>
                </c:pt>
              </c:numCache>
            </c:numRef>
          </c:val>
          <c:extLst>
            <c:ext xmlns:c16="http://schemas.microsoft.com/office/drawing/2014/chart" uri="{C3380CC4-5D6E-409C-BE32-E72D297353CC}">
              <c16:uniqueId val="{00000004-2FCB-40B9-99B0-4426F14359E8}"/>
            </c:ext>
          </c:extLst>
        </c:ser>
        <c:ser>
          <c:idx val="5"/>
          <c:order val="5"/>
          <c:tx>
            <c:strRef>
              <c:f>'7. Particulates'!$I$57</c:f>
              <c:strCache>
                <c:ptCount val="1"/>
                <c:pt idx="0">
                  <c:v>Nonroad</c:v>
                </c:pt>
              </c:strCache>
            </c:strRef>
          </c:tx>
          <c:spPr>
            <a:solidFill>
              <a:schemeClr val="accent6"/>
            </a:solidFill>
            <a:ln>
              <a:noFill/>
            </a:ln>
            <a:effectLst/>
          </c:spPr>
          <c:invertIfNegative val="0"/>
          <c:cat>
            <c:strRef>
              <c:f>'7. Particulates'!$J$51:$K$51</c:f>
              <c:strCache>
                <c:ptCount val="2"/>
                <c:pt idx="0">
                  <c:v>EPS 2021</c:v>
                </c:pt>
                <c:pt idx="1">
                  <c:v>EPA 2020</c:v>
                </c:pt>
              </c:strCache>
            </c:strRef>
          </c:cat>
          <c:val>
            <c:numRef>
              <c:f>'7. Particulates'!$J$57:$K$57</c:f>
              <c:numCache>
                <c:formatCode>_(* #,##0_);_(* \(#,##0\);_(* "-"??_);_(@_)</c:formatCode>
                <c:ptCount val="2"/>
                <c:pt idx="0">
                  <c:v>0</c:v>
                </c:pt>
                <c:pt idx="1">
                  <c:v>0</c:v>
                </c:pt>
              </c:numCache>
            </c:numRef>
          </c:val>
          <c:extLst>
            <c:ext xmlns:c16="http://schemas.microsoft.com/office/drawing/2014/chart" uri="{C3380CC4-5D6E-409C-BE32-E72D297353CC}">
              <c16:uniqueId val="{00000001-F5E4-471A-AA85-B282798105F3}"/>
            </c:ext>
          </c:extLst>
        </c:ser>
        <c:dLbls>
          <c:showLegendKey val="0"/>
          <c:showVal val="0"/>
          <c:showCatName val="0"/>
          <c:showSerName val="0"/>
          <c:showPercent val="0"/>
          <c:showBubbleSize val="0"/>
        </c:dLbls>
        <c:gapWidth val="80"/>
        <c:overlap val="100"/>
        <c:axId val="1580580912"/>
        <c:axId val="1580589648"/>
      </c:barChart>
      <c:catAx>
        <c:axId val="1580580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0589648"/>
        <c:crosses val="autoZero"/>
        <c:auto val="1"/>
        <c:lblAlgn val="ctr"/>
        <c:lblOffset val="100"/>
        <c:noMultiLvlLbl val="0"/>
      </c:catAx>
      <c:valAx>
        <c:axId val="158058964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05809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Particulates'!$I$71</c:f>
              <c:strCache>
                <c:ptCount val="1"/>
                <c:pt idx="0">
                  <c:v>Transportation Sector</c:v>
                </c:pt>
              </c:strCache>
            </c:strRef>
          </c:tx>
          <c:spPr>
            <a:solidFill>
              <a:schemeClr val="accent1"/>
            </a:solidFill>
            <a:ln>
              <a:noFill/>
            </a:ln>
            <a:effectLst/>
          </c:spPr>
          <c:invertIfNegative val="0"/>
          <c:cat>
            <c:strRef>
              <c:f>'7. Particulates'!$J$70:$K$70</c:f>
              <c:strCache>
                <c:ptCount val="2"/>
                <c:pt idx="0">
                  <c:v>EPS 2021</c:v>
                </c:pt>
                <c:pt idx="1">
                  <c:v>EPA 2020</c:v>
                </c:pt>
              </c:strCache>
            </c:strRef>
          </c:cat>
          <c:val>
            <c:numRef>
              <c:f>'7. Particulates'!$J$71:$K$71</c:f>
              <c:numCache>
                <c:formatCode>_(* #,##0_);_(* \(#,##0\);_(* "-"??_);_(@_)</c:formatCode>
                <c:ptCount val="2"/>
                <c:pt idx="0">
                  <c:v>54495.6</c:v>
                </c:pt>
                <c:pt idx="1">
                  <c:v>43692.790594297432</c:v>
                </c:pt>
              </c:numCache>
            </c:numRef>
          </c:val>
          <c:extLst>
            <c:ext xmlns:c16="http://schemas.microsoft.com/office/drawing/2014/chart" uri="{C3380CC4-5D6E-409C-BE32-E72D297353CC}">
              <c16:uniqueId val="{00000000-7BE9-4A4B-B56A-0281D2FE1443}"/>
            </c:ext>
          </c:extLst>
        </c:ser>
        <c:ser>
          <c:idx val="1"/>
          <c:order val="1"/>
          <c:tx>
            <c:strRef>
              <c:f>'7. Particulates'!$I$72</c:f>
              <c:strCache>
                <c:ptCount val="1"/>
                <c:pt idx="0">
                  <c:v>Electricity Sector</c:v>
                </c:pt>
              </c:strCache>
            </c:strRef>
          </c:tx>
          <c:spPr>
            <a:solidFill>
              <a:schemeClr val="accent2"/>
            </a:solidFill>
            <a:ln>
              <a:noFill/>
            </a:ln>
            <a:effectLst/>
          </c:spPr>
          <c:invertIfNegative val="0"/>
          <c:cat>
            <c:strRef>
              <c:f>'7. Particulates'!$J$70:$K$70</c:f>
              <c:strCache>
                <c:ptCount val="2"/>
                <c:pt idx="0">
                  <c:v>EPS 2021</c:v>
                </c:pt>
                <c:pt idx="1">
                  <c:v>EPA 2020</c:v>
                </c:pt>
              </c:strCache>
            </c:strRef>
          </c:cat>
          <c:val>
            <c:numRef>
              <c:f>'7. Particulates'!$J$72:$K$72</c:f>
              <c:numCache>
                <c:formatCode>_(* #,##0_);_(* \(#,##0\);_(* "-"??_);_(@_)</c:formatCode>
                <c:ptCount val="2"/>
                <c:pt idx="0">
                  <c:v>4573.2</c:v>
                </c:pt>
                <c:pt idx="1">
                  <c:v>4659.3063657228913</c:v>
                </c:pt>
              </c:numCache>
            </c:numRef>
          </c:val>
          <c:extLst>
            <c:ext xmlns:c16="http://schemas.microsoft.com/office/drawing/2014/chart" uri="{C3380CC4-5D6E-409C-BE32-E72D297353CC}">
              <c16:uniqueId val="{00000001-7BE9-4A4B-B56A-0281D2FE1443}"/>
            </c:ext>
          </c:extLst>
        </c:ser>
        <c:ser>
          <c:idx val="2"/>
          <c:order val="2"/>
          <c:tx>
            <c:strRef>
              <c:f>'7. Particulates'!$I$73</c:f>
              <c:strCache>
                <c:ptCount val="1"/>
                <c:pt idx="0">
                  <c:v>Residential Buildings Sector</c:v>
                </c:pt>
              </c:strCache>
            </c:strRef>
          </c:tx>
          <c:spPr>
            <a:solidFill>
              <a:schemeClr val="accent3"/>
            </a:solidFill>
            <a:ln>
              <a:noFill/>
            </a:ln>
            <a:effectLst/>
          </c:spPr>
          <c:invertIfNegative val="0"/>
          <c:cat>
            <c:strRef>
              <c:f>'7. Particulates'!$J$70:$K$70</c:f>
              <c:strCache>
                <c:ptCount val="2"/>
                <c:pt idx="0">
                  <c:v>EPS 2021</c:v>
                </c:pt>
                <c:pt idx="1">
                  <c:v>EPA 2020</c:v>
                </c:pt>
              </c:strCache>
            </c:strRef>
          </c:cat>
          <c:val>
            <c:numRef>
              <c:f>'7. Particulates'!$J$73:$K$73</c:f>
              <c:numCache>
                <c:formatCode>_(* #,##0_);_(* \(#,##0\);_(* "-"??_);_(@_)</c:formatCode>
                <c:ptCount val="2"/>
                <c:pt idx="0">
                  <c:v>23628.1</c:v>
                </c:pt>
                <c:pt idx="1">
                  <c:v>24924.023187669532</c:v>
                </c:pt>
              </c:numCache>
            </c:numRef>
          </c:val>
          <c:extLst>
            <c:ext xmlns:c16="http://schemas.microsoft.com/office/drawing/2014/chart" uri="{C3380CC4-5D6E-409C-BE32-E72D297353CC}">
              <c16:uniqueId val="{00000002-7BE9-4A4B-B56A-0281D2FE1443}"/>
            </c:ext>
          </c:extLst>
        </c:ser>
        <c:ser>
          <c:idx val="3"/>
          <c:order val="3"/>
          <c:tx>
            <c:strRef>
              <c:f>'7. Particulates'!$I$74</c:f>
              <c:strCache>
                <c:ptCount val="1"/>
                <c:pt idx="0">
                  <c:v>Commercial Buildings Sector</c:v>
                </c:pt>
              </c:strCache>
            </c:strRef>
          </c:tx>
          <c:spPr>
            <a:solidFill>
              <a:schemeClr val="accent4"/>
            </a:solidFill>
            <a:ln>
              <a:noFill/>
            </a:ln>
            <a:effectLst/>
          </c:spPr>
          <c:invertIfNegative val="0"/>
          <c:cat>
            <c:strRef>
              <c:f>'7. Particulates'!$J$70:$K$70</c:f>
              <c:strCache>
                <c:ptCount val="2"/>
                <c:pt idx="0">
                  <c:v>EPS 2021</c:v>
                </c:pt>
                <c:pt idx="1">
                  <c:v>EPA 2020</c:v>
                </c:pt>
              </c:strCache>
            </c:strRef>
          </c:cat>
          <c:val>
            <c:numRef>
              <c:f>'7. Particulates'!$J$74:$K$74</c:f>
              <c:numCache>
                <c:formatCode>_(* #,##0_);_(* \(#,##0\);_(* "-"??_);_(@_)</c:formatCode>
                <c:ptCount val="2"/>
                <c:pt idx="0">
                  <c:v>2691.65</c:v>
                </c:pt>
                <c:pt idx="1">
                  <c:v>6658.7439105151916</c:v>
                </c:pt>
              </c:numCache>
            </c:numRef>
          </c:val>
          <c:extLst>
            <c:ext xmlns:c16="http://schemas.microsoft.com/office/drawing/2014/chart" uri="{C3380CC4-5D6E-409C-BE32-E72D297353CC}">
              <c16:uniqueId val="{00000003-7BE9-4A4B-B56A-0281D2FE1443}"/>
            </c:ext>
          </c:extLst>
        </c:ser>
        <c:ser>
          <c:idx val="4"/>
          <c:order val="4"/>
          <c:tx>
            <c:strRef>
              <c:f>'7. Particulates'!$I$75</c:f>
              <c:strCache>
                <c:ptCount val="1"/>
                <c:pt idx="0">
                  <c:v>Industry</c:v>
                </c:pt>
              </c:strCache>
            </c:strRef>
          </c:tx>
          <c:spPr>
            <a:solidFill>
              <a:schemeClr val="accent5"/>
            </a:solidFill>
            <a:ln>
              <a:noFill/>
            </a:ln>
            <a:effectLst/>
          </c:spPr>
          <c:invertIfNegative val="0"/>
          <c:cat>
            <c:strRef>
              <c:f>'7. Particulates'!$J$70:$K$70</c:f>
              <c:strCache>
                <c:ptCount val="2"/>
                <c:pt idx="0">
                  <c:v>EPS 2021</c:v>
                </c:pt>
                <c:pt idx="1">
                  <c:v>EPA 2020</c:v>
                </c:pt>
              </c:strCache>
            </c:strRef>
          </c:cat>
          <c:val>
            <c:numRef>
              <c:f>'7. Particulates'!$J$75:$K$75</c:f>
              <c:numCache>
                <c:formatCode>_(* #,##0_);_(* \(#,##0\);_(* "-"??_);_(@_)</c:formatCode>
                <c:ptCount val="2"/>
                <c:pt idx="0">
                  <c:v>38060.1</c:v>
                </c:pt>
                <c:pt idx="1">
                  <c:v>35762.172165724711</c:v>
                </c:pt>
              </c:numCache>
            </c:numRef>
          </c:val>
          <c:extLst>
            <c:ext xmlns:c16="http://schemas.microsoft.com/office/drawing/2014/chart" uri="{C3380CC4-5D6E-409C-BE32-E72D297353CC}">
              <c16:uniqueId val="{00000004-7BE9-4A4B-B56A-0281D2FE1443}"/>
            </c:ext>
          </c:extLst>
        </c:ser>
        <c:ser>
          <c:idx val="5"/>
          <c:order val="5"/>
          <c:tx>
            <c:strRef>
              <c:f>'7. Particulates'!$I$76</c:f>
              <c:strCache>
                <c:ptCount val="1"/>
                <c:pt idx="0">
                  <c:v>Nonroad</c:v>
                </c:pt>
              </c:strCache>
            </c:strRef>
          </c:tx>
          <c:spPr>
            <a:solidFill>
              <a:schemeClr val="accent6"/>
            </a:solidFill>
            <a:ln>
              <a:noFill/>
            </a:ln>
            <a:effectLst/>
          </c:spPr>
          <c:invertIfNegative val="0"/>
          <c:cat>
            <c:strRef>
              <c:f>'7. Particulates'!$J$70:$K$70</c:f>
              <c:strCache>
                <c:ptCount val="2"/>
                <c:pt idx="0">
                  <c:v>EPS 2021</c:v>
                </c:pt>
                <c:pt idx="1">
                  <c:v>EPA 2020</c:v>
                </c:pt>
              </c:strCache>
            </c:strRef>
          </c:cat>
          <c:val>
            <c:numRef>
              <c:f>'7. Particulates'!$J$76:$K$76</c:f>
              <c:numCache>
                <c:formatCode>_(* #,##0_);_(* \(#,##0\);_(* "-"??_);_(@_)</c:formatCode>
                <c:ptCount val="2"/>
                <c:pt idx="0">
                  <c:v>0</c:v>
                </c:pt>
                <c:pt idx="1">
                  <c:v>0</c:v>
                </c:pt>
              </c:numCache>
            </c:numRef>
          </c:val>
          <c:extLst>
            <c:ext xmlns:c16="http://schemas.microsoft.com/office/drawing/2014/chart" uri="{C3380CC4-5D6E-409C-BE32-E72D297353CC}">
              <c16:uniqueId val="{00000001-28F4-4F0B-BC30-352B235F1B72}"/>
            </c:ext>
          </c:extLst>
        </c:ser>
        <c:dLbls>
          <c:showLegendKey val="0"/>
          <c:showVal val="0"/>
          <c:showCatName val="0"/>
          <c:showSerName val="0"/>
          <c:showPercent val="0"/>
          <c:showBubbleSize val="0"/>
        </c:dLbls>
        <c:gapWidth val="80"/>
        <c:overlap val="100"/>
        <c:axId val="1724847296"/>
        <c:axId val="1724846464"/>
      </c:barChart>
      <c:catAx>
        <c:axId val="17248472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846464"/>
        <c:crosses val="autoZero"/>
        <c:auto val="1"/>
        <c:lblAlgn val="ctr"/>
        <c:lblOffset val="100"/>
        <c:noMultiLvlLbl val="0"/>
      </c:catAx>
      <c:valAx>
        <c:axId val="172484646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847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Particulates'!$I$86</c:f>
              <c:strCache>
                <c:ptCount val="1"/>
                <c:pt idx="0">
                  <c:v>Transportation Sector</c:v>
                </c:pt>
              </c:strCache>
            </c:strRef>
          </c:tx>
          <c:spPr>
            <a:solidFill>
              <a:schemeClr val="accent1"/>
            </a:solidFill>
            <a:ln>
              <a:noFill/>
            </a:ln>
            <a:effectLst/>
          </c:spPr>
          <c:invertIfNegative val="0"/>
          <c:cat>
            <c:strRef>
              <c:f>'7. Particulates'!$J$85:$K$85</c:f>
              <c:strCache>
                <c:ptCount val="2"/>
                <c:pt idx="0">
                  <c:v>EPS 2021</c:v>
                </c:pt>
                <c:pt idx="1">
                  <c:v>EPA 2020</c:v>
                </c:pt>
              </c:strCache>
            </c:strRef>
          </c:cat>
          <c:val>
            <c:numRef>
              <c:f>'7. Particulates'!$J$86:$K$86</c:f>
              <c:numCache>
                <c:formatCode>_(* #,##0_);_(* \(#,##0\);_(* "-"??_);_(@_)</c:formatCode>
                <c:ptCount val="2"/>
                <c:pt idx="0">
                  <c:v>26493.3</c:v>
                </c:pt>
                <c:pt idx="1">
                  <c:v>23322.840217361725</c:v>
                </c:pt>
              </c:numCache>
            </c:numRef>
          </c:val>
          <c:extLst>
            <c:ext xmlns:c16="http://schemas.microsoft.com/office/drawing/2014/chart" uri="{C3380CC4-5D6E-409C-BE32-E72D297353CC}">
              <c16:uniqueId val="{00000000-ACA7-4C3C-9303-9A6EE82B17E8}"/>
            </c:ext>
          </c:extLst>
        </c:ser>
        <c:ser>
          <c:idx val="1"/>
          <c:order val="1"/>
          <c:tx>
            <c:strRef>
              <c:f>'7. Particulates'!$I$87</c:f>
              <c:strCache>
                <c:ptCount val="1"/>
                <c:pt idx="0">
                  <c:v>Electricity Sector</c:v>
                </c:pt>
              </c:strCache>
            </c:strRef>
          </c:tx>
          <c:spPr>
            <a:solidFill>
              <a:schemeClr val="accent2"/>
            </a:solidFill>
            <a:ln>
              <a:noFill/>
            </a:ln>
            <a:effectLst/>
          </c:spPr>
          <c:invertIfNegative val="0"/>
          <c:cat>
            <c:strRef>
              <c:f>'7. Particulates'!$J$85:$K$85</c:f>
              <c:strCache>
                <c:ptCount val="2"/>
                <c:pt idx="0">
                  <c:v>EPS 2021</c:v>
                </c:pt>
                <c:pt idx="1">
                  <c:v>EPA 2020</c:v>
                </c:pt>
              </c:strCache>
            </c:strRef>
          </c:cat>
          <c:val>
            <c:numRef>
              <c:f>'7. Particulates'!$J$87:$K$87</c:f>
              <c:numCache>
                <c:formatCode>_(* #,##0_);_(* \(#,##0\);_(* "-"??_);_(@_)</c:formatCode>
                <c:ptCount val="2"/>
                <c:pt idx="0">
                  <c:v>16651.8</c:v>
                </c:pt>
                <c:pt idx="1">
                  <c:v>16215.946512324121</c:v>
                </c:pt>
              </c:numCache>
            </c:numRef>
          </c:val>
          <c:extLst>
            <c:ext xmlns:c16="http://schemas.microsoft.com/office/drawing/2014/chart" uri="{C3380CC4-5D6E-409C-BE32-E72D297353CC}">
              <c16:uniqueId val="{00000001-ACA7-4C3C-9303-9A6EE82B17E8}"/>
            </c:ext>
          </c:extLst>
        </c:ser>
        <c:ser>
          <c:idx val="2"/>
          <c:order val="2"/>
          <c:tx>
            <c:strRef>
              <c:f>'7. Particulates'!$I$88</c:f>
              <c:strCache>
                <c:ptCount val="1"/>
                <c:pt idx="0">
                  <c:v>Residential Buildings Sector</c:v>
                </c:pt>
              </c:strCache>
            </c:strRef>
          </c:tx>
          <c:spPr>
            <a:solidFill>
              <a:schemeClr val="accent3"/>
            </a:solidFill>
            <a:ln>
              <a:noFill/>
            </a:ln>
            <a:effectLst/>
          </c:spPr>
          <c:invertIfNegative val="0"/>
          <c:cat>
            <c:strRef>
              <c:f>'7. Particulates'!$J$85:$K$85</c:f>
              <c:strCache>
                <c:ptCount val="2"/>
                <c:pt idx="0">
                  <c:v>EPS 2021</c:v>
                </c:pt>
                <c:pt idx="1">
                  <c:v>EPA 2020</c:v>
                </c:pt>
              </c:strCache>
            </c:strRef>
          </c:cat>
          <c:val>
            <c:numRef>
              <c:f>'7. Particulates'!$J$88:$K$88</c:f>
              <c:numCache>
                <c:formatCode>_(* #,##0_);_(* \(#,##0\);_(* "-"??_);_(@_)</c:formatCode>
                <c:ptCount val="2"/>
                <c:pt idx="0">
                  <c:v>256924</c:v>
                </c:pt>
                <c:pt idx="1">
                  <c:v>234162.80356705465</c:v>
                </c:pt>
              </c:numCache>
            </c:numRef>
          </c:val>
          <c:extLst>
            <c:ext xmlns:c16="http://schemas.microsoft.com/office/drawing/2014/chart" uri="{C3380CC4-5D6E-409C-BE32-E72D297353CC}">
              <c16:uniqueId val="{00000002-ACA7-4C3C-9303-9A6EE82B17E8}"/>
            </c:ext>
          </c:extLst>
        </c:ser>
        <c:ser>
          <c:idx val="3"/>
          <c:order val="3"/>
          <c:tx>
            <c:strRef>
              <c:f>'7. Particulates'!$I$89</c:f>
              <c:strCache>
                <c:ptCount val="1"/>
                <c:pt idx="0">
                  <c:v>Commercial Buildings Sector</c:v>
                </c:pt>
              </c:strCache>
            </c:strRef>
          </c:tx>
          <c:spPr>
            <a:solidFill>
              <a:schemeClr val="accent4"/>
            </a:solidFill>
            <a:ln>
              <a:noFill/>
            </a:ln>
            <a:effectLst/>
          </c:spPr>
          <c:invertIfNegative val="0"/>
          <c:cat>
            <c:strRef>
              <c:f>'7. Particulates'!$J$85:$K$85</c:f>
              <c:strCache>
                <c:ptCount val="2"/>
                <c:pt idx="0">
                  <c:v>EPS 2021</c:v>
                </c:pt>
                <c:pt idx="1">
                  <c:v>EPA 2020</c:v>
                </c:pt>
              </c:strCache>
            </c:strRef>
          </c:cat>
          <c:val>
            <c:numRef>
              <c:f>'7. Particulates'!$J$89:$K$89</c:f>
              <c:numCache>
                <c:formatCode>_(* #,##0_);_(* \(#,##0\);_(* "-"??_);_(@_)</c:formatCode>
                <c:ptCount val="2"/>
                <c:pt idx="0">
                  <c:v>46666.9</c:v>
                </c:pt>
                <c:pt idx="1">
                  <c:v>119025.50099336848</c:v>
                </c:pt>
              </c:numCache>
            </c:numRef>
          </c:val>
          <c:extLst>
            <c:ext xmlns:c16="http://schemas.microsoft.com/office/drawing/2014/chart" uri="{C3380CC4-5D6E-409C-BE32-E72D297353CC}">
              <c16:uniqueId val="{00000003-ACA7-4C3C-9303-9A6EE82B17E8}"/>
            </c:ext>
          </c:extLst>
        </c:ser>
        <c:ser>
          <c:idx val="4"/>
          <c:order val="4"/>
          <c:tx>
            <c:strRef>
              <c:f>'7. Particulates'!$I$90</c:f>
              <c:strCache>
                <c:ptCount val="1"/>
                <c:pt idx="0">
                  <c:v>Industry</c:v>
                </c:pt>
              </c:strCache>
            </c:strRef>
          </c:tx>
          <c:spPr>
            <a:solidFill>
              <a:schemeClr val="accent5"/>
            </a:solidFill>
            <a:ln>
              <a:noFill/>
            </a:ln>
            <a:effectLst/>
          </c:spPr>
          <c:invertIfNegative val="0"/>
          <c:cat>
            <c:strRef>
              <c:f>'7. Particulates'!$J$85:$K$85</c:f>
              <c:strCache>
                <c:ptCount val="2"/>
                <c:pt idx="0">
                  <c:v>EPS 2021</c:v>
                </c:pt>
                <c:pt idx="1">
                  <c:v>EPA 2020</c:v>
                </c:pt>
              </c:strCache>
            </c:strRef>
          </c:cat>
          <c:val>
            <c:numRef>
              <c:f>'7. Particulates'!$J$90:$K$90</c:f>
              <c:numCache>
                <c:formatCode>_(* #,##0_);_(* \(#,##0\);_(* "-"??_);_(@_)</c:formatCode>
                <c:ptCount val="2"/>
                <c:pt idx="0">
                  <c:v>187868</c:v>
                </c:pt>
                <c:pt idx="1">
                  <c:v>185455.99695185566</c:v>
                </c:pt>
              </c:numCache>
            </c:numRef>
          </c:val>
          <c:extLst>
            <c:ext xmlns:c16="http://schemas.microsoft.com/office/drawing/2014/chart" uri="{C3380CC4-5D6E-409C-BE32-E72D297353CC}">
              <c16:uniqueId val="{00000004-ACA7-4C3C-9303-9A6EE82B17E8}"/>
            </c:ext>
          </c:extLst>
        </c:ser>
        <c:ser>
          <c:idx val="5"/>
          <c:order val="5"/>
          <c:tx>
            <c:strRef>
              <c:f>'7. Particulates'!$I$91</c:f>
              <c:strCache>
                <c:ptCount val="1"/>
                <c:pt idx="0">
                  <c:v>Nonroad</c:v>
                </c:pt>
              </c:strCache>
            </c:strRef>
          </c:tx>
          <c:spPr>
            <a:solidFill>
              <a:schemeClr val="accent6"/>
            </a:solidFill>
            <a:ln>
              <a:noFill/>
            </a:ln>
            <a:effectLst/>
          </c:spPr>
          <c:invertIfNegative val="0"/>
          <c:cat>
            <c:strRef>
              <c:f>'7. Particulates'!$J$85:$K$85</c:f>
              <c:strCache>
                <c:ptCount val="2"/>
                <c:pt idx="0">
                  <c:v>EPS 2021</c:v>
                </c:pt>
                <c:pt idx="1">
                  <c:v>EPA 2020</c:v>
                </c:pt>
              </c:strCache>
            </c:strRef>
          </c:cat>
          <c:val>
            <c:numRef>
              <c:f>'7. Particulates'!$J$91:$K$91</c:f>
              <c:numCache>
                <c:formatCode>_(* #,##0_);_(* \(#,##0\);_(* "-"??_);_(@_)</c:formatCode>
                <c:ptCount val="2"/>
                <c:pt idx="0">
                  <c:v>0</c:v>
                </c:pt>
                <c:pt idx="1">
                  <c:v>0</c:v>
                </c:pt>
              </c:numCache>
            </c:numRef>
          </c:val>
          <c:extLst>
            <c:ext xmlns:c16="http://schemas.microsoft.com/office/drawing/2014/chart" uri="{C3380CC4-5D6E-409C-BE32-E72D297353CC}">
              <c16:uniqueId val="{00000001-8392-49D1-8F7A-F68DD57E8A2C}"/>
            </c:ext>
          </c:extLst>
        </c:ser>
        <c:dLbls>
          <c:showLegendKey val="0"/>
          <c:showVal val="0"/>
          <c:showCatName val="0"/>
          <c:showSerName val="0"/>
          <c:showPercent val="0"/>
          <c:showBubbleSize val="0"/>
        </c:dLbls>
        <c:gapWidth val="80"/>
        <c:overlap val="100"/>
        <c:axId val="1730372256"/>
        <c:axId val="1730377248"/>
      </c:barChart>
      <c:catAx>
        <c:axId val="17303722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0377248"/>
        <c:crosses val="autoZero"/>
        <c:auto val="1"/>
        <c:lblAlgn val="ctr"/>
        <c:lblOffset val="100"/>
        <c:noMultiLvlLbl val="0"/>
      </c:catAx>
      <c:valAx>
        <c:axId val="173037724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03722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VOC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Particulates'!$I$102</c:f>
              <c:strCache>
                <c:ptCount val="1"/>
                <c:pt idx="0">
                  <c:v>Transportation Sector</c:v>
                </c:pt>
              </c:strCache>
            </c:strRef>
          </c:tx>
          <c:spPr>
            <a:solidFill>
              <a:schemeClr val="accent1"/>
            </a:solidFill>
            <a:ln>
              <a:noFill/>
            </a:ln>
            <a:effectLst/>
          </c:spPr>
          <c:invertIfNegative val="0"/>
          <c:cat>
            <c:strRef>
              <c:f>'7. Particulates'!$J$101:$K$101</c:f>
              <c:strCache>
                <c:ptCount val="2"/>
                <c:pt idx="0">
                  <c:v>EPS 2021</c:v>
                </c:pt>
                <c:pt idx="1">
                  <c:v>EPA 2020</c:v>
                </c:pt>
              </c:strCache>
            </c:strRef>
          </c:cat>
          <c:val>
            <c:numRef>
              <c:f>'7. Particulates'!$J$102:$K$102</c:f>
              <c:numCache>
                <c:formatCode>_(* #,##0_);_(* \(#,##0\);_(* "-"??_);_(@_)</c:formatCode>
                <c:ptCount val="2"/>
                <c:pt idx="0">
                  <c:v>1069390</c:v>
                </c:pt>
                <c:pt idx="1">
                  <c:v>939634.94842648623</c:v>
                </c:pt>
              </c:numCache>
            </c:numRef>
          </c:val>
          <c:extLst>
            <c:ext xmlns:c16="http://schemas.microsoft.com/office/drawing/2014/chart" uri="{C3380CC4-5D6E-409C-BE32-E72D297353CC}">
              <c16:uniqueId val="{00000000-BB11-4A7A-9DAE-62CB7A10F7D3}"/>
            </c:ext>
          </c:extLst>
        </c:ser>
        <c:ser>
          <c:idx val="1"/>
          <c:order val="1"/>
          <c:tx>
            <c:strRef>
              <c:f>'7. Particulates'!$I$103</c:f>
              <c:strCache>
                <c:ptCount val="1"/>
                <c:pt idx="0">
                  <c:v>Electricity Sector</c:v>
                </c:pt>
              </c:strCache>
            </c:strRef>
          </c:tx>
          <c:spPr>
            <a:solidFill>
              <a:schemeClr val="accent2"/>
            </a:solidFill>
            <a:ln>
              <a:noFill/>
            </a:ln>
            <a:effectLst/>
          </c:spPr>
          <c:invertIfNegative val="0"/>
          <c:cat>
            <c:strRef>
              <c:f>'7. Particulates'!$J$101:$K$101</c:f>
              <c:strCache>
                <c:ptCount val="2"/>
                <c:pt idx="0">
                  <c:v>EPS 2021</c:v>
                </c:pt>
                <c:pt idx="1">
                  <c:v>EPA 2020</c:v>
                </c:pt>
              </c:strCache>
            </c:strRef>
          </c:cat>
          <c:val>
            <c:numRef>
              <c:f>'7. Particulates'!$J$103:$K$103</c:f>
              <c:numCache>
                <c:formatCode>_(* #,##0_);_(* \(#,##0\);_(* "-"??_);_(@_)</c:formatCode>
                <c:ptCount val="2"/>
                <c:pt idx="0">
                  <c:v>27796.6</c:v>
                </c:pt>
                <c:pt idx="1">
                  <c:v>25915.57728769584</c:v>
                </c:pt>
              </c:numCache>
            </c:numRef>
          </c:val>
          <c:extLst>
            <c:ext xmlns:c16="http://schemas.microsoft.com/office/drawing/2014/chart" uri="{C3380CC4-5D6E-409C-BE32-E72D297353CC}">
              <c16:uniqueId val="{00000001-BB11-4A7A-9DAE-62CB7A10F7D3}"/>
            </c:ext>
          </c:extLst>
        </c:ser>
        <c:ser>
          <c:idx val="2"/>
          <c:order val="2"/>
          <c:tx>
            <c:strRef>
              <c:f>'7. Particulates'!$I$104</c:f>
              <c:strCache>
                <c:ptCount val="1"/>
                <c:pt idx="0">
                  <c:v>Residential Buildings Sector</c:v>
                </c:pt>
              </c:strCache>
            </c:strRef>
          </c:tx>
          <c:spPr>
            <a:solidFill>
              <a:schemeClr val="accent3"/>
            </a:solidFill>
            <a:ln>
              <a:noFill/>
            </a:ln>
            <a:effectLst/>
          </c:spPr>
          <c:invertIfNegative val="0"/>
          <c:cat>
            <c:strRef>
              <c:f>'7. Particulates'!$J$101:$K$101</c:f>
              <c:strCache>
                <c:ptCount val="2"/>
                <c:pt idx="0">
                  <c:v>EPS 2021</c:v>
                </c:pt>
                <c:pt idx="1">
                  <c:v>EPA 2020</c:v>
                </c:pt>
              </c:strCache>
            </c:strRef>
          </c:cat>
          <c:val>
            <c:numRef>
              <c:f>'7. Particulates'!$J$104:$K$104</c:f>
              <c:numCache>
                <c:formatCode>_(* #,##0_);_(* \(#,##0\);_(* "-"??_);_(@_)</c:formatCode>
                <c:ptCount val="2"/>
                <c:pt idx="0">
                  <c:v>370987</c:v>
                </c:pt>
                <c:pt idx="1">
                  <c:v>430545.85370721488</c:v>
                </c:pt>
              </c:numCache>
            </c:numRef>
          </c:val>
          <c:extLst>
            <c:ext xmlns:c16="http://schemas.microsoft.com/office/drawing/2014/chart" uri="{C3380CC4-5D6E-409C-BE32-E72D297353CC}">
              <c16:uniqueId val="{00000002-BB11-4A7A-9DAE-62CB7A10F7D3}"/>
            </c:ext>
          </c:extLst>
        </c:ser>
        <c:ser>
          <c:idx val="3"/>
          <c:order val="3"/>
          <c:tx>
            <c:strRef>
              <c:f>'7. Particulates'!$I$105</c:f>
              <c:strCache>
                <c:ptCount val="1"/>
                <c:pt idx="0">
                  <c:v>Commercial Buildings Sector</c:v>
                </c:pt>
              </c:strCache>
            </c:strRef>
          </c:tx>
          <c:spPr>
            <a:solidFill>
              <a:schemeClr val="accent4"/>
            </a:solidFill>
            <a:ln>
              <a:noFill/>
            </a:ln>
            <a:effectLst/>
          </c:spPr>
          <c:invertIfNegative val="0"/>
          <c:cat>
            <c:strRef>
              <c:f>'7. Particulates'!$J$101:$K$101</c:f>
              <c:strCache>
                <c:ptCount val="2"/>
                <c:pt idx="0">
                  <c:v>EPS 2021</c:v>
                </c:pt>
                <c:pt idx="1">
                  <c:v>EPA 2020</c:v>
                </c:pt>
              </c:strCache>
            </c:strRef>
          </c:cat>
          <c:val>
            <c:numRef>
              <c:f>'7. Particulates'!$J$105:$K$105</c:f>
              <c:numCache>
                <c:formatCode>_(* #,##0_);_(* \(#,##0\);_(* "-"??_);_(@_)</c:formatCode>
                <c:ptCount val="2"/>
                <c:pt idx="0">
                  <c:v>33126.199999999997</c:v>
                </c:pt>
                <c:pt idx="1">
                  <c:v>40084.912592646353</c:v>
                </c:pt>
              </c:numCache>
            </c:numRef>
          </c:val>
          <c:extLst>
            <c:ext xmlns:c16="http://schemas.microsoft.com/office/drawing/2014/chart" uri="{C3380CC4-5D6E-409C-BE32-E72D297353CC}">
              <c16:uniqueId val="{00000003-BB11-4A7A-9DAE-62CB7A10F7D3}"/>
            </c:ext>
          </c:extLst>
        </c:ser>
        <c:ser>
          <c:idx val="4"/>
          <c:order val="4"/>
          <c:tx>
            <c:strRef>
              <c:f>'7. Particulates'!$I$106</c:f>
              <c:strCache>
                <c:ptCount val="1"/>
                <c:pt idx="0">
                  <c:v>Industry</c:v>
                </c:pt>
              </c:strCache>
            </c:strRef>
          </c:tx>
          <c:spPr>
            <a:solidFill>
              <a:schemeClr val="accent5"/>
            </a:solidFill>
            <a:ln>
              <a:noFill/>
            </a:ln>
            <a:effectLst/>
          </c:spPr>
          <c:invertIfNegative val="0"/>
          <c:cat>
            <c:strRef>
              <c:f>'7. Particulates'!$J$101:$K$101</c:f>
              <c:strCache>
                <c:ptCount val="2"/>
                <c:pt idx="0">
                  <c:v>EPS 2021</c:v>
                </c:pt>
                <c:pt idx="1">
                  <c:v>EPA 2020</c:v>
                </c:pt>
              </c:strCache>
            </c:strRef>
          </c:cat>
          <c:val>
            <c:numRef>
              <c:f>'7. Particulates'!$J$106:$K$106</c:f>
              <c:numCache>
                <c:formatCode>_(* #,##0_);_(* \(#,##0\);_(* "-"??_);_(@_)</c:formatCode>
                <c:ptCount val="2"/>
                <c:pt idx="0">
                  <c:v>4438970</c:v>
                </c:pt>
                <c:pt idx="1">
                  <c:v>4341385.8170569083</c:v>
                </c:pt>
              </c:numCache>
            </c:numRef>
          </c:val>
          <c:extLst>
            <c:ext xmlns:c16="http://schemas.microsoft.com/office/drawing/2014/chart" uri="{C3380CC4-5D6E-409C-BE32-E72D297353CC}">
              <c16:uniqueId val="{00000004-BB11-4A7A-9DAE-62CB7A10F7D3}"/>
            </c:ext>
          </c:extLst>
        </c:ser>
        <c:ser>
          <c:idx val="5"/>
          <c:order val="5"/>
          <c:tx>
            <c:strRef>
              <c:f>'7. Particulates'!$I$107</c:f>
              <c:strCache>
                <c:ptCount val="1"/>
                <c:pt idx="0">
                  <c:v>Nonroad</c:v>
                </c:pt>
              </c:strCache>
            </c:strRef>
          </c:tx>
          <c:spPr>
            <a:solidFill>
              <a:schemeClr val="accent6"/>
            </a:solidFill>
            <a:ln>
              <a:noFill/>
            </a:ln>
            <a:effectLst/>
          </c:spPr>
          <c:invertIfNegative val="0"/>
          <c:cat>
            <c:strRef>
              <c:f>'7. Particulates'!$J$101:$K$101</c:f>
              <c:strCache>
                <c:ptCount val="2"/>
                <c:pt idx="0">
                  <c:v>EPS 2021</c:v>
                </c:pt>
                <c:pt idx="1">
                  <c:v>EPA 2020</c:v>
                </c:pt>
              </c:strCache>
            </c:strRef>
          </c:cat>
          <c:val>
            <c:numRef>
              <c:f>'7. Particulates'!$J$107:$K$107</c:f>
              <c:numCache>
                <c:formatCode>_(* #,##0_);_(* \(#,##0\);_(* "-"??_);_(@_)</c:formatCode>
                <c:ptCount val="2"/>
                <c:pt idx="0">
                  <c:v>0</c:v>
                </c:pt>
                <c:pt idx="1">
                  <c:v>0</c:v>
                </c:pt>
              </c:numCache>
            </c:numRef>
          </c:val>
          <c:extLst>
            <c:ext xmlns:c16="http://schemas.microsoft.com/office/drawing/2014/chart" uri="{C3380CC4-5D6E-409C-BE32-E72D297353CC}">
              <c16:uniqueId val="{00000001-A1AF-4399-98BB-A7B2E1002E17}"/>
            </c:ext>
          </c:extLst>
        </c:ser>
        <c:dLbls>
          <c:showLegendKey val="0"/>
          <c:showVal val="0"/>
          <c:showCatName val="0"/>
          <c:showSerName val="0"/>
          <c:showPercent val="0"/>
          <c:showBubbleSize val="0"/>
        </c:dLbls>
        <c:gapWidth val="80"/>
        <c:overlap val="100"/>
        <c:axId val="1648620096"/>
        <c:axId val="1648622592"/>
      </c:barChart>
      <c:catAx>
        <c:axId val="1648620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8622592"/>
        <c:crosses val="autoZero"/>
        <c:auto val="1"/>
        <c:lblAlgn val="ctr"/>
        <c:lblOffset val="100"/>
        <c:noMultiLvlLbl val="0"/>
      </c:catAx>
      <c:valAx>
        <c:axId val="16486225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86200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Particulates'!$I$121</c:f>
              <c:strCache>
                <c:ptCount val="1"/>
                <c:pt idx="0">
                  <c:v>Transportation Sector</c:v>
                </c:pt>
              </c:strCache>
            </c:strRef>
          </c:tx>
          <c:spPr>
            <a:solidFill>
              <a:schemeClr val="accent1"/>
            </a:solidFill>
            <a:ln>
              <a:noFill/>
            </a:ln>
            <a:effectLst/>
          </c:spPr>
          <c:invertIfNegative val="0"/>
          <c:cat>
            <c:strRef>
              <c:f>'7. Particulates'!$J$120:$K$120</c:f>
              <c:strCache>
                <c:ptCount val="2"/>
                <c:pt idx="0">
                  <c:v>EPS 2021</c:v>
                </c:pt>
                <c:pt idx="1">
                  <c:v>EPA 2020</c:v>
                </c:pt>
              </c:strCache>
            </c:strRef>
          </c:cat>
          <c:val>
            <c:numRef>
              <c:f>'7. Particulates'!$J$121:$K$121</c:f>
              <c:numCache>
                <c:formatCode>_(* #,##0_);_(* \(#,##0\);_(* "-"??_);_(@_)</c:formatCode>
                <c:ptCount val="2"/>
                <c:pt idx="0">
                  <c:v>14772500</c:v>
                </c:pt>
                <c:pt idx="1">
                  <c:v>13352487.049922436</c:v>
                </c:pt>
              </c:numCache>
            </c:numRef>
          </c:val>
          <c:extLst>
            <c:ext xmlns:c16="http://schemas.microsoft.com/office/drawing/2014/chart" uri="{C3380CC4-5D6E-409C-BE32-E72D297353CC}">
              <c16:uniqueId val="{00000000-3AB8-43C0-BEE2-74EA497747E7}"/>
            </c:ext>
          </c:extLst>
        </c:ser>
        <c:ser>
          <c:idx val="1"/>
          <c:order val="1"/>
          <c:tx>
            <c:strRef>
              <c:f>'7. Particulates'!$I$122</c:f>
              <c:strCache>
                <c:ptCount val="1"/>
                <c:pt idx="0">
                  <c:v>Electricity Sector</c:v>
                </c:pt>
              </c:strCache>
            </c:strRef>
          </c:tx>
          <c:spPr>
            <a:solidFill>
              <a:schemeClr val="accent2"/>
            </a:solidFill>
            <a:ln>
              <a:noFill/>
            </a:ln>
            <a:effectLst/>
          </c:spPr>
          <c:invertIfNegative val="0"/>
          <c:cat>
            <c:strRef>
              <c:f>'7. Particulates'!$J$120:$K$120</c:f>
              <c:strCache>
                <c:ptCount val="2"/>
                <c:pt idx="0">
                  <c:v>EPS 2021</c:v>
                </c:pt>
                <c:pt idx="1">
                  <c:v>EPA 2020</c:v>
                </c:pt>
              </c:strCache>
            </c:strRef>
          </c:cat>
          <c:val>
            <c:numRef>
              <c:f>'7. Particulates'!$J$122:$K$122</c:f>
              <c:numCache>
                <c:formatCode>_(* #,##0_);_(* \(#,##0\);_(* "-"??_);_(@_)</c:formatCode>
                <c:ptCount val="2"/>
                <c:pt idx="0">
                  <c:v>408435</c:v>
                </c:pt>
                <c:pt idx="1">
                  <c:v>361778.44707931532</c:v>
                </c:pt>
              </c:numCache>
            </c:numRef>
          </c:val>
          <c:extLst>
            <c:ext xmlns:c16="http://schemas.microsoft.com/office/drawing/2014/chart" uri="{C3380CC4-5D6E-409C-BE32-E72D297353CC}">
              <c16:uniqueId val="{00000001-3AB8-43C0-BEE2-74EA497747E7}"/>
            </c:ext>
          </c:extLst>
        </c:ser>
        <c:ser>
          <c:idx val="2"/>
          <c:order val="2"/>
          <c:tx>
            <c:strRef>
              <c:f>'7. Particulates'!$I$123</c:f>
              <c:strCache>
                <c:ptCount val="1"/>
                <c:pt idx="0">
                  <c:v>Residential Buildings Sector</c:v>
                </c:pt>
              </c:strCache>
            </c:strRef>
          </c:tx>
          <c:spPr>
            <a:solidFill>
              <a:schemeClr val="accent3"/>
            </a:solidFill>
            <a:ln>
              <a:noFill/>
            </a:ln>
            <a:effectLst/>
          </c:spPr>
          <c:invertIfNegative val="0"/>
          <c:cat>
            <c:strRef>
              <c:f>'7. Particulates'!$J$120:$K$120</c:f>
              <c:strCache>
                <c:ptCount val="2"/>
                <c:pt idx="0">
                  <c:v>EPS 2021</c:v>
                </c:pt>
                <c:pt idx="1">
                  <c:v>EPA 2020</c:v>
                </c:pt>
              </c:strCache>
            </c:strRef>
          </c:cat>
          <c:val>
            <c:numRef>
              <c:f>'7. Particulates'!$J$123:$K$123</c:f>
              <c:numCache>
                <c:formatCode>_(* #,##0_);_(* \(#,##0\);_(* "-"??_);_(@_)</c:formatCode>
                <c:ptCount val="2"/>
                <c:pt idx="0">
                  <c:v>2455600</c:v>
                </c:pt>
                <c:pt idx="1">
                  <c:v>2968044.3795302594</c:v>
                </c:pt>
              </c:numCache>
            </c:numRef>
          </c:val>
          <c:extLst>
            <c:ext xmlns:c16="http://schemas.microsoft.com/office/drawing/2014/chart" uri="{C3380CC4-5D6E-409C-BE32-E72D297353CC}">
              <c16:uniqueId val="{00000002-3AB8-43C0-BEE2-74EA497747E7}"/>
            </c:ext>
          </c:extLst>
        </c:ser>
        <c:ser>
          <c:idx val="3"/>
          <c:order val="3"/>
          <c:tx>
            <c:strRef>
              <c:f>'7. Particulates'!$I$124</c:f>
              <c:strCache>
                <c:ptCount val="1"/>
                <c:pt idx="0">
                  <c:v>Commercial Buildings Sector</c:v>
                </c:pt>
              </c:strCache>
            </c:strRef>
          </c:tx>
          <c:spPr>
            <a:solidFill>
              <a:schemeClr val="accent4"/>
            </a:solidFill>
            <a:ln>
              <a:noFill/>
            </a:ln>
            <a:effectLst/>
          </c:spPr>
          <c:invertIfNegative val="0"/>
          <c:cat>
            <c:strRef>
              <c:f>'7. Particulates'!$J$120:$K$120</c:f>
              <c:strCache>
                <c:ptCount val="2"/>
                <c:pt idx="0">
                  <c:v>EPS 2021</c:v>
                </c:pt>
                <c:pt idx="1">
                  <c:v>EPA 2020</c:v>
                </c:pt>
              </c:strCache>
            </c:strRef>
          </c:cat>
          <c:val>
            <c:numRef>
              <c:f>'7. Particulates'!$J$124:$K$124</c:f>
              <c:numCache>
                <c:formatCode>_(* #,##0_);_(* \(#,##0\);_(* "-"??_);_(@_)</c:formatCode>
                <c:ptCount val="2"/>
                <c:pt idx="0">
                  <c:v>126910</c:v>
                </c:pt>
                <c:pt idx="1">
                  <c:v>224643.70276963833</c:v>
                </c:pt>
              </c:numCache>
            </c:numRef>
          </c:val>
          <c:extLst>
            <c:ext xmlns:c16="http://schemas.microsoft.com/office/drawing/2014/chart" uri="{C3380CC4-5D6E-409C-BE32-E72D297353CC}">
              <c16:uniqueId val="{00000003-3AB8-43C0-BEE2-74EA497747E7}"/>
            </c:ext>
          </c:extLst>
        </c:ser>
        <c:ser>
          <c:idx val="4"/>
          <c:order val="4"/>
          <c:tx>
            <c:strRef>
              <c:f>'7. Particulates'!$I$125</c:f>
              <c:strCache>
                <c:ptCount val="1"/>
                <c:pt idx="0">
                  <c:v>Industry</c:v>
                </c:pt>
              </c:strCache>
            </c:strRef>
          </c:tx>
          <c:spPr>
            <a:solidFill>
              <a:schemeClr val="accent5"/>
            </a:solidFill>
            <a:ln>
              <a:noFill/>
            </a:ln>
            <a:effectLst/>
          </c:spPr>
          <c:invertIfNegative val="0"/>
          <c:cat>
            <c:strRef>
              <c:f>'7. Particulates'!$J$120:$K$120</c:f>
              <c:strCache>
                <c:ptCount val="2"/>
                <c:pt idx="0">
                  <c:v>EPS 2021</c:v>
                </c:pt>
                <c:pt idx="1">
                  <c:v>EPA 2020</c:v>
                </c:pt>
              </c:strCache>
            </c:strRef>
          </c:cat>
          <c:val>
            <c:numRef>
              <c:f>'7. Particulates'!$J$125:$K$125</c:f>
              <c:numCache>
                <c:formatCode>_(* #,##0_);_(* \(#,##0\);_(* "-"??_);_(@_)</c:formatCode>
                <c:ptCount val="2"/>
                <c:pt idx="0">
                  <c:v>3749800</c:v>
                </c:pt>
                <c:pt idx="1">
                  <c:v>3569852.4008672698</c:v>
                </c:pt>
              </c:numCache>
            </c:numRef>
          </c:val>
          <c:extLst>
            <c:ext xmlns:c16="http://schemas.microsoft.com/office/drawing/2014/chart" uri="{C3380CC4-5D6E-409C-BE32-E72D297353CC}">
              <c16:uniqueId val="{00000004-3AB8-43C0-BEE2-74EA497747E7}"/>
            </c:ext>
          </c:extLst>
        </c:ser>
        <c:ser>
          <c:idx val="5"/>
          <c:order val="5"/>
          <c:tx>
            <c:strRef>
              <c:f>'7. Particulates'!$I$126</c:f>
              <c:strCache>
                <c:ptCount val="1"/>
                <c:pt idx="0">
                  <c:v>Nonroad</c:v>
                </c:pt>
              </c:strCache>
            </c:strRef>
          </c:tx>
          <c:spPr>
            <a:solidFill>
              <a:schemeClr val="accent6"/>
            </a:solidFill>
            <a:ln>
              <a:noFill/>
            </a:ln>
            <a:effectLst/>
          </c:spPr>
          <c:invertIfNegative val="0"/>
          <c:cat>
            <c:strRef>
              <c:f>'7. Particulates'!$J$120:$K$120</c:f>
              <c:strCache>
                <c:ptCount val="2"/>
                <c:pt idx="0">
                  <c:v>EPS 2021</c:v>
                </c:pt>
                <c:pt idx="1">
                  <c:v>EPA 2020</c:v>
                </c:pt>
              </c:strCache>
            </c:strRef>
          </c:cat>
          <c:val>
            <c:numRef>
              <c:f>'7. Particulates'!$J$126:$K$126</c:f>
              <c:numCache>
                <c:formatCode>_(* #,##0_);_(* \(#,##0\);_(* "-"??_);_(@_)</c:formatCode>
                <c:ptCount val="2"/>
                <c:pt idx="0">
                  <c:v>0</c:v>
                </c:pt>
                <c:pt idx="1">
                  <c:v>0</c:v>
                </c:pt>
              </c:numCache>
            </c:numRef>
          </c:val>
          <c:extLst>
            <c:ext xmlns:c16="http://schemas.microsoft.com/office/drawing/2014/chart" uri="{C3380CC4-5D6E-409C-BE32-E72D297353CC}">
              <c16:uniqueId val="{00000001-A3A1-47B2-BDEC-13B745D28144}"/>
            </c:ext>
          </c:extLst>
        </c:ser>
        <c:dLbls>
          <c:showLegendKey val="0"/>
          <c:showVal val="0"/>
          <c:showCatName val="0"/>
          <c:showSerName val="0"/>
          <c:showPercent val="0"/>
          <c:showBubbleSize val="0"/>
        </c:dLbls>
        <c:gapWidth val="80"/>
        <c:overlap val="100"/>
        <c:axId val="1724839808"/>
        <c:axId val="1724851456"/>
      </c:barChart>
      <c:catAx>
        <c:axId val="17248398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851456"/>
        <c:crosses val="autoZero"/>
        <c:auto val="1"/>
        <c:lblAlgn val="ctr"/>
        <c:lblOffset val="100"/>
        <c:noMultiLvlLbl val="0"/>
      </c:catAx>
      <c:valAx>
        <c:axId val="172485145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8398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PM10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Particulates'!$I$139</c:f>
              <c:strCache>
                <c:ptCount val="1"/>
                <c:pt idx="0">
                  <c:v>Transportation Sector</c:v>
                </c:pt>
              </c:strCache>
            </c:strRef>
          </c:tx>
          <c:spPr>
            <a:solidFill>
              <a:schemeClr val="accent1"/>
            </a:solidFill>
            <a:ln>
              <a:noFill/>
            </a:ln>
            <a:effectLst/>
          </c:spPr>
          <c:invertIfNegative val="0"/>
          <c:cat>
            <c:strRef>
              <c:f>'7. Particulates'!$J$138:$K$138</c:f>
              <c:strCache>
                <c:ptCount val="2"/>
                <c:pt idx="0">
                  <c:v>EPS 2021</c:v>
                </c:pt>
                <c:pt idx="1">
                  <c:v>EPA 2020</c:v>
                </c:pt>
              </c:strCache>
            </c:strRef>
          </c:cat>
          <c:val>
            <c:numRef>
              <c:f>'7. Particulates'!$J$139:$K$139</c:f>
              <c:numCache>
                <c:formatCode>_(* #,##0_);_(* \(#,##0\);_(* "-"??_);_(@_)</c:formatCode>
                <c:ptCount val="2"/>
                <c:pt idx="0">
                  <c:v>227761</c:v>
                </c:pt>
                <c:pt idx="1">
                  <c:v>195852.34643612054</c:v>
                </c:pt>
              </c:numCache>
            </c:numRef>
          </c:val>
          <c:extLst>
            <c:ext xmlns:c16="http://schemas.microsoft.com/office/drawing/2014/chart" uri="{C3380CC4-5D6E-409C-BE32-E72D297353CC}">
              <c16:uniqueId val="{00000000-4909-43E0-89AE-F1E0A977477B}"/>
            </c:ext>
          </c:extLst>
        </c:ser>
        <c:ser>
          <c:idx val="1"/>
          <c:order val="1"/>
          <c:tx>
            <c:strRef>
              <c:f>'7. Particulates'!$I$140</c:f>
              <c:strCache>
                <c:ptCount val="1"/>
                <c:pt idx="0">
                  <c:v>Electricity Sector</c:v>
                </c:pt>
              </c:strCache>
            </c:strRef>
          </c:tx>
          <c:spPr>
            <a:solidFill>
              <a:schemeClr val="accent2"/>
            </a:solidFill>
            <a:ln>
              <a:noFill/>
            </a:ln>
            <a:effectLst/>
          </c:spPr>
          <c:invertIfNegative val="0"/>
          <c:cat>
            <c:strRef>
              <c:f>'7. Particulates'!$J$138:$K$138</c:f>
              <c:strCache>
                <c:ptCount val="2"/>
                <c:pt idx="0">
                  <c:v>EPS 2021</c:v>
                </c:pt>
                <c:pt idx="1">
                  <c:v>EPA 2020</c:v>
                </c:pt>
              </c:strCache>
            </c:strRef>
          </c:cat>
          <c:val>
            <c:numRef>
              <c:f>'7. Particulates'!$J$140:$K$140</c:f>
              <c:numCache>
                <c:formatCode>_(* #,##0_);_(* \(#,##0\);_(* "-"??_);_(@_)</c:formatCode>
                <c:ptCount val="2"/>
                <c:pt idx="0">
                  <c:v>99730.5</c:v>
                </c:pt>
                <c:pt idx="1">
                  <c:v>91268.336493363939</c:v>
                </c:pt>
              </c:numCache>
            </c:numRef>
          </c:val>
          <c:extLst>
            <c:ext xmlns:c16="http://schemas.microsoft.com/office/drawing/2014/chart" uri="{C3380CC4-5D6E-409C-BE32-E72D297353CC}">
              <c16:uniqueId val="{00000001-4909-43E0-89AE-F1E0A977477B}"/>
            </c:ext>
          </c:extLst>
        </c:ser>
        <c:ser>
          <c:idx val="2"/>
          <c:order val="2"/>
          <c:tx>
            <c:strRef>
              <c:f>'7. Particulates'!$I$141</c:f>
              <c:strCache>
                <c:ptCount val="1"/>
                <c:pt idx="0">
                  <c:v>Residential Buildings Sector</c:v>
                </c:pt>
              </c:strCache>
            </c:strRef>
          </c:tx>
          <c:spPr>
            <a:solidFill>
              <a:schemeClr val="accent3"/>
            </a:solidFill>
            <a:ln>
              <a:noFill/>
            </a:ln>
            <a:effectLst/>
          </c:spPr>
          <c:invertIfNegative val="0"/>
          <c:cat>
            <c:strRef>
              <c:f>'7. Particulates'!$J$138:$K$138</c:f>
              <c:strCache>
                <c:ptCount val="2"/>
                <c:pt idx="0">
                  <c:v>EPS 2021</c:v>
                </c:pt>
                <c:pt idx="1">
                  <c:v>EPA 2020</c:v>
                </c:pt>
              </c:strCache>
            </c:strRef>
          </c:cat>
          <c:val>
            <c:numRef>
              <c:f>'7. Particulates'!$J$141:$K$141</c:f>
              <c:numCache>
                <c:formatCode>_(* #,##0_);_(* \(#,##0\);_(* "-"??_);_(@_)</c:formatCode>
                <c:ptCount val="2"/>
                <c:pt idx="0">
                  <c:v>480575</c:v>
                </c:pt>
                <c:pt idx="1">
                  <c:v>449161.30671045353</c:v>
                </c:pt>
              </c:numCache>
            </c:numRef>
          </c:val>
          <c:extLst>
            <c:ext xmlns:c16="http://schemas.microsoft.com/office/drawing/2014/chart" uri="{C3380CC4-5D6E-409C-BE32-E72D297353CC}">
              <c16:uniqueId val="{00000002-4909-43E0-89AE-F1E0A977477B}"/>
            </c:ext>
          </c:extLst>
        </c:ser>
        <c:ser>
          <c:idx val="3"/>
          <c:order val="3"/>
          <c:tx>
            <c:strRef>
              <c:f>'7. Particulates'!$I$142</c:f>
              <c:strCache>
                <c:ptCount val="1"/>
                <c:pt idx="0">
                  <c:v>Commercial Buildings Sector</c:v>
                </c:pt>
              </c:strCache>
            </c:strRef>
          </c:tx>
          <c:spPr>
            <a:solidFill>
              <a:schemeClr val="accent4"/>
            </a:solidFill>
            <a:ln>
              <a:noFill/>
            </a:ln>
            <a:effectLst/>
          </c:spPr>
          <c:invertIfNegative val="0"/>
          <c:cat>
            <c:strRef>
              <c:f>'7. Particulates'!$J$138:$K$138</c:f>
              <c:strCache>
                <c:ptCount val="2"/>
                <c:pt idx="0">
                  <c:v>EPS 2021</c:v>
                </c:pt>
                <c:pt idx="1">
                  <c:v>EPA 2020</c:v>
                </c:pt>
              </c:strCache>
            </c:strRef>
          </c:cat>
          <c:val>
            <c:numRef>
              <c:f>'7. Particulates'!$J$142:$K$142</c:f>
              <c:numCache>
                <c:formatCode>_(* #,##0_);_(* \(#,##0\);_(* "-"??_);_(@_)</c:formatCode>
                <c:ptCount val="2"/>
                <c:pt idx="0">
                  <c:v>80299.7</c:v>
                </c:pt>
                <c:pt idx="1">
                  <c:v>207873.46572198384</c:v>
                </c:pt>
              </c:numCache>
            </c:numRef>
          </c:val>
          <c:extLst>
            <c:ext xmlns:c16="http://schemas.microsoft.com/office/drawing/2014/chart" uri="{C3380CC4-5D6E-409C-BE32-E72D297353CC}">
              <c16:uniqueId val="{00000003-4909-43E0-89AE-F1E0A977477B}"/>
            </c:ext>
          </c:extLst>
        </c:ser>
        <c:ser>
          <c:idx val="4"/>
          <c:order val="4"/>
          <c:tx>
            <c:strRef>
              <c:f>'7. Particulates'!$I$143</c:f>
              <c:strCache>
                <c:ptCount val="1"/>
                <c:pt idx="0">
                  <c:v>Industry</c:v>
                </c:pt>
              </c:strCache>
            </c:strRef>
          </c:tx>
          <c:spPr>
            <a:solidFill>
              <a:schemeClr val="accent5"/>
            </a:solidFill>
            <a:ln>
              <a:noFill/>
            </a:ln>
            <a:effectLst/>
          </c:spPr>
          <c:invertIfNegative val="0"/>
          <c:cat>
            <c:strRef>
              <c:f>'7. Particulates'!$J$138:$K$138</c:f>
              <c:strCache>
                <c:ptCount val="2"/>
                <c:pt idx="0">
                  <c:v>EPS 2021</c:v>
                </c:pt>
                <c:pt idx="1">
                  <c:v>EPA 2020</c:v>
                </c:pt>
              </c:strCache>
            </c:strRef>
          </c:cat>
          <c:val>
            <c:numRef>
              <c:f>'7. Particulates'!$J$143:$K$143</c:f>
              <c:numCache>
                <c:formatCode>_(* #,##0_);_(* \(#,##0\);_(* "-"??_);_(@_)</c:formatCode>
                <c:ptCount val="2"/>
                <c:pt idx="0">
                  <c:v>1170730</c:v>
                </c:pt>
                <c:pt idx="1">
                  <c:v>1101290.018234435</c:v>
                </c:pt>
              </c:numCache>
            </c:numRef>
          </c:val>
          <c:extLst>
            <c:ext xmlns:c16="http://schemas.microsoft.com/office/drawing/2014/chart" uri="{C3380CC4-5D6E-409C-BE32-E72D297353CC}">
              <c16:uniqueId val="{00000004-4909-43E0-89AE-F1E0A977477B}"/>
            </c:ext>
          </c:extLst>
        </c:ser>
        <c:ser>
          <c:idx val="5"/>
          <c:order val="5"/>
          <c:tx>
            <c:strRef>
              <c:f>'7. Particulates'!$I$144</c:f>
              <c:strCache>
                <c:ptCount val="1"/>
                <c:pt idx="0">
                  <c:v>Nonroad</c:v>
                </c:pt>
              </c:strCache>
            </c:strRef>
          </c:tx>
          <c:spPr>
            <a:solidFill>
              <a:schemeClr val="accent6"/>
            </a:solidFill>
            <a:ln>
              <a:noFill/>
            </a:ln>
            <a:effectLst/>
          </c:spPr>
          <c:invertIfNegative val="0"/>
          <c:cat>
            <c:strRef>
              <c:f>'7. Particulates'!$J$138:$K$138</c:f>
              <c:strCache>
                <c:ptCount val="2"/>
                <c:pt idx="0">
                  <c:v>EPS 2021</c:v>
                </c:pt>
                <c:pt idx="1">
                  <c:v>EPA 2020</c:v>
                </c:pt>
              </c:strCache>
            </c:strRef>
          </c:cat>
          <c:val>
            <c:numRef>
              <c:f>'7. Particulates'!$J$144:$K$144</c:f>
              <c:numCache>
                <c:formatCode>_(* #,##0_);_(* \(#,##0\);_(* "-"??_);_(@_)</c:formatCode>
                <c:ptCount val="2"/>
                <c:pt idx="0">
                  <c:v>0</c:v>
                </c:pt>
                <c:pt idx="1">
                  <c:v>0</c:v>
                </c:pt>
              </c:numCache>
            </c:numRef>
          </c:val>
          <c:extLst>
            <c:ext xmlns:c16="http://schemas.microsoft.com/office/drawing/2014/chart" uri="{C3380CC4-5D6E-409C-BE32-E72D297353CC}">
              <c16:uniqueId val="{00000001-4041-4681-B97C-CB80801A6729}"/>
            </c:ext>
          </c:extLst>
        </c:ser>
        <c:dLbls>
          <c:showLegendKey val="0"/>
          <c:showVal val="0"/>
          <c:showCatName val="0"/>
          <c:showSerName val="0"/>
          <c:showPercent val="0"/>
          <c:showBubbleSize val="0"/>
        </c:dLbls>
        <c:gapWidth val="80"/>
        <c:overlap val="100"/>
        <c:axId val="1753337168"/>
        <c:axId val="1753330928"/>
      </c:barChart>
      <c:catAx>
        <c:axId val="1753337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330928"/>
        <c:crosses val="autoZero"/>
        <c:auto val="1"/>
        <c:lblAlgn val="ctr"/>
        <c:lblOffset val="100"/>
        <c:noMultiLvlLbl val="0"/>
      </c:catAx>
      <c:valAx>
        <c:axId val="175333092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3371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4" Type="http://schemas.openxmlformats.org/officeDocument/2006/relationships/chart" Target="../charts/chart12.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 Id="rId5" Type="http://schemas.openxmlformats.org/officeDocument/2006/relationships/chart" Target="../charts/chart17.xml"/><Relationship Id="rId4" Type="http://schemas.openxmlformats.org/officeDocument/2006/relationships/chart" Target="../charts/chart16.xml"/></Relationships>
</file>

<file path=xl/drawings/_rels/drawing16.xml.rels><?xml version="1.0" encoding="UTF-8" standalone="yes"?>
<Relationships xmlns="http://schemas.openxmlformats.org/package/2006/relationships"><Relationship Id="rId3" Type="http://schemas.openxmlformats.org/officeDocument/2006/relationships/chart" Target="../charts/chart20.xml"/><Relationship Id="rId2" Type="http://schemas.openxmlformats.org/officeDocument/2006/relationships/chart" Target="../charts/chart19.xml"/><Relationship Id="rId1" Type="http://schemas.openxmlformats.org/officeDocument/2006/relationships/chart" Target="../charts/chart18.xml"/><Relationship Id="rId4" Type="http://schemas.openxmlformats.org/officeDocument/2006/relationships/chart" Target="../charts/chart21.xml"/></Relationships>
</file>

<file path=xl/drawings/_rels/drawing21.xml.rels><?xml version="1.0" encoding="UTF-8" standalone="yes"?>
<Relationships xmlns="http://schemas.openxmlformats.org/package/2006/relationships"><Relationship Id="rId3" Type="http://schemas.openxmlformats.org/officeDocument/2006/relationships/chart" Target="../charts/chart24.xml"/><Relationship Id="rId2" Type="http://schemas.openxmlformats.org/officeDocument/2006/relationships/chart" Target="../charts/chart23.xml"/><Relationship Id="rId1" Type="http://schemas.openxmlformats.org/officeDocument/2006/relationships/chart" Target="../charts/chart22.xml"/><Relationship Id="rId5" Type="http://schemas.openxmlformats.org/officeDocument/2006/relationships/chart" Target="../charts/chart26.xml"/><Relationship Id="rId4" Type="http://schemas.openxmlformats.org/officeDocument/2006/relationships/chart" Target="../charts/chart25.xml"/></Relationships>
</file>

<file path=xl/drawings/_rels/drawing25.xml.rels><?xml version="1.0" encoding="UTF-8" standalone="yes"?>
<Relationships xmlns="http://schemas.openxmlformats.org/package/2006/relationships"><Relationship Id="rId3" Type="http://schemas.openxmlformats.org/officeDocument/2006/relationships/chart" Target="../charts/chart29.xml"/><Relationship Id="rId2" Type="http://schemas.openxmlformats.org/officeDocument/2006/relationships/chart" Target="../charts/chart28.xml"/><Relationship Id="rId1" Type="http://schemas.openxmlformats.org/officeDocument/2006/relationships/chart" Target="../charts/chart27.xml"/></Relationships>
</file>

<file path=xl/drawings/_rels/drawing26.xml.rels><?xml version="1.0" encoding="UTF-8" standalone="yes"?>
<Relationships xmlns="http://schemas.openxmlformats.org/package/2006/relationships"><Relationship Id="rId8" Type="http://schemas.openxmlformats.org/officeDocument/2006/relationships/chart" Target="../charts/chart37.xml"/><Relationship Id="rId3" Type="http://schemas.openxmlformats.org/officeDocument/2006/relationships/chart" Target="../charts/chart32.xml"/><Relationship Id="rId7" Type="http://schemas.openxmlformats.org/officeDocument/2006/relationships/chart" Target="../charts/chart36.xml"/><Relationship Id="rId2" Type="http://schemas.openxmlformats.org/officeDocument/2006/relationships/chart" Target="../charts/chart31.xml"/><Relationship Id="rId1" Type="http://schemas.openxmlformats.org/officeDocument/2006/relationships/chart" Target="../charts/chart30.xml"/><Relationship Id="rId6" Type="http://schemas.openxmlformats.org/officeDocument/2006/relationships/chart" Target="../charts/chart35.xml"/><Relationship Id="rId5" Type="http://schemas.openxmlformats.org/officeDocument/2006/relationships/chart" Target="../charts/chart34.xml"/><Relationship Id="rId4" Type="http://schemas.openxmlformats.org/officeDocument/2006/relationships/chart" Target="../charts/chart33.xml"/></Relationships>
</file>

<file path=xl/drawings/drawing1.xml><?xml version="1.0" encoding="utf-8"?>
<xdr:wsDr xmlns:xdr="http://schemas.openxmlformats.org/drawingml/2006/spreadsheetDrawing" xmlns:a="http://schemas.openxmlformats.org/drawingml/2006/main">
  <xdr:twoCellAnchor>
    <xdr:from>
      <xdr:col>14</xdr:col>
      <xdr:colOff>419100</xdr:colOff>
      <xdr:row>6</xdr:row>
      <xdr:rowOff>142875</xdr:rowOff>
    </xdr:from>
    <xdr:to>
      <xdr:col>20</xdr:col>
      <xdr:colOff>228600</xdr:colOff>
      <xdr:row>21</xdr:row>
      <xdr:rowOff>171450</xdr:rowOff>
    </xdr:to>
    <xdr:graphicFrame macro="">
      <xdr:nvGraphicFramePr>
        <xdr:cNvPr id="2" name="Chart 1">
          <a:extLst>
            <a:ext uri="{FF2B5EF4-FFF2-40B4-BE49-F238E27FC236}">
              <a16:creationId xmlns:a16="http://schemas.microsoft.com/office/drawing/2014/main" id="{54102512-A85D-4033-9673-E265867024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361950</xdr:colOff>
      <xdr:row>6</xdr:row>
      <xdr:rowOff>104774</xdr:rowOff>
    </xdr:from>
    <xdr:to>
      <xdr:col>26</xdr:col>
      <xdr:colOff>133350</xdr:colOff>
      <xdr:row>21</xdr:row>
      <xdr:rowOff>133349</xdr:rowOff>
    </xdr:to>
    <xdr:graphicFrame macro="">
      <xdr:nvGraphicFramePr>
        <xdr:cNvPr id="4" name="Chart 3">
          <a:extLst>
            <a:ext uri="{FF2B5EF4-FFF2-40B4-BE49-F238E27FC236}">
              <a16:creationId xmlns:a16="http://schemas.microsoft.com/office/drawing/2014/main" id="{0EE32F58-CB1A-42C0-BA8C-383332CA2C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523872</xdr:colOff>
      <xdr:row>22</xdr:row>
      <xdr:rowOff>190499</xdr:rowOff>
    </xdr:from>
    <xdr:to>
      <xdr:col>21</xdr:col>
      <xdr:colOff>57150</xdr:colOff>
      <xdr:row>44</xdr:row>
      <xdr:rowOff>66675</xdr:rowOff>
    </xdr:to>
    <xdr:graphicFrame macro="">
      <xdr:nvGraphicFramePr>
        <xdr:cNvPr id="6" name="Chart 5">
          <a:extLst>
            <a:ext uri="{FF2B5EF4-FFF2-40B4-BE49-F238E27FC236}">
              <a16:creationId xmlns:a16="http://schemas.microsoft.com/office/drawing/2014/main" id="{FDB0DDF9-90DB-4DBA-8F22-44AFFC4813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428625</xdr:colOff>
      <xdr:row>51</xdr:row>
      <xdr:rowOff>120650</xdr:rowOff>
    </xdr:from>
    <xdr:to>
      <xdr:col>20</xdr:col>
      <xdr:colOff>466725</xdr:colOff>
      <xdr:row>66</xdr:row>
      <xdr:rowOff>149225</xdr:rowOff>
    </xdr:to>
    <xdr:graphicFrame macro="">
      <xdr:nvGraphicFramePr>
        <xdr:cNvPr id="8" name="Chart 7">
          <a:extLst>
            <a:ext uri="{FF2B5EF4-FFF2-40B4-BE49-F238E27FC236}">
              <a16:creationId xmlns:a16="http://schemas.microsoft.com/office/drawing/2014/main" id="{5A292DCB-52E5-4FFE-ACA0-AE78CDB2C3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625475</xdr:colOff>
      <xdr:row>51</xdr:row>
      <xdr:rowOff>111125</xdr:rowOff>
    </xdr:from>
    <xdr:to>
      <xdr:col>28</xdr:col>
      <xdr:colOff>25400</xdr:colOff>
      <xdr:row>66</xdr:row>
      <xdr:rowOff>142875</xdr:rowOff>
    </xdr:to>
    <xdr:graphicFrame macro="">
      <xdr:nvGraphicFramePr>
        <xdr:cNvPr id="10" name="Chart 9">
          <a:extLst>
            <a:ext uri="{FF2B5EF4-FFF2-40B4-BE49-F238E27FC236}">
              <a16:creationId xmlns:a16="http://schemas.microsoft.com/office/drawing/2014/main" id="{AC6BD0BF-2B73-4826-A2A1-3E13A9751D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95250</xdr:colOff>
      <xdr:row>23</xdr:row>
      <xdr:rowOff>85724</xdr:rowOff>
    </xdr:from>
    <xdr:to>
      <xdr:col>25</xdr:col>
      <xdr:colOff>247650</xdr:colOff>
      <xdr:row>39</xdr:row>
      <xdr:rowOff>114299</xdr:rowOff>
    </xdr:to>
    <xdr:graphicFrame macro="">
      <xdr:nvGraphicFramePr>
        <xdr:cNvPr id="5" name="Chart 4">
          <a:extLst>
            <a:ext uri="{FF2B5EF4-FFF2-40B4-BE49-F238E27FC236}">
              <a16:creationId xmlns:a16="http://schemas.microsoft.com/office/drawing/2014/main" id="{3455F234-9A30-4640-8E37-45AA2649C1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25</xdr:col>
      <xdr:colOff>285749</xdr:colOff>
      <xdr:row>23</xdr:row>
      <xdr:rowOff>95249</xdr:rowOff>
    </xdr:from>
    <xdr:to>
      <xdr:col>29</xdr:col>
      <xdr:colOff>438149</xdr:colOff>
      <xdr:row>39</xdr:row>
      <xdr:rowOff>123824</xdr:rowOff>
    </xdr:to>
    <xdr:graphicFrame macro="">
      <xdr:nvGraphicFramePr>
        <xdr:cNvPr id="7" name="Chart 6">
          <a:extLst>
            <a:ext uri="{FF2B5EF4-FFF2-40B4-BE49-F238E27FC236}">
              <a16:creationId xmlns:a16="http://schemas.microsoft.com/office/drawing/2014/main" id="{D2FA4CA8-1BCF-4DA7-9EFD-C64E8ACEEB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29</xdr:col>
      <xdr:colOff>485775</xdr:colOff>
      <xdr:row>23</xdr:row>
      <xdr:rowOff>109537</xdr:rowOff>
    </xdr:from>
    <xdr:to>
      <xdr:col>34</xdr:col>
      <xdr:colOff>25527</xdr:colOff>
      <xdr:row>39</xdr:row>
      <xdr:rowOff>141541</xdr:rowOff>
    </xdr:to>
    <xdr:graphicFrame macro="">
      <xdr:nvGraphicFramePr>
        <xdr:cNvPr id="3" name="Chart 2">
          <a:extLst>
            <a:ext uri="{FF2B5EF4-FFF2-40B4-BE49-F238E27FC236}">
              <a16:creationId xmlns:a16="http://schemas.microsoft.com/office/drawing/2014/main" id="{BF9CEA4D-0166-4973-896E-5D9AC0C767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1. Transportation'!$F$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 </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1. Transportation'!$I$7">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634618" y="22996"/>
          <a:ext cx="2762828" cy="24334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Transportation Sector Greenhouse Gas Emissions by Pollutant Type</a:t>
          </a:fld>
          <a:endParaRPr lang="en-US" sz="1100" b="0">
            <a:solidFill>
              <a:schemeClr val="tx1">
                <a:lumMod val="65000"/>
                <a:lumOff val="35000"/>
              </a:schemeClr>
            </a:solidFill>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1. Transportation'!$F$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 </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1. Transportation'!$I$7">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Transportation Sector Greenhouse Gas Emissions by Pollutant Type</a:t>
          </a:fld>
          <a:endParaRPr lang="en-US" sz="1100" b="0">
            <a:solidFill>
              <a:schemeClr val="tx1">
                <a:lumMod val="65000"/>
                <a:lumOff val="35000"/>
              </a:schemeClr>
            </a:solidFill>
          </a:endParaRPr>
        </a:p>
      </cdr:txBody>
    </cdr:sp>
  </cdr:relSizeAnchor>
</c:userShapes>
</file>

<file path=xl/drawings/drawing4.xml><?xml version="1.0" encoding="utf-8"?>
<c:userShapes xmlns:c="http://schemas.openxmlformats.org/drawingml/2006/chart">
  <cdr:relSizeAnchor xmlns:cdr="http://schemas.openxmlformats.org/drawingml/2006/chartDrawing">
    <cdr:from>
      <cdr:x>0.14218</cdr:x>
      <cdr:y>0.02398</cdr:y>
    </cdr:from>
    <cdr:to>
      <cdr:x>1</cdr:x>
      <cdr:y>0.10552</cdr:y>
    </cdr:to>
    <cdr:sp macro="" textlink="'1. Transportation'!$I$25">
      <cdr:nvSpPr>
        <cdr:cNvPr id="3" name="TextBox 2">
          <a:extLst xmlns:a="http://schemas.openxmlformats.org/drawingml/2006/main">
            <a:ext uri="{FF2B5EF4-FFF2-40B4-BE49-F238E27FC236}">
              <a16:creationId xmlns:a16="http://schemas.microsoft.com/office/drawing/2014/main" id="{1D18B681-3C85-4512-8AEF-1A67CF057BC1}"/>
            </a:ext>
          </a:extLst>
        </cdr:cNvPr>
        <cdr:cNvSpPr txBox="1"/>
      </cdr:nvSpPr>
      <cdr:spPr>
        <a:xfrm xmlns:a="http://schemas.openxmlformats.org/drawingml/2006/main">
          <a:off x="857250" y="95251"/>
          <a:ext cx="5172075" cy="3238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9B808246-EDA7-4D40-A110-8C712E313446}" type="TxLink">
            <a:rPr lang="en-US" sz="1100" b="0" i="0" u="none" strike="noStrike">
              <a:solidFill>
                <a:schemeClr val="tx1">
                  <a:lumMod val="65000"/>
                  <a:lumOff val="35000"/>
                </a:schemeClr>
              </a:solidFill>
              <a:latin typeface="Calibri"/>
              <a:cs typeface="Calibri"/>
            </a:rPr>
            <a:pPr/>
            <a:t>Transportation CO2 Emissions by Fuel Type</a:t>
          </a:fld>
          <a:endParaRPr lang="en-US" sz="1100">
            <a:solidFill>
              <a:schemeClr val="tx1">
                <a:lumMod val="65000"/>
                <a:lumOff val="35000"/>
              </a:schemeClr>
            </a:solidFill>
          </a:endParaRPr>
        </a:p>
      </cdr:txBody>
    </cdr:sp>
  </cdr:relSizeAnchor>
  <cdr:relSizeAnchor xmlns:cdr="http://schemas.openxmlformats.org/drawingml/2006/chartDrawing">
    <cdr:from>
      <cdr:x>0.14218</cdr:x>
      <cdr:y>0.90791</cdr:y>
    </cdr:from>
    <cdr:to>
      <cdr:x>1</cdr:x>
      <cdr:y>0.98945</cdr:y>
    </cdr:to>
    <cdr:sp macro="" textlink="'1. Transportation'!$H$2">
      <cdr:nvSpPr>
        <cdr:cNvPr id="4" name="TextBox 1">
          <a:extLst xmlns:a="http://schemas.openxmlformats.org/drawingml/2006/main">
            <a:ext uri="{FF2B5EF4-FFF2-40B4-BE49-F238E27FC236}">
              <a16:creationId xmlns:a16="http://schemas.microsoft.com/office/drawing/2014/main" id="{0760E771-7A82-492F-9A35-3BEB52C62BB5}"/>
            </a:ext>
          </a:extLst>
        </cdr:cNvPr>
        <cdr:cNvSpPr txBox="1"/>
      </cdr:nvSpPr>
      <cdr:spPr>
        <a:xfrm xmlns:a="http://schemas.openxmlformats.org/drawingml/2006/main">
          <a:off x="612128" y="2620310"/>
          <a:ext cx="3693172" cy="23533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14544D6B-CEA1-473E-ACBE-712E685FBA7B}" type="TxLink">
            <a:rPr lang="en-US" sz="1100" b="0" i="0" u="none" strike="noStrike">
              <a:solidFill>
                <a:schemeClr val="tx1">
                  <a:lumMod val="65000"/>
                  <a:lumOff val="35000"/>
                </a:schemeClr>
              </a:solidFill>
              <a:latin typeface="Calibri"/>
              <a:cs typeface="Calibri"/>
            </a:rPr>
            <a:pPr algn="ctr"/>
            <a:t>MMTCO2e</a:t>
          </a:fld>
          <a:endParaRPr lang="en-US" sz="1100" b="0">
            <a:solidFill>
              <a:schemeClr val="tx1">
                <a:lumMod val="65000"/>
                <a:lumOff val="35000"/>
              </a:schemeClr>
            </a:solidFill>
          </a:endParaRPr>
        </a:p>
      </cdr:txBody>
    </cdr:sp>
  </cdr:relSizeAnchor>
</c:userShapes>
</file>

<file path=xl/drawings/drawing5.xml><?xml version="1.0" encoding="utf-8"?>
<c:userShapes xmlns:c="http://schemas.openxmlformats.org/drawingml/2006/chart">
  <cdr:relSizeAnchor xmlns:cdr="http://schemas.openxmlformats.org/drawingml/2006/chartDrawing">
    <cdr:from>
      <cdr:x>0.14218</cdr:x>
      <cdr:y>0.91354</cdr:y>
    </cdr:from>
    <cdr:to>
      <cdr:x>1</cdr:x>
      <cdr:y>0.99508</cdr:y>
    </cdr:to>
    <cdr:sp macro="" textlink="'1. Transportation'!$H$2">
      <cdr:nvSpPr>
        <cdr:cNvPr id="4" name="TextBox 1">
          <a:extLst xmlns:a="http://schemas.openxmlformats.org/drawingml/2006/main">
            <a:ext uri="{FF2B5EF4-FFF2-40B4-BE49-F238E27FC236}">
              <a16:creationId xmlns:a16="http://schemas.microsoft.com/office/drawing/2014/main" id="{0760E771-7A82-492F-9A35-3BEB52C62BB5}"/>
            </a:ext>
          </a:extLst>
        </cdr:cNvPr>
        <cdr:cNvSpPr txBox="1"/>
      </cdr:nvSpPr>
      <cdr:spPr>
        <a:xfrm xmlns:a="http://schemas.openxmlformats.org/drawingml/2006/main">
          <a:off x="923608" y="2854079"/>
          <a:ext cx="5572442" cy="254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14544D6B-CEA1-473E-ACBE-712E685FBA7B}" type="TxLink">
            <a:rPr lang="en-US" sz="1100" b="0" i="0" u="none" strike="noStrike">
              <a:solidFill>
                <a:schemeClr val="tx1">
                  <a:lumMod val="65000"/>
                  <a:lumOff val="35000"/>
                </a:schemeClr>
              </a:solidFill>
              <a:latin typeface="Calibri"/>
              <a:cs typeface="Calibri"/>
            </a:rPr>
            <a:pPr algn="ctr"/>
            <a:t>MMTCO2e</a:t>
          </a:fld>
          <a:endParaRPr lang="en-US" sz="1100" b="0">
            <a:solidFill>
              <a:schemeClr val="tx1">
                <a:lumMod val="65000"/>
                <a:lumOff val="35000"/>
              </a:schemeClr>
            </a:solidFill>
          </a:endParaRPr>
        </a:p>
      </cdr:txBody>
    </cdr:sp>
  </cdr:relSizeAnchor>
  <cdr:relSizeAnchor xmlns:cdr="http://schemas.openxmlformats.org/drawingml/2006/chartDrawing">
    <cdr:from>
      <cdr:x>0.01093</cdr:x>
      <cdr:y>0.02745</cdr:y>
    </cdr:from>
    <cdr:to>
      <cdr:x>0.86875</cdr:x>
      <cdr:y>0.10899</cdr:y>
    </cdr:to>
    <cdr:sp macro="" textlink="'1. Transportation'!$I$50">
      <cdr:nvSpPr>
        <cdr:cNvPr id="2" name="TextBox 2">
          <a:extLst xmlns:a="http://schemas.openxmlformats.org/drawingml/2006/main">
            <a:ext uri="{FF2B5EF4-FFF2-40B4-BE49-F238E27FC236}">
              <a16:creationId xmlns:a16="http://schemas.microsoft.com/office/drawing/2014/main" id="{1D18B681-3C85-4512-8AEF-1A67CF057BC1}"/>
            </a:ext>
          </a:extLst>
        </cdr:cNvPr>
        <cdr:cNvSpPr txBox="1"/>
      </cdr:nvSpPr>
      <cdr:spPr>
        <a:xfrm xmlns:a="http://schemas.openxmlformats.org/drawingml/2006/main">
          <a:off x="49972" y="75307"/>
          <a:ext cx="3921953" cy="22368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CED55481-056A-4BD7-9F02-B8DAF74B838A}" type="TxLink">
            <a:rPr lang="en-US" sz="1100" b="0" i="0" u="none" strike="noStrike">
              <a:solidFill>
                <a:schemeClr val="tx1">
                  <a:lumMod val="65000"/>
                  <a:lumOff val="35000"/>
                </a:schemeClr>
              </a:solidFill>
              <a:latin typeface="Calibri"/>
              <a:cs typeface="Calibri"/>
            </a:rPr>
            <a:pPr/>
            <a:t>Transportation CO2 Emissions by Vehicle Type</a:t>
          </a:fld>
          <a:endParaRPr lang="en-US" sz="1100">
            <a:solidFill>
              <a:schemeClr val="tx1">
                <a:lumMod val="65000"/>
                <a:lumOff val="35000"/>
              </a:schemeClr>
            </a:solidFill>
          </a:endParaRPr>
        </a:p>
      </cdr:txBody>
    </cdr:sp>
  </cdr:relSizeAnchor>
</c:userShapes>
</file>

<file path=xl/drawings/drawing6.xml><?xml version="1.0" encoding="utf-8"?>
<c:userShapes xmlns:c="http://schemas.openxmlformats.org/drawingml/2006/chart">
  <cdr:relSizeAnchor xmlns:cdr="http://schemas.openxmlformats.org/drawingml/2006/chartDrawing">
    <cdr:from>
      <cdr:x>0.01111</cdr:x>
      <cdr:y>0.01852</cdr:y>
    </cdr:from>
    <cdr:to>
      <cdr:x>0.86893</cdr:x>
      <cdr:y>0.10006</cdr:y>
    </cdr:to>
    <cdr:sp macro="" textlink="">
      <cdr:nvSpPr>
        <cdr:cNvPr id="5" name="TextBox 2">
          <a:extLst xmlns:a="http://schemas.openxmlformats.org/drawingml/2006/main">
            <a:ext uri="{FF2B5EF4-FFF2-40B4-BE49-F238E27FC236}">
              <a16:creationId xmlns:a16="http://schemas.microsoft.com/office/drawing/2014/main" id="{578DD701-0C80-40D3-8DC3-757EE0F49F8D}"/>
            </a:ext>
          </a:extLst>
        </cdr:cNvPr>
        <cdr:cNvSpPr txBox="1"/>
      </cdr:nvSpPr>
      <cdr:spPr>
        <a:xfrm xmlns:a="http://schemas.openxmlformats.org/drawingml/2006/main">
          <a:off x="50800" y="50800"/>
          <a:ext cx="3921953" cy="22368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CED55481-056A-4BD7-9F02-B8DAF74B838A}" type="TxLink">
            <a:rPr lang="en-US" sz="1100" b="0" i="0" u="none" strike="noStrike">
              <a:solidFill>
                <a:schemeClr val="tx1">
                  <a:lumMod val="65000"/>
                  <a:lumOff val="35000"/>
                </a:schemeClr>
              </a:solidFill>
              <a:latin typeface="Calibri"/>
              <a:cs typeface="Calibri"/>
            </a:rPr>
            <a:pPr/>
            <a:t>Transportation CO2 Emissions by Vehicle Type</a:t>
          </a:fld>
          <a:endParaRPr lang="en-US" sz="1100">
            <a:solidFill>
              <a:schemeClr val="tx1">
                <a:lumMod val="65000"/>
                <a:lumOff val="35000"/>
              </a:schemeClr>
            </a:solidFill>
          </a:endParaRPr>
        </a:p>
      </cdr:txBody>
    </cdr:sp>
  </cdr:relSizeAnchor>
  <cdr:relSizeAnchor xmlns:cdr="http://schemas.openxmlformats.org/drawingml/2006/chartDrawing">
    <cdr:from>
      <cdr:x>0.11528</cdr:x>
      <cdr:y>0.91435</cdr:y>
    </cdr:from>
    <cdr:to>
      <cdr:x>0.9731</cdr:x>
      <cdr:y>0.99589</cdr:y>
    </cdr:to>
    <cdr:sp macro="" textlink="">
      <cdr:nvSpPr>
        <cdr:cNvPr id="6" name="TextBox 1">
          <a:extLst xmlns:a="http://schemas.openxmlformats.org/drawingml/2006/main">
            <a:ext uri="{FF2B5EF4-FFF2-40B4-BE49-F238E27FC236}">
              <a16:creationId xmlns:a16="http://schemas.microsoft.com/office/drawing/2014/main" id="{58A2EF45-DA85-43ED-B49E-A42D2728A142}"/>
            </a:ext>
          </a:extLst>
        </cdr:cNvPr>
        <cdr:cNvSpPr txBox="1"/>
      </cdr:nvSpPr>
      <cdr:spPr>
        <a:xfrm xmlns:a="http://schemas.openxmlformats.org/drawingml/2006/main">
          <a:off x="527050" y="2508250"/>
          <a:ext cx="3921953" cy="22368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14544D6B-CEA1-473E-ACBE-712E685FBA7B}" type="TxLink">
            <a:rPr lang="en-US" sz="1100" b="0" i="0" u="none" strike="noStrike">
              <a:solidFill>
                <a:schemeClr val="tx1">
                  <a:lumMod val="65000"/>
                  <a:lumOff val="35000"/>
                </a:schemeClr>
              </a:solidFill>
              <a:latin typeface="Calibri"/>
              <a:cs typeface="Calibri"/>
            </a:rPr>
            <a:pPr algn="ctr"/>
            <a:t>MMTCO2e</a:t>
          </a:fld>
          <a:endParaRPr lang="en-US" sz="1100" b="0">
            <a:solidFill>
              <a:schemeClr val="tx1">
                <a:lumMod val="65000"/>
                <a:lumOff val="35000"/>
              </a:schemeClr>
            </a:solidFill>
          </a:endParaRPr>
        </a:p>
      </cdr:txBody>
    </cdr:sp>
  </cdr:relSizeAnchor>
</c:userShapes>
</file>

<file path=xl/drawings/drawing7.xml><?xml version="1.0" encoding="utf-8"?>
<xdr:wsDr xmlns:xdr="http://schemas.openxmlformats.org/drawingml/2006/spreadsheetDrawing" xmlns:a="http://schemas.openxmlformats.org/drawingml/2006/main">
  <xdr:twoCellAnchor>
    <xdr:from>
      <xdr:col>13</xdr:col>
      <xdr:colOff>609599</xdr:colOff>
      <xdr:row>7</xdr:row>
      <xdr:rowOff>161925</xdr:rowOff>
    </xdr:from>
    <xdr:to>
      <xdr:col>19</xdr:col>
      <xdr:colOff>409574</xdr:colOff>
      <xdr:row>23</xdr:row>
      <xdr:rowOff>47625</xdr:rowOff>
    </xdr:to>
    <xdr:graphicFrame macro="">
      <xdr:nvGraphicFramePr>
        <xdr:cNvPr id="2" name="Chart 1">
          <a:extLst>
            <a:ext uri="{FF2B5EF4-FFF2-40B4-BE49-F238E27FC236}">
              <a16:creationId xmlns:a16="http://schemas.microsoft.com/office/drawing/2014/main" id="{9A70802B-3469-4BCB-9F17-6DF1F00F8E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428624</xdr:colOff>
      <xdr:row>7</xdr:row>
      <xdr:rowOff>161924</xdr:rowOff>
    </xdr:from>
    <xdr:to>
      <xdr:col>25</xdr:col>
      <xdr:colOff>228599</xdr:colOff>
      <xdr:row>23</xdr:row>
      <xdr:rowOff>47624</xdr:rowOff>
    </xdr:to>
    <xdr:graphicFrame macro="">
      <xdr:nvGraphicFramePr>
        <xdr:cNvPr id="3" name="Chart 2">
          <a:extLst>
            <a:ext uri="{FF2B5EF4-FFF2-40B4-BE49-F238E27FC236}">
              <a16:creationId xmlns:a16="http://schemas.microsoft.com/office/drawing/2014/main" id="{ED5C52C2-9B29-479E-8766-125F5D815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409574</xdr:colOff>
      <xdr:row>24</xdr:row>
      <xdr:rowOff>151209</xdr:rowOff>
    </xdr:from>
    <xdr:to>
      <xdr:col>19</xdr:col>
      <xdr:colOff>209549</xdr:colOff>
      <xdr:row>42</xdr:row>
      <xdr:rowOff>36909</xdr:rowOff>
    </xdr:to>
    <xdr:graphicFrame macro="">
      <xdr:nvGraphicFramePr>
        <xdr:cNvPr id="9" name="Chart 8">
          <a:extLst>
            <a:ext uri="{FF2B5EF4-FFF2-40B4-BE49-F238E27FC236}">
              <a16:creationId xmlns:a16="http://schemas.microsoft.com/office/drawing/2014/main" id="{D3548E4D-2934-4F83-BB03-796A60E483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273843</xdr:colOff>
      <xdr:row>24</xdr:row>
      <xdr:rowOff>170259</xdr:rowOff>
    </xdr:from>
    <xdr:to>
      <xdr:col>25</xdr:col>
      <xdr:colOff>73818</xdr:colOff>
      <xdr:row>42</xdr:row>
      <xdr:rowOff>55959</xdr:rowOff>
    </xdr:to>
    <xdr:graphicFrame macro="">
      <xdr:nvGraphicFramePr>
        <xdr:cNvPr id="11" name="Chart 10">
          <a:extLst>
            <a:ext uri="{FF2B5EF4-FFF2-40B4-BE49-F238E27FC236}">
              <a16:creationId xmlns:a16="http://schemas.microsoft.com/office/drawing/2014/main" id="{1AB5B6E4-9941-4AAD-8F8B-E4C9FDE4DF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2. Electricity'!$H$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2. Electricity'!$I$7">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Electricity Sector Greenhouse Gas Emissions by Pollutant Type</a:t>
          </a:fld>
          <a:endParaRPr lang="en-US" sz="1100" b="0">
            <a:solidFill>
              <a:schemeClr val="tx1">
                <a:lumMod val="65000"/>
                <a:lumOff val="35000"/>
              </a:schemeClr>
            </a:solidFill>
          </a:endParaRPr>
        </a:p>
      </cdr:txBody>
    </cdr:sp>
  </cdr:relSizeAnchor>
</c:userShapes>
</file>

<file path=xl/drawings/drawing9.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2. Electricity'!$H$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2. Electricity'!$I$7">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Electricity Sector Greenhouse Gas Emissions by Pollutant Type</a:t>
          </a:fld>
          <a:endParaRPr lang="en-US" sz="1100" b="0">
            <a:solidFill>
              <a:schemeClr val="tx1">
                <a:lumMod val="65000"/>
                <a:lumOff val="35000"/>
              </a:schemeClr>
            </a:solidFill>
          </a:endParaRPr>
        </a:p>
      </cdr:txBody>
    </cdr:sp>
  </cdr:relSizeAnchor>
</c:userShapes>
</file>

<file path=xl/drawings/drawing10.xml><?xml version="1.0" encoding="utf-8"?>
<c:userShapes xmlns:c="http://schemas.openxmlformats.org/drawingml/2006/chart">
  <cdr:relSizeAnchor xmlns:cdr="http://schemas.openxmlformats.org/drawingml/2006/chartDrawing">
    <cdr:from>
      <cdr:x>0.01112</cdr:x>
      <cdr:y>0.01852</cdr:y>
    </cdr:from>
    <cdr:to>
      <cdr:x>0.99218</cdr:x>
      <cdr:y>0.13585</cdr:y>
    </cdr:to>
    <cdr:sp macro="" textlink="">
      <cdr:nvSpPr>
        <cdr:cNvPr id="2" name="TextBox 1">
          <a:extLst xmlns:a="http://schemas.openxmlformats.org/drawingml/2006/main">
            <a:ext uri="{FF2B5EF4-FFF2-40B4-BE49-F238E27FC236}">
              <a16:creationId xmlns:a16="http://schemas.microsoft.com/office/drawing/2014/main" id="{D2AADC6A-8552-4091-B923-DE147682F80D}"/>
            </a:ext>
          </a:extLst>
        </cdr:cNvPr>
        <cdr:cNvSpPr txBox="1"/>
      </cdr:nvSpPr>
      <cdr:spPr>
        <a:xfrm xmlns:a="http://schemas.openxmlformats.org/drawingml/2006/main">
          <a:off x="50799" y="50800"/>
          <a:ext cx="4480719" cy="32186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endParaRPr lang="en-US" sz="1100" b="0">
            <a:solidFill>
              <a:schemeClr val="tx1">
                <a:lumMod val="65000"/>
                <a:lumOff val="35000"/>
              </a:schemeClr>
            </a:solidFill>
          </a:endParaRPr>
        </a:p>
      </cdr:txBody>
    </cdr:sp>
  </cdr:relSizeAnchor>
</c:userShapes>
</file>

<file path=xl/drawings/drawing11.xml><?xml version="1.0" encoding="utf-8"?>
<c:userShapes xmlns:c="http://schemas.openxmlformats.org/drawingml/2006/chart">
  <cdr:relSizeAnchor xmlns:cdr="http://schemas.openxmlformats.org/drawingml/2006/chartDrawing">
    <cdr:from>
      <cdr:x>0.01112</cdr:x>
      <cdr:y>0.01852</cdr:y>
    </cdr:from>
    <cdr:to>
      <cdr:x>0.99218</cdr:x>
      <cdr:y>0.13585</cdr:y>
    </cdr:to>
    <cdr:sp macro="" textlink="">
      <cdr:nvSpPr>
        <cdr:cNvPr id="2" name="TextBox 1">
          <a:extLst xmlns:a="http://schemas.openxmlformats.org/drawingml/2006/main">
            <a:ext uri="{FF2B5EF4-FFF2-40B4-BE49-F238E27FC236}">
              <a16:creationId xmlns:a16="http://schemas.microsoft.com/office/drawing/2014/main" id="{D2AADC6A-8552-4091-B923-DE147682F80D}"/>
            </a:ext>
          </a:extLst>
        </cdr:cNvPr>
        <cdr:cNvSpPr txBox="1"/>
      </cdr:nvSpPr>
      <cdr:spPr>
        <a:xfrm xmlns:a="http://schemas.openxmlformats.org/drawingml/2006/main">
          <a:off x="50799" y="50800"/>
          <a:ext cx="4480719" cy="32186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endParaRPr lang="en-US" sz="1100" b="0">
            <a:solidFill>
              <a:schemeClr val="tx1">
                <a:lumMod val="65000"/>
                <a:lumOff val="35000"/>
              </a:schemeClr>
            </a:solidFill>
          </a:endParaRPr>
        </a:p>
      </cdr:txBody>
    </cdr:sp>
  </cdr:relSizeAnchor>
  <cdr:relSizeAnchor xmlns:cdr="http://schemas.openxmlformats.org/drawingml/2006/chartDrawing">
    <cdr:from>
      <cdr:x>0.17969</cdr:x>
      <cdr:y>0.0421</cdr:y>
    </cdr:from>
    <cdr:to>
      <cdr:x>0.91927</cdr:x>
      <cdr:y>0.19289</cdr:y>
    </cdr:to>
    <cdr:sp macro="" textlink="">
      <cdr:nvSpPr>
        <cdr:cNvPr id="3" name="TextBox 2">
          <a:extLst xmlns:a="http://schemas.openxmlformats.org/drawingml/2006/main">
            <a:ext uri="{FF2B5EF4-FFF2-40B4-BE49-F238E27FC236}">
              <a16:creationId xmlns:a16="http://schemas.microsoft.com/office/drawing/2014/main" id="{ED4F2C84-0E85-4640-BABC-5FD105FED026}"/>
            </a:ext>
          </a:extLst>
        </cdr:cNvPr>
        <cdr:cNvSpPr txBox="1"/>
      </cdr:nvSpPr>
      <cdr:spPr>
        <a:xfrm xmlns:a="http://schemas.openxmlformats.org/drawingml/2006/main">
          <a:off x="621292" y="139548"/>
          <a:ext cx="2557153" cy="49981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lvl="0" indent="0" defTabSz="914400" rtl="0" eaLnBrk="1" fontAlgn="auto" latinLnBrk="0" hangingPunct="1">
            <a:lnSpc>
              <a:spcPct val="100000"/>
            </a:lnSpc>
            <a:spcBef>
              <a:spcPts val="0"/>
            </a:spcBef>
            <a:spcAft>
              <a:spcPts val="0"/>
            </a:spcAft>
            <a:buClrTx/>
            <a:buSzTx/>
            <a:buFontTx/>
            <a:buNone/>
            <a:tabLst/>
            <a:defRPr/>
          </a:pPr>
          <a:r>
            <a:rPr lang="en-US" sz="1100" b="0" i="0" baseline="0">
              <a:solidFill>
                <a:schemeClr val="tx1">
                  <a:lumMod val="65000"/>
                  <a:lumOff val="35000"/>
                </a:schemeClr>
              </a:solidFill>
              <a:effectLst/>
              <a:latin typeface="+mn-lt"/>
              <a:ea typeface="+mn-ea"/>
              <a:cs typeface="+mn-cs"/>
            </a:rPr>
            <a:t>Electric Sector CO2 Emissions by Fuel Type: Natural Gas</a:t>
          </a:r>
          <a:endParaRPr lang="en-US">
            <a:solidFill>
              <a:schemeClr val="tx1">
                <a:lumMod val="65000"/>
                <a:lumOff val="35000"/>
              </a:schemeClr>
            </a:solidFill>
            <a:effectLst/>
          </a:endParaRPr>
        </a:p>
        <a:p xmlns:a="http://schemas.openxmlformats.org/drawingml/2006/main">
          <a:endParaRPr lang="en-US" sz="1100">
            <a:solidFill>
              <a:schemeClr val="tx1">
                <a:lumMod val="65000"/>
                <a:lumOff val="35000"/>
              </a:schemeClr>
            </a:solidFill>
          </a:endParaRPr>
        </a:p>
      </cdr:txBody>
    </cdr:sp>
  </cdr:relSizeAnchor>
</c:userShapes>
</file>

<file path=xl/drawings/drawing12.xml><?xml version="1.0" encoding="utf-8"?>
<xdr:wsDr xmlns:xdr="http://schemas.openxmlformats.org/drawingml/2006/spreadsheetDrawing" xmlns:a="http://schemas.openxmlformats.org/drawingml/2006/main">
  <xdr:twoCellAnchor>
    <xdr:from>
      <xdr:col>15</xdr:col>
      <xdr:colOff>609600</xdr:colOff>
      <xdr:row>8</xdr:row>
      <xdr:rowOff>161925</xdr:rowOff>
    </xdr:from>
    <xdr:to>
      <xdr:col>21</xdr:col>
      <xdr:colOff>381000</xdr:colOff>
      <xdr:row>24</xdr:row>
      <xdr:rowOff>9525</xdr:rowOff>
    </xdr:to>
    <xdr:graphicFrame macro="">
      <xdr:nvGraphicFramePr>
        <xdr:cNvPr id="2" name="Chart 1">
          <a:extLst>
            <a:ext uri="{FF2B5EF4-FFF2-40B4-BE49-F238E27FC236}">
              <a16:creationId xmlns:a16="http://schemas.microsoft.com/office/drawing/2014/main" id="{1142C712-CC87-47C7-906F-1B96948128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428625</xdr:colOff>
      <xdr:row>8</xdr:row>
      <xdr:rowOff>161924</xdr:rowOff>
    </xdr:from>
    <xdr:to>
      <xdr:col>27</xdr:col>
      <xdr:colOff>200025</xdr:colOff>
      <xdr:row>24</xdr:row>
      <xdr:rowOff>9524</xdr:rowOff>
    </xdr:to>
    <xdr:graphicFrame macro="">
      <xdr:nvGraphicFramePr>
        <xdr:cNvPr id="3" name="Chart 2">
          <a:extLst>
            <a:ext uri="{FF2B5EF4-FFF2-40B4-BE49-F238E27FC236}">
              <a16:creationId xmlns:a16="http://schemas.microsoft.com/office/drawing/2014/main" id="{6A654125-4C10-45D5-9E1A-4FED5A80FF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457199</xdr:colOff>
      <xdr:row>26</xdr:row>
      <xdr:rowOff>165099</xdr:rowOff>
    </xdr:from>
    <xdr:to>
      <xdr:col>27</xdr:col>
      <xdr:colOff>44450</xdr:colOff>
      <xdr:row>46</xdr:row>
      <xdr:rowOff>190499</xdr:rowOff>
    </xdr:to>
    <xdr:graphicFrame macro="">
      <xdr:nvGraphicFramePr>
        <xdr:cNvPr id="4" name="Chart 3">
          <a:extLst>
            <a:ext uri="{FF2B5EF4-FFF2-40B4-BE49-F238E27FC236}">
              <a16:creationId xmlns:a16="http://schemas.microsoft.com/office/drawing/2014/main" id="{E70E8B21-504F-4E02-A87F-3E066405C0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57149</xdr:colOff>
      <xdr:row>48</xdr:row>
      <xdr:rowOff>168275</xdr:rowOff>
    </xdr:from>
    <xdr:to>
      <xdr:col>21</xdr:col>
      <xdr:colOff>438149</xdr:colOff>
      <xdr:row>69</xdr:row>
      <xdr:rowOff>19050</xdr:rowOff>
    </xdr:to>
    <xdr:graphicFrame macro="">
      <xdr:nvGraphicFramePr>
        <xdr:cNvPr id="5" name="Chart 4">
          <a:extLst>
            <a:ext uri="{FF2B5EF4-FFF2-40B4-BE49-F238E27FC236}">
              <a16:creationId xmlns:a16="http://schemas.microsoft.com/office/drawing/2014/main" id="{2F8B1236-04F3-4DB3-B85B-19E805B299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600074</xdr:colOff>
      <xdr:row>48</xdr:row>
      <xdr:rowOff>161925</xdr:rowOff>
    </xdr:from>
    <xdr:to>
      <xdr:col>27</xdr:col>
      <xdr:colOff>409574</xdr:colOff>
      <xdr:row>69</xdr:row>
      <xdr:rowOff>6350</xdr:rowOff>
    </xdr:to>
    <xdr:graphicFrame macro="">
      <xdr:nvGraphicFramePr>
        <xdr:cNvPr id="6" name="Chart 5">
          <a:extLst>
            <a:ext uri="{FF2B5EF4-FFF2-40B4-BE49-F238E27FC236}">
              <a16:creationId xmlns:a16="http://schemas.microsoft.com/office/drawing/2014/main" id="{F3656EFF-218B-411C-BF28-89708D28B9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13.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3. Industry Energy'!$J$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3. Industry Energy'!$K$8">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Industry Energy Greenhouse Gas Emissions by Pollutant Type</a:t>
          </a:fld>
          <a:endParaRPr lang="en-US" sz="1100" b="0">
            <a:solidFill>
              <a:schemeClr val="tx1">
                <a:lumMod val="65000"/>
                <a:lumOff val="35000"/>
              </a:schemeClr>
            </a:solidFill>
          </a:endParaRPr>
        </a:p>
      </cdr:txBody>
    </cdr:sp>
  </cdr:relSizeAnchor>
</c:userShapes>
</file>

<file path=xl/drawings/drawing14.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3. Industry Energy'!$J$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3. Industry Energy'!$K$8">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Industry Energy Greenhouse Gas Emissions by Pollutant Type</a:t>
          </a:fld>
          <a:endParaRPr lang="en-US" sz="1100" b="0">
            <a:solidFill>
              <a:schemeClr val="tx1">
                <a:lumMod val="65000"/>
                <a:lumOff val="35000"/>
              </a:schemeClr>
            </a:solidFill>
          </a:endParaRPr>
        </a:p>
      </cdr:txBody>
    </cdr:sp>
  </cdr:relSizeAnchor>
</c:userShapes>
</file>

<file path=xl/drawings/drawing15.xml><?xml version="1.0" encoding="utf-8"?>
<c:userShapes xmlns:c="http://schemas.openxmlformats.org/drawingml/2006/chart">
  <cdr:relSizeAnchor xmlns:cdr="http://schemas.openxmlformats.org/drawingml/2006/chartDrawing">
    <cdr:from>
      <cdr:x>0.13281</cdr:x>
      <cdr:y>0</cdr:y>
    </cdr:from>
    <cdr:to>
      <cdr:x>0.88021</cdr:x>
      <cdr:y>0.10764</cdr:y>
    </cdr:to>
    <cdr:sp macro="" textlink="'3. Industry Energy'!$K$28">
      <cdr:nvSpPr>
        <cdr:cNvPr id="2" name="TextBox 1">
          <a:extLst xmlns:a="http://schemas.openxmlformats.org/drawingml/2006/main">
            <a:ext uri="{FF2B5EF4-FFF2-40B4-BE49-F238E27FC236}">
              <a16:creationId xmlns:a16="http://schemas.microsoft.com/office/drawing/2014/main" id="{476293E8-1381-4A21-9F65-640385E3F4BE}"/>
            </a:ext>
          </a:extLst>
        </cdr:cNvPr>
        <cdr:cNvSpPr txBox="1"/>
      </cdr:nvSpPr>
      <cdr:spPr>
        <a:xfrm xmlns:a="http://schemas.openxmlformats.org/drawingml/2006/main">
          <a:off x="485776" y="0"/>
          <a:ext cx="2733675" cy="2952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2987056F-431C-480F-8194-019ED226C079}" type="TxLink">
            <a:rPr lang="en-US" sz="1100" b="0" i="0" u="none" strike="noStrike">
              <a:solidFill>
                <a:schemeClr val="tx1">
                  <a:lumMod val="65000"/>
                  <a:lumOff val="35000"/>
                </a:schemeClr>
              </a:solidFill>
              <a:latin typeface="Calibri"/>
              <a:cs typeface="Calibri"/>
            </a:rPr>
            <a:pPr/>
            <a:t>Industry Sector CO2 Emissions by Fuel Type</a:t>
          </a:fld>
          <a:endParaRPr lang="en-US" sz="1100">
            <a:solidFill>
              <a:schemeClr val="tx1">
                <a:lumMod val="65000"/>
                <a:lumOff val="35000"/>
              </a:schemeClr>
            </a:solidFill>
          </a:endParaRPr>
        </a:p>
      </cdr:txBody>
    </cdr:sp>
  </cdr:relSizeAnchor>
</c:userShapes>
</file>

<file path=xl/drawings/drawing16.xml><?xml version="1.0" encoding="utf-8"?>
<xdr:wsDr xmlns:xdr="http://schemas.openxmlformats.org/drawingml/2006/spreadsheetDrawing" xmlns:a="http://schemas.openxmlformats.org/drawingml/2006/main">
  <xdr:twoCellAnchor>
    <xdr:from>
      <xdr:col>16</xdr:col>
      <xdr:colOff>581025</xdr:colOff>
      <xdr:row>6</xdr:row>
      <xdr:rowOff>180975</xdr:rowOff>
    </xdr:from>
    <xdr:to>
      <xdr:col>22</xdr:col>
      <xdr:colOff>352425</xdr:colOff>
      <xdr:row>22</xdr:row>
      <xdr:rowOff>19050</xdr:rowOff>
    </xdr:to>
    <xdr:graphicFrame macro="">
      <xdr:nvGraphicFramePr>
        <xdr:cNvPr id="2" name="Chart 1">
          <a:extLst>
            <a:ext uri="{FF2B5EF4-FFF2-40B4-BE49-F238E27FC236}">
              <a16:creationId xmlns:a16="http://schemas.microsoft.com/office/drawing/2014/main" id="{51D787A6-4621-4B0C-90F1-480FF60B31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400050</xdr:colOff>
      <xdr:row>6</xdr:row>
      <xdr:rowOff>180974</xdr:rowOff>
    </xdr:from>
    <xdr:to>
      <xdr:col>28</xdr:col>
      <xdr:colOff>209550</xdr:colOff>
      <xdr:row>22</xdr:row>
      <xdr:rowOff>28574</xdr:rowOff>
    </xdr:to>
    <xdr:graphicFrame macro="">
      <xdr:nvGraphicFramePr>
        <xdr:cNvPr id="3" name="Chart 2">
          <a:extLst>
            <a:ext uri="{FF2B5EF4-FFF2-40B4-BE49-F238E27FC236}">
              <a16:creationId xmlns:a16="http://schemas.microsoft.com/office/drawing/2014/main" id="{DC636D2D-08AC-4C63-B766-3307577965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542925</xdr:colOff>
      <xdr:row>23</xdr:row>
      <xdr:rowOff>171450</xdr:rowOff>
    </xdr:from>
    <xdr:to>
      <xdr:col>22</xdr:col>
      <xdr:colOff>314325</xdr:colOff>
      <xdr:row>39</xdr:row>
      <xdr:rowOff>9525</xdr:rowOff>
    </xdr:to>
    <xdr:graphicFrame macro="">
      <xdr:nvGraphicFramePr>
        <xdr:cNvPr id="4" name="Chart 3">
          <a:extLst>
            <a:ext uri="{FF2B5EF4-FFF2-40B4-BE49-F238E27FC236}">
              <a16:creationId xmlns:a16="http://schemas.microsoft.com/office/drawing/2014/main" id="{251470B5-6FAE-4051-9497-DEDB120DB0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361950</xdr:colOff>
      <xdr:row>24</xdr:row>
      <xdr:rowOff>0</xdr:rowOff>
    </xdr:from>
    <xdr:to>
      <xdr:col>28</xdr:col>
      <xdr:colOff>171450</xdr:colOff>
      <xdr:row>39</xdr:row>
      <xdr:rowOff>28575</xdr:rowOff>
    </xdr:to>
    <xdr:graphicFrame macro="">
      <xdr:nvGraphicFramePr>
        <xdr:cNvPr id="5" name="Chart 4">
          <a:extLst>
            <a:ext uri="{FF2B5EF4-FFF2-40B4-BE49-F238E27FC236}">
              <a16:creationId xmlns:a16="http://schemas.microsoft.com/office/drawing/2014/main" id="{09794EEB-C724-4C24-B6B7-4F19B41BBD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7.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4. Buildings'!$I$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4. Buildings'!$J$7">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Residential Sector Greenhouse Gas Emissions by Pollutant Type</a:t>
          </a:fld>
          <a:endParaRPr lang="en-US" sz="1100" b="0">
            <a:solidFill>
              <a:schemeClr val="tx1">
                <a:lumMod val="65000"/>
                <a:lumOff val="35000"/>
              </a:schemeClr>
            </a:solidFill>
          </a:endParaRPr>
        </a:p>
      </cdr:txBody>
    </cdr:sp>
  </cdr:relSizeAnchor>
</c:userShapes>
</file>

<file path=xl/drawings/drawing18.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4. Buildings'!$I$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4. Buildings'!$J$7">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Residential Sector Greenhouse Gas Emissions by Pollutant Type</a:t>
          </a:fld>
          <a:endParaRPr lang="en-US" sz="1100" b="0">
            <a:solidFill>
              <a:schemeClr val="tx1">
                <a:lumMod val="65000"/>
                <a:lumOff val="35000"/>
              </a:schemeClr>
            </a:solidFill>
          </a:endParaRPr>
        </a:p>
      </cdr:txBody>
    </cdr:sp>
  </cdr:relSizeAnchor>
</c:userShapes>
</file>

<file path=xl/drawings/drawing19.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4. Buildings'!$I$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4. Buildings'!$J$24">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32C03499-E75C-46EE-AF22-EBFFE153C04D}" type="TxLink">
            <a:rPr lang="en-US" sz="1100" b="0" i="0" u="none" strike="noStrike">
              <a:solidFill>
                <a:srgbClr val="000000"/>
              </a:solidFill>
              <a:latin typeface="Calibri"/>
              <a:cs typeface="Calibri"/>
            </a:rPr>
            <a:pPr/>
            <a:t>Total Commercial Sector Greenhouse Gas Emissions by Pollutant Type</a:t>
          </a:fld>
          <a:endParaRPr lang="en-US" sz="1100" b="0">
            <a:solidFill>
              <a:schemeClr val="tx1">
                <a:lumMod val="65000"/>
                <a:lumOff val="35000"/>
              </a:schemeClr>
            </a:solidFill>
          </a:endParaRPr>
        </a:p>
      </cdr:txBody>
    </cdr:sp>
  </cdr:relSizeAnchor>
</c:userShapes>
</file>

<file path=xl/drawings/drawing20.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4. Buildings'!$I$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4. Buildings'!$J$24">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BB0277BD-6473-4457-8CB7-D459033E62F6}" type="TxLink">
            <a:rPr lang="en-US" sz="1100" b="0" i="0" u="none" strike="noStrike">
              <a:solidFill>
                <a:srgbClr val="000000"/>
              </a:solidFill>
              <a:latin typeface="Calibri"/>
              <a:cs typeface="Calibri"/>
            </a:rPr>
            <a:pPr/>
            <a:t>Total Commercial Sector Greenhouse Gas Emissions by Pollutant Type</a:t>
          </a:fld>
          <a:endParaRPr lang="en-US" sz="1100" b="0">
            <a:solidFill>
              <a:schemeClr val="tx1">
                <a:lumMod val="65000"/>
                <a:lumOff val="35000"/>
              </a:schemeClr>
            </a:solidFill>
          </a:endParaRPr>
        </a:p>
      </cdr:txBody>
    </cdr:sp>
  </cdr:relSizeAnchor>
</c:userShapes>
</file>

<file path=xl/drawings/drawing21.xml><?xml version="1.0" encoding="utf-8"?>
<xdr:wsDr xmlns:xdr="http://schemas.openxmlformats.org/drawingml/2006/spreadsheetDrawing" xmlns:a="http://schemas.openxmlformats.org/drawingml/2006/main">
  <xdr:twoCellAnchor>
    <xdr:from>
      <xdr:col>11</xdr:col>
      <xdr:colOff>609600</xdr:colOff>
      <xdr:row>7</xdr:row>
      <xdr:rowOff>161925</xdr:rowOff>
    </xdr:from>
    <xdr:to>
      <xdr:col>17</xdr:col>
      <xdr:colOff>381000</xdr:colOff>
      <xdr:row>23</xdr:row>
      <xdr:rowOff>9525</xdr:rowOff>
    </xdr:to>
    <xdr:graphicFrame macro="">
      <xdr:nvGraphicFramePr>
        <xdr:cNvPr id="2" name="Chart 1">
          <a:extLst>
            <a:ext uri="{FF2B5EF4-FFF2-40B4-BE49-F238E27FC236}">
              <a16:creationId xmlns:a16="http://schemas.microsoft.com/office/drawing/2014/main" id="{804CAE83-D2B2-48E9-AB4B-B1BF1C31B0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428625</xdr:colOff>
      <xdr:row>7</xdr:row>
      <xdr:rowOff>161924</xdr:rowOff>
    </xdr:from>
    <xdr:to>
      <xdr:col>23</xdr:col>
      <xdr:colOff>200025</xdr:colOff>
      <xdr:row>23</xdr:row>
      <xdr:rowOff>9524</xdr:rowOff>
    </xdr:to>
    <xdr:graphicFrame macro="">
      <xdr:nvGraphicFramePr>
        <xdr:cNvPr id="3" name="Chart 2">
          <a:extLst>
            <a:ext uri="{FF2B5EF4-FFF2-40B4-BE49-F238E27FC236}">
              <a16:creationId xmlns:a16="http://schemas.microsoft.com/office/drawing/2014/main" id="{2B8AD9A1-0CE0-4C27-963E-FFC065EEB2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247650</xdr:colOff>
      <xdr:row>8</xdr:row>
      <xdr:rowOff>19049</xdr:rowOff>
    </xdr:from>
    <xdr:to>
      <xdr:col>29</xdr:col>
      <xdr:colOff>19050</xdr:colOff>
      <xdr:row>23</xdr:row>
      <xdr:rowOff>47624</xdr:rowOff>
    </xdr:to>
    <xdr:graphicFrame macro="">
      <xdr:nvGraphicFramePr>
        <xdr:cNvPr id="4" name="Chart 3">
          <a:extLst>
            <a:ext uri="{FF2B5EF4-FFF2-40B4-BE49-F238E27FC236}">
              <a16:creationId xmlns:a16="http://schemas.microsoft.com/office/drawing/2014/main" id="{2931C20A-1E8D-4A8D-A953-AA73BF88E8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12700</xdr:colOff>
      <xdr:row>25</xdr:row>
      <xdr:rowOff>34925</xdr:rowOff>
    </xdr:from>
    <xdr:to>
      <xdr:col>21</xdr:col>
      <xdr:colOff>260350</xdr:colOff>
      <xdr:row>40</xdr:row>
      <xdr:rowOff>187325</xdr:rowOff>
    </xdr:to>
    <xdr:graphicFrame macro="">
      <xdr:nvGraphicFramePr>
        <xdr:cNvPr id="8" name="Chart 7">
          <a:extLst>
            <a:ext uri="{FF2B5EF4-FFF2-40B4-BE49-F238E27FC236}">
              <a16:creationId xmlns:a16="http://schemas.microsoft.com/office/drawing/2014/main" id="{DC720091-80A9-4698-92AA-67F100DD6B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26987</xdr:colOff>
      <xdr:row>42</xdr:row>
      <xdr:rowOff>28575</xdr:rowOff>
    </xdr:from>
    <xdr:to>
      <xdr:col>19</xdr:col>
      <xdr:colOff>331787</xdr:colOff>
      <xdr:row>55</xdr:row>
      <xdr:rowOff>47625</xdr:rowOff>
    </xdr:to>
    <xdr:graphicFrame macro="">
      <xdr:nvGraphicFramePr>
        <xdr:cNvPr id="5" name="Chart 4">
          <a:extLst>
            <a:ext uri="{FF2B5EF4-FFF2-40B4-BE49-F238E27FC236}">
              <a16:creationId xmlns:a16="http://schemas.microsoft.com/office/drawing/2014/main" id="{696CCC0D-3418-8456-911E-C4A6008687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2.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5. Industry Process'!$G$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5. Industry Process'!$H$7">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Industry Process Greenhouse Gas Emissions by Pollutant Type</a:t>
          </a:fld>
          <a:endParaRPr lang="en-US" sz="1100" b="0">
            <a:solidFill>
              <a:schemeClr val="tx1">
                <a:lumMod val="65000"/>
                <a:lumOff val="35000"/>
              </a:schemeClr>
            </a:solidFill>
          </a:endParaRPr>
        </a:p>
      </cdr:txBody>
    </cdr:sp>
  </cdr:relSizeAnchor>
</c:userShapes>
</file>

<file path=xl/drawings/drawing23.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5. Industry Process'!$G$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5. Industry Process'!$H$7">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Industry Process Greenhouse Gas Emissions by Pollutant Type</a:t>
          </a:fld>
          <a:endParaRPr lang="en-US" sz="1100" b="0">
            <a:solidFill>
              <a:schemeClr val="tx1">
                <a:lumMod val="65000"/>
                <a:lumOff val="35000"/>
              </a:schemeClr>
            </a:solidFill>
          </a:endParaRPr>
        </a:p>
      </cdr:txBody>
    </cdr:sp>
  </cdr:relSizeAnchor>
</c:userShapes>
</file>

<file path=xl/drawings/drawing24.xml><?xml version="1.0" encoding="utf-8"?>
<c:userShapes xmlns:c="http://schemas.openxmlformats.org/drawingml/2006/chart">
  <cdr:relSizeAnchor xmlns:cdr="http://schemas.openxmlformats.org/drawingml/2006/chartDrawing">
    <cdr:from>
      <cdr:x>0.1875</cdr:x>
      <cdr:y>0.01852</cdr:y>
    </cdr:from>
    <cdr:to>
      <cdr:x>0.98698</cdr:x>
      <cdr:y>0.17361</cdr:y>
    </cdr:to>
    <cdr:sp macro="" textlink="">
      <cdr:nvSpPr>
        <cdr:cNvPr id="2" name="TextBox 1">
          <a:extLst xmlns:a="http://schemas.openxmlformats.org/drawingml/2006/main">
            <a:ext uri="{FF2B5EF4-FFF2-40B4-BE49-F238E27FC236}">
              <a16:creationId xmlns:a16="http://schemas.microsoft.com/office/drawing/2014/main" id="{56B8A88D-60AE-40FF-8371-FAFFF9D5FB8C}"/>
            </a:ext>
          </a:extLst>
        </cdr:cNvPr>
        <cdr:cNvSpPr txBox="1"/>
      </cdr:nvSpPr>
      <cdr:spPr>
        <a:xfrm xmlns:a="http://schemas.openxmlformats.org/drawingml/2006/main">
          <a:off x="685800" y="50799"/>
          <a:ext cx="2924174" cy="42545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Industry Process Greenhouse Gas Emissions by Pollutant Type</a:t>
          </a:fld>
          <a:endParaRPr lang="en-US" sz="1100" b="0">
            <a:solidFill>
              <a:schemeClr val="tx1">
                <a:lumMod val="65000"/>
                <a:lumOff val="35000"/>
              </a:schemeClr>
            </a:solidFill>
          </a:endParaRPr>
        </a:p>
      </cdr:txBody>
    </cdr:sp>
  </cdr:relSizeAnchor>
</c:userShapes>
</file>

<file path=xl/drawings/drawing25.xml><?xml version="1.0" encoding="utf-8"?>
<xdr:wsDr xmlns:xdr="http://schemas.openxmlformats.org/drawingml/2006/spreadsheetDrawing" xmlns:a="http://schemas.openxmlformats.org/drawingml/2006/main">
  <xdr:twoCellAnchor>
    <xdr:from>
      <xdr:col>15</xdr:col>
      <xdr:colOff>136524</xdr:colOff>
      <xdr:row>3</xdr:row>
      <xdr:rowOff>163511</xdr:rowOff>
    </xdr:from>
    <xdr:to>
      <xdr:col>28</xdr:col>
      <xdr:colOff>385761</xdr:colOff>
      <xdr:row>30</xdr:row>
      <xdr:rowOff>0</xdr:rowOff>
    </xdr:to>
    <xdr:graphicFrame macro="">
      <xdr:nvGraphicFramePr>
        <xdr:cNvPr id="9" name="Chart 8">
          <a:extLst>
            <a:ext uri="{FF2B5EF4-FFF2-40B4-BE49-F238E27FC236}">
              <a16:creationId xmlns:a16="http://schemas.microsoft.com/office/drawing/2014/main" id="{D2C44C8B-5AAF-4D23-AD1F-02AFC873C1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481012</xdr:colOff>
      <xdr:row>31</xdr:row>
      <xdr:rowOff>123825</xdr:rowOff>
    </xdr:from>
    <xdr:to>
      <xdr:col>20</xdr:col>
      <xdr:colOff>176212</xdr:colOff>
      <xdr:row>46</xdr:row>
      <xdr:rowOff>9525</xdr:rowOff>
    </xdr:to>
    <xdr:graphicFrame macro="">
      <xdr:nvGraphicFramePr>
        <xdr:cNvPr id="2" name="Chart 1">
          <a:extLst>
            <a:ext uri="{FF2B5EF4-FFF2-40B4-BE49-F238E27FC236}">
              <a16:creationId xmlns:a16="http://schemas.microsoft.com/office/drawing/2014/main" id="{273F2048-C40C-4CE3-A71F-A7CC73F22D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471487</xdr:colOff>
      <xdr:row>46</xdr:row>
      <xdr:rowOff>152400</xdr:rowOff>
    </xdr:from>
    <xdr:to>
      <xdr:col>20</xdr:col>
      <xdr:colOff>166687</xdr:colOff>
      <xdr:row>61</xdr:row>
      <xdr:rowOff>38100</xdr:rowOff>
    </xdr:to>
    <xdr:graphicFrame macro="">
      <xdr:nvGraphicFramePr>
        <xdr:cNvPr id="3" name="Chart 2">
          <a:extLst>
            <a:ext uri="{FF2B5EF4-FFF2-40B4-BE49-F238E27FC236}">
              <a16:creationId xmlns:a16="http://schemas.microsoft.com/office/drawing/2014/main" id="{EB0FF5EA-6D54-4CE5-A041-02B5400B3E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12</xdr:col>
      <xdr:colOff>410633</xdr:colOff>
      <xdr:row>0</xdr:row>
      <xdr:rowOff>187324</xdr:rowOff>
    </xdr:from>
    <xdr:to>
      <xdr:col>20</xdr:col>
      <xdr:colOff>71966</xdr:colOff>
      <xdr:row>21</xdr:row>
      <xdr:rowOff>34924</xdr:rowOff>
    </xdr:to>
    <xdr:graphicFrame macro="">
      <xdr:nvGraphicFramePr>
        <xdr:cNvPr id="5" name="Chart 4">
          <a:extLst>
            <a:ext uri="{FF2B5EF4-FFF2-40B4-BE49-F238E27FC236}">
              <a16:creationId xmlns:a16="http://schemas.microsoft.com/office/drawing/2014/main" id="{EDBA4FAD-2B01-4759-9188-35DE0328E4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410633</xdr:colOff>
      <xdr:row>21</xdr:row>
      <xdr:rowOff>78316</xdr:rowOff>
    </xdr:from>
    <xdr:to>
      <xdr:col>20</xdr:col>
      <xdr:colOff>71966</xdr:colOff>
      <xdr:row>41</xdr:row>
      <xdr:rowOff>116416</xdr:rowOff>
    </xdr:to>
    <xdr:graphicFrame macro="">
      <xdr:nvGraphicFramePr>
        <xdr:cNvPr id="6" name="Chart 5">
          <a:extLst>
            <a:ext uri="{FF2B5EF4-FFF2-40B4-BE49-F238E27FC236}">
              <a16:creationId xmlns:a16="http://schemas.microsoft.com/office/drawing/2014/main" id="{77A9D104-D906-4A32-8388-1D60743419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401108</xdr:colOff>
      <xdr:row>42</xdr:row>
      <xdr:rowOff>2645</xdr:rowOff>
    </xdr:from>
    <xdr:to>
      <xdr:col>20</xdr:col>
      <xdr:colOff>62441</xdr:colOff>
      <xdr:row>62</xdr:row>
      <xdr:rowOff>40745</xdr:rowOff>
    </xdr:to>
    <xdr:graphicFrame macro="">
      <xdr:nvGraphicFramePr>
        <xdr:cNvPr id="7" name="Chart 6">
          <a:extLst>
            <a:ext uri="{FF2B5EF4-FFF2-40B4-BE49-F238E27FC236}">
              <a16:creationId xmlns:a16="http://schemas.microsoft.com/office/drawing/2014/main" id="{F8DF8CE1-3EE2-4A7E-81B3-BEF9C97815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378885</xdr:colOff>
      <xdr:row>62</xdr:row>
      <xdr:rowOff>111654</xdr:rowOff>
    </xdr:from>
    <xdr:to>
      <xdr:col>20</xdr:col>
      <xdr:colOff>74085</xdr:colOff>
      <xdr:row>82</xdr:row>
      <xdr:rowOff>149754</xdr:rowOff>
    </xdr:to>
    <xdr:graphicFrame macro="">
      <xdr:nvGraphicFramePr>
        <xdr:cNvPr id="8" name="Chart 7">
          <a:extLst>
            <a:ext uri="{FF2B5EF4-FFF2-40B4-BE49-F238E27FC236}">
              <a16:creationId xmlns:a16="http://schemas.microsoft.com/office/drawing/2014/main" id="{1294C632-5922-4BF2-A9B9-6FE7CD60E6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391584</xdr:colOff>
      <xdr:row>82</xdr:row>
      <xdr:rowOff>168804</xdr:rowOff>
    </xdr:from>
    <xdr:to>
      <xdr:col>20</xdr:col>
      <xdr:colOff>86784</xdr:colOff>
      <xdr:row>103</xdr:row>
      <xdr:rowOff>16404</xdr:rowOff>
    </xdr:to>
    <xdr:graphicFrame macro="">
      <xdr:nvGraphicFramePr>
        <xdr:cNvPr id="9" name="Chart 8">
          <a:extLst>
            <a:ext uri="{FF2B5EF4-FFF2-40B4-BE49-F238E27FC236}">
              <a16:creationId xmlns:a16="http://schemas.microsoft.com/office/drawing/2014/main" id="{F20B399D-9833-48E7-BB4D-BE1BE82025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378883</xdr:colOff>
      <xdr:row>103</xdr:row>
      <xdr:rowOff>64029</xdr:rowOff>
    </xdr:from>
    <xdr:to>
      <xdr:col>20</xdr:col>
      <xdr:colOff>40216</xdr:colOff>
      <xdr:row>123</xdr:row>
      <xdr:rowOff>102129</xdr:rowOff>
    </xdr:to>
    <xdr:graphicFrame macro="">
      <xdr:nvGraphicFramePr>
        <xdr:cNvPr id="10" name="Chart 9">
          <a:extLst>
            <a:ext uri="{FF2B5EF4-FFF2-40B4-BE49-F238E27FC236}">
              <a16:creationId xmlns:a16="http://schemas.microsoft.com/office/drawing/2014/main" id="{8BD4B5BB-49E3-4ECA-B00B-4D0B46315D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338667</xdr:colOff>
      <xdr:row>123</xdr:row>
      <xdr:rowOff>183621</xdr:rowOff>
    </xdr:from>
    <xdr:to>
      <xdr:col>20</xdr:col>
      <xdr:colOff>0</xdr:colOff>
      <xdr:row>145</xdr:row>
      <xdr:rowOff>31221</xdr:rowOff>
    </xdr:to>
    <xdr:graphicFrame macro="">
      <xdr:nvGraphicFramePr>
        <xdr:cNvPr id="11" name="Chart 10">
          <a:extLst>
            <a:ext uri="{FF2B5EF4-FFF2-40B4-BE49-F238E27FC236}">
              <a16:creationId xmlns:a16="http://schemas.microsoft.com/office/drawing/2014/main" id="{AF391BEA-D9C7-461B-AC8A-F6F3366A12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350308</xdr:colOff>
      <xdr:row>146</xdr:row>
      <xdr:rowOff>8993</xdr:rowOff>
    </xdr:from>
    <xdr:to>
      <xdr:col>20</xdr:col>
      <xdr:colOff>11641</xdr:colOff>
      <xdr:row>167</xdr:row>
      <xdr:rowOff>50141</xdr:rowOff>
    </xdr:to>
    <xdr:graphicFrame macro="">
      <xdr:nvGraphicFramePr>
        <xdr:cNvPr id="12" name="Chart 11">
          <a:extLst>
            <a:ext uri="{FF2B5EF4-FFF2-40B4-BE49-F238E27FC236}">
              <a16:creationId xmlns:a16="http://schemas.microsoft.com/office/drawing/2014/main" id="{697A08C5-22C3-418B-B4F7-F49CFE1121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MeganMahajan\Documents\eps-us\InputData\bldgs\BCEU\BAU%20Components%20Energy%20Use.xlsx" TargetMode="External"/><Relationship Id="rId1" Type="http://schemas.openxmlformats.org/officeDocument/2006/relationships/externalLinkPath" Target="InputData/bldgs/BCEU/BAU%20Components%20Energy%20Us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Users\jeff-nonadmin\Dropbox%20(Energy%20Innovation)\EI-PlcyMdl\eps-1.5.0-us-wipE\InputData\web-app\BCF\BTU%20Conversion%20Factors.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C:\Users\MeganMahajan\Documents\eps-us\Start%20Year%20Calibration_2021_new_EPA.xlsx" TargetMode="External"/><Relationship Id="rId1" Type="http://schemas.openxmlformats.org/officeDocument/2006/relationships/externalLinkPath" Target="Start%20Year%20Calibration_2021_new_EPA.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C:\Users\MeganMahajan\Documents\eps-us\InputData\indst\BPE\BPE-VOC.csv" TargetMode="External"/><Relationship Id="rId1" Type="http://schemas.openxmlformats.org/officeDocument/2006/relationships/externalLinkPath" Target="InputData/indst/BPE/BPE-VOC.csv"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olivia/Documents/EPS_Models%20by%20Region/United%20States/us-eps/InputData/fuels/PEI/PEI-TFPEI-ships.csv"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olivia/Documents/EPS_Models%20by%20Region/United%20States/NEW_US/Start%20Year%20Calibration_2020.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Robbie/Dropbox%20(Energy%20InNovation)/My%20Documents/Policy%20Solutions%20Project/US/Models/eps-1.3.0-us/InputData/indst/BPEiC/BAU%20Process%20Emis%20in%20CO2e_Updated%20Velders%20Meth.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mmahajan/AppData/Local/Microsoft/Windows/INetCache/Content.Outlook/LBTDDC4D/Proc%20Emis%20Reductions%20and%20Costs%20new.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AEO22 Table 4"/>
      <sheetName val="AEO23 Table 4"/>
      <sheetName val="AEO22 Table 5"/>
      <sheetName val="AEO23 Table 5"/>
      <sheetName val="District Heat"/>
      <sheetName val="District Heat Fuel Use Data"/>
      <sheetName val="RECS HC2.1"/>
      <sheetName val="Water and Waste"/>
      <sheetName val="Heat Pump DOE Rule Adjustment"/>
      <sheetName val="Calculations"/>
      <sheetName val="BCEU-urban-residential-heating"/>
      <sheetName val="BCEU-urban-residential-cooling"/>
      <sheetName val="BCEU-urban-residential-lighting"/>
      <sheetName val="BCEU-urban-residential-appl"/>
      <sheetName val="BCEU-urban-residential-other"/>
      <sheetName val="BCEU-rural-residential-heating"/>
      <sheetName val="BCEU-rural-residential-cooling"/>
      <sheetName val="BCEU-rural-residential-lighting"/>
      <sheetName val="BCEU-rural-residential-appl"/>
      <sheetName val="BCEU-rural-residential-other"/>
      <sheetName val="BCEU-commercial-heating"/>
      <sheetName val="BCEU-commercial-cooling"/>
      <sheetName val="BCEU-commercial-lighting"/>
      <sheetName val="BCEU-commercial-appl"/>
      <sheetName val="BCEU-commercial-other"/>
      <sheetName val="BCEU-all-envelope"/>
    </sheetNames>
    <sheetDataSet>
      <sheetData sheetId="0">
        <row r="66">
          <cell r="C66">
            <v>0.04</v>
          </cell>
        </row>
        <row r="104">
          <cell r="A104">
            <v>0.81308184246741677</v>
          </cell>
        </row>
        <row r="105">
          <cell r="A105">
            <v>0.18691815753258317</v>
          </cell>
        </row>
        <row r="107">
          <cell r="B107">
            <v>1000000000000000</v>
          </cell>
        </row>
      </sheetData>
      <sheetData sheetId="1" refreshError="1"/>
      <sheetData sheetId="2">
        <row r="1">
          <cell r="C1">
            <v>2022</v>
          </cell>
          <cell r="D1">
            <v>2023</v>
          </cell>
          <cell r="E1">
            <v>2024</v>
          </cell>
          <cell r="F1">
            <v>2025</v>
          </cell>
          <cell r="G1">
            <v>2026</v>
          </cell>
          <cell r="H1">
            <v>2027</v>
          </cell>
          <cell r="I1">
            <v>2028</v>
          </cell>
          <cell r="J1">
            <v>2029</v>
          </cell>
          <cell r="K1">
            <v>2030</v>
          </cell>
          <cell r="L1">
            <v>2031</v>
          </cell>
          <cell r="M1">
            <v>2032</v>
          </cell>
          <cell r="N1">
            <v>2033</v>
          </cell>
          <cell r="O1">
            <v>2034</v>
          </cell>
          <cell r="P1">
            <v>2035</v>
          </cell>
          <cell r="Q1">
            <v>2036</v>
          </cell>
          <cell r="R1">
            <v>2037</v>
          </cell>
          <cell r="S1">
            <v>2038</v>
          </cell>
          <cell r="T1">
            <v>2039</v>
          </cell>
          <cell r="U1">
            <v>2040</v>
          </cell>
          <cell r="V1">
            <v>2041</v>
          </cell>
          <cell r="W1">
            <v>2042</v>
          </cell>
          <cell r="X1">
            <v>2043</v>
          </cell>
          <cell r="Y1">
            <v>2044</v>
          </cell>
          <cell r="Z1">
            <v>2045</v>
          </cell>
          <cell r="AA1">
            <v>2046</v>
          </cell>
          <cell r="AB1">
            <v>2047</v>
          </cell>
          <cell r="AC1">
            <v>2048</v>
          </cell>
          <cell r="AD1">
            <v>2049</v>
          </cell>
          <cell r="AE1">
            <v>2050</v>
          </cell>
        </row>
        <row r="34">
          <cell r="A34" t="str">
            <v>RKI000:fa_SpaceHeating</v>
          </cell>
          <cell r="C34">
            <v>0.74561999999999995</v>
          </cell>
          <cell r="D34">
            <v>0.74402500000000005</v>
          </cell>
          <cell r="E34">
            <v>0.65757200000000005</v>
          </cell>
          <cell r="F34">
            <v>0.65694900000000001</v>
          </cell>
          <cell r="G34">
            <v>0.65573199999999998</v>
          </cell>
          <cell r="H34">
            <v>0.65321499999999999</v>
          </cell>
          <cell r="I34">
            <v>0.64940799999999999</v>
          </cell>
          <cell r="J34">
            <v>0.64433799999999997</v>
          </cell>
          <cell r="K34">
            <v>0.63785099999999995</v>
          </cell>
          <cell r="L34">
            <v>0.63049299999999997</v>
          </cell>
          <cell r="M34">
            <v>0.62302299999999999</v>
          </cell>
          <cell r="N34">
            <v>0.61513200000000001</v>
          </cell>
          <cell r="O34">
            <v>0.606908</v>
          </cell>
          <cell r="P34">
            <v>0.59983799999999998</v>
          </cell>
          <cell r="Q34">
            <v>0.59312200000000004</v>
          </cell>
          <cell r="R34">
            <v>0.58654700000000004</v>
          </cell>
          <cell r="S34">
            <v>0.57942300000000002</v>
          </cell>
          <cell r="T34">
            <v>0.57227499999999998</v>
          </cell>
          <cell r="U34">
            <v>0.56561099999999997</v>
          </cell>
          <cell r="V34">
            <v>0.55932499999999996</v>
          </cell>
          <cell r="W34">
            <v>0.55341399999999996</v>
          </cell>
          <cell r="X34">
            <v>0.54783000000000004</v>
          </cell>
          <cell r="Y34">
            <v>0.54221399999999997</v>
          </cell>
          <cell r="Z34">
            <v>0.53667600000000004</v>
          </cell>
          <cell r="AA34">
            <v>0.53138099999999999</v>
          </cell>
          <cell r="AB34">
            <v>0.526393</v>
          </cell>
          <cell r="AC34">
            <v>0.52143200000000001</v>
          </cell>
          <cell r="AD34">
            <v>0.51668800000000004</v>
          </cell>
          <cell r="AE34">
            <v>0.51238399999999995</v>
          </cell>
          <cell r="AF34">
            <v>-1.3309E-2</v>
          </cell>
        </row>
        <row r="35">
          <cell r="A35" t="str">
            <v>RKI000:fa_SpaceCooling</v>
          </cell>
          <cell r="C35">
            <v>0.85358699999999998</v>
          </cell>
          <cell r="D35">
            <v>0.73519199999999996</v>
          </cell>
          <cell r="E35">
            <v>0.89090899999999995</v>
          </cell>
          <cell r="F35">
            <v>0.91105000000000003</v>
          </cell>
          <cell r="G35">
            <v>0.93018100000000004</v>
          </cell>
          <cell r="H35">
            <v>0.95014200000000004</v>
          </cell>
          <cell r="I35">
            <v>0.96970900000000004</v>
          </cell>
          <cell r="J35">
            <v>0.98822399999999999</v>
          </cell>
          <cell r="K35">
            <v>1.0044709999999999</v>
          </cell>
          <cell r="L35">
            <v>1.019774</v>
          </cell>
          <cell r="M35">
            <v>1.0362020000000001</v>
          </cell>
          <cell r="N35">
            <v>1.052583</v>
          </cell>
          <cell r="O35">
            <v>1.069291</v>
          </cell>
          <cell r="P35">
            <v>1.088333</v>
          </cell>
          <cell r="Q35">
            <v>1.1091219999999999</v>
          </cell>
          <cell r="R35">
            <v>1.130924</v>
          </cell>
          <cell r="S35">
            <v>1.152515</v>
          </cell>
          <cell r="T35">
            <v>1.1745490000000001</v>
          </cell>
          <cell r="U35">
            <v>1.1969080000000001</v>
          </cell>
          <cell r="V35">
            <v>1.2194160000000001</v>
          </cell>
          <cell r="W35">
            <v>1.2425580000000001</v>
          </cell>
          <cell r="X35">
            <v>1.266365</v>
          </cell>
          <cell r="Y35">
            <v>1.29112</v>
          </cell>
          <cell r="Z35">
            <v>1.3168</v>
          </cell>
          <cell r="AA35">
            <v>1.344624</v>
          </cell>
          <cell r="AB35">
            <v>1.373569</v>
          </cell>
          <cell r="AC35">
            <v>1.4030819999999999</v>
          </cell>
          <cell r="AD35">
            <v>1.4325289999999999</v>
          </cell>
          <cell r="AE35">
            <v>1.4631479999999999</v>
          </cell>
          <cell r="AF35">
            <v>1.9432999999999999E-2</v>
          </cell>
        </row>
        <row r="36">
          <cell r="A36" t="str">
            <v>RKI000:fa_WaterHeating</v>
          </cell>
          <cell r="C36">
            <v>0.59979700000000002</v>
          </cell>
          <cell r="D36">
            <v>0.59884499999999996</v>
          </cell>
          <cell r="E36">
            <v>0.59878600000000004</v>
          </cell>
          <cell r="F36">
            <v>0.59958199999999995</v>
          </cell>
          <cell r="G36">
            <v>0.59953599999999996</v>
          </cell>
          <cell r="H36">
            <v>0.59912500000000002</v>
          </cell>
          <cell r="I36">
            <v>0.59802</v>
          </cell>
          <cell r="J36">
            <v>0.596113</v>
          </cell>
          <cell r="K36">
            <v>0.59322299999999994</v>
          </cell>
          <cell r="L36">
            <v>0.58991099999999996</v>
          </cell>
          <cell r="M36">
            <v>0.58684700000000001</v>
          </cell>
          <cell r="N36">
            <v>0.58612399999999998</v>
          </cell>
          <cell r="O36">
            <v>0.58614599999999994</v>
          </cell>
          <cell r="P36">
            <v>0.58855199999999996</v>
          </cell>
          <cell r="Q36">
            <v>0.59146399999999999</v>
          </cell>
          <cell r="R36">
            <v>0.59436500000000003</v>
          </cell>
          <cell r="S36">
            <v>0.59693099999999999</v>
          </cell>
          <cell r="T36">
            <v>0.59932099999999999</v>
          </cell>
          <cell r="U36">
            <v>0.60179499999999997</v>
          </cell>
          <cell r="V36">
            <v>0.604464</v>
          </cell>
          <cell r="W36">
            <v>0.60740400000000005</v>
          </cell>
          <cell r="X36">
            <v>0.61058400000000002</v>
          </cell>
          <cell r="Y36">
            <v>0.61373800000000001</v>
          </cell>
          <cell r="Z36">
            <v>0.61683500000000002</v>
          </cell>
          <cell r="AA36">
            <v>0.620251</v>
          </cell>
          <cell r="AB36">
            <v>0.62392099999999995</v>
          </cell>
          <cell r="AC36">
            <v>0.62766699999999997</v>
          </cell>
          <cell r="AD36">
            <v>0.63161800000000001</v>
          </cell>
          <cell r="AE36">
            <v>0.63607999999999998</v>
          </cell>
          <cell r="AF36">
            <v>2.0999999999999999E-3</v>
          </cell>
        </row>
        <row r="37">
          <cell r="A37" t="str">
            <v>RKI000:fa_Refrigeration</v>
          </cell>
          <cell r="C37">
            <v>0.29555799999999999</v>
          </cell>
          <cell r="D37">
            <v>0.293987</v>
          </cell>
          <cell r="E37">
            <v>0.29266799999999998</v>
          </cell>
          <cell r="F37">
            <v>0.29163</v>
          </cell>
          <cell r="G37">
            <v>0.29078300000000001</v>
          </cell>
          <cell r="H37">
            <v>0.29015800000000003</v>
          </cell>
          <cell r="I37">
            <v>0.28977799999999998</v>
          </cell>
          <cell r="J37">
            <v>0.28961500000000001</v>
          </cell>
          <cell r="K37">
            <v>0.289659</v>
          </cell>
          <cell r="L37">
            <v>0.28998600000000002</v>
          </cell>
          <cell r="M37">
            <v>0.29063</v>
          </cell>
          <cell r="N37">
            <v>0.29157</v>
          </cell>
          <cell r="O37">
            <v>0.29279500000000003</v>
          </cell>
          <cell r="P37">
            <v>0.29434300000000002</v>
          </cell>
          <cell r="Q37">
            <v>0.29624200000000001</v>
          </cell>
          <cell r="R37">
            <v>0.29844700000000002</v>
          </cell>
          <cell r="S37">
            <v>0.30096000000000001</v>
          </cell>
          <cell r="T37">
            <v>0.30374499999999999</v>
          </cell>
          <cell r="U37">
            <v>0.30684800000000001</v>
          </cell>
          <cell r="V37">
            <v>0.310249</v>
          </cell>
          <cell r="W37">
            <v>0.313888</v>
          </cell>
          <cell r="X37">
            <v>0.31748199999999999</v>
          </cell>
          <cell r="Y37">
            <v>0.32102399999999998</v>
          </cell>
          <cell r="Z37">
            <v>0.32450699999999999</v>
          </cell>
          <cell r="AA37">
            <v>0.32791500000000001</v>
          </cell>
          <cell r="AB37">
            <v>0.33124999999999999</v>
          </cell>
          <cell r="AC37">
            <v>0.33449600000000002</v>
          </cell>
          <cell r="AD37">
            <v>0.33764499999999997</v>
          </cell>
          <cell r="AE37">
            <v>0.340702</v>
          </cell>
          <cell r="AF37">
            <v>5.0899999999999999E-3</v>
          </cell>
        </row>
        <row r="38">
          <cell r="A38" t="str">
            <v>RKI000:fa_Cooking</v>
          </cell>
          <cell r="C38">
            <v>5.5863000000000003E-2</v>
          </cell>
          <cell r="D38">
            <v>5.6202000000000002E-2</v>
          </cell>
          <cell r="E38">
            <v>5.6536000000000003E-2</v>
          </cell>
          <cell r="F38">
            <v>5.6875000000000002E-2</v>
          </cell>
          <cell r="G38">
            <v>5.7204999999999999E-2</v>
          </cell>
          <cell r="H38">
            <v>5.7529999999999998E-2</v>
          </cell>
          <cell r="I38">
            <v>5.7847999999999997E-2</v>
          </cell>
          <cell r="J38">
            <v>5.8138000000000002E-2</v>
          </cell>
          <cell r="K38">
            <v>5.8390999999999998E-2</v>
          </cell>
          <cell r="L38">
            <v>5.8604000000000003E-2</v>
          </cell>
          <cell r="M38">
            <v>5.8781E-2</v>
          </cell>
          <cell r="N38">
            <v>5.8965999999999998E-2</v>
          </cell>
          <cell r="O38">
            <v>5.917E-2</v>
          </cell>
          <cell r="P38">
            <v>5.9403999999999998E-2</v>
          </cell>
          <cell r="Q38">
            <v>5.9679999999999997E-2</v>
          </cell>
          <cell r="R38">
            <v>5.9996000000000001E-2</v>
          </cell>
          <cell r="S38">
            <v>6.0304000000000003E-2</v>
          </cell>
          <cell r="T38">
            <v>6.0601000000000002E-2</v>
          </cell>
          <cell r="U38">
            <v>6.0894999999999998E-2</v>
          </cell>
          <cell r="V38">
            <v>6.1182E-2</v>
          </cell>
          <cell r="W38">
            <v>6.1454000000000002E-2</v>
          </cell>
          <cell r="X38">
            <v>6.1713999999999998E-2</v>
          </cell>
          <cell r="Y38">
            <v>6.1963999999999998E-2</v>
          </cell>
          <cell r="Z38">
            <v>6.2203000000000001E-2</v>
          </cell>
          <cell r="AA38">
            <v>6.2434000000000003E-2</v>
          </cell>
          <cell r="AB38">
            <v>6.2659000000000006E-2</v>
          </cell>
          <cell r="AC38">
            <v>6.2880000000000005E-2</v>
          </cell>
          <cell r="AD38">
            <v>6.3098000000000001E-2</v>
          </cell>
          <cell r="AE38">
            <v>6.3319E-2</v>
          </cell>
          <cell r="AF38">
            <v>4.4850000000000003E-3</v>
          </cell>
        </row>
        <row r="39">
          <cell r="A39" t="str">
            <v>RKI000:fa_ClothesDryers</v>
          </cell>
          <cell r="C39">
            <v>0.222467</v>
          </cell>
          <cell r="D39">
            <v>0.227024</v>
          </cell>
          <cell r="E39">
            <v>0.23189100000000001</v>
          </cell>
          <cell r="F39">
            <v>0.23729500000000001</v>
          </cell>
          <cell r="G39">
            <v>0.242448</v>
          </cell>
          <cell r="H39">
            <v>0.24726600000000001</v>
          </cell>
          <cell r="I39">
            <v>0.25179299999999999</v>
          </cell>
          <cell r="J39">
            <v>0.25596000000000002</v>
          </cell>
          <cell r="K39">
            <v>0.25967099999999999</v>
          </cell>
          <cell r="L39">
            <v>0.263071</v>
          </cell>
          <cell r="M39">
            <v>0.26643600000000001</v>
          </cell>
          <cell r="N39">
            <v>0.26939200000000002</v>
          </cell>
          <cell r="O39">
            <v>0.27234199999999997</v>
          </cell>
          <cell r="P39">
            <v>0.275723</v>
          </cell>
          <cell r="Q39">
            <v>0.27934199999999998</v>
          </cell>
          <cell r="R39">
            <v>0.28279900000000002</v>
          </cell>
          <cell r="S39">
            <v>0.28596300000000002</v>
          </cell>
          <cell r="T39">
            <v>0.28907500000000003</v>
          </cell>
          <cell r="U39">
            <v>0.29220600000000002</v>
          </cell>
          <cell r="V39">
            <v>0.29541099999999998</v>
          </cell>
          <cell r="W39">
            <v>0.29872300000000002</v>
          </cell>
          <cell r="X39">
            <v>0.30215999999999998</v>
          </cell>
          <cell r="Y39">
            <v>0.30563499999999999</v>
          </cell>
          <cell r="Z39">
            <v>0.30910900000000002</v>
          </cell>
          <cell r="AA39">
            <v>0.31273000000000001</v>
          </cell>
          <cell r="AB39">
            <v>0.31651000000000001</v>
          </cell>
          <cell r="AC39">
            <v>0.32030700000000001</v>
          </cell>
          <cell r="AD39">
            <v>0.32417200000000002</v>
          </cell>
          <cell r="AE39">
            <v>0.32827800000000001</v>
          </cell>
          <cell r="AF39">
            <v>1.3993E-2</v>
          </cell>
        </row>
        <row r="40">
          <cell r="A40" t="str">
            <v>RKI000:fa_Freezers</v>
          </cell>
          <cell r="C40">
            <v>6.9006999999999999E-2</v>
          </cell>
          <cell r="D40">
            <v>6.8849999999999995E-2</v>
          </cell>
          <cell r="E40">
            <v>6.8686999999999998E-2</v>
          </cell>
          <cell r="F40">
            <v>6.8515999999999994E-2</v>
          </cell>
          <cell r="G40">
            <v>6.8318000000000004E-2</v>
          </cell>
          <cell r="H40">
            <v>6.8104999999999999E-2</v>
          </cell>
          <cell r="I40">
            <v>6.7921999999999996E-2</v>
          </cell>
          <cell r="J40">
            <v>6.7761000000000002E-2</v>
          </cell>
          <cell r="K40">
            <v>6.7614999999999995E-2</v>
          </cell>
          <cell r="L40">
            <v>6.7486000000000004E-2</v>
          </cell>
          <cell r="M40">
            <v>6.7377000000000006E-2</v>
          </cell>
          <cell r="N40">
            <v>6.7287E-2</v>
          </cell>
          <cell r="O40">
            <v>6.7215999999999998E-2</v>
          </cell>
          <cell r="P40">
            <v>6.7169000000000006E-2</v>
          </cell>
          <cell r="Q40">
            <v>6.7158999999999996E-2</v>
          </cell>
          <cell r="R40">
            <v>6.7178000000000002E-2</v>
          </cell>
          <cell r="S40">
            <v>6.7228999999999997E-2</v>
          </cell>
          <cell r="T40">
            <v>6.7310999999999996E-2</v>
          </cell>
          <cell r="U40">
            <v>6.7431000000000005E-2</v>
          </cell>
          <cell r="V40">
            <v>6.7596000000000003E-2</v>
          </cell>
          <cell r="W40">
            <v>6.7793999999999993E-2</v>
          </cell>
          <cell r="X40">
            <v>6.8035999999999999E-2</v>
          </cell>
          <cell r="Y40">
            <v>6.8325999999999998E-2</v>
          </cell>
          <cell r="Z40">
            <v>6.8666000000000005E-2</v>
          </cell>
          <cell r="AA40">
            <v>6.9053000000000003E-2</v>
          </cell>
          <cell r="AB40">
            <v>6.9481000000000001E-2</v>
          </cell>
          <cell r="AC40">
            <v>6.9903999999999994E-2</v>
          </cell>
          <cell r="AD40">
            <v>7.0319000000000007E-2</v>
          </cell>
          <cell r="AE40">
            <v>7.0729E-2</v>
          </cell>
          <cell r="AF40">
            <v>8.8099999999999995E-4</v>
          </cell>
        </row>
        <row r="41">
          <cell r="A41" t="str">
            <v>RKI000:fa_Lighting</v>
          </cell>
          <cell r="C41">
            <v>0.22927</v>
          </cell>
          <cell r="D41">
            <v>0.21315999999999999</v>
          </cell>
          <cell r="E41">
            <v>0.20679400000000001</v>
          </cell>
          <cell r="F41">
            <v>0.20512900000000001</v>
          </cell>
          <cell r="G41">
            <v>0.20519999999999999</v>
          </cell>
          <cell r="H41">
            <v>0.206404</v>
          </cell>
          <cell r="I41">
            <v>0.20832999999999999</v>
          </cell>
          <cell r="J41">
            <v>0.210226</v>
          </cell>
          <cell r="K41">
            <v>0.209704</v>
          </cell>
          <cell r="L41">
            <v>0.20916399999999999</v>
          </cell>
          <cell r="M41">
            <v>0.20885500000000001</v>
          </cell>
          <cell r="N41">
            <v>0.208568</v>
          </cell>
          <cell r="O41">
            <v>0.208536</v>
          </cell>
          <cell r="P41">
            <v>0.20901600000000001</v>
          </cell>
          <cell r="Q41">
            <v>0.20962700000000001</v>
          </cell>
          <cell r="R41">
            <v>0.210178</v>
          </cell>
          <cell r="S41">
            <v>0.210558</v>
          </cell>
          <cell r="T41">
            <v>0.210954</v>
          </cell>
          <cell r="U41">
            <v>0.207703</v>
          </cell>
          <cell r="V41">
            <v>0.205012</v>
          </cell>
          <cell r="W41">
            <v>0.20291100000000001</v>
          </cell>
          <cell r="X41">
            <v>0.20146700000000001</v>
          </cell>
          <cell r="Y41">
            <v>0.200848</v>
          </cell>
          <cell r="Z41">
            <v>0.20064000000000001</v>
          </cell>
          <cell r="AA41">
            <v>0.20059199999999999</v>
          </cell>
          <cell r="AB41">
            <v>0.20072999999999999</v>
          </cell>
          <cell r="AC41">
            <v>0.200991</v>
          </cell>
          <cell r="AD41">
            <v>0.20142299999999999</v>
          </cell>
          <cell r="AE41">
            <v>0.20205600000000001</v>
          </cell>
          <cell r="AF41">
            <v>-4.5030000000000001E-3</v>
          </cell>
        </row>
        <row r="42">
          <cell r="A42" t="str">
            <v>RKI000:fa_ClothesWasher</v>
          </cell>
          <cell r="C42">
            <v>3.7489000000000001E-2</v>
          </cell>
          <cell r="D42">
            <v>3.7812999999999999E-2</v>
          </cell>
          <cell r="E42">
            <v>3.8143999999999997E-2</v>
          </cell>
          <cell r="F42">
            <v>3.8485999999999999E-2</v>
          </cell>
          <cell r="G42">
            <v>3.8827E-2</v>
          </cell>
          <cell r="H42">
            <v>3.9168000000000001E-2</v>
          </cell>
          <cell r="I42">
            <v>3.9518999999999999E-2</v>
          </cell>
          <cell r="J42">
            <v>3.9875000000000001E-2</v>
          </cell>
          <cell r="K42">
            <v>4.0245999999999997E-2</v>
          </cell>
          <cell r="L42">
            <v>4.0617E-2</v>
          </cell>
          <cell r="M42">
            <v>4.0992000000000001E-2</v>
          </cell>
          <cell r="N42">
            <v>4.1364999999999999E-2</v>
          </cell>
          <cell r="O42">
            <v>4.1732999999999999E-2</v>
          </cell>
          <cell r="P42">
            <v>4.2098999999999998E-2</v>
          </cell>
          <cell r="Q42">
            <v>4.2465000000000003E-2</v>
          </cell>
          <cell r="R42">
            <v>4.2827999999999998E-2</v>
          </cell>
          <cell r="S42">
            <v>4.3187000000000003E-2</v>
          </cell>
          <cell r="T42">
            <v>4.3541999999999997E-2</v>
          </cell>
          <cell r="U42">
            <v>4.3898E-2</v>
          </cell>
          <cell r="V42">
            <v>4.4252E-2</v>
          </cell>
          <cell r="W42">
            <v>4.4599E-2</v>
          </cell>
          <cell r="X42">
            <v>4.4942000000000003E-2</v>
          </cell>
          <cell r="Y42">
            <v>4.5282000000000003E-2</v>
          </cell>
          <cell r="Z42">
            <v>4.5619E-2</v>
          </cell>
          <cell r="AA42">
            <v>4.5952E-2</v>
          </cell>
          <cell r="AB42">
            <v>4.6282999999999998E-2</v>
          </cell>
          <cell r="AC42">
            <v>4.6611E-2</v>
          </cell>
          <cell r="AD42">
            <v>4.6935999999999999E-2</v>
          </cell>
          <cell r="AE42">
            <v>4.7258000000000001E-2</v>
          </cell>
          <cell r="AF42">
            <v>8.3049999999999999E-3</v>
          </cell>
        </row>
        <row r="43">
          <cell r="A43" t="str">
            <v>RKI000:fa_Dishwashers</v>
          </cell>
          <cell r="C43">
            <v>2.7618E-2</v>
          </cell>
          <cell r="D43">
            <v>2.8063999999999999E-2</v>
          </cell>
          <cell r="E43">
            <v>2.8506E-2</v>
          </cell>
          <cell r="F43">
            <v>2.8944999999999999E-2</v>
          </cell>
          <cell r="G43">
            <v>2.937E-2</v>
          </cell>
          <cell r="H43">
            <v>2.9781999999999999E-2</v>
          </cell>
          <cell r="I43">
            <v>3.0232999999999999E-2</v>
          </cell>
          <cell r="J43">
            <v>3.0721999999999999E-2</v>
          </cell>
          <cell r="K43">
            <v>3.1241999999999999E-2</v>
          </cell>
          <cell r="L43">
            <v>3.1796999999999999E-2</v>
          </cell>
          <cell r="M43">
            <v>3.2391999999999997E-2</v>
          </cell>
          <cell r="N43">
            <v>3.3027000000000001E-2</v>
          </cell>
          <cell r="O43">
            <v>3.3702000000000003E-2</v>
          </cell>
          <cell r="P43">
            <v>3.4373000000000001E-2</v>
          </cell>
          <cell r="Q43">
            <v>3.5042999999999998E-2</v>
          </cell>
          <cell r="R43">
            <v>3.5709999999999999E-2</v>
          </cell>
          <cell r="S43">
            <v>3.6374999999999998E-2</v>
          </cell>
          <cell r="T43">
            <v>3.7035999999999999E-2</v>
          </cell>
          <cell r="U43">
            <v>3.7698000000000002E-2</v>
          </cell>
          <cell r="V43">
            <v>3.8358999999999997E-2</v>
          </cell>
          <cell r="W43">
            <v>3.9015000000000001E-2</v>
          </cell>
          <cell r="X43">
            <v>3.9667000000000001E-2</v>
          </cell>
          <cell r="Y43">
            <v>4.0315999999999998E-2</v>
          </cell>
          <cell r="Z43">
            <v>4.0961999999999998E-2</v>
          </cell>
          <cell r="AA43">
            <v>4.1605000000000003E-2</v>
          </cell>
          <cell r="AB43">
            <v>4.2244999999999998E-2</v>
          </cell>
          <cell r="AC43">
            <v>4.2882000000000003E-2</v>
          </cell>
          <cell r="AD43">
            <v>4.3513999999999997E-2</v>
          </cell>
          <cell r="AE43">
            <v>4.4143000000000002E-2</v>
          </cell>
          <cell r="AF43">
            <v>1.6889999999999999E-2</v>
          </cell>
        </row>
        <row r="44">
          <cell r="A44" t="str">
            <v>RKI000:fa_ColorTelevisi</v>
          </cell>
          <cell r="C44">
            <v>0.18509200000000001</v>
          </cell>
          <cell r="D44">
            <v>0.181559</v>
          </cell>
          <cell r="E44">
            <v>0.178365</v>
          </cell>
          <cell r="F44">
            <v>0.17569199999999999</v>
          </cell>
          <cell r="G44">
            <v>0.17295099999999999</v>
          </cell>
          <cell r="H44">
            <v>0.17014299999999999</v>
          </cell>
          <cell r="I44">
            <v>0.16719800000000001</v>
          </cell>
          <cell r="J44">
            <v>0.16413900000000001</v>
          </cell>
          <cell r="K44">
            <v>0.16098699999999999</v>
          </cell>
          <cell r="L44">
            <v>0.15786700000000001</v>
          </cell>
          <cell r="M44">
            <v>0.154866</v>
          </cell>
          <cell r="N44">
            <v>0.151867</v>
          </cell>
          <cell r="O44">
            <v>0.14899799999999999</v>
          </cell>
          <cell r="P44">
            <v>0.14658499999999999</v>
          </cell>
          <cell r="Q44">
            <v>0.14447299999999999</v>
          </cell>
          <cell r="R44">
            <v>0.142566</v>
          </cell>
          <cell r="S44">
            <v>0.14076</v>
          </cell>
          <cell r="T44">
            <v>0.13918900000000001</v>
          </cell>
          <cell r="U44">
            <v>0.13791</v>
          </cell>
          <cell r="V44">
            <v>0.136911</v>
          </cell>
          <cell r="W44">
            <v>0.13620699999999999</v>
          </cell>
          <cell r="X44">
            <v>0.13575499999999999</v>
          </cell>
          <cell r="Y44">
            <v>0.13553699999999999</v>
          </cell>
          <cell r="Z44">
            <v>0.13555200000000001</v>
          </cell>
          <cell r="AA44">
            <v>0.13580200000000001</v>
          </cell>
          <cell r="AB44">
            <v>0.136265</v>
          </cell>
          <cell r="AC44">
            <v>0.13685</v>
          </cell>
          <cell r="AD44">
            <v>0.13759299999999999</v>
          </cell>
          <cell r="AE44">
            <v>0.13852700000000001</v>
          </cell>
          <cell r="AF44">
            <v>-1.0296E-2</v>
          </cell>
        </row>
        <row r="45">
          <cell r="A45" t="str">
            <v>RKI000:fa_PersonalCompu</v>
          </cell>
          <cell r="C45">
            <v>0.120106</v>
          </cell>
          <cell r="D45">
            <v>0.118562</v>
          </cell>
          <cell r="E45">
            <v>0.11693099999999999</v>
          </cell>
          <cell r="F45">
            <v>0.11536299999999999</v>
          </cell>
          <cell r="G45">
            <v>0.113493</v>
          </cell>
          <cell r="H45">
            <v>0.111328</v>
          </cell>
          <cell r="I45">
            <v>0.108857</v>
          </cell>
          <cell r="J45">
            <v>0.106117</v>
          </cell>
          <cell r="K45">
            <v>0.103168</v>
          </cell>
          <cell r="L45">
            <v>0.100088</v>
          </cell>
          <cell r="M45">
            <v>9.6979999999999997E-2</v>
          </cell>
          <cell r="N45">
            <v>9.3785999999999994E-2</v>
          </cell>
          <cell r="O45">
            <v>9.0609999999999996E-2</v>
          </cell>
          <cell r="P45">
            <v>8.7647000000000003E-2</v>
          </cell>
          <cell r="Q45">
            <v>8.4848000000000007E-2</v>
          </cell>
          <cell r="R45">
            <v>8.2132999999999998E-2</v>
          </cell>
          <cell r="S45">
            <v>7.9492999999999994E-2</v>
          </cell>
          <cell r="T45">
            <v>7.7007999999999993E-2</v>
          </cell>
          <cell r="U45">
            <v>7.4726000000000001E-2</v>
          </cell>
          <cell r="V45">
            <v>7.2651999999999994E-2</v>
          </cell>
          <cell r="W45">
            <v>7.0824999999999999E-2</v>
          </cell>
          <cell r="X45">
            <v>6.9226999999999997E-2</v>
          </cell>
          <cell r="Y45">
            <v>6.7875000000000005E-2</v>
          </cell>
          <cell r="Z45">
            <v>6.6753000000000007E-2</v>
          </cell>
          <cell r="AA45">
            <v>6.5956000000000001E-2</v>
          </cell>
          <cell r="AB45">
            <v>6.5417000000000003E-2</v>
          </cell>
          <cell r="AC45">
            <v>6.5087000000000006E-2</v>
          </cell>
          <cell r="AD45">
            <v>6.4992999999999995E-2</v>
          </cell>
          <cell r="AE45">
            <v>6.5106999999999998E-2</v>
          </cell>
          <cell r="AF45">
            <v>-2.1631999999999998E-2</v>
          </cell>
        </row>
        <row r="46">
          <cell r="A46" t="str">
            <v>RKI000:fa_FurnaceFans</v>
          </cell>
          <cell r="C46">
            <v>8.9175000000000004E-2</v>
          </cell>
          <cell r="D46">
            <v>8.8249999999999995E-2</v>
          </cell>
          <cell r="E46">
            <v>7.9128000000000004E-2</v>
          </cell>
          <cell r="F46">
            <v>8.0093999999999999E-2</v>
          </cell>
          <cell r="G46">
            <v>8.0979999999999996E-2</v>
          </cell>
          <cell r="H46">
            <v>8.1729999999999997E-2</v>
          </cell>
          <cell r="I46">
            <v>8.2280000000000006E-2</v>
          </cell>
          <cell r="J46">
            <v>8.2540000000000002E-2</v>
          </cell>
          <cell r="K46">
            <v>8.2561999999999997E-2</v>
          </cell>
          <cell r="L46">
            <v>8.2343E-2</v>
          </cell>
          <cell r="M46">
            <v>8.1923999999999997E-2</v>
          </cell>
          <cell r="N46">
            <v>8.1309000000000006E-2</v>
          </cell>
          <cell r="O46">
            <v>8.0431000000000002E-2</v>
          </cell>
          <cell r="P46">
            <v>7.9390000000000002E-2</v>
          </cell>
          <cell r="Q46">
            <v>7.8254000000000004E-2</v>
          </cell>
          <cell r="R46">
            <v>7.7045000000000002E-2</v>
          </cell>
          <cell r="S46">
            <v>7.5693999999999997E-2</v>
          </cell>
          <cell r="T46">
            <v>7.4348999999999998E-2</v>
          </cell>
          <cell r="U46">
            <v>7.3050000000000004E-2</v>
          </cell>
          <cell r="V46">
            <v>7.1817000000000006E-2</v>
          </cell>
          <cell r="W46">
            <v>7.0639999999999994E-2</v>
          </cell>
          <cell r="X46">
            <v>6.9587999999999997E-2</v>
          </cell>
          <cell r="Y46">
            <v>6.8662000000000001E-2</v>
          </cell>
          <cell r="Z46">
            <v>6.7822999999999994E-2</v>
          </cell>
          <cell r="AA46">
            <v>6.7005999999999996E-2</v>
          </cell>
          <cell r="AB46">
            <v>6.6321000000000005E-2</v>
          </cell>
          <cell r="AC46">
            <v>6.5775E-2</v>
          </cell>
          <cell r="AD46">
            <v>6.5343999999999999E-2</v>
          </cell>
          <cell r="AE46">
            <v>6.4996999999999999E-2</v>
          </cell>
          <cell r="AF46">
            <v>-1.1231E-2</v>
          </cell>
        </row>
        <row r="47">
          <cell r="A47" t="str">
            <v>RKI000:fa_OtherUses</v>
          </cell>
          <cell r="C47">
            <v>1.7289920000000001</v>
          </cell>
          <cell r="D47">
            <v>1.778594</v>
          </cell>
          <cell r="E47">
            <v>1.805526</v>
          </cell>
          <cell r="F47">
            <v>1.8416680000000001</v>
          </cell>
          <cell r="G47">
            <v>1.877618</v>
          </cell>
          <cell r="H47">
            <v>1.9181360000000001</v>
          </cell>
          <cell r="I47">
            <v>1.9534260000000001</v>
          </cell>
          <cell r="J47">
            <v>1.984526</v>
          </cell>
          <cell r="K47">
            <v>2.015298</v>
          </cell>
          <cell r="L47">
            <v>2.045995</v>
          </cell>
          <cell r="M47">
            <v>2.0771999999999999</v>
          </cell>
          <cell r="N47">
            <v>2.1083090000000002</v>
          </cell>
          <cell r="O47">
            <v>2.1370680000000002</v>
          </cell>
          <cell r="P47">
            <v>2.1696040000000001</v>
          </cell>
          <cell r="Q47">
            <v>2.2045029999999999</v>
          </cell>
          <cell r="R47">
            <v>2.2416749999999999</v>
          </cell>
          <cell r="S47">
            <v>2.277666</v>
          </cell>
          <cell r="T47">
            <v>2.3144999999999998</v>
          </cell>
          <cell r="U47">
            <v>2.3536220000000001</v>
          </cell>
          <cell r="V47">
            <v>2.393605</v>
          </cell>
          <cell r="W47">
            <v>2.4362240000000002</v>
          </cell>
          <cell r="X47">
            <v>2.4803709999999999</v>
          </cell>
          <cell r="Y47">
            <v>2.5261019999999998</v>
          </cell>
          <cell r="Z47">
            <v>2.5735540000000001</v>
          </cell>
          <cell r="AA47">
            <v>2.6229239999999998</v>
          </cell>
          <cell r="AB47">
            <v>2.6745640000000002</v>
          </cell>
          <cell r="AC47">
            <v>2.727255</v>
          </cell>
          <cell r="AD47">
            <v>2.7817340000000002</v>
          </cell>
          <cell r="AE47">
            <v>2.8402690000000002</v>
          </cell>
          <cell r="AF47">
            <v>1.7885000000000002E-2</v>
          </cell>
        </row>
        <row r="48">
          <cell r="A48" t="str">
            <v>RKI000:fa_DeliveredEner</v>
          </cell>
          <cell r="C48">
            <v>5.2596420000000004</v>
          </cell>
          <cell r="D48">
            <v>5.1701290000000002</v>
          </cell>
          <cell r="E48">
            <v>5.2504400000000002</v>
          </cell>
          <cell r="F48">
            <v>5.3072759999999999</v>
          </cell>
          <cell r="G48">
            <v>5.3626420000000001</v>
          </cell>
          <cell r="H48">
            <v>5.4222320000000002</v>
          </cell>
          <cell r="I48">
            <v>5.4743199999999996</v>
          </cell>
          <cell r="J48">
            <v>5.5182950000000002</v>
          </cell>
          <cell r="K48">
            <v>5.5540880000000001</v>
          </cell>
          <cell r="L48">
            <v>5.5871940000000002</v>
          </cell>
          <cell r="M48">
            <v>5.6225040000000002</v>
          </cell>
          <cell r="N48">
            <v>5.6592840000000004</v>
          </cell>
          <cell r="O48">
            <v>5.694947</v>
          </cell>
          <cell r="P48">
            <v>5.742076</v>
          </cell>
          <cell r="Q48">
            <v>5.7953429999999999</v>
          </cell>
          <cell r="R48">
            <v>5.8523889999999996</v>
          </cell>
          <cell r="S48">
            <v>5.9070590000000003</v>
          </cell>
          <cell r="T48">
            <v>5.9634539999999996</v>
          </cell>
          <cell r="U48">
            <v>6.0202999999999998</v>
          </cell>
          <cell r="V48">
            <v>6.0802500000000004</v>
          </cell>
          <cell r="W48">
            <v>6.1456559999999998</v>
          </cell>
          <cell r="X48">
            <v>6.2151889999999996</v>
          </cell>
          <cell r="Y48">
            <v>6.2886449999999998</v>
          </cell>
          <cell r="Z48">
            <v>6.3656980000000001</v>
          </cell>
          <cell r="AA48">
            <v>6.4482220000000003</v>
          </cell>
          <cell r="AB48">
            <v>6.5356100000000001</v>
          </cell>
          <cell r="AC48">
            <v>6.6252180000000003</v>
          </cell>
          <cell r="AD48">
            <v>6.7176070000000001</v>
          </cell>
          <cell r="AE48">
            <v>6.816999</v>
          </cell>
          <cell r="AF48">
            <v>9.306E-3</v>
          </cell>
        </row>
        <row r="49">
          <cell r="A49" t="str">
            <v>RKI000:fa_OwnGeneration</v>
          </cell>
          <cell r="C49">
            <v>0.112023</v>
          </cell>
          <cell r="D49">
            <v>0.123458</v>
          </cell>
          <cell r="E49">
            <v>0.13652900000000001</v>
          </cell>
          <cell r="F49">
            <v>0.14977699999999999</v>
          </cell>
          <cell r="G49">
            <v>0.16300899999999999</v>
          </cell>
          <cell r="H49">
            <v>0.17658499999999999</v>
          </cell>
          <cell r="I49">
            <v>0.19053</v>
          </cell>
          <cell r="J49">
            <v>0.20494499999999999</v>
          </cell>
          <cell r="K49">
            <v>0.21981999999999999</v>
          </cell>
          <cell r="L49">
            <v>0.23524600000000001</v>
          </cell>
          <cell r="M49">
            <v>0.25148999999999999</v>
          </cell>
          <cell r="N49">
            <v>0.26793699999999998</v>
          </cell>
          <cell r="O49">
            <v>0.28465000000000001</v>
          </cell>
          <cell r="P49">
            <v>0.29947400000000002</v>
          </cell>
          <cell r="Q49">
            <v>0.31491799999999998</v>
          </cell>
          <cell r="R49">
            <v>0.33096799999999998</v>
          </cell>
          <cell r="S49">
            <v>0.34801199999999999</v>
          </cell>
          <cell r="T49">
            <v>0.36618699999999998</v>
          </cell>
          <cell r="U49">
            <v>0.38540000000000002</v>
          </cell>
          <cell r="V49">
            <v>0.40570899999999999</v>
          </cell>
          <cell r="W49">
            <v>0.427124</v>
          </cell>
          <cell r="X49">
            <v>0.44966</v>
          </cell>
          <cell r="Y49">
            <v>0.47307100000000002</v>
          </cell>
          <cell r="Z49">
            <v>0.49757400000000002</v>
          </cell>
          <cell r="AA49">
            <v>0.52299700000000005</v>
          </cell>
          <cell r="AB49">
            <v>0.54935500000000004</v>
          </cell>
          <cell r="AC49">
            <v>0.57694599999999996</v>
          </cell>
          <cell r="AD49">
            <v>0.60526800000000003</v>
          </cell>
          <cell r="AE49">
            <v>0.63452399999999998</v>
          </cell>
          <cell r="AF49">
            <v>6.3893000000000005E-2</v>
          </cell>
        </row>
        <row r="50">
          <cell r="A50" t="str">
            <v>RKI000:fa_PurchasedElec</v>
          </cell>
          <cell r="C50">
            <v>5.1476179999999996</v>
          </cell>
          <cell r="D50">
            <v>5.0466709999999999</v>
          </cell>
          <cell r="E50">
            <v>5.1139109999999999</v>
          </cell>
          <cell r="F50">
            <v>5.1574989999999996</v>
          </cell>
          <cell r="G50">
            <v>5.1996339999999996</v>
          </cell>
          <cell r="H50">
            <v>5.2456469999999999</v>
          </cell>
          <cell r="I50">
            <v>5.2837899999999998</v>
          </cell>
          <cell r="J50">
            <v>5.3133499999999998</v>
          </cell>
          <cell r="K50">
            <v>5.3342679999999998</v>
          </cell>
          <cell r="L50">
            <v>5.3519490000000003</v>
          </cell>
          <cell r="M50">
            <v>5.3710139999999997</v>
          </cell>
          <cell r="N50">
            <v>5.3913460000000004</v>
          </cell>
          <cell r="O50">
            <v>5.4102969999999999</v>
          </cell>
          <cell r="P50">
            <v>5.4426019999999999</v>
          </cell>
          <cell r="Q50">
            <v>5.4804250000000003</v>
          </cell>
          <cell r="R50">
            <v>5.5214210000000001</v>
          </cell>
          <cell r="S50">
            <v>5.5590469999999996</v>
          </cell>
          <cell r="T50">
            <v>5.5972670000000004</v>
          </cell>
          <cell r="U50">
            <v>5.6349</v>
          </cell>
          <cell r="V50">
            <v>5.6745409999999996</v>
          </cell>
          <cell r="W50">
            <v>5.7185319999999997</v>
          </cell>
          <cell r="X50">
            <v>5.7655289999999999</v>
          </cell>
          <cell r="Y50">
            <v>5.8155739999999998</v>
          </cell>
          <cell r="Z50">
            <v>5.8681239999999999</v>
          </cell>
          <cell r="AA50">
            <v>5.9252250000000002</v>
          </cell>
          <cell r="AB50">
            <v>5.9862549999999999</v>
          </cell>
          <cell r="AC50">
            <v>6.0482719999999999</v>
          </cell>
          <cell r="AD50">
            <v>6.1123390000000004</v>
          </cell>
          <cell r="AE50">
            <v>6.1824750000000002</v>
          </cell>
          <cell r="AF50">
            <v>6.5640000000000004E-3</v>
          </cell>
        </row>
        <row r="53">
          <cell r="A53" t="str">
            <v>RKI000:ga_SpaceHeating</v>
          </cell>
          <cell r="C53">
            <v>3.7369300000000001</v>
          </cell>
          <cell r="D53">
            <v>3.7861340000000001</v>
          </cell>
          <cell r="E53">
            <v>3.5242059999999999</v>
          </cell>
          <cell r="F53">
            <v>3.5347719999999998</v>
          </cell>
          <cell r="G53">
            <v>3.5407920000000002</v>
          </cell>
          <cell r="H53">
            <v>3.5382799999999999</v>
          </cell>
          <cell r="I53">
            <v>3.5293040000000002</v>
          </cell>
          <cell r="J53">
            <v>3.510945</v>
          </cell>
          <cell r="K53">
            <v>3.4878969999999998</v>
          </cell>
          <cell r="L53">
            <v>3.4622350000000002</v>
          </cell>
          <cell r="M53">
            <v>3.4365359999999998</v>
          </cell>
          <cell r="N53">
            <v>3.41919</v>
          </cell>
          <cell r="O53">
            <v>3.3989539999999998</v>
          </cell>
          <cell r="P53">
            <v>3.379413</v>
          </cell>
          <cell r="Q53">
            <v>3.362053</v>
          </cell>
          <cell r="R53">
            <v>3.3461120000000002</v>
          </cell>
          <cell r="S53">
            <v>3.3294380000000001</v>
          </cell>
          <cell r="T53">
            <v>3.3147989999999998</v>
          </cell>
          <cell r="U53">
            <v>3.3015089999999998</v>
          </cell>
          <cell r="V53">
            <v>3.2886820000000001</v>
          </cell>
          <cell r="W53">
            <v>3.2766220000000001</v>
          </cell>
          <cell r="X53">
            <v>3.2663669999999998</v>
          </cell>
          <cell r="Y53">
            <v>3.2576480000000001</v>
          </cell>
          <cell r="Z53">
            <v>3.2478159999999998</v>
          </cell>
          <cell r="AA53">
            <v>3.2346270000000001</v>
          </cell>
          <cell r="AB53">
            <v>3.2227749999999999</v>
          </cell>
          <cell r="AC53">
            <v>3.212637</v>
          </cell>
          <cell r="AD53">
            <v>3.2025510000000001</v>
          </cell>
          <cell r="AE53">
            <v>3.191122</v>
          </cell>
          <cell r="AF53">
            <v>-5.6230000000000004E-3</v>
          </cell>
        </row>
        <row r="54">
          <cell r="A54" t="str">
            <v>RKI000:ga_SpaceCooling</v>
          </cell>
          <cell r="C54">
            <v>5.8888000000000003E-2</v>
          </cell>
          <cell r="D54">
            <v>5.0529999999999999E-2</v>
          </cell>
          <cell r="E54">
            <v>5.9461E-2</v>
          </cell>
          <cell r="F54">
            <v>5.9824000000000002E-2</v>
          </cell>
          <cell r="G54">
            <v>6.0086000000000001E-2</v>
          </cell>
          <cell r="H54">
            <v>6.0236999999999999E-2</v>
          </cell>
          <cell r="I54">
            <v>6.0283000000000003E-2</v>
          </cell>
          <cell r="J54">
            <v>6.0234999999999997E-2</v>
          </cell>
          <cell r="K54">
            <v>6.0099E-2</v>
          </cell>
          <cell r="L54">
            <v>5.9889999999999999E-2</v>
          </cell>
          <cell r="M54">
            <v>5.9665999999999997E-2</v>
          </cell>
          <cell r="N54">
            <v>5.9420000000000001E-2</v>
          </cell>
          <cell r="O54">
            <v>5.9214999999999997E-2</v>
          </cell>
          <cell r="P54">
            <v>5.9098999999999999E-2</v>
          </cell>
          <cell r="Q54">
            <v>5.9116000000000002E-2</v>
          </cell>
          <cell r="R54">
            <v>5.9265999999999999E-2</v>
          </cell>
          <cell r="S54">
            <v>5.9430999999999998E-2</v>
          </cell>
          <cell r="T54">
            <v>5.9636000000000002E-2</v>
          </cell>
          <cell r="U54">
            <v>5.9840999999999998E-2</v>
          </cell>
          <cell r="V54">
            <v>6.0023E-2</v>
          </cell>
          <cell r="W54">
            <v>6.0231E-2</v>
          </cell>
          <cell r="X54">
            <v>6.0454000000000001E-2</v>
          </cell>
          <cell r="Y54">
            <v>6.0706000000000003E-2</v>
          </cell>
          <cell r="Z54">
            <v>6.0935999999999997E-2</v>
          </cell>
          <cell r="AA54">
            <v>6.1136999999999997E-2</v>
          </cell>
          <cell r="AB54">
            <v>6.1339999999999999E-2</v>
          </cell>
          <cell r="AC54">
            <v>6.1596999999999999E-2</v>
          </cell>
          <cell r="AD54">
            <v>6.1870000000000001E-2</v>
          </cell>
          <cell r="AE54">
            <v>6.2121999999999997E-2</v>
          </cell>
          <cell r="AF54">
            <v>1.9109999999999999E-3</v>
          </cell>
        </row>
        <row r="55">
          <cell r="A55" t="str">
            <v>RKI000:ga_WaterHeating</v>
          </cell>
          <cell r="C55">
            <v>0.98298799999999997</v>
          </cell>
          <cell r="D55">
            <v>0.980209</v>
          </cell>
          <cell r="E55">
            <v>0.98977099999999996</v>
          </cell>
          <cell r="F55">
            <v>1.0055149999999999</v>
          </cell>
          <cell r="G55">
            <v>1.0222389999999999</v>
          </cell>
          <cell r="H55">
            <v>1.038243</v>
          </cell>
          <cell r="I55">
            <v>1.0537510000000001</v>
          </cell>
          <cell r="J55">
            <v>1.066705</v>
          </cell>
          <cell r="K55">
            <v>1.078192</v>
          </cell>
          <cell r="L55">
            <v>1.087593</v>
          </cell>
          <cell r="M55">
            <v>1.096298</v>
          </cell>
          <cell r="N55">
            <v>1.1049169999999999</v>
          </cell>
          <cell r="O55">
            <v>1.1131009999999999</v>
          </cell>
          <cell r="P55">
            <v>1.121259</v>
          </cell>
          <cell r="Q55">
            <v>1.1294930000000001</v>
          </cell>
          <cell r="R55">
            <v>1.13727</v>
          </cell>
          <cell r="S55">
            <v>1.1440520000000001</v>
          </cell>
          <cell r="T55">
            <v>1.1511439999999999</v>
          </cell>
          <cell r="U55">
            <v>1.158029</v>
          </cell>
          <cell r="V55">
            <v>1.1645909999999999</v>
          </cell>
          <cell r="W55">
            <v>1.1712849999999999</v>
          </cell>
          <cell r="X55">
            <v>1.178668</v>
          </cell>
          <cell r="Y55">
            <v>1.186804</v>
          </cell>
          <cell r="Z55">
            <v>1.1945509999999999</v>
          </cell>
          <cell r="AA55">
            <v>1.1994590000000001</v>
          </cell>
          <cell r="AB55">
            <v>1.205508</v>
          </cell>
          <cell r="AC55">
            <v>1.2130890000000001</v>
          </cell>
          <cell r="AD55">
            <v>1.221263</v>
          </cell>
          <cell r="AE55">
            <v>1.2289669999999999</v>
          </cell>
          <cell r="AF55">
            <v>8.0079999999999995E-3</v>
          </cell>
        </row>
        <row r="56">
          <cell r="A56" t="str">
            <v>RKI000:ga_Cooking</v>
          </cell>
          <cell r="C56">
            <v>0.10353900000000001</v>
          </cell>
          <cell r="D56">
            <v>0.10372099999999999</v>
          </cell>
          <cell r="E56">
            <v>0.10392999999999999</v>
          </cell>
          <cell r="F56">
            <v>0.104173</v>
          </cell>
          <cell r="G56">
            <v>0.104412</v>
          </cell>
          <cell r="H56">
            <v>0.10465000000000001</v>
          </cell>
          <cell r="I56">
            <v>0.10492</v>
          </cell>
          <cell r="J56">
            <v>0.105265</v>
          </cell>
          <cell r="K56">
            <v>0.10567799999999999</v>
          </cell>
          <cell r="L56">
            <v>0.10617600000000001</v>
          </cell>
          <cell r="M56">
            <v>0.10677300000000001</v>
          </cell>
          <cell r="N56">
            <v>0.107469</v>
          </cell>
          <cell r="O56">
            <v>0.108208</v>
          </cell>
          <cell r="P56">
            <v>0.109004</v>
          </cell>
          <cell r="Q56">
            <v>0.10985200000000001</v>
          </cell>
          <cell r="R56">
            <v>0.11074299999999999</v>
          </cell>
          <cell r="S56">
            <v>0.111655</v>
          </cell>
          <cell r="T56">
            <v>0.11258700000000001</v>
          </cell>
          <cell r="U56">
            <v>0.113552</v>
          </cell>
          <cell r="V56">
            <v>0.11454499999999999</v>
          </cell>
          <cell r="W56">
            <v>0.11555799999999999</v>
          </cell>
          <cell r="X56">
            <v>0.116595</v>
          </cell>
          <cell r="Y56">
            <v>0.117656</v>
          </cell>
          <cell r="Z56">
            <v>0.11873599999999999</v>
          </cell>
          <cell r="AA56">
            <v>0.119822</v>
          </cell>
          <cell r="AB56">
            <v>0.120911</v>
          </cell>
          <cell r="AC56">
            <v>0.121992</v>
          </cell>
          <cell r="AD56">
            <v>0.123053</v>
          </cell>
          <cell r="AE56">
            <v>0.12409000000000001</v>
          </cell>
          <cell r="AF56">
            <v>6.4869999999999997E-3</v>
          </cell>
        </row>
        <row r="57">
          <cell r="A57" t="str">
            <v>RKI000:ga_ClothesDryers</v>
          </cell>
          <cell r="C57">
            <v>3.9712999999999998E-2</v>
          </cell>
          <cell r="D57">
            <v>4.0030999999999997E-2</v>
          </cell>
          <cell r="E57">
            <v>4.0827000000000002E-2</v>
          </cell>
          <cell r="F57">
            <v>4.1871999999999999E-2</v>
          </cell>
          <cell r="G57">
            <v>4.2965000000000003E-2</v>
          </cell>
          <cell r="H57">
            <v>4.4041999999999998E-2</v>
          </cell>
          <cell r="I57">
            <v>4.5060000000000003E-2</v>
          </cell>
          <cell r="J57">
            <v>4.5927000000000003E-2</v>
          </cell>
          <cell r="K57">
            <v>4.6698000000000003E-2</v>
          </cell>
          <cell r="L57">
            <v>4.7412999999999997E-2</v>
          </cell>
          <cell r="M57">
            <v>4.8115999999999999E-2</v>
          </cell>
          <cell r="N57">
            <v>4.879E-2</v>
          </cell>
          <cell r="O57">
            <v>4.9444000000000002E-2</v>
          </cell>
          <cell r="P57">
            <v>5.008E-2</v>
          </cell>
          <cell r="Q57">
            <v>5.0721000000000002E-2</v>
          </cell>
          <cell r="R57">
            <v>5.1386000000000001E-2</v>
          </cell>
          <cell r="S57">
            <v>5.2047999999999997E-2</v>
          </cell>
          <cell r="T57">
            <v>5.2755000000000003E-2</v>
          </cell>
          <cell r="U57">
            <v>5.3475000000000002E-2</v>
          </cell>
          <cell r="V57">
            <v>5.4198000000000003E-2</v>
          </cell>
          <cell r="W57">
            <v>5.4938000000000001E-2</v>
          </cell>
          <cell r="X57">
            <v>5.5710999999999997E-2</v>
          </cell>
          <cell r="Y57">
            <v>5.6512E-2</v>
          </cell>
          <cell r="Z57">
            <v>5.7282E-2</v>
          </cell>
          <cell r="AA57">
            <v>5.7895000000000002E-2</v>
          </cell>
          <cell r="AB57">
            <v>5.8550999999999999E-2</v>
          </cell>
          <cell r="AC57">
            <v>5.9274E-2</v>
          </cell>
          <cell r="AD57">
            <v>6.0025000000000002E-2</v>
          </cell>
          <cell r="AE57">
            <v>6.0749999999999998E-2</v>
          </cell>
          <cell r="AF57">
            <v>1.5298000000000001E-2</v>
          </cell>
        </row>
        <row r="58">
          <cell r="A58" t="str">
            <v>RKI000:ga_OtherNatGas</v>
          </cell>
          <cell r="C58">
            <v>0.22733500000000001</v>
          </cell>
          <cell r="D58">
            <v>0.225826</v>
          </cell>
          <cell r="E58">
            <v>0.22627800000000001</v>
          </cell>
          <cell r="F58">
            <v>0.22780500000000001</v>
          </cell>
          <cell r="G58">
            <v>0.22943</v>
          </cell>
          <cell r="H58">
            <v>0.23081199999999999</v>
          </cell>
          <cell r="I58">
            <v>0.23187099999999999</v>
          </cell>
          <cell r="J58">
            <v>0.23214099999999999</v>
          </cell>
          <cell r="K58">
            <v>0.23191100000000001</v>
          </cell>
          <cell r="L58">
            <v>0.23139599999999999</v>
          </cell>
          <cell r="M58">
            <v>0.23083100000000001</v>
          </cell>
          <cell r="N58">
            <v>0.23017299999999999</v>
          </cell>
          <cell r="O58">
            <v>0.22950300000000001</v>
          </cell>
          <cell r="P58">
            <v>0.22885800000000001</v>
          </cell>
          <cell r="Q58">
            <v>0.22833500000000001</v>
          </cell>
          <cell r="R58">
            <v>0.22784299999999999</v>
          </cell>
          <cell r="S58">
            <v>0.227266</v>
          </cell>
          <cell r="T58">
            <v>0.22681899999999999</v>
          </cell>
          <cell r="U58">
            <v>0.226353</v>
          </cell>
          <cell r="V58">
            <v>0.225855</v>
          </cell>
          <cell r="W58">
            <v>0.225413</v>
          </cell>
          <cell r="X58">
            <v>0.22509299999999999</v>
          </cell>
          <cell r="Y58">
            <v>0.22487799999999999</v>
          </cell>
          <cell r="Z58">
            <v>0.22455700000000001</v>
          </cell>
          <cell r="AA58">
            <v>0.22354599999999999</v>
          </cell>
          <cell r="AB58">
            <v>0.222772</v>
          </cell>
          <cell r="AC58">
            <v>0.22233800000000001</v>
          </cell>
          <cell r="AD58">
            <v>0.22208800000000001</v>
          </cell>
          <cell r="AE58">
            <v>0.22178899999999999</v>
          </cell>
          <cell r="AF58">
            <v>-8.8199999999999997E-4</v>
          </cell>
        </row>
        <row r="59">
          <cell r="A59" t="str">
            <v>RKI000:ga_DeliveredEner</v>
          </cell>
          <cell r="C59">
            <v>5.1493919999999997</v>
          </cell>
          <cell r="D59">
            <v>5.1864509999999999</v>
          </cell>
          <cell r="E59">
            <v>4.9444739999999996</v>
          </cell>
          <cell r="F59">
            <v>4.9739610000000001</v>
          </cell>
          <cell r="G59">
            <v>4.9999250000000002</v>
          </cell>
          <cell r="H59">
            <v>5.0162659999999999</v>
          </cell>
          <cell r="I59">
            <v>5.0251890000000001</v>
          </cell>
          <cell r="J59">
            <v>5.021217</v>
          </cell>
          <cell r="K59">
            <v>5.0104759999999997</v>
          </cell>
          <cell r="L59">
            <v>4.9947030000000003</v>
          </cell>
          <cell r="M59">
            <v>4.9782209999999996</v>
          </cell>
          <cell r="N59">
            <v>4.9699590000000002</v>
          </cell>
          <cell r="O59">
            <v>4.9584260000000002</v>
          </cell>
          <cell r="P59">
            <v>4.9477130000000002</v>
          </cell>
          <cell r="Q59">
            <v>4.9395699999999998</v>
          </cell>
          <cell r="R59">
            <v>4.9326210000000001</v>
          </cell>
          <cell r="S59">
            <v>4.9238910000000002</v>
          </cell>
          <cell r="T59">
            <v>4.9177400000000002</v>
          </cell>
          <cell r="U59">
            <v>4.9127590000000003</v>
          </cell>
          <cell r="V59">
            <v>4.9078949999999999</v>
          </cell>
          <cell r="W59">
            <v>4.9040470000000003</v>
          </cell>
          <cell r="X59">
            <v>4.9028879999999999</v>
          </cell>
          <cell r="Y59">
            <v>4.904204</v>
          </cell>
          <cell r="Z59">
            <v>4.9038760000000003</v>
          </cell>
          <cell r="AA59">
            <v>4.8964850000000002</v>
          </cell>
          <cell r="AB59">
            <v>4.8918569999999999</v>
          </cell>
          <cell r="AC59">
            <v>4.8909269999999996</v>
          </cell>
          <cell r="AD59">
            <v>4.8908509999999996</v>
          </cell>
          <cell r="AE59">
            <v>4.8888410000000002</v>
          </cell>
          <cell r="AF59">
            <v>-1.853E-3</v>
          </cell>
        </row>
        <row r="62">
          <cell r="A62" t="str">
            <v>RKI000:ha_SpaceHeating</v>
          </cell>
          <cell r="C62">
            <v>0.38192500000000001</v>
          </cell>
          <cell r="D62">
            <v>0.38353599999999999</v>
          </cell>
          <cell r="E62">
            <v>0.32749</v>
          </cell>
          <cell r="F62">
            <v>0.323264</v>
          </cell>
          <cell r="G62">
            <v>0.31815500000000002</v>
          </cell>
          <cell r="H62">
            <v>0.31265199999999999</v>
          </cell>
          <cell r="I62">
            <v>0.30687900000000001</v>
          </cell>
          <cell r="J62">
            <v>0.300867</v>
          </cell>
          <cell r="K62">
            <v>0.29493999999999998</v>
          </cell>
          <cell r="L62">
            <v>0.289076</v>
          </cell>
          <cell r="M62">
            <v>0.28336600000000001</v>
          </cell>
          <cell r="N62">
            <v>0.27821800000000002</v>
          </cell>
          <cell r="O62">
            <v>0.273003</v>
          </cell>
          <cell r="P62">
            <v>0.26784599999999997</v>
          </cell>
          <cell r="Q62">
            <v>0.26289899999999999</v>
          </cell>
          <cell r="R62">
            <v>0.25812299999999999</v>
          </cell>
          <cell r="S62">
            <v>0.25350699999999998</v>
          </cell>
          <cell r="T62">
            <v>0.24901699999999999</v>
          </cell>
          <cell r="U62">
            <v>0.24471499999999999</v>
          </cell>
          <cell r="V62">
            <v>0.240453</v>
          </cell>
          <cell r="W62">
            <v>0.236259</v>
          </cell>
          <cell r="X62">
            <v>0.232016</v>
          </cell>
          <cell r="Y62">
            <v>0.22792000000000001</v>
          </cell>
          <cell r="Z62">
            <v>0.223829</v>
          </cell>
          <cell r="AA62">
            <v>0.219666</v>
          </cell>
          <cell r="AB62">
            <v>0.21551799999999999</v>
          </cell>
          <cell r="AC62">
            <v>0.21145800000000001</v>
          </cell>
          <cell r="AD62">
            <v>0.20741999999999999</v>
          </cell>
          <cell r="AE62">
            <v>0.203485</v>
          </cell>
          <cell r="AF62">
            <v>-2.2235999999999999E-2</v>
          </cell>
        </row>
        <row r="63">
          <cell r="A63" t="str">
            <v>RKI000:ha_WaterHeating</v>
          </cell>
          <cell r="C63">
            <v>4.3041000000000003E-2</v>
          </cell>
          <cell r="D63">
            <v>4.0314999999999997E-2</v>
          </cell>
          <cell r="E63">
            <v>3.8573000000000003E-2</v>
          </cell>
          <cell r="F63">
            <v>3.7465999999999999E-2</v>
          </cell>
          <cell r="G63">
            <v>3.6442000000000002E-2</v>
          </cell>
          <cell r="H63">
            <v>3.5552E-2</v>
          </cell>
          <cell r="I63">
            <v>3.4810000000000001E-2</v>
          </cell>
          <cell r="J63">
            <v>3.4218999999999999E-2</v>
          </cell>
          <cell r="K63">
            <v>3.3803E-2</v>
          </cell>
          <cell r="L63">
            <v>3.3316999999999999E-2</v>
          </cell>
          <cell r="M63">
            <v>3.2805000000000001E-2</v>
          </cell>
          <cell r="N63">
            <v>3.227E-2</v>
          </cell>
          <cell r="O63">
            <v>3.1734999999999999E-2</v>
          </cell>
          <cell r="P63">
            <v>3.1182000000000001E-2</v>
          </cell>
          <cell r="Q63">
            <v>3.0637000000000001E-2</v>
          </cell>
          <cell r="R63">
            <v>3.0092000000000001E-2</v>
          </cell>
          <cell r="S63">
            <v>2.9555999999999999E-2</v>
          </cell>
          <cell r="T63">
            <v>2.9034000000000001E-2</v>
          </cell>
          <cell r="U63">
            <v>2.8531000000000001E-2</v>
          </cell>
          <cell r="V63">
            <v>2.8038E-2</v>
          </cell>
          <cell r="W63">
            <v>2.7574000000000001E-2</v>
          </cell>
          <cell r="X63">
            <v>2.7129E-2</v>
          </cell>
          <cell r="Y63">
            <v>2.6714999999999999E-2</v>
          </cell>
          <cell r="Z63">
            <v>2.6321000000000001E-2</v>
          </cell>
          <cell r="AA63">
            <v>2.5933000000000001E-2</v>
          </cell>
          <cell r="AB63">
            <v>2.5562999999999999E-2</v>
          </cell>
          <cell r="AC63">
            <v>2.5212999999999999E-2</v>
          </cell>
          <cell r="AD63">
            <v>2.4871000000000001E-2</v>
          </cell>
          <cell r="AE63">
            <v>2.4542000000000001E-2</v>
          </cell>
          <cell r="AF63">
            <v>-1.9862999999999999E-2</v>
          </cell>
        </row>
        <row r="64">
          <cell r="A64" t="str">
            <v>RKI000:Other_ha_ha</v>
          </cell>
          <cell r="C64">
            <v>7.5310000000000004E-3</v>
          </cell>
          <cell r="D64">
            <v>7.3670000000000003E-3</v>
          </cell>
          <cell r="E64">
            <v>7.3299999999999997E-3</v>
          </cell>
          <cell r="F64">
            <v>7.3689999999999997E-3</v>
          </cell>
          <cell r="G64">
            <v>7.3889999999999997E-3</v>
          </cell>
          <cell r="H64">
            <v>7.3969999999999999E-3</v>
          </cell>
          <cell r="I64">
            <v>7.3959999999999998E-3</v>
          </cell>
          <cell r="J64">
            <v>7.3850000000000001E-3</v>
          </cell>
          <cell r="K64">
            <v>7.3699999999999998E-3</v>
          </cell>
          <cell r="L64">
            <v>7.3499999999999998E-3</v>
          </cell>
          <cell r="M64">
            <v>7.3309999999999998E-3</v>
          </cell>
          <cell r="N64">
            <v>7.3119999999999999E-3</v>
          </cell>
          <cell r="O64">
            <v>7.293E-3</v>
          </cell>
          <cell r="P64">
            <v>7.2750000000000002E-3</v>
          </cell>
          <cell r="Q64">
            <v>7.2570000000000004E-3</v>
          </cell>
          <cell r="R64">
            <v>7.2389999999999998E-3</v>
          </cell>
          <cell r="S64">
            <v>7.2220000000000001E-3</v>
          </cell>
          <cell r="T64">
            <v>7.2049999999999996E-3</v>
          </cell>
          <cell r="U64">
            <v>7.1890000000000001E-3</v>
          </cell>
          <cell r="V64">
            <v>7.1710000000000003E-3</v>
          </cell>
          <cell r="W64">
            <v>7.1549999999999999E-3</v>
          </cell>
          <cell r="X64">
            <v>7.1390000000000004E-3</v>
          </cell>
          <cell r="Y64">
            <v>7.1250000000000003E-3</v>
          </cell>
          <cell r="Z64">
            <v>7.1110000000000001E-3</v>
          </cell>
          <cell r="AA64">
            <v>7.0930000000000003E-3</v>
          </cell>
          <cell r="AB64">
            <v>7.0759999999999998E-3</v>
          </cell>
          <cell r="AC64">
            <v>7.0609999999999996E-3</v>
          </cell>
          <cell r="AD64">
            <v>7.0470000000000003E-3</v>
          </cell>
          <cell r="AE64">
            <v>7.0330000000000002E-3</v>
          </cell>
          <cell r="AF64">
            <v>-2.4420000000000002E-3</v>
          </cell>
        </row>
        <row r="65">
          <cell r="A65" t="str">
            <v>RKI000:ha_DeliveredEner</v>
          </cell>
          <cell r="C65">
            <v>0.43249700000000002</v>
          </cell>
          <cell r="D65">
            <v>0.43121700000000002</v>
          </cell>
          <cell r="E65">
            <v>0.37339299999999997</v>
          </cell>
          <cell r="F65">
            <v>0.36809900000000001</v>
          </cell>
          <cell r="G65">
            <v>0.36198599999999997</v>
          </cell>
          <cell r="H65">
            <v>0.355601</v>
          </cell>
          <cell r="I65">
            <v>0.34908499999999998</v>
          </cell>
          <cell r="J65">
            <v>0.34247100000000003</v>
          </cell>
          <cell r="K65">
            <v>0.336113</v>
          </cell>
          <cell r="L65">
            <v>0.32974399999999998</v>
          </cell>
          <cell r="M65">
            <v>0.32350200000000001</v>
          </cell>
          <cell r="N65">
            <v>0.317799</v>
          </cell>
          <cell r="O65">
            <v>0.31203199999999998</v>
          </cell>
          <cell r="P65">
            <v>0.30630299999999999</v>
          </cell>
          <cell r="Q65">
            <v>0.30079400000000001</v>
          </cell>
          <cell r="R65">
            <v>0.29545399999999999</v>
          </cell>
          <cell r="S65">
            <v>0.29028399999999999</v>
          </cell>
          <cell r="T65">
            <v>0.28525600000000001</v>
          </cell>
          <cell r="U65">
            <v>0.28043400000000002</v>
          </cell>
          <cell r="V65">
            <v>0.27566299999999999</v>
          </cell>
          <cell r="W65">
            <v>0.27098800000000001</v>
          </cell>
          <cell r="X65">
            <v>0.26628299999999999</v>
          </cell>
          <cell r="Y65">
            <v>0.26175999999999999</v>
          </cell>
          <cell r="Z65">
            <v>0.25726100000000002</v>
          </cell>
          <cell r="AA65">
            <v>0.25269200000000003</v>
          </cell>
          <cell r="AB65">
            <v>0.24818499999999999</v>
          </cell>
          <cell r="AC65">
            <v>0.24379000000000001</v>
          </cell>
          <cell r="AD65">
            <v>0.239424</v>
          </cell>
          <cell r="AE65">
            <v>0.23517399999999999</v>
          </cell>
          <cell r="AF65">
            <v>-2.1524000000000001E-2</v>
          </cell>
        </row>
        <row r="68">
          <cell r="A68" t="str">
            <v>RKI000:ia_SpaceHeating</v>
          </cell>
          <cell r="C68">
            <v>0.340393</v>
          </cell>
          <cell r="D68">
            <v>0.32860299999999998</v>
          </cell>
          <cell r="E68">
            <v>0.298348</v>
          </cell>
          <cell r="F68">
            <v>0.29450799999999999</v>
          </cell>
          <cell r="G68">
            <v>0.29172100000000001</v>
          </cell>
          <cell r="H68">
            <v>0.28928799999999999</v>
          </cell>
          <cell r="I68">
            <v>0.28668399999999999</v>
          </cell>
          <cell r="J68">
            <v>0.283808</v>
          </cell>
          <cell r="K68">
            <v>0.28064499999999998</v>
          </cell>
          <cell r="L68">
            <v>0.27730500000000002</v>
          </cell>
          <cell r="M68">
            <v>0.27384999999999998</v>
          </cell>
          <cell r="N68">
            <v>0.27067099999999999</v>
          </cell>
          <cell r="O68">
            <v>0.26741599999999999</v>
          </cell>
          <cell r="P68">
            <v>0.26435500000000001</v>
          </cell>
          <cell r="Q68">
            <v>0.26152700000000001</v>
          </cell>
          <cell r="R68">
            <v>0.25891500000000001</v>
          </cell>
          <cell r="S68">
            <v>0.25636999999999999</v>
          </cell>
          <cell r="T68">
            <v>0.25396800000000003</v>
          </cell>
          <cell r="U68">
            <v>0.25170300000000001</v>
          </cell>
          <cell r="V68">
            <v>0.24954599999999999</v>
          </cell>
          <cell r="W68">
            <v>0.247417</v>
          </cell>
          <cell r="X68">
            <v>0.24538499999999999</v>
          </cell>
          <cell r="Y68">
            <v>0.24345900000000001</v>
          </cell>
          <cell r="Z68">
            <v>0.241594</v>
          </cell>
          <cell r="AA68">
            <v>0.239707</v>
          </cell>
          <cell r="AB68">
            <v>0.23788400000000001</v>
          </cell>
          <cell r="AC68">
            <v>0.23608100000000001</v>
          </cell>
          <cell r="AD68">
            <v>0.23432800000000001</v>
          </cell>
          <cell r="AE68">
            <v>0.23263400000000001</v>
          </cell>
          <cell r="AF68">
            <v>-1.3502E-2</v>
          </cell>
        </row>
        <row r="69">
          <cell r="A69" t="str">
            <v>RKI000:ia_WaterHeating</v>
          </cell>
          <cell r="C69">
            <v>6.0220999999999997E-2</v>
          </cell>
          <cell r="D69">
            <v>5.7038999999999999E-2</v>
          </cell>
          <cell r="E69">
            <v>5.4758000000000001E-2</v>
          </cell>
          <cell r="F69">
            <v>5.3261999999999997E-2</v>
          </cell>
          <cell r="G69">
            <v>5.2171000000000002E-2</v>
          </cell>
          <cell r="H69">
            <v>5.1295E-2</v>
          </cell>
          <cell r="I69">
            <v>5.0535999999999998E-2</v>
          </cell>
          <cell r="J69">
            <v>4.9869999999999998E-2</v>
          </cell>
          <cell r="K69">
            <v>4.9292999999999997E-2</v>
          </cell>
          <cell r="L69">
            <v>4.8556000000000002E-2</v>
          </cell>
          <cell r="M69">
            <v>4.7706999999999999E-2</v>
          </cell>
          <cell r="N69">
            <v>4.6803999999999998E-2</v>
          </cell>
          <cell r="O69">
            <v>4.5865999999999997E-2</v>
          </cell>
          <cell r="P69">
            <v>4.4928000000000003E-2</v>
          </cell>
          <cell r="Q69">
            <v>4.4021999999999999E-2</v>
          </cell>
          <cell r="R69">
            <v>4.3145000000000003E-2</v>
          </cell>
          <cell r="S69">
            <v>4.2285999999999997E-2</v>
          </cell>
          <cell r="T69">
            <v>4.1473000000000003E-2</v>
          </cell>
          <cell r="U69">
            <v>4.0703999999999997E-2</v>
          </cell>
          <cell r="V69">
            <v>3.9976999999999999E-2</v>
          </cell>
          <cell r="W69">
            <v>3.9300000000000002E-2</v>
          </cell>
          <cell r="X69">
            <v>3.8684999999999997E-2</v>
          </cell>
          <cell r="Y69">
            <v>3.8130999999999998E-2</v>
          </cell>
          <cell r="Z69">
            <v>3.7622999999999997E-2</v>
          </cell>
          <cell r="AA69">
            <v>3.7130000000000003E-2</v>
          </cell>
          <cell r="AB69">
            <v>3.6677000000000001E-2</v>
          </cell>
          <cell r="AC69">
            <v>3.6255999999999997E-2</v>
          </cell>
          <cell r="AD69">
            <v>3.5862999999999999E-2</v>
          </cell>
          <cell r="AE69">
            <v>3.5496E-2</v>
          </cell>
          <cell r="AF69">
            <v>-1.8702E-2</v>
          </cell>
        </row>
        <row r="70">
          <cell r="A70" t="str">
            <v>RKI000:ia_Cooking</v>
          </cell>
          <cell r="C70">
            <v>1.6931000000000002E-2</v>
          </cell>
          <cell r="D70">
            <v>1.6749E-2</v>
          </cell>
          <cell r="E70">
            <v>1.6560999999999999E-2</v>
          </cell>
          <cell r="F70">
            <v>1.6368000000000001E-2</v>
          </cell>
          <cell r="G70">
            <v>1.6164999999999999E-2</v>
          </cell>
          <cell r="H70">
            <v>1.5948E-2</v>
          </cell>
          <cell r="I70">
            <v>1.5723000000000001E-2</v>
          </cell>
          <cell r="J70">
            <v>1.5488999999999999E-2</v>
          </cell>
          <cell r="K70">
            <v>1.5245E-2</v>
          </cell>
          <cell r="L70">
            <v>1.4994E-2</v>
          </cell>
          <cell r="M70">
            <v>1.4737E-2</v>
          </cell>
          <cell r="N70">
            <v>1.4520999999999999E-2</v>
          </cell>
          <cell r="O70">
            <v>1.4345E-2</v>
          </cell>
          <cell r="P70">
            <v>1.421E-2</v>
          </cell>
          <cell r="Q70">
            <v>1.4119E-2</v>
          </cell>
          <cell r="R70">
            <v>1.4071E-2</v>
          </cell>
          <cell r="S70">
            <v>1.4016000000000001E-2</v>
          </cell>
          <cell r="T70">
            <v>1.3956E-2</v>
          </cell>
          <cell r="U70">
            <v>1.389E-2</v>
          </cell>
          <cell r="V70">
            <v>1.3818E-2</v>
          </cell>
          <cell r="W70">
            <v>1.3741E-2</v>
          </cell>
          <cell r="X70">
            <v>1.3661E-2</v>
          </cell>
          <cell r="Y70">
            <v>1.3580999999999999E-2</v>
          </cell>
          <cell r="Z70">
            <v>1.3502E-2</v>
          </cell>
          <cell r="AA70">
            <v>1.3427E-2</v>
          </cell>
          <cell r="AB70">
            <v>1.3357000000000001E-2</v>
          </cell>
          <cell r="AC70">
            <v>1.3292999999999999E-2</v>
          </cell>
          <cell r="AD70">
            <v>1.3233E-2</v>
          </cell>
          <cell r="AE70">
            <v>1.3174999999999999E-2</v>
          </cell>
          <cell r="AF70">
            <v>-8.9169999999999996E-3</v>
          </cell>
        </row>
        <row r="71">
          <cell r="A71" t="str">
            <v>RKI000:ia_OtherUses</v>
          </cell>
          <cell r="C71">
            <v>7.3539999999999994E-2</v>
          </cell>
          <cell r="D71">
            <v>7.3881000000000002E-2</v>
          </cell>
          <cell r="E71">
            <v>7.5037999999999994E-2</v>
          </cell>
          <cell r="F71">
            <v>7.6966999999999994E-2</v>
          </cell>
          <cell r="G71">
            <v>7.9217999999999997E-2</v>
          </cell>
          <cell r="H71">
            <v>8.1564999999999999E-2</v>
          </cell>
          <cell r="I71">
            <v>8.3859000000000003E-2</v>
          </cell>
          <cell r="J71">
            <v>8.6046999999999998E-2</v>
          </cell>
          <cell r="K71">
            <v>8.8106000000000004E-2</v>
          </cell>
          <cell r="L71">
            <v>9.0053999999999995E-2</v>
          </cell>
          <cell r="M71">
            <v>9.1918E-2</v>
          </cell>
          <cell r="N71">
            <v>9.3709000000000001E-2</v>
          </cell>
          <cell r="O71">
            <v>9.5459000000000002E-2</v>
          </cell>
          <cell r="P71">
            <v>9.7230999999999998E-2</v>
          </cell>
          <cell r="Q71">
            <v>9.9066000000000001E-2</v>
          </cell>
          <cell r="R71">
            <v>0.10094500000000001</v>
          </cell>
          <cell r="S71">
            <v>0.102823</v>
          </cell>
          <cell r="T71">
            <v>0.104744</v>
          </cell>
          <cell r="U71">
            <v>0.10668800000000001</v>
          </cell>
          <cell r="V71">
            <v>0.10864500000000001</v>
          </cell>
          <cell r="W71">
            <v>0.110621</v>
          </cell>
          <cell r="X71">
            <v>0.112653</v>
          </cell>
          <cell r="Y71">
            <v>0.114748</v>
          </cell>
          <cell r="Z71">
            <v>0.116869</v>
          </cell>
          <cell r="AA71">
            <v>0.118934</v>
          </cell>
          <cell r="AB71">
            <v>0.121035</v>
          </cell>
          <cell r="AC71">
            <v>0.12316199999999999</v>
          </cell>
          <cell r="AD71">
            <v>0.12532199999999999</v>
          </cell>
          <cell r="AE71">
            <v>0.12750900000000001</v>
          </cell>
          <cell r="AF71">
            <v>1.985E-2</v>
          </cell>
        </row>
        <row r="72">
          <cell r="A72" t="str">
            <v>RKI000:ia_DeliveredEner</v>
          </cell>
          <cell r="C72">
            <v>0.49108499999999999</v>
          </cell>
          <cell r="D72">
            <v>0.47627199999999997</v>
          </cell>
          <cell r="E72">
            <v>0.44470500000000002</v>
          </cell>
          <cell r="F72">
            <v>0.44110500000000002</v>
          </cell>
          <cell r="G72">
            <v>0.43927500000000003</v>
          </cell>
          <cell r="H72">
            <v>0.43809599999999999</v>
          </cell>
          <cell r="I72">
            <v>0.43680099999999999</v>
          </cell>
          <cell r="J72">
            <v>0.43521399999999999</v>
          </cell>
          <cell r="K72">
            <v>0.43328899999999998</v>
          </cell>
          <cell r="L72">
            <v>0.43090899999999999</v>
          </cell>
          <cell r="M72">
            <v>0.42821300000000001</v>
          </cell>
          <cell r="N72">
            <v>0.425705</v>
          </cell>
          <cell r="O72">
            <v>0.42308499999999999</v>
          </cell>
          <cell r="P72">
            <v>0.42072399999999999</v>
          </cell>
          <cell r="Q72">
            <v>0.418734</v>
          </cell>
          <cell r="R72">
            <v>0.417076</v>
          </cell>
          <cell r="S72">
            <v>0.415495</v>
          </cell>
          <cell r="T72">
            <v>0.41414200000000001</v>
          </cell>
          <cell r="U72">
            <v>0.41298400000000002</v>
          </cell>
          <cell r="V72">
            <v>0.41198600000000002</v>
          </cell>
          <cell r="W72">
            <v>0.41108</v>
          </cell>
          <cell r="X72">
            <v>0.410385</v>
          </cell>
          <cell r="Y72">
            <v>0.40991899999999998</v>
          </cell>
          <cell r="Z72">
            <v>0.40958800000000001</v>
          </cell>
          <cell r="AA72">
            <v>0.40919800000000001</v>
          </cell>
          <cell r="AB72">
            <v>0.40895199999999998</v>
          </cell>
          <cell r="AC72">
            <v>0.40879199999999999</v>
          </cell>
          <cell r="AD72">
            <v>0.408746</v>
          </cell>
          <cell r="AE72">
            <v>0.40881400000000001</v>
          </cell>
          <cell r="AF72">
            <v>-6.5269999999999998E-3</v>
          </cell>
        </row>
        <row r="74">
          <cell r="A74" t="str">
            <v>RKI000:ja_MarketedRenew</v>
          </cell>
          <cell r="C74">
            <v>0.53893199999999997</v>
          </cell>
          <cell r="D74">
            <v>0.57440999999999998</v>
          </cell>
          <cell r="E74">
            <v>0.51306799999999997</v>
          </cell>
          <cell r="F74">
            <v>0.48986400000000002</v>
          </cell>
          <cell r="G74">
            <v>0.47216399999999997</v>
          </cell>
          <cell r="H74">
            <v>0.45763999999999999</v>
          </cell>
          <cell r="I74">
            <v>0.44519999999999998</v>
          </cell>
          <cell r="J74">
            <v>0.435137</v>
          </cell>
          <cell r="K74">
            <v>0.42601699999999998</v>
          </cell>
          <cell r="L74">
            <v>0.41790899999999997</v>
          </cell>
          <cell r="M74">
            <v>0.409804</v>
          </cell>
          <cell r="N74">
            <v>0.40263100000000002</v>
          </cell>
          <cell r="O74">
            <v>0.39503899999999997</v>
          </cell>
          <cell r="P74">
            <v>0.38751400000000003</v>
          </cell>
          <cell r="Q74">
            <v>0.37993500000000002</v>
          </cell>
          <cell r="R74">
            <v>0.37285699999999999</v>
          </cell>
          <cell r="S74">
            <v>0.36608299999999999</v>
          </cell>
          <cell r="T74">
            <v>0.35957499999999998</v>
          </cell>
          <cell r="U74">
            <v>0.35324100000000003</v>
          </cell>
          <cell r="V74">
            <v>0.34762199999999999</v>
          </cell>
          <cell r="W74">
            <v>0.34207100000000001</v>
          </cell>
          <cell r="X74">
            <v>0.33705400000000002</v>
          </cell>
          <cell r="Y74">
            <v>0.332011</v>
          </cell>
          <cell r="Z74">
            <v>0.327538</v>
          </cell>
          <cell r="AA74">
            <v>0.32387199999999999</v>
          </cell>
          <cell r="AB74">
            <v>0.32008300000000001</v>
          </cell>
          <cell r="AC74">
            <v>0.31608900000000001</v>
          </cell>
          <cell r="AD74">
            <v>0.31211100000000003</v>
          </cell>
          <cell r="AE74">
            <v>0.30802400000000002</v>
          </cell>
          <cell r="AF74">
            <v>-1.9781E-2</v>
          </cell>
        </row>
      </sheetData>
      <sheetData sheetId="3" refreshError="1"/>
      <sheetData sheetId="4">
        <row r="1">
          <cell r="C1">
            <v>2022</v>
          </cell>
          <cell r="D1">
            <v>2023</v>
          </cell>
          <cell r="E1">
            <v>2024</v>
          </cell>
          <cell r="F1">
            <v>2025</v>
          </cell>
          <cell r="G1">
            <v>2026</v>
          </cell>
          <cell r="H1">
            <v>2027</v>
          </cell>
          <cell r="I1">
            <v>2028</v>
          </cell>
          <cell r="J1">
            <v>2029</v>
          </cell>
          <cell r="K1">
            <v>2030</v>
          </cell>
          <cell r="L1">
            <v>2031</v>
          </cell>
          <cell r="M1">
            <v>2032</v>
          </cell>
          <cell r="N1">
            <v>2033</v>
          </cell>
          <cell r="O1">
            <v>2034</v>
          </cell>
          <cell r="P1">
            <v>2035</v>
          </cell>
          <cell r="Q1">
            <v>2036</v>
          </cell>
          <cell r="R1">
            <v>2037</v>
          </cell>
          <cell r="S1">
            <v>2038</v>
          </cell>
          <cell r="T1">
            <v>2039</v>
          </cell>
          <cell r="U1">
            <v>2040</v>
          </cell>
          <cell r="V1">
            <v>2041</v>
          </cell>
          <cell r="W1">
            <v>2042</v>
          </cell>
          <cell r="X1">
            <v>2043</v>
          </cell>
          <cell r="Y1">
            <v>2044</v>
          </cell>
          <cell r="Z1">
            <v>2045</v>
          </cell>
          <cell r="AA1">
            <v>2046</v>
          </cell>
          <cell r="AB1">
            <v>2047</v>
          </cell>
          <cell r="AC1">
            <v>2048</v>
          </cell>
          <cell r="AD1">
            <v>2049</v>
          </cell>
          <cell r="AE1">
            <v>2050</v>
          </cell>
        </row>
        <row r="29">
          <cell r="A29" t="str">
            <v>CKI000:ga_SpaceHeating</v>
          </cell>
          <cell r="C29">
            <v>0.119273</v>
          </cell>
          <cell r="D29">
            <v>0.11836099999999999</v>
          </cell>
          <cell r="E29">
            <v>0.110862</v>
          </cell>
          <cell r="F29">
            <v>0.111099</v>
          </cell>
          <cell r="G29">
            <v>0.111147</v>
          </cell>
          <cell r="H29">
            <v>0.11085399999999999</v>
          </cell>
          <cell r="I29">
            <v>0.110384</v>
          </cell>
          <cell r="J29">
            <v>0.109759</v>
          </cell>
          <cell r="K29">
            <v>0.108987</v>
          </cell>
          <cell r="L29">
            <v>0.10828500000000001</v>
          </cell>
          <cell r="M29">
            <v>0.10747900000000001</v>
          </cell>
          <cell r="N29">
            <v>0.106449</v>
          </cell>
          <cell r="O29">
            <v>0.10527499999999999</v>
          </cell>
          <cell r="P29">
            <v>0.104142</v>
          </cell>
          <cell r="Q29">
            <v>0.10298300000000001</v>
          </cell>
          <cell r="R29">
            <v>0.10173699999999999</v>
          </cell>
          <cell r="S29">
            <v>0.10034700000000001</v>
          </cell>
          <cell r="T29">
            <v>9.8874000000000004E-2</v>
          </cell>
          <cell r="U29">
            <v>9.7414000000000001E-2</v>
          </cell>
          <cell r="V29">
            <v>9.6060000000000006E-2</v>
          </cell>
          <cell r="W29">
            <v>9.4757999999999995E-2</v>
          </cell>
          <cell r="X29">
            <v>9.3488000000000002E-2</v>
          </cell>
          <cell r="Y29">
            <v>9.2216000000000006E-2</v>
          </cell>
          <cell r="Z29">
            <v>9.0939000000000006E-2</v>
          </cell>
          <cell r="AA29">
            <v>8.9707999999999996E-2</v>
          </cell>
          <cell r="AB29">
            <v>8.8523000000000004E-2</v>
          </cell>
          <cell r="AC29">
            <v>8.7315000000000004E-2</v>
          </cell>
          <cell r="AD29">
            <v>8.6134000000000002E-2</v>
          </cell>
          <cell r="AE29">
            <v>8.4989999999999996E-2</v>
          </cell>
          <cell r="AF29">
            <v>-1.2030000000000001E-2</v>
          </cell>
        </row>
        <row r="30">
          <cell r="A30" t="str">
            <v>CKI000:ga_SpaceCooling</v>
          </cell>
          <cell r="C30">
            <v>0.54288000000000003</v>
          </cell>
          <cell r="D30">
            <v>0.477379</v>
          </cell>
          <cell r="E30">
            <v>0.55079100000000003</v>
          </cell>
          <cell r="F30">
            <v>0.56004500000000002</v>
          </cell>
          <cell r="G30">
            <v>0.56774999999999998</v>
          </cell>
          <cell r="H30">
            <v>0.57508499999999996</v>
          </cell>
          <cell r="I30">
            <v>0.58246200000000004</v>
          </cell>
          <cell r="J30">
            <v>0.58957300000000001</v>
          </cell>
          <cell r="K30">
            <v>0.59539600000000004</v>
          </cell>
          <cell r="L30">
            <v>0.601495</v>
          </cell>
          <cell r="M30">
            <v>0.60778500000000002</v>
          </cell>
          <cell r="N30">
            <v>0.61240499999999998</v>
          </cell>
          <cell r="O30">
            <v>0.61662799999999995</v>
          </cell>
          <cell r="P30">
            <v>0.62129199999999996</v>
          </cell>
          <cell r="Q30">
            <v>0.62604599999999999</v>
          </cell>
          <cell r="R30">
            <v>0.63073500000000005</v>
          </cell>
          <cell r="S30">
            <v>0.63493599999999994</v>
          </cell>
          <cell r="T30">
            <v>0.63913600000000004</v>
          </cell>
          <cell r="U30">
            <v>0.64287499999999997</v>
          </cell>
          <cell r="V30">
            <v>0.647011</v>
          </cell>
          <cell r="W30">
            <v>0.65148700000000004</v>
          </cell>
          <cell r="X30">
            <v>0.65618699999999996</v>
          </cell>
          <cell r="Y30">
            <v>0.66127499999999995</v>
          </cell>
          <cell r="Z30">
            <v>0.66691500000000004</v>
          </cell>
          <cell r="AA30">
            <v>0.67370399999999997</v>
          </cell>
          <cell r="AB30">
            <v>0.68126399999999998</v>
          </cell>
          <cell r="AC30">
            <v>0.68905400000000006</v>
          </cell>
          <cell r="AD30">
            <v>0.696994</v>
          </cell>
          <cell r="AE30">
            <v>0.70569899999999997</v>
          </cell>
          <cell r="AF30">
            <v>9.4120000000000002E-3</v>
          </cell>
        </row>
        <row r="31">
          <cell r="A31" t="str">
            <v>CKI000:ga_WaterHeating</v>
          </cell>
          <cell r="C31">
            <v>2.4215E-2</v>
          </cell>
          <cell r="D31">
            <v>2.3555E-2</v>
          </cell>
          <cell r="E31">
            <v>2.3130000000000001E-2</v>
          </cell>
          <cell r="F31">
            <v>2.2870000000000001E-2</v>
          </cell>
          <cell r="G31">
            <v>2.2631999999999999E-2</v>
          </cell>
          <cell r="H31">
            <v>2.2556E-2</v>
          </cell>
          <cell r="I31">
            <v>2.2463E-2</v>
          </cell>
          <cell r="J31">
            <v>2.2349999999999998E-2</v>
          </cell>
          <cell r="K31">
            <v>2.2206E-2</v>
          </cell>
          <cell r="L31">
            <v>2.2058999999999999E-2</v>
          </cell>
          <cell r="M31">
            <v>2.1898999999999998E-2</v>
          </cell>
          <cell r="N31">
            <v>2.1687999999999999E-2</v>
          </cell>
          <cell r="O31">
            <v>2.1453E-2</v>
          </cell>
          <cell r="P31">
            <v>2.1236000000000001E-2</v>
          </cell>
          <cell r="Q31">
            <v>2.1016E-2</v>
          </cell>
          <cell r="R31">
            <v>2.0782999999999999E-2</v>
          </cell>
          <cell r="S31">
            <v>2.0525999999999999E-2</v>
          </cell>
          <cell r="T31">
            <v>2.0267E-2</v>
          </cell>
          <cell r="U31">
            <v>2.001E-2</v>
          </cell>
          <cell r="V31">
            <v>1.9778E-2</v>
          </cell>
          <cell r="W31">
            <v>1.9556E-2</v>
          </cell>
          <cell r="X31">
            <v>1.9342000000000002E-2</v>
          </cell>
          <cell r="Y31">
            <v>1.9133000000000001E-2</v>
          </cell>
          <cell r="Z31">
            <v>1.8929999999999999E-2</v>
          </cell>
          <cell r="AA31">
            <v>1.8741000000000001E-2</v>
          </cell>
          <cell r="AB31">
            <v>1.857E-2</v>
          </cell>
          <cell r="AC31">
            <v>1.84E-2</v>
          </cell>
          <cell r="AD31">
            <v>1.8238999999999998E-2</v>
          </cell>
          <cell r="AE31">
            <v>1.8093999999999999E-2</v>
          </cell>
          <cell r="AF31">
            <v>-1.0354E-2</v>
          </cell>
        </row>
        <row r="32">
          <cell r="A32" t="str">
            <v>CKI000:ga_Ventilation</v>
          </cell>
          <cell r="C32">
            <v>0.41879300000000003</v>
          </cell>
          <cell r="D32">
            <v>0.407891</v>
          </cell>
          <cell r="E32">
            <v>0.40001900000000001</v>
          </cell>
          <cell r="F32">
            <v>0.394285</v>
          </cell>
          <cell r="G32">
            <v>0.38813999999999999</v>
          </cell>
          <cell r="H32">
            <v>0.38119500000000001</v>
          </cell>
          <cell r="I32">
            <v>0.37394899999999998</v>
          </cell>
          <cell r="J32">
            <v>0.36649399999999999</v>
          </cell>
          <cell r="K32">
            <v>0.35841099999999998</v>
          </cell>
          <cell r="L32">
            <v>0.35066599999999998</v>
          </cell>
          <cell r="M32">
            <v>0.34295799999999999</v>
          </cell>
          <cell r="N32">
            <v>0.33487299999999998</v>
          </cell>
          <cell r="O32">
            <v>0.32677299999999998</v>
          </cell>
          <cell r="P32">
            <v>0.31914799999999999</v>
          </cell>
          <cell r="Q32">
            <v>0.311811</v>
          </cell>
          <cell r="R32">
            <v>0.30456</v>
          </cell>
          <cell r="S32">
            <v>0.29719499999999999</v>
          </cell>
          <cell r="T32">
            <v>0.28995700000000002</v>
          </cell>
          <cell r="U32">
            <v>0.28303099999999998</v>
          </cell>
          <cell r="V32">
            <v>0.276615</v>
          </cell>
          <cell r="W32">
            <v>0.270569</v>
          </cell>
          <cell r="X32">
            <v>0.26481399999999999</v>
          </cell>
          <cell r="Y32">
            <v>0.25929200000000002</v>
          </cell>
          <cell r="Z32">
            <v>0.25397799999999998</v>
          </cell>
          <cell r="AA32">
            <v>0.24892300000000001</v>
          </cell>
          <cell r="AB32">
            <v>0.24418300000000001</v>
          </cell>
          <cell r="AC32">
            <v>0.239593</v>
          </cell>
          <cell r="AD32">
            <v>0.23527899999999999</v>
          </cell>
          <cell r="AE32">
            <v>0.23125899999999999</v>
          </cell>
          <cell r="AF32">
            <v>-2.0985E-2</v>
          </cell>
        </row>
        <row r="33">
          <cell r="A33" t="str">
            <v>CKI000:ga_Cooking</v>
          </cell>
          <cell r="C33">
            <v>8.2377000000000006E-2</v>
          </cell>
          <cell r="D33">
            <v>8.1711000000000006E-2</v>
          </cell>
          <cell r="E33">
            <v>8.1786999999999999E-2</v>
          </cell>
          <cell r="F33">
            <v>8.2300999999999999E-2</v>
          </cell>
          <cell r="G33">
            <v>8.2629999999999995E-2</v>
          </cell>
          <cell r="H33">
            <v>8.2722000000000004E-2</v>
          </cell>
          <cell r="I33">
            <v>8.2723000000000005E-2</v>
          </cell>
          <cell r="J33">
            <v>8.2640000000000005E-2</v>
          </cell>
          <cell r="K33">
            <v>8.2437999999999997E-2</v>
          </cell>
          <cell r="L33">
            <v>8.2239999999999994E-2</v>
          </cell>
          <cell r="M33">
            <v>8.1999000000000002E-2</v>
          </cell>
          <cell r="N33">
            <v>8.1576999999999997E-2</v>
          </cell>
          <cell r="O33">
            <v>8.1060999999999994E-2</v>
          </cell>
          <cell r="P33">
            <v>8.0576999999999996E-2</v>
          </cell>
          <cell r="Q33">
            <v>8.0064999999999997E-2</v>
          </cell>
          <cell r="R33">
            <v>7.9491000000000006E-2</v>
          </cell>
          <cell r="S33">
            <v>7.8826999999999994E-2</v>
          </cell>
          <cell r="T33">
            <v>7.8130000000000005E-2</v>
          </cell>
          <cell r="U33">
            <v>7.7412999999999996E-2</v>
          </cell>
          <cell r="V33">
            <v>7.6771000000000006E-2</v>
          </cell>
          <cell r="W33">
            <v>7.6152999999999998E-2</v>
          </cell>
          <cell r="X33">
            <v>7.5556999999999999E-2</v>
          </cell>
          <cell r="Y33">
            <v>7.4978000000000003E-2</v>
          </cell>
          <cell r="Z33">
            <v>7.4414999999999995E-2</v>
          </cell>
          <cell r="AA33">
            <v>7.3903999999999997E-2</v>
          </cell>
          <cell r="AB33">
            <v>7.3455999999999994E-2</v>
          </cell>
          <cell r="AC33">
            <v>7.2993000000000002E-2</v>
          </cell>
          <cell r="AD33">
            <v>7.2537000000000004E-2</v>
          </cell>
          <cell r="AE33">
            <v>7.2122000000000006E-2</v>
          </cell>
          <cell r="AF33">
            <v>-4.7369999999999999E-3</v>
          </cell>
        </row>
        <row r="34">
          <cell r="A34" t="str">
            <v>CKI000:ga_Lighting</v>
          </cell>
          <cell r="C34">
            <v>0.49728099999999997</v>
          </cell>
          <cell r="D34">
            <v>0.48855999999999999</v>
          </cell>
          <cell r="E34">
            <v>0.48579499999999998</v>
          </cell>
          <cell r="F34">
            <v>0.48757200000000001</v>
          </cell>
          <cell r="G34">
            <v>0.48936600000000002</v>
          </cell>
          <cell r="H34">
            <v>0.490566</v>
          </cell>
          <cell r="I34">
            <v>0.49202499999999999</v>
          </cell>
          <cell r="J34">
            <v>0.49368899999999999</v>
          </cell>
          <cell r="K34">
            <v>0.49101899999999998</v>
          </cell>
          <cell r="L34">
            <v>0.48896099999999998</v>
          </cell>
          <cell r="M34">
            <v>0.48697299999999999</v>
          </cell>
          <cell r="N34">
            <v>0.48422700000000002</v>
          </cell>
          <cell r="O34">
            <v>0.48097899999999999</v>
          </cell>
          <cell r="P34">
            <v>0.47800999999999999</v>
          </cell>
          <cell r="Q34">
            <v>0.474966</v>
          </cell>
          <cell r="R34">
            <v>0.47095500000000001</v>
          </cell>
          <cell r="S34">
            <v>0.46600999999999998</v>
          </cell>
          <cell r="T34">
            <v>0.45994200000000002</v>
          </cell>
          <cell r="U34">
            <v>0.45792899999999997</v>
          </cell>
          <cell r="V34">
            <v>0.45681100000000002</v>
          </cell>
          <cell r="W34">
            <v>0.45597100000000002</v>
          </cell>
          <cell r="X34">
            <v>0.45552999999999999</v>
          </cell>
          <cell r="Y34">
            <v>0.455459</v>
          </cell>
          <cell r="Z34">
            <v>0.45567999999999997</v>
          </cell>
          <cell r="AA34">
            <v>0.45632899999999998</v>
          </cell>
          <cell r="AB34">
            <v>0.45772200000000002</v>
          </cell>
          <cell r="AC34">
            <v>0.45915800000000001</v>
          </cell>
          <cell r="AD34">
            <v>0.460843</v>
          </cell>
          <cell r="AE34">
            <v>0.46300400000000003</v>
          </cell>
          <cell r="AF34">
            <v>-2.5469999999999998E-3</v>
          </cell>
        </row>
        <row r="35">
          <cell r="A35" t="str">
            <v>CKI000:ga_Refrigeration</v>
          </cell>
          <cell r="C35">
            <v>0.603352</v>
          </cell>
          <cell r="D35">
            <v>0.60135499999999997</v>
          </cell>
          <cell r="E35">
            <v>0.60267999999999999</v>
          </cell>
          <cell r="F35">
            <v>0.60644600000000004</v>
          </cell>
          <cell r="G35">
            <v>0.60968599999999995</v>
          </cell>
          <cell r="H35">
            <v>0.61227900000000002</v>
          </cell>
          <cell r="I35">
            <v>0.61520399999999997</v>
          </cell>
          <cell r="J35">
            <v>0.61849299999999996</v>
          </cell>
          <cell r="K35">
            <v>0.62074799999999997</v>
          </cell>
          <cell r="L35">
            <v>0.62390000000000001</v>
          </cell>
          <cell r="M35">
            <v>0.62699000000000005</v>
          </cell>
          <cell r="N35">
            <v>0.62938700000000003</v>
          </cell>
          <cell r="O35">
            <v>0.63132500000000003</v>
          </cell>
          <cell r="P35">
            <v>0.63321400000000005</v>
          </cell>
          <cell r="Q35">
            <v>0.63485499999999995</v>
          </cell>
          <cell r="R35">
            <v>0.63615500000000003</v>
          </cell>
          <cell r="S35">
            <v>0.636938</v>
          </cell>
          <cell r="T35">
            <v>0.63747399999999999</v>
          </cell>
          <cell r="U35">
            <v>0.63791900000000001</v>
          </cell>
          <cell r="V35">
            <v>0.63905800000000001</v>
          </cell>
          <cell r="W35">
            <v>0.64029400000000003</v>
          </cell>
          <cell r="X35">
            <v>0.64160899999999998</v>
          </cell>
          <cell r="Y35">
            <v>0.642984</v>
          </cell>
          <cell r="Z35">
            <v>0.64441700000000002</v>
          </cell>
          <cell r="AA35">
            <v>0.64599600000000001</v>
          </cell>
          <cell r="AB35">
            <v>0.64779299999999995</v>
          </cell>
          <cell r="AC35">
            <v>0.64965700000000004</v>
          </cell>
          <cell r="AD35">
            <v>0.65169699999999997</v>
          </cell>
          <cell r="AE35">
            <v>0.65393400000000002</v>
          </cell>
          <cell r="AF35">
            <v>2.879E-3</v>
          </cell>
        </row>
        <row r="36">
          <cell r="A36" t="str">
            <v>CKI000:ga_OfficeEquipme</v>
          </cell>
          <cell r="C36">
            <v>0.43073600000000001</v>
          </cell>
          <cell r="D36">
            <v>0.434585</v>
          </cell>
          <cell r="E36">
            <v>0.43993500000000002</v>
          </cell>
          <cell r="F36">
            <v>0.447378</v>
          </cell>
          <cell r="G36">
            <v>0.45436900000000002</v>
          </cell>
          <cell r="H36">
            <v>0.46098600000000001</v>
          </cell>
          <cell r="I36">
            <v>0.46887200000000001</v>
          </cell>
          <cell r="J36">
            <v>0.477159</v>
          </cell>
          <cell r="K36">
            <v>0.48619699999999999</v>
          </cell>
          <cell r="L36">
            <v>0.49543300000000001</v>
          </cell>
          <cell r="M36">
            <v>0.50508200000000003</v>
          </cell>
          <cell r="N36">
            <v>0.51431199999999999</v>
          </cell>
          <cell r="O36">
            <v>0.52371100000000004</v>
          </cell>
          <cell r="P36">
            <v>0.53291500000000003</v>
          </cell>
          <cell r="Q36">
            <v>0.54290400000000005</v>
          </cell>
          <cell r="R36">
            <v>0.55216500000000002</v>
          </cell>
          <cell r="S36">
            <v>0.56217499999999998</v>
          </cell>
          <cell r="T36">
            <v>0.57200700000000004</v>
          </cell>
          <cell r="U36">
            <v>0.58174599999999999</v>
          </cell>
          <cell r="V36">
            <v>0.59145400000000004</v>
          </cell>
          <cell r="W36">
            <v>0.60173699999999997</v>
          </cell>
          <cell r="X36">
            <v>0.61264799999999997</v>
          </cell>
          <cell r="Y36">
            <v>0.62317100000000003</v>
          </cell>
          <cell r="Z36">
            <v>0.63440600000000003</v>
          </cell>
          <cell r="AA36">
            <v>0.64643499999999998</v>
          </cell>
          <cell r="AB36">
            <v>0.65822099999999995</v>
          </cell>
          <cell r="AC36">
            <v>0.67073700000000003</v>
          </cell>
          <cell r="AD36">
            <v>0.68349800000000005</v>
          </cell>
          <cell r="AE36">
            <v>0.69654000000000005</v>
          </cell>
          <cell r="AF36">
            <v>1.7312999999999999E-2</v>
          </cell>
        </row>
        <row r="37">
          <cell r="A37" t="str">
            <v>CKI000:ha_OfficeEquipme</v>
          </cell>
          <cell r="C37">
            <v>0.174708</v>
          </cell>
          <cell r="D37">
            <v>0.173262</v>
          </cell>
          <cell r="E37">
            <v>0.17277699999999999</v>
          </cell>
          <cell r="F37">
            <v>0.17319300000000001</v>
          </cell>
          <cell r="G37">
            <v>0.17386399999999999</v>
          </cell>
          <cell r="H37">
            <v>0.174594</v>
          </cell>
          <cell r="I37">
            <v>0.17566599999999999</v>
          </cell>
          <cell r="J37">
            <v>0.17710699999999999</v>
          </cell>
          <cell r="K37">
            <v>0.17887400000000001</v>
          </cell>
          <cell r="L37">
            <v>0.180673</v>
          </cell>
          <cell r="M37">
            <v>0.18267900000000001</v>
          </cell>
          <cell r="N37">
            <v>0.184498</v>
          </cell>
          <cell r="O37">
            <v>0.185888</v>
          </cell>
          <cell r="P37">
            <v>0.18745700000000001</v>
          </cell>
          <cell r="Q37">
            <v>0.18862699999999999</v>
          </cell>
          <cell r="R37">
            <v>0.18968199999999999</v>
          </cell>
          <cell r="S37">
            <v>0.190608</v>
          </cell>
          <cell r="T37">
            <v>0.190859</v>
          </cell>
          <cell r="U37">
            <v>0.19103999999999999</v>
          </cell>
          <cell r="V37">
            <v>0.19087699999999999</v>
          </cell>
          <cell r="W37">
            <v>0.19009000000000001</v>
          </cell>
          <cell r="X37">
            <v>0.18897900000000001</v>
          </cell>
          <cell r="Y37">
            <v>0.18754999999999999</v>
          </cell>
          <cell r="Z37">
            <v>0.1855</v>
          </cell>
          <cell r="AA37">
            <v>0.183143</v>
          </cell>
          <cell r="AB37">
            <v>0.180174</v>
          </cell>
          <cell r="AC37">
            <v>0.176542</v>
          </cell>
          <cell r="AD37">
            <v>0.17224400000000001</v>
          </cell>
          <cell r="AE37">
            <v>0.16695299999999999</v>
          </cell>
          <cell r="AF37">
            <v>-1.6199999999999999E-3</v>
          </cell>
        </row>
        <row r="38">
          <cell r="A38" t="str">
            <v>CKI000:ha_OtherUses</v>
          </cell>
          <cell r="C38">
            <v>1.8214999999999999</v>
          </cell>
          <cell r="D38">
            <v>1.853537</v>
          </cell>
          <cell r="E38">
            <v>1.8354539999999999</v>
          </cell>
          <cell r="F38">
            <v>1.821644</v>
          </cell>
          <cell r="G38">
            <v>1.820174</v>
          </cell>
          <cell r="H38">
            <v>1.8173820000000001</v>
          </cell>
          <cell r="I38">
            <v>1.8377559999999999</v>
          </cell>
          <cell r="J38">
            <v>1.8595930000000001</v>
          </cell>
          <cell r="K38">
            <v>1.882188</v>
          </cell>
          <cell r="L38">
            <v>1.9058200000000001</v>
          </cell>
          <cell r="M38">
            <v>1.9294819999999999</v>
          </cell>
          <cell r="N38">
            <v>1.951943</v>
          </cell>
          <cell r="O38">
            <v>1.9733750000000001</v>
          </cell>
          <cell r="P38">
            <v>1.994686</v>
          </cell>
          <cell r="Q38">
            <v>2.0159479999999999</v>
          </cell>
          <cell r="R38">
            <v>2.0364469999999999</v>
          </cell>
          <cell r="S38">
            <v>2.0566209999999998</v>
          </cell>
          <cell r="T38">
            <v>2.0767880000000001</v>
          </cell>
          <cell r="U38">
            <v>2.096851</v>
          </cell>
          <cell r="V38">
            <v>2.1177489999999999</v>
          </cell>
          <cell r="W38">
            <v>2.1392600000000002</v>
          </cell>
          <cell r="X38">
            <v>2.1619060000000001</v>
          </cell>
          <cell r="Y38">
            <v>2.1855560000000001</v>
          </cell>
          <cell r="Z38">
            <v>2.21069</v>
          </cell>
          <cell r="AA38">
            <v>2.236834</v>
          </cell>
          <cell r="AB38">
            <v>2.2647439999999999</v>
          </cell>
          <cell r="AC38">
            <v>2.2939790000000002</v>
          </cell>
          <cell r="AD38">
            <v>2.3243649999999998</v>
          </cell>
          <cell r="AE38">
            <v>2.3563890000000001</v>
          </cell>
          <cell r="AF38">
            <v>9.2379999999999997E-3</v>
          </cell>
        </row>
        <row r="39">
          <cell r="A39" t="str">
            <v>CKI000:ha_ElecSubtotal</v>
          </cell>
          <cell r="C39">
            <v>4.7151149999999999</v>
          </cell>
          <cell r="D39">
            <v>4.660196</v>
          </cell>
          <cell r="E39">
            <v>4.7032290000000003</v>
          </cell>
          <cell r="F39">
            <v>4.7068329999999996</v>
          </cell>
          <cell r="G39">
            <v>4.7197579999999997</v>
          </cell>
          <cell r="H39">
            <v>4.7282190000000002</v>
          </cell>
          <cell r="I39">
            <v>4.7615030000000003</v>
          </cell>
          <cell r="J39">
            <v>4.796856</v>
          </cell>
          <cell r="K39">
            <v>4.8264649999999998</v>
          </cell>
          <cell r="L39">
            <v>4.8595329999999999</v>
          </cell>
          <cell r="M39">
            <v>4.8933260000000001</v>
          </cell>
          <cell r="N39">
            <v>4.92136</v>
          </cell>
          <cell r="O39">
            <v>4.9464670000000002</v>
          </cell>
          <cell r="P39">
            <v>4.9726759999999999</v>
          </cell>
          <cell r="Q39">
            <v>4.9992200000000002</v>
          </cell>
          <cell r="R39">
            <v>5.0227110000000001</v>
          </cell>
          <cell r="S39">
            <v>5.0441830000000003</v>
          </cell>
          <cell r="T39">
            <v>5.063434</v>
          </cell>
          <cell r="U39">
            <v>5.0862280000000002</v>
          </cell>
          <cell r="V39">
            <v>5.1121850000000002</v>
          </cell>
          <cell r="W39">
            <v>5.139875</v>
          </cell>
          <cell r="X39">
            <v>5.1700590000000002</v>
          </cell>
          <cell r="Y39">
            <v>5.201613</v>
          </cell>
          <cell r="Z39">
            <v>5.2358710000000004</v>
          </cell>
          <cell r="AA39">
            <v>5.2737179999999997</v>
          </cell>
          <cell r="AB39">
            <v>5.3146490000000002</v>
          </cell>
          <cell r="AC39">
            <v>5.3574289999999998</v>
          </cell>
          <cell r="AD39">
            <v>5.4018309999999996</v>
          </cell>
          <cell r="AE39">
            <v>5.448982</v>
          </cell>
          <cell r="AF39">
            <v>5.1799999999999997E-3</v>
          </cell>
        </row>
        <row r="40">
          <cell r="A40" t="str">
            <v>CKI000:ha_OwnGeneration</v>
          </cell>
          <cell r="C40">
            <v>0.120598</v>
          </cell>
          <cell r="D40">
            <v>0.141293</v>
          </cell>
          <cell r="E40">
            <v>0.15779599999999999</v>
          </cell>
          <cell r="F40">
            <v>0.17105699999999999</v>
          </cell>
          <cell r="G40">
            <v>0.17847299999999999</v>
          </cell>
          <cell r="H40">
            <v>0.18718199999999999</v>
          </cell>
          <cell r="I40">
            <v>0.19470299999999999</v>
          </cell>
          <cell r="J40">
            <v>0.20632900000000001</v>
          </cell>
          <cell r="K40">
            <v>0.214666</v>
          </cell>
          <cell r="L40">
            <v>0.22300600000000001</v>
          </cell>
          <cell r="M40">
            <v>0.23046800000000001</v>
          </cell>
          <cell r="N40">
            <v>0.24135400000000001</v>
          </cell>
          <cell r="O40">
            <v>0.25285299999999999</v>
          </cell>
          <cell r="P40">
            <v>0.25964599999999999</v>
          </cell>
          <cell r="Q40">
            <v>0.27190500000000001</v>
          </cell>
          <cell r="R40">
            <v>0.27923599999999998</v>
          </cell>
          <cell r="S40">
            <v>0.28964899999999999</v>
          </cell>
          <cell r="T40">
            <v>0.299346</v>
          </cell>
          <cell r="U40">
            <v>0.30795899999999998</v>
          </cell>
          <cell r="V40">
            <v>0.31545000000000001</v>
          </cell>
          <cell r="W40">
            <v>0.32173499999999999</v>
          </cell>
          <cell r="X40">
            <v>0.32723600000000003</v>
          </cell>
          <cell r="Y40">
            <v>0.33231100000000002</v>
          </cell>
          <cell r="Z40">
            <v>0.33729500000000001</v>
          </cell>
          <cell r="AA40">
            <v>0.34577400000000003</v>
          </cell>
          <cell r="AB40">
            <v>0.34869</v>
          </cell>
          <cell r="AC40">
            <v>0.35358000000000001</v>
          </cell>
          <cell r="AD40">
            <v>0.35607299999999997</v>
          </cell>
          <cell r="AE40">
            <v>0.35779100000000003</v>
          </cell>
          <cell r="AF40">
            <v>3.9602999999999999E-2</v>
          </cell>
        </row>
        <row r="41">
          <cell r="A41" t="str">
            <v>CKI000:ha_PurchasedElec</v>
          </cell>
          <cell r="C41">
            <v>4.5945159999999996</v>
          </cell>
          <cell r="D41">
            <v>4.5189029999999999</v>
          </cell>
          <cell r="E41">
            <v>4.5454340000000002</v>
          </cell>
          <cell r="F41">
            <v>4.5357770000000004</v>
          </cell>
          <cell r="G41">
            <v>4.5412850000000002</v>
          </cell>
          <cell r="H41">
            <v>4.5410360000000001</v>
          </cell>
          <cell r="I41">
            <v>4.5667999999999997</v>
          </cell>
          <cell r="J41">
            <v>4.5905269999999998</v>
          </cell>
          <cell r="K41">
            <v>4.6117980000000003</v>
          </cell>
          <cell r="L41">
            <v>4.6365270000000001</v>
          </cell>
          <cell r="M41">
            <v>4.6628579999999999</v>
          </cell>
          <cell r="N41">
            <v>4.6800059999999997</v>
          </cell>
          <cell r="O41">
            <v>4.6936140000000002</v>
          </cell>
          <cell r="P41">
            <v>4.7130299999999998</v>
          </cell>
          <cell r="Q41">
            <v>4.7273149999999999</v>
          </cell>
          <cell r="R41">
            <v>4.7434750000000001</v>
          </cell>
          <cell r="S41">
            <v>4.7545330000000003</v>
          </cell>
          <cell r="T41">
            <v>4.7640880000000001</v>
          </cell>
          <cell r="U41">
            <v>4.77827</v>
          </cell>
          <cell r="V41">
            <v>4.796735</v>
          </cell>
          <cell r="W41">
            <v>4.8181409999999998</v>
          </cell>
          <cell r="X41">
            <v>4.8428240000000002</v>
          </cell>
          <cell r="Y41">
            <v>4.8693020000000002</v>
          </cell>
          <cell r="Z41">
            <v>4.8985760000000003</v>
          </cell>
          <cell r="AA41">
            <v>4.9279440000000001</v>
          </cell>
          <cell r="AB41">
            <v>4.9659589999999998</v>
          </cell>
          <cell r="AC41">
            <v>5.0038489999999998</v>
          </cell>
          <cell r="AD41">
            <v>5.045757</v>
          </cell>
          <cell r="AE41">
            <v>5.0911910000000002</v>
          </cell>
          <cell r="AF41">
            <v>3.673E-3</v>
          </cell>
        </row>
        <row r="44">
          <cell r="A44" t="str">
            <v>CKI000:ia_SpaceHeating</v>
          </cell>
          <cell r="C44">
            <v>1.8254539999999999</v>
          </cell>
          <cell r="D44">
            <v>1.7947</v>
          </cell>
          <cell r="E44">
            <v>1.7061729999999999</v>
          </cell>
          <cell r="F44">
            <v>1.7385660000000001</v>
          </cell>
          <cell r="G44">
            <v>1.7639400000000001</v>
          </cell>
          <cell r="H44">
            <v>1.779544</v>
          </cell>
          <cell r="I44">
            <v>1.788921</v>
          </cell>
          <cell r="J44">
            <v>1.79061</v>
          </cell>
          <cell r="K44">
            <v>1.7890999999999999</v>
          </cell>
          <cell r="L44">
            <v>1.787161</v>
          </cell>
          <cell r="M44">
            <v>1.7835300000000001</v>
          </cell>
          <cell r="N44">
            <v>1.776289</v>
          </cell>
          <cell r="O44">
            <v>1.7674780000000001</v>
          </cell>
          <cell r="P44">
            <v>1.757646</v>
          </cell>
          <cell r="Q44">
            <v>1.748321</v>
          </cell>
          <cell r="R44">
            <v>1.738137</v>
          </cell>
          <cell r="S44">
            <v>1.7250220000000001</v>
          </cell>
          <cell r="T44">
            <v>1.7127330000000001</v>
          </cell>
          <cell r="U44">
            <v>1.699783</v>
          </cell>
          <cell r="V44">
            <v>1.686558</v>
          </cell>
          <cell r="W44">
            <v>1.6739850000000001</v>
          </cell>
          <cell r="X44">
            <v>1.6631689999999999</v>
          </cell>
          <cell r="Y44">
            <v>1.6539790000000001</v>
          </cell>
          <cell r="Z44">
            <v>1.642917</v>
          </cell>
          <cell r="AA44">
            <v>1.629286</v>
          </cell>
          <cell r="AB44">
            <v>1.6173420000000001</v>
          </cell>
          <cell r="AC44">
            <v>1.6073139999999999</v>
          </cell>
          <cell r="AD44">
            <v>1.5970869999999999</v>
          </cell>
          <cell r="AE44">
            <v>1.5851690000000001</v>
          </cell>
          <cell r="AF44">
            <v>-5.0280000000000004E-3</v>
          </cell>
        </row>
        <row r="45">
          <cell r="A45" t="str">
            <v>CKI000:ia_SpaceCooling</v>
          </cell>
          <cell r="C45">
            <v>2.4829E-2</v>
          </cell>
          <cell r="D45">
            <v>1.9927E-2</v>
          </cell>
          <cell r="E45">
            <v>2.5627E-2</v>
          </cell>
          <cell r="F45">
            <v>2.5995000000000001E-2</v>
          </cell>
          <cell r="G45">
            <v>2.6231999999999998E-2</v>
          </cell>
          <cell r="H45">
            <v>2.6372E-2</v>
          </cell>
          <cell r="I45">
            <v>2.6435E-2</v>
          </cell>
          <cell r="J45">
            <v>2.6429000000000001E-2</v>
          </cell>
          <cell r="K45">
            <v>2.6391000000000001E-2</v>
          </cell>
          <cell r="L45">
            <v>2.6353000000000001E-2</v>
          </cell>
          <cell r="M45">
            <v>2.6314000000000001E-2</v>
          </cell>
          <cell r="N45">
            <v>2.6221000000000001E-2</v>
          </cell>
          <cell r="O45">
            <v>2.6134999999999999E-2</v>
          </cell>
          <cell r="P45">
            <v>2.6053E-2</v>
          </cell>
          <cell r="Q45">
            <v>2.5982000000000002E-2</v>
          </cell>
          <cell r="R45">
            <v>2.5909000000000001E-2</v>
          </cell>
          <cell r="S45">
            <v>2.5794000000000001E-2</v>
          </cell>
          <cell r="T45">
            <v>2.5696E-2</v>
          </cell>
          <cell r="U45">
            <v>2.5607000000000001E-2</v>
          </cell>
          <cell r="V45">
            <v>2.5509E-2</v>
          </cell>
          <cell r="W45">
            <v>2.5444000000000001E-2</v>
          </cell>
          <cell r="X45">
            <v>2.5413000000000002E-2</v>
          </cell>
          <cell r="Y45">
            <v>2.5411E-2</v>
          </cell>
          <cell r="Z45">
            <v>2.5387E-2</v>
          </cell>
          <cell r="AA45">
            <v>2.5342E-2</v>
          </cell>
          <cell r="AB45">
            <v>2.5319000000000001E-2</v>
          </cell>
          <cell r="AC45">
            <v>2.5354999999999999E-2</v>
          </cell>
          <cell r="AD45">
            <v>2.5378999999999999E-2</v>
          </cell>
          <cell r="AE45">
            <v>2.5378000000000001E-2</v>
          </cell>
          <cell r="AF45">
            <v>7.8100000000000001E-4</v>
          </cell>
        </row>
        <row r="46">
          <cell r="A46" t="str">
            <v>CKI000:ia_WaterHeating</v>
          </cell>
          <cell r="C46">
            <v>0.59203799999999995</v>
          </cell>
          <cell r="D46">
            <v>0.58703300000000003</v>
          </cell>
          <cell r="E46">
            <v>0.59738000000000002</v>
          </cell>
          <cell r="F46">
            <v>0.61275100000000005</v>
          </cell>
          <cell r="G46">
            <v>0.62566299999999997</v>
          </cell>
          <cell r="H46">
            <v>0.63552900000000001</v>
          </cell>
          <cell r="I46">
            <v>0.64377899999999999</v>
          </cell>
          <cell r="J46">
            <v>0.65003599999999995</v>
          </cell>
          <cell r="K46">
            <v>0.65564</v>
          </cell>
          <cell r="L46">
            <v>0.66110400000000002</v>
          </cell>
          <cell r="M46">
            <v>0.666126</v>
          </cell>
          <cell r="N46">
            <v>0.66992099999999999</v>
          </cell>
          <cell r="O46">
            <v>0.67317300000000002</v>
          </cell>
          <cell r="P46">
            <v>0.67610800000000004</v>
          </cell>
          <cell r="Q46">
            <v>0.67931799999999998</v>
          </cell>
          <cell r="R46">
            <v>0.68217899999999998</v>
          </cell>
          <cell r="S46">
            <v>0.68396299999999999</v>
          </cell>
          <cell r="T46">
            <v>0.68618299999999999</v>
          </cell>
          <cell r="U46">
            <v>0.68806199999999995</v>
          </cell>
          <cell r="V46">
            <v>0.68995600000000001</v>
          </cell>
          <cell r="W46">
            <v>0.69216299999999997</v>
          </cell>
          <cell r="X46">
            <v>0.69516</v>
          </cell>
          <cell r="Y46">
            <v>0.69893400000000006</v>
          </cell>
          <cell r="Z46">
            <v>0.70184299999999999</v>
          </cell>
          <cell r="AA46">
            <v>0.70256200000000002</v>
          </cell>
          <cell r="AB46">
            <v>0.70452400000000004</v>
          </cell>
          <cell r="AC46">
            <v>0.70795699999999995</v>
          </cell>
          <cell r="AD46">
            <v>0.71178200000000003</v>
          </cell>
          <cell r="AE46">
            <v>0.71499199999999996</v>
          </cell>
          <cell r="AF46">
            <v>6.7619999999999998E-3</v>
          </cell>
        </row>
        <row r="47">
          <cell r="A47" t="str">
            <v>CKI000:ia_Cooking</v>
          </cell>
          <cell r="C47">
            <v>0.33065699999999998</v>
          </cell>
          <cell r="D47">
            <v>0.330951</v>
          </cell>
          <cell r="E47">
            <v>0.33943200000000001</v>
          </cell>
          <cell r="F47">
            <v>0.35031800000000002</v>
          </cell>
          <cell r="G47">
            <v>0.359456</v>
          </cell>
          <cell r="H47">
            <v>0.366753</v>
          </cell>
          <cell r="I47">
            <v>0.37310100000000002</v>
          </cell>
          <cell r="J47">
            <v>0.37848399999999999</v>
          </cell>
          <cell r="K47">
            <v>0.38350299999999998</v>
          </cell>
          <cell r="L47">
            <v>0.38850400000000002</v>
          </cell>
          <cell r="M47">
            <v>0.39315099999999997</v>
          </cell>
          <cell r="N47">
            <v>0.39700400000000002</v>
          </cell>
          <cell r="O47">
            <v>0.40042499999999998</v>
          </cell>
          <cell r="P47">
            <v>0.403553</v>
          </cell>
          <cell r="Q47">
            <v>0.406752</v>
          </cell>
          <cell r="R47">
            <v>0.40969699999999998</v>
          </cell>
          <cell r="S47">
            <v>0.41197600000000001</v>
          </cell>
          <cell r="T47">
            <v>0.41444500000000001</v>
          </cell>
          <cell r="U47">
            <v>0.41658800000000001</v>
          </cell>
          <cell r="V47">
            <v>0.41879499999999997</v>
          </cell>
          <cell r="W47">
            <v>0.42112500000000003</v>
          </cell>
          <cell r="X47">
            <v>0.42386699999999999</v>
          </cell>
          <cell r="Y47">
            <v>0.426979</v>
          </cell>
          <cell r="Z47">
            <v>0.42966399999999999</v>
          </cell>
          <cell r="AA47">
            <v>0.43059999999999998</v>
          </cell>
          <cell r="AB47">
            <v>0.43231700000000001</v>
          </cell>
          <cell r="AC47">
            <v>0.43499399999999999</v>
          </cell>
          <cell r="AD47">
            <v>0.43802200000000002</v>
          </cell>
          <cell r="AE47">
            <v>0.44072099999999997</v>
          </cell>
          <cell r="AF47">
            <v>1.0315E-2</v>
          </cell>
        </row>
        <row r="48">
          <cell r="A48" t="str">
            <v>CKI000:ia_OtherUses</v>
          </cell>
          <cell r="C48">
            <v>0.82970500000000003</v>
          </cell>
          <cell r="D48">
            <v>0.87751900000000005</v>
          </cell>
          <cell r="E48">
            <v>0.83412200000000003</v>
          </cell>
          <cell r="F48">
            <v>0.81346600000000002</v>
          </cell>
          <cell r="G48">
            <v>0.80361899999999997</v>
          </cell>
          <cell r="H48">
            <v>0.790551</v>
          </cell>
          <cell r="I48">
            <v>0.79605400000000004</v>
          </cell>
          <cell r="J48">
            <v>0.79901800000000001</v>
          </cell>
          <cell r="K48">
            <v>0.80105199999999999</v>
          </cell>
          <cell r="L48">
            <v>0.80231799999999998</v>
          </cell>
          <cell r="M48">
            <v>0.80347900000000005</v>
          </cell>
          <cell r="N48">
            <v>0.80382399999999998</v>
          </cell>
          <cell r="O48">
            <v>0.80393400000000004</v>
          </cell>
          <cell r="P48">
            <v>0.80400700000000003</v>
          </cell>
          <cell r="Q48">
            <v>0.80449499999999996</v>
          </cell>
          <cell r="R48">
            <v>0.80487200000000003</v>
          </cell>
          <cell r="S48">
            <v>0.80477799999999999</v>
          </cell>
          <cell r="T48">
            <v>0.80544700000000002</v>
          </cell>
          <cell r="U48">
            <v>0.80568399999999996</v>
          </cell>
          <cell r="V48">
            <v>0.80564000000000002</v>
          </cell>
          <cell r="W48">
            <v>0.80598599999999998</v>
          </cell>
          <cell r="X48">
            <v>0.80713400000000002</v>
          </cell>
          <cell r="Y48">
            <v>0.80882299999999996</v>
          </cell>
          <cell r="Z48">
            <v>0.80998599999999998</v>
          </cell>
          <cell r="AA48">
            <v>0.81049899999999997</v>
          </cell>
          <cell r="AB48">
            <v>0.81148799999999999</v>
          </cell>
          <cell r="AC48">
            <v>0.81317700000000004</v>
          </cell>
          <cell r="AD48">
            <v>0.814774</v>
          </cell>
          <cell r="AE48">
            <v>0.81596199999999997</v>
          </cell>
          <cell r="AF48">
            <v>-5.9599999999999996E-4</v>
          </cell>
        </row>
        <row r="49">
          <cell r="A49" t="str">
            <v>CKI000:ia_DeliveredEner</v>
          </cell>
          <cell r="C49">
            <v>3.602684</v>
          </cell>
          <cell r="D49">
            <v>3.610131</v>
          </cell>
          <cell r="E49">
            <v>3.5027339999999998</v>
          </cell>
          <cell r="F49">
            <v>3.5410949999999999</v>
          </cell>
          <cell r="G49">
            <v>3.5789089999999999</v>
          </cell>
          <cell r="H49">
            <v>3.5987490000000002</v>
          </cell>
          <cell r="I49">
            <v>3.6282909999999999</v>
          </cell>
          <cell r="J49">
            <v>3.6445759999999998</v>
          </cell>
          <cell r="K49">
            <v>3.6556850000000001</v>
          </cell>
          <cell r="L49">
            <v>3.6654399999999998</v>
          </cell>
          <cell r="M49">
            <v>3.6726009999999998</v>
          </cell>
          <cell r="N49">
            <v>3.6732589999999998</v>
          </cell>
          <cell r="O49">
            <v>3.6711459999999998</v>
          </cell>
          <cell r="P49">
            <v>3.667367</v>
          </cell>
          <cell r="Q49">
            <v>3.6648679999999998</v>
          </cell>
          <cell r="R49">
            <v>3.6607940000000001</v>
          </cell>
          <cell r="S49">
            <v>3.6515330000000001</v>
          </cell>
          <cell r="T49">
            <v>3.644504</v>
          </cell>
          <cell r="U49">
            <v>3.6357249999999999</v>
          </cell>
          <cell r="V49">
            <v>3.626458</v>
          </cell>
          <cell r="W49">
            <v>3.6187040000000001</v>
          </cell>
          <cell r="X49">
            <v>3.6147429999999998</v>
          </cell>
          <cell r="Y49">
            <v>3.6141260000000002</v>
          </cell>
          <cell r="Z49">
            <v>3.6097969999999999</v>
          </cell>
          <cell r="AA49">
            <v>3.5982889999999998</v>
          </cell>
          <cell r="AB49">
            <v>3.5909900000000001</v>
          </cell>
          <cell r="AC49">
            <v>3.588797</v>
          </cell>
          <cell r="AD49">
            <v>3.5870440000000001</v>
          </cell>
          <cell r="AE49">
            <v>3.5822229999999999</v>
          </cell>
          <cell r="AF49">
            <v>-2.03E-4</v>
          </cell>
        </row>
        <row r="52">
          <cell r="A52" t="str">
            <v>CKI000:ja_SpaceHeating</v>
          </cell>
          <cell r="C52">
            <v>0.21207100000000001</v>
          </cell>
          <cell r="D52">
            <v>0.20616000000000001</v>
          </cell>
          <cell r="E52">
            <v>0.189944</v>
          </cell>
          <cell r="F52">
            <v>0.191777</v>
          </cell>
          <cell r="G52">
            <v>0.193137</v>
          </cell>
          <cell r="H52">
            <v>0.194076</v>
          </cell>
          <cell r="I52">
            <v>0.19486300000000001</v>
          </cell>
          <cell r="J52">
            <v>0.19411800000000001</v>
          </cell>
          <cell r="K52">
            <v>0.19242799999999999</v>
          </cell>
          <cell r="L52">
            <v>0.19037799999999999</v>
          </cell>
          <cell r="M52">
            <v>0.18828600000000001</v>
          </cell>
          <cell r="N52">
            <v>0.18609100000000001</v>
          </cell>
          <cell r="O52">
            <v>0.18387200000000001</v>
          </cell>
          <cell r="P52">
            <v>0.18149599999999999</v>
          </cell>
          <cell r="Q52">
            <v>0.17910799999999999</v>
          </cell>
          <cell r="R52">
            <v>0.176649</v>
          </cell>
          <cell r="S52">
            <v>0.17415</v>
          </cell>
          <cell r="T52">
            <v>0.17161699999999999</v>
          </cell>
          <cell r="U52">
            <v>0.16906099999999999</v>
          </cell>
          <cell r="V52">
            <v>0.16651299999999999</v>
          </cell>
          <cell r="W52">
            <v>0.16403699999999999</v>
          </cell>
          <cell r="X52">
            <v>0.161519</v>
          </cell>
          <cell r="Y52">
            <v>0.159163</v>
          </cell>
          <cell r="Z52">
            <v>0.15679599999999999</v>
          </cell>
          <cell r="AA52">
            <v>0.154307</v>
          </cell>
          <cell r="AB52">
            <v>0.15187</v>
          </cell>
          <cell r="AC52">
            <v>0.149531</v>
          </cell>
          <cell r="AD52">
            <v>0.1472</v>
          </cell>
          <cell r="AE52">
            <v>0.14493500000000001</v>
          </cell>
          <cell r="AF52">
            <v>-1.3502E-2</v>
          </cell>
        </row>
        <row r="53">
          <cell r="A53" t="str">
            <v>CKI000:ja_WaterHeating</v>
          </cell>
          <cell r="C53">
            <v>6.1390000000000004E-3</v>
          </cell>
          <cell r="D53">
            <v>5.8989999999999997E-3</v>
          </cell>
          <cell r="E53">
            <v>5.8729999999999997E-3</v>
          </cell>
          <cell r="F53">
            <v>5.9800000000000001E-3</v>
          </cell>
          <cell r="G53">
            <v>6.0720000000000001E-3</v>
          </cell>
          <cell r="H53">
            <v>6.1510000000000002E-3</v>
          </cell>
          <cell r="I53">
            <v>6.2319999999999997E-3</v>
          </cell>
          <cell r="J53">
            <v>6.2690000000000003E-3</v>
          </cell>
          <cell r="K53">
            <v>6.2769999999999996E-3</v>
          </cell>
          <cell r="L53">
            <v>6.2700000000000004E-3</v>
          </cell>
          <cell r="M53">
            <v>6.2620000000000002E-3</v>
          </cell>
          <cell r="N53">
            <v>6.2490000000000002E-3</v>
          </cell>
          <cell r="O53">
            <v>6.2350000000000001E-3</v>
          </cell>
          <cell r="P53">
            <v>6.215E-3</v>
          </cell>
          <cell r="Q53">
            <v>6.1929999999999997E-3</v>
          </cell>
          <cell r="R53">
            <v>6.1669999999999997E-3</v>
          </cell>
          <cell r="S53">
            <v>6.1390000000000004E-3</v>
          </cell>
          <cell r="T53">
            <v>6.1089999999999998E-3</v>
          </cell>
          <cell r="U53">
            <v>6.0800000000000003E-3</v>
          </cell>
          <cell r="V53">
            <v>6.0480000000000004E-3</v>
          </cell>
          <cell r="W53">
            <v>6.0179999999999999E-3</v>
          </cell>
          <cell r="X53">
            <v>5.986E-3</v>
          </cell>
          <cell r="Y53">
            <v>5.96E-3</v>
          </cell>
          <cell r="Z53">
            <v>5.9329999999999999E-3</v>
          </cell>
          <cell r="AA53">
            <v>5.901E-3</v>
          </cell>
          <cell r="AB53">
            <v>5.8710000000000004E-3</v>
          </cell>
          <cell r="AC53">
            <v>5.8389999999999996E-3</v>
          </cell>
          <cell r="AD53">
            <v>5.8089999999999999E-3</v>
          </cell>
          <cell r="AE53">
            <v>5.7800000000000004E-3</v>
          </cell>
          <cell r="AF53">
            <v>-2.1540000000000001E-3</v>
          </cell>
        </row>
        <row r="54">
          <cell r="A54" t="str">
            <v>CKI000:ja_OtherUses</v>
          </cell>
          <cell r="C54">
            <v>7.9482999999999998E-2</v>
          </cell>
          <cell r="D54">
            <v>8.0017000000000005E-2</v>
          </cell>
          <cell r="E54">
            <v>8.1899E-2</v>
          </cell>
          <cell r="F54">
            <v>8.2917000000000005E-2</v>
          </cell>
          <cell r="G54">
            <v>8.3774000000000001E-2</v>
          </cell>
          <cell r="H54">
            <v>8.4482000000000002E-2</v>
          </cell>
          <cell r="I54">
            <v>8.6216000000000001E-2</v>
          </cell>
          <cell r="J54">
            <v>8.7276000000000006E-2</v>
          </cell>
          <cell r="K54">
            <v>8.7908E-2</v>
          </cell>
          <cell r="L54">
            <v>8.8286000000000003E-2</v>
          </cell>
          <cell r="M54">
            <v>8.8641999999999999E-2</v>
          </cell>
          <cell r="N54">
            <v>8.8950000000000001E-2</v>
          </cell>
          <cell r="O54">
            <v>8.9274000000000006E-2</v>
          </cell>
          <cell r="P54">
            <v>8.9539999999999995E-2</v>
          </cell>
          <cell r="Q54">
            <v>8.9810000000000001E-2</v>
          </cell>
          <cell r="R54">
            <v>9.0051999999999993E-2</v>
          </cell>
          <cell r="S54">
            <v>9.0277999999999997E-2</v>
          </cell>
          <cell r="T54">
            <v>9.0495999999999993E-2</v>
          </cell>
          <cell r="U54">
            <v>9.0717000000000006E-2</v>
          </cell>
          <cell r="V54">
            <v>9.0885999999999995E-2</v>
          </cell>
          <cell r="W54">
            <v>9.1095999999999996E-2</v>
          </cell>
          <cell r="X54">
            <v>9.1273999999999994E-2</v>
          </cell>
          <cell r="Y54">
            <v>9.1533000000000003E-2</v>
          </cell>
          <cell r="Z54">
            <v>9.1760999999999995E-2</v>
          </cell>
          <cell r="AA54">
            <v>9.1551999999999994E-2</v>
          </cell>
          <cell r="AB54">
            <v>9.1488E-2</v>
          </cell>
          <cell r="AC54">
            <v>9.1622999999999996E-2</v>
          </cell>
          <cell r="AD54">
            <v>9.1867000000000004E-2</v>
          </cell>
          <cell r="AE54">
            <v>9.2141000000000001E-2</v>
          </cell>
          <cell r="AF54">
            <v>5.2919999999999998E-3</v>
          </cell>
        </row>
        <row r="55">
          <cell r="A55" t="str">
            <v>CKI000:ja_DeliveredEner</v>
          </cell>
          <cell r="C55">
            <v>0.29769400000000001</v>
          </cell>
          <cell r="D55">
            <v>0.292076</v>
          </cell>
          <cell r="E55">
            <v>0.27771600000000002</v>
          </cell>
          <cell r="F55">
            <v>0.28067399999999998</v>
          </cell>
          <cell r="G55">
            <v>0.28298299999999998</v>
          </cell>
          <cell r="H55">
            <v>0.28470800000000002</v>
          </cell>
          <cell r="I55">
            <v>0.28731099999999998</v>
          </cell>
          <cell r="J55">
            <v>0.287663</v>
          </cell>
          <cell r="K55">
            <v>0.28661300000000001</v>
          </cell>
          <cell r="L55">
            <v>0.28493400000000002</v>
          </cell>
          <cell r="M55">
            <v>0.28319</v>
          </cell>
          <cell r="N55">
            <v>0.28128999999999998</v>
          </cell>
          <cell r="O55">
            <v>0.27938000000000002</v>
          </cell>
          <cell r="P55">
            <v>0.27725100000000003</v>
          </cell>
          <cell r="Q55">
            <v>0.27511099999999999</v>
          </cell>
          <cell r="R55">
            <v>0.272868</v>
          </cell>
          <cell r="S55">
            <v>0.27056799999999998</v>
          </cell>
          <cell r="T55">
            <v>0.26822299999999999</v>
          </cell>
          <cell r="U55">
            <v>0.26585700000000001</v>
          </cell>
          <cell r="V55">
            <v>0.26344699999999999</v>
          </cell>
          <cell r="W55">
            <v>0.26114999999999999</v>
          </cell>
          <cell r="X55">
            <v>0.25877899999999998</v>
          </cell>
          <cell r="Y55">
            <v>0.25665500000000002</v>
          </cell>
          <cell r="Z55">
            <v>0.25448999999999999</v>
          </cell>
          <cell r="AA55">
            <v>0.25175900000000001</v>
          </cell>
          <cell r="AB55">
            <v>0.24922900000000001</v>
          </cell>
          <cell r="AC55">
            <v>0.24699299999999999</v>
          </cell>
          <cell r="AD55">
            <v>0.24487600000000001</v>
          </cell>
          <cell r="AE55">
            <v>0.24285599999999999</v>
          </cell>
          <cell r="AF55">
            <v>-7.2449999999999997E-3</v>
          </cell>
        </row>
        <row r="57">
          <cell r="A57" t="str">
            <v>CKI000:ka_MarketedRenew</v>
          </cell>
          <cell r="C57">
            <v>0.120805</v>
          </cell>
          <cell r="D57">
            <v>0.120805</v>
          </cell>
          <cell r="E57">
            <v>0.120805</v>
          </cell>
          <cell r="F57">
            <v>0.120805</v>
          </cell>
          <cell r="G57">
            <v>0.120805</v>
          </cell>
          <cell r="H57">
            <v>0.120805</v>
          </cell>
          <cell r="I57">
            <v>0.120805</v>
          </cell>
          <cell r="J57">
            <v>0.120805</v>
          </cell>
          <cell r="K57">
            <v>0.120805</v>
          </cell>
          <cell r="L57">
            <v>0.120805</v>
          </cell>
          <cell r="M57">
            <v>0.120805</v>
          </cell>
          <cell r="N57">
            <v>0.120805</v>
          </cell>
          <cell r="O57">
            <v>0.120805</v>
          </cell>
          <cell r="P57">
            <v>0.120805</v>
          </cell>
          <cell r="Q57">
            <v>0.120805</v>
          </cell>
          <cell r="R57">
            <v>0.120805</v>
          </cell>
          <cell r="S57">
            <v>0.120805</v>
          </cell>
          <cell r="T57">
            <v>0.120805</v>
          </cell>
          <cell r="U57">
            <v>0.120805</v>
          </cell>
          <cell r="V57">
            <v>0.120805</v>
          </cell>
          <cell r="W57">
            <v>0.120805</v>
          </cell>
          <cell r="X57">
            <v>0.120805</v>
          </cell>
          <cell r="Y57">
            <v>0.120805</v>
          </cell>
          <cell r="Z57">
            <v>0.120805</v>
          </cell>
          <cell r="AA57">
            <v>0.120805</v>
          </cell>
          <cell r="AB57">
            <v>0.120805</v>
          </cell>
          <cell r="AC57">
            <v>0.120805</v>
          </cell>
          <cell r="AD57">
            <v>0.120805</v>
          </cell>
          <cell r="AE57">
            <v>0.120805</v>
          </cell>
          <cell r="AF57">
            <v>0</v>
          </cell>
        </row>
        <row r="58">
          <cell r="A58" t="str">
            <v>CKI000:ka_OtherFuels</v>
          </cell>
          <cell r="C58">
            <v>0.59923199999999999</v>
          </cell>
          <cell r="D58">
            <v>0.60484899999999997</v>
          </cell>
          <cell r="E58">
            <v>0.60413099999999997</v>
          </cell>
          <cell r="F58">
            <v>0.60436699999999999</v>
          </cell>
          <cell r="G58">
            <v>0.60346599999999995</v>
          </cell>
          <cell r="H58">
            <v>0.60290500000000002</v>
          </cell>
          <cell r="I58">
            <v>0.60595600000000005</v>
          </cell>
          <cell r="J58">
            <v>0.60901499999999997</v>
          </cell>
          <cell r="K58">
            <v>0.61300100000000002</v>
          </cell>
          <cell r="L58">
            <v>0.61517599999999995</v>
          </cell>
          <cell r="M58">
            <v>0.61818700000000004</v>
          </cell>
          <cell r="N58">
            <v>0.62084499999999998</v>
          </cell>
          <cell r="O58">
            <v>0.62326899999999996</v>
          </cell>
          <cell r="P58">
            <v>0.62568900000000005</v>
          </cell>
          <cell r="Q58">
            <v>0.62770099999999995</v>
          </cell>
          <cell r="R58">
            <v>0.62944199999999995</v>
          </cell>
          <cell r="S58">
            <v>0.63111700000000004</v>
          </cell>
          <cell r="T58">
            <v>0.63296799999999998</v>
          </cell>
          <cell r="U58">
            <v>0.63469799999999998</v>
          </cell>
          <cell r="V58">
            <v>0.63639999999999997</v>
          </cell>
          <cell r="W58">
            <v>0.63813500000000001</v>
          </cell>
          <cell r="X58">
            <v>0.63997199999999999</v>
          </cell>
          <cell r="Y58">
            <v>0.64172499999999999</v>
          </cell>
          <cell r="Z58">
            <v>0.64349199999999995</v>
          </cell>
          <cell r="AA58">
            <v>0.64472399999999996</v>
          </cell>
          <cell r="AB58">
            <v>0.64665099999999998</v>
          </cell>
          <cell r="AC58">
            <v>0.64840600000000004</v>
          </cell>
          <cell r="AD58">
            <v>0.65046800000000005</v>
          </cell>
          <cell r="AE58">
            <v>0.65251300000000001</v>
          </cell>
          <cell r="AF58">
            <v>3.0469999999999998E-3</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Table 73"/>
      <sheetName val="GREET1 Fuel_Specs"/>
      <sheetName val="BCF-BpLFOU"/>
      <sheetName val="BCF-BpSFOU"/>
      <sheetName val="BCF-VFEUCF"/>
      <sheetName val="BCF-BpEIEOU"/>
    </sheetNames>
    <sheetDataSet>
      <sheetData sheetId="0">
        <row r="63">
          <cell r="A63">
            <v>42</v>
          </cell>
        </row>
      </sheetData>
      <sheetData sheetId="1"/>
      <sheetData sheetId="2"/>
      <sheetData sheetId="3"/>
      <sheetData sheetId="4"/>
      <sheetData sheetId="5"/>
      <sheetData sheetId="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Overview"/>
      <sheetName val="1. Transportation"/>
      <sheetName val="2. Electricity"/>
      <sheetName val="3. Industry Energy"/>
      <sheetName val="4. Buildings"/>
      <sheetName val="5. Industry Process"/>
      <sheetName val="6. Total"/>
      <sheetName val="7. Particulates"/>
      <sheetName val="EPS"/>
      <sheetName val="GWP"/>
      <sheetName val="NoSettings"/>
      <sheetName val="Sheet1"/>
      <sheetName val="Vensim Variables"/>
      <sheetName val="EPA_GHG"/>
      <sheetName val="Table 3-1"/>
      <sheetName val="Table 3-7"/>
      <sheetName val="Table 3-8"/>
      <sheetName val="Table 3-9"/>
      <sheetName val="Table 3-10"/>
      <sheetName val="Table 3-12"/>
      <sheetName val="Table 3-13"/>
      <sheetName val="BTS"/>
      <sheetName val="Table 3-14"/>
      <sheetName val="Table 3-15"/>
      <sheetName val="Table 3-66, 3-68"/>
      <sheetName val="Table 4-1"/>
      <sheetName val="Table 5-1"/>
      <sheetName val="Table 6-1"/>
      <sheetName val="Table 7-1"/>
      <sheetName val="EIA"/>
      <sheetName val="Table 18"/>
      <sheetName val="Table 54"/>
      <sheetName val="Table 11.1"/>
      <sheetName val="Table 11.2"/>
      <sheetName val="Table 11.3"/>
      <sheetName val="Table 11.4"/>
      <sheetName val="Table 11.5"/>
      <sheetName val="Table 11.6"/>
      <sheetName val="Table 11.7"/>
      <sheetName val="NEI 2017"/>
      <sheetName val="2017 EPA Data"/>
      <sheetName val="Crosswalk Particulates"/>
      <sheetName val="EPA Data_by prim pol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12">
          <cell r="AK12">
            <v>361844.28941487317</v>
          </cell>
          <cell r="AM12">
            <v>345697.34487118549</v>
          </cell>
        </row>
        <row r="14">
          <cell r="AK14">
            <v>16387.317525999999</v>
          </cell>
          <cell r="AM14">
            <v>8243.0161960000005</v>
          </cell>
        </row>
        <row r="18">
          <cell r="AK18">
            <v>125.805218</v>
          </cell>
          <cell r="AM18">
            <v>56.164338000000001</v>
          </cell>
        </row>
        <row r="20">
          <cell r="AK20">
            <v>838.53669000000002</v>
          </cell>
          <cell r="AM20">
            <v>480.92725899999999</v>
          </cell>
        </row>
      </sheetData>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Multipliers and Adjustments"/>
      <sheetName val="aeo 13_21"/>
      <sheetName val="AEO 15_21"/>
      <sheetName val="aeo 11_21"/>
      <sheetName val="Country Selector"/>
      <sheetName val="Table 3-1_2021"/>
      <sheetName val="Table 3-24_2021"/>
      <sheetName val="Table 3-73, 3-75_2021"/>
      <sheetName val="Table 3-44, 3-46, 3-48_2021"/>
      <sheetName val="Table 4-1_2021"/>
      <sheetName val="Table 5-1_2021"/>
      <sheetName val="Table 7-1_2021"/>
      <sheetName val="EPA land and ag potential"/>
      <sheetName val="EPA land and ag calcs"/>
      <sheetName val="IRA Agriculture Funding"/>
      <sheetName val="EPA Methane Rules"/>
      <sheetName val="US specific multipliers"/>
      <sheetName val="EPA Data Summary_before mult"/>
      <sheetName val="AEO 15_22"/>
      <sheetName val="AEO 13_22"/>
      <sheetName val="AEO 23_22"/>
      <sheetName val="AEO 11_22"/>
      <sheetName val="AEO 15_23"/>
      <sheetName val="AEO 13_23"/>
      <sheetName val="AEO 23_23"/>
      <sheetName val="AEO 11_23"/>
      <sheetName val="US COVID adjustment"/>
      <sheetName val="US f-gases"/>
      <sheetName val="USCA Data"/>
      <sheetName val="AIM Impact Assessment"/>
      <sheetName val="EPA_data"/>
      <sheetName val="nonroad scale"/>
      <sheetName val="pivot table"/>
      <sheetName val="Growth rates"/>
      <sheetName val="Calcs"/>
      <sheetName val="Crosswalk sectors"/>
      <sheetName val="Crosswalk parts"/>
      <sheetName val="IEA-MethaneEmissions"/>
      <sheetName val="EPA non-CO2 Data"/>
      <sheetName val="EPA Source to Industry Map"/>
      <sheetName val="PRIMAP-hist CO2 Data"/>
      <sheetName val="Process CO2 Hist Year"/>
      <sheetName val="UN Pop Projections"/>
      <sheetName val="Process CO2 Growth"/>
      <sheetName val="BPE-SoAPEfA"/>
      <sheetName val="GHGs -&gt;"/>
      <sheetName val="BPE-CO2"/>
      <sheetName val="BPE-CH4"/>
      <sheetName val="BPE-N2O"/>
      <sheetName val="BPE-F-gases"/>
      <sheetName val="Non-GHGs -&gt;"/>
      <sheetName val="BPE-VOC"/>
      <sheetName val="BPE-CO"/>
      <sheetName val="BPE-NOx"/>
      <sheetName val="BPE-PM10"/>
      <sheetName val="BPE-PM25"/>
      <sheetName val="BPE-SOx"/>
      <sheetName val="BPE-BC"/>
      <sheetName val="BPE-O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Key to Data Locs"/>
      <sheetName val="GREET1 Results"/>
      <sheetName val="GREET1 EF"/>
      <sheetName val="GREET1 Electric"/>
      <sheetName val="GREET1 JetFuel_WTWa"/>
      <sheetName val="GREET1 Fuel_Specs"/>
      <sheetName val="EF Hub"/>
      <sheetName val="Fuel Heat Contents"/>
      <sheetName val="eGrid Plant"/>
      <sheetName val="Hard Coal and Lignite"/>
      <sheetName val="EPA_data"/>
      <sheetName val="Crosswalk sectors"/>
      <sheetName val="Crosswalk parts"/>
      <sheetName val="aeo 58"/>
      <sheetName val="aeo 11"/>
      <sheetName val="aeo 17"/>
      <sheetName val="aeo 35"/>
      <sheetName val="aeo 34"/>
      <sheetName val="aeo 33"/>
      <sheetName val="aeo 32"/>
      <sheetName val="aeo 31"/>
      <sheetName val="aeo 30"/>
      <sheetName val="aeo 29"/>
      <sheetName val="AEO 28"/>
      <sheetName val="aeo 27"/>
      <sheetName val="AEO 26"/>
      <sheetName val="aeo 25"/>
      <sheetName val="AEO 72"/>
      <sheetName val="AEO 37"/>
      <sheetName val="AEO 4"/>
      <sheetName val="AEO 5"/>
      <sheetName val="AEO 2"/>
      <sheetName val="EPA Data_by prim poll"/>
      <sheetName val="AEO 6"/>
      <sheetName val="Mining Breakdown"/>
      <sheetName val="2017 AEO BIFUBC"/>
      <sheetName val="CHECK"/>
      <sheetName val="particulates"/>
      <sheetName val="energy"/>
      <sheetName val="calcs"/>
      <sheetName val="EPS output_emissions"/>
      <sheetName val="EPS output_transp"/>
      <sheetName val="EPS output_build"/>
      <sheetName val="EPS output_ind"/>
      <sheetName val="PEI-TFPEI-LDVs"/>
      <sheetName val="PEI-TFPEI-HDVs"/>
      <sheetName val="PEI-TFPEI-aircraft"/>
      <sheetName val="PEI-TFPEI-rail"/>
      <sheetName val="PEI-TFPEI-ships"/>
      <sheetName val="PEI-TFPEI-motorbikes"/>
      <sheetName val="PEI-EFPEI"/>
      <sheetName val="PEI-BFPEI"/>
      <sheetName val="PEI-IFPEI"/>
    </sheetNames>
    <sheetDataSet>
      <sheetData sheetId="0" refreshError="1">
        <row r="89">
          <cell r="A89" t="b">
            <v>1</v>
          </cell>
        </row>
        <row r="203">
          <cell r="A203" t="b">
            <v>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verview"/>
      <sheetName val="1. Transportation"/>
      <sheetName val="2. Electricity"/>
      <sheetName val="3. Industry Energy"/>
      <sheetName val="4. Buildings"/>
      <sheetName val="5. Industry Process"/>
      <sheetName val="6. Total"/>
      <sheetName val="7. Particulates"/>
      <sheetName val="EPS"/>
      <sheetName val="GWP"/>
      <sheetName val="NoSettings"/>
      <sheetName val="Sheet1"/>
      <sheetName val="Vensim Variables"/>
      <sheetName val="EPA_GHG"/>
      <sheetName val="Table 3-1"/>
      <sheetName val="Table 3-7"/>
      <sheetName val="Table 3-9"/>
      <sheetName val="Table 3-10"/>
      <sheetName val="Table 3-11"/>
      <sheetName val="Table 3-12"/>
      <sheetName val="Table 3-13"/>
      <sheetName val="Table 3-14"/>
      <sheetName val="Table 3-15"/>
      <sheetName val="Table 4-1"/>
      <sheetName val="Table 5-1"/>
      <sheetName val="Table 6-1"/>
      <sheetName val="Table 7-1"/>
      <sheetName val="EIA"/>
      <sheetName val="Table 18"/>
      <sheetName val="Table 54"/>
      <sheetName val="Table 11.1"/>
      <sheetName val="Table 11.2"/>
      <sheetName val="Table 11.3"/>
      <sheetName val="Table 11.4"/>
      <sheetName val="Table 11.5"/>
      <sheetName val="Table 11.6"/>
      <sheetName val="Table 11.7"/>
      <sheetName val="NEI 2017"/>
      <sheetName val="2017 EPA Data"/>
      <sheetName val="Crosswalk Particulates"/>
      <sheetName val="EPA Data_by prim poll"/>
    </sheetNames>
    <sheetDataSet>
      <sheetData sheetId="0">
        <row r="19">
          <cell r="B19">
            <v>1.1023099999999999</v>
          </cell>
        </row>
        <row r="22">
          <cell r="B22">
            <v>1000000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Cross-Page Data"/>
      <sheetName val="Non-Energy FF CO2 Emissions"/>
      <sheetName val="Cement CO2 Emissions"/>
      <sheetName val="Iron and Steel"/>
      <sheetName val="Coal Mining"/>
      <sheetName val="Natural Gas Systems"/>
      <sheetName val="Petroleum Systems"/>
      <sheetName val="Chem - HCFC 22 Production"/>
      <sheetName val="Chem - ODS"/>
      <sheetName val="Other - Aluminum"/>
      <sheetName val="Other - Magnesium"/>
      <sheetName val="Other - Semiconductor Mfg"/>
      <sheetName val="Other - Elec Trans and Dist"/>
      <sheetName val="Agriculture - EF &amp; Manure Mgmt"/>
      <sheetName val="Agriculture - Rice Cultivation"/>
      <sheetName val="Agriculture - Soil Mgmt"/>
      <sheetName val="Waste - Landfills"/>
      <sheetName val="Waste - Water Treatment"/>
      <sheetName val="Other Industrial Processes"/>
      <sheetName val="Combined Data"/>
      <sheetName val="BPEiC-CO2"/>
      <sheetName val="BPEiC-CH4"/>
      <sheetName val="BPEiC-N2O"/>
      <sheetName val="BPEiC-F-gases"/>
      <sheetName val="EPA (2017) Table A3.6-1"/>
      <sheetName val="EPA (2017) Table A3.6-7"/>
      <sheetName val="EPA (2017) Table A3.6-10"/>
      <sheetName val="AEO 2017_Table 6"/>
      <sheetName val="AEO 2017_Table 11"/>
      <sheetName val="AEO 2017_Table 13"/>
      <sheetName val="AEO 2017_Table 15"/>
      <sheetName val="AEO 2017_Table 19"/>
      <sheetName val="AEO 2017_Table 20"/>
      <sheetName val="AEO 2017_Table 24"/>
      <sheetName val="AEO 2017_Table 62"/>
      <sheetName val="AEO 2016_Table 6"/>
    </sheetNames>
    <sheetDataSet>
      <sheetData sheetId="0"/>
      <sheetData sheetId="1">
        <row r="12">
          <cell r="C12">
            <v>28</v>
          </cell>
        </row>
        <row r="13">
          <cell r="C13">
            <v>265</v>
          </cell>
        </row>
      </sheetData>
      <sheetData sheetId="2"/>
      <sheetData sheetId="3"/>
      <sheetData sheetId="4"/>
      <sheetData sheetId="5"/>
      <sheetData sheetId="6"/>
      <sheetData sheetId="7"/>
      <sheetData sheetId="8"/>
      <sheetData sheetId="9">
        <row r="5">
          <cell r="A5" t="str">
            <v>Transport Refrigeration</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Country Selector"/>
      <sheetName val="Multipliers and Adjustments"/>
      <sheetName val="US GHG Inventory CH4 Adjustment"/>
      <sheetName val="US f-gases 2"/>
      <sheetName val="USCA Data"/>
      <sheetName val="AIM Impact Assessment"/>
      <sheetName val="EPA Data"/>
      <sheetName val="EPA Source to Industry Map"/>
      <sheetName val="NPV Calcs"/>
      <sheetName val="AEO Table 13"/>
      <sheetName val="EPA Tech to Policy Mapping"/>
      <sheetName val="EPA non-CO2 Data"/>
      <sheetName val="IEA-MethaneEmissions"/>
      <sheetName val="IEA-MethaneAbatement"/>
      <sheetName val="EPA to IEA Scaling"/>
      <sheetName val="Cement Data"/>
      <sheetName val="EPA-ngpProd-mthncptr"/>
      <sheetName val="EPA-ngpPrcsTnD-mthncptr"/>
      <sheetName val="EPA-ngpProd-mthndstr"/>
      <sheetName val="EPA-ngpPrcsTnD-mthndstr"/>
      <sheetName val="IEA-ngpProd-mthncptr"/>
      <sheetName val="IEA-ngpPrcsTnD-mthncptr"/>
      <sheetName val="IEA-ngpProd-mthndstr"/>
      <sheetName val="IEA-ngpPrcsTnD-mthndstr"/>
      <sheetName val="Data Check"/>
      <sheetName val="PERAC-cement"/>
      <sheetName val="PERAC-ngpProd-mthncptr"/>
      <sheetName val="PERAC-ngpPrcsTnD-mthncptr"/>
      <sheetName val="PERAC-ngpProd-mthndstr"/>
      <sheetName val="PERAC-ngpPrcsTnD-mthndstr"/>
      <sheetName val="PERAC-fgassubstitution"/>
      <sheetName val="PERAC-fgasdestruction"/>
      <sheetName val="PERAC-fgasrecovery"/>
      <sheetName val="PERAC-inspctmaintretrofit"/>
      <sheetName val="PERAC-coalmining-mthncptr"/>
      <sheetName val="PERAC-coalmining-mthndstr"/>
      <sheetName val="PERAC-waste-mthncptr"/>
      <sheetName val="PERAC-waste-mthndstr"/>
      <sheetName val="PERAC-cropsrice"/>
      <sheetName val="PERAC-livestock"/>
      <sheetName val="PERAC-chemicals-N2Oabatement"/>
      <sheetName val="PERAC-MCD"/>
    </sheetNames>
    <sheetDataSet>
      <sheetData sheetId="0">
        <row r="108">
          <cell r="A108">
            <v>1000000000000</v>
          </cell>
        </row>
      </sheetData>
      <sheetData sheetId="1"/>
      <sheetData sheetId="2"/>
      <sheetData sheetId="3"/>
      <sheetData sheetId="4">
        <row r="12">
          <cell r="J12">
            <v>168.29999999999998</v>
          </cell>
        </row>
      </sheetData>
      <sheetData sheetId="5">
        <row r="17">
          <cell r="Q17">
            <v>0</v>
          </cell>
        </row>
      </sheetData>
      <sheetData sheetId="6"/>
      <sheetData sheetId="7"/>
      <sheetData sheetId="8"/>
      <sheetData sheetId="9"/>
      <sheetData sheetId="10"/>
      <sheetData sheetId="11"/>
      <sheetData sheetId="12">
        <row r="1">
          <cell r="A1" t="str">
            <v>country</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theme/theme1.xml><?xml version="1.0" encoding="utf-8"?>
<a:theme xmlns:a="http://schemas.openxmlformats.org/drawingml/2006/main" name="Office Theme">
  <a:themeElements>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5.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6.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7.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8.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9.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40.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7">
    <tabColor theme="4"/>
  </sheetPr>
  <dimension ref="B2:K30"/>
  <sheetViews>
    <sheetView tabSelected="1" workbookViewId="0"/>
  </sheetViews>
  <sheetFormatPr defaultColWidth="9.140625" defaultRowHeight="16.5"/>
  <cols>
    <col min="1" max="1" width="9.140625" style="65"/>
    <col min="2" max="2" width="20.5703125" style="65" customWidth="1"/>
    <col min="3" max="16384" width="9.140625" style="65"/>
  </cols>
  <sheetData>
    <row r="2" spans="2:11">
      <c r="B2" s="65" t="s">
        <v>2389</v>
      </c>
    </row>
    <row r="3" spans="2:11">
      <c r="B3" s="66" t="s">
        <v>2386</v>
      </c>
      <c r="C3" s="67"/>
      <c r="D3" s="67"/>
      <c r="E3" s="67"/>
      <c r="F3" s="67"/>
      <c r="G3" s="67"/>
      <c r="H3" s="67"/>
      <c r="I3" s="67"/>
      <c r="J3" s="67"/>
      <c r="K3" s="67"/>
    </row>
    <row r="4" spans="2:11">
      <c r="B4" s="67" t="s">
        <v>2387</v>
      </c>
      <c r="C4" s="67"/>
      <c r="D4" s="67"/>
      <c r="E4" s="67"/>
      <c r="F4" s="67"/>
      <c r="G4" s="67"/>
      <c r="H4" s="67"/>
      <c r="I4" s="67"/>
      <c r="J4" s="67"/>
      <c r="K4" s="67"/>
    </row>
    <row r="5" spans="2:11">
      <c r="B5" s="67" t="s">
        <v>2388</v>
      </c>
      <c r="C5" s="67"/>
      <c r="D5" s="67"/>
      <c r="E5" s="67"/>
      <c r="F5" s="67"/>
      <c r="G5" s="67"/>
      <c r="H5" s="67"/>
      <c r="I5" s="67"/>
      <c r="J5" s="67"/>
      <c r="K5" s="67"/>
    </row>
    <row r="7" spans="2:11">
      <c r="B7" s="68" t="s">
        <v>2383</v>
      </c>
      <c r="C7" s="69"/>
      <c r="D7" s="69"/>
      <c r="E7" s="69"/>
      <c r="F7" s="69"/>
      <c r="G7" s="69"/>
      <c r="H7" s="69"/>
      <c r="I7" s="69"/>
      <c r="J7" s="69"/>
      <c r="K7" s="69"/>
    </row>
    <row r="8" spans="2:11">
      <c r="B8" s="69" t="s">
        <v>2391</v>
      </c>
      <c r="C8" s="69"/>
      <c r="D8" s="69"/>
      <c r="E8" s="69"/>
      <c r="F8" s="69"/>
      <c r="G8" s="69"/>
      <c r="H8" s="69"/>
      <c r="I8" s="69"/>
      <c r="J8" s="69"/>
      <c r="K8" s="69"/>
    </row>
    <row r="9" spans="2:11">
      <c r="B9" s="70" t="s">
        <v>7159</v>
      </c>
      <c r="C9" s="69"/>
      <c r="D9" s="69"/>
      <c r="E9" s="69"/>
      <c r="F9" s="69"/>
      <c r="G9" s="69"/>
      <c r="H9" s="69"/>
      <c r="I9" s="69"/>
      <c r="J9" s="69"/>
      <c r="K9" s="69"/>
    </row>
    <row r="11" spans="2:11">
      <c r="B11" s="71" t="s">
        <v>2377</v>
      </c>
      <c r="C11" s="72"/>
      <c r="D11" s="72"/>
      <c r="E11" s="72"/>
      <c r="F11" s="72"/>
      <c r="G11" s="72"/>
      <c r="H11" s="72"/>
      <c r="I11" s="72"/>
      <c r="J11" s="72"/>
      <c r="K11" s="72"/>
    </row>
    <row r="12" spans="2:11">
      <c r="B12" s="72" t="s">
        <v>2384</v>
      </c>
      <c r="C12" s="72"/>
      <c r="D12" s="72"/>
      <c r="E12" s="72"/>
      <c r="F12" s="72"/>
      <c r="G12" s="72"/>
      <c r="H12" s="72"/>
      <c r="I12" s="72"/>
      <c r="J12" s="72"/>
      <c r="K12" s="72"/>
    </row>
    <row r="13" spans="2:11">
      <c r="B13" s="72">
        <v>2022</v>
      </c>
      <c r="C13" s="72"/>
      <c r="D13" s="72"/>
      <c r="E13" s="72"/>
      <c r="F13" s="72"/>
      <c r="G13" s="72"/>
      <c r="H13" s="72"/>
      <c r="I13" s="72"/>
      <c r="J13" s="72"/>
      <c r="K13" s="72"/>
    </row>
    <row r="14" spans="2:11">
      <c r="B14" s="72" t="s">
        <v>2385</v>
      </c>
      <c r="C14" s="72"/>
      <c r="D14" s="72"/>
      <c r="E14" s="72"/>
      <c r="F14" s="72"/>
      <c r="G14" s="72"/>
      <c r="H14" s="72"/>
      <c r="I14" s="72"/>
      <c r="J14" s="72"/>
      <c r="K14" s="72"/>
    </row>
    <row r="18" spans="2:11">
      <c r="B18" s="73" t="s">
        <v>2852</v>
      </c>
      <c r="C18" s="74"/>
      <c r="D18" s="74"/>
      <c r="E18" s="74"/>
      <c r="F18" s="74"/>
      <c r="G18" s="74"/>
      <c r="H18" s="74"/>
      <c r="I18" s="74"/>
      <c r="J18" s="74"/>
      <c r="K18" s="74"/>
    </row>
    <row r="19" spans="2:11">
      <c r="B19" s="75">
        <v>1.1023099999999999</v>
      </c>
      <c r="C19" s="65" t="s">
        <v>2856</v>
      </c>
    </row>
    <row r="20" spans="2:11">
      <c r="B20" s="65">
        <v>265</v>
      </c>
      <c r="C20" s="65" t="s">
        <v>2857</v>
      </c>
    </row>
    <row r="21" spans="2:11">
      <c r="B21" s="65">
        <v>28</v>
      </c>
      <c r="C21" s="65" t="s">
        <v>2858</v>
      </c>
    </row>
    <row r="22" spans="2:11">
      <c r="B22" s="65">
        <f>10^6</f>
        <v>1000000</v>
      </c>
      <c r="C22" s="65" t="s">
        <v>2884</v>
      </c>
    </row>
    <row r="24" spans="2:11">
      <c r="B24" s="65" t="s">
        <v>3256</v>
      </c>
    </row>
    <row r="25" spans="2:11">
      <c r="B25" s="65">
        <f>28/25</f>
        <v>1.1200000000000001</v>
      </c>
      <c r="C25" s="65" t="s">
        <v>3257</v>
      </c>
    </row>
    <row r="26" spans="2:11">
      <c r="B26" s="65">
        <f>265/298</f>
        <v>0.88926174496644295</v>
      </c>
      <c r="C26" s="65" t="s">
        <v>3258</v>
      </c>
    </row>
    <row r="28" spans="2:11">
      <c r="B28" s="76" t="s">
        <v>7000</v>
      </c>
      <c r="C28" s="77"/>
      <c r="D28" s="77"/>
      <c r="E28" s="77"/>
      <c r="F28" s="77"/>
      <c r="G28" s="77"/>
      <c r="H28" s="77"/>
      <c r="I28" s="77"/>
      <c r="J28" s="77"/>
      <c r="K28" s="77"/>
    </row>
    <row r="29" spans="2:11">
      <c r="B29" s="78" t="s">
        <v>6996</v>
      </c>
    </row>
    <row r="30" spans="2:11">
      <c r="B30" s="79" t="s">
        <v>6998</v>
      </c>
      <c r="C30" s="79" t="s">
        <v>6996</v>
      </c>
    </row>
  </sheetData>
  <dataValidations count="1">
    <dataValidation type="list" allowBlank="1" showInputMessage="1" showErrorMessage="1" sqref="B29" xr:uid="{00000000-0002-0000-0000-000000000000}">
      <formula1>$B$30:$C$30</formula1>
    </dataValidation>
  </dataValidation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
    <tabColor theme="4" tint="0.499984740745262"/>
  </sheetPr>
  <dimension ref="A1:O67"/>
  <sheetViews>
    <sheetView workbookViewId="0"/>
  </sheetViews>
  <sheetFormatPr defaultColWidth="9.140625" defaultRowHeight="16.5"/>
  <cols>
    <col min="1" max="1" width="16.85546875" style="65" customWidth="1"/>
    <col min="2" max="5" width="9.140625" style="65" customWidth="1"/>
    <col min="6" max="6" width="26.5703125" style="65" customWidth="1"/>
    <col min="7" max="7" width="13.5703125" style="65" customWidth="1"/>
    <col min="8" max="8" width="4.7109375" style="65" customWidth="1"/>
    <col min="9" max="9" width="7.28515625" style="65" customWidth="1"/>
    <col min="10" max="10" width="40.140625" style="65" customWidth="1"/>
    <col min="11" max="11" width="56.140625" style="65" bestFit="1" customWidth="1"/>
    <col min="12" max="14" width="10.42578125" style="65" bestFit="1" customWidth="1"/>
    <col min="15" max="16384" width="9.140625" style="65"/>
  </cols>
  <sheetData>
    <row r="1" spans="1:14">
      <c r="F1" s="86"/>
      <c r="G1" s="86"/>
      <c r="H1" s="66" t="s">
        <v>1815</v>
      </c>
      <c r="I1" s="67"/>
      <c r="J1" s="67"/>
    </row>
    <row r="2" spans="1:14">
      <c r="F2" s="86"/>
      <c r="G2" s="86"/>
      <c r="H2" s="66" t="s">
        <v>1781</v>
      </c>
      <c r="I2" s="67"/>
      <c r="J2" s="67"/>
    </row>
    <row r="5" spans="1:14">
      <c r="A5" s="65" t="s">
        <v>2377</v>
      </c>
      <c r="B5" s="65" t="s">
        <v>1882</v>
      </c>
      <c r="C5" s="65" t="s">
        <v>1885</v>
      </c>
      <c r="D5" s="65" t="s">
        <v>1884</v>
      </c>
      <c r="E5" s="65" t="s">
        <v>1883</v>
      </c>
      <c r="F5" s="65" t="s">
        <v>1839</v>
      </c>
      <c r="G5" s="65" t="s">
        <v>1840</v>
      </c>
    </row>
    <row r="7" spans="1:14">
      <c r="H7" s="65">
        <v>1.1000000000000001</v>
      </c>
      <c r="I7" s="65" t="s">
        <v>1824</v>
      </c>
    </row>
    <row r="8" spans="1:14">
      <c r="K8" s="80" t="s">
        <v>7278</v>
      </c>
      <c r="L8" s="80" t="s">
        <v>7157</v>
      </c>
      <c r="M8" s="80" t="s">
        <v>7158</v>
      </c>
    </row>
    <row r="9" spans="1:14">
      <c r="F9" t="s">
        <v>1</v>
      </c>
      <c r="G9" s="65" t="s">
        <v>1838</v>
      </c>
      <c r="J9" s="80" t="s">
        <v>1702</v>
      </c>
      <c r="K9" s="81">
        <f>SUMIFS(EPS!$L:$L,EPS!$B:$B,F9,EPS!$I:$I,J9)</f>
        <v>1694.3191811999998</v>
      </c>
      <c r="L9" s="81">
        <f>SUM('Table 3-13'!D5:D10,'Table 3-13'!D12:D18,'Table 3-13'!D21:D23,'Table 3-13'!D27,'Table 3-13'!D29,'Table 3-13'!D34:D35,'Table 3-13'!D41)</f>
        <v>1688.8999999999994</v>
      </c>
      <c r="M9" s="81"/>
    </row>
    <row r="10" spans="1:14">
      <c r="F10" t="s">
        <v>1</v>
      </c>
      <c r="G10" s="65" t="s">
        <v>1838</v>
      </c>
      <c r="J10" s="80" t="s">
        <v>1713</v>
      </c>
      <c r="K10" s="81">
        <f>SUMIFS(EPS!$L:$L,EPS!$B:$B,F10,EPS!$I:$I,J10)</f>
        <v>1.97914824856</v>
      </c>
      <c r="L10" s="81">
        <f>'Table 3-10'!C6</f>
        <v>2.6</v>
      </c>
      <c r="M10" s="81"/>
      <c r="N10" s="82"/>
    </row>
    <row r="11" spans="1:14">
      <c r="F11" t="s">
        <v>1</v>
      </c>
      <c r="G11" s="65" t="s">
        <v>1838</v>
      </c>
      <c r="J11" s="80" t="s">
        <v>1714</v>
      </c>
      <c r="K11" s="81">
        <f>SUMIFS(EPS!$L:$L,EPS!$B:$B,F11,EPS!$I:$I,J11)</f>
        <v>11.361777666029999</v>
      </c>
      <c r="L11" s="81">
        <f>'Table 3-10'!C7</f>
        <v>16.8</v>
      </c>
      <c r="M11" s="81"/>
      <c r="N11" s="82"/>
    </row>
    <row r="12" spans="1:14">
      <c r="J12" s="80" t="s">
        <v>2275</v>
      </c>
      <c r="K12" s="83">
        <f>SUM(K9:K11)</f>
        <v>1707.6601071145899</v>
      </c>
      <c r="L12" s="83">
        <f>SUM(L9:L11)</f>
        <v>1708.2999999999993</v>
      </c>
      <c r="M12" s="83">
        <f>'Table 11.5'!M62-'Table 11.5'!L62-M32</f>
        <v>1741.377</v>
      </c>
      <c r="N12" s="65" t="s">
        <v>7280</v>
      </c>
    </row>
    <row r="14" spans="1:14">
      <c r="L14" s="83"/>
    </row>
    <row r="15" spans="1:14">
      <c r="K15" s="98"/>
    </row>
    <row r="19" spans="1:14">
      <c r="N19" s="104"/>
    </row>
    <row r="25" spans="1:14">
      <c r="H25" s="65">
        <v>1.2</v>
      </c>
      <c r="I25" s="65" t="s">
        <v>1889</v>
      </c>
    </row>
    <row r="26" spans="1:14">
      <c r="K26" s="80" t="s">
        <v>7278</v>
      </c>
      <c r="L26" s="80" t="s">
        <v>7157</v>
      </c>
      <c r="M26" s="80" t="s">
        <v>7158</v>
      </c>
    </row>
    <row r="27" spans="1:14">
      <c r="A27" s="65" t="s">
        <v>2376</v>
      </c>
      <c r="B27" s="65" t="s">
        <v>1744</v>
      </c>
      <c r="F27" s="65" t="s">
        <v>1</v>
      </c>
      <c r="G27" s="65" t="s">
        <v>1878</v>
      </c>
      <c r="J27" s="65" t="s">
        <v>1879</v>
      </c>
      <c r="K27" s="81">
        <f>SUMIFS(EPS!$L:$L,EPS!$B:$B,F27,EPS!$F:$F,"*"&amp;B27&amp;"*",EPS!$I:$I,"CO2")</f>
        <v>1029.4624499999998</v>
      </c>
      <c r="L27" s="81">
        <f>'Table 3-13'!D4</f>
        <v>1028.7</v>
      </c>
      <c r="M27" s="81">
        <f>SUMIFS('Table 11.5'!$62:$62,'Table 11.5'!$1:$1,A27)</f>
        <v>1024.604</v>
      </c>
    </row>
    <row r="28" spans="1:14">
      <c r="A28" s="65" t="s">
        <v>2365</v>
      </c>
      <c r="B28" s="65" t="s">
        <v>1745</v>
      </c>
      <c r="F28" s="65" t="s">
        <v>1</v>
      </c>
      <c r="G28" s="65" t="s">
        <v>1878</v>
      </c>
      <c r="J28" s="65" t="s">
        <v>1880</v>
      </c>
      <c r="K28" s="81">
        <f>SUMIFS(EPS!$L:$L,EPS!$B:$B,F28,EPS!$F:$F,"*"&amp;B28&amp;"*",EPS!$I:$I,"CO2")</f>
        <v>479.58711</v>
      </c>
      <c r="L28" s="81">
        <f>'Table 3-13'!D11</f>
        <v>488.1</v>
      </c>
      <c r="M28" s="81">
        <f>SUMIFS('Table 11.5'!$62:$62,'Table 11.5'!$1:$1,A28)</f>
        <v>459.30399999999997</v>
      </c>
    </row>
    <row r="29" spans="1:14">
      <c r="A29" s="65" t="s">
        <v>2367</v>
      </c>
      <c r="B29" s="65" t="s">
        <v>1748</v>
      </c>
      <c r="F29" s="65" t="s">
        <v>1</v>
      </c>
      <c r="G29" s="65" t="s">
        <v>1878</v>
      </c>
      <c r="J29" s="65" t="s">
        <v>1859</v>
      </c>
      <c r="K29" s="115">
        <f>SUMIFS(EPS!$L:$L,EPS!$B:$B,F29,EPS!$F:$F,"*"&amp;B29&amp;"*",EPS!$I:$I,"CO2")</f>
        <v>157.2989</v>
      </c>
      <c r="L29" s="115">
        <f>'Table 3-13'!D20-SUM('Table 3-13'!D24:D25)</f>
        <v>105.1</v>
      </c>
      <c r="M29" s="115">
        <f>SUMIFS('Table 11.5'!$62:$62,'Table 11.5'!$1:$1,A29)</f>
        <v>204.785</v>
      </c>
      <c r="N29" s="82"/>
    </row>
    <row r="30" spans="1:14">
      <c r="A30" s="65" t="s">
        <v>1890</v>
      </c>
      <c r="B30" s="65" t="s">
        <v>1890</v>
      </c>
      <c r="F30" s="65" t="s">
        <v>1</v>
      </c>
      <c r="G30" s="65" t="s">
        <v>1878</v>
      </c>
      <c r="J30" s="65" t="s">
        <v>1863</v>
      </c>
      <c r="K30" s="81">
        <f>SUMIFS(EPS!$L:$L,EPS!$B:$B,F30,EPS!$F:$F,"*"&amp;B30&amp;"*",EPS!$I:$I,"CO2")</f>
        <v>0</v>
      </c>
      <c r="L30" s="81">
        <f>'Table 3-13'!D26</f>
        <v>1.5</v>
      </c>
      <c r="M30" s="81">
        <f>SUMIFS('Table 11.5'!$62:$62,'Table 11.5'!$1:$1,A30)</f>
        <v>1.49</v>
      </c>
    </row>
    <row r="31" spans="1:14">
      <c r="A31" s="65" t="s">
        <v>2372</v>
      </c>
      <c r="B31" s="65" t="s">
        <v>1749</v>
      </c>
      <c r="F31" s="65" t="s">
        <v>1</v>
      </c>
      <c r="G31" s="65" t="s">
        <v>1878</v>
      </c>
      <c r="J31" s="65" t="s">
        <v>1864</v>
      </c>
      <c r="K31" s="115">
        <f>SUMIFS(EPS!$L:$L,EPS!$B:$B,F31,EPS!$F:$F,"*"&amp;B31&amp;"*",EPS!$I:$I,"CO2")</f>
        <v>24.1831</v>
      </c>
      <c r="L31" s="115">
        <f>'Table 3-13'!D28</f>
        <v>46.2</v>
      </c>
      <c r="M31" s="115">
        <f>SUMIFS('Table 11.5'!$62:$62,'Table 11.5'!$1:$1,A31)</f>
        <v>46.171999999999997</v>
      </c>
    </row>
    <row r="32" spans="1:14">
      <c r="A32" s="65" t="s">
        <v>1926</v>
      </c>
      <c r="B32" s="65" t="s">
        <v>1743</v>
      </c>
      <c r="F32" s="65" t="s">
        <v>1</v>
      </c>
      <c r="G32" s="65" t="s">
        <v>1878</v>
      </c>
      <c r="J32" s="65" t="s">
        <v>1832</v>
      </c>
      <c r="K32" s="81">
        <f>SUMIFS(EPS!$L:$L,EPS!$B:$B,F32,EPS!$F:$F,"*"&amp;B32&amp;"*",EPS!$I:$I,"CO2")</f>
        <v>3.1744798000000003</v>
      </c>
      <c r="L32" s="81">
        <f>'Table 3-13'!D31-'Table 3-13'!D36</f>
        <v>0.79999999999999716</v>
      </c>
      <c r="M32" s="81">
        <f>SUMIFS('Table 11.5'!$62:$62,'Table 11.5'!$1:$1,A32)</f>
        <v>65.090999999999994</v>
      </c>
      <c r="N32" s="65" t="s">
        <v>7279</v>
      </c>
    </row>
    <row r="33" spans="1:15">
      <c r="A33" s="65" t="s">
        <v>2366</v>
      </c>
      <c r="B33" s="65" t="s">
        <v>1750</v>
      </c>
      <c r="F33" s="65" t="s">
        <v>1</v>
      </c>
      <c r="G33" s="65" t="s">
        <v>1878</v>
      </c>
      <c r="J33" s="65" t="s">
        <v>1881</v>
      </c>
      <c r="K33" s="81">
        <f>SUMIFS(EPS!$L:$L,EPS!$B:$B,F33,EPS!$F:$F,"*"&amp;B33&amp;"*",EPS!$I:$I,"CO2")</f>
        <v>0.61314139999999995</v>
      </c>
      <c r="L33" s="81">
        <f>'Table 3-13'!D37</f>
        <v>0.6</v>
      </c>
      <c r="M33" s="81">
        <f>SUMIFS('Table 11.5'!$62:$62,'Table 11.5'!$1:$1,A33)</f>
        <v>0.61399999999999999</v>
      </c>
    </row>
    <row r="34" spans="1:15">
      <c r="B34" s="65" t="s">
        <v>1742</v>
      </c>
      <c r="F34" s="65" t="s">
        <v>1</v>
      </c>
      <c r="G34" s="65" t="s">
        <v>1878</v>
      </c>
      <c r="J34" s="65" t="s">
        <v>1822</v>
      </c>
      <c r="K34" s="81">
        <f>SUMIFS(EPS!$L:$L,EPS!$B:$B,F34,EPS!$F:$F,"*"&amp;B34&amp;"*",EPS!$I:$I,"CO2")</f>
        <v>0</v>
      </c>
      <c r="L34" s="81"/>
      <c r="M34" s="81"/>
    </row>
    <row r="35" spans="1:15">
      <c r="B35" s="65" t="s">
        <v>1751</v>
      </c>
      <c r="F35" s="65" t="s">
        <v>1</v>
      </c>
      <c r="J35" s="65" t="s">
        <v>1886</v>
      </c>
      <c r="K35" s="81">
        <f>SUMIFS(EPS!$L:$L,EPS!$B:$B,F35,EPS!$F:$F,"*"&amp;B35&amp;"*",EPS!$I:$I,"CO2")</f>
        <v>0</v>
      </c>
      <c r="L35" s="81"/>
      <c r="M35" s="81"/>
    </row>
    <row r="36" spans="1:15">
      <c r="B36" s="65" t="s">
        <v>1746</v>
      </c>
      <c r="F36" s="65" t="s">
        <v>1</v>
      </c>
      <c r="J36" s="65" t="s">
        <v>1887</v>
      </c>
      <c r="K36" s="81">
        <f>SUMIFS(EPS!$L:$L,EPS!$B:$B,F36,EPS!$F:$F,"*"&amp;B36&amp;"*",EPS!$I:$I,"CO2")</f>
        <v>0</v>
      </c>
      <c r="L36" s="81"/>
      <c r="M36" s="81"/>
    </row>
    <row r="37" spans="1:15">
      <c r="B37" s="65" t="s">
        <v>1747</v>
      </c>
      <c r="F37" s="65" t="s">
        <v>1</v>
      </c>
      <c r="J37" s="65" t="s">
        <v>1888</v>
      </c>
      <c r="K37" s="81">
        <f>SUMIFS(EPS!$L:$L,EPS!$B:$B,F37,EPS!$F:$F,"*"&amp;B37&amp;"*",EPS!$I:$I,"CO2")</f>
        <v>0</v>
      </c>
      <c r="L37" s="81"/>
      <c r="M37" s="81"/>
    </row>
    <row r="38" spans="1:15">
      <c r="A38" s="65" t="s">
        <v>2380</v>
      </c>
      <c r="J38" s="65" t="s">
        <v>2379</v>
      </c>
      <c r="K38" s="81">
        <f>SUMIFS(EPS!$L:$L,EPS!$B:$B,F38,EPS!$F:$F,"*"&amp;B38&amp;"*",EPS!$I:$I,"CO2")</f>
        <v>0</v>
      </c>
      <c r="L38" s="81"/>
      <c r="M38" s="81">
        <f>SUMIFS('Table 11.5'!$62:$62,'Table 11.5'!$1:$1,A38)</f>
        <v>4.4080000000000004</v>
      </c>
    </row>
    <row r="39" spans="1:15">
      <c r="K39" s="83">
        <f>SUM(K27:K37)</f>
        <v>1694.3191811999995</v>
      </c>
      <c r="L39" s="83">
        <f>SUM(L27:L37)</f>
        <v>1671</v>
      </c>
      <c r="M39" s="83">
        <f>SUM(M27:M38)</f>
        <v>1806.4679999999998</v>
      </c>
    </row>
    <row r="41" spans="1:15">
      <c r="K41" s="98"/>
    </row>
    <row r="46" spans="1:15">
      <c r="L46" s="65">
        <f>L55/K55</f>
        <v>0.99780649654436326</v>
      </c>
    </row>
    <row r="48" spans="1:15">
      <c r="K48" s="83"/>
      <c r="O48" s="65" t="s">
        <v>7098</v>
      </c>
    </row>
    <row r="49" spans="2:15">
      <c r="K49" s="98"/>
      <c r="M49" s="98"/>
      <c r="O49" s="65" t="s">
        <v>7099</v>
      </c>
    </row>
    <row r="50" spans="2:15">
      <c r="H50" s="65">
        <v>1.3</v>
      </c>
      <c r="I50" s="65" t="s">
        <v>1891</v>
      </c>
      <c r="O50" s="65" t="s">
        <v>7101</v>
      </c>
    </row>
    <row r="51" spans="2:15">
      <c r="K51" s="80" t="s">
        <v>7278</v>
      </c>
      <c r="L51" s="80" t="s">
        <v>7371</v>
      </c>
      <c r="O51" s="65" t="s">
        <v>7102</v>
      </c>
    </row>
    <row r="52" spans="2:15">
      <c r="B52" s="65" t="s">
        <v>1702</v>
      </c>
      <c r="E52" s="65" t="s">
        <v>1701</v>
      </c>
      <c r="F52" s="65" t="s">
        <v>1</v>
      </c>
      <c r="G52" s="65" t="s">
        <v>1878</v>
      </c>
      <c r="J52" s="65" t="s">
        <v>1892</v>
      </c>
      <c r="K52" s="81">
        <f>SUMIFS(EPS!$L:$L,EPS!$B:$B,F52,EPS!$C:$C,E52,EPS!$I:$I,"CO2")</f>
        <v>1087.4429018999999</v>
      </c>
      <c r="L52" s="90">
        <f>SUMIFS('Table 3-13'!$D:$D,'Table 3-13'!$F:$F,J52)</f>
        <v>1016.4</v>
      </c>
      <c r="M52" s="116"/>
    </row>
    <row r="53" spans="2:15">
      <c r="B53" s="65" t="s">
        <v>1702</v>
      </c>
      <c r="C53" s="65" t="s">
        <v>1704</v>
      </c>
      <c r="E53" s="65" t="s">
        <v>1716</v>
      </c>
      <c r="F53" s="65" t="s">
        <v>1</v>
      </c>
      <c r="G53" s="65" t="s">
        <v>1878</v>
      </c>
      <c r="J53" s="65" t="s">
        <v>1893</v>
      </c>
      <c r="K53" s="81">
        <f>SUMIFS(EPS!$L:$L,EPS!$B:$B,F53,EPS!$C:$C,E53,EPS!$E:$E,C53,EPS!$I:$I,"CO2")</f>
        <v>335.32683199999997</v>
      </c>
      <c r="L53" s="90">
        <f>SUMIFS('Table 3-13'!$D:$D,'Table 3-13'!$F:$F,J53)</f>
        <v>407.5</v>
      </c>
      <c r="M53" s="116"/>
    </row>
    <row r="54" spans="2:15">
      <c r="B54" s="65" t="s">
        <v>1702</v>
      </c>
      <c r="C54" s="65" t="s">
        <v>1703</v>
      </c>
      <c r="E54" s="65" t="s">
        <v>1716</v>
      </c>
      <c r="F54" s="65" t="s">
        <v>1</v>
      </c>
      <c r="G54" s="65" t="s">
        <v>1878</v>
      </c>
      <c r="J54" s="86" t="s">
        <v>7100</v>
      </c>
      <c r="K54" s="103">
        <f>SUM(K52:K53)</f>
        <v>1422.7697338999999</v>
      </c>
      <c r="L54" s="103">
        <f>SUM(L52:L53)</f>
        <v>1423.9</v>
      </c>
      <c r="M54" s="116">
        <f t="shared" ref="M54:M63" si="0">L54-K54</f>
        <v>1.130266100000199</v>
      </c>
    </row>
    <row r="55" spans="2:15">
      <c r="B55" s="65" t="s">
        <v>1702</v>
      </c>
      <c r="E55" s="65" t="s">
        <v>1720</v>
      </c>
      <c r="F55" s="65" t="s">
        <v>1</v>
      </c>
      <c r="G55" s="65" t="s">
        <v>1878</v>
      </c>
      <c r="J55" s="65" t="s">
        <v>1856</v>
      </c>
      <c r="K55" s="115">
        <f>SUMIFS(EPS!$L:$L,EPS!$B:$B,F54,EPS!$C:$C,E54,EPS!$E:$E,C54,EPS!$I:$I,"CO2")</f>
        <v>25.556057299999999</v>
      </c>
      <c r="L55" s="90">
        <f>SUMIFS('Table 3-13'!$D:$D,'Table 3-13'!$F:$F,J55)</f>
        <v>25.5</v>
      </c>
      <c r="M55" s="116">
        <f t="shared" si="0"/>
        <v>-5.6057299999999088E-2</v>
      </c>
    </row>
    <row r="56" spans="2:15">
      <c r="B56" s="65" t="s">
        <v>1702</v>
      </c>
      <c r="C56" s="65" t="s">
        <v>1703</v>
      </c>
      <c r="E56" s="65" t="s">
        <v>1719</v>
      </c>
      <c r="F56" s="65" t="s">
        <v>1</v>
      </c>
      <c r="G56" s="65" t="s">
        <v>1878</v>
      </c>
      <c r="J56" s="65" t="s">
        <v>1857</v>
      </c>
      <c r="K56" s="81">
        <f>SUMIFS(EPS!$L:$L,EPS!$B:$B,F55,EPS!$C:$C,E55,EPS!$I:$I,"CO2")</f>
        <v>5.58744</v>
      </c>
      <c r="L56" s="90">
        <f>SUMIFS('Table 3-13'!$D:$D,'Table 3-13'!$F:$F,J56)</f>
        <v>7.4</v>
      </c>
      <c r="M56" s="116">
        <f t="shared" si="0"/>
        <v>1.8125600000000004</v>
      </c>
    </row>
    <row r="57" spans="2:15">
      <c r="B57" s="65" t="s">
        <v>1702</v>
      </c>
      <c r="C57" s="65" t="s">
        <v>1704</v>
      </c>
      <c r="E57" s="65" t="s">
        <v>1719</v>
      </c>
      <c r="F57" s="65" t="s">
        <v>1</v>
      </c>
      <c r="G57" s="65" t="s">
        <v>1878</v>
      </c>
      <c r="J57" s="65" t="s">
        <v>1894</v>
      </c>
      <c r="K57" s="81">
        <f>SUMIFS(EPS!$L:$L,EPS!$B:$B,F56,EPS!$C:$C,E56,EPS!$E:$E,C56,EPS!$I:$I,"CO2")</f>
        <v>14.456090000000001</v>
      </c>
      <c r="L57" s="90">
        <f>SUMIFS('Table 3-13'!$D:$D,'Table 3-13'!$F:$F,J57)</f>
        <v>13.399999999999999</v>
      </c>
      <c r="M57" s="116">
        <f t="shared" si="0"/>
        <v>-1.0560900000000029</v>
      </c>
    </row>
    <row r="58" spans="2:15">
      <c r="B58" s="65" t="s">
        <v>1702</v>
      </c>
      <c r="E58" s="65" t="s">
        <v>1718</v>
      </c>
      <c r="F58" s="65" t="s">
        <v>1</v>
      </c>
      <c r="G58" s="65" t="s">
        <v>1878</v>
      </c>
      <c r="J58" s="65" t="s">
        <v>1858</v>
      </c>
      <c r="K58" s="81">
        <f>SUMIFS(EPS!$L:$L,EPS!$B:$B,F58,EPS!$C:$C,E58,EPS!$I:$I,"CO2")</f>
        <v>36.406829999999999</v>
      </c>
      <c r="L58" s="90">
        <f>SUMIFS('Table 3-13'!$D:$D,'Table 3-13'!$F:$F,J58)</f>
        <v>32.5</v>
      </c>
      <c r="M58" s="116">
        <f t="shared" si="0"/>
        <v>-3.9068299999999994</v>
      </c>
    </row>
    <row r="59" spans="2:15">
      <c r="B59" s="65" t="s">
        <v>1702</v>
      </c>
      <c r="E59" s="65" t="s">
        <v>1717</v>
      </c>
      <c r="F59" s="65" t="s">
        <v>1</v>
      </c>
      <c r="J59" s="65" t="s">
        <v>7103</v>
      </c>
      <c r="K59" s="81">
        <f>SUM(K60:K62)</f>
        <v>189.54302999999999</v>
      </c>
      <c r="L59" s="81">
        <f>SUM(L60:L62)</f>
        <v>186.2</v>
      </c>
      <c r="M59" s="116"/>
    </row>
    <row r="60" spans="2:15">
      <c r="B60" s="65" t="s">
        <v>1702</v>
      </c>
      <c r="F60" s="65" t="s">
        <v>1</v>
      </c>
      <c r="J60" s="65" t="s">
        <v>1900</v>
      </c>
      <c r="K60" s="142">
        <f>SUMIFS(EPS!$L:$L,EPS!$B:$B,F57,EPS!$C:$C,E57,EPS!$E:$E,C57,EPS!$I:$I,"CO2")</f>
        <v>32.244129999999998</v>
      </c>
      <c r="L60" s="90">
        <f>SUMIFS('Table 3-13'!$D:$D,'Table 3-13'!$F:$F,J60)</f>
        <v>32.1</v>
      </c>
      <c r="M60" s="116">
        <f t="shared" si="0"/>
        <v>-0.14412999999999698</v>
      </c>
    </row>
    <row r="61" spans="2:15">
      <c r="B61" s="65" t="s">
        <v>1702</v>
      </c>
      <c r="C61" s="65" t="s">
        <v>1703</v>
      </c>
      <c r="E61" s="65" t="s">
        <v>1717</v>
      </c>
      <c r="F61" s="65" t="s">
        <v>1</v>
      </c>
      <c r="J61" s="65" t="s">
        <v>7291</v>
      </c>
      <c r="K61" s="81">
        <f>SUMIFS(EPS!$L:$L,EPS!$B:$B,F61,EPS!$C:$C,E61,EPS!$E:$E,C61,EPS!$I:$I,"CO2")</f>
        <v>95.186300000000003</v>
      </c>
      <c r="L61" s="90">
        <f>SUMIFS('Table 3-13'!$D:$D,'Table 3-13'!$F:$F,J61)</f>
        <v>119</v>
      </c>
      <c r="M61" s="116">
        <f t="shared" si="0"/>
        <v>23.813699999999997</v>
      </c>
    </row>
    <row r="62" spans="2:15">
      <c r="B62" s="65" t="s">
        <v>1702</v>
      </c>
      <c r="C62" s="65" t="s">
        <v>1704</v>
      </c>
      <c r="E62" s="65" t="s">
        <v>1717</v>
      </c>
      <c r="F62" s="65" t="s">
        <v>1</v>
      </c>
      <c r="J62" s="65" t="s">
        <v>1897</v>
      </c>
      <c r="K62" s="81">
        <f>SUMIFS(EPS!$L:$L,EPS!$B:$B,F62,EPS!$C:$C,E62,EPS!$E:$E,C62,EPS!$I:$I,"CO2")</f>
        <v>62.1126</v>
      </c>
      <c r="L62" s="90">
        <f>SUMIFS('Table 3-13'!$D:$D,'Table 3-13'!$F:$F,J62)</f>
        <v>35.1</v>
      </c>
      <c r="M62" s="116">
        <f t="shared" si="0"/>
        <v>-27.012599999999999</v>
      </c>
    </row>
    <row r="63" spans="2:15">
      <c r="K63" s="81"/>
      <c r="L63" s="90"/>
      <c r="M63" s="116">
        <f t="shared" si="0"/>
        <v>0</v>
      </c>
    </row>
    <row r="64" spans="2:15">
      <c r="K64" s="83">
        <f>SUM(K52:K53,K55:K58,K60:K62)</f>
        <v>1694.3191811999998</v>
      </c>
      <c r="L64" s="83">
        <f>SUM(L52:L53,L55:L58,L60:L62)</f>
        <v>1688.9</v>
      </c>
      <c r="M64" s="116">
        <f>L64-K64</f>
        <v>-5.4191811999996844</v>
      </c>
    </row>
    <row r="65" spans="10:13">
      <c r="J65" s="65" t="s">
        <v>1896</v>
      </c>
      <c r="M65" s="82"/>
    </row>
    <row r="66" spans="10:13">
      <c r="K66" s="98">
        <f>SUM(K61:K62)</f>
        <v>157.2989</v>
      </c>
      <c r="L66" s="98">
        <f>SUM(L61:L62)</f>
        <v>154.1</v>
      </c>
      <c r="M66" s="98"/>
    </row>
    <row r="67" spans="10:13">
      <c r="L67" s="65">
        <f>L66/K66</f>
        <v>0.97966355772354408</v>
      </c>
    </row>
  </sheetData>
  <phoneticPr fontId="3" type="noConversion"/>
  <conditionalFormatting sqref="M52:M65">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
    <tabColor theme="4" tint="0.499984740745262"/>
  </sheetPr>
  <dimension ref="A1:AD56"/>
  <sheetViews>
    <sheetView workbookViewId="0"/>
  </sheetViews>
  <sheetFormatPr defaultColWidth="9.140625" defaultRowHeight="16.5"/>
  <cols>
    <col min="1" max="5" width="9.140625" style="65"/>
    <col min="6" max="6" width="38.140625" style="65" customWidth="1"/>
    <col min="7" max="10" width="9.140625" style="65"/>
    <col min="11" max="11" width="16.7109375" style="65" bestFit="1" customWidth="1"/>
    <col min="12" max="16384" width="9.140625" style="65"/>
  </cols>
  <sheetData>
    <row r="1" spans="1:14">
      <c r="H1" s="66" t="s">
        <v>1822</v>
      </c>
      <c r="I1" s="66"/>
      <c r="J1" s="66"/>
    </row>
    <row r="2" spans="1:14">
      <c r="H2" s="66" t="s">
        <v>1781</v>
      </c>
      <c r="I2" s="66"/>
      <c r="J2" s="66"/>
    </row>
    <row r="4" spans="1:14">
      <c r="M4" s="83">
        <f>L9-K9</f>
        <v>5.3969899999997324</v>
      </c>
    </row>
    <row r="6" spans="1:14">
      <c r="A6" s="65" t="s">
        <v>2377</v>
      </c>
      <c r="B6" s="65" t="s">
        <v>1882</v>
      </c>
      <c r="C6" s="65" t="s">
        <v>1885</v>
      </c>
      <c r="D6" s="65" t="s">
        <v>1884</v>
      </c>
      <c r="E6" s="65" t="s">
        <v>1883</v>
      </c>
      <c r="F6" s="65" t="s">
        <v>1839</v>
      </c>
      <c r="G6" s="65" t="s">
        <v>1840</v>
      </c>
    </row>
    <row r="7" spans="1:14">
      <c r="H7" s="65">
        <v>2.1</v>
      </c>
      <c r="I7" s="65" t="s">
        <v>1826</v>
      </c>
    </row>
    <row r="8" spans="1:14">
      <c r="K8" s="80" t="s">
        <v>7278</v>
      </c>
      <c r="L8" s="80" t="s">
        <v>7157</v>
      </c>
      <c r="M8" s="80" t="s">
        <v>7158</v>
      </c>
    </row>
    <row r="9" spans="1:14">
      <c r="E9" s="65" t="s">
        <v>1702</v>
      </c>
      <c r="F9" s="65" t="s">
        <v>3</v>
      </c>
      <c r="G9" s="65" t="s">
        <v>1838</v>
      </c>
      <c r="J9" s="80" t="s">
        <v>1702</v>
      </c>
      <c r="K9" s="81">
        <f>SUMIFS(EPS!$L:$L,EPS!$B:$B,F9,EPS!$I:$I,E9)</f>
        <v>1548.0030100000004</v>
      </c>
      <c r="L9" s="81">
        <f>'Table 3-10'!C9+'Table 3-1'!C15</f>
        <v>1553.4</v>
      </c>
      <c r="M9" s="81">
        <f>'Table 11.6'!J62</f>
        <v>1551.144</v>
      </c>
    </row>
    <row r="10" spans="1:14">
      <c r="E10" s="65" t="s">
        <v>1713</v>
      </c>
      <c r="F10" s="65" t="s">
        <v>3</v>
      </c>
      <c r="G10" s="65" t="s">
        <v>1838</v>
      </c>
      <c r="J10" s="80" t="s">
        <v>1713</v>
      </c>
      <c r="K10" s="81">
        <f>SUMIFS(EPS!$L:$L,EPS!$B:$B,F10,EPS!$I:$I,E10)</f>
        <v>1.609809432</v>
      </c>
      <c r="L10" s="81">
        <f>'Table 3-10'!C10</f>
        <v>1.4</v>
      </c>
      <c r="M10" s="81"/>
      <c r="N10" s="82"/>
    </row>
    <row r="11" spans="1:14">
      <c r="E11" s="65" t="s">
        <v>1714</v>
      </c>
      <c r="F11" s="65" t="s">
        <v>3</v>
      </c>
      <c r="G11" s="65" t="s">
        <v>1838</v>
      </c>
      <c r="J11" s="80" t="s">
        <v>1714</v>
      </c>
      <c r="K11" s="81">
        <f>SUMIFS(EPS!$L:$L,EPS!$B:$B,F11,EPS!$I:$I,E11)</f>
        <v>18.456457332000003</v>
      </c>
      <c r="L11" s="81">
        <f>'Table 3-10'!C11+'Table 3-1'!C36</f>
        <v>19.399999999999999</v>
      </c>
      <c r="M11" s="81"/>
      <c r="N11" s="82"/>
    </row>
    <row r="12" spans="1:14">
      <c r="J12" s="80" t="s">
        <v>2275</v>
      </c>
      <c r="K12" s="83">
        <f>SUM(K9:K11)</f>
        <v>1568.0692767640003</v>
      </c>
      <c r="L12" s="83">
        <f>SUM(L9:L11)</f>
        <v>1574.2000000000003</v>
      </c>
      <c r="M12" s="83">
        <f>SUM(M9:M11)</f>
        <v>1551.144</v>
      </c>
    </row>
    <row r="14" spans="1:14">
      <c r="F14" s="86"/>
      <c r="G14" s="86"/>
      <c r="H14" s="86"/>
      <c r="M14" s="83"/>
    </row>
    <row r="19" spans="1:14">
      <c r="N19" s="104"/>
    </row>
    <row r="26" spans="1:14">
      <c r="H26" s="65">
        <v>2.2000000000000002</v>
      </c>
      <c r="I26" s="65" t="s">
        <v>1925</v>
      </c>
    </row>
    <row r="27" spans="1:14">
      <c r="K27" s="80" t="s">
        <v>7278</v>
      </c>
      <c r="L27" s="80" t="s">
        <v>7157</v>
      </c>
      <c r="M27" s="80" t="s">
        <v>7158</v>
      </c>
    </row>
    <row r="28" spans="1:14">
      <c r="A28" s="65" t="s">
        <v>1924</v>
      </c>
      <c r="D28" s="65" t="s">
        <v>1752</v>
      </c>
      <c r="E28" s="65" t="s">
        <v>1702</v>
      </c>
      <c r="F28" s="65" t="s">
        <v>3</v>
      </c>
      <c r="G28" s="65" t="s">
        <v>1876</v>
      </c>
      <c r="J28" s="145" t="s">
        <v>1831</v>
      </c>
      <c r="K28" s="143">
        <f>SUM(SUMIFS(EPS!$L:$L,EPS!$B:$B,F29,EPS!$I:$I,E29,EPS!$D:$D,D29),SUMIFS(EPS!$L:$L,EPS!$B:$B,F28,EPS!$I:$I,E28,EPS!$D:$D,D28))</f>
        <v>898.38930000000005</v>
      </c>
      <c r="L28" s="143">
        <f>'Table 3-7'!C5</f>
        <v>910.1</v>
      </c>
      <c r="M28" s="143">
        <f>SUMIFS('Table 11.6'!$62:$62,'Table 11.6'!$1:$1,A28)</f>
        <v>909.62400000000002</v>
      </c>
    </row>
    <row r="29" spans="1:14">
      <c r="D29" s="65" t="s">
        <v>1763</v>
      </c>
      <c r="E29" s="65" t="s">
        <v>1702</v>
      </c>
      <c r="F29" s="65" t="s">
        <v>3</v>
      </c>
      <c r="G29" s="65" t="s">
        <v>1876</v>
      </c>
      <c r="J29" s="145"/>
      <c r="K29" s="144"/>
      <c r="L29" s="144"/>
      <c r="M29" s="144"/>
    </row>
    <row r="30" spans="1:14">
      <c r="A30" s="65" t="s">
        <v>1926</v>
      </c>
      <c r="D30" s="65" t="s">
        <v>1926</v>
      </c>
      <c r="E30" s="65" t="s">
        <v>1702</v>
      </c>
      <c r="F30" s="65" t="s">
        <v>3</v>
      </c>
      <c r="G30" s="65" t="s">
        <v>1876</v>
      </c>
      <c r="J30" s="65" t="s">
        <v>1832</v>
      </c>
      <c r="K30" s="81">
        <f>SUMIFS(EPS!$L:$L,EPS!$B:$B,F30,EPS!$I:$I,E30,EPS!$D:$D,"*"&amp;D30&amp;"*")</f>
        <v>634.8121000000001</v>
      </c>
      <c r="L30" s="81">
        <f>'Table 3-7'!C6</f>
        <v>612.79999999999995</v>
      </c>
      <c r="M30" s="99">
        <f>SUMIFS('Table 11.6'!$62:$62,'Table 11.6'!$1:$1,A30)</f>
        <v>612.83100000000002</v>
      </c>
    </row>
    <row r="31" spans="1:14">
      <c r="A31" s="65" t="s">
        <v>1921</v>
      </c>
      <c r="D31" s="65" t="s">
        <v>1766</v>
      </c>
      <c r="E31" s="65" t="s">
        <v>1702</v>
      </c>
      <c r="F31" s="65" t="s">
        <v>3</v>
      </c>
      <c r="G31" s="65" t="s">
        <v>1876</v>
      </c>
      <c r="J31" s="65" t="s">
        <v>1849</v>
      </c>
      <c r="K31" s="81">
        <f>SUMIFS(EPS!$L:$L,EPS!$B:$B,F31,EPS!$I:$I,E31,EPS!$D:$D,"*"&amp;D31&amp;"*")</f>
        <v>0</v>
      </c>
      <c r="L31" s="81">
        <f>'Table 3-7'!C7</f>
        <v>17.7</v>
      </c>
      <c r="M31" s="99">
        <f>SUMIFS('Table 11.6'!$62:$62,'Table 11.6'!$1:$1,A31)</f>
        <v>35.429000000000002</v>
      </c>
    </row>
    <row r="32" spans="1:14">
      <c r="A32" s="65" t="s">
        <v>1920</v>
      </c>
      <c r="D32" s="65" t="s">
        <v>1760</v>
      </c>
      <c r="E32" s="65" t="s">
        <v>1702</v>
      </c>
      <c r="F32" s="65" t="s">
        <v>3</v>
      </c>
      <c r="G32" s="65" t="s">
        <v>1876</v>
      </c>
      <c r="J32" s="65" t="s">
        <v>1834</v>
      </c>
      <c r="K32" s="81">
        <f>SUMIFS(EPS!$L:$L,EPS!$B:$B,F32,EPS!$I:$I,E32,EPS!$D:$D,"*"&amp;D32&amp;"*")</f>
        <v>0</v>
      </c>
      <c r="L32" s="81">
        <f>'Table 3-7'!C8</f>
        <v>0.4</v>
      </c>
      <c r="M32" s="99">
        <f>SUMIFS('Table 11.6'!$62:$62,'Table 11.6'!$1:$1,A32)</f>
        <v>0.47</v>
      </c>
    </row>
    <row r="33" spans="1:30">
      <c r="A33" s="65" t="s">
        <v>10683</v>
      </c>
      <c r="D33" s="65" t="s">
        <v>1767</v>
      </c>
      <c r="E33" s="65" t="s">
        <v>1702</v>
      </c>
      <c r="F33" s="65" t="s">
        <v>3</v>
      </c>
      <c r="J33" s="145" t="s">
        <v>10683</v>
      </c>
      <c r="K33" s="143">
        <f>SUM(SUMIFS(EPS!$L:$L,EPS!$B:$B,F34,EPS!$I:$I,E34,EPS!$D:$D,D34),SUMIFS(EPS!$L:$L,EPS!$B:$B,F33,EPS!$I:$I,E33,EPS!$D:$D,D33))</f>
        <v>14.80161</v>
      </c>
      <c r="L33" s="148"/>
      <c r="M33" s="143">
        <f>SUMIFS('Table 11.6'!$62:$62,'Table 11.6'!$1:$1,A33)</f>
        <v>10.505000000000001</v>
      </c>
    </row>
    <row r="34" spans="1:30">
      <c r="D34" s="65" t="s">
        <v>1761</v>
      </c>
      <c r="E34" s="65" t="s">
        <v>1702</v>
      </c>
      <c r="F34" s="65" t="s">
        <v>3</v>
      </c>
      <c r="J34" s="145"/>
      <c r="K34" s="144"/>
      <c r="L34" s="148"/>
      <c r="M34" s="144"/>
    </row>
    <row r="35" spans="1:30">
      <c r="K35" s="83">
        <f>SUM(K28:K34)</f>
        <v>1548.0030100000001</v>
      </c>
      <c r="L35" s="83">
        <f>SUM(L28:L34)</f>
        <v>1541.0000000000002</v>
      </c>
      <c r="M35" s="83">
        <f>SUM(M28:M34)</f>
        <v>1568.8590000000002</v>
      </c>
    </row>
    <row r="37" spans="1:30">
      <c r="AD37" s="83"/>
    </row>
    <row r="38" spans="1:30">
      <c r="AD38" s="83"/>
    </row>
    <row r="39" spans="1:30">
      <c r="AD39" s="83"/>
    </row>
    <row r="40" spans="1:30">
      <c r="AD40" s="83"/>
    </row>
    <row r="44" spans="1:30">
      <c r="H44" s="65">
        <v>2.2999999999999998</v>
      </c>
      <c r="I44" s="65" t="s">
        <v>1927</v>
      </c>
    </row>
    <row r="45" spans="1:30">
      <c r="K45" s="80" t="s">
        <v>7278</v>
      </c>
      <c r="L45" s="80" t="s">
        <v>7157</v>
      </c>
      <c r="M45" s="80"/>
    </row>
    <row r="46" spans="1:30">
      <c r="D46" s="65" t="s">
        <v>1752</v>
      </c>
      <c r="E46" s="65" t="s">
        <v>1713</v>
      </c>
      <c r="F46" s="65" t="s">
        <v>3</v>
      </c>
      <c r="G46" s="65" t="s">
        <v>1877</v>
      </c>
      <c r="J46" s="145" t="s">
        <v>1831</v>
      </c>
      <c r="K46" s="146">
        <f>SUM(SUMIFS(EPS!$L:$L,EPS!$B:$B,F47,EPS!$I:$I,E47,EPS!$D:$D,D47),SUMIFS(EPS!$L:$L,EPS!$B:$B,F46,EPS!$I:$I,E46,EPS!$D:$D,D46))</f>
        <v>0.18769240000000001</v>
      </c>
      <c r="L46" s="146">
        <f>'Table 3-8'!C5</f>
        <v>0.2</v>
      </c>
      <c r="M46" s="100"/>
    </row>
    <row r="47" spans="1:30">
      <c r="D47" s="65" t="s">
        <v>1922</v>
      </c>
      <c r="E47" s="65" t="s">
        <v>1713</v>
      </c>
      <c r="F47" s="65" t="s">
        <v>3</v>
      </c>
      <c r="G47" s="65" t="s">
        <v>1877</v>
      </c>
      <c r="J47" s="145"/>
      <c r="K47" s="147"/>
      <c r="L47" s="147"/>
      <c r="M47" s="100"/>
    </row>
    <row r="48" spans="1:30">
      <c r="D48" s="65" t="s">
        <v>1766</v>
      </c>
      <c r="E48" s="65" t="s">
        <v>1713</v>
      </c>
      <c r="F48" s="65" t="s">
        <v>3</v>
      </c>
      <c r="G48" s="65" t="s">
        <v>1877</v>
      </c>
      <c r="J48" s="65" t="s">
        <v>1833</v>
      </c>
      <c r="K48" s="90">
        <f>SUMIFS(EPS!$L:$L,EPS!$B:$B,F48,EPS!$I:$I,E48,EPS!$D:$D,"*"&amp;D48&amp;"*")</f>
        <v>0</v>
      </c>
      <c r="L48" s="90" t="str">
        <f>'Table 3-8'!C6</f>
        <v xml:space="preserve">+ </v>
      </c>
      <c r="M48" s="101"/>
    </row>
    <row r="49" spans="4:13">
      <c r="D49" s="65" t="s">
        <v>1926</v>
      </c>
      <c r="E49" s="65" t="s">
        <v>1713</v>
      </c>
      <c r="F49" s="65" t="s">
        <v>3</v>
      </c>
      <c r="G49" s="65" t="s">
        <v>1877</v>
      </c>
      <c r="J49" s="65" t="s">
        <v>1832</v>
      </c>
      <c r="K49" s="90">
        <f>SUMIFS(EPS!$L:$L,EPS!$B:$B,F49,EPS!$I:$I,E49,EPS!$D:$D,"*"&amp;D49&amp;"*")</f>
        <v>1.2501955199999999</v>
      </c>
      <c r="L49" s="90">
        <f>'Table 3-8'!C7</f>
        <v>1.2</v>
      </c>
      <c r="M49" s="101"/>
    </row>
    <row r="51" spans="4:13">
      <c r="H51" s="65">
        <v>2.4</v>
      </c>
      <c r="I51" s="65" t="s">
        <v>1928</v>
      </c>
    </row>
    <row r="52" spans="4:13">
      <c r="K52" s="80" t="s">
        <v>7278</v>
      </c>
      <c r="L52" s="80" t="s">
        <v>7157</v>
      </c>
      <c r="M52" s="80"/>
    </row>
    <row r="53" spans="4:13">
      <c r="D53" s="65" t="s">
        <v>1752</v>
      </c>
      <c r="E53" s="65" t="s">
        <v>1714</v>
      </c>
      <c r="F53" s="65" t="s">
        <v>3</v>
      </c>
      <c r="G53" s="65" t="s">
        <v>1930</v>
      </c>
      <c r="J53" s="145" t="s">
        <v>1831</v>
      </c>
      <c r="K53" s="143">
        <f>SUM(SUMIFS(EPS!$L:$L,EPS!$B:$B,F54,EPS!$I:$I,E54,EPS!$D:$D,D54),SUMIFS(EPS!$L:$L,EPS!$B:$B,F53,EPS!$I:$I,E53,EPS!$D:$D,D53))</f>
        <v>14.169126</v>
      </c>
      <c r="L53" s="143">
        <f>'Table 3-9'!C5</f>
        <v>15.1</v>
      </c>
      <c r="M53" s="102"/>
    </row>
    <row r="54" spans="4:13">
      <c r="D54" s="65" t="s">
        <v>1922</v>
      </c>
      <c r="E54" s="65" t="s">
        <v>1714</v>
      </c>
      <c r="F54" s="65" t="s">
        <v>3</v>
      </c>
      <c r="G54" s="65" t="s">
        <v>1930</v>
      </c>
      <c r="J54" s="145"/>
      <c r="K54" s="144"/>
      <c r="L54" s="144"/>
      <c r="M54" s="102"/>
    </row>
    <row r="55" spans="4:13">
      <c r="D55" s="65" t="s">
        <v>1766</v>
      </c>
      <c r="E55" s="65" t="s">
        <v>1714</v>
      </c>
      <c r="F55" s="65" t="s">
        <v>3</v>
      </c>
      <c r="G55" s="65" t="s">
        <v>1930</v>
      </c>
      <c r="J55" s="65" t="s">
        <v>1833</v>
      </c>
      <c r="K55" s="81">
        <f>SUMIFS(EPS!$L:$L,EPS!$B:$B,F55,EPS!$I:$I,E55,EPS!$D:$D,"*"&amp;D55&amp;"*")</f>
        <v>0</v>
      </c>
      <c r="L55" s="81" t="str">
        <f>'Table 3-9'!C6</f>
        <v xml:space="preserve">+ </v>
      </c>
      <c r="M55" s="85"/>
    </row>
    <row r="56" spans="4:13">
      <c r="D56" s="65" t="s">
        <v>1926</v>
      </c>
      <c r="E56" s="65" t="s">
        <v>1714</v>
      </c>
      <c r="F56" s="65" t="s">
        <v>3</v>
      </c>
      <c r="G56" s="65" t="s">
        <v>1930</v>
      </c>
      <c r="J56" s="65" t="s">
        <v>1832</v>
      </c>
      <c r="K56" s="81">
        <f>SUMIFS(EPS!$L:$L,EPS!$B:$B,F56,EPS!$I:$I,E56,EPS!$D:$D,"*"&amp;D56&amp;"*")</f>
        <v>4.0645506550000006</v>
      </c>
      <c r="L56" s="81">
        <f>'Table 3-9'!C7</f>
        <v>3.9</v>
      </c>
      <c r="M56" s="85"/>
    </row>
  </sheetData>
  <mergeCells count="14">
    <mergeCell ref="M33:M34"/>
    <mergeCell ref="J33:J34"/>
    <mergeCell ref="M28:M29"/>
    <mergeCell ref="J53:J54"/>
    <mergeCell ref="K53:K54"/>
    <mergeCell ref="L53:L54"/>
    <mergeCell ref="J28:J29"/>
    <mergeCell ref="K28:K29"/>
    <mergeCell ref="L28:L29"/>
    <mergeCell ref="J46:J47"/>
    <mergeCell ref="K46:K47"/>
    <mergeCell ref="L46:L47"/>
    <mergeCell ref="K33:K34"/>
    <mergeCell ref="L33:L34"/>
  </mergeCells>
  <phoneticPr fontId="3"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tabColor theme="4" tint="0.499984740745262"/>
  </sheetPr>
  <dimension ref="A1:P74"/>
  <sheetViews>
    <sheetView workbookViewId="0"/>
  </sheetViews>
  <sheetFormatPr defaultColWidth="9.140625" defaultRowHeight="16.5"/>
  <cols>
    <col min="1" max="7" width="9.7109375" style="65" customWidth="1"/>
    <col min="8" max="8" width="57.28515625" style="65" customWidth="1"/>
    <col min="9" max="9" width="9.7109375" style="65" customWidth="1"/>
    <col min="10" max="10" width="11.42578125" style="65" customWidth="1"/>
    <col min="11" max="11" width="9.140625" style="65" customWidth="1"/>
    <col min="12" max="12" width="18.5703125" style="65" customWidth="1"/>
    <col min="13" max="16384" width="9.140625" style="65"/>
  </cols>
  <sheetData>
    <row r="1" spans="1:16">
      <c r="J1" s="66" t="s">
        <v>1829</v>
      </c>
      <c r="K1" s="66"/>
      <c r="L1" s="66"/>
      <c r="M1" s="66"/>
      <c r="N1" s="66"/>
    </row>
    <row r="2" spans="1:16">
      <c r="J2" s="66" t="s">
        <v>1781</v>
      </c>
      <c r="K2" s="66"/>
      <c r="L2" s="66"/>
      <c r="M2" s="66"/>
      <c r="N2" s="66"/>
    </row>
    <row r="3" spans="1:16">
      <c r="J3" s="91" t="s">
        <v>2390</v>
      </c>
      <c r="K3" s="92"/>
      <c r="L3" s="92"/>
      <c r="M3" s="92"/>
      <c r="N3" s="92"/>
    </row>
    <row r="4" spans="1:16">
      <c r="J4" s="91" t="s">
        <v>7078</v>
      </c>
      <c r="K4" s="92"/>
      <c r="L4" s="92"/>
      <c r="M4" s="92"/>
      <c r="N4" s="92"/>
    </row>
    <row r="7" spans="1:16">
      <c r="A7" s="65" t="s">
        <v>2377</v>
      </c>
      <c r="B7" s="65" t="s">
        <v>1882</v>
      </c>
      <c r="C7" s="65" t="s">
        <v>1885</v>
      </c>
      <c r="D7" s="65" t="s">
        <v>1884</v>
      </c>
      <c r="E7" s="65" t="s">
        <v>1883</v>
      </c>
      <c r="F7" s="65" t="s">
        <v>7076</v>
      </c>
      <c r="G7" s="65" t="s">
        <v>7077</v>
      </c>
      <c r="H7" s="65" t="s">
        <v>1839</v>
      </c>
      <c r="I7" s="65" t="s">
        <v>1840</v>
      </c>
    </row>
    <row r="8" spans="1:16">
      <c r="J8" s="65">
        <v>3.1</v>
      </c>
      <c r="K8" s="65" t="s">
        <v>1875</v>
      </c>
    </row>
    <row r="9" spans="1:16">
      <c r="M9" s="80" t="s">
        <v>7278</v>
      </c>
      <c r="N9" s="80" t="s">
        <v>7157</v>
      </c>
      <c r="O9" s="80" t="s">
        <v>7158</v>
      </c>
    </row>
    <row r="10" spans="1:16">
      <c r="H10" s="65" t="s">
        <v>7380</v>
      </c>
      <c r="I10" s="65" t="s">
        <v>1838</v>
      </c>
      <c r="L10" s="80" t="s">
        <v>1702</v>
      </c>
      <c r="M10" s="88">
        <f>SUMIFS(EPS!$L:$L,EPS!$B:$B,H10,EPS!$I:$I,L10)</f>
        <v>793.7694759588959</v>
      </c>
      <c r="N10" s="81">
        <f>'Table 3-10'!C13+'Table 3-13'!D36</f>
        <v>844.9</v>
      </c>
      <c r="O10" s="81">
        <f>'Table 11.4'!O62-'Table 11.4'!N62</f>
        <v>975.41100000000006</v>
      </c>
    </row>
    <row r="11" spans="1:16">
      <c r="H11" s="65" t="s">
        <v>7380</v>
      </c>
      <c r="I11" s="65" t="s">
        <v>1838</v>
      </c>
      <c r="L11" s="80" t="s">
        <v>1713</v>
      </c>
      <c r="M11" s="88">
        <f>SUMIFS(EPS!$L:$L,EPS!$B:$B,H11,EPS!$I:$I,L11)</f>
        <v>0.64415093535682388</v>
      </c>
      <c r="N11" s="87">
        <f>'Table 3-10'!C14</f>
        <v>1.6</v>
      </c>
      <c r="O11" s="81"/>
      <c r="P11" s="82"/>
    </row>
    <row r="12" spans="1:16">
      <c r="H12" s="65" t="s">
        <v>7380</v>
      </c>
      <c r="I12" s="65" t="s">
        <v>1838</v>
      </c>
      <c r="L12" s="80" t="s">
        <v>1714</v>
      </c>
      <c r="M12" s="88">
        <f>SUMIFS(EPS!$L:$L,EPS!$B:$B,H12,EPS!$I:$I,L12)</f>
        <v>0.96275641919227395</v>
      </c>
      <c r="N12" s="87">
        <f>'Table 3-10'!C15</f>
        <v>2.1</v>
      </c>
      <c r="O12" s="81"/>
      <c r="P12" s="82"/>
    </row>
    <row r="13" spans="1:16">
      <c r="L13" s="80" t="s">
        <v>2275</v>
      </c>
      <c r="M13" s="83">
        <f>SUM(M10:M12)</f>
        <v>795.37638331344499</v>
      </c>
      <c r="N13" s="83">
        <f>SUM(N10:N12)</f>
        <v>848.6</v>
      </c>
      <c r="O13" s="83">
        <f>SUM(O10:O12)</f>
        <v>975.41100000000006</v>
      </c>
    </row>
    <row r="14" spans="1:16">
      <c r="L14" s="65" t="s">
        <v>7376</v>
      </c>
    </row>
    <row r="15" spans="1:16">
      <c r="L15" s="65" t="s">
        <v>7377</v>
      </c>
    </row>
    <row r="16" spans="1:16">
      <c r="L16" s="65" t="s">
        <v>7378</v>
      </c>
    </row>
    <row r="19" spans="1:16">
      <c r="N19" s="104"/>
    </row>
    <row r="28" spans="1:16">
      <c r="J28" s="65">
        <v>3.2</v>
      </c>
      <c r="K28" s="65" t="s">
        <v>1929</v>
      </c>
    </row>
    <row r="29" spans="1:16">
      <c r="M29" s="80" t="s">
        <v>7278</v>
      </c>
      <c r="N29" s="80" t="s">
        <v>7157</v>
      </c>
      <c r="O29" s="80" t="s">
        <v>7158</v>
      </c>
    </row>
    <row r="30" spans="1:16">
      <c r="A30" s="65" t="s">
        <v>1924</v>
      </c>
      <c r="C30" s="65" t="s">
        <v>1702</v>
      </c>
      <c r="E30" s="65" t="s">
        <v>1733</v>
      </c>
      <c r="H30" s="65" t="s">
        <v>5</v>
      </c>
      <c r="I30" s="65" t="s">
        <v>1876</v>
      </c>
      <c r="L30" s="93" t="s">
        <v>1831</v>
      </c>
      <c r="M30" s="94">
        <f>SUMIFS(EPS!$L:$L,EPS!$B:$B,H30,EPS!$C:$C,E30,EPS!$E:$E,C30)</f>
        <v>0</v>
      </c>
      <c r="N30" s="94">
        <f>'Table 3-7'!C10</f>
        <v>43</v>
      </c>
      <c r="O30" s="95">
        <f>SUMIFS('Table 11.4'!$62:$62,'Table 11.4'!$1:$1,A30)</f>
        <v>91.593999999999994</v>
      </c>
    </row>
    <row r="31" spans="1:16">
      <c r="A31" s="65" t="s">
        <v>1926</v>
      </c>
      <c r="C31" s="65" t="s">
        <v>1702</v>
      </c>
      <c r="E31" s="65" t="s">
        <v>1734</v>
      </c>
      <c r="H31" s="65" t="s">
        <v>5</v>
      </c>
      <c r="I31" s="65" t="s">
        <v>1876</v>
      </c>
      <c r="L31" s="96" t="s">
        <v>1832</v>
      </c>
      <c r="M31" s="94">
        <f>SUMIFS(EPS!$L:$L,EPS!$B:$B,H31,EPS!$C:$C,E31,EPS!$E:$E,C31)</f>
        <v>0</v>
      </c>
      <c r="N31" s="94">
        <f>'Table 3-7'!C11+'Table 3-13'!D36</f>
        <v>565.6</v>
      </c>
      <c r="O31" s="95">
        <f>SUMIFS('Table 11.4'!$62:$62,'Table 11.4'!$1:$1,A31)</f>
        <v>537.67600000000004</v>
      </c>
      <c r="P31" s="65" t="s">
        <v>7372</v>
      </c>
    </row>
    <row r="32" spans="1:16">
      <c r="A32" s="65" t="s">
        <v>2378</v>
      </c>
      <c r="C32" s="65" t="s">
        <v>1702</v>
      </c>
      <c r="E32" s="65" t="s">
        <v>1739</v>
      </c>
      <c r="H32" s="65" t="s">
        <v>5</v>
      </c>
      <c r="I32" s="65" t="s">
        <v>1876</v>
      </c>
      <c r="L32" s="96" t="s">
        <v>7373</v>
      </c>
      <c r="M32" s="94">
        <f>SUMIFS(EPS!$L:$L,EPS!$B:$B,H32,EPS!$C:$C,E32,EPS!$E:$E,C32)+SUMIFS(EPS!$L:$L,EPS!$B:$B,H34,EPS!$C:$C,E34,EPS!$E:$E,C34)+SUMIFS(EPS!$L:$L,EPS!$B:$B,H36,EPS!$C:$C,E36,EPS!$E:$E,C36)+SUMIFS(EPS!$L:$L,EPS!$B:$B,H37,EPS!$C:$C,E37,EPS!$E:$E,C37)</f>
        <v>0</v>
      </c>
      <c r="N32" s="94">
        <f>'Table 3-7'!C12</f>
        <v>236.3</v>
      </c>
      <c r="O32" s="95">
        <f>SUMIFS('Table 11.4'!$62:$62,'Table 11.4'!$1:$1,A32)+SUMIFS('Table 11.4'!$62:$62,'Table 11.4'!$1:$1,A34)+SUMIFS('Table 11.4'!$62:$62,'Table 11.4'!$1:$1,A35)</f>
        <v>142.14699999999999</v>
      </c>
    </row>
    <row r="33" spans="1:15">
      <c r="C33" s="65" t="s">
        <v>1702</v>
      </c>
      <c r="E33" s="65" t="s">
        <v>1735</v>
      </c>
      <c r="H33" s="65" t="s">
        <v>5</v>
      </c>
      <c r="I33" s="65" t="s">
        <v>1876</v>
      </c>
      <c r="L33" s="96" t="s">
        <v>1919</v>
      </c>
      <c r="M33" s="94">
        <f>SUMIFS(EPS!$L:$L,EPS!$B:$B,H33,EPS!$C:$C,E33,EPS!$E:$E,C33)</f>
        <v>0</v>
      </c>
      <c r="N33" s="94"/>
      <c r="O33" s="95">
        <f>SUMIFS('Table 11.4'!$62:$62,'Table 11.4'!$1:$1,A33)</f>
        <v>0</v>
      </c>
    </row>
    <row r="34" spans="1:15">
      <c r="A34" s="65" t="s">
        <v>2382</v>
      </c>
      <c r="C34" s="65" t="s">
        <v>1702</v>
      </c>
      <c r="E34" s="65" t="s">
        <v>1736</v>
      </c>
      <c r="H34" s="65" t="s">
        <v>5</v>
      </c>
      <c r="I34" s="65" t="s">
        <v>1876</v>
      </c>
      <c r="L34" s="96" t="s">
        <v>2382</v>
      </c>
      <c r="M34" s="94"/>
      <c r="N34" s="94"/>
      <c r="O34" s="95"/>
    </row>
    <row r="35" spans="1:15">
      <c r="A35" s="65" t="s">
        <v>1923</v>
      </c>
      <c r="C35" s="65" t="s">
        <v>1702</v>
      </c>
      <c r="E35" s="65" t="s">
        <v>1737</v>
      </c>
      <c r="H35" s="65" t="s">
        <v>5</v>
      </c>
      <c r="I35" s="65" t="s">
        <v>1876</v>
      </c>
      <c r="L35" s="96" t="s">
        <v>2381</v>
      </c>
      <c r="M35" s="94"/>
      <c r="N35" s="94"/>
      <c r="O35" s="95"/>
    </row>
    <row r="36" spans="1:15">
      <c r="C36" s="65" t="s">
        <v>1702</v>
      </c>
      <c r="E36" s="65" t="s">
        <v>1738</v>
      </c>
      <c r="H36" s="65" t="s">
        <v>5</v>
      </c>
      <c r="I36" s="65" t="s">
        <v>1876</v>
      </c>
      <c r="L36" s="96" t="s">
        <v>1923</v>
      </c>
      <c r="M36" s="94"/>
      <c r="N36" s="94"/>
      <c r="O36" s="95">
        <f>SUMIFS('Table 11.4'!$62:$62,'Table 11.4'!$1:$1,A36)</f>
        <v>0</v>
      </c>
    </row>
    <row r="37" spans="1:15">
      <c r="C37" s="65" t="s">
        <v>1702</v>
      </c>
      <c r="E37" s="65" t="s">
        <v>1740</v>
      </c>
      <c r="H37" s="65" t="s">
        <v>5</v>
      </c>
      <c r="I37" s="65" t="s">
        <v>1876</v>
      </c>
      <c r="L37" s="96" t="s">
        <v>1881</v>
      </c>
      <c r="M37" s="94"/>
      <c r="N37" s="94"/>
      <c r="O37" s="95">
        <f>SUMIFS('Table 11.4'!$62:$62,'Table 11.4'!$1:$1,A37)</f>
        <v>0</v>
      </c>
    </row>
    <row r="38" spans="1:15">
      <c r="A38" s="65" t="s">
        <v>2380</v>
      </c>
      <c r="L38" s="96" t="s">
        <v>2380</v>
      </c>
      <c r="M38" s="94">
        <f>SUMIFS(EPS!$L:$L,EPS!$B:$B,H38,EPS!$C:$C,E38,EPS!$E:$E,C38)</f>
        <v>0</v>
      </c>
      <c r="N38" s="94"/>
      <c r="O38" s="95">
        <f>SUMIFS('Table 11.4'!$62:$62,'Table 11.4'!$1:$1,A38)</f>
        <v>203.994</v>
      </c>
    </row>
    <row r="39" spans="1:15">
      <c r="M39" s="83">
        <f>SUM(M30:M37)</f>
        <v>0</v>
      </c>
      <c r="N39" s="83">
        <f>SUM(N30:N37)</f>
        <v>844.90000000000009</v>
      </c>
      <c r="O39" s="83">
        <f>SUM(O30:O38)</f>
        <v>975.41099999999994</v>
      </c>
    </row>
    <row r="41" spans="1:15">
      <c r="M41" s="83"/>
    </row>
    <row r="51" spans="3:14">
      <c r="J51" s="65">
        <v>3.3</v>
      </c>
      <c r="K51" s="65" t="s">
        <v>1931</v>
      </c>
    </row>
    <row r="52" spans="3:14">
      <c r="M52" s="80" t="s">
        <v>7278</v>
      </c>
      <c r="N52" s="80" t="s">
        <v>7157</v>
      </c>
    </row>
    <row r="53" spans="3:14">
      <c r="C53" s="65" t="s">
        <v>1713</v>
      </c>
      <c r="E53" s="65" t="s">
        <v>1733</v>
      </c>
      <c r="H53" s="65" t="s">
        <v>5</v>
      </c>
      <c r="I53" s="65" t="s">
        <v>1877</v>
      </c>
      <c r="L53" s="93" t="s">
        <v>1831</v>
      </c>
      <c r="M53" s="97">
        <f>SUMIFS(EPS!$L:$L,EPS!$B:$B,H53,EPS!$C:$C,E53,EPS!$E:$E,C53)</f>
        <v>0</v>
      </c>
      <c r="N53" s="97">
        <f>'Table 3-8'!C10</f>
        <v>0.1</v>
      </c>
    </row>
    <row r="54" spans="3:14">
      <c r="C54" s="65" t="s">
        <v>1713</v>
      </c>
      <c r="E54" s="65" t="s">
        <v>1734</v>
      </c>
      <c r="H54" s="65" t="s">
        <v>5</v>
      </c>
      <c r="I54" s="65" t="s">
        <v>1877</v>
      </c>
      <c r="L54" s="96" t="s">
        <v>1832</v>
      </c>
      <c r="M54" s="97">
        <f>SUMIFS(EPS!$L:$L,EPS!$B:$B,H54,EPS!$C:$C,E54,EPS!$E:$E,C54)</f>
        <v>0</v>
      </c>
      <c r="N54" s="97">
        <f>'Table 3-8'!C11</f>
        <v>0.1</v>
      </c>
    </row>
    <row r="55" spans="3:14">
      <c r="C55" s="65" t="s">
        <v>1713</v>
      </c>
      <c r="E55" s="65" t="s">
        <v>1739</v>
      </c>
      <c r="H55" s="65" t="s">
        <v>5</v>
      </c>
      <c r="I55" s="65" t="s">
        <v>1877</v>
      </c>
      <c r="L55" s="96" t="s">
        <v>1833</v>
      </c>
      <c r="M55" s="97">
        <f>SUMIFS(EPS!$L:$L,EPS!$B:$B,H55,EPS!$C:$C,E55,EPS!$E:$E,C55)</f>
        <v>0</v>
      </c>
      <c r="N55" s="97">
        <f>'Table 3-8'!C12</f>
        <v>0.3</v>
      </c>
    </row>
    <row r="56" spans="3:14">
      <c r="C56" s="65" t="s">
        <v>1713</v>
      </c>
      <c r="E56" s="65" t="s">
        <v>1735</v>
      </c>
      <c r="H56" s="65" t="s">
        <v>5</v>
      </c>
      <c r="L56" s="96" t="s">
        <v>1919</v>
      </c>
      <c r="M56" s="97">
        <f>SUMIFS(EPS!$L:$L,EPS!$B:$B,H56,EPS!$C:$C,E56,EPS!$E:$E,C56)</f>
        <v>0</v>
      </c>
      <c r="N56" s="97"/>
    </row>
    <row r="57" spans="3:14">
      <c r="C57" s="65" t="s">
        <v>1713</v>
      </c>
      <c r="E57" s="65" t="s">
        <v>1736</v>
      </c>
      <c r="H57" s="65" t="s">
        <v>5</v>
      </c>
      <c r="L57" s="96" t="s">
        <v>2382</v>
      </c>
      <c r="M57" s="97">
        <f>SUMIFS(EPS!$L:$L,EPS!$B:$B,H57,EPS!$C:$C,E57,EPS!$E:$E,C57)</f>
        <v>0</v>
      </c>
      <c r="N57" s="97"/>
    </row>
    <row r="58" spans="3:14">
      <c r="C58" s="65" t="s">
        <v>1713</v>
      </c>
      <c r="E58" s="65" t="s">
        <v>1737</v>
      </c>
      <c r="H58" s="65" t="s">
        <v>5</v>
      </c>
      <c r="L58" s="96" t="s">
        <v>2381</v>
      </c>
      <c r="M58" s="97">
        <f>SUMIFS(EPS!$L:$L,EPS!$B:$B,H58,EPS!$C:$C,E58,EPS!$E:$E,C58)</f>
        <v>0</v>
      </c>
      <c r="N58" s="97"/>
    </row>
    <row r="59" spans="3:14">
      <c r="C59" s="65" t="s">
        <v>1713</v>
      </c>
      <c r="E59" s="65" t="s">
        <v>1738</v>
      </c>
      <c r="H59" s="65" t="s">
        <v>5</v>
      </c>
      <c r="L59" s="96" t="s">
        <v>1923</v>
      </c>
      <c r="M59" s="97">
        <f>SUMIFS(EPS!$L:$L,EPS!$B:$B,H59,EPS!$C:$C,E59,EPS!$E:$E,C59)</f>
        <v>0</v>
      </c>
      <c r="N59" s="97"/>
    </row>
    <row r="60" spans="3:14">
      <c r="C60" s="65" t="s">
        <v>1713</v>
      </c>
      <c r="E60" s="65" t="s">
        <v>1740</v>
      </c>
      <c r="H60" s="65" t="s">
        <v>5</v>
      </c>
      <c r="L60" s="96" t="s">
        <v>1881</v>
      </c>
      <c r="M60" s="97">
        <f>SUMIFS(EPS!$L:$L,EPS!$B:$B,H60,EPS!$C:$C,E60,EPS!$E:$E,C60)</f>
        <v>0</v>
      </c>
      <c r="N60" s="97"/>
    </row>
    <row r="61" spans="3:14">
      <c r="M61" s="98">
        <f>SUM(M53:M60)</f>
        <v>0</v>
      </c>
      <c r="N61" s="98">
        <f>SUM(N53:N60)</f>
        <v>0.5</v>
      </c>
    </row>
    <row r="64" spans="3:14">
      <c r="J64" s="65">
        <v>3.4</v>
      </c>
      <c r="K64" s="65" t="s">
        <v>1932</v>
      </c>
    </row>
    <row r="65" spans="3:14">
      <c r="M65" s="80" t="s">
        <v>7278</v>
      </c>
      <c r="N65" s="80" t="s">
        <v>7157</v>
      </c>
    </row>
    <row r="66" spans="3:14">
      <c r="C66" s="65" t="s">
        <v>1714</v>
      </c>
      <c r="E66" s="65" t="s">
        <v>1733</v>
      </c>
      <c r="H66" s="65" t="s">
        <v>5</v>
      </c>
      <c r="I66" s="65" t="s">
        <v>1930</v>
      </c>
      <c r="L66" s="93" t="s">
        <v>1831</v>
      </c>
      <c r="M66" s="97">
        <f>SUMIFS(EPS!$L:$L,EPS!$B:$B,H66,EPS!$C:$C,E66,EPS!$E:$E,C66)-SUMIFS(EPS!$L:$L,EPS!$B:$B,H66,EPS!$C:$C,E66,EPS!$E:$E,C66,EPS!$D:$D,F66)</f>
        <v>0</v>
      </c>
      <c r="N66" s="97">
        <f>'Table 3-9'!C10</f>
        <v>0.2</v>
      </c>
    </row>
    <row r="67" spans="3:14">
      <c r="C67" s="65" t="s">
        <v>1714</v>
      </c>
      <c r="E67" s="65" t="s">
        <v>1739</v>
      </c>
      <c r="H67" s="65" t="s">
        <v>5</v>
      </c>
      <c r="I67" s="65" t="s">
        <v>1930</v>
      </c>
      <c r="L67" s="96" t="s">
        <v>1833</v>
      </c>
      <c r="M67" s="97">
        <f>SUMIFS(EPS!$L:$L,EPS!$B:$B,H67,EPS!$C:$C,E67,EPS!$E:$E,C67)-SUMIFS(EPS!$L:$L,EPS!$B:$B,H67,EPS!$C:$C,E67,EPS!$E:$E,C67,EPS!$D:$D,F67)</f>
        <v>0</v>
      </c>
      <c r="N67" s="97">
        <f>'Table 3-9'!C11</f>
        <v>0.3</v>
      </c>
    </row>
    <row r="68" spans="3:14">
      <c r="C68" s="65" t="s">
        <v>1714</v>
      </c>
      <c r="E68" s="65" t="s">
        <v>1734</v>
      </c>
      <c r="H68" s="65" t="s">
        <v>5</v>
      </c>
      <c r="I68" s="65" t="s">
        <v>1930</v>
      </c>
      <c r="L68" s="96" t="s">
        <v>1832</v>
      </c>
      <c r="M68" s="97">
        <f>SUMIFS(EPS!$L:$L,EPS!$B:$B,H68,EPS!$C:$C,E68,EPS!$E:$E,C68)-SUMIFS(EPS!$L:$L,EPS!$B:$B,H68,EPS!$C:$C,E68,EPS!$E:$E,C68,EPS!$D:$D,F68)</f>
        <v>0</v>
      </c>
      <c r="N68" s="97">
        <f>'Table 3-9'!C12</f>
        <v>0.2</v>
      </c>
    </row>
    <row r="69" spans="3:14">
      <c r="C69" s="65" t="s">
        <v>1714</v>
      </c>
      <c r="E69" s="65" t="s">
        <v>1735</v>
      </c>
      <c r="H69" s="65" t="s">
        <v>5</v>
      </c>
      <c r="L69" s="96" t="s">
        <v>1919</v>
      </c>
      <c r="M69" s="97">
        <f>SUMIFS(EPS!$L:$L,EPS!$B:$B,H69,EPS!$C:$C,E69,EPS!$E:$E,C69)-SUMIFS(EPS!$L:$L,EPS!$B:$B,H69,EPS!$C:$C,E69,EPS!$E:$E,C69,EPS!$D:$D,F69)</f>
        <v>0</v>
      </c>
      <c r="N69" s="97">
        <f>'Table 3-9'!C13</f>
        <v>1.4</v>
      </c>
    </row>
    <row r="70" spans="3:14">
      <c r="C70" s="65" t="s">
        <v>1714</v>
      </c>
      <c r="E70" s="65" t="s">
        <v>1736</v>
      </c>
      <c r="H70" s="65" t="s">
        <v>5</v>
      </c>
      <c r="L70" s="96" t="s">
        <v>2382</v>
      </c>
      <c r="M70" s="97">
        <f>SUMIFS(EPS!$L:$L,EPS!$B:$B,H70,EPS!$C:$C,E70,EPS!$E:$E,C70)-SUMIFS(EPS!$L:$L,EPS!$B:$B,H70,EPS!$C:$C,E70,EPS!$E:$E,C70,EPS!$D:$D,F70)</f>
        <v>0</v>
      </c>
      <c r="N70" s="97">
        <f>'Table 3-9'!C14</f>
        <v>0.3</v>
      </c>
    </row>
    <row r="71" spans="3:14">
      <c r="C71" s="65" t="s">
        <v>1714</v>
      </c>
      <c r="E71" s="65" t="s">
        <v>1737</v>
      </c>
      <c r="H71" s="65" t="s">
        <v>5</v>
      </c>
      <c r="L71" s="96" t="s">
        <v>2381</v>
      </c>
      <c r="M71" s="97">
        <f>SUMIFS(EPS!$L:$L,EPS!$B:$B,H71,EPS!$C:$C,E71,EPS!$E:$E,C71)-SUMIFS(EPS!$L:$L,EPS!$B:$B,H71,EPS!$C:$C,E71,EPS!$E:$E,C71,EPS!$D:$D,F71)</f>
        <v>0</v>
      </c>
      <c r="N71" s="97" t="str">
        <f>'Table 3-9'!C15</f>
        <v xml:space="preserve">+ </v>
      </c>
    </row>
    <row r="72" spans="3:14">
      <c r="C72" s="65" t="s">
        <v>1714</v>
      </c>
      <c r="E72" s="65" t="s">
        <v>1738</v>
      </c>
      <c r="H72" s="65" t="s">
        <v>5</v>
      </c>
      <c r="L72" s="96" t="s">
        <v>1923</v>
      </c>
      <c r="M72" s="97">
        <f>SUMIFS(EPS!$L:$L,EPS!$B:$B,H72,EPS!$C:$C,E72,EPS!$E:$E,C72)-SUMIFS(EPS!$L:$L,EPS!$B:$B,H72,EPS!$C:$C,E72,EPS!$E:$E,C72,EPS!$D:$D,F72)</f>
        <v>0</v>
      </c>
      <c r="N72" s="97">
        <f>'Table 3-9'!C16</f>
        <v>0.1</v>
      </c>
    </row>
    <row r="73" spans="3:14">
      <c r="C73" s="65" t="s">
        <v>1714</v>
      </c>
      <c r="E73" s="65" t="s">
        <v>1740</v>
      </c>
      <c r="H73" s="65" t="s">
        <v>5</v>
      </c>
      <c r="L73" s="96" t="s">
        <v>1881</v>
      </c>
      <c r="M73" s="97">
        <f>SUMIFS(EPS!$L:$L,EPS!$B:$B,H73,EPS!$C:$C,E73,EPS!$E:$E,C73)-SUMIFS(EPS!$L:$L,EPS!$B:$B,H73,EPS!$C:$C,E73,EPS!$E:$E,C73,EPS!$D:$D,F73)</f>
        <v>0</v>
      </c>
      <c r="N73" s="97">
        <f>'Table 3-9'!C17</f>
        <v>0.1</v>
      </c>
    </row>
    <row r="74" spans="3:14">
      <c r="M74" s="98">
        <f>SUM(M66:M73)</f>
        <v>0</v>
      </c>
      <c r="N74" s="98">
        <f>SUM(N66:N73)</f>
        <v>2.5999999999999996</v>
      </c>
    </row>
  </sheetData>
  <phoneticPr fontId="3"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7">
    <tabColor theme="4" tint="0.499984740745262"/>
  </sheetPr>
  <dimension ref="A1:O33"/>
  <sheetViews>
    <sheetView topLeftCell="I1" workbookViewId="0"/>
  </sheetViews>
  <sheetFormatPr defaultColWidth="9.140625" defaultRowHeight="16.5"/>
  <cols>
    <col min="1" max="1" width="0" style="65" hidden="1" customWidth="1"/>
    <col min="2" max="5" width="9.140625" style="65" hidden="1" customWidth="1"/>
    <col min="6" max="6" width="16.7109375" style="65" hidden="1" customWidth="1"/>
    <col min="7" max="7" width="14" style="65" hidden="1" customWidth="1"/>
    <col min="8" max="8" width="15" style="65" hidden="1" customWidth="1"/>
    <col min="9" max="9" width="15" style="65" customWidth="1"/>
    <col min="10" max="14" width="9.140625" style="65"/>
    <col min="15" max="15" width="9.140625" style="82"/>
    <col min="16" max="16384" width="9.140625" style="65"/>
  </cols>
  <sheetData>
    <row r="1" spans="1:14">
      <c r="I1" s="66" t="s">
        <v>1823</v>
      </c>
      <c r="J1" s="67"/>
      <c r="K1" s="67"/>
    </row>
    <row r="2" spans="1:14">
      <c r="I2" s="66" t="s">
        <v>1781</v>
      </c>
      <c r="J2" s="67"/>
      <c r="K2" s="67"/>
    </row>
    <row r="6" spans="1:14">
      <c r="A6" s="65" t="s">
        <v>2377</v>
      </c>
      <c r="B6" s="65" t="s">
        <v>1882</v>
      </c>
      <c r="C6" s="65" t="s">
        <v>1885</v>
      </c>
      <c r="D6" s="65" t="s">
        <v>1884</v>
      </c>
      <c r="E6" s="65" t="s">
        <v>1883</v>
      </c>
      <c r="F6" s="65" t="s">
        <v>1841</v>
      </c>
      <c r="G6" s="65" t="s">
        <v>1839</v>
      </c>
      <c r="H6" s="65" t="s">
        <v>1840</v>
      </c>
    </row>
    <row r="7" spans="1:14">
      <c r="I7" s="65">
        <v>4.0999999999999996</v>
      </c>
      <c r="J7" s="65" t="s">
        <v>1825</v>
      </c>
    </row>
    <row r="8" spans="1:14">
      <c r="L8" s="80" t="s">
        <v>7278</v>
      </c>
      <c r="M8" s="80" t="s">
        <v>7157</v>
      </c>
      <c r="N8" s="80" t="s">
        <v>7158</v>
      </c>
    </row>
    <row r="9" spans="1:14">
      <c r="D9" s="65" t="s">
        <v>1702</v>
      </c>
      <c r="E9" s="65" t="s">
        <v>1827</v>
      </c>
      <c r="G9" s="65" t="s">
        <v>17</v>
      </c>
      <c r="H9" s="65" t="s">
        <v>1838</v>
      </c>
      <c r="K9" s="65" t="s">
        <v>1702</v>
      </c>
      <c r="L9" s="81">
        <f>SUMIFS(EPS!$L:$L,EPS!$B:$B,G9,EPS!$I:$I,D9,EPS!$C:$C,"*"&amp;E9&amp;"*")</f>
        <v>326.1454</v>
      </c>
      <c r="M9" s="81">
        <f>'Table 3-10'!C17</f>
        <v>318</v>
      </c>
      <c r="N9" s="81">
        <f>'Table 11.2'!I62-'Table 11.2'!H62</f>
        <v>324.91499999999996</v>
      </c>
    </row>
    <row r="10" spans="1:14">
      <c r="D10" s="65" t="s">
        <v>1713</v>
      </c>
      <c r="E10" s="65" t="s">
        <v>1827</v>
      </c>
      <c r="G10" s="65" t="s">
        <v>17</v>
      </c>
      <c r="H10" s="65" t="s">
        <v>1838</v>
      </c>
      <c r="K10" s="65" t="s">
        <v>1713</v>
      </c>
      <c r="L10" s="90">
        <f>SUMIFS(EPS!$L:$L,EPS!$B:$B,G10,EPS!$I:$I,D10,EPS!$C:$C,"*"&amp;E10&amp;"*")</f>
        <v>0.69012943999999998</v>
      </c>
      <c r="M10" s="81">
        <f>'Table 3-10'!C18</f>
        <v>3.6</v>
      </c>
      <c r="N10" s="81"/>
    </row>
    <row r="11" spans="1:14">
      <c r="D11" s="65" t="s">
        <v>1714</v>
      </c>
      <c r="E11" s="65" t="s">
        <v>1827</v>
      </c>
      <c r="G11" s="65" t="s">
        <v>17</v>
      </c>
      <c r="H11" s="65" t="s">
        <v>1838</v>
      </c>
      <c r="K11" s="65" t="s">
        <v>1714</v>
      </c>
      <c r="L11" s="90">
        <f>SUMIFS(EPS!$L:$L,EPS!$B:$B,G11,EPS!$I:$I,D11,EPS!$C:$C,"*"&amp;E11&amp;"*")</f>
        <v>0.24499037999999998</v>
      </c>
      <c r="M11" s="81">
        <f>'Table 3-10'!C19</f>
        <v>0.6</v>
      </c>
      <c r="N11" s="81"/>
    </row>
    <row r="12" spans="1:14">
      <c r="K12" s="65" t="s">
        <v>2275</v>
      </c>
      <c r="L12" s="83">
        <f>SUM(L9:L11)</f>
        <v>327.08051982000001</v>
      </c>
      <c r="M12" s="83">
        <f>SUM(M9:M11)</f>
        <v>322.20000000000005</v>
      </c>
      <c r="N12" s="83">
        <f>SUM(N9:N11)</f>
        <v>324.91499999999996</v>
      </c>
    </row>
    <row r="19" spans="4:14">
      <c r="N19" s="104"/>
    </row>
    <row r="24" spans="4:14">
      <c r="I24" s="65">
        <v>4.2</v>
      </c>
      <c r="J24" s="65" t="s">
        <v>1828</v>
      </c>
    </row>
    <row r="25" spans="4:14">
      <c r="L25" s="80" t="s">
        <v>7278</v>
      </c>
      <c r="M25" s="80" t="s">
        <v>7157</v>
      </c>
      <c r="N25" s="80" t="s">
        <v>7158</v>
      </c>
    </row>
    <row r="26" spans="4:14">
      <c r="D26" s="65" t="s">
        <v>1702</v>
      </c>
      <c r="E26" s="65" t="s">
        <v>1723</v>
      </c>
      <c r="G26" s="65" t="s">
        <v>17</v>
      </c>
      <c r="H26" s="65" t="s">
        <v>1838</v>
      </c>
      <c r="K26" s="65" t="s">
        <v>1702</v>
      </c>
      <c r="L26" s="81">
        <f>SUMIFS(EPS!$L:$L,EPS!$B:$B,G26,EPS!$I:$I,D26,EPS!$C:$C,"*"&amp;E26&amp;"*")</f>
        <v>234.86600000000001</v>
      </c>
      <c r="M26" s="81">
        <f>'Table 3-10'!C21</f>
        <v>237.5</v>
      </c>
      <c r="N26" s="81">
        <f>'Table 11.3'!L62-'Table 11.3'!K62</f>
        <v>245.24900000000002</v>
      </c>
    </row>
    <row r="27" spans="4:14">
      <c r="D27" s="65" t="s">
        <v>1713</v>
      </c>
      <c r="E27" s="65" t="s">
        <v>1723</v>
      </c>
      <c r="G27" s="65" t="s">
        <v>17</v>
      </c>
      <c r="H27" s="65" t="s">
        <v>1838</v>
      </c>
      <c r="K27" s="65" t="s">
        <v>1713</v>
      </c>
      <c r="L27" s="90">
        <f>SUMIFS(EPS!$L:$L,EPS!$B:$B,G27,EPS!$I:$I,D27,EPS!$C:$C,"*"&amp;E27&amp;"*")</f>
        <v>0.48760320000000001</v>
      </c>
      <c r="M27" s="81">
        <f>'Table 3-10'!C22</f>
        <v>1.3</v>
      </c>
      <c r="N27" s="81"/>
    </row>
    <row r="28" spans="4:14">
      <c r="D28" s="65" t="s">
        <v>1714</v>
      </c>
      <c r="E28" s="65" t="s">
        <v>1723</v>
      </c>
      <c r="G28" s="65" t="s">
        <v>17</v>
      </c>
      <c r="H28" s="65" t="s">
        <v>1838</v>
      </c>
      <c r="K28" s="65" t="s">
        <v>1714</v>
      </c>
      <c r="L28" s="90">
        <f>SUMIFS(EPS!$L:$L,EPS!$B:$B,G28,EPS!$I:$I,D28,EPS!$C:$C,"*"&amp;E28&amp;"*")</f>
        <v>0.21678431000000001</v>
      </c>
      <c r="M28" s="81">
        <f>'Table 3-10'!C23</f>
        <v>0.3</v>
      </c>
      <c r="N28" s="81"/>
    </row>
    <row r="29" spans="4:14">
      <c r="K29" s="65" t="s">
        <v>2275</v>
      </c>
      <c r="L29" s="83">
        <f>SUM(L26:L28)</f>
        <v>235.57038751000002</v>
      </c>
      <c r="M29" s="83">
        <f>SUM(M26:M28)</f>
        <v>239.10000000000002</v>
      </c>
      <c r="N29" s="83">
        <f>SUM(N26:N28)</f>
        <v>245.24900000000002</v>
      </c>
    </row>
    <row r="33" spans="13:13">
      <c r="M33" s="83"/>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8">
    <tabColor theme="4" tint="0.499984740745262"/>
  </sheetPr>
  <dimension ref="A1:N51"/>
  <sheetViews>
    <sheetView topLeftCell="A7" workbookViewId="0">
      <selection activeCell="K36" sqref="K36"/>
    </sheetView>
  </sheetViews>
  <sheetFormatPr defaultColWidth="9.140625" defaultRowHeight="16.5"/>
  <cols>
    <col min="1" max="3" width="9.140625" style="65" customWidth="1"/>
    <col min="4" max="4" width="28.7109375" style="65" customWidth="1"/>
    <col min="5" max="5" width="37" style="65" customWidth="1"/>
    <col min="6" max="6" width="14.5703125" style="65" customWidth="1"/>
    <col min="7" max="7" width="11.42578125" style="65" customWidth="1"/>
    <col min="8" max="8" width="9.140625" style="65"/>
    <col min="9" max="9" width="37.42578125" style="65" customWidth="1"/>
    <col min="10" max="10" width="11" style="65" bestFit="1" customWidth="1"/>
    <col min="11" max="11" width="9.140625" style="65"/>
    <col min="12" max="12" width="13.7109375" style="65" bestFit="1" customWidth="1"/>
    <col min="13" max="16384" width="9.140625" style="65"/>
  </cols>
  <sheetData>
    <row r="1" spans="1:12">
      <c r="G1" s="66" t="s">
        <v>1829</v>
      </c>
      <c r="H1" s="66"/>
      <c r="I1" s="66"/>
    </row>
    <row r="2" spans="1:12">
      <c r="G2" s="66" t="s">
        <v>1781</v>
      </c>
      <c r="H2" s="66"/>
      <c r="I2" s="66"/>
    </row>
    <row r="6" spans="1:12">
      <c r="A6" s="65" t="s">
        <v>1882</v>
      </c>
      <c r="B6" s="65" t="s">
        <v>1885</v>
      </c>
      <c r="C6" s="65" t="s">
        <v>1884</v>
      </c>
      <c r="D6" s="65" t="s">
        <v>1883</v>
      </c>
      <c r="E6" s="65" t="s">
        <v>1839</v>
      </c>
      <c r="F6" s="65" t="s">
        <v>1840</v>
      </c>
    </row>
    <row r="7" spans="1:12">
      <c r="G7" s="65">
        <v>5.0999999999999996</v>
      </c>
      <c r="H7" s="65" t="s">
        <v>1977</v>
      </c>
    </row>
    <row r="8" spans="1:12">
      <c r="J8" s="80" t="s">
        <v>7278</v>
      </c>
      <c r="K8" s="80" t="s">
        <v>7157</v>
      </c>
    </row>
    <row r="9" spans="1:12">
      <c r="E9" s="65" t="s">
        <v>10681</v>
      </c>
      <c r="F9" s="65" t="s">
        <v>1983</v>
      </c>
      <c r="I9" s="80" t="s">
        <v>1702</v>
      </c>
      <c r="J9" s="81">
        <f>SUMIFS(EPS!$L:$L,EPS!$B:$B,E9,EPS!$I:$I,I9)</f>
        <v>397.48149999999998</v>
      </c>
      <c r="K9" s="81">
        <f>SUM('Table 4-1'!C4,'Table 5-1'!C4)+SUMIFS('Table 3-1'!$C:$C,'Table 3-1'!$D:$D,"process",'Table 3-1'!$F:$F,I9)+SUMIFS('Table 3-24'!K:K,'Table 3-24'!N:N,I9)</f>
        <v>350</v>
      </c>
      <c r="L9" s="112"/>
    </row>
    <row r="10" spans="1:12">
      <c r="E10" s="65" t="s">
        <v>10681</v>
      </c>
      <c r="F10" s="65" t="s">
        <v>1983</v>
      </c>
      <c r="I10" s="80" t="s">
        <v>1713</v>
      </c>
      <c r="J10" s="81">
        <f>SUMIFS(EPS!$L:$L,EPS!$B:$B,E10,EPS!$I:$I,I10)</f>
        <v>708.84800000000007</v>
      </c>
      <c r="K10" s="81">
        <f>(SUM('Table 4-1'!C25,'Table 5-1'!C7,'Table 7-1'!C4)+SUMIFS('Table 3-1'!$C:$C,'Table 3-1'!$D:$D,"process",'Table 3-1'!$F:$F,I10))</f>
        <v>709.90000000000009</v>
      </c>
      <c r="L10" s="112"/>
    </row>
    <row r="11" spans="1:12">
      <c r="E11" s="65" t="s">
        <v>10681</v>
      </c>
      <c r="F11" s="65" t="s">
        <v>1983</v>
      </c>
      <c r="I11" s="80" t="s">
        <v>1714</v>
      </c>
      <c r="J11" s="81">
        <f>SUMIFS(EPS!$L:$L,EPS!$B:$B,E11,EPS!$I:$I,I11)</f>
        <v>358.76867590000001</v>
      </c>
      <c r="K11" s="81">
        <f>(SUM('Table 4-1'!C31,'Table 5-1'!C12,'Table 7-1'!C9)+SUMIFS('Table 3-1'!$C:$C,'Table 3-1'!$D:$D,"process",'Table 3-1'!$F:$F,I11))</f>
        <v>358.9</v>
      </c>
      <c r="L11" s="112"/>
    </row>
    <row r="12" spans="1:12">
      <c r="E12" s="65" t="s">
        <v>10681</v>
      </c>
      <c r="F12" s="65" t="s">
        <v>1983</v>
      </c>
      <c r="I12" s="80" t="s">
        <v>1715</v>
      </c>
      <c r="J12" s="81">
        <f>SUMIFS(EPS!$L:$L,EPS!$B:$B,E12,EPS!$I:$I,I12)</f>
        <v>192.79999999999998</v>
      </c>
      <c r="K12" s="81">
        <f>SUM('Table 4-1'!C37,'Table 4-1'!C42,'Table 4-1'!C49,'Table 4-1'!C55)</f>
        <v>192.9</v>
      </c>
      <c r="L12" s="112"/>
    </row>
    <row r="13" spans="1:12">
      <c r="J13" s="83">
        <f>SUM(J9:J12)</f>
        <v>1657.8981759000001</v>
      </c>
      <c r="K13" s="83">
        <f>SUM(K9:K12)</f>
        <v>1611.7000000000003</v>
      </c>
      <c r="L13" s="112"/>
    </row>
    <row r="14" spans="1:12">
      <c r="K14" s="137">
        <f>K13+53</f>
        <v>1664.7000000000003</v>
      </c>
    </row>
    <row r="15" spans="1:12">
      <c r="I15" s="137" t="s">
        <v>10747</v>
      </c>
    </row>
    <row r="16" spans="1:12">
      <c r="I16" s="138" t="s">
        <v>10748</v>
      </c>
    </row>
    <row r="17" spans="2:14">
      <c r="J17" s="83"/>
    </row>
    <row r="19" spans="2:14">
      <c r="N19" s="104"/>
    </row>
    <row r="23" spans="2:14">
      <c r="J23" s="83"/>
      <c r="K23" s="83"/>
    </row>
    <row r="26" spans="2:14">
      <c r="G26" s="65">
        <v>5.3</v>
      </c>
      <c r="H26" s="65" t="s">
        <v>1978</v>
      </c>
      <c r="J26" s="80" t="s">
        <v>7278</v>
      </c>
      <c r="K26" s="80" t="s">
        <v>7157</v>
      </c>
    </row>
    <row r="27" spans="2:14">
      <c r="D27" s="65" t="s">
        <v>6886</v>
      </c>
      <c r="E27" s="65" t="s">
        <v>10681</v>
      </c>
      <c r="F27" s="65" t="s">
        <v>1983</v>
      </c>
      <c r="I27" s="80" t="s">
        <v>1724</v>
      </c>
      <c r="J27" s="81">
        <f>SUMIFS(EPS!$L:$L,EPS!$B:$B,E27,EPS!$C:$C,D27)</f>
        <v>65.5</v>
      </c>
      <c r="K27" s="88">
        <f>SUMIFS('Table 4-1'!$C:$C,'Table 4-1'!$E:$E,'5. Industry Process'!D27)+SUMIFS('Table 3-1'!$C:$C,'Table 3-1'!$E:$E,'5. Industry Process'!D27)</f>
        <v>65.5</v>
      </c>
    </row>
    <row r="28" spans="2:14">
      <c r="B28" s="65" t="s">
        <v>6882</v>
      </c>
      <c r="C28" s="65" t="s">
        <v>6876</v>
      </c>
      <c r="D28" s="65" t="s">
        <v>6896</v>
      </c>
      <c r="E28" s="65" t="s">
        <v>10681</v>
      </c>
      <c r="F28" s="65" t="s">
        <v>1983</v>
      </c>
      <c r="I28" s="80" t="s">
        <v>1725</v>
      </c>
      <c r="J28" s="81">
        <f>SUM(SUMIFS(EPS!$L:$L,EPS!$B:$B,E28,EPS!$C:$C,B28),SUMIFS(EPS!$L:$L,EPS!$B:$B,E28,EPS!$C:$C,C28),SUMIFS(EPS!$L:$L,EPS!$B:$B,E28,EPS!$C:$C,D28))</f>
        <v>378.48912589999998</v>
      </c>
      <c r="K28" s="88">
        <f>SUM(SUMIFS('Table 3-1'!C:C,'Table 3-1'!E:E,C28),SUMIFS('Table 3-1'!C:C,'Table 3-1'!E:E,D28),SUMIFS('Table 4-1'!C:C,'Table 4-1'!E:E,B28))+SUMIFS('Table 3-24'!$K:$K,'Table 3-24'!$M:$M,'5. Industry Process'!D28)+SUMIFS('Table 3-24'!$K:$K,'Table 3-24'!$M:$M,'5. Industry Process'!B28)+SUMIFS('Table 3-24'!$K:$K,'Table 3-24'!$M:$M,'5. Industry Process'!C28)</f>
        <v>337.8</v>
      </c>
      <c r="L28" s="65" t="s">
        <v>10749</v>
      </c>
    </row>
    <row r="29" spans="2:14">
      <c r="D29" s="65" t="s">
        <v>6887</v>
      </c>
      <c r="E29" s="65" t="s">
        <v>10681</v>
      </c>
      <c r="F29" s="65" t="s">
        <v>1983</v>
      </c>
      <c r="I29" s="80" t="s">
        <v>1726</v>
      </c>
      <c r="J29" s="81">
        <f>SUMIFS(EPS!$L:$L,EPS!$B:$B,E29,EPS!$C:$C,D29)</f>
        <v>40.200000000000003</v>
      </c>
      <c r="K29" s="88">
        <f>SUMIFS('Table 4-1'!$C:$C,'Table 4-1'!$E:$E,'5. Industry Process'!D29)+SUMIFS('Table 3-1'!$C:$C,'Table 3-1'!$E:$E,'5. Industry Process'!D29)</f>
        <v>40.200000000000003</v>
      </c>
    </row>
    <row r="30" spans="2:14">
      <c r="D30" s="65" t="s">
        <v>6883</v>
      </c>
      <c r="E30" s="65" t="s">
        <v>10681</v>
      </c>
      <c r="F30" s="65" t="s">
        <v>1983</v>
      </c>
      <c r="I30" s="80" t="s">
        <v>1727</v>
      </c>
      <c r="J30" s="81">
        <f>SUMIFS(EPS!$L:$L,EPS!$B:$B,E30,EPS!$C:$C,D30)</f>
        <v>334.59870000000001</v>
      </c>
      <c r="K30" s="171">
        <f>SUMIFS('Table 4-1'!$C:$C,'Table 4-1'!$E:$E,'5. Industry Process'!D30)+SUMIFS('Table 3-1'!$C:$C,'Table 3-1'!$E:$E,'5. Industry Process'!D30)+SUMIFS('Table 3-24'!$K:$K,'Table 3-24'!$M:$M,'5. Industry Process'!D30)</f>
        <v>328.79999999999995</v>
      </c>
    </row>
    <row r="31" spans="2:14">
      <c r="D31" s="65" t="s">
        <v>6875</v>
      </c>
      <c r="E31" s="65" t="s">
        <v>10681</v>
      </c>
      <c r="F31" s="65" t="s">
        <v>1983</v>
      </c>
      <c r="I31" s="80" t="s">
        <v>1728</v>
      </c>
      <c r="J31" s="81">
        <f>SUMIFS(EPS!$L:$L,EPS!$B:$B,E31,EPS!$C:$C,D31)</f>
        <v>53.488</v>
      </c>
      <c r="K31" s="88">
        <f>SUMIFS('Table 4-1'!$C:$C,'Table 4-1'!$E:$E,'5. Industry Process'!D31)+SUMIFS('Table 3-1'!$C:$C,'Table 3-1'!$E:$E,'5. Industry Process'!D31)</f>
        <v>53.5</v>
      </c>
    </row>
    <row r="32" spans="2:14">
      <c r="D32" s="65" t="s">
        <v>6897</v>
      </c>
      <c r="E32" s="65" t="s">
        <v>10681</v>
      </c>
      <c r="F32" s="65" t="s">
        <v>1983</v>
      </c>
      <c r="I32" s="80" t="s">
        <v>1729</v>
      </c>
      <c r="J32" s="81">
        <f>SUMIFS(EPS!$L:$L,EPS!$B:$B,E32,EPS!$C:$C,D32)</f>
        <v>169.19235</v>
      </c>
      <c r="K32" s="88">
        <f>SUMIFS('Table 4-1'!$C:$C,'Table 4-1'!$E:$E,'5. Industry Process'!D32)+SUMIFS('Table 3-1'!$C:$C,'Table 3-1'!$E:$E,'5. Industry Process'!D32)+'Table 7-1'!$C$12</f>
        <v>169.2</v>
      </c>
    </row>
    <row r="33" spans="1:11">
      <c r="D33" s="65" t="s">
        <v>6874</v>
      </c>
      <c r="E33" s="65" t="s">
        <v>10681</v>
      </c>
      <c r="F33" s="65" t="s">
        <v>1983</v>
      </c>
      <c r="I33" s="80" t="s">
        <v>1730</v>
      </c>
      <c r="J33" s="81">
        <f>SUMIFS(EPS!$L:$L,EPS!$B:$B,E33,EPS!$C:$C,D33)</f>
        <v>604.63000000000011</v>
      </c>
      <c r="K33" s="88">
        <f>'Table 5-1'!C16</f>
        <v>604.79999999999995</v>
      </c>
    </row>
    <row r="34" spans="1:11">
      <c r="D34" s="65" t="s">
        <v>2380</v>
      </c>
      <c r="E34" s="65" t="s">
        <v>10681</v>
      </c>
      <c r="F34" s="65" t="s">
        <v>1983</v>
      </c>
      <c r="I34" s="80" t="s">
        <v>1731</v>
      </c>
      <c r="J34" s="81">
        <f>SUMIFS(EPS!$L:$L,EPS!$B:$B,E34)-SUM(J27:J33)</f>
        <v>11.800000000000182</v>
      </c>
      <c r="K34" s="88">
        <f>SUMIFS('Table 4-1'!$C:$C,'Table 4-1'!$E:$E,'5. Industry Process'!D34)+SUMIFS('Table 3-1'!$C:$C,'Table 3-1'!$E:$E,'5. Industry Process'!D34)</f>
        <v>0</v>
      </c>
    </row>
    <row r="35" spans="1:11">
      <c r="D35" s="89"/>
      <c r="I35" s="80" t="s">
        <v>6999</v>
      </c>
      <c r="J35" s="83">
        <f>SUM(J27:J34)</f>
        <v>1657.8981759000003</v>
      </c>
      <c r="K35" s="83">
        <f>SUM(K27:K34)</f>
        <v>1599.8</v>
      </c>
    </row>
    <row r="36" spans="1:11">
      <c r="D36" s="89"/>
      <c r="J36" s="83"/>
      <c r="K36" s="83"/>
    </row>
    <row r="37" spans="1:11">
      <c r="D37" s="89"/>
      <c r="J37" s="83"/>
    </row>
    <row r="38" spans="1:11">
      <c r="D38" s="89"/>
    </row>
    <row r="39" spans="1:11">
      <c r="D39" s="89"/>
    </row>
    <row r="40" spans="1:11">
      <c r="D40" s="89"/>
    </row>
    <row r="41" spans="1:11">
      <c r="D41" s="89"/>
    </row>
    <row r="42" spans="1:11">
      <c r="D42" s="89"/>
      <c r="G42" s="65">
        <v>5.4</v>
      </c>
      <c r="H42" s="65" t="s">
        <v>7290</v>
      </c>
      <c r="J42" s="80" t="s">
        <v>7278</v>
      </c>
      <c r="K42" s="80" t="s">
        <v>7157</v>
      </c>
    </row>
    <row r="43" spans="1:11">
      <c r="A43" s="65" t="s">
        <v>1713</v>
      </c>
      <c r="D43" s="65" t="s">
        <v>6886</v>
      </c>
      <c r="E43" s="65" t="s">
        <v>4</v>
      </c>
      <c r="I43" s="80" t="s">
        <v>1724</v>
      </c>
      <c r="J43" s="81">
        <f>SUMIFS(EPS!L:L,EPS!D:D,A43,EPS!B:B,E43,EPS!C:C,D43)</f>
        <v>0</v>
      </c>
      <c r="K43" s="88"/>
    </row>
    <row r="44" spans="1:11">
      <c r="A44" s="65" t="s">
        <v>1713</v>
      </c>
      <c r="B44" s="65" t="s">
        <v>6882</v>
      </c>
      <c r="C44" s="65" t="s">
        <v>6876</v>
      </c>
      <c r="D44" s="65" t="s">
        <v>6896</v>
      </c>
      <c r="E44" s="65" t="s">
        <v>4</v>
      </c>
      <c r="I44" s="80" t="s">
        <v>1725</v>
      </c>
      <c r="J44" s="81">
        <f>SUM(SUMIFS(EPS!L:L,EPS!D:D,A44,EPS!B:B,E44,EPS!C:C,D44),SUMIFS(EPS!L:L,EPS!D:D,A44,EPS!B:B,E44,EPS!C:C,C44),SUMIFS(EPS!L:L,EPS!D:D,A44,EPS!B:B,E44,EPS!C:C,B44))</f>
        <v>0</v>
      </c>
      <c r="K44" s="88">
        <f>SUMIFS('Table 3-1'!C:C,'Table 3-1'!D:D,"process",'Table 3-1'!F:F,A44,'Table 3-1'!E:E,C44)</f>
        <v>231.79999999999998</v>
      </c>
    </row>
    <row r="45" spans="1:11">
      <c r="A45" s="65" t="s">
        <v>1713</v>
      </c>
      <c r="D45" s="65" t="s">
        <v>6887</v>
      </c>
      <c r="E45" s="65" t="s">
        <v>4</v>
      </c>
      <c r="I45" s="80" t="s">
        <v>1726</v>
      </c>
      <c r="J45" s="81">
        <f>SUMIFS(EPS!L:L,EPS!D:D,A45,EPS!B:B,E45,EPS!C:C,D45)</f>
        <v>0</v>
      </c>
      <c r="K45" s="88"/>
    </row>
    <row r="46" spans="1:11">
      <c r="A46" s="65" t="s">
        <v>1713</v>
      </c>
      <c r="D46" s="65" t="s">
        <v>6883</v>
      </c>
      <c r="E46" s="65" t="s">
        <v>4</v>
      </c>
      <c r="I46" s="80" t="s">
        <v>1727</v>
      </c>
      <c r="J46" s="87">
        <f>SUMIFS(EPS!L:L,EPS!D:D,A46,EPS!B:B,E46,EPS!C:C,D46)</f>
        <v>0</v>
      </c>
      <c r="K46" s="114" t="str">
        <f>'Table 4-1'!C25</f>
        <v xml:space="preserve">+ </v>
      </c>
    </row>
    <row r="47" spans="1:11">
      <c r="A47" s="65" t="s">
        <v>1713</v>
      </c>
      <c r="D47" s="65" t="s">
        <v>6875</v>
      </c>
      <c r="E47" s="65" t="s">
        <v>4</v>
      </c>
      <c r="I47" s="80" t="s">
        <v>1728</v>
      </c>
      <c r="J47" s="81">
        <f>SUMIFS(EPS!L:L,EPS!D:D,A47,EPS!B:B,E47,EPS!C:C,D47)</f>
        <v>0</v>
      </c>
      <c r="K47" s="88">
        <f>SUMIFS('Table 3-1'!C:C,'Table 3-1'!D:D,"process",'Table 3-1'!F:F,A47,'Table 3-1'!E:E,D47)</f>
        <v>51</v>
      </c>
    </row>
    <row r="48" spans="1:11">
      <c r="A48" s="65" t="s">
        <v>1713</v>
      </c>
      <c r="D48" s="65" t="s">
        <v>6897</v>
      </c>
      <c r="E48" s="65" t="s">
        <v>4</v>
      </c>
      <c r="I48" s="80" t="s">
        <v>1729</v>
      </c>
      <c r="J48" s="81">
        <f>SUMIFS(EPS!L:L,EPS!D:D,A48,EPS!B:B,E48,EPS!C:C,D48)</f>
        <v>0</v>
      </c>
      <c r="K48" s="88">
        <f>'Table 7-1'!C4</f>
        <v>145.30000000000001</v>
      </c>
    </row>
    <row r="49" spans="1:11">
      <c r="A49" s="65" t="s">
        <v>1713</v>
      </c>
      <c r="D49" s="65" t="s">
        <v>6874</v>
      </c>
      <c r="E49" s="65" t="s">
        <v>4</v>
      </c>
      <c r="I49" s="80" t="s">
        <v>1730</v>
      </c>
      <c r="J49" s="81">
        <f>SUMIFS(EPS!L:L,EPS!D:D,A49,EPS!B:B,E49,EPS!C:C,D49)</f>
        <v>0</v>
      </c>
      <c r="K49" s="88">
        <f>'Table 5-1'!C7</f>
        <v>281.8</v>
      </c>
    </row>
    <row r="50" spans="1:11">
      <c r="A50" s="65" t="s">
        <v>1713</v>
      </c>
      <c r="D50" s="65" t="s">
        <v>2380</v>
      </c>
      <c r="E50" s="65" t="s">
        <v>4</v>
      </c>
      <c r="I50" s="80" t="s">
        <v>1731</v>
      </c>
      <c r="J50" s="81">
        <f>SUMIFS(EPS!L:L,EPS!D:D,A50,EPS!B:B,E50)-SUM(J43:J49)</f>
        <v>0</v>
      </c>
      <c r="K50" s="88"/>
    </row>
    <row r="51" spans="1:11">
      <c r="I51" s="80" t="s">
        <v>6999</v>
      </c>
      <c r="J51" s="83">
        <f>SUM(J43:J50)</f>
        <v>0</v>
      </c>
      <c r="K51" s="83">
        <f>SUM(K43:K50)</f>
        <v>709.9</v>
      </c>
    </row>
  </sheetData>
  <phoneticPr fontId="3" type="noConversion"/>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8">
    <tabColor theme="4" tint="0.499984740745262"/>
  </sheetPr>
  <dimension ref="A1:N60"/>
  <sheetViews>
    <sheetView workbookViewId="0">
      <selection activeCell="M10" sqref="M10"/>
    </sheetView>
  </sheetViews>
  <sheetFormatPr defaultColWidth="9.140625" defaultRowHeight="16.5"/>
  <cols>
    <col min="1" max="3" width="9" style="65" customWidth="1"/>
    <col min="4" max="4" width="16.28515625" style="65" customWidth="1"/>
    <col min="5" max="5" width="47" style="65" customWidth="1"/>
    <col min="6" max="6" width="13.5703125" style="65" customWidth="1"/>
    <col min="7" max="7" width="4.7109375" style="65" customWidth="1"/>
    <col min="8" max="8" width="7.28515625" style="65" customWidth="1"/>
    <col min="9" max="9" width="29.5703125" style="65" customWidth="1"/>
    <col min="10" max="16384" width="9.140625" style="65"/>
  </cols>
  <sheetData>
    <row r="1" spans="1:14">
      <c r="E1" s="86"/>
      <c r="F1" s="86"/>
      <c r="G1" s="66" t="s">
        <v>1809</v>
      </c>
      <c r="H1" s="67"/>
      <c r="I1" s="67"/>
    </row>
    <row r="2" spans="1:14">
      <c r="E2" s="86"/>
      <c r="F2" s="86"/>
      <c r="G2" s="66" t="s">
        <v>1781</v>
      </c>
      <c r="H2" s="67"/>
      <c r="I2" s="67"/>
    </row>
    <row r="5" spans="1:14">
      <c r="A5" s="65" t="s">
        <v>1882</v>
      </c>
      <c r="B5" s="65" t="s">
        <v>1885</v>
      </c>
      <c r="C5" s="65" t="s">
        <v>1884</v>
      </c>
      <c r="D5" s="65" t="s">
        <v>1883</v>
      </c>
      <c r="E5" s="65" t="s">
        <v>1839</v>
      </c>
      <c r="F5" s="65" t="s">
        <v>1840</v>
      </c>
    </row>
    <row r="7" spans="1:14">
      <c r="G7" s="65">
        <v>6.1</v>
      </c>
      <c r="H7" s="65" t="s">
        <v>1988</v>
      </c>
    </row>
    <row r="8" spans="1:14">
      <c r="J8" s="80" t="s">
        <v>7278</v>
      </c>
      <c r="K8" s="80" t="s">
        <v>7157</v>
      </c>
      <c r="L8" s="80" t="s">
        <v>7158</v>
      </c>
      <c r="M8" s="65" t="s">
        <v>10682</v>
      </c>
    </row>
    <row r="9" spans="1:14">
      <c r="D9" s="65" t="s">
        <v>1768</v>
      </c>
      <c r="E9" s="65" t="s">
        <v>1700</v>
      </c>
      <c r="I9" s="80" t="s">
        <v>1989</v>
      </c>
      <c r="J9" s="88">
        <f>'1. Transportation'!K12</f>
        <v>1707.6601071145899</v>
      </c>
      <c r="K9" s="81">
        <f>SUM('1. Transportation'!L9:L11)</f>
        <v>1708.2999999999993</v>
      </c>
      <c r="L9" s="81">
        <f>'1. Transportation'!M12</f>
        <v>1741.377</v>
      </c>
      <c r="M9" s="83">
        <f>K9-J9</f>
        <v>0.63989288540938105</v>
      </c>
    </row>
    <row r="10" spans="1:14">
      <c r="D10" s="65" t="s">
        <v>1769</v>
      </c>
      <c r="E10" s="65" t="s">
        <v>1700</v>
      </c>
      <c r="I10" s="80" t="s">
        <v>1990</v>
      </c>
      <c r="J10" s="88">
        <f>'2. Electricity'!K12</f>
        <v>1568.0692767640003</v>
      </c>
      <c r="K10" s="88">
        <f>SUM('2. Electricity'!L9:L11)</f>
        <v>1574.2000000000003</v>
      </c>
      <c r="L10" s="81">
        <f>'2. Electricity'!M35</f>
        <v>1568.8590000000002</v>
      </c>
      <c r="M10" s="83">
        <f t="shared" ref="M10:M19" si="0">K10-J10</f>
        <v>6.1307232359999944</v>
      </c>
    </row>
    <row r="11" spans="1:14">
      <c r="D11" s="65" t="s">
        <v>1771</v>
      </c>
      <c r="E11" s="65" t="s">
        <v>1700</v>
      </c>
      <c r="I11" s="80" t="s">
        <v>1992</v>
      </c>
      <c r="J11" s="88">
        <f>SUMIFS(EPS!$L:$L,EPS!$B:$B,'6. Total'!E11,EPS!$C:$C,'6. Total'!D11)</f>
        <v>-910.13400000000001</v>
      </c>
      <c r="K11" s="88">
        <f>'Table 6-1'!B42</f>
        <v>-910.6</v>
      </c>
      <c r="L11" s="81"/>
      <c r="M11" s="83">
        <f t="shared" si="0"/>
        <v>-0.46600000000000819</v>
      </c>
    </row>
    <row r="12" spans="1:14">
      <c r="D12" s="65" t="s">
        <v>1772</v>
      </c>
      <c r="E12" s="65" t="s">
        <v>1700</v>
      </c>
      <c r="I12" s="80" t="s">
        <v>1993</v>
      </c>
      <c r="J12" s="88">
        <f>SUMIFS(EPS!$L:$L,EPS!$B:$B,'6. Total'!E12,EPS!$C:$C,'6. Total'!D12)</f>
        <v>0</v>
      </c>
      <c r="K12" s="88"/>
      <c r="L12" s="81"/>
      <c r="M12" s="83">
        <f t="shared" si="0"/>
        <v>0</v>
      </c>
    </row>
    <row r="13" spans="1:14">
      <c r="E13" s="65" t="s">
        <v>10681</v>
      </c>
      <c r="I13" s="80" t="s">
        <v>1995</v>
      </c>
      <c r="J13" s="88">
        <f>SUMIFS(EPS!$L:$L,EPS!$B:$B,'6. Total'!E13)-SUM(J15:J16)</f>
        <v>884.07582590000015</v>
      </c>
      <c r="K13" s="88">
        <f>SUM('5. Industry Process'!K9:K12)-K15-K16</f>
        <v>837.70000000000027</v>
      </c>
      <c r="L13" s="81"/>
      <c r="M13" s="173">
        <f t="shared" si="0"/>
        <v>-46.375825899999882</v>
      </c>
      <c r="N13" s="65" t="s">
        <v>10780</v>
      </c>
    </row>
    <row r="14" spans="1:14">
      <c r="D14" s="65" t="s">
        <v>2851</v>
      </c>
      <c r="E14" s="65" t="s">
        <v>1700</v>
      </c>
      <c r="I14" s="80" t="s">
        <v>1994</v>
      </c>
      <c r="J14" s="88">
        <f>'3. Industry Energy'!M13</f>
        <v>795.37638331344499</v>
      </c>
      <c r="K14" s="88">
        <f>SUM('3. Industry Energy'!N10:N12)</f>
        <v>848.6</v>
      </c>
      <c r="L14" s="81">
        <f>'3. Industry Energy'!O13</f>
        <v>975.41100000000006</v>
      </c>
      <c r="M14" s="83">
        <f t="shared" si="0"/>
        <v>53.223616686555033</v>
      </c>
    </row>
    <row r="15" spans="1:14">
      <c r="D15" s="65" t="s">
        <v>6874</v>
      </c>
      <c r="E15" s="65" t="s">
        <v>10681</v>
      </c>
      <c r="I15" s="80" t="s">
        <v>7104</v>
      </c>
      <c r="J15" s="88">
        <f>SUMIFS(EPS!$L:$L,EPS!$B:$B,'6. Total'!E15,EPS!C:C,'6. Total'!D15)</f>
        <v>604.63000000000011</v>
      </c>
      <c r="K15" s="88">
        <f>'5. Industry Process'!K33</f>
        <v>604.79999999999995</v>
      </c>
      <c r="L15" s="81"/>
      <c r="M15" s="83">
        <f t="shared" si="0"/>
        <v>0.16999999999984539</v>
      </c>
    </row>
    <row r="16" spans="1:14">
      <c r="D16" s="65" t="s">
        <v>6897</v>
      </c>
      <c r="E16" s="65" t="s">
        <v>10681</v>
      </c>
      <c r="I16" s="80" t="s">
        <v>7105</v>
      </c>
      <c r="J16" s="88">
        <f>SUMIFS(EPS!$L:$L,EPS!$B:$B,'6. Total'!E16,EPS!C:C,'6. Total'!D16)</f>
        <v>169.19235</v>
      </c>
      <c r="K16" s="88">
        <f>'5. Industry Process'!K32</f>
        <v>169.2</v>
      </c>
      <c r="L16" s="81"/>
      <c r="M16" s="83">
        <f t="shared" si="0"/>
        <v>7.6499999999839474E-3</v>
      </c>
    </row>
    <row r="17" spans="5:14">
      <c r="E17" s="65" t="s">
        <v>16</v>
      </c>
      <c r="I17" s="80" t="s">
        <v>1823</v>
      </c>
      <c r="J17" s="88">
        <f>'4. Buildings'!L12+'4. Buildings'!L29</f>
        <v>562.65090733</v>
      </c>
      <c r="K17" s="81">
        <f>SUM('4. Buildings'!M9:M11,'4. Buildings'!M26:M28)</f>
        <v>561.29999999999995</v>
      </c>
      <c r="L17" s="81">
        <f>SUM('4. Buildings'!N12,'4. Buildings'!N29)</f>
        <v>570.16399999999999</v>
      </c>
      <c r="M17" s="83">
        <f t="shared" si="0"/>
        <v>-1.3509073300000409</v>
      </c>
    </row>
    <row r="18" spans="5:14">
      <c r="E18" s="65" t="s">
        <v>9</v>
      </c>
      <c r="I18" s="80" t="s">
        <v>7379</v>
      </c>
      <c r="J18" s="88">
        <f>INDEX(NoSettings!C:C,MATCH(E18,NoSettings!A:A,0))</f>
        <v>65.616399999999999</v>
      </c>
      <c r="K18" s="81"/>
      <c r="L18" s="81"/>
      <c r="M18" s="83">
        <f t="shared" si="0"/>
        <v>-65.616399999999999</v>
      </c>
    </row>
    <row r="19" spans="5:14">
      <c r="J19" s="83">
        <f>SUM(J13,J14,J15,J16,J9,J10,J17,J18,J11)</f>
        <v>5447.1372504220353</v>
      </c>
      <c r="K19" s="83">
        <f>SUM(K9:K17)</f>
        <v>5393.5</v>
      </c>
      <c r="L19" s="83">
        <f>SUM(L9:L17)</f>
        <v>4855.8109999999997</v>
      </c>
      <c r="M19" s="83">
        <f t="shared" si="0"/>
        <v>-53.637250422035322</v>
      </c>
      <c r="N19" s="104"/>
    </row>
    <row r="20" spans="5:14">
      <c r="J20" s="65" t="s">
        <v>7375</v>
      </c>
    </row>
    <row r="21" spans="5:14">
      <c r="E21" s="83"/>
      <c r="J21" s="65" t="s">
        <v>7374</v>
      </c>
    </row>
    <row r="23" spans="5:14">
      <c r="E23" s="83"/>
      <c r="J23" s="83" t="s">
        <v>10781</v>
      </c>
      <c r="K23" s="83"/>
    </row>
    <row r="24" spans="5:14">
      <c r="J24" s="83" t="s">
        <v>10782</v>
      </c>
      <c r="K24" s="83"/>
    </row>
    <row r="25" spans="5:14">
      <c r="K25" s="83"/>
    </row>
    <row r="33" spans="3:13">
      <c r="G33" s="65">
        <v>6.2</v>
      </c>
      <c r="H33" s="65" t="s">
        <v>2881</v>
      </c>
    </row>
    <row r="34" spans="3:13">
      <c r="J34" s="80" t="s">
        <v>7278</v>
      </c>
      <c r="K34" s="80" t="s">
        <v>7157</v>
      </c>
    </row>
    <row r="35" spans="3:13">
      <c r="I35" s="80" t="s">
        <v>1989</v>
      </c>
      <c r="J35" s="87">
        <f>'1. Transportation'!K10</f>
        <v>1.97914824856</v>
      </c>
      <c r="K35" s="87">
        <f>'1. Transportation'!L10</f>
        <v>2.6</v>
      </c>
      <c r="L35" s="82"/>
    </row>
    <row r="36" spans="3:13">
      <c r="I36" s="80" t="s">
        <v>1990</v>
      </c>
      <c r="J36" s="87">
        <f>'2. Electricity'!K10</f>
        <v>1.609809432</v>
      </c>
      <c r="K36" s="87">
        <f>'2. Electricity'!L10</f>
        <v>1.4</v>
      </c>
      <c r="L36" s="82"/>
    </row>
    <row r="37" spans="3:13">
      <c r="I37" s="80" t="s">
        <v>1991</v>
      </c>
      <c r="J37" s="87"/>
      <c r="K37" s="87"/>
      <c r="L37" s="82"/>
    </row>
    <row r="38" spans="3:13">
      <c r="C38" t="s">
        <v>1713</v>
      </c>
      <c r="D38" t="s">
        <v>1771</v>
      </c>
      <c r="E38" t="s">
        <v>2752</v>
      </c>
      <c r="I38" s="80" t="s">
        <v>1992</v>
      </c>
      <c r="J38" s="87">
        <f>SUMIFS(EPS!L:L,EPS!B:B,E38,EPS!C:C,D38,EPS!D:D,C38)</f>
        <v>62.16</v>
      </c>
      <c r="K38" s="87">
        <f>'Table 6-1'!B40</f>
        <v>10.7</v>
      </c>
      <c r="L38" s="82"/>
    </row>
    <row r="39" spans="3:13">
      <c r="I39" s="80" t="s">
        <v>1993</v>
      </c>
      <c r="J39" s="87"/>
      <c r="K39" s="87"/>
      <c r="L39" s="82"/>
    </row>
    <row r="40" spans="3:13">
      <c r="I40" s="80" t="s">
        <v>1995</v>
      </c>
      <c r="J40" s="87">
        <f>'5. Industry Process'!J10</f>
        <v>708.84800000000007</v>
      </c>
      <c r="K40" s="87">
        <f>'5. Industry Process'!K10</f>
        <v>709.90000000000009</v>
      </c>
      <c r="L40" s="82"/>
      <c r="M40" s="98"/>
    </row>
    <row r="41" spans="3:13">
      <c r="I41" s="80" t="s">
        <v>1994</v>
      </c>
      <c r="J41" s="87">
        <f>'3. Industry Energy'!M11</f>
        <v>0.64415093535682388</v>
      </c>
      <c r="K41" s="87">
        <f>'3. Industry Energy'!N11</f>
        <v>1.6</v>
      </c>
      <c r="L41" s="82"/>
    </row>
    <row r="42" spans="3:13">
      <c r="I42" s="80" t="s">
        <v>1963</v>
      </c>
      <c r="J42" s="87"/>
      <c r="K42" s="87"/>
      <c r="L42" s="82"/>
    </row>
    <row r="43" spans="3:13">
      <c r="I43" s="80" t="s">
        <v>1964</v>
      </c>
      <c r="J43" s="87"/>
      <c r="K43" s="87"/>
      <c r="L43" s="82"/>
    </row>
    <row r="44" spans="3:13">
      <c r="I44" s="80" t="s">
        <v>1823</v>
      </c>
      <c r="J44" s="87"/>
      <c r="K44" s="87"/>
      <c r="L44" s="82"/>
    </row>
    <row r="45" spans="3:13">
      <c r="J45" s="83">
        <f>SUM(J35:J44)</f>
        <v>775.24110861591691</v>
      </c>
      <c r="K45" s="83">
        <f>SUM(K35:K44)</f>
        <v>726.20000000000016</v>
      </c>
      <c r="L45" s="75"/>
    </row>
    <row r="46" spans="3:13">
      <c r="K46" s="83">
        <f>K45-J45</f>
        <v>-49.041108615916755</v>
      </c>
    </row>
    <row r="47" spans="3:13">
      <c r="G47" s="65">
        <v>6.3</v>
      </c>
      <c r="H47" s="65" t="s">
        <v>2882</v>
      </c>
    </row>
    <row r="48" spans="3:13">
      <c r="J48" s="80" t="s">
        <v>7278</v>
      </c>
      <c r="K48" s="80" t="s">
        <v>7157</v>
      </c>
    </row>
    <row r="49" spans="3:13">
      <c r="I49" s="80" t="s">
        <v>1989</v>
      </c>
      <c r="J49" s="87">
        <f>'1. Transportation'!K11</f>
        <v>11.361777666029999</v>
      </c>
      <c r="K49" s="87">
        <f>'1. Transportation'!L11</f>
        <v>16.8</v>
      </c>
      <c r="L49" s="82"/>
    </row>
    <row r="50" spans="3:13">
      <c r="I50" s="80" t="s">
        <v>1990</v>
      </c>
      <c r="J50" s="87">
        <f>'2. Electricity'!K11</f>
        <v>18.456457332000003</v>
      </c>
      <c r="K50" s="87">
        <f>'2. Electricity'!L11</f>
        <v>19.399999999999999</v>
      </c>
      <c r="L50" s="82"/>
    </row>
    <row r="51" spans="3:13">
      <c r="I51" s="80" t="s">
        <v>1991</v>
      </c>
      <c r="J51" s="87"/>
      <c r="K51" s="87"/>
      <c r="L51" s="82"/>
    </row>
    <row r="52" spans="3:13">
      <c r="C52" t="s">
        <v>1714</v>
      </c>
      <c r="D52" t="s">
        <v>1771</v>
      </c>
      <c r="E52" t="s">
        <v>2752</v>
      </c>
      <c r="I52" s="80" t="s">
        <v>1992</v>
      </c>
      <c r="J52" s="87">
        <f>SUMIFS(EPS!L:L,EPS!B:B,E52,EPS!C:C,D52,EPS!D:D,C52)</f>
        <v>10.706</v>
      </c>
      <c r="K52" s="87">
        <f>'Table 6-1'!B41</f>
        <v>-983.4</v>
      </c>
      <c r="L52" s="82"/>
    </row>
    <row r="53" spans="3:13">
      <c r="I53" s="80" t="s">
        <v>1993</v>
      </c>
      <c r="J53" s="87"/>
      <c r="K53" s="87"/>
      <c r="L53" s="82"/>
    </row>
    <row r="54" spans="3:13">
      <c r="I54" s="80" t="s">
        <v>1995</v>
      </c>
      <c r="J54" s="87">
        <f>'5. Industry Process'!J11</f>
        <v>358.76867590000001</v>
      </c>
      <c r="K54" s="87">
        <f>'5. Industry Process'!K11</f>
        <v>358.9</v>
      </c>
      <c r="L54" s="82"/>
      <c r="M54" s="98"/>
    </row>
    <row r="55" spans="3:13">
      <c r="I55" s="80" t="s">
        <v>1994</v>
      </c>
      <c r="J55" s="87">
        <f>'3. Industry Energy'!M12</f>
        <v>0.96275641919227395</v>
      </c>
      <c r="K55" s="87">
        <f>'3. Industry Energy'!N12</f>
        <v>2.1</v>
      </c>
      <c r="L55" s="82"/>
    </row>
    <row r="56" spans="3:13">
      <c r="I56" s="80" t="s">
        <v>1963</v>
      </c>
      <c r="J56" s="87"/>
      <c r="K56" s="87"/>
      <c r="L56" s="82"/>
    </row>
    <row r="57" spans="3:13">
      <c r="I57" s="80" t="s">
        <v>1964</v>
      </c>
      <c r="J57" s="87"/>
      <c r="K57" s="87"/>
      <c r="L57" s="82"/>
    </row>
    <row r="58" spans="3:13">
      <c r="I58" s="80" t="s">
        <v>1823</v>
      </c>
      <c r="J58" s="87"/>
      <c r="K58" s="87"/>
      <c r="L58" s="82"/>
    </row>
    <row r="59" spans="3:13">
      <c r="J59" s="83">
        <f>SUM(J49:J58)</f>
        <v>400.25566731722228</v>
      </c>
      <c r="K59" s="83">
        <f>SUM(K49:K58)</f>
        <v>-586.19999999999993</v>
      </c>
      <c r="L59" s="82"/>
    </row>
    <row r="60" spans="3:13">
      <c r="K60" s="83"/>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9">
    <tabColor theme="4" tint="0.499984740745262"/>
  </sheetPr>
  <dimension ref="A1:N149"/>
  <sheetViews>
    <sheetView workbookViewId="0"/>
  </sheetViews>
  <sheetFormatPr defaultColWidth="10" defaultRowHeight="16.5"/>
  <cols>
    <col min="1" max="9" width="10" style="65"/>
    <col min="10" max="10" width="15.7109375" style="65" customWidth="1"/>
    <col min="11" max="11" width="15.85546875" style="65" customWidth="1"/>
    <col min="12" max="16384" width="10" style="65"/>
  </cols>
  <sheetData>
    <row r="1" spans="1:12">
      <c r="G1" s="66" t="s">
        <v>2752</v>
      </c>
      <c r="H1" s="67"/>
      <c r="I1" s="67"/>
    </row>
    <row r="2" spans="1:12">
      <c r="G2" s="66" t="s">
        <v>2864</v>
      </c>
      <c r="H2" s="67"/>
      <c r="I2" s="67"/>
    </row>
    <row r="6" spans="1:12">
      <c r="A6" s="65" t="s">
        <v>1882</v>
      </c>
      <c r="B6" s="65" t="s">
        <v>1885</v>
      </c>
      <c r="C6" s="65" t="s">
        <v>1884</v>
      </c>
      <c r="D6" s="65" t="s">
        <v>1883</v>
      </c>
      <c r="E6" s="65" t="s">
        <v>1839</v>
      </c>
      <c r="F6" s="65" t="s">
        <v>1840</v>
      </c>
    </row>
    <row r="8" spans="1:12">
      <c r="G8" s="65">
        <v>7.1</v>
      </c>
    </row>
    <row r="9" spans="1:12">
      <c r="J9" s="80" t="s">
        <v>7278</v>
      </c>
      <c r="K9" s="80" t="s">
        <v>10698</v>
      </c>
    </row>
    <row r="10" spans="1:12">
      <c r="C10" s="65" t="s">
        <v>1707</v>
      </c>
      <c r="D10" s="65" t="s">
        <v>1768</v>
      </c>
      <c r="E10" s="65" t="s">
        <v>2752</v>
      </c>
      <c r="I10" s="80" t="s">
        <v>1989</v>
      </c>
      <c r="J10" s="81">
        <f>SUMIFS(EPS!$J:$J,EPS!$D:$D,'7. Particulates'!C10,EPS!$C:$C,'7. Particulates'!D10,EPS!$B:$B,'7. Particulates'!E10)/10^6</f>
        <v>3218810</v>
      </c>
      <c r="K10" s="81">
        <f>SUMIFS('2020 EPA Data'!$D:$D,'2020 EPA Data'!$G:$G,C10,'2020 EPA Data'!$F:$F,I10)/metricton_to_shortton</f>
        <v>2840387.0054703308</v>
      </c>
      <c r="L10" s="82"/>
    </row>
    <row r="11" spans="1:12">
      <c r="C11" s="65" t="s">
        <v>1707</v>
      </c>
      <c r="D11" s="65" t="s">
        <v>1769</v>
      </c>
      <c r="E11" s="65" t="s">
        <v>2752</v>
      </c>
      <c r="I11" s="80" t="s">
        <v>1990</v>
      </c>
      <c r="J11" s="81">
        <f>SUMIFS(EPS!$J:$J,EPS!$D:$D,'7. Particulates'!C11,EPS!$C:$C,'7. Particulates'!D11,EPS!$B:$B,'7. Particulates'!E11)/10^6</f>
        <v>834600</v>
      </c>
      <c r="K11" s="81">
        <f>SUMIFS('2020 EPA Data'!$D:$D,'2020 EPA Data'!$G:$G,C11,'2020 EPA Data'!$F:$F,I11)/metricton_to_shortton</f>
        <v>762145.85733595816</v>
      </c>
      <c r="L11" s="82"/>
    </row>
    <row r="12" spans="1:12">
      <c r="C12" s="65" t="s">
        <v>1707</v>
      </c>
      <c r="D12" s="65" t="s">
        <v>2849</v>
      </c>
      <c r="E12" s="65" t="s">
        <v>2752</v>
      </c>
      <c r="I12" s="80" t="s">
        <v>2853</v>
      </c>
      <c r="J12" s="81">
        <f>SUMIFS(EPS!$J:$J,EPS!$D:$D,'7. Particulates'!C12,EPS!$C:$C,'7. Particulates'!D12,EPS!$B:$B,'7. Particulates'!E12)/10^6</f>
        <v>299048</v>
      </c>
      <c r="K12" s="81">
        <f>SUMIFS('2020 EPA Data'!$D:$D,'2020 EPA Data'!$G:$G,C12,'2020 EPA Data'!$F:$F,I12)/metricton_to_shortton</f>
        <v>299876.62272863352</v>
      </c>
      <c r="L12" s="82"/>
    </row>
    <row r="13" spans="1:12">
      <c r="C13" s="65" t="s">
        <v>1707</v>
      </c>
      <c r="D13" s="65" t="s">
        <v>2850</v>
      </c>
      <c r="E13" s="65" t="s">
        <v>2752</v>
      </c>
      <c r="I13" s="80" t="s">
        <v>2854</v>
      </c>
      <c r="J13" s="81">
        <f>SUMIFS(EPS!$J:$J,EPS!$D:$D,'7. Particulates'!C13,EPS!$C:$C,'7. Particulates'!D13,EPS!$B:$B,'7. Particulates'!E13)/10^6</f>
        <v>185887</v>
      </c>
      <c r="K13" s="81">
        <f>SUMIFS('2020 EPA Data'!$D:$D,'2020 EPA Data'!$G:$G,C13,'2020 EPA Data'!$F:$F,I13)/metricton_to_shortton</f>
        <v>192228.13908972975</v>
      </c>
      <c r="L13" s="82"/>
    </row>
    <row r="14" spans="1:12">
      <c r="C14" s="65" t="s">
        <v>1707</v>
      </c>
      <c r="D14" s="65" t="s">
        <v>2851</v>
      </c>
      <c r="E14" s="65" t="s">
        <v>2752</v>
      </c>
      <c r="I14" s="80" t="s">
        <v>1829</v>
      </c>
      <c r="J14" s="81">
        <f>SUMIFS(EPS!$J:$J,EPS!$D:$D,'7. Particulates'!C14,EPS!$C:$C,'7. Particulates'!D14,EPS!$B:$B,'7. Particulates'!E14)/10^6</f>
        <v>1960950</v>
      </c>
      <c r="K14" s="81">
        <f>SUMIFS('2020 EPA Data'!$D:$D,'2020 EPA Data'!$G:$G,C14,'2020 EPA Data'!$F:$F,"*"&amp;I14&amp;"*")/metricton_to_shortton</f>
        <v>1875963.2045431868</v>
      </c>
      <c r="L14" s="82"/>
    </row>
    <row r="15" spans="1:12">
      <c r="C15" s="65" t="s">
        <v>1707</v>
      </c>
      <c r="I15" s="80" t="s">
        <v>3259</v>
      </c>
      <c r="J15" s="81">
        <f>SUMIFS(EPS!$J:$J,EPS!$D:$D,'7. Particulates'!C15,EPS!$C:$C,'7. Particulates'!D15,EPS!$B:$B,'7. Particulates'!E15)/10^6</f>
        <v>0</v>
      </c>
      <c r="K15" s="81">
        <f>SUMIFS('2020 EPA Data'!$D:$D,'2020 EPA Data'!$G:$G,C15,'2020 EPA Data'!$F:$F,I15)/metricton_to_shortton*INDEX(GWP!$C$2:$C$13,MATCH(C15,GWP!$B$2:$B$13,0))</f>
        <v>0</v>
      </c>
    </row>
    <row r="16" spans="1:12">
      <c r="C16" s="65" t="s">
        <v>1707</v>
      </c>
      <c r="D16" s="65" t="s">
        <v>1770</v>
      </c>
      <c r="E16" s="65" t="s">
        <v>2752</v>
      </c>
      <c r="I16" s="80" t="s">
        <v>1991</v>
      </c>
      <c r="J16" s="81">
        <f>SUMIFS(EPS!$J:$J,EPS!$D:$D,'7. Particulates'!C16,EPS!$C:$C,'7. Particulates'!D16,EPS!$B:$B,'7. Particulates'!E16)/10^6</f>
        <v>67173.100000000006</v>
      </c>
      <c r="K16" s="81">
        <f>SUMIFS('2020 EPA Data'!$D:$D,'2020 EPA Data'!$G:$G,C16,'2020 EPA Data'!$F:$F,I16)/metricton_to_shortton*INDEX(GWP!$C$2:$C$13,MATCH(C16,GWP!$B$2:$B$13,0))</f>
        <v>0</v>
      </c>
    </row>
    <row r="17" spans="3:14">
      <c r="C17" s="65" t="s">
        <v>1707</v>
      </c>
      <c r="D17" s="65" t="s">
        <v>1771</v>
      </c>
      <c r="E17" s="65" t="s">
        <v>2752</v>
      </c>
      <c r="I17" s="80" t="s">
        <v>1992</v>
      </c>
      <c r="J17" s="81">
        <f>SUMIFS(EPS!$J:$J,EPS!$D:$D,'7. Particulates'!C17,EPS!$C:$C,'7. Particulates'!D17,EPS!$B:$B,'7. Particulates'!E17)/10^6</f>
        <v>0</v>
      </c>
      <c r="K17" s="81">
        <f>SUMIFS('2020 EPA Data'!$D:$D,'2020 EPA Data'!$G:$G,C17,'2020 EPA Data'!$F:$F,I17)/metricton_to_shortton*INDEX(GWP!$C$2:$C$13,MATCH(C17,GWP!$B$2:$B$13,0))</f>
        <v>0</v>
      </c>
    </row>
    <row r="18" spans="3:14">
      <c r="C18" s="65" t="s">
        <v>1707</v>
      </c>
      <c r="D18" s="65" t="s">
        <v>1772</v>
      </c>
      <c r="E18" s="65" t="s">
        <v>2752</v>
      </c>
      <c r="I18" s="80" t="s">
        <v>2855</v>
      </c>
      <c r="J18" s="81">
        <f>SUMIFS(EPS!$J:$J,EPS!$D:$D,'7. Particulates'!C18,EPS!$C:$C,'7. Particulates'!D18,EPS!$B:$B,'7. Particulates'!E18)/10^6</f>
        <v>0</v>
      </c>
      <c r="K18" s="81">
        <f>SUMIFS('2020 EPA Data'!$D:$D,'2020 EPA Data'!$G:$G,C18,'2020 EPA Data'!$F:$F,I18)/metricton_to_shortton*INDEX(GWP!$C$2:$C$13,MATCH(C18,GWP!$B$2:$B$13,0))</f>
        <v>0</v>
      </c>
    </row>
    <row r="19" spans="3:14">
      <c r="C19" s="65" t="s">
        <v>1707</v>
      </c>
      <c r="I19" s="80" t="s">
        <v>2861</v>
      </c>
      <c r="J19" s="81">
        <f>SUMIFS(EPS!$J:$J,EPS!$D:$D,'7. Particulates'!C19,EPS!$C:$C,'7. Particulates'!D19,EPS!$B:$B,'7. Particulates'!E19)/10^6</f>
        <v>0</v>
      </c>
      <c r="K19" s="81">
        <f>SUMIFS('2020 EPA Data'!$D:$D,'2020 EPA Data'!$G:$G,C19,'2020 EPA Data'!$F:$F,I19)/metricton_to_shortton</f>
        <v>2116542.5334071182</v>
      </c>
      <c r="N19" s="104"/>
    </row>
    <row r="20" spans="3:14">
      <c r="I20" s="80" t="s">
        <v>1809</v>
      </c>
      <c r="J20" s="75">
        <f>SUM(J10:J19)</f>
        <v>6566468.0999999996</v>
      </c>
      <c r="K20" s="83">
        <f>SUM(K10:K16)</f>
        <v>5970600.8291678391</v>
      </c>
      <c r="L20" s="84"/>
    </row>
    <row r="21" spans="3:14">
      <c r="J21" s="83"/>
      <c r="K21" s="82"/>
      <c r="L21" s="84"/>
    </row>
    <row r="22" spans="3:14">
      <c r="J22" s="83"/>
      <c r="K22" s="82"/>
      <c r="L22" s="84"/>
    </row>
    <row r="23" spans="3:14">
      <c r="J23" s="83"/>
      <c r="K23" s="82"/>
      <c r="L23" s="84"/>
    </row>
    <row r="24" spans="3:14">
      <c r="J24" s="83"/>
      <c r="K24" s="82"/>
      <c r="L24" s="84"/>
    </row>
    <row r="25" spans="3:14">
      <c r="J25" s="83"/>
      <c r="K25" s="82"/>
      <c r="L25" s="84"/>
    </row>
    <row r="26" spans="3:14">
      <c r="J26" s="83"/>
      <c r="K26" s="83"/>
      <c r="L26" s="84"/>
    </row>
    <row r="27" spans="3:14">
      <c r="J27" s="83"/>
      <c r="K27" s="83"/>
      <c r="L27" s="84"/>
    </row>
    <row r="28" spans="3:14">
      <c r="J28" s="83"/>
      <c r="K28" s="83"/>
      <c r="L28" s="84"/>
    </row>
    <row r="29" spans="3:14">
      <c r="G29" s="65">
        <v>7.2</v>
      </c>
    </row>
    <row r="30" spans="3:14">
      <c r="J30" s="80" t="s">
        <v>7278</v>
      </c>
      <c r="K30" s="80" t="s">
        <v>10698</v>
      </c>
    </row>
    <row r="31" spans="3:14">
      <c r="C31" s="65" t="s">
        <v>1710</v>
      </c>
      <c r="D31" s="65" t="s">
        <v>1768</v>
      </c>
      <c r="E31" s="65" t="s">
        <v>2752</v>
      </c>
      <c r="I31" s="80" t="s">
        <v>1989</v>
      </c>
      <c r="J31" s="81">
        <f>SUMIFS(EPS!$J:$J,EPS!$D:$D,'7. Particulates'!C31,EPS!$C:$C,'7. Particulates'!D31,EPS!$B:$B,'7. Particulates'!E31)/10^6</f>
        <v>21002.6</v>
      </c>
      <c r="K31" s="81">
        <f>SUMIFS('2020 EPA Data'!$D:$D,'2020 EPA Data'!$G:$G,C31,'2020 EPA Data'!$F:$F,I31)/metricton_to_shortton</f>
        <v>20906.097195888637</v>
      </c>
      <c r="L31" s="82"/>
    </row>
    <row r="32" spans="3:14">
      <c r="C32" s="65" t="s">
        <v>1710</v>
      </c>
      <c r="D32" s="65" t="s">
        <v>1769</v>
      </c>
      <c r="E32" s="65" t="s">
        <v>2752</v>
      </c>
      <c r="I32" s="80" t="s">
        <v>1990</v>
      </c>
      <c r="J32" s="81">
        <f>SUMIFS(EPS!$J:$J,EPS!$D:$D,'7. Particulates'!C32,EPS!$C:$C,'7. Particulates'!D32,EPS!$B:$B,'7. Particulates'!E32)/10^6</f>
        <v>866933</v>
      </c>
      <c r="K32" s="81">
        <f>SUMIFS('2020 EPA Data'!$D:$D,'2020 EPA Data'!$G:$G,C32,'2020 EPA Data'!$F:$F,I32)/metricton_to_shortton</f>
        <v>758009.0900019051</v>
      </c>
      <c r="L32" s="82"/>
    </row>
    <row r="33" spans="3:12">
      <c r="C33" s="65" t="s">
        <v>1710</v>
      </c>
      <c r="D33" s="65" t="s">
        <v>2849</v>
      </c>
      <c r="E33" s="65" t="s">
        <v>2752</v>
      </c>
      <c r="I33" s="80" t="s">
        <v>2853</v>
      </c>
      <c r="J33" s="81">
        <f>SUMIFS(EPS!$J:$J,EPS!$D:$D,'7. Particulates'!C33,EPS!$C:$C,'7. Particulates'!D33,EPS!$B:$B,'7. Particulates'!E33)/10^6</f>
        <v>13222</v>
      </c>
      <c r="K33" s="81">
        <f>SUMIFS('2020 EPA Data'!$D:$D,'2020 EPA Data'!$G:$G,C33,'2020 EPA Data'!$F:$F,I33)/metricton_to_shortton</f>
        <v>13103.391967776761</v>
      </c>
      <c r="L33" s="82"/>
    </row>
    <row r="34" spans="3:12">
      <c r="C34" s="65" t="s">
        <v>1710</v>
      </c>
      <c r="D34" s="65" t="s">
        <v>2850</v>
      </c>
      <c r="E34" s="65" t="s">
        <v>2752</v>
      </c>
      <c r="I34" s="80" t="s">
        <v>2854</v>
      </c>
      <c r="J34" s="81">
        <f>SUMIFS(EPS!$J:$J,EPS!$D:$D,'7. Particulates'!C34,EPS!$C:$C,'7. Particulates'!D34,EPS!$B:$B,'7. Particulates'!E34)/10^6</f>
        <v>11610.3</v>
      </c>
      <c r="K34" s="81">
        <f>SUMIFS('2020 EPA Data'!$D:$D,'2020 EPA Data'!$G:$G,C34,'2020 EPA Data'!$F:$F,I34)/metricton_to_shortton</f>
        <v>12396.694214876034</v>
      </c>
      <c r="L34" s="82"/>
    </row>
    <row r="35" spans="3:12">
      <c r="C35" s="65" t="s">
        <v>1710</v>
      </c>
      <c r="D35" s="65" t="s">
        <v>2851</v>
      </c>
      <c r="E35" s="65" t="s">
        <v>2752</v>
      </c>
      <c r="I35" s="80" t="s">
        <v>1829</v>
      </c>
      <c r="J35" s="81">
        <f>SUMIFS(EPS!$J:$J,EPS!$D:$D,'7. Particulates'!C35,EPS!$C:$C,'7. Particulates'!D35,EPS!$B:$B,'7. Particulates'!E35)/10^6</f>
        <v>712632</v>
      </c>
      <c r="K35" s="81">
        <f>SUMIFS('2020 EPA Data'!$D:$D,'2020 EPA Data'!$G:$G,C35,'2020 EPA Data'!$F:$F,"*"&amp;I35&amp;"*")/metricton_to_shortton</f>
        <v>663082.98028685222</v>
      </c>
      <c r="L35" s="82"/>
    </row>
    <row r="36" spans="3:12">
      <c r="C36" s="65" t="s">
        <v>1710</v>
      </c>
      <c r="I36" s="80" t="s">
        <v>3259</v>
      </c>
      <c r="J36" s="81">
        <f>SUMIFS(EPS!$J:$J,EPS!$D:$D,'7. Particulates'!C36,EPS!$C:$C,'7. Particulates'!D36,EPS!$B:$B,'7. Particulates'!E36)/10^6</f>
        <v>0</v>
      </c>
      <c r="K36" s="81">
        <f>SUMIFS('2020 EPA Data'!$D:$D,'2020 EPA Data'!$G:$G,C36,'2020 EPA Data'!$F:$F,I36)/metricton_to_shortton*INDEX(GWP!$C$2:$C$13,MATCH(C36,GWP!$B$2:$B$13,0))</f>
        <v>0</v>
      </c>
    </row>
    <row r="37" spans="3:12">
      <c r="C37" s="65" t="s">
        <v>1710</v>
      </c>
      <c r="D37" s="65" t="s">
        <v>1770</v>
      </c>
      <c r="E37" s="65" t="s">
        <v>2752</v>
      </c>
      <c r="I37" s="80" t="s">
        <v>1991</v>
      </c>
      <c r="J37" s="81">
        <f>SUMIFS(EPS!$J:$J,EPS!$D:$D,'7. Particulates'!C37,EPS!$C:$C,'7. Particulates'!D37,EPS!$B:$B,'7. Particulates'!E37)/10^6</f>
        <v>12706.6</v>
      </c>
      <c r="K37" s="81">
        <f>SUMIFS('2020 EPA Data'!$D:$D,'2020 EPA Data'!$G:$G,C37,'2020 EPA Data'!$F:$F,I37)/metricton_to_shortton*INDEX(GWP!$C$2:$C$13,MATCH(C37,GWP!$B$2:$B$13,0))</f>
        <v>0</v>
      </c>
    </row>
    <row r="38" spans="3:12">
      <c r="C38" s="65" t="s">
        <v>1710</v>
      </c>
      <c r="D38" s="65" t="s">
        <v>1771</v>
      </c>
      <c r="E38" s="65" t="s">
        <v>2752</v>
      </c>
      <c r="I38" s="80" t="s">
        <v>1992</v>
      </c>
      <c r="J38" s="81">
        <f>SUMIFS(EPS!$J:$J,EPS!$D:$D,'7. Particulates'!C38,EPS!$C:$C,'7. Particulates'!D38,EPS!$B:$B,'7. Particulates'!E38)/10^6</f>
        <v>0</v>
      </c>
      <c r="K38" s="81">
        <f>SUMIFS('2020 EPA Data'!$D:$D,'2020 EPA Data'!$G:$G,C38,'2020 EPA Data'!$F:$F,I38)/metricton_to_shortton*INDEX(GWP!$C$2:$C$13,MATCH(C38,GWP!$B$2:$B$13,0))</f>
        <v>0</v>
      </c>
    </row>
    <row r="39" spans="3:12">
      <c r="C39" s="65" t="s">
        <v>1710</v>
      </c>
      <c r="D39" s="65" t="s">
        <v>1772</v>
      </c>
      <c r="E39" s="65" t="s">
        <v>2752</v>
      </c>
      <c r="I39" s="80" t="s">
        <v>2855</v>
      </c>
      <c r="J39" s="81">
        <f>SUMIFS(EPS!$J:$J,EPS!$D:$D,'7. Particulates'!C39,EPS!$C:$C,'7. Particulates'!D39,EPS!$B:$B,'7. Particulates'!E39)/10^6</f>
        <v>0</v>
      </c>
      <c r="K39" s="81">
        <f>SUMIFS('2020 EPA Data'!$D:$D,'2020 EPA Data'!$G:$G,C39,'2020 EPA Data'!$F:$F,I39)/metricton_to_shortton*INDEX(GWP!$C$2:$C$13,MATCH(C39,GWP!$B$2:$B$13,0))</f>
        <v>0</v>
      </c>
    </row>
    <row r="40" spans="3:12">
      <c r="C40" s="65" t="s">
        <v>1710</v>
      </c>
      <c r="I40" s="80" t="s">
        <v>2861</v>
      </c>
      <c r="J40" s="81">
        <f>SUMIFS(EPS!$J:$J,EPS!$D:$D,'7. Particulates'!C40,EPS!$C:$C,'7. Particulates'!D40,EPS!$B:$B,'7. Particulates'!E40)/10^6</f>
        <v>0</v>
      </c>
      <c r="K40" s="81">
        <f>SUMIFS('2020 EPA Data'!$D:$D,'2020 EPA Data'!$G:$G,C40,'2020 EPA Data'!$F:$F,I40)/metricton_to_shortton</f>
        <v>202975.56948589781</v>
      </c>
    </row>
    <row r="41" spans="3:12">
      <c r="I41" s="80" t="s">
        <v>1809</v>
      </c>
      <c r="J41" s="85">
        <f>SUM(J31:J40)</f>
        <v>1638106.5</v>
      </c>
      <c r="K41" s="85">
        <f>SUM(K31:K40)</f>
        <v>1670473.8231531966</v>
      </c>
      <c r="L41" s="82"/>
    </row>
    <row r="42" spans="3:12">
      <c r="J42" s="85"/>
      <c r="K42" s="85"/>
      <c r="L42" s="84"/>
    </row>
    <row r="43" spans="3:12">
      <c r="J43" s="85"/>
      <c r="K43" s="85"/>
      <c r="L43" s="84"/>
    </row>
    <row r="44" spans="3:12">
      <c r="J44" s="85"/>
      <c r="K44" s="85"/>
      <c r="L44" s="84"/>
    </row>
    <row r="45" spans="3:12">
      <c r="J45" s="85"/>
      <c r="K45" s="85"/>
      <c r="L45" s="84"/>
    </row>
    <row r="46" spans="3:12">
      <c r="J46" s="85"/>
      <c r="K46" s="85"/>
      <c r="L46" s="84"/>
    </row>
    <row r="47" spans="3:12">
      <c r="J47" s="85"/>
      <c r="K47" s="85"/>
      <c r="L47" s="84"/>
    </row>
    <row r="48" spans="3:12">
      <c r="J48" s="85"/>
      <c r="K48" s="85"/>
      <c r="L48" s="84"/>
    </row>
    <row r="49" spans="3:12">
      <c r="J49" s="85"/>
      <c r="K49" s="85"/>
      <c r="L49" s="84"/>
    </row>
    <row r="50" spans="3:12">
      <c r="G50" s="65">
        <v>7.3</v>
      </c>
    </row>
    <row r="51" spans="3:12">
      <c r="J51" s="80" t="s">
        <v>7278</v>
      </c>
      <c r="K51" s="80" t="s">
        <v>10698</v>
      </c>
    </row>
    <row r="52" spans="3:12">
      <c r="C52" s="65" t="s">
        <v>1709</v>
      </c>
      <c r="D52" s="65" t="s">
        <v>1768</v>
      </c>
      <c r="E52" s="65" t="s">
        <v>2752</v>
      </c>
      <c r="I52" s="80" t="s">
        <v>1989</v>
      </c>
      <c r="J52" s="81">
        <f>SUMIFS(EPS!$J:$J,EPS!$D:$D,'7. Particulates'!C52,EPS!$C:$C,'7. Particulates'!D52,EPS!$B:$B,'7. Particulates'!E52)/10^6</f>
        <v>112097</v>
      </c>
      <c r="K52" s="81">
        <f>SUMIFS('2020 EPA Data'!$D:$D,'2020 EPA Data'!$G:$G,C52,'2020 EPA Data'!$F:$F,I52)/metricton_to_shortton</f>
        <v>93376.636336420794</v>
      </c>
      <c r="L52" s="82"/>
    </row>
    <row r="53" spans="3:12">
      <c r="C53" s="65" t="s">
        <v>1709</v>
      </c>
      <c r="D53" s="65" t="s">
        <v>1769</v>
      </c>
      <c r="E53" s="65" t="s">
        <v>2752</v>
      </c>
      <c r="I53" s="80" t="s">
        <v>1990</v>
      </c>
      <c r="J53" s="81">
        <f>SUMIFS(EPS!$J:$J,EPS!$D:$D,'7. Particulates'!C53,EPS!$C:$C,'7. Particulates'!D53,EPS!$B:$B,'7. Particulates'!E53)/10^6</f>
        <v>84247</v>
      </c>
      <c r="K53" s="81">
        <f>SUMIFS('2020 EPA Data'!$D:$D,'2020 EPA Data'!$G:$G,C53,'2020 EPA Data'!$F:$F,I53)/metricton_to_shortton</f>
        <v>77467.318630875176</v>
      </c>
      <c r="L53" s="82"/>
    </row>
    <row r="54" spans="3:12">
      <c r="C54" s="65" t="s">
        <v>1709</v>
      </c>
      <c r="D54" s="65" t="s">
        <v>2849</v>
      </c>
      <c r="E54" s="65" t="s">
        <v>2752</v>
      </c>
      <c r="I54" s="80" t="s">
        <v>2853</v>
      </c>
      <c r="J54" s="81">
        <f>SUMIFS(EPS!$J:$J,EPS!$D:$D,'7. Particulates'!C54,EPS!$C:$C,'7. Particulates'!D54,EPS!$B:$B,'7. Particulates'!E54)/10^6</f>
        <v>467889</v>
      </c>
      <c r="K54" s="81">
        <f>SUMIFS('2020 EPA Data'!$D:$D,'2020 EPA Data'!$G:$G,C54,'2020 EPA Data'!$F:$F,I54)/metricton_to_shortton</f>
        <v>445198.71905362379</v>
      </c>
      <c r="L54" s="82"/>
    </row>
    <row r="55" spans="3:12">
      <c r="C55" s="65" t="s">
        <v>1709</v>
      </c>
      <c r="D55" s="65" t="s">
        <v>2850</v>
      </c>
      <c r="E55" s="65" t="s">
        <v>2752</v>
      </c>
      <c r="I55" s="80" t="s">
        <v>2854</v>
      </c>
      <c r="J55" s="81">
        <f>SUMIFS(EPS!$J:$J,EPS!$D:$D,'7. Particulates'!C55,EPS!$C:$C,'7. Particulates'!D55,EPS!$B:$B,'7. Particulates'!E55)/10^6</f>
        <v>73939.7</v>
      </c>
      <c r="K55" s="81">
        <f>SUMIFS('2020 EPA Data'!$D:$D,'2020 EPA Data'!$G:$G,C55,'2020 EPA Data'!$F:$F,I55)/metricton_to_shortton</f>
        <v>191830.79170106415</v>
      </c>
      <c r="L55" s="82"/>
    </row>
    <row r="56" spans="3:12">
      <c r="C56" s="65" t="s">
        <v>1709</v>
      </c>
      <c r="D56" s="65" t="s">
        <v>2851</v>
      </c>
      <c r="E56" s="65" t="s">
        <v>2752</v>
      </c>
      <c r="I56" s="80" t="s">
        <v>1829</v>
      </c>
      <c r="J56" s="81">
        <f>SUMIFS(EPS!$J:$J,EPS!$D:$D,'7. Particulates'!C56,EPS!$C:$C,'7. Particulates'!D56,EPS!$B:$B,'7. Particulates'!E56)/10^6</f>
        <v>685929</v>
      </c>
      <c r="K56" s="81">
        <f>SUMIFS('2020 EPA Data'!$D:$D,'2020 EPA Data'!$G:$G,C56,'2020 EPA Data'!$F:$F,"*"&amp;I56&amp;"*")/metricton_to_shortton</f>
        <v>654635.2659415229</v>
      </c>
      <c r="L56" s="82"/>
    </row>
    <row r="57" spans="3:12">
      <c r="C57" s="65" t="s">
        <v>1709</v>
      </c>
      <c r="I57" s="80" t="s">
        <v>3259</v>
      </c>
      <c r="J57" s="81">
        <f>SUMIFS(EPS!$J:$J,EPS!$D:$D,'7. Particulates'!C57,EPS!$C:$C,'7. Particulates'!D57,EPS!$B:$B,'7. Particulates'!E57)/10^6</f>
        <v>0</v>
      </c>
      <c r="K57" s="81">
        <f>SUMIFS('2020 EPA Data'!$D:$D,'2020 EPA Data'!$G:$G,C57,'2020 EPA Data'!$F:$F,I57)/metricton_to_shortton*INDEX(GWP!$C$2:$C$13,MATCH(C57,GWP!$B$2:$B$13,0))</f>
        <v>0</v>
      </c>
    </row>
    <row r="58" spans="3:12">
      <c r="C58" s="65" t="s">
        <v>1709</v>
      </c>
      <c r="D58" s="65" t="s">
        <v>1770</v>
      </c>
      <c r="E58" s="65" t="s">
        <v>2752</v>
      </c>
      <c r="I58" s="80" t="s">
        <v>1991</v>
      </c>
      <c r="J58" s="81">
        <f>SUMIFS(EPS!$J:$J,EPS!$D:$D,'7. Particulates'!C58,EPS!$C:$C,'7. Particulates'!D58,EPS!$B:$B,'7. Particulates'!E58)/10^6</f>
        <v>5910.42</v>
      </c>
      <c r="K58" s="81">
        <f>SUMIFS('2020 EPA Data'!$D:$D,'2020 EPA Data'!$G:$G,C58,'2020 EPA Data'!$F:$F,I58)/metricton_to_shortton*INDEX(GWP!$C$2:$C$13,MATCH(C58,GWP!$B$2:$B$13,0))</f>
        <v>0</v>
      </c>
    </row>
    <row r="59" spans="3:12">
      <c r="C59" s="65" t="s">
        <v>1709</v>
      </c>
      <c r="D59" s="65" t="s">
        <v>1771</v>
      </c>
      <c r="E59" s="65" t="s">
        <v>2752</v>
      </c>
      <c r="I59" s="80" t="s">
        <v>1992</v>
      </c>
      <c r="J59" s="81">
        <f>SUMIFS(EPS!$J:$J,EPS!$D:$D,'7. Particulates'!C59,EPS!$C:$C,'7. Particulates'!D59,EPS!$B:$B,'7. Particulates'!E59)/10^6</f>
        <v>0</v>
      </c>
      <c r="K59" s="81">
        <f>SUMIFS('2020 EPA Data'!$D:$D,'2020 EPA Data'!$G:$G,C59,'2020 EPA Data'!$F:$F,I59)/metricton_to_shortton*INDEX(GWP!$C$2:$C$13,MATCH(C59,GWP!$B$2:$B$13,0))</f>
        <v>0</v>
      </c>
    </row>
    <row r="60" spans="3:12">
      <c r="C60" s="65" t="s">
        <v>1709</v>
      </c>
      <c r="D60" s="65" t="s">
        <v>1772</v>
      </c>
      <c r="E60" s="65" t="s">
        <v>2752</v>
      </c>
      <c r="I60" s="80" t="s">
        <v>2855</v>
      </c>
      <c r="J60" s="81">
        <f>SUMIFS(EPS!$J:$J,EPS!$D:$D,'7. Particulates'!C60,EPS!$C:$C,'7. Particulates'!D60,EPS!$B:$B,'7. Particulates'!E60)/10^6</f>
        <v>0</v>
      </c>
      <c r="K60" s="81">
        <f>SUMIFS('2020 EPA Data'!$D:$D,'2020 EPA Data'!$G:$G,C60,'2020 EPA Data'!$F:$F,I60)/metricton_to_shortton*INDEX(GWP!$C$2:$C$13,MATCH(C60,GWP!$B$2:$B$13,0))</f>
        <v>0</v>
      </c>
    </row>
    <row r="61" spans="3:12">
      <c r="C61" s="65" t="s">
        <v>1709</v>
      </c>
      <c r="I61" s="80" t="s">
        <v>2861</v>
      </c>
      <c r="J61" s="81">
        <f>SUMIFS(EPS!$J:$J,EPS!$D:$D,'7. Particulates'!C61,EPS!$C:$C,'7. Particulates'!D61,EPS!$B:$B,'7. Particulates'!E61)/10^6</f>
        <v>0</v>
      </c>
      <c r="K61" s="81">
        <f>SUMIFS('2020 EPA Data'!$D:$D,'2020 EPA Data'!$G:$G,C61,'2020 EPA Data'!$F:$F,I61)/metricton_to_shortton</f>
        <v>3818253.4858615096</v>
      </c>
    </row>
    <row r="62" spans="3:12">
      <c r="I62" s="80" t="s">
        <v>1809</v>
      </c>
      <c r="J62" s="83">
        <f>SUM(J52:J61)</f>
        <v>1430012.1199999999</v>
      </c>
      <c r="K62" s="83">
        <f>SUM(K52:K61)</f>
        <v>5280762.2175250165</v>
      </c>
      <c r="L62" s="84"/>
    </row>
    <row r="63" spans="3:12">
      <c r="J63" s="83"/>
      <c r="K63" s="83"/>
      <c r="L63" s="84"/>
    </row>
    <row r="64" spans="3:12">
      <c r="J64" s="83"/>
      <c r="K64" s="83"/>
      <c r="L64" s="84"/>
    </row>
    <row r="65" spans="3:12">
      <c r="J65" s="83"/>
      <c r="K65" s="83"/>
      <c r="L65" s="84"/>
    </row>
    <row r="66" spans="3:12">
      <c r="J66" s="83"/>
      <c r="K66" s="83"/>
      <c r="L66" s="84"/>
    </row>
    <row r="69" spans="3:12">
      <c r="G69" s="65">
        <v>7.4</v>
      </c>
    </row>
    <row r="70" spans="3:12">
      <c r="J70" s="80" t="s">
        <v>7278</v>
      </c>
      <c r="K70" s="80" t="s">
        <v>10698</v>
      </c>
    </row>
    <row r="71" spans="3:12">
      <c r="C71" s="65" t="s">
        <v>1711</v>
      </c>
      <c r="D71" s="65" t="s">
        <v>1768</v>
      </c>
      <c r="E71" s="65" t="s">
        <v>2752</v>
      </c>
      <c r="I71" s="80" t="s">
        <v>1989</v>
      </c>
      <c r="J71" s="81">
        <f>SUMIFS(EPS!$J:$J,EPS!$D:$D,'7. Particulates'!C71,EPS!$C:$C,'7. Particulates'!D71,EPS!$B:$B,'7. Particulates'!E71)/10^6</f>
        <v>54495.6</v>
      </c>
      <c r="K71" s="81">
        <f>SUMIFS('2020 EPA Data'!$D:$D,'2020 EPA Data'!$G:$G,C71,'2020 EPA Data'!$F:$F,I71)/metricton_to_shortton</f>
        <v>43692.790594297432</v>
      </c>
      <c r="L71" s="82"/>
    </row>
    <row r="72" spans="3:12">
      <c r="C72" s="65" t="s">
        <v>1711</v>
      </c>
      <c r="D72" s="65" t="s">
        <v>1769</v>
      </c>
      <c r="E72" s="65" t="s">
        <v>2752</v>
      </c>
      <c r="I72" s="80" t="s">
        <v>1990</v>
      </c>
      <c r="J72" s="81">
        <f>SUMIFS(EPS!$J:$J,EPS!$D:$D,'7. Particulates'!C72,EPS!$C:$C,'7. Particulates'!D72,EPS!$B:$B,'7. Particulates'!E72)/10^6</f>
        <v>4573.2</v>
      </c>
      <c r="K72" s="81">
        <f>SUMIFS('2020 EPA Data'!$D:$D,'2020 EPA Data'!$G:$G,C72,'2020 EPA Data'!$F:$F,I72)/metricton_to_shortton</f>
        <v>4659.3063657228913</v>
      </c>
      <c r="L72" s="82"/>
    </row>
    <row r="73" spans="3:12">
      <c r="C73" s="65" t="s">
        <v>1711</v>
      </c>
      <c r="D73" s="65" t="s">
        <v>2849</v>
      </c>
      <c r="E73" s="65" t="s">
        <v>2752</v>
      </c>
      <c r="I73" s="80" t="s">
        <v>2853</v>
      </c>
      <c r="J73" s="81">
        <f>SUMIFS(EPS!$J:$J,EPS!$D:$D,'7. Particulates'!C73,EPS!$C:$C,'7. Particulates'!D73,EPS!$B:$B,'7. Particulates'!E73)/10^6</f>
        <v>23628.1</v>
      </c>
      <c r="K73" s="81">
        <f>SUMIFS('2020 EPA Data'!$D:$D,'2020 EPA Data'!$G:$G,C73,'2020 EPA Data'!$F:$F,I73)/metricton_to_shortton</f>
        <v>24924.023187669532</v>
      </c>
      <c r="L73" s="82"/>
    </row>
    <row r="74" spans="3:12">
      <c r="C74" s="65" t="s">
        <v>1711</v>
      </c>
      <c r="D74" s="65" t="s">
        <v>2850</v>
      </c>
      <c r="E74" s="65" t="s">
        <v>2752</v>
      </c>
      <c r="I74" s="80" t="s">
        <v>2854</v>
      </c>
      <c r="J74" s="81">
        <f>SUMIFS(EPS!$J:$J,EPS!$D:$D,'7. Particulates'!C74,EPS!$C:$C,'7. Particulates'!D74,EPS!$B:$B,'7. Particulates'!E74)/10^6</f>
        <v>2691.65</v>
      </c>
      <c r="K74" s="81">
        <f>SUMIFS('2020 EPA Data'!$D:$D,'2020 EPA Data'!$G:$G,C74,'2020 EPA Data'!$F:$F,I74)/metricton_to_shortton</f>
        <v>6658.7439105151916</v>
      </c>
      <c r="L74" s="82"/>
    </row>
    <row r="75" spans="3:12">
      <c r="C75" s="65" t="s">
        <v>1711</v>
      </c>
      <c r="D75" s="65" t="s">
        <v>2851</v>
      </c>
      <c r="E75" s="65" t="s">
        <v>2752</v>
      </c>
      <c r="I75" s="80" t="s">
        <v>1829</v>
      </c>
      <c r="J75" s="81">
        <f>SUMIFS(EPS!$J:$J,EPS!$D:$D,'7. Particulates'!C75,EPS!$C:$C,'7. Particulates'!D75,EPS!$B:$B,'7. Particulates'!E75)/10^6</f>
        <v>38060.1</v>
      </c>
      <c r="K75" s="81">
        <f>SUMIFS('2020 EPA Data'!$D:$D,'2020 EPA Data'!$G:$G,C75,'2020 EPA Data'!$F:$F,"*"&amp;I75&amp;"*")/metricton_to_shortton</f>
        <v>35762.172165724711</v>
      </c>
      <c r="L75" s="82"/>
    </row>
    <row r="76" spans="3:12">
      <c r="C76" s="65" t="s">
        <v>1711</v>
      </c>
      <c r="I76" s="80" t="s">
        <v>3259</v>
      </c>
      <c r="J76" s="81">
        <f>SUMIFS(EPS!$J:$J,EPS!$D:$D,'7. Particulates'!C76,EPS!$C:$C,'7. Particulates'!D76,EPS!$B:$B,'7. Particulates'!E76)/10^6</f>
        <v>0</v>
      </c>
      <c r="K76" s="81">
        <f>SUMIFS('2020 EPA Data'!$D:$D,'2020 EPA Data'!$G:$G,C76,'2020 EPA Data'!$F:$F,I76)/metricton_to_shortton*INDEX(GWP!$C$2:$C$13,MATCH(C76,GWP!$B$2:$B$13,0))</f>
        <v>0</v>
      </c>
    </row>
    <row r="77" spans="3:12">
      <c r="C77" s="65" t="s">
        <v>1711</v>
      </c>
      <c r="D77" s="65" t="s">
        <v>1770</v>
      </c>
      <c r="E77" s="65" t="s">
        <v>2752</v>
      </c>
      <c r="I77" s="80" t="s">
        <v>1991</v>
      </c>
      <c r="J77" s="81">
        <f>SUMIFS(EPS!$J:$J,EPS!$D:$D,'7. Particulates'!C77,EPS!$C:$C,'7. Particulates'!D77,EPS!$B:$B,'7. Particulates'!E77)/10^6</f>
        <v>278.08999999999997</v>
      </c>
      <c r="K77" s="81">
        <f>SUMIFS('2020 EPA Data'!$D:$D,'2020 EPA Data'!$G:$G,C77,'2020 EPA Data'!$F:$F,I77)/metricton_to_shortton*INDEX(GWP!$C$2:$C$13,MATCH(C77,GWP!$B$2:$B$13,0))</f>
        <v>0</v>
      </c>
    </row>
    <row r="78" spans="3:12">
      <c r="C78" s="65" t="s">
        <v>1711</v>
      </c>
      <c r="D78" s="65" t="s">
        <v>1771</v>
      </c>
      <c r="E78" s="65" t="s">
        <v>2752</v>
      </c>
      <c r="I78" s="80" t="s">
        <v>1992</v>
      </c>
      <c r="J78" s="81">
        <f>SUMIFS(EPS!$J:$J,EPS!$D:$D,'7. Particulates'!C78,EPS!$C:$C,'7. Particulates'!D78,EPS!$B:$B,'7. Particulates'!E78)/10^6</f>
        <v>0</v>
      </c>
      <c r="K78" s="81">
        <f>SUMIFS('2020 EPA Data'!$D:$D,'2020 EPA Data'!$G:$G,C78,'2020 EPA Data'!$F:$F,I78)/metricton_to_shortton*INDEX(GWP!$C$2:$C$13,MATCH(C78,GWP!$B$2:$B$13,0))</f>
        <v>0</v>
      </c>
    </row>
    <row r="79" spans="3:12">
      <c r="C79" s="65" t="s">
        <v>1711</v>
      </c>
      <c r="D79" s="65" t="s">
        <v>1772</v>
      </c>
      <c r="E79" s="65" t="s">
        <v>2752</v>
      </c>
      <c r="I79" s="80" t="s">
        <v>2855</v>
      </c>
      <c r="J79" s="81">
        <f>SUMIFS(EPS!$J:$J,EPS!$D:$D,'7. Particulates'!C79,EPS!$C:$C,'7. Particulates'!D79,EPS!$B:$B,'7. Particulates'!E79)/10^6</f>
        <v>0</v>
      </c>
      <c r="K79" s="81">
        <f>SUMIFS('2020 EPA Data'!$D:$D,'2020 EPA Data'!$G:$G,C79,'2020 EPA Data'!$F:$F,I79)/metricton_to_shortton*INDEX(GWP!$C$2:$C$13,MATCH(C79,GWP!$B$2:$B$13,0))</f>
        <v>0</v>
      </c>
    </row>
    <row r="80" spans="3:12">
      <c r="C80" s="65" t="s">
        <v>1711</v>
      </c>
      <c r="I80" s="80" t="s">
        <v>2861</v>
      </c>
      <c r="J80" s="81">
        <f>SUMIFS(EPS!$J:$J,EPS!$D:$D,'7. Particulates'!C80,EPS!$C:$C,'7. Particulates'!D80,EPS!$B:$B,'7. Particulates'!E80)/10^6</f>
        <v>0</v>
      </c>
      <c r="K80" s="81">
        <f>SUMIFS('2020 EPA Data'!$D:$D,'2020 EPA Data'!$G:$G,C80,'2020 EPA Data'!$F:$F,I80)/metricton_to_shortton</f>
        <v>223569.59476009474</v>
      </c>
    </row>
    <row r="81" spans="3:12">
      <c r="I81" s="80" t="s">
        <v>1809</v>
      </c>
      <c r="J81" s="83">
        <f>SUM(J71:J80)</f>
        <v>123726.73999999999</v>
      </c>
      <c r="K81" s="83">
        <f>SUM(K71:K80)</f>
        <v>339266.63098402449</v>
      </c>
      <c r="L81" s="84"/>
    </row>
    <row r="84" spans="3:12">
      <c r="G84" s="65">
        <v>7.5</v>
      </c>
    </row>
    <row r="85" spans="3:12">
      <c r="J85" s="80" t="s">
        <v>7278</v>
      </c>
      <c r="K85" s="80" t="s">
        <v>10698</v>
      </c>
    </row>
    <row r="86" spans="3:12">
      <c r="C86" s="65" t="s">
        <v>1712</v>
      </c>
      <c r="D86" s="65" t="s">
        <v>1768</v>
      </c>
      <c r="E86" s="65" t="s">
        <v>2752</v>
      </c>
      <c r="I86" s="80" t="s">
        <v>1989</v>
      </c>
      <c r="J86" s="81">
        <f>SUMIFS(EPS!$J:$J,EPS!$D:$D,'7. Particulates'!C86,EPS!$C:$C,'7. Particulates'!D86,EPS!$B:$B,'7. Particulates'!E86)/10^6</f>
        <v>26493.3</v>
      </c>
      <c r="K86" s="81">
        <f>SUMIFS('2020 EPA Data'!$D:$D,'2020 EPA Data'!$G:$G,C86,'2020 EPA Data'!$F:$F,I86)/metricton_to_shortton</f>
        <v>23322.840217361725</v>
      </c>
      <c r="L86" s="82"/>
    </row>
    <row r="87" spans="3:12">
      <c r="C87" s="65" t="s">
        <v>1712</v>
      </c>
      <c r="D87" s="65" t="s">
        <v>1769</v>
      </c>
      <c r="E87" s="65" t="s">
        <v>2752</v>
      </c>
      <c r="I87" s="80" t="s">
        <v>1990</v>
      </c>
      <c r="J87" s="81">
        <f>SUMIFS(EPS!$J:$J,EPS!$D:$D,'7. Particulates'!C87,EPS!$C:$C,'7. Particulates'!D87,EPS!$B:$B,'7. Particulates'!E87)/10^6</f>
        <v>16651.8</v>
      </c>
      <c r="K87" s="81">
        <f>SUMIFS('2020 EPA Data'!$D:$D,'2020 EPA Data'!$G:$G,C87,'2020 EPA Data'!$F:$F,I87)/metricton_to_shortton</f>
        <v>16215.946512324121</v>
      </c>
      <c r="L87" s="82"/>
    </row>
    <row r="88" spans="3:12">
      <c r="C88" s="65" t="s">
        <v>1712</v>
      </c>
      <c r="D88" s="65" t="s">
        <v>2849</v>
      </c>
      <c r="E88" s="65" t="s">
        <v>2752</v>
      </c>
      <c r="I88" s="80" t="s">
        <v>2853</v>
      </c>
      <c r="J88" s="81">
        <f>SUMIFS(EPS!$J:$J,EPS!$D:$D,'7. Particulates'!C88,EPS!$C:$C,'7. Particulates'!D88,EPS!$B:$B,'7. Particulates'!E88)/10^6</f>
        <v>256924</v>
      </c>
      <c r="K88" s="81">
        <f>SUMIFS('2020 EPA Data'!$D:$D,'2020 EPA Data'!$G:$G,C88,'2020 EPA Data'!$F:$F,I88)/metricton_to_shortton</f>
        <v>234162.80356705465</v>
      </c>
      <c r="L88" s="82"/>
    </row>
    <row r="89" spans="3:12">
      <c r="C89" s="65" t="s">
        <v>1712</v>
      </c>
      <c r="D89" s="65" t="s">
        <v>2850</v>
      </c>
      <c r="E89" s="65" t="s">
        <v>2752</v>
      </c>
      <c r="I89" s="80" t="s">
        <v>2854</v>
      </c>
      <c r="J89" s="81">
        <f>SUMIFS(EPS!$J:$J,EPS!$D:$D,'7. Particulates'!C89,EPS!$C:$C,'7. Particulates'!D89,EPS!$B:$B,'7. Particulates'!E89)/10^6</f>
        <v>46666.9</v>
      </c>
      <c r="K89" s="81">
        <f>SUMIFS('2020 EPA Data'!$D:$D,'2020 EPA Data'!$G:$G,C89,'2020 EPA Data'!$F:$F,I89)/metricton_to_shortton</f>
        <v>119025.50099336848</v>
      </c>
      <c r="L89" s="82"/>
    </row>
    <row r="90" spans="3:12">
      <c r="C90" s="65" t="s">
        <v>1712</v>
      </c>
      <c r="D90" s="65" t="s">
        <v>2851</v>
      </c>
      <c r="E90" s="65" t="s">
        <v>2752</v>
      </c>
      <c r="I90" s="80" t="s">
        <v>1829</v>
      </c>
      <c r="J90" s="81">
        <f>SUMIFS(EPS!$J:$J,EPS!$D:$D,'7. Particulates'!C90,EPS!$C:$C,'7. Particulates'!D90,EPS!$B:$B,'7. Particulates'!E90)/10^6</f>
        <v>187868</v>
      </c>
      <c r="K90" s="81">
        <f>SUMIFS('2020 EPA Data'!$D:$D,'2020 EPA Data'!$G:$G,C90,'2020 EPA Data'!$F:$F,"*"&amp;I90&amp;"*")/metricton_to_shortton</f>
        <v>185455.99695185566</v>
      </c>
      <c r="L90" s="82"/>
    </row>
    <row r="91" spans="3:12">
      <c r="C91" s="65" t="s">
        <v>1712</v>
      </c>
      <c r="I91" s="80" t="s">
        <v>3259</v>
      </c>
      <c r="J91" s="81">
        <f>SUMIFS(EPS!$J:$J,EPS!$D:$D,'7. Particulates'!C91,EPS!$C:$C,'7. Particulates'!D91,EPS!$B:$B,'7. Particulates'!E91)/10^6</f>
        <v>0</v>
      </c>
      <c r="K91" s="81">
        <f>SUMIFS('2020 EPA Data'!$D:$D,'2020 EPA Data'!$G:$G,C91,'2020 EPA Data'!$F:$F,I91)/metricton_to_shortton*INDEX(GWP!$C$2:$C$13,MATCH(C91,GWP!$B$2:$B$13,0))</f>
        <v>0</v>
      </c>
    </row>
    <row r="92" spans="3:12">
      <c r="C92" s="65" t="s">
        <v>1712</v>
      </c>
      <c r="D92" s="65" t="s">
        <v>1770</v>
      </c>
      <c r="E92" s="65" t="s">
        <v>2752</v>
      </c>
      <c r="I92" s="80" t="s">
        <v>1991</v>
      </c>
      <c r="J92" s="81">
        <f>SUMIFS(EPS!$J:$J,EPS!$D:$D,'7. Particulates'!C92,EPS!$C:$C,'7. Particulates'!D92,EPS!$B:$B,'7. Particulates'!E92)/10^6</f>
        <v>2171.0500000000002</v>
      </c>
      <c r="K92" s="81">
        <f>SUMIFS('2020 EPA Data'!$D:$D,'2020 EPA Data'!$G:$G,C92,'2020 EPA Data'!$F:$F,I92)/metricton_to_shortton*INDEX(GWP!$C$2:$C$13,MATCH(C92,GWP!$B$2:$B$13,0))</f>
        <v>0</v>
      </c>
    </row>
    <row r="93" spans="3:12">
      <c r="C93" s="65" t="s">
        <v>1712</v>
      </c>
      <c r="D93" s="65" t="s">
        <v>1771</v>
      </c>
      <c r="E93" s="65" t="s">
        <v>2752</v>
      </c>
      <c r="I93" s="80" t="s">
        <v>1992</v>
      </c>
      <c r="J93" s="81">
        <f>SUMIFS(EPS!$J:$J,EPS!$D:$D,'7. Particulates'!C93,EPS!$C:$C,'7. Particulates'!D93,EPS!$B:$B,'7. Particulates'!E93)/10^6</f>
        <v>0</v>
      </c>
      <c r="K93" s="81">
        <f>SUMIFS('2020 EPA Data'!$D:$D,'2020 EPA Data'!$G:$G,C93,'2020 EPA Data'!$F:$F,I93)/metricton_to_shortton*INDEX(GWP!$C$2:$C$13,MATCH(C93,GWP!$B$2:$B$13,0))</f>
        <v>0</v>
      </c>
    </row>
    <row r="94" spans="3:12">
      <c r="C94" s="65" t="s">
        <v>1712</v>
      </c>
      <c r="D94" s="65" t="s">
        <v>1772</v>
      </c>
      <c r="E94" s="65" t="s">
        <v>2752</v>
      </c>
      <c r="I94" s="80" t="s">
        <v>2855</v>
      </c>
      <c r="J94" s="81">
        <f>SUMIFS(EPS!$J:$J,EPS!$D:$D,'7. Particulates'!C94,EPS!$C:$C,'7. Particulates'!D94,EPS!$B:$B,'7. Particulates'!E94)/10^6</f>
        <v>0</v>
      </c>
      <c r="K94" s="81">
        <f>SUMIFS('2020 EPA Data'!$D:$D,'2020 EPA Data'!$G:$G,C94,'2020 EPA Data'!$F:$F,I94)/metricton_to_shortton*INDEX(GWP!$C$2:$C$13,MATCH(C94,GWP!$B$2:$B$13,0))</f>
        <v>0</v>
      </c>
    </row>
    <row r="95" spans="3:12">
      <c r="C95" s="65" t="s">
        <v>1712</v>
      </c>
      <c r="I95" s="80" t="s">
        <v>2861</v>
      </c>
      <c r="J95" s="81">
        <f>SUMIFS(EPS!$J:$J,EPS!$D:$D,'7. Particulates'!C95,EPS!$C:$C,'7. Particulates'!D95,EPS!$B:$B,'7. Particulates'!E95)/10^6</f>
        <v>0</v>
      </c>
      <c r="K95" s="81">
        <f>SUMIFS('2020 EPA Data'!$D:$D,'2020 EPA Data'!$G:$G,C95,'2020 EPA Data'!$F:$F,I95)/metricton_to_shortton</f>
        <v>1329276.700746614</v>
      </c>
    </row>
    <row r="96" spans="3:12">
      <c r="I96" s="80" t="s">
        <v>1809</v>
      </c>
      <c r="J96" s="83">
        <f>SUM(J86:J95)</f>
        <v>536775.05000000005</v>
      </c>
      <c r="K96" s="83">
        <f>SUM(K86:K95)</f>
        <v>1907459.7889885786</v>
      </c>
      <c r="L96" s="84"/>
    </row>
    <row r="100" spans="3:12">
      <c r="G100" s="65">
        <v>7.6</v>
      </c>
    </row>
    <row r="101" spans="3:12">
      <c r="J101" s="80" t="s">
        <v>7278</v>
      </c>
      <c r="K101" s="80" t="s">
        <v>10698</v>
      </c>
    </row>
    <row r="102" spans="3:12">
      <c r="C102" s="65" t="s">
        <v>1705</v>
      </c>
      <c r="D102" s="65" t="s">
        <v>1768</v>
      </c>
      <c r="E102" s="65" t="s">
        <v>2752</v>
      </c>
      <c r="I102" s="80" t="s">
        <v>1989</v>
      </c>
      <c r="J102" s="81">
        <f>SUMIFS(EPS!$J:$J,EPS!$D:$D,'7. Particulates'!C102,EPS!$C:$C,'7. Particulates'!D102,EPS!$B:$B,'7. Particulates'!E102)/10^6</f>
        <v>1069390</v>
      </c>
      <c r="K102" s="81">
        <f>SUMIFS('2020 EPA Data'!$D:$D,'2020 EPA Data'!$G:$G,C102,'2020 EPA Data'!$F:$F,I102)/metricton_to_shortton</f>
        <v>939634.94842648623</v>
      </c>
      <c r="L102" s="82"/>
    </row>
    <row r="103" spans="3:12">
      <c r="C103" s="65" t="s">
        <v>1705</v>
      </c>
      <c r="D103" s="65" t="s">
        <v>1769</v>
      </c>
      <c r="E103" s="65" t="s">
        <v>2752</v>
      </c>
      <c r="I103" s="80" t="s">
        <v>1990</v>
      </c>
      <c r="J103" s="81">
        <f>SUMIFS(EPS!$J:$J,EPS!$D:$D,'7. Particulates'!C103,EPS!$C:$C,'7. Particulates'!D103,EPS!$B:$B,'7. Particulates'!E103)/10^6</f>
        <v>27796.6</v>
      </c>
      <c r="K103" s="81">
        <f>SUMIFS('2020 EPA Data'!$D:$D,'2020 EPA Data'!$G:$G,C103,'2020 EPA Data'!$F:$F,I103)/metricton_to_shortton</f>
        <v>25915.57728769584</v>
      </c>
      <c r="L103" s="82"/>
    </row>
    <row r="104" spans="3:12">
      <c r="C104" s="65" t="s">
        <v>1705</v>
      </c>
      <c r="D104" s="65" t="s">
        <v>2849</v>
      </c>
      <c r="E104" s="65" t="s">
        <v>2752</v>
      </c>
      <c r="I104" s="80" t="s">
        <v>2853</v>
      </c>
      <c r="J104" s="81">
        <f>SUMIFS(EPS!$J:$J,EPS!$D:$D,'7. Particulates'!C104,EPS!$C:$C,'7. Particulates'!D104,EPS!$B:$B,'7. Particulates'!E104)/10^6</f>
        <v>370987</v>
      </c>
      <c r="K104" s="81">
        <f>SUMIFS('2020 EPA Data'!$D:$D,'2020 EPA Data'!$G:$G,C104,'2020 EPA Data'!$F:$F,I104)/metricton_to_shortton</f>
        <v>430545.85370721488</v>
      </c>
      <c r="L104" s="82"/>
    </row>
    <row r="105" spans="3:12">
      <c r="C105" s="65" t="s">
        <v>1705</v>
      </c>
      <c r="D105" s="65" t="s">
        <v>2850</v>
      </c>
      <c r="E105" s="65" t="s">
        <v>2752</v>
      </c>
      <c r="I105" s="80" t="s">
        <v>2854</v>
      </c>
      <c r="J105" s="81">
        <f>SUMIFS(EPS!$J:$J,EPS!$D:$D,'7. Particulates'!C105,EPS!$C:$C,'7. Particulates'!D105,EPS!$B:$B,'7. Particulates'!E105)/10^6</f>
        <v>33126.199999999997</v>
      </c>
      <c r="K105" s="81">
        <f>SUMIFS('2020 EPA Data'!$D:$D,'2020 EPA Data'!$G:$G,C105,'2020 EPA Data'!$F:$F,I105)/metricton_to_shortton</f>
        <v>40084.912592646353</v>
      </c>
      <c r="L105" s="82"/>
    </row>
    <row r="106" spans="3:12">
      <c r="C106" s="65" t="s">
        <v>1705</v>
      </c>
      <c r="D106" s="65" t="s">
        <v>2851</v>
      </c>
      <c r="E106" s="65" t="s">
        <v>2752</v>
      </c>
      <c r="I106" s="80" t="s">
        <v>1829</v>
      </c>
      <c r="J106" s="81">
        <f>SUMIFS(EPS!$J:$J,EPS!$D:$D,'7. Particulates'!C106,EPS!$C:$C,'7. Particulates'!D106,EPS!$B:$B,'7. Particulates'!E106)/10^6</f>
        <v>4438970</v>
      </c>
      <c r="K106" s="81">
        <f>SUMIFS('2020 EPA Data'!$D:$D,'2020 EPA Data'!$G:$G,C106,'2020 EPA Data'!$F:$F,"*"&amp;I106&amp;"*")/metricton_to_shortton</f>
        <v>4341385.8170569083</v>
      </c>
      <c r="L106" s="82"/>
    </row>
    <row r="107" spans="3:12">
      <c r="C107" s="65" t="s">
        <v>1705</v>
      </c>
      <c r="I107" s="80" t="s">
        <v>3259</v>
      </c>
      <c r="J107" s="81">
        <f>SUMIFS(EPS!$J:$J,EPS!$D:$D,'7. Particulates'!C107,EPS!$C:$C,'7. Particulates'!D107,EPS!$B:$B,'7. Particulates'!E107)/10^6</f>
        <v>0</v>
      </c>
      <c r="K107" s="81">
        <f>SUMIFS('2020 EPA Data'!$D:$D,'2020 EPA Data'!$G:$G,C107,'2020 EPA Data'!$F:$F,I107)/metricton_to_shortton*INDEX(GWP!$C$2:$C$13,MATCH(C107,GWP!$B$2:$B$13,0))</f>
        <v>0</v>
      </c>
    </row>
    <row r="108" spans="3:12">
      <c r="C108" s="65" t="s">
        <v>1705</v>
      </c>
      <c r="D108" s="65" t="s">
        <v>1770</v>
      </c>
      <c r="E108" s="65" t="s">
        <v>2752</v>
      </c>
      <c r="I108" s="80" t="s">
        <v>1991</v>
      </c>
      <c r="J108" s="81">
        <f>SUMIFS(EPS!$J:$J,EPS!$D:$D,'7. Particulates'!C108,EPS!$C:$C,'7. Particulates'!D108,EPS!$B:$B,'7. Particulates'!E108)/10^6</f>
        <v>6746.51</v>
      </c>
      <c r="K108" s="81">
        <f>SUMIFS('2020 EPA Data'!$D:$D,'2020 EPA Data'!$G:$G,C108,'2020 EPA Data'!$F:$F,I108)/metricton_to_shortton*INDEX(GWP!$C$2:$C$13,MATCH(C108,GWP!$B$2:$B$13,0))</f>
        <v>0</v>
      </c>
    </row>
    <row r="109" spans="3:12">
      <c r="C109" s="65" t="s">
        <v>1705</v>
      </c>
      <c r="D109" s="65" t="s">
        <v>1771</v>
      </c>
      <c r="E109" s="65" t="s">
        <v>2752</v>
      </c>
      <c r="I109" s="80" t="s">
        <v>1992</v>
      </c>
      <c r="J109" s="81">
        <f>SUMIFS(EPS!$J:$J,EPS!$D:$D,'7. Particulates'!C109,EPS!$C:$C,'7. Particulates'!D109,EPS!$B:$B,'7. Particulates'!E109)/10^6</f>
        <v>0</v>
      </c>
      <c r="K109" s="81">
        <f>SUMIFS('2020 EPA Data'!$D:$D,'2020 EPA Data'!$G:$G,C109,'2020 EPA Data'!$F:$F,I109)/metricton_to_shortton*INDEX(GWP!$C$2:$C$13,MATCH(C109,GWP!$B$2:$B$13,0))</f>
        <v>0</v>
      </c>
    </row>
    <row r="110" spans="3:12">
      <c r="C110" s="65" t="s">
        <v>1705</v>
      </c>
      <c r="D110" s="65" t="s">
        <v>1772</v>
      </c>
      <c r="E110" s="65" t="s">
        <v>2752</v>
      </c>
      <c r="I110" s="80" t="s">
        <v>2855</v>
      </c>
      <c r="J110" s="81">
        <f>SUMIFS(EPS!$J:$J,EPS!$D:$D,'7. Particulates'!C110,EPS!$C:$C,'7. Particulates'!D110,EPS!$B:$B,'7. Particulates'!E110)/10^6</f>
        <v>0</v>
      </c>
      <c r="K110" s="81">
        <f>SUMIFS('2020 EPA Data'!$D:$D,'2020 EPA Data'!$G:$G,C110,'2020 EPA Data'!$F:$F,I110)/metricton_to_shortton*INDEX(GWP!$C$2:$C$13,MATCH(C110,GWP!$B$2:$B$13,0))</f>
        <v>0</v>
      </c>
    </row>
    <row r="111" spans="3:12">
      <c r="C111" s="65" t="s">
        <v>1705</v>
      </c>
      <c r="I111" s="80" t="s">
        <v>2861</v>
      </c>
      <c r="J111" s="81">
        <f>SUMIFS(EPS!$J:$J,EPS!$D:$D,'7. Particulates'!C111,EPS!$C:$C,'7. Particulates'!D111,EPS!$B:$B,'7. Particulates'!E111)/10^6</f>
        <v>0</v>
      </c>
      <c r="K111" s="81">
        <f>SUMIFS('2020 EPA Data'!$D:$D,'2020 EPA Data'!$G:$G,C111,'2020 EPA Data'!$F:$F,I111)/metricton_to_shortton</f>
        <v>9343150.2934746128</v>
      </c>
    </row>
    <row r="112" spans="3:12">
      <c r="I112" s="80" t="s">
        <v>1809</v>
      </c>
      <c r="J112" s="83">
        <f>SUM(J102:J111)</f>
        <v>5947016.3099999996</v>
      </c>
      <c r="K112" s="83">
        <f>SUM(K102:K111)</f>
        <v>15120717.402545564</v>
      </c>
    </row>
    <row r="113" spans="3:12">
      <c r="I113" s="80"/>
      <c r="J113" s="83"/>
      <c r="K113" s="83"/>
    </row>
    <row r="114" spans="3:12">
      <c r="I114" s="80"/>
      <c r="J114" s="83"/>
      <c r="K114" s="83"/>
    </row>
    <row r="115" spans="3:12">
      <c r="I115" s="80"/>
      <c r="J115" s="83"/>
      <c r="K115" s="83"/>
    </row>
    <row r="116" spans="3:12">
      <c r="I116" s="80"/>
      <c r="J116" s="83"/>
      <c r="K116" s="83"/>
    </row>
    <row r="117" spans="3:12">
      <c r="I117" s="80"/>
      <c r="J117" s="83"/>
      <c r="K117" s="83"/>
    </row>
    <row r="119" spans="3:12">
      <c r="G119" s="65">
        <v>7.7</v>
      </c>
    </row>
    <row r="120" spans="3:12">
      <c r="J120" s="80" t="s">
        <v>7278</v>
      </c>
      <c r="K120" s="80" t="s">
        <v>10698</v>
      </c>
    </row>
    <row r="121" spans="3:12">
      <c r="C121" s="65" t="s">
        <v>1706</v>
      </c>
      <c r="D121" s="65" t="s">
        <v>1768</v>
      </c>
      <c r="E121" s="65" t="s">
        <v>2752</v>
      </c>
      <c r="I121" s="80" t="s">
        <v>1989</v>
      </c>
      <c r="J121" s="81">
        <f>SUMIFS(EPS!$J:$J,EPS!$D:$D,'7. Particulates'!C121,EPS!$C:$C,'7. Particulates'!D121,EPS!$B:$B,'7. Particulates'!E121)/10^6</f>
        <v>14772500</v>
      </c>
      <c r="K121" s="81">
        <f>SUMIFS('2020 EPA Data'!$D:$D,'2020 EPA Data'!$G:$G,C121,'2020 EPA Data'!$F:$F,I121)/metricton_to_shortton</f>
        <v>13352487.049922436</v>
      </c>
      <c r="L121" s="82"/>
    </row>
    <row r="122" spans="3:12">
      <c r="C122" s="65" t="s">
        <v>1706</v>
      </c>
      <c r="D122" s="65" t="s">
        <v>1769</v>
      </c>
      <c r="E122" s="65" t="s">
        <v>2752</v>
      </c>
      <c r="I122" s="80" t="s">
        <v>1990</v>
      </c>
      <c r="J122" s="81">
        <f>SUMIFS(EPS!$J:$J,EPS!$D:$D,'7. Particulates'!C122,EPS!$C:$C,'7. Particulates'!D122,EPS!$B:$B,'7. Particulates'!E122)/10^6</f>
        <v>408435</v>
      </c>
      <c r="K122" s="81">
        <f>SUMIFS('2020 EPA Data'!$D:$D,'2020 EPA Data'!$G:$G,C122,'2020 EPA Data'!$F:$F,I122)/metricton_to_shortton</f>
        <v>361778.44707931532</v>
      </c>
      <c r="L122" s="82"/>
    </row>
    <row r="123" spans="3:12">
      <c r="C123" s="65" t="s">
        <v>1706</v>
      </c>
      <c r="D123" s="65" t="s">
        <v>2849</v>
      </c>
      <c r="E123" s="65" t="s">
        <v>2752</v>
      </c>
      <c r="I123" s="80" t="s">
        <v>2853</v>
      </c>
      <c r="J123" s="81">
        <f>SUMIFS(EPS!$J:$J,EPS!$D:$D,'7. Particulates'!C123,EPS!$C:$C,'7. Particulates'!D123,EPS!$B:$B,'7. Particulates'!E123)/10^6</f>
        <v>2455600</v>
      </c>
      <c r="K123" s="81">
        <f>SUMIFS('2020 EPA Data'!$D:$D,'2020 EPA Data'!$G:$G,C123,'2020 EPA Data'!$F:$F,I123)/metricton_to_shortton</f>
        <v>2968044.3795302594</v>
      </c>
      <c r="L123" s="82"/>
    </row>
    <row r="124" spans="3:12">
      <c r="C124" s="65" t="s">
        <v>1706</v>
      </c>
      <c r="D124" s="65" t="s">
        <v>2850</v>
      </c>
      <c r="E124" s="65" t="s">
        <v>2752</v>
      </c>
      <c r="I124" s="80" t="s">
        <v>2854</v>
      </c>
      <c r="J124" s="81">
        <f>SUMIFS(EPS!$J:$J,EPS!$D:$D,'7. Particulates'!C124,EPS!$C:$C,'7. Particulates'!D124,EPS!$B:$B,'7. Particulates'!E124)/10^6</f>
        <v>126910</v>
      </c>
      <c r="K124" s="81">
        <f>SUMIFS('2020 EPA Data'!$D:$D,'2020 EPA Data'!$G:$G,C124,'2020 EPA Data'!$F:$F,I124)/metricton_to_shortton</f>
        <v>224643.70276963833</v>
      </c>
      <c r="L124" s="82"/>
    </row>
    <row r="125" spans="3:12">
      <c r="C125" s="65" t="s">
        <v>1706</v>
      </c>
      <c r="D125" s="65" t="s">
        <v>2851</v>
      </c>
      <c r="E125" s="65" t="s">
        <v>2752</v>
      </c>
      <c r="I125" s="80" t="s">
        <v>1829</v>
      </c>
      <c r="J125" s="81">
        <f>SUMIFS(EPS!$J:$J,EPS!$D:$D,'7. Particulates'!C125,EPS!$C:$C,'7. Particulates'!D125,EPS!$B:$B,'7. Particulates'!E125)/10^6</f>
        <v>3749800</v>
      </c>
      <c r="K125" s="81">
        <f>SUMIFS('2020 EPA Data'!$D:$D,'2020 EPA Data'!$G:$G,C125,'2020 EPA Data'!$F:$F,"*"&amp;I125&amp;"*")/metricton_to_shortton</f>
        <v>3569852.4008672698</v>
      </c>
      <c r="L125" s="82"/>
    </row>
    <row r="126" spans="3:12">
      <c r="C126" s="65" t="s">
        <v>1706</v>
      </c>
      <c r="I126" s="80" t="s">
        <v>3259</v>
      </c>
      <c r="J126" s="81">
        <f>SUMIFS(EPS!$J:$J,EPS!$D:$D,'7. Particulates'!C126,EPS!$C:$C,'7. Particulates'!D126,EPS!$B:$B,'7. Particulates'!E126)/10^6</f>
        <v>0</v>
      </c>
      <c r="K126" s="81">
        <f>SUMIFS('2020 EPA Data'!$D:$D,'2020 EPA Data'!$G:$G,C126,'2020 EPA Data'!$F:$F,I126)/metricton_to_shortton*INDEX(GWP!$C$2:$C$13,MATCH(C126,GWP!$B$2:$B$13,0))</f>
        <v>0</v>
      </c>
    </row>
    <row r="127" spans="3:12">
      <c r="C127" s="65" t="s">
        <v>1706</v>
      </c>
      <c r="D127" s="65" t="s">
        <v>1770</v>
      </c>
      <c r="E127" s="65" t="s">
        <v>2752</v>
      </c>
      <c r="I127" s="80" t="s">
        <v>1991</v>
      </c>
      <c r="J127" s="81">
        <f>SUMIFS(EPS!$J:$J,EPS!$D:$D,'7. Particulates'!C127,EPS!$C:$C,'7. Particulates'!D127,EPS!$B:$B,'7. Particulates'!E127)/10^6</f>
        <v>43129.4</v>
      </c>
      <c r="K127" s="81">
        <f>SUMIFS('2020 EPA Data'!$D:$D,'2020 EPA Data'!$G:$G,C127,'2020 EPA Data'!$F:$F,I127)/metricton_to_shortton*INDEX(GWP!$C$2:$C$13,MATCH(C127,GWP!$B$2:$B$13,0))</f>
        <v>0</v>
      </c>
    </row>
    <row r="128" spans="3:12">
      <c r="C128" s="65" t="s">
        <v>1706</v>
      </c>
      <c r="D128" s="65" t="s">
        <v>1771</v>
      </c>
      <c r="E128" s="65" t="s">
        <v>2752</v>
      </c>
      <c r="I128" s="80" t="s">
        <v>1992</v>
      </c>
      <c r="J128" s="81">
        <f>SUMIFS(EPS!$J:$J,EPS!$D:$D,'7. Particulates'!C128,EPS!$C:$C,'7. Particulates'!D128,EPS!$B:$B,'7. Particulates'!E128)/10^6</f>
        <v>0</v>
      </c>
      <c r="K128" s="81">
        <f>SUMIFS('2020 EPA Data'!$D:$D,'2020 EPA Data'!$G:$G,C128,'2020 EPA Data'!$F:$F,I128)/metricton_to_shortton*INDEX(GWP!$C$2:$C$13,MATCH(C128,GWP!$B$2:$B$13,0))</f>
        <v>0</v>
      </c>
    </row>
    <row r="129" spans="3:12">
      <c r="C129" s="65" t="s">
        <v>1706</v>
      </c>
      <c r="D129" s="65" t="s">
        <v>1772</v>
      </c>
      <c r="E129" s="65" t="s">
        <v>2752</v>
      </c>
      <c r="I129" s="80" t="s">
        <v>2855</v>
      </c>
      <c r="J129" s="81">
        <f>SUMIFS(EPS!$J:$J,EPS!$D:$D,'7. Particulates'!C129,EPS!$C:$C,'7. Particulates'!D129,EPS!$B:$B,'7. Particulates'!E129)/10^6</f>
        <v>0</v>
      </c>
      <c r="K129" s="81">
        <f>SUMIFS('2020 EPA Data'!$D:$D,'2020 EPA Data'!$G:$G,C129,'2020 EPA Data'!$F:$F,I129)/metricton_to_shortton*INDEX(GWP!$C$2:$C$13,MATCH(C129,GWP!$B$2:$B$13,0))</f>
        <v>0</v>
      </c>
    </row>
    <row r="130" spans="3:12">
      <c r="C130" s="65" t="s">
        <v>1706</v>
      </c>
      <c r="I130" s="80" t="s">
        <v>2861</v>
      </c>
      <c r="J130" s="81">
        <f>SUMIFS(EPS!$J:$J,EPS!$D:$D,'7. Particulates'!C130,EPS!$C:$C,'7. Particulates'!D130,EPS!$B:$B,'7. Particulates'!E130)/10^6</f>
        <v>0</v>
      </c>
      <c r="K130" s="81">
        <f>SUMIFS('2020 EPA Data'!$D:$D,'2020 EPA Data'!$G:$G,C130,'2020 EPA Data'!$F:$F,I130)/metricton_to_shortton</f>
        <v>39535356.660104692</v>
      </c>
    </row>
    <row r="131" spans="3:12">
      <c r="I131" s="80" t="s">
        <v>1809</v>
      </c>
      <c r="J131" s="83">
        <f>SUM(J121:J130)</f>
        <v>21556374.399999999</v>
      </c>
      <c r="K131" s="83">
        <f>SUM(K121:K130)</f>
        <v>60012162.640273608</v>
      </c>
    </row>
    <row r="137" spans="3:12">
      <c r="G137" s="65">
        <v>7.8</v>
      </c>
    </row>
    <row r="138" spans="3:12">
      <c r="J138" s="80" t="s">
        <v>7278</v>
      </c>
      <c r="K138" s="80" t="s">
        <v>10698</v>
      </c>
    </row>
    <row r="139" spans="3:12">
      <c r="C139" s="65" t="s">
        <v>1708</v>
      </c>
      <c r="D139" s="65" t="s">
        <v>1768</v>
      </c>
      <c r="E139" s="65" t="s">
        <v>2752</v>
      </c>
      <c r="I139" s="80" t="s">
        <v>1989</v>
      </c>
      <c r="J139" s="81">
        <f>SUMIFS(EPS!$J:$J,EPS!$D:$D,'7. Particulates'!C139,EPS!$C:$C,'7. Particulates'!D139,EPS!$B:$B,'7. Particulates'!E139)/10^6</f>
        <v>227761</v>
      </c>
      <c r="K139" s="81">
        <f>SUMIFS('2020 EPA Data'!$D:$D,'2020 EPA Data'!$G:$G,C139,'2020 EPA Data'!$F:$F,I139)/metricton_to_shortton</f>
        <v>195852.34643612054</v>
      </c>
      <c r="L139" s="82"/>
    </row>
    <row r="140" spans="3:12">
      <c r="C140" s="65" t="s">
        <v>1708</v>
      </c>
      <c r="D140" s="65" t="s">
        <v>1769</v>
      </c>
      <c r="E140" s="65" t="s">
        <v>2752</v>
      </c>
      <c r="I140" s="80" t="s">
        <v>1990</v>
      </c>
      <c r="J140" s="81">
        <f>SUMIFS(EPS!$J:$J,EPS!$D:$D,'7. Particulates'!C140,EPS!$C:$C,'7. Particulates'!D140,EPS!$B:$B,'7. Particulates'!E140)/10^6</f>
        <v>99730.5</v>
      </c>
      <c r="K140" s="81">
        <f>SUMIFS('2020 EPA Data'!$D:$D,'2020 EPA Data'!$G:$G,C140,'2020 EPA Data'!$F:$F,I140)/metricton_to_shortton</f>
        <v>91268.336493363939</v>
      </c>
      <c r="L140" s="82"/>
    </row>
    <row r="141" spans="3:12">
      <c r="C141" s="65" t="s">
        <v>1708</v>
      </c>
      <c r="D141" s="65" t="s">
        <v>2849</v>
      </c>
      <c r="E141" s="65" t="s">
        <v>2752</v>
      </c>
      <c r="I141" s="80" t="s">
        <v>2853</v>
      </c>
      <c r="J141" s="81">
        <f>SUMIFS(EPS!$J:$J,EPS!$D:$D,'7. Particulates'!C141,EPS!$C:$C,'7. Particulates'!D141,EPS!$B:$B,'7. Particulates'!E141)/10^6</f>
        <v>480575</v>
      </c>
      <c r="K141" s="81">
        <f>SUMIFS('2020 EPA Data'!$D:$D,'2020 EPA Data'!$G:$G,C141,'2020 EPA Data'!$F:$F,I141)/metricton_to_shortton</f>
        <v>449161.30671045353</v>
      </c>
      <c r="L141" s="82"/>
    </row>
    <row r="142" spans="3:12">
      <c r="C142" s="65" t="s">
        <v>1708</v>
      </c>
      <c r="D142" s="65" t="s">
        <v>2850</v>
      </c>
      <c r="E142" s="65" t="s">
        <v>2752</v>
      </c>
      <c r="I142" s="80" t="s">
        <v>2854</v>
      </c>
      <c r="J142" s="81">
        <f>SUMIFS(EPS!$J:$J,EPS!$D:$D,'7. Particulates'!C142,EPS!$C:$C,'7. Particulates'!D142,EPS!$B:$B,'7. Particulates'!E142)/10^6</f>
        <v>80299.7</v>
      </c>
      <c r="K142" s="81">
        <f>SUMIFS('2020 EPA Data'!$D:$D,'2020 EPA Data'!$G:$G,C142,'2020 EPA Data'!$F:$F,I142)/metricton_to_shortton</f>
        <v>207873.46572198384</v>
      </c>
      <c r="L142" s="82"/>
    </row>
    <row r="143" spans="3:12">
      <c r="C143" s="65" t="s">
        <v>1708</v>
      </c>
      <c r="D143" s="65" t="s">
        <v>2851</v>
      </c>
      <c r="E143" s="65" t="s">
        <v>2752</v>
      </c>
      <c r="I143" s="80" t="s">
        <v>1829</v>
      </c>
      <c r="J143" s="81">
        <f>SUMIFS(EPS!$J:$J,EPS!$D:$D,'7. Particulates'!C143,EPS!$C:$C,'7. Particulates'!D143,EPS!$B:$B,'7. Particulates'!E143)/10^6</f>
        <v>1170730</v>
      </c>
      <c r="K143" s="81">
        <f>SUMIFS('2020 EPA Data'!$D:$D,'2020 EPA Data'!$G:$G,C143,'2020 EPA Data'!$F:$F,"*"&amp;I143&amp;"*")/metricton_to_shortton</f>
        <v>1101290.018234435</v>
      </c>
      <c r="L143" s="82"/>
    </row>
    <row r="144" spans="3:12">
      <c r="C144" s="65" t="s">
        <v>1708</v>
      </c>
      <c r="I144" s="80" t="s">
        <v>3259</v>
      </c>
      <c r="J144" s="81">
        <f>SUMIFS(EPS!$J:$J,EPS!$D:$D,'7. Particulates'!C144,EPS!$C:$C,'7. Particulates'!D144,EPS!$B:$B,'7. Particulates'!E144)/10^6</f>
        <v>0</v>
      </c>
      <c r="K144" s="81">
        <f>SUMIFS('2020 EPA Data'!$D:$D,'2020 EPA Data'!$G:$G,C144,'2020 EPA Data'!$F:$F,I144)/metricton_to_shortton*INDEX(GWP!$C$2:$C$13,MATCH(C144,GWP!$B$2:$B$13,0))</f>
        <v>0</v>
      </c>
    </row>
    <row r="145" spans="3:11">
      <c r="C145" s="65" t="s">
        <v>1708</v>
      </c>
      <c r="D145" s="65" t="s">
        <v>1770</v>
      </c>
      <c r="E145" s="65" t="s">
        <v>2752</v>
      </c>
      <c r="I145" s="80" t="s">
        <v>1991</v>
      </c>
      <c r="J145" s="81">
        <f>SUMIFS(EPS!$J:$J,EPS!$D:$D,'7. Particulates'!C145,EPS!$C:$C,'7. Particulates'!D145,EPS!$B:$B,'7. Particulates'!E145)/10^6</f>
        <v>7577.46</v>
      </c>
      <c r="K145" s="81">
        <f>SUMIFS('2020 EPA Data'!$D:$D,'2020 EPA Data'!$G:$G,C145,'2020 EPA Data'!$F:$F,I145)/metricton_to_shortton*INDEX(GWP!$C$2:$C$13,MATCH(C145,GWP!$B$2:$B$13,0))</f>
        <v>0</v>
      </c>
    </row>
    <row r="146" spans="3:11">
      <c r="C146" s="65" t="s">
        <v>1708</v>
      </c>
      <c r="D146" s="65" t="s">
        <v>1771</v>
      </c>
      <c r="E146" s="65" t="s">
        <v>2752</v>
      </c>
      <c r="I146" s="80" t="s">
        <v>1992</v>
      </c>
      <c r="J146" s="81">
        <f>SUMIFS(EPS!$J:$J,EPS!$D:$D,'7. Particulates'!C146,EPS!$C:$C,'7. Particulates'!D146,EPS!$B:$B,'7. Particulates'!E146)/10^6</f>
        <v>0</v>
      </c>
      <c r="K146" s="81">
        <f>SUMIFS('2020 EPA Data'!$D:$D,'2020 EPA Data'!$G:$G,C146,'2020 EPA Data'!$F:$F,I146)/metricton_to_shortton*INDEX(GWP!$C$2:$C$13,MATCH(C146,GWP!$B$2:$B$13,0))</f>
        <v>0</v>
      </c>
    </row>
    <row r="147" spans="3:11">
      <c r="C147" s="65" t="s">
        <v>1708</v>
      </c>
      <c r="D147" s="65" t="s">
        <v>1772</v>
      </c>
      <c r="E147" s="65" t="s">
        <v>2752</v>
      </c>
      <c r="I147" s="80" t="s">
        <v>2855</v>
      </c>
      <c r="J147" s="81">
        <f>SUMIFS(EPS!$J:$J,EPS!$D:$D,'7. Particulates'!C147,EPS!$C:$C,'7. Particulates'!D147,EPS!$B:$B,'7. Particulates'!E147)/10^6</f>
        <v>0</v>
      </c>
      <c r="K147" s="81">
        <f>SUMIFS('2020 EPA Data'!$D:$D,'2020 EPA Data'!$G:$G,C147,'2020 EPA Data'!$F:$F,I147)/metricton_to_shortton*INDEX(GWP!$C$2:$C$13,MATCH(C147,GWP!$B$2:$B$13,0))</f>
        <v>0</v>
      </c>
    </row>
    <row r="148" spans="3:11">
      <c r="C148" s="65" t="s">
        <v>1708</v>
      </c>
      <c r="I148" s="80" t="s">
        <v>2861</v>
      </c>
      <c r="J148" s="81">
        <f>SUMIFS(EPS!$J:$J,EPS!$D:$D,'7. Particulates'!C148,EPS!$C:$C,'7. Particulates'!D148,EPS!$B:$B,'7. Particulates'!E148)/10^6</f>
        <v>0</v>
      </c>
      <c r="K148" s="81">
        <f>SUMIFS('2020 EPA Data'!$D:$D,'2020 EPA Data'!$G:$G,C148,'2020 EPA Data'!$F:$F,I148)/metricton_to_shortton</f>
        <v>13178431.657156337</v>
      </c>
    </row>
    <row r="149" spans="3:11">
      <c r="I149" s="80" t="s">
        <v>1809</v>
      </c>
      <c r="J149" s="83">
        <f>SUM(J139:J148)</f>
        <v>2066673.66</v>
      </c>
      <c r="K149" s="83">
        <f>SUM(K139:K148)</f>
        <v>15223877.130752694</v>
      </c>
    </row>
  </sheetData>
  <phoneticPr fontId="3"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 filterMode="1">
    <tabColor theme="9" tint="0.39997558519241921"/>
  </sheetPr>
  <dimension ref="A1:N5875"/>
  <sheetViews>
    <sheetView workbookViewId="0"/>
  </sheetViews>
  <sheetFormatPr defaultRowHeight="15"/>
  <cols>
    <col min="1" max="1" width="93" customWidth="1"/>
    <col min="5" max="6" width="0" hidden="1" customWidth="1"/>
    <col min="7" max="7" width="13.85546875" hidden="1" customWidth="1"/>
    <col min="8" max="8" width="11.140625" customWidth="1"/>
    <col min="9" max="9" width="5.5703125" customWidth="1"/>
    <col min="10" max="10" width="6.7109375" style="2" customWidth="1"/>
    <col min="11" max="11" width="5.7109375" customWidth="1"/>
    <col min="12" max="12" width="13.85546875" style="4" customWidth="1"/>
    <col min="14" max="14" width="16.28515625" customWidth="1"/>
    <col min="15" max="15" width="16.85546875" customWidth="1"/>
  </cols>
  <sheetData>
    <row r="1" spans="1:14">
      <c r="A1" s="32" t="s">
        <v>1773</v>
      </c>
      <c r="B1" s="3" t="s">
        <v>1774</v>
      </c>
      <c r="C1" s="3" t="s">
        <v>1775</v>
      </c>
      <c r="D1" s="3" t="s">
        <v>1776</v>
      </c>
      <c r="E1" s="3" t="s">
        <v>1777</v>
      </c>
      <c r="F1" s="3" t="s">
        <v>1778</v>
      </c>
      <c r="G1" s="5" t="s">
        <v>1821</v>
      </c>
      <c r="H1" s="5" t="s">
        <v>1782</v>
      </c>
      <c r="I1" s="5" t="s">
        <v>1783</v>
      </c>
      <c r="J1" s="48" t="s">
        <v>7160</v>
      </c>
      <c r="K1" s="5" t="s">
        <v>1784</v>
      </c>
      <c r="L1" s="6" t="s">
        <v>2883</v>
      </c>
      <c r="M1" s="64"/>
      <c r="N1" s="29">
        <f>SUBTOTAL(9,L62:L1281)*million</f>
        <v>0</v>
      </c>
    </row>
    <row r="2" spans="1:14" hidden="1">
      <c r="A2" t="s">
        <v>20</v>
      </c>
      <c r="B2" t="s">
        <v>1</v>
      </c>
      <c r="C2" t="s">
        <v>1701</v>
      </c>
      <c r="D2" t="s">
        <v>1702</v>
      </c>
      <c r="E2" t="s">
        <v>1703</v>
      </c>
      <c r="F2" t="s">
        <v>1742</v>
      </c>
      <c r="H2" t="str">
        <f>INDEX('Vensim Variables'!$B:$B,MATCH(EPS!$B2,'Vensim Variables'!$A:$A,0))</f>
        <v>g pollutant</v>
      </c>
      <c r="I2" t="str">
        <f>IF(OR(C2="CO2",C2="CH4",C2="N2O",C2="F gases",C2="VOC",C2="CO",C2="NOx",C2="PM10",C2="PM25",C2="SOx",C2="BC",C2="OC"),C2,IF(OR(D2="CO2",D2="CH4",D2="N2O",D2="F gases",D2="VOC",D2="CO",D2="NOx",D2="PM10",D2="PM25",D2="SOx",D2="BC",D2="OC"),D2,IF(OR(E2="CO2",E2="CH4",E2="N2O",E2="F gases",E2="VOC",E2="CO",E2="NOx",E2="PM10",E2="PM25",E2="SOx",E2="BC",E2="OC"),E2,"NA")))</f>
        <v>CO2</v>
      </c>
      <c r="J2">
        <f>INDEX(NoSettings!$C:$C,MATCH(EPS!$A2,NoSettings!$A:$A,0))</f>
        <v>0</v>
      </c>
      <c r="K2">
        <f>INDEX(GWP!$C$2:$C$13,MATCH(EPS!I2,GWP!$B$2:$B$13,0))</f>
        <v>1</v>
      </c>
      <c r="L2" s="4">
        <f>IF(H2="g pollutant",K2*J2/10^12,IF(H2="MMTCO2e",J2,IF(H2="MWh",J2,0)))</f>
        <v>0</v>
      </c>
    </row>
    <row r="3" spans="1:14" hidden="1">
      <c r="A3" t="s">
        <v>21</v>
      </c>
      <c r="B3" t="s">
        <v>1</v>
      </c>
      <c r="C3" t="s">
        <v>1701</v>
      </c>
      <c r="D3" t="s">
        <v>1702</v>
      </c>
      <c r="E3" t="s">
        <v>1703</v>
      </c>
      <c r="F3" t="s">
        <v>1743</v>
      </c>
      <c r="H3" t="str">
        <f>INDEX('Vensim Variables'!$B:$B,MATCH(EPS!$B3,'Vensim Variables'!$A:$A,0))</f>
        <v>g pollutant</v>
      </c>
      <c r="I3" t="str">
        <f t="shared" ref="I3:I66" si="0">IF(OR(C3="CO2",C3="CH4",C3="N2O",C3="F gases",C3="VOC",C3="CO",C3="NOx",C3="PM10",C3="PM25",C3="SOx",C3="BC",C3="OC"),C3,IF(OR(D3="CO2",D3="CH4",D3="N2O",D3="F gases",D3="VOC",D3="CO",D3="NOx",D3="PM10",D3="PM25",D3="SOx",D3="BC",D3="OC"),D3,IF(OR(E3="CO2",E3="CH4",E3="N2O",E3="F gases",E3="VOC",E3="CO",E3="NOx",E3="PM10",E3="PM25",E3="SOx",E3="BC",E3="OC"),E3,"NA")))</f>
        <v>CO2</v>
      </c>
      <c r="J3">
        <f>INDEX(NoSettings!$C:$C,MATCH(EPS!$A3,NoSettings!$A:$A,0))</f>
        <v>269695000000</v>
      </c>
      <c r="K3">
        <f>INDEX(GWP!$C$2:$C$13,MATCH(EPS!I3,GWP!$B$2:$B$13,0))</f>
        <v>1</v>
      </c>
      <c r="L3" s="4">
        <f>IF(H3="g pollutant",K3*J3/10^12,IF(H3="MMTCO2e",J3,IF(H3="MWh",J3,0)))</f>
        <v>0.26969500000000002</v>
      </c>
    </row>
    <row r="4" spans="1:14" hidden="1">
      <c r="A4" t="s">
        <v>22</v>
      </c>
      <c r="B4" t="s">
        <v>1</v>
      </c>
      <c r="C4" t="s">
        <v>1701</v>
      </c>
      <c r="D4" t="s">
        <v>1702</v>
      </c>
      <c r="E4" t="s">
        <v>1703</v>
      </c>
      <c r="F4" t="s">
        <v>1744</v>
      </c>
      <c r="H4" t="str">
        <f>INDEX('Vensim Variables'!$B:$B,MATCH(EPS!$B4,'Vensim Variables'!$A:$A,0))</f>
        <v>g pollutant</v>
      </c>
      <c r="I4" t="str">
        <f t="shared" si="0"/>
        <v>CO2</v>
      </c>
      <c r="J4">
        <f>INDEX(NoSettings!$C:$C,MATCH(EPS!$A4,NoSettings!$A:$A,0))</f>
        <v>913987000000000</v>
      </c>
      <c r="K4">
        <f>INDEX(GWP!$C$2:$C$13,MATCH(EPS!I4,GWP!$B$2:$B$13,0))</f>
        <v>1</v>
      </c>
      <c r="L4" s="4">
        <f t="shared" ref="L4:L66" si="1">IF(H4="g pollutant",K4*J4/10^12,IF(H4="MMTCO2e",J4,IF(H4="MWh",J4,0)))</f>
        <v>913.98699999999997</v>
      </c>
    </row>
    <row r="5" spans="1:14" hidden="1">
      <c r="A5" t="s">
        <v>23</v>
      </c>
      <c r="B5" t="s">
        <v>1</v>
      </c>
      <c r="C5" t="s">
        <v>1701</v>
      </c>
      <c r="D5" t="s">
        <v>1702</v>
      </c>
      <c r="E5" t="s">
        <v>1703</v>
      </c>
      <c r="F5" t="s">
        <v>1745</v>
      </c>
      <c r="H5" t="str">
        <f>INDEX('Vensim Variables'!$B:$B,MATCH(EPS!$B5,'Vensim Variables'!$A:$A,0))</f>
        <v>g pollutant</v>
      </c>
      <c r="I5" t="str">
        <f t="shared" si="0"/>
        <v>CO2</v>
      </c>
      <c r="J5">
        <f>INDEX(NoSettings!$C:$C,MATCH(EPS!$A5,NoSettings!$A:$A,0))</f>
        <v>3529560000000</v>
      </c>
      <c r="K5">
        <f>INDEX(GWP!$C$2:$C$13,MATCH(EPS!I5,GWP!$B$2:$B$13,0))</f>
        <v>1</v>
      </c>
      <c r="L5" s="4">
        <f t="shared" si="1"/>
        <v>3.52956</v>
      </c>
    </row>
    <row r="6" spans="1:14" hidden="1">
      <c r="A6" t="s">
        <v>24</v>
      </c>
      <c r="B6" t="s">
        <v>1</v>
      </c>
      <c r="C6" t="s">
        <v>1701</v>
      </c>
      <c r="D6" t="s">
        <v>1702</v>
      </c>
      <c r="E6" t="s">
        <v>1703</v>
      </c>
      <c r="F6" t="s">
        <v>1746</v>
      </c>
      <c r="H6" t="str">
        <f>INDEX('Vensim Variables'!$B:$B,MATCH(EPS!$B6,'Vensim Variables'!$A:$A,0))</f>
        <v>g pollutant</v>
      </c>
      <c r="I6" t="str">
        <f t="shared" si="0"/>
        <v>CO2</v>
      </c>
      <c r="J6">
        <f>INDEX(NoSettings!$C:$C,MATCH(EPS!$A6,NoSettings!$A:$A,0))</f>
        <v>0</v>
      </c>
      <c r="K6">
        <f>INDEX(GWP!$C$2:$C$13,MATCH(EPS!I6,GWP!$B$2:$B$13,0))</f>
        <v>1</v>
      </c>
      <c r="L6" s="4">
        <f t="shared" si="1"/>
        <v>0</v>
      </c>
    </row>
    <row r="7" spans="1:14" hidden="1">
      <c r="A7" t="s">
        <v>25</v>
      </c>
      <c r="B7" t="s">
        <v>1</v>
      </c>
      <c r="C7" t="s">
        <v>1701</v>
      </c>
      <c r="D7" t="s">
        <v>1702</v>
      </c>
      <c r="E7" t="s">
        <v>1703</v>
      </c>
      <c r="F7" t="s">
        <v>1747</v>
      </c>
      <c r="H7" t="str">
        <f>INDEX('Vensim Variables'!$B:$B,MATCH(EPS!$B7,'Vensim Variables'!$A:$A,0))</f>
        <v>g pollutant</v>
      </c>
      <c r="I7" t="str">
        <f t="shared" si="0"/>
        <v>CO2</v>
      </c>
      <c r="J7">
        <f>INDEX(NoSettings!$C:$C,MATCH(EPS!$A7,NoSettings!$A:$A,0))</f>
        <v>0</v>
      </c>
      <c r="K7">
        <f>INDEX(GWP!$C$2:$C$13,MATCH(EPS!I7,GWP!$B$2:$B$13,0))</f>
        <v>1</v>
      </c>
      <c r="L7" s="4">
        <f t="shared" si="1"/>
        <v>0</v>
      </c>
    </row>
    <row r="8" spans="1:14" hidden="1">
      <c r="A8" t="s">
        <v>26</v>
      </c>
      <c r="B8" t="s">
        <v>1</v>
      </c>
      <c r="C8" t="s">
        <v>1701</v>
      </c>
      <c r="D8" t="s">
        <v>1702</v>
      </c>
      <c r="E8" t="s">
        <v>1703</v>
      </c>
      <c r="F8" t="s">
        <v>1748</v>
      </c>
      <c r="H8" t="str">
        <f>INDEX('Vensim Variables'!$B:$B,MATCH(EPS!$B8,'Vensim Variables'!$A:$A,0))</f>
        <v>g pollutant</v>
      </c>
      <c r="I8" t="str">
        <f t="shared" si="0"/>
        <v>CO2</v>
      </c>
      <c r="J8">
        <f>INDEX(NoSettings!$C:$C,MATCH(EPS!$A8,NoSettings!$A:$A,0))</f>
        <v>0</v>
      </c>
      <c r="K8">
        <f>INDEX(GWP!$C$2:$C$13,MATCH(EPS!I8,GWP!$B$2:$B$13,0))</f>
        <v>1</v>
      </c>
      <c r="L8" s="4">
        <f t="shared" si="1"/>
        <v>0</v>
      </c>
    </row>
    <row r="9" spans="1:14" hidden="1">
      <c r="A9" t="s">
        <v>27</v>
      </c>
      <c r="B9" t="s">
        <v>1</v>
      </c>
      <c r="C9" t="s">
        <v>1701</v>
      </c>
      <c r="D9" t="s">
        <v>1702</v>
      </c>
      <c r="E9" t="s">
        <v>1703</v>
      </c>
      <c r="F9" t="s">
        <v>1749</v>
      </c>
      <c r="H9" t="str">
        <f>INDEX('Vensim Variables'!$B:$B,MATCH(EPS!$B9,'Vensim Variables'!$A:$A,0))</f>
        <v>g pollutant</v>
      </c>
      <c r="I9" t="str">
        <f t="shared" si="0"/>
        <v>CO2</v>
      </c>
      <c r="J9">
        <f>INDEX(NoSettings!$C:$C,MATCH(EPS!$A9,NoSettings!$A:$A,0))</f>
        <v>0</v>
      </c>
      <c r="K9">
        <f>INDEX(GWP!$C$2:$C$13,MATCH(EPS!I9,GWP!$B$2:$B$13,0))</f>
        <v>1</v>
      </c>
      <c r="L9" s="4">
        <f t="shared" si="1"/>
        <v>0</v>
      </c>
    </row>
    <row r="10" spans="1:14" hidden="1">
      <c r="A10" t="s">
        <v>28</v>
      </c>
      <c r="B10" t="s">
        <v>1</v>
      </c>
      <c r="C10" t="s">
        <v>1701</v>
      </c>
      <c r="D10" t="s">
        <v>1702</v>
      </c>
      <c r="E10" t="s">
        <v>1703</v>
      </c>
      <c r="F10" t="s">
        <v>1750</v>
      </c>
      <c r="H10" t="str">
        <f>INDEX('Vensim Variables'!$B:$B,MATCH(EPS!$B10,'Vensim Variables'!$A:$A,0))</f>
        <v>g pollutant</v>
      </c>
      <c r="I10" t="str">
        <f t="shared" si="0"/>
        <v>CO2</v>
      </c>
      <c r="J10">
        <f>INDEX(NoSettings!$C:$C,MATCH(EPS!$A10,NoSettings!$A:$A,0))</f>
        <v>334965000000</v>
      </c>
      <c r="K10">
        <f>INDEX(GWP!$C$2:$C$13,MATCH(EPS!I10,GWP!$B$2:$B$13,0))</f>
        <v>1</v>
      </c>
      <c r="L10" s="4">
        <f t="shared" si="1"/>
        <v>0.33496500000000001</v>
      </c>
    </row>
    <row r="11" spans="1:14" hidden="1">
      <c r="A11" t="s">
        <v>29</v>
      </c>
      <c r="B11" t="s">
        <v>1</v>
      </c>
      <c r="C11" t="s">
        <v>1701</v>
      </c>
      <c r="D11" t="s">
        <v>1702</v>
      </c>
      <c r="E11" t="s">
        <v>1703</v>
      </c>
      <c r="F11" t="s">
        <v>1751</v>
      </c>
      <c r="H11" t="str">
        <f>INDEX('Vensim Variables'!$B:$B,MATCH(EPS!$B11,'Vensim Variables'!$A:$A,0))</f>
        <v>g pollutant</v>
      </c>
      <c r="I11" t="str">
        <f t="shared" si="0"/>
        <v>CO2</v>
      </c>
      <c r="J11">
        <f>INDEX(NoSettings!$C:$C,MATCH(EPS!$A11,NoSettings!$A:$A,0))</f>
        <v>0</v>
      </c>
      <c r="K11">
        <f>INDEX(GWP!$C$2:$C$13,MATCH(EPS!I11,GWP!$B$2:$B$13,0))</f>
        <v>1</v>
      </c>
      <c r="L11" s="4">
        <f t="shared" si="1"/>
        <v>0</v>
      </c>
    </row>
    <row r="12" spans="1:14" hidden="1">
      <c r="A12" t="s">
        <v>30</v>
      </c>
      <c r="B12" t="s">
        <v>1</v>
      </c>
      <c r="C12" t="s">
        <v>1701</v>
      </c>
      <c r="D12" t="s">
        <v>1702</v>
      </c>
      <c r="E12" t="s">
        <v>1704</v>
      </c>
      <c r="F12" t="s">
        <v>1742</v>
      </c>
      <c r="H12" t="str">
        <f>INDEX('Vensim Variables'!$B:$B,MATCH(EPS!$B12,'Vensim Variables'!$A:$A,0))</f>
        <v>g pollutant</v>
      </c>
      <c r="I12" t="str">
        <f t="shared" si="0"/>
        <v>CO2</v>
      </c>
      <c r="J12">
        <f>INDEX(NoSettings!$C:$C,MATCH(EPS!$A12,NoSettings!$A:$A,0))</f>
        <v>0</v>
      </c>
      <c r="K12">
        <f>INDEX(GWP!$C$2:$C$13,MATCH(EPS!I12,GWP!$B$2:$B$13,0))</f>
        <v>1</v>
      </c>
      <c r="L12" s="4">
        <f t="shared" si="1"/>
        <v>0</v>
      </c>
    </row>
    <row r="13" spans="1:14" hidden="1">
      <c r="A13" t="s">
        <v>31</v>
      </c>
      <c r="B13" t="s">
        <v>1</v>
      </c>
      <c r="C13" t="s">
        <v>1701</v>
      </c>
      <c r="D13" t="s">
        <v>1702</v>
      </c>
      <c r="E13" t="s">
        <v>1704</v>
      </c>
      <c r="F13" t="s">
        <v>1743</v>
      </c>
      <c r="H13" t="str">
        <f>INDEX('Vensim Variables'!$B:$B,MATCH(EPS!$B13,'Vensim Variables'!$A:$A,0))</f>
        <v>g pollutant</v>
      </c>
      <c r="I13" t="str">
        <f t="shared" si="0"/>
        <v>CO2</v>
      </c>
      <c r="J13">
        <f>INDEX(NoSettings!$C:$C,MATCH(EPS!$A13,NoSettings!$A:$A,0))</f>
        <v>97022800000</v>
      </c>
      <c r="K13">
        <f>INDEX(GWP!$C$2:$C$13,MATCH(EPS!I13,GWP!$B$2:$B$13,0))</f>
        <v>1</v>
      </c>
      <c r="L13" s="4">
        <f t="shared" si="1"/>
        <v>9.7022800000000006E-2</v>
      </c>
    </row>
    <row r="14" spans="1:14" hidden="1">
      <c r="A14" t="s">
        <v>32</v>
      </c>
      <c r="B14" t="s">
        <v>1</v>
      </c>
      <c r="C14" t="s">
        <v>1701</v>
      </c>
      <c r="D14" t="s">
        <v>1702</v>
      </c>
      <c r="E14" t="s">
        <v>1704</v>
      </c>
      <c r="F14" t="s">
        <v>1744</v>
      </c>
      <c r="H14" t="str">
        <f>INDEX('Vensim Variables'!$B:$B,MATCH(EPS!$B14,'Vensim Variables'!$A:$A,0))</f>
        <v>g pollutant</v>
      </c>
      <c r="I14" t="str">
        <f t="shared" si="0"/>
        <v>CO2</v>
      </c>
      <c r="J14">
        <f>INDEX(NoSettings!$C:$C,MATCH(EPS!$A14,NoSettings!$A:$A,0))</f>
        <v>93048500000000</v>
      </c>
      <c r="K14">
        <f>INDEX(GWP!$C$2:$C$13,MATCH(EPS!I14,GWP!$B$2:$B$13,0))</f>
        <v>1</v>
      </c>
      <c r="L14" s="4">
        <f t="shared" si="1"/>
        <v>93.048500000000004</v>
      </c>
    </row>
    <row r="15" spans="1:14" hidden="1">
      <c r="A15" t="s">
        <v>33</v>
      </c>
      <c r="B15" t="s">
        <v>1</v>
      </c>
      <c r="C15" t="s">
        <v>1701</v>
      </c>
      <c r="D15" t="s">
        <v>1702</v>
      </c>
      <c r="E15" t="s">
        <v>1704</v>
      </c>
      <c r="F15" t="s">
        <v>1745</v>
      </c>
      <c r="H15" t="str">
        <f>INDEX('Vensim Variables'!$B:$B,MATCH(EPS!$B15,'Vensim Variables'!$A:$A,0))</f>
        <v>g pollutant</v>
      </c>
      <c r="I15" t="str">
        <f t="shared" si="0"/>
        <v>CO2</v>
      </c>
      <c r="J15">
        <f>INDEX(NoSettings!$C:$C,MATCH(EPS!$A15,NoSettings!$A:$A,0))</f>
        <v>76129800000000</v>
      </c>
      <c r="K15">
        <f>INDEX(GWP!$C$2:$C$13,MATCH(EPS!I15,GWP!$B$2:$B$13,0))</f>
        <v>1</v>
      </c>
      <c r="L15" s="4">
        <f t="shared" si="1"/>
        <v>76.129800000000003</v>
      </c>
    </row>
    <row r="16" spans="1:14" hidden="1">
      <c r="A16" t="s">
        <v>34</v>
      </c>
      <c r="B16" t="s">
        <v>1</v>
      </c>
      <c r="C16" t="s">
        <v>1701</v>
      </c>
      <c r="D16" t="s">
        <v>1702</v>
      </c>
      <c r="E16" t="s">
        <v>1704</v>
      </c>
      <c r="F16" t="s">
        <v>1746</v>
      </c>
      <c r="H16" t="str">
        <f>INDEX('Vensim Variables'!$B:$B,MATCH(EPS!$B16,'Vensim Variables'!$A:$A,0))</f>
        <v>g pollutant</v>
      </c>
      <c r="I16" t="str">
        <f t="shared" si="0"/>
        <v>CO2</v>
      </c>
      <c r="J16">
        <f>INDEX(NoSettings!$C:$C,MATCH(EPS!$A16,NoSettings!$A:$A,0))</f>
        <v>0</v>
      </c>
      <c r="K16">
        <f>INDEX(GWP!$C$2:$C$13,MATCH(EPS!I16,GWP!$B$2:$B$13,0))</f>
        <v>1</v>
      </c>
      <c r="L16" s="4">
        <f t="shared" si="1"/>
        <v>0</v>
      </c>
    </row>
    <row r="17" spans="1:12" hidden="1">
      <c r="A17" t="s">
        <v>35</v>
      </c>
      <c r="B17" t="s">
        <v>1</v>
      </c>
      <c r="C17" t="s">
        <v>1701</v>
      </c>
      <c r="D17" t="s">
        <v>1702</v>
      </c>
      <c r="E17" t="s">
        <v>1704</v>
      </c>
      <c r="F17" t="s">
        <v>1747</v>
      </c>
      <c r="H17" t="str">
        <f>INDEX('Vensim Variables'!$B:$B,MATCH(EPS!$B17,'Vensim Variables'!$A:$A,0))</f>
        <v>g pollutant</v>
      </c>
      <c r="I17" t="str">
        <f t="shared" si="0"/>
        <v>CO2</v>
      </c>
      <c r="J17">
        <f>INDEX(NoSettings!$C:$C,MATCH(EPS!$A17,NoSettings!$A:$A,0))</f>
        <v>0</v>
      </c>
      <c r="K17">
        <f>INDEX(GWP!$C$2:$C$13,MATCH(EPS!I17,GWP!$B$2:$B$13,0))</f>
        <v>1</v>
      </c>
      <c r="L17" s="4">
        <f t="shared" si="1"/>
        <v>0</v>
      </c>
    </row>
    <row r="18" spans="1:12" hidden="1">
      <c r="A18" t="s">
        <v>36</v>
      </c>
      <c r="B18" t="s">
        <v>1</v>
      </c>
      <c r="C18" t="s">
        <v>1701</v>
      </c>
      <c r="D18" t="s">
        <v>1702</v>
      </c>
      <c r="E18" t="s">
        <v>1704</v>
      </c>
      <c r="F18" t="s">
        <v>1748</v>
      </c>
      <c r="H18" t="str">
        <f>INDEX('Vensim Variables'!$B:$B,MATCH(EPS!$B18,'Vensim Variables'!$A:$A,0))</f>
        <v>g pollutant</v>
      </c>
      <c r="I18" t="str">
        <f t="shared" si="0"/>
        <v>CO2</v>
      </c>
      <c r="J18">
        <f>INDEX(NoSettings!$C:$C,MATCH(EPS!$A18,NoSettings!$A:$A,0))</f>
        <v>0</v>
      </c>
      <c r="K18">
        <f>INDEX(GWP!$C$2:$C$13,MATCH(EPS!I18,GWP!$B$2:$B$13,0))</f>
        <v>1</v>
      </c>
      <c r="L18" s="4">
        <f t="shared" si="1"/>
        <v>0</v>
      </c>
    </row>
    <row r="19" spans="1:12" hidden="1">
      <c r="A19" t="s">
        <v>37</v>
      </c>
      <c r="B19" t="s">
        <v>1</v>
      </c>
      <c r="C19" t="s">
        <v>1701</v>
      </c>
      <c r="D19" t="s">
        <v>1702</v>
      </c>
      <c r="E19" t="s">
        <v>1704</v>
      </c>
      <c r="F19" t="s">
        <v>1749</v>
      </c>
      <c r="H19" t="str">
        <f>INDEX('Vensim Variables'!$B:$B,MATCH(EPS!$B19,'Vensim Variables'!$A:$A,0))</f>
        <v>g pollutant</v>
      </c>
      <c r="I19" t="str">
        <f t="shared" si="0"/>
        <v>CO2</v>
      </c>
      <c r="J19">
        <f>INDEX(NoSettings!$C:$C,MATCH(EPS!$A19,NoSettings!$A:$A,0))</f>
        <v>0</v>
      </c>
      <c r="K19">
        <f>INDEX(GWP!$C$2:$C$13,MATCH(EPS!I19,GWP!$B$2:$B$13,0))</f>
        <v>1</v>
      </c>
      <c r="L19" s="4">
        <f t="shared" si="1"/>
        <v>0</v>
      </c>
    </row>
    <row r="20" spans="1:12" hidden="1">
      <c r="A20" t="s">
        <v>38</v>
      </c>
      <c r="B20" t="s">
        <v>1</v>
      </c>
      <c r="C20" t="s">
        <v>1701</v>
      </c>
      <c r="D20" t="s">
        <v>1702</v>
      </c>
      <c r="E20" t="s">
        <v>1704</v>
      </c>
      <c r="F20" t="s">
        <v>1750</v>
      </c>
      <c r="H20" t="str">
        <f>INDEX('Vensim Variables'!$B:$B,MATCH(EPS!$B20,'Vensim Variables'!$A:$A,0))</f>
        <v>g pollutant</v>
      </c>
      <c r="I20" t="str">
        <f t="shared" si="0"/>
        <v>CO2</v>
      </c>
      <c r="J20">
        <f>INDEX(NoSettings!$C:$C,MATCH(EPS!$A20,NoSettings!$A:$A,0))</f>
        <v>46359100000</v>
      </c>
      <c r="K20">
        <f>INDEX(GWP!$C$2:$C$13,MATCH(EPS!I20,GWP!$B$2:$B$13,0))</f>
        <v>1</v>
      </c>
      <c r="L20" s="4">
        <f t="shared" si="1"/>
        <v>4.63591E-2</v>
      </c>
    </row>
    <row r="21" spans="1:12" hidden="1">
      <c r="A21" t="s">
        <v>39</v>
      </c>
      <c r="B21" t="s">
        <v>1</v>
      </c>
      <c r="C21" t="s">
        <v>1701</v>
      </c>
      <c r="D21" t="s">
        <v>1702</v>
      </c>
      <c r="E21" t="s">
        <v>1704</v>
      </c>
      <c r="F21" t="s">
        <v>1751</v>
      </c>
      <c r="H21" t="str">
        <f>INDEX('Vensim Variables'!$B:$B,MATCH(EPS!$B21,'Vensim Variables'!$A:$A,0))</f>
        <v>g pollutant</v>
      </c>
      <c r="I21" t="str">
        <f t="shared" si="0"/>
        <v>CO2</v>
      </c>
      <c r="J21">
        <f>INDEX(NoSettings!$C:$C,MATCH(EPS!$A21,NoSettings!$A:$A,0))</f>
        <v>0</v>
      </c>
      <c r="K21">
        <f>INDEX(GWP!$C$2:$C$13,MATCH(EPS!I21,GWP!$B$2:$B$13,0))</f>
        <v>1</v>
      </c>
      <c r="L21" s="4">
        <f t="shared" si="1"/>
        <v>0</v>
      </c>
    </row>
    <row r="22" spans="1:12" hidden="1">
      <c r="A22" t="s">
        <v>40</v>
      </c>
      <c r="B22" t="s">
        <v>1</v>
      </c>
      <c r="C22" t="s">
        <v>1701</v>
      </c>
      <c r="D22" t="s">
        <v>1705</v>
      </c>
      <c r="E22" t="s">
        <v>1703</v>
      </c>
      <c r="F22" t="s">
        <v>1742</v>
      </c>
      <c r="H22" t="str">
        <f>INDEX('Vensim Variables'!$B:$B,MATCH(EPS!$B22,'Vensim Variables'!$A:$A,0))</f>
        <v>g pollutant</v>
      </c>
      <c r="I22" t="str">
        <f t="shared" si="0"/>
        <v>VOC</v>
      </c>
      <c r="J22">
        <f>INDEX(NoSettings!$C:$C,MATCH(EPS!$A22,NoSettings!$A:$A,0))</f>
        <v>0</v>
      </c>
      <c r="K22">
        <f>INDEX(GWP!$C$2:$C$13,MATCH(EPS!I22,GWP!$B$2:$B$13,0))</f>
        <v>0</v>
      </c>
      <c r="L22" s="4">
        <f t="shared" si="1"/>
        <v>0</v>
      </c>
    </row>
    <row r="23" spans="1:12" hidden="1">
      <c r="A23" t="s">
        <v>41</v>
      </c>
      <c r="B23" t="s">
        <v>1</v>
      </c>
      <c r="C23" t="s">
        <v>1701</v>
      </c>
      <c r="D23" t="s">
        <v>1705</v>
      </c>
      <c r="E23" t="s">
        <v>1703</v>
      </c>
      <c r="F23" t="s">
        <v>1743</v>
      </c>
      <c r="H23" t="str">
        <f>INDEX('Vensim Variables'!$B:$B,MATCH(EPS!$B23,'Vensim Variables'!$A:$A,0))</f>
        <v>g pollutant</v>
      </c>
      <c r="I23" t="str">
        <f t="shared" si="0"/>
        <v>VOC</v>
      </c>
      <c r="J23">
        <f>INDEX(NoSettings!$C:$C,MATCH(EPS!$A23,NoSettings!$A:$A,0))</f>
        <v>176602000</v>
      </c>
      <c r="K23">
        <f>INDEX(GWP!$C$2:$C$13,MATCH(EPS!I23,GWP!$B$2:$B$13,0))</f>
        <v>0</v>
      </c>
      <c r="L23" s="4">
        <f t="shared" si="1"/>
        <v>0</v>
      </c>
    </row>
    <row r="24" spans="1:12" hidden="1">
      <c r="A24" t="s">
        <v>42</v>
      </c>
      <c r="B24" t="s">
        <v>1</v>
      </c>
      <c r="C24" t="s">
        <v>1701</v>
      </c>
      <c r="D24" t="s">
        <v>1705</v>
      </c>
      <c r="E24" t="s">
        <v>1703</v>
      </c>
      <c r="F24" t="s">
        <v>1744</v>
      </c>
      <c r="H24" t="str">
        <f>INDEX('Vensim Variables'!$B:$B,MATCH(EPS!$B24,'Vensim Variables'!$A:$A,0))</f>
        <v>g pollutant</v>
      </c>
      <c r="I24" t="str">
        <f t="shared" si="0"/>
        <v>VOC</v>
      </c>
      <c r="J24">
        <f>INDEX(NoSettings!$C:$C,MATCH(EPS!$A24,NoSettings!$A:$A,0))</f>
        <v>695565000000</v>
      </c>
      <c r="K24">
        <f>INDEX(GWP!$C$2:$C$13,MATCH(EPS!I24,GWP!$B$2:$B$13,0))</f>
        <v>0</v>
      </c>
      <c r="L24" s="4">
        <f t="shared" si="1"/>
        <v>0</v>
      </c>
    </row>
    <row r="25" spans="1:12" hidden="1">
      <c r="A25" t="s">
        <v>43</v>
      </c>
      <c r="B25" t="s">
        <v>1</v>
      </c>
      <c r="C25" t="s">
        <v>1701</v>
      </c>
      <c r="D25" t="s">
        <v>1705</v>
      </c>
      <c r="E25" t="s">
        <v>1703</v>
      </c>
      <c r="F25" t="s">
        <v>1745</v>
      </c>
      <c r="H25" t="str">
        <f>INDEX('Vensim Variables'!$B:$B,MATCH(EPS!$B25,'Vensim Variables'!$A:$A,0))</f>
        <v>g pollutant</v>
      </c>
      <c r="I25" t="str">
        <f t="shared" si="0"/>
        <v>VOC</v>
      </c>
      <c r="J25">
        <f>INDEX(NoSettings!$C:$C,MATCH(EPS!$A25,NoSettings!$A:$A,0))</f>
        <v>3361830000</v>
      </c>
      <c r="K25">
        <f>INDEX(GWP!$C$2:$C$13,MATCH(EPS!I25,GWP!$B$2:$B$13,0))</f>
        <v>0</v>
      </c>
      <c r="L25" s="4">
        <f t="shared" si="1"/>
        <v>0</v>
      </c>
    </row>
    <row r="26" spans="1:12" hidden="1">
      <c r="A26" t="s">
        <v>44</v>
      </c>
      <c r="B26" t="s">
        <v>1</v>
      </c>
      <c r="C26" t="s">
        <v>1701</v>
      </c>
      <c r="D26" t="s">
        <v>1705</v>
      </c>
      <c r="E26" t="s">
        <v>1703</v>
      </c>
      <c r="F26" t="s">
        <v>1746</v>
      </c>
      <c r="H26" t="str">
        <f>INDEX('Vensim Variables'!$B:$B,MATCH(EPS!$B26,'Vensim Variables'!$A:$A,0))</f>
        <v>g pollutant</v>
      </c>
      <c r="I26" t="str">
        <f t="shared" si="0"/>
        <v>VOC</v>
      </c>
      <c r="J26">
        <f>INDEX(NoSettings!$C:$C,MATCH(EPS!$A26,NoSettings!$A:$A,0))</f>
        <v>58350900000</v>
      </c>
      <c r="K26">
        <f>INDEX(GWP!$C$2:$C$13,MATCH(EPS!I26,GWP!$B$2:$B$13,0))</f>
        <v>0</v>
      </c>
      <c r="L26" s="4">
        <f t="shared" si="1"/>
        <v>0</v>
      </c>
    </row>
    <row r="27" spans="1:12" hidden="1">
      <c r="A27" t="s">
        <v>45</v>
      </c>
      <c r="B27" t="s">
        <v>1</v>
      </c>
      <c r="C27" t="s">
        <v>1701</v>
      </c>
      <c r="D27" t="s">
        <v>1705</v>
      </c>
      <c r="E27" t="s">
        <v>1703</v>
      </c>
      <c r="F27" t="s">
        <v>1747</v>
      </c>
      <c r="H27" t="str">
        <f>INDEX('Vensim Variables'!$B:$B,MATCH(EPS!$B27,'Vensim Variables'!$A:$A,0))</f>
        <v>g pollutant</v>
      </c>
      <c r="I27" t="str">
        <f t="shared" si="0"/>
        <v>VOC</v>
      </c>
      <c r="J27">
        <f>INDEX(NoSettings!$C:$C,MATCH(EPS!$A27,NoSettings!$A:$A,0))</f>
        <v>104597000</v>
      </c>
      <c r="K27">
        <f>INDEX(GWP!$C$2:$C$13,MATCH(EPS!I27,GWP!$B$2:$B$13,0))</f>
        <v>0</v>
      </c>
      <c r="L27" s="4">
        <f t="shared" si="1"/>
        <v>0</v>
      </c>
    </row>
    <row r="28" spans="1:12" hidden="1">
      <c r="A28" t="s">
        <v>46</v>
      </c>
      <c r="B28" t="s">
        <v>1</v>
      </c>
      <c r="C28" t="s">
        <v>1701</v>
      </c>
      <c r="D28" t="s">
        <v>1705</v>
      </c>
      <c r="E28" t="s">
        <v>1703</v>
      </c>
      <c r="F28" t="s">
        <v>1748</v>
      </c>
      <c r="H28" t="str">
        <f>INDEX('Vensim Variables'!$B:$B,MATCH(EPS!$B28,'Vensim Variables'!$A:$A,0))</f>
        <v>g pollutant</v>
      </c>
      <c r="I28" t="str">
        <f t="shared" si="0"/>
        <v>VOC</v>
      </c>
      <c r="J28">
        <f>INDEX(NoSettings!$C:$C,MATCH(EPS!$A28,NoSettings!$A:$A,0))</f>
        <v>0</v>
      </c>
      <c r="K28">
        <f>INDEX(GWP!$C$2:$C$13,MATCH(EPS!I28,GWP!$B$2:$B$13,0))</f>
        <v>0</v>
      </c>
      <c r="L28" s="4">
        <f t="shared" si="1"/>
        <v>0</v>
      </c>
    </row>
    <row r="29" spans="1:12" hidden="1">
      <c r="A29" t="s">
        <v>47</v>
      </c>
      <c r="B29" t="s">
        <v>1</v>
      </c>
      <c r="C29" t="s">
        <v>1701</v>
      </c>
      <c r="D29" t="s">
        <v>1705</v>
      </c>
      <c r="E29" t="s">
        <v>1703</v>
      </c>
      <c r="F29" t="s">
        <v>1749</v>
      </c>
      <c r="H29" t="str">
        <f>INDEX('Vensim Variables'!$B:$B,MATCH(EPS!$B29,'Vensim Variables'!$A:$A,0))</f>
        <v>g pollutant</v>
      </c>
      <c r="I29" t="str">
        <f t="shared" si="0"/>
        <v>VOC</v>
      </c>
      <c r="J29">
        <f>INDEX(NoSettings!$C:$C,MATCH(EPS!$A29,NoSettings!$A:$A,0))</f>
        <v>0</v>
      </c>
      <c r="K29">
        <f>INDEX(GWP!$C$2:$C$13,MATCH(EPS!I29,GWP!$B$2:$B$13,0))</f>
        <v>0</v>
      </c>
      <c r="L29" s="4">
        <f t="shared" si="1"/>
        <v>0</v>
      </c>
    </row>
    <row r="30" spans="1:12" hidden="1">
      <c r="A30" t="s">
        <v>48</v>
      </c>
      <c r="B30" t="s">
        <v>1</v>
      </c>
      <c r="C30" t="s">
        <v>1701</v>
      </c>
      <c r="D30" t="s">
        <v>1705</v>
      </c>
      <c r="E30" t="s">
        <v>1703</v>
      </c>
      <c r="F30" t="s">
        <v>1750</v>
      </c>
      <c r="H30" t="str">
        <f>INDEX('Vensim Variables'!$B:$B,MATCH(EPS!$B30,'Vensim Variables'!$A:$A,0))</f>
        <v>g pollutant</v>
      </c>
      <c r="I30" t="str">
        <f t="shared" si="0"/>
        <v>VOC</v>
      </c>
      <c r="J30">
        <f>INDEX(NoSettings!$C:$C,MATCH(EPS!$A30,NoSettings!$A:$A,0))</f>
        <v>220848000</v>
      </c>
      <c r="K30">
        <f>INDEX(GWP!$C$2:$C$13,MATCH(EPS!I30,GWP!$B$2:$B$13,0))</f>
        <v>0</v>
      </c>
      <c r="L30" s="4">
        <f t="shared" si="1"/>
        <v>0</v>
      </c>
    </row>
    <row r="31" spans="1:12" hidden="1">
      <c r="A31" t="s">
        <v>49</v>
      </c>
      <c r="B31" t="s">
        <v>1</v>
      </c>
      <c r="C31" t="s">
        <v>1701</v>
      </c>
      <c r="D31" t="s">
        <v>1705</v>
      </c>
      <c r="E31" t="s">
        <v>1703</v>
      </c>
      <c r="F31" t="s">
        <v>1751</v>
      </c>
      <c r="H31" t="str">
        <f>INDEX('Vensim Variables'!$B:$B,MATCH(EPS!$B31,'Vensim Variables'!$A:$A,0))</f>
        <v>g pollutant</v>
      </c>
      <c r="I31" t="str">
        <f t="shared" si="0"/>
        <v>VOC</v>
      </c>
      <c r="J31">
        <f>INDEX(NoSettings!$C:$C,MATCH(EPS!$A31,NoSettings!$A:$A,0))</f>
        <v>0</v>
      </c>
      <c r="K31">
        <f>INDEX(GWP!$C$2:$C$13,MATCH(EPS!I31,GWP!$B$2:$B$13,0))</f>
        <v>0</v>
      </c>
      <c r="L31" s="4">
        <f t="shared" si="1"/>
        <v>0</v>
      </c>
    </row>
    <row r="32" spans="1:12" hidden="1">
      <c r="A32" t="s">
        <v>50</v>
      </c>
      <c r="B32" t="s">
        <v>1</v>
      </c>
      <c r="C32" t="s">
        <v>1701</v>
      </c>
      <c r="D32" t="s">
        <v>1705</v>
      </c>
      <c r="E32" t="s">
        <v>1704</v>
      </c>
      <c r="F32" t="s">
        <v>1742</v>
      </c>
      <c r="H32" t="str">
        <f>INDEX('Vensim Variables'!$B:$B,MATCH(EPS!$B32,'Vensim Variables'!$A:$A,0))</f>
        <v>g pollutant</v>
      </c>
      <c r="I32" t="str">
        <f t="shared" si="0"/>
        <v>VOC</v>
      </c>
      <c r="J32">
        <f>INDEX(NoSettings!$C:$C,MATCH(EPS!$A32,NoSettings!$A:$A,0))</f>
        <v>0</v>
      </c>
      <c r="K32">
        <f>INDEX(GWP!$C$2:$C$13,MATCH(EPS!I32,GWP!$B$2:$B$13,0))</f>
        <v>0</v>
      </c>
      <c r="L32" s="4">
        <f t="shared" si="1"/>
        <v>0</v>
      </c>
    </row>
    <row r="33" spans="1:12" hidden="1">
      <c r="A33" t="s">
        <v>51</v>
      </c>
      <c r="B33" t="s">
        <v>1</v>
      </c>
      <c r="C33" t="s">
        <v>1701</v>
      </c>
      <c r="D33" t="s">
        <v>1705</v>
      </c>
      <c r="E33" t="s">
        <v>1704</v>
      </c>
      <c r="F33" t="s">
        <v>1743</v>
      </c>
      <c r="H33" t="str">
        <f>INDEX('Vensim Variables'!$B:$B,MATCH(EPS!$B33,'Vensim Variables'!$A:$A,0))</f>
        <v>g pollutant</v>
      </c>
      <c r="I33" t="str">
        <f t="shared" si="0"/>
        <v>VOC</v>
      </c>
      <c r="J33">
        <f>INDEX(NoSettings!$C:$C,MATCH(EPS!$A33,NoSettings!$A:$A,0))</f>
        <v>63532400</v>
      </c>
      <c r="K33">
        <f>INDEX(GWP!$C$2:$C$13,MATCH(EPS!I33,GWP!$B$2:$B$13,0))</f>
        <v>0</v>
      </c>
      <c r="L33" s="4">
        <f t="shared" si="1"/>
        <v>0</v>
      </c>
    </row>
    <row r="34" spans="1:12" hidden="1">
      <c r="A34" t="s">
        <v>52</v>
      </c>
      <c r="B34" t="s">
        <v>1</v>
      </c>
      <c r="C34" t="s">
        <v>1701</v>
      </c>
      <c r="D34" t="s">
        <v>1705</v>
      </c>
      <c r="E34" t="s">
        <v>1704</v>
      </c>
      <c r="F34" t="s">
        <v>1744</v>
      </c>
      <c r="H34" t="str">
        <f>INDEX('Vensim Variables'!$B:$B,MATCH(EPS!$B34,'Vensim Variables'!$A:$A,0))</f>
        <v>g pollutant</v>
      </c>
      <c r="I34" t="str">
        <f t="shared" si="0"/>
        <v>VOC</v>
      </c>
      <c r="J34">
        <f>INDEX(NoSettings!$C:$C,MATCH(EPS!$A34,NoSettings!$A:$A,0))</f>
        <v>70812000000</v>
      </c>
      <c r="K34">
        <f>INDEX(GWP!$C$2:$C$13,MATCH(EPS!I34,GWP!$B$2:$B$13,0))</f>
        <v>0</v>
      </c>
      <c r="L34" s="4">
        <f t="shared" si="1"/>
        <v>0</v>
      </c>
    </row>
    <row r="35" spans="1:12" hidden="1">
      <c r="A35" t="s">
        <v>53</v>
      </c>
      <c r="B35" t="s">
        <v>1</v>
      </c>
      <c r="C35" t="s">
        <v>1701</v>
      </c>
      <c r="D35" t="s">
        <v>1705</v>
      </c>
      <c r="E35" t="s">
        <v>1704</v>
      </c>
      <c r="F35" t="s">
        <v>1745</v>
      </c>
      <c r="H35" t="str">
        <f>INDEX('Vensim Variables'!$B:$B,MATCH(EPS!$B35,'Vensim Variables'!$A:$A,0))</f>
        <v>g pollutant</v>
      </c>
      <c r="I35" t="str">
        <f t="shared" si="0"/>
        <v>VOC</v>
      </c>
      <c r="J35">
        <f>INDEX(NoSettings!$C:$C,MATCH(EPS!$A35,NoSettings!$A:$A,0))</f>
        <v>72511900000</v>
      </c>
      <c r="K35">
        <f>INDEX(GWP!$C$2:$C$13,MATCH(EPS!I35,GWP!$B$2:$B$13,0))</f>
        <v>0</v>
      </c>
      <c r="L35" s="4">
        <f t="shared" si="1"/>
        <v>0</v>
      </c>
    </row>
    <row r="36" spans="1:12" hidden="1">
      <c r="A36" t="s">
        <v>54</v>
      </c>
      <c r="B36" t="s">
        <v>1</v>
      </c>
      <c r="C36" t="s">
        <v>1701</v>
      </c>
      <c r="D36" t="s">
        <v>1705</v>
      </c>
      <c r="E36" t="s">
        <v>1704</v>
      </c>
      <c r="F36" t="s">
        <v>1746</v>
      </c>
      <c r="H36" t="str">
        <f>INDEX('Vensim Variables'!$B:$B,MATCH(EPS!$B36,'Vensim Variables'!$A:$A,0))</f>
        <v>g pollutant</v>
      </c>
      <c r="I36" t="str">
        <f t="shared" si="0"/>
        <v>VOC</v>
      </c>
      <c r="J36">
        <f>INDEX(NoSettings!$C:$C,MATCH(EPS!$A36,NoSettings!$A:$A,0))</f>
        <v>5940640000</v>
      </c>
      <c r="K36">
        <f>INDEX(GWP!$C$2:$C$13,MATCH(EPS!I36,GWP!$B$2:$B$13,0))</f>
        <v>0</v>
      </c>
      <c r="L36" s="4">
        <f t="shared" si="1"/>
        <v>0</v>
      </c>
    </row>
    <row r="37" spans="1:12" hidden="1">
      <c r="A37" t="s">
        <v>55</v>
      </c>
      <c r="B37" t="s">
        <v>1</v>
      </c>
      <c r="C37" t="s">
        <v>1701</v>
      </c>
      <c r="D37" t="s">
        <v>1705</v>
      </c>
      <c r="E37" t="s">
        <v>1704</v>
      </c>
      <c r="F37" t="s">
        <v>1747</v>
      </c>
      <c r="H37" t="str">
        <f>INDEX('Vensim Variables'!$B:$B,MATCH(EPS!$B37,'Vensim Variables'!$A:$A,0))</f>
        <v>g pollutant</v>
      </c>
      <c r="I37" t="str">
        <f t="shared" si="0"/>
        <v>VOC</v>
      </c>
      <c r="J37">
        <f>INDEX(NoSettings!$C:$C,MATCH(EPS!$A37,NoSettings!$A:$A,0))</f>
        <v>2256080000</v>
      </c>
      <c r="K37">
        <f>INDEX(GWP!$C$2:$C$13,MATCH(EPS!I37,GWP!$B$2:$B$13,0))</f>
        <v>0</v>
      </c>
      <c r="L37" s="4">
        <f t="shared" si="1"/>
        <v>0</v>
      </c>
    </row>
    <row r="38" spans="1:12" hidden="1">
      <c r="A38" t="s">
        <v>56</v>
      </c>
      <c r="B38" t="s">
        <v>1</v>
      </c>
      <c r="C38" t="s">
        <v>1701</v>
      </c>
      <c r="D38" t="s">
        <v>1705</v>
      </c>
      <c r="E38" t="s">
        <v>1704</v>
      </c>
      <c r="F38" t="s">
        <v>1748</v>
      </c>
      <c r="H38" t="str">
        <f>INDEX('Vensim Variables'!$B:$B,MATCH(EPS!$B38,'Vensim Variables'!$A:$A,0))</f>
        <v>g pollutant</v>
      </c>
      <c r="I38" t="str">
        <f t="shared" si="0"/>
        <v>VOC</v>
      </c>
      <c r="J38">
        <f>INDEX(NoSettings!$C:$C,MATCH(EPS!$A38,NoSettings!$A:$A,0))</f>
        <v>0</v>
      </c>
      <c r="K38">
        <f>INDEX(GWP!$C$2:$C$13,MATCH(EPS!I38,GWP!$B$2:$B$13,0))</f>
        <v>0</v>
      </c>
      <c r="L38" s="4">
        <f t="shared" si="1"/>
        <v>0</v>
      </c>
    </row>
    <row r="39" spans="1:12" hidden="1">
      <c r="A39" t="s">
        <v>57</v>
      </c>
      <c r="B39" t="s">
        <v>1</v>
      </c>
      <c r="C39" t="s">
        <v>1701</v>
      </c>
      <c r="D39" t="s">
        <v>1705</v>
      </c>
      <c r="E39" t="s">
        <v>1704</v>
      </c>
      <c r="F39" t="s">
        <v>1749</v>
      </c>
      <c r="H39" t="str">
        <f>INDEX('Vensim Variables'!$B:$B,MATCH(EPS!$B39,'Vensim Variables'!$A:$A,0))</f>
        <v>g pollutant</v>
      </c>
      <c r="I39" t="str">
        <f t="shared" si="0"/>
        <v>VOC</v>
      </c>
      <c r="J39">
        <f>INDEX(NoSettings!$C:$C,MATCH(EPS!$A39,NoSettings!$A:$A,0))</f>
        <v>0</v>
      </c>
      <c r="K39">
        <f>INDEX(GWP!$C$2:$C$13,MATCH(EPS!I39,GWP!$B$2:$B$13,0))</f>
        <v>0</v>
      </c>
      <c r="L39" s="4">
        <f t="shared" si="1"/>
        <v>0</v>
      </c>
    </row>
    <row r="40" spans="1:12" hidden="1">
      <c r="A40" t="s">
        <v>58</v>
      </c>
      <c r="B40" t="s">
        <v>1</v>
      </c>
      <c r="C40" t="s">
        <v>1701</v>
      </c>
      <c r="D40" t="s">
        <v>1705</v>
      </c>
      <c r="E40" t="s">
        <v>1704</v>
      </c>
      <c r="F40" t="s">
        <v>1750</v>
      </c>
      <c r="H40" t="str">
        <f>INDEX('Vensim Variables'!$B:$B,MATCH(EPS!$B40,'Vensim Variables'!$A:$A,0))</f>
        <v>g pollutant</v>
      </c>
      <c r="I40" t="str">
        <f t="shared" si="0"/>
        <v>VOC</v>
      </c>
      <c r="J40">
        <f>INDEX(NoSettings!$C:$C,MATCH(EPS!$A40,NoSettings!$A:$A,0))</f>
        <v>30565300</v>
      </c>
      <c r="K40">
        <f>INDEX(GWP!$C$2:$C$13,MATCH(EPS!I40,GWP!$B$2:$B$13,0))</f>
        <v>0</v>
      </c>
      <c r="L40" s="4">
        <f t="shared" si="1"/>
        <v>0</v>
      </c>
    </row>
    <row r="41" spans="1:12" hidden="1">
      <c r="A41" t="s">
        <v>59</v>
      </c>
      <c r="B41" t="s">
        <v>1</v>
      </c>
      <c r="C41" t="s">
        <v>1701</v>
      </c>
      <c r="D41" t="s">
        <v>1705</v>
      </c>
      <c r="E41" t="s">
        <v>1704</v>
      </c>
      <c r="F41" t="s">
        <v>1751</v>
      </c>
      <c r="H41" t="str">
        <f>INDEX('Vensim Variables'!$B:$B,MATCH(EPS!$B41,'Vensim Variables'!$A:$A,0))</f>
        <v>g pollutant</v>
      </c>
      <c r="I41" t="str">
        <f t="shared" si="0"/>
        <v>VOC</v>
      </c>
      <c r="J41">
        <f>INDEX(NoSettings!$C:$C,MATCH(EPS!$A41,NoSettings!$A:$A,0))</f>
        <v>0</v>
      </c>
      <c r="K41">
        <f>INDEX(GWP!$C$2:$C$13,MATCH(EPS!I41,GWP!$B$2:$B$13,0))</f>
        <v>0</v>
      </c>
      <c r="L41" s="4">
        <f t="shared" si="1"/>
        <v>0</v>
      </c>
    </row>
    <row r="42" spans="1:12" hidden="1">
      <c r="A42" t="s">
        <v>60</v>
      </c>
      <c r="B42" t="s">
        <v>1</v>
      </c>
      <c r="C42" t="s">
        <v>1701</v>
      </c>
      <c r="D42" t="s">
        <v>1706</v>
      </c>
      <c r="E42" t="s">
        <v>1703</v>
      </c>
      <c r="F42" t="s">
        <v>1742</v>
      </c>
      <c r="H42" t="str">
        <f>INDEX('Vensim Variables'!$B:$B,MATCH(EPS!$B42,'Vensim Variables'!$A:$A,0))</f>
        <v>g pollutant</v>
      </c>
      <c r="I42" t="str">
        <f t="shared" si="0"/>
        <v>CO</v>
      </c>
      <c r="J42">
        <f>INDEX(NoSettings!$C:$C,MATCH(EPS!$A42,NoSettings!$A:$A,0))</f>
        <v>0</v>
      </c>
      <c r="K42">
        <f>INDEX(GWP!$C$2:$C$13,MATCH(EPS!I42,GWP!$B$2:$B$13,0))</f>
        <v>0</v>
      </c>
      <c r="L42" s="4">
        <f t="shared" si="1"/>
        <v>0</v>
      </c>
    </row>
    <row r="43" spans="1:12" hidden="1">
      <c r="A43" t="s">
        <v>61</v>
      </c>
      <c r="B43" t="s">
        <v>1</v>
      </c>
      <c r="C43" t="s">
        <v>1701</v>
      </c>
      <c r="D43" t="s">
        <v>1706</v>
      </c>
      <c r="E43" t="s">
        <v>1703</v>
      </c>
      <c r="F43" t="s">
        <v>1743</v>
      </c>
      <c r="H43" t="str">
        <f>INDEX('Vensim Variables'!$B:$B,MATCH(EPS!$B43,'Vensim Variables'!$A:$A,0))</f>
        <v>g pollutant</v>
      </c>
      <c r="I43" t="str">
        <f t="shared" si="0"/>
        <v>CO</v>
      </c>
      <c r="J43">
        <f>INDEX(NoSettings!$C:$C,MATCH(EPS!$A43,NoSettings!$A:$A,0))</f>
        <v>2755160000</v>
      </c>
      <c r="K43">
        <f>INDEX(GWP!$C$2:$C$13,MATCH(EPS!I43,GWP!$B$2:$B$13,0))</f>
        <v>0</v>
      </c>
      <c r="L43" s="4">
        <f t="shared" si="1"/>
        <v>0</v>
      </c>
    </row>
    <row r="44" spans="1:12" hidden="1">
      <c r="A44" t="s">
        <v>62</v>
      </c>
      <c r="B44" t="s">
        <v>1</v>
      </c>
      <c r="C44" t="s">
        <v>1701</v>
      </c>
      <c r="D44" t="s">
        <v>1706</v>
      </c>
      <c r="E44" t="s">
        <v>1703</v>
      </c>
      <c r="F44" t="s">
        <v>1744</v>
      </c>
      <c r="H44" t="str">
        <f>INDEX('Vensim Variables'!$B:$B,MATCH(EPS!$B44,'Vensim Variables'!$A:$A,0))</f>
        <v>g pollutant</v>
      </c>
      <c r="I44" t="str">
        <f t="shared" si="0"/>
        <v>CO</v>
      </c>
      <c r="J44">
        <f>INDEX(NoSettings!$C:$C,MATCH(EPS!$A44,NoSettings!$A:$A,0))</f>
        <v>10800100000000</v>
      </c>
      <c r="K44">
        <f>INDEX(GWP!$C$2:$C$13,MATCH(EPS!I44,GWP!$B$2:$B$13,0))</f>
        <v>0</v>
      </c>
      <c r="L44" s="4">
        <f t="shared" si="1"/>
        <v>0</v>
      </c>
    </row>
    <row r="45" spans="1:12" hidden="1">
      <c r="A45" t="s">
        <v>63</v>
      </c>
      <c r="B45" t="s">
        <v>1</v>
      </c>
      <c r="C45" t="s">
        <v>1701</v>
      </c>
      <c r="D45" t="s">
        <v>1706</v>
      </c>
      <c r="E45" t="s">
        <v>1703</v>
      </c>
      <c r="F45" t="s">
        <v>1745</v>
      </c>
      <c r="H45" t="str">
        <f>INDEX('Vensim Variables'!$B:$B,MATCH(EPS!$B45,'Vensim Variables'!$A:$A,0))</f>
        <v>g pollutant</v>
      </c>
      <c r="I45" t="str">
        <f t="shared" si="0"/>
        <v>CO</v>
      </c>
      <c r="J45">
        <f>INDEX(NoSettings!$C:$C,MATCH(EPS!$A45,NoSettings!$A:$A,0))</f>
        <v>25727000000</v>
      </c>
      <c r="K45">
        <f>INDEX(GWP!$C$2:$C$13,MATCH(EPS!I45,GWP!$B$2:$B$13,0))</f>
        <v>0</v>
      </c>
      <c r="L45" s="4">
        <f t="shared" si="1"/>
        <v>0</v>
      </c>
    </row>
    <row r="46" spans="1:12" hidden="1">
      <c r="A46" t="s">
        <v>64</v>
      </c>
      <c r="B46" t="s">
        <v>1</v>
      </c>
      <c r="C46" t="s">
        <v>1701</v>
      </c>
      <c r="D46" t="s">
        <v>1706</v>
      </c>
      <c r="E46" t="s">
        <v>1703</v>
      </c>
      <c r="F46" t="s">
        <v>1746</v>
      </c>
      <c r="H46" t="str">
        <f>INDEX('Vensim Variables'!$B:$B,MATCH(EPS!$B46,'Vensim Variables'!$A:$A,0))</f>
        <v>g pollutant</v>
      </c>
      <c r="I46" t="str">
        <f t="shared" si="0"/>
        <v>CO</v>
      </c>
      <c r="J46">
        <f>INDEX(NoSettings!$C:$C,MATCH(EPS!$A46,NoSettings!$A:$A,0))</f>
        <v>906022000000</v>
      </c>
      <c r="K46">
        <f>INDEX(GWP!$C$2:$C$13,MATCH(EPS!I46,GWP!$B$2:$B$13,0))</f>
        <v>0</v>
      </c>
      <c r="L46" s="4">
        <f t="shared" si="1"/>
        <v>0</v>
      </c>
    </row>
    <row r="47" spans="1:12" hidden="1">
      <c r="A47" t="s">
        <v>65</v>
      </c>
      <c r="B47" t="s">
        <v>1</v>
      </c>
      <c r="C47" t="s">
        <v>1701</v>
      </c>
      <c r="D47" t="s">
        <v>1706</v>
      </c>
      <c r="E47" t="s">
        <v>1703</v>
      </c>
      <c r="F47" t="s">
        <v>1747</v>
      </c>
      <c r="H47" t="str">
        <f>INDEX('Vensim Variables'!$B:$B,MATCH(EPS!$B47,'Vensim Variables'!$A:$A,0))</f>
        <v>g pollutant</v>
      </c>
      <c r="I47" t="str">
        <f t="shared" si="0"/>
        <v>CO</v>
      </c>
      <c r="J47">
        <f>INDEX(NoSettings!$C:$C,MATCH(EPS!$A47,NoSettings!$A:$A,0))</f>
        <v>800449000</v>
      </c>
      <c r="K47">
        <f>INDEX(GWP!$C$2:$C$13,MATCH(EPS!I47,GWP!$B$2:$B$13,0))</f>
        <v>0</v>
      </c>
      <c r="L47" s="4">
        <f t="shared" si="1"/>
        <v>0</v>
      </c>
    </row>
    <row r="48" spans="1:12" hidden="1">
      <c r="A48" t="s">
        <v>66</v>
      </c>
      <c r="B48" t="s">
        <v>1</v>
      </c>
      <c r="C48" t="s">
        <v>1701</v>
      </c>
      <c r="D48" t="s">
        <v>1706</v>
      </c>
      <c r="E48" t="s">
        <v>1703</v>
      </c>
      <c r="F48" t="s">
        <v>1748</v>
      </c>
      <c r="H48" t="str">
        <f>INDEX('Vensim Variables'!$B:$B,MATCH(EPS!$B48,'Vensim Variables'!$A:$A,0))</f>
        <v>g pollutant</v>
      </c>
      <c r="I48" t="str">
        <f t="shared" si="0"/>
        <v>CO</v>
      </c>
      <c r="J48">
        <f>INDEX(NoSettings!$C:$C,MATCH(EPS!$A48,NoSettings!$A:$A,0))</f>
        <v>0</v>
      </c>
      <c r="K48">
        <f>INDEX(GWP!$C$2:$C$13,MATCH(EPS!I48,GWP!$B$2:$B$13,0))</f>
        <v>0</v>
      </c>
      <c r="L48" s="4">
        <f t="shared" si="1"/>
        <v>0</v>
      </c>
    </row>
    <row r="49" spans="1:12" hidden="1">
      <c r="A49" t="s">
        <v>67</v>
      </c>
      <c r="B49" t="s">
        <v>1</v>
      </c>
      <c r="C49" t="s">
        <v>1701</v>
      </c>
      <c r="D49" t="s">
        <v>1706</v>
      </c>
      <c r="E49" t="s">
        <v>1703</v>
      </c>
      <c r="F49" t="s">
        <v>1749</v>
      </c>
      <c r="H49" t="str">
        <f>INDEX('Vensim Variables'!$B:$B,MATCH(EPS!$B49,'Vensim Variables'!$A:$A,0))</f>
        <v>g pollutant</v>
      </c>
      <c r="I49" t="str">
        <f t="shared" si="0"/>
        <v>CO</v>
      </c>
      <c r="J49">
        <f>INDEX(NoSettings!$C:$C,MATCH(EPS!$A49,NoSettings!$A:$A,0))</f>
        <v>0</v>
      </c>
      <c r="K49">
        <f>INDEX(GWP!$C$2:$C$13,MATCH(EPS!I49,GWP!$B$2:$B$13,0))</f>
        <v>0</v>
      </c>
      <c r="L49" s="4">
        <f t="shared" si="1"/>
        <v>0</v>
      </c>
    </row>
    <row r="50" spans="1:12" hidden="1">
      <c r="A50" t="s">
        <v>68</v>
      </c>
      <c r="B50" t="s">
        <v>1</v>
      </c>
      <c r="C50" t="s">
        <v>1701</v>
      </c>
      <c r="D50" t="s">
        <v>1706</v>
      </c>
      <c r="E50" t="s">
        <v>1703</v>
      </c>
      <c r="F50" t="s">
        <v>1750</v>
      </c>
      <c r="H50" t="str">
        <f>INDEX('Vensim Variables'!$B:$B,MATCH(EPS!$B50,'Vensim Variables'!$A:$A,0))</f>
        <v>g pollutant</v>
      </c>
      <c r="I50" t="str">
        <f t="shared" si="0"/>
        <v>CO</v>
      </c>
      <c r="J50">
        <f>INDEX(NoSettings!$C:$C,MATCH(EPS!$A50,NoSettings!$A:$A,0))</f>
        <v>2918530000</v>
      </c>
      <c r="K50">
        <f>INDEX(GWP!$C$2:$C$13,MATCH(EPS!I50,GWP!$B$2:$B$13,0))</f>
        <v>0</v>
      </c>
      <c r="L50" s="4">
        <f t="shared" si="1"/>
        <v>0</v>
      </c>
    </row>
    <row r="51" spans="1:12" hidden="1">
      <c r="A51" t="s">
        <v>69</v>
      </c>
      <c r="B51" t="s">
        <v>1</v>
      </c>
      <c r="C51" t="s">
        <v>1701</v>
      </c>
      <c r="D51" t="s">
        <v>1706</v>
      </c>
      <c r="E51" t="s">
        <v>1703</v>
      </c>
      <c r="F51" t="s">
        <v>1751</v>
      </c>
      <c r="H51" t="str">
        <f>INDEX('Vensim Variables'!$B:$B,MATCH(EPS!$B51,'Vensim Variables'!$A:$A,0))</f>
        <v>g pollutant</v>
      </c>
      <c r="I51" t="str">
        <f t="shared" si="0"/>
        <v>CO</v>
      </c>
      <c r="J51">
        <f>INDEX(NoSettings!$C:$C,MATCH(EPS!$A51,NoSettings!$A:$A,0))</f>
        <v>0</v>
      </c>
      <c r="K51">
        <f>INDEX(GWP!$C$2:$C$13,MATCH(EPS!I51,GWP!$B$2:$B$13,0))</f>
        <v>0</v>
      </c>
      <c r="L51" s="4">
        <f t="shared" si="1"/>
        <v>0</v>
      </c>
    </row>
    <row r="52" spans="1:12" hidden="1">
      <c r="A52" t="s">
        <v>70</v>
      </c>
      <c r="B52" t="s">
        <v>1</v>
      </c>
      <c r="C52" t="s">
        <v>1701</v>
      </c>
      <c r="D52" t="s">
        <v>1706</v>
      </c>
      <c r="E52" t="s">
        <v>1704</v>
      </c>
      <c r="F52" t="s">
        <v>1742</v>
      </c>
      <c r="H52" t="str">
        <f>INDEX('Vensim Variables'!$B:$B,MATCH(EPS!$B52,'Vensim Variables'!$A:$A,0))</f>
        <v>g pollutant</v>
      </c>
      <c r="I52" t="str">
        <f t="shared" si="0"/>
        <v>CO</v>
      </c>
      <c r="J52">
        <f>INDEX(NoSettings!$C:$C,MATCH(EPS!$A52,NoSettings!$A:$A,0))</f>
        <v>0</v>
      </c>
      <c r="K52">
        <f>INDEX(GWP!$C$2:$C$13,MATCH(EPS!I52,GWP!$B$2:$B$13,0))</f>
        <v>0</v>
      </c>
      <c r="L52" s="4">
        <f t="shared" si="1"/>
        <v>0</v>
      </c>
    </row>
    <row r="53" spans="1:12" hidden="1">
      <c r="A53" t="s">
        <v>71</v>
      </c>
      <c r="B53" t="s">
        <v>1</v>
      </c>
      <c r="C53" t="s">
        <v>1701</v>
      </c>
      <c r="D53" t="s">
        <v>1706</v>
      </c>
      <c r="E53" t="s">
        <v>1704</v>
      </c>
      <c r="F53" t="s">
        <v>1743</v>
      </c>
      <c r="H53" t="str">
        <f>INDEX('Vensim Variables'!$B:$B,MATCH(EPS!$B53,'Vensim Variables'!$A:$A,0))</f>
        <v>g pollutant</v>
      </c>
      <c r="I53" t="str">
        <f t="shared" si="0"/>
        <v>CO</v>
      </c>
      <c r="J53">
        <f>INDEX(NoSettings!$C:$C,MATCH(EPS!$A53,NoSettings!$A:$A,0))</f>
        <v>991170000</v>
      </c>
      <c r="K53">
        <f>INDEX(GWP!$C$2:$C$13,MATCH(EPS!I53,GWP!$B$2:$B$13,0))</f>
        <v>0</v>
      </c>
      <c r="L53" s="4">
        <f t="shared" si="1"/>
        <v>0</v>
      </c>
    </row>
    <row r="54" spans="1:12" hidden="1">
      <c r="A54" t="s">
        <v>72</v>
      </c>
      <c r="B54" t="s">
        <v>1</v>
      </c>
      <c r="C54" t="s">
        <v>1701</v>
      </c>
      <c r="D54" t="s">
        <v>1706</v>
      </c>
      <c r="E54" t="s">
        <v>1704</v>
      </c>
      <c r="F54" t="s">
        <v>1744</v>
      </c>
      <c r="H54" t="str">
        <f>INDEX('Vensim Variables'!$B:$B,MATCH(EPS!$B54,'Vensim Variables'!$A:$A,0))</f>
        <v>g pollutant</v>
      </c>
      <c r="I54" t="str">
        <f t="shared" si="0"/>
        <v>CO</v>
      </c>
      <c r="J54">
        <f>INDEX(NoSettings!$C:$C,MATCH(EPS!$A54,NoSettings!$A:$A,0))</f>
        <v>1099510000000</v>
      </c>
      <c r="K54">
        <f>INDEX(GWP!$C$2:$C$13,MATCH(EPS!I54,GWP!$B$2:$B$13,0))</f>
        <v>0</v>
      </c>
      <c r="L54" s="4">
        <f t="shared" si="1"/>
        <v>0</v>
      </c>
    </row>
    <row r="55" spans="1:12" hidden="1">
      <c r="A55" t="s">
        <v>73</v>
      </c>
      <c r="B55" t="s">
        <v>1</v>
      </c>
      <c r="C55" t="s">
        <v>1701</v>
      </c>
      <c r="D55" t="s">
        <v>1706</v>
      </c>
      <c r="E55" t="s">
        <v>1704</v>
      </c>
      <c r="F55" t="s">
        <v>1745</v>
      </c>
      <c r="H55" t="str">
        <f>INDEX('Vensim Variables'!$B:$B,MATCH(EPS!$B55,'Vensim Variables'!$A:$A,0))</f>
        <v>g pollutant</v>
      </c>
      <c r="I55" t="str">
        <f t="shared" si="0"/>
        <v>CO</v>
      </c>
      <c r="J55">
        <f>INDEX(NoSettings!$C:$C,MATCH(EPS!$A55,NoSettings!$A:$A,0))</f>
        <v>554911000000</v>
      </c>
      <c r="K55">
        <f>INDEX(GWP!$C$2:$C$13,MATCH(EPS!I55,GWP!$B$2:$B$13,0))</f>
        <v>0</v>
      </c>
      <c r="L55" s="4">
        <f t="shared" si="1"/>
        <v>0</v>
      </c>
    </row>
    <row r="56" spans="1:12" hidden="1">
      <c r="A56" t="s">
        <v>74</v>
      </c>
      <c r="B56" t="s">
        <v>1</v>
      </c>
      <c r="C56" t="s">
        <v>1701</v>
      </c>
      <c r="D56" t="s">
        <v>1706</v>
      </c>
      <c r="E56" t="s">
        <v>1704</v>
      </c>
      <c r="F56" t="s">
        <v>1746</v>
      </c>
      <c r="H56" t="str">
        <f>INDEX('Vensim Variables'!$B:$B,MATCH(EPS!$B56,'Vensim Variables'!$A:$A,0))</f>
        <v>g pollutant</v>
      </c>
      <c r="I56" t="str">
        <f t="shared" si="0"/>
        <v>CO</v>
      </c>
      <c r="J56">
        <f>INDEX(NoSettings!$C:$C,MATCH(EPS!$A56,NoSettings!$A:$A,0))</f>
        <v>92241100000</v>
      </c>
      <c r="K56">
        <f>INDEX(GWP!$C$2:$C$13,MATCH(EPS!I56,GWP!$B$2:$B$13,0))</f>
        <v>0</v>
      </c>
      <c r="L56" s="4">
        <f t="shared" si="1"/>
        <v>0</v>
      </c>
    </row>
    <row r="57" spans="1:12" hidden="1">
      <c r="A57" t="s">
        <v>75</v>
      </c>
      <c r="B57" t="s">
        <v>1</v>
      </c>
      <c r="C57" t="s">
        <v>1701</v>
      </c>
      <c r="D57" t="s">
        <v>1706</v>
      </c>
      <c r="E57" t="s">
        <v>1704</v>
      </c>
      <c r="F57" t="s">
        <v>1747</v>
      </c>
      <c r="H57" t="str">
        <f>INDEX('Vensim Variables'!$B:$B,MATCH(EPS!$B57,'Vensim Variables'!$A:$A,0))</f>
        <v>g pollutant</v>
      </c>
      <c r="I57" t="str">
        <f t="shared" si="0"/>
        <v>CO</v>
      </c>
      <c r="J57">
        <f>INDEX(NoSettings!$C:$C,MATCH(EPS!$A57,NoSettings!$A:$A,0))</f>
        <v>17265000000</v>
      </c>
      <c r="K57">
        <f>INDEX(GWP!$C$2:$C$13,MATCH(EPS!I57,GWP!$B$2:$B$13,0))</f>
        <v>0</v>
      </c>
      <c r="L57" s="4">
        <f t="shared" si="1"/>
        <v>0</v>
      </c>
    </row>
    <row r="58" spans="1:12" hidden="1">
      <c r="A58" t="s">
        <v>76</v>
      </c>
      <c r="B58" t="s">
        <v>1</v>
      </c>
      <c r="C58" t="s">
        <v>1701</v>
      </c>
      <c r="D58" t="s">
        <v>1706</v>
      </c>
      <c r="E58" t="s">
        <v>1704</v>
      </c>
      <c r="F58" t="s">
        <v>1748</v>
      </c>
      <c r="H58" t="str">
        <f>INDEX('Vensim Variables'!$B:$B,MATCH(EPS!$B58,'Vensim Variables'!$A:$A,0))</f>
        <v>g pollutant</v>
      </c>
      <c r="I58" t="str">
        <f t="shared" si="0"/>
        <v>CO</v>
      </c>
      <c r="J58">
        <f>INDEX(NoSettings!$C:$C,MATCH(EPS!$A58,NoSettings!$A:$A,0))</f>
        <v>0</v>
      </c>
      <c r="K58">
        <f>INDEX(GWP!$C$2:$C$13,MATCH(EPS!I58,GWP!$B$2:$B$13,0))</f>
        <v>0</v>
      </c>
      <c r="L58" s="4">
        <f t="shared" si="1"/>
        <v>0</v>
      </c>
    </row>
    <row r="59" spans="1:12" hidden="1">
      <c r="A59" t="s">
        <v>77</v>
      </c>
      <c r="B59" t="s">
        <v>1</v>
      </c>
      <c r="C59" t="s">
        <v>1701</v>
      </c>
      <c r="D59" t="s">
        <v>1706</v>
      </c>
      <c r="E59" t="s">
        <v>1704</v>
      </c>
      <c r="F59" t="s">
        <v>1749</v>
      </c>
      <c r="H59" t="str">
        <f>INDEX('Vensim Variables'!$B:$B,MATCH(EPS!$B59,'Vensim Variables'!$A:$A,0))</f>
        <v>g pollutant</v>
      </c>
      <c r="I59" t="str">
        <f t="shared" si="0"/>
        <v>CO</v>
      </c>
      <c r="J59">
        <f>INDEX(NoSettings!$C:$C,MATCH(EPS!$A59,NoSettings!$A:$A,0))</f>
        <v>0</v>
      </c>
      <c r="K59">
        <f>INDEX(GWP!$C$2:$C$13,MATCH(EPS!I59,GWP!$B$2:$B$13,0))</f>
        <v>0</v>
      </c>
      <c r="L59" s="4">
        <f t="shared" si="1"/>
        <v>0</v>
      </c>
    </row>
    <row r="60" spans="1:12" hidden="1">
      <c r="A60" t="s">
        <v>78</v>
      </c>
      <c r="B60" t="s">
        <v>1</v>
      </c>
      <c r="C60" t="s">
        <v>1701</v>
      </c>
      <c r="D60" t="s">
        <v>1706</v>
      </c>
      <c r="E60" t="s">
        <v>1704</v>
      </c>
      <c r="F60" t="s">
        <v>1750</v>
      </c>
      <c r="H60" t="str">
        <f>INDEX('Vensim Variables'!$B:$B,MATCH(EPS!$B60,'Vensim Variables'!$A:$A,0))</f>
        <v>g pollutant</v>
      </c>
      <c r="I60" t="str">
        <f t="shared" si="0"/>
        <v>CO</v>
      </c>
      <c r="J60">
        <f>INDEX(NoSettings!$C:$C,MATCH(EPS!$A60,NoSettings!$A:$A,0))</f>
        <v>403923000</v>
      </c>
      <c r="K60">
        <f>INDEX(GWP!$C$2:$C$13,MATCH(EPS!I60,GWP!$B$2:$B$13,0))</f>
        <v>0</v>
      </c>
      <c r="L60" s="4">
        <f t="shared" si="1"/>
        <v>0</v>
      </c>
    </row>
    <row r="61" spans="1:12" hidden="1">
      <c r="A61" t="s">
        <v>79</v>
      </c>
      <c r="B61" t="s">
        <v>1</v>
      </c>
      <c r="C61" t="s">
        <v>1701</v>
      </c>
      <c r="D61" t="s">
        <v>1706</v>
      </c>
      <c r="E61" t="s">
        <v>1704</v>
      </c>
      <c r="F61" t="s">
        <v>1751</v>
      </c>
      <c r="H61" t="str">
        <f>INDEX('Vensim Variables'!$B:$B,MATCH(EPS!$B61,'Vensim Variables'!$A:$A,0))</f>
        <v>g pollutant</v>
      </c>
      <c r="I61" t="str">
        <f t="shared" si="0"/>
        <v>CO</v>
      </c>
      <c r="J61">
        <f>INDEX(NoSettings!$C:$C,MATCH(EPS!$A61,NoSettings!$A:$A,0))</f>
        <v>0</v>
      </c>
      <c r="K61">
        <f>INDEX(GWP!$C$2:$C$13,MATCH(EPS!I61,GWP!$B$2:$B$13,0))</f>
        <v>0</v>
      </c>
      <c r="L61" s="4">
        <f t="shared" si="1"/>
        <v>0</v>
      </c>
    </row>
    <row r="62" spans="1:12" hidden="1">
      <c r="A62" t="s">
        <v>80</v>
      </c>
      <c r="B62" t="s">
        <v>1</v>
      </c>
      <c r="C62" t="s">
        <v>1701</v>
      </c>
      <c r="D62" t="s">
        <v>1707</v>
      </c>
      <c r="E62" t="s">
        <v>1703</v>
      </c>
      <c r="F62" t="s">
        <v>1742</v>
      </c>
      <c r="H62" t="str">
        <f>INDEX('Vensim Variables'!$B:$B,MATCH(EPS!$B62,'Vensim Variables'!$A:$A,0))</f>
        <v>g pollutant</v>
      </c>
      <c r="I62" t="str">
        <f t="shared" si="0"/>
        <v>NOx</v>
      </c>
      <c r="J62">
        <f>INDEX(NoSettings!$C:$C,MATCH(EPS!$A62,NoSettings!$A:$A,0))</f>
        <v>0</v>
      </c>
      <c r="K62">
        <f>INDEX(GWP!$C$2:$C$13,MATCH(EPS!I62,GWP!$B$2:$B$13,0))</f>
        <v>0</v>
      </c>
      <c r="L62" s="4">
        <f t="shared" si="1"/>
        <v>0</v>
      </c>
    </row>
    <row r="63" spans="1:12" hidden="1">
      <c r="A63" t="s">
        <v>81</v>
      </c>
      <c r="B63" t="s">
        <v>1</v>
      </c>
      <c r="C63" t="s">
        <v>1701</v>
      </c>
      <c r="D63" t="s">
        <v>1707</v>
      </c>
      <c r="E63" t="s">
        <v>1703</v>
      </c>
      <c r="F63" t="s">
        <v>1743</v>
      </c>
      <c r="H63" t="str">
        <f>INDEX('Vensim Variables'!$B:$B,MATCH(EPS!$B63,'Vensim Variables'!$A:$A,0))</f>
        <v>g pollutant</v>
      </c>
      <c r="I63" t="str">
        <f t="shared" si="0"/>
        <v>NOx</v>
      </c>
      <c r="J63">
        <f>INDEX(NoSettings!$C:$C,MATCH(EPS!$A63,NoSettings!$A:$A,0))</f>
        <v>122332000</v>
      </c>
      <c r="K63">
        <f>INDEX(GWP!$C$2:$C$13,MATCH(EPS!I63,GWP!$B$2:$B$13,0))</f>
        <v>0</v>
      </c>
      <c r="L63" s="4">
        <f t="shared" si="1"/>
        <v>0</v>
      </c>
    </row>
    <row r="64" spans="1:12" hidden="1">
      <c r="A64" t="s">
        <v>82</v>
      </c>
      <c r="B64" t="s">
        <v>1</v>
      </c>
      <c r="C64" t="s">
        <v>1701</v>
      </c>
      <c r="D64" t="s">
        <v>1707</v>
      </c>
      <c r="E64" t="s">
        <v>1703</v>
      </c>
      <c r="F64" t="s">
        <v>1744</v>
      </c>
      <c r="H64" t="str">
        <f>INDEX('Vensim Variables'!$B:$B,MATCH(EPS!$B64,'Vensim Variables'!$A:$A,0))</f>
        <v>g pollutant</v>
      </c>
      <c r="I64" t="str">
        <f t="shared" si="0"/>
        <v>NOx</v>
      </c>
      <c r="J64">
        <f>INDEX(NoSettings!$C:$C,MATCH(EPS!$A64,NoSettings!$A:$A,0))</f>
        <v>705118000000</v>
      </c>
      <c r="K64">
        <f>INDEX(GWP!$C$2:$C$13,MATCH(EPS!I64,GWP!$B$2:$B$13,0))</f>
        <v>0</v>
      </c>
      <c r="L64" s="4">
        <f t="shared" si="1"/>
        <v>0</v>
      </c>
    </row>
    <row r="65" spans="1:12" hidden="1">
      <c r="A65" t="s">
        <v>83</v>
      </c>
      <c r="B65" t="s">
        <v>1</v>
      </c>
      <c r="C65" t="s">
        <v>1701</v>
      </c>
      <c r="D65" t="s">
        <v>1707</v>
      </c>
      <c r="E65" t="s">
        <v>1703</v>
      </c>
      <c r="F65" t="s">
        <v>1745</v>
      </c>
      <c r="H65" t="str">
        <f>INDEX('Vensim Variables'!$B:$B,MATCH(EPS!$B65,'Vensim Variables'!$A:$A,0))</f>
        <v>g pollutant</v>
      </c>
      <c r="I65" t="str">
        <f t="shared" si="0"/>
        <v>NOx</v>
      </c>
      <c r="J65">
        <f>INDEX(NoSettings!$C:$C,MATCH(EPS!$A65,NoSettings!$A:$A,0))</f>
        <v>20057800000</v>
      </c>
      <c r="K65">
        <f>INDEX(GWP!$C$2:$C$13,MATCH(EPS!I65,GWP!$B$2:$B$13,0))</f>
        <v>0</v>
      </c>
      <c r="L65" s="4">
        <f t="shared" si="1"/>
        <v>0</v>
      </c>
    </row>
    <row r="66" spans="1:12" hidden="1">
      <c r="A66" t="s">
        <v>84</v>
      </c>
      <c r="B66" t="s">
        <v>1</v>
      </c>
      <c r="C66" t="s">
        <v>1701</v>
      </c>
      <c r="D66" t="s">
        <v>1707</v>
      </c>
      <c r="E66" t="s">
        <v>1703</v>
      </c>
      <c r="F66" t="s">
        <v>1746</v>
      </c>
      <c r="H66" t="str">
        <f>INDEX('Vensim Variables'!$B:$B,MATCH(EPS!$B66,'Vensim Variables'!$A:$A,0))</f>
        <v>g pollutant</v>
      </c>
      <c r="I66" t="str">
        <f t="shared" si="0"/>
        <v>NOx</v>
      </c>
      <c r="J66">
        <f>INDEX(NoSettings!$C:$C,MATCH(EPS!$A66,NoSettings!$A:$A,0))</f>
        <v>59152200000</v>
      </c>
      <c r="K66">
        <f>INDEX(GWP!$C$2:$C$13,MATCH(EPS!I66,GWP!$B$2:$B$13,0))</f>
        <v>0</v>
      </c>
      <c r="L66" s="4">
        <f t="shared" si="1"/>
        <v>0</v>
      </c>
    </row>
    <row r="67" spans="1:12" hidden="1">
      <c r="A67" t="s">
        <v>85</v>
      </c>
      <c r="B67" t="s">
        <v>1</v>
      </c>
      <c r="C67" t="s">
        <v>1701</v>
      </c>
      <c r="D67" t="s">
        <v>1707</v>
      </c>
      <c r="E67" t="s">
        <v>1703</v>
      </c>
      <c r="F67" t="s">
        <v>1747</v>
      </c>
      <c r="H67" t="str">
        <f>INDEX('Vensim Variables'!$B:$B,MATCH(EPS!$B67,'Vensim Variables'!$A:$A,0))</f>
        <v>g pollutant</v>
      </c>
      <c r="I67" t="str">
        <f t="shared" ref="I67:I130" si="2">IF(OR(C67="CO2",C67="CH4",C67="N2O",C67="F gases",C67="VOC",C67="CO",C67="NOx",C67="PM10",C67="PM25",C67="SOx",C67="BC",C67="OC"),C67,IF(OR(D67="CO2",D67="CH4",D67="N2O",D67="F gases",D67="VOC",D67="CO",D67="NOx",D67="PM10",D67="PM25",D67="SOx",D67="BC",D67="OC"),D67,IF(OR(E67="CO2",E67="CH4",E67="N2O",E67="F gases",E67="VOC",E67="CO",E67="NOx",E67="PM10",E67="PM25",E67="SOx",E67="BC",E67="OC"),E67,"NA")))</f>
        <v>NOx</v>
      </c>
      <c r="J67">
        <f>INDEX(NoSettings!$C:$C,MATCH(EPS!$A67,NoSettings!$A:$A,0))</f>
        <v>624063000</v>
      </c>
      <c r="K67">
        <f>INDEX(GWP!$C$2:$C$13,MATCH(EPS!I67,GWP!$B$2:$B$13,0))</f>
        <v>0</v>
      </c>
      <c r="L67" s="4">
        <f t="shared" ref="L67:L130" si="3">IF(H67="g pollutant",K67*J67/10^12,IF(H67="MMTCO2e",J67,IF(H67="MWh",J67,0)))</f>
        <v>0</v>
      </c>
    </row>
    <row r="68" spans="1:12" hidden="1">
      <c r="A68" t="s">
        <v>86</v>
      </c>
      <c r="B68" t="s">
        <v>1</v>
      </c>
      <c r="C68" t="s">
        <v>1701</v>
      </c>
      <c r="D68" t="s">
        <v>1707</v>
      </c>
      <c r="E68" t="s">
        <v>1703</v>
      </c>
      <c r="F68" t="s">
        <v>1748</v>
      </c>
      <c r="H68" t="str">
        <f>INDEX('Vensim Variables'!$B:$B,MATCH(EPS!$B68,'Vensim Variables'!$A:$A,0))</f>
        <v>g pollutant</v>
      </c>
      <c r="I68" t="str">
        <f t="shared" si="2"/>
        <v>NOx</v>
      </c>
      <c r="J68">
        <f>INDEX(NoSettings!$C:$C,MATCH(EPS!$A68,NoSettings!$A:$A,0))</f>
        <v>0</v>
      </c>
      <c r="K68">
        <f>INDEX(GWP!$C$2:$C$13,MATCH(EPS!I68,GWP!$B$2:$B$13,0))</f>
        <v>0</v>
      </c>
      <c r="L68" s="4">
        <f t="shared" si="3"/>
        <v>0</v>
      </c>
    </row>
    <row r="69" spans="1:12" hidden="1">
      <c r="A69" t="s">
        <v>87</v>
      </c>
      <c r="B69" t="s">
        <v>1</v>
      </c>
      <c r="C69" t="s">
        <v>1701</v>
      </c>
      <c r="D69" t="s">
        <v>1707</v>
      </c>
      <c r="E69" t="s">
        <v>1703</v>
      </c>
      <c r="F69" t="s">
        <v>1749</v>
      </c>
      <c r="H69" t="str">
        <f>INDEX('Vensim Variables'!$B:$B,MATCH(EPS!$B69,'Vensim Variables'!$A:$A,0))</f>
        <v>g pollutant</v>
      </c>
      <c r="I69" t="str">
        <f t="shared" si="2"/>
        <v>NOx</v>
      </c>
      <c r="J69">
        <f>INDEX(NoSettings!$C:$C,MATCH(EPS!$A69,NoSettings!$A:$A,0))</f>
        <v>0</v>
      </c>
      <c r="K69">
        <f>INDEX(GWP!$C$2:$C$13,MATCH(EPS!I69,GWP!$B$2:$B$13,0))</f>
        <v>0</v>
      </c>
      <c r="L69" s="4">
        <f t="shared" si="3"/>
        <v>0</v>
      </c>
    </row>
    <row r="70" spans="1:12" hidden="1">
      <c r="A70" t="s">
        <v>88</v>
      </c>
      <c r="B70" t="s">
        <v>1</v>
      </c>
      <c r="C70" t="s">
        <v>1701</v>
      </c>
      <c r="D70" t="s">
        <v>1707</v>
      </c>
      <c r="E70" t="s">
        <v>1703</v>
      </c>
      <c r="F70" t="s">
        <v>1750</v>
      </c>
      <c r="H70" t="str">
        <f>INDEX('Vensim Variables'!$B:$B,MATCH(EPS!$B70,'Vensim Variables'!$A:$A,0))</f>
        <v>g pollutant</v>
      </c>
      <c r="I70" t="str">
        <f t="shared" si="2"/>
        <v>NOx</v>
      </c>
      <c r="J70">
        <f>INDEX(NoSettings!$C:$C,MATCH(EPS!$A70,NoSettings!$A:$A,0))</f>
        <v>129588000</v>
      </c>
      <c r="K70">
        <f>INDEX(GWP!$C$2:$C$13,MATCH(EPS!I70,GWP!$B$2:$B$13,0))</f>
        <v>0</v>
      </c>
      <c r="L70" s="4">
        <f t="shared" si="3"/>
        <v>0</v>
      </c>
    </row>
    <row r="71" spans="1:12" hidden="1">
      <c r="A71" t="s">
        <v>89</v>
      </c>
      <c r="B71" t="s">
        <v>1</v>
      </c>
      <c r="C71" t="s">
        <v>1701</v>
      </c>
      <c r="D71" t="s">
        <v>1707</v>
      </c>
      <c r="E71" t="s">
        <v>1703</v>
      </c>
      <c r="F71" t="s">
        <v>1751</v>
      </c>
      <c r="H71" t="str">
        <f>INDEX('Vensim Variables'!$B:$B,MATCH(EPS!$B71,'Vensim Variables'!$A:$A,0))</f>
        <v>g pollutant</v>
      </c>
      <c r="I71" t="str">
        <f t="shared" si="2"/>
        <v>NOx</v>
      </c>
      <c r="J71">
        <f>INDEX(NoSettings!$C:$C,MATCH(EPS!$A71,NoSettings!$A:$A,0))</f>
        <v>0</v>
      </c>
      <c r="K71">
        <f>INDEX(GWP!$C$2:$C$13,MATCH(EPS!I71,GWP!$B$2:$B$13,0))</f>
        <v>0</v>
      </c>
      <c r="L71" s="4">
        <f t="shared" si="3"/>
        <v>0</v>
      </c>
    </row>
    <row r="72" spans="1:12" hidden="1">
      <c r="A72" t="s">
        <v>90</v>
      </c>
      <c r="B72" t="s">
        <v>1</v>
      </c>
      <c r="C72" t="s">
        <v>1701</v>
      </c>
      <c r="D72" t="s">
        <v>1707</v>
      </c>
      <c r="E72" t="s">
        <v>1704</v>
      </c>
      <c r="F72" t="s">
        <v>1742</v>
      </c>
      <c r="H72" t="str">
        <f>INDEX('Vensim Variables'!$B:$B,MATCH(EPS!$B72,'Vensim Variables'!$A:$A,0))</f>
        <v>g pollutant</v>
      </c>
      <c r="I72" t="str">
        <f t="shared" si="2"/>
        <v>NOx</v>
      </c>
      <c r="J72">
        <f>INDEX(NoSettings!$C:$C,MATCH(EPS!$A72,NoSettings!$A:$A,0))</f>
        <v>0</v>
      </c>
      <c r="K72">
        <f>INDEX(GWP!$C$2:$C$13,MATCH(EPS!I72,GWP!$B$2:$B$13,0))</f>
        <v>0</v>
      </c>
      <c r="L72" s="4">
        <f t="shared" si="3"/>
        <v>0</v>
      </c>
    </row>
    <row r="73" spans="1:12" hidden="1">
      <c r="A73" t="s">
        <v>91</v>
      </c>
      <c r="B73" t="s">
        <v>1</v>
      </c>
      <c r="C73" t="s">
        <v>1701</v>
      </c>
      <c r="D73" t="s">
        <v>1707</v>
      </c>
      <c r="E73" t="s">
        <v>1704</v>
      </c>
      <c r="F73" t="s">
        <v>1743</v>
      </c>
      <c r="H73" t="str">
        <f>INDEX('Vensim Variables'!$B:$B,MATCH(EPS!$B73,'Vensim Variables'!$A:$A,0))</f>
        <v>g pollutant</v>
      </c>
      <c r="I73" t="str">
        <f t="shared" si="2"/>
        <v>NOx</v>
      </c>
      <c r="J73">
        <f>INDEX(NoSettings!$C:$C,MATCH(EPS!$A73,NoSettings!$A:$A,0))</f>
        <v>44009000</v>
      </c>
      <c r="K73">
        <f>INDEX(GWP!$C$2:$C$13,MATCH(EPS!I73,GWP!$B$2:$B$13,0))</f>
        <v>0</v>
      </c>
      <c r="L73" s="4">
        <f t="shared" si="3"/>
        <v>0</v>
      </c>
    </row>
    <row r="74" spans="1:12" hidden="1">
      <c r="A74" t="s">
        <v>92</v>
      </c>
      <c r="B74" t="s">
        <v>1</v>
      </c>
      <c r="C74" t="s">
        <v>1701</v>
      </c>
      <c r="D74" t="s">
        <v>1707</v>
      </c>
      <c r="E74" t="s">
        <v>1704</v>
      </c>
      <c r="F74" t="s">
        <v>1744</v>
      </c>
      <c r="H74" t="str">
        <f>INDEX('Vensim Variables'!$B:$B,MATCH(EPS!$B74,'Vensim Variables'!$A:$A,0))</f>
        <v>g pollutant</v>
      </c>
      <c r="I74" t="str">
        <f t="shared" si="2"/>
        <v>NOx</v>
      </c>
      <c r="J74">
        <f>INDEX(NoSettings!$C:$C,MATCH(EPS!$A74,NoSettings!$A:$A,0))</f>
        <v>71784500000</v>
      </c>
      <c r="K74">
        <f>INDEX(GWP!$C$2:$C$13,MATCH(EPS!I74,GWP!$B$2:$B$13,0))</f>
        <v>0</v>
      </c>
      <c r="L74" s="4">
        <f t="shared" si="3"/>
        <v>0</v>
      </c>
    </row>
    <row r="75" spans="1:12" hidden="1">
      <c r="A75" t="s">
        <v>93</v>
      </c>
      <c r="B75" t="s">
        <v>1</v>
      </c>
      <c r="C75" t="s">
        <v>1701</v>
      </c>
      <c r="D75" t="s">
        <v>1707</v>
      </c>
      <c r="E75" t="s">
        <v>1704</v>
      </c>
      <c r="F75" t="s">
        <v>1745</v>
      </c>
      <c r="H75" t="str">
        <f>INDEX('Vensim Variables'!$B:$B,MATCH(EPS!$B75,'Vensim Variables'!$A:$A,0))</f>
        <v>g pollutant</v>
      </c>
      <c r="I75" t="str">
        <f t="shared" si="2"/>
        <v>NOx</v>
      </c>
      <c r="J75">
        <f>INDEX(NoSettings!$C:$C,MATCH(EPS!$A75,NoSettings!$A:$A,0))</f>
        <v>432631000000</v>
      </c>
      <c r="K75">
        <f>INDEX(GWP!$C$2:$C$13,MATCH(EPS!I75,GWP!$B$2:$B$13,0))</f>
        <v>0</v>
      </c>
      <c r="L75" s="4">
        <f t="shared" si="3"/>
        <v>0</v>
      </c>
    </row>
    <row r="76" spans="1:12" hidden="1">
      <c r="A76" t="s">
        <v>94</v>
      </c>
      <c r="B76" t="s">
        <v>1</v>
      </c>
      <c r="C76" t="s">
        <v>1701</v>
      </c>
      <c r="D76" t="s">
        <v>1707</v>
      </c>
      <c r="E76" t="s">
        <v>1704</v>
      </c>
      <c r="F76" t="s">
        <v>1746</v>
      </c>
      <c r="H76" t="str">
        <f>INDEX('Vensim Variables'!$B:$B,MATCH(EPS!$B76,'Vensim Variables'!$A:$A,0))</f>
        <v>g pollutant</v>
      </c>
      <c r="I76" t="str">
        <f t="shared" si="2"/>
        <v>NOx</v>
      </c>
      <c r="J76">
        <f>INDEX(NoSettings!$C:$C,MATCH(EPS!$A76,NoSettings!$A:$A,0))</f>
        <v>6022220000</v>
      </c>
      <c r="K76">
        <f>INDEX(GWP!$C$2:$C$13,MATCH(EPS!I76,GWP!$B$2:$B$13,0))</f>
        <v>0</v>
      </c>
      <c r="L76" s="4">
        <f t="shared" si="3"/>
        <v>0</v>
      </c>
    </row>
    <row r="77" spans="1:12" hidden="1">
      <c r="A77" t="s">
        <v>95</v>
      </c>
      <c r="B77" t="s">
        <v>1</v>
      </c>
      <c r="C77" t="s">
        <v>1701</v>
      </c>
      <c r="D77" t="s">
        <v>1707</v>
      </c>
      <c r="E77" t="s">
        <v>1704</v>
      </c>
      <c r="F77" t="s">
        <v>1747</v>
      </c>
      <c r="H77" t="str">
        <f>INDEX('Vensim Variables'!$B:$B,MATCH(EPS!$B77,'Vensim Variables'!$A:$A,0))</f>
        <v>g pollutant</v>
      </c>
      <c r="I77" t="str">
        <f t="shared" si="2"/>
        <v>NOx</v>
      </c>
      <c r="J77">
        <f>INDEX(NoSettings!$C:$C,MATCH(EPS!$A77,NoSettings!$A:$A,0))</f>
        <v>13460500000</v>
      </c>
      <c r="K77">
        <f>INDEX(GWP!$C$2:$C$13,MATCH(EPS!I77,GWP!$B$2:$B$13,0))</f>
        <v>0</v>
      </c>
      <c r="L77" s="4">
        <f t="shared" si="3"/>
        <v>0</v>
      </c>
    </row>
    <row r="78" spans="1:12" hidden="1">
      <c r="A78" t="s">
        <v>96</v>
      </c>
      <c r="B78" t="s">
        <v>1</v>
      </c>
      <c r="C78" t="s">
        <v>1701</v>
      </c>
      <c r="D78" t="s">
        <v>1707</v>
      </c>
      <c r="E78" t="s">
        <v>1704</v>
      </c>
      <c r="F78" t="s">
        <v>1748</v>
      </c>
      <c r="H78" t="str">
        <f>INDEX('Vensim Variables'!$B:$B,MATCH(EPS!$B78,'Vensim Variables'!$A:$A,0))</f>
        <v>g pollutant</v>
      </c>
      <c r="I78" t="str">
        <f t="shared" si="2"/>
        <v>NOx</v>
      </c>
      <c r="J78">
        <f>INDEX(NoSettings!$C:$C,MATCH(EPS!$A78,NoSettings!$A:$A,0))</f>
        <v>0</v>
      </c>
      <c r="K78">
        <f>INDEX(GWP!$C$2:$C$13,MATCH(EPS!I78,GWP!$B$2:$B$13,0))</f>
        <v>0</v>
      </c>
      <c r="L78" s="4">
        <f t="shared" si="3"/>
        <v>0</v>
      </c>
    </row>
    <row r="79" spans="1:12" hidden="1">
      <c r="A79" t="s">
        <v>97</v>
      </c>
      <c r="B79" t="s">
        <v>1</v>
      </c>
      <c r="C79" t="s">
        <v>1701</v>
      </c>
      <c r="D79" t="s">
        <v>1707</v>
      </c>
      <c r="E79" t="s">
        <v>1704</v>
      </c>
      <c r="F79" t="s">
        <v>1749</v>
      </c>
      <c r="H79" t="str">
        <f>INDEX('Vensim Variables'!$B:$B,MATCH(EPS!$B79,'Vensim Variables'!$A:$A,0))</f>
        <v>g pollutant</v>
      </c>
      <c r="I79" t="str">
        <f t="shared" si="2"/>
        <v>NOx</v>
      </c>
      <c r="J79">
        <f>INDEX(NoSettings!$C:$C,MATCH(EPS!$A79,NoSettings!$A:$A,0))</f>
        <v>0</v>
      </c>
      <c r="K79">
        <f>INDEX(GWP!$C$2:$C$13,MATCH(EPS!I79,GWP!$B$2:$B$13,0))</f>
        <v>0</v>
      </c>
      <c r="L79" s="4">
        <f t="shared" si="3"/>
        <v>0</v>
      </c>
    </row>
    <row r="80" spans="1:12" hidden="1">
      <c r="A80" t="s">
        <v>98</v>
      </c>
      <c r="B80" t="s">
        <v>1</v>
      </c>
      <c r="C80" t="s">
        <v>1701</v>
      </c>
      <c r="D80" t="s">
        <v>1707</v>
      </c>
      <c r="E80" t="s">
        <v>1704</v>
      </c>
      <c r="F80" t="s">
        <v>1750</v>
      </c>
      <c r="H80" t="str">
        <f>INDEX('Vensim Variables'!$B:$B,MATCH(EPS!$B80,'Vensim Variables'!$A:$A,0))</f>
        <v>g pollutant</v>
      </c>
      <c r="I80" t="str">
        <f t="shared" si="2"/>
        <v>NOx</v>
      </c>
      <c r="J80">
        <f>INDEX(NoSettings!$C:$C,MATCH(EPS!$A80,NoSettings!$A:$A,0))</f>
        <v>17935000</v>
      </c>
      <c r="K80">
        <f>INDEX(GWP!$C$2:$C$13,MATCH(EPS!I80,GWP!$B$2:$B$13,0))</f>
        <v>0</v>
      </c>
      <c r="L80" s="4">
        <f t="shared" si="3"/>
        <v>0</v>
      </c>
    </row>
    <row r="81" spans="1:12" hidden="1">
      <c r="A81" t="s">
        <v>99</v>
      </c>
      <c r="B81" t="s">
        <v>1</v>
      </c>
      <c r="C81" t="s">
        <v>1701</v>
      </c>
      <c r="D81" t="s">
        <v>1707</v>
      </c>
      <c r="E81" t="s">
        <v>1704</v>
      </c>
      <c r="F81" t="s">
        <v>1751</v>
      </c>
      <c r="H81" t="str">
        <f>INDEX('Vensim Variables'!$B:$B,MATCH(EPS!$B81,'Vensim Variables'!$A:$A,0))</f>
        <v>g pollutant</v>
      </c>
      <c r="I81" t="str">
        <f t="shared" si="2"/>
        <v>NOx</v>
      </c>
      <c r="J81">
        <f>INDEX(NoSettings!$C:$C,MATCH(EPS!$A81,NoSettings!$A:$A,0))</f>
        <v>0</v>
      </c>
      <c r="K81">
        <f>INDEX(GWP!$C$2:$C$13,MATCH(EPS!I81,GWP!$B$2:$B$13,0))</f>
        <v>0</v>
      </c>
      <c r="L81" s="4">
        <f t="shared" si="3"/>
        <v>0</v>
      </c>
    </row>
    <row r="82" spans="1:12" hidden="1">
      <c r="A82" t="s">
        <v>100</v>
      </c>
      <c r="B82" t="s">
        <v>1</v>
      </c>
      <c r="C82" t="s">
        <v>1701</v>
      </c>
      <c r="D82" t="s">
        <v>1708</v>
      </c>
      <c r="E82" t="s">
        <v>1703</v>
      </c>
      <c r="F82" t="s">
        <v>1742</v>
      </c>
      <c r="H82" t="str">
        <f>INDEX('Vensim Variables'!$B:$B,MATCH(EPS!$B82,'Vensim Variables'!$A:$A,0))</f>
        <v>g pollutant</v>
      </c>
      <c r="I82" t="str">
        <f t="shared" si="2"/>
        <v>PM10</v>
      </c>
      <c r="J82">
        <f>INDEX(NoSettings!$C:$C,MATCH(EPS!$A82,NoSettings!$A:$A,0))</f>
        <v>0</v>
      </c>
      <c r="K82">
        <f>INDEX(GWP!$C$2:$C$13,MATCH(EPS!I82,GWP!$B$2:$B$13,0))</f>
        <v>0</v>
      </c>
      <c r="L82" s="4">
        <f t="shared" si="3"/>
        <v>0</v>
      </c>
    </row>
    <row r="83" spans="1:12" hidden="1">
      <c r="A83" t="s">
        <v>101</v>
      </c>
      <c r="B83" t="s">
        <v>1</v>
      </c>
      <c r="C83" t="s">
        <v>1701</v>
      </c>
      <c r="D83" t="s">
        <v>1708</v>
      </c>
      <c r="E83" t="s">
        <v>1703</v>
      </c>
      <c r="F83" t="s">
        <v>1743</v>
      </c>
      <c r="H83" t="str">
        <f>INDEX('Vensim Variables'!$B:$B,MATCH(EPS!$B83,'Vensim Variables'!$A:$A,0))</f>
        <v>g pollutant</v>
      </c>
      <c r="I83" t="str">
        <f t="shared" si="2"/>
        <v>PM10</v>
      </c>
      <c r="J83">
        <f>INDEX(NoSettings!$C:$C,MATCH(EPS!$A83,NoSettings!$A:$A,0))</f>
        <v>23855000</v>
      </c>
      <c r="K83">
        <f>INDEX(GWP!$C$2:$C$13,MATCH(EPS!I83,GWP!$B$2:$B$13,0))</f>
        <v>0</v>
      </c>
      <c r="L83" s="4">
        <f t="shared" si="3"/>
        <v>0</v>
      </c>
    </row>
    <row r="84" spans="1:12" hidden="1">
      <c r="A84" t="s">
        <v>102</v>
      </c>
      <c r="B84" t="s">
        <v>1</v>
      </c>
      <c r="C84" t="s">
        <v>1701</v>
      </c>
      <c r="D84" t="s">
        <v>1708</v>
      </c>
      <c r="E84" t="s">
        <v>1703</v>
      </c>
      <c r="F84" t="s">
        <v>1744</v>
      </c>
      <c r="H84" t="str">
        <f>INDEX('Vensim Variables'!$B:$B,MATCH(EPS!$B84,'Vensim Variables'!$A:$A,0))</f>
        <v>g pollutant</v>
      </c>
      <c r="I84" t="str">
        <f t="shared" si="2"/>
        <v>PM10</v>
      </c>
      <c r="J84">
        <f>INDEX(NoSettings!$C:$C,MATCH(EPS!$A84,NoSettings!$A:$A,0))</f>
        <v>91925700000</v>
      </c>
      <c r="K84">
        <f>INDEX(GWP!$C$2:$C$13,MATCH(EPS!I84,GWP!$B$2:$B$13,0))</f>
        <v>0</v>
      </c>
      <c r="L84" s="4">
        <f t="shared" si="3"/>
        <v>0</v>
      </c>
    </row>
    <row r="85" spans="1:12" hidden="1">
      <c r="A85" t="s">
        <v>103</v>
      </c>
      <c r="B85" t="s">
        <v>1</v>
      </c>
      <c r="C85" t="s">
        <v>1701</v>
      </c>
      <c r="D85" t="s">
        <v>1708</v>
      </c>
      <c r="E85" t="s">
        <v>1703</v>
      </c>
      <c r="F85" t="s">
        <v>1745</v>
      </c>
      <c r="H85" t="str">
        <f>INDEX('Vensim Variables'!$B:$B,MATCH(EPS!$B85,'Vensim Variables'!$A:$A,0))</f>
        <v>g pollutant</v>
      </c>
      <c r="I85" t="str">
        <f t="shared" si="2"/>
        <v>PM10</v>
      </c>
      <c r="J85">
        <f>INDEX(NoSettings!$C:$C,MATCH(EPS!$A85,NoSettings!$A:$A,0))</f>
        <v>1285540000</v>
      </c>
      <c r="K85">
        <f>INDEX(GWP!$C$2:$C$13,MATCH(EPS!I85,GWP!$B$2:$B$13,0))</f>
        <v>0</v>
      </c>
      <c r="L85" s="4">
        <f t="shared" si="3"/>
        <v>0</v>
      </c>
    </row>
    <row r="86" spans="1:12" hidden="1">
      <c r="A86" t="s">
        <v>104</v>
      </c>
      <c r="B86" t="s">
        <v>1</v>
      </c>
      <c r="C86" t="s">
        <v>1701</v>
      </c>
      <c r="D86" t="s">
        <v>1708</v>
      </c>
      <c r="E86" t="s">
        <v>1703</v>
      </c>
      <c r="F86" t="s">
        <v>1746</v>
      </c>
      <c r="H86" t="str">
        <f>INDEX('Vensim Variables'!$B:$B,MATCH(EPS!$B86,'Vensim Variables'!$A:$A,0))</f>
        <v>g pollutant</v>
      </c>
      <c r="I86" t="str">
        <f t="shared" si="2"/>
        <v>PM10</v>
      </c>
      <c r="J86">
        <f>INDEX(NoSettings!$C:$C,MATCH(EPS!$A86,NoSettings!$A:$A,0))</f>
        <v>7711630000</v>
      </c>
      <c r="K86">
        <f>INDEX(GWP!$C$2:$C$13,MATCH(EPS!I86,GWP!$B$2:$B$13,0))</f>
        <v>0</v>
      </c>
      <c r="L86" s="4">
        <f t="shared" si="3"/>
        <v>0</v>
      </c>
    </row>
    <row r="87" spans="1:12" hidden="1">
      <c r="A87" t="s">
        <v>105</v>
      </c>
      <c r="B87" t="s">
        <v>1</v>
      </c>
      <c r="C87" t="s">
        <v>1701</v>
      </c>
      <c r="D87" t="s">
        <v>1708</v>
      </c>
      <c r="E87" t="s">
        <v>1703</v>
      </c>
      <c r="F87" t="s">
        <v>1747</v>
      </c>
      <c r="H87" t="str">
        <f>INDEX('Vensim Variables'!$B:$B,MATCH(EPS!$B87,'Vensim Variables'!$A:$A,0))</f>
        <v>g pollutant</v>
      </c>
      <c r="I87" t="str">
        <f t="shared" si="2"/>
        <v>PM10</v>
      </c>
      <c r="J87">
        <f>INDEX(NoSettings!$C:$C,MATCH(EPS!$A87,NoSettings!$A:$A,0))</f>
        <v>39997200</v>
      </c>
      <c r="K87">
        <f>INDEX(GWP!$C$2:$C$13,MATCH(EPS!I87,GWP!$B$2:$B$13,0))</f>
        <v>0</v>
      </c>
      <c r="L87" s="4">
        <f t="shared" si="3"/>
        <v>0</v>
      </c>
    </row>
    <row r="88" spans="1:12" hidden="1">
      <c r="A88" t="s">
        <v>106</v>
      </c>
      <c r="B88" t="s">
        <v>1</v>
      </c>
      <c r="C88" t="s">
        <v>1701</v>
      </c>
      <c r="D88" t="s">
        <v>1708</v>
      </c>
      <c r="E88" t="s">
        <v>1703</v>
      </c>
      <c r="F88" t="s">
        <v>1748</v>
      </c>
      <c r="H88" t="str">
        <f>INDEX('Vensim Variables'!$B:$B,MATCH(EPS!$B88,'Vensim Variables'!$A:$A,0))</f>
        <v>g pollutant</v>
      </c>
      <c r="I88" t="str">
        <f t="shared" si="2"/>
        <v>PM10</v>
      </c>
      <c r="J88">
        <f>INDEX(NoSettings!$C:$C,MATCH(EPS!$A88,NoSettings!$A:$A,0))</f>
        <v>0</v>
      </c>
      <c r="K88">
        <f>INDEX(GWP!$C$2:$C$13,MATCH(EPS!I88,GWP!$B$2:$B$13,0))</f>
        <v>0</v>
      </c>
      <c r="L88" s="4">
        <f t="shared" si="3"/>
        <v>0</v>
      </c>
    </row>
    <row r="89" spans="1:12" hidden="1">
      <c r="A89" t="s">
        <v>107</v>
      </c>
      <c r="B89" t="s">
        <v>1</v>
      </c>
      <c r="C89" t="s">
        <v>1701</v>
      </c>
      <c r="D89" t="s">
        <v>1708</v>
      </c>
      <c r="E89" t="s">
        <v>1703</v>
      </c>
      <c r="F89" t="s">
        <v>1749</v>
      </c>
      <c r="H89" t="str">
        <f>INDEX('Vensim Variables'!$B:$B,MATCH(EPS!$B89,'Vensim Variables'!$A:$A,0))</f>
        <v>g pollutant</v>
      </c>
      <c r="I89" t="str">
        <f t="shared" si="2"/>
        <v>PM10</v>
      </c>
      <c r="J89">
        <f>INDEX(NoSettings!$C:$C,MATCH(EPS!$A89,NoSettings!$A:$A,0))</f>
        <v>0</v>
      </c>
      <c r="K89">
        <f>INDEX(GWP!$C$2:$C$13,MATCH(EPS!I89,GWP!$B$2:$B$13,0))</f>
        <v>0</v>
      </c>
      <c r="L89" s="4">
        <f t="shared" si="3"/>
        <v>0</v>
      </c>
    </row>
    <row r="90" spans="1:12" hidden="1">
      <c r="A90" t="s">
        <v>108</v>
      </c>
      <c r="B90" t="s">
        <v>1</v>
      </c>
      <c r="C90" t="s">
        <v>1701</v>
      </c>
      <c r="D90" t="s">
        <v>1708</v>
      </c>
      <c r="E90" t="s">
        <v>1703</v>
      </c>
      <c r="F90" t="s">
        <v>1750</v>
      </c>
      <c r="H90" t="str">
        <f>INDEX('Vensim Variables'!$B:$B,MATCH(EPS!$B90,'Vensim Variables'!$A:$A,0))</f>
        <v>g pollutant</v>
      </c>
      <c r="I90" t="str">
        <f t="shared" si="2"/>
        <v>PM10</v>
      </c>
      <c r="J90">
        <f>INDEX(NoSettings!$C:$C,MATCH(EPS!$A90,NoSettings!$A:$A,0))</f>
        <v>25266000</v>
      </c>
      <c r="K90">
        <f>INDEX(GWP!$C$2:$C$13,MATCH(EPS!I90,GWP!$B$2:$B$13,0))</f>
        <v>0</v>
      </c>
      <c r="L90" s="4">
        <f t="shared" si="3"/>
        <v>0</v>
      </c>
    </row>
    <row r="91" spans="1:12" hidden="1">
      <c r="A91" t="s">
        <v>109</v>
      </c>
      <c r="B91" t="s">
        <v>1</v>
      </c>
      <c r="C91" t="s">
        <v>1701</v>
      </c>
      <c r="D91" t="s">
        <v>1708</v>
      </c>
      <c r="E91" t="s">
        <v>1703</v>
      </c>
      <c r="F91" t="s">
        <v>1751</v>
      </c>
      <c r="H91" t="str">
        <f>INDEX('Vensim Variables'!$B:$B,MATCH(EPS!$B91,'Vensim Variables'!$A:$A,0))</f>
        <v>g pollutant</v>
      </c>
      <c r="I91" t="str">
        <f t="shared" si="2"/>
        <v>PM10</v>
      </c>
      <c r="J91">
        <f>INDEX(NoSettings!$C:$C,MATCH(EPS!$A91,NoSettings!$A:$A,0))</f>
        <v>0</v>
      </c>
      <c r="K91">
        <f>INDEX(GWP!$C$2:$C$13,MATCH(EPS!I91,GWP!$B$2:$B$13,0))</f>
        <v>0</v>
      </c>
      <c r="L91" s="4">
        <f t="shared" si="3"/>
        <v>0</v>
      </c>
    </row>
    <row r="92" spans="1:12" hidden="1">
      <c r="A92" t="s">
        <v>110</v>
      </c>
      <c r="B92" t="s">
        <v>1</v>
      </c>
      <c r="C92" t="s">
        <v>1701</v>
      </c>
      <c r="D92" t="s">
        <v>1708</v>
      </c>
      <c r="E92" t="s">
        <v>1704</v>
      </c>
      <c r="F92" t="s">
        <v>1742</v>
      </c>
      <c r="H92" t="str">
        <f>INDEX('Vensim Variables'!$B:$B,MATCH(EPS!$B92,'Vensim Variables'!$A:$A,0))</f>
        <v>g pollutant</v>
      </c>
      <c r="I92" t="str">
        <f t="shared" si="2"/>
        <v>PM10</v>
      </c>
      <c r="J92">
        <f>INDEX(NoSettings!$C:$C,MATCH(EPS!$A92,NoSettings!$A:$A,0))</f>
        <v>0</v>
      </c>
      <c r="K92">
        <f>INDEX(GWP!$C$2:$C$13,MATCH(EPS!I92,GWP!$B$2:$B$13,0))</f>
        <v>0</v>
      </c>
      <c r="L92" s="4">
        <f t="shared" si="3"/>
        <v>0</v>
      </c>
    </row>
    <row r="93" spans="1:12" hidden="1">
      <c r="A93" t="s">
        <v>111</v>
      </c>
      <c r="B93" t="s">
        <v>1</v>
      </c>
      <c r="C93" t="s">
        <v>1701</v>
      </c>
      <c r="D93" t="s">
        <v>1708</v>
      </c>
      <c r="E93" t="s">
        <v>1704</v>
      </c>
      <c r="F93" t="s">
        <v>1743</v>
      </c>
      <c r="H93" t="str">
        <f>INDEX('Vensim Variables'!$B:$B,MATCH(EPS!$B93,'Vensim Variables'!$A:$A,0))</f>
        <v>g pollutant</v>
      </c>
      <c r="I93" t="str">
        <f t="shared" si="2"/>
        <v>PM10</v>
      </c>
      <c r="J93">
        <f>INDEX(NoSettings!$C:$C,MATCH(EPS!$A93,NoSettings!$A:$A,0))</f>
        <v>8581830</v>
      </c>
      <c r="K93">
        <f>INDEX(GWP!$C$2:$C$13,MATCH(EPS!I93,GWP!$B$2:$B$13,0))</f>
        <v>0</v>
      </c>
      <c r="L93" s="4">
        <f t="shared" si="3"/>
        <v>0</v>
      </c>
    </row>
    <row r="94" spans="1:12" hidden="1">
      <c r="A94" t="s">
        <v>112</v>
      </c>
      <c r="B94" t="s">
        <v>1</v>
      </c>
      <c r="C94" t="s">
        <v>1701</v>
      </c>
      <c r="D94" t="s">
        <v>1708</v>
      </c>
      <c r="E94" t="s">
        <v>1704</v>
      </c>
      <c r="F94" t="s">
        <v>1744</v>
      </c>
      <c r="H94" t="str">
        <f>INDEX('Vensim Variables'!$B:$B,MATCH(EPS!$B94,'Vensim Variables'!$A:$A,0))</f>
        <v>g pollutant</v>
      </c>
      <c r="I94" t="str">
        <f t="shared" si="2"/>
        <v>PM10</v>
      </c>
      <c r="J94">
        <f>INDEX(NoSettings!$C:$C,MATCH(EPS!$A94,NoSettings!$A:$A,0))</f>
        <v>9358500000</v>
      </c>
      <c r="K94">
        <f>INDEX(GWP!$C$2:$C$13,MATCH(EPS!I94,GWP!$B$2:$B$13,0))</f>
        <v>0</v>
      </c>
      <c r="L94" s="4">
        <f t="shared" si="3"/>
        <v>0</v>
      </c>
    </row>
    <row r="95" spans="1:12" hidden="1">
      <c r="A95" t="s">
        <v>113</v>
      </c>
      <c r="B95" t="s">
        <v>1</v>
      </c>
      <c r="C95" t="s">
        <v>1701</v>
      </c>
      <c r="D95" t="s">
        <v>1708</v>
      </c>
      <c r="E95" t="s">
        <v>1704</v>
      </c>
      <c r="F95" t="s">
        <v>1745</v>
      </c>
      <c r="H95" t="str">
        <f>INDEX('Vensim Variables'!$B:$B,MATCH(EPS!$B95,'Vensim Variables'!$A:$A,0))</f>
        <v>g pollutant</v>
      </c>
      <c r="I95" t="str">
        <f t="shared" si="2"/>
        <v>PM10</v>
      </c>
      <c r="J95">
        <f>INDEX(NoSettings!$C:$C,MATCH(EPS!$A95,NoSettings!$A:$A,0))</f>
        <v>27728000000</v>
      </c>
      <c r="K95">
        <f>INDEX(GWP!$C$2:$C$13,MATCH(EPS!I95,GWP!$B$2:$B$13,0))</f>
        <v>0</v>
      </c>
      <c r="L95" s="4">
        <f t="shared" si="3"/>
        <v>0</v>
      </c>
    </row>
    <row r="96" spans="1:12" hidden="1">
      <c r="A96" t="s">
        <v>114</v>
      </c>
      <c r="B96" t="s">
        <v>1</v>
      </c>
      <c r="C96" t="s">
        <v>1701</v>
      </c>
      <c r="D96" t="s">
        <v>1708</v>
      </c>
      <c r="E96" t="s">
        <v>1704</v>
      </c>
      <c r="F96" t="s">
        <v>1746</v>
      </c>
      <c r="H96" t="str">
        <f>INDEX('Vensim Variables'!$B:$B,MATCH(EPS!$B96,'Vensim Variables'!$A:$A,0))</f>
        <v>g pollutant</v>
      </c>
      <c r="I96" t="str">
        <f t="shared" si="2"/>
        <v>PM10</v>
      </c>
      <c r="J96">
        <f>INDEX(NoSettings!$C:$C,MATCH(EPS!$A96,NoSettings!$A:$A,0))</f>
        <v>785113000</v>
      </c>
      <c r="K96">
        <f>INDEX(GWP!$C$2:$C$13,MATCH(EPS!I96,GWP!$B$2:$B$13,0))</f>
        <v>0</v>
      </c>
      <c r="L96" s="4">
        <f t="shared" si="3"/>
        <v>0</v>
      </c>
    </row>
    <row r="97" spans="1:12" hidden="1">
      <c r="A97" t="s">
        <v>115</v>
      </c>
      <c r="B97" t="s">
        <v>1</v>
      </c>
      <c r="C97" t="s">
        <v>1701</v>
      </c>
      <c r="D97" t="s">
        <v>1708</v>
      </c>
      <c r="E97" t="s">
        <v>1704</v>
      </c>
      <c r="F97" t="s">
        <v>1747</v>
      </c>
      <c r="H97" t="str">
        <f>INDEX('Vensim Variables'!$B:$B,MATCH(EPS!$B97,'Vensim Variables'!$A:$A,0))</f>
        <v>g pollutant</v>
      </c>
      <c r="I97" t="str">
        <f t="shared" si="2"/>
        <v>PM10</v>
      </c>
      <c r="J97">
        <f>INDEX(NoSettings!$C:$C,MATCH(EPS!$A97,NoSettings!$A:$A,0))</f>
        <v>862708000</v>
      </c>
      <c r="K97">
        <f>INDEX(GWP!$C$2:$C$13,MATCH(EPS!I97,GWP!$B$2:$B$13,0))</f>
        <v>0</v>
      </c>
      <c r="L97" s="4">
        <f t="shared" si="3"/>
        <v>0</v>
      </c>
    </row>
    <row r="98" spans="1:12" hidden="1">
      <c r="A98" t="s">
        <v>116</v>
      </c>
      <c r="B98" t="s">
        <v>1</v>
      </c>
      <c r="C98" t="s">
        <v>1701</v>
      </c>
      <c r="D98" t="s">
        <v>1708</v>
      </c>
      <c r="E98" t="s">
        <v>1704</v>
      </c>
      <c r="F98" t="s">
        <v>1748</v>
      </c>
      <c r="H98" t="str">
        <f>INDEX('Vensim Variables'!$B:$B,MATCH(EPS!$B98,'Vensim Variables'!$A:$A,0))</f>
        <v>g pollutant</v>
      </c>
      <c r="I98" t="str">
        <f t="shared" si="2"/>
        <v>PM10</v>
      </c>
      <c r="J98">
        <f>INDEX(NoSettings!$C:$C,MATCH(EPS!$A98,NoSettings!$A:$A,0))</f>
        <v>0</v>
      </c>
      <c r="K98">
        <f>INDEX(GWP!$C$2:$C$13,MATCH(EPS!I98,GWP!$B$2:$B$13,0))</f>
        <v>0</v>
      </c>
      <c r="L98" s="4">
        <f t="shared" si="3"/>
        <v>0</v>
      </c>
    </row>
    <row r="99" spans="1:12" hidden="1">
      <c r="A99" t="s">
        <v>117</v>
      </c>
      <c r="B99" t="s">
        <v>1</v>
      </c>
      <c r="C99" t="s">
        <v>1701</v>
      </c>
      <c r="D99" t="s">
        <v>1708</v>
      </c>
      <c r="E99" t="s">
        <v>1704</v>
      </c>
      <c r="F99" t="s">
        <v>1749</v>
      </c>
      <c r="H99" t="str">
        <f>INDEX('Vensim Variables'!$B:$B,MATCH(EPS!$B99,'Vensim Variables'!$A:$A,0))</f>
        <v>g pollutant</v>
      </c>
      <c r="I99" t="str">
        <f t="shared" si="2"/>
        <v>PM10</v>
      </c>
      <c r="J99">
        <f>INDEX(NoSettings!$C:$C,MATCH(EPS!$A99,NoSettings!$A:$A,0))</f>
        <v>0</v>
      </c>
      <c r="K99">
        <f>INDEX(GWP!$C$2:$C$13,MATCH(EPS!I99,GWP!$B$2:$B$13,0))</f>
        <v>0</v>
      </c>
      <c r="L99" s="4">
        <f t="shared" si="3"/>
        <v>0</v>
      </c>
    </row>
    <row r="100" spans="1:12" hidden="1">
      <c r="A100" t="s">
        <v>118</v>
      </c>
      <c r="B100" t="s">
        <v>1</v>
      </c>
      <c r="C100" t="s">
        <v>1701</v>
      </c>
      <c r="D100" t="s">
        <v>1708</v>
      </c>
      <c r="E100" t="s">
        <v>1704</v>
      </c>
      <c r="F100" t="s">
        <v>1750</v>
      </c>
      <c r="H100" t="str">
        <f>INDEX('Vensim Variables'!$B:$B,MATCH(EPS!$B100,'Vensim Variables'!$A:$A,0))</f>
        <v>g pollutant</v>
      </c>
      <c r="I100" t="str">
        <f t="shared" si="2"/>
        <v>PM10</v>
      </c>
      <c r="J100">
        <f>INDEX(NoSettings!$C:$C,MATCH(EPS!$A100,NoSettings!$A:$A,0))</f>
        <v>3496810</v>
      </c>
      <c r="K100">
        <f>INDEX(GWP!$C$2:$C$13,MATCH(EPS!I100,GWP!$B$2:$B$13,0))</f>
        <v>0</v>
      </c>
      <c r="L100" s="4">
        <f t="shared" si="3"/>
        <v>0</v>
      </c>
    </row>
    <row r="101" spans="1:12" hidden="1">
      <c r="A101" t="s">
        <v>119</v>
      </c>
      <c r="B101" t="s">
        <v>1</v>
      </c>
      <c r="C101" t="s">
        <v>1701</v>
      </c>
      <c r="D101" t="s">
        <v>1708</v>
      </c>
      <c r="E101" t="s">
        <v>1704</v>
      </c>
      <c r="F101" t="s">
        <v>1751</v>
      </c>
      <c r="H101" t="str">
        <f>INDEX('Vensim Variables'!$B:$B,MATCH(EPS!$B101,'Vensim Variables'!$A:$A,0))</f>
        <v>g pollutant</v>
      </c>
      <c r="I101" t="str">
        <f t="shared" si="2"/>
        <v>PM10</v>
      </c>
      <c r="J101">
        <f>INDEX(NoSettings!$C:$C,MATCH(EPS!$A101,NoSettings!$A:$A,0))</f>
        <v>0</v>
      </c>
      <c r="K101">
        <f>INDEX(GWP!$C$2:$C$13,MATCH(EPS!I101,GWP!$B$2:$B$13,0))</f>
        <v>0</v>
      </c>
      <c r="L101" s="4">
        <f t="shared" si="3"/>
        <v>0</v>
      </c>
    </row>
    <row r="102" spans="1:12" hidden="1">
      <c r="A102" t="s">
        <v>120</v>
      </c>
      <c r="B102" t="s">
        <v>1</v>
      </c>
      <c r="C102" t="s">
        <v>1701</v>
      </c>
      <c r="D102" t="s">
        <v>1709</v>
      </c>
      <c r="E102" t="s">
        <v>1703</v>
      </c>
      <c r="F102" t="s">
        <v>1742</v>
      </c>
      <c r="H102" t="str">
        <f>INDEX('Vensim Variables'!$B:$B,MATCH(EPS!$B102,'Vensim Variables'!$A:$A,0))</f>
        <v>g pollutant</v>
      </c>
      <c r="I102" t="str">
        <f t="shared" si="2"/>
        <v>PM25</v>
      </c>
      <c r="J102">
        <f>INDEX(NoSettings!$C:$C,MATCH(EPS!$A102,NoSettings!$A:$A,0))</f>
        <v>0</v>
      </c>
      <c r="K102">
        <f>INDEX(GWP!$C$2:$C$13,MATCH(EPS!I102,GWP!$B$2:$B$13,0))</f>
        <v>0</v>
      </c>
      <c r="L102" s="4">
        <f t="shared" si="3"/>
        <v>0</v>
      </c>
    </row>
    <row r="103" spans="1:12" hidden="1">
      <c r="A103" t="s">
        <v>121</v>
      </c>
      <c r="B103" t="s">
        <v>1</v>
      </c>
      <c r="C103" t="s">
        <v>1701</v>
      </c>
      <c r="D103" t="s">
        <v>1709</v>
      </c>
      <c r="E103" t="s">
        <v>1703</v>
      </c>
      <c r="F103" t="s">
        <v>1743</v>
      </c>
      <c r="H103" t="str">
        <f>INDEX('Vensim Variables'!$B:$B,MATCH(EPS!$B103,'Vensim Variables'!$A:$A,0))</f>
        <v>g pollutant</v>
      </c>
      <c r="I103" t="str">
        <f t="shared" si="2"/>
        <v>PM25</v>
      </c>
      <c r="J103">
        <f>INDEX(NoSettings!$C:$C,MATCH(EPS!$A103,NoSettings!$A:$A,0))</f>
        <v>9560400</v>
      </c>
      <c r="K103">
        <f>INDEX(GWP!$C$2:$C$13,MATCH(EPS!I103,GWP!$B$2:$B$13,0))</f>
        <v>0</v>
      </c>
      <c r="L103" s="4">
        <f t="shared" si="3"/>
        <v>0</v>
      </c>
    </row>
    <row r="104" spans="1:12" hidden="1">
      <c r="A104" t="s">
        <v>122</v>
      </c>
      <c r="B104" t="s">
        <v>1</v>
      </c>
      <c r="C104" t="s">
        <v>1701</v>
      </c>
      <c r="D104" t="s">
        <v>1709</v>
      </c>
      <c r="E104" t="s">
        <v>1703</v>
      </c>
      <c r="F104" t="s">
        <v>1744</v>
      </c>
      <c r="H104" t="str">
        <f>INDEX('Vensim Variables'!$B:$B,MATCH(EPS!$B104,'Vensim Variables'!$A:$A,0))</f>
        <v>g pollutant</v>
      </c>
      <c r="I104" t="str">
        <f t="shared" si="2"/>
        <v>PM25</v>
      </c>
      <c r="J104">
        <f>INDEX(NoSettings!$C:$C,MATCH(EPS!$A104,NoSettings!$A:$A,0))</f>
        <v>26379100000</v>
      </c>
      <c r="K104">
        <f>INDEX(GWP!$C$2:$C$13,MATCH(EPS!I104,GWP!$B$2:$B$13,0))</f>
        <v>0</v>
      </c>
      <c r="L104" s="4">
        <f t="shared" si="3"/>
        <v>0</v>
      </c>
    </row>
    <row r="105" spans="1:12" hidden="1">
      <c r="A105" t="s">
        <v>123</v>
      </c>
      <c r="B105" t="s">
        <v>1</v>
      </c>
      <c r="C105" t="s">
        <v>1701</v>
      </c>
      <c r="D105" t="s">
        <v>1709</v>
      </c>
      <c r="E105" t="s">
        <v>1703</v>
      </c>
      <c r="F105" t="s">
        <v>1745</v>
      </c>
      <c r="H105" t="str">
        <f>INDEX('Vensim Variables'!$B:$B,MATCH(EPS!$B105,'Vensim Variables'!$A:$A,0))</f>
        <v>g pollutant</v>
      </c>
      <c r="I105" t="str">
        <f t="shared" si="2"/>
        <v>PM25</v>
      </c>
      <c r="J105">
        <f>INDEX(NoSettings!$C:$C,MATCH(EPS!$A105,NoSettings!$A:$A,0))</f>
        <v>906693000</v>
      </c>
      <c r="K105">
        <f>INDEX(GWP!$C$2:$C$13,MATCH(EPS!I105,GWP!$B$2:$B$13,0))</f>
        <v>0</v>
      </c>
      <c r="L105" s="4">
        <f t="shared" si="3"/>
        <v>0</v>
      </c>
    </row>
    <row r="106" spans="1:12" hidden="1">
      <c r="A106" t="s">
        <v>124</v>
      </c>
      <c r="B106" t="s">
        <v>1</v>
      </c>
      <c r="C106" t="s">
        <v>1701</v>
      </c>
      <c r="D106" t="s">
        <v>1709</v>
      </c>
      <c r="E106" t="s">
        <v>1703</v>
      </c>
      <c r="F106" t="s">
        <v>1746</v>
      </c>
      <c r="H106" t="str">
        <f>INDEX('Vensim Variables'!$B:$B,MATCH(EPS!$B106,'Vensim Variables'!$A:$A,0))</f>
        <v>g pollutant</v>
      </c>
      <c r="I106" t="str">
        <f t="shared" si="2"/>
        <v>PM25</v>
      </c>
      <c r="J106">
        <f>INDEX(NoSettings!$C:$C,MATCH(EPS!$A106,NoSettings!$A:$A,0))</f>
        <v>2212940000</v>
      </c>
      <c r="K106">
        <f>INDEX(GWP!$C$2:$C$13,MATCH(EPS!I106,GWP!$B$2:$B$13,0))</f>
        <v>0</v>
      </c>
      <c r="L106" s="4">
        <f t="shared" si="3"/>
        <v>0</v>
      </c>
    </row>
    <row r="107" spans="1:12" hidden="1">
      <c r="A107" t="s">
        <v>125</v>
      </c>
      <c r="B107" t="s">
        <v>1</v>
      </c>
      <c r="C107" t="s">
        <v>1701</v>
      </c>
      <c r="D107" t="s">
        <v>1709</v>
      </c>
      <c r="E107" t="s">
        <v>1703</v>
      </c>
      <c r="F107" t="s">
        <v>1747</v>
      </c>
      <c r="H107" t="str">
        <f>INDEX('Vensim Variables'!$B:$B,MATCH(EPS!$B107,'Vensim Variables'!$A:$A,0))</f>
        <v>g pollutant</v>
      </c>
      <c r="I107" t="str">
        <f t="shared" si="2"/>
        <v>PM25</v>
      </c>
      <c r="J107">
        <f>INDEX(NoSettings!$C:$C,MATCH(EPS!$A107,NoSettings!$A:$A,0))</f>
        <v>28210100</v>
      </c>
      <c r="K107">
        <f>INDEX(GWP!$C$2:$C$13,MATCH(EPS!I107,GWP!$B$2:$B$13,0))</f>
        <v>0</v>
      </c>
      <c r="L107" s="4">
        <f t="shared" si="3"/>
        <v>0</v>
      </c>
    </row>
    <row r="108" spans="1:12" hidden="1">
      <c r="A108" t="s">
        <v>126</v>
      </c>
      <c r="B108" t="s">
        <v>1</v>
      </c>
      <c r="C108" t="s">
        <v>1701</v>
      </c>
      <c r="D108" t="s">
        <v>1709</v>
      </c>
      <c r="E108" t="s">
        <v>1703</v>
      </c>
      <c r="F108" t="s">
        <v>1748</v>
      </c>
      <c r="H108" t="str">
        <f>INDEX('Vensim Variables'!$B:$B,MATCH(EPS!$B108,'Vensim Variables'!$A:$A,0))</f>
        <v>g pollutant</v>
      </c>
      <c r="I108" t="str">
        <f t="shared" si="2"/>
        <v>PM25</v>
      </c>
      <c r="J108">
        <f>INDEX(NoSettings!$C:$C,MATCH(EPS!$A108,NoSettings!$A:$A,0))</f>
        <v>0</v>
      </c>
      <c r="K108">
        <f>INDEX(GWP!$C$2:$C$13,MATCH(EPS!I108,GWP!$B$2:$B$13,0))</f>
        <v>0</v>
      </c>
      <c r="L108" s="4">
        <f t="shared" si="3"/>
        <v>0</v>
      </c>
    </row>
    <row r="109" spans="1:12" hidden="1">
      <c r="A109" t="s">
        <v>127</v>
      </c>
      <c r="B109" t="s">
        <v>1</v>
      </c>
      <c r="C109" t="s">
        <v>1701</v>
      </c>
      <c r="D109" t="s">
        <v>1709</v>
      </c>
      <c r="E109" t="s">
        <v>1703</v>
      </c>
      <c r="F109" t="s">
        <v>1749</v>
      </c>
      <c r="H109" t="str">
        <f>INDEX('Vensim Variables'!$B:$B,MATCH(EPS!$B109,'Vensim Variables'!$A:$A,0))</f>
        <v>g pollutant</v>
      </c>
      <c r="I109" t="str">
        <f t="shared" si="2"/>
        <v>PM25</v>
      </c>
      <c r="J109">
        <f>INDEX(NoSettings!$C:$C,MATCH(EPS!$A109,NoSettings!$A:$A,0))</f>
        <v>0</v>
      </c>
      <c r="K109">
        <f>INDEX(GWP!$C$2:$C$13,MATCH(EPS!I109,GWP!$B$2:$B$13,0))</f>
        <v>0</v>
      </c>
      <c r="L109" s="4">
        <f t="shared" si="3"/>
        <v>0</v>
      </c>
    </row>
    <row r="110" spans="1:12" hidden="1">
      <c r="A110" t="s">
        <v>128</v>
      </c>
      <c r="B110" t="s">
        <v>1</v>
      </c>
      <c r="C110" t="s">
        <v>1701</v>
      </c>
      <c r="D110" t="s">
        <v>1709</v>
      </c>
      <c r="E110" t="s">
        <v>1703</v>
      </c>
      <c r="F110" t="s">
        <v>1750</v>
      </c>
      <c r="H110" t="str">
        <f>INDEX('Vensim Variables'!$B:$B,MATCH(EPS!$B110,'Vensim Variables'!$A:$A,0))</f>
        <v>g pollutant</v>
      </c>
      <c r="I110" t="str">
        <f t="shared" si="2"/>
        <v>PM25</v>
      </c>
      <c r="J110">
        <f>INDEX(NoSettings!$C:$C,MATCH(EPS!$A110,NoSettings!$A:$A,0))</f>
        <v>10129400</v>
      </c>
      <c r="K110">
        <f>INDEX(GWP!$C$2:$C$13,MATCH(EPS!I110,GWP!$B$2:$B$13,0))</f>
        <v>0</v>
      </c>
      <c r="L110" s="4">
        <f t="shared" si="3"/>
        <v>0</v>
      </c>
    </row>
    <row r="111" spans="1:12" hidden="1">
      <c r="A111" t="s">
        <v>129</v>
      </c>
      <c r="B111" t="s">
        <v>1</v>
      </c>
      <c r="C111" t="s">
        <v>1701</v>
      </c>
      <c r="D111" t="s">
        <v>1709</v>
      </c>
      <c r="E111" t="s">
        <v>1703</v>
      </c>
      <c r="F111" t="s">
        <v>1751</v>
      </c>
      <c r="H111" t="str">
        <f>INDEX('Vensim Variables'!$B:$B,MATCH(EPS!$B111,'Vensim Variables'!$A:$A,0))</f>
        <v>g pollutant</v>
      </c>
      <c r="I111" t="str">
        <f t="shared" si="2"/>
        <v>PM25</v>
      </c>
      <c r="J111">
        <f>INDEX(NoSettings!$C:$C,MATCH(EPS!$A111,NoSettings!$A:$A,0))</f>
        <v>0</v>
      </c>
      <c r="K111">
        <f>INDEX(GWP!$C$2:$C$13,MATCH(EPS!I111,GWP!$B$2:$B$13,0))</f>
        <v>0</v>
      </c>
      <c r="L111" s="4">
        <f t="shared" si="3"/>
        <v>0</v>
      </c>
    </row>
    <row r="112" spans="1:12" hidden="1">
      <c r="A112" t="s">
        <v>130</v>
      </c>
      <c r="B112" t="s">
        <v>1</v>
      </c>
      <c r="C112" t="s">
        <v>1701</v>
      </c>
      <c r="D112" t="s">
        <v>1709</v>
      </c>
      <c r="E112" t="s">
        <v>1704</v>
      </c>
      <c r="F112" t="s">
        <v>1742</v>
      </c>
      <c r="H112" t="str">
        <f>INDEX('Vensim Variables'!$B:$B,MATCH(EPS!$B112,'Vensim Variables'!$A:$A,0))</f>
        <v>g pollutant</v>
      </c>
      <c r="I112" t="str">
        <f t="shared" si="2"/>
        <v>PM25</v>
      </c>
      <c r="J112">
        <f>INDEX(NoSettings!$C:$C,MATCH(EPS!$A112,NoSettings!$A:$A,0))</f>
        <v>0</v>
      </c>
      <c r="K112">
        <f>INDEX(GWP!$C$2:$C$13,MATCH(EPS!I112,GWP!$B$2:$B$13,0))</f>
        <v>0</v>
      </c>
      <c r="L112" s="4">
        <f t="shared" si="3"/>
        <v>0</v>
      </c>
    </row>
    <row r="113" spans="1:12" hidden="1">
      <c r="A113" t="s">
        <v>131</v>
      </c>
      <c r="B113" t="s">
        <v>1</v>
      </c>
      <c r="C113" t="s">
        <v>1701</v>
      </c>
      <c r="D113" t="s">
        <v>1709</v>
      </c>
      <c r="E113" t="s">
        <v>1704</v>
      </c>
      <c r="F113" t="s">
        <v>1743</v>
      </c>
      <c r="H113" t="str">
        <f>INDEX('Vensim Variables'!$B:$B,MATCH(EPS!$B113,'Vensim Variables'!$A:$A,0))</f>
        <v>g pollutant</v>
      </c>
      <c r="I113" t="str">
        <f t="shared" si="2"/>
        <v>PM25</v>
      </c>
      <c r="J113">
        <f>INDEX(NoSettings!$C:$C,MATCH(EPS!$A113,NoSettings!$A:$A,0))</f>
        <v>3439350</v>
      </c>
      <c r="K113">
        <f>INDEX(GWP!$C$2:$C$13,MATCH(EPS!I113,GWP!$B$2:$B$13,0))</f>
        <v>0</v>
      </c>
      <c r="L113" s="4">
        <f t="shared" si="3"/>
        <v>0</v>
      </c>
    </row>
    <row r="114" spans="1:12" hidden="1">
      <c r="A114" t="s">
        <v>132</v>
      </c>
      <c r="B114" t="s">
        <v>1</v>
      </c>
      <c r="C114" t="s">
        <v>1701</v>
      </c>
      <c r="D114" t="s">
        <v>1709</v>
      </c>
      <c r="E114" t="s">
        <v>1704</v>
      </c>
      <c r="F114" t="s">
        <v>1744</v>
      </c>
      <c r="H114" t="str">
        <f>INDEX('Vensim Variables'!$B:$B,MATCH(EPS!$B114,'Vensim Variables'!$A:$A,0))</f>
        <v>g pollutant</v>
      </c>
      <c r="I114" t="str">
        <f t="shared" si="2"/>
        <v>PM25</v>
      </c>
      <c r="J114">
        <f>INDEX(NoSettings!$C:$C,MATCH(EPS!$A114,NoSettings!$A:$A,0))</f>
        <v>2685530000</v>
      </c>
      <c r="K114">
        <f>INDEX(GWP!$C$2:$C$13,MATCH(EPS!I114,GWP!$B$2:$B$13,0))</f>
        <v>0</v>
      </c>
      <c r="L114" s="4">
        <f t="shared" si="3"/>
        <v>0</v>
      </c>
    </row>
    <row r="115" spans="1:12" hidden="1">
      <c r="A115" t="s">
        <v>133</v>
      </c>
      <c r="B115" t="s">
        <v>1</v>
      </c>
      <c r="C115" t="s">
        <v>1701</v>
      </c>
      <c r="D115" t="s">
        <v>1709</v>
      </c>
      <c r="E115" t="s">
        <v>1704</v>
      </c>
      <c r="F115" t="s">
        <v>1745</v>
      </c>
      <c r="H115" t="str">
        <f>INDEX('Vensim Variables'!$B:$B,MATCH(EPS!$B115,'Vensim Variables'!$A:$A,0))</f>
        <v>g pollutant</v>
      </c>
      <c r="I115" t="str">
        <f t="shared" si="2"/>
        <v>PM25</v>
      </c>
      <c r="J115">
        <f>INDEX(NoSettings!$C:$C,MATCH(EPS!$A115,NoSettings!$A:$A,0))</f>
        <v>19556600000</v>
      </c>
      <c r="K115">
        <f>INDEX(GWP!$C$2:$C$13,MATCH(EPS!I115,GWP!$B$2:$B$13,0))</f>
        <v>0</v>
      </c>
      <c r="L115" s="4">
        <f t="shared" si="3"/>
        <v>0</v>
      </c>
    </row>
    <row r="116" spans="1:12" hidden="1">
      <c r="A116" t="s">
        <v>134</v>
      </c>
      <c r="B116" t="s">
        <v>1</v>
      </c>
      <c r="C116" t="s">
        <v>1701</v>
      </c>
      <c r="D116" t="s">
        <v>1709</v>
      </c>
      <c r="E116" t="s">
        <v>1704</v>
      </c>
      <c r="F116" t="s">
        <v>1746</v>
      </c>
      <c r="H116" t="str">
        <f>INDEX('Vensim Variables'!$B:$B,MATCH(EPS!$B116,'Vensim Variables'!$A:$A,0))</f>
        <v>g pollutant</v>
      </c>
      <c r="I116" t="str">
        <f t="shared" si="2"/>
        <v>PM25</v>
      </c>
      <c r="J116">
        <f>INDEX(NoSettings!$C:$C,MATCH(EPS!$A116,NoSettings!$A:$A,0))</f>
        <v>225297000</v>
      </c>
      <c r="K116">
        <f>INDEX(GWP!$C$2:$C$13,MATCH(EPS!I116,GWP!$B$2:$B$13,0))</f>
        <v>0</v>
      </c>
      <c r="L116" s="4">
        <f t="shared" si="3"/>
        <v>0</v>
      </c>
    </row>
    <row r="117" spans="1:12" hidden="1">
      <c r="A117" t="s">
        <v>135</v>
      </c>
      <c r="B117" t="s">
        <v>1</v>
      </c>
      <c r="C117" t="s">
        <v>1701</v>
      </c>
      <c r="D117" t="s">
        <v>1709</v>
      </c>
      <c r="E117" t="s">
        <v>1704</v>
      </c>
      <c r="F117" t="s">
        <v>1747</v>
      </c>
      <c r="H117" t="str">
        <f>INDEX('Vensim Variables'!$B:$B,MATCH(EPS!$B117,'Vensim Variables'!$A:$A,0))</f>
        <v>g pollutant</v>
      </c>
      <c r="I117" t="str">
        <f t="shared" si="2"/>
        <v>PM25</v>
      </c>
      <c r="J117">
        <f>INDEX(NoSettings!$C:$C,MATCH(EPS!$A117,NoSettings!$A:$A,0))</f>
        <v>608469000</v>
      </c>
      <c r="K117">
        <f>INDEX(GWP!$C$2:$C$13,MATCH(EPS!I117,GWP!$B$2:$B$13,0))</f>
        <v>0</v>
      </c>
      <c r="L117" s="4">
        <f t="shared" si="3"/>
        <v>0</v>
      </c>
    </row>
    <row r="118" spans="1:12" hidden="1">
      <c r="A118" t="s">
        <v>136</v>
      </c>
      <c r="B118" t="s">
        <v>1</v>
      </c>
      <c r="C118" t="s">
        <v>1701</v>
      </c>
      <c r="D118" t="s">
        <v>1709</v>
      </c>
      <c r="E118" t="s">
        <v>1704</v>
      </c>
      <c r="F118" t="s">
        <v>1748</v>
      </c>
      <c r="H118" t="str">
        <f>INDEX('Vensim Variables'!$B:$B,MATCH(EPS!$B118,'Vensim Variables'!$A:$A,0))</f>
        <v>g pollutant</v>
      </c>
      <c r="I118" t="str">
        <f t="shared" si="2"/>
        <v>PM25</v>
      </c>
      <c r="J118">
        <f>INDEX(NoSettings!$C:$C,MATCH(EPS!$A118,NoSettings!$A:$A,0))</f>
        <v>0</v>
      </c>
      <c r="K118">
        <f>INDEX(GWP!$C$2:$C$13,MATCH(EPS!I118,GWP!$B$2:$B$13,0))</f>
        <v>0</v>
      </c>
      <c r="L118" s="4">
        <f t="shared" si="3"/>
        <v>0</v>
      </c>
    </row>
    <row r="119" spans="1:12" hidden="1">
      <c r="A119" t="s">
        <v>137</v>
      </c>
      <c r="B119" t="s">
        <v>1</v>
      </c>
      <c r="C119" t="s">
        <v>1701</v>
      </c>
      <c r="D119" t="s">
        <v>1709</v>
      </c>
      <c r="E119" t="s">
        <v>1704</v>
      </c>
      <c r="F119" t="s">
        <v>1749</v>
      </c>
      <c r="H119" t="str">
        <f>INDEX('Vensim Variables'!$B:$B,MATCH(EPS!$B119,'Vensim Variables'!$A:$A,0))</f>
        <v>g pollutant</v>
      </c>
      <c r="I119" t="str">
        <f t="shared" si="2"/>
        <v>PM25</v>
      </c>
      <c r="J119">
        <f>INDEX(NoSettings!$C:$C,MATCH(EPS!$A119,NoSettings!$A:$A,0))</f>
        <v>0</v>
      </c>
      <c r="K119">
        <f>INDEX(GWP!$C$2:$C$13,MATCH(EPS!I119,GWP!$B$2:$B$13,0))</f>
        <v>0</v>
      </c>
      <c r="L119" s="4">
        <f t="shared" si="3"/>
        <v>0</v>
      </c>
    </row>
    <row r="120" spans="1:12" hidden="1">
      <c r="A120" t="s">
        <v>138</v>
      </c>
      <c r="B120" t="s">
        <v>1</v>
      </c>
      <c r="C120" t="s">
        <v>1701</v>
      </c>
      <c r="D120" t="s">
        <v>1709</v>
      </c>
      <c r="E120" t="s">
        <v>1704</v>
      </c>
      <c r="F120" t="s">
        <v>1750</v>
      </c>
      <c r="H120" t="str">
        <f>INDEX('Vensim Variables'!$B:$B,MATCH(EPS!$B120,'Vensim Variables'!$A:$A,0))</f>
        <v>g pollutant</v>
      </c>
      <c r="I120" t="str">
        <f t="shared" si="2"/>
        <v>PM25</v>
      </c>
      <c r="J120">
        <f>INDEX(NoSettings!$C:$C,MATCH(EPS!$A120,NoSettings!$A:$A,0))</f>
        <v>1401910</v>
      </c>
      <c r="K120">
        <f>INDEX(GWP!$C$2:$C$13,MATCH(EPS!I120,GWP!$B$2:$B$13,0))</f>
        <v>0</v>
      </c>
      <c r="L120" s="4">
        <f t="shared" si="3"/>
        <v>0</v>
      </c>
    </row>
    <row r="121" spans="1:12" hidden="1">
      <c r="A121" t="s">
        <v>139</v>
      </c>
      <c r="B121" t="s">
        <v>1</v>
      </c>
      <c r="C121" t="s">
        <v>1701</v>
      </c>
      <c r="D121" t="s">
        <v>1709</v>
      </c>
      <c r="E121" t="s">
        <v>1704</v>
      </c>
      <c r="F121" t="s">
        <v>1751</v>
      </c>
      <c r="H121" t="str">
        <f>INDEX('Vensim Variables'!$B:$B,MATCH(EPS!$B121,'Vensim Variables'!$A:$A,0))</f>
        <v>g pollutant</v>
      </c>
      <c r="I121" t="str">
        <f t="shared" si="2"/>
        <v>PM25</v>
      </c>
      <c r="J121">
        <f>INDEX(NoSettings!$C:$C,MATCH(EPS!$A121,NoSettings!$A:$A,0))</f>
        <v>0</v>
      </c>
      <c r="K121">
        <f>INDEX(GWP!$C$2:$C$13,MATCH(EPS!I121,GWP!$B$2:$B$13,0))</f>
        <v>0</v>
      </c>
      <c r="L121" s="4">
        <f t="shared" si="3"/>
        <v>0</v>
      </c>
    </row>
    <row r="122" spans="1:12" hidden="1">
      <c r="A122" t="s">
        <v>140</v>
      </c>
      <c r="B122" t="s">
        <v>1</v>
      </c>
      <c r="C122" t="s">
        <v>1701</v>
      </c>
      <c r="D122" t="s">
        <v>1710</v>
      </c>
      <c r="E122" t="s">
        <v>1703</v>
      </c>
      <c r="F122" t="s">
        <v>1742</v>
      </c>
      <c r="H122" t="str">
        <f>INDEX('Vensim Variables'!$B:$B,MATCH(EPS!$B122,'Vensim Variables'!$A:$A,0))</f>
        <v>g pollutant</v>
      </c>
      <c r="I122" t="str">
        <f t="shared" si="2"/>
        <v>SOx</v>
      </c>
      <c r="J122">
        <f>INDEX(NoSettings!$C:$C,MATCH(EPS!$A122,NoSettings!$A:$A,0))</f>
        <v>0</v>
      </c>
      <c r="K122">
        <f>INDEX(GWP!$C$2:$C$13,MATCH(EPS!I122,GWP!$B$2:$B$13,0))</f>
        <v>0</v>
      </c>
      <c r="L122" s="4">
        <f t="shared" si="3"/>
        <v>0</v>
      </c>
    </row>
    <row r="123" spans="1:12" hidden="1">
      <c r="A123" t="s">
        <v>141</v>
      </c>
      <c r="B123" t="s">
        <v>1</v>
      </c>
      <c r="C123" t="s">
        <v>1701</v>
      </c>
      <c r="D123" t="s">
        <v>1710</v>
      </c>
      <c r="E123" t="s">
        <v>1703</v>
      </c>
      <c r="F123" t="s">
        <v>1743</v>
      </c>
      <c r="H123" t="str">
        <f>INDEX('Vensim Variables'!$B:$B,MATCH(EPS!$B123,'Vensim Variables'!$A:$A,0))</f>
        <v>g pollutant</v>
      </c>
      <c r="I123" t="str">
        <f t="shared" si="2"/>
        <v>SOx</v>
      </c>
      <c r="J123">
        <f>INDEX(NoSettings!$C:$C,MATCH(EPS!$A123,NoSettings!$A:$A,0))</f>
        <v>1237230</v>
      </c>
      <c r="K123">
        <f>INDEX(GWP!$C$2:$C$13,MATCH(EPS!I123,GWP!$B$2:$B$13,0))</f>
        <v>0</v>
      </c>
      <c r="L123" s="4">
        <f t="shared" si="3"/>
        <v>0</v>
      </c>
    </row>
    <row r="124" spans="1:12" hidden="1">
      <c r="A124" t="s">
        <v>142</v>
      </c>
      <c r="B124" t="s">
        <v>1</v>
      </c>
      <c r="C124" t="s">
        <v>1701</v>
      </c>
      <c r="D124" t="s">
        <v>1710</v>
      </c>
      <c r="E124" t="s">
        <v>1703</v>
      </c>
      <c r="F124" t="s">
        <v>1744</v>
      </c>
      <c r="H124" t="str">
        <f>INDEX('Vensim Variables'!$B:$B,MATCH(EPS!$B124,'Vensim Variables'!$A:$A,0))</f>
        <v>g pollutant</v>
      </c>
      <c r="I124" t="str">
        <f t="shared" si="2"/>
        <v>SOx</v>
      </c>
      <c r="J124">
        <f>INDEX(NoSettings!$C:$C,MATCH(EPS!$A124,NoSettings!$A:$A,0))</f>
        <v>6407100000</v>
      </c>
      <c r="K124">
        <f>INDEX(GWP!$C$2:$C$13,MATCH(EPS!I124,GWP!$B$2:$B$13,0))</f>
        <v>0</v>
      </c>
      <c r="L124" s="4">
        <f t="shared" si="3"/>
        <v>0</v>
      </c>
    </row>
    <row r="125" spans="1:12" hidden="1">
      <c r="A125" t="s">
        <v>143</v>
      </c>
      <c r="B125" t="s">
        <v>1</v>
      </c>
      <c r="C125" t="s">
        <v>1701</v>
      </c>
      <c r="D125" t="s">
        <v>1710</v>
      </c>
      <c r="E125" t="s">
        <v>1703</v>
      </c>
      <c r="F125" t="s">
        <v>1745</v>
      </c>
      <c r="H125" t="str">
        <f>INDEX('Vensim Variables'!$B:$B,MATCH(EPS!$B125,'Vensim Variables'!$A:$A,0))</f>
        <v>g pollutant</v>
      </c>
      <c r="I125" t="str">
        <f t="shared" si="2"/>
        <v>SOx</v>
      </c>
      <c r="J125">
        <f>INDEX(NoSettings!$C:$C,MATCH(EPS!$A125,NoSettings!$A:$A,0))</f>
        <v>6467880</v>
      </c>
      <c r="K125">
        <f>INDEX(GWP!$C$2:$C$13,MATCH(EPS!I125,GWP!$B$2:$B$13,0))</f>
        <v>0</v>
      </c>
      <c r="L125" s="4">
        <f t="shared" si="3"/>
        <v>0</v>
      </c>
    </row>
    <row r="126" spans="1:12" hidden="1">
      <c r="A126" t="s">
        <v>144</v>
      </c>
      <c r="B126" t="s">
        <v>1</v>
      </c>
      <c r="C126" t="s">
        <v>1701</v>
      </c>
      <c r="D126" t="s">
        <v>1710</v>
      </c>
      <c r="E126" t="s">
        <v>1703</v>
      </c>
      <c r="F126" t="s">
        <v>1746</v>
      </c>
      <c r="H126" t="str">
        <f>INDEX('Vensim Variables'!$B:$B,MATCH(EPS!$B126,'Vensim Variables'!$A:$A,0))</f>
        <v>g pollutant</v>
      </c>
      <c r="I126" t="str">
        <f t="shared" si="2"/>
        <v>SOx</v>
      </c>
      <c r="J126">
        <f>INDEX(NoSettings!$C:$C,MATCH(EPS!$A126,NoSettings!$A:$A,0))</f>
        <v>537491000</v>
      </c>
      <c r="K126">
        <f>INDEX(GWP!$C$2:$C$13,MATCH(EPS!I126,GWP!$B$2:$B$13,0))</f>
        <v>0</v>
      </c>
      <c r="L126" s="4">
        <f t="shared" si="3"/>
        <v>0</v>
      </c>
    </row>
    <row r="127" spans="1:12" hidden="1">
      <c r="A127" t="s">
        <v>145</v>
      </c>
      <c r="B127" t="s">
        <v>1</v>
      </c>
      <c r="C127" t="s">
        <v>1701</v>
      </c>
      <c r="D127" t="s">
        <v>1710</v>
      </c>
      <c r="E127" t="s">
        <v>1703</v>
      </c>
      <c r="F127" t="s">
        <v>1747</v>
      </c>
      <c r="H127" t="str">
        <f>INDEX('Vensim Variables'!$B:$B,MATCH(EPS!$B127,'Vensim Variables'!$A:$A,0))</f>
        <v>g pollutant</v>
      </c>
      <c r="I127" t="str">
        <f t="shared" si="2"/>
        <v>SOx</v>
      </c>
      <c r="J127">
        <f>INDEX(NoSettings!$C:$C,MATCH(EPS!$A127,NoSettings!$A:$A,0))</f>
        <v>201237</v>
      </c>
      <c r="K127">
        <f>INDEX(GWP!$C$2:$C$13,MATCH(EPS!I127,GWP!$B$2:$B$13,0))</f>
        <v>0</v>
      </c>
      <c r="L127" s="4">
        <f t="shared" si="3"/>
        <v>0</v>
      </c>
    </row>
    <row r="128" spans="1:12" hidden="1">
      <c r="A128" t="s">
        <v>146</v>
      </c>
      <c r="B128" t="s">
        <v>1</v>
      </c>
      <c r="C128" t="s">
        <v>1701</v>
      </c>
      <c r="D128" t="s">
        <v>1710</v>
      </c>
      <c r="E128" t="s">
        <v>1703</v>
      </c>
      <c r="F128" t="s">
        <v>1748</v>
      </c>
      <c r="H128" t="str">
        <f>INDEX('Vensim Variables'!$B:$B,MATCH(EPS!$B128,'Vensim Variables'!$A:$A,0))</f>
        <v>g pollutant</v>
      </c>
      <c r="I128" t="str">
        <f t="shared" si="2"/>
        <v>SOx</v>
      </c>
      <c r="J128">
        <f>INDEX(NoSettings!$C:$C,MATCH(EPS!$A128,NoSettings!$A:$A,0))</f>
        <v>0</v>
      </c>
      <c r="K128">
        <f>INDEX(GWP!$C$2:$C$13,MATCH(EPS!I128,GWP!$B$2:$B$13,0))</f>
        <v>0</v>
      </c>
      <c r="L128" s="4">
        <f t="shared" si="3"/>
        <v>0</v>
      </c>
    </row>
    <row r="129" spans="1:12" hidden="1">
      <c r="A129" t="s">
        <v>147</v>
      </c>
      <c r="B129" t="s">
        <v>1</v>
      </c>
      <c r="C129" t="s">
        <v>1701</v>
      </c>
      <c r="D129" t="s">
        <v>1710</v>
      </c>
      <c r="E129" t="s">
        <v>1703</v>
      </c>
      <c r="F129" t="s">
        <v>1749</v>
      </c>
      <c r="H129" t="str">
        <f>INDEX('Vensim Variables'!$B:$B,MATCH(EPS!$B129,'Vensim Variables'!$A:$A,0))</f>
        <v>g pollutant</v>
      </c>
      <c r="I129" t="str">
        <f t="shared" si="2"/>
        <v>SOx</v>
      </c>
      <c r="J129">
        <f>INDEX(NoSettings!$C:$C,MATCH(EPS!$A129,NoSettings!$A:$A,0))</f>
        <v>0</v>
      </c>
      <c r="K129">
        <f>INDEX(GWP!$C$2:$C$13,MATCH(EPS!I129,GWP!$B$2:$B$13,0))</f>
        <v>0</v>
      </c>
      <c r="L129" s="4">
        <f t="shared" si="3"/>
        <v>0</v>
      </c>
    </row>
    <row r="130" spans="1:12" hidden="1">
      <c r="A130" t="s">
        <v>148</v>
      </c>
      <c r="B130" t="s">
        <v>1</v>
      </c>
      <c r="C130" t="s">
        <v>1701</v>
      </c>
      <c r="D130" t="s">
        <v>1710</v>
      </c>
      <c r="E130" t="s">
        <v>1703</v>
      </c>
      <c r="F130" t="s">
        <v>1750</v>
      </c>
      <c r="H130" t="str">
        <f>INDEX('Vensim Variables'!$B:$B,MATCH(EPS!$B130,'Vensim Variables'!$A:$A,0))</f>
        <v>g pollutant</v>
      </c>
      <c r="I130" t="str">
        <f t="shared" si="2"/>
        <v>SOx</v>
      </c>
      <c r="J130">
        <f>INDEX(NoSettings!$C:$C,MATCH(EPS!$A130,NoSettings!$A:$A,0))</f>
        <v>0</v>
      </c>
      <c r="K130">
        <f>INDEX(GWP!$C$2:$C$13,MATCH(EPS!I130,GWP!$B$2:$B$13,0))</f>
        <v>0</v>
      </c>
      <c r="L130" s="4">
        <f t="shared" si="3"/>
        <v>0</v>
      </c>
    </row>
    <row r="131" spans="1:12" hidden="1">
      <c r="A131" t="s">
        <v>149</v>
      </c>
      <c r="B131" t="s">
        <v>1</v>
      </c>
      <c r="C131" t="s">
        <v>1701</v>
      </c>
      <c r="D131" t="s">
        <v>1710</v>
      </c>
      <c r="E131" t="s">
        <v>1703</v>
      </c>
      <c r="F131" t="s">
        <v>1751</v>
      </c>
      <c r="H131" t="str">
        <f>INDEX('Vensim Variables'!$B:$B,MATCH(EPS!$B131,'Vensim Variables'!$A:$A,0))</f>
        <v>g pollutant</v>
      </c>
      <c r="I131" t="str">
        <f t="shared" ref="I131:I194" si="4">IF(OR(C131="CO2",C131="CH4",C131="N2O",C131="F gases",C131="VOC",C131="CO",C131="NOx",C131="PM10",C131="PM25",C131="SOx",C131="BC",C131="OC"),C131,IF(OR(D131="CO2",D131="CH4",D131="N2O",D131="F gases",D131="VOC",D131="CO",D131="NOx",D131="PM10",D131="PM25",D131="SOx",D131="BC",D131="OC"),D131,IF(OR(E131="CO2",E131="CH4",E131="N2O",E131="F gases",E131="VOC",E131="CO",E131="NOx",E131="PM10",E131="PM25",E131="SOx",E131="BC",E131="OC"),E131,"NA")))</f>
        <v>SOx</v>
      </c>
      <c r="J131">
        <f>INDEX(NoSettings!$C:$C,MATCH(EPS!$A131,NoSettings!$A:$A,0))</f>
        <v>0</v>
      </c>
      <c r="K131">
        <f>INDEX(GWP!$C$2:$C$13,MATCH(EPS!I131,GWP!$B$2:$B$13,0))</f>
        <v>0</v>
      </c>
      <c r="L131" s="4">
        <f t="shared" ref="L131:L194" si="5">IF(H131="g pollutant",K131*J131/10^12,IF(H131="MMTCO2e",J131,IF(H131="MWh",J131,0)))</f>
        <v>0</v>
      </c>
    </row>
    <row r="132" spans="1:12" hidden="1">
      <c r="A132" t="s">
        <v>150</v>
      </c>
      <c r="B132" t="s">
        <v>1</v>
      </c>
      <c r="C132" t="s">
        <v>1701</v>
      </c>
      <c r="D132" t="s">
        <v>1710</v>
      </c>
      <c r="E132" t="s">
        <v>1704</v>
      </c>
      <c r="F132" t="s">
        <v>1742</v>
      </c>
      <c r="H132" t="str">
        <f>INDEX('Vensim Variables'!$B:$B,MATCH(EPS!$B132,'Vensim Variables'!$A:$A,0))</f>
        <v>g pollutant</v>
      </c>
      <c r="I132" t="str">
        <f t="shared" si="4"/>
        <v>SOx</v>
      </c>
      <c r="J132">
        <f>INDEX(NoSettings!$C:$C,MATCH(EPS!$A132,NoSettings!$A:$A,0))</f>
        <v>0</v>
      </c>
      <c r="K132">
        <f>INDEX(GWP!$C$2:$C$13,MATCH(EPS!I132,GWP!$B$2:$B$13,0))</f>
        <v>0</v>
      </c>
      <c r="L132" s="4">
        <f t="shared" si="5"/>
        <v>0</v>
      </c>
    </row>
    <row r="133" spans="1:12" hidden="1">
      <c r="A133" t="s">
        <v>151</v>
      </c>
      <c r="B133" t="s">
        <v>1</v>
      </c>
      <c r="C133" t="s">
        <v>1701</v>
      </c>
      <c r="D133" t="s">
        <v>1710</v>
      </c>
      <c r="E133" t="s">
        <v>1704</v>
      </c>
      <c r="F133" t="s">
        <v>1743</v>
      </c>
      <c r="H133" t="str">
        <f>INDEX('Vensim Variables'!$B:$B,MATCH(EPS!$B133,'Vensim Variables'!$A:$A,0))</f>
        <v>g pollutant</v>
      </c>
      <c r="I133" t="str">
        <f t="shared" si="4"/>
        <v>SOx</v>
      </c>
      <c r="J133">
        <f>INDEX(NoSettings!$C:$C,MATCH(EPS!$A133,NoSettings!$A:$A,0))</f>
        <v>445093</v>
      </c>
      <c r="K133">
        <f>INDEX(GWP!$C$2:$C$13,MATCH(EPS!I133,GWP!$B$2:$B$13,0))</f>
        <v>0</v>
      </c>
      <c r="L133" s="4">
        <f t="shared" si="5"/>
        <v>0</v>
      </c>
    </row>
    <row r="134" spans="1:12" hidden="1">
      <c r="A134" t="s">
        <v>152</v>
      </c>
      <c r="B134" t="s">
        <v>1</v>
      </c>
      <c r="C134" t="s">
        <v>1701</v>
      </c>
      <c r="D134" t="s">
        <v>1710</v>
      </c>
      <c r="E134" t="s">
        <v>1704</v>
      </c>
      <c r="F134" t="s">
        <v>1744</v>
      </c>
      <c r="H134" t="str">
        <f>INDEX('Vensim Variables'!$B:$B,MATCH(EPS!$B134,'Vensim Variables'!$A:$A,0))</f>
        <v>g pollutant</v>
      </c>
      <c r="I134" t="str">
        <f t="shared" si="4"/>
        <v>SOx</v>
      </c>
      <c r="J134">
        <f>INDEX(NoSettings!$C:$C,MATCH(EPS!$A134,NoSettings!$A:$A,0))</f>
        <v>652275000</v>
      </c>
      <c r="K134">
        <f>INDEX(GWP!$C$2:$C$13,MATCH(EPS!I134,GWP!$B$2:$B$13,0))</f>
        <v>0</v>
      </c>
      <c r="L134" s="4">
        <f t="shared" si="5"/>
        <v>0</v>
      </c>
    </row>
    <row r="135" spans="1:12" hidden="1">
      <c r="A135" t="s">
        <v>153</v>
      </c>
      <c r="B135" t="s">
        <v>1</v>
      </c>
      <c r="C135" t="s">
        <v>1701</v>
      </c>
      <c r="D135" t="s">
        <v>1710</v>
      </c>
      <c r="E135" t="s">
        <v>1704</v>
      </c>
      <c r="F135" t="s">
        <v>1745</v>
      </c>
      <c r="H135" t="str">
        <f>INDEX('Vensim Variables'!$B:$B,MATCH(EPS!$B135,'Vensim Variables'!$A:$A,0))</f>
        <v>g pollutant</v>
      </c>
      <c r="I135" t="str">
        <f t="shared" si="4"/>
        <v>SOx</v>
      </c>
      <c r="J135">
        <f>INDEX(NoSettings!$C:$C,MATCH(EPS!$A135,NoSettings!$A:$A,0))</f>
        <v>139507000</v>
      </c>
      <c r="K135">
        <f>INDEX(GWP!$C$2:$C$13,MATCH(EPS!I135,GWP!$B$2:$B$13,0))</f>
        <v>0</v>
      </c>
      <c r="L135" s="4">
        <f t="shared" si="5"/>
        <v>0</v>
      </c>
    </row>
    <row r="136" spans="1:12" hidden="1">
      <c r="A136" t="s">
        <v>154</v>
      </c>
      <c r="B136" t="s">
        <v>1</v>
      </c>
      <c r="C136" t="s">
        <v>1701</v>
      </c>
      <c r="D136" t="s">
        <v>1710</v>
      </c>
      <c r="E136" t="s">
        <v>1704</v>
      </c>
      <c r="F136" t="s">
        <v>1746</v>
      </c>
      <c r="H136" t="str">
        <f>INDEX('Vensim Variables'!$B:$B,MATCH(EPS!$B136,'Vensim Variables'!$A:$A,0))</f>
        <v>g pollutant</v>
      </c>
      <c r="I136" t="str">
        <f t="shared" si="4"/>
        <v>SOx</v>
      </c>
      <c r="J136">
        <f>INDEX(NoSettings!$C:$C,MATCH(EPS!$A136,NoSettings!$A:$A,0))</f>
        <v>54721300</v>
      </c>
      <c r="K136">
        <f>INDEX(GWP!$C$2:$C$13,MATCH(EPS!I136,GWP!$B$2:$B$13,0))</f>
        <v>0</v>
      </c>
      <c r="L136" s="4">
        <f t="shared" si="5"/>
        <v>0</v>
      </c>
    </row>
    <row r="137" spans="1:12" hidden="1">
      <c r="A137" t="s">
        <v>155</v>
      </c>
      <c r="B137" t="s">
        <v>1</v>
      </c>
      <c r="C137" t="s">
        <v>1701</v>
      </c>
      <c r="D137" t="s">
        <v>1710</v>
      </c>
      <c r="E137" t="s">
        <v>1704</v>
      </c>
      <c r="F137" t="s">
        <v>1747</v>
      </c>
      <c r="H137" t="str">
        <f>INDEX('Vensim Variables'!$B:$B,MATCH(EPS!$B137,'Vensim Variables'!$A:$A,0))</f>
        <v>g pollutant</v>
      </c>
      <c r="I137" t="str">
        <f t="shared" si="4"/>
        <v>SOx</v>
      </c>
      <c r="J137">
        <f>INDEX(NoSettings!$C:$C,MATCH(EPS!$A137,NoSettings!$A:$A,0))</f>
        <v>4340510</v>
      </c>
      <c r="K137">
        <f>INDEX(GWP!$C$2:$C$13,MATCH(EPS!I137,GWP!$B$2:$B$13,0))</f>
        <v>0</v>
      </c>
      <c r="L137" s="4">
        <f t="shared" si="5"/>
        <v>0</v>
      </c>
    </row>
    <row r="138" spans="1:12" hidden="1">
      <c r="A138" t="s">
        <v>156</v>
      </c>
      <c r="B138" t="s">
        <v>1</v>
      </c>
      <c r="C138" t="s">
        <v>1701</v>
      </c>
      <c r="D138" t="s">
        <v>1710</v>
      </c>
      <c r="E138" t="s">
        <v>1704</v>
      </c>
      <c r="F138" t="s">
        <v>1748</v>
      </c>
      <c r="H138" t="str">
        <f>INDEX('Vensim Variables'!$B:$B,MATCH(EPS!$B138,'Vensim Variables'!$A:$A,0))</f>
        <v>g pollutant</v>
      </c>
      <c r="I138" t="str">
        <f t="shared" si="4"/>
        <v>SOx</v>
      </c>
      <c r="J138">
        <f>INDEX(NoSettings!$C:$C,MATCH(EPS!$A138,NoSettings!$A:$A,0))</f>
        <v>0</v>
      </c>
      <c r="K138">
        <f>INDEX(GWP!$C$2:$C$13,MATCH(EPS!I138,GWP!$B$2:$B$13,0))</f>
        <v>0</v>
      </c>
      <c r="L138" s="4">
        <f t="shared" si="5"/>
        <v>0</v>
      </c>
    </row>
    <row r="139" spans="1:12" hidden="1">
      <c r="A139" t="s">
        <v>157</v>
      </c>
      <c r="B139" t="s">
        <v>1</v>
      </c>
      <c r="C139" t="s">
        <v>1701</v>
      </c>
      <c r="D139" t="s">
        <v>1710</v>
      </c>
      <c r="E139" t="s">
        <v>1704</v>
      </c>
      <c r="F139" t="s">
        <v>1749</v>
      </c>
      <c r="H139" t="str">
        <f>INDEX('Vensim Variables'!$B:$B,MATCH(EPS!$B139,'Vensim Variables'!$A:$A,0))</f>
        <v>g pollutant</v>
      </c>
      <c r="I139" t="str">
        <f t="shared" si="4"/>
        <v>SOx</v>
      </c>
      <c r="J139">
        <f>INDEX(NoSettings!$C:$C,MATCH(EPS!$A139,NoSettings!$A:$A,0))</f>
        <v>0</v>
      </c>
      <c r="K139">
        <f>INDEX(GWP!$C$2:$C$13,MATCH(EPS!I139,GWP!$B$2:$B$13,0))</f>
        <v>0</v>
      </c>
      <c r="L139" s="4">
        <f t="shared" si="5"/>
        <v>0</v>
      </c>
    </row>
    <row r="140" spans="1:12" hidden="1">
      <c r="A140" t="s">
        <v>158</v>
      </c>
      <c r="B140" t="s">
        <v>1</v>
      </c>
      <c r="C140" t="s">
        <v>1701</v>
      </c>
      <c r="D140" t="s">
        <v>1710</v>
      </c>
      <c r="E140" t="s">
        <v>1704</v>
      </c>
      <c r="F140" t="s">
        <v>1750</v>
      </c>
      <c r="H140" t="str">
        <f>INDEX('Vensim Variables'!$B:$B,MATCH(EPS!$B140,'Vensim Variables'!$A:$A,0))</f>
        <v>g pollutant</v>
      </c>
      <c r="I140" t="str">
        <f t="shared" si="4"/>
        <v>SOx</v>
      </c>
      <c r="J140">
        <f>INDEX(NoSettings!$C:$C,MATCH(EPS!$A140,NoSettings!$A:$A,0))</f>
        <v>0</v>
      </c>
      <c r="K140">
        <f>INDEX(GWP!$C$2:$C$13,MATCH(EPS!I140,GWP!$B$2:$B$13,0))</f>
        <v>0</v>
      </c>
      <c r="L140" s="4">
        <f t="shared" si="5"/>
        <v>0</v>
      </c>
    </row>
    <row r="141" spans="1:12" hidden="1">
      <c r="A141" t="s">
        <v>159</v>
      </c>
      <c r="B141" t="s">
        <v>1</v>
      </c>
      <c r="C141" t="s">
        <v>1701</v>
      </c>
      <c r="D141" t="s">
        <v>1710</v>
      </c>
      <c r="E141" t="s">
        <v>1704</v>
      </c>
      <c r="F141" t="s">
        <v>1751</v>
      </c>
      <c r="H141" t="str">
        <f>INDEX('Vensim Variables'!$B:$B,MATCH(EPS!$B141,'Vensim Variables'!$A:$A,0))</f>
        <v>g pollutant</v>
      </c>
      <c r="I141" t="str">
        <f t="shared" si="4"/>
        <v>SOx</v>
      </c>
      <c r="J141">
        <f>INDEX(NoSettings!$C:$C,MATCH(EPS!$A141,NoSettings!$A:$A,0))</f>
        <v>0</v>
      </c>
      <c r="K141">
        <f>INDEX(GWP!$C$2:$C$13,MATCH(EPS!I141,GWP!$B$2:$B$13,0))</f>
        <v>0</v>
      </c>
      <c r="L141" s="4">
        <f t="shared" si="5"/>
        <v>0</v>
      </c>
    </row>
    <row r="142" spans="1:12" hidden="1">
      <c r="A142" t="s">
        <v>160</v>
      </c>
      <c r="B142" t="s">
        <v>1</v>
      </c>
      <c r="C142" t="s">
        <v>1701</v>
      </c>
      <c r="D142" t="s">
        <v>1711</v>
      </c>
      <c r="E142" t="s">
        <v>1703</v>
      </c>
      <c r="F142" t="s">
        <v>1742</v>
      </c>
      <c r="H142" t="str">
        <f>INDEX('Vensim Variables'!$B:$B,MATCH(EPS!$B142,'Vensim Variables'!$A:$A,0))</f>
        <v>g pollutant</v>
      </c>
      <c r="I142" t="str">
        <f t="shared" si="4"/>
        <v>BC</v>
      </c>
      <c r="J142">
        <f>INDEX(NoSettings!$C:$C,MATCH(EPS!$A142,NoSettings!$A:$A,0))</f>
        <v>0</v>
      </c>
      <c r="K142">
        <f>INDEX(GWP!$C$2:$C$13,MATCH(EPS!I142,GWP!$B$2:$B$13,0))</f>
        <v>0</v>
      </c>
      <c r="L142" s="4">
        <f t="shared" si="5"/>
        <v>0</v>
      </c>
    </row>
    <row r="143" spans="1:12" hidden="1">
      <c r="A143" t="s">
        <v>161</v>
      </c>
      <c r="B143" t="s">
        <v>1</v>
      </c>
      <c r="C143" t="s">
        <v>1701</v>
      </c>
      <c r="D143" t="s">
        <v>1711</v>
      </c>
      <c r="E143" t="s">
        <v>1703</v>
      </c>
      <c r="F143" t="s">
        <v>1743</v>
      </c>
      <c r="H143" t="str">
        <f>INDEX('Vensim Variables'!$B:$B,MATCH(EPS!$B143,'Vensim Variables'!$A:$A,0))</f>
        <v>g pollutant</v>
      </c>
      <c r="I143" t="str">
        <f t="shared" si="4"/>
        <v>BC</v>
      </c>
      <c r="J143">
        <f>INDEX(NoSettings!$C:$C,MATCH(EPS!$A143,NoSettings!$A:$A,0))</f>
        <v>1774040</v>
      </c>
      <c r="K143">
        <f>INDEX(GWP!$C$2:$C$13,MATCH(EPS!I143,GWP!$B$2:$B$13,0))</f>
        <v>0</v>
      </c>
      <c r="L143" s="4">
        <f t="shared" si="5"/>
        <v>0</v>
      </c>
    </row>
    <row r="144" spans="1:12" hidden="1">
      <c r="A144" t="s">
        <v>162</v>
      </c>
      <c r="B144" t="s">
        <v>1</v>
      </c>
      <c r="C144" t="s">
        <v>1701</v>
      </c>
      <c r="D144" t="s">
        <v>1711</v>
      </c>
      <c r="E144" t="s">
        <v>1703</v>
      </c>
      <c r="F144" t="s">
        <v>1744</v>
      </c>
      <c r="H144" t="str">
        <f>INDEX('Vensim Variables'!$B:$B,MATCH(EPS!$B144,'Vensim Variables'!$A:$A,0))</f>
        <v>g pollutant</v>
      </c>
      <c r="I144" t="str">
        <f t="shared" si="4"/>
        <v>BC</v>
      </c>
      <c r="J144">
        <f>INDEX(NoSettings!$C:$C,MATCH(EPS!$A144,NoSettings!$A:$A,0))</f>
        <v>5410440000</v>
      </c>
      <c r="K144">
        <f>INDEX(GWP!$C$2:$C$13,MATCH(EPS!I144,GWP!$B$2:$B$13,0))</f>
        <v>0</v>
      </c>
      <c r="L144" s="4">
        <f t="shared" si="5"/>
        <v>0</v>
      </c>
    </row>
    <row r="145" spans="1:12" hidden="1">
      <c r="A145" t="s">
        <v>163</v>
      </c>
      <c r="B145" t="s">
        <v>1</v>
      </c>
      <c r="C145" t="s">
        <v>1701</v>
      </c>
      <c r="D145" t="s">
        <v>1711</v>
      </c>
      <c r="E145" t="s">
        <v>1703</v>
      </c>
      <c r="F145" t="s">
        <v>1745</v>
      </c>
      <c r="H145" t="str">
        <f>INDEX('Vensim Variables'!$B:$B,MATCH(EPS!$B145,'Vensim Variables'!$A:$A,0))</f>
        <v>g pollutant</v>
      </c>
      <c r="I145" t="str">
        <f t="shared" si="4"/>
        <v>BC</v>
      </c>
      <c r="J145">
        <f>INDEX(NoSettings!$C:$C,MATCH(EPS!$A145,NoSettings!$A:$A,0))</f>
        <v>611453000</v>
      </c>
      <c r="K145">
        <f>INDEX(GWP!$C$2:$C$13,MATCH(EPS!I145,GWP!$B$2:$B$13,0))</f>
        <v>0</v>
      </c>
      <c r="L145" s="4">
        <f t="shared" si="5"/>
        <v>0</v>
      </c>
    </row>
    <row r="146" spans="1:12" hidden="1">
      <c r="A146" t="s">
        <v>164</v>
      </c>
      <c r="B146" t="s">
        <v>1</v>
      </c>
      <c r="C146" t="s">
        <v>1701</v>
      </c>
      <c r="D146" t="s">
        <v>1711</v>
      </c>
      <c r="E146" t="s">
        <v>1703</v>
      </c>
      <c r="F146" t="s">
        <v>1746</v>
      </c>
      <c r="H146" t="str">
        <f>INDEX('Vensim Variables'!$B:$B,MATCH(EPS!$B146,'Vensim Variables'!$A:$A,0))</f>
        <v>g pollutant</v>
      </c>
      <c r="I146" t="str">
        <f t="shared" si="4"/>
        <v>BC</v>
      </c>
      <c r="J146">
        <f>INDEX(NoSettings!$C:$C,MATCH(EPS!$A146,NoSettings!$A:$A,0))</f>
        <v>453881000</v>
      </c>
      <c r="K146">
        <f>INDEX(GWP!$C$2:$C$13,MATCH(EPS!I146,GWP!$B$2:$B$13,0))</f>
        <v>0</v>
      </c>
      <c r="L146" s="4">
        <f t="shared" si="5"/>
        <v>0</v>
      </c>
    </row>
    <row r="147" spans="1:12" hidden="1">
      <c r="A147" t="s">
        <v>165</v>
      </c>
      <c r="B147" t="s">
        <v>1</v>
      </c>
      <c r="C147" t="s">
        <v>1701</v>
      </c>
      <c r="D147" t="s">
        <v>1711</v>
      </c>
      <c r="E147" t="s">
        <v>1703</v>
      </c>
      <c r="F147" t="s">
        <v>1747</v>
      </c>
      <c r="H147" t="str">
        <f>INDEX('Vensim Variables'!$B:$B,MATCH(EPS!$B147,'Vensim Variables'!$A:$A,0))</f>
        <v>g pollutant</v>
      </c>
      <c r="I147" t="str">
        <f t="shared" si="4"/>
        <v>BC</v>
      </c>
      <c r="J147">
        <f>INDEX(NoSettings!$C:$C,MATCH(EPS!$A147,NoSettings!$A:$A,0))</f>
        <v>19024300</v>
      </c>
      <c r="K147">
        <f>INDEX(GWP!$C$2:$C$13,MATCH(EPS!I147,GWP!$B$2:$B$13,0))</f>
        <v>0</v>
      </c>
      <c r="L147" s="4">
        <f t="shared" si="5"/>
        <v>0</v>
      </c>
    </row>
    <row r="148" spans="1:12" hidden="1">
      <c r="A148" t="s">
        <v>166</v>
      </c>
      <c r="B148" t="s">
        <v>1</v>
      </c>
      <c r="C148" t="s">
        <v>1701</v>
      </c>
      <c r="D148" t="s">
        <v>1711</v>
      </c>
      <c r="E148" t="s">
        <v>1703</v>
      </c>
      <c r="F148" t="s">
        <v>1748</v>
      </c>
      <c r="H148" t="str">
        <f>INDEX('Vensim Variables'!$B:$B,MATCH(EPS!$B148,'Vensim Variables'!$A:$A,0))</f>
        <v>g pollutant</v>
      </c>
      <c r="I148" t="str">
        <f t="shared" si="4"/>
        <v>BC</v>
      </c>
      <c r="J148">
        <f>INDEX(NoSettings!$C:$C,MATCH(EPS!$A148,NoSettings!$A:$A,0))</f>
        <v>0</v>
      </c>
      <c r="K148">
        <f>INDEX(GWP!$C$2:$C$13,MATCH(EPS!I148,GWP!$B$2:$B$13,0))</f>
        <v>0</v>
      </c>
      <c r="L148" s="4">
        <f t="shared" si="5"/>
        <v>0</v>
      </c>
    </row>
    <row r="149" spans="1:12" hidden="1">
      <c r="A149" t="s">
        <v>167</v>
      </c>
      <c r="B149" t="s">
        <v>1</v>
      </c>
      <c r="C149" t="s">
        <v>1701</v>
      </c>
      <c r="D149" t="s">
        <v>1711</v>
      </c>
      <c r="E149" t="s">
        <v>1703</v>
      </c>
      <c r="F149" t="s">
        <v>1749</v>
      </c>
      <c r="H149" t="str">
        <f>INDEX('Vensim Variables'!$B:$B,MATCH(EPS!$B149,'Vensim Variables'!$A:$A,0))</f>
        <v>g pollutant</v>
      </c>
      <c r="I149" t="str">
        <f t="shared" si="4"/>
        <v>BC</v>
      </c>
      <c r="J149">
        <f>INDEX(NoSettings!$C:$C,MATCH(EPS!$A149,NoSettings!$A:$A,0))</f>
        <v>0</v>
      </c>
      <c r="K149">
        <f>INDEX(GWP!$C$2:$C$13,MATCH(EPS!I149,GWP!$B$2:$B$13,0))</f>
        <v>0</v>
      </c>
      <c r="L149" s="4">
        <f t="shared" si="5"/>
        <v>0</v>
      </c>
    </row>
    <row r="150" spans="1:12" hidden="1">
      <c r="A150" t="s">
        <v>168</v>
      </c>
      <c r="B150" t="s">
        <v>1</v>
      </c>
      <c r="C150" t="s">
        <v>1701</v>
      </c>
      <c r="D150" t="s">
        <v>1711</v>
      </c>
      <c r="E150" t="s">
        <v>1703</v>
      </c>
      <c r="F150" t="s">
        <v>1750</v>
      </c>
      <c r="H150" t="str">
        <f>INDEX('Vensim Variables'!$B:$B,MATCH(EPS!$B150,'Vensim Variables'!$A:$A,0))</f>
        <v>g pollutant</v>
      </c>
      <c r="I150" t="str">
        <f t="shared" si="4"/>
        <v>BC</v>
      </c>
      <c r="J150">
        <f>INDEX(NoSettings!$C:$C,MATCH(EPS!$A150,NoSettings!$A:$A,0))</f>
        <v>1878960</v>
      </c>
      <c r="K150">
        <f>INDEX(GWP!$C$2:$C$13,MATCH(EPS!I150,GWP!$B$2:$B$13,0))</f>
        <v>0</v>
      </c>
      <c r="L150" s="4">
        <f t="shared" si="5"/>
        <v>0</v>
      </c>
    </row>
    <row r="151" spans="1:12" hidden="1">
      <c r="A151" t="s">
        <v>169</v>
      </c>
      <c r="B151" t="s">
        <v>1</v>
      </c>
      <c r="C151" t="s">
        <v>1701</v>
      </c>
      <c r="D151" t="s">
        <v>1711</v>
      </c>
      <c r="E151" t="s">
        <v>1703</v>
      </c>
      <c r="F151" t="s">
        <v>1751</v>
      </c>
      <c r="H151" t="str">
        <f>INDEX('Vensim Variables'!$B:$B,MATCH(EPS!$B151,'Vensim Variables'!$A:$A,0))</f>
        <v>g pollutant</v>
      </c>
      <c r="I151" t="str">
        <f t="shared" si="4"/>
        <v>BC</v>
      </c>
      <c r="J151">
        <f>INDEX(NoSettings!$C:$C,MATCH(EPS!$A151,NoSettings!$A:$A,0))</f>
        <v>0</v>
      </c>
      <c r="K151">
        <f>INDEX(GWP!$C$2:$C$13,MATCH(EPS!I151,GWP!$B$2:$B$13,0))</f>
        <v>0</v>
      </c>
      <c r="L151" s="4">
        <f t="shared" si="5"/>
        <v>0</v>
      </c>
    </row>
    <row r="152" spans="1:12" hidden="1">
      <c r="A152" t="s">
        <v>170</v>
      </c>
      <c r="B152" t="s">
        <v>1</v>
      </c>
      <c r="C152" t="s">
        <v>1701</v>
      </c>
      <c r="D152" t="s">
        <v>1711</v>
      </c>
      <c r="E152" t="s">
        <v>1704</v>
      </c>
      <c r="F152" t="s">
        <v>1742</v>
      </c>
      <c r="H152" t="str">
        <f>INDEX('Vensim Variables'!$B:$B,MATCH(EPS!$B152,'Vensim Variables'!$A:$A,0))</f>
        <v>g pollutant</v>
      </c>
      <c r="I152" t="str">
        <f t="shared" si="4"/>
        <v>BC</v>
      </c>
      <c r="J152">
        <f>INDEX(NoSettings!$C:$C,MATCH(EPS!$A152,NoSettings!$A:$A,0))</f>
        <v>0</v>
      </c>
      <c r="K152">
        <f>INDEX(GWP!$C$2:$C$13,MATCH(EPS!I152,GWP!$B$2:$B$13,0))</f>
        <v>0</v>
      </c>
      <c r="L152" s="4">
        <f t="shared" si="5"/>
        <v>0</v>
      </c>
    </row>
    <row r="153" spans="1:12" hidden="1">
      <c r="A153" t="s">
        <v>171</v>
      </c>
      <c r="B153" t="s">
        <v>1</v>
      </c>
      <c r="C153" t="s">
        <v>1701</v>
      </c>
      <c r="D153" t="s">
        <v>1711</v>
      </c>
      <c r="E153" t="s">
        <v>1704</v>
      </c>
      <c r="F153" t="s">
        <v>1743</v>
      </c>
      <c r="H153" t="str">
        <f>INDEX('Vensim Variables'!$B:$B,MATCH(EPS!$B153,'Vensim Variables'!$A:$A,0))</f>
        <v>g pollutant</v>
      </c>
      <c r="I153" t="str">
        <f t="shared" si="4"/>
        <v>BC</v>
      </c>
      <c r="J153">
        <f>INDEX(NoSettings!$C:$C,MATCH(EPS!$A153,NoSettings!$A:$A,0))</f>
        <v>638212</v>
      </c>
      <c r="K153">
        <f>INDEX(GWP!$C$2:$C$13,MATCH(EPS!I153,GWP!$B$2:$B$13,0))</f>
        <v>0</v>
      </c>
      <c r="L153" s="4">
        <f t="shared" si="5"/>
        <v>0</v>
      </c>
    </row>
    <row r="154" spans="1:12" hidden="1">
      <c r="A154" t="s">
        <v>172</v>
      </c>
      <c r="B154" t="s">
        <v>1</v>
      </c>
      <c r="C154" t="s">
        <v>1701</v>
      </c>
      <c r="D154" t="s">
        <v>1711</v>
      </c>
      <c r="E154" t="s">
        <v>1704</v>
      </c>
      <c r="F154" t="s">
        <v>1744</v>
      </c>
      <c r="H154" t="str">
        <f>INDEX('Vensim Variables'!$B:$B,MATCH(EPS!$B154,'Vensim Variables'!$A:$A,0))</f>
        <v>g pollutant</v>
      </c>
      <c r="I154" t="str">
        <f t="shared" si="4"/>
        <v>BC</v>
      </c>
      <c r="J154">
        <f>INDEX(NoSettings!$C:$C,MATCH(EPS!$A154,NoSettings!$A:$A,0))</f>
        <v>550810000</v>
      </c>
      <c r="K154">
        <f>INDEX(GWP!$C$2:$C$13,MATCH(EPS!I154,GWP!$B$2:$B$13,0))</f>
        <v>0</v>
      </c>
      <c r="L154" s="4">
        <f t="shared" si="5"/>
        <v>0</v>
      </c>
    </row>
    <row r="155" spans="1:12" hidden="1">
      <c r="A155" t="s">
        <v>173</v>
      </c>
      <c r="B155" t="s">
        <v>1</v>
      </c>
      <c r="C155" t="s">
        <v>1701</v>
      </c>
      <c r="D155" t="s">
        <v>1711</v>
      </c>
      <c r="E155" t="s">
        <v>1704</v>
      </c>
      <c r="F155" t="s">
        <v>1745</v>
      </c>
      <c r="H155" t="str">
        <f>INDEX('Vensim Variables'!$B:$B,MATCH(EPS!$B155,'Vensim Variables'!$A:$A,0))</f>
        <v>g pollutant</v>
      </c>
      <c r="I155" t="str">
        <f t="shared" si="4"/>
        <v>BC</v>
      </c>
      <c r="J155">
        <f>INDEX(NoSettings!$C:$C,MATCH(EPS!$A155,NoSettings!$A:$A,0))</f>
        <v>13188500000</v>
      </c>
      <c r="K155">
        <f>INDEX(GWP!$C$2:$C$13,MATCH(EPS!I155,GWP!$B$2:$B$13,0))</f>
        <v>0</v>
      </c>
      <c r="L155" s="4">
        <f t="shared" si="5"/>
        <v>0</v>
      </c>
    </row>
    <row r="156" spans="1:12" hidden="1">
      <c r="A156" t="s">
        <v>174</v>
      </c>
      <c r="B156" t="s">
        <v>1</v>
      </c>
      <c r="C156" t="s">
        <v>1701</v>
      </c>
      <c r="D156" t="s">
        <v>1711</v>
      </c>
      <c r="E156" t="s">
        <v>1704</v>
      </c>
      <c r="F156" t="s">
        <v>1746</v>
      </c>
      <c r="H156" t="str">
        <f>INDEX('Vensim Variables'!$B:$B,MATCH(EPS!$B156,'Vensim Variables'!$A:$A,0))</f>
        <v>g pollutant</v>
      </c>
      <c r="I156" t="str">
        <f t="shared" si="4"/>
        <v>BC</v>
      </c>
      <c r="J156">
        <f>INDEX(NoSettings!$C:$C,MATCH(EPS!$A156,NoSettings!$A:$A,0))</f>
        <v>46209100</v>
      </c>
      <c r="K156">
        <f>INDEX(GWP!$C$2:$C$13,MATCH(EPS!I156,GWP!$B$2:$B$13,0))</f>
        <v>0</v>
      </c>
      <c r="L156" s="4">
        <f t="shared" si="5"/>
        <v>0</v>
      </c>
    </row>
    <row r="157" spans="1:12" hidden="1">
      <c r="A157" t="s">
        <v>175</v>
      </c>
      <c r="B157" t="s">
        <v>1</v>
      </c>
      <c r="C157" t="s">
        <v>1701</v>
      </c>
      <c r="D157" t="s">
        <v>1711</v>
      </c>
      <c r="E157" t="s">
        <v>1704</v>
      </c>
      <c r="F157" t="s">
        <v>1747</v>
      </c>
      <c r="H157" t="str">
        <f>INDEX('Vensim Variables'!$B:$B,MATCH(EPS!$B157,'Vensim Variables'!$A:$A,0))</f>
        <v>g pollutant</v>
      </c>
      <c r="I157" t="str">
        <f t="shared" si="4"/>
        <v>BC</v>
      </c>
      <c r="J157">
        <f>INDEX(NoSettings!$C:$C,MATCH(EPS!$A157,NoSettings!$A:$A,0))</f>
        <v>410338000</v>
      </c>
      <c r="K157">
        <f>INDEX(GWP!$C$2:$C$13,MATCH(EPS!I157,GWP!$B$2:$B$13,0))</f>
        <v>0</v>
      </c>
      <c r="L157" s="4">
        <f t="shared" si="5"/>
        <v>0</v>
      </c>
    </row>
    <row r="158" spans="1:12" hidden="1">
      <c r="A158" t="s">
        <v>176</v>
      </c>
      <c r="B158" t="s">
        <v>1</v>
      </c>
      <c r="C158" t="s">
        <v>1701</v>
      </c>
      <c r="D158" t="s">
        <v>1711</v>
      </c>
      <c r="E158" t="s">
        <v>1704</v>
      </c>
      <c r="F158" t="s">
        <v>1748</v>
      </c>
      <c r="H158" t="str">
        <f>INDEX('Vensim Variables'!$B:$B,MATCH(EPS!$B158,'Vensim Variables'!$A:$A,0))</f>
        <v>g pollutant</v>
      </c>
      <c r="I158" t="str">
        <f t="shared" si="4"/>
        <v>BC</v>
      </c>
      <c r="J158">
        <f>INDEX(NoSettings!$C:$C,MATCH(EPS!$A158,NoSettings!$A:$A,0))</f>
        <v>0</v>
      </c>
      <c r="K158">
        <f>INDEX(GWP!$C$2:$C$13,MATCH(EPS!I158,GWP!$B$2:$B$13,0))</f>
        <v>0</v>
      </c>
      <c r="L158" s="4">
        <f t="shared" si="5"/>
        <v>0</v>
      </c>
    </row>
    <row r="159" spans="1:12" hidden="1">
      <c r="A159" t="s">
        <v>177</v>
      </c>
      <c r="B159" t="s">
        <v>1</v>
      </c>
      <c r="C159" t="s">
        <v>1701</v>
      </c>
      <c r="D159" t="s">
        <v>1711</v>
      </c>
      <c r="E159" t="s">
        <v>1704</v>
      </c>
      <c r="F159" t="s">
        <v>1749</v>
      </c>
      <c r="H159" t="str">
        <f>INDEX('Vensim Variables'!$B:$B,MATCH(EPS!$B159,'Vensim Variables'!$A:$A,0))</f>
        <v>g pollutant</v>
      </c>
      <c r="I159" t="str">
        <f t="shared" si="4"/>
        <v>BC</v>
      </c>
      <c r="J159">
        <f>INDEX(NoSettings!$C:$C,MATCH(EPS!$A159,NoSettings!$A:$A,0))</f>
        <v>0</v>
      </c>
      <c r="K159">
        <f>INDEX(GWP!$C$2:$C$13,MATCH(EPS!I159,GWP!$B$2:$B$13,0))</f>
        <v>0</v>
      </c>
      <c r="L159" s="4">
        <f t="shared" si="5"/>
        <v>0</v>
      </c>
    </row>
    <row r="160" spans="1:12" hidden="1">
      <c r="A160" t="s">
        <v>178</v>
      </c>
      <c r="B160" t="s">
        <v>1</v>
      </c>
      <c r="C160" t="s">
        <v>1701</v>
      </c>
      <c r="D160" t="s">
        <v>1711</v>
      </c>
      <c r="E160" t="s">
        <v>1704</v>
      </c>
      <c r="F160" t="s">
        <v>1750</v>
      </c>
      <c r="H160" t="str">
        <f>INDEX('Vensim Variables'!$B:$B,MATCH(EPS!$B160,'Vensim Variables'!$A:$A,0))</f>
        <v>g pollutant</v>
      </c>
      <c r="I160" t="str">
        <f t="shared" si="4"/>
        <v>BC</v>
      </c>
      <c r="J160">
        <f>INDEX(NoSettings!$C:$C,MATCH(EPS!$A160,NoSettings!$A:$A,0))</f>
        <v>260048</v>
      </c>
      <c r="K160">
        <f>INDEX(GWP!$C$2:$C$13,MATCH(EPS!I160,GWP!$B$2:$B$13,0))</f>
        <v>0</v>
      </c>
      <c r="L160" s="4">
        <f t="shared" si="5"/>
        <v>0</v>
      </c>
    </row>
    <row r="161" spans="1:12" hidden="1">
      <c r="A161" t="s">
        <v>179</v>
      </c>
      <c r="B161" t="s">
        <v>1</v>
      </c>
      <c r="C161" t="s">
        <v>1701</v>
      </c>
      <c r="D161" t="s">
        <v>1711</v>
      </c>
      <c r="E161" t="s">
        <v>1704</v>
      </c>
      <c r="F161" t="s">
        <v>1751</v>
      </c>
      <c r="H161" t="str">
        <f>INDEX('Vensim Variables'!$B:$B,MATCH(EPS!$B161,'Vensim Variables'!$A:$A,0))</f>
        <v>g pollutant</v>
      </c>
      <c r="I161" t="str">
        <f t="shared" si="4"/>
        <v>BC</v>
      </c>
      <c r="J161">
        <f>INDEX(NoSettings!$C:$C,MATCH(EPS!$A161,NoSettings!$A:$A,0))</f>
        <v>0</v>
      </c>
      <c r="K161">
        <f>INDEX(GWP!$C$2:$C$13,MATCH(EPS!I161,GWP!$B$2:$B$13,0))</f>
        <v>0</v>
      </c>
      <c r="L161" s="4">
        <f t="shared" si="5"/>
        <v>0</v>
      </c>
    </row>
    <row r="162" spans="1:12" hidden="1">
      <c r="A162" t="s">
        <v>180</v>
      </c>
      <c r="B162" t="s">
        <v>1</v>
      </c>
      <c r="C162" t="s">
        <v>1701</v>
      </c>
      <c r="D162" t="s">
        <v>1712</v>
      </c>
      <c r="E162" t="s">
        <v>1703</v>
      </c>
      <c r="F162" t="s">
        <v>1742</v>
      </c>
      <c r="H162" t="str">
        <f>INDEX('Vensim Variables'!$B:$B,MATCH(EPS!$B162,'Vensim Variables'!$A:$A,0))</f>
        <v>g pollutant</v>
      </c>
      <c r="I162" t="str">
        <f t="shared" si="4"/>
        <v>OC</v>
      </c>
      <c r="J162">
        <f>INDEX(NoSettings!$C:$C,MATCH(EPS!$A162,NoSettings!$A:$A,0))</f>
        <v>0</v>
      </c>
      <c r="K162">
        <f>INDEX(GWP!$C$2:$C$13,MATCH(EPS!I162,GWP!$B$2:$B$13,0))</f>
        <v>0</v>
      </c>
      <c r="L162" s="4">
        <f t="shared" si="5"/>
        <v>0</v>
      </c>
    </row>
    <row r="163" spans="1:12" hidden="1">
      <c r="A163" t="s">
        <v>181</v>
      </c>
      <c r="B163" t="s">
        <v>1</v>
      </c>
      <c r="C163" t="s">
        <v>1701</v>
      </c>
      <c r="D163" t="s">
        <v>1712</v>
      </c>
      <c r="E163" t="s">
        <v>1703</v>
      </c>
      <c r="F163" t="s">
        <v>1743</v>
      </c>
      <c r="H163" t="str">
        <f>INDEX('Vensim Variables'!$B:$B,MATCH(EPS!$B163,'Vensim Variables'!$A:$A,0))</f>
        <v>g pollutant</v>
      </c>
      <c r="I163" t="str">
        <f t="shared" si="4"/>
        <v>OC</v>
      </c>
      <c r="J163">
        <f>INDEX(NoSettings!$C:$C,MATCH(EPS!$A163,NoSettings!$A:$A,0))</f>
        <v>3348700</v>
      </c>
      <c r="K163">
        <f>INDEX(GWP!$C$2:$C$13,MATCH(EPS!I163,GWP!$B$2:$B$13,0))</f>
        <v>0</v>
      </c>
      <c r="L163" s="4">
        <f t="shared" si="5"/>
        <v>0</v>
      </c>
    </row>
    <row r="164" spans="1:12" hidden="1">
      <c r="A164" t="s">
        <v>182</v>
      </c>
      <c r="B164" t="s">
        <v>1</v>
      </c>
      <c r="C164" t="s">
        <v>1701</v>
      </c>
      <c r="D164" t="s">
        <v>1712</v>
      </c>
      <c r="E164" t="s">
        <v>1703</v>
      </c>
      <c r="F164" t="s">
        <v>1744</v>
      </c>
      <c r="H164" t="str">
        <f>INDEX('Vensim Variables'!$B:$B,MATCH(EPS!$B164,'Vensim Variables'!$A:$A,0))</f>
        <v>g pollutant</v>
      </c>
      <c r="I164" t="str">
        <f t="shared" si="4"/>
        <v>OC</v>
      </c>
      <c r="J164">
        <f>INDEX(NoSettings!$C:$C,MATCH(EPS!$A164,NoSettings!$A:$A,0))</f>
        <v>9254700000</v>
      </c>
      <c r="K164">
        <f>INDEX(GWP!$C$2:$C$13,MATCH(EPS!I164,GWP!$B$2:$B$13,0))</f>
        <v>0</v>
      </c>
      <c r="L164" s="4">
        <f t="shared" si="5"/>
        <v>0</v>
      </c>
    </row>
    <row r="165" spans="1:12" hidden="1">
      <c r="A165" t="s">
        <v>183</v>
      </c>
      <c r="B165" t="s">
        <v>1</v>
      </c>
      <c r="C165" t="s">
        <v>1701</v>
      </c>
      <c r="D165" t="s">
        <v>1712</v>
      </c>
      <c r="E165" t="s">
        <v>1703</v>
      </c>
      <c r="F165" t="s">
        <v>1745</v>
      </c>
      <c r="H165" t="str">
        <f>INDEX('Vensim Variables'!$B:$B,MATCH(EPS!$B165,'Vensim Variables'!$A:$A,0))</f>
        <v>g pollutant</v>
      </c>
      <c r="I165" t="str">
        <f t="shared" si="4"/>
        <v>OC</v>
      </c>
      <c r="J165">
        <f>INDEX(NoSettings!$C:$C,MATCH(EPS!$A165,NoSettings!$A:$A,0))</f>
        <v>123223000</v>
      </c>
      <c r="K165">
        <f>INDEX(GWP!$C$2:$C$13,MATCH(EPS!I165,GWP!$B$2:$B$13,0))</f>
        <v>0</v>
      </c>
      <c r="L165" s="4">
        <f t="shared" si="5"/>
        <v>0</v>
      </c>
    </row>
    <row r="166" spans="1:12" hidden="1">
      <c r="A166" t="s">
        <v>184</v>
      </c>
      <c r="B166" t="s">
        <v>1</v>
      </c>
      <c r="C166" t="s">
        <v>1701</v>
      </c>
      <c r="D166" t="s">
        <v>1712</v>
      </c>
      <c r="E166" t="s">
        <v>1703</v>
      </c>
      <c r="F166" t="s">
        <v>1746</v>
      </c>
      <c r="H166" t="str">
        <f>INDEX('Vensim Variables'!$B:$B,MATCH(EPS!$B166,'Vensim Variables'!$A:$A,0))</f>
        <v>g pollutant</v>
      </c>
      <c r="I166" t="str">
        <f t="shared" si="4"/>
        <v>OC</v>
      </c>
      <c r="J166">
        <f>INDEX(NoSettings!$C:$C,MATCH(EPS!$A166,NoSettings!$A:$A,0))</f>
        <v>776376000</v>
      </c>
      <c r="K166">
        <f>INDEX(GWP!$C$2:$C$13,MATCH(EPS!I166,GWP!$B$2:$B$13,0))</f>
        <v>0</v>
      </c>
      <c r="L166" s="4">
        <f t="shared" si="5"/>
        <v>0</v>
      </c>
    </row>
    <row r="167" spans="1:12" hidden="1">
      <c r="A167" t="s">
        <v>185</v>
      </c>
      <c r="B167" t="s">
        <v>1</v>
      </c>
      <c r="C167" t="s">
        <v>1701</v>
      </c>
      <c r="D167" t="s">
        <v>1712</v>
      </c>
      <c r="E167" t="s">
        <v>1703</v>
      </c>
      <c r="F167" t="s">
        <v>1747</v>
      </c>
      <c r="H167" t="str">
        <f>INDEX('Vensim Variables'!$B:$B,MATCH(EPS!$B167,'Vensim Variables'!$A:$A,0))</f>
        <v>g pollutant</v>
      </c>
      <c r="I167" t="str">
        <f t="shared" si="4"/>
        <v>OC</v>
      </c>
      <c r="J167">
        <f>INDEX(NoSettings!$C:$C,MATCH(EPS!$A167,NoSettings!$A:$A,0))</f>
        <v>3833850</v>
      </c>
      <c r="K167">
        <f>INDEX(GWP!$C$2:$C$13,MATCH(EPS!I167,GWP!$B$2:$B$13,0))</f>
        <v>0</v>
      </c>
      <c r="L167" s="4">
        <f t="shared" si="5"/>
        <v>0</v>
      </c>
    </row>
    <row r="168" spans="1:12" hidden="1">
      <c r="A168" t="s">
        <v>186</v>
      </c>
      <c r="B168" t="s">
        <v>1</v>
      </c>
      <c r="C168" t="s">
        <v>1701</v>
      </c>
      <c r="D168" t="s">
        <v>1712</v>
      </c>
      <c r="E168" t="s">
        <v>1703</v>
      </c>
      <c r="F168" t="s">
        <v>1748</v>
      </c>
      <c r="H168" t="str">
        <f>INDEX('Vensim Variables'!$B:$B,MATCH(EPS!$B168,'Vensim Variables'!$A:$A,0))</f>
        <v>g pollutant</v>
      </c>
      <c r="I168" t="str">
        <f t="shared" si="4"/>
        <v>OC</v>
      </c>
      <c r="J168">
        <f>INDEX(NoSettings!$C:$C,MATCH(EPS!$A168,NoSettings!$A:$A,0))</f>
        <v>0</v>
      </c>
      <c r="K168">
        <f>INDEX(GWP!$C$2:$C$13,MATCH(EPS!I168,GWP!$B$2:$B$13,0))</f>
        <v>0</v>
      </c>
      <c r="L168" s="4">
        <f t="shared" si="5"/>
        <v>0</v>
      </c>
    </row>
    <row r="169" spans="1:12" hidden="1">
      <c r="A169" t="s">
        <v>187</v>
      </c>
      <c r="B169" t="s">
        <v>1</v>
      </c>
      <c r="C169" t="s">
        <v>1701</v>
      </c>
      <c r="D169" t="s">
        <v>1712</v>
      </c>
      <c r="E169" t="s">
        <v>1703</v>
      </c>
      <c r="F169" t="s">
        <v>1749</v>
      </c>
      <c r="H169" t="str">
        <f>INDEX('Vensim Variables'!$B:$B,MATCH(EPS!$B169,'Vensim Variables'!$A:$A,0))</f>
        <v>g pollutant</v>
      </c>
      <c r="I169" t="str">
        <f t="shared" si="4"/>
        <v>OC</v>
      </c>
      <c r="J169">
        <f>INDEX(NoSettings!$C:$C,MATCH(EPS!$A169,NoSettings!$A:$A,0))</f>
        <v>0</v>
      </c>
      <c r="K169">
        <f>INDEX(GWP!$C$2:$C$13,MATCH(EPS!I169,GWP!$B$2:$B$13,0))</f>
        <v>0</v>
      </c>
      <c r="L169" s="4">
        <f t="shared" si="5"/>
        <v>0</v>
      </c>
    </row>
    <row r="170" spans="1:12" hidden="1">
      <c r="A170" t="s">
        <v>188</v>
      </c>
      <c r="B170" t="s">
        <v>1</v>
      </c>
      <c r="C170" t="s">
        <v>1701</v>
      </c>
      <c r="D170" t="s">
        <v>1712</v>
      </c>
      <c r="E170" t="s">
        <v>1703</v>
      </c>
      <c r="F170" t="s">
        <v>1750</v>
      </c>
      <c r="H170" t="str">
        <f>INDEX('Vensim Variables'!$B:$B,MATCH(EPS!$B170,'Vensim Variables'!$A:$A,0))</f>
        <v>g pollutant</v>
      </c>
      <c r="I170" t="str">
        <f t="shared" si="4"/>
        <v>OC</v>
      </c>
      <c r="J170">
        <f>INDEX(NoSettings!$C:$C,MATCH(EPS!$A170,NoSettings!$A:$A,0))</f>
        <v>3548040</v>
      </c>
      <c r="K170">
        <f>INDEX(GWP!$C$2:$C$13,MATCH(EPS!I170,GWP!$B$2:$B$13,0))</f>
        <v>0</v>
      </c>
      <c r="L170" s="4">
        <f t="shared" si="5"/>
        <v>0</v>
      </c>
    </row>
    <row r="171" spans="1:12" hidden="1">
      <c r="A171" t="s">
        <v>189</v>
      </c>
      <c r="B171" t="s">
        <v>1</v>
      </c>
      <c r="C171" t="s">
        <v>1701</v>
      </c>
      <c r="D171" t="s">
        <v>1712</v>
      </c>
      <c r="E171" t="s">
        <v>1703</v>
      </c>
      <c r="F171" t="s">
        <v>1751</v>
      </c>
      <c r="H171" t="str">
        <f>INDEX('Vensim Variables'!$B:$B,MATCH(EPS!$B171,'Vensim Variables'!$A:$A,0))</f>
        <v>g pollutant</v>
      </c>
      <c r="I171" t="str">
        <f t="shared" si="4"/>
        <v>OC</v>
      </c>
      <c r="J171">
        <f>INDEX(NoSettings!$C:$C,MATCH(EPS!$A171,NoSettings!$A:$A,0))</f>
        <v>0</v>
      </c>
      <c r="K171">
        <f>INDEX(GWP!$C$2:$C$13,MATCH(EPS!I171,GWP!$B$2:$B$13,0))</f>
        <v>0</v>
      </c>
      <c r="L171" s="4">
        <f t="shared" si="5"/>
        <v>0</v>
      </c>
    </row>
    <row r="172" spans="1:12" hidden="1">
      <c r="A172" t="s">
        <v>190</v>
      </c>
      <c r="B172" t="s">
        <v>1</v>
      </c>
      <c r="C172" t="s">
        <v>1701</v>
      </c>
      <c r="D172" t="s">
        <v>1712</v>
      </c>
      <c r="E172" t="s">
        <v>1704</v>
      </c>
      <c r="F172" t="s">
        <v>1742</v>
      </c>
      <c r="H172" t="str">
        <f>INDEX('Vensim Variables'!$B:$B,MATCH(EPS!$B172,'Vensim Variables'!$A:$A,0))</f>
        <v>g pollutant</v>
      </c>
      <c r="I172" t="str">
        <f t="shared" si="4"/>
        <v>OC</v>
      </c>
      <c r="J172">
        <f>INDEX(NoSettings!$C:$C,MATCH(EPS!$A172,NoSettings!$A:$A,0))</f>
        <v>0</v>
      </c>
      <c r="K172">
        <f>INDEX(GWP!$C$2:$C$13,MATCH(EPS!I172,GWP!$B$2:$B$13,0))</f>
        <v>0</v>
      </c>
      <c r="L172" s="4">
        <f t="shared" si="5"/>
        <v>0</v>
      </c>
    </row>
    <row r="173" spans="1:12" hidden="1">
      <c r="A173" t="s">
        <v>191</v>
      </c>
      <c r="B173" t="s">
        <v>1</v>
      </c>
      <c r="C173" t="s">
        <v>1701</v>
      </c>
      <c r="D173" t="s">
        <v>1712</v>
      </c>
      <c r="E173" t="s">
        <v>1704</v>
      </c>
      <c r="F173" t="s">
        <v>1743</v>
      </c>
      <c r="H173" t="str">
        <f>INDEX('Vensim Variables'!$B:$B,MATCH(EPS!$B173,'Vensim Variables'!$A:$A,0))</f>
        <v>g pollutant</v>
      </c>
      <c r="I173" t="str">
        <f t="shared" si="4"/>
        <v>OC</v>
      </c>
      <c r="J173">
        <f>INDEX(NoSettings!$C:$C,MATCH(EPS!$A173,NoSettings!$A:$A,0))</f>
        <v>1204690</v>
      </c>
      <c r="K173">
        <f>INDEX(GWP!$C$2:$C$13,MATCH(EPS!I173,GWP!$B$2:$B$13,0))</f>
        <v>0</v>
      </c>
      <c r="L173" s="4">
        <f t="shared" si="5"/>
        <v>0</v>
      </c>
    </row>
    <row r="174" spans="1:12" hidden="1">
      <c r="A174" t="s">
        <v>192</v>
      </c>
      <c r="B174" t="s">
        <v>1</v>
      </c>
      <c r="C174" t="s">
        <v>1701</v>
      </c>
      <c r="D174" t="s">
        <v>1712</v>
      </c>
      <c r="E174" t="s">
        <v>1704</v>
      </c>
      <c r="F174" t="s">
        <v>1744</v>
      </c>
      <c r="H174" t="str">
        <f>INDEX('Vensim Variables'!$B:$B,MATCH(EPS!$B174,'Vensim Variables'!$A:$A,0))</f>
        <v>g pollutant</v>
      </c>
      <c r="I174" t="str">
        <f t="shared" si="4"/>
        <v>OC</v>
      </c>
      <c r="J174">
        <f>INDEX(NoSettings!$C:$C,MATCH(EPS!$A174,NoSettings!$A:$A,0))</f>
        <v>942175000</v>
      </c>
      <c r="K174">
        <f>INDEX(GWP!$C$2:$C$13,MATCH(EPS!I174,GWP!$B$2:$B$13,0))</f>
        <v>0</v>
      </c>
      <c r="L174" s="4">
        <f t="shared" si="5"/>
        <v>0</v>
      </c>
    </row>
    <row r="175" spans="1:12" hidden="1">
      <c r="A175" t="s">
        <v>193</v>
      </c>
      <c r="B175" t="s">
        <v>1</v>
      </c>
      <c r="C175" t="s">
        <v>1701</v>
      </c>
      <c r="D175" t="s">
        <v>1712</v>
      </c>
      <c r="E175" t="s">
        <v>1704</v>
      </c>
      <c r="F175" t="s">
        <v>1745</v>
      </c>
      <c r="H175" t="str">
        <f>INDEX('Vensim Variables'!$B:$B,MATCH(EPS!$B175,'Vensim Variables'!$A:$A,0))</f>
        <v>g pollutant</v>
      </c>
      <c r="I175" t="str">
        <f t="shared" si="4"/>
        <v>OC</v>
      </c>
      <c r="J175">
        <f>INDEX(NoSettings!$C:$C,MATCH(EPS!$A175,NoSettings!$A:$A,0))</f>
        <v>2657810000</v>
      </c>
      <c r="K175">
        <f>INDEX(GWP!$C$2:$C$13,MATCH(EPS!I175,GWP!$B$2:$B$13,0))</f>
        <v>0</v>
      </c>
      <c r="L175" s="4">
        <f t="shared" si="5"/>
        <v>0</v>
      </c>
    </row>
    <row r="176" spans="1:12" hidden="1">
      <c r="A176" t="s">
        <v>194</v>
      </c>
      <c r="B176" t="s">
        <v>1</v>
      </c>
      <c r="C176" t="s">
        <v>1701</v>
      </c>
      <c r="D176" t="s">
        <v>1712</v>
      </c>
      <c r="E176" t="s">
        <v>1704</v>
      </c>
      <c r="F176" t="s">
        <v>1746</v>
      </c>
      <c r="H176" t="str">
        <f>INDEX('Vensim Variables'!$B:$B,MATCH(EPS!$B176,'Vensim Variables'!$A:$A,0))</f>
        <v>g pollutant</v>
      </c>
      <c r="I176" t="str">
        <f t="shared" si="4"/>
        <v>OC</v>
      </c>
      <c r="J176">
        <f>INDEX(NoSettings!$C:$C,MATCH(EPS!$A176,NoSettings!$A:$A,0))</f>
        <v>79041900</v>
      </c>
      <c r="K176">
        <f>INDEX(GWP!$C$2:$C$13,MATCH(EPS!I176,GWP!$B$2:$B$13,0))</f>
        <v>0</v>
      </c>
      <c r="L176" s="4">
        <f t="shared" si="5"/>
        <v>0</v>
      </c>
    </row>
    <row r="177" spans="1:12" hidden="1">
      <c r="A177" t="s">
        <v>195</v>
      </c>
      <c r="B177" t="s">
        <v>1</v>
      </c>
      <c r="C177" t="s">
        <v>1701</v>
      </c>
      <c r="D177" t="s">
        <v>1712</v>
      </c>
      <c r="E177" t="s">
        <v>1704</v>
      </c>
      <c r="F177" t="s">
        <v>1747</v>
      </c>
      <c r="H177" t="str">
        <f>INDEX('Vensim Variables'!$B:$B,MATCH(EPS!$B177,'Vensim Variables'!$A:$A,0))</f>
        <v>g pollutant</v>
      </c>
      <c r="I177" t="str">
        <f t="shared" si="4"/>
        <v>OC</v>
      </c>
      <c r="J177">
        <f>INDEX(NoSettings!$C:$C,MATCH(EPS!$A177,NoSettings!$A:$A,0))</f>
        <v>82693100</v>
      </c>
      <c r="K177">
        <f>INDEX(GWP!$C$2:$C$13,MATCH(EPS!I177,GWP!$B$2:$B$13,0))</f>
        <v>0</v>
      </c>
      <c r="L177" s="4">
        <f t="shared" si="5"/>
        <v>0</v>
      </c>
    </row>
    <row r="178" spans="1:12" hidden="1">
      <c r="A178" t="s">
        <v>196</v>
      </c>
      <c r="B178" t="s">
        <v>1</v>
      </c>
      <c r="C178" t="s">
        <v>1701</v>
      </c>
      <c r="D178" t="s">
        <v>1712</v>
      </c>
      <c r="E178" t="s">
        <v>1704</v>
      </c>
      <c r="F178" t="s">
        <v>1748</v>
      </c>
      <c r="H178" t="str">
        <f>INDEX('Vensim Variables'!$B:$B,MATCH(EPS!$B178,'Vensim Variables'!$A:$A,0))</f>
        <v>g pollutant</v>
      </c>
      <c r="I178" t="str">
        <f t="shared" si="4"/>
        <v>OC</v>
      </c>
      <c r="J178">
        <f>INDEX(NoSettings!$C:$C,MATCH(EPS!$A178,NoSettings!$A:$A,0))</f>
        <v>0</v>
      </c>
      <c r="K178">
        <f>INDEX(GWP!$C$2:$C$13,MATCH(EPS!I178,GWP!$B$2:$B$13,0))</f>
        <v>0</v>
      </c>
      <c r="L178" s="4">
        <f t="shared" si="5"/>
        <v>0</v>
      </c>
    </row>
    <row r="179" spans="1:12" hidden="1">
      <c r="A179" t="s">
        <v>197</v>
      </c>
      <c r="B179" t="s">
        <v>1</v>
      </c>
      <c r="C179" t="s">
        <v>1701</v>
      </c>
      <c r="D179" t="s">
        <v>1712</v>
      </c>
      <c r="E179" t="s">
        <v>1704</v>
      </c>
      <c r="F179" t="s">
        <v>1749</v>
      </c>
      <c r="H179" t="str">
        <f>INDEX('Vensim Variables'!$B:$B,MATCH(EPS!$B179,'Vensim Variables'!$A:$A,0))</f>
        <v>g pollutant</v>
      </c>
      <c r="I179" t="str">
        <f t="shared" si="4"/>
        <v>OC</v>
      </c>
      <c r="J179">
        <f>INDEX(NoSettings!$C:$C,MATCH(EPS!$A179,NoSettings!$A:$A,0))</f>
        <v>0</v>
      </c>
      <c r="K179">
        <f>INDEX(GWP!$C$2:$C$13,MATCH(EPS!I179,GWP!$B$2:$B$13,0))</f>
        <v>0</v>
      </c>
      <c r="L179" s="4">
        <f t="shared" si="5"/>
        <v>0</v>
      </c>
    </row>
    <row r="180" spans="1:12" hidden="1">
      <c r="A180" t="s">
        <v>198</v>
      </c>
      <c r="B180" t="s">
        <v>1</v>
      </c>
      <c r="C180" t="s">
        <v>1701</v>
      </c>
      <c r="D180" t="s">
        <v>1712</v>
      </c>
      <c r="E180" t="s">
        <v>1704</v>
      </c>
      <c r="F180" t="s">
        <v>1750</v>
      </c>
      <c r="H180" t="str">
        <f>INDEX('Vensim Variables'!$B:$B,MATCH(EPS!$B180,'Vensim Variables'!$A:$A,0))</f>
        <v>g pollutant</v>
      </c>
      <c r="I180" t="str">
        <f t="shared" si="4"/>
        <v>OC</v>
      </c>
      <c r="J180">
        <f>INDEX(NoSettings!$C:$C,MATCH(EPS!$A180,NoSettings!$A:$A,0))</f>
        <v>491047</v>
      </c>
      <c r="K180">
        <f>INDEX(GWP!$C$2:$C$13,MATCH(EPS!I180,GWP!$B$2:$B$13,0))</f>
        <v>0</v>
      </c>
      <c r="L180" s="4">
        <f t="shared" si="5"/>
        <v>0</v>
      </c>
    </row>
    <row r="181" spans="1:12" hidden="1">
      <c r="A181" t="s">
        <v>199</v>
      </c>
      <c r="B181" t="s">
        <v>1</v>
      </c>
      <c r="C181" t="s">
        <v>1701</v>
      </c>
      <c r="D181" t="s">
        <v>1712</v>
      </c>
      <c r="E181" t="s">
        <v>1704</v>
      </c>
      <c r="F181" t="s">
        <v>1751</v>
      </c>
      <c r="H181" t="str">
        <f>INDEX('Vensim Variables'!$B:$B,MATCH(EPS!$B181,'Vensim Variables'!$A:$A,0))</f>
        <v>g pollutant</v>
      </c>
      <c r="I181" t="str">
        <f t="shared" si="4"/>
        <v>OC</v>
      </c>
      <c r="J181">
        <f>INDEX(NoSettings!$C:$C,MATCH(EPS!$A181,NoSettings!$A:$A,0))</f>
        <v>0</v>
      </c>
      <c r="K181">
        <f>INDEX(GWP!$C$2:$C$13,MATCH(EPS!I181,GWP!$B$2:$B$13,0))</f>
        <v>0</v>
      </c>
      <c r="L181" s="4">
        <f t="shared" si="5"/>
        <v>0</v>
      </c>
    </row>
    <row r="182" spans="1:12" hidden="1">
      <c r="A182" t="s">
        <v>200</v>
      </c>
      <c r="B182" t="s">
        <v>1</v>
      </c>
      <c r="C182" t="s">
        <v>1701</v>
      </c>
      <c r="D182" t="s">
        <v>1713</v>
      </c>
      <c r="E182" t="s">
        <v>1703</v>
      </c>
      <c r="F182" t="s">
        <v>1742</v>
      </c>
      <c r="H182" t="str">
        <f>INDEX('Vensim Variables'!$B:$B,MATCH(EPS!$B182,'Vensim Variables'!$A:$A,0))</f>
        <v>g pollutant</v>
      </c>
      <c r="I182" t="str">
        <f t="shared" si="4"/>
        <v>CH4</v>
      </c>
      <c r="J182">
        <f>INDEX(NoSettings!$C:$C,MATCH(EPS!$A182,NoSettings!$A:$A,0))</f>
        <v>0</v>
      </c>
      <c r="K182">
        <f>INDEX(GWP!$C$2:$C$13,MATCH(EPS!I182,GWP!$B$2:$B$13,0))</f>
        <v>28</v>
      </c>
      <c r="L182" s="4">
        <f t="shared" si="5"/>
        <v>0</v>
      </c>
    </row>
    <row r="183" spans="1:12" hidden="1">
      <c r="A183" t="s">
        <v>201</v>
      </c>
      <c r="B183" t="s">
        <v>1</v>
      </c>
      <c r="C183" t="s">
        <v>1701</v>
      </c>
      <c r="D183" t="s">
        <v>1713</v>
      </c>
      <c r="E183" t="s">
        <v>1703</v>
      </c>
      <c r="F183" t="s">
        <v>1743</v>
      </c>
      <c r="H183" t="str">
        <f>INDEX('Vensim Variables'!$B:$B,MATCH(EPS!$B183,'Vensim Variables'!$A:$A,0))</f>
        <v>g pollutant</v>
      </c>
      <c r="I183" t="str">
        <f t="shared" si="4"/>
        <v>CH4</v>
      </c>
      <c r="J183">
        <f>INDEX(NoSettings!$C:$C,MATCH(EPS!$A183,NoSettings!$A:$A,0))</f>
        <v>5112510</v>
      </c>
      <c r="K183">
        <f>INDEX(GWP!$C$2:$C$13,MATCH(EPS!I183,GWP!$B$2:$B$13,0))</f>
        <v>28</v>
      </c>
      <c r="L183" s="4">
        <f t="shared" si="5"/>
        <v>1.4315028E-4</v>
      </c>
    </row>
    <row r="184" spans="1:12" hidden="1">
      <c r="A184" t="s">
        <v>202</v>
      </c>
      <c r="B184" t="s">
        <v>1</v>
      </c>
      <c r="C184" t="s">
        <v>1701</v>
      </c>
      <c r="D184" t="s">
        <v>1713</v>
      </c>
      <c r="E184" t="s">
        <v>1703</v>
      </c>
      <c r="F184" t="s">
        <v>1744</v>
      </c>
      <c r="H184" t="str">
        <f>INDEX('Vensim Variables'!$B:$B,MATCH(EPS!$B184,'Vensim Variables'!$A:$A,0))</f>
        <v>g pollutant</v>
      </c>
      <c r="I184" t="str">
        <f t="shared" si="4"/>
        <v>CH4</v>
      </c>
      <c r="J184">
        <f>INDEX(NoSettings!$C:$C,MATCH(EPS!$A184,NoSettings!$A:$A,0))</f>
        <v>38830900000</v>
      </c>
      <c r="K184">
        <f>INDEX(GWP!$C$2:$C$13,MATCH(EPS!I184,GWP!$B$2:$B$13,0))</f>
        <v>28</v>
      </c>
      <c r="L184" s="4">
        <f t="shared" si="5"/>
        <v>1.0872652</v>
      </c>
    </row>
    <row r="185" spans="1:12" hidden="1">
      <c r="A185" t="s">
        <v>203</v>
      </c>
      <c r="B185" t="s">
        <v>1</v>
      </c>
      <c r="C185" t="s">
        <v>1701</v>
      </c>
      <c r="D185" t="s">
        <v>1713</v>
      </c>
      <c r="E185" t="s">
        <v>1703</v>
      </c>
      <c r="F185" t="s">
        <v>1745</v>
      </c>
      <c r="H185" t="str">
        <f>INDEX('Vensim Variables'!$B:$B,MATCH(EPS!$B185,'Vensim Variables'!$A:$A,0))</f>
        <v>g pollutant</v>
      </c>
      <c r="I185" t="str">
        <f t="shared" si="4"/>
        <v>CH4</v>
      </c>
      <c r="J185">
        <f>INDEX(NoSettings!$C:$C,MATCH(EPS!$A185,NoSettings!$A:$A,0))</f>
        <v>142674000</v>
      </c>
      <c r="K185">
        <f>INDEX(GWP!$C$2:$C$13,MATCH(EPS!I185,GWP!$B$2:$B$13,0))</f>
        <v>28</v>
      </c>
      <c r="L185" s="4">
        <f t="shared" si="5"/>
        <v>3.994872E-3</v>
      </c>
    </row>
    <row r="186" spans="1:12" hidden="1">
      <c r="A186" t="s">
        <v>204</v>
      </c>
      <c r="B186" t="s">
        <v>1</v>
      </c>
      <c r="C186" t="s">
        <v>1701</v>
      </c>
      <c r="D186" t="s">
        <v>1713</v>
      </c>
      <c r="E186" t="s">
        <v>1703</v>
      </c>
      <c r="F186" t="s">
        <v>1746</v>
      </c>
      <c r="H186" t="str">
        <f>INDEX('Vensim Variables'!$B:$B,MATCH(EPS!$B186,'Vensim Variables'!$A:$A,0))</f>
        <v>g pollutant</v>
      </c>
      <c r="I186" t="str">
        <f t="shared" si="4"/>
        <v>CH4</v>
      </c>
      <c r="J186">
        <f>INDEX(NoSettings!$C:$C,MATCH(EPS!$A186,NoSettings!$A:$A,0))</f>
        <v>0</v>
      </c>
      <c r="K186">
        <f>INDEX(GWP!$C$2:$C$13,MATCH(EPS!I186,GWP!$B$2:$B$13,0))</f>
        <v>28</v>
      </c>
      <c r="L186" s="4">
        <f t="shared" si="5"/>
        <v>0</v>
      </c>
    </row>
    <row r="187" spans="1:12" hidden="1">
      <c r="A187" t="s">
        <v>205</v>
      </c>
      <c r="B187" t="s">
        <v>1</v>
      </c>
      <c r="C187" t="s">
        <v>1701</v>
      </c>
      <c r="D187" t="s">
        <v>1713</v>
      </c>
      <c r="E187" t="s">
        <v>1703</v>
      </c>
      <c r="F187" t="s">
        <v>1747</v>
      </c>
      <c r="H187" t="str">
        <f>INDEX('Vensim Variables'!$B:$B,MATCH(EPS!$B187,'Vensim Variables'!$A:$A,0))</f>
        <v>g pollutant</v>
      </c>
      <c r="I187" t="str">
        <f t="shared" si="4"/>
        <v>CH4</v>
      </c>
      <c r="J187">
        <f>INDEX(NoSettings!$C:$C,MATCH(EPS!$A187,NoSettings!$A:$A,0))</f>
        <v>0</v>
      </c>
      <c r="K187">
        <f>INDEX(GWP!$C$2:$C$13,MATCH(EPS!I187,GWP!$B$2:$B$13,0))</f>
        <v>28</v>
      </c>
      <c r="L187" s="4">
        <f t="shared" si="5"/>
        <v>0</v>
      </c>
    </row>
    <row r="188" spans="1:12" hidden="1">
      <c r="A188" t="s">
        <v>206</v>
      </c>
      <c r="B188" t="s">
        <v>1</v>
      </c>
      <c r="C188" t="s">
        <v>1701</v>
      </c>
      <c r="D188" t="s">
        <v>1713</v>
      </c>
      <c r="E188" t="s">
        <v>1703</v>
      </c>
      <c r="F188" t="s">
        <v>1748</v>
      </c>
      <c r="H188" t="str">
        <f>INDEX('Vensim Variables'!$B:$B,MATCH(EPS!$B188,'Vensim Variables'!$A:$A,0))</f>
        <v>g pollutant</v>
      </c>
      <c r="I188" t="str">
        <f t="shared" si="4"/>
        <v>CH4</v>
      </c>
      <c r="J188">
        <f>INDEX(NoSettings!$C:$C,MATCH(EPS!$A188,NoSettings!$A:$A,0))</f>
        <v>0</v>
      </c>
      <c r="K188">
        <f>INDEX(GWP!$C$2:$C$13,MATCH(EPS!I188,GWP!$B$2:$B$13,0))</f>
        <v>28</v>
      </c>
      <c r="L188" s="4">
        <f t="shared" si="5"/>
        <v>0</v>
      </c>
    </row>
    <row r="189" spans="1:12" hidden="1">
      <c r="A189" t="s">
        <v>207</v>
      </c>
      <c r="B189" t="s">
        <v>1</v>
      </c>
      <c r="C189" t="s">
        <v>1701</v>
      </c>
      <c r="D189" t="s">
        <v>1713</v>
      </c>
      <c r="E189" t="s">
        <v>1703</v>
      </c>
      <c r="F189" t="s">
        <v>1749</v>
      </c>
      <c r="H189" t="str">
        <f>INDEX('Vensim Variables'!$B:$B,MATCH(EPS!$B189,'Vensim Variables'!$A:$A,0))</f>
        <v>g pollutant</v>
      </c>
      <c r="I189" t="str">
        <f t="shared" si="4"/>
        <v>CH4</v>
      </c>
      <c r="J189">
        <f>INDEX(NoSettings!$C:$C,MATCH(EPS!$A189,NoSettings!$A:$A,0))</f>
        <v>0</v>
      </c>
      <c r="K189">
        <f>INDEX(GWP!$C$2:$C$13,MATCH(EPS!I189,GWP!$B$2:$B$13,0))</f>
        <v>28</v>
      </c>
      <c r="L189" s="4">
        <f t="shared" si="5"/>
        <v>0</v>
      </c>
    </row>
    <row r="190" spans="1:12" hidden="1">
      <c r="A190" t="s">
        <v>208</v>
      </c>
      <c r="B190" t="s">
        <v>1</v>
      </c>
      <c r="C190" t="s">
        <v>1701</v>
      </c>
      <c r="D190" t="s">
        <v>1713</v>
      </c>
      <c r="E190" t="s">
        <v>1703</v>
      </c>
      <c r="F190" t="s">
        <v>1750</v>
      </c>
      <c r="H190" t="str">
        <f>INDEX('Vensim Variables'!$B:$B,MATCH(EPS!$B190,'Vensim Variables'!$A:$A,0))</f>
        <v>g pollutant</v>
      </c>
      <c r="I190" t="str">
        <f t="shared" si="4"/>
        <v>CH4</v>
      </c>
      <c r="J190">
        <f>INDEX(NoSettings!$C:$C,MATCH(EPS!$A190,NoSettings!$A:$A,0))</f>
        <v>14991700</v>
      </c>
      <c r="K190">
        <f>INDEX(GWP!$C$2:$C$13,MATCH(EPS!I190,GWP!$B$2:$B$13,0))</f>
        <v>28</v>
      </c>
      <c r="L190" s="4">
        <f t="shared" si="5"/>
        <v>4.1976760000000002E-4</v>
      </c>
    </row>
    <row r="191" spans="1:12" hidden="1">
      <c r="A191" t="s">
        <v>209</v>
      </c>
      <c r="B191" t="s">
        <v>1</v>
      </c>
      <c r="C191" t="s">
        <v>1701</v>
      </c>
      <c r="D191" t="s">
        <v>1713</v>
      </c>
      <c r="E191" t="s">
        <v>1703</v>
      </c>
      <c r="F191" t="s">
        <v>1751</v>
      </c>
      <c r="H191" t="str">
        <f>INDEX('Vensim Variables'!$B:$B,MATCH(EPS!$B191,'Vensim Variables'!$A:$A,0))</f>
        <v>g pollutant</v>
      </c>
      <c r="I191" t="str">
        <f t="shared" si="4"/>
        <v>CH4</v>
      </c>
      <c r="J191">
        <f>INDEX(NoSettings!$C:$C,MATCH(EPS!$A191,NoSettings!$A:$A,0))</f>
        <v>0</v>
      </c>
      <c r="K191">
        <f>INDEX(GWP!$C$2:$C$13,MATCH(EPS!I191,GWP!$B$2:$B$13,0))</f>
        <v>28</v>
      </c>
      <c r="L191" s="4">
        <f t="shared" si="5"/>
        <v>0</v>
      </c>
    </row>
    <row r="192" spans="1:12" hidden="1">
      <c r="A192" t="s">
        <v>210</v>
      </c>
      <c r="B192" t="s">
        <v>1</v>
      </c>
      <c r="C192" t="s">
        <v>1701</v>
      </c>
      <c r="D192" t="s">
        <v>1713</v>
      </c>
      <c r="E192" t="s">
        <v>1704</v>
      </c>
      <c r="F192" t="s">
        <v>1742</v>
      </c>
      <c r="H192" t="str">
        <f>INDEX('Vensim Variables'!$B:$B,MATCH(EPS!$B192,'Vensim Variables'!$A:$A,0))</f>
        <v>g pollutant</v>
      </c>
      <c r="I192" t="str">
        <f t="shared" si="4"/>
        <v>CH4</v>
      </c>
      <c r="J192">
        <f>INDEX(NoSettings!$C:$C,MATCH(EPS!$A192,NoSettings!$A:$A,0))</f>
        <v>0</v>
      </c>
      <c r="K192">
        <f>INDEX(GWP!$C$2:$C$13,MATCH(EPS!I192,GWP!$B$2:$B$13,0))</f>
        <v>28</v>
      </c>
      <c r="L192" s="4">
        <f t="shared" si="5"/>
        <v>0</v>
      </c>
    </row>
    <row r="193" spans="1:12" hidden="1">
      <c r="A193" t="s">
        <v>211</v>
      </c>
      <c r="B193" t="s">
        <v>1</v>
      </c>
      <c r="C193" t="s">
        <v>1701</v>
      </c>
      <c r="D193" t="s">
        <v>1713</v>
      </c>
      <c r="E193" t="s">
        <v>1704</v>
      </c>
      <c r="F193" t="s">
        <v>1743</v>
      </c>
      <c r="H193" t="str">
        <f>INDEX('Vensim Variables'!$B:$B,MATCH(EPS!$B193,'Vensim Variables'!$A:$A,0))</f>
        <v>g pollutant</v>
      </c>
      <c r="I193" t="str">
        <f t="shared" si="4"/>
        <v>CH4</v>
      </c>
      <c r="J193">
        <f>INDEX(NoSettings!$C:$C,MATCH(EPS!$A193,NoSettings!$A:$A,0))</f>
        <v>1839230</v>
      </c>
      <c r="K193">
        <f>INDEX(GWP!$C$2:$C$13,MATCH(EPS!I193,GWP!$B$2:$B$13,0))</f>
        <v>28</v>
      </c>
      <c r="L193" s="4">
        <f t="shared" si="5"/>
        <v>5.1498439999999997E-5</v>
      </c>
    </row>
    <row r="194" spans="1:12" hidden="1">
      <c r="A194" t="s">
        <v>212</v>
      </c>
      <c r="B194" t="s">
        <v>1</v>
      </c>
      <c r="C194" t="s">
        <v>1701</v>
      </c>
      <c r="D194" t="s">
        <v>1713</v>
      </c>
      <c r="E194" t="s">
        <v>1704</v>
      </c>
      <c r="F194" t="s">
        <v>1744</v>
      </c>
      <c r="H194" t="str">
        <f>INDEX('Vensim Variables'!$B:$B,MATCH(EPS!$B194,'Vensim Variables'!$A:$A,0))</f>
        <v>g pollutant</v>
      </c>
      <c r="I194" t="str">
        <f t="shared" si="4"/>
        <v>CH4</v>
      </c>
      <c r="J194">
        <f>INDEX(NoSettings!$C:$C,MATCH(EPS!$A194,NoSettings!$A:$A,0))</f>
        <v>3953180000</v>
      </c>
      <c r="K194">
        <f>INDEX(GWP!$C$2:$C$13,MATCH(EPS!I194,GWP!$B$2:$B$13,0))</f>
        <v>28</v>
      </c>
      <c r="L194" s="4">
        <f t="shared" si="5"/>
        <v>0.11068904</v>
      </c>
    </row>
    <row r="195" spans="1:12" hidden="1">
      <c r="A195" t="s">
        <v>213</v>
      </c>
      <c r="B195" t="s">
        <v>1</v>
      </c>
      <c r="C195" t="s">
        <v>1701</v>
      </c>
      <c r="D195" t="s">
        <v>1713</v>
      </c>
      <c r="E195" t="s">
        <v>1704</v>
      </c>
      <c r="F195" t="s">
        <v>1745</v>
      </c>
      <c r="H195" t="str">
        <f>INDEX('Vensim Variables'!$B:$B,MATCH(EPS!$B195,'Vensim Variables'!$A:$A,0))</f>
        <v>g pollutant</v>
      </c>
      <c r="I195" t="str">
        <f t="shared" ref="I195:I258" si="6">IF(OR(C195="CO2",C195="CH4",C195="N2O",C195="F gases",C195="VOC",C195="CO",C195="NOx",C195="PM10",C195="PM25",C195="SOx",C195="BC",C195="OC"),C195,IF(OR(D195="CO2",D195="CH4",D195="N2O",D195="F gases",D195="VOC",D195="CO",D195="NOx",D195="PM10",D195="PM25",D195="SOx",D195="BC",D195="OC"),D195,IF(OR(E195="CO2",E195="CH4",E195="N2O",E195="F gases",E195="VOC",E195="CO",E195="NOx",E195="PM10",E195="PM25",E195="SOx",E195="BC",E195="OC"),E195,"NA")))</f>
        <v>CH4</v>
      </c>
      <c r="J195">
        <f>INDEX(NoSettings!$C:$C,MATCH(EPS!$A195,NoSettings!$A:$A,0))</f>
        <v>3077360000</v>
      </c>
      <c r="K195">
        <f>INDEX(GWP!$C$2:$C$13,MATCH(EPS!I195,GWP!$B$2:$B$13,0))</f>
        <v>28</v>
      </c>
      <c r="L195" s="4">
        <f t="shared" ref="L195:L258" si="7">IF(H195="g pollutant",K195*J195/10^12,IF(H195="MMTCO2e",J195,IF(H195="MWh",J195,0)))</f>
        <v>8.6166080000000006E-2</v>
      </c>
    </row>
    <row r="196" spans="1:12" hidden="1">
      <c r="A196" t="s">
        <v>214</v>
      </c>
      <c r="B196" t="s">
        <v>1</v>
      </c>
      <c r="C196" t="s">
        <v>1701</v>
      </c>
      <c r="D196" t="s">
        <v>1713</v>
      </c>
      <c r="E196" t="s">
        <v>1704</v>
      </c>
      <c r="F196" t="s">
        <v>1746</v>
      </c>
      <c r="H196" t="str">
        <f>INDEX('Vensim Variables'!$B:$B,MATCH(EPS!$B196,'Vensim Variables'!$A:$A,0))</f>
        <v>g pollutant</v>
      </c>
      <c r="I196" t="str">
        <f t="shared" si="6"/>
        <v>CH4</v>
      </c>
      <c r="J196">
        <f>INDEX(NoSettings!$C:$C,MATCH(EPS!$A196,NoSettings!$A:$A,0))</f>
        <v>0</v>
      </c>
      <c r="K196">
        <f>INDEX(GWP!$C$2:$C$13,MATCH(EPS!I196,GWP!$B$2:$B$13,0))</f>
        <v>28</v>
      </c>
      <c r="L196" s="4">
        <f t="shared" si="7"/>
        <v>0</v>
      </c>
    </row>
    <row r="197" spans="1:12" hidden="1">
      <c r="A197" t="s">
        <v>215</v>
      </c>
      <c r="B197" t="s">
        <v>1</v>
      </c>
      <c r="C197" t="s">
        <v>1701</v>
      </c>
      <c r="D197" t="s">
        <v>1713</v>
      </c>
      <c r="E197" t="s">
        <v>1704</v>
      </c>
      <c r="F197" t="s">
        <v>1747</v>
      </c>
      <c r="H197" t="str">
        <f>INDEX('Vensim Variables'!$B:$B,MATCH(EPS!$B197,'Vensim Variables'!$A:$A,0))</f>
        <v>g pollutant</v>
      </c>
      <c r="I197" t="str">
        <f t="shared" si="6"/>
        <v>CH4</v>
      </c>
      <c r="J197">
        <f>INDEX(NoSettings!$C:$C,MATCH(EPS!$A197,NoSettings!$A:$A,0))</f>
        <v>0</v>
      </c>
      <c r="K197">
        <f>INDEX(GWP!$C$2:$C$13,MATCH(EPS!I197,GWP!$B$2:$B$13,0))</f>
        <v>28</v>
      </c>
      <c r="L197" s="4">
        <f t="shared" si="7"/>
        <v>0</v>
      </c>
    </row>
    <row r="198" spans="1:12" hidden="1">
      <c r="A198" t="s">
        <v>216</v>
      </c>
      <c r="B198" t="s">
        <v>1</v>
      </c>
      <c r="C198" t="s">
        <v>1701</v>
      </c>
      <c r="D198" t="s">
        <v>1713</v>
      </c>
      <c r="E198" t="s">
        <v>1704</v>
      </c>
      <c r="F198" t="s">
        <v>1748</v>
      </c>
      <c r="H198" t="str">
        <f>INDEX('Vensim Variables'!$B:$B,MATCH(EPS!$B198,'Vensim Variables'!$A:$A,0))</f>
        <v>g pollutant</v>
      </c>
      <c r="I198" t="str">
        <f t="shared" si="6"/>
        <v>CH4</v>
      </c>
      <c r="J198">
        <f>INDEX(NoSettings!$C:$C,MATCH(EPS!$A198,NoSettings!$A:$A,0))</f>
        <v>0</v>
      </c>
      <c r="K198">
        <f>INDEX(GWP!$C$2:$C$13,MATCH(EPS!I198,GWP!$B$2:$B$13,0))</f>
        <v>28</v>
      </c>
      <c r="L198" s="4">
        <f t="shared" si="7"/>
        <v>0</v>
      </c>
    </row>
    <row r="199" spans="1:12" hidden="1">
      <c r="A199" t="s">
        <v>217</v>
      </c>
      <c r="B199" t="s">
        <v>1</v>
      </c>
      <c r="C199" t="s">
        <v>1701</v>
      </c>
      <c r="D199" t="s">
        <v>1713</v>
      </c>
      <c r="E199" t="s">
        <v>1704</v>
      </c>
      <c r="F199" t="s">
        <v>1749</v>
      </c>
      <c r="H199" t="str">
        <f>INDEX('Vensim Variables'!$B:$B,MATCH(EPS!$B199,'Vensim Variables'!$A:$A,0))</f>
        <v>g pollutant</v>
      </c>
      <c r="I199" t="str">
        <f t="shared" si="6"/>
        <v>CH4</v>
      </c>
      <c r="J199">
        <f>INDEX(NoSettings!$C:$C,MATCH(EPS!$A199,NoSettings!$A:$A,0))</f>
        <v>0</v>
      </c>
      <c r="K199">
        <f>INDEX(GWP!$C$2:$C$13,MATCH(EPS!I199,GWP!$B$2:$B$13,0))</f>
        <v>28</v>
      </c>
      <c r="L199" s="4">
        <f t="shared" si="7"/>
        <v>0</v>
      </c>
    </row>
    <row r="200" spans="1:12" hidden="1">
      <c r="A200" t="s">
        <v>218</v>
      </c>
      <c r="B200" t="s">
        <v>1</v>
      </c>
      <c r="C200" t="s">
        <v>1701</v>
      </c>
      <c r="D200" t="s">
        <v>1713</v>
      </c>
      <c r="E200" t="s">
        <v>1704</v>
      </c>
      <c r="F200" t="s">
        <v>1750</v>
      </c>
      <c r="H200" t="str">
        <f>INDEX('Vensim Variables'!$B:$B,MATCH(EPS!$B200,'Vensim Variables'!$A:$A,0))</f>
        <v>g pollutant</v>
      </c>
      <c r="I200" t="str">
        <f t="shared" si="6"/>
        <v>CH4</v>
      </c>
      <c r="J200">
        <f>INDEX(NoSettings!$C:$C,MATCH(EPS!$A200,NoSettings!$A:$A,0))</f>
        <v>2074850</v>
      </c>
      <c r="K200">
        <f>INDEX(GWP!$C$2:$C$13,MATCH(EPS!I200,GWP!$B$2:$B$13,0))</f>
        <v>28</v>
      </c>
      <c r="L200" s="4">
        <f t="shared" si="7"/>
        <v>5.80958E-5</v>
      </c>
    </row>
    <row r="201" spans="1:12" hidden="1">
      <c r="A201" t="s">
        <v>219</v>
      </c>
      <c r="B201" t="s">
        <v>1</v>
      </c>
      <c r="C201" t="s">
        <v>1701</v>
      </c>
      <c r="D201" t="s">
        <v>1713</v>
      </c>
      <c r="E201" t="s">
        <v>1704</v>
      </c>
      <c r="F201" t="s">
        <v>1751</v>
      </c>
      <c r="H201" t="str">
        <f>INDEX('Vensim Variables'!$B:$B,MATCH(EPS!$B201,'Vensim Variables'!$A:$A,0))</f>
        <v>g pollutant</v>
      </c>
      <c r="I201" t="str">
        <f t="shared" si="6"/>
        <v>CH4</v>
      </c>
      <c r="J201">
        <f>INDEX(NoSettings!$C:$C,MATCH(EPS!$A201,NoSettings!$A:$A,0))</f>
        <v>0</v>
      </c>
      <c r="K201">
        <f>INDEX(GWP!$C$2:$C$13,MATCH(EPS!I201,GWP!$B$2:$B$13,0))</f>
        <v>28</v>
      </c>
      <c r="L201" s="4">
        <f t="shared" si="7"/>
        <v>0</v>
      </c>
    </row>
    <row r="202" spans="1:12" hidden="1">
      <c r="A202" t="s">
        <v>220</v>
      </c>
      <c r="B202" t="s">
        <v>1</v>
      </c>
      <c r="C202" t="s">
        <v>1701</v>
      </c>
      <c r="D202" t="s">
        <v>1714</v>
      </c>
      <c r="E202" t="s">
        <v>1703</v>
      </c>
      <c r="F202" t="s">
        <v>1742</v>
      </c>
      <c r="H202" t="str">
        <f>INDEX('Vensim Variables'!$B:$B,MATCH(EPS!$B202,'Vensim Variables'!$A:$A,0))</f>
        <v>g pollutant</v>
      </c>
      <c r="I202" t="str">
        <f t="shared" si="6"/>
        <v>N2O</v>
      </c>
      <c r="J202">
        <f>INDEX(NoSettings!$C:$C,MATCH(EPS!$A202,NoSettings!$A:$A,0))</f>
        <v>0</v>
      </c>
      <c r="K202">
        <f>INDEX(GWP!$C$2:$C$13,MATCH(EPS!I202,GWP!$B$2:$B$13,0))</f>
        <v>265</v>
      </c>
      <c r="L202" s="4">
        <f t="shared" si="7"/>
        <v>0</v>
      </c>
    </row>
    <row r="203" spans="1:12" hidden="1">
      <c r="A203" t="s">
        <v>221</v>
      </c>
      <c r="B203" t="s">
        <v>1</v>
      </c>
      <c r="C203" t="s">
        <v>1701</v>
      </c>
      <c r="D203" t="s">
        <v>1714</v>
      </c>
      <c r="E203" t="s">
        <v>1703</v>
      </c>
      <c r="F203" t="s">
        <v>1743</v>
      </c>
      <c r="H203" t="str">
        <f>INDEX('Vensim Variables'!$B:$B,MATCH(EPS!$B203,'Vensim Variables'!$A:$A,0))</f>
        <v>g pollutant</v>
      </c>
      <c r="I203" t="str">
        <f t="shared" si="6"/>
        <v>N2O</v>
      </c>
      <c r="J203">
        <f>INDEX(NoSettings!$C:$C,MATCH(EPS!$A203,NoSettings!$A:$A,0))</f>
        <v>511251</v>
      </c>
      <c r="K203">
        <f>INDEX(GWP!$C$2:$C$13,MATCH(EPS!I203,GWP!$B$2:$B$13,0))</f>
        <v>265</v>
      </c>
      <c r="L203" s="4">
        <f t="shared" si="7"/>
        <v>1.3548151499999999E-4</v>
      </c>
    </row>
    <row r="204" spans="1:12" hidden="1">
      <c r="A204" t="s">
        <v>222</v>
      </c>
      <c r="B204" t="s">
        <v>1</v>
      </c>
      <c r="C204" t="s">
        <v>1701</v>
      </c>
      <c r="D204" t="s">
        <v>1714</v>
      </c>
      <c r="E204" t="s">
        <v>1703</v>
      </c>
      <c r="F204" t="s">
        <v>1744</v>
      </c>
      <c r="H204" t="str">
        <f>INDEX('Vensim Variables'!$B:$B,MATCH(EPS!$B204,'Vensim Variables'!$A:$A,0))</f>
        <v>g pollutant</v>
      </c>
      <c r="I204" t="str">
        <f t="shared" si="6"/>
        <v>N2O</v>
      </c>
      <c r="J204">
        <f>INDEX(NoSettings!$C:$C,MATCH(EPS!$A204,NoSettings!$A:$A,0))</f>
        <v>19868500000</v>
      </c>
      <c r="K204">
        <f>INDEX(GWP!$C$2:$C$13,MATCH(EPS!I204,GWP!$B$2:$B$13,0))</f>
        <v>265</v>
      </c>
      <c r="L204" s="4">
        <f t="shared" si="7"/>
        <v>5.2651525000000001</v>
      </c>
    </row>
    <row r="205" spans="1:12" hidden="1">
      <c r="A205" t="s">
        <v>223</v>
      </c>
      <c r="B205" t="s">
        <v>1</v>
      </c>
      <c r="C205" t="s">
        <v>1701</v>
      </c>
      <c r="D205" t="s">
        <v>1714</v>
      </c>
      <c r="E205" t="s">
        <v>1703</v>
      </c>
      <c r="F205" t="s">
        <v>1745</v>
      </c>
      <c r="H205" t="str">
        <f>INDEX('Vensim Variables'!$B:$B,MATCH(EPS!$B205,'Vensim Variables'!$A:$A,0))</f>
        <v>g pollutant</v>
      </c>
      <c r="I205" t="str">
        <f t="shared" si="6"/>
        <v>N2O</v>
      </c>
      <c r="J205">
        <f>INDEX(NoSettings!$C:$C,MATCH(EPS!$A205,NoSettings!$A:$A,0))</f>
        <v>66866500</v>
      </c>
      <c r="K205">
        <f>INDEX(GWP!$C$2:$C$13,MATCH(EPS!I205,GWP!$B$2:$B$13,0))</f>
        <v>265</v>
      </c>
      <c r="L205" s="4">
        <f t="shared" si="7"/>
        <v>1.7719622500000001E-2</v>
      </c>
    </row>
    <row r="206" spans="1:12" hidden="1">
      <c r="A206" t="s">
        <v>224</v>
      </c>
      <c r="B206" t="s">
        <v>1</v>
      </c>
      <c r="C206" t="s">
        <v>1701</v>
      </c>
      <c r="D206" t="s">
        <v>1714</v>
      </c>
      <c r="E206" t="s">
        <v>1703</v>
      </c>
      <c r="F206" t="s">
        <v>1746</v>
      </c>
      <c r="H206" t="str">
        <f>INDEX('Vensim Variables'!$B:$B,MATCH(EPS!$B206,'Vensim Variables'!$A:$A,0))</f>
        <v>g pollutant</v>
      </c>
      <c r="I206" t="str">
        <f t="shared" si="6"/>
        <v>N2O</v>
      </c>
      <c r="J206">
        <f>INDEX(NoSettings!$C:$C,MATCH(EPS!$A206,NoSettings!$A:$A,0))</f>
        <v>0</v>
      </c>
      <c r="K206">
        <f>INDEX(GWP!$C$2:$C$13,MATCH(EPS!I206,GWP!$B$2:$B$13,0))</f>
        <v>265</v>
      </c>
      <c r="L206" s="4">
        <f t="shared" si="7"/>
        <v>0</v>
      </c>
    </row>
    <row r="207" spans="1:12" hidden="1">
      <c r="A207" t="s">
        <v>225</v>
      </c>
      <c r="B207" t="s">
        <v>1</v>
      </c>
      <c r="C207" t="s">
        <v>1701</v>
      </c>
      <c r="D207" t="s">
        <v>1714</v>
      </c>
      <c r="E207" t="s">
        <v>1703</v>
      </c>
      <c r="F207" t="s">
        <v>1747</v>
      </c>
      <c r="H207" t="str">
        <f>INDEX('Vensim Variables'!$B:$B,MATCH(EPS!$B207,'Vensim Variables'!$A:$A,0))</f>
        <v>g pollutant</v>
      </c>
      <c r="I207" t="str">
        <f t="shared" si="6"/>
        <v>N2O</v>
      </c>
      <c r="J207">
        <f>INDEX(NoSettings!$C:$C,MATCH(EPS!$A207,NoSettings!$A:$A,0))</f>
        <v>0</v>
      </c>
      <c r="K207">
        <f>INDEX(GWP!$C$2:$C$13,MATCH(EPS!I207,GWP!$B$2:$B$13,0))</f>
        <v>265</v>
      </c>
      <c r="L207" s="4">
        <f t="shared" si="7"/>
        <v>0</v>
      </c>
    </row>
    <row r="208" spans="1:12" hidden="1">
      <c r="A208" t="s">
        <v>226</v>
      </c>
      <c r="B208" t="s">
        <v>1</v>
      </c>
      <c r="C208" t="s">
        <v>1701</v>
      </c>
      <c r="D208" t="s">
        <v>1714</v>
      </c>
      <c r="E208" t="s">
        <v>1703</v>
      </c>
      <c r="F208" t="s">
        <v>1748</v>
      </c>
      <c r="H208" t="str">
        <f>INDEX('Vensim Variables'!$B:$B,MATCH(EPS!$B208,'Vensim Variables'!$A:$A,0))</f>
        <v>g pollutant</v>
      </c>
      <c r="I208" t="str">
        <f t="shared" si="6"/>
        <v>N2O</v>
      </c>
      <c r="J208">
        <f>INDEX(NoSettings!$C:$C,MATCH(EPS!$A208,NoSettings!$A:$A,0))</f>
        <v>0</v>
      </c>
      <c r="K208">
        <f>INDEX(GWP!$C$2:$C$13,MATCH(EPS!I208,GWP!$B$2:$B$13,0))</f>
        <v>265</v>
      </c>
      <c r="L208" s="4">
        <f t="shared" si="7"/>
        <v>0</v>
      </c>
    </row>
    <row r="209" spans="1:12" hidden="1">
      <c r="A209" t="s">
        <v>227</v>
      </c>
      <c r="B209" t="s">
        <v>1</v>
      </c>
      <c r="C209" t="s">
        <v>1701</v>
      </c>
      <c r="D209" t="s">
        <v>1714</v>
      </c>
      <c r="E209" t="s">
        <v>1703</v>
      </c>
      <c r="F209" t="s">
        <v>1749</v>
      </c>
      <c r="H209" t="str">
        <f>INDEX('Vensim Variables'!$B:$B,MATCH(EPS!$B209,'Vensim Variables'!$A:$A,0))</f>
        <v>g pollutant</v>
      </c>
      <c r="I209" t="str">
        <f t="shared" si="6"/>
        <v>N2O</v>
      </c>
      <c r="J209">
        <f>INDEX(NoSettings!$C:$C,MATCH(EPS!$A209,NoSettings!$A:$A,0))</f>
        <v>0</v>
      </c>
      <c r="K209">
        <f>INDEX(GWP!$C$2:$C$13,MATCH(EPS!I209,GWP!$B$2:$B$13,0))</f>
        <v>265</v>
      </c>
      <c r="L209" s="4">
        <f t="shared" si="7"/>
        <v>0</v>
      </c>
    </row>
    <row r="210" spans="1:12" hidden="1">
      <c r="A210" t="s">
        <v>228</v>
      </c>
      <c r="B210" t="s">
        <v>1</v>
      </c>
      <c r="C210" t="s">
        <v>1701</v>
      </c>
      <c r="D210" t="s">
        <v>1714</v>
      </c>
      <c r="E210" t="s">
        <v>1703</v>
      </c>
      <c r="F210" t="s">
        <v>1750</v>
      </c>
      <c r="H210" t="str">
        <f>INDEX('Vensim Variables'!$B:$B,MATCH(EPS!$B210,'Vensim Variables'!$A:$A,0))</f>
        <v>g pollutant</v>
      </c>
      <c r="I210" t="str">
        <f t="shared" si="6"/>
        <v>N2O</v>
      </c>
      <c r="J210">
        <f>INDEX(NoSettings!$C:$C,MATCH(EPS!$A210,NoSettings!$A:$A,0))</f>
        <v>2998340</v>
      </c>
      <c r="K210">
        <f>INDEX(GWP!$C$2:$C$13,MATCH(EPS!I210,GWP!$B$2:$B$13,0))</f>
        <v>265</v>
      </c>
      <c r="L210" s="4">
        <f t="shared" si="7"/>
        <v>7.9456009999999996E-4</v>
      </c>
    </row>
    <row r="211" spans="1:12" hidden="1">
      <c r="A211" t="s">
        <v>229</v>
      </c>
      <c r="B211" t="s">
        <v>1</v>
      </c>
      <c r="C211" t="s">
        <v>1701</v>
      </c>
      <c r="D211" t="s">
        <v>1714</v>
      </c>
      <c r="E211" t="s">
        <v>1703</v>
      </c>
      <c r="F211" t="s">
        <v>1751</v>
      </c>
      <c r="H211" t="str">
        <f>INDEX('Vensim Variables'!$B:$B,MATCH(EPS!$B211,'Vensim Variables'!$A:$A,0))</f>
        <v>g pollutant</v>
      </c>
      <c r="I211" t="str">
        <f t="shared" si="6"/>
        <v>N2O</v>
      </c>
      <c r="J211">
        <f>INDEX(NoSettings!$C:$C,MATCH(EPS!$A211,NoSettings!$A:$A,0))</f>
        <v>0</v>
      </c>
      <c r="K211">
        <f>INDEX(GWP!$C$2:$C$13,MATCH(EPS!I211,GWP!$B$2:$B$13,0))</f>
        <v>265</v>
      </c>
      <c r="L211" s="4">
        <f t="shared" si="7"/>
        <v>0</v>
      </c>
    </row>
    <row r="212" spans="1:12" hidden="1">
      <c r="A212" t="s">
        <v>230</v>
      </c>
      <c r="B212" t="s">
        <v>1</v>
      </c>
      <c r="C212" t="s">
        <v>1701</v>
      </c>
      <c r="D212" t="s">
        <v>1714</v>
      </c>
      <c r="E212" t="s">
        <v>1704</v>
      </c>
      <c r="F212" t="s">
        <v>1742</v>
      </c>
      <c r="H212" t="str">
        <f>INDEX('Vensim Variables'!$B:$B,MATCH(EPS!$B212,'Vensim Variables'!$A:$A,0))</f>
        <v>g pollutant</v>
      </c>
      <c r="I212" t="str">
        <f t="shared" si="6"/>
        <v>N2O</v>
      </c>
      <c r="J212">
        <f>INDEX(NoSettings!$C:$C,MATCH(EPS!$A212,NoSettings!$A:$A,0))</f>
        <v>0</v>
      </c>
      <c r="K212">
        <f>INDEX(GWP!$C$2:$C$13,MATCH(EPS!I212,GWP!$B$2:$B$13,0))</f>
        <v>265</v>
      </c>
      <c r="L212" s="4">
        <f t="shared" si="7"/>
        <v>0</v>
      </c>
    </row>
    <row r="213" spans="1:12" hidden="1">
      <c r="A213" t="s">
        <v>231</v>
      </c>
      <c r="B213" t="s">
        <v>1</v>
      </c>
      <c r="C213" t="s">
        <v>1701</v>
      </c>
      <c r="D213" t="s">
        <v>1714</v>
      </c>
      <c r="E213" t="s">
        <v>1704</v>
      </c>
      <c r="F213" t="s">
        <v>1743</v>
      </c>
      <c r="H213" t="str">
        <f>INDEX('Vensim Variables'!$B:$B,MATCH(EPS!$B213,'Vensim Variables'!$A:$A,0))</f>
        <v>g pollutant</v>
      </c>
      <c r="I213" t="str">
        <f t="shared" si="6"/>
        <v>N2O</v>
      </c>
      <c r="J213">
        <f>INDEX(NoSettings!$C:$C,MATCH(EPS!$A213,NoSettings!$A:$A,0))</f>
        <v>183923</v>
      </c>
      <c r="K213">
        <f>INDEX(GWP!$C$2:$C$13,MATCH(EPS!I213,GWP!$B$2:$B$13,0))</f>
        <v>265</v>
      </c>
      <c r="L213" s="4">
        <f t="shared" si="7"/>
        <v>4.8739595000000003E-5</v>
      </c>
    </row>
    <row r="214" spans="1:12" hidden="1">
      <c r="A214" t="s">
        <v>232</v>
      </c>
      <c r="B214" t="s">
        <v>1</v>
      </c>
      <c r="C214" t="s">
        <v>1701</v>
      </c>
      <c r="D214" t="s">
        <v>1714</v>
      </c>
      <c r="E214" t="s">
        <v>1704</v>
      </c>
      <c r="F214" t="s">
        <v>1744</v>
      </c>
      <c r="H214" t="str">
        <f>INDEX('Vensim Variables'!$B:$B,MATCH(EPS!$B214,'Vensim Variables'!$A:$A,0))</f>
        <v>g pollutant</v>
      </c>
      <c r="I214" t="str">
        <f t="shared" si="6"/>
        <v>N2O</v>
      </c>
      <c r="J214">
        <f>INDEX(NoSettings!$C:$C,MATCH(EPS!$A214,NoSettings!$A:$A,0))</f>
        <v>2022710000</v>
      </c>
      <c r="K214">
        <f>INDEX(GWP!$C$2:$C$13,MATCH(EPS!I214,GWP!$B$2:$B$13,0))</f>
        <v>265</v>
      </c>
      <c r="L214" s="4">
        <f t="shared" si="7"/>
        <v>0.53601814999999997</v>
      </c>
    </row>
    <row r="215" spans="1:12" hidden="1">
      <c r="A215" t="s">
        <v>233</v>
      </c>
      <c r="B215" t="s">
        <v>1</v>
      </c>
      <c r="C215" t="s">
        <v>1701</v>
      </c>
      <c r="D215" t="s">
        <v>1714</v>
      </c>
      <c r="E215" t="s">
        <v>1704</v>
      </c>
      <c r="F215" t="s">
        <v>1745</v>
      </c>
      <c r="H215" t="str">
        <f>INDEX('Vensim Variables'!$B:$B,MATCH(EPS!$B215,'Vensim Variables'!$A:$A,0))</f>
        <v>g pollutant</v>
      </c>
      <c r="I215" t="str">
        <f t="shared" si="6"/>
        <v>N2O</v>
      </c>
      <c r="J215">
        <f>INDEX(NoSettings!$C:$C,MATCH(EPS!$A215,NoSettings!$A:$A,0))</f>
        <v>1442260000</v>
      </c>
      <c r="K215">
        <f>INDEX(GWP!$C$2:$C$13,MATCH(EPS!I215,GWP!$B$2:$B$13,0))</f>
        <v>265</v>
      </c>
      <c r="L215" s="4">
        <f t="shared" si="7"/>
        <v>0.38219890000000001</v>
      </c>
    </row>
    <row r="216" spans="1:12" hidden="1">
      <c r="A216" t="s">
        <v>234</v>
      </c>
      <c r="B216" t="s">
        <v>1</v>
      </c>
      <c r="C216" t="s">
        <v>1701</v>
      </c>
      <c r="D216" t="s">
        <v>1714</v>
      </c>
      <c r="E216" t="s">
        <v>1704</v>
      </c>
      <c r="F216" t="s">
        <v>1746</v>
      </c>
      <c r="H216" t="str">
        <f>INDEX('Vensim Variables'!$B:$B,MATCH(EPS!$B216,'Vensim Variables'!$A:$A,0))</f>
        <v>g pollutant</v>
      </c>
      <c r="I216" t="str">
        <f t="shared" si="6"/>
        <v>N2O</v>
      </c>
      <c r="J216">
        <f>INDEX(NoSettings!$C:$C,MATCH(EPS!$A216,NoSettings!$A:$A,0))</f>
        <v>0</v>
      </c>
      <c r="K216">
        <f>INDEX(GWP!$C$2:$C$13,MATCH(EPS!I216,GWP!$B$2:$B$13,0))</f>
        <v>265</v>
      </c>
      <c r="L216" s="4">
        <f t="shared" si="7"/>
        <v>0</v>
      </c>
    </row>
    <row r="217" spans="1:12" hidden="1">
      <c r="A217" t="s">
        <v>235</v>
      </c>
      <c r="B217" t="s">
        <v>1</v>
      </c>
      <c r="C217" t="s">
        <v>1701</v>
      </c>
      <c r="D217" t="s">
        <v>1714</v>
      </c>
      <c r="E217" t="s">
        <v>1704</v>
      </c>
      <c r="F217" t="s">
        <v>1747</v>
      </c>
      <c r="H217" t="str">
        <f>INDEX('Vensim Variables'!$B:$B,MATCH(EPS!$B217,'Vensim Variables'!$A:$A,0))</f>
        <v>g pollutant</v>
      </c>
      <c r="I217" t="str">
        <f t="shared" si="6"/>
        <v>N2O</v>
      </c>
      <c r="J217">
        <f>INDEX(NoSettings!$C:$C,MATCH(EPS!$A217,NoSettings!$A:$A,0))</f>
        <v>0</v>
      </c>
      <c r="K217">
        <f>INDEX(GWP!$C$2:$C$13,MATCH(EPS!I217,GWP!$B$2:$B$13,0))</f>
        <v>265</v>
      </c>
      <c r="L217" s="4">
        <f t="shared" si="7"/>
        <v>0</v>
      </c>
    </row>
    <row r="218" spans="1:12" hidden="1">
      <c r="A218" t="s">
        <v>236</v>
      </c>
      <c r="B218" t="s">
        <v>1</v>
      </c>
      <c r="C218" t="s">
        <v>1701</v>
      </c>
      <c r="D218" t="s">
        <v>1714</v>
      </c>
      <c r="E218" t="s">
        <v>1704</v>
      </c>
      <c r="F218" t="s">
        <v>1748</v>
      </c>
      <c r="H218" t="str">
        <f>INDEX('Vensim Variables'!$B:$B,MATCH(EPS!$B218,'Vensim Variables'!$A:$A,0))</f>
        <v>g pollutant</v>
      </c>
      <c r="I218" t="str">
        <f t="shared" si="6"/>
        <v>N2O</v>
      </c>
      <c r="J218">
        <f>INDEX(NoSettings!$C:$C,MATCH(EPS!$A218,NoSettings!$A:$A,0))</f>
        <v>0</v>
      </c>
      <c r="K218">
        <f>INDEX(GWP!$C$2:$C$13,MATCH(EPS!I218,GWP!$B$2:$B$13,0))</f>
        <v>265</v>
      </c>
      <c r="L218" s="4">
        <f t="shared" si="7"/>
        <v>0</v>
      </c>
    </row>
    <row r="219" spans="1:12" hidden="1">
      <c r="A219" t="s">
        <v>237</v>
      </c>
      <c r="B219" t="s">
        <v>1</v>
      </c>
      <c r="C219" t="s">
        <v>1701</v>
      </c>
      <c r="D219" t="s">
        <v>1714</v>
      </c>
      <c r="E219" t="s">
        <v>1704</v>
      </c>
      <c r="F219" t="s">
        <v>1749</v>
      </c>
      <c r="H219" t="str">
        <f>INDEX('Vensim Variables'!$B:$B,MATCH(EPS!$B219,'Vensim Variables'!$A:$A,0))</f>
        <v>g pollutant</v>
      </c>
      <c r="I219" t="str">
        <f t="shared" si="6"/>
        <v>N2O</v>
      </c>
      <c r="J219">
        <f>INDEX(NoSettings!$C:$C,MATCH(EPS!$A219,NoSettings!$A:$A,0))</f>
        <v>0</v>
      </c>
      <c r="K219">
        <f>INDEX(GWP!$C$2:$C$13,MATCH(EPS!I219,GWP!$B$2:$B$13,0))</f>
        <v>265</v>
      </c>
      <c r="L219" s="4">
        <f t="shared" si="7"/>
        <v>0</v>
      </c>
    </row>
    <row r="220" spans="1:12" hidden="1">
      <c r="A220" t="s">
        <v>238</v>
      </c>
      <c r="B220" t="s">
        <v>1</v>
      </c>
      <c r="C220" t="s">
        <v>1701</v>
      </c>
      <c r="D220" t="s">
        <v>1714</v>
      </c>
      <c r="E220" t="s">
        <v>1704</v>
      </c>
      <c r="F220" t="s">
        <v>1750</v>
      </c>
      <c r="H220" t="str">
        <f>INDEX('Vensim Variables'!$B:$B,MATCH(EPS!$B220,'Vensim Variables'!$A:$A,0))</f>
        <v>g pollutant</v>
      </c>
      <c r="I220" t="str">
        <f t="shared" si="6"/>
        <v>N2O</v>
      </c>
      <c r="J220">
        <f>INDEX(NoSettings!$C:$C,MATCH(EPS!$A220,NoSettings!$A:$A,0))</f>
        <v>414969</v>
      </c>
      <c r="K220">
        <f>INDEX(GWP!$C$2:$C$13,MATCH(EPS!I220,GWP!$B$2:$B$13,0))</f>
        <v>265</v>
      </c>
      <c r="L220" s="4">
        <f t="shared" si="7"/>
        <v>1.09966785E-4</v>
      </c>
    </row>
    <row r="221" spans="1:12" hidden="1">
      <c r="A221" t="s">
        <v>239</v>
      </c>
      <c r="B221" t="s">
        <v>1</v>
      </c>
      <c r="C221" t="s">
        <v>1701</v>
      </c>
      <c r="D221" t="s">
        <v>1714</v>
      </c>
      <c r="E221" t="s">
        <v>1704</v>
      </c>
      <c r="F221" t="s">
        <v>1751</v>
      </c>
      <c r="H221" t="str">
        <f>INDEX('Vensim Variables'!$B:$B,MATCH(EPS!$B221,'Vensim Variables'!$A:$A,0))</f>
        <v>g pollutant</v>
      </c>
      <c r="I221" t="str">
        <f t="shared" si="6"/>
        <v>N2O</v>
      </c>
      <c r="J221">
        <f>INDEX(NoSettings!$C:$C,MATCH(EPS!$A221,NoSettings!$A:$A,0))</f>
        <v>0</v>
      </c>
      <c r="K221">
        <f>INDEX(GWP!$C$2:$C$13,MATCH(EPS!I221,GWP!$B$2:$B$13,0))</f>
        <v>265</v>
      </c>
      <c r="L221" s="4">
        <f t="shared" si="7"/>
        <v>0</v>
      </c>
    </row>
    <row r="222" spans="1:12" hidden="1">
      <c r="A222" t="s">
        <v>240</v>
      </c>
      <c r="B222" t="s">
        <v>1</v>
      </c>
      <c r="C222" t="s">
        <v>1701</v>
      </c>
      <c r="D222" t="s">
        <v>1715</v>
      </c>
      <c r="E222" t="s">
        <v>1703</v>
      </c>
      <c r="F222" t="s">
        <v>1742</v>
      </c>
      <c r="H222" t="str">
        <f>INDEX('Vensim Variables'!$B:$B,MATCH(EPS!$B222,'Vensim Variables'!$A:$A,0))</f>
        <v>g pollutant</v>
      </c>
      <c r="I222" t="str">
        <f t="shared" si="6"/>
        <v>F gases</v>
      </c>
      <c r="J222">
        <f>INDEX(NoSettings!$C:$C,MATCH(EPS!$A222,NoSettings!$A:$A,0))</f>
        <v>0</v>
      </c>
      <c r="K222">
        <f>INDEX(GWP!$C$2:$C$13,MATCH(EPS!I222,GWP!$B$2:$B$13,0))</f>
        <v>1</v>
      </c>
      <c r="L222" s="4">
        <f t="shared" si="7"/>
        <v>0</v>
      </c>
    </row>
    <row r="223" spans="1:12" hidden="1">
      <c r="A223" t="s">
        <v>241</v>
      </c>
      <c r="B223" t="s">
        <v>1</v>
      </c>
      <c r="C223" t="s">
        <v>1701</v>
      </c>
      <c r="D223" t="s">
        <v>1715</v>
      </c>
      <c r="E223" t="s">
        <v>1703</v>
      </c>
      <c r="F223" t="s">
        <v>1743</v>
      </c>
      <c r="H223" t="str">
        <f>INDEX('Vensim Variables'!$B:$B,MATCH(EPS!$B223,'Vensim Variables'!$A:$A,0))</f>
        <v>g pollutant</v>
      </c>
      <c r="I223" t="str">
        <f t="shared" si="6"/>
        <v>F gases</v>
      </c>
      <c r="J223">
        <f>INDEX(NoSettings!$C:$C,MATCH(EPS!$A223,NoSettings!$A:$A,0))</f>
        <v>0</v>
      </c>
      <c r="K223">
        <f>INDEX(GWP!$C$2:$C$13,MATCH(EPS!I223,GWP!$B$2:$B$13,0))</f>
        <v>1</v>
      </c>
      <c r="L223" s="4">
        <f t="shared" si="7"/>
        <v>0</v>
      </c>
    </row>
    <row r="224" spans="1:12" hidden="1">
      <c r="A224" t="s">
        <v>242</v>
      </c>
      <c r="B224" t="s">
        <v>1</v>
      </c>
      <c r="C224" t="s">
        <v>1701</v>
      </c>
      <c r="D224" t="s">
        <v>1715</v>
      </c>
      <c r="E224" t="s">
        <v>1703</v>
      </c>
      <c r="F224" t="s">
        <v>1744</v>
      </c>
      <c r="H224" t="str">
        <f>INDEX('Vensim Variables'!$B:$B,MATCH(EPS!$B224,'Vensim Variables'!$A:$A,0))</f>
        <v>g pollutant</v>
      </c>
      <c r="I224" t="str">
        <f t="shared" si="6"/>
        <v>F gases</v>
      </c>
      <c r="J224">
        <f>INDEX(NoSettings!$C:$C,MATCH(EPS!$A224,NoSettings!$A:$A,0))</f>
        <v>0</v>
      </c>
      <c r="K224">
        <f>INDEX(GWP!$C$2:$C$13,MATCH(EPS!I224,GWP!$B$2:$B$13,0))</f>
        <v>1</v>
      </c>
      <c r="L224" s="4">
        <f t="shared" si="7"/>
        <v>0</v>
      </c>
    </row>
    <row r="225" spans="1:12" hidden="1">
      <c r="A225" t="s">
        <v>243</v>
      </c>
      <c r="B225" t="s">
        <v>1</v>
      </c>
      <c r="C225" t="s">
        <v>1701</v>
      </c>
      <c r="D225" t="s">
        <v>1715</v>
      </c>
      <c r="E225" t="s">
        <v>1703</v>
      </c>
      <c r="F225" t="s">
        <v>1745</v>
      </c>
      <c r="H225" t="str">
        <f>INDEX('Vensim Variables'!$B:$B,MATCH(EPS!$B225,'Vensim Variables'!$A:$A,0))</f>
        <v>g pollutant</v>
      </c>
      <c r="I225" t="str">
        <f t="shared" si="6"/>
        <v>F gases</v>
      </c>
      <c r="J225">
        <f>INDEX(NoSettings!$C:$C,MATCH(EPS!$A225,NoSettings!$A:$A,0))</f>
        <v>0</v>
      </c>
      <c r="K225">
        <f>INDEX(GWP!$C$2:$C$13,MATCH(EPS!I225,GWP!$B$2:$B$13,0))</f>
        <v>1</v>
      </c>
      <c r="L225" s="4">
        <f t="shared" si="7"/>
        <v>0</v>
      </c>
    </row>
    <row r="226" spans="1:12" hidden="1">
      <c r="A226" t="s">
        <v>244</v>
      </c>
      <c r="B226" t="s">
        <v>1</v>
      </c>
      <c r="C226" t="s">
        <v>1701</v>
      </c>
      <c r="D226" t="s">
        <v>1715</v>
      </c>
      <c r="E226" t="s">
        <v>1703</v>
      </c>
      <c r="F226" t="s">
        <v>1746</v>
      </c>
      <c r="H226" t="str">
        <f>INDEX('Vensim Variables'!$B:$B,MATCH(EPS!$B226,'Vensim Variables'!$A:$A,0))</f>
        <v>g pollutant</v>
      </c>
      <c r="I226" t="str">
        <f t="shared" si="6"/>
        <v>F gases</v>
      </c>
      <c r="J226">
        <f>INDEX(NoSettings!$C:$C,MATCH(EPS!$A226,NoSettings!$A:$A,0))</f>
        <v>0</v>
      </c>
      <c r="K226">
        <f>INDEX(GWP!$C$2:$C$13,MATCH(EPS!I226,GWP!$B$2:$B$13,0))</f>
        <v>1</v>
      </c>
      <c r="L226" s="4">
        <f t="shared" si="7"/>
        <v>0</v>
      </c>
    </row>
    <row r="227" spans="1:12" hidden="1">
      <c r="A227" t="s">
        <v>245</v>
      </c>
      <c r="B227" t="s">
        <v>1</v>
      </c>
      <c r="C227" t="s">
        <v>1701</v>
      </c>
      <c r="D227" t="s">
        <v>1715</v>
      </c>
      <c r="E227" t="s">
        <v>1703</v>
      </c>
      <c r="F227" t="s">
        <v>1747</v>
      </c>
      <c r="H227" t="str">
        <f>INDEX('Vensim Variables'!$B:$B,MATCH(EPS!$B227,'Vensim Variables'!$A:$A,0))</f>
        <v>g pollutant</v>
      </c>
      <c r="I227" t="str">
        <f t="shared" si="6"/>
        <v>F gases</v>
      </c>
      <c r="J227">
        <f>INDEX(NoSettings!$C:$C,MATCH(EPS!$A227,NoSettings!$A:$A,0))</f>
        <v>0</v>
      </c>
      <c r="K227">
        <f>INDEX(GWP!$C$2:$C$13,MATCH(EPS!I227,GWP!$B$2:$B$13,0))</f>
        <v>1</v>
      </c>
      <c r="L227" s="4">
        <f t="shared" si="7"/>
        <v>0</v>
      </c>
    </row>
    <row r="228" spans="1:12" hidden="1">
      <c r="A228" t="s">
        <v>246</v>
      </c>
      <c r="B228" t="s">
        <v>1</v>
      </c>
      <c r="C228" t="s">
        <v>1701</v>
      </c>
      <c r="D228" t="s">
        <v>1715</v>
      </c>
      <c r="E228" t="s">
        <v>1703</v>
      </c>
      <c r="F228" t="s">
        <v>1748</v>
      </c>
      <c r="H228" t="str">
        <f>INDEX('Vensim Variables'!$B:$B,MATCH(EPS!$B228,'Vensim Variables'!$A:$A,0))</f>
        <v>g pollutant</v>
      </c>
      <c r="I228" t="str">
        <f t="shared" si="6"/>
        <v>F gases</v>
      </c>
      <c r="J228">
        <f>INDEX(NoSettings!$C:$C,MATCH(EPS!$A228,NoSettings!$A:$A,0))</f>
        <v>0</v>
      </c>
      <c r="K228">
        <f>INDEX(GWP!$C$2:$C$13,MATCH(EPS!I228,GWP!$B$2:$B$13,0))</f>
        <v>1</v>
      </c>
      <c r="L228" s="4">
        <f t="shared" si="7"/>
        <v>0</v>
      </c>
    </row>
    <row r="229" spans="1:12" hidden="1">
      <c r="A229" t="s">
        <v>247</v>
      </c>
      <c r="B229" t="s">
        <v>1</v>
      </c>
      <c r="C229" t="s">
        <v>1701</v>
      </c>
      <c r="D229" t="s">
        <v>1715</v>
      </c>
      <c r="E229" t="s">
        <v>1703</v>
      </c>
      <c r="F229" t="s">
        <v>1749</v>
      </c>
      <c r="H229" t="str">
        <f>INDEX('Vensim Variables'!$B:$B,MATCH(EPS!$B229,'Vensim Variables'!$A:$A,0))</f>
        <v>g pollutant</v>
      </c>
      <c r="I229" t="str">
        <f t="shared" si="6"/>
        <v>F gases</v>
      </c>
      <c r="J229">
        <f>INDEX(NoSettings!$C:$C,MATCH(EPS!$A229,NoSettings!$A:$A,0))</f>
        <v>0</v>
      </c>
      <c r="K229">
        <f>INDEX(GWP!$C$2:$C$13,MATCH(EPS!I229,GWP!$B$2:$B$13,0))</f>
        <v>1</v>
      </c>
      <c r="L229" s="4">
        <f t="shared" si="7"/>
        <v>0</v>
      </c>
    </row>
    <row r="230" spans="1:12" hidden="1">
      <c r="A230" t="s">
        <v>248</v>
      </c>
      <c r="B230" t="s">
        <v>1</v>
      </c>
      <c r="C230" t="s">
        <v>1701</v>
      </c>
      <c r="D230" t="s">
        <v>1715</v>
      </c>
      <c r="E230" t="s">
        <v>1703</v>
      </c>
      <c r="F230" t="s">
        <v>1750</v>
      </c>
      <c r="H230" t="str">
        <f>INDEX('Vensim Variables'!$B:$B,MATCH(EPS!$B230,'Vensim Variables'!$A:$A,0))</f>
        <v>g pollutant</v>
      </c>
      <c r="I230" t="str">
        <f t="shared" si="6"/>
        <v>F gases</v>
      </c>
      <c r="J230">
        <f>INDEX(NoSettings!$C:$C,MATCH(EPS!$A230,NoSettings!$A:$A,0))</f>
        <v>0</v>
      </c>
      <c r="K230">
        <f>INDEX(GWP!$C$2:$C$13,MATCH(EPS!I230,GWP!$B$2:$B$13,0))</f>
        <v>1</v>
      </c>
      <c r="L230" s="4">
        <f t="shared" si="7"/>
        <v>0</v>
      </c>
    </row>
    <row r="231" spans="1:12" hidden="1">
      <c r="A231" t="s">
        <v>249</v>
      </c>
      <c r="B231" t="s">
        <v>1</v>
      </c>
      <c r="C231" t="s">
        <v>1701</v>
      </c>
      <c r="D231" t="s">
        <v>1715</v>
      </c>
      <c r="E231" t="s">
        <v>1703</v>
      </c>
      <c r="F231" t="s">
        <v>1751</v>
      </c>
      <c r="H231" t="str">
        <f>INDEX('Vensim Variables'!$B:$B,MATCH(EPS!$B231,'Vensim Variables'!$A:$A,0))</f>
        <v>g pollutant</v>
      </c>
      <c r="I231" t="str">
        <f t="shared" si="6"/>
        <v>F gases</v>
      </c>
      <c r="J231">
        <f>INDEX(NoSettings!$C:$C,MATCH(EPS!$A231,NoSettings!$A:$A,0))</f>
        <v>0</v>
      </c>
      <c r="K231">
        <f>INDEX(GWP!$C$2:$C$13,MATCH(EPS!I231,GWP!$B$2:$B$13,0))</f>
        <v>1</v>
      </c>
      <c r="L231" s="4">
        <f t="shared" si="7"/>
        <v>0</v>
      </c>
    </row>
    <row r="232" spans="1:12" hidden="1">
      <c r="A232" t="s">
        <v>250</v>
      </c>
      <c r="B232" t="s">
        <v>1</v>
      </c>
      <c r="C232" t="s">
        <v>1701</v>
      </c>
      <c r="D232" t="s">
        <v>1715</v>
      </c>
      <c r="E232" t="s">
        <v>1704</v>
      </c>
      <c r="F232" t="s">
        <v>1742</v>
      </c>
      <c r="H232" t="str">
        <f>INDEX('Vensim Variables'!$B:$B,MATCH(EPS!$B232,'Vensim Variables'!$A:$A,0))</f>
        <v>g pollutant</v>
      </c>
      <c r="I232" t="str">
        <f t="shared" si="6"/>
        <v>F gases</v>
      </c>
      <c r="J232">
        <f>INDEX(NoSettings!$C:$C,MATCH(EPS!$A232,NoSettings!$A:$A,0))</f>
        <v>0</v>
      </c>
      <c r="K232">
        <f>INDEX(GWP!$C$2:$C$13,MATCH(EPS!I232,GWP!$B$2:$B$13,0))</f>
        <v>1</v>
      </c>
      <c r="L232" s="4">
        <f t="shared" si="7"/>
        <v>0</v>
      </c>
    </row>
    <row r="233" spans="1:12" hidden="1">
      <c r="A233" t="s">
        <v>251</v>
      </c>
      <c r="B233" t="s">
        <v>1</v>
      </c>
      <c r="C233" t="s">
        <v>1701</v>
      </c>
      <c r="D233" t="s">
        <v>1715</v>
      </c>
      <c r="E233" t="s">
        <v>1704</v>
      </c>
      <c r="F233" t="s">
        <v>1743</v>
      </c>
      <c r="H233" t="str">
        <f>INDEX('Vensim Variables'!$B:$B,MATCH(EPS!$B233,'Vensim Variables'!$A:$A,0))</f>
        <v>g pollutant</v>
      </c>
      <c r="I233" t="str">
        <f t="shared" si="6"/>
        <v>F gases</v>
      </c>
      <c r="J233">
        <f>INDEX(NoSettings!$C:$C,MATCH(EPS!$A233,NoSettings!$A:$A,0))</f>
        <v>0</v>
      </c>
      <c r="K233">
        <f>INDEX(GWP!$C$2:$C$13,MATCH(EPS!I233,GWP!$B$2:$B$13,0))</f>
        <v>1</v>
      </c>
      <c r="L233" s="4">
        <f t="shared" si="7"/>
        <v>0</v>
      </c>
    </row>
    <row r="234" spans="1:12" hidden="1">
      <c r="A234" t="s">
        <v>252</v>
      </c>
      <c r="B234" t="s">
        <v>1</v>
      </c>
      <c r="C234" t="s">
        <v>1701</v>
      </c>
      <c r="D234" t="s">
        <v>1715</v>
      </c>
      <c r="E234" t="s">
        <v>1704</v>
      </c>
      <c r="F234" t="s">
        <v>1744</v>
      </c>
      <c r="H234" t="str">
        <f>INDEX('Vensim Variables'!$B:$B,MATCH(EPS!$B234,'Vensim Variables'!$A:$A,0))</f>
        <v>g pollutant</v>
      </c>
      <c r="I234" t="str">
        <f t="shared" si="6"/>
        <v>F gases</v>
      </c>
      <c r="J234">
        <f>INDEX(NoSettings!$C:$C,MATCH(EPS!$A234,NoSettings!$A:$A,0))</f>
        <v>0</v>
      </c>
      <c r="K234">
        <f>INDEX(GWP!$C$2:$C$13,MATCH(EPS!I234,GWP!$B$2:$B$13,0))</f>
        <v>1</v>
      </c>
      <c r="L234" s="4">
        <f t="shared" si="7"/>
        <v>0</v>
      </c>
    </row>
    <row r="235" spans="1:12" hidden="1">
      <c r="A235" t="s">
        <v>253</v>
      </c>
      <c r="B235" t="s">
        <v>1</v>
      </c>
      <c r="C235" t="s">
        <v>1701</v>
      </c>
      <c r="D235" t="s">
        <v>1715</v>
      </c>
      <c r="E235" t="s">
        <v>1704</v>
      </c>
      <c r="F235" t="s">
        <v>1745</v>
      </c>
      <c r="H235" t="str">
        <f>INDEX('Vensim Variables'!$B:$B,MATCH(EPS!$B235,'Vensim Variables'!$A:$A,0))</f>
        <v>g pollutant</v>
      </c>
      <c r="I235" t="str">
        <f t="shared" si="6"/>
        <v>F gases</v>
      </c>
      <c r="J235">
        <f>INDEX(NoSettings!$C:$C,MATCH(EPS!$A235,NoSettings!$A:$A,0))</f>
        <v>0</v>
      </c>
      <c r="K235">
        <f>INDEX(GWP!$C$2:$C$13,MATCH(EPS!I235,GWP!$B$2:$B$13,0))</f>
        <v>1</v>
      </c>
      <c r="L235" s="4">
        <f t="shared" si="7"/>
        <v>0</v>
      </c>
    </row>
    <row r="236" spans="1:12" hidden="1">
      <c r="A236" t="s">
        <v>254</v>
      </c>
      <c r="B236" t="s">
        <v>1</v>
      </c>
      <c r="C236" t="s">
        <v>1701</v>
      </c>
      <c r="D236" t="s">
        <v>1715</v>
      </c>
      <c r="E236" t="s">
        <v>1704</v>
      </c>
      <c r="F236" t="s">
        <v>1746</v>
      </c>
      <c r="H236" t="str">
        <f>INDEX('Vensim Variables'!$B:$B,MATCH(EPS!$B236,'Vensim Variables'!$A:$A,0))</f>
        <v>g pollutant</v>
      </c>
      <c r="I236" t="str">
        <f t="shared" si="6"/>
        <v>F gases</v>
      </c>
      <c r="J236">
        <f>INDEX(NoSettings!$C:$C,MATCH(EPS!$A236,NoSettings!$A:$A,0))</f>
        <v>0</v>
      </c>
      <c r="K236">
        <f>INDEX(GWP!$C$2:$C$13,MATCH(EPS!I236,GWP!$B$2:$B$13,0))</f>
        <v>1</v>
      </c>
      <c r="L236" s="4">
        <f t="shared" si="7"/>
        <v>0</v>
      </c>
    </row>
    <row r="237" spans="1:12" hidden="1">
      <c r="A237" t="s">
        <v>255</v>
      </c>
      <c r="B237" t="s">
        <v>1</v>
      </c>
      <c r="C237" t="s">
        <v>1701</v>
      </c>
      <c r="D237" t="s">
        <v>1715</v>
      </c>
      <c r="E237" t="s">
        <v>1704</v>
      </c>
      <c r="F237" t="s">
        <v>1747</v>
      </c>
      <c r="H237" t="str">
        <f>INDEX('Vensim Variables'!$B:$B,MATCH(EPS!$B237,'Vensim Variables'!$A:$A,0))</f>
        <v>g pollutant</v>
      </c>
      <c r="I237" t="str">
        <f t="shared" si="6"/>
        <v>F gases</v>
      </c>
      <c r="J237">
        <f>INDEX(NoSettings!$C:$C,MATCH(EPS!$A237,NoSettings!$A:$A,0))</f>
        <v>0</v>
      </c>
      <c r="K237">
        <f>INDEX(GWP!$C$2:$C$13,MATCH(EPS!I237,GWP!$B$2:$B$13,0))</f>
        <v>1</v>
      </c>
      <c r="L237" s="4">
        <f t="shared" si="7"/>
        <v>0</v>
      </c>
    </row>
    <row r="238" spans="1:12" hidden="1">
      <c r="A238" t="s">
        <v>256</v>
      </c>
      <c r="B238" t="s">
        <v>1</v>
      </c>
      <c r="C238" t="s">
        <v>1701</v>
      </c>
      <c r="D238" t="s">
        <v>1715</v>
      </c>
      <c r="E238" t="s">
        <v>1704</v>
      </c>
      <c r="F238" t="s">
        <v>1748</v>
      </c>
      <c r="H238" t="str">
        <f>INDEX('Vensim Variables'!$B:$B,MATCH(EPS!$B238,'Vensim Variables'!$A:$A,0))</f>
        <v>g pollutant</v>
      </c>
      <c r="I238" t="str">
        <f t="shared" si="6"/>
        <v>F gases</v>
      </c>
      <c r="J238">
        <f>INDEX(NoSettings!$C:$C,MATCH(EPS!$A238,NoSettings!$A:$A,0))</f>
        <v>0</v>
      </c>
      <c r="K238">
        <f>INDEX(GWP!$C$2:$C$13,MATCH(EPS!I238,GWP!$B$2:$B$13,0))</f>
        <v>1</v>
      </c>
      <c r="L238" s="4">
        <f t="shared" si="7"/>
        <v>0</v>
      </c>
    </row>
    <row r="239" spans="1:12" hidden="1">
      <c r="A239" t="s">
        <v>257</v>
      </c>
      <c r="B239" t="s">
        <v>1</v>
      </c>
      <c r="C239" t="s">
        <v>1701</v>
      </c>
      <c r="D239" t="s">
        <v>1715</v>
      </c>
      <c r="E239" t="s">
        <v>1704</v>
      </c>
      <c r="F239" t="s">
        <v>1749</v>
      </c>
      <c r="H239" t="str">
        <f>INDEX('Vensim Variables'!$B:$B,MATCH(EPS!$B239,'Vensim Variables'!$A:$A,0))</f>
        <v>g pollutant</v>
      </c>
      <c r="I239" t="str">
        <f t="shared" si="6"/>
        <v>F gases</v>
      </c>
      <c r="J239">
        <f>INDEX(NoSettings!$C:$C,MATCH(EPS!$A239,NoSettings!$A:$A,0))</f>
        <v>0</v>
      </c>
      <c r="K239">
        <f>INDEX(GWP!$C$2:$C$13,MATCH(EPS!I239,GWP!$B$2:$B$13,0))</f>
        <v>1</v>
      </c>
      <c r="L239" s="4">
        <f t="shared" si="7"/>
        <v>0</v>
      </c>
    </row>
    <row r="240" spans="1:12" hidden="1">
      <c r="A240" t="s">
        <v>258</v>
      </c>
      <c r="B240" t="s">
        <v>1</v>
      </c>
      <c r="C240" t="s">
        <v>1701</v>
      </c>
      <c r="D240" t="s">
        <v>1715</v>
      </c>
      <c r="E240" t="s">
        <v>1704</v>
      </c>
      <c r="F240" t="s">
        <v>1750</v>
      </c>
      <c r="H240" t="str">
        <f>INDEX('Vensim Variables'!$B:$B,MATCH(EPS!$B240,'Vensim Variables'!$A:$A,0))</f>
        <v>g pollutant</v>
      </c>
      <c r="I240" t="str">
        <f t="shared" si="6"/>
        <v>F gases</v>
      </c>
      <c r="J240">
        <f>INDEX(NoSettings!$C:$C,MATCH(EPS!$A240,NoSettings!$A:$A,0))</f>
        <v>0</v>
      </c>
      <c r="K240">
        <f>INDEX(GWP!$C$2:$C$13,MATCH(EPS!I240,GWP!$B$2:$B$13,0))</f>
        <v>1</v>
      </c>
      <c r="L240" s="4">
        <f t="shared" si="7"/>
        <v>0</v>
      </c>
    </row>
    <row r="241" spans="1:12" hidden="1">
      <c r="A241" t="s">
        <v>259</v>
      </c>
      <c r="B241" t="s">
        <v>1</v>
      </c>
      <c r="C241" t="s">
        <v>1701</v>
      </c>
      <c r="D241" t="s">
        <v>1715</v>
      </c>
      <c r="E241" t="s">
        <v>1704</v>
      </c>
      <c r="F241" t="s">
        <v>1751</v>
      </c>
      <c r="H241" t="str">
        <f>INDEX('Vensim Variables'!$B:$B,MATCH(EPS!$B241,'Vensim Variables'!$A:$A,0))</f>
        <v>g pollutant</v>
      </c>
      <c r="I241" t="str">
        <f t="shared" si="6"/>
        <v>F gases</v>
      </c>
      <c r="J241">
        <f>INDEX(NoSettings!$C:$C,MATCH(EPS!$A241,NoSettings!$A:$A,0))</f>
        <v>0</v>
      </c>
      <c r="K241">
        <f>INDEX(GWP!$C$2:$C$13,MATCH(EPS!I241,GWP!$B$2:$B$13,0))</f>
        <v>1</v>
      </c>
      <c r="L241" s="4">
        <f t="shared" si="7"/>
        <v>0</v>
      </c>
    </row>
    <row r="242" spans="1:12" hidden="1">
      <c r="A242" t="s">
        <v>260</v>
      </c>
      <c r="B242" t="s">
        <v>1</v>
      </c>
      <c r="C242" t="s">
        <v>1716</v>
      </c>
      <c r="D242" t="s">
        <v>1702</v>
      </c>
      <c r="E242" t="s">
        <v>1703</v>
      </c>
      <c r="F242" t="s">
        <v>1742</v>
      </c>
      <c r="H242" t="str">
        <f>INDEX('Vensim Variables'!$B:$B,MATCH(EPS!$B242,'Vensim Variables'!$A:$A,0))</f>
        <v>g pollutant</v>
      </c>
      <c r="I242" t="str">
        <f t="shared" si="6"/>
        <v>CO2</v>
      </c>
      <c r="J242">
        <f>INDEX(NoSettings!$C:$C,MATCH(EPS!$A242,NoSettings!$A:$A,0))</f>
        <v>0</v>
      </c>
      <c r="K242">
        <f>INDEX(GWP!$C$2:$C$13,MATCH(EPS!I242,GWP!$B$2:$B$13,0))</f>
        <v>1</v>
      </c>
      <c r="L242" s="4">
        <f t="shared" si="7"/>
        <v>0</v>
      </c>
    </row>
    <row r="243" spans="1:12" hidden="1">
      <c r="A243" t="s">
        <v>261</v>
      </c>
      <c r="B243" t="s">
        <v>1</v>
      </c>
      <c r="C243" t="s">
        <v>1716</v>
      </c>
      <c r="D243" t="s">
        <v>1702</v>
      </c>
      <c r="E243" t="s">
        <v>1703</v>
      </c>
      <c r="F243" t="s">
        <v>1743</v>
      </c>
      <c r="H243" t="str">
        <f>INDEX('Vensim Variables'!$B:$B,MATCH(EPS!$B243,'Vensim Variables'!$A:$A,0))</f>
        <v>g pollutant</v>
      </c>
      <c r="I243" t="str">
        <f t="shared" si="6"/>
        <v>CO2</v>
      </c>
      <c r="J243">
        <f>INDEX(NoSettings!$C:$C,MATCH(EPS!$A243,NoSettings!$A:$A,0))</f>
        <v>934552000000</v>
      </c>
      <c r="K243">
        <f>INDEX(GWP!$C$2:$C$13,MATCH(EPS!I243,GWP!$B$2:$B$13,0))</f>
        <v>1</v>
      </c>
      <c r="L243" s="4">
        <f t="shared" si="7"/>
        <v>0.93455200000000005</v>
      </c>
    </row>
    <row r="244" spans="1:12" hidden="1">
      <c r="A244" t="s">
        <v>262</v>
      </c>
      <c r="B244" t="s">
        <v>1</v>
      </c>
      <c r="C244" t="s">
        <v>1716</v>
      </c>
      <c r="D244" t="s">
        <v>1702</v>
      </c>
      <c r="E244" t="s">
        <v>1703</v>
      </c>
      <c r="F244" t="s">
        <v>1744</v>
      </c>
      <c r="H244" t="str">
        <f>INDEX('Vensim Variables'!$B:$B,MATCH(EPS!$B244,'Vensim Variables'!$A:$A,0))</f>
        <v>g pollutant</v>
      </c>
      <c r="I244" t="str">
        <f t="shared" si="6"/>
        <v>CO2</v>
      </c>
      <c r="J244">
        <f>INDEX(NoSettings!$C:$C,MATCH(EPS!$A244,NoSettings!$A:$A,0))</f>
        <v>2962600000000</v>
      </c>
      <c r="K244">
        <f>INDEX(GWP!$C$2:$C$13,MATCH(EPS!I244,GWP!$B$2:$B$13,0))</f>
        <v>1</v>
      </c>
      <c r="L244" s="4">
        <f t="shared" si="7"/>
        <v>2.9626000000000001</v>
      </c>
    </row>
    <row r="245" spans="1:12" hidden="1">
      <c r="A245" t="s">
        <v>263</v>
      </c>
      <c r="B245" t="s">
        <v>1</v>
      </c>
      <c r="C245" t="s">
        <v>1716</v>
      </c>
      <c r="D245" t="s">
        <v>1702</v>
      </c>
      <c r="E245" t="s">
        <v>1703</v>
      </c>
      <c r="F245" t="s">
        <v>1745</v>
      </c>
      <c r="H245" t="str">
        <f>INDEX('Vensim Variables'!$B:$B,MATCH(EPS!$B245,'Vensim Variables'!$A:$A,0))</f>
        <v>g pollutant</v>
      </c>
      <c r="I245" t="str">
        <f t="shared" si="6"/>
        <v>CO2</v>
      </c>
      <c r="J245">
        <f>INDEX(NoSettings!$C:$C,MATCH(EPS!$A245,NoSettings!$A:$A,0))</f>
        <v>21603600000000</v>
      </c>
      <c r="K245">
        <f>INDEX(GWP!$C$2:$C$13,MATCH(EPS!I245,GWP!$B$2:$B$13,0))</f>
        <v>1</v>
      </c>
      <c r="L245" s="4">
        <f t="shared" si="7"/>
        <v>21.6036</v>
      </c>
    </row>
    <row r="246" spans="1:12" hidden="1">
      <c r="A246" t="s">
        <v>264</v>
      </c>
      <c r="B246" t="s">
        <v>1</v>
      </c>
      <c r="C246" t="s">
        <v>1716</v>
      </c>
      <c r="D246" t="s">
        <v>1702</v>
      </c>
      <c r="E246" t="s">
        <v>1703</v>
      </c>
      <c r="F246" t="s">
        <v>1746</v>
      </c>
      <c r="H246" t="str">
        <f>INDEX('Vensim Variables'!$B:$B,MATCH(EPS!$B246,'Vensim Variables'!$A:$A,0))</f>
        <v>g pollutant</v>
      </c>
      <c r="I246" t="str">
        <f t="shared" si="6"/>
        <v>CO2</v>
      </c>
      <c r="J246">
        <f>INDEX(NoSettings!$C:$C,MATCH(EPS!$A246,NoSettings!$A:$A,0))</f>
        <v>0</v>
      </c>
      <c r="K246">
        <f>INDEX(GWP!$C$2:$C$13,MATCH(EPS!I246,GWP!$B$2:$B$13,0))</f>
        <v>1</v>
      </c>
      <c r="L246" s="4">
        <f t="shared" si="7"/>
        <v>0</v>
      </c>
    </row>
    <row r="247" spans="1:12" hidden="1">
      <c r="A247" t="s">
        <v>265</v>
      </c>
      <c r="B247" t="s">
        <v>1</v>
      </c>
      <c r="C247" t="s">
        <v>1716</v>
      </c>
      <c r="D247" t="s">
        <v>1702</v>
      </c>
      <c r="E247" t="s">
        <v>1703</v>
      </c>
      <c r="F247" t="s">
        <v>1747</v>
      </c>
      <c r="H247" t="str">
        <f>INDEX('Vensim Variables'!$B:$B,MATCH(EPS!$B247,'Vensim Variables'!$A:$A,0))</f>
        <v>g pollutant</v>
      </c>
      <c r="I247" t="str">
        <f t="shared" si="6"/>
        <v>CO2</v>
      </c>
      <c r="J247">
        <f>INDEX(NoSettings!$C:$C,MATCH(EPS!$A247,NoSettings!$A:$A,0))</f>
        <v>0</v>
      </c>
      <c r="K247">
        <f>INDEX(GWP!$C$2:$C$13,MATCH(EPS!I247,GWP!$B$2:$B$13,0))</f>
        <v>1</v>
      </c>
      <c r="L247" s="4">
        <f t="shared" si="7"/>
        <v>0</v>
      </c>
    </row>
    <row r="248" spans="1:12" hidden="1">
      <c r="A248" t="s">
        <v>266</v>
      </c>
      <c r="B248" t="s">
        <v>1</v>
      </c>
      <c r="C248" t="s">
        <v>1716</v>
      </c>
      <c r="D248" t="s">
        <v>1702</v>
      </c>
      <c r="E248" t="s">
        <v>1703</v>
      </c>
      <c r="F248" t="s">
        <v>1748</v>
      </c>
      <c r="H248" t="str">
        <f>INDEX('Vensim Variables'!$B:$B,MATCH(EPS!$B248,'Vensim Variables'!$A:$A,0))</f>
        <v>g pollutant</v>
      </c>
      <c r="I248" t="str">
        <f t="shared" si="6"/>
        <v>CO2</v>
      </c>
      <c r="J248">
        <f>INDEX(NoSettings!$C:$C,MATCH(EPS!$A248,NoSettings!$A:$A,0))</f>
        <v>0</v>
      </c>
      <c r="K248">
        <f>INDEX(GWP!$C$2:$C$13,MATCH(EPS!I248,GWP!$B$2:$B$13,0))</f>
        <v>1</v>
      </c>
      <c r="L248" s="4">
        <f t="shared" si="7"/>
        <v>0</v>
      </c>
    </row>
    <row r="249" spans="1:12" hidden="1">
      <c r="A249" t="s">
        <v>267</v>
      </c>
      <c r="B249" t="s">
        <v>1</v>
      </c>
      <c r="C249" t="s">
        <v>1716</v>
      </c>
      <c r="D249" t="s">
        <v>1702</v>
      </c>
      <c r="E249" t="s">
        <v>1703</v>
      </c>
      <c r="F249" t="s">
        <v>1749</v>
      </c>
      <c r="H249" t="str">
        <f>INDEX('Vensim Variables'!$B:$B,MATCH(EPS!$B249,'Vensim Variables'!$A:$A,0))</f>
        <v>g pollutant</v>
      </c>
      <c r="I249" t="str">
        <f t="shared" si="6"/>
        <v>CO2</v>
      </c>
      <c r="J249">
        <f>INDEX(NoSettings!$C:$C,MATCH(EPS!$A249,NoSettings!$A:$A,0))</f>
        <v>0</v>
      </c>
      <c r="K249">
        <f>INDEX(GWP!$C$2:$C$13,MATCH(EPS!I249,GWP!$B$2:$B$13,0))</f>
        <v>1</v>
      </c>
      <c r="L249" s="4">
        <f t="shared" si="7"/>
        <v>0</v>
      </c>
    </row>
    <row r="250" spans="1:12" hidden="1">
      <c r="A250" t="s">
        <v>268</v>
      </c>
      <c r="B250" t="s">
        <v>1</v>
      </c>
      <c r="C250" t="s">
        <v>1716</v>
      </c>
      <c r="D250" t="s">
        <v>1702</v>
      </c>
      <c r="E250" t="s">
        <v>1703</v>
      </c>
      <c r="F250" t="s">
        <v>1750</v>
      </c>
      <c r="H250" t="str">
        <f>INDEX('Vensim Variables'!$B:$B,MATCH(EPS!$B250,'Vensim Variables'!$A:$A,0))</f>
        <v>g pollutant</v>
      </c>
      <c r="I250" t="str">
        <f t="shared" si="6"/>
        <v>CO2</v>
      </c>
      <c r="J250">
        <f>INDEX(NoSettings!$C:$C,MATCH(EPS!$A250,NoSettings!$A:$A,0))</f>
        <v>55305300000</v>
      </c>
      <c r="K250">
        <f>INDEX(GWP!$C$2:$C$13,MATCH(EPS!I250,GWP!$B$2:$B$13,0))</f>
        <v>1</v>
      </c>
      <c r="L250" s="4">
        <f t="shared" si="7"/>
        <v>5.5305300000000002E-2</v>
      </c>
    </row>
    <row r="251" spans="1:12" hidden="1">
      <c r="A251" t="s">
        <v>269</v>
      </c>
      <c r="B251" t="s">
        <v>1</v>
      </c>
      <c r="C251" t="s">
        <v>1716</v>
      </c>
      <c r="D251" t="s">
        <v>1702</v>
      </c>
      <c r="E251" t="s">
        <v>1703</v>
      </c>
      <c r="F251" t="s">
        <v>1751</v>
      </c>
      <c r="H251" t="str">
        <f>INDEX('Vensim Variables'!$B:$B,MATCH(EPS!$B251,'Vensim Variables'!$A:$A,0))</f>
        <v>g pollutant</v>
      </c>
      <c r="I251" t="str">
        <f t="shared" si="6"/>
        <v>CO2</v>
      </c>
      <c r="J251">
        <f>INDEX(NoSettings!$C:$C,MATCH(EPS!$A251,NoSettings!$A:$A,0))</f>
        <v>0</v>
      </c>
      <c r="K251">
        <f>INDEX(GWP!$C$2:$C$13,MATCH(EPS!I251,GWP!$B$2:$B$13,0))</f>
        <v>1</v>
      </c>
      <c r="L251" s="4">
        <f t="shared" si="7"/>
        <v>0</v>
      </c>
    </row>
    <row r="252" spans="1:12" hidden="1">
      <c r="A252" t="s">
        <v>270</v>
      </c>
      <c r="B252" t="s">
        <v>1</v>
      </c>
      <c r="C252" t="s">
        <v>1716</v>
      </c>
      <c r="D252" t="s">
        <v>1702</v>
      </c>
      <c r="E252" t="s">
        <v>1704</v>
      </c>
      <c r="F252" t="s">
        <v>1742</v>
      </c>
      <c r="H252" t="str">
        <f>INDEX('Vensim Variables'!$B:$B,MATCH(EPS!$B252,'Vensim Variables'!$A:$A,0))</f>
        <v>g pollutant</v>
      </c>
      <c r="I252" t="str">
        <f t="shared" si="6"/>
        <v>CO2</v>
      </c>
      <c r="J252">
        <f>INDEX(NoSettings!$C:$C,MATCH(EPS!$A252,NoSettings!$A:$A,0))</f>
        <v>0</v>
      </c>
      <c r="K252">
        <f>INDEX(GWP!$C$2:$C$13,MATCH(EPS!I252,GWP!$B$2:$B$13,0))</f>
        <v>1</v>
      </c>
      <c r="L252" s="4">
        <f t="shared" si="7"/>
        <v>0</v>
      </c>
    </row>
    <row r="253" spans="1:12" hidden="1">
      <c r="A253" t="s">
        <v>271</v>
      </c>
      <c r="B253" t="s">
        <v>1</v>
      </c>
      <c r="C253" t="s">
        <v>1716</v>
      </c>
      <c r="D253" t="s">
        <v>1702</v>
      </c>
      <c r="E253" t="s">
        <v>1704</v>
      </c>
      <c r="F253" t="s">
        <v>1743</v>
      </c>
      <c r="H253" t="str">
        <f>INDEX('Vensim Variables'!$B:$B,MATCH(EPS!$B253,'Vensim Variables'!$A:$A,0))</f>
        <v>g pollutant</v>
      </c>
      <c r="I253" t="str">
        <f t="shared" si="6"/>
        <v>CO2</v>
      </c>
      <c r="J253">
        <f>INDEX(NoSettings!$C:$C,MATCH(EPS!$A253,NoSettings!$A:$A,0))</f>
        <v>1873210000000</v>
      </c>
      <c r="K253">
        <f>INDEX(GWP!$C$2:$C$13,MATCH(EPS!I253,GWP!$B$2:$B$13,0))</f>
        <v>1</v>
      </c>
      <c r="L253" s="4">
        <f t="shared" si="7"/>
        <v>1.87321</v>
      </c>
    </row>
    <row r="254" spans="1:12" hidden="1">
      <c r="A254" t="s">
        <v>272</v>
      </c>
      <c r="B254" t="s">
        <v>1</v>
      </c>
      <c r="C254" t="s">
        <v>1716</v>
      </c>
      <c r="D254" t="s">
        <v>1702</v>
      </c>
      <c r="E254" t="s">
        <v>1704</v>
      </c>
      <c r="F254" t="s">
        <v>1744</v>
      </c>
      <c r="H254" t="str">
        <f>INDEX('Vensim Variables'!$B:$B,MATCH(EPS!$B254,'Vensim Variables'!$A:$A,0))</f>
        <v>g pollutant</v>
      </c>
      <c r="I254" t="str">
        <f t="shared" si="6"/>
        <v>CO2</v>
      </c>
      <c r="J254">
        <f>INDEX(NoSettings!$C:$C,MATCH(EPS!$A254,NoSettings!$A:$A,0))</f>
        <v>2663110000000</v>
      </c>
      <c r="K254">
        <f>INDEX(GWP!$C$2:$C$13,MATCH(EPS!I254,GWP!$B$2:$B$13,0))</f>
        <v>1</v>
      </c>
      <c r="L254" s="4">
        <f t="shared" si="7"/>
        <v>2.6631100000000001</v>
      </c>
    </row>
    <row r="255" spans="1:12" hidden="1">
      <c r="A255" t="s">
        <v>273</v>
      </c>
      <c r="B255" t="s">
        <v>1</v>
      </c>
      <c r="C255" t="s">
        <v>1716</v>
      </c>
      <c r="D255" t="s">
        <v>1702</v>
      </c>
      <c r="E255" t="s">
        <v>1704</v>
      </c>
      <c r="F255" t="s">
        <v>1745</v>
      </c>
      <c r="H255" t="str">
        <f>INDEX('Vensim Variables'!$B:$B,MATCH(EPS!$B255,'Vensim Variables'!$A:$A,0))</f>
        <v>g pollutant</v>
      </c>
      <c r="I255" t="str">
        <f t="shared" si="6"/>
        <v>CO2</v>
      </c>
      <c r="J255">
        <f>INDEX(NoSettings!$C:$C,MATCH(EPS!$A255,NoSettings!$A:$A,0))</f>
        <v>330614000000000</v>
      </c>
      <c r="K255">
        <f>INDEX(GWP!$C$2:$C$13,MATCH(EPS!I255,GWP!$B$2:$B$13,0))</f>
        <v>1</v>
      </c>
      <c r="L255" s="4">
        <f t="shared" si="7"/>
        <v>330.61399999999998</v>
      </c>
    </row>
    <row r="256" spans="1:12" hidden="1">
      <c r="A256" t="s">
        <v>274</v>
      </c>
      <c r="B256" t="s">
        <v>1</v>
      </c>
      <c r="C256" t="s">
        <v>1716</v>
      </c>
      <c r="D256" t="s">
        <v>1702</v>
      </c>
      <c r="E256" t="s">
        <v>1704</v>
      </c>
      <c r="F256" t="s">
        <v>1746</v>
      </c>
      <c r="H256" t="str">
        <f>INDEX('Vensim Variables'!$B:$B,MATCH(EPS!$B256,'Vensim Variables'!$A:$A,0))</f>
        <v>g pollutant</v>
      </c>
      <c r="I256" t="str">
        <f t="shared" si="6"/>
        <v>CO2</v>
      </c>
      <c r="J256">
        <f>INDEX(NoSettings!$C:$C,MATCH(EPS!$A256,NoSettings!$A:$A,0))</f>
        <v>0</v>
      </c>
      <c r="K256">
        <f>INDEX(GWP!$C$2:$C$13,MATCH(EPS!I256,GWP!$B$2:$B$13,0))</f>
        <v>1</v>
      </c>
      <c r="L256" s="4">
        <f t="shared" si="7"/>
        <v>0</v>
      </c>
    </row>
    <row r="257" spans="1:12" hidden="1">
      <c r="A257" t="s">
        <v>275</v>
      </c>
      <c r="B257" t="s">
        <v>1</v>
      </c>
      <c r="C257" t="s">
        <v>1716</v>
      </c>
      <c r="D257" t="s">
        <v>1702</v>
      </c>
      <c r="E257" t="s">
        <v>1704</v>
      </c>
      <c r="F257" t="s">
        <v>1747</v>
      </c>
      <c r="H257" t="str">
        <f>INDEX('Vensim Variables'!$B:$B,MATCH(EPS!$B257,'Vensim Variables'!$A:$A,0))</f>
        <v>g pollutant</v>
      </c>
      <c r="I257" t="str">
        <f t="shared" si="6"/>
        <v>CO2</v>
      </c>
      <c r="J257">
        <f>INDEX(NoSettings!$C:$C,MATCH(EPS!$A257,NoSettings!$A:$A,0))</f>
        <v>0</v>
      </c>
      <c r="K257">
        <f>INDEX(GWP!$C$2:$C$13,MATCH(EPS!I257,GWP!$B$2:$B$13,0))</f>
        <v>1</v>
      </c>
      <c r="L257" s="4">
        <f t="shared" si="7"/>
        <v>0</v>
      </c>
    </row>
    <row r="258" spans="1:12" hidden="1">
      <c r="A258" t="s">
        <v>276</v>
      </c>
      <c r="B258" t="s">
        <v>1</v>
      </c>
      <c r="C258" t="s">
        <v>1716</v>
      </c>
      <c r="D258" t="s">
        <v>1702</v>
      </c>
      <c r="E258" t="s">
        <v>1704</v>
      </c>
      <c r="F258" t="s">
        <v>1748</v>
      </c>
      <c r="H258" t="str">
        <f>INDEX('Vensim Variables'!$B:$B,MATCH(EPS!$B258,'Vensim Variables'!$A:$A,0))</f>
        <v>g pollutant</v>
      </c>
      <c r="I258" t="str">
        <f t="shared" si="6"/>
        <v>CO2</v>
      </c>
      <c r="J258">
        <f>INDEX(NoSettings!$C:$C,MATCH(EPS!$A258,NoSettings!$A:$A,0))</f>
        <v>0</v>
      </c>
      <c r="K258">
        <f>INDEX(GWP!$C$2:$C$13,MATCH(EPS!I258,GWP!$B$2:$B$13,0))</f>
        <v>1</v>
      </c>
      <c r="L258" s="4">
        <f t="shared" si="7"/>
        <v>0</v>
      </c>
    </row>
    <row r="259" spans="1:12" hidden="1">
      <c r="A259" t="s">
        <v>277</v>
      </c>
      <c r="B259" t="s">
        <v>1</v>
      </c>
      <c r="C259" t="s">
        <v>1716</v>
      </c>
      <c r="D259" t="s">
        <v>1702</v>
      </c>
      <c r="E259" t="s">
        <v>1704</v>
      </c>
      <c r="F259" t="s">
        <v>1749</v>
      </c>
      <c r="H259" t="str">
        <f>INDEX('Vensim Variables'!$B:$B,MATCH(EPS!$B259,'Vensim Variables'!$A:$A,0))</f>
        <v>g pollutant</v>
      </c>
      <c r="I259" t="str">
        <f t="shared" ref="I259:I322" si="8">IF(OR(C259="CO2",C259="CH4",C259="N2O",C259="F gases",C259="VOC",C259="CO",C259="NOx",C259="PM10",C259="PM25",C259="SOx",C259="BC",C259="OC"),C259,IF(OR(D259="CO2",D259="CH4",D259="N2O",D259="F gases",D259="VOC",D259="CO",D259="NOx",D259="PM10",D259="PM25",D259="SOx",D259="BC",D259="OC"),D259,IF(OR(E259="CO2",E259="CH4",E259="N2O",E259="F gases",E259="VOC",E259="CO",E259="NOx",E259="PM10",E259="PM25",E259="SOx",E259="BC",E259="OC"),E259,"NA")))</f>
        <v>CO2</v>
      </c>
      <c r="J259">
        <f>INDEX(NoSettings!$C:$C,MATCH(EPS!$A259,NoSettings!$A:$A,0))</f>
        <v>0</v>
      </c>
      <c r="K259">
        <f>INDEX(GWP!$C$2:$C$13,MATCH(EPS!I259,GWP!$B$2:$B$13,0))</f>
        <v>1</v>
      </c>
      <c r="L259" s="4">
        <f t="shared" ref="L259:L322" si="9">IF(H259="g pollutant",K259*J259/10^12,IF(H259="MMTCO2e",J259,IF(H259="MWh",J259,0)))</f>
        <v>0</v>
      </c>
    </row>
    <row r="260" spans="1:12" hidden="1">
      <c r="A260" t="s">
        <v>278</v>
      </c>
      <c r="B260" t="s">
        <v>1</v>
      </c>
      <c r="C260" t="s">
        <v>1716</v>
      </c>
      <c r="D260" t="s">
        <v>1702</v>
      </c>
      <c r="E260" t="s">
        <v>1704</v>
      </c>
      <c r="F260" t="s">
        <v>1750</v>
      </c>
      <c r="H260" t="str">
        <f>INDEX('Vensim Variables'!$B:$B,MATCH(EPS!$B260,'Vensim Variables'!$A:$A,0))</f>
        <v>g pollutant</v>
      </c>
      <c r="I260" t="str">
        <f t="shared" si="8"/>
        <v>CO2</v>
      </c>
      <c r="J260">
        <f>INDEX(NoSettings!$C:$C,MATCH(EPS!$A260,NoSettings!$A:$A,0))</f>
        <v>176512000000</v>
      </c>
      <c r="K260">
        <f>INDEX(GWP!$C$2:$C$13,MATCH(EPS!I260,GWP!$B$2:$B$13,0))</f>
        <v>1</v>
      </c>
      <c r="L260" s="4">
        <f t="shared" si="9"/>
        <v>0.176512</v>
      </c>
    </row>
    <row r="261" spans="1:12" hidden="1">
      <c r="A261" t="s">
        <v>279</v>
      </c>
      <c r="B261" t="s">
        <v>1</v>
      </c>
      <c r="C261" t="s">
        <v>1716</v>
      </c>
      <c r="D261" t="s">
        <v>1702</v>
      </c>
      <c r="E261" t="s">
        <v>1704</v>
      </c>
      <c r="F261" t="s">
        <v>1751</v>
      </c>
      <c r="H261" t="str">
        <f>INDEX('Vensim Variables'!$B:$B,MATCH(EPS!$B261,'Vensim Variables'!$A:$A,0))</f>
        <v>g pollutant</v>
      </c>
      <c r="I261" t="str">
        <f t="shared" si="8"/>
        <v>CO2</v>
      </c>
      <c r="J261">
        <f>INDEX(NoSettings!$C:$C,MATCH(EPS!$A261,NoSettings!$A:$A,0))</f>
        <v>0</v>
      </c>
      <c r="K261">
        <f>INDEX(GWP!$C$2:$C$13,MATCH(EPS!I261,GWP!$B$2:$B$13,0))</f>
        <v>1</v>
      </c>
      <c r="L261" s="4">
        <f t="shared" si="9"/>
        <v>0</v>
      </c>
    </row>
    <row r="262" spans="1:12" hidden="1">
      <c r="A262" t="s">
        <v>280</v>
      </c>
      <c r="B262" t="s">
        <v>1</v>
      </c>
      <c r="C262" t="s">
        <v>1716</v>
      </c>
      <c r="D262" t="s">
        <v>1705</v>
      </c>
      <c r="E262" t="s">
        <v>1703</v>
      </c>
      <c r="F262" t="s">
        <v>1742</v>
      </c>
      <c r="H262" t="str">
        <f>INDEX('Vensim Variables'!$B:$B,MATCH(EPS!$B262,'Vensim Variables'!$A:$A,0))</f>
        <v>g pollutant</v>
      </c>
      <c r="I262" t="str">
        <f t="shared" si="8"/>
        <v>VOC</v>
      </c>
      <c r="J262">
        <f>INDEX(NoSettings!$C:$C,MATCH(EPS!$A262,NoSettings!$A:$A,0))</f>
        <v>0</v>
      </c>
      <c r="K262">
        <f>INDEX(GWP!$C$2:$C$13,MATCH(EPS!I262,GWP!$B$2:$B$13,0))</f>
        <v>0</v>
      </c>
      <c r="L262" s="4">
        <f t="shared" si="9"/>
        <v>0</v>
      </c>
    </row>
    <row r="263" spans="1:12" hidden="1">
      <c r="A263" t="s">
        <v>281</v>
      </c>
      <c r="B263" t="s">
        <v>1</v>
      </c>
      <c r="C263" t="s">
        <v>1716</v>
      </c>
      <c r="D263" t="s">
        <v>1705</v>
      </c>
      <c r="E263" t="s">
        <v>1703</v>
      </c>
      <c r="F263" t="s">
        <v>1743</v>
      </c>
      <c r="H263" t="str">
        <f>INDEX('Vensim Variables'!$B:$B,MATCH(EPS!$B263,'Vensim Variables'!$A:$A,0))</f>
        <v>g pollutant</v>
      </c>
      <c r="I263" t="str">
        <f t="shared" si="8"/>
        <v>VOC</v>
      </c>
      <c r="J263">
        <f>INDEX(NoSettings!$C:$C,MATCH(EPS!$A263,NoSettings!$A:$A,0))</f>
        <v>356392000</v>
      </c>
      <c r="K263">
        <f>INDEX(GWP!$C$2:$C$13,MATCH(EPS!I263,GWP!$B$2:$B$13,0))</f>
        <v>0</v>
      </c>
      <c r="L263" s="4">
        <f t="shared" si="9"/>
        <v>0</v>
      </c>
    </row>
    <row r="264" spans="1:12" hidden="1">
      <c r="A264" t="s">
        <v>282</v>
      </c>
      <c r="B264" t="s">
        <v>1</v>
      </c>
      <c r="C264" t="s">
        <v>1716</v>
      </c>
      <c r="D264" t="s">
        <v>1705</v>
      </c>
      <c r="E264" t="s">
        <v>1703</v>
      </c>
      <c r="F264" t="s">
        <v>1744</v>
      </c>
      <c r="H264" t="str">
        <f>INDEX('Vensim Variables'!$B:$B,MATCH(EPS!$B264,'Vensim Variables'!$A:$A,0))</f>
        <v>g pollutant</v>
      </c>
      <c r="I264" t="str">
        <f t="shared" si="8"/>
        <v>VOC</v>
      </c>
      <c r="J264">
        <f>INDEX(NoSettings!$C:$C,MATCH(EPS!$A264,NoSettings!$A:$A,0))</f>
        <v>1943680000</v>
      </c>
      <c r="K264">
        <f>INDEX(GWP!$C$2:$C$13,MATCH(EPS!I264,GWP!$B$2:$B$13,0))</f>
        <v>0</v>
      </c>
      <c r="L264" s="4">
        <f t="shared" si="9"/>
        <v>0</v>
      </c>
    </row>
    <row r="265" spans="1:12" hidden="1">
      <c r="A265" t="s">
        <v>283</v>
      </c>
      <c r="B265" t="s">
        <v>1</v>
      </c>
      <c r="C265" t="s">
        <v>1716</v>
      </c>
      <c r="D265" t="s">
        <v>1705</v>
      </c>
      <c r="E265" t="s">
        <v>1703</v>
      </c>
      <c r="F265" t="s">
        <v>1745</v>
      </c>
      <c r="H265" t="str">
        <f>INDEX('Vensim Variables'!$B:$B,MATCH(EPS!$B265,'Vensim Variables'!$A:$A,0))</f>
        <v>g pollutant</v>
      </c>
      <c r="I265" t="str">
        <f t="shared" si="8"/>
        <v>VOC</v>
      </c>
      <c r="J265">
        <f>INDEX(NoSettings!$C:$C,MATCH(EPS!$A265,NoSettings!$A:$A,0))</f>
        <v>3835410000</v>
      </c>
      <c r="K265">
        <f>INDEX(GWP!$C$2:$C$13,MATCH(EPS!I265,GWP!$B$2:$B$13,0))</f>
        <v>0</v>
      </c>
      <c r="L265" s="4">
        <f t="shared" si="9"/>
        <v>0</v>
      </c>
    </row>
    <row r="266" spans="1:12" hidden="1">
      <c r="A266" t="s">
        <v>284</v>
      </c>
      <c r="B266" t="s">
        <v>1</v>
      </c>
      <c r="C266" t="s">
        <v>1716</v>
      </c>
      <c r="D266" t="s">
        <v>1705</v>
      </c>
      <c r="E266" t="s">
        <v>1703</v>
      </c>
      <c r="F266" t="s">
        <v>1746</v>
      </c>
      <c r="H266" t="str">
        <f>INDEX('Vensim Variables'!$B:$B,MATCH(EPS!$B266,'Vensim Variables'!$A:$A,0))</f>
        <v>g pollutant</v>
      </c>
      <c r="I266" t="str">
        <f t="shared" si="8"/>
        <v>VOC</v>
      </c>
      <c r="J266">
        <f>INDEX(NoSettings!$C:$C,MATCH(EPS!$A266,NoSettings!$A:$A,0))</f>
        <v>163062000</v>
      </c>
      <c r="K266">
        <f>INDEX(GWP!$C$2:$C$13,MATCH(EPS!I266,GWP!$B$2:$B$13,0))</f>
        <v>0</v>
      </c>
      <c r="L266" s="4">
        <f t="shared" si="9"/>
        <v>0</v>
      </c>
    </row>
    <row r="267" spans="1:12" hidden="1">
      <c r="A267" t="s">
        <v>285</v>
      </c>
      <c r="B267" t="s">
        <v>1</v>
      </c>
      <c r="C267" t="s">
        <v>1716</v>
      </c>
      <c r="D267" t="s">
        <v>1705</v>
      </c>
      <c r="E267" t="s">
        <v>1703</v>
      </c>
      <c r="F267" t="s">
        <v>1747</v>
      </c>
      <c r="H267" t="str">
        <f>INDEX('Vensim Variables'!$B:$B,MATCH(EPS!$B267,'Vensim Variables'!$A:$A,0))</f>
        <v>g pollutant</v>
      </c>
      <c r="I267" t="str">
        <f t="shared" si="8"/>
        <v>VOC</v>
      </c>
      <c r="J267">
        <f>INDEX(NoSettings!$C:$C,MATCH(EPS!$A267,NoSettings!$A:$A,0))</f>
        <v>119332000</v>
      </c>
      <c r="K267">
        <f>INDEX(GWP!$C$2:$C$13,MATCH(EPS!I267,GWP!$B$2:$B$13,0))</f>
        <v>0</v>
      </c>
      <c r="L267" s="4">
        <f t="shared" si="9"/>
        <v>0</v>
      </c>
    </row>
    <row r="268" spans="1:12" hidden="1">
      <c r="A268" t="s">
        <v>286</v>
      </c>
      <c r="B268" t="s">
        <v>1</v>
      </c>
      <c r="C268" t="s">
        <v>1716</v>
      </c>
      <c r="D268" t="s">
        <v>1705</v>
      </c>
      <c r="E268" t="s">
        <v>1703</v>
      </c>
      <c r="F268" t="s">
        <v>1748</v>
      </c>
      <c r="H268" t="str">
        <f>INDEX('Vensim Variables'!$B:$B,MATCH(EPS!$B268,'Vensim Variables'!$A:$A,0))</f>
        <v>g pollutant</v>
      </c>
      <c r="I268" t="str">
        <f t="shared" si="8"/>
        <v>VOC</v>
      </c>
      <c r="J268">
        <f>INDEX(NoSettings!$C:$C,MATCH(EPS!$A268,NoSettings!$A:$A,0))</f>
        <v>0</v>
      </c>
      <c r="K268">
        <f>INDEX(GWP!$C$2:$C$13,MATCH(EPS!I268,GWP!$B$2:$B$13,0))</f>
        <v>0</v>
      </c>
      <c r="L268" s="4">
        <f t="shared" si="9"/>
        <v>0</v>
      </c>
    </row>
    <row r="269" spans="1:12" hidden="1">
      <c r="A269" t="s">
        <v>287</v>
      </c>
      <c r="B269" t="s">
        <v>1</v>
      </c>
      <c r="C269" t="s">
        <v>1716</v>
      </c>
      <c r="D269" t="s">
        <v>1705</v>
      </c>
      <c r="E269" t="s">
        <v>1703</v>
      </c>
      <c r="F269" t="s">
        <v>1749</v>
      </c>
      <c r="H269" t="str">
        <f>INDEX('Vensim Variables'!$B:$B,MATCH(EPS!$B269,'Vensim Variables'!$A:$A,0))</f>
        <v>g pollutant</v>
      </c>
      <c r="I269" t="str">
        <f t="shared" si="8"/>
        <v>VOC</v>
      </c>
      <c r="J269">
        <f>INDEX(NoSettings!$C:$C,MATCH(EPS!$A269,NoSettings!$A:$A,0))</f>
        <v>0</v>
      </c>
      <c r="K269">
        <f>INDEX(GWP!$C$2:$C$13,MATCH(EPS!I269,GWP!$B$2:$B$13,0))</f>
        <v>0</v>
      </c>
      <c r="L269" s="4">
        <f t="shared" si="9"/>
        <v>0</v>
      </c>
    </row>
    <row r="270" spans="1:12" hidden="1">
      <c r="A270" t="s">
        <v>288</v>
      </c>
      <c r="B270" t="s">
        <v>1</v>
      </c>
      <c r="C270" t="s">
        <v>1716</v>
      </c>
      <c r="D270" t="s">
        <v>1705</v>
      </c>
      <c r="E270" t="s">
        <v>1703</v>
      </c>
      <c r="F270" t="s">
        <v>1750</v>
      </c>
      <c r="H270" t="str">
        <f>INDEX('Vensim Variables'!$B:$B,MATCH(EPS!$B270,'Vensim Variables'!$A:$A,0))</f>
        <v>g pollutant</v>
      </c>
      <c r="I270" t="str">
        <f t="shared" si="8"/>
        <v>VOC</v>
      </c>
      <c r="J270">
        <f>INDEX(NoSettings!$C:$C,MATCH(EPS!$A270,NoSettings!$A:$A,0))</f>
        <v>15409200</v>
      </c>
      <c r="K270">
        <f>INDEX(GWP!$C$2:$C$13,MATCH(EPS!I270,GWP!$B$2:$B$13,0))</f>
        <v>0</v>
      </c>
      <c r="L270" s="4">
        <f t="shared" si="9"/>
        <v>0</v>
      </c>
    </row>
    <row r="271" spans="1:12" hidden="1">
      <c r="A271" t="s">
        <v>289</v>
      </c>
      <c r="B271" t="s">
        <v>1</v>
      </c>
      <c r="C271" t="s">
        <v>1716</v>
      </c>
      <c r="D271" t="s">
        <v>1705</v>
      </c>
      <c r="E271" t="s">
        <v>1703</v>
      </c>
      <c r="F271" t="s">
        <v>1751</v>
      </c>
      <c r="H271" t="str">
        <f>INDEX('Vensim Variables'!$B:$B,MATCH(EPS!$B271,'Vensim Variables'!$A:$A,0))</f>
        <v>g pollutant</v>
      </c>
      <c r="I271" t="str">
        <f t="shared" si="8"/>
        <v>VOC</v>
      </c>
      <c r="J271">
        <f>INDEX(NoSettings!$C:$C,MATCH(EPS!$A271,NoSettings!$A:$A,0))</f>
        <v>0</v>
      </c>
      <c r="K271">
        <f>INDEX(GWP!$C$2:$C$13,MATCH(EPS!I271,GWP!$B$2:$B$13,0))</f>
        <v>0</v>
      </c>
      <c r="L271" s="4">
        <f t="shared" si="9"/>
        <v>0</v>
      </c>
    </row>
    <row r="272" spans="1:12" hidden="1">
      <c r="A272" t="s">
        <v>290</v>
      </c>
      <c r="B272" t="s">
        <v>1</v>
      </c>
      <c r="C272" t="s">
        <v>1716</v>
      </c>
      <c r="D272" t="s">
        <v>1705</v>
      </c>
      <c r="E272" t="s">
        <v>1704</v>
      </c>
      <c r="F272" t="s">
        <v>1742</v>
      </c>
      <c r="H272" t="str">
        <f>INDEX('Vensim Variables'!$B:$B,MATCH(EPS!$B272,'Vensim Variables'!$A:$A,0))</f>
        <v>g pollutant</v>
      </c>
      <c r="I272" t="str">
        <f t="shared" si="8"/>
        <v>VOC</v>
      </c>
      <c r="J272">
        <f>INDEX(NoSettings!$C:$C,MATCH(EPS!$A272,NoSettings!$A:$A,0))</f>
        <v>0</v>
      </c>
      <c r="K272">
        <f>INDEX(GWP!$C$2:$C$13,MATCH(EPS!I272,GWP!$B$2:$B$13,0))</f>
        <v>0</v>
      </c>
      <c r="L272" s="4">
        <f t="shared" si="9"/>
        <v>0</v>
      </c>
    </row>
    <row r="273" spans="1:12" hidden="1">
      <c r="A273" t="s">
        <v>291</v>
      </c>
      <c r="B273" t="s">
        <v>1</v>
      </c>
      <c r="C273" t="s">
        <v>1716</v>
      </c>
      <c r="D273" t="s">
        <v>1705</v>
      </c>
      <c r="E273" t="s">
        <v>1704</v>
      </c>
      <c r="F273" t="s">
        <v>1743</v>
      </c>
      <c r="H273" t="str">
        <f>INDEX('Vensim Variables'!$B:$B,MATCH(EPS!$B273,'Vensim Variables'!$A:$A,0))</f>
        <v>g pollutant</v>
      </c>
      <c r="I273" t="str">
        <f t="shared" si="8"/>
        <v>VOC</v>
      </c>
      <c r="J273">
        <f>INDEX(NoSettings!$C:$C,MATCH(EPS!$A273,NoSettings!$A:$A,0))</f>
        <v>714350000</v>
      </c>
      <c r="K273">
        <f>INDEX(GWP!$C$2:$C$13,MATCH(EPS!I273,GWP!$B$2:$B$13,0))</f>
        <v>0</v>
      </c>
      <c r="L273" s="4">
        <f t="shared" si="9"/>
        <v>0</v>
      </c>
    </row>
    <row r="274" spans="1:12" hidden="1">
      <c r="A274" t="s">
        <v>292</v>
      </c>
      <c r="B274" t="s">
        <v>1</v>
      </c>
      <c r="C274" t="s">
        <v>1716</v>
      </c>
      <c r="D274" t="s">
        <v>1705</v>
      </c>
      <c r="E274" t="s">
        <v>1704</v>
      </c>
      <c r="F274" t="s">
        <v>1744</v>
      </c>
      <c r="H274" t="str">
        <f>INDEX('Vensim Variables'!$B:$B,MATCH(EPS!$B274,'Vensim Variables'!$A:$A,0))</f>
        <v>g pollutant</v>
      </c>
      <c r="I274" t="str">
        <f t="shared" si="8"/>
        <v>VOC</v>
      </c>
      <c r="J274">
        <f>INDEX(NoSettings!$C:$C,MATCH(EPS!$A274,NoSettings!$A:$A,0))</f>
        <v>1747190000</v>
      </c>
      <c r="K274">
        <f>INDEX(GWP!$C$2:$C$13,MATCH(EPS!I274,GWP!$B$2:$B$13,0))</f>
        <v>0</v>
      </c>
      <c r="L274" s="4">
        <f t="shared" si="9"/>
        <v>0</v>
      </c>
    </row>
    <row r="275" spans="1:12" hidden="1">
      <c r="A275" t="s">
        <v>293</v>
      </c>
      <c r="B275" t="s">
        <v>1</v>
      </c>
      <c r="C275" t="s">
        <v>1716</v>
      </c>
      <c r="D275" t="s">
        <v>1705</v>
      </c>
      <c r="E275" t="s">
        <v>1704</v>
      </c>
      <c r="F275" t="s">
        <v>1745</v>
      </c>
      <c r="H275" t="str">
        <f>INDEX('Vensim Variables'!$B:$B,MATCH(EPS!$B275,'Vensim Variables'!$A:$A,0))</f>
        <v>g pollutant</v>
      </c>
      <c r="I275" t="str">
        <f t="shared" si="8"/>
        <v>VOC</v>
      </c>
      <c r="J275">
        <f>INDEX(NoSettings!$C:$C,MATCH(EPS!$A275,NoSettings!$A:$A,0))</f>
        <v>58695800000</v>
      </c>
      <c r="K275">
        <f>INDEX(GWP!$C$2:$C$13,MATCH(EPS!I275,GWP!$B$2:$B$13,0))</f>
        <v>0</v>
      </c>
      <c r="L275" s="4">
        <f t="shared" si="9"/>
        <v>0</v>
      </c>
    </row>
    <row r="276" spans="1:12" hidden="1">
      <c r="A276" t="s">
        <v>294</v>
      </c>
      <c r="B276" t="s">
        <v>1</v>
      </c>
      <c r="C276" t="s">
        <v>1716</v>
      </c>
      <c r="D276" t="s">
        <v>1705</v>
      </c>
      <c r="E276" t="s">
        <v>1704</v>
      </c>
      <c r="F276" t="s">
        <v>1746</v>
      </c>
      <c r="H276" t="str">
        <f>INDEX('Vensim Variables'!$B:$B,MATCH(EPS!$B276,'Vensim Variables'!$A:$A,0))</f>
        <v>g pollutant</v>
      </c>
      <c r="I276" t="str">
        <f t="shared" si="8"/>
        <v>VOC</v>
      </c>
      <c r="J276">
        <f>INDEX(NoSettings!$C:$C,MATCH(EPS!$A276,NoSettings!$A:$A,0))</f>
        <v>146577000</v>
      </c>
      <c r="K276">
        <f>INDEX(GWP!$C$2:$C$13,MATCH(EPS!I276,GWP!$B$2:$B$13,0))</f>
        <v>0</v>
      </c>
      <c r="L276" s="4">
        <f t="shared" si="9"/>
        <v>0</v>
      </c>
    </row>
    <row r="277" spans="1:12" hidden="1">
      <c r="A277" t="s">
        <v>295</v>
      </c>
      <c r="B277" t="s">
        <v>1</v>
      </c>
      <c r="C277" t="s">
        <v>1716</v>
      </c>
      <c r="D277" t="s">
        <v>1705</v>
      </c>
      <c r="E277" t="s">
        <v>1704</v>
      </c>
      <c r="F277" t="s">
        <v>1747</v>
      </c>
      <c r="H277" t="str">
        <f>INDEX('Vensim Variables'!$B:$B,MATCH(EPS!$B277,'Vensim Variables'!$A:$A,0))</f>
        <v>g pollutant</v>
      </c>
      <c r="I277" t="str">
        <f t="shared" si="8"/>
        <v>VOC</v>
      </c>
      <c r="J277">
        <f>INDEX(NoSettings!$C:$C,MATCH(EPS!$A277,NoSettings!$A:$A,0))</f>
        <v>1826210000</v>
      </c>
      <c r="K277">
        <f>INDEX(GWP!$C$2:$C$13,MATCH(EPS!I277,GWP!$B$2:$B$13,0))</f>
        <v>0</v>
      </c>
      <c r="L277" s="4">
        <f t="shared" si="9"/>
        <v>0</v>
      </c>
    </row>
    <row r="278" spans="1:12" hidden="1">
      <c r="A278" t="s">
        <v>296</v>
      </c>
      <c r="B278" t="s">
        <v>1</v>
      </c>
      <c r="C278" t="s">
        <v>1716</v>
      </c>
      <c r="D278" t="s">
        <v>1705</v>
      </c>
      <c r="E278" t="s">
        <v>1704</v>
      </c>
      <c r="F278" t="s">
        <v>1748</v>
      </c>
      <c r="H278" t="str">
        <f>INDEX('Vensim Variables'!$B:$B,MATCH(EPS!$B278,'Vensim Variables'!$A:$A,0))</f>
        <v>g pollutant</v>
      </c>
      <c r="I278" t="str">
        <f t="shared" si="8"/>
        <v>VOC</v>
      </c>
      <c r="J278">
        <f>INDEX(NoSettings!$C:$C,MATCH(EPS!$A278,NoSettings!$A:$A,0))</f>
        <v>0</v>
      </c>
      <c r="K278">
        <f>INDEX(GWP!$C$2:$C$13,MATCH(EPS!I278,GWP!$B$2:$B$13,0))</f>
        <v>0</v>
      </c>
      <c r="L278" s="4">
        <f t="shared" si="9"/>
        <v>0</v>
      </c>
    </row>
    <row r="279" spans="1:12" hidden="1">
      <c r="A279" t="s">
        <v>297</v>
      </c>
      <c r="B279" t="s">
        <v>1</v>
      </c>
      <c r="C279" t="s">
        <v>1716</v>
      </c>
      <c r="D279" t="s">
        <v>1705</v>
      </c>
      <c r="E279" t="s">
        <v>1704</v>
      </c>
      <c r="F279" t="s">
        <v>1749</v>
      </c>
      <c r="H279" t="str">
        <f>INDEX('Vensim Variables'!$B:$B,MATCH(EPS!$B279,'Vensim Variables'!$A:$A,0))</f>
        <v>g pollutant</v>
      </c>
      <c r="I279" t="str">
        <f t="shared" si="8"/>
        <v>VOC</v>
      </c>
      <c r="J279">
        <f>INDEX(NoSettings!$C:$C,MATCH(EPS!$A279,NoSettings!$A:$A,0))</f>
        <v>0</v>
      </c>
      <c r="K279">
        <f>INDEX(GWP!$C$2:$C$13,MATCH(EPS!I279,GWP!$B$2:$B$13,0))</f>
        <v>0</v>
      </c>
      <c r="L279" s="4">
        <f t="shared" si="9"/>
        <v>0</v>
      </c>
    </row>
    <row r="280" spans="1:12" hidden="1">
      <c r="A280" t="s">
        <v>298</v>
      </c>
      <c r="B280" t="s">
        <v>1</v>
      </c>
      <c r="C280" t="s">
        <v>1716</v>
      </c>
      <c r="D280" t="s">
        <v>1705</v>
      </c>
      <c r="E280" t="s">
        <v>1704</v>
      </c>
      <c r="F280" t="s">
        <v>1750</v>
      </c>
      <c r="H280" t="str">
        <f>INDEX('Vensim Variables'!$B:$B,MATCH(EPS!$B280,'Vensim Variables'!$A:$A,0))</f>
        <v>g pollutant</v>
      </c>
      <c r="I280" t="str">
        <f t="shared" si="8"/>
        <v>VOC</v>
      </c>
      <c r="J280">
        <f>INDEX(NoSettings!$C:$C,MATCH(EPS!$A280,NoSettings!$A:$A,0))</f>
        <v>49180100</v>
      </c>
      <c r="K280">
        <f>INDEX(GWP!$C$2:$C$13,MATCH(EPS!I280,GWP!$B$2:$B$13,0))</f>
        <v>0</v>
      </c>
      <c r="L280" s="4">
        <f t="shared" si="9"/>
        <v>0</v>
      </c>
    </row>
    <row r="281" spans="1:12" hidden="1">
      <c r="A281" t="s">
        <v>299</v>
      </c>
      <c r="B281" t="s">
        <v>1</v>
      </c>
      <c r="C281" t="s">
        <v>1716</v>
      </c>
      <c r="D281" t="s">
        <v>1705</v>
      </c>
      <c r="E281" t="s">
        <v>1704</v>
      </c>
      <c r="F281" t="s">
        <v>1751</v>
      </c>
      <c r="H281" t="str">
        <f>INDEX('Vensim Variables'!$B:$B,MATCH(EPS!$B281,'Vensim Variables'!$A:$A,0))</f>
        <v>g pollutant</v>
      </c>
      <c r="I281" t="str">
        <f t="shared" si="8"/>
        <v>VOC</v>
      </c>
      <c r="J281">
        <f>INDEX(NoSettings!$C:$C,MATCH(EPS!$A281,NoSettings!$A:$A,0))</f>
        <v>0</v>
      </c>
      <c r="K281">
        <f>INDEX(GWP!$C$2:$C$13,MATCH(EPS!I281,GWP!$B$2:$B$13,0))</f>
        <v>0</v>
      </c>
      <c r="L281" s="4">
        <f t="shared" si="9"/>
        <v>0</v>
      </c>
    </row>
    <row r="282" spans="1:12" hidden="1">
      <c r="A282" t="s">
        <v>300</v>
      </c>
      <c r="B282" t="s">
        <v>1</v>
      </c>
      <c r="C282" t="s">
        <v>1716</v>
      </c>
      <c r="D282" t="s">
        <v>1706</v>
      </c>
      <c r="E282" t="s">
        <v>1703</v>
      </c>
      <c r="F282" t="s">
        <v>1742</v>
      </c>
      <c r="H282" t="str">
        <f>INDEX('Vensim Variables'!$B:$B,MATCH(EPS!$B282,'Vensim Variables'!$A:$A,0))</f>
        <v>g pollutant</v>
      </c>
      <c r="I282" t="str">
        <f t="shared" si="8"/>
        <v>CO</v>
      </c>
      <c r="J282">
        <f>INDEX(NoSettings!$C:$C,MATCH(EPS!$A282,NoSettings!$A:$A,0))</f>
        <v>0</v>
      </c>
      <c r="K282">
        <f>INDEX(GWP!$C$2:$C$13,MATCH(EPS!I282,GWP!$B$2:$B$13,0))</f>
        <v>0</v>
      </c>
      <c r="L282" s="4">
        <f t="shared" si="9"/>
        <v>0</v>
      </c>
    </row>
    <row r="283" spans="1:12" hidden="1">
      <c r="A283" t="s">
        <v>301</v>
      </c>
      <c r="B283" t="s">
        <v>1</v>
      </c>
      <c r="C283" t="s">
        <v>1716</v>
      </c>
      <c r="D283" t="s">
        <v>1706</v>
      </c>
      <c r="E283" t="s">
        <v>1703</v>
      </c>
      <c r="F283" t="s">
        <v>1743</v>
      </c>
      <c r="H283" t="str">
        <f>INDEX('Vensim Variables'!$B:$B,MATCH(EPS!$B283,'Vensim Variables'!$A:$A,0))</f>
        <v>g pollutant</v>
      </c>
      <c r="I283" t="str">
        <f t="shared" si="8"/>
        <v>CO</v>
      </c>
      <c r="J283">
        <f>INDEX(NoSettings!$C:$C,MATCH(EPS!$A283,NoSettings!$A:$A,0))</f>
        <v>19736800000</v>
      </c>
      <c r="K283">
        <f>INDEX(GWP!$C$2:$C$13,MATCH(EPS!I283,GWP!$B$2:$B$13,0))</f>
        <v>0</v>
      </c>
      <c r="L283" s="4">
        <f t="shared" si="9"/>
        <v>0</v>
      </c>
    </row>
    <row r="284" spans="1:12" hidden="1">
      <c r="A284" t="s">
        <v>302</v>
      </c>
      <c r="B284" t="s">
        <v>1</v>
      </c>
      <c r="C284" t="s">
        <v>1716</v>
      </c>
      <c r="D284" t="s">
        <v>1706</v>
      </c>
      <c r="E284" t="s">
        <v>1703</v>
      </c>
      <c r="F284" t="s">
        <v>1744</v>
      </c>
      <c r="H284" t="str">
        <f>INDEX('Vensim Variables'!$B:$B,MATCH(EPS!$B284,'Vensim Variables'!$A:$A,0))</f>
        <v>g pollutant</v>
      </c>
      <c r="I284" t="str">
        <f t="shared" si="8"/>
        <v>CO</v>
      </c>
      <c r="J284">
        <f>INDEX(NoSettings!$C:$C,MATCH(EPS!$A284,NoSettings!$A:$A,0))</f>
        <v>38508700000</v>
      </c>
      <c r="K284">
        <f>INDEX(GWP!$C$2:$C$13,MATCH(EPS!I284,GWP!$B$2:$B$13,0))</f>
        <v>0</v>
      </c>
      <c r="L284" s="4">
        <f t="shared" si="9"/>
        <v>0</v>
      </c>
    </row>
    <row r="285" spans="1:12" hidden="1">
      <c r="A285" t="s">
        <v>303</v>
      </c>
      <c r="B285" t="s">
        <v>1</v>
      </c>
      <c r="C285" t="s">
        <v>1716</v>
      </c>
      <c r="D285" t="s">
        <v>1706</v>
      </c>
      <c r="E285" t="s">
        <v>1703</v>
      </c>
      <c r="F285" t="s">
        <v>1745</v>
      </c>
      <c r="H285" t="str">
        <f>INDEX('Vensim Variables'!$B:$B,MATCH(EPS!$B285,'Vensim Variables'!$A:$A,0))</f>
        <v>g pollutant</v>
      </c>
      <c r="I285" t="str">
        <f t="shared" si="8"/>
        <v>CO</v>
      </c>
      <c r="J285">
        <f>INDEX(NoSettings!$C:$C,MATCH(EPS!$A285,NoSettings!$A:$A,0))</f>
        <v>31682300000</v>
      </c>
      <c r="K285">
        <f>INDEX(GWP!$C$2:$C$13,MATCH(EPS!I285,GWP!$B$2:$B$13,0))</f>
        <v>0</v>
      </c>
      <c r="L285" s="4">
        <f t="shared" si="9"/>
        <v>0</v>
      </c>
    </row>
    <row r="286" spans="1:12" hidden="1">
      <c r="A286" t="s">
        <v>304</v>
      </c>
      <c r="B286" t="s">
        <v>1</v>
      </c>
      <c r="C286" t="s">
        <v>1716</v>
      </c>
      <c r="D286" t="s">
        <v>1706</v>
      </c>
      <c r="E286" t="s">
        <v>1703</v>
      </c>
      <c r="F286" t="s">
        <v>1746</v>
      </c>
      <c r="H286" t="str">
        <f>INDEX('Vensim Variables'!$B:$B,MATCH(EPS!$B286,'Vensim Variables'!$A:$A,0))</f>
        <v>g pollutant</v>
      </c>
      <c r="I286" t="str">
        <f t="shared" si="8"/>
        <v>CO</v>
      </c>
      <c r="J286">
        <f>INDEX(NoSettings!$C:$C,MATCH(EPS!$A286,NoSettings!$A:$A,0))</f>
        <v>3230620000</v>
      </c>
      <c r="K286">
        <f>INDEX(GWP!$C$2:$C$13,MATCH(EPS!I286,GWP!$B$2:$B$13,0))</f>
        <v>0</v>
      </c>
      <c r="L286" s="4">
        <f t="shared" si="9"/>
        <v>0</v>
      </c>
    </row>
    <row r="287" spans="1:12" hidden="1">
      <c r="A287" t="s">
        <v>305</v>
      </c>
      <c r="B287" t="s">
        <v>1</v>
      </c>
      <c r="C287" t="s">
        <v>1716</v>
      </c>
      <c r="D287" t="s">
        <v>1706</v>
      </c>
      <c r="E287" t="s">
        <v>1703</v>
      </c>
      <c r="F287" t="s">
        <v>1747</v>
      </c>
      <c r="H287" t="str">
        <f>INDEX('Vensim Variables'!$B:$B,MATCH(EPS!$B287,'Vensim Variables'!$A:$A,0))</f>
        <v>g pollutant</v>
      </c>
      <c r="I287" t="str">
        <f t="shared" si="8"/>
        <v>CO</v>
      </c>
      <c r="J287">
        <f>INDEX(NoSettings!$C:$C,MATCH(EPS!$A287,NoSettings!$A:$A,0))</f>
        <v>985739000</v>
      </c>
      <c r="K287">
        <f>INDEX(GWP!$C$2:$C$13,MATCH(EPS!I287,GWP!$B$2:$B$13,0))</f>
        <v>0</v>
      </c>
      <c r="L287" s="4">
        <f t="shared" si="9"/>
        <v>0</v>
      </c>
    </row>
    <row r="288" spans="1:12" hidden="1">
      <c r="A288" t="s">
        <v>306</v>
      </c>
      <c r="B288" t="s">
        <v>1</v>
      </c>
      <c r="C288" t="s">
        <v>1716</v>
      </c>
      <c r="D288" t="s">
        <v>1706</v>
      </c>
      <c r="E288" t="s">
        <v>1703</v>
      </c>
      <c r="F288" t="s">
        <v>1748</v>
      </c>
      <c r="H288" t="str">
        <f>INDEX('Vensim Variables'!$B:$B,MATCH(EPS!$B288,'Vensim Variables'!$A:$A,0))</f>
        <v>g pollutant</v>
      </c>
      <c r="I288" t="str">
        <f t="shared" si="8"/>
        <v>CO</v>
      </c>
      <c r="J288">
        <f>INDEX(NoSettings!$C:$C,MATCH(EPS!$A288,NoSettings!$A:$A,0))</f>
        <v>0</v>
      </c>
      <c r="K288">
        <f>INDEX(GWP!$C$2:$C$13,MATCH(EPS!I288,GWP!$B$2:$B$13,0))</f>
        <v>0</v>
      </c>
      <c r="L288" s="4">
        <f t="shared" si="9"/>
        <v>0</v>
      </c>
    </row>
    <row r="289" spans="1:12" hidden="1">
      <c r="A289" t="s">
        <v>307</v>
      </c>
      <c r="B289" t="s">
        <v>1</v>
      </c>
      <c r="C289" t="s">
        <v>1716</v>
      </c>
      <c r="D289" t="s">
        <v>1706</v>
      </c>
      <c r="E289" t="s">
        <v>1703</v>
      </c>
      <c r="F289" t="s">
        <v>1749</v>
      </c>
      <c r="H289" t="str">
        <f>INDEX('Vensim Variables'!$B:$B,MATCH(EPS!$B289,'Vensim Variables'!$A:$A,0))</f>
        <v>g pollutant</v>
      </c>
      <c r="I289" t="str">
        <f t="shared" si="8"/>
        <v>CO</v>
      </c>
      <c r="J289">
        <f>INDEX(NoSettings!$C:$C,MATCH(EPS!$A289,NoSettings!$A:$A,0))</f>
        <v>0</v>
      </c>
      <c r="K289">
        <f>INDEX(GWP!$C$2:$C$13,MATCH(EPS!I289,GWP!$B$2:$B$13,0))</f>
        <v>0</v>
      </c>
      <c r="L289" s="4">
        <f t="shared" si="9"/>
        <v>0</v>
      </c>
    </row>
    <row r="290" spans="1:12" hidden="1">
      <c r="A290" t="s">
        <v>308</v>
      </c>
      <c r="B290" t="s">
        <v>1</v>
      </c>
      <c r="C290" t="s">
        <v>1716</v>
      </c>
      <c r="D290" t="s">
        <v>1706</v>
      </c>
      <c r="E290" t="s">
        <v>1703</v>
      </c>
      <c r="F290" t="s">
        <v>1750</v>
      </c>
      <c r="H290" t="str">
        <f>INDEX('Vensim Variables'!$B:$B,MATCH(EPS!$B290,'Vensim Variables'!$A:$A,0))</f>
        <v>g pollutant</v>
      </c>
      <c r="I290" t="str">
        <f t="shared" si="8"/>
        <v>CO</v>
      </c>
      <c r="J290">
        <f>INDEX(NoSettings!$C:$C,MATCH(EPS!$A290,NoSettings!$A:$A,0))</f>
        <v>26454600</v>
      </c>
      <c r="K290">
        <f>INDEX(GWP!$C$2:$C$13,MATCH(EPS!I290,GWP!$B$2:$B$13,0))</f>
        <v>0</v>
      </c>
      <c r="L290" s="4">
        <f t="shared" si="9"/>
        <v>0</v>
      </c>
    </row>
    <row r="291" spans="1:12" hidden="1">
      <c r="A291" t="s">
        <v>309</v>
      </c>
      <c r="B291" t="s">
        <v>1</v>
      </c>
      <c r="C291" t="s">
        <v>1716</v>
      </c>
      <c r="D291" t="s">
        <v>1706</v>
      </c>
      <c r="E291" t="s">
        <v>1703</v>
      </c>
      <c r="F291" t="s">
        <v>1751</v>
      </c>
      <c r="H291" t="str">
        <f>INDEX('Vensim Variables'!$B:$B,MATCH(EPS!$B291,'Vensim Variables'!$A:$A,0))</f>
        <v>g pollutant</v>
      </c>
      <c r="I291" t="str">
        <f t="shared" si="8"/>
        <v>CO</v>
      </c>
      <c r="J291">
        <f>INDEX(NoSettings!$C:$C,MATCH(EPS!$A291,NoSettings!$A:$A,0))</f>
        <v>0</v>
      </c>
      <c r="K291">
        <f>INDEX(GWP!$C$2:$C$13,MATCH(EPS!I291,GWP!$B$2:$B$13,0))</f>
        <v>0</v>
      </c>
      <c r="L291" s="4">
        <f t="shared" si="9"/>
        <v>0</v>
      </c>
    </row>
    <row r="292" spans="1:12" hidden="1">
      <c r="A292" t="s">
        <v>310</v>
      </c>
      <c r="B292" t="s">
        <v>1</v>
      </c>
      <c r="C292" t="s">
        <v>1716</v>
      </c>
      <c r="D292" t="s">
        <v>1706</v>
      </c>
      <c r="E292" t="s">
        <v>1704</v>
      </c>
      <c r="F292" t="s">
        <v>1742</v>
      </c>
      <c r="H292" t="str">
        <f>INDEX('Vensim Variables'!$B:$B,MATCH(EPS!$B292,'Vensim Variables'!$A:$A,0))</f>
        <v>g pollutant</v>
      </c>
      <c r="I292" t="str">
        <f t="shared" si="8"/>
        <v>CO</v>
      </c>
      <c r="J292">
        <f>INDEX(NoSettings!$C:$C,MATCH(EPS!$A292,NoSettings!$A:$A,0))</f>
        <v>0</v>
      </c>
      <c r="K292">
        <f>INDEX(GWP!$C$2:$C$13,MATCH(EPS!I292,GWP!$B$2:$B$13,0))</f>
        <v>0</v>
      </c>
      <c r="L292" s="4">
        <f t="shared" si="9"/>
        <v>0</v>
      </c>
    </row>
    <row r="293" spans="1:12" hidden="1">
      <c r="A293" t="s">
        <v>311</v>
      </c>
      <c r="B293" t="s">
        <v>1</v>
      </c>
      <c r="C293" t="s">
        <v>1716</v>
      </c>
      <c r="D293" t="s">
        <v>1706</v>
      </c>
      <c r="E293" t="s">
        <v>1704</v>
      </c>
      <c r="F293" t="s">
        <v>1743</v>
      </c>
      <c r="H293" t="str">
        <f>INDEX('Vensim Variables'!$B:$B,MATCH(EPS!$B293,'Vensim Variables'!$A:$A,0))</f>
        <v>g pollutant</v>
      </c>
      <c r="I293" t="str">
        <f t="shared" si="8"/>
        <v>CO</v>
      </c>
      <c r="J293">
        <f>INDEX(NoSettings!$C:$C,MATCH(EPS!$A293,NoSettings!$A:$A,0))</f>
        <v>39560300000</v>
      </c>
      <c r="K293">
        <f>INDEX(GWP!$C$2:$C$13,MATCH(EPS!I293,GWP!$B$2:$B$13,0))</f>
        <v>0</v>
      </c>
      <c r="L293" s="4">
        <f t="shared" si="9"/>
        <v>0</v>
      </c>
    </row>
    <row r="294" spans="1:12" hidden="1">
      <c r="A294" t="s">
        <v>312</v>
      </c>
      <c r="B294" t="s">
        <v>1</v>
      </c>
      <c r="C294" t="s">
        <v>1716</v>
      </c>
      <c r="D294" t="s">
        <v>1706</v>
      </c>
      <c r="E294" t="s">
        <v>1704</v>
      </c>
      <c r="F294" t="s">
        <v>1744</v>
      </c>
      <c r="H294" t="str">
        <f>INDEX('Vensim Variables'!$B:$B,MATCH(EPS!$B294,'Vensim Variables'!$A:$A,0))</f>
        <v>g pollutant</v>
      </c>
      <c r="I294" t="str">
        <f t="shared" si="8"/>
        <v>CO</v>
      </c>
      <c r="J294">
        <f>INDEX(NoSettings!$C:$C,MATCH(EPS!$A294,NoSettings!$A:$A,0))</f>
        <v>34615800000</v>
      </c>
      <c r="K294">
        <f>INDEX(GWP!$C$2:$C$13,MATCH(EPS!I294,GWP!$B$2:$B$13,0))</f>
        <v>0</v>
      </c>
      <c r="L294" s="4">
        <f t="shared" si="9"/>
        <v>0</v>
      </c>
    </row>
    <row r="295" spans="1:12" hidden="1">
      <c r="A295" t="s">
        <v>313</v>
      </c>
      <c r="B295" t="s">
        <v>1</v>
      </c>
      <c r="C295" t="s">
        <v>1716</v>
      </c>
      <c r="D295" t="s">
        <v>1706</v>
      </c>
      <c r="E295" t="s">
        <v>1704</v>
      </c>
      <c r="F295" t="s">
        <v>1745</v>
      </c>
      <c r="H295" t="str">
        <f>INDEX('Vensim Variables'!$B:$B,MATCH(EPS!$B295,'Vensim Variables'!$A:$A,0))</f>
        <v>g pollutant</v>
      </c>
      <c r="I295" t="str">
        <f t="shared" si="8"/>
        <v>CO</v>
      </c>
      <c r="J295">
        <f>INDEX(NoSettings!$C:$C,MATCH(EPS!$A295,NoSettings!$A:$A,0))</f>
        <v>484855000000</v>
      </c>
      <c r="K295">
        <f>INDEX(GWP!$C$2:$C$13,MATCH(EPS!I295,GWP!$B$2:$B$13,0))</f>
        <v>0</v>
      </c>
      <c r="L295" s="4">
        <f t="shared" si="9"/>
        <v>0</v>
      </c>
    </row>
    <row r="296" spans="1:12" hidden="1">
      <c r="A296" t="s">
        <v>314</v>
      </c>
      <c r="B296" t="s">
        <v>1</v>
      </c>
      <c r="C296" t="s">
        <v>1716</v>
      </c>
      <c r="D296" t="s">
        <v>1706</v>
      </c>
      <c r="E296" t="s">
        <v>1704</v>
      </c>
      <c r="F296" t="s">
        <v>1746</v>
      </c>
      <c r="H296" t="str">
        <f>INDEX('Vensim Variables'!$B:$B,MATCH(EPS!$B296,'Vensim Variables'!$A:$A,0))</f>
        <v>g pollutant</v>
      </c>
      <c r="I296" t="str">
        <f t="shared" si="8"/>
        <v>CO</v>
      </c>
      <c r="J296">
        <f>INDEX(NoSettings!$C:$C,MATCH(EPS!$A296,NoSettings!$A:$A,0))</f>
        <v>2904030000</v>
      </c>
      <c r="K296">
        <f>INDEX(GWP!$C$2:$C$13,MATCH(EPS!I296,GWP!$B$2:$B$13,0))</f>
        <v>0</v>
      </c>
      <c r="L296" s="4">
        <f t="shared" si="9"/>
        <v>0</v>
      </c>
    </row>
    <row r="297" spans="1:12" hidden="1">
      <c r="A297" t="s">
        <v>315</v>
      </c>
      <c r="B297" t="s">
        <v>1</v>
      </c>
      <c r="C297" t="s">
        <v>1716</v>
      </c>
      <c r="D297" t="s">
        <v>1706</v>
      </c>
      <c r="E297" t="s">
        <v>1704</v>
      </c>
      <c r="F297" t="s">
        <v>1747</v>
      </c>
      <c r="H297" t="str">
        <f>INDEX('Vensim Variables'!$B:$B,MATCH(EPS!$B297,'Vensim Variables'!$A:$A,0))</f>
        <v>g pollutant</v>
      </c>
      <c r="I297" t="str">
        <f t="shared" si="8"/>
        <v>CO</v>
      </c>
      <c r="J297">
        <f>INDEX(NoSettings!$C:$C,MATCH(EPS!$A297,NoSettings!$A:$A,0))</f>
        <v>15085400000</v>
      </c>
      <c r="K297">
        <f>INDEX(GWP!$C$2:$C$13,MATCH(EPS!I297,GWP!$B$2:$B$13,0))</f>
        <v>0</v>
      </c>
      <c r="L297" s="4">
        <f t="shared" si="9"/>
        <v>0</v>
      </c>
    </row>
    <row r="298" spans="1:12" hidden="1">
      <c r="A298" t="s">
        <v>316</v>
      </c>
      <c r="B298" t="s">
        <v>1</v>
      </c>
      <c r="C298" t="s">
        <v>1716</v>
      </c>
      <c r="D298" t="s">
        <v>1706</v>
      </c>
      <c r="E298" t="s">
        <v>1704</v>
      </c>
      <c r="F298" t="s">
        <v>1748</v>
      </c>
      <c r="H298" t="str">
        <f>INDEX('Vensim Variables'!$B:$B,MATCH(EPS!$B298,'Vensim Variables'!$A:$A,0))</f>
        <v>g pollutant</v>
      </c>
      <c r="I298" t="str">
        <f t="shared" si="8"/>
        <v>CO</v>
      </c>
      <c r="J298">
        <f>INDEX(NoSettings!$C:$C,MATCH(EPS!$A298,NoSettings!$A:$A,0))</f>
        <v>0</v>
      </c>
      <c r="K298">
        <f>INDEX(GWP!$C$2:$C$13,MATCH(EPS!I298,GWP!$B$2:$B$13,0))</f>
        <v>0</v>
      </c>
      <c r="L298" s="4">
        <f t="shared" si="9"/>
        <v>0</v>
      </c>
    </row>
    <row r="299" spans="1:12" hidden="1">
      <c r="A299" t="s">
        <v>317</v>
      </c>
      <c r="B299" t="s">
        <v>1</v>
      </c>
      <c r="C299" t="s">
        <v>1716</v>
      </c>
      <c r="D299" t="s">
        <v>1706</v>
      </c>
      <c r="E299" t="s">
        <v>1704</v>
      </c>
      <c r="F299" t="s">
        <v>1749</v>
      </c>
      <c r="H299" t="str">
        <f>INDEX('Vensim Variables'!$B:$B,MATCH(EPS!$B299,'Vensim Variables'!$A:$A,0))</f>
        <v>g pollutant</v>
      </c>
      <c r="I299" t="str">
        <f t="shared" si="8"/>
        <v>CO</v>
      </c>
      <c r="J299">
        <f>INDEX(NoSettings!$C:$C,MATCH(EPS!$A299,NoSettings!$A:$A,0))</f>
        <v>0</v>
      </c>
      <c r="K299">
        <f>INDEX(GWP!$C$2:$C$13,MATCH(EPS!I299,GWP!$B$2:$B$13,0))</f>
        <v>0</v>
      </c>
      <c r="L299" s="4">
        <f t="shared" si="9"/>
        <v>0</v>
      </c>
    </row>
    <row r="300" spans="1:12" hidden="1">
      <c r="A300" t="s">
        <v>318</v>
      </c>
      <c r="B300" t="s">
        <v>1</v>
      </c>
      <c r="C300" t="s">
        <v>1716</v>
      </c>
      <c r="D300" t="s">
        <v>1706</v>
      </c>
      <c r="E300" t="s">
        <v>1704</v>
      </c>
      <c r="F300" t="s">
        <v>1750</v>
      </c>
      <c r="H300" t="str">
        <f>INDEX('Vensim Variables'!$B:$B,MATCH(EPS!$B300,'Vensim Variables'!$A:$A,0))</f>
        <v>g pollutant</v>
      </c>
      <c r="I300" t="str">
        <f t="shared" si="8"/>
        <v>CO</v>
      </c>
      <c r="J300">
        <f>INDEX(NoSettings!$C:$C,MATCH(EPS!$A300,NoSettings!$A:$A,0))</f>
        <v>84432500</v>
      </c>
      <c r="K300">
        <f>INDEX(GWP!$C$2:$C$13,MATCH(EPS!I300,GWP!$B$2:$B$13,0))</f>
        <v>0</v>
      </c>
      <c r="L300" s="4">
        <f t="shared" si="9"/>
        <v>0</v>
      </c>
    </row>
    <row r="301" spans="1:12" hidden="1">
      <c r="A301" t="s">
        <v>319</v>
      </c>
      <c r="B301" t="s">
        <v>1</v>
      </c>
      <c r="C301" t="s">
        <v>1716</v>
      </c>
      <c r="D301" t="s">
        <v>1706</v>
      </c>
      <c r="E301" t="s">
        <v>1704</v>
      </c>
      <c r="F301" t="s">
        <v>1751</v>
      </c>
      <c r="H301" t="str">
        <f>INDEX('Vensim Variables'!$B:$B,MATCH(EPS!$B301,'Vensim Variables'!$A:$A,0))</f>
        <v>g pollutant</v>
      </c>
      <c r="I301" t="str">
        <f t="shared" si="8"/>
        <v>CO</v>
      </c>
      <c r="J301">
        <f>INDEX(NoSettings!$C:$C,MATCH(EPS!$A301,NoSettings!$A:$A,0))</f>
        <v>0</v>
      </c>
      <c r="K301">
        <f>INDEX(GWP!$C$2:$C$13,MATCH(EPS!I301,GWP!$B$2:$B$13,0))</f>
        <v>0</v>
      </c>
      <c r="L301" s="4">
        <f t="shared" si="9"/>
        <v>0</v>
      </c>
    </row>
    <row r="302" spans="1:12" hidden="1">
      <c r="A302" t="s">
        <v>320</v>
      </c>
      <c r="B302" t="s">
        <v>1</v>
      </c>
      <c r="C302" t="s">
        <v>1716</v>
      </c>
      <c r="D302" t="s">
        <v>1707</v>
      </c>
      <c r="E302" t="s">
        <v>1703</v>
      </c>
      <c r="F302" t="s">
        <v>1742</v>
      </c>
      <c r="H302" t="str">
        <f>INDEX('Vensim Variables'!$B:$B,MATCH(EPS!$B302,'Vensim Variables'!$A:$A,0))</f>
        <v>g pollutant</v>
      </c>
      <c r="I302" t="str">
        <f t="shared" si="8"/>
        <v>NOx</v>
      </c>
      <c r="J302">
        <f>INDEX(NoSettings!$C:$C,MATCH(EPS!$A302,NoSettings!$A:$A,0))</f>
        <v>0</v>
      </c>
      <c r="K302">
        <f>INDEX(GWP!$C$2:$C$13,MATCH(EPS!I302,GWP!$B$2:$B$13,0))</f>
        <v>0</v>
      </c>
      <c r="L302" s="4">
        <f t="shared" si="9"/>
        <v>0</v>
      </c>
    </row>
    <row r="303" spans="1:12" hidden="1">
      <c r="A303" t="s">
        <v>321</v>
      </c>
      <c r="B303" t="s">
        <v>1</v>
      </c>
      <c r="C303" t="s">
        <v>1716</v>
      </c>
      <c r="D303" t="s">
        <v>1707</v>
      </c>
      <c r="E303" t="s">
        <v>1703</v>
      </c>
      <c r="F303" t="s">
        <v>1743</v>
      </c>
      <c r="H303" t="str">
        <f>INDEX('Vensim Variables'!$B:$B,MATCH(EPS!$B303,'Vensim Variables'!$A:$A,0))</f>
        <v>g pollutant</v>
      </c>
      <c r="I303" t="str">
        <f t="shared" si="8"/>
        <v>NOx</v>
      </c>
      <c r="J303">
        <f>INDEX(NoSettings!$C:$C,MATCH(EPS!$A303,NoSettings!$A:$A,0))</f>
        <v>1117840000</v>
      </c>
      <c r="K303">
        <f>INDEX(GWP!$C$2:$C$13,MATCH(EPS!I303,GWP!$B$2:$B$13,0))</f>
        <v>0</v>
      </c>
      <c r="L303" s="4">
        <f t="shared" si="9"/>
        <v>0</v>
      </c>
    </row>
    <row r="304" spans="1:12" hidden="1">
      <c r="A304" t="s">
        <v>322</v>
      </c>
      <c r="B304" t="s">
        <v>1</v>
      </c>
      <c r="C304" t="s">
        <v>1716</v>
      </c>
      <c r="D304" t="s">
        <v>1707</v>
      </c>
      <c r="E304" t="s">
        <v>1703</v>
      </c>
      <c r="F304" t="s">
        <v>1744</v>
      </c>
      <c r="H304" t="str">
        <f>INDEX('Vensim Variables'!$B:$B,MATCH(EPS!$B304,'Vensim Variables'!$A:$A,0))</f>
        <v>g pollutant</v>
      </c>
      <c r="I304" t="str">
        <f t="shared" si="8"/>
        <v>NOx</v>
      </c>
      <c r="J304">
        <f>INDEX(NoSettings!$C:$C,MATCH(EPS!$A304,NoSettings!$A:$A,0))</f>
        <v>2230070000</v>
      </c>
      <c r="K304">
        <f>INDEX(GWP!$C$2:$C$13,MATCH(EPS!I304,GWP!$B$2:$B$13,0))</f>
        <v>0</v>
      </c>
      <c r="L304" s="4">
        <f t="shared" si="9"/>
        <v>0</v>
      </c>
    </row>
    <row r="305" spans="1:12" hidden="1">
      <c r="A305" t="s">
        <v>323</v>
      </c>
      <c r="B305" t="s">
        <v>1</v>
      </c>
      <c r="C305" t="s">
        <v>1716</v>
      </c>
      <c r="D305" t="s">
        <v>1707</v>
      </c>
      <c r="E305" t="s">
        <v>1703</v>
      </c>
      <c r="F305" t="s">
        <v>1745</v>
      </c>
      <c r="H305" t="str">
        <f>INDEX('Vensim Variables'!$B:$B,MATCH(EPS!$B305,'Vensim Variables'!$A:$A,0))</f>
        <v>g pollutant</v>
      </c>
      <c r="I305" t="str">
        <f t="shared" si="8"/>
        <v>NOx</v>
      </c>
      <c r="J305">
        <f>INDEX(NoSettings!$C:$C,MATCH(EPS!$A305,NoSettings!$A:$A,0))</f>
        <v>73776100000</v>
      </c>
      <c r="K305">
        <f>INDEX(GWP!$C$2:$C$13,MATCH(EPS!I305,GWP!$B$2:$B$13,0))</f>
        <v>0</v>
      </c>
      <c r="L305" s="4">
        <f t="shared" si="9"/>
        <v>0</v>
      </c>
    </row>
    <row r="306" spans="1:12" hidden="1">
      <c r="A306" t="s">
        <v>324</v>
      </c>
      <c r="B306" t="s">
        <v>1</v>
      </c>
      <c r="C306" t="s">
        <v>1716</v>
      </c>
      <c r="D306" t="s">
        <v>1707</v>
      </c>
      <c r="E306" t="s">
        <v>1703</v>
      </c>
      <c r="F306" t="s">
        <v>1746</v>
      </c>
      <c r="H306" t="str">
        <f>INDEX('Vensim Variables'!$B:$B,MATCH(EPS!$B306,'Vensim Variables'!$A:$A,0))</f>
        <v>g pollutant</v>
      </c>
      <c r="I306" t="str">
        <f t="shared" si="8"/>
        <v>NOx</v>
      </c>
      <c r="J306">
        <f>INDEX(NoSettings!$C:$C,MATCH(EPS!$A306,NoSettings!$A:$A,0))</f>
        <v>187088000</v>
      </c>
      <c r="K306">
        <f>INDEX(GWP!$C$2:$C$13,MATCH(EPS!I306,GWP!$B$2:$B$13,0))</f>
        <v>0</v>
      </c>
      <c r="L306" s="4">
        <f t="shared" si="9"/>
        <v>0</v>
      </c>
    </row>
    <row r="307" spans="1:12" hidden="1">
      <c r="A307" t="s">
        <v>325</v>
      </c>
      <c r="B307" t="s">
        <v>1</v>
      </c>
      <c r="C307" t="s">
        <v>1716</v>
      </c>
      <c r="D307" t="s">
        <v>1707</v>
      </c>
      <c r="E307" t="s">
        <v>1703</v>
      </c>
      <c r="F307" t="s">
        <v>1747</v>
      </c>
      <c r="H307" t="str">
        <f>INDEX('Vensim Variables'!$B:$B,MATCH(EPS!$B307,'Vensim Variables'!$A:$A,0))</f>
        <v>g pollutant</v>
      </c>
      <c r="I307" t="str">
        <f t="shared" si="8"/>
        <v>NOx</v>
      </c>
      <c r="J307">
        <f>INDEX(NoSettings!$C:$C,MATCH(EPS!$A307,NoSettings!$A:$A,0))</f>
        <v>2295410000</v>
      </c>
      <c r="K307">
        <f>INDEX(GWP!$C$2:$C$13,MATCH(EPS!I307,GWP!$B$2:$B$13,0))</f>
        <v>0</v>
      </c>
      <c r="L307" s="4">
        <f t="shared" si="9"/>
        <v>0</v>
      </c>
    </row>
    <row r="308" spans="1:12" hidden="1">
      <c r="A308" t="s">
        <v>326</v>
      </c>
      <c r="B308" t="s">
        <v>1</v>
      </c>
      <c r="C308" t="s">
        <v>1716</v>
      </c>
      <c r="D308" t="s">
        <v>1707</v>
      </c>
      <c r="E308" t="s">
        <v>1703</v>
      </c>
      <c r="F308" t="s">
        <v>1748</v>
      </c>
      <c r="H308" t="str">
        <f>INDEX('Vensim Variables'!$B:$B,MATCH(EPS!$B308,'Vensim Variables'!$A:$A,0))</f>
        <v>g pollutant</v>
      </c>
      <c r="I308" t="str">
        <f t="shared" si="8"/>
        <v>NOx</v>
      </c>
      <c r="J308">
        <f>INDEX(NoSettings!$C:$C,MATCH(EPS!$A308,NoSettings!$A:$A,0))</f>
        <v>0</v>
      </c>
      <c r="K308">
        <f>INDEX(GWP!$C$2:$C$13,MATCH(EPS!I308,GWP!$B$2:$B$13,0))</f>
        <v>0</v>
      </c>
      <c r="L308" s="4">
        <f t="shared" si="9"/>
        <v>0</v>
      </c>
    </row>
    <row r="309" spans="1:12" hidden="1">
      <c r="A309" t="s">
        <v>327</v>
      </c>
      <c r="B309" t="s">
        <v>1</v>
      </c>
      <c r="C309" t="s">
        <v>1716</v>
      </c>
      <c r="D309" t="s">
        <v>1707</v>
      </c>
      <c r="E309" t="s">
        <v>1703</v>
      </c>
      <c r="F309" t="s">
        <v>1749</v>
      </c>
      <c r="H309" t="str">
        <f>INDEX('Vensim Variables'!$B:$B,MATCH(EPS!$B309,'Vensim Variables'!$A:$A,0))</f>
        <v>g pollutant</v>
      </c>
      <c r="I309" t="str">
        <f t="shared" si="8"/>
        <v>NOx</v>
      </c>
      <c r="J309">
        <f>INDEX(NoSettings!$C:$C,MATCH(EPS!$A309,NoSettings!$A:$A,0))</f>
        <v>0</v>
      </c>
      <c r="K309">
        <f>INDEX(GWP!$C$2:$C$13,MATCH(EPS!I309,GWP!$B$2:$B$13,0))</f>
        <v>0</v>
      </c>
      <c r="L309" s="4">
        <f t="shared" si="9"/>
        <v>0</v>
      </c>
    </row>
    <row r="310" spans="1:12" hidden="1">
      <c r="A310" t="s">
        <v>328</v>
      </c>
      <c r="B310" t="s">
        <v>1</v>
      </c>
      <c r="C310" t="s">
        <v>1716</v>
      </c>
      <c r="D310" t="s">
        <v>1707</v>
      </c>
      <c r="E310" t="s">
        <v>1703</v>
      </c>
      <c r="F310" t="s">
        <v>1750</v>
      </c>
      <c r="H310" t="str">
        <f>INDEX('Vensim Variables'!$B:$B,MATCH(EPS!$B310,'Vensim Variables'!$A:$A,0))</f>
        <v>g pollutant</v>
      </c>
      <c r="I310" t="str">
        <f t="shared" si="8"/>
        <v>NOx</v>
      </c>
      <c r="J310">
        <f>INDEX(NoSettings!$C:$C,MATCH(EPS!$A310,NoSettings!$A:$A,0))</f>
        <v>129569000</v>
      </c>
      <c r="K310">
        <f>INDEX(GWP!$C$2:$C$13,MATCH(EPS!I310,GWP!$B$2:$B$13,0))</f>
        <v>0</v>
      </c>
      <c r="L310" s="4">
        <f t="shared" si="9"/>
        <v>0</v>
      </c>
    </row>
    <row r="311" spans="1:12" hidden="1">
      <c r="A311" t="s">
        <v>329</v>
      </c>
      <c r="B311" t="s">
        <v>1</v>
      </c>
      <c r="C311" t="s">
        <v>1716</v>
      </c>
      <c r="D311" t="s">
        <v>1707</v>
      </c>
      <c r="E311" t="s">
        <v>1703</v>
      </c>
      <c r="F311" t="s">
        <v>1751</v>
      </c>
      <c r="H311" t="str">
        <f>INDEX('Vensim Variables'!$B:$B,MATCH(EPS!$B311,'Vensim Variables'!$A:$A,0))</f>
        <v>g pollutant</v>
      </c>
      <c r="I311" t="str">
        <f t="shared" si="8"/>
        <v>NOx</v>
      </c>
      <c r="J311">
        <f>INDEX(NoSettings!$C:$C,MATCH(EPS!$A311,NoSettings!$A:$A,0))</f>
        <v>0</v>
      </c>
      <c r="K311">
        <f>INDEX(GWP!$C$2:$C$13,MATCH(EPS!I311,GWP!$B$2:$B$13,0))</f>
        <v>0</v>
      </c>
      <c r="L311" s="4">
        <f t="shared" si="9"/>
        <v>0</v>
      </c>
    </row>
    <row r="312" spans="1:12" hidden="1">
      <c r="A312" t="s">
        <v>330</v>
      </c>
      <c r="B312" t="s">
        <v>1</v>
      </c>
      <c r="C312" t="s">
        <v>1716</v>
      </c>
      <c r="D312" t="s">
        <v>1707</v>
      </c>
      <c r="E312" t="s">
        <v>1704</v>
      </c>
      <c r="F312" t="s">
        <v>1742</v>
      </c>
      <c r="H312" t="str">
        <f>INDEX('Vensim Variables'!$B:$B,MATCH(EPS!$B312,'Vensim Variables'!$A:$A,0))</f>
        <v>g pollutant</v>
      </c>
      <c r="I312" t="str">
        <f t="shared" si="8"/>
        <v>NOx</v>
      </c>
      <c r="J312">
        <f>INDEX(NoSettings!$C:$C,MATCH(EPS!$A312,NoSettings!$A:$A,0))</f>
        <v>0</v>
      </c>
      <c r="K312">
        <f>INDEX(GWP!$C$2:$C$13,MATCH(EPS!I312,GWP!$B$2:$B$13,0))</f>
        <v>0</v>
      </c>
      <c r="L312" s="4">
        <f t="shared" si="9"/>
        <v>0</v>
      </c>
    </row>
    <row r="313" spans="1:12" hidden="1">
      <c r="A313" t="s">
        <v>331</v>
      </c>
      <c r="B313" t="s">
        <v>1</v>
      </c>
      <c r="C313" t="s">
        <v>1716</v>
      </c>
      <c r="D313" t="s">
        <v>1707</v>
      </c>
      <c r="E313" t="s">
        <v>1704</v>
      </c>
      <c r="F313" t="s">
        <v>1743</v>
      </c>
      <c r="H313" t="str">
        <f>INDEX('Vensim Variables'!$B:$B,MATCH(EPS!$B313,'Vensim Variables'!$A:$A,0))</f>
        <v>g pollutant</v>
      </c>
      <c r="I313" t="str">
        <f t="shared" si="8"/>
        <v>NOx</v>
      </c>
      <c r="J313">
        <f>INDEX(NoSettings!$C:$C,MATCH(EPS!$A313,NoSettings!$A:$A,0))</f>
        <v>2240590000</v>
      </c>
      <c r="K313">
        <f>INDEX(GWP!$C$2:$C$13,MATCH(EPS!I313,GWP!$B$2:$B$13,0))</f>
        <v>0</v>
      </c>
      <c r="L313" s="4">
        <f t="shared" si="9"/>
        <v>0</v>
      </c>
    </row>
    <row r="314" spans="1:12" hidden="1">
      <c r="A314" t="s">
        <v>332</v>
      </c>
      <c r="B314" t="s">
        <v>1</v>
      </c>
      <c r="C314" t="s">
        <v>1716</v>
      </c>
      <c r="D314" t="s">
        <v>1707</v>
      </c>
      <c r="E314" t="s">
        <v>1704</v>
      </c>
      <c r="F314" t="s">
        <v>1744</v>
      </c>
      <c r="H314" t="str">
        <f>INDEX('Vensim Variables'!$B:$B,MATCH(EPS!$B314,'Vensim Variables'!$A:$A,0))</f>
        <v>g pollutant</v>
      </c>
      <c r="I314" t="str">
        <f t="shared" si="8"/>
        <v>NOx</v>
      </c>
      <c r="J314">
        <f>INDEX(NoSettings!$C:$C,MATCH(EPS!$A314,NoSettings!$A:$A,0))</f>
        <v>2004630000</v>
      </c>
      <c r="K314">
        <f>INDEX(GWP!$C$2:$C$13,MATCH(EPS!I314,GWP!$B$2:$B$13,0))</f>
        <v>0</v>
      </c>
      <c r="L314" s="4">
        <f t="shared" si="9"/>
        <v>0</v>
      </c>
    </row>
    <row r="315" spans="1:12" hidden="1">
      <c r="A315" t="s">
        <v>333</v>
      </c>
      <c r="B315" t="s">
        <v>1</v>
      </c>
      <c r="C315" t="s">
        <v>1716</v>
      </c>
      <c r="D315" t="s">
        <v>1707</v>
      </c>
      <c r="E315" t="s">
        <v>1704</v>
      </c>
      <c r="F315" t="s">
        <v>1745</v>
      </c>
      <c r="H315" t="str">
        <f>INDEX('Vensim Variables'!$B:$B,MATCH(EPS!$B315,'Vensim Variables'!$A:$A,0))</f>
        <v>g pollutant</v>
      </c>
      <c r="I315" t="str">
        <f t="shared" si="8"/>
        <v>NOx</v>
      </c>
      <c r="J315">
        <f>INDEX(NoSettings!$C:$C,MATCH(EPS!$A315,NoSettings!$A:$A,0))</f>
        <v>1129040000000</v>
      </c>
      <c r="K315">
        <f>INDEX(GWP!$C$2:$C$13,MATCH(EPS!I315,GWP!$B$2:$B$13,0))</f>
        <v>0</v>
      </c>
      <c r="L315" s="4">
        <f t="shared" si="9"/>
        <v>0</v>
      </c>
    </row>
    <row r="316" spans="1:12" hidden="1">
      <c r="A316" t="s">
        <v>334</v>
      </c>
      <c r="B316" t="s">
        <v>1</v>
      </c>
      <c r="C316" t="s">
        <v>1716</v>
      </c>
      <c r="D316" t="s">
        <v>1707</v>
      </c>
      <c r="E316" t="s">
        <v>1704</v>
      </c>
      <c r="F316" t="s">
        <v>1746</v>
      </c>
      <c r="H316" t="str">
        <f>INDEX('Vensim Variables'!$B:$B,MATCH(EPS!$B316,'Vensim Variables'!$A:$A,0))</f>
        <v>g pollutant</v>
      </c>
      <c r="I316" t="str">
        <f t="shared" si="8"/>
        <v>NOx</v>
      </c>
      <c r="J316">
        <f>INDEX(NoSettings!$C:$C,MATCH(EPS!$A316,NoSettings!$A:$A,0))</f>
        <v>168175000</v>
      </c>
      <c r="K316">
        <f>INDEX(GWP!$C$2:$C$13,MATCH(EPS!I316,GWP!$B$2:$B$13,0))</f>
        <v>0</v>
      </c>
      <c r="L316" s="4">
        <f t="shared" si="9"/>
        <v>0</v>
      </c>
    </row>
    <row r="317" spans="1:12" hidden="1">
      <c r="A317" t="s">
        <v>335</v>
      </c>
      <c r="B317" t="s">
        <v>1</v>
      </c>
      <c r="C317" t="s">
        <v>1716</v>
      </c>
      <c r="D317" t="s">
        <v>1707</v>
      </c>
      <c r="E317" t="s">
        <v>1704</v>
      </c>
      <c r="F317" t="s">
        <v>1747</v>
      </c>
      <c r="H317" t="str">
        <f>INDEX('Vensim Variables'!$B:$B,MATCH(EPS!$B317,'Vensim Variables'!$A:$A,0))</f>
        <v>g pollutant</v>
      </c>
      <c r="I317" t="str">
        <f t="shared" si="8"/>
        <v>NOx</v>
      </c>
      <c r="J317">
        <f>INDEX(NoSettings!$C:$C,MATCH(EPS!$A317,NoSettings!$A:$A,0))</f>
        <v>35128100000</v>
      </c>
      <c r="K317">
        <f>INDEX(GWP!$C$2:$C$13,MATCH(EPS!I317,GWP!$B$2:$B$13,0))</f>
        <v>0</v>
      </c>
      <c r="L317" s="4">
        <f t="shared" si="9"/>
        <v>0</v>
      </c>
    </row>
    <row r="318" spans="1:12" hidden="1">
      <c r="A318" t="s">
        <v>336</v>
      </c>
      <c r="B318" t="s">
        <v>1</v>
      </c>
      <c r="C318" t="s">
        <v>1716</v>
      </c>
      <c r="D318" t="s">
        <v>1707</v>
      </c>
      <c r="E318" t="s">
        <v>1704</v>
      </c>
      <c r="F318" t="s">
        <v>1748</v>
      </c>
      <c r="H318" t="str">
        <f>INDEX('Vensim Variables'!$B:$B,MATCH(EPS!$B318,'Vensim Variables'!$A:$A,0))</f>
        <v>g pollutant</v>
      </c>
      <c r="I318" t="str">
        <f t="shared" si="8"/>
        <v>NOx</v>
      </c>
      <c r="J318">
        <f>INDEX(NoSettings!$C:$C,MATCH(EPS!$A318,NoSettings!$A:$A,0))</f>
        <v>0</v>
      </c>
      <c r="K318">
        <f>INDEX(GWP!$C$2:$C$13,MATCH(EPS!I318,GWP!$B$2:$B$13,0))</f>
        <v>0</v>
      </c>
      <c r="L318" s="4">
        <f t="shared" si="9"/>
        <v>0</v>
      </c>
    </row>
    <row r="319" spans="1:12" hidden="1">
      <c r="A319" t="s">
        <v>337</v>
      </c>
      <c r="B319" t="s">
        <v>1</v>
      </c>
      <c r="C319" t="s">
        <v>1716</v>
      </c>
      <c r="D319" t="s">
        <v>1707</v>
      </c>
      <c r="E319" t="s">
        <v>1704</v>
      </c>
      <c r="F319" t="s">
        <v>1749</v>
      </c>
      <c r="H319" t="str">
        <f>INDEX('Vensim Variables'!$B:$B,MATCH(EPS!$B319,'Vensim Variables'!$A:$A,0))</f>
        <v>g pollutant</v>
      </c>
      <c r="I319" t="str">
        <f t="shared" si="8"/>
        <v>NOx</v>
      </c>
      <c r="J319">
        <f>INDEX(NoSettings!$C:$C,MATCH(EPS!$A319,NoSettings!$A:$A,0))</f>
        <v>0</v>
      </c>
      <c r="K319">
        <f>INDEX(GWP!$C$2:$C$13,MATCH(EPS!I319,GWP!$B$2:$B$13,0))</f>
        <v>0</v>
      </c>
      <c r="L319" s="4">
        <f t="shared" si="9"/>
        <v>0</v>
      </c>
    </row>
    <row r="320" spans="1:12" hidden="1">
      <c r="A320" t="s">
        <v>338</v>
      </c>
      <c r="B320" t="s">
        <v>1</v>
      </c>
      <c r="C320" t="s">
        <v>1716</v>
      </c>
      <c r="D320" t="s">
        <v>1707</v>
      </c>
      <c r="E320" t="s">
        <v>1704</v>
      </c>
      <c r="F320" t="s">
        <v>1750</v>
      </c>
      <c r="H320" t="str">
        <f>INDEX('Vensim Variables'!$B:$B,MATCH(EPS!$B320,'Vensim Variables'!$A:$A,0))</f>
        <v>g pollutant</v>
      </c>
      <c r="I320" t="str">
        <f t="shared" si="8"/>
        <v>NOx</v>
      </c>
      <c r="J320">
        <f>INDEX(NoSettings!$C:$C,MATCH(EPS!$A320,NoSettings!$A:$A,0))</f>
        <v>413533000</v>
      </c>
      <c r="K320">
        <f>INDEX(GWP!$C$2:$C$13,MATCH(EPS!I320,GWP!$B$2:$B$13,0))</f>
        <v>0</v>
      </c>
      <c r="L320" s="4">
        <f t="shared" si="9"/>
        <v>0</v>
      </c>
    </row>
    <row r="321" spans="1:12" hidden="1">
      <c r="A321" t="s">
        <v>339</v>
      </c>
      <c r="B321" t="s">
        <v>1</v>
      </c>
      <c r="C321" t="s">
        <v>1716</v>
      </c>
      <c r="D321" t="s">
        <v>1707</v>
      </c>
      <c r="E321" t="s">
        <v>1704</v>
      </c>
      <c r="F321" t="s">
        <v>1751</v>
      </c>
      <c r="H321" t="str">
        <f>INDEX('Vensim Variables'!$B:$B,MATCH(EPS!$B321,'Vensim Variables'!$A:$A,0))</f>
        <v>g pollutant</v>
      </c>
      <c r="I321" t="str">
        <f t="shared" si="8"/>
        <v>NOx</v>
      </c>
      <c r="J321">
        <f>INDEX(NoSettings!$C:$C,MATCH(EPS!$A321,NoSettings!$A:$A,0))</f>
        <v>0</v>
      </c>
      <c r="K321">
        <f>INDEX(GWP!$C$2:$C$13,MATCH(EPS!I321,GWP!$B$2:$B$13,0))</f>
        <v>0</v>
      </c>
      <c r="L321" s="4">
        <f t="shared" si="9"/>
        <v>0</v>
      </c>
    </row>
    <row r="322" spans="1:12" hidden="1">
      <c r="A322" t="s">
        <v>340</v>
      </c>
      <c r="B322" t="s">
        <v>1</v>
      </c>
      <c r="C322" t="s">
        <v>1716</v>
      </c>
      <c r="D322" t="s">
        <v>1708</v>
      </c>
      <c r="E322" t="s">
        <v>1703</v>
      </c>
      <c r="F322" t="s">
        <v>1742</v>
      </c>
      <c r="H322" t="str">
        <f>INDEX('Vensim Variables'!$B:$B,MATCH(EPS!$B322,'Vensim Variables'!$A:$A,0))</f>
        <v>g pollutant</v>
      </c>
      <c r="I322" t="str">
        <f t="shared" si="8"/>
        <v>PM10</v>
      </c>
      <c r="J322">
        <f>INDEX(NoSettings!$C:$C,MATCH(EPS!$A322,NoSettings!$A:$A,0))</f>
        <v>0</v>
      </c>
      <c r="K322">
        <f>INDEX(GWP!$C$2:$C$13,MATCH(EPS!I322,GWP!$B$2:$B$13,0))</f>
        <v>0</v>
      </c>
      <c r="L322" s="4">
        <f t="shared" si="9"/>
        <v>0</v>
      </c>
    </row>
    <row r="323" spans="1:12" hidden="1">
      <c r="A323" t="s">
        <v>341</v>
      </c>
      <c r="B323" t="s">
        <v>1</v>
      </c>
      <c r="C323" t="s">
        <v>1716</v>
      </c>
      <c r="D323" t="s">
        <v>1708</v>
      </c>
      <c r="E323" t="s">
        <v>1703</v>
      </c>
      <c r="F323" t="s">
        <v>1743</v>
      </c>
      <c r="H323" t="str">
        <f>INDEX('Vensim Variables'!$B:$B,MATCH(EPS!$B323,'Vensim Variables'!$A:$A,0))</f>
        <v>g pollutant</v>
      </c>
      <c r="I323" t="str">
        <f t="shared" ref="I323:I386" si="10">IF(OR(C323="CO2",C323="CH4",C323="N2O",C323="F gases",C323="VOC",C323="CO",C323="NOx",C323="PM10",C323="PM25",C323="SOx",C323="BC",C323="OC"),C323,IF(OR(D323="CO2",D323="CH4",D323="N2O",D323="F gases",D323="VOC",D323="CO",D323="NOx",D323="PM10",D323="PM25",D323="SOx",D323="BC",D323="OC"),D323,IF(OR(E323="CO2",E323="CH4",E323="N2O",E323="F gases",E323="VOC",E323="CO",E323="NOx",E323="PM10",E323="PM25",E323="SOx",E323="BC",E323="OC"),E323,"NA")))</f>
        <v>PM10</v>
      </c>
      <c r="J323">
        <f>INDEX(NoSettings!$C:$C,MATCH(EPS!$A323,NoSettings!$A:$A,0))</f>
        <v>100768000</v>
      </c>
      <c r="K323">
        <f>INDEX(GWP!$C$2:$C$13,MATCH(EPS!I323,GWP!$B$2:$B$13,0))</f>
        <v>0</v>
      </c>
      <c r="L323" s="4">
        <f t="shared" ref="L323:L386" si="11">IF(H323="g pollutant",K323*J323/10^12,IF(H323="MMTCO2e",J323,IF(H323="MWh",J323,0)))</f>
        <v>0</v>
      </c>
    </row>
    <row r="324" spans="1:12" hidden="1">
      <c r="A324" t="s">
        <v>342</v>
      </c>
      <c r="B324" t="s">
        <v>1</v>
      </c>
      <c r="C324" t="s">
        <v>1716</v>
      </c>
      <c r="D324" t="s">
        <v>1708</v>
      </c>
      <c r="E324" t="s">
        <v>1703</v>
      </c>
      <c r="F324" t="s">
        <v>1744</v>
      </c>
      <c r="H324" t="str">
        <f>INDEX('Vensim Variables'!$B:$B,MATCH(EPS!$B324,'Vensim Variables'!$A:$A,0))</f>
        <v>g pollutant</v>
      </c>
      <c r="I324" t="str">
        <f t="shared" si="10"/>
        <v>PM10</v>
      </c>
      <c r="J324">
        <f>INDEX(NoSettings!$C:$C,MATCH(EPS!$A324,NoSettings!$A:$A,0))</f>
        <v>245566000</v>
      </c>
      <c r="K324">
        <f>INDEX(GWP!$C$2:$C$13,MATCH(EPS!I324,GWP!$B$2:$B$13,0))</f>
        <v>0</v>
      </c>
      <c r="L324" s="4">
        <f t="shared" si="11"/>
        <v>0</v>
      </c>
    </row>
    <row r="325" spans="1:12" hidden="1">
      <c r="A325" t="s">
        <v>343</v>
      </c>
      <c r="B325" t="s">
        <v>1</v>
      </c>
      <c r="C325" t="s">
        <v>1716</v>
      </c>
      <c r="D325" t="s">
        <v>1708</v>
      </c>
      <c r="E325" t="s">
        <v>1703</v>
      </c>
      <c r="F325" t="s">
        <v>1745</v>
      </c>
      <c r="H325" t="str">
        <f>INDEX('Vensim Variables'!$B:$B,MATCH(EPS!$B325,'Vensim Variables'!$A:$A,0))</f>
        <v>g pollutant</v>
      </c>
      <c r="I325" t="str">
        <f t="shared" si="10"/>
        <v>PM10</v>
      </c>
      <c r="J325">
        <f>INDEX(NoSettings!$C:$C,MATCH(EPS!$A325,NoSettings!$A:$A,0))</f>
        <v>3740810000</v>
      </c>
      <c r="K325">
        <f>INDEX(GWP!$C$2:$C$13,MATCH(EPS!I325,GWP!$B$2:$B$13,0))</f>
        <v>0</v>
      </c>
      <c r="L325" s="4">
        <f t="shared" si="11"/>
        <v>0</v>
      </c>
    </row>
    <row r="326" spans="1:12" hidden="1">
      <c r="A326" t="s">
        <v>344</v>
      </c>
      <c r="B326" t="s">
        <v>1</v>
      </c>
      <c r="C326" t="s">
        <v>1716</v>
      </c>
      <c r="D326" t="s">
        <v>1708</v>
      </c>
      <c r="E326" t="s">
        <v>1703</v>
      </c>
      <c r="F326" t="s">
        <v>1746</v>
      </c>
      <c r="H326" t="str">
        <f>INDEX('Vensim Variables'!$B:$B,MATCH(EPS!$B326,'Vensim Variables'!$A:$A,0))</f>
        <v>g pollutant</v>
      </c>
      <c r="I326" t="str">
        <f t="shared" si="10"/>
        <v>PM10</v>
      </c>
      <c r="J326">
        <f>INDEX(NoSettings!$C:$C,MATCH(EPS!$A326,NoSettings!$A:$A,0))</f>
        <v>20601400</v>
      </c>
      <c r="K326">
        <f>INDEX(GWP!$C$2:$C$13,MATCH(EPS!I326,GWP!$B$2:$B$13,0))</f>
        <v>0</v>
      </c>
      <c r="L326" s="4">
        <f t="shared" si="11"/>
        <v>0</v>
      </c>
    </row>
    <row r="327" spans="1:12" hidden="1">
      <c r="A327" t="s">
        <v>345</v>
      </c>
      <c r="B327" t="s">
        <v>1</v>
      </c>
      <c r="C327" t="s">
        <v>1716</v>
      </c>
      <c r="D327" t="s">
        <v>1708</v>
      </c>
      <c r="E327" t="s">
        <v>1703</v>
      </c>
      <c r="F327" t="s">
        <v>1747</v>
      </c>
      <c r="H327" t="str">
        <f>INDEX('Vensim Variables'!$B:$B,MATCH(EPS!$B327,'Vensim Variables'!$A:$A,0))</f>
        <v>g pollutant</v>
      </c>
      <c r="I327" t="str">
        <f t="shared" si="10"/>
        <v>PM10</v>
      </c>
      <c r="J327">
        <f>INDEX(NoSettings!$C:$C,MATCH(EPS!$A327,NoSettings!$A:$A,0))</f>
        <v>116389000</v>
      </c>
      <c r="K327">
        <f>INDEX(GWP!$C$2:$C$13,MATCH(EPS!I327,GWP!$B$2:$B$13,0))</f>
        <v>0</v>
      </c>
      <c r="L327" s="4">
        <f t="shared" si="11"/>
        <v>0</v>
      </c>
    </row>
    <row r="328" spans="1:12" hidden="1">
      <c r="A328" t="s">
        <v>346</v>
      </c>
      <c r="B328" t="s">
        <v>1</v>
      </c>
      <c r="C328" t="s">
        <v>1716</v>
      </c>
      <c r="D328" t="s">
        <v>1708</v>
      </c>
      <c r="E328" t="s">
        <v>1703</v>
      </c>
      <c r="F328" t="s">
        <v>1748</v>
      </c>
      <c r="H328" t="str">
        <f>INDEX('Vensim Variables'!$B:$B,MATCH(EPS!$B328,'Vensim Variables'!$A:$A,0))</f>
        <v>g pollutant</v>
      </c>
      <c r="I328" t="str">
        <f t="shared" si="10"/>
        <v>PM10</v>
      </c>
      <c r="J328">
        <f>INDEX(NoSettings!$C:$C,MATCH(EPS!$A328,NoSettings!$A:$A,0))</f>
        <v>0</v>
      </c>
      <c r="K328">
        <f>INDEX(GWP!$C$2:$C$13,MATCH(EPS!I328,GWP!$B$2:$B$13,0))</f>
        <v>0</v>
      </c>
      <c r="L328" s="4">
        <f t="shared" si="11"/>
        <v>0</v>
      </c>
    </row>
    <row r="329" spans="1:12" hidden="1">
      <c r="A329" t="s">
        <v>347</v>
      </c>
      <c r="B329" t="s">
        <v>1</v>
      </c>
      <c r="C329" t="s">
        <v>1716</v>
      </c>
      <c r="D329" t="s">
        <v>1708</v>
      </c>
      <c r="E329" t="s">
        <v>1703</v>
      </c>
      <c r="F329" t="s">
        <v>1749</v>
      </c>
      <c r="H329" t="str">
        <f>INDEX('Vensim Variables'!$B:$B,MATCH(EPS!$B329,'Vensim Variables'!$A:$A,0))</f>
        <v>g pollutant</v>
      </c>
      <c r="I329" t="str">
        <f t="shared" si="10"/>
        <v>PM10</v>
      </c>
      <c r="J329">
        <f>INDEX(NoSettings!$C:$C,MATCH(EPS!$A329,NoSettings!$A:$A,0))</f>
        <v>0</v>
      </c>
      <c r="K329">
        <f>INDEX(GWP!$C$2:$C$13,MATCH(EPS!I329,GWP!$B$2:$B$13,0))</f>
        <v>0</v>
      </c>
      <c r="L329" s="4">
        <f t="shared" si="11"/>
        <v>0</v>
      </c>
    </row>
    <row r="330" spans="1:12" hidden="1">
      <c r="A330" t="s">
        <v>348</v>
      </c>
      <c r="B330" t="s">
        <v>1</v>
      </c>
      <c r="C330" t="s">
        <v>1716</v>
      </c>
      <c r="D330" t="s">
        <v>1708</v>
      </c>
      <c r="E330" t="s">
        <v>1703</v>
      </c>
      <c r="F330" t="s">
        <v>1750</v>
      </c>
      <c r="H330" t="str">
        <f>INDEX('Vensim Variables'!$B:$B,MATCH(EPS!$B330,'Vensim Variables'!$A:$A,0))</f>
        <v>g pollutant</v>
      </c>
      <c r="I330" t="str">
        <f t="shared" si="10"/>
        <v>PM10</v>
      </c>
      <c r="J330">
        <f>INDEX(NoSettings!$C:$C,MATCH(EPS!$A330,NoSettings!$A:$A,0))</f>
        <v>435643</v>
      </c>
      <c r="K330">
        <f>INDEX(GWP!$C$2:$C$13,MATCH(EPS!I330,GWP!$B$2:$B$13,0))</f>
        <v>0</v>
      </c>
      <c r="L330" s="4">
        <f t="shared" si="11"/>
        <v>0</v>
      </c>
    </row>
    <row r="331" spans="1:12" hidden="1">
      <c r="A331" t="s">
        <v>349</v>
      </c>
      <c r="B331" t="s">
        <v>1</v>
      </c>
      <c r="C331" t="s">
        <v>1716</v>
      </c>
      <c r="D331" t="s">
        <v>1708</v>
      </c>
      <c r="E331" t="s">
        <v>1703</v>
      </c>
      <c r="F331" t="s">
        <v>1751</v>
      </c>
      <c r="H331" t="str">
        <f>INDEX('Vensim Variables'!$B:$B,MATCH(EPS!$B331,'Vensim Variables'!$A:$A,0))</f>
        <v>g pollutant</v>
      </c>
      <c r="I331" t="str">
        <f t="shared" si="10"/>
        <v>PM10</v>
      </c>
      <c r="J331">
        <f>INDEX(NoSettings!$C:$C,MATCH(EPS!$A331,NoSettings!$A:$A,0))</f>
        <v>0</v>
      </c>
      <c r="K331">
        <f>INDEX(GWP!$C$2:$C$13,MATCH(EPS!I331,GWP!$B$2:$B$13,0))</f>
        <v>0</v>
      </c>
      <c r="L331" s="4">
        <f t="shared" si="11"/>
        <v>0</v>
      </c>
    </row>
    <row r="332" spans="1:12" hidden="1">
      <c r="A332" t="s">
        <v>350</v>
      </c>
      <c r="B332" t="s">
        <v>1</v>
      </c>
      <c r="C332" t="s">
        <v>1716</v>
      </c>
      <c r="D332" t="s">
        <v>1708</v>
      </c>
      <c r="E332" t="s">
        <v>1704</v>
      </c>
      <c r="F332" t="s">
        <v>1742</v>
      </c>
      <c r="H332" t="str">
        <f>INDEX('Vensim Variables'!$B:$B,MATCH(EPS!$B332,'Vensim Variables'!$A:$A,0))</f>
        <v>g pollutant</v>
      </c>
      <c r="I332" t="str">
        <f t="shared" si="10"/>
        <v>PM10</v>
      </c>
      <c r="J332">
        <f>INDEX(NoSettings!$C:$C,MATCH(EPS!$A332,NoSettings!$A:$A,0))</f>
        <v>0</v>
      </c>
      <c r="K332">
        <f>INDEX(GWP!$C$2:$C$13,MATCH(EPS!I332,GWP!$B$2:$B$13,0))</f>
        <v>0</v>
      </c>
      <c r="L332" s="4">
        <f t="shared" si="11"/>
        <v>0</v>
      </c>
    </row>
    <row r="333" spans="1:12" hidden="1">
      <c r="A333" t="s">
        <v>351</v>
      </c>
      <c r="B333" t="s">
        <v>1</v>
      </c>
      <c r="C333" t="s">
        <v>1716</v>
      </c>
      <c r="D333" t="s">
        <v>1708</v>
      </c>
      <c r="E333" t="s">
        <v>1704</v>
      </c>
      <c r="F333" t="s">
        <v>1743</v>
      </c>
      <c r="H333" t="str">
        <f>INDEX('Vensim Variables'!$B:$B,MATCH(EPS!$B333,'Vensim Variables'!$A:$A,0))</f>
        <v>g pollutant</v>
      </c>
      <c r="I333" t="str">
        <f t="shared" si="10"/>
        <v>PM10</v>
      </c>
      <c r="J333">
        <f>INDEX(NoSettings!$C:$C,MATCH(EPS!$A333,NoSettings!$A:$A,0))</f>
        <v>201979000</v>
      </c>
      <c r="K333">
        <f>INDEX(GWP!$C$2:$C$13,MATCH(EPS!I333,GWP!$B$2:$B$13,0))</f>
        <v>0</v>
      </c>
      <c r="L333" s="4">
        <f t="shared" si="11"/>
        <v>0</v>
      </c>
    </row>
    <row r="334" spans="1:12" hidden="1">
      <c r="A334" t="s">
        <v>352</v>
      </c>
      <c r="B334" t="s">
        <v>1</v>
      </c>
      <c r="C334" t="s">
        <v>1716</v>
      </c>
      <c r="D334" t="s">
        <v>1708</v>
      </c>
      <c r="E334" t="s">
        <v>1704</v>
      </c>
      <c r="F334" t="s">
        <v>1744</v>
      </c>
      <c r="H334" t="str">
        <f>INDEX('Vensim Variables'!$B:$B,MATCH(EPS!$B334,'Vensim Variables'!$A:$A,0))</f>
        <v>g pollutant</v>
      </c>
      <c r="I334" t="str">
        <f t="shared" si="10"/>
        <v>PM10</v>
      </c>
      <c r="J334">
        <f>INDEX(NoSettings!$C:$C,MATCH(EPS!$A334,NoSettings!$A:$A,0))</f>
        <v>220742000</v>
      </c>
      <c r="K334">
        <f>INDEX(GWP!$C$2:$C$13,MATCH(EPS!I334,GWP!$B$2:$B$13,0))</f>
        <v>0</v>
      </c>
      <c r="L334" s="4">
        <f t="shared" si="11"/>
        <v>0</v>
      </c>
    </row>
    <row r="335" spans="1:12" hidden="1">
      <c r="A335" t="s">
        <v>353</v>
      </c>
      <c r="B335" t="s">
        <v>1</v>
      </c>
      <c r="C335" t="s">
        <v>1716</v>
      </c>
      <c r="D335" t="s">
        <v>1708</v>
      </c>
      <c r="E335" t="s">
        <v>1704</v>
      </c>
      <c r="F335" t="s">
        <v>1745</v>
      </c>
      <c r="H335" t="str">
        <f>INDEX('Vensim Variables'!$B:$B,MATCH(EPS!$B335,'Vensim Variables'!$A:$A,0))</f>
        <v>g pollutant</v>
      </c>
      <c r="I335" t="str">
        <f t="shared" si="10"/>
        <v>PM10</v>
      </c>
      <c r="J335">
        <f>INDEX(NoSettings!$C:$C,MATCH(EPS!$A335,NoSettings!$A:$A,0))</f>
        <v>57248000000</v>
      </c>
      <c r="K335">
        <f>INDEX(GWP!$C$2:$C$13,MATCH(EPS!I335,GWP!$B$2:$B$13,0))</f>
        <v>0</v>
      </c>
      <c r="L335" s="4">
        <f t="shared" si="11"/>
        <v>0</v>
      </c>
    </row>
    <row r="336" spans="1:12" hidden="1">
      <c r="A336" t="s">
        <v>354</v>
      </c>
      <c r="B336" t="s">
        <v>1</v>
      </c>
      <c r="C336" t="s">
        <v>1716</v>
      </c>
      <c r="D336" t="s">
        <v>1708</v>
      </c>
      <c r="E336" t="s">
        <v>1704</v>
      </c>
      <c r="F336" t="s">
        <v>1746</v>
      </c>
      <c r="H336" t="str">
        <f>INDEX('Vensim Variables'!$B:$B,MATCH(EPS!$B336,'Vensim Variables'!$A:$A,0))</f>
        <v>g pollutant</v>
      </c>
      <c r="I336" t="str">
        <f t="shared" si="10"/>
        <v>PM10</v>
      </c>
      <c r="J336">
        <f>INDEX(NoSettings!$C:$C,MATCH(EPS!$A336,NoSettings!$A:$A,0))</f>
        <v>18518700</v>
      </c>
      <c r="K336">
        <f>INDEX(GWP!$C$2:$C$13,MATCH(EPS!I336,GWP!$B$2:$B$13,0))</f>
        <v>0</v>
      </c>
      <c r="L336" s="4">
        <f t="shared" si="11"/>
        <v>0</v>
      </c>
    </row>
    <row r="337" spans="1:12" hidden="1">
      <c r="A337" t="s">
        <v>355</v>
      </c>
      <c r="B337" t="s">
        <v>1</v>
      </c>
      <c r="C337" t="s">
        <v>1716</v>
      </c>
      <c r="D337" t="s">
        <v>1708</v>
      </c>
      <c r="E337" t="s">
        <v>1704</v>
      </c>
      <c r="F337" t="s">
        <v>1747</v>
      </c>
      <c r="H337" t="str">
        <f>INDEX('Vensim Variables'!$B:$B,MATCH(EPS!$B337,'Vensim Variables'!$A:$A,0))</f>
        <v>g pollutant</v>
      </c>
      <c r="I337" t="str">
        <f t="shared" si="10"/>
        <v>PM10</v>
      </c>
      <c r="J337">
        <f>INDEX(NoSettings!$C:$C,MATCH(EPS!$A337,NoSettings!$A:$A,0))</f>
        <v>1781170000</v>
      </c>
      <c r="K337">
        <f>INDEX(GWP!$C$2:$C$13,MATCH(EPS!I337,GWP!$B$2:$B$13,0))</f>
        <v>0</v>
      </c>
      <c r="L337" s="4">
        <f t="shared" si="11"/>
        <v>0</v>
      </c>
    </row>
    <row r="338" spans="1:12" hidden="1">
      <c r="A338" t="s">
        <v>356</v>
      </c>
      <c r="B338" t="s">
        <v>1</v>
      </c>
      <c r="C338" t="s">
        <v>1716</v>
      </c>
      <c r="D338" t="s">
        <v>1708</v>
      </c>
      <c r="E338" t="s">
        <v>1704</v>
      </c>
      <c r="F338" t="s">
        <v>1748</v>
      </c>
      <c r="H338" t="str">
        <f>INDEX('Vensim Variables'!$B:$B,MATCH(EPS!$B338,'Vensim Variables'!$A:$A,0))</f>
        <v>g pollutant</v>
      </c>
      <c r="I338" t="str">
        <f t="shared" si="10"/>
        <v>PM10</v>
      </c>
      <c r="J338">
        <f>INDEX(NoSettings!$C:$C,MATCH(EPS!$A338,NoSettings!$A:$A,0))</f>
        <v>0</v>
      </c>
      <c r="K338">
        <f>INDEX(GWP!$C$2:$C$13,MATCH(EPS!I338,GWP!$B$2:$B$13,0))</f>
        <v>0</v>
      </c>
      <c r="L338" s="4">
        <f t="shared" si="11"/>
        <v>0</v>
      </c>
    </row>
    <row r="339" spans="1:12" hidden="1">
      <c r="A339" t="s">
        <v>357</v>
      </c>
      <c r="B339" t="s">
        <v>1</v>
      </c>
      <c r="C339" t="s">
        <v>1716</v>
      </c>
      <c r="D339" t="s">
        <v>1708</v>
      </c>
      <c r="E339" t="s">
        <v>1704</v>
      </c>
      <c r="F339" t="s">
        <v>1749</v>
      </c>
      <c r="H339" t="str">
        <f>INDEX('Vensim Variables'!$B:$B,MATCH(EPS!$B339,'Vensim Variables'!$A:$A,0))</f>
        <v>g pollutant</v>
      </c>
      <c r="I339" t="str">
        <f t="shared" si="10"/>
        <v>PM10</v>
      </c>
      <c r="J339">
        <f>INDEX(NoSettings!$C:$C,MATCH(EPS!$A339,NoSettings!$A:$A,0))</f>
        <v>0</v>
      </c>
      <c r="K339">
        <f>INDEX(GWP!$C$2:$C$13,MATCH(EPS!I339,GWP!$B$2:$B$13,0))</f>
        <v>0</v>
      </c>
      <c r="L339" s="4">
        <f t="shared" si="11"/>
        <v>0</v>
      </c>
    </row>
    <row r="340" spans="1:12" hidden="1">
      <c r="A340" t="s">
        <v>358</v>
      </c>
      <c r="B340" t="s">
        <v>1</v>
      </c>
      <c r="C340" t="s">
        <v>1716</v>
      </c>
      <c r="D340" t="s">
        <v>1708</v>
      </c>
      <c r="E340" t="s">
        <v>1704</v>
      </c>
      <c r="F340" t="s">
        <v>1750</v>
      </c>
      <c r="H340" t="str">
        <f>INDEX('Vensim Variables'!$B:$B,MATCH(EPS!$B340,'Vensim Variables'!$A:$A,0))</f>
        <v>g pollutant</v>
      </c>
      <c r="I340" t="str">
        <f t="shared" si="10"/>
        <v>PM10</v>
      </c>
      <c r="J340">
        <f>INDEX(NoSettings!$C:$C,MATCH(EPS!$A340,NoSettings!$A:$A,0))</f>
        <v>1390400</v>
      </c>
      <c r="K340">
        <f>INDEX(GWP!$C$2:$C$13,MATCH(EPS!I340,GWP!$B$2:$B$13,0))</f>
        <v>0</v>
      </c>
      <c r="L340" s="4">
        <f t="shared" si="11"/>
        <v>0</v>
      </c>
    </row>
    <row r="341" spans="1:12" hidden="1">
      <c r="A341" t="s">
        <v>359</v>
      </c>
      <c r="B341" t="s">
        <v>1</v>
      </c>
      <c r="C341" t="s">
        <v>1716</v>
      </c>
      <c r="D341" t="s">
        <v>1708</v>
      </c>
      <c r="E341" t="s">
        <v>1704</v>
      </c>
      <c r="F341" t="s">
        <v>1751</v>
      </c>
      <c r="H341" t="str">
        <f>INDEX('Vensim Variables'!$B:$B,MATCH(EPS!$B341,'Vensim Variables'!$A:$A,0))</f>
        <v>g pollutant</v>
      </c>
      <c r="I341" t="str">
        <f t="shared" si="10"/>
        <v>PM10</v>
      </c>
      <c r="J341">
        <f>INDEX(NoSettings!$C:$C,MATCH(EPS!$A341,NoSettings!$A:$A,0))</f>
        <v>0</v>
      </c>
      <c r="K341">
        <f>INDEX(GWP!$C$2:$C$13,MATCH(EPS!I341,GWP!$B$2:$B$13,0))</f>
        <v>0</v>
      </c>
      <c r="L341" s="4">
        <f t="shared" si="11"/>
        <v>0</v>
      </c>
    </row>
    <row r="342" spans="1:12" hidden="1">
      <c r="A342" t="s">
        <v>360</v>
      </c>
      <c r="B342" t="s">
        <v>1</v>
      </c>
      <c r="C342" t="s">
        <v>1716</v>
      </c>
      <c r="D342" t="s">
        <v>1709</v>
      </c>
      <c r="E342" t="s">
        <v>1703</v>
      </c>
      <c r="F342" t="s">
        <v>1742</v>
      </c>
      <c r="H342" t="str">
        <f>INDEX('Vensim Variables'!$B:$B,MATCH(EPS!$B342,'Vensim Variables'!$A:$A,0))</f>
        <v>g pollutant</v>
      </c>
      <c r="I342" t="str">
        <f t="shared" si="10"/>
        <v>PM25</v>
      </c>
      <c r="J342">
        <f>INDEX(NoSettings!$C:$C,MATCH(EPS!$A342,NoSettings!$A:$A,0))</f>
        <v>0</v>
      </c>
      <c r="K342">
        <f>INDEX(GWP!$C$2:$C$13,MATCH(EPS!I342,GWP!$B$2:$B$13,0))</f>
        <v>0</v>
      </c>
      <c r="L342" s="4">
        <f t="shared" si="11"/>
        <v>0</v>
      </c>
    </row>
    <row r="343" spans="1:12" hidden="1">
      <c r="A343" t="s">
        <v>361</v>
      </c>
      <c r="B343" t="s">
        <v>1</v>
      </c>
      <c r="C343" t="s">
        <v>1716</v>
      </c>
      <c r="D343" t="s">
        <v>1709</v>
      </c>
      <c r="E343" t="s">
        <v>1703</v>
      </c>
      <c r="F343" t="s">
        <v>1743</v>
      </c>
      <c r="H343" t="str">
        <f>INDEX('Vensim Variables'!$B:$B,MATCH(EPS!$B343,'Vensim Variables'!$A:$A,0))</f>
        <v>g pollutant</v>
      </c>
      <c r="I343" t="str">
        <f t="shared" si="10"/>
        <v>PM25</v>
      </c>
      <c r="J343">
        <f>INDEX(NoSettings!$C:$C,MATCH(EPS!$A343,NoSettings!$A:$A,0))</f>
        <v>49144100</v>
      </c>
      <c r="K343">
        <f>INDEX(GWP!$C$2:$C$13,MATCH(EPS!I343,GWP!$B$2:$B$13,0))</f>
        <v>0</v>
      </c>
      <c r="L343" s="4">
        <f t="shared" si="11"/>
        <v>0</v>
      </c>
    </row>
    <row r="344" spans="1:12" hidden="1">
      <c r="A344" t="s">
        <v>362</v>
      </c>
      <c r="B344" t="s">
        <v>1</v>
      </c>
      <c r="C344" t="s">
        <v>1716</v>
      </c>
      <c r="D344" t="s">
        <v>1709</v>
      </c>
      <c r="E344" t="s">
        <v>1703</v>
      </c>
      <c r="F344" t="s">
        <v>1744</v>
      </c>
      <c r="H344" t="str">
        <f>INDEX('Vensim Variables'!$B:$B,MATCH(EPS!$B344,'Vensim Variables'!$A:$A,0))</f>
        <v>g pollutant</v>
      </c>
      <c r="I344" t="str">
        <f t="shared" si="10"/>
        <v>PM25</v>
      </c>
      <c r="J344">
        <f>INDEX(NoSettings!$C:$C,MATCH(EPS!$A344,NoSettings!$A:$A,0))</f>
        <v>73254500</v>
      </c>
      <c r="K344">
        <f>INDEX(GWP!$C$2:$C$13,MATCH(EPS!I344,GWP!$B$2:$B$13,0))</f>
        <v>0</v>
      </c>
      <c r="L344" s="4">
        <f t="shared" si="11"/>
        <v>0</v>
      </c>
    </row>
    <row r="345" spans="1:12" hidden="1">
      <c r="A345" t="s">
        <v>363</v>
      </c>
      <c r="B345" t="s">
        <v>1</v>
      </c>
      <c r="C345" t="s">
        <v>1716</v>
      </c>
      <c r="D345" t="s">
        <v>1709</v>
      </c>
      <c r="E345" t="s">
        <v>1703</v>
      </c>
      <c r="F345" t="s">
        <v>1745</v>
      </c>
      <c r="H345" t="str">
        <f>INDEX('Vensim Variables'!$B:$B,MATCH(EPS!$B345,'Vensim Variables'!$A:$A,0))</f>
        <v>g pollutant</v>
      </c>
      <c r="I345" t="str">
        <f t="shared" si="10"/>
        <v>PM25</v>
      </c>
      <c r="J345">
        <f>INDEX(NoSettings!$C:$C,MATCH(EPS!$A345,NoSettings!$A:$A,0))</f>
        <v>2212000000</v>
      </c>
      <c r="K345">
        <f>INDEX(GWP!$C$2:$C$13,MATCH(EPS!I345,GWP!$B$2:$B$13,0))</f>
        <v>0</v>
      </c>
      <c r="L345" s="4">
        <f t="shared" si="11"/>
        <v>0</v>
      </c>
    </row>
    <row r="346" spans="1:12" hidden="1">
      <c r="A346" t="s">
        <v>364</v>
      </c>
      <c r="B346" t="s">
        <v>1</v>
      </c>
      <c r="C346" t="s">
        <v>1716</v>
      </c>
      <c r="D346" t="s">
        <v>1709</v>
      </c>
      <c r="E346" t="s">
        <v>1703</v>
      </c>
      <c r="F346" t="s">
        <v>1746</v>
      </c>
      <c r="H346" t="str">
        <f>INDEX('Vensim Variables'!$B:$B,MATCH(EPS!$B346,'Vensim Variables'!$A:$A,0))</f>
        <v>g pollutant</v>
      </c>
      <c r="I346" t="str">
        <f t="shared" si="10"/>
        <v>PM25</v>
      </c>
      <c r="J346">
        <f>INDEX(NoSettings!$C:$C,MATCH(EPS!$A346,NoSettings!$A:$A,0))</f>
        <v>6145560</v>
      </c>
      <c r="K346">
        <f>INDEX(GWP!$C$2:$C$13,MATCH(EPS!I346,GWP!$B$2:$B$13,0))</f>
        <v>0</v>
      </c>
      <c r="L346" s="4">
        <f t="shared" si="11"/>
        <v>0</v>
      </c>
    </row>
    <row r="347" spans="1:12" hidden="1">
      <c r="A347" t="s">
        <v>365</v>
      </c>
      <c r="B347" t="s">
        <v>1</v>
      </c>
      <c r="C347" t="s">
        <v>1716</v>
      </c>
      <c r="D347" t="s">
        <v>1709</v>
      </c>
      <c r="E347" t="s">
        <v>1703</v>
      </c>
      <c r="F347" t="s">
        <v>1747</v>
      </c>
      <c r="H347" t="str">
        <f>INDEX('Vensim Variables'!$B:$B,MATCH(EPS!$B347,'Vensim Variables'!$A:$A,0))</f>
        <v>g pollutant</v>
      </c>
      <c r="I347" t="str">
        <f t="shared" si="10"/>
        <v>PM25</v>
      </c>
      <c r="J347">
        <f>INDEX(NoSettings!$C:$C,MATCH(EPS!$A347,NoSettings!$A:$A,0))</f>
        <v>68822400</v>
      </c>
      <c r="K347">
        <f>INDEX(GWP!$C$2:$C$13,MATCH(EPS!I347,GWP!$B$2:$B$13,0))</f>
        <v>0</v>
      </c>
      <c r="L347" s="4">
        <f t="shared" si="11"/>
        <v>0</v>
      </c>
    </row>
    <row r="348" spans="1:12" hidden="1">
      <c r="A348" t="s">
        <v>366</v>
      </c>
      <c r="B348" t="s">
        <v>1</v>
      </c>
      <c r="C348" t="s">
        <v>1716</v>
      </c>
      <c r="D348" t="s">
        <v>1709</v>
      </c>
      <c r="E348" t="s">
        <v>1703</v>
      </c>
      <c r="F348" t="s">
        <v>1748</v>
      </c>
      <c r="H348" t="str">
        <f>INDEX('Vensim Variables'!$B:$B,MATCH(EPS!$B348,'Vensim Variables'!$A:$A,0))</f>
        <v>g pollutant</v>
      </c>
      <c r="I348" t="str">
        <f t="shared" si="10"/>
        <v>PM25</v>
      </c>
      <c r="J348">
        <f>INDEX(NoSettings!$C:$C,MATCH(EPS!$A348,NoSettings!$A:$A,0))</f>
        <v>0</v>
      </c>
      <c r="K348">
        <f>INDEX(GWP!$C$2:$C$13,MATCH(EPS!I348,GWP!$B$2:$B$13,0))</f>
        <v>0</v>
      </c>
      <c r="L348" s="4">
        <f t="shared" si="11"/>
        <v>0</v>
      </c>
    </row>
    <row r="349" spans="1:12" hidden="1">
      <c r="A349" t="s">
        <v>367</v>
      </c>
      <c r="B349" t="s">
        <v>1</v>
      </c>
      <c r="C349" t="s">
        <v>1716</v>
      </c>
      <c r="D349" t="s">
        <v>1709</v>
      </c>
      <c r="E349" t="s">
        <v>1703</v>
      </c>
      <c r="F349" t="s">
        <v>1749</v>
      </c>
      <c r="H349" t="str">
        <f>INDEX('Vensim Variables'!$B:$B,MATCH(EPS!$B349,'Vensim Variables'!$A:$A,0))</f>
        <v>g pollutant</v>
      </c>
      <c r="I349" t="str">
        <f t="shared" si="10"/>
        <v>PM25</v>
      </c>
      <c r="J349">
        <f>INDEX(NoSettings!$C:$C,MATCH(EPS!$A349,NoSettings!$A:$A,0))</f>
        <v>0</v>
      </c>
      <c r="K349">
        <f>INDEX(GWP!$C$2:$C$13,MATCH(EPS!I349,GWP!$B$2:$B$13,0))</f>
        <v>0</v>
      </c>
      <c r="L349" s="4">
        <f t="shared" si="11"/>
        <v>0</v>
      </c>
    </row>
    <row r="350" spans="1:12" hidden="1">
      <c r="A350" t="s">
        <v>368</v>
      </c>
      <c r="B350" t="s">
        <v>1</v>
      </c>
      <c r="C350" t="s">
        <v>1716</v>
      </c>
      <c r="D350" t="s">
        <v>1709</v>
      </c>
      <c r="E350" t="s">
        <v>1703</v>
      </c>
      <c r="F350" t="s">
        <v>1750</v>
      </c>
      <c r="H350" t="str">
        <f>INDEX('Vensim Variables'!$B:$B,MATCH(EPS!$B350,'Vensim Variables'!$A:$A,0))</f>
        <v>g pollutant</v>
      </c>
      <c r="I350" t="str">
        <f t="shared" si="10"/>
        <v>PM25</v>
      </c>
      <c r="J350">
        <f>INDEX(NoSettings!$C:$C,MATCH(EPS!$A350,NoSettings!$A:$A,0))</f>
        <v>212871</v>
      </c>
      <c r="K350">
        <f>INDEX(GWP!$C$2:$C$13,MATCH(EPS!I350,GWP!$B$2:$B$13,0))</f>
        <v>0</v>
      </c>
      <c r="L350" s="4">
        <f t="shared" si="11"/>
        <v>0</v>
      </c>
    </row>
    <row r="351" spans="1:12" hidden="1">
      <c r="A351" t="s">
        <v>369</v>
      </c>
      <c r="B351" t="s">
        <v>1</v>
      </c>
      <c r="C351" t="s">
        <v>1716</v>
      </c>
      <c r="D351" t="s">
        <v>1709</v>
      </c>
      <c r="E351" t="s">
        <v>1703</v>
      </c>
      <c r="F351" t="s">
        <v>1751</v>
      </c>
      <c r="H351" t="str">
        <f>INDEX('Vensim Variables'!$B:$B,MATCH(EPS!$B351,'Vensim Variables'!$A:$A,0))</f>
        <v>g pollutant</v>
      </c>
      <c r="I351" t="str">
        <f t="shared" si="10"/>
        <v>PM25</v>
      </c>
      <c r="J351">
        <f>INDEX(NoSettings!$C:$C,MATCH(EPS!$A351,NoSettings!$A:$A,0))</f>
        <v>0</v>
      </c>
      <c r="K351">
        <f>INDEX(GWP!$C$2:$C$13,MATCH(EPS!I351,GWP!$B$2:$B$13,0))</f>
        <v>0</v>
      </c>
      <c r="L351" s="4">
        <f t="shared" si="11"/>
        <v>0</v>
      </c>
    </row>
    <row r="352" spans="1:12" hidden="1">
      <c r="A352" t="s">
        <v>370</v>
      </c>
      <c r="B352" t="s">
        <v>1</v>
      </c>
      <c r="C352" t="s">
        <v>1716</v>
      </c>
      <c r="D352" t="s">
        <v>1709</v>
      </c>
      <c r="E352" t="s">
        <v>1704</v>
      </c>
      <c r="F352" t="s">
        <v>1742</v>
      </c>
      <c r="H352" t="str">
        <f>INDEX('Vensim Variables'!$B:$B,MATCH(EPS!$B352,'Vensim Variables'!$A:$A,0))</f>
        <v>g pollutant</v>
      </c>
      <c r="I352" t="str">
        <f t="shared" si="10"/>
        <v>PM25</v>
      </c>
      <c r="J352">
        <f>INDEX(NoSettings!$C:$C,MATCH(EPS!$A352,NoSettings!$A:$A,0))</f>
        <v>0</v>
      </c>
      <c r="K352">
        <f>INDEX(GWP!$C$2:$C$13,MATCH(EPS!I352,GWP!$B$2:$B$13,0))</f>
        <v>0</v>
      </c>
      <c r="L352" s="4">
        <f t="shared" si="11"/>
        <v>0</v>
      </c>
    </row>
    <row r="353" spans="1:12" hidden="1">
      <c r="A353" t="s">
        <v>371</v>
      </c>
      <c r="B353" t="s">
        <v>1</v>
      </c>
      <c r="C353" t="s">
        <v>1716</v>
      </c>
      <c r="D353" t="s">
        <v>1709</v>
      </c>
      <c r="E353" t="s">
        <v>1704</v>
      </c>
      <c r="F353" t="s">
        <v>1743</v>
      </c>
      <c r="H353" t="str">
        <f>INDEX('Vensim Variables'!$B:$B,MATCH(EPS!$B353,'Vensim Variables'!$A:$A,0))</f>
        <v>g pollutant</v>
      </c>
      <c r="I353" t="str">
        <f t="shared" si="10"/>
        <v>PM25</v>
      </c>
      <c r="J353">
        <f>INDEX(NoSettings!$C:$C,MATCH(EPS!$A353,NoSettings!$A:$A,0))</f>
        <v>98504000</v>
      </c>
      <c r="K353">
        <f>INDEX(GWP!$C$2:$C$13,MATCH(EPS!I353,GWP!$B$2:$B$13,0))</f>
        <v>0</v>
      </c>
      <c r="L353" s="4">
        <f t="shared" si="11"/>
        <v>0</v>
      </c>
    </row>
    <row r="354" spans="1:12" hidden="1">
      <c r="A354" t="s">
        <v>372</v>
      </c>
      <c r="B354" t="s">
        <v>1</v>
      </c>
      <c r="C354" t="s">
        <v>1716</v>
      </c>
      <c r="D354" t="s">
        <v>1709</v>
      </c>
      <c r="E354" t="s">
        <v>1704</v>
      </c>
      <c r="F354" t="s">
        <v>1744</v>
      </c>
      <c r="H354" t="str">
        <f>INDEX('Vensim Variables'!$B:$B,MATCH(EPS!$B354,'Vensim Variables'!$A:$A,0))</f>
        <v>g pollutant</v>
      </c>
      <c r="I354" t="str">
        <f t="shared" si="10"/>
        <v>PM25</v>
      </c>
      <c r="J354">
        <f>INDEX(NoSettings!$C:$C,MATCH(EPS!$A354,NoSettings!$A:$A,0))</f>
        <v>65849100</v>
      </c>
      <c r="K354">
        <f>INDEX(GWP!$C$2:$C$13,MATCH(EPS!I354,GWP!$B$2:$B$13,0))</f>
        <v>0</v>
      </c>
      <c r="L354" s="4">
        <f t="shared" si="11"/>
        <v>0</v>
      </c>
    </row>
    <row r="355" spans="1:12" hidden="1">
      <c r="A355" t="s">
        <v>373</v>
      </c>
      <c r="B355" t="s">
        <v>1</v>
      </c>
      <c r="C355" t="s">
        <v>1716</v>
      </c>
      <c r="D355" t="s">
        <v>1709</v>
      </c>
      <c r="E355" t="s">
        <v>1704</v>
      </c>
      <c r="F355" t="s">
        <v>1745</v>
      </c>
      <c r="H355" t="str">
        <f>INDEX('Vensim Variables'!$B:$B,MATCH(EPS!$B355,'Vensim Variables'!$A:$A,0))</f>
        <v>g pollutant</v>
      </c>
      <c r="I355" t="str">
        <f t="shared" si="10"/>
        <v>PM25</v>
      </c>
      <c r="J355">
        <f>INDEX(NoSettings!$C:$C,MATCH(EPS!$A355,NoSettings!$A:$A,0))</f>
        <v>33851600000</v>
      </c>
      <c r="K355">
        <f>INDEX(GWP!$C$2:$C$13,MATCH(EPS!I355,GWP!$B$2:$B$13,0))</f>
        <v>0</v>
      </c>
      <c r="L355" s="4">
        <f t="shared" si="11"/>
        <v>0</v>
      </c>
    </row>
    <row r="356" spans="1:12" hidden="1">
      <c r="A356" t="s">
        <v>374</v>
      </c>
      <c r="B356" t="s">
        <v>1</v>
      </c>
      <c r="C356" t="s">
        <v>1716</v>
      </c>
      <c r="D356" t="s">
        <v>1709</v>
      </c>
      <c r="E356" t="s">
        <v>1704</v>
      </c>
      <c r="F356" t="s">
        <v>1746</v>
      </c>
      <c r="H356" t="str">
        <f>INDEX('Vensim Variables'!$B:$B,MATCH(EPS!$B356,'Vensim Variables'!$A:$A,0))</f>
        <v>g pollutant</v>
      </c>
      <c r="I356" t="str">
        <f t="shared" si="10"/>
        <v>PM25</v>
      </c>
      <c r="J356">
        <f>INDEX(NoSettings!$C:$C,MATCH(EPS!$A356,NoSettings!$A:$A,0))</f>
        <v>5524300</v>
      </c>
      <c r="K356">
        <f>INDEX(GWP!$C$2:$C$13,MATCH(EPS!I356,GWP!$B$2:$B$13,0))</f>
        <v>0</v>
      </c>
      <c r="L356" s="4">
        <f t="shared" si="11"/>
        <v>0</v>
      </c>
    </row>
    <row r="357" spans="1:12" hidden="1">
      <c r="A357" t="s">
        <v>375</v>
      </c>
      <c r="B357" t="s">
        <v>1</v>
      </c>
      <c r="C357" t="s">
        <v>1716</v>
      </c>
      <c r="D357" t="s">
        <v>1709</v>
      </c>
      <c r="E357" t="s">
        <v>1704</v>
      </c>
      <c r="F357" t="s">
        <v>1747</v>
      </c>
      <c r="H357" t="str">
        <f>INDEX('Vensim Variables'!$B:$B,MATCH(EPS!$B357,'Vensim Variables'!$A:$A,0))</f>
        <v>g pollutant</v>
      </c>
      <c r="I357" t="str">
        <f t="shared" si="10"/>
        <v>PM25</v>
      </c>
      <c r="J357">
        <f>INDEX(NoSettings!$C:$C,MATCH(EPS!$A357,NoSettings!$A:$A,0))</f>
        <v>1053230000</v>
      </c>
      <c r="K357">
        <f>INDEX(GWP!$C$2:$C$13,MATCH(EPS!I357,GWP!$B$2:$B$13,0))</f>
        <v>0</v>
      </c>
      <c r="L357" s="4">
        <f t="shared" si="11"/>
        <v>0</v>
      </c>
    </row>
    <row r="358" spans="1:12" hidden="1">
      <c r="A358" t="s">
        <v>376</v>
      </c>
      <c r="B358" t="s">
        <v>1</v>
      </c>
      <c r="C358" t="s">
        <v>1716</v>
      </c>
      <c r="D358" t="s">
        <v>1709</v>
      </c>
      <c r="E358" t="s">
        <v>1704</v>
      </c>
      <c r="F358" t="s">
        <v>1748</v>
      </c>
      <c r="H358" t="str">
        <f>INDEX('Vensim Variables'!$B:$B,MATCH(EPS!$B358,'Vensim Variables'!$A:$A,0))</f>
        <v>g pollutant</v>
      </c>
      <c r="I358" t="str">
        <f t="shared" si="10"/>
        <v>PM25</v>
      </c>
      <c r="J358">
        <f>INDEX(NoSettings!$C:$C,MATCH(EPS!$A358,NoSettings!$A:$A,0))</f>
        <v>0</v>
      </c>
      <c r="K358">
        <f>INDEX(GWP!$C$2:$C$13,MATCH(EPS!I358,GWP!$B$2:$B$13,0))</f>
        <v>0</v>
      </c>
      <c r="L358" s="4">
        <f t="shared" si="11"/>
        <v>0</v>
      </c>
    </row>
    <row r="359" spans="1:12" hidden="1">
      <c r="A359" t="s">
        <v>377</v>
      </c>
      <c r="B359" t="s">
        <v>1</v>
      </c>
      <c r="C359" t="s">
        <v>1716</v>
      </c>
      <c r="D359" t="s">
        <v>1709</v>
      </c>
      <c r="E359" t="s">
        <v>1704</v>
      </c>
      <c r="F359" t="s">
        <v>1749</v>
      </c>
      <c r="H359" t="str">
        <f>INDEX('Vensim Variables'!$B:$B,MATCH(EPS!$B359,'Vensim Variables'!$A:$A,0))</f>
        <v>g pollutant</v>
      </c>
      <c r="I359" t="str">
        <f t="shared" si="10"/>
        <v>PM25</v>
      </c>
      <c r="J359">
        <f>INDEX(NoSettings!$C:$C,MATCH(EPS!$A359,NoSettings!$A:$A,0))</f>
        <v>0</v>
      </c>
      <c r="K359">
        <f>INDEX(GWP!$C$2:$C$13,MATCH(EPS!I359,GWP!$B$2:$B$13,0))</f>
        <v>0</v>
      </c>
      <c r="L359" s="4">
        <f t="shared" si="11"/>
        <v>0</v>
      </c>
    </row>
    <row r="360" spans="1:12" hidden="1">
      <c r="A360" t="s">
        <v>378</v>
      </c>
      <c r="B360" t="s">
        <v>1</v>
      </c>
      <c r="C360" t="s">
        <v>1716</v>
      </c>
      <c r="D360" t="s">
        <v>1709</v>
      </c>
      <c r="E360" t="s">
        <v>1704</v>
      </c>
      <c r="F360" t="s">
        <v>1750</v>
      </c>
      <c r="H360" t="str">
        <f>INDEX('Vensim Variables'!$B:$B,MATCH(EPS!$B360,'Vensim Variables'!$A:$A,0))</f>
        <v>g pollutant</v>
      </c>
      <c r="I360" t="str">
        <f t="shared" si="10"/>
        <v>PM25</v>
      </c>
      <c r="J360">
        <f>INDEX(NoSettings!$C:$C,MATCH(EPS!$A360,NoSettings!$A:$A,0))</f>
        <v>679400</v>
      </c>
      <c r="K360">
        <f>INDEX(GWP!$C$2:$C$13,MATCH(EPS!I360,GWP!$B$2:$B$13,0))</f>
        <v>0</v>
      </c>
      <c r="L360" s="4">
        <f t="shared" si="11"/>
        <v>0</v>
      </c>
    </row>
    <row r="361" spans="1:12" hidden="1">
      <c r="A361" t="s">
        <v>379</v>
      </c>
      <c r="B361" t="s">
        <v>1</v>
      </c>
      <c r="C361" t="s">
        <v>1716</v>
      </c>
      <c r="D361" t="s">
        <v>1709</v>
      </c>
      <c r="E361" t="s">
        <v>1704</v>
      </c>
      <c r="F361" t="s">
        <v>1751</v>
      </c>
      <c r="H361" t="str">
        <f>INDEX('Vensim Variables'!$B:$B,MATCH(EPS!$B361,'Vensim Variables'!$A:$A,0))</f>
        <v>g pollutant</v>
      </c>
      <c r="I361" t="str">
        <f t="shared" si="10"/>
        <v>PM25</v>
      </c>
      <c r="J361">
        <f>INDEX(NoSettings!$C:$C,MATCH(EPS!$A361,NoSettings!$A:$A,0))</f>
        <v>0</v>
      </c>
      <c r="K361">
        <f>INDEX(GWP!$C$2:$C$13,MATCH(EPS!I361,GWP!$B$2:$B$13,0))</f>
        <v>0</v>
      </c>
      <c r="L361" s="4">
        <f t="shared" si="11"/>
        <v>0</v>
      </c>
    </row>
    <row r="362" spans="1:12" hidden="1">
      <c r="A362" t="s">
        <v>380</v>
      </c>
      <c r="B362" t="s">
        <v>1</v>
      </c>
      <c r="C362" t="s">
        <v>1716</v>
      </c>
      <c r="D362" t="s">
        <v>1710</v>
      </c>
      <c r="E362" t="s">
        <v>1703</v>
      </c>
      <c r="F362" t="s">
        <v>1742</v>
      </c>
      <c r="H362" t="str">
        <f>INDEX('Vensim Variables'!$B:$B,MATCH(EPS!$B362,'Vensim Variables'!$A:$A,0))</f>
        <v>g pollutant</v>
      </c>
      <c r="I362" t="str">
        <f t="shared" si="10"/>
        <v>SOx</v>
      </c>
      <c r="J362">
        <f>INDEX(NoSettings!$C:$C,MATCH(EPS!$A362,NoSettings!$A:$A,0))</f>
        <v>0</v>
      </c>
      <c r="K362">
        <f>INDEX(GWP!$C$2:$C$13,MATCH(EPS!I362,GWP!$B$2:$B$13,0))</f>
        <v>0</v>
      </c>
      <c r="L362" s="4">
        <f t="shared" si="11"/>
        <v>0</v>
      </c>
    </row>
    <row r="363" spans="1:12" hidden="1">
      <c r="A363" t="s">
        <v>381</v>
      </c>
      <c r="B363" t="s">
        <v>1</v>
      </c>
      <c r="C363" t="s">
        <v>1716</v>
      </c>
      <c r="D363" t="s">
        <v>1710</v>
      </c>
      <c r="E363" t="s">
        <v>1703</v>
      </c>
      <c r="F363" t="s">
        <v>1743</v>
      </c>
      <c r="H363" t="str">
        <f>INDEX('Vensim Variables'!$B:$B,MATCH(EPS!$B363,'Vensim Variables'!$A:$A,0))</f>
        <v>g pollutant</v>
      </c>
      <c r="I363" t="str">
        <f t="shared" si="10"/>
        <v>SOx</v>
      </c>
      <c r="J363">
        <f>INDEX(NoSettings!$C:$C,MATCH(EPS!$A363,NoSettings!$A:$A,0))</f>
        <v>0</v>
      </c>
      <c r="K363">
        <f>INDEX(GWP!$C$2:$C$13,MATCH(EPS!I363,GWP!$B$2:$B$13,0))</f>
        <v>0</v>
      </c>
      <c r="L363" s="4">
        <f t="shared" si="11"/>
        <v>0</v>
      </c>
    </row>
    <row r="364" spans="1:12" hidden="1">
      <c r="A364" t="s">
        <v>382</v>
      </c>
      <c r="B364" t="s">
        <v>1</v>
      </c>
      <c r="C364" t="s">
        <v>1716</v>
      </c>
      <c r="D364" t="s">
        <v>1710</v>
      </c>
      <c r="E364" t="s">
        <v>1703</v>
      </c>
      <c r="F364" t="s">
        <v>1744</v>
      </c>
      <c r="H364" t="str">
        <f>INDEX('Vensim Variables'!$B:$B,MATCH(EPS!$B364,'Vensim Variables'!$A:$A,0))</f>
        <v>g pollutant</v>
      </c>
      <c r="I364" t="str">
        <f t="shared" si="10"/>
        <v>SOx</v>
      </c>
      <c r="J364">
        <f>INDEX(NoSettings!$C:$C,MATCH(EPS!$A364,NoSettings!$A:$A,0))</f>
        <v>7887650</v>
      </c>
      <c r="K364">
        <f>INDEX(GWP!$C$2:$C$13,MATCH(EPS!I364,GWP!$B$2:$B$13,0))</f>
        <v>0</v>
      </c>
      <c r="L364" s="4">
        <f t="shared" si="11"/>
        <v>0</v>
      </c>
    </row>
    <row r="365" spans="1:12" hidden="1">
      <c r="A365" t="s">
        <v>383</v>
      </c>
      <c r="B365" t="s">
        <v>1</v>
      </c>
      <c r="C365" t="s">
        <v>1716</v>
      </c>
      <c r="D365" t="s">
        <v>1710</v>
      </c>
      <c r="E365" t="s">
        <v>1703</v>
      </c>
      <c r="F365" t="s">
        <v>1745</v>
      </c>
      <c r="H365" t="str">
        <f>INDEX('Vensim Variables'!$B:$B,MATCH(EPS!$B365,'Vensim Variables'!$A:$A,0))</f>
        <v>g pollutant</v>
      </c>
      <c r="I365" t="str">
        <f t="shared" si="10"/>
        <v>SOx</v>
      </c>
      <c r="J365">
        <f>INDEX(NoSettings!$C:$C,MATCH(EPS!$A365,NoSettings!$A:$A,0))</f>
        <v>74519300</v>
      </c>
      <c r="K365">
        <f>INDEX(GWP!$C$2:$C$13,MATCH(EPS!I365,GWP!$B$2:$B$13,0))</f>
        <v>0</v>
      </c>
      <c r="L365" s="4">
        <f t="shared" si="11"/>
        <v>0</v>
      </c>
    </row>
    <row r="366" spans="1:12" hidden="1">
      <c r="A366" t="s">
        <v>384</v>
      </c>
      <c r="B366" t="s">
        <v>1</v>
      </c>
      <c r="C366" t="s">
        <v>1716</v>
      </c>
      <c r="D366" t="s">
        <v>1710</v>
      </c>
      <c r="E366" t="s">
        <v>1703</v>
      </c>
      <c r="F366" t="s">
        <v>1746</v>
      </c>
      <c r="H366" t="str">
        <f>INDEX('Vensim Variables'!$B:$B,MATCH(EPS!$B366,'Vensim Variables'!$A:$A,0))</f>
        <v>g pollutant</v>
      </c>
      <c r="I366" t="str">
        <f t="shared" si="10"/>
        <v>SOx</v>
      </c>
      <c r="J366">
        <f>INDEX(NoSettings!$C:$C,MATCH(EPS!$A366,NoSettings!$A:$A,0))</f>
        <v>661722</v>
      </c>
      <c r="K366">
        <f>INDEX(GWP!$C$2:$C$13,MATCH(EPS!I366,GWP!$B$2:$B$13,0))</f>
        <v>0</v>
      </c>
      <c r="L366" s="4">
        <f t="shared" si="11"/>
        <v>0</v>
      </c>
    </row>
    <row r="367" spans="1:12" hidden="1">
      <c r="A367" t="s">
        <v>385</v>
      </c>
      <c r="B367" t="s">
        <v>1</v>
      </c>
      <c r="C367" t="s">
        <v>1716</v>
      </c>
      <c r="D367" t="s">
        <v>1710</v>
      </c>
      <c r="E367" t="s">
        <v>1703</v>
      </c>
      <c r="F367" t="s">
        <v>1747</v>
      </c>
      <c r="H367" t="str">
        <f>INDEX('Vensim Variables'!$B:$B,MATCH(EPS!$B367,'Vensim Variables'!$A:$A,0))</f>
        <v>g pollutant</v>
      </c>
      <c r="I367" t="str">
        <f t="shared" si="10"/>
        <v>SOx</v>
      </c>
      <c r="J367">
        <f>INDEX(NoSettings!$C:$C,MATCH(EPS!$A367,NoSettings!$A:$A,0))</f>
        <v>2318530</v>
      </c>
      <c r="K367">
        <f>INDEX(GWP!$C$2:$C$13,MATCH(EPS!I367,GWP!$B$2:$B$13,0))</f>
        <v>0</v>
      </c>
      <c r="L367" s="4">
        <f t="shared" si="11"/>
        <v>0</v>
      </c>
    </row>
    <row r="368" spans="1:12" hidden="1">
      <c r="A368" t="s">
        <v>386</v>
      </c>
      <c r="B368" t="s">
        <v>1</v>
      </c>
      <c r="C368" t="s">
        <v>1716</v>
      </c>
      <c r="D368" t="s">
        <v>1710</v>
      </c>
      <c r="E368" t="s">
        <v>1703</v>
      </c>
      <c r="F368" t="s">
        <v>1748</v>
      </c>
      <c r="H368" t="str">
        <f>INDEX('Vensim Variables'!$B:$B,MATCH(EPS!$B368,'Vensim Variables'!$A:$A,0))</f>
        <v>g pollutant</v>
      </c>
      <c r="I368" t="str">
        <f t="shared" si="10"/>
        <v>SOx</v>
      </c>
      <c r="J368">
        <f>INDEX(NoSettings!$C:$C,MATCH(EPS!$A368,NoSettings!$A:$A,0))</f>
        <v>0</v>
      </c>
      <c r="K368">
        <f>INDEX(GWP!$C$2:$C$13,MATCH(EPS!I368,GWP!$B$2:$B$13,0))</f>
        <v>0</v>
      </c>
      <c r="L368" s="4">
        <f t="shared" si="11"/>
        <v>0</v>
      </c>
    </row>
    <row r="369" spans="1:12" hidden="1">
      <c r="A369" t="s">
        <v>387</v>
      </c>
      <c r="B369" t="s">
        <v>1</v>
      </c>
      <c r="C369" t="s">
        <v>1716</v>
      </c>
      <c r="D369" t="s">
        <v>1710</v>
      </c>
      <c r="E369" t="s">
        <v>1703</v>
      </c>
      <c r="F369" t="s">
        <v>1749</v>
      </c>
      <c r="H369" t="str">
        <f>INDEX('Vensim Variables'!$B:$B,MATCH(EPS!$B369,'Vensim Variables'!$A:$A,0))</f>
        <v>g pollutant</v>
      </c>
      <c r="I369" t="str">
        <f t="shared" si="10"/>
        <v>SOx</v>
      </c>
      <c r="J369">
        <f>INDEX(NoSettings!$C:$C,MATCH(EPS!$A369,NoSettings!$A:$A,0))</f>
        <v>0</v>
      </c>
      <c r="K369">
        <f>INDEX(GWP!$C$2:$C$13,MATCH(EPS!I369,GWP!$B$2:$B$13,0))</f>
        <v>0</v>
      </c>
      <c r="L369" s="4">
        <f t="shared" si="11"/>
        <v>0</v>
      </c>
    </row>
    <row r="370" spans="1:12" hidden="1">
      <c r="A370" t="s">
        <v>388</v>
      </c>
      <c r="B370" t="s">
        <v>1</v>
      </c>
      <c r="C370" t="s">
        <v>1716</v>
      </c>
      <c r="D370" t="s">
        <v>1710</v>
      </c>
      <c r="E370" t="s">
        <v>1703</v>
      </c>
      <c r="F370" t="s">
        <v>1750</v>
      </c>
      <c r="H370" t="str">
        <f>INDEX('Vensim Variables'!$B:$B,MATCH(EPS!$B370,'Vensim Variables'!$A:$A,0))</f>
        <v>g pollutant</v>
      </c>
      <c r="I370" t="str">
        <f t="shared" si="10"/>
        <v>SOx</v>
      </c>
      <c r="J370">
        <f>INDEX(NoSettings!$C:$C,MATCH(EPS!$A370,NoSettings!$A:$A,0))</f>
        <v>0</v>
      </c>
      <c r="K370">
        <f>INDEX(GWP!$C$2:$C$13,MATCH(EPS!I370,GWP!$B$2:$B$13,0))</f>
        <v>0</v>
      </c>
      <c r="L370" s="4">
        <f t="shared" si="11"/>
        <v>0</v>
      </c>
    </row>
    <row r="371" spans="1:12" hidden="1">
      <c r="A371" t="s">
        <v>389</v>
      </c>
      <c r="B371" t="s">
        <v>1</v>
      </c>
      <c r="C371" t="s">
        <v>1716</v>
      </c>
      <c r="D371" t="s">
        <v>1710</v>
      </c>
      <c r="E371" t="s">
        <v>1703</v>
      </c>
      <c r="F371" t="s">
        <v>1751</v>
      </c>
      <c r="H371" t="str">
        <f>INDEX('Vensim Variables'!$B:$B,MATCH(EPS!$B371,'Vensim Variables'!$A:$A,0))</f>
        <v>g pollutant</v>
      </c>
      <c r="I371" t="str">
        <f t="shared" si="10"/>
        <v>SOx</v>
      </c>
      <c r="J371">
        <f>INDEX(NoSettings!$C:$C,MATCH(EPS!$A371,NoSettings!$A:$A,0))</f>
        <v>0</v>
      </c>
      <c r="K371">
        <f>INDEX(GWP!$C$2:$C$13,MATCH(EPS!I371,GWP!$B$2:$B$13,0))</f>
        <v>0</v>
      </c>
      <c r="L371" s="4">
        <f t="shared" si="11"/>
        <v>0</v>
      </c>
    </row>
    <row r="372" spans="1:12" hidden="1">
      <c r="A372" t="s">
        <v>390</v>
      </c>
      <c r="B372" t="s">
        <v>1</v>
      </c>
      <c r="C372" t="s">
        <v>1716</v>
      </c>
      <c r="D372" t="s">
        <v>1710</v>
      </c>
      <c r="E372" t="s">
        <v>1704</v>
      </c>
      <c r="F372" t="s">
        <v>1742</v>
      </c>
      <c r="H372" t="str">
        <f>INDEX('Vensim Variables'!$B:$B,MATCH(EPS!$B372,'Vensim Variables'!$A:$A,0))</f>
        <v>g pollutant</v>
      </c>
      <c r="I372" t="str">
        <f t="shared" si="10"/>
        <v>SOx</v>
      </c>
      <c r="J372">
        <f>INDEX(NoSettings!$C:$C,MATCH(EPS!$A372,NoSettings!$A:$A,0))</f>
        <v>0</v>
      </c>
      <c r="K372">
        <f>INDEX(GWP!$C$2:$C$13,MATCH(EPS!I372,GWP!$B$2:$B$13,0))</f>
        <v>0</v>
      </c>
      <c r="L372" s="4">
        <f t="shared" si="11"/>
        <v>0</v>
      </c>
    </row>
    <row r="373" spans="1:12" hidden="1">
      <c r="A373" t="s">
        <v>391</v>
      </c>
      <c r="B373" t="s">
        <v>1</v>
      </c>
      <c r="C373" t="s">
        <v>1716</v>
      </c>
      <c r="D373" t="s">
        <v>1710</v>
      </c>
      <c r="E373" t="s">
        <v>1704</v>
      </c>
      <c r="F373" t="s">
        <v>1743</v>
      </c>
      <c r="H373" t="str">
        <f>INDEX('Vensim Variables'!$B:$B,MATCH(EPS!$B373,'Vensim Variables'!$A:$A,0))</f>
        <v>g pollutant</v>
      </c>
      <c r="I373" t="str">
        <f t="shared" si="10"/>
        <v>SOx</v>
      </c>
      <c r="J373">
        <f>INDEX(NoSettings!$C:$C,MATCH(EPS!$A373,NoSettings!$A:$A,0))</f>
        <v>0</v>
      </c>
      <c r="K373">
        <f>INDEX(GWP!$C$2:$C$13,MATCH(EPS!I373,GWP!$B$2:$B$13,0))</f>
        <v>0</v>
      </c>
      <c r="L373" s="4">
        <f t="shared" si="11"/>
        <v>0</v>
      </c>
    </row>
    <row r="374" spans="1:12" hidden="1">
      <c r="A374" t="s">
        <v>392</v>
      </c>
      <c r="B374" t="s">
        <v>1</v>
      </c>
      <c r="C374" t="s">
        <v>1716</v>
      </c>
      <c r="D374" t="s">
        <v>1710</v>
      </c>
      <c r="E374" t="s">
        <v>1704</v>
      </c>
      <c r="F374" t="s">
        <v>1744</v>
      </c>
      <c r="H374" t="str">
        <f>INDEX('Vensim Variables'!$B:$B,MATCH(EPS!$B374,'Vensim Variables'!$A:$A,0))</f>
        <v>g pollutant</v>
      </c>
      <c r="I374" t="str">
        <f t="shared" si="10"/>
        <v>SOx</v>
      </c>
      <c r="J374">
        <f>INDEX(NoSettings!$C:$C,MATCH(EPS!$A374,NoSettings!$A:$A,0))</f>
        <v>7090280</v>
      </c>
      <c r="K374">
        <f>INDEX(GWP!$C$2:$C$13,MATCH(EPS!I374,GWP!$B$2:$B$13,0))</f>
        <v>0</v>
      </c>
      <c r="L374" s="4">
        <f t="shared" si="11"/>
        <v>0</v>
      </c>
    </row>
    <row r="375" spans="1:12" hidden="1">
      <c r="A375" t="s">
        <v>393</v>
      </c>
      <c r="B375" t="s">
        <v>1</v>
      </c>
      <c r="C375" t="s">
        <v>1716</v>
      </c>
      <c r="D375" t="s">
        <v>1710</v>
      </c>
      <c r="E375" t="s">
        <v>1704</v>
      </c>
      <c r="F375" t="s">
        <v>1745</v>
      </c>
      <c r="H375" t="str">
        <f>INDEX('Vensim Variables'!$B:$B,MATCH(EPS!$B375,'Vensim Variables'!$A:$A,0))</f>
        <v>g pollutant</v>
      </c>
      <c r="I375" t="str">
        <f t="shared" si="10"/>
        <v>SOx</v>
      </c>
      <c r="J375">
        <f>INDEX(NoSettings!$C:$C,MATCH(EPS!$A375,NoSettings!$A:$A,0))</f>
        <v>1140420000</v>
      </c>
      <c r="K375">
        <f>INDEX(GWP!$C$2:$C$13,MATCH(EPS!I375,GWP!$B$2:$B$13,0))</f>
        <v>0</v>
      </c>
      <c r="L375" s="4">
        <f t="shared" si="11"/>
        <v>0</v>
      </c>
    </row>
    <row r="376" spans="1:12" hidden="1">
      <c r="A376" t="s">
        <v>394</v>
      </c>
      <c r="B376" t="s">
        <v>1</v>
      </c>
      <c r="C376" t="s">
        <v>1716</v>
      </c>
      <c r="D376" t="s">
        <v>1710</v>
      </c>
      <c r="E376" t="s">
        <v>1704</v>
      </c>
      <c r="F376" t="s">
        <v>1746</v>
      </c>
      <c r="H376" t="str">
        <f>INDEX('Vensim Variables'!$B:$B,MATCH(EPS!$B376,'Vensim Variables'!$A:$A,0))</f>
        <v>g pollutant</v>
      </c>
      <c r="I376" t="str">
        <f t="shared" si="10"/>
        <v>SOx</v>
      </c>
      <c r="J376">
        <f>INDEX(NoSettings!$C:$C,MATCH(EPS!$A376,NoSettings!$A:$A,0))</f>
        <v>594827</v>
      </c>
      <c r="K376">
        <f>INDEX(GWP!$C$2:$C$13,MATCH(EPS!I376,GWP!$B$2:$B$13,0))</f>
        <v>0</v>
      </c>
      <c r="L376" s="4">
        <f t="shared" si="11"/>
        <v>0</v>
      </c>
    </row>
    <row r="377" spans="1:12" hidden="1">
      <c r="A377" t="s">
        <v>395</v>
      </c>
      <c r="B377" t="s">
        <v>1</v>
      </c>
      <c r="C377" t="s">
        <v>1716</v>
      </c>
      <c r="D377" t="s">
        <v>1710</v>
      </c>
      <c r="E377" t="s">
        <v>1704</v>
      </c>
      <c r="F377" t="s">
        <v>1747</v>
      </c>
      <c r="H377" t="str">
        <f>INDEX('Vensim Variables'!$B:$B,MATCH(EPS!$B377,'Vensim Variables'!$A:$A,0))</f>
        <v>g pollutant</v>
      </c>
      <c r="I377" t="str">
        <f t="shared" si="10"/>
        <v>SOx</v>
      </c>
      <c r="J377">
        <f>INDEX(NoSettings!$C:$C,MATCH(EPS!$A377,NoSettings!$A:$A,0))</f>
        <v>35482000</v>
      </c>
      <c r="K377">
        <f>INDEX(GWP!$C$2:$C$13,MATCH(EPS!I377,GWP!$B$2:$B$13,0))</f>
        <v>0</v>
      </c>
      <c r="L377" s="4">
        <f t="shared" si="11"/>
        <v>0</v>
      </c>
    </row>
    <row r="378" spans="1:12" hidden="1">
      <c r="A378" t="s">
        <v>396</v>
      </c>
      <c r="B378" t="s">
        <v>1</v>
      </c>
      <c r="C378" t="s">
        <v>1716</v>
      </c>
      <c r="D378" t="s">
        <v>1710</v>
      </c>
      <c r="E378" t="s">
        <v>1704</v>
      </c>
      <c r="F378" t="s">
        <v>1748</v>
      </c>
      <c r="H378" t="str">
        <f>INDEX('Vensim Variables'!$B:$B,MATCH(EPS!$B378,'Vensim Variables'!$A:$A,0))</f>
        <v>g pollutant</v>
      </c>
      <c r="I378" t="str">
        <f t="shared" si="10"/>
        <v>SOx</v>
      </c>
      <c r="J378">
        <f>INDEX(NoSettings!$C:$C,MATCH(EPS!$A378,NoSettings!$A:$A,0))</f>
        <v>0</v>
      </c>
      <c r="K378">
        <f>INDEX(GWP!$C$2:$C$13,MATCH(EPS!I378,GWP!$B$2:$B$13,0))</f>
        <v>0</v>
      </c>
      <c r="L378" s="4">
        <f t="shared" si="11"/>
        <v>0</v>
      </c>
    </row>
    <row r="379" spans="1:12" hidden="1">
      <c r="A379" t="s">
        <v>397</v>
      </c>
      <c r="B379" t="s">
        <v>1</v>
      </c>
      <c r="C379" t="s">
        <v>1716</v>
      </c>
      <c r="D379" t="s">
        <v>1710</v>
      </c>
      <c r="E379" t="s">
        <v>1704</v>
      </c>
      <c r="F379" t="s">
        <v>1749</v>
      </c>
      <c r="H379" t="str">
        <f>INDEX('Vensim Variables'!$B:$B,MATCH(EPS!$B379,'Vensim Variables'!$A:$A,0))</f>
        <v>g pollutant</v>
      </c>
      <c r="I379" t="str">
        <f t="shared" si="10"/>
        <v>SOx</v>
      </c>
      <c r="J379">
        <f>INDEX(NoSettings!$C:$C,MATCH(EPS!$A379,NoSettings!$A:$A,0))</f>
        <v>0</v>
      </c>
      <c r="K379">
        <f>INDEX(GWP!$C$2:$C$13,MATCH(EPS!I379,GWP!$B$2:$B$13,0))</f>
        <v>0</v>
      </c>
      <c r="L379" s="4">
        <f t="shared" si="11"/>
        <v>0</v>
      </c>
    </row>
    <row r="380" spans="1:12" hidden="1">
      <c r="A380" t="s">
        <v>398</v>
      </c>
      <c r="B380" t="s">
        <v>1</v>
      </c>
      <c r="C380" t="s">
        <v>1716</v>
      </c>
      <c r="D380" t="s">
        <v>1710</v>
      </c>
      <c r="E380" t="s">
        <v>1704</v>
      </c>
      <c r="F380" t="s">
        <v>1750</v>
      </c>
      <c r="H380" t="str">
        <f>INDEX('Vensim Variables'!$B:$B,MATCH(EPS!$B380,'Vensim Variables'!$A:$A,0))</f>
        <v>g pollutant</v>
      </c>
      <c r="I380" t="str">
        <f t="shared" si="10"/>
        <v>SOx</v>
      </c>
      <c r="J380">
        <f>INDEX(NoSettings!$C:$C,MATCH(EPS!$A380,NoSettings!$A:$A,0))</f>
        <v>0</v>
      </c>
      <c r="K380">
        <f>INDEX(GWP!$C$2:$C$13,MATCH(EPS!I380,GWP!$B$2:$B$13,0))</f>
        <v>0</v>
      </c>
      <c r="L380" s="4">
        <f t="shared" si="11"/>
        <v>0</v>
      </c>
    </row>
    <row r="381" spans="1:12" hidden="1">
      <c r="A381" t="s">
        <v>399</v>
      </c>
      <c r="B381" t="s">
        <v>1</v>
      </c>
      <c r="C381" t="s">
        <v>1716</v>
      </c>
      <c r="D381" t="s">
        <v>1710</v>
      </c>
      <c r="E381" t="s">
        <v>1704</v>
      </c>
      <c r="F381" t="s">
        <v>1751</v>
      </c>
      <c r="H381" t="str">
        <f>INDEX('Vensim Variables'!$B:$B,MATCH(EPS!$B381,'Vensim Variables'!$A:$A,0))</f>
        <v>g pollutant</v>
      </c>
      <c r="I381" t="str">
        <f t="shared" si="10"/>
        <v>SOx</v>
      </c>
      <c r="J381">
        <f>INDEX(NoSettings!$C:$C,MATCH(EPS!$A381,NoSettings!$A:$A,0))</f>
        <v>0</v>
      </c>
      <c r="K381">
        <f>INDEX(GWP!$C$2:$C$13,MATCH(EPS!I381,GWP!$B$2:$B$13,0))</f>
        <v>0</v>
      </c>
      <c r="L381" s="4">
        <f t="shared" si="11"/>
        <v>0</v>
      </c>
    </row>
    <row r="382" spans="1:12" hidden="1">
      <c r="A382" t="s">
        <v>400</v>
      </c>
      <c r="B382" t="s">
        <v>1</v>
      </c>
      <c r="C382" t="s">
        <v>1716</v>
      </c>
      <c r="D382" t="s">
        <v>1711</v>
      </c>
      <c r="E382" t="s">
        <v>1703</v>
      </c>
      <c r="F382" t="s">
        <v>1742</v>
      </c>
      <c r="H382" t="str">
        <f>INDEX('Vensim Variables'!$B:$B,MATCH(EPS!$B382,'Vensim Variables'!$A:$A,0))</f>
        <v>g pollutant</v>
      </c>
      <c r="I382" t="str">
        <f t="shared" si="10"/>
        <v>BC</v>
      </c>
      <c r="J382">
        <f>INDEX(NoSettings!$C:$C,MATCH(EPS!$A382,NoSettings!$A:$A,0))</f>
        <v>0</v>
      </c>
      <c r="K382">
        <f>INDEX(GWP!$C$2:$C$13,MATCH(EPS!I382,GWP!$B$2:$B$13,0))</f>
        <v>0</v>
      </c>
      <c r="L382" s="4">
        <f t="shared" si="11"/>
        <v>0</v>
      </c>
    </row>
    <row r="383" spans="1:12" hidden="1">
      <c r="A383" t="s">
        <v>401</v>
      </c>
      <c r="B383" t="s">
        <v>1</v>
      </c>
      <c r="C383" t="s">
        <v>1716</v>
      </c>
      <c r="D383" t="s">
        <v>1711</v>
      </c>
      <c r="E383" t="s">
        <v>1703</v>
      </c>
      <c r="F383" t="s">
        <v>1743</v>
      </c>
      <c r="H383" t="str">
        <f>INDEX('Vensim Variables'!$B:$B,MATCH(EPS!$B383,'Vensim Variables'!$A:$A,0))</f>
        <v>g pollutant</v>
      </c>
      <c r="I383" t="str">
        <f t="shared" si="10"/>
        <v>BC</v>
      </c>
      <c r="J383">
        <f>INDEX(NoSettings!$C:$C,MATCH(EPS!$A383,NoSettings!$A:$A,0))</f>
        <v>3897510</v>
      </c>
      <c r="K383">
        <f>INDEX(GWP!$C$2:$C$13,MATCH(EPS!I383,GWP!$B$2:$B$13,0))</f>
        <v>0</v>
      </c>
      <c r="L383" s="4">
        <f t="shared" si="11"/>
        <v>0</v>
      </c>
    </row>
    <row r="384" spans="1:12" hidden="1">
      <c r="A384" t="s">
        <v>402</v>
      </c>
      <c r="B384" t="s">
        <v>1</v>
      </c>
      <c r="C384" t="s">
        <v>1716</v>
      </c>
      <c r="D384" t="s">
        <v>1711</v>
      </c>
      <c r="E384" t="s">
        <v>1703</v>
      </c>
      <c r="F384" t="s">
        <v>1744</v>
      </c>
      <c r="H384" t="str">
        <f>INDEX('Vensim Variables'!$B:$B,MATCH(EPS!$B384,'Vensim Variables'!$A:$A,0))</f>
        <v>g pollutant</v>
      </c>
      <c r="I384" t="str">
        <f t="shared" si="10"/>
        <v>BC</v>
      </c>
      <c r="J384">
        <f>INDEX(NoSettings!$C:$C,MATCH(EPS!$A384,NoSettings!$A:$A,0))</f>
        <v>4447290</v>
      </c>
      <c r="K384">
        <f>INDEX(GWP!$C$2:$C$13,MATCH(EPS!I384,GWP!$B$2:$B$13,0))</f>
        <v>0</v>
      </c>
      <c r="L384" s="4">
        <f t="shared" si="11"/>
        <v>0</v>
      </c>
    </row>
    <row r="385" spans="1:12" hidden="1">
      <c r="A385" t="s">
        <v>403</v>
      </c>
      <c r="B385" t="s">
        <v>1</v>
      </c>
      <c r="C385" t="s">
        <v>1716</v>
      </c>
      <c r="D385" t="s">
        <v>1711</v>
      </c>
      <c r="E385" t="s">
        <v>1703</v>
      </c>
      <c r="F385" t="s">
        <v>1745</v>
      </c>
      <c r="H385" t="str">
        <f>INDEX('Vensim Variables'!$B:$B,MATCH(EPS!$B385,'Vensim Variables'!$A:$A,0))</f>
        <v>g pollutant</v>
      </c>
      <c r="I385" t="str">
        <f t="shared" si="10"/>
        <v>BC</v>
      </c>
      <c r="J385">
        <f>INDEX(NoSettings!$C:$C,MATCH(EPS!$A385,NoSettings!$A:$A,0))</f>
        <v>1230730000</v>
      </c>
      <c r="K385">
        <f>INDEX(GWP!$C$2:$C$13,MATCH(EPS!I385,GWP!$B$2:$B$13,0))</f>
        <v>0</v>
      </c>
      <c r="L385" s="4">
        <f t="shared" si="11"/>
        <v>0</v>
      </c>
    </row>
    <row r="386" spans="1:12" hidden="1">
      <c r="A386" t="s">
        <v>404</v>
      </c>
      <c r="B386" t="s">
        <v>1</v>
      </c>
      <c r="C386" t="s">
        <v>1716</v>
      </c>
      <c r="D386" t="s">
        <v>1711</v>
      </c>
      <c r="E386" t="s">
        <v>1703</v>
      </c>
      <c r="F386" t="s">
        <v>1746</v>
      </c>
      <c r="H386" t="str">
        <f>INDEX('Vensim Variables'!$B:$B,MATCH(EPS!$B386,'Vensim Variables'!$A:$A,0))</f>
        <v>g pollutant</v>
      </c>
      <c r="I386" t="str">
        <f t="shared" si="10"/>
        <v>BC</v>
      </c>
      <c r="J386">
        <f>INDEX(NoSettings!$C:$C,MATCH(EPS!$A386,NoSettings!$A:$A,0))</f>
        <v>373098</v>
      </c>
      <c r="K386">
        <f>INDEX(GWP!$C$2:$C$13,MATCH(EPS!I386,GWP!$B$2:$B$13,0))</f>
        <v>0</v>
      </c>
      <c r="L386" s="4">
        <f t="shared" si="11"/>
        <v>0</v>
      </c>
    </row>
    <row r="387" spans="1:12" hidden="1">
      <c r="A387" t="s">
        <v>405</v>
      </c>
      <c r="B387" t="s">
        <v>1</v>
      </c>
      <c r="C387" t="s">
        <v>1716</v>
      </c>
      <c r="D387" t="s">
        <v>1711</v>
      </c>
      <c r="E387" t="s">
        <v>1703</v>
      </c>
      <c r="F387" t="s">
        <v>1747</v>
      </c>
      <c r="H387" t="str">
        <f>INDEX('Vensim Variables'!$B:$B,MATCH(EPS!$B387,'Vensim Variables'!$A:$A,0))</f>
        <v>g pollutant</v>
      </c>
      <c r="I387" t="str">
        <f t="shared" ref="I387:I450" si="12">IF(OR(C387="CO2",C387="CH4",C387="N2O",C387="F gases",C387="VOC",C387="CO",C387="NOx",C387="PM10",C387="PM25",C387="SOx",C387="BC",C387="OC"),C387,IF(OR(D387="CO2",D387="CH4",D387="N2O",D387="F gases",D387="VOC",D387="CO",D387="NOx",D387="PM10",D387="PM25",D387="SOx",D387="BC",D387="OC"),D387,IF(OR(E387="CO2",E387="CH4",E387="N2O",E387="F gases",E387="VOC",E387="CO",E387="NOx",E387="PM10",E387="PM25",E387="SOx",E387="BC",E387="OC"),E387,"NA")))</f>
        <v>BC</v>
      </c>
      <c r="J387">
        <f>INDEX(NoSettings!$C:$C,MATCH(EPS!$A387,NoSettings!$A:$A,0))</f>
        <v>38292000</v>
      </c>
      <c r="K387">
        <f>INDEX(GWP!$C$2:$C$13,MATCH(EPS!I387,GWP!$B$2:$B$13,0))</f>
        <v>0</v>
      </c>
      <c r="L387" s="4">
        <f t="shared" ref="L387:L450" si="13">IF(H387="g pollutant",K387*J387/10^12,IF(H387="MMTCO2e",J387,IF(H387="MWh",J387,0)))</f>
        <v>0</v>
      </c>
    </row>
    <row r="388" spans="1:12" hidden="1">
      <c r="A388" t="s">
        <v>406</v>
      </c>
      <c r="B388" t="s">
        <v>1</v>
      </c>
      <c r="C388" t="s">
        <v>1716</v>
      </c>
      <c r="D388" t="s">
        <v>1711</v>
      </c>
      <c r="E388" t="s">
        <v>1703</v>
      </c>
      <c r="F388" t="s">
        <v>1748</v>
      </c>
      <c r="H388" t="str">
        <f>INDEX('Vensim Variables'!$B:$B,MATCH(EPS!$B388,'Vensim Variables'!$A:$A,0))</f>
        <v>g pollutant</v>
      </c>
      <c r="I388" t="str">
        <f t="shared" si="12"/>
        <v>BC</v>
      </c>
      <c r="J388">
        <f>INDEX(NoSettings!$C:$C,MATCH(EPS!$A388,NoSettings!$A:$A,0))</f>
        <v>0</v>
      </c>
      <c r="K388">
        <f>INDEX(GWP!$C$2:$C$13,MATCH(EPS!I388,GWP!$B$2:$B$13,0))</f>
        <v>0</v>
      </c>
      <c r="L388" s="4">
        <f t="shared" si="13"/>
        <v>0</v>
      </c>
    </row>
    <row r="389" spans="1:12" hidden="1">
      <c r="A389" t="s">
        <v>407</v>
      </c>
      <c r="B389" t="s">
        <v>1</v>
      </c>
      <c r="C389" t="s">
        <v>1716</v>
      </c>
      <c r="D389" t="s">
        <v>1711</v>
      </c>
      <c r="E389" t="s">
        <v>1703</v>
      </c>
      <c r="F389" t="s">
        <v>1749</v>
      </c>
      <c r="H389" t="str">
        <f>INDEX('Vensim Variables'!$B:$B,MATCH(EPS!$B389,'Vensim Variables'!$A:$A,0))</f>
        <v>g pollutant</v>
      </c>
      <c r="I389" t="str">
        <f t="shared" si="12"/>
        <v>BC</v>
      </c>
      <c r="J389">
        <f>INDEX(NoSettings!$C:$C,MATCH(EPS!$A389,NoSettings!$A:$A,0))</f>
        <v>0</v>
      </c>
      <c r="K389">
        <f>INDEX(GWP!$C$2:$C$13,MATCH(EPS!I389,GWP!$B$2:$B$13,0))</f>
        <v>0</v>
      </c>
      <c r="L389" s="4">
        <f t="shared" si="13"/>
        <v>0</v>
      </c>
    </row>
    <row r="390" spans="1:12" hidden="1">
      <c r="A390" t="s">
        <v>408</v>
      </c>
      <c r="B390" t="s">
        <v>1</v>
      </c>
      <c r="C390" t="s">
        <v>1716</v>
      </c>
      <c r="D390" t="s">
        <v>1711</v>
      </c>
      <c r="E390" t="s">
        <v>1703</v>
      </c>
      <c r="F390" t="s">
        <v>1750</v>
      </c>
      <c r="H390" t="str">
        <f>INDEX('Vensim Variables'!$B:$B,MATCH(EPS!$B390,'Vensim Variables'!$A:$A,0))</f>
        <v>g pollutant</v>
      </c>
      <c r="I390" t="str">
        <f t="shared" si="12"/>
        <v>BC</v>
      </c>
      <c r="J390">
        <f>INDEX(NoSettings!$C:$C,MATCH(EPS!$A390,NoSettings!$A:$A,0))</f>
        <v>16501.599999999999</v>
      </c>
      <c r="K390">
        <f>INDEX(GWP!$C$2:$C$13,MATCH(EPS!I390,GWP!$B$2:$B$13,0))</f>
        <v>0</v>
      </c>
      <c r="L390" s="4">
        <f t="shared" si="13"/>
        <v>0</v>
      </c>
    </row>
    <row r="391" spans="1:12" hidden="1">
      <c r="A391" t="s">
        <v>409</v>
      </c>
      <c r="B391" t="s">
        <v>1</v>
      </c>
      <c r="C391" t="s">
        <v>1716</v>
      </c>
      <c r="D391" t="s">
        <v>1711</v>
      </c>
      <c r="E391" t="s">
        <v>1703</v>
      </c>
      <c r="F391" t="s">
        <v>1751</v>
      </c>
      <c r="H391" t="str">
        <f>INDEX('Vensim Variables'!$B:$B,MATCH(EPS!$B391,'Vensim Variables'!$A:$A,0))</f>
        <v>g pollutant</v>
      </c>
      <c r="I391" t="str">
        <f t="shared" si="12"/>
        <v>BC</v>
      </c>
      <c r="J391">
        <f>INDEX(NoSettings!$C:$C,MATCH(EPS!$A391,NoSettings!$A:$A,0))</f>
        <v>0</v>
      </c>
      <c r="K391">
        <f>INDEX(GWP!$C$2:$C$13,MATCH(EPS!I391,GWP!$B$2:$B$13,0))</f>
        <v>0</v>
      </c>
      <c r="L391" s="4">
        <f t="shared" si="13"/>
        <v>0</v>
      </c>
    </row>
    <row r="392" spans="1:12" hidden="1">
      <c r="A392" t="s">
        <v>410</v>
      </c>
      <c r="B392" t="s">
        <v>1</v>
      </c>
      <c r="C392" t="s">
        <v>1716</v>
      </c>
      <c r="D392" t="s">
        <v>1711</v>
      </c>
      <c r="E392" t="s">
        <v>1704</v>
      </c>
      <c r="F392" t="s">
        <v>1742</v>
      </c>
      <c r="H392" t="str">
        <f>INDEX('Vensim Variables'!$B:$B,MATCH(EPS!$B392,'Vensim Variables'!$A:$A,0))</f>
        <v>g pollutant</v>
      </c>
      <c r="I392" t="str">
        <f t="shared" si="12"/>
        <v>BC</v>
      </c>
      <c r="J392">
        <f>INDEX(NoSettings!$C:$C,MATCH(EPS!$A392,NoSettings!$A:$A,0))</f>
        <v>0</v>
      </c>
      <c r="K392">
        <f>INDEX(GWP!$C$2:$C$13,MATCH(EPS!I392,GWP!$B$2:$B$13,0))</f>
        <v>0</v>
      </c>
      <c r="L392" s="4">
        <f t="shared" si="13"/>
        <v>0</v>
      </c>
    </row>
    <row r="393" spans="1:12" hidden="1">
      <c r="A393" t="s">
        <v>411</v>
      </c>
      <c r="B393" t="s">
        <v>1</v>
      </c>
      <c r="C393" t="s">
        <v>1716</v>
      </c>
      <c r="D393" t="s">
        <v>1711</v>
      </c>
      <c r="E393" t="s">
        <v>1704</v>
      </c>
      <c r="F393" t="s">
        <v>1743</v>
      </c>
      <c r="H393" t="str">
        <f>INDEX('Vensim Variables'!$B:$B,MATCH(EPS!$B393,'Vensim Variables'!$A:$A,0))</f>
        <v>g pollutant</v>
      </c>
      <c r="I393" t="str">
        <f t="shared" si="12"/>
        <v>BC</v>
      </c>
      <c r="J393">
        <f>INDEX(NoSettings!$C:$C,MATCH(EPS!$A393,NoSettings!$A:$A,0))</f>
        <v>7812140</v>
      </c>
      <c r="K393">
        <f>INDEX(GWP!$C$2:$C$13,MATCH(EPS!I393,GWP!$B$2:$B$13,0))</f>
        <v>0</v>
      </c>
      <c r="L393" s="4">
        <f t="shared" si="13"/>
        <v>0</v>
      </c>
    </row>
    <row r="394" spans="1:12" hidden="1">
      <c r="A394" t="s">
        <v>412</v>
      </c>
      <c r="B394" t="s">
        <v>1</v>
      </c>
      <c r="C394" t="s">
        <v>1716</v>
      </c>
      <c r="D394" t="s">
        <v>1711</v>
      </c>
      <c r="E394" t="s">
        <v>1704</v>
      </c>
      <c r="F394" t="s">
        <v>1744</v>
      </c>
      <c r="H394" t="str">
        <f>INDEX('Vensim Variables'!$B:$B,MATCH(EPS!$B394,'Vensim Variables'!$A:$A,0))</f>
        <v>g pollutant</v>
      </c>
      <c r="I394" t="str">
        <f t="shared" si="12"/>
        <v>BC</v>
      </c>
      <c r="J394">
        <f>INDEX(NoSettings!$C:$C,MATCH(EPS!$A394,NoSettings!$A:$A,0))</f>
        <v>3997710</v>
      </c>
      <c r="K394">
        <f>INDEX(GWP!$C$2:$C$13,MATCH(EPS!I394,GWP!$B$2:$B$13,0))</f>
        <v>0</v>
      </c>
      <c r="L394" s="4">
        <f t="shared" si="13"/>
        <v>0</v>
      </c>
    </row>
    <row r="395" spans="1:12" hidden="1">
      <c r="A395" t="s">
        <v>413</v>
      </c>
      <c r="B395" t="s">
        <v>1</v>
      </c>
      <c r="C395" t="s">
        <v>1716</v>
      </c>
      <c r="D395" t="s">
        <v>1711</v>
      </c>
      <c r="E395" t="s">
        <v>1704</v>
      </c>
      <c r="F395" t="s">
        <v>1745</v>
      </c>
      <c r="H395" t="str">
        <f>INDEX('Vensim Variables'!$B:$B,MATCH(EPS!$B395,'Vensim Variables'!$A:$A,0))</f>
        <v>g pollutant</v>
      </c>
      <c r="I395" t="str">
        <f t="shared" si="12"/>
        <v>BC</v>
      </c>
      <c r="J395">
        <f>INDEX(NoSettings!$C:$C,MATCH(EPS!$A395,NoSettings!$A:$A,0))</f>
        <v>18834700000</v>
      </c>
      <c r="K395">
        <f>INDEX(GWP!$C$2:$C$13,MATCH(EPS!I395,GWP!$B$2:$B$13,0))</f>
        <v>0</v>
      </c>
      <c r="L395" s="4">
        <f t="shared" si="13"/>
        <v>0</v>
      </c>
    </row>
    <row r="396" spans="1:12" hidden="1">
      <c r="A396" t="s">
        <v>414</v>
      </c>
      <c r="B396" t="s">
        <v>1</v>
      </c>
      <c r="C396" t="s">
        <v>1716</v>
      </c>
      <c r="D396" t="s">
        <v>1711</v>
      </c>
      <c r="E396" t="s">
        <v>1704</v>
      </c>
      <c r="F396" t="s">
        <v>1746</v>
      </c>
      <c r="H396" t="str">
        <f>INDEX('Vensim Variables'!$B:$B,MATCH(EPS!$B396,'Vensim Variables'!$A:$A,0))</f>
        <v>g pollutant</v>
      </c>
      <c r="I396" t="str">
        <f t="shared" si="12"/>
        <v>BC</v>
      </c>
      <c r="J396">
        <f>INDEX(NoSettings!$C:$C,MATCH(EPS!$A396,NoSettings!$A:$A,0))</f>
        <v>335381</v>
      </c>
      <c r="K396">
        <f>INDEX(GWP!$C$2:$C$13,MATCH(EPS!I396,GWP!$B$2:$B$13,0))</f>
        <v>0</v>
      </c>
      <c r="L396" s="4">
        <f t="shared" si="13"/>
        <v>0</v>
      </c>
    </row>
    <row r="397" spans="1:12" hidden="1">
      <c r="A397" t="s">
        <v>415</v>
      </c>
      <c r="B397" t="s">
        <v>1</v>
      </c>
      <c r="C397" t="s">
        <v>1716</v>
      </c>
      <c r="D397" t="s">
        <v>1711</v>
      </c>
      <c r="E397" t="s">
        <v>1704</v>
      </c>
      <c r="F397" t="s">
        <v>1747</v>
      </c>
      <c r="H397" t="str">
        <f>INDEX('Vensim Variables'!$B:$B,MATCH(EPS!$B397,'Vensim Variables'!$A:$A,0))</f>
        <v>g pollutant</v>
      </c>
      <c r="I397" t="str">
        <f t="shared" si="12"/>
        <v>BC</v>
      </c>
      <c r="J397">
        <f>INDEX(NoSettings!$C:$C,MATCH(EPS!$A397,NoSettings!$A:$A,0))</f>
        <v>586007000</v>
      </c>
      <c r="K397">
        <f>INDEX(GWP!$C$2:$C$13,MATCH(EPS!I397,GWP!$B$2:$B$13,0))</f>
        <v>0</v>
      </c>
      <c r="L397" s="4">
        <f t="shared" si="13"/>
        <v>0</v>
      </c>
    </row>
    <row r="398" spans="1:12" hidden="1">
      <c r="A398" t="s">
        <v>416</v>
      </c>
      <c r="B398" t="s">
        <v>1</v>
      </c>
      <c r="C398" t="s">
        <v>1716</v>
      </c>
      <c r="D398" t="s">
        <v>1711</v>
      </c>
      <c r="E398" t="s">
        <v>1704</v>
      </c>
      <c r="F398" t="s">
        <v>1748</v>
      </c>
      <c r="H398" t="str">
        <f>INDEX('Vensim Variables'!$B:$B,MATCH(EPS!$B398,'Vensim Variables'!$A:$A,0))</f>
        <v>g pollutant</v>
      </c>
      <c r="I398" t="str">
        <f t="shared" si="12"/>
        <v>BC</v>
      </c>
      <c r="J398">
        <f>INDEX(NoSettings!$C:$C,MATCH(EPS!$A398,NoSettings!$A:$A,0))</f>
        <v>0</v>
      </c>
      <c r="K398">
        <f>INDEX(GWP!$C$2:$C$13,MATCH(EPS!I398,GWP!$B$2:$B$13,0))</f>
        <v>0</v>
      </c>
      <c r="L398" s="4">
        <f t="shared" si="13"/>
        <v>0</v>
      </c>
    </row>
    <row r="399" spans="1:12" hidden="1">
      <c r="A399" t="s">
        <v>417</v>
      </c>
      <c r="B399" t="s">
        <v>1</v>
      </c>
      <c r="C399" t="s">
        <v>1716</v>
      </c>
      <c r="D399" t="s">
        <v>1711</v>
      </c>
      <c r="E399" t="s">
        <v>1704</v>
      </c>
      <c r="F399" t="s">
        <v>1749</v>
      </c>
      <c r="H399" t="str">
        <f>INDEX('Vensim Variables'!$B:$B,MATCH(EPS!$B399,'Vensim Variables'!$A:$A,0))</f>
        <v>g pollutant</v>
      </c>
      <c r="I399" t="str">
        <f t="shared" si="12"/>
        <v>BC</v>
      </c>
      <c r="J399">
        <f>INDEX(NoSettings!$C:$C,MATCH(EPS!$A399,NoSettings!$A:$A,0))</f>
        <v>0</v>
      </c>
      <c r="K399">
        <f>INDEX(GWP!$C$2:$C$13,MATCH(EPS!I399,GWP!$B$2:$B$13,0))</f>
        <v>0</v>
      </c>
      <c r="L399" s="4">
        <f t="shared" si="13"/>
        <v>0</v>
      </c>
    </row>
    <row r="400" spans="1:12" hidden="1">
      <c r="A400" t="s">
        <v>418</v>
      </c>
      <c r="B400" t="s">
        <v>1</v>
      </c>
      <c r="C400" t="s">
        <v>1716</v>
      </c>
      <c r="D400" t="s">
        <v>1711</v>
      </c>
      <c r="E400" t="s">
        <v>1704</v>
      </c>
      <c r="F400" t="s">
        <v>1750</v>
      </c>
      <c r="H400" t="str">
        <f>INDEX('Vensim Variables'!$B:$B,MATCH(EPS!$B400,'Vensim Variables'!$A:$A,0))</f>
        <v>g pollutant</v>
      </c>
      <c r="I400" t="str">
        <f t="shared" si="12"/>
        <v>BC</v>
      </c>
      <c r="J400">
        <f>INDEX(NoSettings!$C:$C,MATCH(EPS!$A400,NoSettings!$A:$A,0))</f>
        <v>52666.6</v>
      </c>
      <c r="K400">
        <f>INDEX(GWP!$C$2:$C$13,MATCH(EPS!I400,GWP!$B$2:$B$13,0))</f>
        <v>0</v>
      </c>
      <c r="L400" s="4">
        <f t="shared" si="13"/>
        <v>0</v>
      </c>
    </row>
    <row r="401" spans="1:12" hidden="1">
      <c r="A401" t="s">
        <v>419</v>
      </c>
      <c r="B401" t="s">
        <v>1</v>
      </c>
      <c r="C401" t="s">
        <v>1716</v>
      </c>
      <c r="D401" t="s">
        <v>1711</v>
      </c>
      <c r="E401" t="s">
        <v>1704</v>
      </c>
      <c r="F401" t="s">
        <v>1751</v>
      </c>
      <c r="H401" t="str">
        <f>INDEX('Vensim Variables'!$B:$B,MATCH(EPS!$B401,'Vensim Variables'!$A:$A,0))</f>
        <v>g pollutant</v>
      </c>
      <c r="I401" t="str">
        <f t="shared" si="12"/>
        <v>BC</v>
      </c>
      <c r="J401">
        <f>INDEX(NoSettings!$C:$C,MATCH(EPS!$A401,NoSettings!$A:$A,0))</f>
        <v>0</v>
      </c>
      <c r="K401">
        <f>INDEX(GWP!$C$2:$C$13,MATCH(EPS!I401,GWP!$B$2:$B$13,0))</f>
        <v>0</v>
      </c>
      <c r="L401" s="4">
        <f t="shared" si="13"/>
        <v>0</v>
      </c>
    </row>
    <row r="402" spans="1:12" hidden="1">
      <c r="A402" t="s">
        <v>420</v>
      </c>
      <c r="B402" t="s">
        <v>1</v>
      </c>
      <c r="C402" t="s">
        <v>1716</v>
      </c>
      <c r="D402" t="s">
        <v>1712</v>
      </c>
      <c r="E402" t="s">
        <v>1703</v>
      </c>
      <c r="F402" t="s">
        <v>1742</v>
      </c>
      <c r="H402" t="str">
        <f>INDEX('Vensim Variables'!$B:$B,MATCH(EPS!$B402,'Vensim Variables'!$A:$A,0))</f>
        <v>g pollutant</v>
      </c>
      <c r="I402" t="str">
        <f t="shared" si="12"/>
        <v>OC</v>
      </c>
      <c r="J402">
        <f>INDEX(NoSettings!$C:$C,MATCH(EPS!$A402,NoSettings!$A:$A,0))</f>
        <v>0</v>
      </c>
      <c r="K402">
        <f>INDEX(GWP!$C$2:$C$13,MATCH(EPS!I402,GWP!$B$2:$B$13,0))</f>
        <v>0</v>
      </c>
      <c r="L402" s="4">
        <f t="shared" si="13"/>
        <v>0</v>
      </c>
    </row>
    <row r="403" spans="1:12" hidden="1">
      <c r="A403" t="s">
        <v>421</v>
      </c>
      <c r="B403" t="s">
        <v>1</v>
      </c>
      <c r="C403" t="s">
        <v>1716</v>
      </c>
      <c r="D403" t="s">
        <v>1712</v>
      </c>
      <c r="E403" t="s">
        <v>1703</v>
      </c>
      <c r="F403" t="s">
        <v>1743</v>
      </c>
      <c r="H403" t="str">
        <f>INDEX('Vensim Variables'!$B:$B,MATCH(EPS!$B403,'Vensim Variables'!$A:$A,0))</f>
        <v>g pollutant</v>
      </c>
      <c r="I403" t="str">
        <f t="shared" si="12"/>
        <v>OC</v>
      </c>
      <c r="J403">
        <f>INDEX(NoSettings!$C:$C,MATCH(EPS!$A403,NoSettings!$A:$A,0))</f>
        <v>7086390</v>
      </c>
      <c r="K403">
        <f>INDEX(GWP!$C$2:$C$13,MATCH(EPS!I403,GWP!$B$2:$B$13,0))</f>
        <v>0</v>
      </c>
      <c r="L403" s="4">
        <f t="shared" si="13"/>
        <v>0</v>
      </c>
    </row>
    <row r="404" spans="1:12" hidden="1">
      <c r="A404" t="s">
        <v>422</v>
      </c>
      <c r="B404" t="s">
        <v>1</v>
      </c>
      <c r="C404" t="s">
        <v>1716</v>
      </c>
      <c r="D404" t="s">
        <v>1712</v>
      </c>
      <c r="E404" t="s">
        <v>1703</v>
      </c>
      <c r="F404" t="s">
        <v>1744</v>
      </c>
      <c r="H404" t="str">
        <f>INDEX('Vensim Variables'!$B:$B,MATCH(EPS!$B404,'Vensim Variables'!$A:$A,0))</f>
        <v>g pollutant</v>
      </c>
      <c r="I404" t="str">
        <f t="shared" si="12"/>
        <v>OC</v>
      </c>
      <c r="J404">
        <f>INDEX(NoSettings!$C:$C,MATCH(EPS!$A404,NoSettings!$A:$A,0))</f>
        <v>24334200</v>
      </c>
      <c r="K404">
        <f>INDEX(GWP!$C$2:$C$13,MATCH(EPS!I404,GWP!$B$2:$B$13,0))</f>
        <v>0</v>
      </c>
      <c r="L404" s="4">
        <f t="shared" si="13"/>
        <v>0</v>
      </c>
    </row>
    <row r="405" spans="1:12" hidden="1">
      <c r="A405" t="s">
        <v>423</v>
      </c>
      <c r="B405" t="s">
        <v>1</v>
      </c>
      <c r="C405" t="s">
        <v>1716</v>
      </c>
      <c r="D405" t="s">
        <v>1712</v>
      </c>
      <c r="E405" t="s">
        <v>1703</v>
      </c>
      <c r="F405" t="s">
        <v>1745</v>
      </c>
      <c r="H405" t="str">
        <f>INDEX('Vensim Variables'!$B:$B,MATCH(EPS!$B405,'Vensim Variables'!$A:$A,0))</f>
        <v>g pollutant</v>
      </c>
      <c r="I405" t="str">
        <f t="shared" si="12"/>
        <v>OC</v>
      </c>
      <c r="J405">
        <f>INDEX(NoSettings!$C:$C,MATCH(EPS!$A405,NoSettings!$A:$A,0))</f>
        <v>523382000</v>
      </c>
      <c r="K405">
        <f>INDEX(GWP!$C$2:$C$13,MATCH(EPS!I405,GWP!$B$2:$B$13,0))</f>
        <v>0</v>
      </c>
      <c r="L405" s="4">
        <f t="shared" si="13"/>
        <v>0</v>
      </c>
    </row>
    <row r="406" spans="1:12" hidden="1">
      <c r="A406" t="s">
        <v>424</v>
      </c>
      <c r="B406" t="s">
        <v>1</v>
      </c>
      <c r="C406" t="s">
        <v>1716</v>
      </c>
      <c r="D406" t="s">
        <v>1712</v>
      </c>
      <c r="E406" t="s">
        <v>1703</v>
      </c>
      <c r="F406" t="s">
        <v>1746</v>
      </c>
      <c r="H406" t="str">
        <f>INDEX('Vensim Variables'!$B:$B,MATCH(EPS!$B406,'Vensim Variables'!$A:$A,0))</f>
        <v>g pollutant</v>
      </c>
      <c r="I406" t="str">
        <f t="shared" si="12"/>
        <v>OC</v>
      </c>
      <c r="J406">
        <f>INDEX(NoSettings!$C:$C,MATCH(EPS!$A406,NoSettings!$A:$A,0))</f>
        <v>2041480</v>
      </c>
      <c r="K406">
        <f>INDEX(GWP!$C$2:$C$13,MATCH(EPS!I406,GWP!$B$2:$B$13,0))</f>
        <v>0</v>
      </c>
      <c r="L406" s="4">
        <f t="shared" si="13"/>
        <v>0</v>
      </c>
    </row>
    <row r="407" spans="1:12" hidden="1">
      <c r="A407" t="s">
        <v>425</v>
      </c>
      <c r="B407" t="s">
        <v>1</v>
      </c>
      <c r="C407" t="s">
        <v>1716</v>
      </c>
      <c r="D407" t="s">
        <v>1712</v>
      </c>
      <c r="E407" t="s">
        <v>1703</v>
      </c>
      <c r="F407" t="s">
        <v>1747</v>
      </c>
      <c r="H407" t="str">
        <f>INDEX('Vensim Variables'!$B:$B,MATCH(EPS!$B407,'Vensim Variables'!$A:$A,0))</f>
        <v>g pollutant</v>
      </c>
      <c r="I407" t="str">
        <f t="shared" si="12"/>
        <v>OC</v>
      </c>
      <c r="J407">
        <f>INDEX(NoSettings!$C:$C,MATCH(EPS!$A407,NoSettings!$A:$A,0))</f>
        <v>16284100</v>
      </c>
      <c r="K407">
        <f>INDEX(GWP!$C$2:$C$13,MATCH(EPS!I407,GWP!$B$2:$B$13,0))</f>
        <v>0</v>
      </c>
      <c r="L407" s="4">
        <f t="shared" si="13"/>
        <v>0</v>
      </c>
    </row>
    <row r="408" spans="1:12" hidden="1">
      <c r="A408" t="s">
        <v>426</v>
      </c>
      <c r="B408" t="s">
        <v>1</v>
      </c>
      <c r="C408" t="s">
        <v>1716</v>
      </c>
      <c r="D408" t="s">
        <v>1712</v>
      </c>
      <c r="E408" t="s">
        <v>1703</v>
      </c>
      <c r="F408" t="s">
        <v>1748</v>
      </c>
      <c r="H408" t="str">
        <f>INDEX('Vensim Variables'!$B:$B,MATCH(EPS!$B408,'Vensim Variables'!$A:$A,0))</f>
        <v>g pollutant</v>
      </c>
      <c r="I408" t="str">
        <f t="shared" si="12"/>
        <v>OC</v>
      </c>
      <c r="J408">
        <f>INDEX(NoSettings!$C:$C,MATCH(EPS!$A408,NoSettings!$A:$A,0))</f>
        <v>0</v>
      </c>
      <c r="K408">
        <f>INDEX(GWP!$C$2:$C$13,MATCH(EPS!I408,GWP!$B$2:$B$13,0))</f>
        <v>0</v>
      </c>
      <c r="L408" s="4">
        <f t="shared" si="13"/>
        <v>0</v>
      </c>
    </row>
    <row r="409" spans="1:12" hidden="1">
      <c r="A409" t="s">
        <v>427</v>
      </c>
      <c r="B409" t="s">
        <v>1</v>
      </c>
      <c r="C409" t="s">
        <v>1716</v>
      </c>
      <c r="D409" t="s">
        <v>1712</v>
      </c>
      <c r="E409" t="s">
        <v>1703</v>
      </c>
      <c r="F409" t="s">
        <v>1749</v>
      </c>
      <c r="H409" t="str">
        <f>INDEX('Vensim Variables'!$B:$B,MATCH(EPS!$B409,'Vensim Variables'!$A:$A,0))</f>
        <v>g pollutant</v>
      </c>
      <c r="I409" t="str">
        <f t="shared" si="12"/>
        <v>OC</v>
      </c>
      <c r="J409">
        <f>INDEX(NoSettings!$C:$C,MATCH(EPS!$A409,NoSettings!$A:$A,0))</f>
        <v>0</v>
      </c>
      <c r="K409">
        <f>INDEX(GWP!$C$2:$C$13,MATCH(EPS!I409,GWP!$B$2:$B$13,0))</f>
        <v>0</v>
      </c>
      <c r="L409" s="4">
        <f t="shared" si="13"/>
        <v>0</v>
      </c>
    </row>
    <row r="410" spans="1:12" hidden="1">
      <c r="A410" t="s">
        <v>428</v>
      </c>
      <c r="B410" t="s">
        <v>1</v>
      </c>
      <c r="C410" t="s">
        <v>1716</v>
      </c>
      <c r="D410" t="s">
        <v>1712</v>
      </c>
      <c r="E410" t="s">
        <v>1703</v>
      </c>
      <c r="F410" t="s">
        <v>1750</v>
      </c>
      <c r="H410" t="str">
        <f>INDEX('Vensim Variables'!$B:$B,MATCH(EPS!$B410,'Vensim Variables'!$A:$A,0))</f>
        <v>g pollutant</v>
      </c>
      <c r="I410" t="str">
        <f t="shared" si="12"/>
        <v>OC</v>
      </c>
      <c r="J410">
        <f>INDEX(NoSettings!$C:$C,MATCH(EPS!$A410,NoSettings!$A:$A,0))</f>
        <v>30528</v>
      </c>
      <c r="K410">
        <f>INDEX(GWP!$C$2:$C$13,MATCH(EPS!I410,GWP!$B$2:$B$13,0))</f>
        <v>0</v>
      </c>
      <c r="L410" s="4">
        <f t="shared" si="13"/>
        <v>0</v>
      </c>
    </row>
    <row r="411" spans="1:12" hidden="1">
      <c r="A411" t="s">
        <v>429</v>
      </c>
      <c r="B411" t="s">
        <v>1</v>
      </c>
      <c r="C411" t="s">
        <v>1716</v>
      </c>
      <c r="D411" t="s">
        <v>1712</v>
      </c>
      <c r="E411" t="s">
        <v>1703</v>
      </c>
      <c r="F411" t="s">
        <v>1751</v>
      </c>
      <c r="H411" t="str">
        <f>INDEX('Vensim Variables'!$B:$B,MATCH(EPS!$B411,'Vensim Variables'!$A:$A,0))</f>
        <v>g pollutant</v>
      </c>
      <c r="I411" t="str">
        <f t="shared" si="12"/>
        <v>OC</v>
      </c>
      <c r="J411">
        <f>INDEX(NoSettings!$C:$C,MATCH(EPS!$A411,NoSettings!$A:$A,0))</f>
        <v>0</v>
      </c>
      <c r="K411">
        <f>INDEX(GWP!$C$2:$C$13,MATCH(EPS!I411,GWP!$B$2:$B$13,0))</f>
        <v>0</v>
      </c>
      <c r="L411" s="4">
        <f t="shared" si="13"/>
        <v>0</v>
      </c>
    </row>
    <row r="412" spans="1:12" hidden="1">
      <c r="A412" t="s">
        <v>430</v>
      </c>
      <c r="B412" t="s">
        <v>1</v>
      </c>
      <c r="C412" t="s">
        <v>1716</v>
      </c>
      <c r="D412" t="s">
        <v>1712</v>
      </c>
      <c r="E412" t="s">
        <v>1704</v>
      </c>
      <c r="F412" t="s">
        <v>1742</v>
      </c>
      <c r="H412" t="str">
        <f>INDEX('Vensim Variables'!$B:$B,MATCH(EPS!$B412,'Vensim Variables'!$A:$A,0))</f>
        <v>g pollutant</v>
      </c>
      <c r="I412" t="str">
        <f t="shared" si="12"/>
        <v>OC</v>
      </c>
      <c r="J412">
        <f>INDEX(NoSettings!$C:$C,MATCH(EPS!$A412,NoSettings!$A:$A,0))</f>
        <v>0</v>
      </c>
      <c r="K412">
        <f>INDEX(GWP!$C$2:$C$13,MATCH(EPS!I412,GWP!$B$2:$B$13,0))</f>
        <v>0</v>
      </c>
      <c r="L412" s="4">
        <f t="shared" si="13"/>
        <v>0</v>
      </c>
    </row>
    <row r="413" spans="1:12" hidden="1">
      <c r="A413" t="s">
        <v>431</v>
      </c>
      <c r="B413" t="s">
        <v>1</v>
      </c>
      <c r="C413" t="s">
        <v>1716</v>
      </c>
      <c r="D413" t="s">
        <v>1712</v>
      </c>
      <c r="E413" t="s">
        <v>1704</v>
      </c>
      <c r="F413" t="s">
        <v>1743</v>
      </c>
      <c r="H413" t="str">
        <f>INDEX('Vensim Variables'!$B:$B,MATCH(EPS!$B413,'Vensim Variables'!$A:$A,0))</f>
        <v>g pollutant</v>
      </c>
      <c r="I413" t="str">
        <f t="shared" si="12"/>
        <v>OC</v>
      </c>
      <c r="J413">
        <f>INDEX(NoSettings!$C:$C,MATCH(EPS!$A413,NoSettings!$A:$A,0))</f>
        <v>14203900</v>
      </c>
      <c r="K413">
        <f>INDEX(GWP!$C$2:$C$13,MATCH(EPS!I413,GWP!$B$2:$B$13,0))</f>
        <v>0</v>
      </c>
      <c r="L413" s="4">
        <f t="shared" si="13"/>
        <v>0</v>
      </c>
    </row>
    <row r="414" spans="1:12" hidden="1">
      <c r="A414" t="s">
        <v>432</v>
      </c>
      <c r="B414" t="s">
        <v>1</v>
      </c>
      <c r="C414" t="s">
        <v>1716</v>
      </c>
      <c r="D414" t="s">
        <v>1712</v>
      </c>
      <c r="E414" t="s">
        <v>1704</v>
      </c>
      <c r="F414" t="s">
        <v>1744</v>
      </c>
      <c r="H414" t="str">
        <f>INDEX('Vensim Variables'!$B:$B,MATCH(EPS!$B414,'Vensim Variables'!$A:$A,0))</f>
        <v>g pollutant</v>
      </c>
      <c r="I414" t="str">
        <f t="shared" si="12"/>
        <v>OC</v>
      </c>
      <c r="J414">
        <f>INDEX(NoSettings!$C:$C,MATCH(EPS!$A414,NoSettings!$A:$A,0))</f>
        <v>21874300</v>
      </c>
      <c r="K414">
        <f>INDEX(GWP!$C$2:$C$13,MATCH(EPS!I414,GWP!$B$2:$B$13,0))</f>
        <v>0</v>
      </c>
      <c r="L414" s="4">
        <f t="shared" si="13"/>
        <v>0</v>
      </c>
    </row>
    <row r="415" spans="1:12" hidden="1">
      <c r="A415" t="s">
        <v>433</v>
      </c>
      <c r="B415" t="s">
        <v>1</v>
      </c>
      <c r="C415" t="s">
        <v>1716</v>
      </c>
      <c r="D415" t="s">
        <v>1712</v>
      </c>
      <c r="E415" t="s">
        <v>1704</v>
      </c>
      <c r="F415" t="s">
        <v>1745</v>
      </c>
      <c r="H415" t="str">
        <f>INDEX('Vensim Variables'!$B:$B,MATCH(EPS!$B415,'Vensim Variables'!$A:$A,0))</f>
        <v>g pollutant</v>
      </c>
      <c r="I415" t="str">
        <f t="shared" si="12"/>
        <v>OC</v>
      </c>
      <c r="J415">
        <f>INDEX(NoSettings!$C:$C,MATCH(EPS!$A415,NoSettings!$A:$A,0))</f>
        <v>8009640000</v>
      </c>
      <c r="K415">
        <f>INDEX(GWP!$C$2:$C$13,MATCH(EPS!I415,GWP!$B$2:$B$13,0))</f>
        <v>0</v>
      </c>
      <c r="L415" s="4">
        <f t="shared" si="13"/>
        <v>0</v>
      </c>
    </row>
    <row r="416" spans="1:12" hidden="1">
      <c r="A416" t="s">
        <v>434</v>
      </c>
      <c r="B416" t="s">
        <v>1</v>
      </c>
      <c r="C416" t="s">
        <v>1716</v>
      </c>
      <c r="D416" t="s">
        <v>1712</v>
      </c>
      <c r="E416" t="s">
        <v>1704</v>
      </c>
      <c r="F416" t="s">
        <v>1746</v>
      </c>
      <c r="H416" t="str">
        <f>INDEX('Vensim Variables'!$B:$B,MATCH(EPS!$B416,'Vensim Variables'!$A:$A,0))</f>
        <v>g pollutant</v>
      </c>
      <c r="I416" t="str">
        <f t="shared" si="12"/>
        <v>OC</v>
      </c>
      <c r="J416">
        <f>INDEX(NoSettings!$C:$C,MATCH(EPS!$A416,NoSettings!$A:$A,0))</f>
        <v>1835110</v>
      </c>
      <c r="K416">
        <f>INDEX(GWP!$C$2:$C$13,MATCH(EPS!I416,GWP!$B$2:$B$13,0))</f>
        <v>0</v>
      </c>
      <c r="L416" s="4">
        <f t="shared" si="13"/>
        <v>0</v>
      </c>
    </row>
    <row r="417" spans="1:12" hidden="1">
      <c r="A417" t="s">
        <v>435</v>
      </c>
      <c r="B417" t="s">
        <v>1</v>
      </c>
      <c r="C417" t="s">
        <v>1716</v>
      </c>
      <c r="D417" t="s">
        <v>1712</v>
      </c>
      <c r="E417" t="s">
        <v>1704</v>
      </c>
      <c r="F417" t="s">
        <v>1747</v>
      </c>
      <c r="H417" t="str">
        <f>INDEX('Vensim Variables'!$B:$B,MATCH(EPS!$B417,'Vensim Variables'!$A:$A,0))</f>
        <v>g pollutant</v>
      </c>
      <c r="I417" t="str">
        <f t="shared" si="12"/>
        <v>OC</v>
      </c>
      <c r="J417">
        <f>INDEX(NoSettings!$C:$C,MATCH(EPS!$A417,NoSettings!$A:$A,0))</f>
        <v>249205000</v>
      </c>
      <c r="K417">
        <f>INDEX(GWP!$C$2:$C$13,MATCH(EPS!I417,GWP!$B$2:$B$13,0))</f>
        <v>0</v>
      </c>
      <c r="L417" s="4">
        <f t="shared" si="13"/>
        <v>0</v>
      </c>
    </row>
    <row r="418" spans="1:12" hidden="1">
      <c r="A418" t="s">
        <v>436</v>
      </c>
      <c r="B418" t="s">
        <v>1</v>
      </c>
      <c r="C418" t="s">
        <v>1716</v>
      </c>
      <c r="D418" t="s">
        <v>1712</v>
      </c>
      <c r="E418" t="s">
        <v>1704</v>
      </c>
      <c r="F418" t="s">
        <v>1748</v>
      </c>
      <c r="H418" t="str">
        <f>INDEX('Vensim Variables'!$B:$B,MATCH(EPS!$B418,'Vensim Variables'!$A:$A,0))</f>
        <v>g pollutant</v>
      </c>
      <c r="I418" t="str">
        <f t="shared" si="12"/>
        <v>OC</v>
      </c>
      <c r="J418">
        <f>INDEX(NoSettings!$C:$C,MATCH(EPS!$A418,NoSettings!$A:$A,0))</f>
        <v>0</v>
      </c>
      <c r="K418">
        <f>INDEX(GWP!$C$2:$C$13,MATCH(EPS!I418,GWP!$B$2:$B$13,0))</f>
        <v>0</v>
      </c>
      <c r="L418" s="4">
        <f t="shared" si="13"/>
        <v>0</v>
      </c>
    </row>
    <row r="419" spans="1:12" hidden="1">
      <c r="A419" t="s">
        <v>437</v>
      </c>
      <c r="B419" t="s">
        <v>1</v>
      </c>
      <c r="C419" t="s">
        <v>1716</v>
      </c>
      <c r="D419" t="s">
        <v>1712</v>
      </c>
      <c r="E419" t="s">
        <v>1704</v>
      </c>
      <c r="F419" t="s">
        <v>1749</v>
      </c>
      <c r="H419" t="str">
        <f>INDEX('Vensim Variables'!$B:$B,MATCH(EPS!$B419,'Vensim Variables'!$A:$A,0))</f>
        <v>g pollutant</v>
      </c>
      <c r="I419" t="str">
        <f t="shared" si="12"/>
        <v>OC</v>
      </c>
      <c r="J419">
        <f>INDEX(NoSettings!$C:$C,MATCH(EPS!$A419,NoSettings!$A:$A,0))</f>
        <v>0</v>
      </c>
      <c r="K419">
        <f>INDEX(GWP!$C$2:$C$13,MATCH(EPS!I419,GWP!$B$2:$B$13,0))</f>
        <v>0</v>
      </c>
      <c r="L419" s="4">
        <f t="shared" si="13"/>
        <v>0</v>
      </c>
    </row>
    <row r="420" spans="1:12" hidden="1">
      <c r="A420" t="s">
        <v>438</v>
      </c>
      <c r="B420" t="s">
        <v>1</v>
      </c>
      <c r="C420" t="s">
        <v>1716</v>
      </c>
      <c r="D420" t="s">
        <v>1712</v>
      </c>
      <c r="E420" t="s">
        <v>1704</v>
      </c>
      <c r="F420" t="s">
        <v>1750</v>
      </c>
      <c r="H420" t="str">
        <f>INDEX('Vensim Variables'!$B:$B,MATCH(EPS!$B420,'Vensim Variables'!$A:$A,0))</f>
        <v>g pollutant</v>
      </c>
      <c r="I420" t="str">
        <f t="shared" si="12"/>
        <v>OC</v>
      </c>
      <c r="J420">
        <f>INDEX(NoSettings!$C:$C,MATCH(EPS!$A420,NoSettings!$A:$A,0))</f>
        <v>97433.3</v>
      </c>
      <c r="K420">
        <f>INDEX(GWP!$C$2:$C$13,MATCH(EPS!I420,GWP!$B$2:$B$13,0))</f>
        <v>0</v>
      </c>
      <c r="L420" s="4">
        <f t="shared" si="13"/>
        <v>0</v>
      </c>
    </row>
    <row r="421" spans="1:12" hidden="1">
      <c r="A421" t="s">
        <v>439</v>
      </c>
      <c r="B421" t="s">
        <v>1</v>
      </c>
      <c r="C421" t="s">
        <v>1716</v>
      </c>
      <c r="D421" t="s">
        <v>1712</v>
      </c>
      <c r="E421" t="s">
        <v>1704</v>
      </c>
      <c r="F421" t="s">
        <v>1751</v>
      </c>
      <c r="H421" t="str">
        <f>INDEX('Vensim Variables'!$B:$B,MATCH(EPS!$B421,'Vensim Variables'!$A:$A,0))</f>
        <v>g pollutant</v>
      </c>
      <c r="I421" t="str">
        <f t="shared" si="12"/>
        <v>OC</v>
      </c>
      <c r="J421">
        <f>INDEX(NoSettings!$C:$C,MATCH(EPS!$A421,NoSettings!$A:$A,0))</f>
        <v>0</v>
      </c>
      <c r="K421">
        <f>INDEX(GWP!$C$2:$C$13,MATCH(EPS!I421,GWP!$B$2:$B$13,0))</f>
        <v>0</v>
      </c>
      <c r="L421" s="4">
        <f t="shared" si="13"/>
        <v>0</v>
      </c>
    </row>
    <row r="422" spans="1:12" hidden="1">
      <c r="A422" t="s">
        <v>440</v>
      </c>
      <c r="B422" t="s">
        <v>1</v>
      </c>
      <c r="C422" t="s">
        <v>1716</v>
      </c>
      <c r="D422" t="s">
        <v>1713</v>
      </c>
      <c r="E422" t="s">
        <v>1703</v>
      </c>
      <c r="F422" t="s">
        <v>1742</v>
      </c>
      <c r="H422" t="str">
        <f>INDEX('Vensim Variables'!$B:$B,MATCH(EPS!$B422,'Vensim Variables'!$A:$A,0))</f>
        <v>g pollutant</v>
      </c>
      <c r="I422" t="str">
        <f t="shared" si="12"/>
        <v>CH4</v>
      </c>
      <c r="J422">
        <f>INDEX(NoSettings!$C:$C,MATCH(EPS!$A422,NoSettings!$A:$A,0))</f>
        <v>0</v>
      </c>
      <c r="K422">
        <f>INDEX(GWP!$C$2:$C$13,MATCH(EPS!I422,GWP!$B$2:$B$13,0))</f>
        <v>28</v>
      </c>
      <c r="L422" s="4">
        <f t="shared" si="13"/>
        <v>0</v>
      </c>
    </row>
    <row r="423" spans="1:12" hidden="1">
      <c r="A423" t="s">
        <v>441</v>
      </c>
      <c r="B423" t="s">
        <v>1</v>
      </c>
      <c r="C423" t="s">
        <v>1716</v>
      </c>
      <c r="D423" t="s">
        <v>1713</v>
      </c>
      <c r="E423" t="s">
        <v>1703</v>
      </c>
      <c r="F423" t="s">
        <v>1743</v>
      </c>
      <c r="H423" t="str">
        <f>INDEX('Vensim Variables'!$B:$B,MATCH(EPS!$B423,'Vensim Variables'!$A:$A,0))</f>
        <v>g pollutant</v>
      </c>
      <c r="I423" t="str">
        <f t="shared" si="12"/>
        <v>CH4</v>
      </c>
      <c r="J423">
        <f>INDEX(NoSettings!$C:$C,MATCH(EPS!$A423,NoSettings!$A:$A,0))</f>
        <v>17716000</v>
      </c>
      <c r="K423">
        <f>INDEX(GWP!$C$2:$C$13,MATCH(EPS!I423,GWP!$B$2:$B$13,0))</f>
        <v>28</v>
      </c>
      <c r="L423" s="4">
        <f t="shared" si="13"/>
        <v>4.9604800000000002E-4</v>
      </c>
    </row>
    <row r="424" spans="1:12" hidden="1">
      <c r="A424" t="s">
        <v>442</v>
      </c>
      <c r="B424" t="s">
        <v>1</v>
      </c>
      <c r="C424" t="s">
        <v>1716</v>
      </c>
      <c r="D424" t="s">
        <v>1713</v>
      </c>
      <c r="E424" t="s">
        <v>1703</v>
      </c>
      <c r="F424" t="s">
        <v>1744</v>
      </c>
      <c r="H424" t="str">
        <f>INDEX('Vensim Variables'!$B:$B,MATCH(EPS!$B424,'Vensim Variables'!$A:$A,0))</f>
        <v>g pollutant</v>
      </c>
      <c r="I424" t="str">
        <f t="shared" si="12"/>
        <v>CH4</v>
      </c>
      <c r="J424">
        <f>INDEX(NoSettings!$C:$C,MATCH(EPS!$A424,NoSettings!$A:$A,0))</f>
        <v>125867000</v>
      </c>
      <c r="K424">
        <f>INDEX(GWP!$C$2:$C$13,MATCH(EPS!I424,GWP!$B$2:$B$13,0))</f>
        <v>28</v>
      </c>
      <c r="L424" s="4">
        <f t="shared" si="13"/>
        <v>3.5242759999999998E-3</v>
      </c>
    </row>
    <row r="425" spans="1:12" hidden="1">
      <c r="A425" t="s">
        <v>443</v>
      </c>
      <c r="B425" t="s">
        <v>1</v>
      </c>
      <c r="C425" t="s">
        <v>1716</v>
      </c>
      <c r="D425" t="s">
        <v>1713</v>
      </c>
      <c r="E425" t="s">
        <v>1703</v>
      </c>
      <c r="F425" t="s">
        <v>1745</v>
      </c>
      <c r="H425" t="str">
        <f>INDEX('Vensim Variables'!$B:$B,MATCH(EPS!$B425,'Vensim Variables'!$A:$A,0))</f>
        <v>g pollutant</v>
      </c>
      <c r="I425" t="str">
        <f t="shared" si="12"/>
        <v>CH4</v>
      </c>
      <c r="J425">
        <f>INDEX(NoSettings!$C:$C,MATCH(EPS!$A425,NoSettings!$A:$A,0))</f>
        <v>873273000</v>
      </c>
      <c r="K425">
        <f>INDEX(GWP!$C$2:$C$13,MATCH(EPS!I425,GWP!$B$2:$B$13,0))</f>
        <v>28</v>
      </c>
      <c r="L425" s="4">
        <f t="shared" si="13"/>
        <v>2.4451644000000002E-2</v>
      </c>
    </row>
    <row r="426" spans="1:12" hidden="1">
      <c r="A426" t="s">
        <v>444</v>
      </c>
      <c r="B426" t="s">
        <v>1</v>
      </c>
      <c r="C426" t="s">
        <v>1716</v>
      </c>
      <c r="D426" t="s">
        <v>1713</v>
      </c>
      <c r="E426" t="s">
        <v>1703</v>
      </c>
      <c r="F426" t="s">
        <v>1746</v>
      </c>
      <c r="H426" t="str">
        <f>INDEX('Vensim Variables'!$B:$B,MATCH(EPS!$B426,'Vensim Variables'!$A:$A,0))</f>
        <v>g pollutant</v>
      </c>
      <c r="I426" t="str">
        <f t="shared" si="12"/>
        <v>CH4</v>
      </c>
      <c r="J426">
        <f>INDEX(NoSettings!$C:$C,MATCH(EPS!$A426,NoSettings!$A:$A,0))</f>
        <v>0</v>
      </c>
      <c r="K426">
        <f>INDEX(GWP!$C$2:$C$13,MATCH(EPS!I426,GWP!$B$2:$B$13,0))</f>
        <v>28</v>
      </c>
      <c r="L426" s="4">
        <f t="shared" si="13"/>
        <v>0</v>
      </c>
    </row>
    <row r="427" spans="1:12" hidden="1">
      <c r="A427" t="s">
        <v>445</v>
      </c>
      <c r="B427" t="s">
        <v>1</v>
      </c>
      <c r="C427" t="s">
        <v>1716</v>
      </c>
      <c r="D427" t="s">
        <v>1713</v>
      </c>
      <c r="E427" t="s">
        <v>1703</v>
      </c>
      <c r="F427" t="s">
        <v>1747</v>
      </c>
      <c r="H427" t="str">
        <f>INDEX('Vensim Variables'!$B:$B,MATCH(EPS!$B427,'Vensim Variables'!$A:$A,0))</f>
        <v>g pollutant</v>
      </c>
      <c r="I427" t="str">
        <f t="shared" si="12"/>
        <v>CH4</v>
      </c>
      <c r="J427">
        <f>INDEX(NoSettings!$C:$C,MATCH(EPS!$A427,NoSettings!$A:$A,0))</f>
        <v>0</v>
      </c>
      <c r="K427">
        <f>INDEX(GWP!$C$2:$C$13,MATCH(EPS!I427,GWP!$B$2:$B$13,0))</f>
        <v>28</v>
      </c>
      <c r="L427" s="4">
        <f t="shared" si="13"/>
        <v>0</v>
      </c>
    </row>
    <row r="428" spans="1:12" hidden="1">
      <c r="A428" t="s">
        <v>446</v>
      </c>
      <c r="B428" t="s">
        <v>1</v>
      </c>
      <c r="C428" t="s">
        <v>1716</v>
      </c>
      <c r="D428" t="s">
        <v>1713</v>
      </c>
      <c r="E428" t="s">
        <v>1703</v>
      </c>
      <c r="F428" t="s">
        <v>1748</v>
      </c>
      <c r="H428" t="str">
        <f>INDEX('Vensim Variables'!$B:$B,MATCH(EPS!$B428,'Vensim Variables'!$A:$A,0))</f>
        <v>g pollutant</v>
      </c>
      <c r="I428" t="str">
        <f t="shared" si="12"/>
        <v>CH4</v>
      </c>
      <c r="J428">
        <f>INDEX(NoSettings!$C:$C,MATCH(EPS!$A428,NoSettings!$A:$A,0))</f>
        <v>0</v>
      </c>
      <c r="K428">
        <f>INDEX(GWP!$C$2:$C$13,MATCH(EPS!I428,GWP!$B$2:$B$13,0))</f>
        <v>28</v>
      </c>
      <c r="L428" s="4">
        <f t="shared" si="13"/>
        <v>0</v>
      </c>
    </row>
    <row r="429" spans="1:12" hidden="1">
      <c r="A429" t="s">
        <v>447</v>
      </c>
      <c r="B429" t="s">
        <v>1</v>
      </c>
      <c r="C429" t="s">
        <v>1716</v>
      </c>
      <c r="D429" t="s">
        <v>1713</v>
      </c>
      <c r="E429" t="s">
        <v>1703</v>
      </c>
      <c r="F429" t="s">
        <v>1749</v>
      </c>
      <c r="H429" t="str">
        <f>INDEX('Vensim Variables'!$B:$B,MATCH(EPS!$B429,'Vensim Variables'!$A:$A,0))</f>
        <v>g pollutant</v>
      </c>
      <c r="I429" t="str">
        <f t="shared" si="12"/>
        <v>CH4</v>
      </c>
      <c r="J429">
        <f>INDEX(NoSettings!$C:$C,MATCH(EPS!$A429,NoSettings!$A:$A,0))</f>
        <v>0</v>
      </c>
      <c r="K429">
        <f>INDEX(GWP!$C$2:$C$13,MATCH(EPS!I429,GWP!$B$2:$B$13,0))</f>
        <v>28</v>
      </c>
      <c r="L429" s="4">
        <f t="shared" si="13"/>
        <v>0</v>
      </c>
    </row>
    <row r="430" spans="1:12" hidden="1">
      <c r="A430" t="s">
        <v>448</v>
      </c>
      <c r="B430" t="s">
        <v>1</v>
      </c>
      <c r="C430" t="s">
        <v>1716</v>
      </c>
      <c r="D430" t="s">
        <v>1713</v>
      </c>
      <c r="E430" t="s">
        <v>1703</v>
      </c>
      <c r="F430" t="s">
        <v>1750</v>
      </c>
      <c r="H430" t="str">
        <f>INDEX('Vensim Variables'!$B:$B,MATCH(EPS!$B430,'Vensim Variables'!$A:$A,0))</f>
        <v>g pollutant</v>
      </c>
      <c r="I430" t="str">
        <f t="shared" si="12"/>
        <v>CH4</v>
      </c>
      <c r="J430">
        <f>INDEX(NoSettings!$C:$C,MATCH(EPS!$A430,NoSettings!$A:$A,0))</f>
        <v>2475240</v>
      </c>
      <c r="K430">
        <f>INDEX(GWP!$C$2:$C$13,MATCH(EPS!I430,GWP!$B$2:$B$13,0))</f>
        <v>28</v>
      </c>
      <c r="L430" s="4">
        <f t="shared" si="13"/>
        <v>6.930672E-5</v>
      </c>
    </row>
    <row r="431" spans="1:12" hidden="1">
      <c r="A431" t="s">
        <v>449</v>
      </c>
      <c r="B431" t="s">
        <v>1</v>
      </c>
      <c r="C431" t="s">
        <v>1716</v>
      </c>
      <c r="D431" t="s">
        <v>1713</v>
      </c>
      <c r="E431" t="s">
        <v>1703</v>
      </c>
      <c r="F431" t="s">
        <v>1751</v>
      </c>
      <c r="H431" t="str">
        <f>INDEX('Vensim Variables'!$B:$B,MATCH(EPS!$B431,'Vensim Variables'!$A:$A,0))</f>
        <v>g pollutant</v>
      </c>
      <c r="I431" t="str">
        <f t="shared" si="12"/>
        <v>CH4</v>
      </c>
      <c r="J431">
        <f>INDEX(NoSettings!$C:$C,MATCH(EPS!$A431,NoSettings!$A:$A,0))</f>
        <v>0</v>
      </c>
      <c r="K431">
        <f>INDEX(GWP!$C$2:$C$13,MATCH(EPS!I431,GWP!$B$2:$B$13,0))</f>
        <v>28</v>
      </c>
      <c r="L431" s="4">
        <f t="shared" si="13"/>
        <v>0</v>
      </c>
    </row>
    <row r="432" spans="1:12" hidden="1">
      <c r="A432" t="s">
        <v>450</v>
      </c>
      <c r="B432" t="s">
        <v>1</v>
      </c>
      <c r="C432" t="s">
        <v>1716</v>
      </c>
      <c r="D432" t="s">
        <v>1713</v>
      </c>
      <c r="E432" t="s">
        <v>1704</v>
      </c>
      <c r="F432" t="s">
        <v>1742</v>
      </c>
      <c r="H432" t="str">
        <f>INDEX('Vensim Variables'!$B:$B,MATCH(EPS!$B432,'Vensim Variables'!$A:$A,0))</f>
        <v>g pollutant</v>
      </c>
      <c r="I432" t="str">
        <f t="shared" si="12"/>
        <v>CH4</v>
      </c>
      <c r="J432">
        <f>INDEX(NoSettings!$C:$C,MATCH(EPS!$A432,NoSettings!$A:$A,0))</f>
        <v>0</v>
      </c>
      <c r="K432">
        <f>INDEX(GWP!$C$2:$C$13,MATCH(EPS!I432,GWP!$B$2:$B$13,0))</f>
        <v>28</v>
      </c>
      <c r="L432" s="4">
        <f t="shared" si="13"/>
        <v>0</v>
      </c>
    </row>
    <row r="433" spans="1:12" hidden="1">
      <c r="A433" t="s">
        <v>451</v>
      </c>
      <c r="B433" t="s">
        <v>1</v>
      </c>
      <c r="C433" t="s">
        <v>1716</v>
      </c>
      <c r="D433" t="s">
        <v>1713</v>
      </c>
      <c r="E433" t="s">
        <v>1704</v>
      </c>
      <c r="F433" t="s">
        <v>1743</v>
      </c>
      <c r="H433" t="str">
        <f>INDEX('Vensim Variables'!$B:$B,MATCH(EPS!$B433,'Vensim Variables'!$A:$A,0))</f>
        <v>g pollutant</v>
      </c>
      <c r="I433" t="str">
        <f t="shared" si="12"/>
        <v>CH4</v>
      </c>
      <c r="J433">
        <f>INDEX(NoSettings!$C:$C,MATCH(EPS!$A433,NoSettings!$A:$A,0))</f>
        <v>35509700</v>
      </c>
      <c r="K433">
        <f>INDEX(GWP!$C$2:$C$13,MATCH(EPS!I433,GWP!$B$2:$B$13,0))</f>
        <v>28</v>
      </c>
      <c r="L433" s="4">
        <f t="shared" si="13"/>
        <v>9.942715999999999E-4</v>
      </c>
    </row>
    <row r="434" spans="1:12" hidden="1">
      <c r="A434" t="s">
        <v>452</v>
      </c>
      <c r="B434" t="s">
        <v>1</v>
      </c>
      <c r="C434" t="s">
        <v>1716</v>
      </c>
      <c r="D434" t="s">
        <v>1713</v>
      </c>
      <c r="E434" t="s">
        <v>1704</v>
      </c>
      <c r="F434" t="s">
        <v>1744</v>
      </c>
      <c r="H434" t="str">
        <f>INDEX('Vensim Variables'!$B:$B,MATCH(EPS!$B434,'Vensim Variables'!$A:$A,0))</f>
        <v>g pollutant</v>
      </c>
      <c r="I434" t="str">
        <f t="shared" si="12"/>
        <v>CH4</v>
      </c>
      <c r="J434">
        <f>INDEX(NoSettings!$C:$C,MATCH(EPS!$A434,NoSettings!$A:$A,0))</f>
        <v>113143000</v>
      </c>
      <c r="K434">
        <f>INDEX(GWP!$C$2:$C$13,MATCH(EPS!I434,GWP!$B$2:$B$13,0))</f>
        <v>28</v>
      </c>
      <c r="L434" s="4">
        <f t="shared" si="13"/>
        <v>3.1680039999999999E-3</v>
      </c>
    </row>
    <row r="435" spans="1:12" hidden="1">
      <c r="A435" t="s">
        <v>453</v>
      </c>
      <c r="B435" t="s">
        <v>1</v>
      </c>
      <c r="C435" t="s">
        <v>1716</v>
      </c>
      <c r="D435" t="s">
        <v>1713</v>
      </c>
      <c r="E435" t="s">
        <v>1704</v>
      </c>
      <c r="F435" t="s">
        <v>1745</v>
      </c>
      <c r="H435" t="str">
        <f>INDEX('Vensim Variables'!$B:$B,MATCH(EPS!$B435,'Vensim Variables'!$A:$A,0))</f>
        <v>g pollutant</v>
      </c>
      <c r="I435" t="str">
        <f t="shared" si="12"/>
        <v>CH4</v>
      </c>
      <c r="J435">
        <f>INDEX(NoSettings!$C:$C,MATCH(EPS!$A435,NoSettings!$A:$A,0))</f>
        <v>13364200000</v>
      </c>
      <c r="K435">
        <f>INDEX(GWP!$C$2:$C$13,MATCH(EPS!I435,GWP!$B$2:$B$13,0))</f>
        <v>28</v>
      </c>
      <c r="L435" s="4">
        <f t="shared" si="13"/>
        <v>0.37419760000000002</v>
      </c>
    </row>
    <row r="436" spans="1:12" hidden="1">
      <c r="A436" t="s">
        <v>454</v>
      </c>
      <c r="B436" t="s">
        <v>1</v>
      </c>
      <c r="C436" t="s">
        <v>1716</v>
      </c>
      <c r="D436" t="s">
        <v>1713</v>
      </c>
      <c r="E436" t="s">
        <v>1704</v>
      </c>
      <c r="F436" t="s">
        <v>1746</v>
      </c>
      <c r="H436" t="str">
        <f>INDEX('Vensim Variables'!$B:$B,MATCH(EPS!$B436,'Vensim Variables'!$A:$A,0))</f>
        <v>g pollutant</v>
      </c>
      <c r="I436" t="str">
        <f t="shared" si="12"/>
        <v>CH4</v>
      </c>
      <c r="J436">
        <f>INDEX(NoSettings!$C:$C,MATCH(EPS!$A436,NoSettings!$A:$A,0))</f>
        <v>0</v>
      </c>
      <c r="K436">
        <f>INDEX(GWP!$C$2:$C$13,MATCH(EPS!I436,GWP!$B$2:$B$13,0))</f>
        <v>28</v>
      </c>
      <c r="L436" s="4">
        <f t="shared" si="13"/>
        <v>0</v>
      </c>
    </row>
    <row r="437" spans="1:12" hidden="1">
      <c r="A437" t="s">
        <v>455</v>
      </c>
      <c r="B437" t="s">
        <v>1</v>
      </c>
      <c r="C437" t="s">
        <v>1716</v>
      </c>
      <c r="D437" t="s">
        <v>1713</v>
      </c>
      <c r="E437" t="s">
        <v>1704</v>
      </c>
      <c r="F437" t="s">
        <v>1747</v>
      </c>
      <c r="H437" t="str">
        <f>INDEX('Vensim Variables'!$B:$B,MATCH(EPS!$B437,'Vensim Variables'!$A:$A,0))</f>
        <v>g pollutant</v>
      </c>
      <c r="I437" t="str">
        <f t="shared" si="12"/>
        <v>CH4</v>
      </c>
      <c r="J437">
        <f>INDEX(NoSettings!$C:$C,MATCH(EPS!$A437,NoSettings!$A:$A,0))</f>
        <v>0</v>
      </c>
      <c r="K437">
        <f>INDEX(GWP!$C$2:$C$13,MATCH(EPS!I437,GWP!$B$2:$B$13,0))</f>
        <v>28</v>
      </c>
      <c r="L437" s="4">
        <f t="shared" si="13"/>
        <v>0</v>
      </c>
    </row>
    <row r="438" spans="1:12" hidden="1">
      <c r="A438" t="s">
        <v>456</v>
      </c>
      <c r="B438" t="s">
        <v>1</v>
      </c>
      <c r="C438" t="s">
        <v>1716</v>
      </c>
      <c r="D438" t="s">
        <v>1713</v>
      </c>
      <c r="E438" t="s">
        <v>1704</v>
      </c>
      <c r="F438" t="s">
        <v>1748</v>
      </c>
      <c r="H438" t="str">
        <f>INDEX('Vensim Variables'!$B:$B,MATCH(EPS!$B438,'Vensim Variables'!$A:$A,0))</f>
        <v>g pollutant</v>
      </c>
      <c r="I438" t="str">
        <f t="shared" si="12"/>
        <v>CH4</v>
      </c>
      <c r="J438">
        <f>INDEX(NoSettings!$C:$C,MATCH(EPS!$A438,NoSettings!$A:$A,0))</f>
        <v>0</v>
      </c>
      <c r="K438">
        <f>INDEX(GWP!$C$2:$C$13,MATCH(EPS!I438,GWP!$B$2:$B$13,0))</f>
        <v>28</v>
      </c>
      <c r="L438" s="4">
        <f t="shared" si="13"/>
        <v>0</v>
      </c>
    </row>
    <row r="439" spans="1:12" hidden="1">
      <c r="A439" t="s">
        <v>457</v>
      </c>
      <c r="B439" t="s">
        <v>1</v>
      </c>
      <c r="C439" t="s">
        <v>1716</v>
      </c>
      <c r="D439" t="s">
        <v>1713</v>
      </c>
      <c r="E439" t="s">
        <v>1704</v>
      </c>
      <c r="F439" t="s">
        <v>1749</v>
      </c>
      <c r="H439" t="str">
        <f>INDEX('Vensim Variables'!$B:$B,MATCH(EPS!$B439,'Vensim Variables'!$A:$A,0))</f>
        <v>g pollutant</v>
      </c>
      <c r="I439" t="str">
        <f t="shared" si="12"/>
        <v>CH4</v>
      </c>
      <c r="J439">
        <f>INDEX(NoSettings!$C:$C,MATCH(EPS!$A439,NoSettings!$A:$A,0))</f>
        <v>0</v>
      </c>
      <c r="K439">
        <f>INDEX(GWP!$C$2:$C$13,MATCH(EPS!I439,GWP!$B$2:$B$13,0))</f>
        <v>28</v>
      </c>
      <c r="L439" s="4">
        <f t="shared" si="13"/>
        <v>0</v>
      </c>
    </row>
    <row r="440" spans="1:12" hidden="1">
      <c r="A440" t="s">
        <v>458</v>
      </c>
      <c r="B440" t="s">
        <v>1</v>
      </c>
      <c r="C440" t="s">
        <v>1716</v>
      </c>
      <c r="D440" t="s">
        <v>1713</v>
      </c>
      <c r="E440" t="s">
        <v>1704</v>
      </c>
      <c r="F440" t="s">
        <v>1750</v>
      </c>
      <c r="H440" t="str">
        <f>INDEX('Vensim Variables'!$B:$B,MATCH(EPS!$B440,'Vensim Variables'!$A:$A,0))</f>
        <v>g pollutant</v>
      </c>
      <c r="I440" t="str">
        <f t="shared" si="12"/>
        <v>CH4</v>
      </c>
      <c r="J440">
        <f>INDEX(NoSettings!$C:$C,MATCH(EPS!$A440,NoSettings!$A:$A,0))</f>
        <v>7899990</v>
      </c>
      <c r="K440">
        <f>INDEX(GWP!$C$2:$C$13,MATCH(EPS!I440,GWP!$B$2:$B$13,0))</f>
        <v>28</v>
      </c>
      <c r="L440" s="4">
        <f t="shared" si="13"/>
        <v>2.2119971999999999E-4</v>
      </c>
    </row>
    <row r="441" spans="1:12" hidden="1">
      <c r="A441" t="s">
        <v>459</v>
      </c>
      <c r="B441" t="s">
        <v>1</v>
      </c>
      <c r="C441" t="s">
        <v>1716</v>
      </c>
      <c r="D441" t="s">
        <v>1713</v>
      </c>
      <c r="E441" t="s">
        <v>1704</v>
      </c>
      <c r="F441" t="s">
        <v>1751</v>
      </c>
      <c r="H441" t="str">
        <f>INDEX('Vensim Variables'!$B:$B,MATCH(EPS!$B441,'Vensim Variables'!$A:$A,0))</f>
        <v>g pollutant</v>
      </c>
      <c r="I441" t="str">
        <f t="shared" si="12"/>
        <v>CH4</v>
      </c>
      <c r="J441">
        <f>INDEX(NoSettings!$C:$C,MATCH(EPS!$A441,NoSettings!$A:$A,0))</f>
        <v>0</v>
      </c>
      <c r="K441">
        <f>INDEX(GWP!$C$2:$C$13,MATCH(EPS!I441,GWP!$B$2:$B$13,0))</f>
        <v>28</v>
      </c>
      <c r="L441" s="4">
        <f t="shared" si="13"/>
        <v>0</v>
      </c>
    </row>
    <row r="442" spans="1:12" hidden="1">
      <c r="A442" t="s">
        <v>460</v>
      </c>
      <c r="B442" t="s">
        <v>1</v>
      </c>
      <c r="C442" t="s">
        <v>1716</v>
      </c>
      <c r="D442" t="s">
        <v>1714</v>
      </c>
      <c r="E442" t="s">
        <v>1703</v>
      </c>
      <c r="F442" t="s">
        <v>1742</v>
      </c>
      <c r="H442" t="str">
        <f>INDEX('Vensim Variables'!$B:$B,MATCH(EPS!$B442,'Vensim Variables'!$A:$A,0))</f>
        <v>g pollutant</v>
      </c>
      <c r="I442" t="str">
        <f t="shared" si="12"/>
        <v>N2O</v>
      </c>
      <c r="J442">
        <f>INDEX(NoSettings!$C:$C,MATCH(EPS!$A442,NoSettings!$A:$A,0))</f>
        <v>0</v>
      </c>
      <c r="K442">
        <f>INDEX(GWP!$C$2:$C$13,MATCH(EPS!I442,GWP!$B$2:$B$13,0))</f>
        <v>265</v>
      </c>
      <c r="L442" s="4">
        <f t="shared" si="13"/>
        <v>0</v>
      </c>
    </row>
    <row r="443" spans="1:12" hidden="1">
      <c r="A443" t="s">
        <v>461</v>
      </c>
      <c r="B443" t="s">
        <v>1</v>
      </c>
      <c r="C443" t="s">
        <v>1716</v>
      </c>
      <c r="D443" t="s">
        <v>1714</v>
      </c>
      <c r="E443" t="s">
        <v>1703</v>
      </c>
      <c r="F443" t="s">
        <v>1743</v>
      </c>
      <c r="H443" t="str">
        <f>INDEX('Vensim Variables'!$B:$B,MATCH(EPS!$B443,'Vensim Variables'!$A:$A,0))</f>
        <v>g pollutant</v>
      </c>
      <c r="I443" t="str">
        <f t="shared" si="12"/>
        <v>N2O</v>
      </c>
      <c r="J443">
        <f>INDEX(NoSettings!$C:$C,MATCH(EPS!$A443,NoSettings!$A:$A,0))</f>
        <v>1771600</v>
      </c>
      <c r="K443">
        <f>INDEX(GWP!$C$2:$C$13,MATCH(EPS!I443,GWP!$B$2:$B$13,0))</f>
        <v>265</v>
      </c>
      <c r="L443" s="4">
        <f t="shared" si="13"/>
        <v>4.69474E-4</v>
      </c>
    </row>
    <row r="444" spans="1:12" hidden="1">
      <c r="A444" t="s">
        <v>462</v>
      </c>
      <c r="B444" t="s">
        <v>1</v>
      </c>
      <c r="C444" t="s">
        <v>1716</v>
      </c>
      <c r="D444" t="s">
        <v>1714</v>
      </c>
      <c r="E444" t="s">
        <v>1703</v>
      </c>
      <c r="F444" t="s">
        <v>1744</v>
      </c>
      <c r="H444" t="str">
        <f>INDEX('Vensim Variables'!$B:$B,MATCH(EPS!$B444,'Vensim Variables'!$A:$A,0))</f>
        <v>g pollutant</v>
      </c>
      <c r="I444" t="str">
        <f t="shared" si="12"/>
        <v>N2O</v>
      </c>
      <c r="J444">
        <f>INDEX(NoSettings!$C:$C,MATCH(EPS!$A444,NoSettings!$A:$A,0))</f>
        <v>237804000</v>
      </c>
      <c r="K444">
        <f>INDEX(GWP!$C$2:$C$13,MATCH(EPS!I444,GWP!$B$2:$B$13,0))</f>
        <v>265</v>
      </c>
      <c r="L444" s="4">
        <f t="shared" si="13"/>
        <v>6.3018060000000001E-2</v>
      </c>
    </row>
    <row r="445" spans="1:12" hidden="1">
      <c r="A445" t="s">
        <v>463</v>
      </c>
      <c r="B445" t="s">
        <v>1</v>
      </c>
      <c r="C445" t="s">
        <v>1716</v>
      </c>
      <c r="D445" t="s">
        <v>1714</v>
      </c>
      <c r="E445" t="s">
        <v>1703</v>
      </c>
      <c r="F445" t="s">
        <v>1745</v>
      </c>
      <c r="H445" t="str">
        <f>INDEX('Vensim Variables'!$B:$B,MATCH(EPS!$B445,'Vensim Variables'!$A:$A,0))</f>
        <v>g pollutant</v>
      </c>
      <c r="I445" t="str">
        <f t="shared" si="12"/>
        <v>N2O</v>
      </c>
      <c r="J445">
        <f>INDEX(NoSettings!$C:$C,MATCH(EPS!$A445,NoSettings!$A:$A,0))</f>
        <v>707933000</v>
      </c>
      <c r="K445">
        <f>INDEX(GWP!$C$2:$C$13,MATCH(EPS!I445,GWP!$B$2:$B$13,0))</f>
        <v>265</v>
      </c>
      <c r="L445" s="4">
        <f t="shared" si="13"/>
        <v>0.187602245</v>
      </c>
    </row>
    <row r="446" spans="1:12" hidden="1">
      <c r="A446" t="s">
        <v>464</v>
      </c>
      <c r="B446" t="s">
        <v>1</v>
      </c>
      <c r="C446" t="s">
        <v>1716</v>
      </c>
      <c r="D446" t="s">
        <v>1714</v>
      </c>
      <c r="E446" t="s">
        <v>1703</v>
      </c>
      <c r="F446" t="s">
        <v>1746</v>
      </c>
      <c r="H446" t="str">
        <f>INDEX('Vensim Variables'!$B:$B,MATCH(EPS!$B446,'Vensim Variables'!$A:$A,0))</f>
        <v>g pollutant</v>
      </c>
      <c r="I446" t="str">
        <f t="shared" si="12"/>
        <v>N2O</v>
      </c>
      <c r="J446">
        <f>INDEX(NoSettings!$C:$C,MATCH(EPS!$A446,NoSettings!$A:$A,0))</f>
        <v>0</v>
      </c>
      <c r="K446">
        <f>INDEX(GWP!$C$2:$C$13,MATCH(EPS!I446,GWP!$B$2:$B$13,0))</f>
        <v>265</v>
      </c>
      <c r="L446" s="4">
        <f t="shared" si="13"/>
        <v>0</v>
      </c>
    </row>
    <row r="447" spans="1:12" hidden="1">
      <c r="A447" t="s">
        <v>465</v>
      </c>
      <c r="B447" t="s">
        <v>1</v>
      </c>
      <c r="C447" t="s">
        <v>1716</v>
      </c>
      <c r="D447" t="s">
        <v>1714</v>
      </c>
      <c r="E447" t="s">
        <v>1703</v>
      </c>
      <c r="F447" t="s">
        <v>1747</v>
      </c>
      <c r="H447" t="str">
        <f>INDEX('Vensim Variables'!$B:$B,MATCH(EPS!$B447,'Vensim Variables'!$A:$A,0))</f>
        <v>g pollutant</v>
      </c>
      <c r="I447" t="str">
        <f t="shared" si="12"/>
        <v>N2O</v>
      </c>
      <c r="J447">
        <f>INDEX(NoSettings!$C:$C,MATCH(EPS!$A447,NoSettings!$A:$A,0))</f>
        <v>0</v>
      </c>
      <c r="K447">
        <f>INDEX(GWP!$C$2:$C$13,MATCH(EPS!I447,GWP!$B$2:$B$13,0))</f>
        <v>265</v>
      </c>
      <c r="L447" s="4">
        <f t="shared" si="13"/>
        <v>0</v>
      </c>
    </row>
    <row r="448" spans="1:12" hidden="1">
      <c r="A448" t="s">
        <v>466</v>
      </c>
      <c r="B448" t="s">
        <v>1</v>
      </c>
      <c r="C448" t="s">
        <v>1716</v>
      </c>
      <c r="D448" t="s">
        <v>1714</v>
      </c>
      <c r="E448" t="s">
        <v>1703</v>
      </c>
      <c r="F448" t="s">
        <v>1748</v>
      </c>
      <c r="H448" t="str">
        <f>INDEX('Vensim Variables'!$B:$B,MATCH(EPS!$B448,'Vensim Variables'!$A:$A,0))</f>
        <v>g pollutant</v>
      </c>
      <c r="I448" t="str">
        <f t="shared" si="12"/>
        <v>N2O</v>
      </c>
      <c r="J448">
        <f>INDEX(NoSettings!$C:$C,MATCH(EPS!$A448,NoSettings!$A:$A,0))</f>
        <v>0</v>
      </c>
      <c r="K448">
        <f>INDEX(GWP!$C$2:$C$13,MATCH(EPS!I448,GWP!$B$2:$B$13,0))</f>
        <v>265</v>
      </c>
      <c r="L448" s="4">
        <f t="shared" si="13"/>
        <v>0</v>
      </c>
    </row>
    <row r="449" spans="1:12" hidden="1">
      <c r="A449" t="s">
        <v>467</v>
      </c>
      <c r="B449" t="s">
        <v>1</v>
      </c>
      <c r="C449" t="s">
        <v>1716</v>
      </c>
      <c r="D449" t="s">
        <v>1714</v>
      </c>
      <c r="E449" t="s">
        <v>1703</v>
      </c>
      <c r="F449" t="s">
        <v>1749</v>
      </c>
      <c r="H449" t="str">
        <f>INDEX('Vensim Variables'!$B:$B,MATCH(EPS!$B449,'Vensim Variables'!$A:$A,0))</f>
        <v>g pollutant</v>
      </c>
      <c r="I449" t="str">
        <f t="shared" si="12"/>
        <v>N2O</v>
      </c>
      <c r="J449">
        <f>INDEX(NoSettings!$C:$C,MATCH(EPS!$A449,NoSettings!$A:$A,0))</f>
        <v>0</v>
      </c>
      <c r="K449">
        <f>INDEX(GWP!$C$2:$C$13,MATCH(EPS!I449,GWP!$B$2:$B$13,0))</f>
        <v>265</v>
      </c>
      <c r="L449" s="4">
        <f t="shared" si="13"/>
        <v>0</v>
      </c>
    </row>
    <row r="450" spans="1:12" hidden="1">
      <c r="A450" t="s">
        <v>468</v>
      </c>
      <c r="B450" t="s">
        <v>1</v>
      </c>
      <c r="C450" t="s">
        <v>1716</v>
      </c>
      <c r="D450" t="s">
        <v>1714</v>
      </c>
      <c r="E450" t="s">
        <v>1703</v>
      </c>
      <c r="F450" t="s">
        <v>1750</v>
      </c>
      <c r="H450" t="str">
        <f>INDEX('Vensim Variables'!$B:$B,MATCH(EPS!$B450,'Vensim Variables'!$A:$A,0))</f>
        <v>g pollutant</v>
      </c>
      <c r="I450" t="str">
        <f t="shared" si="12"/>
        <v>N2O</v>
      </c>
      <c r="J450">
        <f>INDEX(NoSettings!$C:$C,MATCH(EPS!$A450,NoSettings!$A:$A,0))</f>
        <v>495049</v>
      </c>
      <c r="K450">
        <f>INDEX(GWP!$C$2:$C$13,MATCH(EPS!I450,GWP!$B$2:$B$13,0))</f>
        <v>265</v>
      </c>
      <c r="L450" s="4">
        <f t="shared" si="13"/>
        <v>1.31187985E-4</v>
      </c>
    </row>
    <row r="451" spans="1:12" hidden="1">
      <c r="A451" t="s">
        <v>469</v>
      </c>
      <c r="B451" t="s">
        <v>1</v>
      </c>
      <c r="C451" t="s">
        <v>1716</v>
      </c>
      <c r="D451" t="s">
        <v>1714</v>
      </c>
      <c r="E451" t="s">
        <v>1703</v>
      </c>
      <c r="F451" t="s">
        <v>1751</v>
      </c>
      <c r="H451" t="str">
        <f>INDEX('Vensim Variables'!$B:$B,MATCH(EPS!$B451,'Vensim Variables'!$A:$A,0))</f>
        <v>g pollutant</v>
      </c>
      <c r="I451" t="str">
        <f t="shared" ref="I451:I514" si="14">IF(OR(C451="CO2",C451="CH4",C451="N2O",C451="F gases",C451="VOC",C451="CO",C451="NOx",C451="PM10",C451="PM25",C451="SOx",C451="BC",C451="OC"),C451,IF(OR(D451="CO2",D451="CH4",D451="N2O",D451="F gases",D451="VOC",D451="CO",D451="NOx",D451="PM10",D451="PM25",D451="SOx",D451="BC",D451="OC"),D451,IF(OR(E451="CO2",E451="CH4",E451="N2O",E451="F gases",E451="VOC",E451="CO",E451="NOx",E451="PM10",E451="PM25",E451="SOx",E451="BC",E451="OC"),E451,"NA")))</f>
        <v>N2O</v>
      </c>
      <c r="J451">
        <f>INDEX(NoSettings!$C:$C,MATCH(EPS!$A451,NoSettings!$A:$A,0))</f>
        <v>0</v>
      </c>
      <c r="K451">
        <f>INDEX(GWP!$C$2:$C$13,MATCH(EPS!I451,GWP!$B$2:$B$13,0))</f>
        <v>265</v>
      </c>
      <c r="L451" s="4">
        <f t="shared" ref="L451:L514" si="15">IF(H451="g pollutant",K451*J451/10^12,IF(H451="MMTCO2e",J451,IF(H451="MWh",J451,0)))</f>
        <v>0</v>
      </c>
    </row>
    <row r="452" spans="1:12" hidden="1">
      <c r="A452" t="s">
        <v>470</v>
      </c>
      <c r="B452" t="s">
        <v>1</v>
      </c>
      <c r="C452" t="s">
        <v>1716</v>
      </c>
      <c r="D452" t="s">
        <v>1714</v>
      </c>
      <c r="E452" t="s">
        <v>1704</v>
      </c>
      <c r="F452" t="s">
        <v>1742</v>
      </c>
      <c r="H452" t="str">
        <f>INDEX('Vensim Variables'!$B:$B,MATCH(EPS!$B452,'Vensim Variables'!$A:$A,0))</f>
        <v>g pollutant</v>
      </c>
      <c r="I452" t="str">
        <f t="shared" si="14"/>
        <v>N2O</v>
      </c>
      <c r="J452">
        <f>INDEX(NoSettings!$C:$C,MATCH(EPS!$A452,NoSettings!$A:$A,0))</f>
        <v>0</v>
      </c>
      <c r="K452">
        <f>INDEX(GWP!$C$2:$C$13,MATCH(EPS!I452,GWP!$B$2:$B$13,0))</f>
        <v>265</v>
      </c>
      <c r="L452" s="4">
        <f t="shared" si="15"/>
        <v>0</v>
      </c>
    </row>
    <row r="453" spans="1:12" hidden="1">
      <c r="A453" t="s">
        <v>471</v>
      </c>
      <c r="B453" t="s">
        <v>1</v>
      </c>
      <c r="C453" t="s">
        <v>1716</v>
      </c>
      <c r="D453" t="s">
        <v>1714</v>
      </c>
      <c r="E453" t="s">
        <v>1704</v>
      </c>
      <c r="F453" t="s">
        <v>1743</v>
      </c>
      <c r="H453" t="str">
        <f>INDEX('Vensim Variables'!$B:$B,MATCH(EPS!$B453,'Vensim Variables'!$A:$A,0))</f>
        <v>g pollutant</v>
      </c>
      <c r="I453" t="str">
        <f t="shared" si="14"/>
        <v>N2O</v>
      </c>
      <c r="J453">
        <f>INDEX(NoSettings!$C:$C,MATCH(EPS!$A453,NoSettings!$A:$A,0))</f>
        <v>3550970</v>
      </c>
      <c r="K453">
        <f>INDEX(GWP!$C$2:$C$13,MATCH(EPS!I453,GWP!$B$2:$B$13,0))</f>
        <v>265</v>
      </c>
      <c r="L453" s="4">
        <f t="shared" si="15"/>
        <v>9.4100705000000002E-4</v>
      </c>
    </row>
    <row r="454" spans="1:12" hidden="1">
      <c r="A454" t="s">
        <v>472</v>
      </c>
      <c r="B454" t="s">
        <v>1</v>
      </c>
      <c r="C454" t="s">
        <v>1716</v>
      </c>
      <c r="D454" t="s">
        <v>1714</v>
      </c>
      <c r="E454" t="s">
        <v>1704</v>
      </c>
      <c r="F454" t="s">
        <v>1744</v>
      </c>
      <c r="H454" t="str">
        <f>INDEX('Vensim Variables'!$B:$B,MATCH(EPS!$B454,'Vensim Variables'!$A:$A,0))</f>
        <v>g pollutant</v>
      </c>
      <c r="I454" t="str">
        <f t="shared" si="14"/>
        <v>N2O</v>
      </c>
      <c r="J454">
        <f>INDEX(NoSettings!$C:$C,MATCH(EPS!$A454,NoSettings!$A:$A,0))</f>
        <v>213764000</v>
      </c>
      <c r="K454">
        <f>INDEX(GWP!$C$2:$C$13,MATCH(EPS!I454,GWP!$B$2:$B$13,0))</f>
        <v>265</v>
      </c>
      <c r="L454" s="4">
        <f t="shared" si="15"/>
        <v>5.6647459999999997E-2</v>
      </c>
    </row>
    <row r="455" spans="1:12" hidden="1">
      <c r="A455" t="s">
        <v>473</v>
      </c>
      <c r="B455" t="s">
        <v>1</v>
      </c>
      <c r="C455" t="s">
        <v>1716</v>
      </c>
      <c r="D455" t="s">
        <v>1714</v>
      </c>
      <c r="E455" t="s">
        <v>1704</v>
      </c>
      <c r="F455" t="s">
        <v>1745</v>
      </c>
      <c r="H455" t="str">
        <f>INDEX('Vensim Variables'!$B:$B,MATCH(EPS!$B455,'Vensim Variables'!$A:$A,0))</f>
        <v>g pollutant</v>
      </c>
      <c r="I455" t="str">
        <f t="shared" si="14"/>
        <v>N2O</v>
      </c>
      <c r="J455">
        <f>INDEX(NoSettings!$C:$C,MATCH(EPS!$A455,NoSettings!$A:$A,0))</f>
        <v>10834000000</v>
      </c>
      <c r="K455">
        <f>INDEX(GWP!$C$2:$C$13,MATCH(EPS!I455,GWP!$B$2:$B$13,0))</f>
        <v>265</v>
      </c>
      <c r="L455" s="4">
        <f t="shared" si="15"/>
        <v>2.8710100000000001</v>
      </c>
    </row>
    <row r="456" spans="1:12" hidden="1">
      <c r="A456" t="s">
        <v>474</v>
      </c>
      <c r="B456" t="s">
        <v>1</v>
      </c>
      <c r="C456" t="s">
        <v>1716</v>
      </c>
      <c r="D456" t="s">
        <v>1714</v>
      </c>
      <c r="E456" t="s">
        <v>1704</v>
      </c>
      <c r="F456" t="s">
        <v>1746</v>
      </c>
      <c r="H456" t="str">
        <f>INDEX('Vensim Variables'!$B:$B,MATCH(EPS!$B456,'Vensim Variables'!$A:$A,0))</f>
        <v>g pollutant</v>
      </c>
      <c r="I456" t="str">
        <f t="shared" si="14"/>
        <v>N2O</v>
      </c>
      <c r="J456">
        <f>INDEX(NoSettings!$C:$C,MATCH(EPS!$A456,NoSettings!$A:$A,0))</f>
        <v>0</v>
      </c>
      <c r="K456">
        <f>INDEX(GWP!$C$2:$C$13,MATCH(EPS!I456,GWP!$B$2:$B$13,0))</f>
        <v>265</v>
      </c>
      <c r="L456" s="4">
        <f t="shared" si="15"/>
        <v>0</v>
      </c>
    </row>
    <row r="457" spans="1:12" hidden="1">
      <c r="A457" t="s">
        <v>475</v>
      </c>
      <c r="B457" t="s">
        <v>1</v>
      </c>
      <c r="C457" t="s">
        <v>1716</v>
      </c>
      <c r="D457" t="s">
        <v>1714</v>
      </c>
      <c r="E457" t="s">
        <v>1704</v>
      </c>
      <c r="F457" t="s">
        <v>1747</v>
      </c>
      <c r="H457" t="str">
        <f>INDEX('Vensim Variables'!$B:$B,MATCH(EPS!$B457,'Vensim Variables'!$A:$A,0))</f>
        <v>g pollutant</v>
      </c>
      <c r="I457" t="str">
        <f t="shared" si="14"/>
        <v>N2O</v>
      </c>
      <c r="J457">
        <f>INDEX(NoSettings!$C:$C,MATCH(EPS!$A457,NoSettings!$A:$A,0))</f>
        <v>0</v>
      </c>
      <c r="K457">
        <f>INDEX(GWP!$C$2:$C$13,MATCH(EPS!I457,GWP!$B$2:$B$13,0))</f>
        <v>265</v>
      </c>
      <c r="L457" s="4">
        <f t="shared" si="15"/>
        <v>0</v>
      </c>
    </row>
    <row r="458" spans="1:12" hidden="1">
      <c r="A458" t="s">
        <v>476</v>
      </c>
      <c r="B458" t="s">
        <v>1</v>
      </c>
      <c r="C458" t="s">
        <v>1716</v>
      </c>
      <c r="D458" t="s">
        <v>1714</v>
      </c>
      <c r="E458" t="s">
        <v>1704</v>
      </c>
      <c r="F458" t="s">
        <v>1748</v>
      </c>
      <c r="H458" t="str">
        <f>INDEX('Vensim Variables'!$B:$B,MATCH(EPS!$B458,'Vensim Variables'!$A:$A,0))</f>
        <v>g pollutant</v>
      </c>
      <c r="I458" t="str">
        <f t="shared" si="14"/>
        <v>N2O</v>
      </c>
      <c r="J458">
        <f>INDEX(NoSettings!$C:$C,MATCH(EPS!$A458,NoSettings!$A:$A,0))</f>
        <v>0</v>
      </c>
      <c r="K458">
        <f>INDEX(GWP!$C$2:$C$13,MATCH(EPS!I458,GWP!$B$2:$B$13,0))</f>
        <v>265</v>
      </c>
      <c r="L458" s="4">
        <f t="shared" si="15"/>
        <v>0</v>
      </c>
    </row>
    <row r="459" spans="1:12" hidden="1">
      <c r="A459" t="s">
        <v>477</v>
      </c>
      <c r="B459" t="s">
        <v>1</v>
      </c>
      <c r="C459" t="s">
        <v>1716</v>
      </c>
      <c r="D459" t="s">
        <v>1714</v>
      </c>
      <c r="E459" t="s">
        <v>1704</v>
      </c>
      <c r="F459" t="s">
        <v>1749</v>
      </c>
      <c r="H459" t="str">
        <f>INDEX('Vensim Variables'!$B:$B,MATCH(EPS!$B459,'Vensim Variables'!$A:$A,0))</f>
        <v>g pollutant</v>
      </c>
      <c r="I459" t="str">
        <f t="shared" si="14"/>
        <v>N2O</v>
      </c>
      <c r="J459">
        <f>INDEX(NoSettings!$C:$C,MATCH(EPS!$A459,NoSettings!$A:$A,0))</f>
        <v>0</v>
      </c>
      <c r="K459">
        <f>INDEX(GWP!$C$2:$C$13,MATCH(EPS!I459,GWP!$B$2:$B$13,0))</f>
        <v>265</v>
      </c>
      <c r="L459" s="4">
        <f t="shared" si="15"/>
        <v>0</v>
      </c>
    </row>
    <row r="460" spans="1:12" hidden="1">
      <c r="A460" t="s">
        <v>478</v>
      </c>
      <c r="B460" t="s">
        <v>1</v>
      </c>
      <c r="C460" t="s">
        <v>1716</v>
      </c>
      <c r="D460" t="s">
        <v>1714</v>
      </c>
      <c r="E460" t="s">
        <v>1704</v>
      </c>
      <c r="F460" t="s">
        <v>1750</v>
      </c>
      <c r="H460" t="str">
        <f>INDEX('Vensim Variables'!$B:$B,MATCH(EPS!$B460,'Vensim Variables'!$A:$A,0))</f>
        <v>g pollutant</v>
      </c>
      <c r="I460" t="str">
        <f t="shared" si="14"/>
        <v>N2O</v>
      </c>
      <c r="J460">
        <f>INDEX(NoSettings!$C:$C,MATCH(EPS!$A460,NoSettings!$A:$A,0))</f>
        <v>1580000</v>
      </c>
      <c r="K460">
        <f>INDEX(GWP!$C$2:$C$13,MATCH(EPS!I460,GWP!$B$2:$B$13,0))</f>
        <v>265</v>
      </c>
      <c r="L460" s="4">
        <f t="shared" si="15"/>
        <v>4.1869999999999999E-4</v>
      </c>
    </row>
    <row r="461" spans="1:12" hidden="1">
      <c r="A461" t="s">
        <v>479</v>
      </c>
      <c r="B461" t="s">
        <v>1</v>
      </c>
      <c r="C461" t="s">
        <v>1716</v>
      </c>
      <c r="D461" t="s">
        <v>1714</v>
      </c>
      <c r="E461" t="s">
        <v>1704</v>
      </c>
      <c r="F461" t="s">
        <v>1751</v>
      </c>
      <c r="H461" t="str">
        <f>INDEX('Vensim Variables'!$B:$B,MATCH(EPS!$B461,'Vensim Variables'!$A:$A,0))</f>
        <v>g pollutant</v>
      </c>
      <c r="I461" t="str">
        <f t="shared" si="14"/>
        <v>N2O</v>
      </c>
      <c r="J461">
        <f>INDEX(NoSettings!$C:$C,MATCH(EPS!$A461,NoSettings!$A:$A,0))</f>
        <v>0</v>
      </c>
      <c r="K461">
        <f>INDEX(GWP!$C$2:$C$13,MATCH(EPS!I461,GWP!$B$2:$B$13,0))</f>
        <v>265</v>
      </c>
      <c r="L461" s="4">
        <f t="shared" si="15"/>
        <v>0</v>
      </c>
    </row>
    <row r="462" spans="1:12" hidden="1">
      <c r="A462" t="s">
        <v>480</v>
      </c>
      <c r="B462" t="s">
        <v>1</v>
      </c>
      <c r="C462" t="s">
        <v>1716</v>
      </c>
      <c r="D462" t="s">
        <v>1715</v>
      </c>
      <c r="E462" t="s">
        <v>1703</v>
      </c>
      <c r="F462" t="s">
        <v>1742</v>
      </c>
      <c r="H462" t="str">
        <f>INDEX('Vensim Variables'!$B:$B,MATCH(EPS!$B462,'Vensim Variables'!$A:$A,0))</f>
        <v>g pollutant</v>
      </c>
      <c r="I462" t="str">
        <f t="shared" si="14"/>
        <v>F gases</v>
      </c>
      <c r="J462">
        <f>INDEX(NoSettings!$C:$C,MATCH(EPS!$A462,NoSettings!$A:$A,0))</f>
        <v>0</v>
      </c>
      <c r="K462">
        <f>INDEX(GWP!$C$2:$C$13,MATCH(EPS!I462,GWP!$B$2:$B$13,0))</f>
        <v>1</v>
      </c>
      <c r="L462" s="4">
        <f t="shared" si="15"/>
        <v>0</v>
      </c>
    </row>
    <row r="463" spans="1:12" hidden="1">
      <c r="A463" t="s">
        <v>481</v>
      </c>
      <c r="B463" t="s">
        <v>1</v>
      </c>
      <c r="C463" t="s">
        <v>1716</v>
      </c>
      <c r="D463" t="s">
        <v>1715</v>
      </c>
      <c r="E463" t="s">
        <v>1703</v>
      </c>
      <c r="F463" t="s">
        <v>1743</v>
      </c>
      <c r="H463" t="str">
        <f>INDEX('Vensim Variables'!$B:$B,MATCH(EPS!$B463,'Vensim Variables'!$A:$A,0))</f>
        <v>g pollutant</v>
      </c>
      <c r="I463" t="str">
        <f t="shared" si="14"/>
        <v>F gases</v>
      </c>
      <c r="J463">
        <f>INDEX(NoSettings!$C:$C,MATCH(EPS!$A463,NoSettings!$A:$A,0))</f>
        <v>0</v>
      </c>
      <c r="K463">
        <f>INDEX(GWP!$C$2:$C$13,MATCH(EPS!I463,GWP!$B$2:$B$13,0))</f>
        <v>1</v>
      </c>
      <c r="L463" s="4">
        <f t="shared" si="15"/>
        <v>0</v>
      </c>
    </row>
    <row r="464" spans="1:12" hidden="1">
      <c r="A464" t="s">
        <v>482</v>
      </c>
      <c r="B464" t="s">
        <v>1</v>
      </c>
      <c r="C464" t="s">
        <v>1716</v>
      </c>
      <c r="D464" t="s">
        <v>1715</v>
      </c>
      <c r="E464" t="s">
        <v>1703</v>
      </c>
      <c r="F464" t="s">
        <v>1744</v>
      </c>
      <c r="H464" t="str">
        <f>INDEX('Vensim Variables'!$B:$B,MATCH(EPS!$B464,'Vensim Variables'!$A:$A,0))</f>
        <v>g pollutant</v>
      </c>
      <c r="I464" t="str">
        <f t="shared" si="14"/>
        <v>F gases</v>
      </c>
      <c r="J464">
        <f>INDEX(NoSettings!$C:$C,MATCH(EPS!$A464,NoSettings!$A:$A,0))</f>
        <v>0</v>
      </c>
      <c r="K464">
        <f>INDEX(GWP!$C$2:$C$13,MATCH(EPS!I464,GWP!$B$2:$B$13,0))</f>
        <v>1</v>
      </c>
      <c r="L464" s="4">
        <f t="shared" si="15"/>
        <v>0</v>
      </c>
    </row>
    <row r="465" spans="1:12" hidden="1">
      <c r="A465" t="s">
        <v>483</v>
      </c>
      <c r="B465" t="s">
        <v>1</v>
      </c>
      <c r="C465" t="s">
        <v>1716</v>
      </c>
      <c r="D465" t="s">
        <v>1715</v>
      </c>
      <c r="E465" t="s">
        <v>1703</v>
      </c>
      <c r="F465" t="s">
        <v>1745</v>
      </c>
      <c r="H465" t="str">
        <f>INDEX('Vensim Variables'!$B:$B,MATCH(EPS!$B465,'Vensim Variables'!$A:$A,0))</f>
        <v>g pollutant</v>
      </c>
      <c r="I465" t="str">
        <f t="shared" si="14"/>
        <v>F gases</v>
      </c>
      <c r="J465">
        <f>INDEX(NoSettings!$C:$C,MATCH(EPS!$A465,NoSettings!$A:$A,0))</f>
        <v>0</v>
      </c>
      <c r="K465">
        <f>INDEX(GWP!$C$2:$C$13,MATCH(EPS!I465,GWP!$B$2:$B$13,0))</f>
        <v>1</v>
      </c>
      <c r="L465" s="4">
        <f t="shared" si="15"/>
        <v>0</v>
      </c>
    </row>
    <row r="466" spans="1:12" hidden="1">
      <c r="A466" t="s">
        <v>484</v>
      </c>
      <c r="B466" t="s">
        <v>1</v>
      </c>
      <c r="C466" t="s">
        <v>1716</v>
      </c>
      <c r="D466" t="s">
        <v>1715</v>
      </c>
      <c r="E466" t="s">
        <v>1703</v>
      </c>
      <c r="F466" t="s">
        <v>1746</v>
      </c>
      <c r="H466" t="str">
        <f>INDEX('Vensim Variables'!$B:$B,MATCH(EPS!$B466,'Vensim Variables'!$A:$A,0))</f>
        <v>g pollutant</v>
      </c>
      <c r="I466" t="str">
        <f t="shared" si="14"/>
        <v>F gases</v>
      </c>
      <c r="J466">
        <f>INDEX(NoSettings!$C:$C,MATCH(EPS!$A466,NoSettings!$A:$A,0))</f>
        <v>0</v>
      </c>
      <c r="K466">
        <f>INDEX(GWP!$C$2:$C$13,MATCH(EPS!I466,GWP!$B$2:$B$13,0))</f>
        <v>1</v>
      </c>
      <c r="L466" s="4">
        <f t="shared" si="15"/>
        <v>0</v>
      </c>
    </row>
    <row r="467" spans="1:12" hidden="1">
      <c r="A467" t="s">
        <v>485</v>
      </c>
      <c r="B467" t="s">
        <v>1</v>
      </c>
      <c r="C467" t="s">
        <v>1716</v>
      </c>
      <c r="D467" t="s">
        <v>1715</v>
      </c>
      <c r="E467" t="s">
        <v>1703</v>
      </c>
      <c r="F467" t="s">
        <v>1747</v>
      </c>
      <c r="H467" t="str">
        <f>INDEX('Vensim Variables'!$B:$B,MATCH(EPS!$B467,'Vensim Variables'!$A:$A,0))</f>
        <v>g pollutant</v>
      </c>
      <c r="I467" t="str">
        <f t="shared" si="14"/>
        <v>F gases</v>
      </c>
      <c r="J467">
        <f>INDEX(NoSettings!$C:$C,MATCH(EPS!$A467,NoSettings!$A:$A,0))</f>
        <v>0</v>
      </c>
      <c r="K467">
        <f>INDEX(GWP!$C$2:$C$13,MATCH(EPS!I467,GWP!$B$2:$B$13,0))</f>
        <v>1</v>
      </c>
      <c r="L467" s="4">
        <f t="shared" si="15"/>
        <v>0</v>
      </c>
    </row>
    <row r="468" spans="1:12" hidden="1">
      <c r="A468" t="s">
        <v>486</v>
      </c>
      <c r="B468" t="s">
        <v>1</v>
      </c>
      <c r="C468" t="s">
        <v>1716</v>
      </c>
      <c r="D468" t="s">
        <v>1715</v>
      </c>
      <c r="E468" t="s">
        <v>1703</v>
      </c>
      <c r="F468" t="s">
        <v>1748</v>
      </c>
      <c r="H468" t="str">
        <f>INDEX('Vensim Variables'!$B:$B,MATCH(EPS!$B468,'Vensim Variables'!$A:$A,0))</f>
        <v>g pollutant</v>
      </c>
      <c r="I468" t="str">
        <f t="shared" si="14"/>
        <v>F gases</v>
      </c>
      <c r="J468">
        <f>INDEX(NoSettings!$C:$C,MATCH(EPS!$A468,NoSettings!$A:$A,0))</f>
        <v>0</v>
      </c>
      <c r="K468">
        <f>INDEX(GWP!$C$2:$C$13,MATCH(EPS!I468,GWP!$B$2:$B$13,0))</f>
        <v>1</v>
      </c>
      <c r="L468" s="4">
        <f t="shared" si="15"/>
        <v>0</v>
      </c>
    </row>
    <row r="469" spans="1:12" hidden="1">
      <c r="A469" t="s">
        <v>487</v>
      </c>
      <c r="B469" t="s">
        <v>1</v>
      </c>
      <c r="C469" t="s">
        <v>1716</v>
      </c>
      <c r="D469" t="s">
        <v>1715</v>
      </c>
      <c r="E469" t="s">
        <v>1703</v>
      </c>
      <c r="F469" t="s">
        <v>1749</v>
      </c>
      <c r="H469" t="str">
        <f>INDEX('Vensim Variables'!$B:$B,MATCH(EPS!$B469,'Vensim Variables'!$A:$A,0))</f>
        <v>g pollutant</v>
      </c>
      <c r="I469" t="str">
        <f t="shared" si="14"/>
        <v>F gases</v>
      </c>
      <c r="J469">
        <f>INDEX(NoSettings!$C:$C,MATCH(EPS!$A469,NoSettings!$A:$A,0))</f>
        <v>0</v>
      </c>
      <c r="K469">
        <f>INDEX(GWP!$C$2:$C$13,MATCH(EPS!I469,GWP!$B$2:$B$13,0))</f>
        <v>1</v>
      </c>
      <c r="L469" s="4">
        <f t="shared" si="15"/>
        <v>0</v>
      </c>
    </row>
    <row r="470" spans="1:12" hidden="1">
      <c r="A470" t="s">
        <v>488</v>
      </c>
      <c r="B470" t="s">
        <v>1</v>
      </c>
      <c r="C470" t="s">
        <v>1716</v>
      </c>
      <c r="D470" t="s">
        <v>1715</v>
      </c>
      <c r="E470" t="s">
        <v>1703</v>
      </c>
      <c r="F470" t="s">
        <v>1750</v>
      </c>
      <c r="H470" t="str">
        <f>INDEX('Vensim Variables'!$B:$B,MATCH(EPS!$B470,'Vensim Variables'!$A:$A,0))</f>
        <v>g pollutant</v>
      </c>
      <c r="I470" t="str">
        <f t="shared" si="14"/>
        <v>F gases</v>
      </c>
      <c r="J470">
        <f>INDEX(NoSettings!$C:$C,MATCH(EPS!$A470,NoSettings!$A:$A,0))</f>
        <v>0</v>
      </c>
      <c r="K470">
        <f>INDEX(GWP!$C$2:$C$13,MATCH(EPS!I470,GWP!$B$2:$B$13,0))</f>
        <v>1</v>
      </c>
      <c r="L470" s="4">
        <f t="shared" si="15"/>
        <v>0</v>
      </c>
    </row>
    <row r="471" spans="1:12" hidden="1">
      <c r="A471" t="s">
        <v>489</v>
      </c>
      <c r="B471" t="s">
        <v>1</v>
      </c>
      <c r="C471" t="s">
        <v>1716</v>
      </c>
      <c r="D471" t="s">
        <v>1715</v>
      </c>
      <c r="E471" t="s">
        <v>1703</v>
      </c>
      <c r="F471" t="s">
        <v>1751</v>
      </c>
      <c r="H471" t="str">
        <f>INDEX('Vensim Variables'!$B:$B,MATCH(EPS!$B471,'Vensim Variables'!$A:$A,0))</f>
        <v>g pollutant</v>
      </c>
      <c r="I471" t="str">
        <f t="shared" si="14"/>
        <v>F gases</v>
      </c>
      <c r="J471">
        <f>INDEX(NoSettings!$C:$C,MATCH(EPS!$A471,NoSettings!$A:$A,0))</f>
        <v>0</v>
      </c>
      <c r="K471">
        <f>INDEX(GWP!$C$2:$C$13,MATCH(EPS!I471,GWP!$B$2:$B$13,0))</f>
        <v>1</v>
      </c>
      <c r="L471" s="4">
        <f t="shared" si="15"/>
        <v>0</v>
      </c>
    </row>
    <row r="472" spans="1:12" hidden="1">
      <c r="A472" t="s">
        <v>490</v>
      </c>
      <c r="B472" t="s">
        <v>1</v>
      </c>
      <c r="C472" t="s">
        <v>1716</v>
      </c>
      <c r="D472" t="s">
        <v>1715</v>
      </c>
      <c r="E472" t="s">
        <v>1704</v>
      </c>
      <c r="F472" t="s">
        <v>1742</v>
      </c>
      <c r="H472" t="str">
        <f>INDEX('Vensim Variables'!$B:$B,MATCH(EPS!$B472,'Vensim Variables'!$A:$A,0))</f>
        <v>g pollutant</v>
      </c>
      <c r="I472" t="str">
        <f t="shared" si="14"/>
        <v>F gases</v>
      </c>
      <c r="J472">
        <f>INDEX(NoSettings!$C:$C,MATCH(EPS!$A472,NoSettings!$A:$A,0))</f>
        <v>0</v>
      </c>
      <c r="K472">
        <f>INDEX(GWP!$C$2:$C$13,MATCH(EPS!I472,GWP!$B$2:$B$13,0))</f>
        <v>1</v>
      </c>
      <c r="L472" s="4">
        <f t="shared" si="15"/>
        <v>0</v>
      </c>
    </row>
    <row r="473" spans="1:12" hidden="1">
      <c r="A473" t="s">
        <v>491</v>
      </c>
      <c r="B473" t="s">
        <v>1</v>
      </c>
      <c r="C473" t="s">
        <v>1716</v>
      </c>
      <c r="D473" t="s">
        <v>1715</v>
      </c>
      <c r="E473" t="s">
        <v>1704</v>
      </c>
      <c r="F473" t="s">
        <v>1743</v>
      </c>
      <c r="H473" t="str">
        <f>INDEX('Vensim Variables'!$B:$B,MATCH(EPS!$B473,'Vensim Variables'!$A:$A,0))</f>
        <v>g pollutant</v>
      </c>
      <c r="I473" t="str">
        <f t="shared" si="14"/>
        <v>F gases</v>
      </c>
      <c r="J473">
        <f>INDEX(NoSettings!$C:$C,MATCH(EPS!$A473,NoSettings!$A:$A,0))</f>
        <v>0</v>
      </c>
      <c r="K473">
        <f>INDEX(GWP!$C$2:$C$13,MATCH(EPS!I473,GWP!$B$2:$B$13,0))</f>
        <v>1</v>
      </c>
      <c r="L473" s="4">
        <f t="shared" si="15"/>
        <v>0</v>
      </c>
    </row>
    <row r="474" spans="1:12" hidden="1">
      <c r="A474" t="s">
        <v>492</v>
      </c>
      <c r="B474" t="s">
        <v>1</v>
      </c>
      <c r="C474" t="s">
        <v>1716</v>
      </c>
      <c r="D474" t="s">
        <v>1715</v>
      </c>
      <c r="E474" t="s">
        <v>1704</v>
      </c>
      <c r="F474" t="s">
        <v>1744</v>
      </c>
      <c r="H474" t="str">
        <f>INDEX('Vensim Variables'!$B:$B,MATCH(EPS!$B474,'Vensim Variables'!$A:$A,0))</f>
        <v>g pollutant</v>
      </c>
      <c r="I474" t="str">
        <f t="shared" si="14"/>
        <v>F gases</v>
      </c>
      <c r="J474">
        <f>INDEX(NoSettings!$C:$C,MATCH(EPS!$A474,NoSettings!$A:$A,0))</f>
        <v>0</v>
      </c>
      <c r="K474">
        <f>INDEX(GWP!$C$2:$C$13,MATCH(EPS!I474,GWP!$B$2:$B$13,0))</f>
        <v>1</v>
      </c>
      <c r="L474" s="4">
        <f t="shared" si="15"/>
        <v>0</v>
      </c>
    </row>
    <row r="475" spans="1:12" hidden="1">
      <c r="A475" t="s">
        <v>493</v>
      </c>
      <c r="B475" t="s">
        <v>1</v>
      </c>
      <c r="C475" t="s">
        <v>1716</v>
      </c>
      <c r="D475" t="s">
        <v>1715</v>
      </c>
      <c r="E475" t="s">
        <v>1704</v>
      </c>
      <c r="F475" t="s">
        <v>1745</v>
      </c>
      <c r="H475" t="str">
        <f>INDEX('Vensim Variables'!$B:$B,MATCH(EPS!$B475,'Vensim Variables'!$A:$A,0))</f>
        <v>g pollutant</v>
      </c>
      <c r="I475" t="str">
        <f t="shared" si="14"/>
        <v>F gases</v>
      </c>
      <c r="J475">
        <f>INDEX(NoSettings!$C:$C,MATCH(EPS!$A475,NoSettings!$A:$A,0))</f>
        <v>0</v>
      </c>
      <c r="K475">
        <f>INDEX(GWP!$C$2:$C$13,MATCH(EPS!I475,GWP!$B$2:$B$13,0))</f>
        <v>1</v>
      </c>
      <c r="L475" s="4">
        <f t="shared" si="15"/>
        <v>0</v>
      </c>
    </row>
    <row r="476" spans="1:12" hidden="1">
      <c r="A476" t="s">
        <v>494</v>
      </c>
      <c r="B476" t="s">
        <v>1</v>
      </c>
      <c r="C476" t="s">
        <v>1716</v>
      </c>
      <c r="D476" t="s">
        <v>1715</v>
      </c>
      <c r="E476" t="s">
        <v>1704</v>
      </c>
      <c r="F476" t="s">
        <v>1746</v>
      </c>
      <c r="H476" t="str">
        <f>INDEX('Vensim Variables'!$B:$B,MATCH(EPS!$B476,'Vensim Variables'!$A:$A,0))</f>
        <v>g pollutant</v>
      </c>
      <c r="I476" t="str">
        <f t="shared" si="14"/>
        <v>F gases</v>
      </c>
      <c r="J476">
        <f>INDEX(NoSettings!$C:$C,MATCH(EPS!$A476,NoSettings!$A:$A,0))</f>
        <v>0</v>
      </c>
      <c r="K476">
        <f>INDEX(GWP!$C$2:$C$13,MATCH(EPS!I476,GWP!$B$2:$B$13,0))</f>
        <v>1</v>
      </c>
      <c r="L476" s="4">
        <f t="shared" si="15"/>
        <v>0</v>
      </c>
    </row>
    <row r="477" spans="1:12" hidden="1">
      <c r="A477" t="s">
        <v>495</v>
      </c>
      <c r="B477" t="s">
        <v>1</v>
      </c>
      <c r="C477" t="s">
        <v>1716</v>
      </c>
      <c r="D477" t="s">
        <v>1715</v>
      </c>
      <c r="E477" t="s">
        <v>1704</v>
      </c>
      <c r="F477" t="s">
        <v>1747</v>
      </c>
      <c r="H477" t="str">
        <f>INDEX('Vensim Variables'!$B:$B,MATCH(EPS!$B477,'Vensim Variables'!$A:$A,0))</f>
        <v>g pollutant</v>
      </c>
      <c r="I477" t="str">
        <f t="shared" si="14"/>
        <v>F gases</v>
      </c>
      <c r="J477">
        <f>INDEX(NoSettings!$C:$C,MATCH(EPS!$A477,NoSettings!$A:$A,0))</f>
        <v>0</v>
      </c>
      <c r="K477">
        <f>INDEX(GWP!$C$2:$C$13,MATCH(EPS!I477,GWP!$B$2:$B$13,0))</f>
        <v>1</v>
      </c>
      <c r="L477" s="4">
        <f t="shared" si="15"/>
        <v>0</v>
      </c>
    </row>
    <row r="478" spans="1:12" hidden="1">
      <c r="A478" t="s">
        <v>496</v>
      </c>
      <c r="B478" t="s">
        <v>1</v>
      </c>
      <c r="C478" t="s">
        <v>1716</v>
      </c>
      <c r="D478" t="s">
        <v>1715</v>
      </c>
      <c r="E478" t="s">
        <v>1704</v>
      </c>
      <c r="F478" t="s">
        <v>1748</v>
      </c>
      <c r="H478" t="str">
        <f>INDEX('Vensim Variables'!$B:$B,MATCH(EPS!$B478,'Vensim Variables'!$A:$A,0))</f>
        <v>g pollutant</v>
      </c>
      <c r="I478" t="str">
        <f t="shared" si="14"/>
        <v>F gases</v>
      </c>
      <c r="J478">
        <f>INDEX(NoSettings!$C:$C,MATCH(EPS!$A478,NoSettings!$A:$A,0))</f>
        <v>0</v>
      </c>
      <c r="K478">
        <f>INDEX(GWP!$C$2:$C$13,MATCH(EPS!I478,GWP!$B$2:$B$13,0))</f>
        <v>1</v>
      </c>
      <c r="L478" s="4">
        <f t="shared" si="15"/>
        <v>0</v>
      </c>
    </row>
    <row r="479" spans="1:12" hidden="1">
      <c r="A479" t="s">
        <v>497</v>
      </c>
      <c r="B479" t="s">
        <v>1</v>
      </c>
      <c r="C479" t="s">
        <v>1716</v>
      </c>
      <c r="D479" t="s">
        <v>1715</v>
      </c>
      <c r="E479" t="s">
        <v>1704</v>
      </c>
      <c r="F479" t="s">
        <v>1749</v>
      </c>
      <c r="H479" t="str">
        <f>INDEX('Vensim Variables'!$B:$B,MATCH(EPS!$B479,'Vensim Variables'!$A:$A,0))</f>
        <v>g pollutant</v>
      </c>
      <c r="I479" t="str">
        <f t="shared" si="14"/>
        <v>F gases</v>
      </c>
      <c r="J479">
        <f>INDEX(NoSettings!$C:$C,MATCH(EPS!$A479,NoSettings!$A:$A,0))</f>
        <v>0</v>
      </c>
      <c r="K479">
        <f>INDEX(GWP!$C$2:$C$13,MATCH(EPS!I479,GWP!$B$2:$B$13,0))</f>
        <v>1</v>
      </c>
      <c r="L479" s="4">
        <f t="shared" si="15"/>
        <v>0</v>
      </c>
    </row>
    <row r="480" spans="1:12" hidden="1">
      <c r="A480" t="s">
        <v>498</v>
      </c>
      <c r="B480" t="s">
        <v>1</v>
      </c>
      <c r="C480" t="s">
        <v>1716</v>
      </c>
      <c r="D480" t="s">
        <v>1715</v>
      </c>
      <c r="E480" t="s">
        <v>1704</v>
      </c>
      <c r="F480" t="s">
        <v>1750</v>
      </c>
      <c r="H480" t="str">
        <f>INDEX('Vensim Variables'!$B:$B,MATCH(EPS!$B480,'Vensim Variables'!$A:$A,0))</f>
        <v>g pollutant</v>
      </c>
      <c r="I480" t="str">
        <f t="shared" si="14"/>
        <v>F gases</v>
      </c>
      <c r="J480">
        <f>INDEX(NoSettings!$C:$C,MATCH(EPS!$A480,NoSettings!$A:$A,0))</f>
        <v>0</v>
      </c>
      <c r="K480">
        <f>INDEX(GWP!$C$2:$C$13,MATCH(EPS!I480,GWP!$B$2:$B$13,0))</f>
        <v>1</v>
      </c>
      <c r="L480" s="4">
        <f t="shared" si="15"/>
        <v>0</v>
      </c>
    </row>
    <row r="481" spans="1:12" hidden="1">
      <c r="A481" t="s">
        <v>499</v>
      </c>
      <c r="B481" t="s">
        <v>1</v>
      </c>
      <c r="C481" t="s">
        <v>1716</v>
      </c>
      <c r="D481" t="s">
        <v>1715</v>
      </c>
      <c r="E481" t="s">
        <v>1704</v>
      </c>
      <c r="F481" t="s">
        <v>1751</v>
      </c>
      <c r="H481" t="str">
        <f>INDEX('Vensim Variables'!$B:$B,MATCH(EPS!$B481,'Vensim Variables'!$A:$A,0))</f>
        <v>g pollutant</v>
      </c>
      <c r="I481" t="str">
        <f t="shared" si="14"/>
        <v>F gases</v>
      </c>
      <c r="J481">
        <f>INDEX(NoSettings!$C:$C,MATCH(EPS!$A481,NoSettings!$A:$A,0))</f>
        <v>0</v>
      </c>
      <c r="K481">
        <f>INDEX(GWP!$C$2:$C$13,MATCH(EPS!I481,GWP!$B$2:$B$13,0))</f>
        <v>1</v>
      </c>
      <c r="L481" s="4">
        <f t="shared" si="15"/>
        <v>0</v>
      </c>
    </row>
    <row r="482" spans="1:12" hidden="1">
      <c r="A482" t="s">
        <v>500</v>
      </c>
      <c r="B482" t="s">
        <v>1</v>
      </c>
      <c r="C482" t="s">
        <v>1717</v>
      </c>
      <c r="D482" t="s">
        <v>1702</v>
      </c>
      <c r="E482" t="s">
        <v>1703</v>
      </c>
      <c r="F482" t="s">
        <v>1742</v>
      </c>
      <c r="H482" t="str">
        <f>INDEX('Vensim Variables'!$B:$B,MATCH(EPS!$B482,'Vensim Variables'!$A:$A,0))</f>
        <v>g pollutant</v>
      </c>
      <c r="I482" t="str">
        <f t="shared" si="14"/>
        <v>CO2</v>
      </c>
      <c r="J482">
        <f>INDEX(NoSettings!$C:$C,MATCH(EPS!$A482,NoSettings!$A:$A,0))</f>
        <v>0</v>
      </c>
      <c r="K482">
        <f>INDEX(GWP!$C$2:$C$13,MATCH(EPS!I482,GWP!$B$2:$B$13,0))</f>
        <v>1</v>
      </c>
      <c r="L482" s="4">
        <f t="shared" si="15"/>
        <v>0</v>
      </c>
    </row>
    <row r="483" spans="1:12" hidden="1">
      <c r="A483" t="s">
        <v>501</v>
      </c>
      <c r="B483" t="s">
        <v>1</v>
      </c>
      <c r="C483" t="s">
        <v>1717</v>
      </c>
      <c r="D483" t="s">
        <v>1702</v>
      </c>
      <c r="E483" t="s">
        <v>1703</v>
      </c>
      <c r="F483" t="s">
        <v>1743</v>
      </c>
      <c r="H483" t="str">
        <f>INDEX('Vensim Variables'!$B:$B,MATCH(EPS!$B483,'Vensim Variables'!$A:$A,0))</f>
        <v>g pollutant</v>
      </c>
      <c r="I483" t="str">
        <f t="shared" si="14"/>
        <v>CO2</v>
      </c>
      <c r="J483">
        <f>INDEX(NoSettings!$C:$C,MATCH(EPS!$A483,NoSettings!$A:$A,0))</f>
        <v>0</v>
      </c>
      <c r="K483">
        <f>INDEX(GWP!$C$2:$C$13,MATCH(EPS!I483,GWP!$B$2:$B$13,0))</f>
        <v>1</v>
      </c>
      <c r="L483" s="4">
        <f t="shared" si="15"/>
        <v>0</v>
      </c>
    </row>
    <row r="484" spans="1:12" hidden="1">
      <c r="A484" t="s">
        <v>502</v>
      </c>
      <c r="B484" t="s">
        <v>1</v>
      </c>
      <c r="C484" t="s">
        <v>1717</v>
      </c>
      <c r="D484" t="s">
        <v>1702</v>
      </c>
      <c r="E484" t="s">
        <v>1703</v>
      </c>
      <c r="F484" t="s">
        <v>1744</v>
      </c>
      <c r="H484" t="str">
        <f>INDEX('Vensim Variables'!$B:$B,MATCH(EPS!$B484,'Vensim Variables'!$A:$A,0))</f>
        <v>g pollutant</v>
      </c>
      <c r="I484" t="str">
        <f t="shared" si="14"/>
        <v>CO2</v>
      </c>
      <c r="J484">
        <f>INDEX(NoSettings!$C:$C,MATCH(EPS!$A484,NoSettings!$A:$A,0))</f>
        <v>0</v>
      </c>
      <c r="K484">
        <f>INDEX(GWP!$C$2:$C$13,MATCH(EPS!I484,GWP!$B$2:$B$13,0))</f>
        <v>1</v>
      </c>
      <c r="L484" s="4">
        <f t="shared" si="15"/>
        <v>0</v>
      </c>
    </row>
    <row r="485" spans="1:12" hidden="1">
      <c r="A485" t="s">
        <v>503</v>
      </c>
      <c r="B485" t="s">
        <v>1</v>
      </c>
      <c r="C485" t="s">
        <v>1717</v>
      </c>
      <c r="D485" t="s">
        <v>1702</v>
      </c>
      <c r="E485" t="s">
        <v>1703</v>
      </c>
      <c r="F485" t="s">
        <v>1745</v>
      </c>
      <c r="H485" t="str">
        <f>INDEX('Vensim Variables'!$B:$B,MATCH(EPS!$B485,'Vensim Variables'!$A:$A,0))</f>
        <v>g pollutant</v>
      </c>
      <c r="I485" t="str">
        <f t="shared" si="14"/>
        <v>CO2</v>
      </c>
      <c r="J485">
        <f>INDEX(NoSettings!$C:$C,MATCH(EPS!$A485,NoSettings!$A:$A,0))</f>
        <v>0</v>
      </c>
      <c r="K485">
        <f>INDEX(GWP!$C$2:$C$13,MATCH(EPS!I485,GWP!$B$2:$B$13,0))</f>
        <v>1</v>
      </c>
      <c r="L485" s="4">
        <f t="shared" si="15"/>
        <v>0</v>
      </c>
    </row>
    <row r="486" spans="1:12" hidden="1">
      <c r="A486" t="s">
        <v>504</v>
      </c>
      <c r="B486" t="s">
        <v>1</v>
      </c>
      <c r="C486" t="s">
        <v>1717</v>
      </c>
      <c r="D486" t="s">
        <v>1702</v>
      </c>
      <c r="E486" t="s">
        <v>1703</v>
      </c>
      <c r="F486" t="s">
        <v>1746</v>
      </c>
      <c r="H486" t="str">
        <f>INDEX('Vensim Variables'!$B:$B,MATCH(EPS!$B486,'Vensim Variables'!$A:$A,0))</f>
        <v>g pollutant</v>
      </c>
      <c r="I486" t="str">
        <f t="shared" si="14"/>
        <v>CO2</v>
      </c>
      <c r="J486">
        <f>INDEX(NoSettings!$C:$C,MATCH(EPS!$A486,NoSettings!$A:$A,0))</f>
        <v>0</v>
      </c>
      <c r="K486">
        <f>INDEX(GWP!$C$2:$C$13,MATCH(EPS!I486,GWP!$B$2:$B$13,0))</f>
        <v>1</v>
      </c>
      <c r="L486" s="4">
        <f t="shared" si="15"/>
        <v>0</v>
      </c>
    </row>
    <row r="487" spans="1:12" hidden="1">
      <c r="A487" t="s">
        <v>505</v>
      </c>
      <c r="B487" t="s">
        <v>1</v>
      </c>
      <c r="C487" t="s">
        <v>1717</v>
      </c>
      <c r="D487" t="s">
        <v>1702</v>
      </c>
      <c r="E487" t="s">
        <v>1703</v>
      </c>
      <c r="F487" t="s">
        <v>1747</v>
      </c>
      <c r="H487" t="str">
        <f>INDEX('Vensim Variables'!$B:$B,MATCH(EPS!$B487,'Vensim Variables'!$A:$A,0))</f>
        <v>g pollutant</v>
      </c>
      <c r="I487" t="str">
        <f t="shared" si="14"/>
        <v>CO2</v>
      </c>
      <c r="J487">
        <f>INDEX(NoSettings!$C:$C,MATCH(EPS!$A487,NoSettings!$A:$A,0))</f>
        <v>0</v>
      </c>
      <c r="K487">
        <f>INDEX(GWP!$C$2:$C$13,MATCH(EPS!I487,GWP!$B$2:$B$13,0))</f>
        <v>1</v>
      </c>
      <c r="L487" s="4">
        <f t="shared" si="15"/>
        <v>0</v>
      </c>
    </row>
    <row r="488" spans="1:12" hidden="1">
      <c r="A488" t="s">
        <v>506</v>
      </c>
      <c r="B488" t="s">
        <v>1</v>
      </c>
      <c r="C488" t="s">
        <v>1717</v>
      </c>
      <c r="D488" t="s">
        <v>1702</v>
      </c>
      <c r="E488" t="s">
        <v>1703</v>
      </c>
      <c r="F488" t="s">
        <v>1748</v>
      </c>
      <c r="H488" t="str">
        <f>INDEX('Vensim Variables'!$B:$B,MATCH(EPS!$B488,'Vensim Variables'!$A:$A,0))</f>
        <v>g pollutant</v>
      </c>
      <c r="I488" t="str">
        <f t="shared" si="14"/>
        <v>CO2</v>
      </c>
      <c r="J488">
        <f>INDEX(NoSettings!$C:$C,MATCH(EPS!$A488,NoSettings!$A:$A,0))</f>
        <v>95186300000000</v>
      </c>
      <c r="K488">
        <f>INDEX(GWP!$C$2:$C$13,MATCH(EPS!I488,GWP!$B$2:$B$13,0))</f>
        <v>1</v>
      </c>
      <c r="L488" s="4">
        <f t="shared" si="15"/>
        <v>95.186300000000003</v>
      </c>
    </row>
    <row r="489" spans="1:12" hidden="1">
      <c r="A489" t="s">
        <v>507</v>
      </c>
      <c r="B489" t="s">
        <v>1</v>
      </c>
      <c r="C489" t="s">
        <v>1717</v>
      </c>
      <c r="D489" t="s">
        <v>1702</v>
      </c>
      <c r="E489" t="s">
        <v>1703</v>
      </c>
      <c r="F489" t="s">
        <v>1749</v>
      </c>
      <c r="H489" t="str">
        <f>INDEX('Vensim Variables'!$B:$B,MATCH(EPS!$B489,'Vensim Variables'!$A:$A,0))</f>
        <v>g pollutant</v>
      </c>
      <c r="I489" t="str">
        <f t="shared" si="14"/>
        <v>CO2</v>
      </c>
      <c r="J489">
        <f>INDEX(NoSettings!$C:$C,MATCH(EPS!$A489,NoSettings!$A:$A,0))</f>
        <v>0</v>
      </c>
      <c r="K489">
        <f>INDEX(GWP!$C$2:$C$13,MATCH(EPS!I489,GWP!$B$2:$B$13,0))</f>
        <v>1</v>
      </c>
      <c r="L489" s="4">
        <f t="shared" si="15"/>
        <v>0</v>
      </c>
    </row>
    <row r="490" spans="1:12" hidden="1">
      <c r="A490" t="s">
        <v>508</v>
      </c>
      <c r="B490" t="s">
        <v>1</v>
      </c>
      <c r="C490" t="s">
        <v>1717</v>
      </c>
      <c r="D490" t="s">
        <v>1702</v>
      </c>
      <c r="E490" t="s">
        <v>1703</v>
      </c>
      <c r="F490" t="s">
        <v>1750</v>
      </c>
      <c r="H490" t="str">
        <f>INDEX('Vensim Variables'!$B:$B,MATCH(EPS!$B490,'Vensim Variables'!$A:$A,0))</f>
        <v>g pollutant</v>
      </c>
      <c r="I490" t="str">
        <f t="shared" si="14"/>
        <v>CO2</v>
      </c>
      <c r="J490">
        <f>INDEX(NoSettings!$C:$C,MATCH(EPS!$A490,NoSettings!$A:$A,0))</f>
        <v>0</v>
      </c>
      <c r="K490">
        <f>INDEX(GWP!$C$2:$C$13,MATCH(EPS!I490,GWP!$B$2:$B$13,0))</f>
        <v>1</v>
      </c>
      <c r="L490" s="4">
        <f t="shared" si="15"/>
        <v>0</v>
      </c>
    </row>
    <row r="491" spans="1:12" hidden="1">
      <c r="A491" t="s">
        <v>509</v>
      </c>
      <c r="B491" t="s">
        <v>1</v>
      </c>
      <c r="C491" t="s">
        <v>1717</v>
      </c>
      <c r="D491" t="s">
        <v>1702</v>
      </c>
      <c r="E491" t="s">
        <v>1703</v>
      </c>
      <c r="F491" t="s">
        <v>1751</v>
      </c>
      <c r="H491" t="str">
        <f>INDEX('Vensim Variables'!$B:$B,MATCH(EPS!$B491,'Vensim Variables'!$A:$A,0))</f>
        <v>g pollutant</v>
      </c>
      <c r="I491" t="str">
        <f t="shared" si="14"/>
        <v>CO2</v>
      </c>
      <c r="J491">
        <f>INDEX(NoSettings!$C:$C,MATCH(EPS!$A491,NoSettings!$A:$A,0))</f>
        <v>0</v>
      </c>
      <c r="K491">
        <f>INDEX(GWP!$C$2:$C$13,MATCH(EPS!I491,GWP!$B$2:$B$13,0))</f>
        <v>1</v>
      </c>
      <c r="L491" s="4">
        <f t="shared" si="15"/>
        <v>0</v>
      </c>
    </row>
    <row r="492" spans="1:12" hidden="1">
      <c r="A492" t="s">
        <v>510</v>
      </c>
      <c r="B492" t="s">
        <v>1</v>
      </c>
      <c r="C492" t="s">
        <v>1717</v>
      </c>
      <c r="D492" t="s">
        <v>1702</v>
      </c>
      <c r="E492" t="s">
        <v>1704</v>
      </c>
      <c r="F492" t="s">
        <v>1742</v>
      </c>
      <c r="H492" t="str">
        <f>INDEX('Vensim Variables'!$B:$B,MATCH(EPS!$B492,'Vensim Variables'!$A:$A,0))</f>
        <v>g pollutant</v>
      </c>
      <c r="I492" t="str">
        <f t="shared" si="14"/>
        <v>CO2</v>
      </c>
      <c r="J492">
        <f>INDEX(NoSettings!$C:$C,MATCH(EPS!$A492,NoSettings!$A:$A,0))</f>
        <v>0</v>
      </c>
      <c r="K492">
        <f>INDEX(GWP!$C$2:$C$13,MATCH(EPS!I492,GWP!$B$2:$B$13,0))</f>
        <v>1</v>
      </c>
      <c r="L492" s="4">
        <f t="shared" si="15"/>
        <v>0</v>
      </c>
    </row>
    <row r="493" spans="1:12" hidden="1">
      <c r="A493" t="s">
        <v>511</v>
      </c>
      <c r="B493" t="s">
        <v>1</v>
      </c>
      <c r="C493" t="s">
        <v>1717</v>
      </c>
      <c r="D493" t="s">
        <v>1702</v>
      </c>
      <c r="E493" t="s">
        <v>1704</v>
      </c>
      <c r="F493" t="s">
        <v>1743</v>
      </c>
      <c r="H493" t="str">
        <f>INDEX('Vensim Variables'!$B:$B,MATCH(EPS!$B493,'Vensim Variables'!$A:$A,0))</f>
        <v>g pollutant</v>
      </c>
      <c r="I493" t="str">
        <f t="shared" si="14"/>
        <v>CO2</v>
      </c>
      <c r="J493">
        <f>INDEX(NoSettings!$C:$C,MATCH(EPS!$A493,NoSettings!$A:$A,0))</f>
        <v>0</v>
      </c>
      <c r="K493">
        <f>INDEX(GWP!$C$2:$C$13,MATCH(EPS!I493,GWP!$B$2:$B$13,0))</f>
        <v>1</v>
      </c>
      <c r="L493" s="4">
        <f t="shared" si="15"/>
        <v>0</v>
      </c>
    </row>
    <row r="494" spans="1:12" hidden="1">
      <c r="A494" t="s">
        <v>512</v>
      </c>
      <c r="B494" t="s">
        <v>1</v>
      </c>
      <c r="C494" t="s">
        <v>1717</v>
      </c>
      <c r="D494" t="s">
        <v>1702</v>
      </c>
      <c r="E494" t="s">
        <v>1704</v>
      </c>
      <c r="F494" t="s">
        <v>1744</v>
      </c>
      <c r="H494" t="str">
        <f>INDEX('Vensim Variables'!$B:$B,MATCH(EPS!$B494,'Vensim Variables'!$A:$A,0))</f>
        <v>g pollutant</v>
      </c>
      <c r="I494" t="str">
        <f t="shared" si="14"/>
        <v>CO2</v>
      </c>
      <c r="J494">
        <f>INDEX(NoSettings!$C:$C,MATCH(EPS!$A494,NoSettings!$A:$A,0))</f>
        <v>0</v>
      </c>
      <c r="K494">
        <f>INDEX(GWP!$C$2:$C$13,MATCH(EPS!I494,GWP!$B$2:$B$13,0))</f>
        <v>1</v>
      </c>
      <c r="L494" s="4">
        <f t="shared" si="15"/>
        <v>0</v>
      </c>
    </row>
    <row r="495" spans="1:12" hidden="1">
      <c r="A495" t="s">
        <v>513</v>
      </c>
      <c r="B495" t="s">
        <v>1</v>
      </c>
      <c r="C495" t="s">
        <v>1717</v>
      </c>
      <c r="D495" t="s">
        <v>1702</v>
      </c>
      <c r="E495" t="s">
        <v>1704</v>
      </c>
      <c r="F495" t="s">
        <v>1745</v>
      </c>
      <c r="H495" t="str">
        <f>INDEX('Vensim Variables'!$B:$B,MATCH(EPS!$B495,'Vensim Variables'!$A:$A,0))</f>
        <v>g pollutant</v>
      </c>
      <c r="I495" t="str">
        <f t="shared" si="14"/>
        <v>CO2</v>
      </c>
      <c r="J495">
        <f>INDEX(NoSettings!$C:$C,MATCH(EPS!$A495,NoSettings!$A:$A,0))</f>
        <v>0</v>
      </c>
      <c r="K495">
        <f>INDEX(GWP!$C$2:$C$13,MATCH(EPS!I495,GWP!$B$2:$B$13,0))</f>
        <v>1</v>
      </c>
      <c r="L495" s="4">
        <f t="shared" si="15"/>
        <v>0</v>
      </c>
    </row>
    <row r="496" spans="1:12" hidden="1">
      <c r="A496" t="s">
        <v>514</v>
      </c>
      <c r="B496" t="s">
        <v>1</v>
      </c>
      <c r="C496" t="s">
        <v>1717</v>
      </c>
      <c r="D496" t="s">
        <v>1702</v>
      </c>
      <c r="E496" t="s">
        <v>1704</v>
      </c>
      <c r="F496" t="s">
        <v>1746</v>
      </c>
      <c r="H496" t="str">
        <f>INDEX('Vensim Variables'!$B:$B,MATCH(EPS!$B496,'Vensim Variables'!$A:$A,0))</f>
        <v>g pollutant</v>
      </c>
      <c r="I496" t="str">
        <f t="shared" si="14"/>
        <v>CO2</v>
      </c>
      <c r="J496">
        <f>INDEX(NoSettings!$C:$C,MATCH(EPS!$A496,NoSettings!$A:$A,0))</f>
        <v>0</v>
      </c>
      <c r="K496">
        <f>INDEX(GWP!$C$2:$C$13,MATCH(EPS!I496,GWP!$B$2:$B$13,0))</f>
        <v>1</v>
      </c>
      <c r="L496" s="4">
        <f t="shared" si="15"/>
        <v>0</v>
      </c>
    </row>
    <row r="497" spans="1:12" hidden="1">
      <c r="A497" t="s">
        <v>515</v>
      </c>
      <c r="B497" t="s">
        <v>1</v>
      </c>
      <c r="C497" t="s">
        <v>1717</v>
      </c>
      <c r="D497" t="s">
        <v>1702</v>
      </c>
      <c r="E497" t="s">
        <v>1704</v>
      </c>
      <c r="F497" t="s">
        <v>1747</v>
      </c>
      <c r="H497" t="str">
        <f>INDEX('Vensim Variables'!$B:$B,MATCH(EPS!$B497,'Vensim Variables'!$A:$A,0))</f>
        <v>g pollutant</v>
      </c>
      <c r="I497" t="str">
        <f t="shared" si="14"/>
        <v>CO2</v>
      </c>
      <c r="J497">
        <f>INDEX(NoSettings!$C:$C,MATCH(EPS!$A497,NoSettings!$A:$A,0))</f>
        <v>0</v>
      </c>
      <c r="K497">
        <f>INDEX(GWP!$C$2:$C$13,MATCH(EPS!I497,GWP!$B$2:$B$13,0))</f>
        <v>1</v>
      </c>
      <c r="L497" s="4">
        <f t="shared" si="15"/>
        <v>0</v>
      </c>
    </row>
    <row r="498" spans="1:12" hidden="1">
      <c r="A498" t="s">
        <v>516</v>
      </c>
      <c r="B498" t="s">
        <v>1</v>
      </c>
      <c r="C498" t="s">
        <v>1717</v>
      </c>
      <c r="D498" t="s">
        <v>1702</v>
      </c>
      <c r="E498" t="s">
        <v>1704</v>
      </c>
      <c r="F498" t="s">
        <v>1748</v>
      </c>
      <c r="H498" t="str">
        <f>INDEX('Vensim Variables'!$B:$B,MATCH(EPS!$B498,'Vensim Variables'!$A:$A,0))</f>
        <v>g pollutant</v>
      </c>
      <c r="I498" t="str">
        <f t="shared" si="14"/>
        <v>CO2</v>
      </c>
      <c r="J498">
        <f>INDEX(NoSettings!$C:$C,MATCH(EPS!$A498,NoSettings!$A:$A,0))</f>
        <v>62112600000000</v>
      </c>
      <c r="K498">
        <f>INDEX(GWP!$C$2:$C$13,MATCH(EPS!I498,GWP!$B$2:$B$13,0))</f>
        <v>1</v>
      </c>
      <c r="L498" s="4">
        <f t="shared" si="15"/>
        <v>62.1126</v>
      </c>
    </row>
    <row r="499" spans="1:12" hidden="1">
      <c r="A499" t="s">
        <v>517</v>
      </c>
      <c r="B499" t="s">
        <v>1</v>
      </c>
      <c r="C499" t="s">
        <v>1717</v>
      </c>
      <c r="D499" t="s">
        <v>1702</v>
      </c>
      <c r="E499" t="s">
        <v>1704</v>
      </c>
      <c r="F499" t="s">
        <v>1749</v>
      </c>
      <c r="H499" t="str">
        <f>INDEX('Vensim Variables'!$B:$B,MATCH(EPS!$B499,'Vensim Variables'!$A:$A,0))</f>
        <v>g pollutant</v>
      </c>
      <c r="I499" t="str">
        <f t="shared" si="14"/>
        <v>CO2</v>
      </c>
      <c r="J499">
        <f>INDEX(NoSettings!$C:$C,MATCH(EPS!$A499,NoSettings!$A:$A,0))</f>
        <v>0</v>
      </c>
      <c r="K499">
        <f>INDEX(GWP!$C$2:$C$13,MATCH(EPS!I499,GWP!$B$2:$B$13,0))</f>
        <v>1</v>
      </c>
      <c r="L499" s="4">
        <f t="shared" si="15"/>
        <v>0</v>
      </c>
    </row>
    <row r="500" spans="1:12" hidden="1">
      <c r="A500" t="s">
        <v>518</v>
      </c>
      <c r="B500" t="s">
        <v>1</v>
      </c>
      <c r="C500" t="s">
        <v>1717</v>
      </c>
      <c r="D500" t="s">
        <v>1702</v>
      </c>
      <c r="E500" t="s">
        <v>1704</v>
      </c>
      <c r="F500" t="s">
        <v>1750</v>
      </c>
      <c r="H500" t="str">
        <f>INDEX('Vensim Variables'!$B:$B,MATCH(EPS!$B500,'Vensim Variables'!$A:$A,0))</f>
        <v>g pollutant</v>
      </c>
      <c r="I500" t="str">
        <f t="shared" si="14"/>
        <v>CO2</v>
      </c>
      <c r="J500">
        <f>INDEX(NoSettings!$C:$C,MATCH(EPS!$A500,NoSettings!$A:$A,0))</f>
        <v>0</v>
      </c>
      <c r="K500">
        <f>INDEX(GWP!$C$2:$C$13,MATCH(EPS!I500,GWP!$B$2:$B$13,0))</f>
        <v>1</v>
      </c>
      <c r="L500" s="4">
        <f t="shared" si="15"/>
        <v>0</v>
      </c>
    </row>
    <row r="501" spans="1:12" hidden="1">
      <c r="A501" t="s">
        <v>519</v>
      </c>
      <c r="B501" t="s">
        <v>1</v>
      </c>
      <c r="C501" t="s">
        <v>1717</v>
      </c>
      <c r="D501" t="s">
        <v>1702</v>
      </c>
      <c r="E501" t="s">
        <v>1704</v>
      </c>
      <c r="F501" t="s">
        <v>1751</v>
      </c>
      <c r="H501" t="str">
        <f>INDEX('Vensim Variables'!$B:$B,MATCH(EPS!$B501,'Vensim Variables'!$A:$A,0))</f>
        <v>g pollutant</v>
      </c>
      <c r="I501" t="str">
        <f t="shared" si="14"/>
        <v>CO2</v>
      </c>
      <c r="J501">
        <f>INDEX(NoSettings!$C:$C,MATCH(EPS!$A501,NoSettings!$A:$A,0))</f>
        <v>0</v>
      </c>
      <c r="K501">
        <f>INDEX(GWP!$C$2:$C$13,MATCH(EPS!I501,GWP!$B$2:$B$13,0))</f>
        <v>1</v>
      </c>
      <c r="L501" s="4">
        <f t="shared" si="15"/>
        <v>0</v>
      </c>
    </row>
    <row r="502" spans="1:12" hidden="1">
      <c r="A502" t="s">
        <v>520</v>
      </c>
      <c r="B502" t="s">
        <v>1</v>
      </c>
      <c r="C502" t="s">
        <v>1717</v>
      </c>
      <c r="D502" t="s">
        <v>1705</v>
      </c>
      <c r="E502" t="s">
        <v>1703</v>
      </c>
      <c r="F502" t="s">
        <v>1742</v>
      </c>
      <c r="H502" t="str">
        <f>INDEX('Vensim Variables'!$B:$B,MATCH(EPS!$B502,'Vensim Variables'!$A:$A,0))</f>
        <v>g pollutant</v>
      </c>
      <c r="I502" t="str">
        <f t="shared" si="14"/>
        <v>VOC</v>
      </c>
      <c r="J502">
        <f>INDEX(NoSettings!$C:$C,MATCH(EPS!$A502,NoSettings!$A:$A,0))</f>
        <v>0</v>
      </c>
      <c r="K502">
        <f>INDEX(GWP!$C$2:$C$13,MATCH(EPS!I502,GWP!$B$2:$B$13,0))</f>
        <v>0</v>
      </c>
      <c r="L502" s="4">
        <f t="shared" si="15"/>
        <v>0</v>
      </c>
    </row>
    <row r="503" spans="1:12" hidden="1">
      <c r="A503" t="s">
        <v>521</v>
      </c>
      <c r="B503" t="s">
        <v>1</v>
      </c>
      <c r="C503" t="s">
        <v>1717</v>
      </c>
      <c r="D503" t="s">
        <v>1705</v>
      </c>
      <c r="E503" t="s">
        <v>1703</v>
      </c>
      <c r="F503" t="s">
        <v>1743</v>
      </c>
      <c r="H503" t="str">
        <f>INDEX('Vensim Variables'!$B:$B,MATCH(EPS!$B503,'Vensim Variables'!$A:$A,0))</f>
        <v>g pollutant</v>
      </c>
      <c r="I503" t="str">
        <f t="shared" si="14"/>
        <v>VOC</v>
      </c>
      <c r="J503">
        <f>INDEX(NoSettings!$C:$C,MATCH(EPS!$A503,NoSettings!$A:$A,0))</f>
        <v>0</v>
      </c>
      <c r="K503">
        <f>INDEX(GWP!$C$2:$C$13,MATCH(EPS!I503,GWP!$B$2:$B$13,0))</f>
        <v>0</v>
      </c>
      <c r="L503" s="4">
        <f t="shared" si="15"/>
        <v>0</v>
      </c>
    </row>
    <row r="504" spans="1:12" hidden="1">
      <c r="A504" t="s">
        <v>522</v>
      </c>
      <c r="B504" t="s">
        <v>1</v>
      </c>
      <c r="C504" t="s">
        <v>1717</v>
      </c>
      <c r="D504" t="s">
        <v>1705</v>
      </c>
      <c r="E504" t="s">
        <v>1703</v>
      </c>
      <c r="F504" t="s">
        <v>1744</v>
      </c>
      <c r="H504" t="str">
        <f>INDEX('Vensim Variables'!$B:$B,MATCH(EPS!$B504,'Vensim Variables'!$A:$A,0))</f>
        <v>g pollutant</v>
      </c>
      <c r="I504" t="str">
        <f t="shared" si="14"/>
        <v>VOC</v>
      </c>
      <c r="J504">
        <f>INDEX(NoSettings!$C:$C,MATCH(EPS!$A504,NoSettings!$A:$A,0))</f>
        <v>0</v>
      </c>
      <c r="K504">
        <f>INDEX(GWP!$C$2:$C$13,MATCH(EPS!I504,GWP!$B$2:$B$13,0))</f>
        <v>0</v>
      </c>
      <c r="L504" s="4">
        <f t="shared" si="15"/>
        <v>0</v>
      </c>
    </row>
    <row r="505" spans="1:12" hidden="1">
      <c r="A505" t="s">
        <v>523</v>
      </c>
      <c r="B505" t="s">
        <v>1</v>
      </c>
      <c r="C505" t="s">
        <v>1717</v>
      </c>
      <c r="D505" t="s">
        <v>1705</v>
      </c>
      <c r="E505" t="s">
        <v>1703</v>
      </c>
      <c r="F505" t="s">
        <v>1745</v>
      </c>
      <c r="H505" t="str">
        <f>INDEX('Vensim Variables'!$B:$B,MATCH(EPS!$B505,'Vensim Variables'!$A:$A,0))</f>
        <v>g pollutant</v>
      </c>
      <c r="I505" t="str">
        <f t="shared" si="14"/>
        <v>VOC</v>
      </c>
      <c r="J505">
        <f>INDEX(NoSettings!$C:$C,MATCH(EPS!$A505,NoSettings!$A:$A,0))</f>
        <v>0</v>
      </c>
      <c r="K505">
        <f>INDEX(GWP!$C$2:$C$13,MATCH(EPS!I505,GWP!$B$2:$B$13,0))</f>
        <v>0</v>
      </c>
      <c r="L505" s="4">
        <f t="shared" si="15"/>
        <v>0</v>
      </c>
    </row>
    <row r="506" spans="1:12" hidden="1">
      <c r="A506" t="s">
        <v>524</v>
      </c>
      <c r="B506" t="s">
        <v>1</v>
      </c>
      <c r="C506" t="s">
        <v>1717</v>
      </c>
      <c r="D506" t="s">
        <v>1705</v>
      </c>
      <c r="E506" t="s">
        <v>1703</v>
      </c>
      <c r="F506" t="s">
        <v>1746</v>
      </c>
      <c r="H506" t="str">
        <f>INDEX('Vensim Variables'!$B:$B,MATCH(EPS!$B506,'Vensim Variables'!$A:$A,0))</f>
        <v>g pollutant</v>
      </c>
      <c r="I506" t="str">
        <f t="shared" si="14"/>
        <v>VOC</v>
      </c>
      <c r="J506">
        <f>INDEX(NoSettings!$C:$C,MATCH(EPS!$A506,NoSettings!$A:$A,0))</f>
        <v>0</v>
      </c>
      <c r="K506">
        <f>INDEX(GWP!$C$2:$C$13,MATCH(EPS!I506,GWP!$B$2:$B$13,0))</f>
        <v>0</v>
      </c>
      <c r="L506" s="4">
        <f t="shared" si="15"/>
        <v>0</v>
      </c>
    </row>
    <row r="507" spans="1:12" hidden="1">
      <c r="A507" t="s">
        <v>525</v>
      </c>
      <c r="B507" t="s">
        <v>1</v>
      </c>
      <c r="C507" t="s">
        <v>1717</v>
      </c>
      <c r="D507" t="s">
        <v>1705</v>
      </c>
      <c r="E507" t="s">
        <v>1703</v>
      </c>
      <c r="F507" t="s">
        <v>1747</v>
      </c>
      <c r="H507" t="str">
        <f>INDEX('Vensim Variables'!$B:$B,MATCH(EPS!$B507,'Vensim Variables'!$A:$A,0))</f>
        <v>g pollutant</v>
      </c>
      <c r="I507" t="str">
        <f t="shared" si="14"/>
        <v>VOC</v>
      </c>
      <c r="J507">
        <f>INDEX(NoSettings!$C:$C,MATCH(EPS!$A507,NoSettings!$A:$A,0))</f>
        <v>0</v>
      </c>
      <c r="K507">
        <f>INDEX(GWP!$C$2:$C$13,MATCH(EPS!I507,GWP!$B$2:$B$13,0))</f>
        <v>0</v>
      </c>
      <c r="L507" s="4">
        <f t="shared" si="15"/>
        <v>0</v>
      </c>
    </row>
    <row r="508" spans="1:12" hidden="1">
      <c r="A508" t="s">
        <v>526</v>
      </c>
      <c r="B508" t="s">
        <v>1</v>
      </c>
      <c r="C508" t="s">
        <v>1717</v>
      </c>
      <c r="D508" t="s">
        <v>1705</v>
      </c>
      <c r="E508" t="s">
        <v>1703</v>
      </c>
      <c r="F508" t="s">
        <v>1748</v>
      </c>
      <c r="H508" t="str">
        <f>INDEX('Vensim Variables'!$B:$B,MATCH(EPS!$B508,'Vensim Variables'!$A:$A,0))</f>
        <v>g pollutant</v>
      </c>
      <c r="I508" t="str">
        <f t="shared" si="14"/>
        <v>VOC</v>
      </c>
      <c r="J508">
        <f>INDEX(NoSettings!$C:$C,MATCH(EPS!$A508,NoSettings!$A:$A,0))</f>
        <v>32660500000</v>
      </c>
      <c r="K508">
        <f>INDEX(GWP!$C$2:$C$13,MATCH(EPS!I508,GWP!$B$2:$B$13,0))</f>
        <v>0</v>
      </c>
      <c r="L508" s="4">
        <f t="shared" si="15"/>
        <v>0</v>
      </c>
    </row>
    <row r="509" spans="1:12" hidden="1">
      <c r="A509" t="s">
        <v>527</v>
      </c>
      <c r="B509" t="s">
        <v>1</v>
      </c>
      <c r="C509" t="s">
        <v>1717</v>
      </c>
      <c r="D509" t="s">
        <v>1705</v>
      </c>
      <c r="E509" t="s">
        <v>1703</v>
      </c>
      <c r="F509" t="s">
        <v>1749</v>
      </c>
      <c r="H509" t="str">
        <f>INDEX('Vensim Variables'!$B:$B,MATCH(EPS!$B509,'Vensim Variables'!$A:$A,0))</f>
        <v>g pollutant</v>
      </c>
      <c r="I509" t="str">
        <f t="shared" si="14"/>
        <v>VOC</v>
      </c>
      <c r="J509">
        <f>INDEX(NoSettings!$C:$C,MATCH(EPS!$A509,NoSettings!$A:$A,0))</f>
        <v>0</v>
      </c>
      <c r="K509">
        <f>INDEX(GWP!$C$2:$C$13,MATCH(EPS!I509,GWP!$B$2:$B$13,0))</f>
        <v>0</v>
      </c>
      <c r="L509" s="4">
        <f t="shared" si="15"/>
        <v>0</v>
      </c>
    </row>
    <row r="510" spans="1:12" hidden="1">
      <c r="A510" t="s">
        <v>528</v>
      </c>
      <c r="B510" t="s">
        <v>1</v>
      </c>
      <c r="C510" t="s">
        <v>1717</v>
      </c>
      <c r="D510" t="s">
        <v>1705</v>
      </c>
      <c r="E510" t="s">
        <v>1703</v>
      </c>
      <c r="F510" t="s">
        <v>1750</v>
      </c>
      <c r="H510" t="str">
        <f>INDEX('Vensim Variables'!$B:$B,MATCH(EPS!$B510,'Vensim Variables'!$A:$A,0))</f>
        <v>g pollutant</v>
      </c>
      <c r="I510" t="str">
        <f t="shared" si="14"/>
        <v>VOC</v>
      </c>
      <c r="J510">
        <f>INDEX(NoSettings!$C:$C,MATCH(EPS!$A510,NoSettings!$A:$A,0))</f>
        <v>0</v>
      </c>
      <c r="K510">
        <f>INDEX(GWP!$C$2:$C$13,MATCH(EPS!I510,GWP!$B$2:$B$13,0))</f>
        <v>0</v>
      </c>
      <c r="L510" s="4">
        <f t="shared" si="15"/>
        <v>0</v>
      </c>
    </row>
    <row r="511" spans="1:12" hidden="1">
      <c r="A511" t="s">
        <v>529</v>
      </c>
      <c r="B511" t="s">
        <v>1</v>
      </c>
      <c r="C511" t="s">
        <v>1717</v>
      </c>
      <c r="D511" t="s">
        <v>1705</v>
      </c>
      <c r="E511" t="s">
        <v>1703</v>
      </c>
      <c r="F511" t="s">
        <v>1751</v>
      </c>
      <c r="H511" t="str">
        <f>INDEX('Vensim Variables'!$B:$B,MATCH(EPS!$B511,'Vensim Variables'!$A:$A,0))</f>
        <v>g pollutant</v>
      </c>
      <c r="I511" t="str">
        <f t="shared" si="14"/>
        <v>VOC</v>
      </c>
      <c r="J511">
        <f>INDEX(NoSettings!$C:$C,MATCH(EPS!$A511,NoSettings!$A:$A,0))</f>
        <v>0</v>
      </c>
      <c r="K511">
        <f>INDEX(GWP!$C$2:$C$13,MATCH(EPS!I511,GWP!$B$2:$B$13,0))</f>
        <v>0</v>
      </c>
      <c r="L511" s="4">
        <f t="shared" si="15"/>
        <v>0</v>
      </c>
    </row>
    <row r="512" spans="1:12" hidden="1">
      <c r="A512" t="s">
        <v>530</v>
      </c>
      <c r="B512" t="s">
        <v>1</v>
      </c>
      <c r="C512" t="s">
        <v>1717</v>
      </c>
      <c r="D512" t="s">
        <v>1705</v>
      </c>
      <c r="E512" t="s">
        <v>1704</v>
      </c>
      <c r="F512" t="s">
        <v>1742</v>
      </c>
      <c r="H512" t="str">
        <f>INDEX('Vensim Variables'!$B:$B,MATCH(EPS!$B512,'Vensim Variables'!$A:$A,0))</f>
        <v>g pollutant</v>
      </c>
      <c r="I512" t="str">
        <f t="shared" si="14"/>
        <v>VOC</v>
      </c>
      <c r="J512">
        <f>INDEX(NoSettings!$C:$C,MATCH(EPS!$A512,NoSettings!$A:$A,0))</f>
        <v>0</v>
      </c>
      <c r="K512">
        <f>INDEX(GWP!$C$2:$C$13,MATCH(EPS!I512,GWP!$B$2:$B$13,0))</f>
        <v>0</v>
      </c>
      <c r="L512" s="4">
        <f t="shared" si="15"/>
        <v>0</v>
      </c>
    </row>
    <row r="513" spans="1:12" hidden="1">
      <c r="A513" t="s">
        <v>531</v>
      </c>
      <c r="B513" t="s">
        <v>1</v>
      </c>
      <c r="C513" t="s">
        <v>1717</v>
      </c>
      <c r="D513" t="s">
        <v>1705</v>
      </c>
      <c r="E513" t="s">
        <v>1704</v>
      </c>
      <c r="F513" t="s">
        <v>1743</v>
      </c>
      <c r="H513" t="str">
        <f>INDEX('Vensim Variables'!$B:$B,MATCH(EPS!$B513,'Vensim Variables'!$A:$A,0))</f>
        <v>g pollutant</v>
      </c>
      <c r="I513" t="str">
        <f t="shared" si="14"/>
        <v>VOC</v>
      </c>
      <c r="J513">
        <f>INDEX(NoSettings!$C:$C,MATCH(EPS!$A513,NoSettings!$A:$A,0))</f>
        <v>0</v>
      </c>
      <c r="K513">
        <f>INDEX(GWP!$C$2:$C$13,MATCH(EPS!I513,GWP!$B$2:$B$13,0))</f>
        <v>0</v>
      </c>
      <c r="L513" s="4">
        <f t="shared" si="15"/>
        <v>0</v>
      </c>
    </row>
    <row r="514" spans="1:12" hidden="1">
      <c r="A514" t="s">
        <v>532</v>
      </c>
      <c r="B514" t="s">
        <v>1</v>
      </c>
      <c r="C514" t="s">
        <v>1717</v>
      </c>
      <c r="D514" t="s">
        <v>1705</v>
      </c>
      <c r="E514" t="s">
        <v>1704</v>
      </c>
      <c r="F514" t="s">
        <v>1744</v>
      </c>
      <c r="H514" t="str">
        <f>INDEX('Vensim Variables'!$B:$B,MATCH(EPS!$B514,'Vensim Variables'!$A:$A,0))</f>
        <v>g pollutant</v>
      </c>
      <c r="I514" t="str">
        <f t="shared" si="14"/>
        <v>VOC</v>
      </c>
      <c r="J514">
        <f>INDEX(NoSettings!$C:$C,MATCH(EPS!$A514,NoSettings!$A:$A,0))</f>
        <v>0</v>
      </c>
      <c r="K514">
        <f>INDEX(GWP!$C$2:$C$13,MATCH(EPS!I514,GWP!$B$2:$B$13,0))</f>
        <v>0</v>
      </c>
      <c r="L514" s="4">
        <f t="shared" si="15"/>
        <v>0</v>
      </c>
    </row>
    <row r="515" spans="1:12" hidden="1">
      <c r="A515" t="s">
        <v>533</v>
      </c>
      <c r="B515" t="s">
        <v>1</v>
      </c>
      <c r="C515" t="s">
        <v>1717</v>
      </c>
      <c r="D515" t="s">
        <v>1705</v>
      </c>
      <c r="E515" t="s">
        <v>1704</v>
      </c>
      <c r="F515" t="s">
        <v>1745</v>
      </c>
      <c r="H515" t="str">
        <f>INDEX('Vensim Variables'!$B:$B,MATCH(EPS!$B515,'Vensim Variables'!$A:$A,0))</f>
        <v>g pollutant</v>
      </c>
      <c r="I515" t="str">
        <f t="shared" ref="I515:I578" si="16">IF(OR(C515="CO2",C515="CH4",C515="N2O",C515="F gases",C515="VOC",C515="CO",C515="NOx",C515="PM10",C515="PM25",C515="SOx",C515="BC",C515="OC"),C515,IF(OR(D515="CO2",D515="CH4",D515="N2O",D515="F gases",D515="VOC",D515="CO",D515="NOx",D515="PM10",D515="PM25",D515="SOx",D515="BC",D515="OC"),D515,IF(OR(E515="CO2",E515="CH4",E515="N2O",E515="F gases",E515="VOC",E515="CO",E515="NOx",E515="PM10",E515="PM25",E515="SOx",E515="BC",E515="OC"),E515,"NA")))</f>
        <v>VOC</v>
      </c>
      <c r="J515">
        <f>INDEX(NoSettings!$C:$C,MATCH(EPS!$A515,NoSettings!$A:$A,0))</f>
        <v>0</v>
      </c>
      <c r="K515">
        <f>INDEX(GWP!$C$2:$C$13,MATCH(EPS!I515,GWP!$B$2:$B$13,0))</f>
        <v>0</v>
      </c>
      <c r="L515" s="4">
        <f t="shared" ref="L515:L578" si="17">IF(H515="g pollutant",K515*J515/10^12,IF(H515="MMTCO2e",J515,IF(H515="MWh",J515,0)))</f>
        <v>0</v>
      </c>
    </row>
    <row r="516" spans="1:12" hidden="1">
      <c r="A516" t="s">
        <v>534</v>
      </c>
      <c r="B516" t="s">
        <v>1</v>
      </c>
      <c r="C516" t="s">
        <v>1717</v>
      </c>
      <c r="D516" t="s">
        <v>1705</v>
      </c>
      <c r="E516" t="s">
        <v>1704</v>
      </c>
      <c r="F516" t="s">
        <v>1746</v>
      </c>
      <c r="H516" t="str">
        <f>INDEX('Vensim Variables'!$B:$B,MATCH(EPS!$B516,'Vensim Variables'!$A:$A,0))</f>
        <v>g pollutant</v>
      </c>
      <c r="I516" t="str">
        <f t="shared" si="16"/>
        <v>VOC</v>
      </c>
      <c r="J516">
        <f>INDEX(NoSettings!$C:$C,MATCH(EPS!$A516,NoSettings!$A:$A,0))</f>
        <v>0</v>
      </c>
      <c r="K516">
        <f>INDEX(GWP!$C$2:$C$13,MATCH(EPS!I516,GWP!$B$2:$B$13,0))</f>
        <v>0</v>
      </c>
      <c r="L516" s="4">
        <f t="shared" si="17"/>
        <v>0</v>
      </c>
    </row>
    <row r="517" spans="1:12" hidden="1">
      <c r="A517" t="s">
        <v>535</v>
      </c>
      <c r="B517" t="s">
        <v>1</v>
      </c>
      <c r="C517" t="s">
        <v>1717</v>
      </c>
      <c r="D517" t="s">
        <v>1705</v>
      </c>
      <c r="E517" t="s">
        <v>1704</v>
      </c>
      <c r="F517" t="s">
        <v>1747</v>
      </c>
      <c r="H517" t="str">
        <f>INDEX('Vensim Variables'!$B:$B,MATCH(EPS!$B517,'Vensim Variables'!$A:$A,0))</f>
        <v>g pollutant</v>
      </c>
      <c r="I517" t="str">
        <f t="shared" si="16"/>
        <v>VOC</v>
      </c>
      <c r="J517">
        <f>INDEX(NoSettings!$C:$C,MATCH(EPS!$A517,NoSettings!$A:$A,0))</f>
        <v>0</v>
      </c>
      <c r="K517">
        <f>INDEX(GWP!$C$2:$C$13,MATCH(EPS!I517,GWP!$B$2:$B$13,0))</f>
        <v>0</v>
      </c>
      <c r="L517" s="4">
        <f t="shared" si="17"/>
        <v>0</v>
      </c>
    </row>
    <row r="518" spans="1:12" hidden="1">
      <c r="A518" t="s">
        <v>536</v>
      </c>
      <c r="B518" t="s">
        <v>1</v>
      </c>
      <c r="C518" t="s">
        <v>1717</v>
      </c>
      <c r="D518" t="s">
        <v>1705</v>
      </c>
      <c r="E518" t="s">
        <v>1704</v>
      </c>
      <c r="F518" t="s">
        <v>1748</v>
      </c>
      <c r="H518" t="str">
        <f>INDEX('Vensim Variables'!$B:$B,MATCH(EPS!$B518,'Vensim Variables'!$A:$A,0))</f>
        <v>g pollutant</v>
      </c>
      <c r="I518" t="str">
        <f t="shared" si="16"/>
        <v>VOC</v>
      </c>
      <c r="J518">
        <f>INDEX(NoSettings!$C:$C,MATCH(EPS!$A518,NoSettings!$A:$A,0))</f>
        <v>21312200000</v>
      </c>
      <c r="K518">
        <f>INDEX(GWP!$C$2:$C$13,MATCH(EPS!I518,GWP!$B$2:$B$13,0))</f>
        <v>0</v>
      </c>
      <c r="L518" s="4">
        <f t="shared" si="17"/>
        <v>0</v>
      </c>
    </row>
    <row r="519" spans="1:12" hidden="1">
      <c r="A519" t="s">
        <v>537</v>
      </c>
      <c r="B519" t="s">
        <v>1</v>
      </c>
      <c r="C519" t="s">
        <v>1717</v>
      </c>
      <c r="D519" t="s">
        <v>1705</v>
      </c>
      <c r="E519" t="s">
        <v>1704</v>
      </c>
      <c r="F519" t="s">
        <v>1749</v>
      </c>
      <c r="H519" t="str">
        <f>INDEX('Vensim Variables'!$B:$B,MATCH(EPS!$B519,'Vensim Variables'!$A:$A,0))</f>
        <v>g pollutant</v>
      </c>
      <c r="I519" t="str">
        <f t="shared" si="16"/>
        <v>VOC</v>
      </c>
      <c r="J519">
        <f>INDEX(NoSettings!$C:$C,MATCH(EPS!$A519,NoSettings!$A:$A,0))</f>
        <v>0</v>
      </c>
      <c r="K519">
        <f>INDEX(GWP!$C$2:$C$13,MATCH(EPS!I519,GWP!$B$2:$B$13,0))</f>
        <v>0</v>
      </c>
      <c r="L519" s="4">
        <f t="shared" si="17"/>
        <v>0</v>
      </c>
    </row>
    <row r="520" spans="1:12" hidden="1">
      <c r="A520" t="s">
        <v>538</v>
      </c>
      <c r="B520" t="s">
        <v>1</v>
      </c>
      <c r="C520" t="s">
        <v>1717</v>
      </c>
      <c r="D520" t="s">
        <v>1705</v>
      </c>
      <c r="E520" t="s">
        <v>1704</v>
      </c>
      <c r="F520" t="s">
        <v>1750</v>
      </c>
      <c r="H520" t="str">
        <f>INDEX('Vensim Variables'!$B:$B,MATCH(EPS!$B520,'Vensim Variables'!$A:$A,0))</f>
        <v>g pollutant</v>
      </c>
      <c r="I520" t="str">
        <f t="shared" si="16"/>
        <v>VOC</v>
      </c>
      <c r="J520">
        <f>INDEX(NoSettings!$C:$C,MATCH(EPS!$A520,NoSettings!$A:$A,0))</f>
        <v>0</v>
      </c>
      <c r="K520">
        <f>INDEX(GWP!$C$2:$C$13,MATCH(EPS!I520,GWP!$B$2:$B$13,0))</f>
        <v>0</v>
      </c>
      <c r="L520" s="4">
        <f t="shared" si="17"/>
        <v>0</v>
      </c>
    </row>
    <row r="521" spans="1:12" hidden="1">
      <c r="A521" t="s">
        <v>539</v>
      </c>
      <c r="B521" t="s">
        <v>1</v>
      </c>
      <c r="C521" t="s">
        <v>1717</v>
      </c>
      <c r="D521" t="s">
        <v>1705</v>
      </c>
      <c r="E521" t="s">
        <v>1704</v>
      </c>
      <c r="F521" t="s">
        <v>1751</v>
      </c>
      <c r="H521" t="str">
        <f>INDEX('Vensim Variables'!$B:$B,MATCH(EPS!$B521,'Vensim Variables'!$A:$A,0))</f>
        <v>g pollutant</v>
      </c>
      <c r="I521" t="str">
        <f t="shared" si="16"/>
        <v>VOC</v>
      </c>
      <c r="J521">
        <f>INDEX(NoSettings!$C:$C,MATCH(EPS!$A521,NoSettings!$A:$A,0))</f>
        <v>0</v>
      </c>
      <c r="K521">
        <f>INDEX(GWP!$C$2:$C$13,MATCH(EPS!I521,GWP!$B$2:$B$13,0))</f>
        <v>0</v>
      </c>
      <c r="L521" s="4">
        <f t="shared" si="17"/>
        <v>0</v>
      </c>
    </row>
    <row r="522" spans="1:12" hidden="1">
      <c r="A522" t="s">
        <v>540</v>
      </c>
      <c r="B522" t="s">
        <v>1</v>
      </c>
      <c r="C522" t="s">
        <v>1717</v>
      </c>
      <c r="D522" t="s">
        <v>1706</v>
      </c>
      <c r="E522" t="s">
        <v>1703</v>
      </c>
      <c r="F522" t="s">
        <v>1742</v>
      </c>
      <c r="H522" t="str">
        <f>INDEX('Vensim Variables'!$B:$B,MATCH(EPS!$B522,'Vensim Variables'!$A:$A,0))</f>
        <v>g pollutant</v>
      </c>
      <c r="I522" t="str">
        <f t="shared" si="16"/>
        <v>CO</v>
      </c>
      <c r="J522">
        <f>INDEX(NoSettings!$C:$C,MATCH(EPS!$A522,NoSettings!$A:$A,0))</f>
        <v>0</v>
      </c>
      <c r="K522">
        <f>INDEX(GWP!$C$2:$C$13,MATCH(EPS!I522,GWP!$B$2:$B$13,0))</f>
        <v>0</v>
      </c>
      <c r="L522" s="4">
        <f t="shared" si="17"/>
        <v>0</v>
      </c>
    </row>
    <row r="523" spans="1:12" hidden="1">
      <c r="A523" t="s">
        <v>541</v>
      </c>
      <c r="B523" t="s">
        <v>1</v>
      </c>
      <c r="C523" t="s">
        <v>1717</v>
      </c>
      <c r="D523" t="s">
        <v>1706</v>
      </c>
      <c r="E523" t="s">
        <v>1703</v>
      </c>
      <c r="F523" t="s">
        <v>1743</v>
      </c>
      <c r="H523" t="str">
        <f>INDEX('Vensim Variables'!$B:$B,MATCH(EPS!$B523,'Vensim Variables'!$A:$A,0))</f>
        <v>g pollutant</v>
      </c>
      <c r="I523" t="str">
        <f t="shared" si="16"/>
        <v>CO</v>
      </c>
      <c r="J523">
        <f>INDEX(NoSettings!$C:$C,MATCH(EPS!$A523,NoSettings!$A:$A,0))</f>
        <v>0</v>
      </c>
      <c r="K523">
        <f>INDEX(GWP!$C$2:$C$13,MATCH(EPS!I523,GWP!$B$2:$B$13,0))</f>
        <v>0</v>
      </c>
      <c r="L523" s="4">
        <f t="shared" si="17"/>
        <v>0</v>
      </c>
    </row>
    <row r="524" spans="1:12" hidden="1">
      <c r="A524" t="s">
        <v>542</v>
      </c>
      <c r="B524" t="s">
        <v>1</v>
      </c>
      <c r="C524" t="s">
        <v>1717</v>
      </c>
      <c r="D524" t="s">
        <v>1706</v>
      </c>
      <c r="E524" t="s">
        <v>1703</v>
      </c>
      <c r="F524" t="s">
        <v>1744</v>
      </c>
      <c r="H524" t="str">
        <f>INDEX('Vensim Variables'!$B:$B,MATCH(EPS!$B524,'Vensim Variables'!$A:$A,0))</f>
        <v>g pollutant</v>
      </c>
      <c r="I524" t="str">
        <f t="shared" si="16"/>
        <v>CO</v>
      </c>
      <c r="J524">
        <f>INDEX(NoSettings!$C:$C,MATCH(EPS!$A524,NoSettings!$A:$A,0))</f>
        <v>0</v>
      </c>
      <c r="K524">
        <f>INDEX(GWP!$C$2:$C$13,MATCH(EPS!I524,GWP!$B$2:$B$13,0))</f>
        <v>0</v>
      </c>
      <c r="L524" s="4">
        <f t="shared" si="17"/>
        <v>0</v>
      </c>
    </row>
    <row r="525" spans="1:12" hidden="1">
      <c r="A525" t="s">
        <v>543</v>
      </c>
      <c r="B525" t="s">
        <v>1</v>
      </c>
      <c r="C525" t="s">
        <v>1717</v>
      </c>
      <c r="D525" t="s">
        <v>1706</v>
      </c>
      <c r="E525" t="s">
        <v>1703</v>
      </c>
      <c r="F525" t="s">
        <v>1745</v>
      </c>
      <c r="H525" t="str">
        <f>INDEX('Vensim Variables'!$B:$B,MATCH(EPS!$B525,'Vensim Variables'!$A:$A,0))</f>
        <v>g pollutant</v>
      </c>
      <c r="I525" t="str">
        <f t="shared" si="16"/>
        <v>CO</v>
      </c>
      <c r="J525">
        <f>INDEX(NoSettings!$C:$C,MATCH(EPS!$A525,NoSettings!$A:$A,0))</f>
        <v>0</v>
      </c>
      <c r="K525">
        <f>INDEX(GWP!$C$2:$C$13,MATCH(EPS!I525,GWP!$B$2:$B$13,0))</f>
        <v>0</v>
      </c>
      <c r="L525" s="4">
        <f t="shared" si="17"/>
        <v>0</v>
      </c>
    </row>
    <row r="526" spans="1:12" hidden="1">
      <c r="A526" t="s">
        <v>544</v>
      </c>
      <c r="B526" t="s">
        <v>1</v>
      </c>
      <c r="C526" t="s">
        <v>1717</v>
      </c>
      <c r="D526" t="s">
        <v>1706</v>
      </c>
      <c r="E526" t="s">
        <v>1703</v>
      </c>
      <c r="F526" t="s">
        <v>1746</v>
      </c>
      <c r="H526" t="str">
        <f>INDEX('Vensim Variables'!$B:$B,MATCH(EPS!$B526,'Vensim Variables'!$A:$A,0))</f>
        <v>g pollutant</v>
      </c>
      <c r="I526" t="str">
        <f t="shared" si="16"/>
        <v>CO</v>
      </c>
      <c r="J526">
        <f>INDEX(NoSettings!$C:$C,MATCH(EPS!$A526,NoSettings!$A:$A,0))</f>
        <v>0</v>
      </c>
      <c r="K526">
        <f>INDEX(GWP!$C$2:$C$13,MATCH(EPS!I526,GWP!$B$2:$B$13,0))</f>
        <v>0</v>
      </c>
      <c r="L526" s="4">
        <f t="shared" si="17"/>
        <v>0</v>
      </c>
    </row>
    <row r="527" spans="1:12" hidden="1">
      <c r="A527" t="s">
        <v>545</v>
      </c>
      <c r="B527" t="s">
        <v>1</v>
      </c>
      <c r="C527" t="s">
        <v>1717</v>
      </c>
      <c r="D527" t="s">
        <v>1706</v>
      </c>
      <c r="E527" t="s">
        <v>1703</v>
      </c>
      <c r="F527" t="s">
        <v>1747</v>
      </c>
      <c r="H527" t="str">
        <f>INDEX('Vensim Variables'!$B:$B,MATCH(EPS!$B527,'Vensim Variables'!$A:$A,0))</f>
        <v>g pollutant</v>
      </c>
      <c r="I527" t="str">
        <f t="shared" si="16"/>
        <v>CO</v>
      </c>
      <c r="J527">
        <f>INDEX(NoSettings!$C:$C,MATCH(EPS!$A527,NoSettings!$A:$A,0))</f>
        <v>0</v>
      </c>
      <c r="K527">
        <f>INDEX(GWP!$C$2:$C$13,MATCH(EPS!I527,GWP!$B$2:$B$13,0))</f>
        <v>0</v>
      </c>
      <c r="L527" s="4">
        <f t="shared" si="17"/>
        <v>0</v>
      </c>
    </row>
    <row r="528" spans="1:12" hidden="1">
      <c r="A528" t="s">
        <v>546</v>
      </c>
      <c r="B528" t="s">
        <v>1</v>
      </c>
      <c r="C528" t="s">
        <v>1717</v>
      </c>
      <c r="D528" t="s">
        <v>1706</v>
      </c>
      <c r="E528" t="s">
        <v>1703</v>
      </c>
      <c r="F528" t="s">
        <v>1748</v>
      </c>
      <c r="H528" t="str">
        <f>INDEX('Vensim Variables'!$B:$B,MATCH(EPS!$B528,'Vensim Variables'!$A:$A,0))</f>
        <v>g pollutant</v>
      </c>
      <c r="I528" t="str">
        <f t="shared" si="16"/>
        <v>CO</v>
      </c>
      <c r="J528">
        <f>INDEX(NoSettings!$C:$C,MATCH(EPS!$A528,NoSettings!$A:$A,0))</f>
        <v>210305000000</v>
      </c>
      <c r="K528">
        <f>INDEX(GWP!$C$2:$C$13,MATCH(EPS!I528,GWP!$B$2:$B$13,0))</f>
        <v>0</v>
      </c>
      <c r="L528" s="4">
        <f t="shared" si="17"/>
        <v>0</v>
      </c>
    </row>
    <row r="529" spans="1:12" hidden="1">
      <c r="A529" t="s">
        <v>547</v>
      </c>
      <c r="B529" t="s">
        <v>1</v>
      </c>
      <c r="C529" t="s">
        <v>1717</v>
      </c>
      <c r="D529" t="s">
        <v>1706</v>
      </c>
      <c r="E529" t="s">
        <v>1703</v>
      </c>
      <c r="F529" t="s">
        <v>1749</v>
      </c>
      <c r="H529" t="str">
        <f>INDEX('Vensim Variables'!$B:$B,MATCH(EPS!$B529,'Vensim Variables'!$A:$A,0))</f>
        <v>g pollutant</v>
      </c>
      <c r="I529" t="str">
        <f t="shared" si="16"/>
        <v>CO</v>
      </c>
      <c r="J529">
        <f>INDEX(NoSettings!$C:$C,MATCH(EPS!$A529,NoSettings!$A:$A,0))</f>
        <v>0</v>
      </c>
      <c r="K529">
        <f>INDEX(GWP!$C$2:$C$13,MATCH(EPS!I529,GWP!$B$2:$B$13,0))</f>
        <v>0</v>
      </c>
      <c r="L529" s="4">
        <f t="shared" si="17"/>
        <v>0</v>
      </c>
    </row>
    <row r="530" spans="1:12" hidden="1">
      <c r="A530" t="s">
        <v>548</v>
      </c>
      <c r="B530" t="s">
        <v>1</v>
      </c>
      <c r="C530" t="s">
        <v>1717</v>
      </c>
      <c r="D530" t="s">
        <v>1706</v>
      </c>
      <c r="E530" t="s">
        <v>1703</v>
      </c>
      <c r="F530" t="s">
        <v>1750</v>
      </c>
      <c r="H530" t="str">
        <f>INDEX('Vensim Variables'!$B:$B,MATCH(EPS!$B530,'Vensim Variables'!$A:$A,0))</f>
        <v>g pollutant</v>
      </c>
      <c r="I530" t="str">
        <f t="shared" si="16"/>
        <v>CO</v>
      </c>
      <c r="J530">
        <f>INDEX(NoSettings!$C:$C,MATCH(EPS!$A530,NoSettings!$A:$A,0))</f>
        <v>0</v>
      </c>
      <c r="K530">
        <f>INDEX(GWP!$C$2:$C$13,MATCH(EPS!I530,GWP!$B$2:$B$13,0))</f>
        <v>0</v>
      </c>
      <c r="L530" s="4">
        <f t="shared" si="17"/>
        <v>0</v>
      </c>
    </row>
    <row r="531" spans="1:12" hidden="1">
      <c r="A531" t="s">
        <v>549</v>
      </c>
      <c r="B531" t="s">
        <v>1</v>
      </c>
      <c r="C531" t="s">
        <v>1717</v>
      </c>
      <c r="D531" t="s">
        <v>1706</v>
      </c>
      <c r="E531" t="s">
        <v>1703</v>
      </c>
      <c r="F531" t="s">
        <v>1751</v>
      </c>
      <c r="H531" t="str">
        <f>INDEX('Vensim Variables'!$B:$B,MATCH(EPS!$B531,'Vensim Variables'!$A:$A,0))</f>
        <v>g pollutant</v>
      </c>
      <c r="I531" t="str">
        <f t="shared" si="16"/>
        <v>CO</v>
      </c>
      <c r="J531">
        <f>INDEX(NoSettings!$C:$C,MATCH(EPS!$A531,NoSettings!$A:$A,0))</f>
        <v>0</v>
      </c>
      <c r="K531">
        <f>INDEX(GWP!$C$2:$C$13,MATCH(EPS!I531,GWP!$B$2:$B$13,0))</f>
        <v>0</v>
      </c>
      <c r="L531" s="4">
        <f t="shared" si="17"/>
        <v>0</v>
      </c>
    </row>
    <row r="532" spans="1:12" hidden="1">
      <c r="A532" t="s">
        <v>550</v>
      </c>
      <c r="B532" t="s">
        <v>1</v>
      </c>
      <c r="C532" t="s">
        <v>1717</v>
      </c>
      <c r="D532" t="s">
        <v>1706</v>
      </c>
      <c r="E532" t="s">
        <v>1704</v>
      </c>
      <c r="F532" t="s">
        <v>1742</v>
      </c>
      <c r="H532" t="str">
        <f>INDEX('Vensim Variables'!$B:$B,MATCH(EPS!$B532,'Vensim Variables'!$A:$A,0))</f>
        <v>g pollutant</v>
      </c>
      <c r="I532" t="str">
        <f t="shared" si="16"/>
        <v>CO</v>
      </c>
      <c r="J532">
        <f>INDEX(NoSettings!$C:$C,MATCH(EPS!$A532,NoSettings!$A:$A,0))</f>
        <v>0</v>
      </c>
      <c r="K532">
        <f>INDEX(GWP!$C$2:$C$13,MATCH(EPS!I532,GWP!$B$2:$B$13,0))</f>
        <v>0</v>
      </c>
      <c r="L532" s="4">
        <f t="shared" si="17"/>
        <v>0</v>
      </c>
    </row>
    <row r="533" spans="1:12" hidden="1">
      <c r="A533" t="s">
        <v>551</v>
      </c>
      <c r="B533" t="s">
        <v>1</v>
      </c>
      <c r="C533" t="s">
        <v>1717</v>
      </c>
      <c r="D533" t="s">
        <v>1706</v>
      </c>
      <c r="E533" t="s">
        <v>1704</v>
      </c>
      <c r="F533" t="s">
        <v>1743</v>
      </c>
      <c r="H533" t="str">
        <f>INDEX('Vensim Variables'!$B:$B,MATCH(EPS!$B533,'Vensim Variables'!$A:$A,0))</f>
        <v>g pollutant</v>
      </c>
      <c r="I533" t="str">
        <f t="shared" si="16"/>
        <v>CO</v>
      </c>
      <c r="J533">
        <f>INDEX(NoSettings!$C:$C,MATCH(EPS!$A533,NoSettings!$A:$A,0))</f>
        <v>0</v>
      </c>
      <c r="K533">
        <f>INDEX(GWP!$C$2:$C$13,MATCH(EPS!I533,GWP!$B$2:$B$13,0))</f>
        <v>0</v>
      </c>
      <c r="L533" s="4">
        <f t="shared" si="17"/>
        <v>0</v>
      </c>
    </row>
    <row r="534" spans="1:12" hidden="1">
      <c r="A534" t="s">
        <v>552</v>
      </c>
      <c r="B534" t="s">
        <v>1</v>
      </c>
      <c r="C534" t="s">
        <v>1717</v>
      </c>
      <c r="D534" t="s">
        <v>1706</v>
      </c>
      <c r="E534" t="s">
        <v>1704</v>
      </c>
      <c r="F534" t="s">
        <v>1744</v>
      </c>
      <c r="H534" t="str">
        <f>INDEX('Vensim Variables'!$B:$B,MATCH(EPS!$B534,'Vensim Variables'!$A:$A,0))</f>
        <v>g pollutant</v>
      </c>
      <c r="I534" t="str">
        <f t="shared" si="16"/>
        <v>CO</v>
      </c>
      <c r="J534">
        <f>INDEX(NoSettings!$C:$C,MATCH(EPS!$A534,NoSettings!$A:$A,0))</f>
        <v>0</v>
      </c>
      <c r="K534">
        <f>INDEX(GWP!$C$2:$C$13,MATCH(EPS!I534,GWP!$B$2:$B$13,0))</f>
        <v>0</v>
      </c>
      <c r="L534" s="4">
        <f t="shared" si="17"/>
        <v>0</v>
      </c>
    </row>
    <row r="535" spans="1:12" hidden="1">
      <c r="A535" t="s">
        <v>553</v>
      </c>
      <c r="B535" t="s">
        <v>1</v>
      </c>
      <c r="C535" t="s">
        <v>1717</v>
      </c>
      <c r="D535" t="s">
        <v>1706</v>
      </c>
      <c r="E535" t="s">
        <v>1704</v>
      </c>
      <c r="F535" t="s">
        <v>1745</v>
      </c>
      <c r="H535" t="str">
        <f>INDEX('Vensim Variables'!$B:$B,MATCH(EPS!$B535,'Vensim Variables'!$A:$A,0))</f>
        <v>g pollutant</v>
      </c>
      <c r="I535" t="str">
        <f t="shared" si="16"/>
        <v>CO</v>
      </c>
      <c r="J535">
        <f>INDEX(NoSettings!$C:$C,MATCH(EPS!$A535,NoSettings!$A:$A,0))</f>
        <v>0</v>
      </c>
      <c r="K535">
        <f>INDEX(GWP!$C$2:$C$13,MATCH(EPS!I535,GWP!$B$2:$B$13,0))</f>
        <v>0</v>
      </c>
      <c r="L535" s="4">
        <f t="shared" si="17"/>
        <v>0</v>
      </c>
    </row>
    <row r="536" spans="1:12" hidden="1">
      <c r="A536" t="s">
        <v>554</v>
      </c>
      <c r="B536" t="s">
        <v>1</v>
      </c>
      <c r="C536" t="s">
        <v>1717</v>
      </c>
      <c r="D536" t="s">
        <v>1706</v>
      </c>
      <c r="E536" t="s">
        <v>1704</v>
      </c>
      <c r="F536" t="s">
        <v>1746</v>
      </c>
      <c r="H536" t="str">
        <f>INDEX('Vensim Variables'!$B:$B,MATCH(EPS!$B536,'Vensim Variables'!$A:$A,0))</f>
        <v>g pollutant</v>
      </c>
      <c r="I536" t="str">
        <f t="shared" si="16"/>
        <v>CO</v>
      </c>
      <c r="J536">
        <f>INDEX(NoSettings!$C:$C,MATCH(EPS!$A536,NoSettings!$A:$A,0))</f>
        <v>0</v>
      </c>
      <c r="K536">
        <f>INDEX(GWP!$C$2:$C$13,MATCH(EPS!I536,GWP!$B$2:$B$13,0))</f>
        <v>0</v>
      </c>
      <c r="L536" s="4">
        <f t="shared" si="17"/>
        <v>0</v>
      </c>
    </row>
    <row r="537" spans="1:12" hidden="1">
      <c r="A537" t="s">
        <v>555</v>
      </c>
      <c r="B537" t="s">
        <v>1</v>
      </c>
      <c r="C537" t="s">
        <v>1717</v>
      </c>
      <c r="D537" t="s">
        <v>1706</v>
      </c>
      <c r="E537" t="s">
        <v>1704</v>
      </c>
      <c r="F537" t="s">
        <v>1747</v>
      </c>
      <c r="H537" t="str">
        <f>INDEX('Vensim Variables'!$B:$B,MATCH(EPS!$B537,'Vensim Variables'!$A:$A,0))</f>
        <v>g pollutant</v>
      </c>
      <c r="I537" t="str">
        <f t="shared" si="16"/>
        <v>CO</v>
      </c>
      <c r="J537">
        <f>INDEX(NoSettings!$C:$C,MATCH(EPS!$A537,NoSettings!$A:$A,0))</f>
        <v>0</v>
      </c>
      <c r="K537">
        <f>INDEX(GWP!$C$2:$C$13,MATCH(EPS!I537,GWP!$B$2:$B$13,0))</f>
        <v>0</v>
      </c>
      <c r="L537" s="4">
        <f t="shared" si="17"/>
        <v>0</v>
      </c>
    </row>
    <row r="538" spans="1:12" hidden="1">
      <c r="A538" t="s">
        <v>556</v>
      </c>
      <c r="B538" t="s">
        <v>1</v>
      </c>
      <c r="C538" t="s">
        <v>1717</v>
      </c>
      <c r="D538" t="s">
        <v>1706</v>
      </c>
      <c r="E538" t="s">
        <v>1704</v>
      </c>
      <c r="F538" t="s">
        <v>1748</v>
      </c>
      <c r="H538" t="str">
        <f>INDEX('Vensim Variables'!$B:$B,MATCH(EPS!$B538,'Vensim Variables'!$A:$A,0))</f>
        <v>g pollutant</v>
      </c>
      <c r="I538" t="str">
        <f t="shared" si="16"/>
        <v>CO</v>
      </c>
      <c r="J538">
        <f>INDEX(NoSettings!$C:$C,MATCH(EPS!$A538,NoSettings!$A:$A,0))</f>
        <v>137232000000</v>
      </c>
      <c r="K538">
        <f>INDEX(GWP!$C$2:$C$13,MATCH(EPS!I538,GWP!$B$2:$B$13,0))</f>
        <v>0</v>
      </c>
      <c r="L538" s="4">
        <f t="shared" si="17"/>
        <v>0</v>
      </c>
    </row>
    <row r="539" spans="1:12" hidden="1">
      <c r="A539" t="s">
        <v>557</v>
      </c>
      <c r="B539" t="s">
        <v>1</v>
      </c>
      <c r="C539" t="s">
        <v>1717</v>
      </c>
      <c r="D539" t="s">
        <v>1706</v>
      </c>
      <c r="E539" t="s">
        <v>1704</v>
      </c>
      <c r="F539" t="s">
        <v>1749</v>
      </c>
      <c r="H539" t="str">
        <f>INDEX('Vensim Variables'!$B:$B,MATCH(EPS!$B539,'Vensim Variables'!$A:$A,0))</f>
        <v>g pollutant</v>
      </c>
      <c r="I539" t="str">
        <f t="shared" si="16"/>
        <v>CO</v>
      </c>
      <c r="J539">
        <f>INDEX(NoSettings!$C:$C,MATCH(EPS!$A539,NoSettings!$A:$A,0))</f>
        <v>0</v>
      </c>
      <c r="K539">
        <f>INDEX(GWP!$C$2:$C$13,MATCH(EPS!I539,GWP!$B$2:$B$13,0))</f>
        <v>0</v>
      </c>
      <c r="L539" s="4">
        <f t="shared" si="17"/>
        <v>0</v>
      </c>
    </row>
    <row r="540" spans="1:12" hidden="1">
      <c r="A540" t="s">
        <v>558</v>
      </c>
      <c r="B540" t="s">
        <v>1</v>
      </c>
      <c r="C540" t="s">
        <v>1717</v>
      </c>
      <c r="D540" t="s">
        <v>1706</v>
      </c>
      <c r="E540" t="s">
        <v>1704</v>
      </c>
      <c r="F540" t="s">
        <v>1750</v>
      </c>
      <c r="H540" t="str">
        <f>INDEX('Vensim Variables'!$B:$B,MATCH(EPS!$B540,'Vensim Variables'!$A:$A,0))</f>
        <v>g pollutant</v>
      </c>
      <c r="I540" t="str">
        <f t="shared" si="16"/>
        <v>CO</v>
      </c>
      <c r="J540">
        <f>INDEX(NoSettings!$C:$C,MATCH(EPS!$A540,NoSettings!$A:$A,0))</f>
        <v>0</v>
      </c>
      <c r="K540">
        <f>INDEX(GWP!$C$2:$C$13,MATCH(EPS!I540,GWP!$B$2:$B$13,0))</f>
        <v>0</v>
      </c>
      <c r="L540" s="4">
        <f t="shared" si="17"/>
        <v>0</v>
      </c>
    </row>
    <row r="541" spans="1:12" hidden="1">
      <c r="A541" t="s">
        <v>559</v>
      </c>
      <c r="B541" t="s">
        <v>1</v>
      </c>
      <c r="C541" t="s">
        <v>1717</v>
      </c>
      <c r="D541" t="s">
        <v>1706</v>
      </c>
      <c r="E541" t="s">
        <v>1704</v>
      </c>
      <c r="F541" t="s">
        <v>1751</v>
      </c>
      <c r="H541" t="str">
        <f>INDEX('Vensim Variables'!$B:$B,MATCH(EPS!$B541,'Vensim Variables'!$A:$A,0))</f>
        <v>g pollutant</v>
      </c>
      <c r="I541" t="str">
        <f t="shared" si="16"/>
        <v>CO</v>
      </c>
      <c r="J541">
        <f>INDEX(NoSettings!$C:$C,MATCH(EPS!$A541,NoSettings!$A:$A,0))</f>
        <v>0</v>
      </c>
      <c r="K541">
        <f>INDEX(GWP!$C$2:$C$13,MATCH(EPS!I541,GWP!$B$2:$B$13,0))</f>
        <v>0</v>
      </c>
      <c r="L541" s="4">
        <f t="shared" si="17"/>
        <v>0</v>
      </c>
    </row>
    <row r="542" spans="1:12" hidden="1">
      <c r="A542" t="s">
        <v>560</v>
      </c>
      <c r="B542" t="s">
        <v>1</v>
      </c>
      <c r="C542" t="s">
        <v>1717</v>
      </c>
      <c r="D542" t="s">
        <v>1707</v>
      </c>
      <c r="E542" t="s">
        <v>1703</v>
      </c>
      <c r="F542" t="s">
        <v>1742</v>
      </c>
      <c r="H542" t="str">
        <f>INDEX('Vensim Variables'!$B:$B,MATCH(EPS!$B542,'Vensim Variables'!$A:$A,0))</f>
        <v>g pollutant</v>
      </c>
      <c r="I542" t="str">
        <f t="shared" si="16"/>
        <v>NOx</v>
      </c>
      <c r="J542">
        <f>INDEX(NoSettings!$C:$C,MATCH(EPS!$A542,NoSettings!$A:$A,0))</f>
        <v>0</v>
      </c>
      <c r="K542">
        <f>INDEX(GWP!$C$2:$C$13,MATCH(EPS!I542,GWP!$B$2:$B$13,0))</f>
        <v>0</v>
      </c>
      <c r="L542" s="4">
        <f t="shared" si="17"/>
        <v>0</v>
      </c>
    </row>
    <row r="543" spans="1:12" hidden="1">
      <c r="A543" t="s">
        <v>561</v>
      </c>
      <c r="B543" t="s">
        <v>1</v>
      </c>
      <c r="C543" t="s">
        <v>1717</v>
      </c>
      <c r="D543" t="s">
        <v>1707</v>
      </c>
      <c r="E543" t="s">
        <v>1703</v>
      </c>
      <c r="F543" t="s">
        <v>1743</v>
      </c>
      <c r="H543" t="str">
        <f>INDEX('Vensim Variables'!$B:$B,MATCH(EPS!$B543,'Vensim Variables'!$A:$A,0))</f>
        <v>g pollutant</v>
      </c>
      <c r="I543" t="str">
        <f t="shared" si="16"/>
        <v>NOx</v>
      </c>
      <c r="J543">
        <f>INDEX(NoSettings!$C:$C,MATCH(EPS!$A543,NoSettings!$A:$A,0))</f>
        <v>0</v>
      </c>
      <c r="K543">
        <f>INDEX(GWP!$C$2:$C$13,MATCH(EPS!I543,GWP!$B$2:$B$13,0))</f>
        <v>0</v>
      </c>
      <c r="L543" s="4">
        <f t="shared" si="17"/>
        <v>0</v>
      </c>
    </row>
    <row r="544" spans="1:12" hidden="1">
      <c r="A544" t="s">
        <v>562</v>
      </c>
      <c r="B544" t="s">
        <v>1</v>
      </c>
      <c r="C544" t="s">
        <v>1717</v>
      </c>
      <c r="D544" t="s">
        <v>1707</v>
      </c>
      <c r="E544" t="s">
        <v>1703</v>
      </c>
      <c r="F544" t="s">
        <v>1744</v>
      </c>
      <c r="H544" t="str">
        <f>INDEX('Vensim Variables'!$B:$B,MATCH(EPS!$B544,'Vensim Variables'!$A:$A,0))</f>
        <v>g pollutant</v>
      </c>
      <c r="I544" t="str">
        <f t="shared" si="16"/>
        <v>NOx</v>
      </c>
      <c r="J544">
        <f>INDEX(NoSettings!$C:$C,MATCH(EPS!$A544,NoSettings!$A:$A,0))</f>
        <v>0</v>
      </c>
      <c r="K544">
        <f>INDEX(GWP!$C$2:$C$13,MATCH(EPS!I544,GWP!$B$2:$B$13,0))</f>
        <v>0</v>
      </c>
      <c r="L544" s="4">
        <f t="shared" si="17"/>
        <v>0</v>
      </c>
    </row>
    <row r="545" spans="1:12" hidden="1">
      <c r="A545" t="s">
        <v>563</v>
      </c>
      <c r="B545" t="s">
        <v>1</v>
      </c>
      <c r="C545" t="s">
        <v>1717</v>
      </c>
      <c r="D545" t="s">
        <v>1707</v>
      </c>
      <c r="E545" t="s">
        <v>1703</v>
      </c>
      <c r="F545" t="s">
        <v>1745</v>
      </c>
      <c r="H545" t="str">
        <f>INDEX('Vensim Variables'!$B:$B,MATCH(EPS!$B545,'Vensim Variables'!$A:$A,0))</f>
        <v>g pollutant</v>
      </c>
      <c r="I545" t="str">
        <f t="shared" si="16"/>
        <v>NOx</v>
      </c>
      <c r="J545">
        <f>INDEX(NoSettings!$C:$C,MATCH(EPS!$A545,NoSettings!$A:$A,0))</f>
        <v>0</v>
      </c>
      <c r="K545">
        <f>INDEX(GWP!$C$2:$C$13,MATCH(EPS!I545,GWP!$B$2:$B$13,0))</f>
        <v>0</v>
      </c>
      <c r="L545" s="4">
        <f t="shared" si="17"/>
        <v>0</v>
      </c>
    </row>
    <row r="546" spans="1:12" hidden="1">
      <c r="A546" t="s">
        <v>564</v>
      </c>
      <c r="B546" t="s">
        <v>1</v>
      </c>
      <c r="C546" t="s">
        <v>1717</v>
      </c>
      <c r="D546" t="s">
        <v>1707</v>
      </c>
      <c r="E546" t="s">
        <v>1703</v>
      </c>
      <c r="F546" t="s">
        <v>1746</v>
      </c>
      <c r="H546" t="str">
        <f>INDEX('Vensim Variables'!$B:$B,MATCH(EPS!$B546,'Vensim Variables'!$A:$A,0))</f>
        <v>g pollutant</v>
      </c>
      <c r="I546" t="str">
        <f t="shared" si="16"/>
        <v>NOx</v>
      </c>
      <c r="J546">
        <f>INDEX(NoSettings!$C:$C,MATCH(EPS!$A546,NoSettings!$A:$A,0))</f>
        <v>0</v>
      </c>
      <c r="K546">
        <f>INDEX(GWP!$C$2:$C$13,MATCH(EPS!I546,GWP!$B$2:$B$13,0))</f>
        <v>0</v>
      </c>
      <c r="L546" s="4">
        <f t="shared" si="17"/>
        <v>0</v>
      </c>
    </row>
    <row r="547" spans="1:12" hidden="1">
      <c r="A547" t="s">
        <v>565</v>
      </c>
      <c r="B547" t="s">
        <v>1</v>
      </c>
      <c r="C547" t="s">
        <v>1717</v>
      </c>
      <c r="D547" t="s">
        <v>1707</v>
      </c>
      <c r="E547" t="s">
        <v>1703</v>
      </c>
      <c r="F547" t="s">
        <v>1747</v>
      </c>
      <c r="H547" t="str">
        <f>INDEX('Vensim Variables'!$B:$B,MATCH(EPS!$B547,'Vensim Variables'!$A:$A,0))</f>
        <v>g pollutant</v>
      </c>
      <c r="I547" t="str">
        <f t="shared" si="16"/>
        <v>NOx</v>
      </c>
      <c r="J547">
        <f>INDEX(NoSettings!$C:$C,MATCH(EPS!$A547,NoSettings!$A:$A,0))</f>
        <v>0</v>
      </c>
      <c r="K547">
        <f>INDEX(GWP!$C$2:$C$13,MATCH(EPS!I547,GWP!$B$2:$B$13,0))</f>
        <v>0</v>
      </c>
      <c r="L547" s="4">
        <f t="shared" si="17"/>
        <v>0</v>
      </c>
    </row>
    <row r="548" spans="1:12" hidden="1">
      <c r="A548" t="s">
        <v>566</v>
      </c>
      <c r="B548" t="s">
        <v>1</v>
      </c>
      <c r="C548" t="s">
        <v>1717</v>
      </c>
      <c r="D548" t="s">
        <v>1707</v>
      </c>
      <c r="E548" t="s">
        <v>1703</v>
      </c>
      <c r="F548" t="s">
        <v>1748</v>
      </c>
      <c r="H548" t="str">
        <f>INDEX('Vensim Variables'!$B:$B,MATCH(EPS!$B548,'Vensim Variables'!$A:$A,0))</f>
        <v>g pollutant</v>
      </c>
      <c r="I548" t="str">
        <f t="shared" si="16"/>
        <v>NOx</v>
      </c>
      <c r="J548">
        <f>INDEX(NoSettings!$C:$C,MATCH(EPS!$A548,NoSettings!$A:$A,0))</f>
        <v>53612200000</v>
      </c>
      <c r="K548">
        <f>INDEX(GWP!$C$2:$C$13,MATCH(EPS!I548,GWP!$B$2:$B$13,0))</f>
        <v>0</v>
      </c>
      <c r="L548" s="4">
        <f t="shared" si="17"/>
        <v>0</v>
      </c>
    </row>
    <row r="549" spans="1:12" hidden="1">
      <c r="A549" t="s">
        <v>567</v>
      </c>
      <c r="B549" t="s">
        <v>1</v>
      </c>
      <c r="C549" t="s">
        <v>1717</v>
      </c>
      <c r="D549" t="s">
        <v>1707</v>
      </c>
      <c r="E549" t="s">
        <v>1703</v>
      </c>
      <c r="F549" t="s">
        <v>1749</v>
      </c>
      <c r="H549" t="str">
        <f>INDEX('Vensim Variables'!$B:$B,MATCH(EPS!$B549,'Vensim Variables'!$A:$A,0))</f>
        <v>g pollutant</v>
      </c>
      <c r="I549" t="str">
        <f t="shared" si="16"/>
        <v>NOx</v>
      </c>
      <c r="J549">
        <f>INDEX(NoSettings!$C:$C,MATCH(EPS!$A549,NoSettings!$A:$A,0))</f>
        <v>0</v>
      </c>
      <c r="K549">
        <f>INDEX(GWP!$C$2:$C$13,MATCH(EPS!I549,GWP!$B$2:$B$13,0))</f>
        <v>0</v>
      </c>
      <c r="L549" s="4">
        <f t="shared" si="17"/>
        <v>0</v>
      </c>
    </row>
    <row r="550" spans="1:12" hidden="1">
      <c r="A550" t="s">
        <v>568</v>
      </c>
      <c r="B550" t="s">
        <v>1</v>
      </c>
      <c r="C550" t="s">
        <v>1717</v>
      </c>
      <c r="D550" t="s">
        <v>1707</v>
      </c>
      <c r="E550" t="s">
        <v>1703</v>
      </c>
      <c r="F550" t="s">
        <v>1750</v>
      </c>
      <c r="H550" t="str">
        <f>INDEX('Vensim Variables'!$B:$B,MATCH(EPS!$B550,'Vensim Variables'!$A:$A,0))</f>
        <v>g pollutant</v>
      </c>
      <c r="I550" t="str">
        <f t="shared" si="16"/>
        <v>NOx</v>
      </c>
      <c r="J550">
        <f>INDEX(NoSettings!$C:$C,MATCH(EPS!$A550,NoSettings!$A:$A,0))</f>
        <v>0</v>
      </c>
      <c r="K550">
        <f>INDEX(GWP!$C$2:$C$13,MATCH(EPS!I550,GWP!$B$2:$B$13,0))</f>
        <v>0</v>
      </c>
      <c r="L550" s="4">
        <f t="shared" si="17"/>
        <v>0</v>
      </c>
    </row>
    <row r="551" spans="1:12" hidden="1">
      <c r="A551" t="s">
        <v>569</v>
      </c>
      <c r="B551" t="s">
        <v>1</v>
      </c>
      <c r="C551" t="s">
        <v>1717</v>
      </c>
      <c r="D551" t="s">
        <v>1707</v>
      </c>
      <c r="E551" t="s">
        <v>1703</v>
      </c>
      <c r="F551" t="s">
        <v>1751</v>
      </c>
      <c r="H551" t="str">
        <f>INDEX('Vensim Variables'!$B:$B,MATCH(EPS!$B551,'Vensim Variables'!$A:$A,0))</f>
        <v>g pollutant</v>
      </c>
      <c r="I551" t="str">
        <f t="shared" si="16"/>
        <v>NOx</v>
      </c>
      <c r="J551">
        <f>INDEX(NoSettings!$C:$C,MATCH(EPS!$A551,NoSettings!$A:$A,0))</f>
        <v>0</v>
      </c>
      <c r="K551">
        <f>INDEX(GWP!$C$2:$C$13,MATCH(EPS!I551,GWP!$B$2:$B$13,0))</f>
        <v>0</v>
      </c>
      <c r="L551" s="4">
        <f t="shared" si="17"/>
        <v>0</v>
      </c>
    </row>
    <row r="552" spans="1:12" hidden="1">
      <c r="A552" t="s">
        <v>570</v>
      </c>
      <c r="B552" t="s">
        <v>1</v>
      </c>
      <c r="C552" t="s">
        <v>1717</v>
      </c>
      <c r="D552" t="s">
        <v>1707</v>
      </c>
      <c r="E552" t="s">
        <v>1704</v>
      </c>
      <c r="F552" t="s">
        <v>1742</v>
      </c>
      <c r="H552" t="str">
        <f>INDEX('Vensim Variables'!$B:$B,MATCH(EPS!$B552,'Vensim Variables'!$A:$A,0))</f>
        <v>g pollutant</v>
      </c>
      <c r="I552" t="str">
        <f t="shared" si="16"/>
        <v>NOx</v>
      </c>
      <c r="J552">
        <f>INDEX(NoSettings!$C:$C,MATCH(EPS!$A552,NoSettings!$A:$A,0))</f>
        <v>0</v>
      </c>
      <c r="K552">
        <f>INDEX(GWP!$C$2:$C$13,MATCH(EPS!I552,GWP!$B$2:$B$13,0))</f>
        <v>0</v>
      </c>
      <c r="L552" s="4">
        <f t="shared" si="17"/>
        <v>0</v>
      </c>
    </row>
    <row r="553" spans="1:12" hidden="1">
      <c r="A553" t="s">
        <v>571</v>
      </c>
      <c r="B553" t="s">
        <v>1</v>
      </c>
      <c r="C553" t="s">
        <v>1717</v>
      </c>
      <c r="D553" t="s">
        <v>1707</v>
      </c>
      <c r="E553" t="s">
        <v>1704</v>
      </c>
      <c r="F553" t="s">
        <v>1743</v>
      </c>
      <c r="H553" t="str">
        <f>INDEX('Vensim Variables'!$B:$B,MATCH(EPS!$B553,'Vensim Variables'!$A:$A,0))</f>
        <v>g pollutant</v>
      </c>
      <c r="I553" t="str">
        <f t="shared" si="16"/>
        <v>NOx</v>
      </c>
      <c r="J553">
        <f>INDEX(NoSettings!$C:$C,MATCH(EPS!$A553,NoSettings!$A:$A,0))</f>
        <v>0</v>
      </c>
      <c r="K553">
        <f>INDEX(GWP!$C$2:$C$13,MATCH(EPS!I553,GWP!$B$2:$B$13,0))</f>
        <v>0</v>
      </c>
      <c r="L553" s="4">
        <f t="shared" si="17"/>
        <v>0</v>
      </c>
    </row>
    <row r="554" spans="1:12" hidden="1">
      <c r="A554" t="s">
        <v>572</v>
      </c>
      <c r="B554" t="s">
        <v>1</v>
      </c>
      <c r="C554" t="s">
        <v>1717</v>
      </c>
      <c r="D554" t="s">
        <v>1707</v>
      </c>
      <c r="E554" t="s">
        <v>1704</v>
      </c>
      <c r="F554" t="s">
        <v>1744</v>
      </c>
      <c r="H554" t="str">
        <f>INDEX('Vensim Variables'!$B:$B,MATCH(EPS!$B554,'Vensim Variables'!$A:$A,0))</f>
        <v>g pollutant</v>
      </c>
      <c r="I554" t="str">
        <f t="shared" si="16"/>
        <v>NOx</v>
      </c>
      <c r="J554">
        <f>INDEX(NoSettings!$C:$C,MATCH(EPS!$A554,NoSettings!$A:$A,0))</f>
        <v>0</v>
      </c>
      <c r="K554">
        <f>INDEX(GWP!$C$2:$C$13,MATCH(EPS!I554,GWP!$B$2:$B$13,0))</f>
        <v>0</v>
      </c>
      <c r="L554" s="4">
        <f t="shared" si="17"/>
        <v>0</v>
      </c>
    </row>
    <row r="555" spans="1:12" hidden="1">
      <c r="A555" t="s">
        <v>573</v>
      </c>
      <c r="B555" t="s">
        <v>1</v>
      </c>
      <c r="C555" t="s">
        <v>1717</v>
      </c>
      <c r="D555" t="s">
        <v>1707</v>
      </c>
      <c r="E555" t="s">
        <v>1704</v>
      </c>
      <c r="F555" t="s">
        <v>1745</v>
      </c>
      <c r="H555" t="str">
        <f>INDEX('Vensim Variables'!$B:$B,MATCH(EPS!$B555,'Vensim Variables'!$A:$A,0))</f>
        <v>g pollutant</v>
      </c>
      <c r="I555" t="str">
        <f t="shared" si="16"/>
        <v>NOx</v>
      </c>
      <c r="J555">
        <f>INDEX(NoSettings!$C:$C,MATCH(EPS!$A555,NoSettings!$A:$A,0))</f>
        <v>0</v>
      </c>
      <c r="K555">
        <f>INDEX(GWP!$C$2:$C$13,MATCH(EPS!I555,GWP!$B$2:$B$13,0))</f>
        <v>0</v>
      </c>
      <c r="L555" s="4">
        <f t="shared" si="17"/>
        <v>0</v>
      </c>
    </row>
    <row r="556" spans="1:12" hidden="1">
      <c r="A556" t="s">
        <v>574</v>
      </c>
      <c r="B556" t="s">
        <v>1</v>
      </c>
      <c r="C556" t="s">
        <v>1717</v>
      </c>
      <c r="D556" t="s">
        <v>1707</v>
      </c>
      <c r="E556" t="s">
        <v>1704</v>
      </c>
      <c r="F556" t="s">
        <v>1746</v>
      </c>
      <c r="H556" t="str">
        <f>INDEX('Vensim Variables'!$B:$B,MATCH(EPS!$B556,'Vensim Variables'!$A:$A,0))</f>
        <v>g pollutant</v>
      </c>
      <c r="I556" t="str">
        <f t="shared" si="16"/>
        <v>NOx</v>
      </c>
      <c r="J556">
        <f>INDEX(NoSettings!$C:$C,MATCH(EPS!$A556,NoSettings!$A:$A,0))</f>
        <v>0</v>
      </c>
      <c r="K556">
        <f>INDEX(GWP!$C$2:$C$13,MATCH(EPS!I556,GWP!$B$2:$B$13,0))</f>
        <v>0</v>
      </c>
      <c r="L556" s="4">
        <f t="shared" si="17"/>
        <v>0</v>
      </c>
    </row>
    <row r="557" spans="1:12" hidden="1">
      <c r="A557" t="s">
        <v>575</v>
      </c>
      <c r="B557" t="s">
        <v>1</v>
      </c>
      <c r="C557" t="s">
        <v>1717</v>
      </c>
      <c r="D557" t="s">
        <v>1707</v>
      </c>
      <c r="E557" t="s">
        <v>1704</v>
      </c>
      <c r="F557" t="s">
        <v>1747</v>
      </c>
      <c r="H557" t="str">
        <f>INDEX('Vensim Variables'!$B:$B,MATCH(EPS!$B557,'Vensim Variables'!$A:$A,0))</f>
        <v>g pollutant</v>
      </c>
      <c r="I557" t="str">
        <f t="shared" si="16"/>
        <v>NOx</v>
      </c>
      <c r="J557">
        <f>INDEX(NoSettings!$C:$C,MATCH(EPS!$A557,NoSettings!$A:$A,0))</f>
        <v>0</v>
      </c>
      <c r="K557">
        <f>INDEX(GWP!$C$2:$C$13,MATCH(EPS!I557,GWP!$B$2:$B$13,0))</f>
        <v>0</v>
      </c>
      <c r="L557" s="4">
        <f t="shared" si="17"/>
        <v>0</v>
      </c>
    </row>
    <row r="558" spans="1:12" hidden="1">
      <c r="A558" t="s">
        <v>576</v>
      </c>
      <c r="B558" t="s">
        <v>1</v>
      </c>
      <c r="C558" t="s">
        <v>1717</v>
      </c>
      <c r="D558" t="s">
        <v>1707</v>
      </c>
      <c r="E558" t="s">
        <v>1704</v>
      </c>
      <c r="F558" t="s">
        <v>1748</v>
      </c>
      <c r="H558" t="str">
        <f>INDEX('Vensim Variables'!$B:$B,MATCH(EPS!$B558,'Vensim Variables'!$A:$A,0))</f>
        <v>g pollutant</v>
      </c>
      <c r="I558" t="str">
        <f t="shared" si="16"/>
        <v>NOx</v>
      </c>
      <c r="J558">
        <f>INDEX(NoSettings!$C:$C,MATCH(EPS!$A558,NoSettings!$A:$A,0))</f>
        <v>34983900000</v>
      </c>
      <c r="K558">
        <f>INDEX(GWP!$C$2:$C$13,MATCH(EPS!I558,GWP!$B$2:$B$13,0))</f>
        <v>0</v>
      </c>
      <c r="L558" s="4">
        <f t="shared" si="17"/>
        <v>0</v>
      </c>
    </row>
    <row r="559" spans="1:12" hidden="1">
      <c r="A559" t="s">
        <v>577</v>
      </c>
      <c r="B559" t="s">
        <v>1</v>
      </c>
      <c r="C559" t="s">
        <v>1717</v>
      </c>
      <c r="D559" t="s">
        <v>1707</v>
      </c>
      <c r="E559" t="s">
        <v>1704</v>
      </c>
      <c r="F559" t="s">
        <v>1749</v>
      </c>
      <c r="H559" t="str">
        <f>INDEX('Vensim Variables'!$B:$B,MATCH(EPS!$B559,'Vensim Variables'!$A:$A,0))</f>
        <v>g pollutant</v>
      </c>
      <c r="I559" t="str">
        <f t="shared" si="16"/>
        <v>NOx</v>
      </c>
      <c r="J559">
        <f>INDEX(NoSettings!$C:$C,MATCH(EPS!$A559,NoSettings!$A:$A,0))</f>
        <v>0</v>
      </c>
      <c r="K559">
        <f>INDEX(GWP!$C$2:$C$13,MATCH(EPS!I559,GWP!$B$2:$B$13,0))</f>
        <v>0</v>
      </c>
      <c r="L559" s="4">
        <f t="shared" si="17"/>
        <v>0</v>
      </c>
    </row>
    <row r="560" spans="1:12" hidden="1">
      <c r="A560" t="s">
        <v>578</v>
      </c>
      <c r="B560" t="s">
        <v>1</v>
      </c>
      <c r="C560" t="s">
        <v>1717</v>
      </c>
      <c r="D560" t="s">
        <v>1707</v>
      </c>
      <c r="E560" t="s">
        <v>1704</v>
      </c>
      <c r="F560" t="s">
        <v>1750</v>
      </c>
      <c r="H560" t="str">
        <f>INDEX('Vensim Variables'!$B:$B,MATCH(EPS!$B560,'Vensim Variables'!$A:$A,0))</f>
        <v>g pollutant</v>
      </c>
      <c r="I560" t="str">
        <f t="shared" si="16"/>
        <v>NOx</v>
      </c>
      <c r="J560">
        <f>INDEX(NoSettings!$C:$C,MATCH(EPS!$A560,NoSettings!$A:$A,0))</f>
        <v>0</v>
      </c>
      <c r="K560">
        <f>INDEX(GWP!$C$2:$C$13,MATCH(EPS!I560,GWP!$B$2:$B$13,0))</f>
        <v>0</v>
      </c>
      <c r="L560" s="4">
        <f t="shared" si="17"/>
        <v>0</v>
      </c>
    </row>
    <row r="561" spans="1:12" hidden="1">
      <c r="A561" t="s">
        <v>579</v>
      </c>
      <c r="B561" t="s">
        <v>1</v>
      </c>
      <c r="C561" t="s">
        <v>1717</v>
      </c>
      <c r="D561" t="s">
        <v>1707</v>
      </c>
      <c r="E561" t="s">
        <v>1704</v>
      </c>
      <c r="F561" t="s">
        <v>1751</v>
      </c>
      <c r="H561" t="str">
        <f>INDEX('Vensim Variables'!$B:$B,MATCH(EPS!$B561,'Vensim Variables'!$A:$A,0))</f>
        <v>g pollutant</v>
      </c>
      <c r="I561" t="str">
        <f t="shared" si="16"/>
        <v>NOx</v>
      </c>
      <c r="J561">
        <f>INDEX(NoSettings!$C:$C,MATCH(EPS!$A561,NoSettings!$A:$A,0))</f>
        <v>0</v>
      </c>
      <c r="K561">
        <f>INDEX(GWP!$C$2:$C$13,MATCH(EPS!I561,GWP!$B$2:$B$13,0))</f>
        <v>0</v>
      </c>
      <c r="L561" s="4">
        <f t="shared" si="17"/>
        <v>0</v>
      </c>
    </row>
    <row r="562" spans="1:12" hidden="1">
      <c r="A562" t="s">
        <v>580</v>
      </c>
      <c r="B562" t="s">
        <v>1</v>
      </c>
      <c r="C562" t="s">
        <v>1717</v>
      </c>
      <c r="D562" t="s">
        <v>1708</v>
      </c>
      <c r="E562" t="s">
        <v>1703</v>
      </c>
      <c r="F562" t="s">
        <v>1742</v>
      </c>
      <c r="H562" t="str">
        <f>INDEX('Vensim Variables'!$B:$B,MATCH(EPS!$B562,'Vensim Variables'!$A:$A,0))</f>
        <v>g pollutant</v>
      </c>
      <c r="I562" t="str">
        <f t="shared" si="16"/>
        <v>PM10</v>
      </c>
      <c r="J562">
        <f>INDEX(NoSettings!$C:$C,MATCH(EPS!$A562,NoSettings!$A:$A,0))</f>
        <v>0</v>
      </c>
      <c r="K562">
        <f>INDEX(GWP!$C$2:$C$13,MATCH(EPS!I562,GWP!$B$2:$B$13,0))</f>
        <v>0</v>
      </c>
      <c r="L562" s="4">
        <f t="shared" si="17"/>
        <v>0</v>
      </c>
    </row>
    <row r="563" spans="1:12" hidden="1">
      <c r="A563" t="s">
        <v>581</v>
      </c>
      <c r="B563" t="s">
        <v>1</v>
      </c>
      <c r="C563" t="s">
        <v>1717</v>
      </c>
      <c r="D563" t="s">
        <v>1708</v>
      </c>
      <c r="E563" t="s">
        <v>1703</v>
      </c>
      <c r="F563" t="s">
        <v>1743</v>
      </c>
      <c r="H563" t="str">
        <f>INDEX('Vensim Variables'!$B:$B,MATCH(EPS!$B563,'Vensim Variables'!$A:$A,0))</f>
        <v>g pollutant</v>
      </c>
      <c r="I563" t="str">
        <f t="shared" si="16"/>
        <v>PM10</v>
      </c>
      <c r="J563">
        <f>INDEX(NoSettings!$C:$C,MATCH(EPS!$A563,NoSettings!$A:$A,0))</f>
        <v>0</v>
      </c>
      <c r="K563">
        <f>INDEX(GWP!$C$2:$C$13,MATCH(EPS!I563,GWP!$B$2:$B$13,0))</f>
        <v>0</v>
      </c>
      <c r="L563" s="4">
        <f t="shared" si="17"/>
        <v>0</v>
      </c>
    </row>
    <row r="564" spans="1:12" hidden="1">
      <c r="A564" t="s">
        <v>582</v>
      </c>
      <c r="B564" t="s">
        <v>1</v>
      </c>
      <c r="C564" t="s">
        <v>1717</v>
      </c>
      <c r="D564" t="s">
        <v>1708</v>
      </c>
      <c r="E564" t="s">
        <v>1703</v>
      </c>
      <c r="F564" t="s">
        <v>1744</v>
      </c>
      <c r="H564" t="str">
        <f>INDEX('Vensim Variables'!$B:$B,MATCH(EPS!$B564,'Vensim Variables'!$A:$A,0))</f>
        <v>g pollutant</v>
      </c>
      <c r="I564" t="str">
        <f t="shared" si="16"/>
        <v>PM10</v>
      </c>
      <c r="J564">
        <f>INDEX(NoSettings!$C:$C,MATCH(EPS!$A564,NoSettings!$A:$A,0))</f>
        <v>0</v>
      </c>
      <c r="K564">
        <f>INDEX(GWP!$C$2:$C$13,MATCH(EPS!I564,GWP!$B$2:$B$13,0))</f>
        <v>0</v>
      </c>
      <c r="L564" s="4">
        <f t="shared" si="17"/>
        <v>0</v>
      </c>
    </row>
    <row r="565" spans="1:12" hidden="1">
      <c r="A565" t="s">
        <v>583</v>
      </c>
      <c r="B565" t="s">
        <v>1</v>
      </c>
      <c r="C565" t="s">
        <v>1717</v>
      </c>
      <c r="D565" t="s">
        <v>1708</v>
      </c>
      <c r="E565" t="s">
        <v>1703</v>
      </c>
      <c r="F565" t="s">
        <v>1745</v>
      </c>
      <c r="H565" t="str">
        <f>INDEX('Vensim Variables'!$B:$B,MATCH(EPS!$B565,'Vensim Variables'!$A:$A,0))</f>
        <v>g pollutant</v>
      </c>
      <c r="I565" t="str">
        <f t="shared" si="16"/>
        <v>PM10</v>
      </c>
      <c r="J565">
        <f>INDEX(NoSettings!$C:$C,MATCH(EPS!$A565,NoSettings!$A:$A,0))</f>
        <v>0</v>
      </c>
      <c r="K565">
        <f>INDEX(GWP!$C$2:$C$13,MATCH(EPS!I565,GWP!$B$2:$B$13,0))</f>
        <v>0</v>
      </c>
      <c r="L565" s="4">
        <f t="shared" si="17"/>
        <v>0</v>
      </c>
    </row>
    <row r="566" spans="1:12" hidden="1">
      <c r="A566" t="s">
        <v>584</v>
      </c>
      <c r="B566" t="s">
        <v>1</v>
      </c>
      <c r="C566" t="s">
        <v>1717</v>
      </c>
      <c r="D566" t="s">
        <v>1708</v>
      </c>
      <c r="E566" t="s">
        <v>1703</v>
      </c>
      <c r="F566" t="s">
        <v>1746</v>
      </c>
      <c r="H566" t="str">
        <f>INDEX('Vensim Variables'!$B:$B,MATCH(EPS!$B566,'Vensim Variables'!$A:$A,0))</f>
        <v>g pollutant</v>
      </c>
      <c r="I566" t="str">
        <f t="shared" si="16"/>
        <v>PM10</v>
      </c>
      <c r="J566">
        <f>INDEX(NoSettings!$C:$C,MATCH(EPS!$A566,NoSettings!$A:$A,0))</f>
        <v>0</v>
      </c>
      <c r="K566">
        <f>INDEX(GWP!$C$2:$C$13,MATCH(EPS!I566,GWP!$B$2:$B$13,0))</f>
        <v>0</v>
      </c>
      <c r="L566" s="4">
        <f t="shared" si="17"/>
        <v>0</v>
      </c>
    </row>
    <row r="567" spans="1:12" hidden="1">
      <c r="A567" t="s">
        <v>585</v>
      </c>
      <c r="B567" t="s">
        <v>1</v>
      </c>
      <c r="C567" t="s">
        <v>1717</v>
      </c>
      <c r="D567" t="s">
        <v>1708</v>
      </c>
      <c r="E567" t="s">
        <v>1703</v>
      </c>
      <c r="F567" t="s">
        <v>1747</v>
      </c>
      <c r="H567" t="str">
        <f>INDEX('Vensim Variables'!$B:$B,MATCH(EPS!$B567,'Vensim Variables'!$A:$A,0))</f>
        <v>g pollutant</v>
      </c>
      <c r="I567" t="str">
        <f t="shared" si="16"/>
        <v>PM10</v>
      </c>
      <c r="J567">
        <f>INDEX(NoSettings!$C:$C,MATCH(EPS!$A567,NoSettings!$A:$A,0))</f>
        <v>0</v>
      </c>
      <c r="K567">
        <f>INDEX(GWP!$C$2:$C$13,MATCH(EPS!I567,GWP!$B$2:$B$13,0))</f>
        <v>0</v>
      </c>
      <c r="L567" s="4">
        <f t="shared" si="17"/>
        <v>0</v>
      </c>
    </row>
    <row r="568" spans="1:12" hidden="1">
      <c r="A568" t="s">
        <v>586</v>
      </c>
      <c r="B568" t="s">
        <v>1</v>
      </c>
      <c r="C568" t="s">
        <v>1717</v>
      </c>
      <c r="D568" t="s">
        <v>1708</v>
      </c>
      <c r="E568" t="s">
        <v>1703</v>
      </c>
      <c r="F568" t="s">
        <v>1748</v>
      </c>
      <c r="H568" t="str">
        <f>INDEX('Vensim Variables'!$B:$B,MATCH(EPS!$B568,'Vensim Variables'!$A:$A,0))</f>
        <v>g pollutant</v>
      </c>
      <c r="I568" t="str">
        <f t="shared" si="16"/>
        <v>PM10</v>
      </c>
      <c r="J568">
        <f>INDEX(NoSettings!$C:$C,MATCH(EPS!$A568,NoSettings!$A:$A,0))</f>
        <v>5374660000</v>
      </c>
      <c r="K568">
        <f>INDEX(GWP!$C$2:$C$13,MATCH(EPS!I568,GWP!$B$2:$B$13,0))</f>
        <v>0</v>
      </c>
      <c r="L568" s="4">
        <f t="shared" si="17"/>
        <v>0</v>
      </c>
    </row>
    <row r="569" spans="1:12" hidden="1">
      <c r="A569" t="s">
        <v>587</v>
      </c>
      <c r="B569" t="s">
        <v>1</v>
      </c>
      <c r="C569" t="s">
        <v>1717</v>
      </c>
      <c r="D569" t="s">
        <v>1708</v>
      </c>
      <c r="E569" t="s">
        <v>1703</v>
      </c>
      <c r="F569" t="s">
        <v>1749</v>
      </c>
      <c r="H569" t="str">
        <f>INDEX('Vensim Variables'!$B:$B,MATCH(EPS!$B569,'Vensim Variables'!$A:$A,0))</f>
        <v>g pollutant</v>
      </c>
      <c r="I569" t="str">
        <f t="shared" si="16"/>
        <v>PM10</v>
      </c>
      <c r="J569">
        <f>INDEX(NoSettings!$C:$C,MATCH(EPS!$A569,NoSettings!$A:$A,0))</f>
        <v>0</v>
      </c>
      <c r="K569">
        <f>INDEX(GWP!$C$2:$C$13,MATCH(EPS!I569,GWP!$B$2:$B$13,0))</f>
        <v>0</v>
      </c>
      <c r="L569" s="4">
        <f t="shared" si="17"/>
        <v>0</v>
      </c>
    </row>
    <row r="570" spans="1:12" hidden="1">
      <c r="A570" t="s">
        <v>588</v>
      </c>
      <c r="B570" t="s">
        <v>1</v>
      </c>
      <c r="C570" t="s">
        <v>1717</v>
      </c>
      <c r="D570" t="s">
        <v>1708</v>
      </c>
      <c r="E570" t="s">
        <v>1703</v>
      </c>
      <c r="F570" t="s">
        <v>1750</v>
      </c>
      <c r="H570" t="str">
        <f>INDEX('Vensim Variables'!$B:$B,MATCH(EPS!$B570,'Vensim Variables'!$A:$A,0))</f>
        <v>g pollutant</v>
      </c>
      <c r="I570" t="str">
        <f t="shared" si="16"/>
        <v>PM10</v>
      </c>
      <c r="J570">
        <f>INDEX(NoSettings!$C:$C,MATCH(EPS!$A570,NoSettings!$A:$A,0))</f>
        <v>0</v>
      </c>
      <c r="K570">
        <f>INDEX(GWP!$C$2:$C$13,MATCH(EPS!I570,GWP!$B$2:$B$13,0))</f>
        <v>0</v>
      </c>
      <c r="L570" s="4">
        <f t="shared" si="17"/>
        <v>0</v>
      </c>
    </row>
    <row r="571" spans="1:12" hidden="1">
      <c r="A571" t="s">
        <v>589</v>
      </c>
      <c r="B571" t="s">
        <v>1</v>
      </c>
      <c r="C571" t="s">
        <v>1717</v>
      </c>
      <c r="D571" t="s">
        <v>1708</v>
      </c>
      <c r="E571" t="s">
        <v>1703</v>
      </c>
      <c r="F571" t="s">
        <v>1751</v>
      </c>
      <c r="H571" t="str">
        <f>INDEX('Vensim Variables'!$B:$B,MATCH(EPS!$B571,'Vensim Variables'!$A:$A,0))</f>
        <v>g pollutant</v>
      </c>
      <c r="I571" t="str">
        <f t="shared" si="16"/>
        <v>PM10</v>
      </c>
      <c r="J571">
        <f>INDEX(NoSettings!$C:$C,MATCH(EPS!$A571,NoSettings!$A:$A,0))</f>
        <v>0</v>
      </c>
      <c r="K571">
        <f>INDEX(GWP!$C$2:$C$13,MATCH(EPS!I571,GWP!$B$2:$B$13,0))</f>
        <v>0</v>
      </c>
      <c r="L571" s="4">
        <f t="shared" si="17"/>
        <v>0</v>
      </c>
    </row>
    <row r="572" spans="1:12" hidden="1">
      <c r="A572" t="s">
        <v>590</v>
      </c>
      <c r="B572" t="s">
        <v>1</v>
      </c>
      <c r="C572" t="s">
        <v>1717</v>
      </c>
      <c r="D572" t="s">
        <v>1708</v>
      </c>
      <c r="E572" t="s">
        <v>1704</v>
      </c>
      <c r="F572" t="s">
        <v>1742</v>
      </c>
      <c r="H572" t="str">
        <f>INDEX('Vensim Variables'!$B:$B,MATCH(EPS!$B572,'Vensim Variables'!$A:$A,0))</f>
        <v>g pollutant</v>
      </c>
      <c r="I572" t="str">
        <f t="shared" si="16"/>
        <v>PM10</v>
      </c>
      <c r="J572">
        <f>INDEX(NoSettings!$C:$C,MATCH(EPS!$A572,NoSettings!$A:$A,0))</f>
        <v>0</v>
      </c>
      <c r="K572">
        <f>INDEX(GWP!$C$2:$C$13,MATCH(EPS!I572,GWP!$B$2:$B$13,0))</f>
        <v>0</v>
      </c>
      <c r="L572" s="4">
        <f t="shared" si="17"/>
        <v>0</v>
      </c>
    </row>
    <row r="573" spans="1:12" hidden="1">
      <c r="A573" t="s">
        <v>591</v>
      </c>
      <c r="B573" t="s">
        <v>1</v>
      </c>
      <c r="C573" t="s">
        <v>1717</v>
      </c>
      <c r="D573" t="s">
        <v>1708</v>
      </c>
      <c r="E573" t="s">
        <v>1704</v>
      </c>
      <c r="F573" t="s">
        <v>1743</v>
      </c>
      <c r="H573" t="str">
        <f>INDEX('Vensim Variables'!$B:$B,MATCH(EPS!$B573,'Vensim Variables'!$A:$A,0))</f>
        <v>g pollutant</v>
      </c>
      <c r="I573" t="str">
        <f t="shared" si="16"/>
        <v>PM10</v>
      </c>
      <c r="J573">
        <f>INDEX(NoSettings!$C:$C,MATCH(EPS!$A573,NoSettings!$A:$A,0))</f>
        <v>0</v>
      </c>
      <c r="K573">
        <f>INDEX(GWP!$C$2:$C$13,MATCH(EPS!I573,GWP!$B$2:$B$13,0))</f>
        <v>0</v>
      </c>
      <c r="L573" s="4">
        <f t="shared" si="17"/>
        <v>0</v>
      </c>
    </row>
    <row r="574" spans="1:12" hidden="1">
      <c r="A574" t="s">
        <v>592</v>
      </c>
      <c r="B574" t="s">
        <v>1</v>
      </c>
      <c r="C574" t="s">
        <v>1717</v>
      </c>
      <c r="D574" t="s">
        <v>1708</v>
      </c>
      <c r="E574" t="s">
        <v>1704</v>
      </c>
      <c r="F574" t="s">
        <v>1744</v>
      </c>
      <c r="H574" t="str">
        <f>INDEX('Vensim Variables'!$B:$B,MATCH(EPS!$B574,'Vensim Variables'!$A:$A,0))</f>
        <v>g pollutant</v>
      </c>
      <c r="I574" t="str">
        <f t="shared" si="16"/>
        <v>PM10</v>
      </c>
      <c r="J574">
        <f>INDEX(NoSettings!$C:$C,MATCH(EPS!$A574,NoSettings!$A:$A,0))</f>
        <v>0</v>
      </c>
      <c r="K574">
        <f>INDEX(GWP!$C$2:$C$13,MATCH(EPS!I574,GWP!$B$2:$B$13,0))</f>
        <v>0</v>
      </c>
      <c r="L574" s="4">
        <f t="shared" si="17"/>
        <v>0</v>
      </c>
    </row>
    <row r="575" spans="1:12" hidden="1">
      <c r="A575" t="s">
        <v>593</v>
      </c>
      <c r="B575" t="s">
        <v>1</v>
      </c>
      <c r="C575" t="s">
        <v>1717</v>
      </c>
      <c r="D575" t="s">
        <v>1708</v>
      </c>
      <c r="E575" t="s">
        <v>1704</v>
      </c>
      <c r="F575" t="s">
        <v>1745</v>
      </c>
      <c r="H575" t="str">
        <f>INDEX('Vensim Variables'!$B:$B,MATCH(EPS!$B575,'Vensim Variables'!$A:$A,0))</f>
        <v>g pollutant</v>
      </c>
      <c r="I575" t="str">
        <f t="shared" si="16"/>
        <v>PM10</v>
      </c>
      <c r="J575">
        <f>INDEX(NoSettings!$C:$C,MATCH(EPS!$A575,NoSettings!$A:$A,0))</f>
        <v>0</v>
      </c>
      <c r="K575">
        <f>INDEX(GWP!$C$2:$C$13,MATCH(EPS!I575,GWP!$B$2:$B$13,0))</f>
        <v>0</v>
      </c>
      <c r="L575" s="4">
        <f t="shared" si="17"/>
        <v>0</v>
      </c>
    </row>
    <row r="576" spans="1:12" hidden="1">
      <c r="A576" t="s">
        <v>594</v>
      </c>
      <c r="B576" t="s">
        <v>1</v>
      </c>
      <c r="C576" t="s">
        <v>1717</v>
      </c>
      <c r="D576" t="s">
        <v>1708</v>
      </c>
      <c r="E576" t="s">
        <v>1704</v>
      </c>
      <c r="F576" t="s">
        <v>1746</v>
      </c>
      <c r="H576" t="str">
        <f>INDEX('Vensim Variables'!$B:$B,MATCH(EPS!$B576,'Vensim Variables'!$A:$A,0))</f>
        <v>g pollutant</v>
      </c>
      <c r="I576" t="str">
        <f t="shared" si="16"/>
        <v>PM10</v>
      </c>
      <c r="J576">
        <f>INDEX(NoSettings!$C:$C,MATCH(EPS!$A576,NoSettings!$A:$A,0))</f>
        <v>0</v>
      </c>
      <c r="K576">
        <f>INDEX(GWP!$C$2:$C$13,MATCH(EPS!I576,GWP!$B$2:$B$13,0))</f>
        <v>0</v>
      </c>
      <c r="L576" s="4">
        <f t="shared" si="17"/>
        <v>0</v>
      </c>
    </row>
    <row r="577" spans="1:12" hidden="1">
      <c r="A577" t="s">
        <v>595</v>
      </c>
      <c r="B577" t="s">
        <v>1</v>
      </c>
      <c r="C577" t="s">
        <v>1717</v>
      </c>
      <c r="D577" t="s">
        <v>1708</v>
      </c>
      <c r="E577" t="s">
        <v>1704</v>
      </c>
      <c r="F577" t="s">
        <v>1747</v>
      </c>
      <c r="H577" t="str">
        <f>INDEX('Vensim Variables'!$B:$B,MATCH(EPS!$B577,'Vensim Variables'!$A:$A,0))</f>
        <v>g pollutant</v>
      </c>
      <c r="I577" t="str">
        <f t="shared" si="16"/>
        <v>PM10</v>
      </c>
      <c r="J577">
        <f>INDEX(NoSettings!$C:$C,MATCH(EPS!$A577,NoSettings!$A:$A,0))</f>
        <v>0</v>
      </c>
      <c r="K577">
        <f>INDEX(GWP!$C$2:$C$13,MATCH(EPS!I577,GWP!$B$2:$B$13,0))</f>
        <v>0</v>
      </c>
      <c r="L577" s="4">
        <f t="shared" si="17"/>
        <v>0</v>
      </c>
    </row>
    <row r="578" spans="1:12" hidden="1">
      <c r="A578" t="s">
        <v>596</v>
      </c>
      <c r="B578" t="s">
        <v>1</v>
      </c>
      <c r="C578" t="s">
        <v>1717</v>
      </c>
      <c r="D578" t="s">
        <v>1708</v>
      </c>
      <c r="E578" t="s">
        <v>1704</v>
      </c>
      <c r="F578" t="s">
        <v>1748</v>
      </c>
      <c r="H578" t="str">
        <f>INDEX('Vensim Variables'!$B:$B,MATCH(EPS!$B578,'Vensim Variables'!$A:$A,0))</f>
        <v>g pollutant</v>
      </c>
      <c r="I578" t="str">
        <f t="shared" si="16"/>
        <v>PM10</v>
      </c>
      <c r="J578">
        <f>INDEX(NoSettings!$C:$C,MATCH(EPS!$A578,NoSettings!$A:$A,0))</f>
        <v>3507160000</v>
      </c>
      <c r="K578">
        <f>INDEX(GWP!$C$2:$C$13,MATCH(EPS!I578,GWP!$B$2:$B$13,0))</f>
        <v>0</v>
      </c>
      <c r="L578" s="4">
        <f t="shared" si="17"/>
        <v>0</v>
      </c>
    </row>
    <row r="579" spans="1:12" hidden="1">
      <c r="A579" t="s">
        <v>597</v>
      </c>
      <c r="B579" t="s">
        <v>1</v>
      </c>
      <c r="C579" t="s">
        <v>1717</v>
      </c>
      <c r="D579" t="s">
        <v>1708</v>
      </c>
      <c r="E579" t="s">
        <v>1704</v>
      </c>
      <c r="F579" t="s">
        <v>1749</v>
      </c>
      <c r="H579" t="str">
        <f>INDEX('Vensim Variables'!$B:$B,MATCH(EPS!$B579,'Vensim Variables'!$A:$A,0))</f>
        <v>g pollutant</v>
      </c>
      <c r="I579" t="str">
        <f t="shared" ref="I579:I642" si="18">IF(OR(C579="CO2",C579="CH4",C579="N2O",C579="F gases",C579="VOC",C579="CO",C579="NOx",C579="PM10",C579="PM25",C579="SOx",C579="BC",C579="OC"),C579,IF(OR(D579="CO2",D579="CH4",D579="N2O",D579="F gases",D579="VOC",D579="CO",D579="NOx",D579="PM10",D579="PM25",D579="SOx",D579="BC",D579="OC"),D579,IF(OR(E579="CO2",E579="CH4",E579="N2O",E579="F gases",E579="VOC",E579="CO",E579="NOx",E579="PM10",E579="PM25",E579="SOx",E579="BC",E579="OC"),E579,"NA")))</f>
        <v>PM10</v>
      </c>
      <c r="J579">
        <f>INDEX(NoSettings!$C:$C,MATCH(EPS!$A579,NoSettings!$A:$A,0))</f>
        <v>0</v>
      </c>
      <c r="K579">
        <f>INDEX(GWP!$C$2:$C$13,MATCH(EPS!I579,GWP!$B$2:$B$13,0))</f>
        <v>0</v>
      </c>
      <c r="L579" s="4">
        <f t="shared" ref="L579:L642" si="19">IF(H579="g pollutant",K579*J579/10^12,IF(H579="MMTCO2e",J579,IF(H579="MWh",J579,0)))</f>
        <v>0</v>
      </c>
    </row>
    <row r="580" spans="1:12" hidden="1">
      <c r="A580" t="s">
        <v>598</v>
      </c>
      <c r="B580" t="s">
        <v>1</v>
      </c>
      <c r="C580" t="s">
        <v>1717</v>
      </c>
      <c r="D580" t="s">
        <v>1708</v>
      </c>
      <c r="E580" t="s">
        <v>1704</v>
      </c>
      <c r="F580" t="s">
        <v>1750</v>
      </c>
      <c r="H580" t="str">
        <f>INDEX('Vensim Variables'!$B:$B,MATCH(EPS!$B580,'Vensim Variables'!$A:$A,0))</f>
        <v>g pollutant</v>
      </c>
      <c r="I580" t="str">
        <f t="shared" si="18"/>
        <v>PM10</v>
      </c>
      <c r="J580">
        <f>INDEX(NoSettings!$C:$C,MATCH(EPS!$A580,NoSettings!$A:$A,0))</f>
        <v>0</v>
      </c>
      <c r="K580">
        <f>INDEX(GWP!$C$2:$C$13,MATCH(EPS!I580,GWP!$B$2:$B$13,0))</f>
        <v>0</v>
      </c>
      <c r="L580" s="4">
        <f t="shared" si="19"/>
        <v>0</v>
      </c>
    </row>
    <row r="581" spans="1:12" hidden="1">
      <c r="A581" t="s">
        <v>599</v>
      </c>
      <c r="B581" t="s">
        <v>1</v>
      </c>
      <c r="C581" t="s">
        <v>1717</v>
      </c>
      <c r="D581" t="s">
        <v>1708</v>
      </c>
      <c r="E581" t="s">
        <v>1704</v>
      </c>
      <c r="F581" t="s">
        <v>1751</v>
      </c>
      <c r="H581" t="str">
        <f>INDEX('Vensim Variables'!$B:$B,MATCH(EPS!$B581,'Vensim Variables'!$A:$A,0))</f>
        <v>g pollutant</v>
      </c>
      <c r="I581" t="str">
        <f t="shared" si="18"/>
        <v>PM10</v>
      </c>
      <c r="J581">
        <f>INDEX(NoSettings!$C:$C,MATCH(EPS!$A581,NoSettings!$A:$A,0))</f>
        <v>0</v>
      </c>
      <c r="K581">
        <f>INDEX(GWP!$C$2:$C$13,MATCH(EPS!I581,GWP!$B$2:$B$13,0))</f>
        <v>0</v>
      </c>
      <c r="L581" s="4">
        <f t="shared" si="19"/>
        <v>0</v>
      </c>
    </row>
    <row r="582" spans="1:12" hidden="1">
      <c r="A582" t="s">
        <v>600</v>
      </c>
      <c r="B582" t="s">
        <v>1</v>
      </c>
      <c r="C582" t="s">
        <v>1717</v>
      </c>
      <c r="D582" t="s">
        <v>1709</v>
      </c>
      <c r="E582" t="s">
        <v>1703</v>
      </c>
      <c r="F582" t="s">
        <v>1742</v>
      </c>
      <c r="H582" t="str">
        <f>INDEX('Vensim Variables'!$B:$B,MATCH(EPS!$B582,'Vensim Variables'!$A:$A,0))</f>
        <v>g pollutant</v>
      </c>
      <c r="I582" t="str">
        <f t="shared" si="18"/>
        <v>PM25</v>
      </c>
      <c r="J582">
        <f>INDEX(NoSettings!$C:$C,MATCH(EPS!$A582,NoSettings!$A:$A,0))</f>
        <v>0</v>
      </c>
      <c r="K582">
        <f>INDEX(GWP!$C$2:$C$13,MATCH(EPS!I582,GWP!$B$2:$B$13,0))</f>
        <v>0</v>
      </c>
      <c r="L582" s="4">
        <f t="shared" si="19"/>
        <v>0</v>
      </c>
    </row>
    <row r="583" spans="1:12" hidden="1">
      <c r="A583" t="s">
        <v>601</v>
      </c>
      <c r="B583" t="s">
        <v>1</v>
      </c>
      <c r="C583" t="s">
        <v>1717</v>
      </c>
      <c r="D583" t="s">
        <v>1709</v>
      </c>
      <c r="E583" t="s">
        <v>1703</v>
      </c>
      <c r="F583" t="s">
        <v>1743</v>
      </c>
      <c r="H583" t="str">
        <f>INDEX('Vensim Variables'!$B:$B,MATCH(EPS!$B583,'Vensim Variables'!$A:$A,0))</f>
        <v>g pollutant</v>
      </c>
      <c r="I583" t="str">
        <f t="shared" si="18"/>
        <v>PM25</v>
      </c>
      <c r="J583">
        <f>INDEX(NoSettings!$C:$C,MATCH(EPS!$A583,NoSettings!$A:$A,0))</f>
        <v>0</v>
      </c>
      <c r="K583">
        <f>INDEX(GWP!$C$2:$C$13,MATCH(EPS!I583,GWP!$B$2:$B$13,0))</f>
        <v>0</v>
      </c>
      <c r="L583" s="4">
        <f t="shared" si="19"/>
        <v>0</v>
      </c>
    </row>
    <row r="584" spans="1:12" hidden="1">
      <c r="A584" t="s">
        <v>602</v>
      </c>
      <c r="B584" t="s">
        <v>1</v>
      </c>
      <c r="C584" t="s">
        <v>1717</v>
      </c>
      <c r="D584" t="s">
        <v>1709</v>
      </c>
      <c r="E584" t="s">
        <v>1703</v>
      </c>
      <c r="F584" t="s">
        <v>1744</v>
      </c>
      <c r="H584" t="str">
        <f>INDEX('Vensim Variables'!$B:$B,MATCH(EPS!$B584,'Vensim Variables'!$A:$A,0))</f>
        <v>g pollutant</v>
      </c>
      <c r="I584" t="str">
        <f t="shared" si="18"/>
        <v>PM25</v>
      </c>
      <c r="J584">
        <f>INDEX(NoSettings!$C:$C,MATCH(EPS!$A584,NoSettings!$A:$A,0))</f>
        <v>0</v>
      </c>
      <c r="K584">
        <f>INDEX(GWP!$C$2:$C$13,MATCH(EPS!I584,GWP!$B$2:$B$13,0))</f>
        <v>0</v>
      </c>
      <c r="L584" s="4">
        <f t="shared" si="19"/>
        <v>0</v>
      </c>
    </row>
    <row r="585" spans="1:12" hidden="1">
      <c r="A585" t="s">
        <v>603</v>
      </c>
      <c r="B585" t="s">
        <v>1</v>
      </c>
      <c r="C585" t="s">
        <v>1717</v>
      </c>
      <c r="D585" t="s">
        <v>1709</v>
      </c>
      <c r="E585" t="s">
        <v>1703</v>
      </c>
      <c r="F585" t="s">
        <v>1745</v>
      </c>
      <c r="H585" t="str">
        <f>INDEX('Vensim Variables'!$B:$B,MATCH(EPS!$B585,'Vensim Variables'!$A:$A,0))</f>
        <v>g pollutant</v>
      </c>
      <c r="I585" t="str">
        <f t="shared" si="18"/>
        <v>PM25</v>
      </c>
      <c r="J585">
        <f>INDEX(NoSettings!$C:$C,MATCH(EPS!$A585,NoSettings!$A:$A,0))</f>
        <v>0</v>
      </c>
      <c r="K585">
        <f>INDEX(GWP!$C$2:$C$13,MATCH(EPS!I585,GWP!$B$2:$B$13,0))</f>
        <v>0</v>
      </c>
      <c r="L585" s="4">
        <f t="shared" si="19"/>
        <v>0</v>
      </c>
    </row>
    <row r="586" spans="1:12" hidden="1">
      <c r="A586" t="s">
        <v>604</v>
      </c>
      <c r="B586" t="s">
        <v>1</v>
      </c>
      <c r="C586" t="s">
        <v>1717</v>
      </c>
      <c r="D586" t="s">
        <v>1709</v>
      </c>
      <c r="E586" t="s">
        <v>1703</v>
      </c>
      <c r="F586" t="s">
        <v>1746</v>
      </c>
      <c r="H586" t="str">
        <f>INDEX('Vensim Variables'!$B:$B,MATCH(EPS!$B586,'Vensim Variables'!$A:$A,0))</f>
        <v>g pollutant</v>
      </c>
      <c r="I586" t="str">
        <f t="shared" si="18"/>
        <v>PM25</v>
      </c>
      <c r="J586">
        <f>INDEX(NoSettings!$C:$C,MATCH(EPS!$A586,NoSettings!$A:$A,0))</f>
        <v>0</v>
      </c>
      <c r="K586">
        <f>INDEX(GWP!$C$2:$C$13,MATCH(EPS!I586,GWP!$B$2:$B$13,0))</f>
        <v>0</v>
      </c>
      <c r="L586" s="4">
        <f t="shared" si="19"/>
        <v>0</v>
      </c>
    </row>
    <row r="587" spans="1:12" hidden="1">
      <c r="A587" t="s">
        <v>605</v>
      </c>
      <c r="B587" t="s">
        <v>1</v>
      </c>
      <c r="C587" t="s">
        <v>1717</v>
      </c>
      <c r="D587" t="s">
        <v>1709</v>
      </c>
      <c r="E587" t="s">
        <v>1703</v>
      </c>
      <c r="F587" t="s">
        <v>1747</v>
      </c>
      <c r="H587" t="str">
        <f>INDEX('Vensim Variables'!$B:$B,MATCH(EPS!$B587,'Vensim Variables'!$A:$A,0))</f>
        <v>g pollutant</v>
      </c>
      <c r="I587" t="str">
        <f t="shared" si="18"/>
        <v>PM25</v>
      </c>
      <c r="J587">
        <f>INDEX(NoSettings!$C:$C,MATCH(EPS!$A587,NoSettings!$A:$A,0))</f>
        <v>0</v>
      </c>
      <c r="K587">
        <f>INDEX(GWP!$C$2:$C$13,MATCH(EPS!I587,GWP!$B$2:$B$13,0))</f>
        <v>0</v>
      </c>
      <c r="L587" s="4">
        <f t="shared" si="19"/>
        <v>0</v>
      </c>
    </row>
    <row r="588" spans="1:12" hidden="1">
      <c r="A588" t="s">
        <v>606</v>
      </c>
      <c r="B588" t="s">
        <v>1</v>
      </c>
      <c r="C588" t="s">
        <v>1717</v>
      </c>
      <c r="D588" t="s">
        <v>1709</v>
      </c>
      <c r="E588" t="s">
        <v>1703</v>
      </c>
      <c r="F588" t="s">
        <v>1748</v>
      </c>
      <c r="H588" t="str">
        <f>INDEX('Vensim Variables'!$B:$B,MATCH(EPS!$B588,'Vensim Variables'!$A:$A,0))</f>
        <v>g pollutant</v>
      </c>
      <c r="I588" t="str">
        <f t="shared" si="18"/>
        <v>PM25</v>
      </c>
      <c r="J588">
        <f>INDEX(NoSettings!$C:$C,MATCH(EPS!$A588,NoSettings!$A:$A,0))</f>
        <v>4730180000</v>
      </c>
      <c r="K588">
        <f>INDEX(GWP!$C$2:$C$13,MATCH(EPS!I588,GWP!$B$2:$B$13,0))</f>
        <v>0</v>
      </c>
      <c r="L588" s="4">
        <f t="shared" si="19"/>
        <v>0</v>
      </c>
    </row>
    <row r="589" spans="1:12" hidden="1">
      <c r="A589" t="s">
        <v>607</v>
      </c>
      <c r="B589" t="s">
        <v>1</v>
      </c>
      <c r="C589" t="s">
        <v>1717</v>
      </c>
      <c r="D589" t="s">
        <v>1709</v>
      </c>
      <c r="E589" t="s">
        <v>1703</v>
      </c>
      <c r="F589" t="s">
        <v>1749</v>
      </c>
      <c r="H589" t="str">
        <f>INDEX('Vensim Variables'!$B:$B,MATCH(EPS!$B589,'Vensim Variables'!$A:$A,0))</f>
        <v>g pollutant</v>
      </c>
      <c r="I589" t="str">
        <f t="shared" si="18"/>
        <v>PM25</v>
      </c>
      <c r="J589">
        <f>INDEX(NoSettings!$C:$C,MATCH(EPS!$A589,NoSettings!$A:$A,0))</f>
        <v>0</v>
      </c>
      <c r="K589">
        <f>INDEX(GWP!$C$2:$C$13,MATCH(EPS!I589,GWP!$B$2:$B$13,0))</f>
        <v>0</v>
      </c>
      <c r="L589" s="4">
        <f t="shared" si="19"/>
        <v>0</v>
      </c>
    </row>
    <row r="590" spans="1:12" hidden="1">
      <c r="A590" t="s">
        <v>608</v>
      </c>
      <c r="B590" t="s">
        <v>1</v>
      </c>
      <c r="C590" t="s">
        <v>1717</v>
      </c>
      <c r="D590" t="s">
        <v>1709</v>
      </c>
      <c r="E590" t="s">
        <v>1703</v>
      </c>
      <c r="F590" t="s">
        <v>1750</v>
      </c>
      <c r="H590" t="str">
        <f>INDEX('Vensim Variables'!$B:$B,MATCH(EPS!$B590,'Vensim Variables'!$A:$A,0))</f>
        <v>g pollutant</v>
      </c>
      <c r="I590" t="str">
        <f t="shared" si="18"/>
        <v>PM25</v>
      </c>
      <c r="J590">
        <f>INDEX(NoSettings!$C:$C,MATCH(EPS!$A590,NoSettings!$A:$A,0))</f>
        <v>0</v>
      </c>
      <c r="K590">
        <f>INDEX(GWP!$C$2:$C$13,MATCH(EPS!I590,GWP!$B$2:$B$13,0))</f>
        <v>0</v>
      </c>
      <c r="L590" s="4">
        <f t="shared" si="19"/>
        <v>0</v>
      </c>
    </row>
    <row r="591" spans="1:12" hidden="1">
      <c r="A591" t="s">
        <v>609</v>
      </c>
      <c r="B591" t="s">
        <v>1</v>
      </c>
      <c r="C591" t="s">
        <v>1717</v>
      </c>
      <c r="D591" t="s">
        <v>1709</v>
      </c>
      <c r="E591" t="s">
        <v>1703</v>
      </c>
      <c r="F591" t="s">
        <v>1751</v>
      </c>
      <c r="H591" t="str">
        <f>INDEX('Vensim Variables'!$B:$B,MATCH(EPS!$B591,'Vensim Variables'!$A:$A,0))</f>
        <v>g pollutant</v>
      </c>
      <c r="I591" t="str">
        <f t="shared" si="18"/>
        <v>PM25</v>
      </c>
      <c r="J591">
        <f>INDEX(NoSettings!$C:$C,MATCH(EPS!$A591,NoSettings!$A:$A,0))</f>
        <v>0</v>
      </c>
      <c r="K591">
        <f>INDEX(GWP!$C$2:$C$13,MATCH(EPS!I591,GWP!$B$2:$B$13,0))</f>
        <v>0</v>
      </c>
      <c r="L591" s="4">
        <f t="shared" si="19"/>
        <v>0</v>
      </c>
    </row>
    <row r="592" spans="1:12" hidden="1">
      <c r="A592" t="s">
        <v>610</v>
      </c>
      <c r="B592" t="s">
        <v>1</v>
      </c>
      <c r="C592" t="s">
        <v>1717</v>
      </c>
      <c r="D592" t="s">
        <v>1709</v>
      </c>
      <c r="E592" t="s">
        <v>1704</v>
      </c>
      <c r="F592" t="s">
        <v>1742</v>
      </c>
      <c r="H592" t="str">
        <f>INDEX('Vensim Variables'!$B:$B,MATCH(EPS!$B592,'Vensim Variables'!$A:$A,0))</f>
        <v>g pollutant</v>
      </c>
      <c r="I592" t="str">
        <f t="shared" si="18"/>
        <v>PM25</v>
      </c>
      <c r="J592">
        <f>INDEX(NoSettings!$C:$C,MATCH(EPS!$A592,NoSettings!$A:$A,0))</f>
        <v>0</v>
      </c>
      <c r="K592">
        <f>INDEX(GWP!$C$2:$C$13,MATCH(EPS!I592,GWP!$B$2:$B$13,0))</f>
        <v>0</v>
      </c>
      <c r="L592" s="4">
        <f t="shared" si="19"/>
        <v>0</v>
      </c>
    </row>
    <row r="593" spans="1:12" hidden="1">
      <c r="A593" t="s">
        <v>611</v>
      </c>
      <c r="B593" t="s">
        <v>1</v>
      </c>
      <c r="C593" t="s">
        <v>1717</v>
      </c>
      <c r="D593" t="s">
        <v>1709</v>
      </c>
      <c r="E593" t="s">
        <v>1704</v>
      </c>
      <c r="F593" t="s">
        <v>1743</v>
      </c>
      <c r="H593" t="str">
        <f>INDEX('Vensim Variables'!$B:$B,MATCH(EPS!$B593,'Vensim Variables'!$A:$A,0))</f>
        <v>g pollutant</v>
      </c>
      <c r="I593" t="str">
        <f t="shared" si="18"/>
        <v>PM25</v>
      </c>
      <c r="J593">
        <f>INDEX(NoSettings!$C:$C,MATCH(EPS!$A593,NoSettings!$A:$A,0))</f>
        <v>0</v>
      </c>
      <c r="K593">
        <f>INDEX(GWP!$C$2:$C$13,MATCH(EPS!I593,GWP!$B$2:$B$13,0))</f>
        <v>0</v>
      </c>
      <c r="L593" s="4">
        <f t="shared" si="19"/>
        <v>0</v>
      </c>
    </row>
    <row r="594" spans="1:12" hidden="1">
      <c r="A594" t="s">
        <v>612</v>
      </c>
      <c r="B594" t="s">
        <v>1</v>
      </c>
      <c r="C594" t="s">
        <v>1717</v>
      </c>
      <c r="D594" t="s">
        <v>1709</v>
      </c>
      <c r="E594" t="s">
        <v>1704</v>
      </c>
      <c r="F594" t="s">
        <v>1744</v>
      </c>
      <c r="H594" t="str">
        <f>INDEX('Vensim Variables'!$B:$B,MATCH(EPS!$B594,'Vensim Variables'!$A:$A,0))</f>
        <v>g pollutant</v>
      </c>
      <c r="I594" t="str">
        <f t="shared" si="18"/>
        <v>PM25</v>
      </c>
      <c r="J594">
        <f>INDEX(NoSettings!$C:$C,MATCH(EPS!$A594,NoSettings!$A:$A,0))</f>
        <v>0</v>
      </c>
      <c r="K594">
        <f>INDEX(GWP!$C$2:$C$13,MATCH(EPS!I594,GWP!$B$2:$B$13,0))</f>
        <v>0</v>
      </c>
      <c r="L594" s="4">
        <f t="shared" si="19"/>
        <v>0</v>
      </c>
    </row>
    <row r="595" spans="1:12" hidden="1">
      <c r="A595" t="s">
        <v>613</v>
      </c>
      <c r="B595" t="s">
        <v>1</v>
      </c>
      <c r="C595" t="s">
        <v>1717</v>
      </c>
      <c r="D595" t="s">
        <v>1709</v>
      </c>
      <c r="E595" t="s">
        <v>1704</v>
      </c>
      <c r="F595" t="s">
        <v>1745</v>
      </c>
      <c r="H595" t="str">
        <f>INDEX('Vensim Variables'!$B:$B,MATCH(EPS!$B595,'Vensim Variables'!$A:$A,0))</f>
        <v>g pollutant</v>
      </c>
      <c r="I595" t="str">
        <f t="shared" si="18"/>
        <v>PM25</v>
      </c>
      <c r="J595">
        <f>INDEX(NoSettings!$C:$C,MATCH(EPS!$A595,NoSettings!$A:$A,0))</f>
        <v>0</v>
      </c>
      <c r="K595">
        <f>INDEX(GWP!$C$2:$C$13,MATCH(EPS!I595,GWP!$B$2:$B$13,0))</f>
        <v>0</v>
      </c>
      <c r="L595" s="4">
        <f t="shared" si="19"/>
        <v>0</v>
      </c>
    </row>
    <row r="596" spans="1:12" hidden="1">
      <c r="A596" t="s">
        <v>614</v>
      </c>
      <c r="B596" t="s">
        <v>1</v>
      </c>
      <c r="C596" t="s">
        <v>1717</v>
      </c>
      <c r="D596" t="s">
        <v>1709</v>
      </c>
      <c r="E596" t="s">
        <v>1704</v>
      </c>
      <c r="F596" t="s">
        <v>1746</v>
      </c>
      <c r="H596" t="str">
        <f>INDEX('Vensim Variables'!$B:$B,MATCH(EPS!$B596,'Vensim Variables'!$A:$A,0))</f>
        <v>g pollutant</v>
      </c>
      <c r="I596" t="str">
        <f t="shared" si="18"/>
        <v>PM25</v>
      </c>
      <c r="J596">
        <f>INDEX(NoSettings!$C:$C,MATCH(EPS!$A596,NoSettings!$A:$A,0))</f>
        <v>0</v>
      </c>
      <c r="K596">
        <f>INDEX(GWP!$C$2:$C$13,MATCH(EPS!I596,GWP!$B$2:$B$13,0))</f>
        <v>0</v>
      </c>
      <c r="L596" s="4">
        <f t="shared" si="19"/>
        <v>0</v>
      </c>
    </row>
    <row r="597" spans="1:12" hidden="1">
      <c r="A597" t="s">
        <v>615</v>
      </c>
      <c r="B597" t="s">
        <v>1</v>
      </c>
      <c r="C597" t="s">
        <v>1717</v>
      </c>
      <c r="D597" t="s">
        <v>1709</v>
      </c>
      <c r="E597" t="s">
        <v>1704</v>
      </c>
      <c r="F597" t="s">
        <v>1747</v>
      </c>
      <c r="H597" t="str">
        <f>INDEX('Vensim Variables'!$B:$B,MATCH(EPS!$B597,'Vensim Variables'!$A:$A,0))</f>
        <v>g pollutant</v>
      </c>
      <c r="I597" t="str">
        <f t="shared" si="18"/>
        <v>PM25</v>
      </c>
      <c r="J597">
        <f>INDEX(NoSettings!$C:$C,MATCH(EPS!$A597,NoSettings!$A:$A,0))</f>
        <v>0</v>
      </c>
      <c r="K597">
        <f>INDEX(GWP!$C$2:$C$13,MATCH(EPS!I597,GWP!$B$2:$B$13,0))</f>
        <v>0</v>
      </c>
      <c r="L597" s="4">
        <f t="shared" si="19"/>
        <v>0</v>
      </c>
    </row>
    <row r="598" spans="1:12" hidden="1">
      <c r="A598" t="s">
        <v>616</v>
      </c>
      <c r="B598" t="s">
        <v>1</v>
      </c>
      <c r="C598" t="s">
        <v>1717</v>
      </c>
      <c r="D598" t="s">
        <v>1709</v>
      </c>
      <c r="E598" t="s">
        <v>1704</v>
      </c>
      <c r="F598" t="s">
        <v>1748</v>
      </c>
      <c r="H598" t="str">
        <f>INDEX('Vensim Variables'!$B:$B,MATCH(EPS!$B598,'Vensim Variables'!$A:$A,0))</f>
        <v>g pollutant</v>
      </c>
      <c r="I598" t="str">
        <f t="shared" si="18"/>
        <v>PM25</v>
      </c>
      <c r="J598">
        <f>INDEX(NoSettings!$C:$C,MATCH(EPS!$A598,NoSettings!$A:$A,0))</f>
        <v>3086610000</v>
      </c>
      <c r="K598">
        <f>INDEX(GWP!$C$2:$C$13,MATCH(EPS!I598,GWP!$B$2:$B$13,0))</f>
        <v>0</v>
      </c>
      <c r="L598" s="4">
        <f t="shared" si="19"/>
        <v>0</v>
      </c>
    </row>
    <row r="599" spans="1:12" hidden="1">
      <c r="A599" t="s">
        <v>617</v>
      </c>
      <c r="B599" t="s">
        <v>1</v>
      </c>
      <c r="C599" t="s">
        <v>1717</v>
      </c>
      <c r="D599" t="s">
        <v>1709</v>
      </c>
      <c r="E599" t="s">
        <v>1704</v>
      </c>
      <c r="F599" t="s">
        <v>1749</v>
      </c>
      <c r="H599" t="str">
        <f>INDEX('Vensim Variables'!$B:$B,MATCH(EPS!$B599,'Vensim Variables'!$A:$A,0))</f>
        <v>g pollutant</v>
      </c>
      <c r="I599" t="str">
        <f t="shared" si="18"/>
        <v>PM25</v>
      </c>
      <c r="J599">
        <f>INDEX(NoSettings!$C:$C,MATCH(EPS!$A599,NoSettings!$A:$A,0))</f>
        <v>0</v>
      </c>
      <c r="K599">
        <f>INDEX(GWP!$C$2:$C$13,MATCH(EPS!I599,GWP!$B$2:$B$13,0))</f>
        <v>0</v>
      </c>
      <c r="L599" s="4">
        <f t="shared" si="19"/>
        <v>0</v>
      </c>
    </row>
    <row r="600" spans="1:12" hidden="1">
      <c r="A600" t="s">
        <v>618</v>
      </c>
      <c r="B600" t="s">
        <v>1</v>
      </c>
      <c r="C600" t="s">
        <v>1717</v>
      </c>
      <c r="D600" t="s">
        <v>1709</v>
      </c>
      <c r="E600" t="s">
        <v>1704</v>
      </c>
      <c r="F600" t="s">
        <v>1750</v>
      </c>
      <c r="H600" t="str">
        <f>INDEX('Vensim Variables'!$B:$B,MATCH(EPS!$B600,'Vensim Variables'!$A:$A,0))</f>
        <v>g pollutant</v>
      </c>
      <c r="I600" t="str">
        <f t="shared" si="18"/>
        <v>PM25</v>
      </c>
      <c r="J600">
        <f>INDEX(NoSettings!$C:$C,MATCH(EPS!$A600,NoSettings!$A:$A,0))</f>
        <v>0</v>
      </c>
      <c r="K600">
        <f>INDEX(GWP!$C$2:$C$13,MATCH(EPS!I600,GWP!$B$2:$B$13,0))</f>
        <v>0</v>
      </c>
      <c r="L600" s="4">
        <f t="shared" si="19"/>
        <v>0</v>
      </c>
    </row>
    <row r="601" spans="1:12" hidden="1">
      <c r="A601" t="s">
        <v>619</v>
      </c>
      <c r="B601" t="s">
        <v>1</v>
      </c>
      <c r="C601" t="s">
        <v>1717</v>
      </c>
      <c r="D601" t="s">
        <v>1709</v>
      </c>
      <c r="E601" t="s">
        <v>1704</v>
      </c>
      <c r="F601" t="s">
        <v>1751</v>
      </c>
      <c r="H601" t="str">
        <f>INDEX('Vensim Variables'!$B:$B,MATCH(EPS!$B601,'Vensim Variables'!$A:$A,0))</f>
        <v>g pollutant</v>
      </c>
      <c r="I601" t="str">
        <f t="shared" si="18"/>
        <v>PM25</v>
      </c>
      <c r="J601">
        <f>INDEX(NoSettings!$C:$C,MATCH(EPS!$A601,NoSettings!$A:$A,0))</f>
        <v>0</v>
      </c>
      <c r="K601">
        <f>INDEX(GWP!$C$2:$C$13,MATCH(EPS!I601,GWP!$B$2:$B$13,0))</f>
        <v>0</v>
      </c>
      <c r="L601" s="4">
        <f t="shared" si="19"/>
        <v>0</v>
      </c>
    </row>
    <row r="602" spans="1:12" hidden="1">
      <c r="A602" t="s">
        <v>620</v>
      </c>
      <c r="B602" t="s">
        <v>1</v>
      </c>
      <c r="C602" t="s">
        <v>1717</v>
      </c>
      <c r="D602" t="s">
        <v>1710</v>
      </c>
      <c r="E602" t="s">
        <v>1703</v>
      </c>
      <c r="F602" t="s">
        <v>1742</v>
      </c>
      <c r="H602" t="str">
        <f>INDEX('Vensim Variables'!$B:$B,MATCH(EPS!$B602,'Vensim Variables'!$A:$A,0))</f>
        <v>g pollutant</v>
      </c>
      <c r="I602" t="str">
        <f t="shared" si="18"/>
        <v>SOx</v>
      </c>
      <c r="J602">
        <f>INDEX(NoSettings!$C:$C,MATCH(EPS!$A602,NoSettings!$A:$A,0))</f>
        <v>0</v>
      </c>
      <c r="K602">
        <f>INDEX(GWP!$C$2:$C$13,MATCH(EPS!I602,GWP!$B$2:$B$13,0))</f>
        <v>0</v>
      </c>
      <c r="L602" s="4">
        <f t="shared" si="19"/>
        <v>0</v>
      </c>
    </row>
    <row r="603" spans="1:12" hidden="1">
      <c r="A603" t="s">
        <v>621</v>
      </c>
      <c r="B603" t="s">
        <v>1</v>
      </c>
      <c r="C603" t="s">
        <v>1717</v>
      </c>
      <c r="D603" t="s">
        <v>1710</v>
      </c>
      <c r="E603" t="s">
        <v>1703</v>
      </c>
      <c r="F603" t="s">
        <v>1743</v>
      </c>
      <c r="H603" t="str">
        <f>INDEX('Vensim Variables'!$B:$B,MATCH(EPS!$B603,'Vensim Variables'!$A:$A,0))</f>
        <v>g pollutant</v>
      </c>
      <c r="I603" t="str">
        <f t="shared" si="18"/>
        <v>SOx</v>
      </c>
      <c r="J603">
        <f>INDEX(NoSettings!$C:$C,MATCH(EPS!$A603,NoSettings!$A:$A,0))</f>
        <v>0</v>
      </c>
      <c r="K603">
        <f>INDEX(GWP!$C$2:$C$13,MATCH(EPS!I603,GWP!$B$2:$B$13,0))</f>
        <v>0</v>
      </c>
      <c r="L603" s="4">
        <f t="shared" si="19"/>
        <v>0</v>
      </c>
    </row>
    <row r="604" spans="1:12" hidden="1">
      <c r="A604" t="s">
        <v>622</v>
      </c>
      <c r="B604" t="s">
        <v>1</v>
      </c>
      <c r="C604" t="s">
        <v>1717</v>
      </c>
      <c r="D604" t="s">
        <v>1710</v>
      </c>
      <c r="E604" t="s">
        <v>1703</v>
      </c>
      <c r="F604" t="s">
        <v>1744</v>
      </c>
      <c r="H604" t="str">
        <f>INDEX('Vensim Variables'!$B:$B,MATCH(EPS!$B604,'Vensim Variables'!$A:$A,0))</f>
        <v>g pollutant</v>
      </c>
      <c r="I604" t="str">
        <f t="shared" si="18"/>
        <v>SOx</v>
      </c>
      <c r="J604">
        <f>INDEX(NoSettings!$C:$C,MATCH(EPS!$A604,NoSettings!$A:$A,0))</f>
        <v>0</v>
      </c>
      <c r="K604">
        <f>INDEX(GWP!$C$2:$C$13,MATCH(EPS!I604,GWP!$B$2:$B$13,0))</f>
        <v>0</v>
      </c>
      <c r="L604" s="4">
        <f t="shared" si="19"/>
        <v>0</v>
      </c>
    </row>
    <row r="605" spans="1:12" hidden="1">
      <c r="A605" t="s">
        <v>623</v>
      </c>
      <c r="B605" t="s">
        <v>1</v>
      </c>
      <c r="C605" t="s">
        <v>1717</v>
      </c>
      <c r="D605" t="s">
        <v>1710</v>
      </c>
      <c r="E605" t="s">
        <v>1703</v>
      </c>
      <c r="F605" t="s">
        <v>1745</v>
      </c>
      <c r="H605" t="str">
        <f>INDEX('Vensim Variables'!$B:$B,MATCH(EPS!$B605,'Vensim Variables'!$A:$A,0))</f>
        <v>g pollutant</v>
      </c>
      <c r="I605" t="str">
        <f t="shared" si="18"/>
        <v>SOx</v>
      </c>
      <c r="J605">
        <f>INDEX(NoSettings!$C:$C,MATCH(EPS!$A605,NoSettings!$A:$A,0))</f>
        <v>0</v>
      </c>
      <c r="K605">
        <f>INDEX(GWP!$C$2:$C$13,MATCH(EPS!I605,GWP!$B$2:$B$13,0))</f>
        <v>0</v>
      </c>
      <c r="L605" s="4">
        <f t="shared" si="19"/>
        <v>0</v>
      </c>
    </row>
    <row r="606" spans="1:12" hidden="1">
      <c r="A606" t="s">
        <v>624</v>
      </c>
      <c r="B606" t="s">
        <v>1</v>
      </c>
      <c r="C606" t="s">
        <v>1717</v>
      </c>
      <c r="D606" t="s">
        <v>1710</v>
      </c>
      <c r="E606" t="s">
        <v>1703</v>
      </c>
      <c r="F606" t="s">
        <v>1746</v>
      </c>
      <c r="H606" t="str">
        <f>INDEX('Vensim Variables'!$B:$B,MATCH(EPS!$B606,'Vensim Variables'!$A:$A,0))</f>
        <v>g pollutant</v>
      </c>
      <c r="I606" t="str">
        <f t="shared" si="18"/>
        <v>SOx</v>
      </c>
      <c r="J606">
        <f>INDEX(NoSettings!$C:$C,MATCH(EPS!$A606,NoSettings!$A:$A,0))</f>
        <v>0</v>
      </c>
      <c r="K606">
        <f>INDEX(GWP!$C$2:$C$13,MATCH(EPS!I606,GWP!$B$2:$B$13,0))</f>
        <v>0</v>
      </c>
      <c r="L606" s="4">
        <f t="shared" si="19"/>
        <v>0</v>
      </c>
    </row>
    <row r="607" spans="1:12" hidden="1">
      <c r="A607" t="s">
        <v>625</v>
      </c>
      <c r="B607" t="s">
        <v>1</v>
      </c>
      <c r="C607" t="s">
        <v>1717</v>
      </c>
      <c r="D607" t="s">
        <v>1710</v>
      </c>
      <c r="E607" t="s">
        <v>1703</v>
      </c>
      <c r="F607" t="s">
        <v>1747</v>
      </c>
      <c r="H607" t="str">
        <f>INDEX('Vensim Variables'!$B:$B,MATCH(EPS!$B607,'Vensim Variables'!$A:$A,0))</f>
        <v>g pollutant</v>
      </c>
      <c r="I607" t="str">
        <f t="shared" si="18"/>
        <v>SOx</v>
      </c>
      <c r="J607">
        <f>INDEX(NoSettings!$C:$C,MATCH(EPS!$A607,NoSettings!$A:$A,0))</f>
        <v>0</v>
      </c>
      <c r="K607">
        <f>INDEX(GWP!$C$2:$C$13,MATCH(EPS!I607,GWP!$B$2:$B$13,0))</f>
        <v>0</v>
      </c>
      <c r="L607" s="4">
        <f t="shared" si="19"/>
        <v>0</v>
      </c>
    </row>
    <row r="608" spans="1:12" hidden="1">
      <c r="A608" t="s">
        <v>626</v>
      </c>
      <c r="B608" t="s">
        <v>1</v>
      </c>
      <c r="C608" t="s">
        <v>1717</v>
      </c>
      <c r="D608" t="s">
        <v>1710</v>
      </c>
      <c r="E608" t="s">
        <v>1703</v>
      </c>
      <c r="F608" t="s">
        <v>1748</v>
      </c>
      <c r="H608" t="str">
        <f>INDEX('Vensim Variables'!$B:$B,MATCH(EPS!$B608,'Vensim Variables'!$A:$A,0))</f>
        <v>g pollutant</v>
      </c>
      <c r="I608" t="str">
        <f t="shared" si="18"/>
        <v>SOx</v>
      </c>
      <c r="J608">
        <f>INDEX(NoSettings!$C:$C,MATCH(EPS!$A608,NoSettings!$A:$A,0))</f>
        <v>5770050000</v>
      </c>
      <c r="K608">
        <f>INDEX(GWP!$C$2:$C$13,MATCH(EPS!I608,GWP!$B$2:$B$13,0))</f>
        <v>0</v>
      </c>
      <c r="L608" s="4">
        <f t="shared" si="19"/>
        <v>0</v>
      </c>
    </row>
    <row r="609" spans="1:12" hidden="1">
      <c r="A609" t="s">
        <v>627</v>
      </c>
      <c r="B609" t="s">
        <v>1</v>
      </c>
      <c r="C609" t="s">
        <v>1717</v>
      </c>
      <c r="D609" t="s">
        <v>1710</v>
      </c>
      <c r="E609" t="s">
        <v>1703</v>
      </c>
      <c r="F609" t="s">
        <v>1749</v>
      </c>
      <c r="H609" t="str">
        <f>INDEX('Vensim Variables'!$B:$B,MATCH(EPS!$B609,'Vensim Variables'!$A:$A,0))</f>
        <v>g pollutant</v>
      </c>
      <c r="I609" t="str">
        <f t="shared" si="18"/>
        <v>SOx</v>
      </c>
      <c r="J609">
        <f>INDEX(NoSettings!$C:$C,MATCH(EPS!$A609,NoSettings!$A:$A,0))</f>
        <v>0</v>
      </c>
      <c r="K609">
        <f>INDEX(GWP!$C$2:$C$13,MATCH(EPS!I609,GWP!$B$2:$B$13,0))</f>
        <v>0</v>
      </c>
      <c r="L609" s="4">
        <f t="shared" si="19"/>
        <v>0</v>
      </c>
    </row>
    <row r="610" spans="1:12" hidden="1">
      <c r="A610" t="s">
        <v>628</v>
      </c>
      <c r="B610" t="s">
        <v>1</v>
      </c>
      <c r="C610" t="s">
        <v>1717</v>
      </c>
      <c r="D610" t="s">
        <v>1710</v>
      </c>
      <c r="E610" t="s">
        <v>1703</v>
      </c>
      <c r="F610" t="s">
        <v>1750</v>
      </c>
      <c r="H610" t="str">
        <f>INDEX('Vensim Variables'!$B:$B,MATCH(EPS!$B610,'Vensim Variables'!$A:$A,0))</f>
        <v>g pollutant</v>
      </c>
      <c r="I610" t="str">
        <f t="shared" si="18"/>
        <v>SOx</v>
      </c>
      <c r="J610">
        <f>INDEX(NoSettings!$C:$C,MATCH(EPS!$A610,NoSettings!$A:$A,0))</f>
        <v>0</v>
      </c>
      <c r="K610">
        <f>INDEX(GWP!$C$2:$C$13,MATCH(EPS!I610,GWP!$B$2:$B$13,0))</f>
        <v>0</v>
      </c>
      <c r="L610" s="4">
        <f t="shared" si="19"/>
        <v>0</v>
      </c>
    </row>
    <row r="611" spans="1:12" hidden="1">
      <c r="A611" t="s">
        <v>629</v>
      </c>
      <c r="B611" t="s">
        <v>1</v>
      </c>
      <c r="C611" t="s">
        <v>1717</v>
      </c>
      <c r="D611" t="s">
        <v>1710</v>
      </c>
      <c r="E611" t="s">
        <v>1703</v>
      </c>
      <c r="F611" t="s">
        <v>1751</v>
      </c>
      <c r="H611" t="str">
        <f>INDEX('Vensim Variables'!$B:$B,MATCH(EPS!$B611,'Vensim Variables'!$A:$A,0))</f>
        <v>g pollutant</v>
      </c>
      <c r="I611" t="str">
        <f t="shared" si="18"/>
        <v>SOx</v>
      </c>
      <c r="J611">
        <f>INDEX(NoSettings!$C:$C,MATCH(EPS!$A611,NoSettings!$A:$A,0))</f>
        <v>0</v>
      </c>
      <c r="K611">
        <f>INDEX(GWP!$C$2:$C$13,MATCH(EPS!I611,GWP!$B$2:$B$13,0))</f>
        <v>0</v>
      </c>
      <c r="L611" s="4">
        <f t="shared" si="19"/>
        <v>0</v>
      </c>
    </row>
    <row r="612" spans="1:12" hidden="1">
      <c r="A612" t="s">
        <v>630</v>
      </c>
      <c r="B612" t="s">
        <v>1</v>
      </c>
      <c r="C612" t="s">
        <v>1717</v>
      </c>
      <c r="D612" t="s">
        <v>1710</v>
      </c>
      <c r="E612" t="s">
        <v>1704</v>
      </c>
      <c r="F612" t="s">
        <v>1742</v>
      </c>
      <c r="H612" t="str">
        <f>INDEX('Vensim Variables'!$B:$B,MATCH(EPS!$B612,'Vensim Variables'!$A:$A,0))</f>
        <v>g pollutant</v>
      </c>
      <c r="I612" t="str">
        <f t="shared" si="18"/>
        <v>SOx</v>
      </c>
      <c r="J612">
        <f>INDEX(NoSettings!$C:$C,MATCH(EPS!$A612,NoSettings!$A:$A,0))</f>
        <v>0</v>
      </c>
      <c r="K612">
        <f>INDEX(GWP!$C$2:$C$13,MATCH(EPS!I612,GWP!$B$2:$B$13,0))</f>
        <v>0</v>
      </c>
      <c r="L612" s="4">
        <f t="shared" si="19"/>
        <v>0</v>
      </c>
    </row>
    <row r="613" spans="1:12" hidden="1">
      <c r="A613" t="s">
        <v>631</v>
      </c>
      <c r="B613" t="s">
        <v>1</v>
      </c>
      <c r="C613" t="s">
        <v>1717</v>
      </c>
      <c r="D613" t="s">
        <v>1710</v>
      </c>
      <c r="E613" t="s">
        <v>1704</v>
      </c>
      <c r="F613" t="s">
        <v>1743</v>
      </c>
      <c r="H613" t="str">
        <f>INDEX('Vensim Variables'!$B:$B,MATCH(EPS!$B613,'Vensim Variables'!$A:$A,0))</f>
        <v>g pollutant</v>
      </c>
      <c r="I613" t="str">
        <f t="shared" si="18"/>
        <v>SOx</v>
      </c>
      <c r="J613">
        <f>INDEX(NoSettings!$C:$C,MATCH(EPS!$A613,NoSettings!$A:$A,0))</f>
        <v>0</v>
      </c>
      <c r="K613">
        <f>INDEX(GWP!$C$2:$C$13,MATCH(EPS!I613,GWP!$B$2:$B$13,0))</f>
        <v>0</v>
      </c>
      <c r="L613" s="4">
        <f t="shared" si="19"/>
        <v>0</v>
      </c>
    </row>
    <row r="614" spans="1:12" hidden="1">
      <c r="A614" t="s">
        <v>632</v>
      </c>
      <c r="B614" t="s">
        <v>1</v>
      </c>
      <c r="C614" t="s">
        <v>1717</v>
      </c>
      <c r="D614" t="s">
        <v>1710</v>
      </c>
      <c r="E614" t="s">
        <v>1704</v>
      </c>
      <c r="F614" t="s">
        <v>1744</v>
      </c>
      <c r="H614" t="str">
        <f>INDEX('Vensim Variables'!$B:$B,MATCH(EPS!$B614,'Vensim Variables'!$A:$A,0))</f>
        <v>g pollutant</v>
      </c>
      <c r="I614" t="str">
        <f t="shared" si="18"/>
        <v>SOx</v>
      </c>
      <c r="J614">
        <f>INDEX(NoSettings!$C:$C,MATCH(EPS!$A614,NoSettings!$A:$A,0))</f>
        <v>0</v>
      </c>
      <c r="K614">
        <f>INDEX(GWP!$C$2:$C$13,MATCH(EPS!I614,GWP!$B$2:$B$13,0))</f>
        <v>0</v>
      </c>
      <c r="L614" s="4">
        <f t="shared" si="19"/>
        <v>0</v>
      </c>
    </row>
    <row r="615" spans="1:12" hidden="1">
      <c r="A615" t="s">
        <v>633</v>
      </c>
      <c r="B615" t="s">
        <v>1</v>
      </c>
      <c r="C615" t="s">
        <v>1717</v>
      </c>
      <c r="D615" t="s">
        <v>1710</v>
      </c>
      <c r="E615" t="s">
        <v>1704</v>
      </c>
      <c r="F615" t="s">
        <v>1745</v>
      </c>
      <c r="H615" t="str">
        <f>INDEX('Vensim Variables'!$B:$B,MATCH(EPS!$B615,'Vensim Variables'!$A:$A,0))</f>
        <v>g pollutant</v>
      </c>
      <c r="I615" t="str">
        <f t="shared" si="18"/>
        <v>SOx</v>
      </c>
      <c r="J615">
        <f>INDEX(NoSettings!$C:$C,MATCH(EPS!$A615,NoSettings!$A:$A,0))</f>
        <v>0</v>
      </c>
      <c r="K615">
        <f>INDEX(GWP!$C$2:$C$13,MATCH(EPS!I615,GWP!$B$2:$B$13,0))</f>
        <v>0</v>
      </c>
      <c r="L615" s="4">
        <f t="shared" si="19"/>
        <v>0</v>
      </c>
    </row>
    <row r="616" spans="1:12" hidden="1">
      <c r="A616" t="s">
        <v>634</v>
      </c>
      <c r="B616" t="s">
        <v>1</v>
      </c>
      <c r="C616" t="s">
        <v>1717</v>
      </c>
      <c r="D616" t="s">
        <v>1710</v>
      </c>
      <c r="E616" t="s">
        <v>1704</v>
      </c>
      <c r="F616" t="s">
        <v>1746</v>
      </c>
      <c r="H616" t="str">
        <f>INDEX('Vensim Variables'!$B:$B,MATCH(EPS!$B616,'Vensim Variables'!$A:$A,0))</f>
        <v>g pollutant</v>
      </c>
      <c r="I616" t="str">
        <f t="shared" si="18"/>
        <v>SOx</v>
      </c>
      <c r="J616">
        <f>INDEX(NoSettings!$C:$C,MATCH(EPS!$A616,NoSettings!$A:$A,0))</f>
        <v>0</v>
      </c>
      <c r="K616">
        <f>INDEX(GWP!$C$2:$C$13,MATCH(EPS!I616,GWP!$B$2:$B$13,0))</f>
        <v>0</v>
      </c>
      <c r="L616" s="4">
        <f t="shared" si="19"/>
        <v>0</v>
      </c>
    </row>
    <row r="617" spans="1:12" hidden="1">
      <c r="A617" t="s">
        <v>635</v>
      </c>
      <c r="B617" t="s">
        <v>1</v>
      </c>
      <c r="C617" t="s">
        <v>1717</v>
      </c>
      <c r="D617" t="s">
        <v>1710</v>
      </c>
      <c r="E617" t="s">
        <v>1704</v>
      </c>
      <c r="F617" t="s">
        <v>1747</v>
      </c>
      <c r="H617" t="str">
        <f>INDEX('Vensim Variables'!$B:$B,MATCH(EPS!$B617,'Vensim Variables'!$A:$A,0))</f>
        <v>g pollutant</v>
      </c>
      <c r="I617" t="str">
        <f t="shared" si="18"/>
        <v>SOx</v>
      </c>
      <c r="J617">
        <f>INDEX(NoSettings!$C:$C,MATCH(EPS!$A617,NoSettings!$A:$A,0))</f>
        <v>0</v>
      </c>
      <c r="K617">
        <f>INDEX(GWP!$C$2:$C$13,MATCH(EPS!I617,GWP!$B$2:$B$13,0))</f>
        <v>0</v>
      </c>
      <c r="L617" s="4">
        <f t="shared" si="19"/>
        <v>0</v>
      </c>
    </row>
    <row r="618" spans="1:12" hidden="1">
      <c r="A618" t="s">
        <v>636</v>
      </c>
      <c r="B618" t="s">
        <v>1</v>
      </c>
      <c r="C618" t="s">
        <v>1717</v>
      </c>
      <c r="D618" t="s">
        <v>1710</v>
      </c>
      <c r="E618" t="s">
        <v>1704</v>
      </c>
      <c r="F618" t="s">
        <v>1748</v>
      </c>
      <c r="H618" t="str">
        <f>INDEX('Vensim Variables'!$B:$B,MATCH(EPS!$B618,'Vensim Variables'!$A:$A,0))</f>
        <v>g pollutant</v>
      </c>
      <c r="I618" t="str">
        <f t="shared" si="18"/>
        <v>SOx</v>
      </c>
      <c r="J618">
        <f>INDEX(NoSettings!$C:$C,MATCH(EPS!$A618,NoSettings!$A:$A,0))</f>
        <v>3765170000</v>
      </c>
      <c r="K618">
        <f>INDEX(GWP!$C$2:$C$13,MATCH(EPS!I618,GWP!$B$2:$B$13,0))</f>
        <v>0</v>
      </c>
      <c r="L618" s="4">
        <f t="shared" si="19"/>
        <v>0</v>
      </c>
    </row>
    <row r="619" spans="1:12" hidden="1">
      <c r="A619" t="s">
        <v>637</v>
      </c>
      <c r="B619" t="s">
        <v>1</v>
      </c>
      <c r="C619" t="s">
        <v>1717</v>
      </c>
      <c r="D619" t="s">
        <v>1710</v>
      </c>
      <c r="E619" t="s">
        <v>1704</v>
      </c>
      <c r="F619" t="s">
        <v>1749</v>
      </c>
      <c r="H619" t="str">
        <f>INDEX('Vensim Variables'!$B:$B,MATCH(EPS!$B619,'Vensim Variables'!$A:$A,0))</f>
        <v>g pollutant</v>
      </c>
      <c r="I619" t="str">
        <f t="shared" si="18"/>
        <v>SOx</v>
      </c>
      <c r="J619">
        <f>INDEX(NoSettings!$C:$C,MATCH(EPS!$A619,NoSettings!$A:$A,0))</f>
        <v>0</v>
      </c>
      <c r="K619">
        <f>INDEX(GWP!$C$2:$C$13,MATCH(EPS!I619,GWP!$B$2:$B$13,0))</f>
        <v>0</v>
      </c>
      <c r="L619" s="4">
        <f t="shared" si="19"/>
        <v>0</v>
      </c>
    </row>
    <row r="620" spans="1:12" hidden="1">
      <c r="A620" t="s">
        <v>638</v>
      </c>
      <c r="B620" t="s">
        <v>1</v>
      </c>
      <c r="C620" t="s">
        <v>1717</v>
      </c>
      <c r="D620" t="s">
        <v>1710</v>
      </c>
      <c r="E620" t="s">
        <v>1704</v>
      </c>
      <c r="F620" t="s">
        <v>1750</v>
      </c>
      <c r="H620" t="str">
        <f>INDEX('Vensim Variables'!$B:$B,MATCH(EPS!$B620,'Vensim Variables'!$A:$A,0))</f>
        <v>g pollutant</v>
      </c>
      <c r="I620" t="str">
        <f t="shared" si="18"/>
        <v>SOx</v>
      </c>
      <c r="J620">
        <f>INDEX(NoSettings!$C:$C,MATCH(EPS!$A620,NoSettings!$A:$A,0))</f>
        <v>0</v>
      </c>
      <c r="K620">
        <f>INDEX(GWP!$C$2:$C$13,MATCH(EPS!I620,GWP!$B$2:$B$13,0))</f>
        <v>0</v>
      </c>
      <c r="L620" s="4">
        <f t="shared" si="19"/>
        <v>0</v>
      </c>
    </row>
    <row r="621" spans="1:12" hidden="1">
      <c r="A621" t="s">
        <v>639</v>
      </c>
      <c r="B621" t="s">
        <v>1</v>
      </c>
      <c r="C621" t="s">
        <v>1717</v>
      </c>
      <c r="D621" t="s">
        <v>1710</v>
      </c>
      <c r="E621" t="s">
        <v>1704</v>
      </c>
      <c r="F621" t="s">
        <v>1751</v>
      </c>
      <c r="H621" t="str">
        <f>INDEX('Vensim Variables'!$B:$B,MATCH(EPS!$B621,'Vensim Variables'!$A:$A,0))</f>
        <v>g pollutant</v>
      </c>
      <c r="I621" t="str">
        <f t="shared" si="18"/>
        <v>SOx</v>
      </c>
      <c r="J621">
        <f>INDEX(NoSettings!$C:$C,MATCH(EPS!$A621,NoSettings!$A:$A,0))</f>
        <v>0</v>
      </c>
      <c r="K621">
        <f>INDEX(GWP!$C$2:$C$13,MATCH(EPS!I621,GWP!$B$2:$B$13,0))</f>
        <v>0</v>
      </c>
      <c r="L621" s="4">
        <f t="shared" si="19"/>
        <v>0</v>
      </c>
    </row>
    <row r="622" spans="1:12" hidden="1">
      <c r="A622" t="s">
        <v>640</v>
      </c>
      <c r="B622" t="s">
        <v>1</v>
      </c>
      <c r="C622" t="s">
        <v>1717</v>
      </c>
      <c r="D622" t="s">
        <v>1711</v>
      </c>
      <c r="E622" t="s">
        <v>1703</v>
      </c>
      <c r="F622" t="s">
        <v>1742</v>
      </c>
      <c r="H622" t="str">
        <f>INDEX('Vensim Variables'!$B:$B,MATCH(EPS!$B622,'Vensim Variables'!$A:$A,0))</f>
        <v>g pollutant</v>
      </c>
      <c r="I622" t="str">
        <f t="shared" si="18"/>
        <v>BC</v>
      </c>
      <c r="J622">
        <f>INDEX(NoSettings!$C:$C,MATCH(EPS!$A622,NoSettings!$A:$A,0))</f>
        <v>0</v>
      </c>
      <c r="K622">
        <f>INDEX(GWP!$C$2:$C$13,MATCH(EPS!I622,GWP!$B$2:$B$13,0))</f>
        <v>0</v>
      </c>
      <c r="L622" s="4">
        <f t="shared" si="19"/>
        <v>0</v>
      </c>
    </row>
    <row r="623" spans="1:12" hidden="1">
      <c r="A623" t="s">
        <v>641</v>
      </c>
      <c r="B623" t="s">
        <v>1</v>
      </c>
      <c r="C623" t="s">
        <v>1717</v>
      </c>
      <c r="D623" t="s">
        <v>1711</v>
      </c>
      <c r="E623" t="s">
        <v>1703</v>
      </c>
      <c r="F623" t="s">
        <v>1743</v>
      </c>
      <c r="H623" t="str">
        <f>INDEX('Vensim Variables'!$B:$B,MATCH(EPS!$B623,'Vensim Variables'!$A:$A,0))</f>
        <v>g pollutant</v>
      </c>
      <c r="I623" t="str">
        <f t="shared" si="18"/>
        <v>BC</v>
      </c>
      <c r="J623">
        <f>INDEX(NoSettings!$C:$C,MATCH(EPS!$A623,NoSettings!$A:$A,0))</f>
        <v>0</v>
      </c>
      <c r="K623">
        <f>INDEX(GWP!$C$2:$C$13,MATCH(EPS!I623,GWP!$B$2:$B$13,0))</f>
        <v>0</v>
      </c>
      <c r="L623" s="4">
        <f t="shared" si="19"/>
        <v>0</v>
      </c>
    </row>
    <row r="624" spans="1:12" hidden="1">
      <c r="A624" t="s">
        <v>642</v>
      </c>
      <c r="B624" t="s">
        <v>1</v>
      </c>
      <c r="C624" t="s">
        <v>1717</v>
      </c>
      <c r="D624" t="s">
        <v>1711</v>
      </c>
      <c r="E624" t="s">
        <v>1703</v>
      </c>
      <c r="F624" t="s">
        <v>1744</v>
      </c>
      <c r="H624" t="str">
        <f>INDEX('Vensim Variables'!$B:$B,MATCH(EPS!$B624,'Vensim Variables'!$A:$A,0))</f>
        <v>g pollutant</v>
      </c>
      <c r="I624" t="str">
        <f t="shared" si="18"/>
        <v>BC</v>
      </c>
      <c r="J624">
        <f>INDEX(NoSettings!$C:$C,MATCH(EPS!$A624,NoSettings!$A:$A,0))</f>
        <v>0</v>
      </c>
      <c r="K624">
        <f>INDEX(GWP!$C$2:$C$13,MATCH(EPS!I624,GWP!$B$2:$B$13,0))</f>
        <v>0</v>
      </c>
      <c r="L624" s="4">
        <f t="shared" si="19"/>
        <v>0</v>
      </c>
    </row>
    <row r="625" spans="1:12" hidden="1">
      <c r="A625" t="s">
        <v>643</v>
      </c>
      <c r="B625" t="s">
        <v>1</v>
      </c>
      <c r="C625" t="s">
        <v>1717</v>
      </c>
      <c r="D625" t="s">
        <v>1711</v>
      </c>
      <c r="E625" t="s">
        <v>1703</v>
      </c>
      <c r="F625" t="s">
        <v>1745</v>
      </c>
      <c r="H625" t="str">
        <f>INDEX('Vensim Variables'!$B:$B,MATCH(EPS!$B625,'Vensim Variables'!$A:$A,0))</f>
        <v>g pollutant</v>
      </c>
      <c r="I625" t="str">
        <f t="shared" si="18"/>
        <v>BC</v>
      </c>
      <c r="J625">
        <f>INDEX(NoSettings!$C:$C,MATCH(EPS!$A625,NoSettings!$A:$A,0))</f>
        <v>0</v>
      </c>
      <c r="K625">
        <f>INDEX(GWP!$C$2:$C$13,MATCH(EPS!I625,GWP!$B$2:$B$13,0))</f>
        <v>0</v>
      </c>
      <c r="L625" s="4">
        <f t="shared" si="19"/>
        <v>0</v>
      </c>
    </row>
    <row r="626" spans="1:12" hidden="1">
      <c r="A626" t="s">
        <v>644</v>
      </c>
      <c r="B626" t="s">
        <v>1</v>
      </c>
      <c r="C626" t="s">
        <v>1717</v>
      </c>
      <c r="D626" t="s">
        <v>1711</v>
      </c>
      <c r="E626" t="s">
        <v>1703</v>
      </c>
      <c r="F626" t="s">
        <v>1746</v>
      </c>
      <c r="H626" t="str">
        <f>INDEX('Vensim Variables'!$B:$B,MATCH(EPS!$B626,'Vensim Variables'!$A:$A,0))</f>
        <v>g pollutant</v>
      </c>
      <c r="I626" t="str">
        <f t="shared" si="18"/>
        <v>BC</v>
      </c>
      <c r="J626">
        <f>INDEX(NoSettings!$C:$C,MATCH(EPS!$A626,NoSettings!$A:$A,0))</f>
        <v>0</v>
      </c>
      <c r="K626">
        <f>INDEX(GWP!$C$2:$C$13,MATCH(EPS!I626,GWP!$B$2:$B$13,0))</f>
        <v>0</v>
      </c>
      <c r="L626" s="4">
        <f t="shared" si="19"/>
        <v>0</v>
      </c>
    </row>
    <row r="627" spans="1:12" hidden="1">
      <c r="A627" t="s">
        <v>645</v>
      </c>
      <c r="B627" t="s">
        <v>1</v>
      </c>
      <c r="C627" t="s">
        <v>1717</v>
      </c>
      <c r="D627" t="s">
        <v>1711</v>
      </c>
      <c r="E627" t="s">
        <v>1703</v>
      </c>
      <c r="F627" t="s">
        <v>1747</v>
      </c>
      <c r="H627" t="str">
        <f>INDEX('Vensim Variables'!$B:$B,MATCH(EPS!$B627,'Vensim Variables'!$A:$A,0))</f>
        <v>g pollutant</v>
      </c>
      <c r="I627" t="str">
        <f t="shared" si="18"/>
        <v>BC</v>
      </c>
      <c r="J627">
        <f>INDEX(NoSettings!$C:$C,MATCH(EPS!$A627,NoSettings!$A:$A,0))</f>
        <v>0</v>
      </c>
      <c r="K627">
        <f>INDEX(GWP!$C$2:$C$13,MATCH(EPS!I627,GWP!$B$2:$B$13,0))</f>
        <v>0</v>
      </c>
      <c r="L627" s="4">
        <f t="shared" si="19"/>
        <v>0</v>
      </c>
    </row>
    <row r="628" spans="1:12" hidden="1">
      <c r="A628" t="s">
        <v>646</v>
      </c>
      <c r="B628" t="s">
        <v>1</v>
      </c>
      <c r="C628" t="s">
        <v>1717</v>
      </c>
      <c r="D628" t="s">
        <v>1711</v>
      </c>
      <c r="E628" t="s">
        <v>1703</v>
      </c>
      <c r="F628" t="s">
        <v>1748</v>
      </c>
      <c r="H628" t="str">
        <f>INDEX('Vensim Variables'!$B:$B,MATCH(EPS!$B628,'Vensim Variables'!$A:$A,0))</f>
        <v>g pollutant</v>
      </c>
      <c r="I628" t="str">
        <f t="shared" si="18"/>
        <v>BC</v>
      </c>
      <c r="J628">
        <f>INDEX(NoSettings!$C:$C,MATCH(EPS!$A628,NoSettings!$A:$A,0))</f>
        <v>1528840000</v>
      </c>
      <c r="K628">
        <f>INDEX(GWP!$C$2:$C$13,MATCH(EPS!I628,GWP!$B$2:$B$13,0))</f>
        <v>0</v>
      </c>
      <c r="L628" s="4">
        <f t="shared" si="19"/>
        <v>0</v>
      </c>
    </row>
    <row r="629" spans="1:12" hidden="1">
      <c r="A629" t="s">
        <v>647</v>
      </c>
      <c r="B629" t="s">
        <v>1</v>
      </c>
      <c r="C629" t="s">
        <v>1717</v>
      </c>
      <c r="D629" t="s">
        <v>1711</v>
      </c>
      <c r="E629" t="s">
        <v>1703</v>
      </c>
      <c r="F629" t="s">
        <v>1749</v>
      </c>
      <c r="H629" t="str">
        <f>INDEX('Vensim Variables'!$B:$B,MATCH(EPS!$B629,'Vensim Variables'!$A:$A,0))</f>
        <v>g pollutant</v>
      </c>
      <c r="I629" t="str">
        <f t="shared" si="18"/>
        <v>BC</v>
      </c>
      <c r="J629">
        <f>INDEX(NoSettings!$C:$C,MATCH(EPS!$A629,NoSettings!$A:$A,0))</f>
        <v>0</v>
      </c>
      <c r="K629">
        <f>INDEX(GWP!$C$2:$C$13,MATCH(EPS!I629,GWP!$B$2:$B$13,0))</f>
        <v>0</v>
      </c>
      <c r="L629" s="4">
        <f t="shared" si="19"/>
        <v>0</v>
      </c>
    </row>
    <row r="630" spans="1:12" hidden="1">
      <c r="A630" t="s">
        <v>648</v>
      </c>
      <c r="B630" t="s">
        <v>1</v>
      </c>
      <c r="C630" t="s">
        <v>1717</v>
      </c>
      <c r="D630" t="s">
        <v>1711</v>
      </c>
      <c r="E630" t="s">
        <v>1703</v>
      </c>
      <c r="F630" t="s">
        <v>1750</v>
      </c>
      <c r="H630" t="str">
        <f>INDEX('Vensim Variables'!$B:$B,MATCH(EPS!$B630,'Vensim Variables'!$A:$A,0))</f>
        <v>g pollutant</v>
      </c>
      <c r="I630" t="str">
        <f t="shared" si="18"/>
        <v>BC</v>
      </c>
      <c r="J630">
        <f>INDEX(NoSettings!$C:$C,MATCH(EPS!$A630,NoSettings!$A:$A,0))</f>
        <v>0</v>
      </c>
      <c r="K630">
        <f>INDEX(GWP!$C$2:$C$13,MATCH(EPS!I630,GWP!$B$2:$B$13,0))</f>
        <v>0</v>
      </c>
      <c r="L630" s="4">
        <f t="shared" si="19"/>
        <v>0</v>
      </c>
    </row>
    <row r="631" spans="1:12" hidden="1">
      <c r="A631" t="s">
        <v>649</v>
      </c>
      <c r="B631" t="s">
        <v>1</v>
      </c>
      <c r="C631" t="s">
        <v>1717</v>
      </c>
      <c r="D631" t="s">
        <v>1711</v>
      </c>
      <c r="E631" t="s">
        <v>1703</v>
      </c>
      <c r="F631" t="s">
        <v>1751</v>
      </c>
      <c r="H631" t="str">
        <f>INDEX('Vensim Variables'!$B:$B,MATCH(EPS!$B631,'Vensim Variables'!$A:$A,0))</f>
        <v>g pollutant</v>
      </c>
      <c r="I631" t="str">
        <f t="shared" si="18"/>
        <v>BC</v>
      </c>
      <c r="J631">
        <f>INDEX(NoSettings!$C:$C,MATCH(EPS!$A631,NoSettings!$A:$A,0))</f>
        <v>0</v>
      </c>
      <c r="K631">
        <f>INDEX(GWP!$C$2:$C$13,MATCH(EPS!I631,GWP!$B$2:$B$13,0))</f>
        <v>0</v>
      </c>
      <c r="L631" s="4">
        <f t="shared" si="19"/>
        <v>0</v>
      </c>
    </row>
    <row r="632" spans="1:12" hidden="1">
      <c r="A632" t="s">
        <v>650</v>
      </c>
      <c r="B632" t="s">
        <v>1</v>
      </c>
      <c r="C632" t="s">
        <v>1717</v>
      </c>
      <c r="D632" t="s">
        <v>1711</v>
      </c>
      <c r="E632" t="s">
        <v>1704</v>
      </c>
      <c r="F632" t="s">
        <v>1742</v>
      </c>
      <c r="H632" t="str">
        <f>INDEX('Vensim Variables'!$B:$B,MATCH(EPS!$B632,'Vensim Variables'!$A:$A,0))</f>
        <v>g pollutant</v>
      </c>
      <c r="I632" t="str">
        <f t="shared" si="18"/>
        <v>BC</v>
      </c>
      <c r="J632">
        <f>INDEX(NoSettings!$C:$C,MATCH(EPS!$A632,NoSettings!$A:$A,0))</f>
        <v>0</v>
      </c>
      <c r="K632">
        <f>INDEX(GWP!$C$2:$C$13,MATCH(EPS!I632,GWP!$B$2:$B$13,0))</f>
        <v>0</v>
      </c>
      <c r="L632" s="4">
        <f t="shared" si="19"/>
        <v>0</v>
      </c>
    </row>
    <row r="633" spans="1:12" hidden="1">
      <c r="A633" t="s">
        <v>651</v>
      </c>
      <c r="B633" t="s">
        <v>1</v>
      </c>
      <c r="C633" t="s">
        <v>1717</v>
      </c>
      <c r="D633" t="s">
        <v>1711</v>
      </c>
      <c r="E633" t="s">
        <v>1704</v>
      </c>
      <c r="F633" t="s">
        <v>1743</v>
      </c>
      <c r="H633" t="str">
        <f>INDEX('Vensim Variables'!$B:$B,MATCH(EPS!$B633,'Vensim Variables'!$A:$A,0))</f>
        <v>g pollutant</v>
      </c>
      <c r="I633" t="str">
        <f t="shared" si="18"/>
        <v>BC</v>
      </c>
      <c r="J633">
        <f>INDEX(NoSettings!$C:$C,MATCH(EPS!$A633,NoSettings!$A:$A,0))</f>
        <v>0</v>
      </c>
      <c r="K633">
        <f>INDEX(GWP!$C$2:$C$13,MATCH(EPS!I633,GWP!$B$2:$B$13,0))</f>
        <v>0</v>
      </c>
      <c r="L633" s="4">
        <f t="shared" si="19"/>
        <v>0</v>
      </c>
    </row>
    <row r="634" spans="1:12" hidden="1">
      <c r="A634" t="s">
        <v>652</v>
      </c>
      <c r="B634" t="s">
        <v>1</v>
      </c>
      <c r="C634" t="s">
        <v>1717</v>
      </c>
      <c r="D634" t="s">
        <v>1711</v>
      </c>
      <c r="E634" t="s">
        <v>1704</v>
      </c>
      <c r="F634" t="s">
        <v>1744</v>
      </c>
      <c r="H634" t="str">
        <f>INDEX('Vensim Variables'!$B:$B,MATCH(EPS!$B634,'Vensim Variables'!$A:$A,0))</f>
        <v>g pollutant</v>
      </c>
      <c r="I634" t="str">
        <f t="shared" si="18"/>
        <v>BC</v>
      </c>
      <c r="J634">
        <f>INDEX(NoSettings!$C:$C,MATCH(EPS!$A634,NoSettings!$A:$A,0))</f>
        <v>0</v>
      </c>
      <c r="K634">
        <f>INDEX(GWP!$C$2:$C$13,MATCH(EPS!I634,GWP!$B$2:$B$13,0))</f>
        <v>0</v>
      </c>
      <c r="L634" s="4">
        <f t="shared" si="19"/>
        <v>0</v>
      </c>
    </row>
    <row r="635" spans="1:12" hidden="1">
      <c r="A635" t="s">
        <v>653</v>
      </c>
      <c r="B635" t="s">
        <v>1</v>
      </c>
      <c r="C635" t="s">
        <v>1717</v>
      </c>
      <c r="D635" t="s">
        <v>1711</v>
      </c>
      <c r="E635" t="s">
        <v>1704</v>
      </c>
      <c r="F635" t="s">
        <v>1745</v>
      </c>
      <c r="H635" t="str">
        <f>INDEX('Vensim Variables'!$B:$B,MATCH(EPS!$B635,'Vensim Variables'!$A:$A,0))</f>
        <v>g pollutant</v>
      </c>
      <c r="I635" t="str">
        <f t="shared" si="18"/>
        <v>BC</v>
      </c>
      <c r="J635">
        <f>INDEX(NoSettings!$C:$C,MATCH(EPS!$A635,NoSettings!$A:$A,0))</f>
        <v>0</v>
      </c>
      <c r="K635">
        <f>INDEX(GWP!$C$2:$C$13,MATCH(EPS!I635,GWP!$B$2:$B$13,0))</f>
        <v>0</v>
      </c>
      <c r="L635" s="4">
        <f t="shared" si="19"/>
        <v>0</v>
      </c>
    </row>
    <row r="636" spans="1:12" hidden="1">
      <c r="A636" t="s">
        <v>654</v>
      </c>
      <c r="B636" t="s">
        <v>1</v>
      </c>
      <c r="C636" t="s">
        <v>1717</v>
      </c>
      <c r="D636" t="s">
        <v>1711</v>
      </c>
      <c r="E636" t="s">
        <v>1704</v>
      </c>
      <c r="F636" t="s">
        <v>1746</v>
      </c>
      <c r="H636" t="str">
        <f>INDEX('Vensim Variables'!$B:$B,MATCH(EPS!$B636,'Vensim Variables'!$A:$A,0))</f>
        <v>g pollutant</v>
      </c>
      <c r="I636" t="str">
        <f t="shared" si="18"/>
        <v>BC</v>
      </c>
      <c r="J636">
        <f>INDEX(NoSettings!$C:$C,MATCH(EPS!$A636,NoSettings!$A:$A,0))</f>
        <v>0</v>
      </c>
      <c r="K636">
        <f>INDEX(GWP!$C$2:$C$13,MATCH(EPS!I636,GWP!$B$2:$B$13,0))</f>
        <v>0</v>
      </c>
      <c r="L636" s="4">
        <f t="shared" si="19"/>
        <v>0</v>
      </c>
    </row>
    <row r="637" spans="1:12" hidden="1">
      <c r="A637" t="s">
        <v>655</v>
      </c>
      <c r="B637" t="s">
        <v>1</v>
      </c>
      <c r="C637" t="s">
        <v>1717</v>
      </c>
      <c r="D637" t="s">
        <v>1711</v>
      </c>
      <c r="E637" t="s">
        <v>1704</v>
      </c>
      <c r="F637" t="s">
        <v>1747</v>
      </c>
      <c r="H637" t="str">
        <f>INDEX('Vensim Variables'!$B:$B,MATCH(EPS!$B637,'Vensim Variables'!$A:$A,0))</f>
        <v>g pollutant</v>
      </c>
      <c r="I637" t="str">
        <f t="shared" si="18"/>
        <v>BC</v>
      </c>
      <c r="J637">
        <f>INDEX(NoSettings!$C:$C,MATCH(EPS!$A637,NoSettings!$A:$A,0))</f>
        <v>0</v>
      </c>
      <c r="K637">
        <f>INDEX(GWP!$C$2:$C$13,MATCH(EPS!I637,GWP!$B$2:$B$13,0))</f>
        <v>0</v>
      </c>
      <c r="L637" s="4">
        <f t="shared" si="19"/>
        <v>0</v>
      </c>
    </row>
    <row r="638" spans="1:12" hidden="1">
      <c r="A638" t="s">
        <v>656</v>
      </c>
      <c r="B638" t="s">
        <v>1</v>
      </c>
      <c r="C638" t="s">
        <v>1717</v>
      </c>
      <c r="D638" t="s">
        <v>1711</v>
      </c>
      <c r="E638" t="s">
        <v>1704</v>
      </c>
      <c r="F638" t="s">
        <v>1748</v>
      </c>
      <c r="H638" t="str">
        <f>INDEX('Vensim Variables'!$B:$B,MATCH(EPS!$B638,'Vensim Variables'!$A:$A,0))</f>
        <v>g pollutant</v>
      </c>
      <c r="I638" t="str">
        <f t="shared" si="18"/>
        <v>BC</v>
      </c>
      <c r="J638">
        <f>INDEX(NoSettings!$C:$C,MATCH(EPS!$A638,NoSettings!$A:$A,0))</f>
        <v>997624000</v>
      </c>
      <c r="K638">
        <f>INDEX(GWP!$C$2:$C$13,MATCH(EPS!I638,GWP!$B$2:$B$13,0))</f>
        <v>0</v>
      </c>
      <c r="L638" s="4">
        <f t="shared" si="19"/>
        <v>0</v>
      </c>
    </row>
    <row r="639" spans="1:12" hidden="1">
      <c r="A639" t="s">
        <v>657</v>
      </c>
      <c r="B639" t="s">
        <v>1</v>
      </c>
      <c r="C639" t="s">
        <v>1717</v>
      </c>
      <c r="D639" t="s">
        <v>1711</v>
      </c>
      <c r="E639" t="s">
        <v>1704</v>
      </c>
      <c r="F639" t="s">
        <v>1749</v>
      </c>
      <c r="H639" t="str">
        <f>INDEX('Vensim Variables'!$B:$B,MATCH(EPS!$B639,'Vensim Variables'!$A:$A,0))</f>
        <v>g pollutant</v>
      </c>
      <c r="I639" t="str">
        <f t="shared" si="18"/>
        <v>BC</v>
      </c>
      <c r="J639">
        <f>INDEX(NoSettings!$C:$C,MATCH(EPS!$A639,NoSettings!$A:$A,0))</f>
        <v>0</v>
      </c>
      <c r="K639">
        <f>INDEX(GWP!$C$2:$C$13,MATCH(EPS!I639,GWP!$B$2:$B$13,0))</f>
        <v>0</v>
      </c>
      <c r="L639" s="4">
        <f t="shared" si="19"/>
        <v>0</v>
      </c>
    </row>
    <row r="640" spans="1:12" hidden="1">
      <c r="A640" t="s">
        <v>658</v>
      </c>
      <c r="B640" t="s">
        <v>1</v>
      </c>
      <c r="C640" t="s">
        <v>1717</v>
      </c>
      <c r="D640" t="s">
        <v>1711</v>
      </c>
      <c r="E640" t="s">
        <v>1704</v>
      </c>
      <c r="F640" t="s">
        <v>1750</v>
      </c>
      <c r="H640" t="str">
        <f>INDEX('Vensim Variables'!$B:$B,MATCH(EPS!$B640,'Vensim Variables'!$A:$A,0))</f>
        <v>g pollutant</v>
      </c>
      <c r="I640" t="str">
        <f t="shared" si="18"/>
        <v>BC</v>
      </c>
      <c r="J640">
        <f>INDEX(NoSettings!$C:$C,MATCH(EPS!$A640,NoSettings!$A:$A,0))</f>
        <v>0</v>
      </c>
      <c r="K640">
        <f>INDEX(GWP!$C$2:$C$13,MATCH(EPS!I640,GWP!$B$2:$B$13,0))</f>
        <v>0</v>
      </c>
      <c r="L640" s="4">
        <f t="shared" si="19"/>
        <v>0</v>
      </c>
    </row>
    <row r="641" spans="1:12" hidden="1">
      <c r="A641" t="s">
        <v>659</v>
      </c>
      <c r="B641" t="s">
        <v>1</v>
      </c>
      <c r="C641" t="s">
        <v>1717</v>
      </c>
      <c r="D641" t="s">
        <v>1711</v>
      </c>
      <c r="E641" t="s">
        <v>1704</v>
      </c>
      <c r="F641" t="s">
        <v>1751</v>
      </c>
      <c r="H641" t="str">
        <f>INDEX('Vensim Variables'!$B:$B,MATCH(EPS!$B641,'Vensim Variables'!$A:$A,0))</f>
        <v>g pollutant</v>
      </c>
      <c r="I641" t="str">
        <f t="shared" si="18"/>
        <v>BC</v>
      </c>
      <c r="J641">
        <f>INDEX(NoSettings!$C:$C,MATCH(EPS!$A641,NoSettings!$A:$A,0))</f>
        <v>0</v>
      </c>
      <c r="K641">
        <f>INDEX(GWP!$C$2:$C$13,MATCH(EPS!I641,GWP!$B$2:$B$13,0))</f>
        <v>0</v>
      </c>
      <c r="L641" s="4">
        <f t="shared" si="19"/>
        <v>0</v>
      </c>
    </row>
    <row r="642" spans="1:12" hidden="1">
      <c r="A642" t="s">
        <v>660</v>
      </c>
      <c r="B642" t="s">
        <v>1</v>
      </c>
      <c r="C642" t="s">
        <v>1717</v>
      </c>
      <c r="D642" t="s">
        <v>1712</v>
      </c>
      <c r="E642" t="s">
        <v>1703</v>
      </c>
      <c r="F642" t="s">
        <v>1742</v>
      </c>
      <c r="H642" t="str">
        <f>INDEX('Vensim Variables'!$B:$B,MATCH(EPS!$B642,'Vensim Variables'!$A:$A,0))</f>
        <v>g pollutant</v>
      </c>
      <c r="I642" t="str">
        <f t="shared" si="18"/>
        <v>OC</v>
      </c>
      <c r="J642">
        <f>INDEX(NoSettings!$C:$C,MATCH(EPS!$A642,NoSettings!$A:$A,0))</f>
        <v>0</v>
      </c>
      <c r="K642">
        <f>INDEX(GWP!$C$2:$C$13,MATCH(EPS!I642,GWP!$B$2:$B$13,0))</f>
        <v>0</v>
      </c>
      <c r="L642" s="4">
        <f t="shared" si="19"/>
        <v>0</v>
      </c>
    </row>
    <row r="643" spans="1:12" hidden="1">
      <c r="A643" t="s">
        <v>661</v>
      </c>
      <c r="B643" t="s">
        <v>1</v>
      </c>
      <c r="C643" t="s">
        <v>1717</v>
      </c>
      <c r="D643" t="s">
        <v>1712</v>
      </c>
      <c r="E643" t="s">
        <v>1703</v>
      </c>
      <c r="F643" t="s">
        <v>1743</v>
      </c>
      <c r="H643" t="str">
        <f>INDEX('Vensim Variables'!$B:$B,MATCH(EPS!$B643,'Vensim Variables'!$A:$A,0))</f>
        <v>g pollutant</v>
      </c>
      <c r="I643" t="str">
        <f t="shared" ref="I643:I706" si="20">IF(OR(C643="CO2",C643="CH4",C643="N2O",C643="F gases",C643="VOC",C643="CO",C643="NOx",C643="PM10",C643="PM25",C643="SOx",C643="BC",C643="OC"),C643,IF(OR(D643="CO2",D643="CH4",D643="N2O",D643="F gases",D643="VOC",D643="CO",D643="NOx",D643="PM10",D643="PM25",D643="SOx",D643="BC",D643="OC"),D643,IF(OR(E643="CO2",E643="CH4",E643="N2O",E643="F gases",E643="VOC",E643="CO",E643="NOx",E643="PM10",E643="PM25",E643="SOx",E643="BC",E643="OC"),E643,"NA")))</f>
        <v>OC</v>
      </c>
      <c r="J643">
        <f>INDEX(NoSettings!$C:$C,MATCH(EPS!$A643,NoSettings!$A:$A,0))</f>
        <v>0</v>
      </c>
      <c r="K643">
        <f>INDEX(GWP!$C$2:$C$13,MATCH(EPS!I643,GWP!$B$2:$B$13,0))</f>
        <v>0</v>
      </c>
      <c r="L643" s="4">
        <f t="shared" ref="L643:L706" si="21">IF(H643="g pollutant",K643*J643/10^12,IF(H643="MMTCO2e",J643,IF(H643="MWh",J643,0)))</f>
        <v>0</v>
      </c>
    </row>
    <row r="644" spans="1:12" hidden="1">
      <c r="A644" t="s">
        <v>662</v>
      </c>
      <c r="B644" t="s">
        <v>1</v>
      </c>
      <c r="C644" t="s">
        <v>1717</v>
      </c>
      <c r="D644" t="s">
        <v>1712</v>
      </c>
      <c r="E644" t="s">
        <v>1703</v>
      </c>
      <c r="F644" t="s">
        <v>1744</v>
      </c>
      <c r="H644" t="str">
        <f>INDEX('Vensim Variables'!$B:$B,MATCH(EPS!$B644,'Vensim Variables'!$A:$A,0))</f>
        <v>g pollutant</v>
      </c>
      <c r="I644" t="str">
        <f t="shared" si="20"/>
        <v>OC</v>
      </c>
      <c r="J644">
        <f>INDEX(NoSettings!$C:$C,MATCH(EPS!$A644,NoSettings!$A:$A,0))</f>
        <v>0</v>
      </c>
      <c r="K644">
        <f>INDEX(GWP!$C$2:$C$13,MATCH(EPS!I644,GWP!$B$2:$B$13,0))</f>
        <v>0</v>
      </c>
      <c r="L644" s="4">
        <f t="shared" si="21"/>
        <v>0</v>
      </c>
    </row>
    <row r="645" spans="1:12" hidden="1">
      <c r="A645" t="s">
        <v>663</v>
      </c>
      <c r="B645" t="s">
        <v>1</v>
      </c>
      <c r="C645" t="s">
        <v>1717</v>
      </c>
      <c r="D645" t="s">
        <v>1712</v>
      </c>
      <c r="E645" t="s">
        <v>1703</v>
      </c>
      <c r="F645" t="s">
        <v>1745</v>
      </c>
      <c r="H645" t="str">
        <f>INDEX('Vensim Variables'!$B:$B,MATCH(EPS!$B645,'Vensim Variables'!$A:$A,0))</f>
        <v>g pollutant</v>
      </c>
      <c r="I645" t="str">
        <f t="shared" si="20"/>
        <v>OC</v>
      </c>
      <c r="J645">
        <f>INDEX(NoSettings!$C:$C,MATCH(EPS!$A645,NoSettings!$A:$A,0))</f>
        <v>0</v>
      </c>
      <c r="K645">
        <f>INDEX(GWP!$C$2:$C$13,MATCH(EPS!I645,GWP!$B$2:$B$13,0))</f>
        <v>0</v>
      </c>
      <c r="L645" s="4">
        <f t="shared" si="21"/>
        <v>0</v>
      </c>
    </row>
    <row r="646" spans="1:12" hidden="1">
      <c r="A646" t="s">
        <v>664</v>
      </c>
      <c r="B646" t="s">
        <v>1</v>
      </c>
      <c r="C646" t="s">
        <v>1717</v>
      </c>
      <c r="D646" t="s">
        <v>1712</v>
      </c>
      <c r="E646" t="s">
        <v>1703</v>
      </c>
      <c r="F646" t="s">
        <v>1746</v>
      </c>
      <c r="H646" t="str">
        <f>INDEX('Vensim Variables'!$B:$B,MATCH(EPS!$B646,'Vensim Variables'!$A:$A,0))</f>
        <v>g pollutant</v>
      </c>
      <c r="I646" t="str">
        <f t="shared" si="20"/>
        <v>OC</v>
      </c>
      <c r="J646">
        <f>INDEX(NoSettings!$C:$C,MATCH(EPS!$A646,NoSettings!$A:$A,0))</f>
        <v>0</v>
      </c>
      <c r="K646">
        <f>INDEX(GWP!$C$2:$C$13,MATCH(EPS!I646,GWP!$B$2:$B$13,0))</f>
        <v>0</v>
      </c>
      <c r="L646" s="4">
        <f t="shared" si="21"/>
        <v>0</v>
      </c>
    </row>
    <row r="647" spans="1:12" hidden="1">
      <c r="A647" t="s">
        <v>665</v>
      </c>
      <c r="B647" t="s">
        <v>1</v>
      </c>
      <c r="C647" t="s">
        <v>1717</v>
      </c>
      <c r="D647" t="s">
        <v>1712</v>
      </c>
      <c r="E647" t="s">
        <v>1703</v>
      </c>
      <c r="F647" t="s">
        <v>1747</v>
      </c>
      <c r="H647" t="str">
        <f>INDEX('Vensim Variables'!$B:$B,MATCH(EPS!$B647,'Vensim Variables'!$A:$A,0))</f>
        <v>g pollutant</v>
      </c>
      <c r="I647" t="str">
        <f t="shared" si="20"/>
        <v>OC</v>
      </c>
      <c r="J647">
        <f>INDEX(NoSettings!$C:$C,MATCH(EPS!$A647,NoSettings!$A:$A,0))</f>
        <v>0</v>
      </c>
      <c r="K647">
        <f>INDEX(GWP!$C$2:$C$13,MATCH(EPS!I647,GWP!$B$2:$B$13,0))</f>
        <v>0</v>
      </c>
      <c r="L647" s="4">
        <f t="shared" si="21"/>
        <v>0</v>
      </c>
    </row>
    <row r="648" spans="1:12" hidden="1">
      <c r="A648" t="s">
        <v>666</v>
      </c>
      <c r="B648" t="s">
        <v>1</v>
      </c>
      <c r="C648" t="s">
        <v>1717</v>
      </c>
      <c r="D648" t="s">
        <v>1712</v>
      </c>
      <c r="E648" t="s">
        <v>1703</v>
      </c>
      <c r="F648" t="s">
        <v>1748</v>
      </c>
      <c r="H648" t="str">
        <f>INDEX('Vensim Variables'!$B:$B,MATCH(EPS!$B648,'Vensim Variables'!$A:$A,0))</f>
        <v>g pollutant</v>
      </c>
      <c r="I648" t="str">
        <f t="shared" si="20"/>
        <v>OC</v>
      </c>
      <c r="J648">
        <f>INDEX(NoSettings!$C:$C,MATCH(EPS!$A648,NoSettings!$A:$A,0))</f>
        <v>768373000</v>
      </c>
      <c r="K648">
        <f>INDEX(GWP!$C$2:$C$13,MATCH(EPS!I648,GWP!$B$2:$B$13,0))</f>
        <v>0</v>
      </c>
      <c r="L648" s="4">
        <f t="shared" si="21"/>
        <v>0</v>
      </c>
    </row>
    <row r="649" spans="1:12" hidden="1">
      <c r="A649" t="s">
        <v>667</v>
      </c>
      <c r="B649" t="s">
        <v>1</v>
      </c>
      <c r="C649" t="s">
        <v>1717</v>
      </c>
      <c r="D649" t="s">
        <v>1712</v>
      </c>
      <c r="E649" t="s">
        <v>1703</v>
      </c>
      <c r="F649" t="s">
        <v>1749</v>
      </c>
      <c r="H649" t="str">
        <f>INDEX('Vensim Variables'!$B:$B,MATCH(EPS!$B649,'Vensim Variables'!$A:$A,0))</f>
        <v>g pollutant</v>
      </c>
      <c r="I649" t="str">
        <f t="shared" si="20"/>
        <v>OC</v>
      </c>
      <c r="J649">
        <f>INDEX(NoSettings!$C:$C,MATCH(EPS!$A649,NoSettings!$A:$A,0))</f>
        <v>0</v>
      </c>
      <c r="K649">
        <f>INDEX(GWP!$C$2:$C$13,MATCH(EPS!I649,GWP!$B$2:$B$13,0))</f>
        <v>0</v>
      </c>
      <c r="L649" s="4">
        <f t="shared" si="21"/>
        <v>0</v>
      </c>
    </row>
    <row r="650" spans="1:12" hidden="1">
      <c r="A650" t="s">
        <v>668</v>
      </c>
      <c r="B650" t="s">
        <v>1</v>
      </c>
      <c r="C650" t="s">
        <v>1717</v>
      </c>
      <c r="D650" t="s">
        <v>1712</v>
      </c>
      <c r="E650" t="s">
        <v>1703</v>
      </c>
      <c r="F650" t="s">
        <v>1750</v>
      </c>
      <c r="H650" t="str">
        <f>INDEX('Vensim Variables'!$B:$B,MATCH(EPS!$B650,'Vensim Variables'!$A:$A,0))</f>
        <v>g pollutant</v>
      </c>
      <c r="I650" t="str">
        <f t="shared" si="20"/>
        <v>OC</v>
      </c>
      <c r="J650">
        <f>INDEX(NoSettings!$C:$C,MATCH(EPS!$A650,NoSettings!$A:$A,0))</f>
        <v>0</v>
      </c>
      <c r="K650">
        <f>INDEX(GWP!$C$2:$C$13,MATCH(EPS!I650,GWP!$B$2:$B$13,0))</f>
        <v>0</v>
      </c>
      <c r="L650" s="4">
        <f t="shared" si="21"/>
        <v>0</v>
      </c>
    </row>
    <row r="651" spans="1:12" hidden="1">
      <c r="A651" t="s">
        <v>669</v>
      </c>
      <c r="B651" t="s">
        <v>1</v>
      </c>
      <c r="C651" t="s">
        <v>1717</v>
      </c>
      <c r="D651" t="s">
        <v>1712</v>
      </c>
      <c r="E651" t="s">
        <v>1703</v>
      </c>
      <c r="F651" t="s">
        <v>1751</v>
      </c>
      <c r="H651" t="str">
        <f>INDEX('Vensim Variables'!$B:$B,MATCH(EPS!$B651,'Vensim Variables'!$A:$A,0))</f>
        <v>g pollutant</v>
      </c>
      <c r="I651" t="str">
        <f t="shared" si="20"/>
        <v>OC</v>
      </c>
      <c r="J651">
        <f>INDEX(NoSettings!$C:$C,MATCH(EPS!$A651,NoSettings!$A:$A,0))</f>
        <v>0</v>
      </c>
      <c r="K651">
        <f>INDEX(GWP!$C$2:$C$13,MATCH(EPS!I651,GWP!$B$2:$B$13,0))</f>
        <v>0</v>
      </c>
      <c r="L651" s="4">
        <f t="shared" si="21"/>
        <v>0</v>
      </c>
    </row>
    <row r="652" spans="1:12" hidden="1">
      <c r="A652" t="s">
        <v>670</v>
      </c>
      <c r="B652" t="s">
        <v>1</v>
      </c>
      <c r="C652" t="s">
        <v>1717</v>
      </c>
      <c r="D652" t="s">
        <v>1712</v>
      </c>
      <c r="E652" t="s">
        <v>1704</v>
      </c>
      <c r="F652" t="s">
        <v>1742</v>
      </c>
      <c r="H652" t="str">
        <f>INDEX('Vensim Variables'!$B:$B,MATCH(EPS!$B652,'Vensim Variables'!$A:$A,0))</f>
        <v>g pollutant</v>
      </c>
      <c r="I652" t="str">
        <f t="shared" si="20"/>
        <v>OC</v>
      </c>
      <c r="J652">
        <f>INDEX(NoSettings!$C:$C,MATCH(EPS!$A652,NoSettings!$A:$A,0))</f>
        <v>0</v>
      </c>
      <c r="K652">
        <f>INDEX(GWP!$C$2:$C$13,MATCH(EPS!I652,GWP!$B$2:$B$13,0))</f>
        <v>0</v>
      </c>
      <c r="L652" s="4">
        <f t="shared" si="21"/>
        <v>0</v>
      </c>
    </row>
    <row r="653" spans="1:12" hidden="1">
      <c r="A653" t="s">
        <v>671</v>
      </c>
      <c r="B653" t="s">
        <v>1</v>
      </c>
      <c r="C653" t="s">
        <v>1717</v>
      </c>
      <c r="D653" t="s">
        <v>1712</v>
      </c>
      <c r="E653" t="s">
        <v>1704</v>
      </c>
      <c r="F653" t="s">
        <v>1743</v>
      </c>
      <c r="H653" t="str">
        <f>INDEX('Vensim Variables'!$B:$B,MATCH(EPS!$B653,'Vensim Variables'!$A:$A,0))</f>
        <v>g pollutant</v>
      </c>
      <c r="I653" t="str">
        <f t="shared" si="20"/>
        <v>OC</v>
      </c>
      <c r="J653">
        <f>INDEX(NoSettings!$C:$C,MATCH(EPS!$A653,NoSettings!$A:$A,0))</f>
        <v>0</v>
      </c>
      <c r="K653">
        <f>INDEX(GWP!$C$2:$C$13,MATCH(EPS!I653,GWP!$B$2:$B$13,0))</f>
        <v>0</v>
      </c>
      <c r="L653" s="4">
        <f t="shared" si="21"/>
        <v>0</v>
      </c>
    </row>
    <row r="654" spans="1:12" hidden="1">
      <c r="A654" t="s">
        <v>672</v>
      </c>
      <c r="B654" t="s">
        <v>1</v>
      </c>
      <c r="C654" t="s">
        <v>1717</v>
      </c>
      <c r="D654" t="s">
        <v>1712</v>
      </c>
      <c r="E654" t="s">
        <v>1704</v>
      </c>
      <c r="F654" t="s">
        <v>1744</v>
      </c>
      <c r="H654" t="str">
        <f>INDEX('Vensim Variables'!$B:$B,MATCH(EPS!$B654,'Vensim Variables'!$A:$A,0))</f>
        <v>g pollutant</v>
      </c>
      <c r="I654" t="str">
        <f t="shared" si="20"/>
        <v>OC</v>
      </c>
      <c r="J654">
        <f>INDEX(NoSettings!$C:$C,MATCH(EPS!$A654,NoSettings!$A:$A,0))</f>
        <v>0</v>
      </c>
      <c r="K654">
        <f>INDEX(GWP!$C$2:$C$13,MATCH(EPS!I654,GWP!$B$2:$B$13,0))</f>
        <v>0</v>
      </c>
      <c r="L654" s="4">
        <f t="shared" si="21"/>
        <v>0</v>
      </c>
    </row>
    <row r="655" spans="1:12" hidden="1">
      <c r="A655" t="s">
        <v>673</v>
      </c>
      <c r="B655" t="s">
        <v>1</v>
      </c>
      <c r="C655" t="s">
        <v>1717</v>
      </c>
      <c r="D655" t="s">
        <v>1712</v>
      </c>
      <c r="E655" t="s">
        <v>1704</v>
      </c>
      <c r="F655" t="s">
        <v>1745</v>
      </c>
      <c r="H655" t="str">
        <f>INDEX('Vensim Variables'!$B:$B,MATCH(EPS!$B655,'Vensim Variables'!$A:$A,0))</f>
        <v>g pollutant</v>
      </c>
      <c r="I655" t="str">
        <f t="shared" si="20"/>
        <v>OC</v>
      </c>
      <c r="J655">
        <f>INDEX(NoSettings!$C:$C,MATCH(EPS!$A655,NoSettings!$A:$A,0))</f>
        <v>0</v>
      </c>
      <c r="K655">
        <f>INDEX(GWP!$C$2:$C$13,MATCH(EPS!I655,GWP!$B$2:$B$13,0))</f>
        <v>0</v>
      </c>
      <c r="L655" s="4">
        <f t="shared" si="21"/>
        <v>0</v>
      </c>
    </row>
    <row r="656" spans="1:12" hidden="1">
      <c r="A656" t="s">
        <v>674</v>
      </c>
      <c r="B656" t="s">
        <v>1</v>
      </c>
      <c r="C656" t="s">
        <v>1717</v>
      </c>
      <c r="D656" t="s">
        <v>1712</v>
      </c>
      <c r="E656" t="s">
        <v>1704</v>
      </c>
      <c r="F656" t="s">
        <v>1746</v>
      </c>
      <c r="H656" t="str">
        <f>INDEX('Vensim Variables'!$B:$B,MATCH(EPS!$B656,'Vensim Variables'!$A:$A,0))</f>
        <v>g pollutant</v>
      </c>
      <c r="I656" t="str">
        <f t="shared" si="20"/>
        <v>OC</v>
      </c>
      <c r="J656">
        <f>INDEX(NoSettings!$C:$C,MATCH(EPS!$A656,NoSettings!$A:$A,0))</f>
        <v>0</v>
      </c>
      <c r="K656">
        <f>INDEX(GWP!$C$2:$C$13,MATCH(EPS!I656,GWP!$B$2:$B$13,0))</f>
        <v>0</v>
      </c>
      <c r="L656" s="4">
        <f t="shared" si="21"/>
        <v>0</v>
      </c>
    </row>
    <row r="657" spans="1:12" hidden="1">
      <c r="A657" t="s">
        <v>675</v>
      </c>
      <c r="B657" t="s">
        <v>1</v>
      </c>
      <c r="C657" t="s">
        <v>1717</v>
      </c>
      <c r="D657" t="s">
        <v>1712</v>
      </c>
      <c r="E657" t="s">
        <v>1704</v>
      </c>
      <c r="F657" t="s">
        <v>1747</v>
      </c>
      <c r="H657" t="str">
        <f>INDEX('Vensim Variables'!$B:$B,MATCH(EPS!$B657,'Vensim Variables'!$A:$A,0))</f>
        <v>g pollutant</v>
      </c>
      <c r="I657" t="str">
        <f t="shared" si="20"/>
        <v>OC</v>
      </c>
      <c r="J657">
        <f>INDEX(NoSettings!$C:$C,MATCH(EPS!$A657,NoSettings!$A:$A,0))</f>
        <v>0</v>
      </c>
      <c r="K657">
        <f>INDEX(GWP!$C$2:$C$13,MATCH(EPS!I657,GWP!$B$2:$B$13,0))</f>
        <v>0</v>
      </c>
      <c r="L657" s="4">
        <f t="shared" si="21"/>
        <v>0</v>
      </c>
    </row>
    <row r="658" spans="1:12" hidden="1">
      <c r="A658" t="s">
        <v>676</v>
      </c>
      <c r="B658" t="s">
        <v>1</v>
      </c>
      <c r="C658" t="s">
        <v>1717</v>
      </c>
      <c r="D658" t="s">
        <v>1712</v>
      </c>
      <c r="E658" t="s">
        <v>1704</v>
      </c>
      <c r="F658" t="s">
        <v>1748</v>
      </c>
      <c r="H658" t="str">
        <f>INDEX('Vensim Variables'!$B:$B,MATCH(EPS!$B658,'Vensim Variables'!$A:$A,0))</f>
        <v>g pollutant</v>
      </c>
      <c r="I658" t="str">
        <f t="shared" si="20"/>
        <v>OC</v>
      </c>
      <c r="J658">
        <f>INDEX(NoSettings!$C:$C,MATCH(EPS!$A658,NoSettings!$A:$A,0))</f>
        <v>501392000</v>
      </c>
      <c r="K658">
        <f>INDEX(GWP!$C$2:$C$13,MATCH(EPS!I658,GWP!$B$2:$B$13,0))</f>
        <v>0</v>
      </c>
      <c r="L658" s="4">
        <f t="shared" si="21"/>
        <v>0</v>
      </c>
    </row>
    <row r="659" spans="1:12" hidden="1">
      <c r="A659" t="s">
        <v>677</v>
      </c>
      <c r="B659" t="s">
        <v>1</v>
      </c>
      <c r="C659" t="s">
        <v>1717</v>
      </c>
      <c r="D659" t="s">
        <v>1712</v>
      </c>
      <c r="E659" t="s">
        <v>1704</v>
      </c>
      <c r="F659" t="s">
        <v>1749</v>
      </c>
      <c r="H659" t="str">
        <f>INDEX('Vensim Variables'!$B:$B,MATCH(EPS!$B659,'Vensim Variables'!$A:$A,0))</f>
        <v>g pollutant</v>
      </c>
      <c r="I659" t="str">
        <f t="shared" si="20"/>
        <v>OC</v>
      </c>
      <c r="J659">
        <f>INDEX(NoSettings!$C:$C,MATCH(EPS!$A659,NoSettings!$A:$A,0))</f>
        <v>0</v>
      </c>
      <c r="K659">
        <f>INDEX(GWP!$C$2:$C$13,MATCH(EPS!I659,GWP!$B$2:$B$13,0))</f>
        <v>0</v>
      </c>
      <c r="L659" s="4">
        <f t="shared" si="21"/>
        <v>0</v>
      </c>
    </row>
    <row r="660" spans="1:12" hidden="1">
      <c r="A660" t="s">
        <v>678</v>
      </c>
      <c r="B660" t="s">
        <v>1</v>
      </c>
      <c r="C660" t="s">
        <v>1717</v>
      </c>
      <c r="D660" t="s">
        <v>1712</v>
      </c>
      <c r="E660" t="s">
        <v>1704</v>
      </c>
      <c r="F660" t="s">
        <v>1750</v>
      </c>
      <c r="H660" t="str">
        <f>INDEX('Vensim Variables'!$B:$B,MATCH(EPS!$B660,'Vensim Variables'!$A:$A,0))</f>
        <v>g pollutant</v>
      </c>
      <c r="I660" t="str">
        <f t="shared" si="20"/>
        <v>OC</v>
      </c>
      <c r="J660">
        <f>INDEX(NoSettings!$C:$C,MATCH(EPS!$A660,NoSettings!$A:$A,0))</f>
        <v>0</v>
      </c>
      <c r="K660">
        <f>INDEX(GWP!$C$2:$C$13,MATCH(EPS!I660,GWP!$B$2:$B$13,0))</f>
        <v>0</v>
      </c>
      <c r="L660" s="4">
        <f t="shared" si="21"/>
        <v>0</v>
      </c>
    </row>
    <row r="661" spans="1:12" hidden="1">
      <c r="A661" t="s">
        <v>679</v>
      </c>
      <c r="B661" t="s">
        <v>1</v>
      </c>
      <c r="C661" t="s">
        <v>1717</v>
      </c>
      <c r="D661" t="s">
        <v>1712</v>
      </c>
      <c r="E661" t="s">
        <v>1704</v>
      </c>
      <c r="F661" t="s">
        <v>1751</v>
      </c>
      <c r="H661" t="str">
        <f>INDEX('Vensim Variables'!$B:$B,MATCH(EPS!$B661,'Vensim Variables'!$A:$A,0))</f>
        <v>g pollutant</v>
      </c>
      <c r="I661" t="str">
        <f t="shared" si="20"/>
        <v>OC</v>
      </c>
      <c r="J661">
        <f>INDEX(NoSettings!$C:$C,MATCH(EPS!$A661,NoSettings!$A:$A,0))</f>
        <v>0</v>
      </c>
      <c r="K661">
        <f>INDEX(GWP!$C$2:$C$13,MATCH(EPS!I661,GWP!$B$2:$B$13,0))</f>
        <v>0</v>
      </c>
      <c r="L661" s="4">
        <f t="shared" si="21"/>
        <v>0</v>
      </c>
    </row>
    <row r="662" spans="1:12" hidden="1">
      <c r="A662" t="s">
        <v>680</v>
      </c>
      <c r="B662" t="s">
        <v>1</v>
      </c>
      <c r="C662" t="s">
        <v>1717</v>
      </c>
      <c r="D662" t="s">
        <v>1713</v>
      </c>
      <c r="E662" t="s">
        <v>1703</v>
      </c>
      <c r="F662" t="s">
        <v>1742</v>
      </c>
      <c r="H662" t="str">
        <f>INDEX('Vensim Variables'!$B:$B,MATCH(EPS!$B662,'Vensim Variables'!$A:$A,0))</f>
        <v>g pollutant</v>
      </c>
      <c r="I662" t="str">
        <f t="shared" si="20"/>
        <v>CH4</v>
      </c>
      <c r="J662">
        <f>INDEX(NoSettings!$C:$C,MATCH(EPS!$A662,NoSettings!$A:$A,0))</f>
        <v>0</v>
      </c>
      <c r="K662">
        <f>INDEX(GWP!$C$2:$C$13,MATCH(EPS!I662,GWP!$B$2:$B$13,0))</f>
        <v>28</v>
      </c>
      <c r="L662" s="4">
        <f t="shared" si="21"/>
        <v>0</v>
      </c>
    </row>
    <row r="663" spans="1:12" hidden="1">
      <c r="A663" t="s">
        <v>681</v>
      </c>
      <c r="B663" t="s">
        <v>1</v>
      </c>
      <c r="C663" t="s">
        <v>1717</v>
      </c>
      <c r="D663" t="s">
        <v>1713</v>
      </c>
      <c r="E663" t="s">
        <v>1703</v>
      </c>
      <c r="F663" t="s">
        <v>1743</v>
      </c>
      <c r="H663" t="str">
        <f>INDEX('Vensim Variables'!$B:$B,MATCH(EPS!$B663,'Vensim Variables'!$A:$A,0))</f>
        <v>g pollutant</v>
      </c>
      <c r="I663" t="str">
        <f t="shared" si="20"/>
        <v>CH4</v>
      </c>
      <c r="J663">
        <f>INDEX(NoSettings!$C:$C,MATCH(EPS!$A663,NoSettings!$A:$A,0))</f>
        <v>0</v>
      </c>
      <c r="K663">
        <f>INDEX(GWP!$C$2:$C$13,MATCH(EPS!I663,GWP!$B$2:$B$13,0))</f>
        <v>28</v>
      </c>
      <c r="L663" s="4">
        <f t="shared" si="21"/>
        <v>0</v>
      </c>
    </row>
    <row r="664" spans="1:12" hidden="1">
      <c r="A664" t="s">
        <v>682</v>
      </c>
      <c r="B664" t="s">
        <v>1</v>
      </c>
      <c r="C664" t="s">
        <v>1717</v>
      </c>
      <c r="D664" t="s">
        <v>1713</v>
      </c>
      <c r="E664" t="s">
        <v>1703</v>
      </c>
      <c r="F664" t="s">
        <v>1744</v>
      </c>
      <c r="H664" t="str">
        <f>INDEX('Vensim Variables'!$B:$B,MATCH(EPS!$B664,'Vensim Variables'!$A:$A,0))</f>
        <v>g pollutant</v>
      </c>
      <c r="I664" t="str">
        <f t="shared" si="20"/>
        <v>CH4</v>
      </c>
      <c r="J664">
        <f>INDEX(NoSettings!$C:$C,MATCH(EPS!$A664,NoSettings!$A:$A,0))</f>
        <v>0</v>
      </c>
      <c r="K664">
        <f>INDEX(GWP!$C$2:$C$13,MATCH(EPS!I664,GWP!$B$2:$B$13,0))</f>
        <v>28</v>
      </c>
      <c r="L664" s="4">
        <f t="shared" si="21"/>
        <v>0</v>
      </c>
    </row>
    <row r="665" spans="1:12" hidden="1">
      <c r="A665" t="s">
        <v>683</v>
      </c>
      <c r="B665" t="s">
        <v>1</v>
      </c>
      <c r="C665" t="s">
        <v>1717</v>
      </c>
      <c r="D665" t="s">
        <v>1713</v>
      </c>
      <c r="E665" t="s">
        <v>1703</v>
      </c>
      <c r="F665" t="s">
        <v>1745</v>
      </c>
      <c r="H665" t="str">
        <f>INDEX('Vensim Variables'!$B:$B,MATCH(EPS!$B665,'Vensim Variables'!$A:$A,0))</f>
        <v>g pollutant</v>
      </c>
      <c r="I665" t="str">
        <f t="shared" si="20"/>
        <v>CH4</v>
      </c>
      <c r="J665">
        <f>INDEX(NoSettings!$C:$C,MATCH(EPS!$A665,NoSettings!$A:$A,0))</f>
        <v>0</v>
      </c>
      <c r="K665">
        <f>INDEX(GWP!$C$2:$C$13,MATCH(EPS!I665,GWP!$B$2:$B$13,0))</f>
        <v>28</v>
      </c>
      <c r="L665" s="4">
        <f t="shared" si="21"/>
        <v>0</v>
      </c>
    </row>
    <row r="666" spans="1:12" hidden="1">
      <c r="A666" t="s">
        <v>684</v>
      </c>
      <c r="B666" t="s">
        <v>1</v>
      </c>
      <c r="C666" t="s">
        <v>1717</v>
      </c>
      <c r="D666" t="s">
        <v>1713</v>
      </c>
      <c r="E666" t="s">
        <v>1703</v>
      </c>
      <c r="F666" t="s">
        <v>1746</v>
      </c>
      <c r="H666" t="str">
        <f>INDEX('Vensim Variables'!$B:$B,MATCH(EPS!$B666,'Vensim Variables'!$A:$A,0))</f>
        <v>g pollutant</v>
      </c>
      <c r="I666" t="str">
        <f t="shared" si="20"/>
        <v>CH4</v>
      </c>
      <c r="J666">
        <f>INDEX(NoSettings!$C:$C,MATCH(EPS!$A666,NoSettings!$A:$A,0))</f>
        <v>0</v>
      </c>
      <c r="K666">
        <f>INDEX(GWP!$C$2:$C$13,MATCH(EPS!I666,GWP!$B$2:$B$13,0))</f>
        <v>28</v>
      </c>
      <c r="L666" s="4">
        <f t="shared" si="21"/>
        <v>0</v>
      </c>
    </row>
    <row r="667" spans="1:12" hidden="1">
      <c r="A667" t="s">
        <v>685</v>
      </c>
      <c r="B667" t="s">
        <v>1</v>
      </c>
      <c r="C667" t="s">
        <v>1717</v>
      </c>
      <c r="D667" t="s">
        <v>1713</v>
      </c>
      <c r="E667" t="s">
        <v>1703</v>
      </c>
      <c r="F667" t="s">
        <v>1747</v>
      </c>
      <c r="H667" t="str">
        <f>INDEX('Vensim Variables'!$B:$B,MATCH(EPS!$B667,'Vensim Variables'!$A:$A,0))</f>
        <v>g pollutant</v>
      </c>
      <c r="I667" t="str">
        <f t="shared" si="20"/>
        <v>CH4</v>
      </c>
      <c r="J667">
        <f>INDEX(NoSettings!$C:$C,MATCH(EPS!$A667,NoSettings!$A:$A,0))</f>
        <v>0</v>
      </c>
      <c r="K667">
        <f>INDEX(GWP!$C$2:$C$13,MATCH(EPS!I667,GWP!$B$2:$B$13,0))</f>
        <v>28</v>
      </c>
      <c r="L667" s="4">
        <f t="shared" si="21"/>
        <v>0</v>
      </c>
    </row>
    <row r="668" spans="1:12" hidden="1">
      <c r="A668" t="s">
        <v>686</v>
      </c>
      <c r="B668" t="s">
        <v>1</v>
      </c>
      <c r="C668" t="s">
        <v>1717</v>
      </c>
      <c r="D668" t="s">
        <v>1713</v>
      </c>
      <c r="E668" t="s">
        <v>1703</v>
      </c>
      <c r="F668" t="s">
        <v>1748</v>
      </c>
      <c r="H668" t="str">
        <f>INDEX('Vensim Variables'!$B:$B,MATCH(EPS!$B668,'Vensim Variables'!$A:$A,0))</f>
        <v>g pollutant</v>
      </c>
      <c r="I668" t="str">
        <f t="shared" si="20"/>
        <v>CH4</v>
      </c>
      <c r="J668">
        <f>INDEX(NoSettings!$C:$C,MATCH(EPS!$A668,NoSettings!$A:$A,0))</f>
        <v>3953890000</v>
      </c>
      <c r="K668">
        <f>INDEX(GWP!$C$2:$C$13,MATCH(EPS!I668,GWP!$B$2:$B$13,0))</f>
        <v>28</v>
      </c>
      <c r="L668" s="4">
        <f t="shared" si="21"/>
        <v>0.11070892</v>
      </c>
    </row>
    <row r="669" spans="1:12" hidden="1">
      <c r="A669" t="s">
        <v>687</v>
      </c>
      <c r="B669" t="s">
        <v>1</v>
      </c>
      <c r="C669" t="s">
        <v>1717</v>
      </c>
      <c r="D669" t="s">
        <v>1713</v>
      </c>
      <c r="E669" t="s">
        <v>1703</v>
      </c>
      <c r="F669" t="s">
        <v>1749</v>
      </c>
      <c r="H669" t="str">
        <f>INDEX('Vensim Variables'!$B:$B,MATCH(EPS!$B669,'Vensim Variables'!$A:$A,0))</f>
        <v>g pollutant</v>
      </c>
      <c r="I669" t="str">
        <f t="shared" si="20"/>
        <v>CH4</v>
      </c>
      <c r="J669">
        <f>INDEX(NoSettings!$C:$C,MATCH(EPS!$A669,NoSettings!$A:$A,0))</f>
        <v>0</v>
      </c>
      <c r="K669">
        <f>INDEX(GWP!$C$2:$C$13,MATCH(EPS!I669,GWP!$B$2:$B$13,0))</f>
        <v>28</v>
      </c>
      <c r="L669" s="4">
        <f t="shared" si="21"/>
        <v>0</v>
      </c>
    </row>
    <row r="670" spans="1:12" hidden="1">
      <c r="A670" t="s">
        <v>688</v>
      </c>
      <c r="B670" t="s">
        <v>1</v>
      </c>
      <c r="C670" t="s">
        <v>1717</v>
      </c>
      <c r="D670" t="s">
        <v>1713</v>
      </c>
      <c r="E670" t="s">
        <v>1703</v>
      </c>
      <c r="F670" t="s">
        <v>1750</v>
      </c>
      <c r="H670" t="str">
        <f>INDEX('Vensim Variables'!$B:$B,MATCH(EPS!$B670,'Vensim Variables'!$A:$A,0))</f>
        <v>g pollutant</v>
      </c>
      <c r="I670" t="str">
        <f t="shared" si="20"/>
        <v>CH4</v>
      </c>
      <c r="J670">
        <f>INDEX(NoSettings!$C:$C,MATCH(EPS!$A670,NoSettings!$A:$A,0))</f>
        <v>0</v>
      </c>
      <c r="K670">
        <f>INDEX(GWP!$C$2:$C$13,MATCH(EPS!I670,GWP!$B$2:$B$13,0))</f>
        <v>28</v>
      </c>
      <c r="L670" s="4">
        <f t="shared" si="21"/>
        <v>0</v>
      </c>
    </row>
    <row r="671" spans="1:12" hidden="1">
      <c r="A671" t="s">
        <v>689</v>
      </c>
      <c r="B671" t="s">
        <v>1</v>
      </c>
      <c r="C671" t="s">
        <v>1717</v>
      </c>
      <c r="D671" t="s">
        <v>1713</v>
      </c>
      <c r="E671" t="s">
        <v>1703</v>
      </c>
      <c r="F671" t="s">
        <v>1751</v>
      </c>
      <c r="H671" t="str">
        <f>INDEX('Vensim Variables'!$B:$B,MATCH(EPS!$B671,'Vensim Variables'!$A:$A,0))</f>
        <v>g pollutant</v>
      </c>
      <c r="I671" t="str">
        <f t="shared" si="20"/>
        <v>CH4</v>
      </c>
      <c r="J671">
        <f>INDEX(NoSettings!$C:$C,MATCH(EPS!$A671,NoSettings!$A:$A,0))</f>
        <v>0</v>
      </c>
      <c r="K671">
        <f>INDEX(GWP!$C$2:$C$13,MATCH(EPS!I671,GWP!$B$2:$B$13,0))</f>
        <v>28</v>
      </c>
      <c r="L671" s="4">
        <f t="shared" si="21"/>
        <v>0</v>
      </c>
    </row>
    <row r="672" spans="1:12" hidden="1">
      <c r="A672" t="s">
        <v>690</v>
      </c>
      <c r="B672" t="s">
        <v>1</v>
      </c>
      <c r="C672" t="s">
        <v>1717</v>
      </c>
      <c r="D672" t="s">
        <v>1713</v>
      </c>
      <c r="E672" t="s">
        <v>1704</v>
      </c>
      <c r="F672" t="s">
        <v>1742</v>
      </c>
      <c r="H672" t="str">
        <f>INDEX('Vensim Variables'!$B:$B,MATCH(EPS!$B672,'Vensim Variables'!$A:$A,0))</f>
        <v>g pollutant</v>
      </c>
      <c r="I672" t="str">
        <f t="shared" si="20"/>
        <v>CH4</v>
      </c>
      <c r="J672">
        <f>INDEX(NoSettings!$C:$C,MATCH(EPS!$A672,NoSettings!$A:$A,0))</f>
        <v>0</v>
      </c>
      <c r="K672">
        <f>INDEX(GWP!$C$2:$C$13,MATCH(EPS!I672,GWP!$B$2:$B$13,0))</f>
        <v>28</v>
      </c>
      <c r="L672" s="4">
        <f t="shared" si="21"/>
        <v>0</v>
      </c>
    </row>
    <row r="673" spans="1:12" hidden="1">
      <c r="A673" t="s">
        <v>691</v>
      </c>
      <c r="B673" t="s">
        <v>1</v>
      </c>
      <c r="C673" t="s">
        <v>1717</v>
      </c>
      <c r="D673" t="s">
        <v>1713</v>
      </c>
      <c r="E673" t="s">
        <v>1704</v>
      </c>
      <c r="F673" t="s">
        <v>1743</v>
      </c>
      <c r="H673" t="str">
        <f>INDEX('Vensim Variables'!$B:$B,MATCH(EPS!$B673,'Vensim Variables'!$A:$A,0))</f>
        <v>g pollutant</v>
      </c>
      <c r="I673" t="str">
        <f t="shared" si="20"/>
        <v>CH4</v>
      </c>
      <c r="J673">
        <f>INDEX(NoSettings!$C:$C,MATCH(EPS!$A673,NoSettings!$A:$A,0))</f>
        <v>0</v>
      </c>
      <c r="K673">
        <f>INDEX(GWP!$C$2:$C$13,MATCH(EPS!I673,GWP!$B$2:$B$13,0))</f>
        <v>28</v>
      </c>
      <c r="L673" s="4">
        <f t="shared" si="21"/>
        <v>0</v>
      </c>
    </row>
    <row r="674" spans="1:12" hidden="1">
      <c r="A674" t="s">
        <v>692</v>
      </c>
      <c r="B674" t="s">
        <v>1</v>
      </c>
      <c r="C674" t="s">
        <v>1717</v>
      </c>
      <c r="D674" t="s">
        <v>1713</v>
      </c>
      <c r="E674" t="s">
        <v>1704</v>
      </c>
      <c r="F674" t="s">
        <v>1744</v>
      </c>
      <c r="H674" t="str">
        <f>INDEX('Vensim Variables'!$B:$B,MATCH(EPS!$B674,'Vensim Variables'!$A:$A,0))</f>
        <v>g pollutant</v>
      </c>
      <c r="I674" t="str">
        <f t="shared" si="20"/>
        <v>CH4</v>
      </c>
      <c r="J674">
        <f>INDEX(NoSettings!$C:$C,MATCH(EPS!$A674,NoSettings!$A:$A,0))</f>
        <v>0</v>
      </c>
      <c r="K674">
        <f>INDEX(GWP!$C$2:$C$13,MATCH(EPS!I674,GWP!$B$2:$B$13,0))</f>
        <v>28</v>
      </c>
      <c r="L674" s="4">
        <f t="shared" si="21"/>
        <v>0</v>
      </c>
    </row>
    <row r="675" spans="1:12" hidden="1">
      <c r="A675" t="s">
        <v>693</v>
      </c>
      <c r="B675" t="s">
        <v>1</v>
      </c>
      <c r="C675" t="s">
        <v>1717</v>
      </c>
      <c r="D675" t="s">
        <v>1713</v>
      </c>
      <c r="E675" t="s">
        <v>1704</v>
      </c>
      <c r="F675" t="s">
        <v>1745</v>
      </c>
      <c r="H675" t="str">
        <f>INDEX('Vensim Variables'!$B:$B,MATCH(EPS!$B675,'Vensim Variables'!$A:$A,0))</f>
        <v>g pollutant</v>
      </c>
      <c r="I675" t="str">
        <f t="shared" si="20"/>
        <v>CH4</v>
      </c>
      <c r="J675">
        <f>INDEX(NoSettings!$C:$C,MATCH(EPS!$A675,NoSettings!$A:$A,0))</f>
        <v>0</v>
      </c>
      <c r="K675">
        <f>INDEX(GWP!$C$2:$C$13,MATCH(EPS!I675,GWP!$B$2:$B$13,0))</f>
        <v>28</v>
      </c>
      <c r="L675" s="4">
        <f t="shared" si="21"/>
        <v>0</v>
      </c>
    </row>
    <row r="676" spans="1:12" hidden="1">
      <c r="A676" t="s">
        <v>694</v>
      </c>
      <c r="B676" t="s">
        <v>1</v>
      </c>
      <c r="C676" t="s">
        <v>1717</v>
      </c>
      <c r="D676" t="s">
        <v>1713</v>
      </c>
      <c r="E676" t="s">
        <v>1704</v>
      </c>
      <c r="F676" t="s">
        <v>1746</v>
      </c>
      <c r="H676" t="str">
        <f>INDEX('Vensim Variables'!$B:$B,MATCH(EPS!$B676,'Vensim Variables'!$A:$A,0))</f>
        <v>g pollutant</v>
      </c>
      <c r="I676" t="str">
        <f t="shared" si="20"/>
        <v>CH4</v>
      </c>
      <c r="J676">
        <f>INDEX(NoSettings!$C:$C,MATCH(EPS!$A676,NoSettings!$A:$A,0))</f>
        <v>0</v>
      </c>
      <c r="K676">
        <f>INDEX(GWP!$C$2:$C$13,MATCH(EPS!I676,GWP!$B$2:$B$13,0))</f>
        <v>28</v>
      </c>
      <c r="L676" s="4">
        <f t="shared" si="21"/>
        <v>0</v>
      </c>
    </row>
    <row r="677" spans="1:12" hidden="1">
      <c r="A677" t="s">
        <v>695</v>
      </c>
      <c r="B677" t="s">
        <v>1</v>
      </c>
      <c r="C677" t="s">
        <v>1717</v>
      </c>
      <c r="D677" t="s">
        <v>1713</v>
      </c>
      <c r="E677" t="s">
        <v>1704</v>
      </c>
      <c r="F677" t="s">
        <v>1747</v>
      </c>
      <c r="H677" t="str">
        <f>INDEX('Vensim Variables'!$B:$B,MATCH(EPS!$B677,'Vensim Variables'!$A:$A,0))</f>
        <v>g pollutant</v>
      </c>
      <c r="I677" t="str">
        <f t="shared" si="20"/>
        <v>CH4</v>
      </c>
      <c r="J677">
        <f>INDEX(NoSettings!$C:$C,MATCH(EPS!$A677,NoSettings!$A:$A,0))</f>
        <v>0</v>
      </c>
      <c r="K677">
        <f>INDEX(GWP!$C$2:$C$13,MATCH(EPS!I677,GWP!$B$2:$B$13,0))</f>
        <v>28</v>
      </c>
      <c r="L677" s="4">
        <f t="shared" si="21"/>
        <v>0</v>
      </c>
    </row>
    <row r="678" spans="1:12" hidden="1">
      <c r="A678" t="s">
        <v>696</v>
      </c>
      <c r="B678" t="s">
        <v>1</v>
      </c>
      <c r="C678" t="s">
        <v>1717</v>
      </c>
      <c r="D678" t="s">
        <v>1713</v>
      </c>
      <c r="E678" t="s">
        <v>1704</v>
      </c>
      <c r="F678" t="s">
        <v>1748</v>
      </c>
      <c r="H678" t="str">
        <f>INDEX('Vensim Variables'!$B:$B,MATCH(EPS!$B678,'Vensim Variables'!$A:$A,0))</f>
        <v>g pollutant</v>
      </c>
      <c r="I678" t="str">
        <f t="shared" si="20"/>
        <v>CH4</v>
      </c>
      <c r="J678">
        <f>INDEX(NoSettings!$C:$C,MATCH(EPS!$A678,NoSettings!$A:$A,0))</f>
        <v>2580060000</v>
      </c>
      <c r="K678">
        <f>INDEX(GWP!$C$2:$C$13,MATCH(EPS!I678,GWP!$B$2:$B$13,0))</f>
        <v>28</v>
      </c>
      <c r="L678" s="4">
        <f t="shared" si="21"/>
        <v>7.2241680000000003E-2</v>
      </c>
    </row>
    <row r="679" spans="1:12" hidden="1">
      <c r="A679" t="s">
        <v>697</v>
      </c>
      <c r="B679" t="s">
        <v>1</v>
      </c>
      <c r="C679" t="s">
        <v>1717</v>
      </c>
      <c r="D679" t="s">
        <v>1713</v>
      </c>
      <c r="E679" t="s">
        <v>1704</v>
      </c>
      <c r="F679" t="s">
        <v>1749</v>
      </c>
      <c r="H679" t="str">
        <f>INDEX('Vensim Variables'!$B:$B,MATCH(EPS!$B679,'Vensim Variables'!$A:$A,0))</f>
        <v>g pollutant</v>
      </c>
      <c r="I679" t="str">
        <f t="shared" si="20"/>
        <v>CH4</v>
      </c>
      <c r="J679">
        <f>INDEX(NoSettings!$C:$C,MATCH(EPS!$A679,NoSettings!$A:$A,0))</f>
        <v>0</v>
      </c>
      <c r="K679">
        <f>INDEX(GWP!$C$2:$C$13,MATCH(EPS!I679,GWP!$B$2:$B$13,0))</f>
        <v>28</v>
      </c>
      <c r="L679" s="4">
        <f t="shared" si="21"/>
        <v>0</v>
      </c>
    </row>
    <row r="680" spans="1:12" hidden="1">
      <c r="A680" t="s">
        <v>698</v>
      </c>
      <c r="B680" t="s">
        <v>1</v>
      </c>
      <c r="C680" t="s">
        <v>1717</v>
      </c>
      <c r="D680" t="s">
        <v>1713</v>
      </c>
      <c r="E680" t="s">
        <v>1704</v>
      </c>
      <c r="F680" t="s">
        <v>1750</v>
      </c>
      <c r="H680" t="str">
        <f>INDEX('Vensim Variables'!$B:$B,MATCH(EPS!$B680,'Vensim Variables'!$A:$A,0))</f>
        <v>g pollutant</v>
      </c>
      <c r="I680" t="str">
        <f t="shared" si="20"/>
        <v>CH4</v>
      </c>
      <c r="J680">
        <f>INDEX(NoSettings!$C:$C,MATCH(EPS!$A680,NoSettings!$A:$A,0))</f>
        <v>0</v>
      </c>
      <c r="K680">
        <f>INDEX(GWP!$C$2:$C$13,MATCH(EPS!I680,GWP!$B$2:$B$13,0))</f>
        <v>28</v>
      </c>
      <c r="L680" s="4">
        <f t="shared" si="21"/>
        <v>0</v>
      </c>
    </row>
    <row r="681" spans="1:12" hidden="1">
      <c r="A681" t="s">
        <v>699</v>
      </c>
      <c r="B681" t="s">
        <v>1</v>
      </c>
      <c r="C681" t="s">
        <v>1717</v>
      </c>
      <c r="D681" t="s">
        <v>1713</v>
      </c>
      <c r="E681" t="s">
        <v>1704</v>
      </c>
      <c r="F681" t="s">
        <v>1751</v>
      </c>
      <c r="H681" t="str">
        <f>INDEX('Vensim Variables'!$B:$B,MATCH(EPS!$B681,'Vensim Variables'!$A:$A,0))</f>
        <v>g pollutant</v>
      </c>
      <c r="I681" t="str">
        <f t="shared" si="20"/>
        <v>CH4</v>
      </c>
      <c r="J681">
        <f>INDEX(NoSettings!$C:$C,MATCH(EPS!$A681,NoSettings!$A:$A,0))</f>
        <v>0</v>
      </c>
      <c r="K681">
        <f>INDEX(GWP!$C$2:$C$13,MATCH(EPS!I681,GWP!$B$2:$B$13,0))</f>
        <v>28</v>
      </c>
      <c r="L681" s="4">
        <f t="shared" si="21"/>
        <v>0</v>
      </c>
    </row>
    <row r="682" spans="1:12" hidden="1">
      <c r="A682" t="s">
        <v>700</v>
      </c>
      <c r="B682" t="s">
        <v>1</v>
      </c>
      <c r="C682" t="s">
        <v>1717</v>
      </c>
      <c r="D682" t="s">
        <v>1714</v>
      </c>
      <c r="E682" t="s">
        <v>1703</v>
      </c>
      <c r="F682" t="s">
        <v>1742</v>
      </c>
      <c r="H682" t="str">
        <f>INDEX('Vensim Variables'!$B:$B,MATCH(EPS!$B682,'Vensim Variables'!$A:$A,0))</f>
        <v>g pollutant</v>
      </c>
      <c r="I682" t="str">
        <f t="shared" si="20"/>
        <v>N2O</v>
      </c>
      <c r="J682">
        <f>INDEX(NoSettings!$C:$C,MATCH(EPS!$A682,NoSettings!$A:$A,0))</f>
        <v>0</v>
      </c>
      <c r="K682">
        <f>INDEX(GWP!$C$2:$C$13,MATCH(EPS!I682,GWP!$B$2:$B$13,0))</f>
        <v>265</v>
      </c>
      <c r="L682" s="4">
        <f t="shared" si="21"/>
        <v>0</v>
      </c>
    </row>
    <row r="683" spans="1:12" hidden="1">
      <c r="A683" t="s">
        <v>701</v>
      </c>
      <c r="B683" t="s">
        <v>1</v>
      </c>
      <c r="C683" t="s">
        <v>1717</v>
      </c>
      <c r="D683" t="s">
        <v>1714</v>
      </c>
      <c r="E683" t="s">
        <v>1703</v>
      </c>
      <c r="F683" t="s">
        <v>1743</v>
      </c>
      <c r="H683" t="str">
        <f>INDEX('Vensim Variables'!$B:$B,MATCH(EPS!$B683,'Vensim Variables'!$A:$A,0))</f>
        <v>g pollutant</v>
      </c>
      <c r="I683" t="str">
        <f t="shared" si="20"/>
        <v>N2O</v>
      </c>
      <c r="J683">
        <f>INDEX(NoSettings!$C:$C,MATCH(EPS!$A683,NoSettings!$A:$A,0))</f>
        <v>0</v>
      </c>
      <c r="K683">
        <f>INDEX(GWP!$C$2:$C$13,MATCH(EPS!I683,GWP!$B$2:$B$13,0))</f>
        <v>265</v>
      </c>
      <c r="L683" s="4">
        <f t="shared" si="21"/>
        <v>0</v>
      </c>
    </row>
    <row r="684" spans="1:12" hidden="1">
      <c r="A684" t="s">
        <v>702</v>
      </c>
      <c r="B684" t="s">
        <v>1</v>
      </c>
      <c r="C684" t="s">
        <v>1717</v>
      </c>
      <c r="D684" t="s">
        <v>1714</v>
      </c>
      <c r="E684" t="s">
        <v>1703</v>
      </c>
      <c r="F684" t="s">
        <v>1744</v>
      </c>
      <c r="H684" t="str">
        <f>INDEX('Vensim Variables'!$B:$B,MATCH(EPS!$B684,'Vensim Variables'!$A:$A,0))</f>
        <v>g pollutant</v>
      </c>
      <c r="I684" t="str">
        <f t="shared" si="20"/>
        <v>N2O</v>
      </c>
      <c r="J684">
        <f>INDEX(NoSettings!$C:$C,MATCH(EPS!$A684,NoSettings!$A:$A,0))</f>
        <v>0</v>
      </c>
      <c r="K684">
        <f>INDEX(GWP!$C$2:$C$13,MATCH(EPS!I684,GWP!$B$2:$B$13,0))</f>
        <v>265</v>
      </c>
      <c r="L684" s="4">
        <f t="shared" si="21"/>
        <v>0</v>
      </c>
    </row>
    <row r="685" spans="1:12" hidden="1">
      <c r="A685" t="s">
        <v>703</v>
      </c>
      <c r="B685" t="s">
        <v>1</v>
      </c>
      <c r="C685" t="s">
        <v>1717</v>
      </c>
      <c r="D685" t="s">
        <v>1714</v>
      </c>
      <c r="E685" t="s">
        <v>1703</v>
      </c>
      <c r="F685" t="s">
        <v>1745</v>
      </c>
      <c r="H685" t="str">
        <f>INDEX('Vensim Variables'!$B:$B,MATCH(EPS!$B685,'Vensim Variables'!$A:$A,0))</f>
        <v>g pollutant</v>
      </c>
      <c r="I685" t="str">
        <f t="shared" si="20"/>
        <v>N2O</v>
      </c>
      <c r="J685">
        <f>INDEX(NoSettings!$C:$C,MATCH(EPS!$A685,NoSettings!$A:$A,0))</f>
        <v>0</v>
      </c>
      <c r="K685">
        <f>INDEX(GWP!$C$2:$C$13,MATCH(EPS!I685,GWP!$B$2:$B$13,0))</f>
        <v>265</v>
      </c>
      <c r="L685" s="4">
        <f t="shared" si="21"/>
        <v>0</v>
      </c>
    </row>
    <row r="686" spans="1:12" hidden="1">
      <c r="A686" t="s">
        <v>704</v>
      </c>
      <c r="B686" t="s">
        <v>1</v>
      </c>
      <c r="C686" t="s">
        <v>1717</v>
      </c>
      <c r="D686" t="s">
        <v>1714</v>
      </c>
      <c r="E686" t="s">
        <v>1703</v>
      </c>
      <c r="F686" t="s">
        <v>1746</v>
      </c>
      <c r="H686" t="str">
        <f>INDEX('Vensim Variables'!$B:$B,MATCH(EPS!$B686,'Vensim Variables'!$A:$A,0))</f>
        <v>g pollutant</v>
      </c>
      <c r="I686" t="str">
        <f t="shared" si="20"/>
        <v>N2O</v>
      </c>
      <c r="J686">
        <f>INDEX(NoSettings!$C:$C,MATCH(EPS!$A686,NoSettings!$A:$A,0))</f>
        <v>0</v>
      </c>
      <c r="K686">
        <f>INDEX(GWP!$C$2:$C$13,MATCH(EPS!I686,GWP!$B$2:$B$13,0))</f>
        <v>265</v>
      </c>
      <c r="L686" s="4">
        <f t="shared" si="21"/>
        <v>0</v>
      </c>
    </row>
    <row r="687" spans="1:12" hidden="1">
      <c r="A687" t="s">
        <v>705</v>
      </c>
      <c r="B687" t="s">
        <v>1</v>
      </c>
      <c r="C687" t="s">
        <v>1717</v>
      </c>
      <c r="D687" t="s">
        <v>1714</v>
      </c>
      <c r="E687" t="s">
        <v>1703</v>
      </c>
      <c r="F687" t="s">
        <v>1747</v>
      </c>
      <c r="H687" t="str">
        <f>INDEX('Vensim Variables'!$B:$B,MATCH(EPS!$B687,'Vensim Variables'!$A:$A,0))</f>
        <v>g pollutant</v>
      </c>
      <c r="I687" t="str">
        <f t="shared" si="20"/>
        <v>N2O</v>
      </c>
      <c r="J687">
        <f>INDEX(NoSettings!$C:$C,MATCH(EPS!$A687,NoSettings!$A:$A,0))</f>
        <v>0</v>
      </c>
      <c r="K687">
        <f>INDEX(GWP!$C$2:$C$13,MATCH(EPS!I687,GWP!$B$2:$B$13,0))</f>
        <v>265</v>
      </c>
      <c r="L687" s="4">
        <f t="shared" si="21"/>
        <v>0</v>
      </c>
    </row>
    <row r="688" spans="1:12" hidden="1">
      <c r="A688" t="s">
        <v>706</v>
      </c>
      <c r="B688" t="s">
        <v>1</v>
      </c>
      <c r="C688" t="s">
        <v>1717</v>
      </c>
      <c r="D688" t="s">
        <v>1714</v>
      </c>
      <c r="E688" t="s">
        <v>1703</v>
      </c>
      <c r="F688" t="s">
        <v>1748</v>
      </c>
      <c r="H688" t="str">
        <f>INDEX('Vensim Variables'!$B:$B,MATCH(EPS!$B688,'Vensim Variables'!$A:$A,0))</f>
        <v>g pollutant</v>
      </c>
      <c r="I688" t="str">
        <f t="shared" si="20"/>
        <v>N2O</v>
      </c>
      <c r="J688">
        <f>INDEX(NoSettings!$C:$C,MATCH(EPS!$A688,NoSettings!$A:$A,0))</f>
        <v>3091950000</v>
      </c>
      <c r="K688">
        <f>INDEX(GWP!$C$2:$C$13,MATCH(EPS!I688,GWP!$B$2:$B$13,0))</f>
        <v>265</v>
      </c>
      <c r="L688" s="4">
        <f t="shared" si="21"/>
        <v>0.81936675000000003</v>
      </c>
    </row>
    <row r="689" spans="1:12" hidden="1">
      <c r="A689" t="s">
        <v>707</v>
      </c>
      <c r="B689" t="s">
        <v>1</v>
      </c>
      <c r="C689" t="s">
        <v>1717</v>
      </c>
      <c r="D689" t="s">
        <v>1714</v>
      </c>
      <c r="E689" t="s">
        <v>1703</v>
      </c>
      <c r="F689" t="s">
        <v>1749</v>
      </c>
      <c r="H689" t="str">
        <f>INDEX('Vensim Variables'!$B:$B,MATCH(EPS!$B689,'Vensim Variables'!$A:$A,0))</f>
        <v>g pollutant</v>
      </c>
      <c r="I689" t="str">
        <f t="shared" si="20"/>
        <v>N2O</v>
      </c>
      <c r="J689">
        <f>INDEX(NoSettings!$C:$C,MATCH(EPS!$A689,NoSettings!$A:$A,0))</f>
        <v>0</v>
      </c>
      <c r="K689">
        <f>INDEX(GWP!$C$2:$C$13,MATCH(EPS!I689,GWP!$B$2:$B$13,0))</f>
        <v>265</v>
      </c>
      <c r="L689" s="4">
        <f t="shared" si="21"/>
        <v>0</v>
      </c>
    </row>
    <row r="690" spans="1:12" hidden="1">
      <c r="A690" t="s">
        <v>708</v>
      </c>
      <c r="B690" t="s">
        <v>1</v>
      </c>
      <c r="C690" t="s">
        <v>1717</v>
      </c>
      <c r="D690" t="s">
        <v>1714</v>
      </c>
      <c r="E690" t="s">
        <v>1703</v>
      </c>
      <c r="F690" t="s">
        <v>1750</v>
      </c>
      <c r="H690" t="str">
        <f>INDEX('Vensim Variables'!$B:$B,MATCH(EPS!$B690,'Vensim Variables'!$A:$A,0))</f>
        <v>g pollutant</v>
      </c>
      <c r="I690" t="str">
        <f t="shared" si="20"/>
        <v>N2O</v>
      </c>
      <c r="J690">
        <f>INDEX(NoSettings!$C:$C,MATCH(EPS!$A690,NoSettings!$A:$A,0))</f>
        <v>0</v>
      </c>
      <c r="K690">
        <f>INDEX(GWP!$C$2:$C$13,MATCH(EPS!I690,GWP!$B$2:$B$13,0))</f>
        <v>265</v>
      </c>
      <c r="L690" s="4">
        <f t="shared" si="21"/>
        <v>0</v>
      </c>
    </row>
    <row r="691" spans="1:12" hidden="1">
      <c r="A691" t="s">
        <v>709</v>
      </c>
      <c r="B691" t="s">
        <v>1</v>
      </c>
      <c r="C691" t="s">
        <v>1717</v>
      </c>
      <c r="D691" t="s">
        <v>1714</v>
      </c>
      <c r="E691" t="s">
        <v>1703</v>
      </c>
      <c r="F691" t="s">
        <v>1751</v>
      </c>
      <c r="H691" t="str">
        <f>INDEX('Vensim Variables'!$B:$B,MATCH(EPS!$B691,'Vensim Variables'!$A:$A,0))</f>
        <v>g pollutant</v>
      </c>
      <c r="I691" t="str">
        <f t="shared" si="20"/>
        <v>N2O</v>
      </c>
      <c r="J691">
        <f>INDEX(NoSettings!$C:$C,MATCH(EPS!$A691,NoSettings!$A:$A,0))</f>
        <v>0</v>
      </c>
      <c r="K691">
        <f>INDEX(GWP!$C$2:$C$13,MATCH(EPS!I691,GWP!$B$2:$B$13,0))</f>
        <v>265</v>
      </c>
      <c r="L691" s="4">
        <f t="shared" si="21"/>
        <v>0</v>
      </c>
    </row>
    <row r="692" spans="1:12" hidden="1">
      <c r="A692" t="s">
        <v>710</v>
      </c>
      <c r="B692" t="s">
        <v>1</v>
      </c>
      <c r="C692" t="s">
        <v>1717</v>
      </c>
      <c r="D692" t="s">
        <v>1714</v>
      </c>
      <c r="E692" t="s">
        <v>1704</v>
      </c>
      <c r="F692" t="s">
        <v>1742</v>
      </c>
      <c r="H692" t="str">
        <f>INDEX('Vensim Variables'!$B:$B,MATCH(EPS!$B692,'Vensim Variables'!$A:$A,0))</f>
        <v>g pollutant</v>
      </c>
      <c r="I692" t="str">
        <f t="shared" si="20"/>
        <v>N2O</v>
      </c>
      <c r="J692">
        <f>INDEX(NoSettings!$C:$C,MATCH(EPS!$A692,NoSettings!$A:$A,0))</f>
        <v>0</v>
      </c>
      <c r="K692">
        <f>INDEX(GWP!$C$2:$C$13,MATCH(EPS!I692,GWP!$B$2:$B$13,0))</f>
        <v>265</v>
      </c>
      <c r="L692" s="4">
        <f t="shared" si="21"/>
        <v>0</v>
      </c>
    </row>
    <row r="693" spans="1:12" hidden="1">
      <c r="A693" t="s">
        <v>711</v>
      </c>
      <c r="B693" t="s">
        <v>1</v>
      </c>
      <c r="C693" t="s">
        <v>1717</v>
      </c>
      <c r="D693" t="s">
        <v>1714</v>
      </c>
      <c r="E693" t="s">
        <v>1704</v>
      </c>
      <c r="F693" t="s">
        <v>1743</v>
      </c>
      <c r="H693" t="str">
        <f>INDEX('Vensim Variables'!$B:$B,MATCH(EPS!$B693,'Vensim Variables'!$A:$A,0))</f>
        <v>g pollutant</v>
      </c>
      <c r="I693" t="str">
        <f t="shared" si="20"/>
        <v>N2O</v>
      </c>
      <c r="J693">
        <f>INDEX(NoSettings!$C:$C,MATCH(EPS!$A693,NoSettings!$A:$A,0))</f>
        <v>0</v>
      </c>
      <c r="K693">
        <f>INDEX(GWP!$C$2:$C$13,MATCH(EPS!I693,GWP!$B$2:$B$13,0))</f>
        <v>265</v>
      </c>
      <c r="L693" s="4">
        <f t="shared" si="21"/>
        <v>0</v>
      </c>
    </row>
    <row r="694" spans="1:12" hidden="1">
      <c r="A694" t="s">
        <v>712</v>
      </c>
      <c r="B694" t="s">
        <v>1</v>
      </c>
      <c r="C694" t="s">
        <v>1717</v>
      </c>
      <c r="D694" t="s">
        <v>1714</v>
      </c>
      <c r="E694" t="s">
        <v>1704</v>
      </c>
      <c r="F694" t="s">
        <v>1744</v>
      </c>
      <c r="H694" t="str">
        <f>INDEX('Vensim Variables'!$B:$B,MATCH(EPS!$B694,'Vensim Variables'!$A:$A,0))</f>
        <v>g pollutant</v>
      </c>
      <c r="I694" t="str">
        <f t="shared" si="20"/>
        <v>N2O</v>
      </c>
      <c r="J694">
        <f>INDEX(NoSettings!$C:$C,MATCH(EPS!$A694,NoSettings!$A:$A,0))</f>
        <v>0</v>
      </c>
      <c r="K694">
        <f>INDEX(GWP!$C$2:$C$13,MATCH(EPS!I694,GWP!$B$2:$B$13,0))</f>
        <v>265</v>
      </c>
      <c r="L694" s="4">
        <f t="shared" si="21"/>
        <v>0</v>
      </c>
    </row>
    <row r="695" spans="1:12" hidden="1">
      <c r="A695" t="s">
        <v>713</v>
      </c>
      <c r="B695" t="s">
        <v>1</v>
      </c>
      <c r="C695" t="s">
        <v>1717</v>
      </c>
      <c r="D695" t="s">
        <v>1714</v>
      </c>
      <c r="E695" t="s">
        <v>1704</v>
      </c>
      <c r="F695" t="s">
        <v>1745</v>
      </c>
      <c r="H695" t="str">
        <f>INDEX('Vensim Variables'!$B:$B,MATCH(EPS!$B695,'Vensim Variables'!$A:$A,0))</f>
        <v>g pollutant</v>
      </c>
      <c r="I695" t="str">
        <f t="shared" si="20"/>
        <v>N2O</v>
      </c>
      <c r="J695">
        <f>INDEX(NoSettings!$C:$C,MATCH(EPS!$A695,NoSettings!$A:$A,0))</f>
        <v>0</v>
      </c>
      <c r="K695">
        <f>INDEX(GWP!$C$2:$C$13,MATCH(EPS!I695,GWP!$B$2:$B$13,0))</f>
        <v>265</v>
      </c>
      <c r="L695" s="4">
        <f t="shared" si="21"/>
        <v>0</v>
      </c>
    </row>
    <row r="696" spans="1:12" hidden="1">
      <c r="A696" t="s">
        <v>714</v>
      </c>
      <c r="B696" t="s">
        <v>1</v>
      </c>
      <c r="C696" t="s">
        <v>1717</v>
      </c>
      <c r="D696" t="s">
        <v>1714</v>
      </c>
      <c r="E696" t="s">
        <v>1704</v>
      </c>
      <c r="F696" t="s">
        <v>1746</v>
      </c>
      <c r="H696" t="str">
        <f>INDEX('Vensim Variables'!$B:$B,MATCH(EPS!$B696,'Vensim Variables'!$A:$A,0))</f>
        <v>g pollutant</v>
      </c>
      <c r="I696" t="str">
        <f t="shared" si="20"/>
        <v>N2O</v>
      </c>
      <c r="J696">
        <f>INDEX(NoSettings!$C:$C,MATCH(EPS!$A696,NoSettings!$A:$A,0))</f>
        <v>0</v>
      </c>
      <c r="K696">
        <f>INDEX(GWP!$C$2:$C$13,MATCH(EPS!I696,GWP!$B$2:$B$13,0))</f>
        <v>265</v>
      </c>
      <c r="L696" s="4">
        <f t="shared" si="21"/>
        <v>0</v>
      </c>
    </row>
    <row r="697" spans="1:12" hidden="1">
      <c r="A697" t="s">
        <v>715</v>
      </c>
      <c r="B697" t="s">
        <v>1</v>
      </c>
      <c r="C697" t="s">
        <v>1717</v>
      </c>
      <c r="D697" t="s">
        <v>1714</v>
      </c>
      <c r="E697" t="s">
        <v>1704</v>
      </c>
      <c r="F697" t="s">
        <v>1747</v>
      </c>
      <c r="H697" t="str">
        <f>INDEX('Vensim Variables'!$B:$B,MATCH(EPS!$B697,'Vensim Variables'!$A:$A,0))</f>
        <v>g pollutant</v>
      </c>
      <c r="I697" t="str">
        <f t="shared" si="20"/>
        <v>N2O</v>
      </c>
      <c r="J697">
        <f>INDEX(NoSettings!$C:$C,MATCH(EPS!$A697,NoSettings!$A:$A,0))</f>
        <v>0</v>
      </c>
      <c r="K697">
        <f>INDEX(GWP!$C$2:$C$13,MATCH(EPS!I697,GWP!$B$2:$B$13,0))</f>
        <v>265</v>
      </c>
      <c r="L697" s="4">
        <f t="shared" si="21"/>
        <v>0</v>
      </c>
    </row>
    <row r="698" spans="1:12" hidden="1">
      <c r="A698" t="s">
        <v>716</v>
      </c>
      <c r="B698" t="s">
        <v>1</v>
      </c>
      <c r="C698" t="s">
        <v>1717</v>
      </c>
      <c r="D698" t="s">
        <v>1714</v>
      </c>
      <c r="E698" t="s">
        <v>1704</v>
      </c>
      <c r="F698" t="s">
        <v>1748</v>
      </c>
      <c r="H698" t="str">
        <f>INDEX('Vensim Variables'!$B:$B,MATCH(EPS!$B698,'Vensim Variables'!$A:$A,0))</f>
        <v>g pollutant</v>
      </c>
      <c r="I698" t="str">
        <f t="shared" si="20"/>
        <v>N2O</v>
      </c>
      <c r="J698">
        <f>INDEX(NoSettings!$C:$C,MATCH(EPS!$A698,NoSettings!$A:$A,0))</f>
        <v>2017610000</v>
      </c>
      <c r="K698">
        <f>INDEX(GWP!$C$2:$C$13,MATCH(EPS!I698,GWP!$B$2:$B$13,0))</f>
        <v>265</v>
      </c>
      <c r="L698" s="4">
        <f t="shared" si="21"/>
        <v>0.53466665000000002</v>
      </c>
    </row>
    <row r="699" spans="1:12" hidden="1">
      <c r="A699" t="s">
        <v>717</v>
      </c>
      <c r="B699" t="s">
        <v>1</v>
      </c>
      <c r="C699" t="s">
        <v>1717</v>
      </c>
      <c r="D699" t="s">
        <v>1714</v>
      </c>
      <c r="E699" t="s">
        <v>1704</v>
      </c>
      <c r="F699" t="s">
        <v>1749</v>
      </c>
      <c r="H699" t="str">
        <f>INDEX('Vensim Variables'!$B:$B,MATCH(EPS!$B699,'Vensim Variables'!$A:$A,0))</f>
        <v>g pollutant</v>
      </c>
      <c r="I699" t="str">
        <f t="shared" si="20"/>
        <v>N2O</v>
      </c>
      <c r="J699">
        <f>INDEX(NoSettings!$C:$C,MATCH(EPS!$A699,NoSettings!$A:$A,0))</f>
        <v>0</v>
      </c>
      <c r="K699">
        <f>INDEX(GWP!$C$2:$C$13,MATCH(EPS!I699,GWP!$B$2:$B$13,0))</f>
        <v>265</v>
      </c>
      <c r="L699" s="4">
        <f t="shared" si="21"/>
        <v>0</v>
      </c>
    </row>
    <row r="700" spans="1:12" hidden="1">
      <c r="A700" t="s">
        <v>718</v>
      </c>
      <c r="B700" t="s">
        <v>1</v>
      </c>
      <c r="C700" t="s">
        <v>1717</v>
      </c>
      <c r="D700" t="s">
        <v>1714</v>
      </c>
      <c r="E700" t="s">
        <v>1704</v>
      </c>
      <c r="F700" t="s">
        <v>1750</v>
      </c>
      <c r="H700" t="str">
        <f>INDEX('Vensim Variables'!$B:$B,MATCH(EPS!$B700,'Vensim Variables'!$A:$A,0))</f>
        <v>g pollutant</v>
      </c>
      <c r="I700" t="str">
        <f t="shared" si="20"/>
        <v>N2O</v>
      </c>
      <c r="J700">
        <f>INDEX(NoSettings!$C:$C,MATCH(EPS!$A700,NoSettings!$A:$A,0))</f>
        <v>0</v>
      </c>
      <c r="K700">
        <f>INDEX(GWP!$C$2:$C$13,MATCH(EPS!I700,GWP!$B$2:$B$13,0))</f>
        <v>265</v>
      </c>
      <c r="L700" s="4">
        <f t="shared" si="21"/>
        <v>0</v>
      </c>
    </row>
    <row r="701" spans="1:12" hidden="1">
      <c r="A701" t="s">
        <v>719</v>
      </c>
      <c r="B701" t="s">
        <v>1</v>
      </c>
      <c r="C701" t="s">
        <v>1717</v>
      </c>
      <c r="D701" t="s">
        <v>1714</v>
      </c>
      <c r="E701" t="s">
        <v>1704</v>
      </c>
      <c r="F701" t="s">
        <v>1751</v>
      </c>
      <c r="H701" t="str">
        <f>INDEX('Vensim Variables'!$B:$B,MATCH(EPS!$B701,'Vensim Variables'!$A:$A,0))</f>
        <v>g pollutant</v>
      </c>
      <c r="I701" t="str">
        <f t="shared" si="20"/>
        <v>N2O</v>
      </c>
      <c r="J701">
        <f>INDEX(NoSettings!$C:$C,MATCH(EPS!$A701,NoSettings!$A:$A,0))</f>
        <v>0</v>
      </c>
      <c r="K701">
        <f>INDEX(GWP!$C$2:$C$13,MATCH(EPS!I701,GWP!$B$2:$B$13,0))</f>
        <v>265</v>
      </c>
      <c r="L701" s="4">
        <f t="shared" si="21"/>
        <v>0</v>
      </c>
    </row>
    <row r="702" spans="1:12" hidden="1">
      <c r="A702" t="s">
        <v>720</v>
      </c>
      <c r="B702" t="s">
        <v>1</v>
      </c>
      <c r="C702" t="s">
        <v>1717</v>
      </c>
      <c r="D702" t="s">
        <v>1715</v>
      </c>
      <c r="E702" t="s">
        <v>1703</v>
      </c>
      <c r="F702" t="s">
        <v>1742</v>
      </c>
      <c r="H702" t="str">
        <f>INDEX('Vensim Variables'!$B:$B,MATCH(EPS!$B702,'Vensim Variables'!$A:$A,0))</f>
        <v>g pollutant</v>
      </c>
      <c r="I702" t="str">
        <f t="shared" si="20"/>
        <v>F gases</v>
      </c>
      <c r="J702">
        <f>INDEX(NoSettings!$C:$C,MATCH(EPS!$A702,NoSettings!$A:$A,0))</f>
        <v>0</v>
      </c>
      <c r="K702">
        <f>INDEX(GWP!$C$2:$C$13,MATCH(EPS!I702,GWP!$B$2:$B$13,0))</f>
        <v>1</v>
      </c>
      <c r="L702" s="4">
        <f t="shared" si="21"/>
        <v>0</v>
      </c>
    </row>
    <row r="703" spans="1:12" hidden="1">
      <c r="A703" t="s">
        <v>721</v>
      </c>
      <c r="B703" t="s">
        <v>1</v>
      </c>
      <c r="C703" t="s">
        <v>1717</v>
      </c>
      <c r="D703" t="s">
        <v>1715</v>
      </c>
      <c r="E703" t="s">
        <v>1703</v>
      </c>
      <c r="F703" t="s">
        <v>1743</v>
      </c>
      <c r="H703" t="str">
        <f>INDEX('Vensim Variables'!$B:$B,MATCH(EPS!$B703,'Vensim Variables'!$A:$A,0))</f>
        <v>g pollutant</v>
      </c>
      <c r="I703" t="str">
        <f t="shared" si="20"/>
        <v>F gases</v>
      </c>
      <c r="J703">
        <f>INDEX(NoSettings!$C:$C,MATCH(EPS!$A703,NoSettings!$A:$A,0))</f>
        <v>0</v>
      </c>
      <c r="K703">
        <f>INDEX(GWP!$C$2:$C$13,MATCH(EPS!I703,GWP!$B$2:$B$13,0))</f>
        <v>1</v>
      </c>
      <c r="L703" s="4">
        <f t="shared" si="21"/>
        <v>0</v>
      </c>
    </row>
    <row r="704" spans="1:12" hidden="1">
      <c r="A704" t="s">
        <v>722</v>
      </c>
      <c r="B704" t="s">
        <v>1</v>
      </c>
      <c r="C704" t="s">
        <v>1717</v>
      </c>
      <c r="D704" t="s">
        <v>1715</v>
      </c>
      <c r="E704" t="s">
        <v>1703</v>
      </c>
      <c r="F704" t="s">
        <v>1744</v>
      </c>
      <c r="H704" t="str">
        <f>INDEX('Vensim Variables'!$B:$B,MATCH(EPS!$B704,'Vensim Variables'!$A:$A,0))</f>
        <v>g pollutant</v>
      </c>
      <c r="I704" t="str">
        <f t="shared" si="20"/>
        <v>F gases</v>
      </c>
      <c r="J704">
        <f>INDEX(NoSettings!$C:$C,MATCH(EPS!$A704,NoSettings!$A:$A,0))</f>
        <v>0</v>
      </c>
      <c r="K704">
        <f>INDEX(GWP!$C$2:$C$13,MATCH(EPS!I704,GWP!$B$2:$B$13,0))</f>
        <v>1</v>
      </c>
      <c r="L704" s="4">
        <f t="shared" si="21"/>
        <v>0</v>
      </c>
    </row>
    <row r="705" spans="1:12" hidden="1">
      <c r="A705" t="s">
        <v>723</v>
      </c>
      <c r="B705" t="s">
        <v>1</v>
      </c>
      <c r="C705" t="s">
        <v>1717</v>
      </c>
      <c r="D705" t="s">
        <v>1715</v>
      </c>
      <c r="E705" t="s">
        <v>1703</v>
      </c>
      <c r="F705" t="s">
        <v>1745</v>
      </c>
      <c r="H705" t="str">
        <f>INDEX('Vensim Variables'!$B:$B,MATCH(EPS!$B705,'Vensim Variables'!$A:$A,0))</f>
        <v>g pollutant</v>
      </c>
      <c r="I705" t="str">
        <f t="shared" si="20"/>
        <v>F gases</v>
      </c>
      <c r="J705">
        <f>INDEX(NoSettings!$C:$C,MATCH(EPS!$A705,NoSettings!$A:$A,0))</f>
        <v>0</v>
      </c>
      <c r="K705">
        <f>INDEX(GWP!$C$2:$C$13,MATCH(EPS!I705,GWP!$B$2:$B$13,0))</f>
        <v>1</v>
      </c>
      <c r="L705" s="4">
        <f t="shared" si="21"/>
        <v>0</v>
      </c>
    </row>
    <row r="706" spans="1:12" hidden="1">
      <c r="A706" t="s">
        <v>724</v>
      </c>
      <c r="B706" t="s">
        <v>1</v>
      </c>
      <c r="C706" t="s">
        <v>1717</v>
      </c>
      <c r="D706" t="s">
        <v>1715</v>
      </c>
      <c r="E706" t="s">
        <v>1703</v>
      </c>
      <c r="F706" t="s">
        <v>1746</v>
      </c>
      <c r="H706" t="str">
        <f>INDEX('Vensim Variables'!$B:$B,MATCH(EPS!$B706,'Vensim Variables'!$A:$A,0))</f>
        <v>g pollutant</v>
      </c>
      <c r="I706" t="str">
        <f t="shared" si="20"/>
        <v>F gases</v>
      </c>
      <c r="J706">
        <f>INDEX(NoSettings!$C:$C,MATCH(EPS!$A706,NoSettings!$A:$A,0))</f>
        <v>0</v>
      </c>
      <c r="K706">
        <f>INDEX(GWP!$C$2:$C$13,MATCH(EPS!I706,GWP!$B$2:$B$13,0))</f>
        <v>1</v>
      </c>
      <c r="L706" s="4">
        <f t="shared" si="21"/>
        <v>0</v>
      </c>
    </row>
    <row r="707" spans="1:12" hidden="1">
      <c r="A707" t="s">
        <v>725</v>
      </c>
      <c r="B707" t="s">
        <v>1</v>
      </c>
      <c r="C707" t="s">
        <v>1717</v>
      </c>
      <c r="D707" t="s">
        <v>1715</v>
      </c>
      <c r="E707" t="s">
        <v>1703</v>
      </c>
      <c r="F707" t="s">
        <v>1747</v>
      </c>
      <c r="H707" t="str">
        <f>INDEX('Vensim Variables'!$B:$B,MATCH(EPS!$B707,'Vensim Variables'!$A:$A,0))</f>
        <v>g pollutant</v>
      </c>
      <c r="I707" t="str">
        <f t="shared" ref="I707:I770" si="22">IF(OR(C707="CO2",C707="CH4",C707="N2O",C707="F gases",C707="VOC",C707="CO",C707="NOx",C707="PM10",C707="PM25",C707="SOx",C707="BC",C707="OC"),C707,IF(OR(D707="CO2",D707="CH4",D707="N2O",D707="F gases",D707="VOC",D707="CO",D707="NOx",D707="PM10",D707="PM25",D707="SOx",D707="BC",D707="OC"),D707,IF(OR(E707="CO2",E707="CH4",E707="N2O",E707="F gases",E707="VOC",E707="CO",E707="NOx",E707="PM10",E707="PM25",E707="SOx",E707="BC",E707="OC"),E707,"NA")))</f>
        <v>F gases</v>
      </c>
      <c r="J707">
        <f>INDEX(NoSettings!$C:$C,MATCH(EPS!$A707,NoSettings!$A:$A,0))</f>
        <v>0</v>
      </c>
      <c r="K707">
        <f>INDEX(GWP!$C$2:$C$13,MATCH(EPS!I707,GWP!$B$2:$B$13,0))</f>
        <v>1</v>
      </c>
      <c r="L707" s="4">
        <f t="shared" ref="L707:L770" si="23">IF(H707="g pollutant",K707*J707/10^12,IF(H707="MMTCO2e",J707,IF(H707="MWh",J707,0)))</f>
        <v>0</v>
      </c>
    </row>
    <row r="708" spans="1:12" hidden="1">
      <c r="A708" t="s">
        <v>726</v>
      </c>
      <c r="B708" t="s">
        <v>1</v>
      </c>
      <c r="C708" t="s">
        <v>1717</v>
      </c>
      <c r="D708" t="s">
        <v>1715</v>
      </c>
      <c r="E708" t="s">
        <v>1703</v>
      </c>
      <c r="F708" t="s">
        <v>1748</v>
      </c>
      <c r="H708" t="str">
        <f>INDEX('Vensim Variables'!$B:$B,MATCH(EPS!$B708,'Vensim Variables'!$A:$A,0))</f>
        <v>g pollutant</v>
      </c>
      <c r="I708" t="str">
        <f t="shared" si="22"/>
        <v>F gases</v>
      </c>
      <c r="J708">
        <f>INDEX(NoSettings!$C:$C,MATCH(EPS!$A708,NoSettings!$A:$A,0))</f>
        <v>0</v>
      </c>
      <c r="K708">
        <f>INDEX(GWP!$C$2:$C$13,MATCH(EPS!I708,GWP!$B$2:$B$13,0))</f>
        <v>1</v>
      </c>
      <c r="L708" s="4">
        <f t="shared" si="23"/>
        <v>0</v>
      </c>
    </row>
    <row r="709" spans="1:12" hidden="1">
      <c r="A709" t="s">
        <v>727</v>
      </c>
      <c r="B709" t="s">
        <v>1</v>
      </c>
      <c r="C709" t="s">
        <v>1717</v>
      </c>
      <c r="D709" t="s">
        <v>1715</v>
      </c>
      <c r="E709" t="s">
        <v>1703</v>
      </c>
      <c r="F709" t="s">
        <v>1749</v>
      </c>
      <c r="H709" t="str">
        <f>INDEX('Vensim Variables'!$B:$B,MATCH(EPS!$B709,'Vensim Variables'!$A:$A,0))</f>
        <v>g pollutant</v>
      </c>
      <c r="I709" t="str">
        <f t="shared" si="22"/>
        <v>F gases</v>
      </c>
      <c r="J709">
        <f>INDEX(NoSettings!$C:$C,MATCH(EPS!$A709,NoSettings!$A:$A,0))</f>
        <v>0</v>
      </c>
      <c r="K709">
        <f>INDEX(GWP!$C$2:$C$13,MATCH(EPS!I709,GWP!$B$2:$B$13,0))</f>
        <v>1</v>
      </c>
      <c r="L709" s="4">
        <f t="shared" si="23"/>
        <v>0</v>
      </c>
    </row>
    <row r="710" spans="1:12" hidden="1">
      <c r="A710" t="s">
        <v>728</v>
      </c>
      <c r="B710" t="s">
        <v>1</v>
      </c>
      <c r="C710" t="s">
        <v>1717</v>
      </c>
      <c r="D710" t="s">
        <v>1715</v>
      </c>
      <c r="E710" t="s">
        <v>1703</v>
      </c>
      <c r="F710" t="s">
        <v>1750</v>
      </c>
      <c r="H710" t="str">
        <f>INDEX('Vensim Variables'!$B:$B,MATCH(EPS!$B710,'Vensim Variables'!$A:$A,0))</f>
        <v>g pollutant</v>
      </c>
      <c r="I710" t="str">
        <f t="shared" si="22"/>
        <v>F gases</v>
      </c>
      <c r="J710">
        <f>INDEX(NoSettings!$C:$C,MATCH(EPS!$A710,NoSettings!$A:$A,0))</f>
        <v>0</v>
      </c>
      <c r="K710">
        <f>INDEX(GWP!$C$2:$C$13,MATCH(EPS!I710,GWP!$B$2:$B$13,0))</f>
        <v>1</v>
      </c>
      <c r="L710" s="4">
        <f t="shared" si="23"/>
        <v>0</v>
      </c>
    </row>
    <row r="711" spans="1:12" hidden="1">
      <c r="A711" t="s">
        <v>729</v>
      </c>
      <c r="B711" t="s">
        <v>1</v>
      </c>
      <c r="C711" t="s">
        <v>1717</v>
      </c>
      <c r="D711" t="s">
        <v>1715</v>
      </c>
      <c r="E711" t="s">
        <v>1703</v>
      </c>
      <c r="F711" t="s">
        <v>1751</v>
      </c>
      <c r="H711" t="str">
        <f>INDEX('Vensim Variables'!$B:$B,MATCH(EPS!$B711,'Vensim Variables'!$A:$A,0))</f>
        <v>g pollutant</v>
      </c>
      <c r="I711" t="str">
        <f t="shared" si="22"/>
        <v>F gases</v>
      </c>
      <c r="J711">
        <f>INDEX(NoSettings!$C:$C,MATCH(EPS!$A711,NoSettings!$A:$A,0))</f>
        <v>0</v>
      </c>
      <c r="K711">
        <f>INDEX(GWP!$C$2:$C$13,MATCH(EPS!I711,GWP!$B$2:$B$13,0))</f>
        <v>1</v>
      </c>
      <c r="L711" s="4">
        <f t="shared" si="23"/>
        <v>0</v>
      </c>
    </row>
    <row r="712" spans="1:12" hidden="1">
      <c r="A712" t="s">
        <v>730</v>
      </c>
      <c r="B712" t="s">
        <v>1</v>
      </c>
      <c r="C712" t="s">
        <v>1717</v>
      </c>
      <c r="D712" t="s">
        <v>1715</v>
      </c>
      <c r="E712" t="s">
        <v>1704</v>
      </c>
      <c r="F712" t="s">
        <v>1742</v>
      </c>
      <c r="H712" t="str">
        <f>INDEX('Vensim Variables'!$B:$B,MATCH(EPS!$B712,'Vensim Variables'!$A:$A,0))</f>
        <v>g pollutant</v>
      </c>
      <c r="I712" t="str">
        <f t="shared" si="22"/>
        <v>F gases</v>
      </c>
      <c r="J712">
        <f>INDEX(NoSettings!$C:$C,MATCH(EPS!$A712,NoSettings!$A:$A,0))</f>
        <v>0</v>
      </c>
      <c r="K712">
        <f>INDEX(GWP!$C$2:$C$13,MATCH(EPS!I712,GWP!$B$2:$B$13,0))</f>
        <v>1</v>
      </c>
      <c r="L712" s="4">
        <f t="shared" si="23"/>
        <v>0</v>
      </c>
    </row>
    <row r="713" spans="1:12" hidden="1">
      <c r="A713" t="s">
        <v>731</v>
      </c>
      <c r="B713" t="s">
        <v>1</v>
      </c>
      <c r="C713" t="s">
        <v>1717</v>
      </c>
      <c r="D713" t="s">
        <v>1715</v>
      </c>
      <c r="E713" t="s">
        <v>1704</v>
      </c>
      <c r="F713" t="s">
        <v>1743</v>
      </c>
      <c r="H713" t="str">
        <f>INDEX('Vensim Variables'!$B:$B,MATCH(EPS!$B713,'Vensim Variables'!$A:$A,0))</f>
        <v>g pollutant</v>
      </c>
      <c r="I713" t="str">
        <f t="shared" si="22"/>
        <v>F gases</v>
      </c>
      <c r="J713">
        <f>INDEX(NoSettings!$C:$C,MATCH(EPS!$A713,NoSettings!$A:$A,0))</f>
        <v>0</v>
      </c>
      <c r="K713">
        <f>INDEX(GWP!$C$2:$C$13,MATCH(EPS!I713,GWP!$B$2:$B$13,0))</f>
        <v>1</v>
      </c>
      <c r="L713" s="4">
        <f t="shared" si="23"/>
        <v>0</v>
      </c>
    </row>
    <row r="714" spans="1:12" hidden="1">
      <c r="A714" t="s">
        <v>732</v>
      </c>
      <c r="B714" t="s">
        <v>1</v>
      </c>
      <c r="C714" t="s">
        <v>1717</v>
      </c>
      <c r="D714" t="s">
        <v>1715</v>
      </c>
      <c r="E714" t="s">
        <v>1704</v>
      </c>
      <c r="F714" t="s">
        <v>1744</v>
      </c>
      <c r="H714" t="str">
        <f>INDEX('Vensim Variables'!$B:$B,MATCH(EPS!$B714,'Vensim Variables'!$A:$A,0))</f>
        <v>g pollutant</v>
      </c>
      <c r="I714" t="str">
        <f t="shared" si="22"/>
        <v>F gases</v>
      </c>
      <c r="J714">
        <f>INDEX(NoSettings!$C:$C,MATCH(EPS!$A714,NoSettings!$A:$A,0))</f>
        <v>0</v>
      </c>
      <c r="K714">
        <f>INDEX(GWP!$C$2:$C$13,MATCH(EPS!I714,GWP!$B$2:$B$13,0))</f>
        <v>1</v>
      </c>
      <c r="L714" s="4">
        <f t="shared" si="23"/>
        <v>0</v>
      </c>
    </row>
    <row r="715" spans="1:12" hidden="1">
      <c r="A715" t="s">
        <v>733</v>
      </c>
      <c r="B715" t="s">
        <v>1</v>
      </c>
      <c r="C715" t="s">
        <v>1717</v>
      </c>
      <c r="D715" t="s">
        <v>1715</v>
      </c>
      <c r="E715" t="s">
        <v>1704</v>
      </c>
      <c r="F715" t="s">
        <v>1745</v>
      </c>
      <c r="H715" t="str">
        <f>INDEX('Vensim Variables'!$B:$B,MATCH(EPS!$B715,'Vensim Variables'!$A:$A,0))</f>
        <v>g pollutant</v>
      </c>
      <c r="I715" t="str">
        <f t="shared" si="22"/>
        <v>F gases</v>
      </c>
      <c r="J715">
        <f>INDEX(NoSettings!$C:$C,MATCH(EPS!$A715,NoSettings!$A:$A,0))</f>
        <v>0</v>
      </c>
      <c r="K715">
        <f>INDEX(GWP!$C$2:$C$13,MATCH(EPS!I715,GWP!$B$2:$B$13,0))</f>
        <v>1</v>
      </c>
      <c r="L715" s="4">
        <f t="shared" si="23"/>
        <v>0</v>
      </c>
    </row>
    <row r="716" spans="1:12" hidden="1">
      <c r="A716" t="s">
        <v>734</v>
      </c>
      <c r="B716" t="s">
        <v>1</v>
      </c>
      <c r="C716" t="s">
        <v>1717</v>
      </c>
      <c r="D716" t="s">
        <v>1715</v>
      </c>
      <c r="E716" t="s">
        <v>1704</v>
      </c>
      <c r="F716" t="s">
        <v>1746</v>
      </c>
      <c r="H716" t="str">
        <f>INDEX('Vensim Variables'!$B:$B,MATCH(EPS!$B716,'Vensim Variables'!$A:$A,0))</f>
        <v>g pollutant</v>
      </c>
      <c r="I716" t="str">
        <f t="shared" si="22"/>
        <v>F gases</v>
      </c>
      <c r="J716">
        <f>INDEX(NoSettings!$C:$C,MATCH(EPS!$A716,NoSettings!$A:$A,0))</f>
        <v>0</v>
      </c>
      <c r="K716">
        <f>INDEX(GWP!$C$2:$C$13,MATCH(EPS!I716,GWP!$B$2:$B$13,0))</f>
        <v>1</v>
      </c>
      <c r="L716" s="4">
        <f t="shared" si="23"/>
        <v>0</v>
      </c>
    </row>
    <row r="717" spans="1:12" hidden="1">
      <c r="A717" t="s">
        <v>735</v>
      </c>
      <c r="B717" t="s">
        <v>1</v>
      </c>
      <c r="C717" t="s">
        <v>1717</v>
      </c>
      <c r="D717" t="s">
        <v>1715</v>
      </c>
      <c r="E717" t="s">
        <v>1704</v>
      </c>
      <c r="F717" t="s">
        <v>1747</v>
      </c>
      <c r="H717" t="str">
        <f>INDEX('Vensim Variables'!$B:$B,MATCH(EPS!$B717,'Vensim Variables'!$A:$A,0))</f>
        <v>g pollutant</v>
      </c>
      <c r="I717" t="str">
        <f t="shared" si="22"/>
        <v>F gases</v>
      </c>
      <c r="J717">
        <f>INDEX(NoSettings!$C:$C,MATCH(EPS!$A717,NoSettings!$A:$A,0))</f>
        <v>0</v>
      </c>
      <c r="K717">
        <f>INDEX(GWP!$C$2:$C$13,MATCH(EPS!I717,GWP!$B$2:$B$13,0))</f>
        <v>1</v>
      </c>
      <c r="L717" s="4">
        <f t="shared" si="23"/>
        <v>0</v>
      </c>
    </row>
    <row r="718" spans="1:12" hidden="1">
      <c r="A718" t="s">
        <v>736</v>
      </c>
      <c r="B718" t="s">
        <v>1</v>
      </c>
      <c r="C718" t="s">
        <v>1717</v>
      </c>
      <c r="D718" t="s">
        <v>1715</v>
      </c>
      <c r="E718" t="s">
        <v>1704</v>
      </c>
      <c r="F718" t="s">
        <v>1748</v>
      </c>
      <c r="H718" t="str">
        <f>INDEX('Vensim Variables'!$B:$B,MATCH(EPS!$B718,'Vensim Variables'!$A:$A,0))</f>
        <v>g pollutant</v>
      </c>
      <c r="I718" t="str">
        <f t="shared" si="22"/>
        <v>F gases</v>
      </c>
      <c r="J718">
        <f>INDEX(NoSettings!$C:$C,MATCH(EPS!$A718,NoSettings!$A:$A,0))</f>
        <v>0</v>
      </c>
      <c r="K718">
        <f>INDEX(GWP!$C$2:$C$13,MATCH(EPS!I718,GWP!$B$2:$B$13,0))</f>
        <v>1</v>
      </c>
      <c r="L718" s="4">
        <f t="shared" si="23"/>
        <v>0</v>
      </c>
    </row>
    <row r="719" spans="1:12" hidden="1">
      <c r="A719" t="s">
        <v>737</v>
      </c>
      <c r="B719" t="s">
        <v>1</v>
      </c>
      <c r="C719" t="s">
        <v>1717</v>
      </c>
      <c r="D719" t="s">
        <v>1715</v>
      </c>
      <c r="E719" t="s">
        <v>1704</v>
      </c>
      <c r="F719" t="s">
        <v>1749</v>
      </c>
      <c r="H719" t="str">
        <f>INDEX('Vensim Variables'!$B:$B,MATCH(EPS!$B719,'Vensim Variables'!$A:$A,0))</f>
        <v>g pollutant</v>
      </c>
      <c r="I719" t="str">
        <f t="shared" si="22"/>
        <v>F gases</v>
      </c>
      <c r="J719">
        <f>INDEX(NoSettings!$C:$C,MATCH(EPS!$A719,NoSettings!$A:$A,0))</f>
        <v>0</v>
      </c>
      <c r="K719">
        <f>INDEX(GWP!$C$2:$C$13,MATCH(EPS!I719,GWP!$B$2:$B$13,0))</f>
        <v>1</v>
      </c>
      <c r="L719" s="4">
        <f t="shared" si="23"/>
        <v>0</v>
      </c>
    </row>
    <row r="720" spans="1:12" hidden="1">
      <c r="A720" t="s">
        <v>738</v>
      </c>
      <c r="B720" t="s">
        <v>1</v>
      </c>
      <c r="C720" t="s">
        <v>1717</v>
      </c>
      <c r="D720" t="s">
        <v>1715</v>
      </c>
      <c r="E720" t="s">
        <v>1704</v>
      </c>
      <c r="F720" t="s">
        <v>1750</v>
      </c>
      <c r="H720" t="str">
        <f>INDEX('Vensim Variables'!$B:$B,MATCH(EPS!$B720,'Vensim Variables'!$A:$A,0))</f>
        <v>g pollutant</v>
      </c>
      <c r="I720" t="str">
        <f t="shared" si="22"/>
        <v>F gases</v>
      </c>
      <c r="J720">
        <f>INDEX(NoSettings!$C:$C,MATCH(EPS!$A720,NoSettings!$A:$A,0))</f>
        <v>0</v>
      </c>
      <c r="K720">
        <f>INDEX(GWP!$C$2:$C$13,MATCH(EPS!I720,GWP!$B$2:$B$13,0))</f>
        <v>1</v>
      </c>
      <c r="L720" s="4">
        <f t="shared" si="23"/>
        <v>0</v>
      </c>
    </row>
    <row r="721" spans="1:12" hidden="1">
      <c r="A721" t="s">
        <v>739</v>
      </c>
      <c r="B721" t="s">
        <v>1</v>
      </c>
      <c r="C721" t="s">
        <v>1717</v>
      </c>
      <c r="D721" t="s">
        <v>1715</v>
      </c>
      <c r="E721" t="s">
        <v>1704</v>
      </c>
      <c r="F721" t="s">
        <v>1751</v>
      </c>
      <c r="H721" t="str">
        <f>INDEX('Vensim Variables'!$B:$B,MATCH(EPS!$B721,'Vensim Variables'!$A:$A,0))</f>
        <v>g pollutant</v>
      </c>
      <c r="I721" t="str">
        <f t="shared" si="22"/>
        <v>F gases</v>
      </c>
      <c r="J721">
        <f>INDEX(NoSettings!$C:$C,MATCH(EPS!$A721,NoSettings!$A:$A,0))</f>
        <v>0</v>
      </c>
      <c r="K721">
        <f>INDEX(GWP!$C$2:$C$13,MATCH(EPS!I721,GWP!$B$2:$B$13,0))</f>
        <v>1</v>
      </c>
      <c r="L721" s="4">
        <f t="shared" si="23"/>
        <v>0</v>
      </c>
    </row>
    <row r="722" spans="1:12" hidden="1">
      <c r="A722" t="s">
        <v>740</v>
      </c>
      <c r="B722" t="s">
        <v>1</v>
      </c>
      <c r="C722" t="s">
        <v>1718</v>
      </c>
      <c r="D722" t="s">
        <v>1702</v>
      </c>
      <c r="E722" t="s">
        <v>1703</v>
      </c>
      <c r="F722" t="s">
        <v>1742</v>
      </c>
      <c r="H722" t="str">
        <f>INDEX('Vensim Variables'!$B:$B,MATCH(EPS!$B722,'Vensim Variables'!$A:$A,0))</f>
        <v>g pollutant</v>
      </c>
      <c r="I722" t="str">
        <f t="shared" si="22"/>
        <v>CO2</v>
      </c>
      <c r="J722">
        <f>INDEX(NoSettings!$C:$C,MATCH(EPS!$A722,NoSettings!$A:$A,0))</f>
        <v>0</v>
      </c>
      <c r="K722">
        <f>INDEX(GWP!$C$2:$C$13,MATCH(EPS!I722,GWP!$B$2:$B$13,0))</f>
        <v>1</v>
      </c>
      <c r="L722" s="4">
        <f t="shared" si="23"/>
        <v>0</v>
      </c>
    </row>
    <row r="723" spans="1:12" hidden="1">
      <c r="A723" t="s">
        <v>741</v>
      </c>
      <c r="B723" t="s">
        <v>1</v>
      </c>
      <c r="C723" t="s">
        <v>1718</v>
      </c>
      <c r="D723" t="s">
        <v>1702</v>
      </c>
      <c r="E723" t="s">
        <v>1703</v>
      </c>
      <c r="F723" t="s">
        <v>1743</v>
      </c>
      <c r="H723" t="str">
        <f>INDEX('Vensim Variables'!$B:$B,MATCH(EPS!$B723,'Vensim Variables'!$A:$A,0))</f>
        <v>g pollutant</v>
      </c>
      <c r="I723" t="str">
        <f t="shared" si="22"/>
        <v>CO2</v>
      </c>
      <c r="J723">
        <f>INDEX(NoSettings!$C:$C,MATCH(EPS!$A723,NoSettings!$A:$A,0))</f>
        <v>0</v>
      </c>
      <c r="K723">
        <f>INDEX(GWP!$C$2:$C$13,MATCH(EPS!I723,GWP!$B$2:$B$13,0))</f>
        <v>1</v>
      </c>
      <c r="L723" s="4">
        <f t="shared" si="23"/>
        <v>0</v>
      </c>
    </row>
    <row r="724" spans="1:12" hidden="1">
      <c r="A724" t="s">
        <v>742</v>
      </c>
      <c r="B724" t="s">
        <v>1</v>
      </c>
      <c r="C724" t="s">
        <v>1718</v>
      </c>
      <c r="D724" t="s">
        <v>1702</v>
      </c>
      <c r="E724" t="s">
        <v>1703</v>
      </c>
      <c r="F724" t="s">
        <v>1744</v>
      </c>
      <c r="H724" t="str">
        <f>INDEX('Vensim Variables'!$B:$B,MATCH(EPS!$B724,'Vensim Variables'!$A:$A,0))</f>
        <v>g pollutant</v>
      </c>
      <c r="I724" t="str">
        <f t="shared" si="22"/>
        <v>CO2</v>
      </c>
      <c r="J724">
        <f>INDEX(NoSettings!$C:$C,MATCH(EPS!$A724,NoSettings!$A:$A,0))</f>
        <v>0</v>
      </c>
      <c r="K724">
        <f>INDEX(GWP!$C$2:$C$13,MATCH(EPS!I724,GWP!$B$2:$B$13,0))</f>
        <v>1</v>
      </c>
      <c r="L724" s="4">
        <f t="shared" si="23"/>
        <v>0</v>
      </c>
    </row>
    <row r="725" spans="1:12" hidden="1">
      <c r="A725" t="s">
        <v>743</v>
      </c>
      <c r="B725" t="s">
        <v>1</v>
      </c>
      <c r="C725" t="s">
        <v>1718</v>
      </c>
      <c r="D725" t="s">
        <v>1702</v>
      </c>
      <c r="E725" t="s">
        <v>1703</v>
      </c>
      <c r="F725" t="s">
        <v>1745</v>
      </c>
      <c r="H725" t="str">
        <f>INDEX('Vensim Variables'!$B:$B,MATCH(EPS!$B725,'Vensim Variables'!$A:$A,0))</f>
        <v>g pollutant</v>
      </c>
      <c r="I725" t="str">
        <f t="shared" si="22"/>
        <v>CO2</v>
      </c>
      <c r="J725">
        <f>INDEX(NoSettings!$C:$C,MATCH(EPS!$A725,NoSettings!$A:$A,0))</f>
        <v>1229230000000</v>
      </c>
      <c r="K725">
        <f>INDEX(GWP!$C$2:$C$13,MATCH(EPS!I725,GWP!$B$2:$B$13,0))</f>
        <v>1</v>
      </c>
      <c r="L725" s="4">
        <f t="shared" si="23"/>
        <v>1.22923</v>
      </c>
    </row>
    <row r="726" spans="1:12" hidden="1">
      <c r="A726" t="s">
        <v>744</v>
      </c>
      <c r="B726" t="s">
        <v>1</v>
      </c>
      <c r="C726" t="s">
        <v>1718</v>
      </c>
      <c r="D726" t="s">
        <v>1702</v>
      </c>
      <c r="E726" t="s">
        <v>1703</v>
      </c>
      <c r="F726" t="s">
        <v>1746</v>
      </c>
      <c r="H726" t="str">
        <f>INDEX('Vensim Variables'!$B:$B,MATCH(EPS!$B726,'Vensim Variables'!$A:$A,0))</f>
        <v>g pollutant</v>
      </c>
      <c r="I726" t="str">
        <f t="shared" si="22"/>
        <v>CO2</v>
      </c>
      <c r="J726">
        <f>INDEX(NoSettings!$C:$C,MATCH(EPS!$A726,NoSettings!$A:$A,0))</f>
        <v>0</v>
      </c>
      <c r="K726">
        <f>INDEX(GWP!$C$2:$C$13,MATCH(EPS!I726,GWP!$B$2:$B$13,0))</f>
        <v>1</v>
      </c>
      <c r="L726" s="4">
        <f t="shared" si="23"/>
        <v>0</v>
      </c>
    </row>
    <row r="727" spans="1:12" hidden="1">
      <c r="A727" t="s">
        <v>745</v>
      </c>
      <c r="B727" t="s">
        <v>1</v>
      </c>
      <c r="C727" t="s">
        <v>1718</v>
      </c>
      <c r="D727" t="s">
        <v>1702</v>
      </c>
      <c r="E727" t="s">
        <v>1703</v>
      </c>
      <c r="F727" t="s">
        <v>1747</v>
      </c>
      <c r="H727" t="str">
        <f>INDEX('Vensim Variables'!$B:$B,MATCH(EPS!$B727,'Vensim Variables'!$A:$A,0))</f>
        <v>g pollutant</v>
      </c>
      <c r="I727" t="str">
        <f t="shared" si="22"/>
        <v>CO2</v>
      </c>
      <c r="J727">
        <f>INDEX(NoSettings!$C:$C,MATCH(EPS!$A727,NoSettings!$A:$A,0))</f>
        <v>0</v>
      </c>
      <c r="K727">
        <f>INDEX(GWP!$C$2:$C$13,MATCH(EPS!I727,GWP!$B$2:$B$13,0))</f>
        <v>1</v>
      </c>
      <c r="L727" s="4">
        <f t="shared" si="23"/>
        <v>0</v>
      </c>
    </row>
    <row r="728" spans="1:12" hidden="1">
      <c r="A728" t="s">
        <v>746</v>
      </c>
      <c r="B728" t="s">
        <v>1</v>
      </c>
      <c r="C728" t="s">
        <v>1718</v>
      </c>
      <c r="D728" t="s">
        <v>1702</v>
      </c>
      <c r="E728" t="s">
        <v>1703</v>
      </c>
      <c r="F728" t="s">
        <v>1748</v>
      </c>
      <c r="H728" t="str">
        <f>INDEX('Vensim Variables'!$B:$B,MATCH(EPS!$B728,'Vensim Variables'!$A:$A,0))</f>
        <v>g pollutant</v>
      </c>
      <c r="I728" t="str">
        <f t="shared" si="22"/>
        <v>CO2</v>
      </c>
      <c r="J728">
        <f>INDEX(NoSettings!$C:$C,MATCH(EPS!$A728,NoSettings!$A:$A,0))</f>
        <v>0</v>
      </c>
      <c r="K728">
        <f>INDEX(GWP!$C$2:$C$13,MATCH(EPS!I728,GWP!$B$2:$B$13,0))</f>
        <v>1</v>
      </c>
      <c r="L728" s="4">
        <f t="shared" si="23"/>
        <v>0</v>
      </c>
    </row>
    <row r="729" spans="1:12" hidden="1">
      <c r="A729" t="s">
        <v>747</v>
      </c>
      <c r="B729" t="s">
        <v>1</v>
      </c>
      <c r="C729" t="s">
        <v>1718</v>
      </c>
      <c r="D729" t="s">
        <v>1702</v>
      </c>
      <c r="E729" t="s">
        <v>1703</v>
      </c>
      <c r="F729" t="s">
        <v>1749</v>
      </c>
      <c r="H729" t="str">
        <f>INDEX('Vensim Variables'!$B:$B,MATCH(EPS!$B729,'Vensim Variables'!$A:$A,0))</f>
        <v>g pollutant</v>
      </c>
      <c r="I729" t="str">
        <f t="shared" si="22"/>
        <v>CO2</v>
      </c>
      <c r="J729">
        <f>INDEX(NoSettings!$C:$C,MATCH(EPS!$A729,NoSettings!$A:$A,0))</f>
        <v>0</v>
      </c>
      <c r="K729">
        <f>INDEX(GWP!$C$2:$C$13,MATCH(EPS!I729,GWP!$B$2:$B$13,0))</f>
        <v>1</v>
      </c>
      <c r="L729" s="4">
        <f t="shared" si="23"/>
        <v>0</v>
      </c>
    </row>
    <row r="730" spans="1:12" hidden="1">
      <c r="A730" t="s">
        <v>748</v>
      </c>
      <c r="B730" t="s">
        <v>1</v>
      </c>
      <c r="C730" t="s">
        <v>1718</v>
      </c>
      <c r="D730" t="s">
        <v>1702</v>
      </c>
      <c r="E730" t="s">
        <v>1703</v>
      </c>
      <c r="F730" t="s">
        <v>1750</v>
      </c>
      <c r="H730" t="str">
        <f>INDEX('Vensim Variables'!$B:$B,MATCH(EPS!$B730,'Vensim Variables'!$A:$A,0))</f>
        <v>g pollutant</v>
      </c>
      <c r="I730" t="str">
        <f t="shared" si="22"/>
        <v>CO2</v>
      </c>
      <c r="J730">
        <f>INDEX(NoSettings!$C:$C,MATCH(EPS!$A730,NoSettings!$A:$A,0))</f>
        <v>0</v>
      </c>
      <c r="K730">
        <f>INDEX(GWP!$C$2:$C$13,MATCH(EPS!I730,GWP!$B$2:$B$13,0))</f>
        <v>1</v>
      </c>
      <c r="L730" s="4">
        <f t="shared" si="23"/>
        <v>0</v>
      </c>
    </row>
    <row r="731" spans="1:12" hidden="1">
      <c r="A731" t="s">
        <v>749</v>
      </c>
      <c r="B731" t="s">
        <v>1</v>
      </c>
      <c r="C731" t="s">
        <v>1718</v>
      </c>
      <c r="D731" t="s">
        <v>1702</v>
      </c>
      <c r="E731" t="s">
        <v>1703</v>
      </c>
      <c r="F731" t="s">
        <v>1751</v>
      </c>
      <c r="H731" t="str">
        <f>INDEX('Vensim Variables'!$B:$B,MATCH(EPS!$B731,'Vensim Variables'!$A:$A,0))</f>
        <v>g pollutant</v>
      </c>
      <c r="I731" t="str">
        <f t="shared" si="22"/>
        <v>CO2</v>
      </c>
      <c r="J731">
        <f>INDEX(NoSettings!$C:$C,MATCH(EPS!$A731,NoSettings!$A:$A,0))</f>
        <v>0</v>
      </c>
      <c r="K731">
        <f>INDEX(GWP!$C$2:$C$13,MATCH(EPS!I731,GWP!$B$2:$B$13,0))</f>
        <v>1</v>
      </c>
      <c r="L731" s="4">
        <f t="shared" si="23"/>
        <v>0</v>
      </c>
    </row>
    <row r="732" spans="1:12" hidden="1">
      <c r="A732" t="s">
        <v>750</v>
      </c>
      <c r="B732" t="s">
        <v>1</v>
      </c>
      <c r="C732" t="s">
        <v>1718</v>
      </c>
      <c r="D732" t="s">
        <v>1702</v>
      </c>
      <c r="E732" t="s">
        <v>1704</v>
      </c>
      <c r="F732" t="s">
        <v>1742</v>
      </c>
      <c r="H732" t="str">
        <f>INDEX('Vensim Variables'!$B:$B,MATCH(EPS!$B732,'Vensim Variables'!$A:$A,0))</f>
        <v>g pollutant</v>
      </c>
      <c r="I732" t="str">
        <f t="shared" si="22"/>
        <v>CO2</v>
      </c>
      <c r="J732">
        <f>INDEX(NoSettings!$C:$C,MATCH(EPS!$A732,NoSettings!$A:$A,0))</f>
        <v>0</v>
      </c>
      <c r="K732">
        <f>INDEX(GWP!$C$2:$C$13,MATCH(EPS!I732,GWP!$B$2:$B$13,0))</f>
        <v>1</v>
      </c>
      <c r="L732" s="4">
        <f t="shared" si="23"/>
        <v>0</v>
      </c>
    </row>
    <row r="733" spans="1:12" hidden="1">
      <c r="A733" t="s">
        <v>751</v>
      </c>
      <c r="B733" t="s">
        <v>1</v>
      </c>
      <c r="C733" t="s">
        <v>1718</v>
      </c>
      <c r="D733" t="s">
        <v>1702</v>
      </c>
      <c r="E733" t="s">
        <v>1704</v>
      </c>
      <c r="F733" t="s">
        <v>1743</v>
      </c>
      <c r="H733" t="str">
        <f>INDEX('Vensim Variables'!$B:$B,MATCH(EPS!$B733,'Vensim Variables'!$A:$A,0))</f>
        <v>g pollutant</v>
      </c>
      <c r="I733" t="str">
        <f t="shared" si="22"/>
        <v>CO2</v>
      </c>
      <c r="J733">
        <f>INDEX(NoSettings!$C:$C,MATCH(EPS!$A733,NoSettings!$A:$A,0))</f>
        <v>0</v>
      </c>
      <c r="K733">
        <f>INDEX(GWP!$C$2:$C$13,MATCH(EPS!I733,GWP!$B$2:$B$13,0))</f>
        <v>1</v>
      </c>
      <c r="L733" s="4">
        <f t="shared" si="23"/>
        <v>0</v>
      </c>
    </row>
    <row r="734" spans="1:12" hidden="1">
      <c r="A734" t="s">
        <v>752</v>
      </c>
      <c r="B734" t="s">
        <v>1</v>
      </c>
      <c r="C734" t="s">
        <v>1718</v>
      </c>
      <c r="D734" t="s">
        <v>1702</v>
      </c>
      <c r="E734" t="s">
        <v>1704</v>
      </c>
      <c r="F734" t="s">
        <v>1744</v>
      </c>
      <c r="H734" t="str">
        <f>INDEX('Vensim Variables'!$B:$B,MATCH(EPS!$B734,'Vensim Variables'!$A:$A,0))</f>
        <v>g pollutant</v>
      </c>
      <c r="I734" t="str">
        <f t="shared" si="22"/>
        <v>CO2</v>
      </c>
      <c r="J734">
        <f>INDEX(NoSettings!$C:$C,MATCH(EPS!$A734,NoSettings!$A:$A,0))</f>
        <v>0</v>
      </c>
      <c r="K734">
        <f>INDEX(GWP!$C$2:$C$13,MATCH(EPS!I734,GWP!$B$2:$B$13,0))</f>
        <v>1</v>
      </c>
      <c r="L734" s="4">
        <f t="shared" si="23"/>
        <v>0</v>
      </c>
    </row>
    <row r="735" spans="1:12" hidden="1">
      <c r="A735" t="s">
        <v>753</v>
      </c>
      <c r="B735" t="s">
        <v>1</v>
      </c>
      <c r="C735" t="s">
        <v>1718</v>
      </c>
      <c r="D735" t="s">
        <v>1702</v>
      </c>
      <c r="E735" t="s">
        <v>1704</v>
      </c>
      <c r="F735" t="s">
        <v>1745</v>
      </c>
      <c r="H735" t="str">
        <f>INDEX('Vensim Variables'!$B:$B,MATCH(EPS!$B735,'Vensim Variables'!$A:$A,0))</f>
        <v>g pollutant</v>
      </c>
      <c r="I735" t="str">
        <f t="shared" si="22"/>
        <v>CO2</v>
      </c>
      <c r="J735">
        <f>INDEX(NoSettings!$C:$C,MATCH(EPS!$A735,NoSettings!$A:$A,0))</f>
        <v>35177600000000</v>
      </c>
      <c r="K735">
        <f>INDEX(GWP!$C$2:$C$13,MATCH(EPS!I735,GWP!$B$2:$B$13,0))</f>
        <v>1</v>
      </c>
      <c r="L735" s="4">
        <f t="shared" si="23"/>
        <v>35.177599999999998</v>
      </c>
    </row>
    <row r="736" spans="1:12" hidden="1">
      <c r="A736" t="s">
        <v>754</v>
      </c>
      <c r="B736" t="s">
        <v>1</v>
      </c>
      <c r="C736" t="s">
        <v>1718</v>
      </c>
      <c r="D736" t="s">
        <v>1702</v>
      </c>
      <c r="E736" t="s">
        <v>1704</v>
      </c>
      <c r="F736" t="s">
        <v>1746</v>
      </c>
      <c r="H736" t="str">
        <f>INDEX('Vensim Variables'!$B:$B,MATCH(EPS!$B736,'Vensim Variables'!$A:$A,0))</f>
        <v>g pollutant</v>
      </c>
      <c r="I736" t="str">
        <f t="shared" si="22"/>
        <v>CO2</v>
      </c>
      <c r="J736">
        <f>INDEX(NoSettings!$C:$C,MATCH(EPS!$A736,NoSettings!$A:$A,0))</f>
        <v>0</v>
      </c>
      <c r="K736">
        <f>INDEX(GWP!$C$2:$C$13,MATCH(EPS!I736,GWP!$B$2:$B$13,0))</f>
        <v>1</v>
      </c>
      <c r="L736" s="4">
        <f t="shared" si="23"/>
        <v>0</v>
      </c>
    </row>
    <row r="737" spans="1:12" hidden="1">
      <c r="A737" t="s">
        <v>755</v>
      </c>
      <c r="B737" t="s">
        <v>1</v>
      </c>
      <c r="C737" t="s">
        <v>1718</v>
      </c>
      <c r="D737" t="s">
        <v>1702</v>
      </c>
      <c r="E737" t="s">
        <v>1704</v>
      </c>
      <c r="F737" t="s">
        <v>1747</v>
      </c>
      <c r="H737" t="str">
        <f>INDEX('Vensim Variables'!$B:$B,MATCH(EPS!$B737,'Vensim Variables'!$A:$A,0))</f>
        <v>g pollutant</v>
      </c>
      <c r="I737" t="str">
        <f t="shared" si="22"/>
        <v>CO2</v>
      </c>
      <c r="J737">
        <f>INDEX(NoSettings!$C:$C,MATCH(EPS!$A737,NoSettings!$A:$A,0))</f>
        <v>0</v>
      </c>
      <c r="K737">
        <f>INDEX(GWP!$C$2:$C$13,MATCH(EPS!I737,GWP!$B$2:$B$13,0))</f>
        <v>1</v>
      </c>
      <c r="L737" s="4">
        <f t="shared" si="23"/>
        <v>0</v>
      </c>
    </row>
    <row r="738" spans="1:12" hidden="1">
      <c r="A738" t="s">
        <v>756</v>
      </c>
      <c r="B738" t="s">
        <v>1</v>
      </c>
      <c r="C738" t="s">
        <v>1718</v>
      </c>
      <c r="D738" t="s">
        <v>1702</v>
      </c>
      <c r="E738" t="s">
        <v>1704</v>
      </c>
      <c r="F738" t="s">
        <v>1748</v>
      </c>
      <c r="H738" t="str">
        <f>INDEX('Vensim Variables'!$B:$B,MATCH(EPS!$B738,'Vensim Variables'!$A:$A,0))</f>
        <v>g pollutant</v>
      </c>
      <c r="I738" t="str">
        <f t="shared" si="22"/>
        <v>CO2</v>
      </c>
      <c r="J738">
        <f>INDEX(NoSettings!$C:$C,MATCH(EPS!$A738,NoSettings!$A:$A,0))</f>
        <v>0</v>
      </c>
      <c r="K738">
        <f>INDEX(GWP!$C$2:$C$13,MATCH(EPS!I738,GWP!$B$2:$B$13,0))</f>
        <v>1</v>
      </c>
      <c r="L738" s="4">
        <f t="shared" si="23"/>
        <v>0</v>
      </c>
    </row>
    <row r="739" spans="1:12" hidden="1">
      <c r="A739" t="s">
        <v>757</v>
      </c>
      <c r="B739" t="s">
        <v>1</v>
      </c>
      <c r="C739" t="s">
        <v>1718</v>
      </c>
      <c r="D739" t="s">
        <v>1702</v>
      </c>
      <c r="E739" t="s">
        <v>1704</v>
      </c>
      <c r="F739" t="s">
        <v>1749</v>
      </c>
      <c r="H739" t="str">
        <f>INDEX('Vensim Variables'!$B:$B,MATCH(EPS!$B739,'Vensim Variables'!$A:$A,0))</f>
        <v>g pollutant</v>
      </c>
      <c r="I739" t="str">
        <f t="shared" si="22"/>
        <v>CO2</v>
      </c>
      <c r="J739">
        <f>INDEX(NoSettings!$C:$C,MATCH(EPS!$A739,NoSettings!$A:$A,0))</f>
        <v>0</v>
      </c>
      <c r="K739">
        <f>INDEX(GWP!$C$2:$C$13,MATCH(EPS!I739,GWP!$B$2:$B$13,0))</f>
        <v>1</v>
      </c>
      <c r="L739" s="4">
        <f t="shared" si="23"/>
        <v>0</v>
      </c>
    </row>
    <row r="740" spans="1:12" hidden="1">
      <c r="A740" t="s">
        <v>758</v>
      </c>
      <c r="B740" t="s">
        <v>1</v>
      </c>
      <c r="C740" t="s">
        <v>1718</v>
      </c>
      <c r="D740" t="s">
        <v>1702</v>
      </c>
      <c r="E740" t="s">
        <v>1704</v>
      </c>
      <c r="F740" t="s">
        <v>1750</v>
      </c>
      <c r="H740" t="str">
        <f>INDEX('Vensim Variables'!$B:$B,MATCH(EPS!$B740,'Vensim Variables'!$A:$A,0))</f>
        <v>g pollutant</v>
      </c>
      <c r="I740" t="str">
        <f t="shared" si="22"/>
        <v>CO2</v>
      </c>
      <c r="J740">
        <f>INDEX(NoSettings!$C:$C,MATCH(EPS!$A740,NoSettings!$A:$A,0))</f>
        <v>0</v>
      </c>
      <c r="K740">
        <f>INDEX(GWP!$C$2:$C$13,MATCH(EPS!I740,GWP!$B$2:$B$13,0))</f>
        <v>1</v>
      </c>
      <c r="L740" s="4">
        <f t="shared" si="23"/>
        <v>0</v>
      </c>
    </row>
    <row r="741" spans="1:12" hidden="1">
      <c r="A741" t="s">
        <v>759</v>
      </c>
      <c r="B741" t="s">
        <v>1</v>
      </c>
      <c r="C741" t="s">
        <v>1718</v>
      </c>
      <c r="D741" t="s">
        <v>1702</v>
      </c>
      <c r="E741" t="s">
        <v>1704</v>
      </c>
      <c r="F741" t="s">
        <v>1751</v>
      </c>
      <c r="H741" t="str">
        <f>INDEX('Vensim Variables'!$B:$B,MATCH(EPS!$B741,'Vensim Variables'!$A:$A,0))</f>
        <v>g pollutant</v>
      </c>
      <c r="I741" t="str">
        <f t="shared" si="22"/>
        <v>CO2</v>
      </c>
      <c r="J741">
        <f>INDEX(NoSettings!$C:$C,MATCH(EPS!$A741,NoSettings!$A:$A,0))</f>
        <v>0</v>
      </c>
      <c r="K741">
        <f>INDEX(GWP!$C$2:$C$13,MATCH(EPS!I741,GWP!$B$2:$B$13,0))</f>
        <v>1</v>
      </c>
      <c r="L741" s="4">
        <f t="shared" si="23"/>
        <v>0</v>
      </c>
    </row>
    <row r="742" spans="1:12" hidden="1">
      <c r="A742" t="s">
        <v>760</v>
      </c>
      <c r="B742" t="s">
        <v>1</v>
      </c>
      <c r="C742" t="s">
        <v>1718</v>
      </c>
      <c r="D742" t="s">
        <v>1705</v>
      </c>
      <c r="E742" t="s">
        <v>1703</v>
      </c>
      <c r="F742" t="s">
        <v>1742</v>
      </c>
      <c r="H742" t="str">
        <f>INDEX('Vensim Variables'!$B:$B,MATCH(EPS!$B742,'Vensim Variables'!$A:$A,0))</f>
        <v>g pollutant</v>
      </c>
      <c r="I742" t="str">
        <f t="shared" si="22"/>
        <v>VOC</v>
      </c>
      <c r="J742">
        <f>INDEX(NoSettings!$C:$C,MATCH(EPS!$A742,NoSettings!$A:$A,0))</f>
        <v>0</v>
      </c>
      <c r="K742">
        <f>INDEX(GWP!$C$2:$C$13,MATCH(EPS!I742,GWP!$B$2:$B$13,0))</f>
        <v>0</v>
      </c>
      <c r="L742" s="4">
        <f t="shared" si="23"/>
        <v>0</v>
      </c>
    </row>
    <row r="743" spans="1:12" hidden="1">
      <c r="A743" t="s">
        <v>761</v>
      </c>
      <c r="B743" t="s">
        <v>1</v>
      </c>
      <c r="C743" t="s">
        <v>1718</v>
      </c>
      <c r="D743" t="s">
        <v>1705</v>
      </c>
      <c r="E743" t="s">
        <v>1703</v>
      </c>
      <c r="F743" t="s">
        <v>1743</v>
      </c>
      <c r="H743" t="str">
        <f>INDEX('Vensim Variables'!$B:$B,MATCH(EPS!$B743,'Vensim Variables'!$A:$A,0))</f>
        <v>g pollutant</v>
      </c>
      <c r="I743" t="str">
        <f t="shared" si="22"/>
        <v>VOC</v>
      </c>
      <c r="J743">
        <f>INDEX(NoSettings!$C:$C,MATCH(EPS!$A743,NoSettings!$A:$A,0))</f>
        <v>0</v>
      </c>
      <c r="K743">
        <f>INDEX(GWP!$C$2:$C$13,MATCH(EPS!I743,GWP!$B$2:$B$13,0))</f>
        <v>0</v>
      </c>
      <c r="L743" s="4">
        <f t="shared" si="23"/>
        <v>0</v>
      </c>
    </row>
    <row r="744" spans="1:12" hidden="1">
      <c r="A744" t="s">
        <v>762</v>
      </c>
      <c r="B744" t="s">
        <v>1</v>
      </c>
      <c r="C744" t="s">
        <v>1718</v>
      </c>
      <c r="D744" t="s">
        <v>1705</v>
      </c>
      <c r="E744" t="s">
        <v>1703</v>
      </c>
      <c r="F744" t="s">
        <v>1744</v>
      </c>
      <c r="H744" t="str">
        <f>INDEX('Vensim Variables'!$B:$B,MATCH(EPS!$B744,'Vensim Variables'!$A:$A,0))</f>
        <v>g pollutant</v>
      </c>
      <c r="I744" t="str">
        <f t="shared" si="22"/>
        <v>VOC</v>
      </c>
      <c r="J744">
        <f>INDEX(NoSettings!$C:$C,MATCH(EPS!$A744,NoSettings!$A:$A,0))</f>
        <v>0</v>
      </c>
      <c r="K744">
        <f>INDEX(GWP!$C$2:$C$13,MATCH(EPS!I744,GWP!$B$2:$B$13,0))</f>
        <v>0</v>
      </c>
      <c r="L744" s="4">
        <f t="shared" si="23"/>
        <v>0</v>
      </c>
    </row>
    <row r="745" spans="1:12" hidden="1">
      <c r="A745" t="s">
        <v>763</v>
      </c>
      <c r="B745" t="s">
        <v>1</v>
      </c>
      <c r="C745" t="s">
        <v>1718</v>
      </c>
      <c r="D745" t="s">
        <v>1705</v>
      </c>
      <c r="E745" t="s">
        <v>1703</v>
      </c>
      <c r="F745" t="s">
        <v>1745</v>
      </c>
      <c r="H745" t="str">
        <f>INDEX('Vensim Variables'!$B:$B,MATCH(EPS!$B745,'Vensim Variables'!$A:$A,0))</f>
        <v>g pollutant</v>
      </c>
      <c r="I745" t="str">
        <f t="shared" si="22"/>
        <v>VOC</v>
      </c>
      <c r="J745">
        <f>INDEX(NoSettings!$C:$C,MATCH(EPS!$A745,NoSettings!$A:$A,0))</f>
        <v>670103000</v>
      </c>
      <c r="K745">
        <f>INDEX(GWP!$C$2:$C$13,MATCH(EPS!I745,GWP!$B$2:$B$13,0))</f>
        <v>0</v>
      </c>
      <c r="L745" s="4">
        <f t="shared" si="23"/>
        <v>0</v>
      </c>
    </row>
    <row r="746" spans="1:12" hidden="1">
      <c r="A746" t="s">
        <v>764</v>
      </c>
      <c r="B746" t="s">
        <v>1</v>
      </c>
      <c r="C746" t="s">
        <v>1718</v>
      </c>
      <c r="D746" t="s">
        <v>1705</v>
      </c>
      <c r="E746" t="s">
        <v>1703</v>
      </c>
      <c r="F746" t="s">
        <v>1746</v>
      </c>
      <c r="H746" t="str">
        <f>INDEX('Vensim Variables'!$B:$B,MATCH(EPS!$B746,'Vensim Variables'!$A:$A,0))</f>
        <v>g pollutant</v>
      </c>
      <c r="I746" t="str">
        <f t="shared" si="22"/>
        <v>VOC</v>
      </c>
      <c r="J746">
        <f>INDEX(NoSettings!$C:$C,MATCH(EPS!$A746,NoSettings!$A:$A,0))</f>
        <v>0</v>
      </c>
      <c r="K746">
        <f>INDEX(GWP!$C$2:$C$13,MATCH(EPS!I746,GWP!$B$2:$B$13,0))</f>
        <v>0</v>
      </c>
      <c r="L746" s="4">
        <f t="shared" si="23"/>
        <v>0</v>
      </c>
    </row>
    <row r="747" spans="1:12" hidden="1">
      <c r="A747" t="s">
        <v>765</v>
      </c>
      <c r="B747" t="s">
        <v>1</v>
      </c>
      <c r="C747" t="s">
        <v>1718</v>
      </c>
      <c r="D747" t="s">
        <v>1705</v>
      </c>
      <c r="E747" t="s">
        <v>1703</v>
      </c>
      <c r="F747" t="s">
        <v>1747</v>
      </c>
      <c r="H747" t="str">
        <f>INDEX('Vensim Variables'!$B:$B,MATCH(EPS!$B747,'Vensim Variables'!$A:$A,0))</f>
        <v>g pollutant</v>
      </c>
      <c r="I747" t="str">
        <f t="shared" si="22"/>
        <v>VOC</v>
      </c>
      <c r="J747">
        <f>INDEX(NoSettings!$C:$C,MATCH(EPS!$A747,NoSettings!$A:$A,0))</f>
        <v>0</v>
      </c>
      <c r="K747">
        <f>INDEX(GWP!$C$2:$C$13,MATCH(EPS!I747,GWP!$B$2:$B$13,0))</f>
        <v>0</v>
      </c>
      <c r="L747" s="4">
        <f t="shared" si="23"/>
        <v>0</v>
      </c>
    </row>
    <row r="748" spans="1:12" hidden="1">
      <c r="A748" t="s">
        <v>766</v>
      </c>
      <c r="B748" t="s">
        <v>1</v>
      </c>
      <c r="C748" t="s">
        <v>1718</v>
      </c>
      <c r="D748" t="s">
        <v>1705</v>
      </c>
      <c r="E748" t="s">
        <v>1703</v>
      </c>
      <c r="F748" t="s">
        <v>1748</v>
      </c>
      <c r="H748" t="str">
        <f>INDEX('Vensim Variables'!$B:$B,MATCH(EPS!$B748,'Vensim Variables'!$A:$A,0))</f>
        <v>g pollutant</v>
      </c>
      <c r="I748" t="str">
        <f t="shared" si="22"/>
        <v>VOC</v>
      </c>
      <c r="J748">
        <f>INDEX(NoSettings!$C:$C,MATCH(EPS!$A748,NoSettings!$A:$A,0))</f>
        <v>0</v>
      </c>
      <c r="K748">
        <f>INDEX(GWP!$C$2:$C$13,MATCH(EPS!I748,GWP!$B$2:$B$13,0))</f>
        <v>0</v>
      </c>
      <c r="L748" s="4">
        <f t="shared" si="23"/>
        <v>0</v>
      </c>
    </row>
    <row r="749" spans="1:12" hidden="1">
      <c r="A749" t="s">
        <v>767</v>
      </c>
      <c r="B749" t="s">
        <v>1</v>
      </c>
      <c r="C749" t="s">
        <v>1718</v>
      </c>
      <c r="D749" t="s">
        <v>1705</v>
      </c>
      <c r="E749" t="s">
        <v>1703</v>
      </c>
      <c r="F749" t="s">
        <v>1749</v>
      </c>
      <c r="H749" t="str">
        <f>INDEX('Vensim Variables'!$B:$B,MATCH(EPS!$B749,'Vensim Variables'!$A:$A,0))</f>
        <v>g pollutant</v>
      </c>
      <c r="I749" t="str">
        <f t="shared" si="22"/>
        <v>VOC</v>
      </c>
      <c r="J749">
        <f>INDEX(NoSettings!$C:$C,MATCH(EPS!$A749,NoSettings!$A:$A,0))</f>
        <v>0</v>
      </c>
      <c r="K749">
        <f>INDEX(GWP!$C$2:$C$13,MATCH(EPS!I749,GWP!$B$2:$B$13,0))</f>
        <v>0</v>
      </c>
      <c r="L749" s="4">
        <f t="shared" si="23"/>
        <v>0</v>
      </c>
    </row>
    <row r="750" spans="1:12" hidden="1">
      <c r="A750" t="s">
        <v>768</v>
      </c>
      <c r="B750" t="s">
        <v>1</v>
      </c>
      <c r="C750" t="s">
        <v>1718</v>
      </c>
      <c r="D750" t="s">
        <v>1705</v>
      </c>
      <c r="E750" t="s">
        <v>1703</v>
      </c>
      <c r="F750" t="s">
        <v>1750</v>
      </c>
      <c r="H750" t="str">
        <f>INDEX('Vensim Variables'!$B:$B,MATCH(EPS!$B750,'Vensim Variables'!$A:$A,0))</f>
        <v>g pollutant</v>
      </c>
      <c r="I750" t="str">
        <f t="shared" si="22"/>
        <v>VOC</v>
      </c>
      <c r="J750">
        <f>INDEX(NoSettings!$C:$C,MATCH(EPS!$A750,NoSettings!$A:$A,0))</f>
        <v>0</v>
      </c>
      <c r="K750">
        <f>INDEX(GWP!$C$2:$C$13,MATCH(EPS!I750,GWP!$B$2:$B$13,0))</f>
        <v>0</v>
      </c>
      <c r="L750" s="4">
        <f t="shared" si="23"/>
        <v>0</v>
      </c>
    </row>
    <row r="751" spans="1:12" hidden="1">
      <c r="A751" t="s">
        <v>769</v>
      </c>
      <c r="B751" t="s">
        <v>1</v>
      </c>
      <c r="C751" t="s">
        <v>1718</v>
      </c>
      <c r="D751" t="s">
        <v>1705</v>
      </c>
      <c r="E751" t="s">
        <v>1703</v>
      </c>
      <c r="F751" t="s">
        <v>1751</v>
      </c>
      <c r="H751" t="str">
        <f>INDEX('Vensim Variables'!$B:$B,MATCH(EPS!$B751,'Vensim Variables'!$A:$A,0))</f>
        <v>g pollutant</v>
      </c>
      <c r="I751" t="str">
        <f t="shared" si="22"/>
        <v>VOC</v>
      </c>
      <c r="J751">
        <f>INDEX(NoSettings!$C:$C,MATCH(EPS!$A751,NoSettings!$A:$A,0))</f>
        <v>0</v>
      </c>
      <c r="K751">
        <f>INDEX(GWP!$C$2:$C$13,MATCH(EPS!I751,GWP!$B$2:$B$13,0))</f>
        <v>0</v>
      </c>
      <c r="L751" s="4">
        <f t="shared" si="23"/>
        <v>0</v>
      </c>
    </row>
    <row r="752" spans="1:12" hidden="1">
      <c r="A752" t="s">
        <v>770</v>
      </c>
      <c r="B752" t="s">
        <v>1</v>
      </c>
      <c r="C752" t="s">
        <v>1718</v>
      </c>
      <c r="D752" t="s">
        <v>1705</v>
      </c>
      <c r="E752" t="s">
        <v>1704</v>
      </c>
      <c r="F752" t="s">
        <v>1742</v>
      </c>
      <c r="H752" t="str">
        <f>INDEX('Vensim Variables'!$B:$B,MATCH(EPS!$B752,'Vensim Variables'!$A:$A,0))</f>
        <v>g pollutant</v>
      </c>
      <c r="I752" t="str">
        <f t="shared" si="22"/>
        <v>VOC</v>
      </c>
      <c r="J752">
        <f>INDEX(NoSettings!$C:$C,MATCH(EPS!$A752,NoSettings!$A:$A,0))</f>
        <v>0</v>
      </c>
      <c r="K752">
        <f>INDEX(GWP!$C$2:$C$13,MATCH(EPS!I752,GWP!$B$2:$B$13,0))</f>
        <v>0</v>
      </c>
      <c r="L752" s="4">
        <f t="shared" si="23"/>
        <v>0</v>
      </c>
    </row>
    <row r="753" spans="1:12" hidden="1">
      <c r="A753" t="s">
        <v>771</v>
      </c>
      <c r="B753" t="s">
        <v>1</v>
      </c>
      <c r="C753" t="s">
        <v>1718</v>
      </c>
      <c r="D753" t="s">
        <v>1705</v>
      </c>
      <c r="E753" t="s">
        <v>1704</v>
      </c>
      <c r="F753" t="s">
        <v>1743</v>
      </c>
      <c r="H753" t="str">
        <f>INDEX('Vensim Variables'!$B:$B,MATCH(EPS!$B753,'Vensim Variables'!$A:$A,0))</f>
        <v>g pollutant</v>
      </c>
      <c r="I753" t="str">
        <f t="shared" si="22"/>
        <v>VOC</v>
      </c>
      <c r="J753">
        <f>INDEX(NoSettings!$C:$C,MATCH(EPS!$A753,NoSettings!$A:$A,0))</f>
        <v>0</v>
      </c>
      <c r="K753">
        <f>INDEX(GWP!$C$2:$C$13,MATCH(EPS!I753,GWP!$B$2:$B$13,0))</f>
        <v>0</v>
      </c>
      <c r="L753" s="4">
        <f t="shared" si="23"/>
        <v>0</v>
      </c>
    </row>
    <row r="754" spans="1:12" hidden="1">
      <c r="A754" t="s">
        <v>772</v>
      </c>
      <c r="B754" t="s">
        <v>1</v>
      </c>
      <c r="C754" t="s">
        <v>1718</v>
      </c>
      <c r="D754" t="s">
        <v>1705</v>
      </c>
      <c r="E754" t="s">
        <v>1704</v>
      </c>
      <c r="F754" t="s">
        <v>1744</v>
      </c>
      <c r="H754" t="str">
        <f>INDEX('Vensim Variables'!$B:$B,MATCH(EPS!$B754,'Vensim Variables'!$A:$A,0))</f>
        <v>g pollutant</v>
      </c>
      <c r="I754" t="str">
        <f t="shared" si="22"/>
        <v>VOC</v>
      </c>
      <c r="J754">
        <f>INDEX(NoSettings!$C:$C,MATCH(EPS!$A754,NoSettings!$A:$A,0))</f>
        <v>0</v>
      </c>
      <c r="K754">
        <f>INDEX(GWP!$C$2:$C$13,MATCH(EPS!I754,GWP!$B$2:$B$13,0))</f>
        <v>0</v>
      </c>
      <c r="L754" s="4">
        <f t="shared" si="23"/>
        <v>0</v>
      </c>
    </row>
    <row r="755" spans="1:12" hidden="1">
      <c r="A755" t="s">
        <v>773</v>
      </c>
      <c r="B755" t="s">
        <v>1</v>
      </c>
      <c r="C755" t="s">
        <v>1718</v>
      </c>
      <c r="D755" t="s">
        <v>1705</v>
      </c>
      <c r="E755" t="s">
        <v>1704</v>
      </c>
      <c r="F755" t="s">
        <v>1745</v>
      </c>
      <c r="H755" t="str">
        <f>INDEX('Vensim Variables'!$B:$B,MATCH(EPS!$B755,'Vensim Variables'!$A:$A,0))</f>
        <v>g pollutant</v>
      </c>
      <c r="I755" t="str">
        <f t="shared" si="22"/>
        <v>VOC</v>
      </c>
      <c r="J755">
        <f>INDEX(NoSettings!$C:$C,MATCH(EPS!$A755,NoSettings!$A:$A,0))</f>
        <v>19176700000</v>
      </c>
      <c r="K755">
        <f>INDEX(GWP!$C$2:$C$13,MATCH(EPS!I755,GWP!$B$2:$B$13,0))</f>
        <v>0</v>
      </c>
      <c r="L755" s="4">
        <f t="shared" si="23"/>
        <v>0</v>
      </c>
    </row>
    <row r="756" spans="1:12" hidden="1">
      <c r="A756" t="s">
        <v>774</v>
      </c>
      <c r="B756" t="s">
        <v>1</v>
      </c>
      <c r="C756" t="s">
        <v>1718</v>
      </c>
      <c r="D756" t="s">
        <v>1705</v>
      </c>
      <c r="E756" t="s">
        <v>1704</v>
      </c>
      <c r="F756" t="s">
        <v>1746</v>
      </c>
      <c r="H756" t="str">
        <f>INDEX('Vensim Variables'!$B:$B,MATCH(EPS!$B756,'Vensim Variables'!$A:$A,0))</f>
        <v>g pollutant</v>
      </c>
      <c r="I756" t="str">
        <f t="shared" si="22"/>
        <v>VOC</v>
      </c>
      <c r="J756">
        <f>INDEX(NoSettings!$C:$C,MATCH(EPS!$A756,NoSettings!$A:$A,0))</f>
        <v>0</v>
      </c>
      <c r="K756">
        <f>INDEX(GWP!$C$2:$C$13,MATCH(EPS!I756,GWP!$B$2:$B$13,0))</f>
        <v>0</v>
      </c>
      <c r="L756" s="4">
        <f t="shared" si="23"/>
        <v>0</v>
      </c>
    </row>
    <row r="757" spans="1:12" hidden="1">
      <c r="A757" t="s">
        <v>775</v>
      </c>
      <c r="B757" t="s">
        <v>1</v>
      </c>
      <c r="C757" t="s">
        <v>1718</v>
      </c>
      <c r="D757" t="s">
        <v>1705</v>
      </c>
      <c r="E757" t="s">
        <v>1704</v>
      </c>
      <c r="F757" t="s">
        <v>1747</v>
      </c>
      <c r="H757" t="str">
        <f>INDEX('Vensim Variables'!$B:$B,MATCH(EPS!$B757,'Vensim Variables'!$A:$A,0))</f>
        <v>g pollutant</v>
      </c>
      <c r="I757" t="str">
        <f t="shared" si="22"/>
        <v>VOC</v>
      </c>
      <c r="J757">
        <f>INDEX(NoSettings!$C:$C,MATCH(EPS!$A757,NoSettings!$A:$A,0))</f>
        <v>0</v>
      </c>
      <c r="K757">
        <f>INDEX(GWP!$C$2:$C$13,MATCH(EPS!I757,GWP!$B$2:$B$13,0))</f>
        <v>0</v>
      </c>
      <c r="L757" s="4">
        <f t="shared" si="23"/>
        <v>0</v>
      </c>
    </row>
    <row r="758" spans="1:12" hidden="1">
      <c r="A758" t="s">
        <v>776</v>
      </c>
      <c r="B758" t="s">
        <v>1</v>
      </c>
      <c r="C758" t="s">
        <v>1718</v>
      </c>
      <c r="D758" t="s">
        <v>1705</v>
      </c>
      <c r="E758" t="s">
        <v>1704</v>
      </c>
      <c r="F758" t="s">
        <v>1748</v>
      </c>
      <c r="H758" t="str">
        <f>INDEX('Vensim Variables'!$B:$B,MATCH(EPS!$B758,'Vensim Variables'!$A:$A,0))</f>
        <v>g pollutant</v>
      </c>
      <c r="I758" t="str">
        <f t="shared" si="22"/>
        <v>VOC</v>
      </c>
      <c r="J758">
        <f>INDEX(NoSettings!$C:$C,MATCH(EPS!$A758,NoSettings!$A:$A,0))</f>
        <v>0</v>
      </c>
      <c r="K758">
        <f>INDEX(GWP!$C$2:$C$13,MATCH(EPS!I758,GWP!$B$2:$B$13,0))</f>
        <v>0</v>
      </c>
      <c r="L758" s="4">
        <f t="shared" si="23"/>
        <v>0</v>
      </c>
    </row>
    <row r="759" spans="1:12" hidden="1">
      <c r="A759" t="s">
        <v>777</v>
      </c>
      <c r="B759" t="s">
        <v>1</v>
      </c>
      <c r="C759" t="s">
        <v>1718</v>
      </c>
      <c r="D759" t="s">
        <v>1705</v>
      </c>
      <c r="E759" t="s">
        <v>1704</v>
      </c>
      <c r="F759" t="s">
        <v>1749</v>
      </c>
      <c r="H759" t="str">
        <f>INDEX('Vensim Variables'!$B:$B,MATCH(EPS!$B759,'Vensim Variables'!$A:$A,0))</f>
        <v>g pollutant</v>
      </c>
      <c r="I759" t="str">
        <f t="shared" si="22"/>
        <v>VOC</v>
      </c>
      <c r="J759">
        <f>INDEX(NoSettings!$C:$C,MATCH(EPS!$A759,NoSettings!$A:$A,0))</f>
        <v>0</v>
      </c>
      <c r="K759">
        <f>INDEX(GWP!$C$2:$C$13,MATCH(EPS!I759,GWP!$B$2:$B$13,0))</f>
        <v>0</v>
      </c>
      <c r="L759" s="4">
        <f t="shared" si="23"/>
        <v>0</v>
      </c>
    </row>
    <row r="760" spans="1:12" hidden="1">
      <c r="A760" t="s">
        <v>778</v>
      </c>
      <c r="B760" t="s">
        <v>1</v>
      </c>
      <c r="C760" t="s">
        <v>1718</v>
      </c>
      <c r="D760" t="s">
        <v>1705</v>
      </c>
      <c r="E760" t="s">
        <v>1704</v>
      </c>
      <c r="F760" t="s">
        <v>1750</v>
      </c>
      <c r="H760" t="str">
        <f>INDEX('Vensim Variables'!$B:$B,MATCH(EPS!$B760,'Vensim Variables'!$A:$A,0))</f>
        <v>g pollutant</v>
      </c>
      <c r="I760" t="str">
        <f t="shared" si="22"/>
        <v>VOC</v>
      </c>
      <c r="J760">
        <f>INDEX(NoSettings!$C:$C,MATCH(EPS!$A760,NoSettings!$A:$A,0))</f>
        <v>0</v>
      </c>
      <c r="K760">
        <f>INDEX(GWP!$C$2:$C$13,MATCH(EPS!I760,GWP!$B$2:$B$13,0))</f>
        <v>0</v>
      </c>
      <c r="L760" s="4">
        <f t="shared" si="23"/>
        <v>0</v>
      </c>
    </row>
    <row r="761" spans="1:12" hidden="1">
      <c r="A761" t="s">
        <v>779</v>
      </c>
      <c r="B761" t="s">
        <v>1</v>
      </c>
      <c r="C761" t="s">
        <v>1718</v>
      </c>
      <c r="D761" t="s">
        <v>1705</v>
      </c>
      <c r="E761" t="s">
        <v>1704</v>
      </c>
      <c r="F761" t="s">
        <v>1751</v>
      </c>
      <c r="H761" t="str">
        <f>INDEX('Vensim Variables'!$B:$B,MATCH(EPS!$B761,'Vensim Variables'!$A:$A,0))</f>
        <v>g pollutant</v>
      </c>
      <c r="I761" t="str">
        <f t="shared" si="22"/>
        <v>VOC</v>
      </c>
      <c r="J761">
        <f>INDEX(NoSettings!$C:$C,MATCH(EPS!$A761,NoSettings!$A:$A,0))</f>
        <v>0</v>
      </c>
      <c r="K761">
        <f>INDEX(GWP!$C$2:$C$13,MATCH(EPS!I761,GWP!$B$2:$B$13,0))</f>
        <v>0</v>
      </c>
      <c r="L761" s="4">
        <f t="shared" si="23"/>
        <v>0</v>
      </c>
    </row>
    <row r="762" spans="1:12" hidden="1">
      <c r="A762" t="s">
        <v>780</v>
      </c>
      <c r="B762" t="s">
        <v>1</v>
      </c>
      <c r="C762" t="s">
        <v>1718</v>
      </c>
      <c r="D762" t="s">
        <v>1706</v>
      </c>
      <c r="E762" t="s">
        <v>1703</v>
      </c>
      <c r="F762" t="s">
        <v>1742</v>
      </c>
      <c r="H762" t="str">
        <f>INDEX('Vensim Variables'!$B:$B,MATCH(EPS!$B762,'Vensim Variables'!$A:$A,0))</f>
        <v>g pollutant</v>
      </c>
      <c r="I762" t="str">
        <f t="shared" si="22"/>
        <v>CO</v>
      </c>
      <c r="J762">
        <f>INDEX(NoSettings!$C:$C,MATCH(EPS!$A762,NoSettings!$A:$A,0))</f>
        <v>0</v>
      </c>
      <c r="K762">
        <f>INDEX(GWP!$C$2:$C$13,MATCH(EPS!I762,GWP!$B$2:$B$13,0))</f>
        <v>0</v>
      </c>
      <c r="L762" s="4">
        <f t="shared" si="23"/>
        <v>0</v>
      </c>
    </row>
    <row r="763" spans="1:12" hidden="1">
      <c r="A763" t="s">
        <v>781</v>
      </c>
      <c r="B763" t="s">
        <v>1</v>
      </c>
      <c r="C763" t="s">
        <v>1718</v>
      </c>
      <c r="D763" t="s">
        <v>1706</v>
      </c>
      <c r="E763" t="s">
        <v>1703</v>
      </c>
      <c r="F763" t="s">
        <v>1743</v>
      </c>
      <c r="H763" t="str">
        <f>INDEX('Vensim Variables'!$B:$B,MATCH(EPS!$B763,'Vensim Variables'!$A:$A,0))</f>
        <v>g pollutant</v>
      </c>
      <c r="I763" t="str">
        <f t="shared" si="22"/>
        <v>CO</v>
      </c>
      <c r="J763">
        <f>INDEX(NoSettings!$C:$C,MATCH(EPS!$A763,NoSettings!$A:$A,0))</f>
        <v>0</v>
      </c>
      <c r="K763">
        <f>INDEX(GWP!$C$2:$C$13,MATCH(EPS!I763,GWP!$B$2:$B$13,0))</f>
        <v>0</v>
      </c>
      <c r="L763" s="4">
        <f t="shared" si="23"/>
        <v>0</v>
      </c>
    </row>
    <row r="764" spans="1:12" hidden="1">
      <c r="A764" t="s">
        <v>782</v>
      </c>
      <c r="B764" t="s">
        <v>1</v>
      </c>
      <c r="C764" t="s">
        <v>1718</v>
      </c>
      <c r="D764" t="s">
        <v>1706</v>
      </c>
      <c r="E764" t="s">
        <v>1703</v>
      </c>
      <c r="F764" t="s">
        <v>1744</v>
      </c>
      <c r="H764" t="str">
        <f>INDEX('Vensim Variables'!$B:$B,MATCH(EPS!$B764,'Vensim Variables'!$A:$A,0))</f>
        <v>g pollutant</v>
      </c>
      <c r="I764" t="str">
        <f t="shared" si="22"/>
        <v>CO</v>
      </c>
      <c r="J764">
        <f>INDEX(NoSettings!$C:$C,MATCH(EPS!$A764,NoSettings!$A:$A,0))</f>
        <v>0</v>
      </c>
      <c r="K764">
        <f>INDEX(GWP!$C$2:$C$13,MATCH(EPS!I764,GWP!$B$2:$B$13,0))</f>
        <v>0</v>
      </c>
      <c r="L764" s="4">
        <f t="shared" si="23"/>
        <v>0</v>
      </c>
    </row>
    <row r="765" spans="1:12" hidden="1">
      <c r="A765" t="s">
        <v>783</v>
      </c>
      <c r="B765" t="s">
        <v>1</v>
      </c>
      <c r="C765" t="s">
        <v>1718</v>
      </c>
      <c r="D765" t="s">
        <v>1706</v>
      </c>
      <c r="E765" t="s">
        <v>1703</v>
      </c>
      <c r="F765" t="s">
        <v>1745</v>
      </c>
      <c r="H765" t="str">
        <f>INDEX('Vensim Variables'!$B:$B,MATCH(EPS!$B765,'Vensim Variables'!$A:$A,0))</f>
        <v>g pollutant</v>
      </c>
      <c r="I765" t="str">
        <f t="shared" si="22"/>
        <v>CO</v>
      </c>
      <c r="J765">
        <f>INDEX(NoSettings!$C:$C,MATCH(EPS!$A765,NoSettings!$A:$A,0))</f>
        <v>3265580000</v>
      </c>
      <c r="K765">
        <f>INDEX(GWP!$C$2:$C$13,MATCH(EPS!I765,GWP!$B$2:$B$13,0))</f>
        <v>0</v>
      </c>
      <c r="L765" s="4">
        <f t="shared" si="23"/>
        <v>0</v>
      </c>
    </row>
    <row r="766" spans="1:12" hidden="1">
      <c r="A766" t="s">
        <v>784</v>
      </c>
      <c r="B766" t="s">
        <v>1</v>
      </c>
      <c r="C766" t="s">
        <v>1718</v>
      </c>
      <c r="D766" t="s">
        <v>1706</v>
      </c>
      <c r="E766" t="s">
        <v>1703</v>
      </c>
      <c r="F766" t="s">
        <v>1746</v>
      </c>
      <c r="H766" t="str">
        <f>INDEX('Vensim Variables'!$B:$B,MATCH(EPS!$B766,'Vensim Variables'!$A:$A,0))</f>
        <v>g pollutant</v>
      </c>
      <c r="I766" t="str">
        <f t="shared" si="22"/>
        <v>CO</v>
      </c>
      <c r="J766">
        <f>INDEX(NoSettings!$C:$C,MATCH(EPS!$A766,NoSettings!$A:$A,0))</f>
        <v>0</v>
      </c>
      <c r="K766">
        <f>INDEX(GWP!$C$2:$C$13,MATCH(EPS!I766,GWP!$B$2:$B$13,0))</f>
        <v>0</v>
      </c>
      <c r="L766" s="4">
        <f t="shared" si="23"/>
        <v>0</v>
      </c>
    </row>
    <row r="767" spans="1:12" hidden="1">
      <c r="A767" t="s">
        <v>785</v>
      </c>
      <c r="B767" t="s">
        <v>1</v>
      </c>
      <c r="C767" t="s">
        <v>1718</v>
      </c>
      <c r="D767" t="s">
        <v>1706</v>
      </c>
      <c r="E767" t="s">
        <v>1703</v>
      </c>
      <c r="F767" t="s">
        <v>1747</v>
      </c>
      <c r="H767" t="str">
        <f>INDEX('Vensim Variables'!$B:$B,MATCH(EPS!$B767,'Vensim Variables'!$A:$A,0))</f>
        <v>g pollutant</v>
      </c>
      <c r="I767" t="str">
        <f t="shared" si="22"/>
        <v>CO</v>
      </c>
      <c r="J767">
        <f>INDEX(NoSettings!$C:$C,MATCH(EPS!$A767,NoSettings!$A:$A,0))</f>
        <v>0</v>
      </c>
      <c r="K767">
        <f>INDEX(GWP!$C$2:$C$13,MATCH(EPS!I767,GWP!$B$2:$B$13,0))</f>
        <v>0</v>
      </c>
      <c r="L767" s="4">
        <f t="shared" si="23"/>
        <v>0</v>
      </c>
    </row>
    <row r="768" spans="1:12" hidden="1">
      <c r="A768" t="s">
        <v>786</v>
      </c>
      <c r="B768" t="s">
        <v>1</v>
      </c>
      <c r="C768" t="s">
        <v>1718</v>
      </c>
      <c r="D768" t="s">
        <v>1706</v>
      </c>
      <c r="E768" t="s">
        <v>1703</v>
      </c>
      <c r="F768" t="s">
        <v>1748</v>
      </c>
      <c r="H768" t="str">
        <f>INDEX('Vensim Variables'!$B:$B,MATCH(EPS!$B768,'Vensim Variables'!$A:$A,0))</f>
        <v>g pollutant</v>
      </c>
      <c r="I768" t="str">
        <f t="shared" si="22"/>
        <v>CO</v>
      </c>
      <c r="J768">
        <f>INDEX(NoSettings!$C:$C,MATCH(EPS!$A768,NoSettings!$A:$A,0))</f>
        <v>0</v>
      </c>
      <c r="K768">
        <f>INDEX(GWP!$C$2:$C$13,MATCH(EPS!I768,GWP!$B$2:$B$13,0))</f>
        <v>0</v>
      </c>
      <c r="L768" s="4">
        <f t="shared" si="23"/>
        <v>0</v>
      </c>
    </row>
    <row r="769" spans="1:12" hidden="1">
      <c r="A769" t="s">
        <v>787</v>
      </c>
      <c r="B769" t="s">
        <v>1</v>
      </c>
      <c r="C769" t="s">
        <v>1718</v>
      </c>
      <c r="D769" t="s">
        <v>1706</v>
      </c>
      <c r="E769" t="s">
        <v>1703</v>
      </c>
      <c r="F769" t="s">
        <v>1749</v>
      </c>
      <c r="H769" t="str">
        <f>INDEX('Vensim Variables'!$B:$B,MATCH(EPS!$B769,'Vensim Variables'!$A:$A,0))</f>
        <v>g pollutant</v>
      </c>
      <c r="I769" t="str">
        <f t="shared" si="22"/>
        <v>CO</v>
      </c>
      <c r="J769">
        <f>INDEX(NoSettings!$C:$C,MATCH(EPS!$A769,NoSettings!$A:$A,0))</f>
        <v>0</v>
      </c>
      <c r="K769">
        <f>INDEX(GWP!$C$2:$C$13,MATCH(EPS!I769,GWP!$B$2:$B$13,0))</f>
        <v>0</v>
      </c>
      <c r="L769" s="4">
        <f t="shared" si="23"/>
        <v>0</v>
      </c>
    </row>
    <row r="770" spans="1:12" hidden="1">
      <c r="A770" t="s">
        <v>788</v>
      </c>
      <c r="B770" t="s">
        <v>1</v>
      </c>
      <c r="C770" t="s">
        <v>1718</v>
      </c>
      <c r="D770" t="s">
        <v>1706</v>
      </c>
      <c r="E770" t="s">
        <v>1703</v>
      </c>
      <c r="F770" t="s">
        <v>1750</v>
      </c>
      <c r="H770" t="str">
        <f>INDEX('Vensim Variables'!$B:$B,MATCH(EPS!$B770,'Vensim Variables'!$A:$A,0))</f>
        <v>g pollutant</v>
      </c>
      <c r="I770" t="str">
        <f t="shared" si="22"/>
        <v>CO</v>
      </c>
      <c r="J770">
        <f>INDEX(NoSettings!$C:$C,MATCH(EPS!$A770,NoSettings!$A:$A,0))</f>
        <v>0</v>
      </c>
      <c r="K770">
        <f>INDEX(GWP!$C$2:$C$13,MATCH(EPS!I770,GWP!$B$2:$B$13,0))</f>
        <v>0</v>
      </c>
      <c r="L770" s="4">
        <f t="shared" si="23"/>
        <v>0</v>
      </c>
    </row>
    <row r="771" spans="1:12" hidden="1">
      <c r="A771" t="s">
        <v>789</v>
      </c>
      <c r="B771" t="s">
        <v>1</v>
      </c>
      <c r="C771" t="s">
        <v>1718</v>
      </c>
      <c r="D771" t="s">
        <v>1706</v>
      </c>
      <c r="E771" t="s">
        <v>1703</v>
      </c>
      <c r="F771" t="s">
        <v>1751</v>
      </c>
      <c r="H771" t="str">
        <f>INDEX('Vensim Variables'!$B:$B,MATCH(EPS!$B771,'Vensim Variables'!$A:$A,0))</f>
        <v>g pollutant</v>
      </c>
      <c r="I771" t="str">
        <f t="shared" ref="I771:I834" si="24">IF(OR(C771="CO2",C771="CH4",C771="N2O",C771="F gases",C771="VOC",C771="CO",C771="NOx",C771="PM10",C771="PM25",C771="SOx",C771="BC",C771="OC"),C771,IF(OR(D771="CO2",D771="CH4",D771="N2O",D771="F gases",D771="VOC",D771="CO",D771="NOx",D771="PM10",D771="PM25",D771="SOx",D771="BC",D771="OC"),D771,IF(OR(E771="CO2",E771="CH4",E771="N2O",E771="F gases",E771="VOC",E771="CO",E771="NOx",E771="PM10",E771="PM25",E771="SOx",E771="BC",E771="OC"),E771,"NA")))</f>
        <v>CO</v>
      </c>
      <c r="J771">
        <f>INDEX(NoSettings!$C:$C,MATCH(EPS!$A771,NoSettings!$A:$A,0))</f>
        <v>0</v>
      </c>
      <c r="K771">
        <f>INDEX(GWP!$C$2:$C$13,MATCH(EPS!I771,GWP!$B$2:$B$13,0))</f>
        <v>0</v>
      </c>
      <c r="L771" s="4">
        <f t="shared" ref="L771:L834" si="25">IF(H771="g pollutant",K771*J771/10^12,IF(H771="MMTCO2e",J771,IF(H771="MWh",J771,0)))</f>
        <v>0</v>
      </c>
    </row>
    <row r="772" spans="1:12" hidden="1">
      <c r="A772" t="s">
        <v>790</v>
      </c>
      <c r="B772" t="s">
        <v>1</v>
      </c>
      <c r="C772" t="s">
        <v>1718</v>
      </c>
      <c r="D772" t="s">
        <v>1706</v>
      </c>
      <c r="E772" t="s">
        <v>1704</v>
      </c>
      <c r="F772" t="s">
        <v>1742</v>
      </c>
      <c r="H772" t="str">
        <f>INDEX('Vensim Variables'!$B:$B,MATCH(EPS!$B772,'Vensim Variables'!$A:$A,0))</f>
        <v>g pollutant</v>
      </c>
      <c r="I772" t="str">
        <f t="shared" si="24"/>
        <v>CO</v>
      </c>
      <c r="J772">
        <f>INDEX(NoSettings!$C:$C,MATCH(EPS!$A772,NoSettings!$A:$A,0))</f>
        <v>0</v>
      </c>
      <c r="K772">
        <f>INDEX(GWP!$C$2:$C$13,MATCH(EPS!I772,GWP!$B$2:$B$13,0))</f>
        <v>0</v>
      </c>
      <c r="L772" s="4">
        <f t="shared" si="25"/>
        <v>0</v>
      </c>
    </row>
    <row r="773" spans="1:12" hidden="1">
      <c r="A773" t="s">
        <v>791</v>
      </c>
      <c r="B773" t="s">
        <v>1</v>
      </c>
      <c r="C773" t="s">
        <v>1718</v>
      </c>
      <c r="D773" t="s">
        <v>1706</v>
      </c>
      <c r="E773" t="s">
        <v>1704</v>
      </c>
      <c r="F773" t="s">
        <v>1743</v>
      </c>
      <c r="H773" t="str">
        <f>INDEX('Vensim Variables'!$B:$B,MATCH(EPS!$B773,'Vensim Variables'!$A:$A,0))</f>
        <v>g pollutant</v>
      </c>
      <c r="I773" t="str">
        <f t="shared" si="24"/>
        <v>CO</v>
      </c>
      <c r="J773">
        <f>INDEX(NoSettings!$C:$C,MATCH(EPS!$A773,NoSettings!$A:$A,0))</f>
        <v>0</v>
      </c>
      <c r="K773">
        <f>INDEX(GWP!$C$2:$C$13,MATCH(EPS!I773,GWP!$B$2:$B$13,0))</f>
        <v>0</v>
      </c>
      <c r="L773" s="4">
        <f t="shared" si="25"/>
        <v>0</v>
      </c>
    </row>
    <row r="774" spans="1:12" hidden="1">
      <c r="A774" t="s">
        <v>792</v>
      </c>
      <c r="B774" t="s">
        <v>1</v>
      </c>
      <c r="C774" t="s">
        <v>1718</v>
      </c>
      <c r="D774" t="s">
        <v>1706</v>
      </c>
      <c r="E774" t="s">
        <v>1704</v>
      </c>
      <c r="F774" t="s">
        <v>1744</v>
      </c>
      <c r="H774" t="str">
        <f>INDEX('Vensim Variables'!$B:$B,MATCH(EPS!$B774,'Vensim Variables'!$A:$A,0))</f>
        <v>g pollutant</v>
      </c>
      <c r="I774" t="str">
        <f t="shared" si="24"/>
        <v>CO</v>
      </c>
      <c r="J774">
        <f>INDEX(NoSettings!$C:$C,MATCH(EPS!$A774,NoSettings!$A:$A,0))</f>
        <v>0</v>
      </c>
      <c r="K774">
        <f>INDEX(GWP!$C$2:$C$13,MATCH(EPS!I774,GWP!$B$2:$B$13,0))</f>
        <v>0</v>
      </c>
      <c r="L774" s="4">
        <f t="shared" si="25"/>
        <v>0</v>
      </c>
    </row>
    <row r="775" spans="1:12" hidden="1">
      <c r="A775" t="s">
        <v>793</v>
      </c>
      <c r="B775" t="s">
        <v>1</v>
      </c>
      <c r="C775" t="s">
        <v>1718</v>
      </c>
      <c r="D775" t="s">
        <v>1706</v>
      </c>
      <c r="E775" t="s">
        <v>1704</v>
      </c>
      <c r="F775" t="s">
        <v>1745</v>
      </c>
      <c r="H775" t="str">
        <f>INDEX('Vensim Variables'!$B:$B,MATCH(EPS!$B775,'Vensim Variables'!$A:$A,0))</f>
        <v>g pollutant</v>
      </c>
      <c r="I775" t="str">
        <f t="shared" si="24"/>
        <v>CO</v>
      </c>
      <c r="J775">
        <f>INDEX(NoSettings!$C:$C,MATCH(EPS!$A775,NoSettings!$A:$A,0))</f>
        <v>93452800000</v>
      </c>
      <c r="K775">
        <f>INDEX(GWP!$C$2:$C$13,MATCH(EPS!I775,GWP!$B$2:$B$13,0))</f>
        <v>0</v>
      </c>
      <c r="L775" s="4">
        <f t="shared" si="25"/>
        <v>0</v>
      </c>
    </row>
    <row r="776" spans="1:12" hidden="1">
      <c r="A776" t="s">
        <v>794</v>
      </c>
      <c r="B776" t="s">
        <v>1</v>
      </c>
      <c r="C776" t="s">
        <v>1718</v>
      </c>
      <c r="D776" t="s">
        <v>1706</v>
      </c>
      <c r="E776" t="s">
        <v>1704</v>
      </c>
      <c r="F776" t="s">
        <v>1746</v>
      </c>
      <c r="H776" t="str">
        <f>INDEX('Vensim Variables'!$B:$B,MATCH(EPS!$B776,'Vensim Variables'!$A:$A,0))</f>
        <v>g pollutant</v>
      </c>
      <c r="I776" t="str">
        <f t="shared" si="24"/>
        <v>CO</v>
      </c>
      <c r="J776">
        <f>INDEX(NoSettings!$C:$C,MATCH(EPS!$A776,NoSettings!$A:$A,0))</f>
        <v>0</v>
      </c>
      <c r="K776">
        <f>INDEX(GWP!$C$2:$C$13,MATCH(EPS!I776,GWP!$B$2:$B$13,0))</f>
        <v>0</v>
      </c>
      <c r="L776" s="4">
        <f t="shared" si="25"/>
        <v>0</v>
      </c>
    </row>
    <row r="777" spans="1:12" hidden="1">
      <c r="A777" t="s">
        <v>795</v>
      </c>
      <c r="B777" t="s">
        <v>1</v>
      </c>
      <c r="C777" t="s">
        <v>1718</v>
      </c>
      <c r="D777" t="s">
        <v>1706</v>
      </c>
      <c r="E777" t="s">
        <v>1704</v>
      </c>
      <c r="F777" t="s">
        <v>1747</v>
      </c>
      <c r="H777" t="str">
        <f>INDEX('Vensim Variables'!$B:$B,MATCH(EPS!$B777,'Vensim Variables'!$A:$A,0))</f>
        <v>g pollutant</v>
      </c>
      <c r="I777" t="str">
        <f t="shared" si="24"/>
        <v>CO</v>
      </c>
      <c r="J777">
        <f>INDEX(NoSettings!$C:$C,MATCH(EPS!$A777,NoSettings!$A:$A,0))</f>
        <v>0</v>
      </c>
      <c r="K777">
        <f>INDEX(GWP!$C$2:$C$13,MATCH(EPS!I777,GWP!$B$2:$B$13,0))</f>
        <v>0</v>
      </c>
      <c r="L777" s="4">
        <f t="shared" si="25"/>
        <v>0</v>
      </c>
    </row>
    <row r="778" spans="1:12" hidden="1">
      <c r="A778" t="s">
        <v>796</v>
      </c>
      <c r="B778" t="s">
        <v>1</v>
      </c>
      <c r="C778" t="s">
        <v>1718</v>
      </c>
      <c r="D778" t="s">
        <v>1706</v>
      </c>
      <c r="E778" t="s">
        <v>1704</v>
      </c>
      <c r="F778" t="s">
        <v>1748</v>
      </c>
      <c r="H778" t="str">
        <f>INDEX('Vensim Variables'!$B:$B,MATCH(EPS!$B778,'Vensim Variables'!$A:$A,0))</f>
        <v>g pollutant</v>
      </c>
      <c r="I778" t="str">
        <f t="shared" si="24"/>
        <v>CO</v>
      </c>
      <c r="J778">
        <f>INDEX(NoSettings!$C:$C,MATCH(EPS!$A778,NoSettings!$A:$A,0))</f>
        <v>0</v>
      </c>
      <c r="K778">
        <f>INDEX(GWP!$C$2:$C$13,MATCH(EPS!I778,GWP!$B$2:$B$13,0))</f>
        <v>0</v>
      </c>
      <c r="L778" s="4">
        <f t="shared" si="25"/>
        <v>0</v>
      </c>
    </row>
    <row r="779" spans="1:12" hidden="1">
      <c r="A779" t="s">
        <v>797</v>
      </c>
      <c r="B779" t="s">
        <v>1</v>
      </c>
      <c r="C779" t="s">
        <v>1718</v>
      </c>
      <c r="D779" t="s">
        <v>1706</v>
      </c>
      <c r="E779" t="s">
        <v>1704</v>
      </c>
      <c r="F779" t="s">
        <v>1749</v>
      </c>
      <c r="H779" t="str">
        <f>INDEX('Vensim Variables'!$B:$B,MATCH(EPS!$B779,'Vensim Variables'!$A:$A,0))</f>
        <v>g pollutant</v>
      </c>
      <c r="I779" t="str">
        <f t="shared" si="24"/>
        <v>CO</v>
      </c>
      <c r="J779">
        <f>INDEX(NoSettings!$C:$C,MATCH(EPS!$A779,NoSettings!$A:$A,0))</f>
        <v>0</v>
      </c>
      <c r="K779">
        <f>INDEX(GWP!$C$2:$C$13,MATCH(EPS!I779,GWP!$B$2:$B$13,0))</f>
        <v>0</v>
      </c>
      <c r="L779" s="4">
        <f t="shared" si="25"/>
        <v>0</v>
      </c>
    </row>
    <row r="780" spans="1:12" hidden="1">
      <c r="A780" t="s">
        <v>798</v>
      </c>
      <c r="B780" t="s">
        <v>1</v>
      </c>
      <c r="C780" t="s">
        <v>1718</v>
      </c>
      <c r="D780" t="s">
        <v>1706</v>
      </c>
      <c r="E780" t="s">
        <v>1704</v>
      </c>
      <c r="F780" t="s">
        <v>1750</v>
      </c>
      <c r="H780" t="str">
        <f>INDEX('Vensim Variables'!$B:$B,MATCH(EPS!$B780,'Vensim Variables'!$A:$A,0))</f>
        <v>g pollutant</v>
      </c>
      <c r="I780" t="str">
        <f t="shared" si="24"/>
        <v>CO</v>
      </c>
      <c r="J780">
        <f>INDEX(NoSettings!$C:$C,MATCH(EPS!$A780,NoSettings!$A:$A,0))</f>
        <v>0</v>
      </c>
      <c r="K780">
        <f>INDEX(GWP!$C$2:$C$13,MATCH(EPS!I780,GWP!$B$2:$B$13,0))</f>
        <v>0</v>
      </c>
      <c r="L780" s="4">
        <f t="shared" si="25"/>
        <v>0</v>
      </c>
    </row>
    <row r="781" spans="1:12" hidden="1">
      <c r="A781" t="s">
        <v>799</v>
      </c>
      <c r="B781" t="s">
        <v>1</v>
      </c>
      <c r="C781" t="s">
        <v>1718</v>
      </c>
      <c r="D781" t="s">
        <v>1706</v>
      </c>
      <c r="E781" t="s">
        <v>1704</v>
      </c>
      <c r="F781" t="s">
        <v>1751</v>
      </c>
      <c r="H781" t="str">
        <f>INDEX('Vensim Variables'!$B:$B,MATCH(EPS!$B781,'Vensim Variables'!$A:$A,0))</f>
        <v>g pollutant</v>
      </c>
      <c r="I781" t="str">
        <f t="shared" si="24"/>
        <v>CO</v>
      </c>
      <c r="J781">
        <f>INDEX(NoSettings!$C:$C,MATCH(EPS!$A781,NoSettings!$A:$A,0))</f>
        <v>0</v>
      </c>
      <c r="K781">
        <f>INDEX(GWP!$C$2:$C$13,MATCH(EPS!I781,GWP!$B$2:$B$13,0))</f>
        <v>0</v>
      </c>
      <c r="L781" s="4">
        <f t="shared" si="25"/>
        <v>0</v>
      </c>
    </row>
    <row r="782" spans="1:12" hidden="1">
      <c r="A782" t="s">
        <v>800</v>
      </c>
      <c r="B782" t="s">
        <v>1</v>
      </c>
      <c r="C782" t="s">
        <v>1718</v>
      </c>
      <c r="D782" t="s">
        <v>1707</v>
      </c>
      <c r="E782" t="s">
        <v>1703</v>
      </c>
      <c r="F782" t="s">
        <v>1742</v>
      </c>
      <c r="H782" t="str">
        <f>INDEX('Vensim Variables'!$B:$B,MATCH(EPS!$B782,'Vensim Variables'!$A:$A,0))</f>
        <v>g pollutant</v>
      </c>
      <c r="I782" t="str">
        <f t="shared" si="24"/>
        <v>NOx</v>
      </c>
      <c r="J782">
        <f>INDEX(NoSettings!$C:$C,MATCH(EPS!$A782,NoSettings!$A:$A,0))</f>
        <v>0</v>
      </c>
      <c r="K782">
        <f>INDEX(GWP!$C$2:$C$13,MATCH(EPS!I782,GWP!$B$2:$B$13,0))</f>
        <v>0</v>
      </c>
      <c r="L782" s="4">
        <f t="shared" si="25"/>
        <v>0</v>
      </c>
    </row>
    <row r="783" spans="1:12" hidden="1">
      <c r="A783" t="s">
        <v>801</v>
      </c>
      <c r="B783" t="s">
        <v>1</v>
      </c>
      <c r="C783" t="s">
        <v>1718</v>
      </c>
      <c r="D783" t="s">
        <v>1707</v>
      </c>
      <c r="E783" t="s">
        <v>1703</v>
      </c>
      <c r="F783" t="s">
        <v>1743</v>
      </c>
      <c r="H783" t="str">
        <f>INDEX('Vensim Variables'!$B:$B,MATCH(EPS!$B783,'Vensim Variables'!$A:$A,0))</f>
        <v>g pollutant</v>
      </c>
      <c r="I783" t="str">
        <f t="shared" si="24"/>
        <v>NOx</v>
      </c>
      <c r="J783">
        <f>INDEX(NoSettings!$C:$C,MATCH(EPS!$A783,NoSettings!$A:$A,0))</f>
        <v>0</v>
      </c>
      <c r="K783">
        <f>INDEX(GWP!$C$2:$C$13,MATCH(EPS!I783,GWP!$B$2:$B$13,0))</f>
        <v>0</v>
      </c>
      <c r="L783" s="4">
        <f t="shared" si="25"/>
        <v>0</v>
      </c>
    </row>
    <row r="784" spans="1:12" hidden="1">
      <c r="A784" t="s">
        <v>802</v>
      </c>
      <c r="B784" t="s">
        <v>1</v>
      </c>
      <c r="C784" t="s">
        <v>1718</v>
      </c>
      <c r="D784" t="s">
        <v>1707</v>
      </c>
      <c r="E784" t="s">
        <v>1703</v>
      </c>
      <c r="F784" t="s">
        <v>1744</v>
      </c>
      <c r="H784" t="str">
        <f>INDEX('Vensim Variables'!$B:$B,MATCH(EPS!$B784,'Vensim Variables'!$A:$A,0))</f>
        <v>g pollutant</v>
      </c>
      <c r="I784" t="str">
        <f t="shared" si="24"/>
        <v>NOx</v>
      </c>
      <c r="J784">
        <f>INDEX(NoSettings!$C:$C,MATCH(EPS!$A784,NoSettings!$A:$A,0))</f>
        <v>0</v>
      </c>
      <c r="K784">
        <f>INDEX(GWP!$C$2:$C$13,MATCH(EPS!I784,GWP!$B$2:$B$13,0))</f>
        <v>0</v>
      </c>
      <c r="L784" s="4">
        <f t="shared" si="25"/>
        <v>0</v>
      </c>
    </row>
    <row r="785" spans="1:12" hidden="1">
      <c r="A785" t="s">
        <v>803</v>
      </c>
      <c r="B785" t="s">
        <v>1</v>
      </c>
      <c r="C785" t="s">
        <v>1718</v>
      </c>
      <c r="D785" t="s">
        <v>1707</v>
      </c>
      <c r="E785" t="s">
        <v>1703</v>
      </c>
      <c r="F785" t="s">
        <v>1745</v>
      </c>
      <c r="H785" t="str">
        <f>INDEX('Vensim Variables'!$B:$B,MATCH(EPS!$B785,'Vensim Variables'!$A:$A,0))</f>
        <v>g pollutant</v>
      </c>
      <c r="I785" t="str">
        <f t="shared" si="24"/>
        <v>NOx</v>
      </c>
      <c r="J785">
        <f>INDEX(NoSettings!$C:$C,MATCH(EPS!$A785,NoSettings!$A:$A,0))</f>
        <v>15460900000</v>
      </c>
      <c r="K785">
        <f>INDEX(GWP!$C$2:$C$13,MATCH(EPS!I785,GWP!$B$2:$B$13,0))</f>
        <v>0</v>
      </c>
      <c r="L785" s="4">
        <f t="shared" si="25"/>
        <v>0</v>
      </c>
    </row>
    <row r="786" spans="1:12" hidden="1">
      <c r="A786" t="s">
        <v>804</v>
      </c>
      <c r="B786" t="s">
        <v>1</v>
      </c>
      <c r="C786" t="s">
        <v>1718</v>
      </c>
      <c r="D786" t="s">
        <v>1707</v>
      </c>
      <c r="E786" t="s">
        <v>1703</v>
      </c>
      <c r="F786" t="s">
        <v>1746</v>
      </c>
      <c r="H786" t="str">
        <f>INDEX('Vensim Variables'!$B:$B,MATCH(EPS!$B786,'Vensim Variables'!$A:$A,0))</f>
        <v>g pollutant</v>
      </c>
      <c r="I786" t="str">
        <f t="shared" si="24"/>
        <v>NOx</v>
      </c>
      <c r="J786">
        <f>INDEX(NoSettings!$C:$C,MATCH(EPS!$A786,NoSettings!$A:$A,0))</f>
        <v>0</v>
      </c>
      <c r="K786">
        <f>INDEX(GWP!$C$2:$C$13,MATCH(EPS!I786,GWP!$B$2:$B$13,0))</f>
        <v>0</v>
      </c>
      <c r="L786" s="4">
        <f t="shared" si="25"/>
        <v>0</v>
      </c>
    </row>
    <row r="787" spans="1:12" hidden="1">
      <c r="A787" t="s">
        <v>805</v>
      </c>
      <c r="B787" t="s">
        <v>1</v>
      </c>
      <c r="C787" t="s">
        <v>1718</v>
      </c>
      <c r="D787" t="s">
        <v>1707</v>
      </c>
      <c r="E787" t="s">
        <v>1703</v>
      </c>
      <c r="F787" t="s">
        <v>1747</v>
      </c>
      <c r="H787" t="str">
        <f>INDEX('Vensim Variables'!$B:$B,MATCH(EPS!$B787,'Vensim Variables'!$A:$A,0))</f>
        <v>g pollutant</v>
      </c>
      <c r="I787" t="str">
        <f t="shared" si="24"/>
        <v>NOx</v>
      </c>
      <c r="J787">
        <f>INDEX(NoSettings!$C:$C,MATCH(EPS!$A787,NoSettings!$A:$A,0))</f>
        <v>0</v>
      </c>
      <c r="K787">
        <f>INDEX(GWP!$C$2:$C$13,MATCH(EPS!I787,GWP!$B$2:$B$13,0))</f>
        <v>0</v>
      </c>
      <c r="L787" s="4">
        <f t="shared" si="25"/>
        <v>0</v>
      </c>
    </row>
    <row r="788" spans="1:12" hidden="1">
      <c r="A788" t="s">
        <v>806</v>
      </c>
      <c r="B788" t="s">
        <v>1</v>
      </c>
      <c r="C788" t="s">
        <v>1718</v>
      </c>
      <c r="D788" t="s">
        <v>1707</v>
      </c>
      <c r="E788" t="s">
        <v>1703</v>
      </c>
      <c r="F788" t="s">
        <v>1748</v>
      </c>
      <c r="H788" t="str">
        <f>INDEX('Vensim Variables'!$B:$B,MATCH(EPS!$B788,'Vensim Variables'!$A:$A,0))</f>
        <v>g pollutant</v>
      </c>
      <c r="I788" t="str">
        <f t="shared" si="24"/>
        <v>NOx</v>
      </c>
      <c r="J788">
        <f>INDEX(NoSettings!$C:$C,MATCH(EPS!$A788,NoSettings!$A:$A,0))</f>
        <v>0</v>
      </c>
      <c r="K788">
        <f>INDEX(GWP!$C$2:$C$13,MATCH(EPS!I788,GWP!$B$2:$B$13,0))</f>
        <v>0</v>
      </c>
      <c r="L788" s="4">
        <f t="shared" si="25"/>
        <v>0</v>
      </c>
    </row>
    <row r="789" spans="1:12" hidden="1">
      <c r="A789" t="s">
        <v>807</v>
      </c>
      <c r="B789" t="s">
        <v>1</v>
      </c>
      <c r="C789" t="s">
        <v>1718</v>
      </c>
      <c r="D789" t="s">
        <v>1707</v>
      </c>
      <c r="E789" t="s">
        <v>1703</v>
      </c>
      <c r="F789" t="s">
        <v>1749</v>
      </c>
      <c r="H789" t="str">
        <f>INDEX('Vensim Variables'!$B:$B,MATCH(EPS!$B789,'Vensim Variables'!$A:$A,0))</f>
        <v>g pollutant</v>
      </c>
      <c r="I789" t="str">
        <f t="shared" si="24"/>
        <v>NOx</v>
      </c>
      <c r="J789">
        <f>INDEX(NoSettings!$C:$C,MATCH(EPS!$A789,NoSettings!$A:$A,0))</f>
        <v>0</v>
      </c>
      <c r="K789">
        <f>INDEX(GWP!$C$2:$C$13,MATCH(EPS!I789,GWP!$B$2:$B$13,0))</f>
        <v>0</v>
      </c>
      <c r="L789" s="4">
        <f t="shared" si="25"/>
        <v>0</v>
      </c>
    </row>
    <row r="790" spans="1:12" hidden="1">
      <c r="A790" t="s">
        <v>808</v>
      </c>
      <c r="B790" t="s">
        <v>1</v>
      </c>
      <c r="C790" t="s">
        <v>1718</v>
      </c>
      <c r="D790" t="s">
        <v>1707</v>
      </c>
      <c r="E790" t="s">
        <v>1703</v>
      </c>
      <c r="F790" t="s">
        <v>1750</v>
      </c>
      <c r="H790" t="str">
        <f>INDEX('Vensim Variables'!$B:$B,MATCH(EPS!$B790,'Vensim Variables'!$A:$A,0))</f>
        <v>g pollutant</v>
      </c>
      <c r="I790" t="str">
        <f t="shared" si="24"/>
        <v>NOx</v>
      </c>
      <c r="J790">
        <f>INDEX(NoSettings!$C:$C,MATCH(EPS!$A790,NoSettings!$A:$A,0))</f>
        <v>0</v>
      </c>
      <c r="K790">
        <f>INDEX(GWP!$C$2:$C$13,MATCH(EPS!I790,GWP!$B$2:$B$13,0))</f>
        <v>0</v>
      </c>
      <c r="L790" s="4">
        <f t="shared" si="25"/>
        <v>0</v>
      </c>
    </row>
    <row r="791" spans="1:12" hidden="1">
      <c r="A791" t="s">
        <v>809</v>
      </c>
      <c r="B791" t="s">
        <v>1</v>
      </c>
      <c r="C791" t="s">
        <v>1718</v>
      </c>
      <c r="D791" t="s">
        <v>1707</v>
      </c>
      <c r="E791" t="s">
        <v>1703</v>
      </c>
      <c r="F791" t="s">
        <v>1751</v>
      </c>
      <c r="H791" t="str">
        <f>INDEX('Vensim Variables'!$B:$B,MATCH(EPS!$B791,'Vensim Variables'!$A:$A,0))</f>
        <v>g pollutant</v>
      </c>
      <c r="I791" t="str">
        <f t="shared" si="24"/>
        <v>NOx</v>
      </c>
      <c r="J791">
        <f>INDEX(NoSettings!$C:$C,MATCH(EPS!$A791,NoSettings!$A:$A,0))</f>
        <v>0</v>
      </c>
      <c r="K791">
        <f>INDEX(GWP!$C$2:$C$13,MATCH(EPS!I791,GWP!$B$2:$B$13,0))</f>
        <v>0</v>
      </c>
      <c r="L791" s="4">
        <f t="shared" si="25"/>
        <v>0</v>
      </c>
    </row>
    <row r="792" spans="1:12" hidden="1">
      <c r="A792" t="s">
        <v>810</v>
      </c>
      <c r="B792" t="s">
        <v>1</v>
      </c>
      <c r="C792" t="s">
        <v>1718</v>
      </c>
      <c r="D792" t="s">
        <v>1707</v>
      </c>
      <c r="E792" t="s">
        <v>1704</v>
      </c>
      <c r="F792" t="s">
        <v>1742</v>
      </c>
      <c r="H792" t="str">
        <f>INDEX('Vensim Variables'!$B:$B,MATCH(EPS!$B792,'Vensim Variables'!$A:$A,0))</f>
        <v>g pollutant</v>
      </c>
      <c r="I792" t="str">
        <f t="shared" si="24"/>
        <v>NOx</v>
      </c>
      <c r="J792">
        <f>INDEX(NoSettings!$C:$C,MATCH(EPS!$A792,NoSettings!$A:$A,0))</f>
        <v>0</v>
      </c>
      <c r="K792">
        <f>INDEX(GWP!$C$2:$C$13,MATCH(EPS!I792,GWP!$B$2:$B$13,0))</f>
        <v>0</v>
      </c>
      <c r="L792" s="4">
        <f t="shared" si="25"/>
        <v>0</v>
      </c>
    </row>
    <row r="793" spans="1:12" hidden="1">
      <c r="A793" t="s">
        <v>811</v>
      </c>
      <c r="B793" t="s">
        <v>1</v>
      </c>
      <c r="C793" t="s">
        <v>1718</v>
      </c>
      <c r="D793" t="s">
        <v>1707</v>
      </c>
      <c r="E793" t="s">
        <v>1704</v>
      </c>
      <c r="F793" t="s">
        <v>1743</v>
      </c>
      <c r="H793" t="str">
        <f>INDEX('Vensim Variables'!$B:$B,MATCH(EPS!$B793,'Vensim Variables'!$A:$A,0))</f>
        <v>g pollutant</v>
      </c>
      <c r="I793" t="str">
        <f t="shared" si="24"/>
        <v>NOx</v>
      </c>
      <c r="J793">
        <f>INDEX(NoSettings!$C:$C,MATCH(EPS!$A793,NoSettings!$A:$A,0))</f>
        <v>0</v>
      </c>
      <c r="K793">
        <f>INDEX(GWP!$C$2:$C$13,MATCH(EPS!I793,GWP!$B$2:$B$13,0))</f>
        <v>0</v>
      </c>
      <c r="L793" s="4">
        <f t="shared" si="25"/>
        <v>0</v>
      </c>
    </row>
    <row r="794" spans="1:12" hidden="1">
      <c r="A794" t="s">
        <v>812</v>
      </c>
      <c r="B794" t="s">
        <v>1</v>
      </c>
      <c r="C794" t="s">
        <v>1718</v>
      </c>
      <c r="D794" t="s">
        <v>1707</v>
      </c>
      <c r="E794" t="s">
        <v>1704</v>
      </c>
      <c r="F794" t="s">
        <v>1744</v>
      </c>
      <c r="H794" t="str">
        <f>INDEX('Vensim Variables'!$B:$B,MATCH(EPS!$B794,'Vensim Variables'!$A:$A,0))</f>
        <v>g pollutant</v>
      </c>
      <c r="I794" t="str">
        <f t="shared" si="24"/>
        <v>NOx</v>
      </c>
      <c r="J794">
        <f>INDEX(NoSettings!$C:$C,MATCH(EPS!$A794,NoSettings!$A:$A,0))</f>
        <v>0</v>
      </c>
      <c r="K794">
        <f>INDEX(GWP!$C$2:$C$13,MATCH(EPS!I794,GWP!$B$2:$B$13,0))</f>
        <v>0</v>
      </c>
      <c r="L794" s="4">
        <f t="shared" si="25"/>
        <v>0</v>
      </c>
    </row>
    <row r="795" spans="1:12" hidden="1">
      <c r="A795" t="s">
        <v>813</v>
      </c>
      <c r="B795" t="s">
        <v>1</v>
      </c>
      <c r="C795" t="s">
        <v>1718</v>
      </c>
      <c r="D795" t="s">
        <v>1707</v>
      </c>
      <c r="E795" t="s">
        <v>1704</v>
      </c>
      <c r="F795" t="s">
        <v>1745</v>
      </c>
      <c r="H795" t="str">
        <f>INDEX('Vensim Variables'!$B:$B,MATCH(EPS!$B795,'Vensim Variables'!$A:$A,0))</f>
        <v>g pollutant</v>
      </c>
      <c r="I795" t="str">
        <f t="shared" si="24"/>
        <v>NOx</v>
      </c>
      <c r="J795">
        <f>INDEX(NoSettings!$C:$C,MATCH(EPS!$A795,NoSettings!$A:$A,0))</f>
        <v>442452000000</v>
      </c>
      <c r="K795">
        <f>INDEX(GWP!$C$2:$C$13,MATCH(EPS!I795,GWP!$B$2:$B$13,0))</f>
        <v>0</v>
      </c>
      <c r="L795" s="4">
        <f t="shared" si="25"/>
        <v>0</v>
      </c>
    </row>
    <row r="796" spans="1:12" hidden="1">
      <c r="A796" t="s">
        <v>814</v>
      </c>
      <c r="B796" t="s">
        <v>1</v>
      </c>
      <c r="C796" t="s">
        <v>1718</v>
      </c>
      <c r="D796" t="s">
        <v>1707</v>
      </c>
      <c r="E796" t="s">
        <v>1704</v>
      </c>
      <c r="F796" t="s">
        <v>1746</v>
      </c>
      <c r="H796" t="str">
        <f>INDEX('Vensim Variables'!$B:$B,MATCH(EPS!$B796,'Vensim Variables'!$A:$A,0))</f>
        <v>g pollutant</v>
      </c>
      <c r="I796" t="str">
        <f t="shared" si="24"/>
        <v>NOx</v>
      </c>
      <c r="J796">
        <f>INDEX(NoSettings!$C:$C,MATCH(EPS!$A796,NoSettings!$A:$A,0))</f>
        <v>0</v>
      </c>
      <c r="K796">
        <f>INDEX(GWP!$C$2:$C$13,MATCH(EPS!I796,GWP!$B$2:$B$13,0))</f>
        <v>0</v>
      </c>
      <c r="L796" s="4">
        <f t="shared" si="25"/>
        <v>0</v>
      </c>
    </row>
    <row r="797" spans="1:12" hidden="1">
      <c r="A797" t="s">
        <v>815</v>
      </c>
      <c r="B797" t="s">
        <v>1</v>
      </c>
      <c r="C797" t="s">
        <v>1718</v>
      </c>
      <c r="D797" t="s">
        <v>1707</v>
      </c>
      <c r="E797" t="s">
        <v>1704</v>
      </c>
      <c r="F797" t="s">
        <v>1747</v>
      </c>
      <c r="H797" t="str">
        <f>INDEX('Vensim Variables'!$B:$B,MATCH(EPS!$B797,'Vensim Variables'!$A:$A,0))</f>
        <v>g pollutant</v>
      </c>
      <c r="I797" t="str">
        <f t="shared" si="24"/>
        <v>NOx</v>
      </c>
      <c r="J797">
        <f>INDEX(NoSettings!$C:$C,MATCH(EPS!$A797,NoSettings!$A:$A,0))</f>
        <v>0</v>
      </c>
      <c r="K797">
        <f>INDEX(GWP!$C$2:$C$13,MATCH(EPS!I797,GWP!$B$2:$B$13,0))</f>
        <v>0</v>
      </c>
      <c r="L797" s="4">
        <f t="shared" si="25"/>
        <v>0</v>
      </c>
    </row>
    <row r="798" spans="1:12" hidden="1">
      <c r="A798" t="s">
        <v>816</v>
      </c>
      <c r="B798" t="s">
        <v>1</v>
      </c>
      <c r="C798" t="s">
        <v>1718</v>
      </c>
      <c r="D798" t="s">
        <v>1707</v>
      </c>
      <c r="E798" t="s">
        <v>1704</v>
      </c>
      <c r="F798" t="s">
        <v>1748</v>
      </c>
      <c r="H798" t="str">
        <f>INDEX('Vensim Variables'!$B:$B,MATCH(EPS!$B798,'Vensim Variables'!$A:$A,0))</f>
        <v>g pollutant</v>
      </c>
      <c r="I798" t="str">
        <f t="shared" si="24"/>
        <v>NOx</v>
      </c>
      <c r="J798">
        <f>INDEX(NoSettings!$C:$C,MATCH(EPS!$A798,NoSettings!$A:$A,0))</f>
        <v>0</v>
      </c>
      <c r="K798">
        <f>INDEX(GWP!$C$2:$C$13,MATCH(EPS!I798,GWP!$B$2:$B$13,0))</f>
        <v>0</v>
      </c>
      <c r="L798" s="4">
        <f t="shared" si="25"/>
        <v>0</v>
      </c>
    </row>
    <row r="799" spans="1:12" hidden="1">
      <c r="A799" t="s">
        <v>817</v>
      </c>
      <c r="B799" t="s">
        <v>1</v>
      </c>
      <c r="C799" t="s">
        <v>1718</v>
      </c>
      <c r="D799" t="s">
        <v>1707</v>
      </c>
      <c r="E799" t="s">
        <v>1704</v>
      </c>
      <c r="F799" t="s">
        <v>1749</v>
      </c>
      <c r="H799" t="str">
        <f>INDEX('Vensim Variables'!$B:$B,MATCH(EPS!$B799,'Vensim Variables'!$A:$A,0))</f>
        <v>g pollutant</v>
      </c>
      <c r="I799" t="str">
        <f t="shared" si="24"/>
        <v>NOx</v>
      </c>
      <c r="J799">
        <f>INDEX(NoSettings!$C:$C,MATCH(EPS!$A799,NoSettings!$A:$A,0))</f>
        <v>0</v>
      </c>
      <c r="K799">
        <f>INDEX(GWP!$C$2:$C$13,MATCH(EPS!I799,GWP!$B$2:$B$13,0))</f>
        <v>0</v>
      </c>
      <c r="L799" s="4">
        <f t="shared" si="25"/>
        <v>0</v>
      </c>
    </row>
    <row r="800" spans="1:12" hidden="1">
      <c r="A800" t="s">
        <v>818</v>
      </c>
      <c r="B800" t="s">
        <v>1</v>
      </c>
      <c r="C800" t="s">
        <v>1718</v>
      </c>
      <c r="D800" t="s">
        <v>1707</v>
      </c>
      <c r="E800" t="s">
        <v>1704</v>
      </c>
      <c r="F800" t="s">
        <v>1750</v>
      </c>
      <c r="H800" t="str">
        <f>INDEX('Vensim Variables'!$B:$B,MATCH(EPS!$B800,'Vensim Variables'!$A:$A,0))</f>
        <v>g pollutant</v>
      </c>
      <c r="I800" t="str">
        <f t="shared" si="24"/>
        <v>NOx</v>
      </c>
      <c r="J800">
        <f>INDEX(NoSettings!$C:$C,MATCH(EPS!$A800,NoSettings!$A:$A,0))</f>
        <v>0</v>
      </c>
      <c r="K800">
        <f>INDEX(GWP!$C$2:$C$13,MATCH(EPS!I800,GWP!$B$2:$B$13,0))</f>
        <v>0</v>
      </c>
      <c r="L800" s="4">
        <f t="shared" si="25"/>
        <v>0</v>
      </c>
    </row>
    <row r="801" spans="1:12" hidden="1">
      <c r="A801" t="s">
        <v>819</v>
      </c>
      <c r="B801" t="s">
        <v>1</v>
      </c>
      <c r="C801" t="s">
        <v>1718</v>
      </c>
      <c r="D801" t="s">
        <v>1707</v>
      </c>
      <c r="E801" t="s">
        <v>1704</v>
      </c>
      <c r="F801" t="s">
        <v>1751</v>
      </c>
      <c r="H801" t="str">
        <f>INDEX('Vensim Variables'!$B:$B,MATCH(EPS!$B801,'Vensim Variables'!$A:$A,0))</f>
        <v>g pollutant</v>
      </c>
      <c r="I801" t="str">
        <f t="shared" si="24"/>
        <v>NOx</v>
      </c>
      <c r="J801">
        <f>INDEX(NoSettings!$C:$C,MATCH(EPS!$A801,NoSettings!$A:$A,0))</f>
        <v>0</v>
      </c>
      <c r="K801">
        <f>INDEX(GWP!$C$2:$C$13,MATCH(EPS!I801,GWP!$B$2:$B$13,0))</f>
        <v>0</v>
      </c>
      <c r="L801" s="4">
        <f t="shared" si="25"/>
        <v>0</v>
      </c>
    </row>
    <row r="802" spans="1:12" hidden="1">
      <c r="A802" t="s">
        <v>820</v>
      </c>
      <c r="B802" t="s">
        <v>1</v>
      </c>
      <c r="C802" t="s">
        <v>1718</v>
      </c>
      <c r="D802" t="s">
        <v>1708</v>
      </c>
      <c r="E802" t="s">
        <v>1703</v>
      </c>
      <c r="F802" t="s">
        <v>1742</v>
      </c>
      <c r="H802" t="str">
        <f>INDEX('Vensim Variables'!$B:$B,MATCH(EPS!$B802,'Vensim Variables'!$A:$A,0))</f>
        <v>g pollutant</v>
      </c>
      <c r="I802" t="str">
        <f t="shared" si="24"/>
        <v>PM10</v>
      </c>
      <c r="J802">
        <f>INDEX(NoSettings!$C:$C,MATCH(EPS!$A802,NoSettings!$A:$A,0))</f>
        <v>0</v>
      </c>
      <c r="K802">
        <f>INDEX(GWP!$C$2:$C$13,MATCH(EPS!I802,GWP!$B$2:$B$13,0))</f>
        <v>0</v>
      </c>
      <c r="L802" s="4">
        <f t="shared" si="25"/>
        <v>0</v>
      </c>
    </row>
    <row r="803" spans="1:12" hidden="1">
      <c r="A803" t="s">
        <v>821</v>
      </c>
      <c r="B803" t="s">
        <v>1</v>
      </c>
      <c r="C803" t="s">
        <v>1718</v>
      </c>
      <c r="D803" t="s">
        <v>1708</v>
      </c>
      <c r="E803" t="s">
        <v>1703</v>
      </c>
      <c r="F803" t="s">
        <v>1743</v>
      </c>
      <c r="H803" t="str">
        <f>INDEX('Vensim Variables'!$B:$B,MATCH(EPS!$B803,'Vensim Variables'!$A:$A,0))</f>
        <v>g pollutant</v>
      </c>
      <c r="I803" t="str">
        <f t="shared" si="24"/>
        <v>PM10</v>
      </c>
      <c r="J803">
        <f>INDEX(NoSettings!$C:$C,MATCH(EPS!$A803,NoSettings!$A:$A,0))</f>
        <v>0</v>
      </c>
      <c r="K803">
        <f>INDEX(GWP!$C$2:$C$13,MATCH(EPS!I803,GWP!$B$2:$B$13,0))</f>
        <v>0</v>
      </c>
      <c r="L803" s="4">
        <f t="shared" si="25"/>
        <v>0</v>
      </c>
    </row>
    <row r="804" spans="1:12" hidden="1">
      <c r="A804" t="s">
        <v>822</v>
      </c>
      <c r="B804" t="s">
        <v>1</v>
      </c>
      <c r="C804" t="s">
        <v>1718</v>
      </c>
      <c r="D804" t="s">
        <v>1708</v>
      </c>
      <c r="E804" t="s">
        <v>1703</v>
      </c>
      <c r="F804" t="s">
        <v>1744</v>
      </c>
      <c r="H804" t="str">
        <f>INDEX('Vensim Variables'!$B:$B,MATCH(EPS!$B804,'Vensim Variables'!$A:$A,0))</f>
        <v>g pollutant</v>
      </c>
      <c r="I804" t="str">
        <f t="shared" si="24"/>
        <v>PM10</v>
      </c>
      <c r="J804">
        <f>INDEX(NoSettings!$C:$C,MATCH(EPS!$A804,NoSettings!$A:$A,0))</f>
        <v>0</v>
      </c>
      <c r="K804">
        <f>INDEX(GWP!$C$2:$C$13,MATCH(EPS!I804,GWP!$B$2:$B$13,0))</f>
        <v>0</v>
      </c>
      <c r="L804" s="4">
        <f t="shared" si="25"/>
        <v>0</v>
      </c>
    </row>
    <row r="805" spans="1:12" hidden="1">
      <c r="A805" t="s">
        <v>823</v>
      </c>
      <c r="B805" t="s">
        <v>1</v>
      </c>
      <c r="C805" t="s">
        <v>1718</v>
      </c>
      <c r="D805" t="s">
        <v>1708</v>
      </c>
      <c r="E805" t="s">
        <v>1703</v>
      </c>
      <c r="F805" t="s">
        <v>1745</v>
      </c>
      <c r="H805" t="str">
        <f>INDEX('Vensim Variables'!$B:$B,MATCH(EPS!$B805,'Vensim Variables'!$A:$A,0))</f>
        <v>g pollutant</v>
      </c>
      <c r="I805" t="str">
        <f t="shared" si="24"/>
        <v>PM10</v>
      </c>
      <c r="J805">
        <f>INDEX(NoSettings!$C:$C,MATCH(EPS!$A805,NoSettings!$A:$A,0))</f>
        <v>395258000</v>
      </c>
      <c r="K805">
        <f>INDEX(GWP!$C$2:$C$13,MATCH(EPS!I805,GWP!$B$2:$B$13,0))</f>
        <v>0</v>
      </c>
      <c r="L805" s="4">
        <f t="shared" si="25"/>
        <v>0</v>
      </c>
    </row>
    <row r="806" spans="1:12" hidden="1">
      <c r="A806" t="s">
        <v>824</v>
      </c>
      <c r="B806" t="s">
        <v>1</v>
      </c>
      <c r="C806" t="s">
        <v>1718</v>
      </c>
      <c r="D806" t="s">
        <v>1708</v>
      </c>
      <c r="E806" t="s">
        <v>1703</v>
      </c>
      <c r="F806" t="s">
        <v>1746</v>
      </c>
      <c r="H806" t="str">
        <f>INDEX('Vensim Variables'!$B:$B,MATCH(EPS!$B806,'Vensim Variables'!$A:$A,0))</f>
        <v>g pollutant</v>
      </c>
      <c r="I806" t="str">
        <f t="shared" si="24"/>
        <v>PM10</v>
      </c>
      <c r="J806">
        <f>INDEX(NoSettings!$C:$C,MATCH(EPS!$A806,NoSettings!$A:$A,0))</f>
        <v>0</v>
      </c>
      <c r="K806">
        <f>INDEX(GWP!$C$2:$C$13,MATCH(EPS!I806,GWP!$B$2:$B$13,0))</f>
        <v>0</v>
      </c>
      <c r="L806" s="4">
        <f t="shared" si="25"/>
        <v>0</v>
      </c>
    </row>
    <row r="807" spans="1:12" hidden="1">
      <c r="A807" t="s">
        <v>825</v>
      </c>
      <c r="B807" t="s">
        <v>1</v>
      </c>
      <c r="C807" t="s">
        <v>1718</v>
      </c>
      <c r="D807" t="s">
        <v>1708</v>
      </c>
      <c r="E807" t="s">
        <v>1703</v>
      </c>
      <c r="F807" t="s">
        <v>1747</v>
      </c>
      <c r="H807" t="str">
        <f>INDEX('Vensim Variables'!$B:$B,MATCH(EPS!$B807,'Vensim Variables'!$A:$A,0))</f>
        <v>g pollutant</v>
      </c>
      <c r="I807" t="str">
        <f t="shared" si="24"/>
        <v>PM10</v>
      </c>
      <c r="J807">
        <f>INDEX(NoSettings!$C:$C,MATCH(EPS!$A807,NoSettings!$A:$A,0))</f>
        <v>0</v>
      </c>
      <c r="K807">
        <f>INDEX(GWP!$C$2:$C$13,MATCH(EPS!I807,GWP!$B$2:$B$13,0))</f>
        <v>0</v>
      </c>
      <c r="L807" s="4">
        <f t="shared" si="25"/>
        <v>0</v>
      </c>
    </row>
    <row r="808" spans="1:12" hidden="1">
      <c r="A808" t="s">
        <v>826</v>
      </c>
      <c r="B808" t="s">
        <v>1</v>
      </c>
      <c r="C808" t="s">
        <v>1718</v>
      </c>
      <c r="D808" t="s">
        <v>1708</v>
      </c>
      <c r="E808" t="s">
        <v>1703</v>
      </c>
      <c r="F808" t="s">
        <v>1748</v>
      </c>
      <c r="H808" t="str">
        <f>INDEX('Vensim Variables'!$B:$B,MATCH(EPS!$B808,'Vensim Variables'!$A:$A,0))</f>
        <v>g pollutant</v>
      </c>
      <c r="I808" t="str">
        <f t="shared" si="24"/>
        <v>PM10</v>
      </c>
      <c r="J808">
        <f>INDEX(NoSettings!$C:$C,MATCH(EPS!$A808,NoSettings!$A:$A,0))</f>
        <v>0</v>
      </c>
      <c r="K808">
        <f>INDEX(GWP!$C$2:$C$13,MATCH(EPS!I808,GWP!$B$2:$B$13,0))</f>
        <v>0</v>
      </c>
      <c r="L808" s="4">
        <f t="shared" si="25"/>
        <v>0</v>
      </c>
    </row>
    <row r="809" spans="1:12" hidden="1">
      <c r="A809" t="s">
        <v>827</v>
      </c>
      <c r="B809" t="s">
        <v>1</v>
      </c>
      <c r="C809" t="s">
        <v>1718</v>
      </c>
      <c r="D809" t="s">
        <v>1708</v>
      </c>
      <c r="E809" t="s">
        <v>1703</v>
      </c>
      <c r="F809" t="s">
        <v>1749</v>
      </c>
      <c r="H809" t="str">
        <f>INDEX('Vensim Variables'!$B:$B,MATCH(EPS!$B809,'Vensim Variables'!$A:$A,0))</f>
        <v>g pollutant</v>
      </c>
      <c r="I809" t="str">
        <f t="shared" si="24"/>
        <v>PM10</v>
      </c>
      <c r="J809">
        <f>INDEX(NoSettings!$C:$C,MATCH(EPS!$A809,NoSettings!$A:$A,0))</f>
        <v>0</v>
      </c>
      <c r="K809">
        <f>INDEX(GWP!$C$2:$C$13,MATCH(EPS!I809,GWP!$B$2:$B$13,0))</f>
        <v>0</v>
      </c>
      <c r="L809" s="4">
        <f t="shared" si="25"/>
        <v>0</v>
      </c>
    </row>
    <row r="810" spans="1:12" hidden="1">
      <c r="A810" t="s">
        <v>828</v>
      </c>
      <c r="B810" t="s">
        <v>1</v>
      </c>
      <c r="C810" t="s">
        <v>1718</v>
      </c>
      <c r="D810" t="s">
        <v>1708</v>
      </c>
      <c r="E810" t="s">
        <v>1703</v>
      </c>
      <c r="F810" t="s">
        <v>1750</v>
      </c>
      <c r="H810" t="str">
        <f>INDEX('Vensim Variables'!$B:$B,MATCH(EPS!$B810,'Vensim Variables'!$A:$A,0))</f>
        <v>g pollutant</v>
      </c>
      <c r="I810" t="str">
        <f t="shared" si="24"/>
        <v>PM10</v>
      </c>
      <c r="J810">
        <f>INDEX(NoSettings!$C:$C,MATCH(EPS!$A810,NoSettings!$A:$A,0))</f>
        <v>0</v>
      </c>
      <c r="K810">
        <f>INDEX(GWP!$C$2:$C$13,MATCH(EPS!I810,GWP!$B$2:$B$13,0))</f>
        <v>0</v>
      </c>
      <c r="L810" s="4">
        <f t="shared" si="25"/>
        <v>0</v>
      </c>
    </row>
    <row r="811" spans="1:12" hidden="1">
      <c r="A811" t="s">
        <v>829</v>
      </c>
      <c r="B811" t="s">
        <v>1</v>
      </c>
      <c r="C811" t="s">
        <v>1718</v>
      </c>
      <c r="D811" t="s">
        <v>1708</v>
      </c>
      <c r="E811" t="s">
        <v>1703</v>
      </c>
      <c r="F811" t="s">
        <v>1751</v>
      </c>
      <c r="H811" t="str">
        <f>INDEX('Vensim Variables'!$B:$B,MATCH(EPS!$B811,'Vensim Variables'!$A:$A,0))</f>
        <v>g pollutant</v>
      </c>
      <c r="I811" t="str">
        <f t="shared" si="24"/>
        <v>PM10</v>
      </c>
      <c r="J811">
        <f>INDEX(NoSettings!$C:$C,MATCH(EPS!$A811,NoSettings!$A:$A,0))</f>
        <v>0</v>
      </c>
      <c r="K811">
        <f>INDEX(GWP!$C$2:$C$13,MATCH(EPS!I811,GWP!$B$2:$B$13,0))</f>
        <v>0</v>
      </c>
      <c r="L811" s="4">
        <f t="shared" si="25"/>
        <v>0</v>
      </c>
    </row>
    <row r="812" spans="1:12" hidden="1">
      <c r="A812" t="s">
        <v>830</v>
      </c>
      <c r="B812" t="s">
        <v>1</v>
      </c>
      <c r="C812" t="s">
        <v>1718</v>
      </c>
      <c r="D812" t="s">
        <v>1708</v>
      </c>
      <c r="E812" t="s">
        <v>1704</v>
      </c>
      <c r="F812" t="s">
        <v>1742</v>
      </c>
      <c r="H812" t="str">
        <f>INDEX('Vensim Variables'!$B:$B,MATCH(EPS!$B812,'Vensim Variables'!$A:$A,0))</f>
        <v>g pollutant</v>
      </c>
      <c r="I812" t="str">
        <f t="shared" si="24"/>
        <v>PM10</v>
      </c>
      <c r="J812">
        <f>INDEX(NoSettings!$C:$C,MATCH(EPS!$A812,NoSettings!$A:$A,0))</f>
        <v>0</v>
      </c>
      <c r="K812">
        <f>INDEX(GWP!$C$2:$C$13,MATCH(EPS!I812,GWP!$B$2:$B$13,0))</f>
        <v>0</v>
      </c>
      <c r="L812" s="4">
        <f t="shared" si="25"/>
        <v>0</v>
      </c>
    </row>
    <row r="813" spans="1:12" hidden="1">
      <c r="A813" t="s">
        <v>831</v>
      </c>
      <c r="B813" t="s">
        <v>1</v>
      </c>
      <c r="C813" t="s">
        <v>1718</v>
      </c>
      <c r="D813" t="s">
        <v>1708</v>
      </c>
      <c r="E813" t="s">
        <v>1704</v>
      </c>
      <c r="F813" t="s">
        <v>1743</v>
      </c>
      <c r="H813" t="str">
        <f>INDEX('Vensim Variables'!$B:$B,MATCH(EPS!$B813,'Vensim Variables'!$A:$A,0))</f>
        <v>g pollutant</v>
      </c>
      <c r="I813" t="str">
        <f t="shared" si="24"/>
        <v>PM10</v>
      </c>
      <c r="J813">
        <f>INDEX(NoSettings!$C:$C,MATCH(EPS!$A813,NoSettings!$A:$A,0))</f>
        <v>0</v>
      </c>
      <c r="K813">
        <f>INDEX(GWP!$C$2:$C$13,MATCH(EPS!I813,GWP!$B$2:$B$13,0))</f>
        <v>0</v>
      </c>
      <c r="L813" s="4">
        <f t="shared" si="25"/>
        <v>0</v>
      </c>
    </row>
    <row r="814" spans="1:12" hidden="1">
      <c r="A814" t="s">
        <v>832</v>
      </c>
      <c r="B814" t="s">
        <v>1</v>
      </c>
      <c r="C814" t="s">
        <v>1718</v>
      </c>
      <c r="D814" t="s">
        <v>1708</v>
      </c>
      <c r="E814" t="s">
        <v>1704</v>
      </c>
      <c r="F814" t="s">
        <v>1744</v>
      </c>
      <c r="H814" t="str">
        <f>INDEX('Vensim Variables'!$B:$B,MATCH(EPS!$B814,'Vensim Variables'!$A:$A,0))</f>
        <v>g pollutant</v>
      </c>
      <c r="I814" t="str">
        <f t="shared" si="24"/>
        <v>PM10</v>
      </c>
      <c r="J814">
        <f>INDEX(NoSettings!$C:$C,MATCH(EPS!$A814,NoSettings!$A:$A,0))</f>
        <v>0</v>
      </c>
      <c r="K814">
        <f>INDEX(GWP!$C$2:$C$13,MATCH(EPS!I814,GWP!$B$2:$B$13,0))</f>
        <v>0</v>
      </c>
      <c r="L814" s="4">
        <f t="shared" si="25"/>
        <v>0</v>
      </c>
    </row>
    <row r="815" spans="1:12" hidden="1">
      <c r="A815" t="s">
        <v>833</v>
      </c>
      <c r="B815" t="s">
        <v>1</v>
      </c>
      <c r="C815" t="s">
        <v>1718</v>
      </c>
      <c r="D815" t="s">
        <v>1708</v>
      </c>
      <c r="E815" t="s">
        <v>1704</v>
      </c>
      <c r="F815" t="s">
        <v>1745</v>
      </c>
      <c r="H815" t="str">
        <f>INDEX('Vensim Variables'!$B:$B,MATCH(EPS!$B815,'Vensim Variables'!$A:$A,0))</f>
        <v>g pollutant</v>
      </c>
      <c r="I815" t="str">
        <f t="shared" si="24"/>
        <v>PM10</v>
      </c>
      <c r="J815">
        <f>INDEX(NoSettings!$C:$C,MATCH(EPS!$A815,NoSettings!$A:$A,0))</f>
        <v>11311300000</v>
      </c>
      <c r="K815">
        <f>INDEX(GWP!$C$2:$C$13,MATCH(EPS!I815,GWP!$B$2:$B$13,0))</f>
        <v>0</v>
      </c>
      <c r="L815" s="4">
        <f t="shared" si="25"/>
        <v>0</v>
      </c>
    </row>
    <row r="816" spans="1:12" hidden="1">
      <c r="A816" t="s">
        <v>834</v>
      </c>
      <c r="B816" t="s">
        <v>1</v>
      </c>
      <c r="C816" t="s">
        <v>1718</v>
      </c>
      <c r="D816" t="s">
        <v>1708</v>
      </c>
      <c r="E816" t="s">
        <v>1704</v>
      </c>
      <c r="F816" t="s">
        <v>1746</v>
      </c>
      <c r="H816" t="str">
        <f>INDEX('Vensim Variables'!$B:$B,MATCH(EPS!$B816,'Vensim Variables'!$A:$A,0))</f>
        <v>g pollutant</v>
      </c>
      <c r="I816" t="str">
        <f t="shared" si="24"/>
        <v>PM10</v>
      </c>
      <c r="J816">
        <f>INDEX(NoSettings!$C:$C,MATCH(EPS!$A816,NoSettings!$A:$A,0))</f>
        <v>0</v>
      </c>
      <c r="K816">
        <f>INDEX(GWP!$C$2:$C$13,MATCH(EPS!I816,GWP!$B$2:$B$13,0))</f>
        <v>0</v>
      </c>
      <c r="L816" s="4">
        <f t="shared" si="25"/>
        <v>0</v>
      </c>
    </row>
    <row r="817" spans="1:12" hidden="1">
      <c r="A817" t="s">
        <v>835</v>
      </c>
      <c r="B817" t="s">
        <v>1</v>
      </c>
      <c r="C817" t="s">
        <v>1718</v>
      </c>
      <c r="D817" t="s">
        <v>1708</v>
      </c>
      <c r="E817" t="s">
        <v>1704</v>
      </c>
      <c r="F817" t="s">
        <v>1747</v>
      </c>
      <c r="H817" t="str">
        <f>INDEX('Vensim Variables'!$B:$B,MATCH(EPS!$B817,'Vensim Variables'!$A:$A,0))</f>
        <v>g pollutant</v>
      </c>
      <c r="I817" t="str">
        <f t="shared" si="24"/>
        <v>PM10</v>
      </c>
      <c r="J817">
        <f>INDEX(NoSettings!$C:$C,MATCH(EPS!$A817,NoSettings!$A:$A,0))</f>
        <v>0</v>
      </c>
      <c r="K817">
        <f>INDEX(GWP!$C$2:$C$13,MATCH(EPS!I817,GWP!$B$2:$B$13,0))</f>
        <v>0</v>
      </c>
      <c r="L817" s="4">
        <f t="shared" si="25"/>
        <v>0</v>
      </c>
    </row>
    <row r="818" spans="1:12" hidden="1">
      <c r="A818" t="s">
        <v>836</v>
      </c>
      <c r="B818" t="s">
        <v>1</v>
      </c>
      <c r="C818" t="s">
        <v>1718</v>
      </c>
      <c r="D818" t="s">
        <v>1708</v>
      </c>
      <c r="E818" t="s">
        <v>1704</v>
      </c>
      <c r="F818" t="s">
        <v>1748</v>
      </c>
      <c r="H818" t="str">
        <f>INDEX('Vensim Variables'!$B:$B,MATCH(EPS!$B818,'Vensim Variables'!$A:$A,0))</f>
        <v>g pollutant</v>
      </c>
      <c r="I818" t="str">
        <f t="shared" si="24"/>
        <v>PM10</v>
      </c>
      <c r="J818">
        <f>INDEX(NoSettings!$C:$C,MATCH(EPS!$A818,NoSettings!$A:$A,0))</f>
        <v>0</v>
      </c>
      <c r="K818">
        <f>INDEX(GWP!$C$2:$C$13,MATCH(EPS!I818,GWP!$B$2:$B$13,0))</f>
        <v>0</v>
      </c>
      <c r="L818" s="4">
        <f t="shared" si="25"/>
        <v>0</v>
      </c>
    </row>
    <row r="819" spans="1:12" hidden="1">
      <c r="A819" t="s">
        <v>837</v>
      </c>
      <c r="B819" t="s">
        <v>1</v>
      </c>
      <c r="C819" t="s">
        <v>1718</v>
      </c>
      <c r="D819" t="s">
        <v>1708</v>
      </c>
      <c r="E819" t="s">
        <v>1704</v>
      </c>
      <c r="F819" t="s">
        <v>1749</v>
      </c>
      <c r="H819" t="str">
        <f>INDEX('Vensim Variables'!$B:$B,MATCH(EPS!$B819,'Vensim Variables'!$A:$A,0))</f>
        <v>g pollutant</v>
      </c>
      <c r="I819" t="str">
        <f t="shared" si="24"/>
        <v>PM10</v>
      </c>
      <c r="J819">
        <f>INDEX(NoSettings!$C:$C,MATCH(EPS!$A819,NoSettings!$A:$A,0))</f>
        <v>0</v>
      </c>
      <c r="K819">
        <f>INDEX(GWP!$C$2:$C$13,MATCH(EPS!I819,GWP!$B$2:$B$13,0))</f>
        <v>0</v>
      </c>
      <c r="L819" s="4">
        <f t="shared" si="25"/>
        <v>0</v>
      </c>
    </row>
    <row r="820" spans="1:12" hidden="1">
      <c r="A820" t="s">
        <v>838</v>
      </c>
      <c r="B820" t="s">
        <v>1</v>
      </c>
      <c r="C820" t="s">
        <v>1718</v>
      </c>
      <c r="D820" t="s">
        <v>1708</v>
      </c>
      <c r="E820" t="s">
        <v>1704</v>
      </c>
      <c r="F820" t="s">
        <v>1750</v>
      </c>
      <c r="H820" t="str">
        <f>INDEX('Vensim Variables'!$B:$B,MATCH(EPS!$B820,'Vensim Variables'!$A:$A,0))</f>
        <v>g pollutant</v>
      </c>
      <c r="I820" t="str">
        <f t="shared" si="24"/>
        <v>PM10</v>
      </c>
      <c r="J820">
        <f>INDEX(NoSettings!$C:$C,MATCH(EPS!$A820,NoSettings!$A:$A,0))</f>
        <v>0</v>
      </c>
      <c r="K820">
        <f>INDEX(GWP!$C$2:$C$13,MATCH(EPS!I820,GWP!$B$2:$B$13,0))</f>
        <v>0</v>
      </c>
      <c r="L820" s="4">
        <f t="shared" si="25"/>
        <v>0</v>
      </c>
    </row>
    <row r="821" spans="1:12" hidden="1">
      <c r="A821" t="s">
        <v>839</v>
      </c>
      <c r="B821" t="s">
        <v>1</v>
      </c>
      <c r="C821" t="s">
        <v>1718</v>
      </c>
      <c r="D821" t="s">
        <v>1708</v>
      </c>
      <c r="E821" t="s">
        <v>1704</v>
      </c>
      <c r="F821" t="s">
        <v>1751</v>
      </c>
      <c r="H821" t="str">
        <f>INDEX('Vensim Variables'!$B:$B,MATCH(EPS!$B821,'Vensim Variables'!$A:$A,0))</f>
        <v>g pollutant</v>
      </c>
      <c r="I821" t="str">
        <f t="shared" si="24"/>
        <v>PM10</v>
      </c>
      <c r="J821">
        <f>INDEX(NoSettings!$C:$C,MATCH(EPS!$A821,NoSettings!$A:$A,0))</f>
        <v>0</v>
      </c>
      <c r="K821">
        <f>INDEX(GWP!$C$2:$C$13,MATCH(EPS!I821,GWP!$B$2:$B$13,0))</f>
        <v>0</v>
      </c>
      <c r="L821" s="4">
        <f t="shared" si="25"/>
        <v>0</v>
      </c>
    </row>
    <row r="822" spans="1:12" hidden="1">
      <c r="A822" t="s">
        <v>840</v>
      </c>
      <c r="B822" t="s">
        <v>1</v>
      </c>
      <c r="C822" t="s">
        <v>1718</v>
      </c>
      <c r="D822" t="s">
        <v>1709</v>
      </c>
      <c r="E822" t="s">
        <v>1703</v>
      </c>
      <c r="F822" t="s">
        <v>1742</v>
      </c>
      <c r="H822" t="str">
        <f>INDEX('Vensim Variables'!$B:$B,MATCH(EPS!$B822,'Vensim Variables'!$A:$A,0))</f>
        <v>g pollutant</v>
      </c>
      <c r="I822" t="str">
        <f t="shared" si="24"/>
        <v>PM25</v>
      </c>
      <c r="J822">
        <f>INDEX(NoSettings!$C:$C,MATCH(EPS!$A822,NoSettings!$A:$A,0))</f>
        <v>0</v>
      </c>
      <c r="K822">
        <f>INDEX(GWP!$C$2:$C$13,MATCH(EPS!I822,GWP!$B$2:$B$13,0))</f>
        <v>0</v>
      </c>
      <c r="L822" s="4">
        <f t="shared" si="25"/>
        <v>0</v>
      </c>
    </row>
    <row r="823" spans="1:12" hidden="1">
      <c r="A823" t="s">
        <v>841</v>
      </c>
      <c r="B823" t="s">
        <v>1</v>
      </c>
      <c r="C823" t="s">
        <v>1718</v>
      </c>
      <c r="D823" t="s">
        <v>1709</v>
      </c>
      <c r="E823" t="s">
        <v>1703</v>
      </c>
      <c r="F823" t="s">
        <v>1743</v>
      </c>
      <c r="H823" t="str">
        <f>INDEX('Vensim Variables'!$B:$B,MATCH(EPS!$B823,'Vensim Variables'!$A:$A,0))</f>
        <v>g pollutant</v>
      </c>
      <c r="I823" t="str">
        <f t="shared" si="24"/>
        <v>PM25</v>
      </c>
      <c r="J823">
        <f>INDEX(NoSettings!$C:$C,MATCH(EPS!$A823,NoSettings!$A:$A,0))</f>
        <v>0</v>
      </c>
      <c r="K823">
        <f>INDEX(GWP!$C$2:$C$13,MATCH(EPS!I823,GWP!$B$2:$B$13,0))</f>
        <v>0</v>
      </c>
      <c r="L823" s="4">
        <f t="shared" si="25"/>
        <v>0</v>
      </c>
    </row>
    <row r="824" spans="1:12" hidden="1">
      <c r="A824" t="s">
        <v>842</v>
      </c>
      <c r="B824" t="s">
        <v>1</v>
      </c>
      <c r="C824" t="s">
        <v>1718</v>
      </c>
      <c r="D824" t="s">
        <v>1709</v>
      </c>
      <c r="E824" t="s">
        <v>1703</v>
      </c>
      <c r="F824" t="s">
        <v>1744</v>
      </c>
      <c r="H824" t="str">
        <f>INDEX('Vensim Variables'!$B:$B,MATCH(EPS!$B824,'Vensim Variables'!$A:$A,0))</f>
        <v>g pollutant</v>
      </c>
      <c r="I824" t="str">
        <f t="shared" si="24"/>
        <v>PM25</v>
      </c>
      <c r="J824">
        <f>INDEX(NoSettings!$C:$C,MATCH(EPS!$A824,NoSettings!$A:$A,0))</f>
        <v>0</v>
      </c>
      <c r="K824">
        <f>INDEX(GWP!$C$2:$C$13,MATCH(EPS!I824,GWP!$B$2:$B$13,0))</f>
        <v>0</v>
      </c>
      <c r="L824" s="4">
        <f t="shared" si="25"/>
        <v>0</v>
      </c>
    </row>
    <row r="825" spans="1:12" hidden="1">
      <c r="A825" t="s">
        <v>843</v>
      </c>
      <c r="B825" t="s">
        <v>1</v>
      </c>
      <c r="C825" t="s">
        <v>1718</v>
      </c>
      <c r="D825" t="s">
        <v>1709</v>
      </c>
      <c r="E825" t="s">
        <v>1703</v>
      </c>
      <c r="F825" t="s">
        <v>1745</v>
      </c>
      <c r="H825" t="str">
        <f>INDEX('Vensim Variables'!$B:$B,MATCH(EPS!$B825,'Vensim Variables'!$A:$A,0))</f>
        <v>g pollutant</v>
      </c>
      <c r="I825" t="str">
        <f t="shared" si="24"/>
        <v>PM25</v>
      </c>
      <c r="J825">
        <f>INDEX(NoSettings!$C:$C,MATCH(EPS!$A825,NoSettings!$A:$A,0))</f>
        <v>381179000</v>
      </c>
      <c r="K825">
        <f>INDEX(GWP!$C$2:$C$13,MATCH(EPS!I825,GWP!$B$2:$B$13,0))</f>
        <v>0</v>
      </c>
      <c r="L825" s="4">
        <f t="shared" si="25"/>
        <v>0</v>
      </c>
    </row>
    <row r="826" spans="1:12" hidden="1">
      <c r="A826" t="s">
        <v>844</v>
      </c>
      <c r="B826" t="s">
        <v>1</v>
      </c>
      <c r="C826" t="s">
        <v>1718</v>
      </c>
      <c r="D826" t="s">
        <v>1709</v>
      </c>
      <c r="E826" t="s">
        <v>1703</v>
      </c>
      <c r="F826" t="s">
        <v>1746</v>
      </c>
      <c r="H826" t="str">
        <f>INDEX('Vensim Variables'!$B:$B,MATCH(EPS!$B826,'Vensim Variables'!$A:$A,0))</f>
        <v>g pollutant</v>
      </c>
      <c r="I826" t="str">
        <f t="shared" si="24"/>
        <v>PM25</v>
      </c>
      <c r="J826">
        <f>INDEX(NoSettings!$C:$C,MATCH(EPS!$A826,NoSettings!$A:$A,0))</f>
        <v>0</v>
      </c>
      <c r="K826">
        <f>INDEX(GWP!$C$2:$C$13,MATCH(EPS!I826,GWP!$B$2:$B$13,0))</f>
        <v>0</v>
      </c>
      <c r="L826" s="4">
        <f t="shared" si="25"/>
        <v>0</v>
      </c>
    </row>
    <row r="827" spans="1:12" hidden="1">
      <c r="A827" t="s">
        <v>845</v>
      </c>
      <c r="B827" t="s">
        <v>1</v>
      </c>
      <c r="C827" t="s">
        <v>1718</v>
      </c>
      <c r="D827" t="s">
        <v>1709</v>
      </c>
      <c r="E827" t="s">
        <v>1703</v>
      </c>
      <c r="F827" t="s">
        <v>1747</v>
      </c>
      <c r="H827" t="str">
        <f>INDEX('Vensim Variables'!$B:$B,MATCH(EPS!$B827,'Vensim Variables'!$A:$A,0))</f>
        <v>g pollutant</v>
      </c>
      <c r="I827" t="str">
        <f t="shared" si="24"/>
        <v>PM25</v>
      </c>
      <c r="J827">
        <f>INDEX(NoSettings!$C:$C,MATCH(EPS!$A827,NoSettings!$A:$A,0))</f>
        <v>0</v>
      </c>
      <c r="K827">
        <f>INDEX(GWP!$C$2:$C$13,MATCH(EPS!I827,GWP!$B$2:$B$13,0))</f>
        <v>0</v>
      </c>
      <c r="L827" s="4">
        <f t="shared" si="25"/>
        <v>0</v>
      </c>
    </row>
    <row r="828" spans="1:12" hidden="1">
      <c r="A828" t="s">
        <v>846</v>
      </c>
      <c r="B828" t="s">
        <v>1</v>
      </c>
      <c r="C828" t="s">
        <v>1718</v>
      </c>
      <c r="D828" t="s">
        <v>1709</v>
      </c>
      <c r="E828" t="s">
        <v>1703</v>
      </c>
      <c r="F828" t="s">
        <v>1748</v>
      </c>
      <c r="H828" t="str">
        <f>INDEX('Vensim Variables'!$B:$B,MATCH(EPS!$B828,'Vensim Variables'!$A:$A,0))</f>
        <v>g pollutant</v>
      </c>
      <c r="I828" t="str">
        <f t="shared" si="24"/>
        <v>PM25</v>
      </c>
      <c r="J828">
        <f>INDEX(NoSettings!$C:$C,MATCH(EPS!$A828,NoSettings!$A:$A,0))</f>
        <v>0</v>
      </c>
      <c r="K828">
        <f>INDEX(GWP!$C$2:$C$13,MATCH(EPS!I828,GWP!$B$2:$B$13,0))</f>
        <v>0</v>
      </c>
      <c r="L828" s="4">
        <f t="shared" si="25"/>
        <v>0</v>
      </c>
    </row>
    <row r="829" spans="1:12" hidden="1">
      <c r="A829" t="s">
        <v>847</v>
      </c>
      <c r="B829" t="s">
        <v>1</v>
      </c>
      <c r="C829" t="s">
        <v>1718</v>
      </c>
      <c r="D829" t="s">
        <v>1709</v>
      </c>
      <c r="E829" t="s">
        <v>1703</v>
      </c>
      <c r="F829" t="s">
        <v>1749</v>
      </c>
      <c r="H829" t="str">
        <f>INDEX('Vensim Variables'!$B:$B,MATCH(EPS!$B829,'Vensim Variables'!$A:$A,0))</f>
        <v>g pollutant</v>
      </c>
      <c r="I829" t="str">
        <f t="shared" si="24"/>
        <v>PM25</v>
      </c>
      <c r="J829">
        <f>INDEX(NoSettings!$C:$C,MATCH(EPS!$A829,NoSettings!$A:$A,0))</f>
        <v>0</v>
      </c>
      <c r="K829">
        <f>INDEX(GWP!$C$2:$C$13,MATCH(EPS!I829,GWP!$B$2:$B$13,0))</f>
        <v>0</v>
      </c>
      <c r="L829" s="4">
        <f t="shared" si="25"/>
        <v>0</v>
      </c>
    </row>
    <row r="830" spans="1:12" hidden="1">
      <c r="A830" t="s">
        <v>848</v>
      </c>
      <c r="B830" t="s">
        <v>1</v>
      </c>
      <c r="C830" t="s">
        <v>1718</v>
      </c>
      <c r="D830" t="s">
        <v>1709</v>
      </c>
      <c r="E830" t="s">
        <v>1703</v>
      </c>
      <c r="F830" t="s">
        <v>1750</v>
      </c>
      <c r="H830" t="str">
        <f>INDEX('Vensim Variables'!$B:$B,MATCH(EPS!$B830,'Vensim Variables'!$A:$A,0))</f>
        <v>g pollutant</v>
      </c>
      <c r="I830" t="str">
        <f t="shared" si="24"/>
        <v>PM25</v>
      </c>
      <c r="J830">
        <f>INDEX(NoSettings!$C:$C,MATCH(EPS!$A830,NoSettings!$A:$A,0))</f>
        <v>0</v>
      </c>
      <c r="K830">
        <f>INDEX(GWP!$C$2:$C$13,MATCH(EPS!I830,GWP!$B$2:$B$13,0))</f>
        <v>0</v>
      </c>
      <c r="L830" s="4">
        <f t="shared" si="25"/>
        <v>0</v>
      </c>
    </row>
    <row r="831" spans="1:12" hidden="1">
      <c r="A831" t="s">
        <v>849</v>
      </c>
      <c r="B831" t="s">
        <v>1</v>
      </c>
      <c r="C831" t="s">
        <v>1718</v>
      </c>
      <c r="D831" t="s">
        <v>1709</v>
      </c>
      <c r="E831" t="s">
        <v>1703</v>
      </c>
      <c r="F831" t="s">
        <v>1751</v>
      </c>
      <c r="H831" t="str">
        <f>INDEX('Vensim Variables'!$B:$B,MATCH(EPS!$B831,'Vensim Variables'!$A:$A,0))</f>
        <v>g pollutant</v>
      </c>
      <c r="I831" t="str">
        <f t="shared" si="24"/>
        <v>PM25</v>
      </c>
      <c r="J831">
        <f>INDEX(NoSettings!$C:$C,MATCH(EPS!$A831,NoSettings!$A:$A,0))</f>
        <v>0</v>
      </c>
      <c r="K831">
        <f>INDEX(GWP!$C$2:$C$13,MATCH(EPS!I831,GWP!$B$2:$B$13,0))</f>
        <v>0</v>
      </c>
      <c r="L831" s="4">
        <f t="shared" si="25"/>
        <v>0</v>
      </c>
    </row>
    <row r="832" spans="1:12" hidden="1">
      <c r="A832" t="s">
        <v>850</v>
      </c>
      <c r="B832" t="s">
        <v>1</v>
      </c>
      <c r="C832" t="s">
        <v>1718</v>
      </c>
      <c r="D832" t="s">
        <v>1709</v>
      </c>
      <c r="E832" t="s">
        <v>1704</v>
      </c>
      <c r="F832" t="s">
        <v>1742</v>
      </c>
      <c r="H832" t="str">
        <f>INDEX('Vensim Variables'!$B:$B,MATCH(EPS!$B832,'Vensim Variables'!$A:$A,0))</f>
        <v>g pollutant</v>
      </c>
      <c r="I832" t="str">
        <f t="shared" si="24"/>
        <v>PM25</v>
      </c>
      <c r="J832">
        <f>INDEX(NoSettings!$C:$C,MATCH(EPS!$A832,NoSettings!$A:$A,0))</f>
        <v>0</v>
      </c>
      <c r="K832">
        <f>INDEX(GWP!$C$2:$C$13,MATCH(EPS!I832,GWP!$B$2:$B$13,0))</f>
        <v>0</v>
      </c>
      <c r="L832" s="4">
        <f t="shared" si="25"/>
        <v>0</v>
      </c>
    </row>
    <row r="833" spans="1:12" hidden="1">
      <c r="A833" t="s">
        <v>851</v>
      </c>
      <c r="B833" t="s">
        <v>1</v>
      </c>
      <c r="C833" t="s">
        <v>1718</v>
      </c>
      <c r="D833" t="s">
        <v>1709</v>
      </c>
      <c r="E833" t="s">
        <v>1704</v>
      </c>
      <c r="F833" t="s">
        <v>1743</v>
      </c>
      <c r="H833" t="str">
        <f>INDEX('Vensim Variables'!$B:$B,MATCH(EPS!$B833,'Vensim Variables'!$A:$A,0))</f>
        <v>g pollutant</v>
      </c>
      <c r="I833" t="str">
        <f t="shared" si="24"/>
        <v>PM25</v>
      </c>
      <c r="J833">
        <f>INDEX(NoSettings!$C:$C,MATCH(EPS!$A833,NoSettings!$A:$A,0))</f>
        <v>0</v>
      </c>
      <c r="K833">
        <f>INDEX(GWP!$C$2:$C$13,MATCH(EPS!I833,GWP!$B$2:$B$13,0))</f>
        <v>0</v>
      </c>
      <c r="L833" s="4">
        <f t="shared" si="25"/>
        <v>0</v>
      </c>
    </row>
    <row r="834" spans="1:12" hidden="1">
      <c r="A834" t="s">
        <v>852</v>
      </c>
      <c r="B834" t="s">
        <v>1</v>
      </c>
      <c r="C834" t="s">
        <v>1718</v>
      </c>
      <c r="D834" t="s">
        <v>1709</v>
      </c>
      <c r="E834" t="s">
        <v>1704</v>
      </c>
      <c r="F834" t="s">
        <v>1744</v>
      </c>
      <c r="H834" t="str">
        <f>INDEX('Vensim Variables'!$B:$B,MATCH(EPS!$B834,'Vensim Variables'!$A:$A,0))</f>
        <v>g pollutant</v>
      </c>
      <c r="I834" t="str">
        <f t="shared" si="24"/>
        <v>PM25</v>
      </c>
      <c r="J834">
        <f>INDEX(NoSettings!$C:$C,MATCH(EPS!$A834,NoSettings!$A:$A,0))</f>
        <v>0</v>
      </c>
      <c r="K834">
        <f>INDEX(GWP!$C$2:$C$13,MATCH(EPS!I834,GWP!$B$2:$B$13,0))</f>
        <v>0</v>
      </c>
      <c r="L834" s="4">
        <f t="shared" si="25"/>
        <v>0</v>
      </c>
    </row>
    <row r="835" spans="1:12" hidden="1">
      <c r="A835" t="s">
        <v>853</v>
      </c>
      <c r="B835" t="s">
        <v>1</v>
      </c>
      <c r="C835" t="s">
        <v>1718</v>
      </c>
      <c r="D835" t="s">
        <v>1709</v>
      </c>
      <c r="E835" t="s">
        <v>1704</v>
      </c>
      <c r="F835" t="s">
        <v>1745</v>
      </c>
      <c r="H835" t="str">
        <f>INDEX('Vensim Variables'!$B:$B,MATCH(EPS!$B835,'Vensim Variables'!$A:$A,0))</f>
        <v>g pollutant</v>
      </c>
      <c r="I835" t="str">
        <f t="shared" ref="I835:I898" si="26">IF(OR(C835="CO2",C835="CH4",C835="N2O",C835="F gases",C835="VOC",C835="CO",C835="NOx",C835="PM10",C835="PM25",C835="SOx",C835="BC",C835="OC"),C835,IF(OR(D835="CO2",D835="CH4",D835="N2O",D835="F gases",D835="VOC",D835="CO",D835="NOx",D835="PM10",D835="PM25",D835="SOx",D835="BC",D835="OC"),D835,IF(OR(E835="CO2",E835="CH4",E835="N2O",E835="F gases",E835="VOC",E835="CO",E835="NOx",E835="PM10",E835="PM25",E835="SOx",E835="BC",E835="OC"),E835,"NA")))</f>
        <v>PM25</v>
      </c>
      <c r="J835">
        <f>INDEX(NoSettings!$C:$C,MATCH(EPS!$A835,NoSettings!$A:$A,0))</f>
        <v>10908400000</v>
      </c>
      <c r="K835">
        <f>INDEX(GWP!$C$2:$C$13,MATCH(EPS!I835,GWP!$B$2:$B$13,0))</f>
        <v>0</v>
      </c>
      <c r="L835" s="4">
        <f t="shared" ref="L835:L898" si="27">IF(H835="g pollutant",K835*J835/10^12,IF(H835="MMTCO2e",J835,IF(H835="MWh",J835,0)))</f>
        <v>0</v>
      </c>
    </row>
    <row r="836" spans="1:12" hidden="1">
      <c r="A836" t="s">
        <v>854</v>
      </c>
      <c r="B836" t="s">
        <v>1</v>
      </c>
      <c r="C836" t="s">
        <v>1718</v>
      </c>
      <c r="D836" t="s">
        <v>1709</v>
      </c>
      <c r="E836" t="s">
        <v>1704</v>
      </c>
      <c r="F836" t="s">
        <v>1746</v>
      </c>
      <c r="H836" t="str">
        <f>INDEX('Vensim Variables'!$B:$B,MATCH(EPS!$B836,'Vensim Variables'!$A:$A,0))</f>
        <v>g pollutant</v>
      </c>
      <c r="I836" t="str">
        <f t="shared" si="26"/>
        <v>PM25</v>
      </c>
      <c r="J836">
        <f>INDEX(NoSettings!$C:$C,MATCH(EPS!$A836,NoSettings!$A:$A,0))</f>
        <v>0</v>
      </c>
      <c r="K836">
        <f>INDEX(GWP!$C$2:$C$13,MATCH(EPS!I836,GWP!$B$2:$B$13,0))</f>
        <v>0</v>
      </c>
      <c r="L836" s="4">
        <f t="shared" si="27"/>
        <v>0</v>
      </c>
    </row>
    <row r="837" spans="1:12" hidden="1">
      <c r="A837" t="s">
        <v>855</v>
      </c>
      <c r="B837" t="s">
        <v>1</v>
      </c>
      <c r="C837" t="s">
        <v>1718</v>
      </c>
      <c r="D837" t="s">
        <v>1709</v>
      </c>
      <c r="E837" t="s">
        <v>1704</v>
      </c>
      <c r="F837" t="s">
        <v>1747</v>
      </c>
      <c r="H837" t="str">
        <f>INDEX('Vensim Variables'!$B:$B,MATCH(EPS!$B837,'Vensim Variables'!$A:$A,0))</f>
        <v>g pollutant</v>
      </c>
      <c r="I837" t="str">
        <f t="shared" si="26"/>
        <v>PM25</v>
      </c>
      <c r="J837">
        <f>INDEX(NoSettings!$C:$C,MATCH(EPS!$A837,NoSettings!$A:$A,0))</f>
        <v>0</v>
      </c>
      <c r="K837">
        <f>INDEX(GWP!$C$2:$C$13,MATCH(EPS!I837,GWP!$B$2:$B$13,0))</f>
        <v>0</v>
      </c>
      <c r="L837" s="4">
        <f t="shared" si="27"/>
        <v>0</v>
      </c>
    </row>
    <row r="838" spans="1:12" hidden="1">
      <c r="A838" t="s">
        <v>856</v>
      </c>
      <c r="B838" t="s">
        <v>1</v>
      </c>
      <c r="C838" t="s">
        <v>1718</v>
      </c>
      <c r="D838" t="s">
        <v>1709</v>
      </c>
      <c r="E838" t="s">
        <v>1704</v>
      </c>
      <c r="F838" t="s">
        <v>1748</v>
      </c>
      <c r="H838" t="str">
        <f>INDEX('Vensim Variables'!$B:$B,MATCH(EPS!$B838,'Vensim Variables'!$A:$A,0))</f>
        <v>g pollutant</v>
      </c>
      <c r="I838" t="str">
        <f t="shared" si="26"/>
        <v>PM25</v>
      </c>
      <c r="J838">
        <f>INDEX(NoSettings!$C:$C,MATCH(EPS!$A838,NoSettings!$A:$A,0))</f>
        <v>0</v>
      </c>
      <c r="K838">
        <f>INDEX(GWP!$C$2:$C$13,MATCH(EPS!I838,GWP!$B$2:$B$13,0))</f>
        <v>0</v>
      </c>
      <c r="L838" s="4">
        <f t="shared" si="27"/>
        <v>0</v>
      </c>
    </row>
    <row r="839" spans="1:12" hidden="1">
      <c r="A839" t="s">
        <v>857</v>
      </c>
      <c r="B839" t="s">
        <v>1</v>
      </c>
      <c r="C839" t="s">
        <v>1718</v>
      </c>
      <c r="D839" t="s">
        <v>1709</v>
      </c>
      <c r="E839" t="s">
        <v>1704</v>
      </c>
      <c r="F839" t="s">
        <v>1749</v>
      </c>
      <c r="H839" t="str">
        <f>INDEX('Vensim Variables'!$B:$B,MATCH(EPS!$B839,'Vensim Variables'!$A:$A,0))</f>
        <v>g pollutant</v>
      </c>
      <c r="I839" t="str">
        <f t="shared" si="26"/>
        <v>PM25</v>
      </c>
      <c r="J839">
        <f>INDEX(NoSettings!$C:$C,MATCH(EPS!$A839,NoSettings!$A:$A,0))</f>
        <v>0</v>
      </c>
      <c r="K839">
        <f>INDEX(GWP!$C$2:$C$13,MATCH(EPS!I839,GWP!$B$2:$B$13,0))</f>
        <v>0</v>
      </c>
      <c r="L839" s="4">
        <f t="shared" si="27"/>
        <v>0</v>
      </c>
    </row>
    <row r="840" spans="1:12" hidden="1">
      <c r="A840" t="s">
        <v>858</v>
      </c>
      <c r="B840" t="s">
        <v>1</v>
      </c>
      <c r="C840" t="s">
        <v>1718</v>
      </c>
      <c r="D840" t="s">
        <v>1709</v>
      </c>
      <c r="E840" t="s">
        <v>1704</v>
      </c>
      <c r="F840" t="s">
        <v>1750</v>
      </c>
      <c r="H840" t="str">
        <f>INDEX('Vensim Variables'!$B:$B,MATCH(EPS!$B840,'Vensim Variables'!$A:$A,0))</f>
        <v>g pollutant</v>
      </c>
      <c r="I840" t="str">
        <f t="shared" si="26"/>
        <v>PM25</v>
      </c>
      <c r="J840">
        <f>INDEX(NoSettings!$C:$C,MATCH(EPS!$A840,NoSettings!$A:$A,0))</f>
        <v>0</v>
      </c>
      <c r="K840">
        <f>INDEX(GWP!$C$2:$C$13,MATCH(EPS!I840,GWP!$B$2:$B$13,0))</f>
        <v>0</v>
      </c>
      <c r="L840" s="4">
        <f t="shared" si="27"/>
        <v>0</v>
      </c>
    </row>
    <row r="841" spans="1:12" hidden="1">
      <c r="A841" t="s">
        <v>859</v>
      </c>
      <c r="B841" t="s">
        <v>1</v>
      </c>
      <c r="C841" t="s">
        <v>1718</v>
      </c>
      <c r="D841" t="s">
        <v>1709</v>
      </c>
      <c r="E841" t="s">
        <v>1704</v>
      </c>
      <c r="F841" t="s">
        <v>1751</v>
      </c>
      <c r="H841" t="str">
        <f>INDEX('Vensim Variables'!$B:$B,MATCH(EPS!$B841,'Vensim Variables'!$A:$A,0))</f>
        <v>g pollutant</v>
      </c>
      <c r="I841" t="str">
        <f t="shared" si="26"/>
        <v>PM25</v>
      </c>
      <c r="J841">
        <f>INDEX(NoSettings!$C:$C,MATCH(EPS!$A841,NoSettings!$A:$A,0))</f>
        <v>0</v>
      </c>
      <c r="K841">
        <f>INDEX(GWP!$C$2:$C$13,MATCH(EPS!I841,GWP!$B$2:$B$13,0))</f>
        <v>0</v>
      </c>
      <c r="L841" s="4">
        <f t="shared" si="27"/>
        <v>0</v>
      </c>
    </row>
    <row r="842" spans="1:12" hidden="1">
      <c r="A842" t="s">
        <v>860</v>
      </c>
      <c r="B842" t="s">
        <v>1</v>
      </c>
      <c r="C842" t="s">
        <v>1718</v>
      </c>
      <c r="D842" t="s">
        <v>1710</v>
      </c>
      <c r="E842" t="s">
        <v>1703</v>
      </c>
      <c r="F842" t="s">
        <v>1742</v>
      </c>
      <c r="H842" t="str">
        <f>INDEX('Vensim Variables'!$B:$B,MATCH(EPS!$B842,'Vensim Variables'!$A:$A,0))</f>
        <v>g pollutant</v>
      </c>
      <c r="I842" t="str">
        <f t="shared" si="26"/>
        <v>SOx</v>
      </c>
      <c r="J842">
        <f>INDEX(NoSettings!$C:$C,MATCH(EPS!$A842,NoSettings!$A:$A,0))</f>
        <v>0</v>
      </c>
      <c r="K842">
        <f>INDEX(GWP!$C$2:$C$13,MATCH(EPS!I842,GWP!$B$2:$B$13,0))</f>
        <v>0</v>
      </c>
      <c r="L842" s="4">
        <f t="shared" si="27"/>
        <v>0</v>
      </c>
    </row>
    <row r="843" spans="1:12" hidden="1">
      <c r="A843" t="s">
        <v>861</v>
      </c>
      <c r="B843" t="s">
        <v>1</v>
      </c>
      <c r="C843" t="s">
        <v>1718</v>
      </c>
      <c r="D843" t="s">
        <v>1710</v>
      </c>
      <c r="E843" t="s">
        <v>1703</v>
      </c>
      <c r="F843" t="s">
        <v>1743</v>
      </c>
      <c r="H843" t="str">
        <f>INDEX('Vensim Variables'!$B:$B,MATCH(EPS!$B843,'Vensim Variables'!$A:$A,0))</f>
        <v>g pollutant</v>
      </c>
      <c r="I843" t="str">
        <f t="shared" si="26"/>
        <v>SOx</v>
      </c>
      <c r="J843">
        <f>INDEX(NoSettings!$C:$C,MATCH(EPS!$A843,NoSettings!$A:$A,0))</f>
        <v>0</v>
      </c>
      <c r="K843">
        <f>INDEX(GWP!$C$2:$C$13,MATCH(EPS!I843,GWP!$B$2:$B$13,0))</f>
        <v>0</v>
      </c>
      <c r="L843" s="4">
        <f t="shared" si="27"/>
        <v>0</v>
      </c>
    </row>
    <row r="844" spans="1:12" hidden="1">
      <c r="A844" t="s">
        <v>862</v>
      </c>
      <c r="B844" t="s">
        <v>1</v>
      </c>
      <c r="C844" t="s">
        <v>1718</v>
      </c>
      <c r="D844" t="s">
        <v>1710</v>
      </c>
      <c r="E844" t="s">
        <v>1703</v>
      </c>
      <c r="F844" t="s">
        <v>1744</v>
      </c>
      <c r="H844" t="str">
        <f>INDEX('Vensim Variables'!$B:$B,MATCH(EPS!$B844,'Vensim Variables'!$A:$A,0))</f>
        <v>g pollutant</v>
      </c>
      <c r="I844" t="str">
        <f t="shared" si="26"/>
        <v>SOx</v>
      </c>
      <c r="J844">
        <f>INDEX(NoSettings!$C:$C,MATCH(EPS!$A844,NoSettings!$A:$A,0))</f>
        <v>0</v>
      </c>
      <c r="K844">
        <f>INDEX(GWP!$C$2:$C$13,MATCH(EPS!I844,GWP!$B$2:$B$13,0))</f>
        <v>0</v>
      </c>
      <c r="L844" s="4">
        <f t="shared" si="27"/>
        <v>0</v>
      </c>
    </row>
    <row r="845" spans="1:12" hidden="1">
      <c r="A845" t="s">
        <v>863</v>
      </c>
      <c r="B845" t="s">
        <v>1</v>
      </c>
      <c r="C845" t="s">
        <v>1718</v>
      </c>
      <c r="D845" t="s">
        <v>1710</v>
      </c>
      <c r="E845" t="s">
        <v>1703</v>
      </c>
      <c r="F845" t="s">
        <v>1745</v>
      </c>
      <c r="H845" t="str">
        <f>INDEX('Vensim Variables'!$B:$B,MATCH(EPS!$B845,'Vensim Variables'!$A:$A,0))</f>
        <v>g pollutant</v>
      </c>
      <c r="I845" t="str">
        <f t="shared" si="26"/>
        <v>SOx</v>
      </c>
      <c r="J845">
        <f>INDEX(NoSettings!$C:$C,MATCH(EPS!$A845,NoSettings!$A:$A,0))</f>
        <v>5780470</v>
      </c>
      <c r="K845">
        <f>INDEX(GWP!$C$2:$C$13,MATCH(EPS!I845,GWP!$B$2:$B$13,0))</f>
        <v>0</v>
      </c>
      <c r="L845" s="4">
        <f t="shared" si="27"/>
        <v>0</v>
      </c>
    </row>
    <row r="846" spans="1:12" hidden="1">
      <c r="A846" t="s">
        <v>864</v>
      </c>
      <c r="B846" t="s">
        <v>1</v>
      </c>
      <c r="C846" t="s">
        <v>1718</v>
      </c>
      <c r="D846" t="s">
        <v>1710</v>
      </c>
      <c r="E846" t="s">
        <v>1703</v>
      </c>
      <c r="F846" t="s">
        <v>1746</v>
      </c>
      <c r="H846" t="str">
        <f>INDEX('Vensim Variables'!$B:$B,MATCH(EPS!$B846,'Vensim Variables'!$A:$A,0))</f>
        <v>g pollutant</v>
      </c>
      <c r="I846" t="str">
        <f t="shared" si="26"/>
        <v>SOx</v>
      </c>
      <c r="J846">
        <f>INDEX(NoSettings!$C:$C,MATCH(EPS!$A846,NoSettings!$A:$A,0))</f>
        <v>0</v>
      </c>
      <c r="K846">
        <f>INDEX(GWP!$C$2:$C$13,MATCH(EPS!I846,GWP!$B$2:$B$13,0))</f>
        <v>0</v>
      </c>
      <c r="L846" s="4">
        <f t="shared" si="27"/>
        <v>0</v>
      </c>
    </row>
    <row r="847" spans="1:12" hidden="1">
      <c r="A847" t="s">
        <v>865</v>
      </c>
      <c r="B847" t="s">
        <v>1</v>
      </c>
      <c r="C847" t="s">
        <v>1718</v>
      </c>
      <c r="D847" t="s">
        <v>1710</v>
      </c>
      <c r="E847" t="s">
        <v>1703</v>
      </c>
      <c r="F847" t="s">
        <v>1747</v>
      </c>
      <c r="H847" t="str">
        <f>INDEX('Vensim Variables'!$B:$B,MATCH(EPS!$B847,'Vensim Variables'!$A:$A,0))</f>
        <v>g pollutant</v>
      </c>
      <c r="I847" t="str">
        <f t="shared" si="26"/>
        <v>SOx</v>
      </c>
      <c r="J847">
        <f>INDEX(NoSettings!$C:$C,MATCH(EPS!$A847,NoSettings!$A:$A,0))</f>
        <v>0</v>
      </c>
      <c r="K847">
        <f>INDEX(GWP!$C$2:$C$13,MATCH(EPS!I847,GWP!$B$2:$B$13,0))</f>
        <v>0</v>
      </c>
      <c r="L847" s="4">
        <f t="shared" si="27"/>
        <v>0</v>
      </c>
    </row>
    <row r="848" spans="1:12" hidden="1">
      <c r="A848" t="s">
        <v>866</v>
      </c>
      <c r="B848" t="s">
        <v>1</v>
      </c>
      <c r="C848" t="s">
        <v>1718</v>
      </c>
      <c r="D848" t="s">
        <v>1710</v>
      </c>
      <c r="E848" t="s">
        <v>1703</v>
      </c>
      <c r="F848" t="s">
        <v>1748</v>
      </c>
      <c r="H848" t="str">
        <f>INDEX('Vensim Variables'!$B:$B,MATCH(EPS!$B848,'Vensim Variables'!$A:$A,0))</f>
        <v>g pollutant</v>
      </c>
      <c r="I848" t="str">
        <f t="shared" si="26"/>
        <v>SOx</v>
      </c>
      <c r="J848">
        <f>INDEX(NoSettings!$C:$C,MATCH(EPS!$A848,NoSettings!$A:$A,0))</f>
        <v>0</v>
      </c>
      <c r="K848">
        <f>INDEX(GWP!$C$2:$C$13,MATCH(EPS!I848,GWP!$B$2:$B$13,0))</f>
        <v>0</v>
      </c>
      <c r="L848" s="4">
        <f t="shared" si="27"/>
        <v>0</v>
      </c>
    </row>
    <row r="849" spans="1:12" hidden="1">
      <c r="A849" t="s">
        <v>867</v>
      </c>
      <c r="B849" t="s">
        <v>1</v>
      </c>
      <c r="C849" t="s">
        <v>1718</v>
      </c>
      <c r="D849" t="s">
        <v>1710</v>
      </c>
      <c r="E849" t="s">
        <v>1703</v>
      </c>
      <c r="F849" t="s">
        <v>1749</v>
      </c>
      <c r="H849" t="str">
        <f>INDEX('Vensim Variables'!$B:$B,MATCH(EPS!$B849,'Vensim Variables'!$A:$A,0))</f>
        <v>g pollutant</v>
      </c>
      <c r="I849" t="str">
        <f t="shared" si="26"/>
        <v>SOx</v>
      </c>
      <c r="J849">
        <f>INDEX(NoSettings!$C:$C,MATCH(EPS!$A849,NoSettings!$A:$A,0))</f>
        <v>0</v>
      </c>
      <c r="K849">
        <f>INDEX(GWP!$C$2:$C$13,MATCH(EPS!I849,GWP!$B$2:$B$13,0))</f>
        <v>0</v>
      </c>
      <c r="L849" s="4">
        <f t="shared" si="27"/>
        <v>0</v>
      </c>
    </row>
    <row r="850" spans="1:12" hidden="1">
      <c r="A850" t="s">
        <v>868</v>
      </c>
      <c r="B850" t="s">
        <v>1</v>
      </c>
      <c r="C850" t="s">
        <v>1718</v>
      </c>
      <c r="D850" t="s">
        <v>1710</v>
      </c>
      <c r="E850" t="s">
        <v>1703</v>
      </c>
      <c r="F850" t="s">
        <v>1750</v>
      </c>
      <c r="H850" t="str">
        <f>INDEX('Vensim Variables'!$B:$B,MATCH(EPS!$B850,'Vensim Variables'!$A:$A,0))</f>
        <v>g pollutant</v>
      </c>
      <c r="I850" t="str">
        <f t="shared" si="26"/>
        <v>SOx</v>
      </c>
      <c r="J850">
        <f>INDEX(NoSettings!$C:$C,MATCH(EPS!$A850,NoSettings!$A:$A,0))</f>
        <v>0</v>
      </c>
      <c r="K850">
        <f>INDEX(GWP!$C$2:$C$13,MATCH(EPS!I850,GWP!$B$2:$B$13,0))</f>
        <v>0</v>
      </c>
      <c r="L850" s="4">
        <f t="shared" si="27"/>
        <v>0</v>
      </c>
    </row>
    <row r="851" spans="1:12" hidden="1">
      <c r="A851" t="s">
        <v>869</v>
      </c>
      <c r="B851" t="s">
        <v>1</v>
      </c>
      <c r="C851" t="s">
        <v>1718</v>
      </c>
      <c r="D851" t="s">
        <v>1710</v>
      </c>
      <c r="E851" t="s">
        <v>1703</v>
      </c>
      <c r="F851" t="s">
        <v>1751</v>
      </c>
      <c r="H851" t="str">
        <f>INDEX('Vensim Variables'!$B:$B,MATCH(EPS!$B851,'Vensim Variables'!$A:$A,0))</f>
        <v>g pollutant</v>
      </c>
      <c r="I851" t="str">
        <f t="shared" si="26"/>
        <v>SOx</v>
      </c>
      <c r="J851">
        <f>INDEX(NoSettings!$C:$C,MATCH(EPS!$A851,NoSettings!$A:$A,0))</f>
        <v>0</v>
      </c>
      <c r="K851">
        <f>INDEX(GWP!$C$2:$C$13,MATCH(EPS!I851,GWP!$B$2:$B$13,0))</f>
        <v>0</v>
      </c>
      <c r="L851" s="4">
        <f t="shared" si="27"/>
        <v>0</v>
      </c>
    </row>
    <row r="852" spans="1:12" hidden="1">
      <c r="A852" t="s">
        <v>870</v>
      </c>
      <c r="B852" t="s">
        <v>1</v>
      </c>
      <c r="C852" t="s">
        <v>1718</v>
      </c>
      <c r="D852" t="s">
        <v>1710</v>
      </c>
      <c r="E852" t="s">
        <v>1704</v>
      </c>
      <c r="F852" t="s">
        <v>1742</v>
      </c>
      <c r="H852" t="str">
        <f>INDEX('Vensim Variables'!$B:$B,MATCH(EPS!$B852,'Vensim Variables'!$A:$A,0))</f>
        <v>g pollutant</v>
      </c>
      <c r="I852" t="str">
        <f t="shared" si="26"/>
        <v>SOx</v>
      </c>
      <c r="J852">
        <f>INDEX(NoSettings!$C:$C,MATCH(EPS!$A852,NoSettings!$A:$A,0))</f>
        <v>0</v>
      </c>
      <c r="K852">
        <f>INDEX(GWP!$C$2:$C$13,MATCH(EPS!I852,GWP!$B$2:$B$13,0))</f>
        <v>0</v>
      </c>
      <c r="L852" s="4">
        <f t="shared" si="27"/>
        <v>0</v>
      </c>
    </row>
    <row r="853" spans="1:12" hidden="1">
      <c r="A853" t="s">
        <v>871</v>
      </c>
      <c r="B853" t="s">
        <v>1</v>
      </c>
      <c r="C853" t="s">
        <v>1718</v>
      </c>
      <c r="D853" t="s">
        <v>1710</v>
      </c>
      <c r="E853" t="s">
        <v>1704</v>
      </c>
      <c r="F853" t="s">
        <v>1743</v>
      </c>
      <c r="H853" t="str">
        <f>INDEX('Vensim Variables'!$B:$B,MATCH(EPS!$B853,'Vensim Variables'!$A:$A,0))</f>
        <v>g pollutant</v>
      </c>
      <c r="I853" t="str">
        <f t="shared" si="26"/>
        <v>SOx</v>
      </c>
      <c r="J853">
        <f>INDEX(NoSettings!$C:$C,MATCH(EPS!$A853,NoSettings!$A:$A,0))</f>
        <v>0</v>
      </c>
      <c r="K853">
        <f>INDEX(GWP!$C$2:$C$13,MATCH(EPS!I853,GWP!$B$2:$B$13,0))</f>
        <v>0</v>
      </c>
      <c r="L853" s="4">
        <f t="shared" si="27"/>
        <v>0</v>
      </c>
    </row>
    <row r="854" spans="1:12" hidden="1">
      <c r="A854" t="s">
        <v>872</v>
      </c>
      <c r="B854" t="s">
        <v>1</v>
      </c>
      <c r="C854" t="s">
        <v>1718</v>
      </c>
      <c r="D854" t="s">
        <v>1710</v>
      </c>
      <c r="E854" t="s">
        <v>1704</v>
      </c>
      <c r="F854" t="s">
        <v>1744</v>
      </c>
      <c r="H854" t="str">
        <f>INDEX('Vensim Variables'!$B:$B,MATCH(EPS!$B854,'Vensim Variables'!$A:$A,0))</f>
        <v>g pollutant</v>
      </c>
      <c r="I854" t="str">
        <f t="shared" si="26"/>
        <v>SOx</v>
      </c>
      <c r="J854">
        <f>INDEX(NoSettings!$C:$C,MATCH(EPS!$A854,NoSettings!$A:$A,0))</f>
        <v>0</v>
      </c>
      <c r="K854">
        <f>INDEX(GWP!$C$2:$C$13,MATCH(EPS!I854,GWP!$B$2:$B$13,0))</f>
        <v>0</v>
      </c>
      <c r="L854" s="4">
        <f t="shared" si="27"/>
        <v>0</v>
      </c>
    </row>
    <row r="855" spans="1:12" hidden="1">
      <c r="A855" t="s">
        <v>873</v>
      </c>
      <c r="B855" t="s">
        <v>1</v>
      </c>
      <c r="C855" t="s">
        <v>1718</v>
      </c>
      <c r="D855" t="s">
        <v>1710</v>
      </c>
      <c r="E855" t="s">
        <v>1704</v>
      </c>
      <c r="F855" t="s">
        <v>1745</v>
      </c>
      <c r="H855" t="str">
        <f>INDEX('Vensim Variables'!$B:$B,MATCH(EPS!$B855,'Vensim Variables'!$A:$A,0))</f>
        <v>g pollutant</v>
      </c>
      <c r="I855" t="str">
        <f t="shared" si="26"/>
        <v>SOx</v>
      </c>
      <c r="J855">
        <f>INDEX(NoSettings!$C:$C,MATCH(EPS!$A855,NoSettings!$A:$A,0))</f>
        <v>165423000</v>
      </c>
      <c r="K855">
        <f>INDEX(GWP!$C$2:$C$13,MATCH(EPS!I855,GWP!$B$2:$B$13,0))</f>
        <v>0</v>
      </c>
      <c r="L855" s="4">
        <f t="shared" si="27"/>
        <v>0</v>
      </c>
    </row>
    <row r="856" spans="1:12" hidden="1">
      <c r="A856" t="s">
        <v>874</v>
      </c>
      <c r="B856" t="s">
        <v>1</v>
      </c>
      <c r="C856" t="s">
        <v>1718</v>
      </c>
      <c r="D856" t="s">
        <v>1710</v>
      </c>
      <c r="E856" t="s">
        <v>1704</v>
      </c>
      <c r="F856" t="s">
        <v>1746</v>
      </c>
      <c r="H856" t="str">
        <f>INDEX('Vensim Variables'!$B:$B,MATCH(EPS!$B856,'Vensim Variables'!$A:$A,0))</f>
        <v>g pollutant</v>
      </c>
      <c r="I856" t="str">
        <f t="shared" si="26"/>
        <v>SOx</v>
      </c>
      <c r="J856">
        <f>INDEX(NoSettings!$C:$C,MATCH(EPS!$A856,NoSettings!$A:$A,0))</f>
        <v>0</v>
      </c>
      <c r="K856">
        <f>INDEX(GWP!$C$2:$C$13,MATCH(EPS!I856,GWP!$B$2:$B$13,0))</f>
        <v>0</v>
      </c>
      <c r="L856" s="4">
        <f t="shared" si="27"/>
        <v>0</v>
      </c>
    </row>
    <row r="857" spans="1:12" hidden="1">
      <c r="A857" t="s">
        <v>875</v>
      </c>
      <c r="B857" t="s">
        <v>1</v>
      </c>
      <c r="C857" t="s">
        <v>1718</v>
      </c>
      <c r="D857" t="s">
        <v>1710</v>
      </c>
      <c r="E857" t="s">
        <v>1704</v>
      </c>
      <c r="F857" t="s">
        <v>1747</v>
      </c>
      <c r="H857" t="str">
        <f>INDEX('Vensim Variables'!$B:$B,MATCH(EPS!$B857,'Vensim Variables'!$A:$A,0))</f>
        <v>g pollutant</v>
      </c>
      <c r="I857" t="str">
        <f t="shared" si="26"/>
        <v>SOx</v>
      </c>
      <c r="J857">
        <f>INDEX(NoSettings!$C:$C,MATCH(EPS!$A857,NoSettings!$A:$A,0))</f>
        <v>0</v>
      </c>
      <c r="K857">
        <f>INDEX(GWP!$C$2:$C$13,MATCH(EPS!I857,GWP!$B$2:$B$13,0))</f>
        <v>0</v>
      </c>
      <c r="L857" s="4">
        <f t="shared" si="27"/>
        <v>0</v>
      </c>
    </row>
    <row r="858" spans="1:12" hidden="1">
      <c r="A858" t="s">
        <v>876</v>
      </c>
      <c r="B858" t="s">
        <v>1</v>
      </c>
      <c r="C858" t="s">
        <v>1718</v>
      </c>
      <c r="D858" t="s">
        <v>1710</v>
      </c>
      <c r="E858" t="s">
        <v>1704</v>
      </c>
      <c r="F858" t="s">
        <v>1748</v>
      </c>
      <c r="H858" t="str">
        <f>INDEX('Vensim Variables'!$B:$B,MATCH(EPS!$B858,'Vensim Variables'!$A:$A,0))</f>
        <v>g pollutant</v>
      </c>
      <c r="I858" t="str">
        <f t="shared" si="26"/>
        <v>SOx</v>
      </c>
      <c r="J858">
        <f>INDEX(NoSettings!$C:$C,MATCH(EPS!$A858,NoSettings!$A:$A,0))</f>
        <v>0</v>
      </c>
      <c r="K858">
        <f>INDEX(GWP!$C$2:$C$13,MATCH(EPS!I858,GWP!$B$2:$B$13,0))</f>
        <v>0</v>
      </c>
      <c r="L858" s="4">
        <f t="shared" si="27"/>
        <v>0</v>
      </c>
    </row>
    <row r="859" spans="1:12" hidden="1">
      <c r="A859" t="s">
        <v>877</v>
      </c>
      <c r="B859" t="s">
        <v>1</v>
      </c>
      <c r="C859" t="s">
        <v>1718</v>
      </c>
      <c r="D859" t="s">
        <v>1710</v>
      </c>
      <c r="E859" t="s">
        <v>1704</v>
      </c>
      <c r="F859" t="s">
        <v>1749</v>
      </c>
      <c r="H859" t="str">
        <f>INDEX('Vensim Variables'!$B:$B,MATCH(EPS!$B859,'Vensim Variables'!$A:$A,0))</f>
        <v>g pollutant</v>
      </c>
      <c r="I859" t="str">
        <f t="shared" si="26"/>
        <v>SOx</v>
      </c>
      <c r="J859">
        <f>INDEX(NoSettings!$C:$C,MATCH(EPS!$A859,NoSettings!$A:$A,0))</f>
        <v>0</v>
      </c>
      <c r="K859">
        <f>INDEX(GWP!$C$2:$C$13,MATCH(EPS!I859,GWP!$B$2:$B$13,0))</f>
        <v>0</v>
      </c>
      <c r="L859" s="4">
        <f t="shared" si="27"/>
        <v>0</v>
      </c>
    </row>
    <row r="860" spans="1:12" hidden="1">
      <c r="A860" t="s">
        <v>878</v>
      </c>
      <c r="B860" t="s">
        <v>1</v>
      </c>
      <c r="C860" t="s">
        <v>1718</v>
      </c>
      <c r="D860" t="s">
        <v>1710</v>
      </c>
      <c r="E860" t="s">
        <v>1704</v>
      </c>
      <c r="F860" t="s">
        <v>1750</v>
      </c>
      <c r="H860" t="str">
        <f>INDEX('Vensim Variables'!$B:$B,MATCH(EPS!$B860,'Vensim Variables'!$A:$A,0))</f>
        <v>g pollutant</v>
      </c>
      <c r="I860" t="str">
        <f t="shared" si="26"/>
        <v>SOx</v>
      </c>
      <c r="J860">
        <f>INDEX(NoSettings!$C:$C,MATCH(EPS!$A860,NoSettings!$A:$A,0))</f>
        <v>0</v>
      </c>
      <c r="K860">
        <f>INDEX(GWP!$C$2:$C$13,MATCH(EPS!I860,GWP!$B$2:$B$13,0))</f>
        <v>0</v>
      </c>
      <c r="L860" s="4">
        <f t="shared" si="27"/>
        <v>0</v>
      </c>
    </row>
    <row r="861" spans="1:12" hidden="1">
      <c r="A861" t="s">
        <v>879</v>
      </c>
      <c r="B861" t="s">
        <v>1</v>
      </c>
      <c r="C861" t="s">
        <v>1718</v>
      </c>
      <c r="D861" t="s">
        <v>1710</v>
      </c>
      <c r="E861" t="s">
        <v>1704</v>
      </c>
      <c r="F861" t="s">
        <v>1751</v>
      </c>
      <c r="H861" t="str">
        <f>INDEX('Vensim Variables'!$B:$B,MATCH(EPS!$B861,'Vensim Variables'!$A:$A,0))</f>
        <v>g pollutant</v>
      </c>
      <c r="I861" t="str">
        <f t="shared" si="26"/>
        <v>SOx</v>
      </c>
      <c r="J861">
        <f>INDEX(NoSettings!$C:$C,MATCH(EPS!$A861,NoSettings!$A:$A,0))</f>
        <v>0</v>
      </c>
      <c r="K861">
        <f>INDEX(GWP!$C$2:$C$13,MATCH(EPS!I861,GWP!$B$2:$B$13,0))</f>
        <v>0</v>
      </c>
      <c r="L861" s="4">
        <f t="shared" si="27"/>
        <v>0</v>
      </c>
    </row>
    <row r="862" spans="1:12" hidden="1">
      <c r="A862" t="s">
        <v>880</v>
      </c>
      <c r="B862" t="s">
        <v>1</v>
      </c>
      <c r="C862" t="s">
        <v>1718</v>
      </c>
      <c r="D862" t="s">
        <v>1711</v>
      </c>
      <c r="E862" t="s">
        <v>1703</v>
      </c>
      <c r="F862" t="s">
        <v>1742</v>
      </c>
      <c r="H862" t="str">
        <f>INDEX('Vensim Variables'!$B:$B,MATCH(EPS!$B862,'Vensim Variables'!$A:$A,0))</f>
        <v>g pollutant</v>
      </c>
      <c r="I862" t="str">
        <f t="shared" si="26"/>
        <v>BC</v>
      </c>
      <c r="J862">
        <f>INDEX(NoSettings!$C:$C,MATCH(EPS!$A862,NoSettings!$A:$A,0))</f>
        <v>0</v>
      </c>
      <c r="K862">
        <f>INDEX(GWP!$C$2:$C$13,MATCH(EPS!I862,GWP!$B$2:$B$13,0))</f>
        <v>0</v>
      </c>
      <c r="L862" s="4">
        <f t="shared" si="27"/>
        <v>0</v>
      </c>
    </row>
    <row r="863" spans="1:12" hidden="1">
      <c r="A863" t="s">
        <v>881</v>
      </c>
      <c r="B863" t="s">
        <v>1</v>
      </c>
      <c r="C863" t="s">
        <v>1718</v>
      </c>
      <c r="D863" t="s">
        <v>1711</v>
      </c>
      <c r="E863" t="s">
        <v>1703</v>
      </c>
      <c r="F863" t="s">
        <v>1743</v>
      </c>
      <c r="H863" t="str">
        <f>INDEX('Vensim Variables'!$B:$B,MATCH(EPS!$B863,'Vensim Variables'!$A:$A,0))</f>
        <v>g pollutant</v>
      </c>
      <c r="I863" t="str">
        <f t="shared" si="26"/>
        <v>BC</v>
      </c>
      <c r="J863">
        <f>INDEX(NoSettings!$C:$C,MATCH(EPS!$A863,NoSettings!$A:$A,0))</f>
        <v>0</v>
      </c>
      <c r="K863">
        <f>INDEX(GWP!$C$2:$C$13,MATCH(EPS!I863,GWP!$B$2:$B$13,0))</f>
        <v>0</v>
      </c>
      <c r="L863" s="4">
        <f t="shared" si="27"/>
        <v>0</v>
      </c>
    </row>
    <row r="864" spans="1:12" hidden="1">
      <c r="A864" t="s">
        <v>882</v>
      </c>
      <c r="B864" t="s">
        <v>1</v>
      </c>
      <c r="C864" t="s">
        <v>1718</v>
      </c>
      <c r="D864" t="s">
        <v>1711</v>
      </c>
      <c r="E864" t="s">
        <v>1703</v>
      </c>
      <c r="F864" t="s">
        <v>1744</v>
      </c>
      <c r="H864" t="str">
        <f>INDEX('Vensim Variables'!$B:$B,MATCH(EPS!$B864,'Vensim Variables'!$A:$A,0))</f>
        <v>g pollutant</v>
      </c>
      <c r="I864" t="str">
        <f t="shared" si="26"/>
        <v>BC</v>
      </c>
      <c r="J864">
        <f>INDEX(NoSettings!$C:$C,MATCH(EPS!$A864,NoSettings!$A:$A,0))</f>
        <v>0</v>
      </c>
      <c r="K864">
        <f>INDEX(GWP!$C$2:$C$13,MATCH(EPS!I864,GWP!$B$2:$B$13,0))</f>
        <v>0</v>
      </c>
      <c r="L864" s="4">
        <f t="shared" si="27"/>
        <v>0</v>
      </c>
    </row>
    <row r="865" spans="1:12" hidden="1">
      <c r="A865" t="s">
        <v>883</v>
      </c>
      <c r="B865" t="s">
        <v>1</v>
      </c>
      <c r="C865" t="s">
        <v>1718</v>
      </c>
      <c r="D865" t="s">
        <v>1711</v>
      </c>
      <c r="E865" t="s">
        <v>1703</v>
      </c>
      <c r="F865" t="s">
        <v>1745</v>
      </c>
      <c r="H865" t="str">
        <f>INDEX('Vensim Variables'!$B:$B,MATCH(EPS!$B865,'Vensim Variables'!$A:$A,0))</f>
        <v>g pollutant</v>
      </c>
      <c r="I865" t="str">
        <f t="shared" si="26"/>
        <v>BC</v>
      </c>
      <c r="J865">
        <f>INDEX(NoSettings!$C:$C,MATCH(EPS!$A865,NoSettings!$A:$A,0))</f>
        <v>292071000</v>
      </c>
      <c r="K865">
        <f>INDEX(GWP!$C$2:$C$13,MATCH(EPS!I865,GWP!$B$2:$B$13,0))</f>
        <v>0</v>
      </c>
      <c r="L865" s="4">
        <f t="shared" si="27"/>
        <v>0</v>
      </c>
    </row>
    <row r="866" spans="1:12" hidden="1">
      <c r="A866" t="s">
        <v>884</v>
      </c>
      <c r="B866" t="s">
        <v>1</v>
      </c>
      <c r="C866" t="s">
        <v>1718</v>
      </c>
      <c r="D866" t="s">
        <v>1711</v>
      </c>
      <c r="E866" t="s">
        <v>1703</v>
      </c>
      <c r="F866" t="s">
        <v>1746</v>
      </c>
      <c r="H866" t="str">
        <f>INDEX('Vensim Variables'!$B:$B,MATCH(EPS!$B866,'Vensim Variables'!$A:$A,0))</f>
        <v>g pollutant</v>
      </c>
      <c r="I866" t="str">
        <f t="shared" si="26"/>
        <v>BC</v>
      </c>
      <c r="J866">
        <f>INDEX(NoSettings!$C:$C,MATCH(EPS!$A866,NoSettings!$A:$A,0))</f>
        <v>0</v>
      </c>
      <c r="K866">
        <f>INDEX(GWP!$C$2:$C$13,MATCH(EPS!I866,GWP!$B$2:$B$13,0))</f>
        <v>0</v>
      </c>
      <c r="L866" s="4">
        <f t="shared" si="27"/>
        <v>0</v>
      </c>
    </row>
    <row r="867" spans="1:12" hidden="1">
      <c r="A867" t="s">
        <v>885</v>
      </c>
      <c r="B867" t="s">
        <v>1</v>
      </c>
      <c r="C867" t="s">
        <v>1718</v>
      </c>
      <c r="D867" t="s">
        <v>1711</v>
      </c>
      <c r="E867" t="s">
        <v>1703</v>
      </c>
      <c r="F867" t="s">
        <v>1747</v>
      </c>
      <c r="H867" t="str">
        <f>INDEX('Vensim Variables'!$B:$B,MATCH(EPS!$B867,'Vensim Variables'!$A:$A,0))</f>
        <v>g pollutant</v>
      </c>
      <c r="I867" t="str">
        <f t="shared" si="26"/>
        <v>BC</v>
      </c>
      <c r="J867">
        <f>INDEX(NoSettings!$C:$C,MATCH(EPS!$A867,NoSettings!$A:$A,0))</f>
        <v>0</v>
      </c>
      <c r="K867">
        <f>INDEX(GWP!$C$2:$C$13,MATCH(EPS!I867,GWP!$B$2:$B$13,0))</f>
        <v>0</v>
      </c>
      <c r="L867" s="4">
        <f t="shared" si="27"/>
        <v>0</v>
      </c>
    </row>
    <row r="868" spans="1:12" hidden="1">
      <c r="A868" t="s">
        <v>886</v>
      </c>
      <c r="B868" t="s">
        <v>1</v>
      </c>
      <c r="C868" t="s">
        <v>1718</v>
      </c>
      <c r="D868" t="s">
        <v>1711</v>
      </c>
      <c r="E868" t="s">
        <v>1703</v>
      </c>
      <c r="F868" t="s">
        <v>1748</v>
      </c>
      <c r="H868" t="str">
        <f>INDEX('Vensim Variables'!$B:$B,MATCH(EPS!$B868,'Vensim Variables'!$A:$A,0))</f>
        <v>g pollutant</v>
      </c>
      <c r="I868" t="str">
        <f t="shared" si="26"/>
        <v>BC</v>
      </c>
      <c r="J868">
        <f>INDEX(NoSettings!$C:$C,MATCH(EPS!$A868,NoSettings!$A:$A,0))</f>
        <v>0</v>
      </c>
      <c r="K868">
        <f>INDEX(GWP!$C$2:$C$13,MATCH(EPS!I868,GWP!$B$2:$B$13,0))</f>
        <v>0</v>
      </c>
      <c r="L868" s="4">
        <f t="shared" si="27"/>
        <v>0</v>
      </c>
    </row>
    <row r="869" spans="1:12" hidden="1">
      <c r="A869" t="s">
        <v>887</v>
      </c>
      <c r="B869" t="s">
        <v>1</v>
      </c>
      <c r="C869" t="s">
        <v>1718</v>
      </c>
      <c r="D869" t="s">
        <v>1711</v>
      </c>
      <c r="E869" t="s">
        <v>1703</v>
      </c>
      <c r="F869" t="s">
        <v>1749</v>
      </c>
      <c r="H869" t="str">
        <f>INDEX('Vensim Variables'!$B:$B,MATCH(EPS!$B869,'Vensim Variables'!$A:$A,0))</f>
        <v>g pollutant</v>
      </c>
      <c r="I869" t="str">
        <f t="shared" si="26"/>
        <v>BC</v>
      </c>
      <c r="J869">
        <f>INDEX(NoSettings!$C:$C,MATCH(EPS!$A869,NoSettings!$A:$A,0))</f>
        <v>0</v>
      </c>
      <c r="K869">
        <f>INDEX(GWP!$C$2:$C$13,MATCH(EPS!I869,GWP!$B$2:$B$13,0))</f>
        <v>0</v>
      </c>
      <c r="L869" s="4">
        <f t="shared" si="27"/>
        <v>0</v>
      </c>
    </row>
    <row r="870" spans="1:12" hidden="1">
      <c r="A870" t="s">
        <v>888</v>
      </c>
      <c r="B870" t="s">
        <v>1</v>
      </c>
      <c r="C870" t="s">
        <v>1718</v>
      </c>
      <c r="D870" t="s">
        <v>1711</v>
      </c>
      <c r="E870" t="s">
        <v>1703</v>
      </c>
      <c r="F870" t="s">
        <v>1750</v>
      </c>
      <c r="H870" t="str">
        <f>INDEX('Vensim Variables'!$B:$B,MATCH(EPS!$B870,'Vensim Variables'!$A:$A,0))</f>
        <v>g pollutant</v>
      </c>
      <c r="I870" t="str">
        <f t="shared" si="26"/>
        <v>BC</v>
      </c>
      <c r="J870">
        <f>INDEX(NoSettings!$C:$C,MATCH(EPS!$A870,NoSettings!$A:$A,0))</f>
        <v>0</v>
      </c>
      <c r="K870">
        <f>INDEX(GWP!$C$2:$C$13,MATCH(EPS!I870,GWP!$B$2:$B$13,0))</f>
        <v>0</v>
      </c>
      <c r="L870" s="4">
        <f t="shared" si="27"/>
        <v>0</v>
      </c>
    </row>
    <row r="871" spans="1:12" hidden="1">
      <c r="A871" t="s">
        <v>889</v>
      </c>
      <c r="B871" t="s">
        <v>1</v>
      </c>
      <c r="C871" t="s">
        <v>1718</v>
      </c>
      <c r="D871" t="s">
        <v>1711</v>
      </c>
      <c r="E871" t="s">
        <v>1703</v>
      </c>
      <c r="F871" t="s">
        <v>1751</v>
      </c>
      <c r="H871" t="str">
        <f>INDEX('Vensim Variables'!$B:$B,MATCH(EPS!$B871,'Vensim Variables'!$A:$A,0))</f>
        <v>g pollutant</v>
      </c>
      <c r="I871" t="str">
        <f t="shared" si="26"/>
        <v>BC</v>
      </c>
      <c r="J871">
        <f>INDEX(NoSettings!$C:$C,MATCH(EPS!$A871,NoSettings!$A:$A,0))</f>
        <v>0</v>
      </c>
      <c r="K871">
        <f>INDEX(GWP!$C$2:$C$13,MATCH(EPS!I871,GWP!$B$2:$B$13,0))</f>
        <v>0</v>
      </c>
      <c r="L871" s="4">
        <f t="shared" si="27"/>
        <v>0</v>
      </c>
    </row>
    <row r="872" spans="1:12" hidden="1">
      <c r="A872" t="s">
        <v>890</v>
      </c>
      <c r="B872" t="s">
        <v>1</v>
      </c>
      <c r="C872" t="s">
        <v>1718</v>
      </c>
      <c r="D872" t="s">
        <v>1711</v>
      </c>
      <c r="E872" t="s">
        <v>1704</v>
      </c>
      <c r="F872" t="s">
        <v>1742</v>
      </c>
      <c r="H872" t="str">
        <f>INDEX('Vensim Variables'!$B:$B,MATCH(EPS!$B872,'Vensim Variables'!$A:$A,0))</f>
        <v>g pollutant</v>
      </c>
      <c r="I872" t="str">
        <f t="shared" si="26"/>
        <v>BC</v>
      </c>
      <c r="J872">
        <f>INDEX(NoSettings!$C:$C,MATCH(EPS!$A872,NoSettings!$A:$A,0))</f>
        <v>0</v>
      </c>
      <c r="K872">
        <f>INDEX(GWP!$C$2:$C$13,MATCH(EPS!I872,GWP!$B$2:$B$13,0))</f>
        <v>0</v>
      </c>
      <c r="L872" s="4">
        <f t="shared" si="27"/>
        <v>0</v>
      </c>
    </row>
    <row r="873" spans="1:12" hidden="1">
      <c r="A873" t="s">
        <v>891</v>
      </c>
      <c r="B873" t="s">
        <v>1</v>
      </c>
      <c r="C873" t="s">
        <v>1718</v>
      </c>
      <c r="D873" t="s">
        <v>1711</v>
      </c>
      <c r="E873" t="s">
        <v>1704</v>
      </c>
      <c r="F873" t="s">
        <v>1743</v>
      </c>
      <c r="H873" t="str">
        <f>INDEX('Vensim Variables'!$B:$B,MATCH(EPS!$B873,'Vensim Variables'!$A:$A,0))</f>
        <v>g pollutant</v>
      </c>
      <c r="I873" t="str">
        <f t="shared" si="26"/>
        <v>BC</v>
      </c>
      <c r="J873">
        <f>INDEX(NoSettings!$C:$C,MATCH(EPS!$A873,NoSettings!$A:$A,0))</f>
        <v>0</v>
      </c>
      <c r="K873">
        <f>INDEX(GWP!$C$2:$C$13,MATCH(EPS!I873,GWP!$B$2:$B$13,0))</f>
        <v>0</v>
      </c>
      <c r="L873" s="4">
        <f t="shared" si="27"/>
        <v>0</v>
      </c>
    </row>
    <row r="874" spans="1:12" hidden="1">
      <c r="A874" t="s">
        <v>892</v>
      </c>
      <c r="B874" t="s">
        <v>1</v>
      </c>
      <c r="C874" t="s">
        <v>1718</v>
      </c>
      <c r="D874" t="s">
        <v>1711</v>
      </c>
      <c r="E874" t="s">
        <v>1704</v>
      </c>
      <c r="F874" t="s">
        <v>1744</v>
      </c>
      <c r="H874" t="str">
        <f>INDEX('Vensim Variables'!$B:$B,MATCH(EPS!$B874,'Vensim Variables'!$A:$A,0))</f>
        <v>g pollutant</v>
      </c>
      <c r="I874" t="str">
        <f t="shared" si="26"/>
        <v>BC</v>
      </c>
      <c r="J874">
        <f>INDEX(NoSettings!$C:$C,MATCH(EPS!$A874,NoSettings!$A:$A,0))</f>
        <v>0</v>
      </c>
      <c r="K874">
        <f>INDEX(GWP!$C$2:$C$13,MATCH(EPS!I874,GWP!$B$2:$B$13,0))</f>
        <v>0</v>
      </c>
      <c r="L874" s="4">
        <f t="shared" si="27"/>
        <v>0</v>
      </c>
    </row>
    <row r="875" spans="1:12" hidden="1">
      <c r="A875" t="s">
        <v>893</v>
      </c>
      <c r="B875" t="s">
        <v>1</v>
      </c>
      <c r="C875" t="s">
        <v>1718</v>
      </c>
      <c r="D875" t="s">
        <v>1711</v>
      </c>
      <c r="E875" t="s">
        <v>1704</v>
      </c>
      <c r="F875" t="s">
        <v>1745</v>
      </c>
      <c r="H875" t="str">
        <f>INDEX('Vensim Variables'!$B:$B,MATCH(EPS!$B875,'Vensim Variables'!$A:$A,0))</f>
        <v>g pollutant</v>
      </c>
      <c r="I875" t="str">
        <f t="shared" si="26"/>
        <v>BC</v>
      </c>
      <c r="J875">
        <f>INDEX(NoSettings!$C:$C,MATCH(EPS!$A875,NoSettings!$A:$A,0))</f>
        <v>8358340000</v>
      </c>
      <c r="K875">
        <f>INDEX(GWP!$C$2:$C$13,MATCH(EPS!I875,GWP!$B$2:$B$13,0))</f>
        <v>0</v>
      </c>
      <c r="L875" s="4">
        <f t="shared" si="27"/>
        <v>0</v>
      </c>
    </row>
    <row r="876" spans="1:12" hidden="1">
      <c r="A876" t="s">
        <v>894</v>
      </c>
      <c r="B876" t="s">
        <v>1</v>
      </c>
      <c r="C876" t="s">
        <v>1718</v>
      </c>
      <c r="D876" t="s">
        <v>1711</v>
      </c>
      <c r="E876" t="s">
        <v>1704</v>
      </c>
      <c r="F876" t="s">
        <v>1746</v>
      </c>
      <c r="H876" t="str">
        <f>INDEX('Vensim Variables'!$B:$B,MATCH(EPS!$B876,'Vensim Variables'!$A:$A,0))</f>
        <v>g pollutant</v>
      </c>
      <c r="I876" t="str">
        <f t="shared" si="26"/>
        <v>BC</v>
      </c>
      <c r="J876">
        <f>INDEX(NoSettings!$C:$C,MATCH(EPS!$A876,NoSettings!$A:$A,0))</f>
        <v>0</v>
      </c>
      <c r="K876">
        <f>INDEX(GWP!$C$2:$C$13,MATCH(EPS!I876,GWP!$B$2:$B$13,0))</f>
        <v>0</v>
      </c>
      <c r="L876" s="4">
        <f t="shared" si="27"/>
        <v>0</v>
      </c>
    </row>
    <row r="877" spans="1:12" hidden="1">
      <c r="A877" t="s">
        <v>895</v>
      </c>
      <c r="B877" t="s">
        <v>1</v>
      </c>
      <c r="C877" t="s">
        <v>1718</v>
      </c>
      <c r="D877" t="s">
        <v>1711</v>
      </c>
      <c r="E877" t="s">
        <v>1704</v>
      </c>
      <c r="F877" t="s">
        <v>1747</v>
      </c>
      <c r="H877" t="str">
        <f>INDEX('Vensim Variables'!$B:$B,MATCH(EPS!$B877,'Vensim Variables'!$A:$A,0))</f>
        <v>g pollutant</v>
      </c>
      <c r="I877" t="str">
        <f t="shared" si="26"/>
        <v>BC</v>
      </c>
      <c r="J877">
        <f>INDEX(NoSettings!$C:$C,MATCH(EPS!$A877,NoSettings!$A:$A,0))</f>
        <v>0</v>
      </c>
      <c r="K877">
        <f>INDEX(GWP!$C$2:$C$13,MATCH(EPS!I877,GWP!$B$2:$B$13,0))</f>
        <v>0</v>
      </c>
      <c r="L877" s="4">
        <f t="shared" si="27"/>
        <v>0</v>
      </c>
    </row>
    <row r="878" spans="1:12" hidden="1">
      <c r="A878" t="s">
        <v>896</v>
      </c>
      <c r="B878" t="s">
        <v>1</v>
      </c>
      <c r="C878" t="s">
        <v>1718</v>
      </c>
      <c r="D878" t="s">
        <v>1711</v>
      </c>
      <c r="E878" t="s">
        <v>1704</v>
      </c>
      <c r="F878" t="s">
        <v>1748</v>
      </c>
      <c r="H878" t="str">
        <f>INDEX('Vensim Variables'!$B:$B,MATCH(EPS!$B878,'Vensim Variables'!$A:$A,0))</f>
        <v>g pollutant</v>
      </c>
      <c r="I878" t="str">
        <f t="shared" si="26"/>
        <v>BC</v>
      </c>
      <c r="J878">
        <f>INDEX(NoSettings!$C:$C,MATCH(EPS!$A878,NoSettings!$A:$A,0))</f>
        <v>0</v>
      </c>
      <c r="K878">
        <f>INDEX(GWP!$C$2:$C$13,MATCH(EPS!I878,GWP!$B$2:$B$13,0))</f>
        <v>0</v>
      </c>
      <c r="L878" s="4">
        <f t="shared" si="27"/>
        <v>0</v>
      </c>
    </row>
    <row r="879" spans="1:12" hidden="1">
      <c r="A879" t="s">
        <v>897</v>
      </c>
      <c r="B879" t="s">
        <v>1</v>
      </c>
      <c r="C879" t="s">
        <v>1718</v>
      </c>
      <c r="D879" t="s">
        <v>1711</v>
      </c>
      <c r="E879" t="s">
        <v>1704</v>
      </c>
      <c r="F879" t="s">
        <v>1749</v>
      </c>
      <c r="H879" t="str">
        <f>INDEX('Vensim Variables'!$B:$B,MATCH(EPS!$B879,'Vensim Variables'!$A:$A,0))</f>
        <v>g pollutant</v>
      </c>
      <c r="I879" t="str">
        <f t="shared" si="26"/>
        <v>BC</v>
      </c>
      <c r="J879">
        <f>INDEX(NoSettings!$C:$C,MATCH(EPS!$A879,NoSettings!$A:$A,0))</f>
        <v>0</v>
      </c>
      <c r="K879">
        <f>INDEX(GWP!$C$2:$C$13,MATCH(EPS!I879,GWP!$B$2:$B$13,0))</f>
        <v>0</v>
      </c>
      <c r="L879" s="4">
        <f t="shared" si="27"/>
        <v>0</v>
      </c>
    </row>
    <row r="880" spans="1:12" hidden="1">
      <c r="A880" t="s">
        <v>898</v>
      </c>
      <c r="B880" t="s">
        <v>1</v>
      </c>
      <c r="C880" t="s">
        <v>1718</v>
      </c>
      <c r="D880" t="s">
        <v>1711</v>
      </c>
      <c r="E880" t="s">
        <v>1704</v>
      </c>
      <c r="F880" t="s">
        <v>1750</v>
      </c>
      <c r="H880" t="str">
        <f>INDEX('Vensim Variables'!$B:$B,MATCH(EPS!$B880,'Vensim Variables'!$A:$A,0))</f>
        <v>g pollutant</v>
      </c>
      <c r="I880" t="str">
        <f t="shared" si="26"/>
        <v>BC</v>
      </c>
      <c r="J880">
        <f>INDEX(NoSettings!$C:$C,MATCH(EPS!$A880,NoSettings!$A:$A,0))</f>
        <v>0</v>
      </c>
      <c r="K880">
        <f>INDEX(GWP!$C$2:$C$13,MATCH(EPS!I880,GWP!$B$2:$B$13,0))</f>
        <v>0</v>
      </c>
      <c r="L880" s="4">
        <f t="shared" si="27"/>
        <v>0</v>
      </c>
    </row>
    <row r="881" spans="1:12" hidden="1">
      <c r="A881" t="s">
        <v>899</v>
      </c>
      <c r="B881" t="s">
        <v>1</v>
      </c>
      <c r="C881" t="s">
        <v>1718</v>
      </c>
      <c r="D881" t="s">
        <v>1711</v>
      </c>
      <c r="E881" t="s">
        <v>1704</v>
      </c>
      <c r="F881" t="s">
        <v>1751</v>
      </c>
      <c r="H881" t="str">
        <f>INDEX('Vensim Variables'!$B:$B,MATCH(EPS!$B881,'Vensim Variables'!$A:$A,0))</f>
        <v>g pollutant</v>
      </c>
      <c r="I881" t="str">
        <f t="shared" si="26"/>
        <v>BC</v>
      </c>
      <c r="J881">
        <f>INDEX(NoSettings!$C:$C,MATCH(EPS!$A881,NoSettings!$A:$A,0))</f>
        <v>0</v>
      </c>
      <c r="K881">
        <f>INDEX(GWP!$C$2:$C$13,MATCH(EPS!I881,GWP!$B$2:$B$13,0))</f>
        <v>0</v>
      </c>
      <c r="L881" s="4">
        <f t="shared" si="27"/>
        <v>0</v>
      </c>
    </row>
    <row r="882" spans="1:12" hidden="1">
      <c r="A882" t="s">
        <v>900</v>
      </c>
      <c r="B882" t="s">
        <v>1</v>
      </c>
      <c r="C882" t="s">
        <v>1718</v>
      </c>
      <c r="D882" t="s">
        <v>1712</v>
      </c>
      <c r="E882" t="s">
        <v>1703</v>
      </c>
      <c r="F882" t="s">
        <v>1742</v>
      </c>
      <c r="H882" t="str">
        <f>INDEX('Vensim Variables'!$B:$B,MATCH(EPS!$B882,'Vensim Variables'!$A:$A,0))</f>
        <v>g pollutant</v>
      </c>
      <c r="I882" t="str">
        <f t="shared" si="26"/>
        <v>OC</v>
      </c>
      <c r="J882">
        <f>INDEX(NoSettings!$C:$C,MATCH(EPS!$A882,NoSettings!$A:$A,0))</f>
        <v>0</v>
      </c>
      <c r="K882">
        <f>INDEX(GWP!$C$2:$C$13,MATCH(EPS!I882,GWP!$B$2:$B$13,0))</f>
        <v>0</v>
      </c>
      <c r="L882" s="4">
        <f t="shared" si="27"/>
        <v>0</v>
      </c>
    </row>
    <row r="883" spans="1:12" hidden="1">
      <c r="A883" t="s">
        <v>901</v>
      </c>
      <c r="B883" t="s">
        <v>1</v>
      </c>
      <c r="C883" t="s">
        <v>1718</v>
      </c>
      <c r="D883" t="s">
        <v>1712</v>
      </c>
      <c r="E883" t="s">
        <v>1703</v>
      </c>
      <c r="F883" t="s">
        <v>1743</v>
      </c>
      <c r="H883" t="str">
        <f>INDEX('Vensim Variables'!$B:$B,MATCH(EPS!$B883,'Vensim Variables'!$A:$A,0))</f>
        <v>g pollutant</v>
      </c>
      <c r="I883" t="str">
        <f t="shared" si="26"/>
        <v>OC</v>
      </c>
      <c r="J883">
        <f>INDEX(NoSettings!$C:$C,MATCH(EPS!$A883,NoSettings!$A:$A,0))</f>
        <v>0</v>
      </c>
      <c r="K883">
        <f>INDEX(GWP!$C$2:$C$13,MATCH(EPS!I883,GWP!$B$2:$B$13,0))</f>
        <v>0</v>
      </c>
      <c r="L883" s="4">
        <f t="shared" si="27"/>
        <v>0</v>
      </c>
    </row>
    <row r="884" spans="1:12" hidden="1">
      <c r="A884" t="s">
        <v>902</v>
      </c>
      <c r="B884" t="s">
        <v>1</v>
      </c>
      <c r="C884" t="s">
        <v>1718</v>
      </c>
      <c r="D884" t="s">
        <v>1712</v>
      </c>
      <c r="E884" t="s">
        <v>1703</v>
      </c>
      <c r="F884" t="s">
        <v>1744</v>
      </c>
      <c r="H884" t="str">
        <f>INDEX('Vensim Variables'!$B:$B,MATCH(EPS!$B884,'Vensim Variables'!$A:$A,0))</f>
        <v>g pollutant</v>
      </c>
      <c r="I884" t="str">
        <f t="shared" si="26"/>
        <v>OC</v>
      </c>
      <c r="J884">
        <f>INDEX(NoSettings!$C:$C,MATCH(EPS!$A884,NoSettings!$A:$A,0))</f>
        <v>0</v>
      </c>
      <c r="K884">
        <f>INDEX(GWP!$C$2:$C$13,MATCH(EPS!I884,GWP!$B$2:$B$13,0))</f>
        <v>0</v>
      </c>
      <c r="L884" s="4">
        <f t="shared" si="27"/>
        <v>0</v>
      </c>
    </row>
    <row r="885" spans="1:12" hidden="1">
      <c r="A885" t="s">
        <v>903</v>
      </c>
      <c r="B885" t="s">
        <v>1</v>
      </c>
      <c r="C885" t="s">
        <v>1718</v>
      </c>
      <c r="D885" t="s">
        <v>1712</v>
      </c>
      <c r="E885" t="s">
        <v>1703</v>
      </c>
      <c r="F885" t="s">
        <v>1745</v>
      </c>
      <c r="H885" t="str">
        <f>INDEX('Vensim Variables'!$B:$B,MATCH(EPS!$B885,'Vensim Variables'!$A:$A,0))</f>
        <v>g pollutant</v>
      </c>
      <c r="I885" t="str">
        <f t="shared" si="26"/>
        <v>OC</v>
      </c>
      <c r="J885">
        <f>INDEX(NoSettings!$C:$C,MATCH(EPS!$A885,NoSettings!$A:$A,0))</f>
        <v>62144100</v>
      </c>
      <c r="K885">
        <f>INDEX(GWP!$C$2:$C$13,MATCH(EPS!I885,GWP!$B$2:$B$13,0))</f>
        <v>0</v>
      </c>
      <c r="L885" s="4">
        <f t="shared" si="27"/>
        <v>0</v>
      </c>
    </row>
    <row r="886" spans="1:12" hidden="1">
      <c r="A886" t="s">
        <v>904</v>
      </c>
      <c r="B886" t="s">
        <v>1</v>
      </c>
      <c r="C886" t="s">
        <v>1718</v>
      </c>
      <c r="D886" t="s">
        <v>1712</v>
      </c>
      <c r="E886" t="s">
        <v>1703</v>
      </c>
      <c r="F886" t="s">
        <v>1746</v>
      </c>
      <c r="H886" t="str">
        <f>INDEX('Vensim Variables'!$B:$B,MATCH(EPS!$B886,'Vensim Variables'!$A:$A,0))</f>
        <v>g pollutant</v>
      </c>
      <c r="I886" t="str">
        <f t="shared" si="26"/>
        <v>OC</v>
      </c>
      <c r="J886">
        <f>INDEX(NoSettings!$C:$C,MATCH(EPS!$A886,NoSettings!$A:$A,0))</f>
        <v>0</v>
      </c>
      <c r="K886">
        <f>INDEX(GWP!$C$2:$C$13,MATCH(EPS!I886,GWP!$B$2:$B$13,0))</f>
        <v>0</v>
      </c>
      <c r="L886" s="4">
        <f t="shared" si="27"/>
        <v>0</v>
      </c>
    </row>
    <row r="887" spans="1:12" hidden="1">
      <c r="A887" t="s">
        <v>905</v>
      </c>
      <c r="B887" t="s">
        <v>1</v>
      </c>
      <c r="C887" t="s">
        <v>1718</v>
      </c>
      <c r="D887" t="s">
        <v>1712</v>
      </c>
      <c r="E887" t="s">
        <v>1703</v>
      </c>
      <c r="F887" t="s">
        <v>1747</v>
      </c>
      <c r="H887" t="str">
        <f>INDEX('Vensim Variables'!$B:$B,MATCH(EPS!$B887,'Vensim Variables'!$A:$A,0))</f>
        <v>g pollutant</v>
      </c>
      <c r="I887" t="str">
        <f t="shared" si="26"/>
        <v>OC</v>
      </c>
      <c r="J887">
        <f>INDEX(NoSettings!$C:$C,MATCH(EPS!$A887,NoSettings!$A:$A,0))</f>
        <v>0</v>
      </c>
      <c r="K887">
        <f>INDEX(GWP!$C$2:$C$13,MATCH(EPS!I887,GWP!$B$2:$B$13,0))</f>
        <v>0</v>
      </c>
      <c r="L887" s="4">
        <f t="shared" si="27"/>
        <v>0</v>
      </c>
    </row>
    <row r="888" spans="1:12" hidden="1">
      <c r="A888" t="s">
        <v>906</v>
      </c>
      <c r="B888" t="s">
        <v>1</v>
      </c>
      <c r="C888" t="s">
        <v>1718</v>
      </c>
      <c r="D888" t="s">
        <v>1712</v>
      </c>
      <c r="E888" t="s">
        <v>1703</v>
      </c>
      <c r="F888" t="s">
        <v>1748</v>
      </c>
      <c r="H888" t="str">
        <f>INDEX('Vensim Variables'!$B:$B,MATCH(EPS!$B888,'Vensim Variables'!$A:$A,0))</f>
        <v>g pollutant</v>
      </c>
      <c r="I888" t="str">
        <f t="shared" si="26"/>
        <v>OC</v>
      </c>
      <c r="J888">
        <f>INDEX(NoSettings!$C:$C,MATCH(EPS!$A888,NoSettings!$A:$A,0))</f>
        <v>0</v>
      </c>
      <c r="K888">
        <f>INDEX(GWP!$C$2:$C$13,MATCH(EPS!I888,GWP!$B$2:$B$13,0))</f>
        <v>0</v>
      </c>
      <c r="L888" s="4">
        <f t="shared" si="27"/>
        <v>0</v>
      </c>
    </row>
    <row r="889" spans="1:12" hidden="1">
      <c r="A889" t="s">
        <v>907</v>
      </c>
      <c r="B889" t="s">
        <v>1</v>
      </c>
      <c r="C889" t="s">
        <v>1718</v>
      </c>
      <c r="D889" t="s">
        <v>1712</v>
      </c>
      <c r="E889" t="s">
        <v>1703</v>
      </c>
      <c r="F889" t="s">
        <v>1749</v>
      </c>
      <c r="H889" t="str">
        <f>INDEX('Vensim Variables'!$B:$B,MATCH(EPS!$B889,'Vensim Variables'!$A:$A,0))</f>
        <v>g pollutant</v>
      </c>
      <c r="I889" t="str">
        <f t="shared" si="26"/>
        <v>OC</v>
      </c>
      <c r="J889">
        <f>INDEX(NoSettings!$C:$C,MATCH(EPS!$A889,NoSettings!$A:$A,0))</f>
        <v>0</v>
      </c>
      <c r="K889">
        <f>INDEX(GWP!$C$2:$C$13,MATCH(EPS!I889,GWP!$B$2:$B$13,0))</f>
        <v>0</v>
      </c>
      <c r="L889" s="4">
        <f t="shared" si="27"/>
        <v>0</v>
      </c>
    </row>
    <row r="890" spans="1:12" hidden="1">
      <c r="A890" t="s">
        <v>908</v>
      </c>
      <c r="B890" t="s">
        <v>1</v>
      </c>
      <c r="C890" t="s">
        <v>1718</v>
      </c>
      <c r="D890" t="s">
        <v>1712</v>
      </c>
      <c r="E890" t="s">
        <v>1703</v>
      </c>
      <c r="F890" t="s">
        <v>1750</v>
      </c>
      <c r="H890" t="str">
        <f>INDEX('Vensim Variables'!$B:$B,MATCH(EPS!$B890,'Vensim Variables'!$A:$A,0))</f>
        <v>g pollutant</v>
      </c>
      <c r="I890" t="str">
        <f t="shared" si="26"/>
        <v>OC</v>
      </c>
      <c r="J890">
        <f>INDEX(NoSettings!$C:$C,MATCH(EPS!$A890,NoSettings!$A:$A,0))</f>
        <v>0</v>
      </c>
      <c r="K890">
        <f>INDEX(GWP!$C$2:$C$13,MATCH(EPS!I890,GWP!$B$2:$B$13,0))</f>
        <v>0</v>
      </c>
      <c r="L890" s="4">
        <f t="shared" si="27"/>
        <v>0</v>
      </c>
    </row>
    <row r="891" spans="1:12" hidden="1">
      <c r="A891" t="s">
        <v>909</v>
      </c>
      <c r="B891" t="s">
        <v>1</v>
      </c>
      <c r="C891" t="s">
        <v>1718</v>
      </c>
      <c r="D891" t="s">
        <v>1712</v>
      </c>
      <c r="E891" t="s">
        <v>1703</v>
      </c>
      <c r="F891" t="s">
        <v>1751</v>
      </c>
      <c r="H891" t="str">
        <f>INDEX('Vensim Variables'!$B:$B,MATCH(EPS!$B891,'Vensim Variables'!$A:$A,0))</f>
        <v>g pollutant</v>
      </c>
      <c r="I891" t="str">
        <f t="shared" si="26"/>
        <v>OC</v>
      </c>
      <c r="J891">
        <f>INDEX(NoSettings!$C:$C,MATCH(EPS!$A891,NoSettings!$A:$A,0))</f>
        <v>0</v>
      </c>
      <c r="K891">
        <f>INDEX(GWP!$C$2:$C$13,MATCH(EPS!I891,GWP!$B$2:$B$13,0))</f>
        <v>0</v>
      </c>
      <c r="L891" s="4">
        <f t="shared" si="27"/>
        <v>0</v>
      </c>
    </row>
    <row r="892" spans="1:12" hidden="1">
      <c r="A892" t="s">
        <v>910</v>
      </c>
      <c r="B892" t="s">
        <v>1</v>
      </c>
      <c r="C892" t="s">
        <v>1718</v>
      </c>
      <c r="D892" t="s">
        <v>1712</v>
      </c>
      <c r="E892" t="s">
        <v>1704</v>
      </c>
      <c r="F892" t="s">
        <v>1742</v>
      </c>
      <c r="H892" t="str">
        <f>INDEX('Vensim Variables'!$B:$B,MATCH(EPS!$B892,'Vensim Variables'!$A:$A,0))</f>
        <v>g pollutant</v>
      </c>
      <c r="I892" t="str">
        <f t="shared" si="26"/>
        <v>OC</v>
      </c>
      <c r="J892">
        <f>INDEX(NoSettings!$C:$C,MATCH(EPS!$A892,NoSettings!$A:$A,0))</f>
        <v>0</v>
      </c>
      <c r="K892">
        <f>INDEX(GWP!$C$2:$C$13,MATCH(EPS!I892,GWP!$B$2:$B$13,0))</f>
        <v>0</v>
      </c>
      <c r="L892" s="4">
        <f t="shared" si="27"/>
        <v>0</v>
      </c>
    </row>
    <row r="893" spans="1:12" hidden="1">
      <c r="A893" t="s">
        <v>911</v>
      </c>
      <c r="B893" t="s">
        <v>1</v>
      </c>
      <c r="C893" t="s">
        <v>1718</v>
      </c>
      <c r="D893" t="s">
        <v>1712</v>
      </c>
      <c r="E893" t="s">
        <v>1704</v>
      </c>
      <c r="F893" t="s">
        <v>1743</v>
      </c>
      <c r="H893" t="str">
        <f>INDEX('Vensim Variables'!$B:$B,MATCH(EPS!$B893,'Vensim Variables'!$A:$A,0))</f>
        <v>g pollutant</v>
      </c>
      <c r="I893" t="str">
        <f t="shared" si="26"/>
        <v>OC</v>
      </c>
      <c r="J893">
        <f>INDEX(NoSettings!$C:$C,MATCH(EPS!$A893,NoSettings!$A:$A,0))</f>
        <v>0</v>
      </c>
      <c r="K893">
        <f>INDEX(GWP!$C$2:$C$13,MATCH(EPS!I893,GWP!$B$2:$B$13,0))</f>
        <v>0</v>
      </c>
      <c r="L893" s="4">
        <f t="shared" si="27"/>
        <v>0</v>
      </c>
    </row>
    <row r="894" spans="1:12" hidden="1">
      <c r="A894" t="s">
        <v>912</v>
      </c>
      <c r="B894" t="s">
        <v>1</v>
      </c>
      <c r="C894" t="s">
        <v>1718</v>
      </c>
      <c r="D894" t="s">
        <v>1712</v>
      </c>
      <c r="E894" t="s">
        <v>1704</v>
      </c>
      <c r="F894" t="s">
        <v>1744</v>
      </c>
      <c r="H894" t="str">
        <f>INDEX('Vensim Variables'!$B:$B,MATCH(EPS!$B894,'Vensim Variables'!$A:$A,0))</f>
        <v>g pollutant</v>
      </c>
      <c r="I894" t="str">
        <f t="shared" si="26"/>
        <v>OC</v>
      </c>
      <c r="J894">
        <f>INDEX(NoSettings!$C:$C,MATCH(EPS!$A894,NoSettings!$A:$A,0))</f>
        <v>0</v>
      </c>
      <c r="K894">
        <f>INDEX(GWP!$C$2:$C$13,MATCH(EPS!I894,GWP!$B$2:$B$13,0))</f>
        <v>0</v>
      </c>
      <c r="L894" s="4">
        <f t="shared" si="27"/>
        <v>0</v>
      </c>
    </row>
    <row r="895" spans="1:12" hidden="1">
      <c r="A895" t="s">
        <v>913</v>
      </c>
      <c r="B895" t="s">
        <v>1</v>
      </c>
      <c r="C895" t="s">
        <v>1718</v>
      </c>
      <c r="D895" t="s">
        <v>1712</v>
      </c>
      <c r="E895" t="s">
        <v>1704</v>
      </c>
      <c r="F895" t="s">
        <v>1745</v>
      </c>
      <c r="H895" t="str">
        <f>INDEX('Vensim Variables'!$B:$B,MATCH(EPS!$B895,'Vensim Variables'!$A:$A,0))</f>
        <v>g pollutant</v>
      </c>
      <c r="I895" t="str">
        <f t="shared" si="26"/>
        <v>OC</v>
      </c>
      <c r="J895">
        <f>INDEX(NoSettings!$C:$C,MATCH(EPS!$A895,NoSettings!$A:$A,0))</f>
        <v>1778410000</v>
      </c>
      <c r="K895">
        <f>INDEX(GWP!$C$2:$C$13,MATCH(EPS!I895,GWP!$B$2:$B$13,0))</f>
        <v>0</v>
      </c>
      <c r="L895" s="4">
        <f t="shared" si="27"/>
        <v>0</v>
      </c>
    </row>
    <row r="896" spans="1:12" hidden="1">
      <c r="A896" t="s">
        <v>914</v>
      </c>
      <c r="B896" t="s">
        <v>1</v>
      </c>
      <c r="C896" t="s">
        <v>1718</v>
      </c>
      <c r="D896" t="s">
        <v>1712</v>
      </c>
      <c r="E896" t="s">
        <v>1704</v>
      </c>
      <c r="F896" t="s">
        <v>1746</v>
      </c>
      <c r="H896" t="str">
        <f>INDEX('Vensim Variables'!$B:$B,MATCH(EPS!$B896,'Vensim Variables'!$A:$A,0))</f>
        <v>g pollutant</v>
      </c>
      <c r="I896" t="str">
        <f t="shared" si="26"/>
        <v>OC</v>
      </c>
      <c r="J896">
        <f>INDEX(NoSettings!$C:$C,MATCH(EPS!$A896,NoSettings!$A:$A,0))</f>
        <v>0</v>
      </c>
      <c r="K896">
        <f>INDEX(GWP!$C$2:$C$13,MATCH(EPS!I896,GWP!$B$2:$B$13,0))</f>
        <v>0</v>
      </c>
      <c r="L896" s="4">
        <f t="shared" si="27"/>
        <v>0</v>
      </c>
    </row>
    <row r="897" spans="1:12" hidden="1">
      <c r="A897" t="s">
        <v>915</v>
      </c>
      <c r="B897" t="s">
        <v>1</v>
      </c>
      <c r="C897" t="s">
        <v>1718</v>
      </c>
      <c r="D897" t="s">
        <v>1712</v>
      </c>
      <c r="E897" t="s">
        <v>1704</v>
      </c>
      <c r="F897" t="s">
        <v>1747</v>
      </c>
      <c r="H897" t="str">
        <f>INDEX('Vensim Variables'!$B:$B,MATCH(EPS!$B897,'Vensim Variables'!$A:$A,0))</f>
        <v>g pollutant</v>
      </c>
      <c r="I897" t="str">
        <f t="shared" si="26"/>
        <v>OC</v>
      </c>
      <c r="J897">
        <f>INDEX(NoSettings!$C:$C,MATCH(EPS!$A897,NoSettings!$A:$A,0))</f>
        <v>0</v>
      </c>
      <c r="K897">
        <f>INDEX(GWP!$C$2:$C$13,MATCH(EPS!I897,GWP!$B$2:$B$13,0))</f>
        <v>0</v>
      </c>
      <c r="L897" s="4">
        <f t="shared" si="27"/>
        <v>0</v>
      </c>
    </row>
    <row r="898" spans="1:12" hidden="1">
      <c r="A898" t="s">
        <v>916</v>
      </c>
      <c r="B898" t="s">
        <v>1</v>
      </c>
      <c r="C898" t="s">
        <v>1718</v>
      </c>
      <c r="D898" t="s">
        <v>1712</v>
      </c>
      <c r="E898" t="s">
        <v>1704</v>
      </c>
      <c r="F898" t="s">
        <v>1748</v>
      </c>
      <c r="H898" t="str">
        <f>INDEX('Vensim Variables'!$B:$B,MATCH(EPS!$B898,'Vensim Variables'!$A:$A,0))</f>
        <v>g pollutant</v>
      </c>
      <c r="I898" t="str">
        <f t="shared" si="26"/>
        <v>OC</v>
      </c>
      <c r="J898">
        <f>INDEX(NoSettings!$C:$C,MATCH(EPS!$A898,NoSettings!$A:$A,0))</f>
        <v>0</v>
      </c>
      <c r="K898">
        <f>INDEX(GWP!$C$2:$C$13,MATCH(EPS!I898,GWP!$B$2:$B$13,0))</f>
        <v>0</v>
      </c>
      <c r="L898" s="4">
        <f t="shared" si="27"/>
        <v>0</v>
      </c>
    </row>
    <row r="899" spans="1:12" hidden="1">
      <c r="A899" t="s">
        <v>917</v>
      </c>
      <c r="B899" t="s">
        <v>1</v>
      </c>
      <c r="C899" t="s">
        <v>1718</v>
      </c>
      <c r="D899" t="s">
        <v>1712</v>
      </c>
      <c r="E899" t="s">
        <v>1704</v>
      </c>
      <c r="F899" t="s">
        <v>1749</v>
      </c>
      <c r="H899" t="str">
        <f>INDEX('Vensim Variables'!$B:$B,MATCH(EPS!$B899,'Vensim Variables'!$A:$A,0))</f>
        <v>g pollutant</v>
      </c>
      <c r="I899" t="str">
        <f t="shared" ref="I899:I962" si="28">IF(OR(C899="CO2",C899="CH4",C899="N2O",C899="F gases",C899="VOC",C899="CO",C899="NOx",C899="PM10",C899="PM25",C899="SOx",C899="BC",C899="OC"),C899,IF(OR(D899="CO2",D899="CH4",D899="N2O",D899="F gases",D899="VOC",D899="CO",D899="NOx",D899="PM10",D899="PM25",D899="SOx",D899="BC",D899="OC"),D899,IF(OR(E899="CO2",E899="CH4",E899="N2O",E899="F gases",E899="VOC",E899="CO",E899="NOx",E899="PM10",E899="PM25",E899="SOx",E899="BC",E899="OC"),E899,"NA")))</f>
        <v>OC</v>
      </c>
      <c r="J899">
        <f>INDEX(NoSettings!$C:$C,MATCH(EPS!$A899,NoSettings!$A:$A,0))</f>
        <v>0</v>
      </c>
      <c r="K899">
        <f>INDEX(GWP!$C$2:$C$13,MATCH(EPS!I899,GWP!$B$2:$B$13,0))</f>
        <v>0</v>
      </c>
      <c r="L899" s="4">
        <f t="shared" ref="L899:L962" si="29">IF(H899="g pollutant",K899*J899/10^12,IF(H899="MMTCO2e",J899,IF(H899="MWh",J899,0)))</f>
        <v>0</v>
      </c>
    </row>
    <row r="900" spans="1:12" hidden="1">
      <c r="A900" t="s">
        <v>918</v>
      </c>
      <c r="B900" t="s">
        <v>1</v>
      </c>
      <c r="C900" t="s">
        <v>1718</v>
      </c>
      <c r="D900" t="s">
        <v>1712</v>
      </c>
      <c r="E900" t="s">
        <v>1704</v>
      </c>
      <c r="F900" t="s">
        <v>1750</v>
      </c>
      <c r="H900" t="str">
        <f>INDEX('Vensim Variables'!$B:$B,MATCH(EPS!$B900,'Vensim Variables'!$A:$A,0))</f>
        <v>g pollutant</v>
      </c>
      <c r="I900" t="str">
        <f t="shared" si="28"/>
        <v>OC</v>
      </c>
      <c r="J900">
        <f>INDEX(NoSettings!$C:$C,MATCH(EPS!$A900,NoSettings!$A:$A,0))</f>
        <v>0</v>
      </c>
      <c r="K900">
        <f>INDEX(GWP!$C$2:$C$13,MATCH(EPS!I900,GWP!$B$2:$B$13,0))</f>
        <v>0</v>
      </c>
      <c r="L900" s="4">
        <f t="shared" si="29"/>
        <v>0</v>
      </c>
    </row>
    <row r="901" spans="1:12" hidden="1">
      <c r="A901" t="s">
        <v>919</v>
      </c>
      <c r="B901" t="s">
        <v>1</v>
      </c>
      <c r="C901" t="s">
        <v>1718</v>
      </c>
      <c r="D901" t="s">
        <v>1712</v>
      </c>
      <c r="E901" t="s">
        <v>1704</v>
      </c>
      <c r="F901" t="s">
        <v>1751</v>
      </c>
      <c r="H901" t="str">
        <f>INDEX('Vensim Variables'!$B:$B,MATCH(EPS!$B901,'Vensim Variables'!$A:$A,0))</f>
        <v>g pollutant</v>
      </c>
      <c r="I901" t="str">
        <f t="shared" si="28"/>
        <v>OC</v>
      </c>
      <c r="J901">
        <f>INDEX(NoSettings!$C:$C,MATCH(EPS!$A901,NoSettings!$A:$A,0))</f>
        <v>0</v>
      </c>
      <c r="K901">
        <f>INDEX(GWP!$C$2:$C$13,MATCH(EPS!I901,GWP!$B$2:$B$13,0))</f>
        <v>0</v>
      </c>
      <c r="L901" s="4">
        <f t="shared" si="29"/>
        <v>0</v>
      </c>
    </row>
    <row r="902" spans="1:12" hidden="1">
      <c r="A902" t="s">
        <v>920</v>
      </c>
      <c r="B902" t="s">
        <v>1</v>
      </c>
      <c r="C902" t="s">
        <v>1718</v>
      </c>
      <c r="D902" t="s">
        <v>1713</v>
      </c>
      <c r="E902" t="s">
        <v>1703</v>
      </c>
      <c r="F902" t="s">
        <v>1742</v>
      </c>
      <c r="H902" t="str">
        <f>INDEX('Vensim Variables'!$B:$B,MATCH(EPS!$B902,'Vensim Variables'!$A:$A,0))</f>
        <v>g pollutant</v>
      </c>
      <c r="I902" t="str">
        <f t="shared" si="28"/>
        <v>CH4</v>
      </c>
      <c r="J902">
        <f>INDEX(NoSettings!$C:$C,MATCH(EPS!$A902,NoSettings!$A:$A,0))</f>
        <v>0</v>
      </c>
      <c r="K902">
        <f>INDEX(GWP!$C$2:$C$13,MATCH(EPS!I902,GWP!$B$2:$B$13,0))</f>
        <v>28</v>
      </c>
      <c r="L902" s="4">
        <f t="shared" si="29"/>
        <v>0</v>
      </c>
    </row>
    <row r="903" spans="1:12" hidden="1">
      <c r="A903" t="s">
        <v>921</v>
      </c>
      <c r="B903" t="s">
        <v>1</v>
      </c>
      <c r="C903" t="s">
        <v>1718</v>
      </c>
      <c r="D903" t="s">
        <v>1713</v>
      </c>
      <c r="E903" t="s">
        <v>1703</v>
      </c>
      <c r="F903" t="s">
        <v>1743</v>
      </c>
      <c r="H903" t="str">
        <f>INDEX('Vensim Variables'!$B:$B,MATCH(EPS!$B903,'Vensim Variables'!$A:$A,0))</f>
        <v>g pollutant</v>
      </c>
      <c r="I903" t="str">
        <f t="shared" si="28"/>
        <v>CH4</v>
      </c>
      <c r="J903">
        <f>INDEX(NoSettings!$C:$C,MATCH(EPS!$A903,NoSettings!$A:$A,0))</f>
        <v>0</v>
      </c>
      <c r="K903">
        <f>INDEX(GWP!$C$2:$C$13,MATCH(EPS!I903,GWP!$B$2:$B$13,0))</f>
        <v>28</v>
      </c>
      <c r="L903" s="4">
        <f t="shared" si="29"/>
        <v>0</v>
      </c>
    </row>
    <row r="904" spans="1:12" hidden="1">
      <c r="A904" t="s">
        <v>922</v>
      </c>
      <c r="B904" t="s">
        <v>1</v>
      </c>
      <c r="C904" t="s">
        <v>1718</v>
      </c>
      <c r="D904" t="s">
        <v>1713</v>
      </c>
      <c r="E904" t="s">
        <v>1703</v>
      </c>
      <c r="F904" t="s">
        <v>1744</v>
      </c>
      <c r="H904" t="str">
        <f>INDEX('Vensim Variables'!$B:$B,MATCH(EPS!$B904,'Vensim Variables'!$A:$A,0))</f>
        <v>g pollutant</v>
      </c>
      <c r="I904" t="str">
        <f t="shared" si="28"/>
        <v>CH4</v>
      </c>
      <c r="J904">
        <f>INDEX(NoSettings!$C:$C,MATCH(EPS!$A904,NoSettings!$A:$A,0))</f>
        <v>0</v>
      </c>
      <c r="K904">
        <f>INDEX(GWP!$C$2:$C$13,MATCH(EPS!I904,GWP!$B$2:$B$13,0))</f>
        <v>28</v>
      </c>
      <c r="L904" s="4">
        <f t="shared" si="29"/>
        <v>0</v>
      </c>
    </row>
    <row r="905" spans="1:12" hidden="1">
      <c r="A905" t="s">
        <v>923</v>
      </c>
      <c r="B905" t="s">
        <v>1</v>
      </c>
      <c r="C905" t="s">
        <v>1718</v>
      </c>
      <c r="D905" t="s">
        <v>1713</v>
      </c>
      <c r="E905" t="s">
        <v>1703</v>
      </c>
      <c r="F905" t="s">
        <v>1745</v>
      </c>
      <c r="H905" t="str">
        <f>INDEX('Vensim Variables'!$B:$B,MATCH(EPS!$B905,'Vensim Variables'!$A:$A,0))</f>
        <v>g pollutant</v>
      </c>
      <c r="I905" t="str">
        <f t="shared" si="28"/>
        <v>CH4</v>
      </c>
      <c r="J905">
        <f>INDEX(NoSettings!$C:$C,MATCH(EPS!$A905,NoSettings!$A:$A,0))</f>
        <v>49688800</v>
      </c>
      <c r="K905">
        <f>INDEX(GWP!$C$2:$C$13,MATCH(EPS!I905,GWP!$B$2:$B$13,0))</f>
        <v>28</v>
      </c>
      <c r="L905" s="4">
        <f t="shared" si="29"/>
        <v>1.3912864E-3</v>
      </c>
    </row>
    <row r="906" spans="1:12" hidden="1">
      <c r="A906" t="s">
        <v>924</v>
      </c>
      <c r="B906" t="s">
        <v>1</v>
      </c>
      <c r="C906" t="s">
        <v>1718</v>
      </c>
      <c r="D906" t="s">
        <v>1713</v>
      </c>
      <c r="E906" t="s">
        <v>1703</v>
      </c>
      <c r="F906" t="s">
        <v>1746</v>
      </c>
      <c r="H906" t="str">
        <f>INDEX('Vensim Variables'!$B:$B,MATCH(EPS!$B906,'Vensim Variables'!$A:$A,0))</f>
        <v>g pollutant</v>
      </c>
      <c r="I906" t="str">
        <f t="shared" si="28"/>
        <v>CH4</v>
      </c>
      <c r="J906">
        <f>INDEX(NoSettings!$C:$C,MATCH(EPS!$A906,NoSettings!$A:$A,0))</f>
        <v>0</v>
      </c>
      <c r="K906">
        <f>INDEX(GWP!$C$2:$C$13,MATCH(EPS!I906,GWP!$B$2:$B$13,0))</f>
        <v>28</v>
      </c>
      <c r="L906" s="4">
        <f t="shared" si="29"/>
        <v>0</v>
      </c>
    </row>
    <row r="907" spans="1:12" hidden="1">
      <c r="A907" t="s">
        <v>925</v>
      </c>
      <c r="B907" t="s">
        <v>1</v>
      </c>
      <c r="C907" t="s">
        <v>1718</v>
      </c>
      <c r="D907" t="s">
        <v>1713</v>
      </c>
      <c r="E907" t="s">
        <v>1703</v>
      </c>
      <c r="F907" t="s">
        <v>1747</v>
      </c>
      <c r="H907" t="str">
        <f>INDEX('Vensim Variables'!$B:$B,MATCH(EPS!$B907,'Vensim Variables'!$A:$A,0))</f>
        <v>g pollutant</v>
      </c>
      <c r="I907" t="str">
        <f t="shared" si="28"/>
        <v>CH4</v>
      </c>
      <c r="J907">
        <f>INDEX(NoSettings!$C:$C,MATCH(EPS!$A907,NoSettings!$A:$A,0))</f>
        <v>0</v>
      </c>
      <c r="K907">
        <f>INDEX(GWP!$C$2:$C$13,MATCH(EPS!I907,GWP!$B$2:$B$13,0))</f>
        <v>28</v>
      </c>
      <c r="L907" s="4">
        <f t="shared" si="29"/>
        <v>0</v>
      </c>
    </row>
    <row r="908" spans="1:12" hidden="1">
      <c r="A908" t="s">
        <v>926</v>
      </c>
      <c r="B908" t="s">
        <v>1</v>
      </c>
      <c r="C908" t="s">
        <v>1718</v>
      </c>
      <c r="D908" t="s">
        <v>1713</v>
      </c>
      <c r="E908" t="s">
        <v>1703</v>
      </c>
      <c r="F908" t="s">
        <v>1748</v>
      </c>
      <c r="H908" t="str">
        <f>INDEX('Vensim Variables'!$B:$B,MATCH(EPS!$B908,'Vensim Variables'!$A:$A,0))</f>
        <v>g pollutant</v>
      </c>
      <c r="I908" t="str">
        <f t="shared" si="28"/>
        <v>CH4</v>
      </c>
      <c r="J908">
        <f>INDEX(NoSettings!$C:$C,MATCH(EPS!$A908,NoSettings!$A:$A,0))</f>
        <v>0</v>
      </c>
      <c r="K908">
        <f>INDEX(GWP!$C$2:$C$13,MATCH(EPS!I908,GWP!$B$2:$B$13,0))</f>
        <v>28</v>
      </c>
      <c r="L908" s="4">
        <f t="shared" si="29"/>
        <v>0</v>
      </c>
    </row>
    <row r="909" spans="1:12" hidden="1">
      <c r="A909" t="s">
        <v>927</v>
      </c>
      <c r="B909" t="s">
        <v>1</v>
      </c>
      <c r="C909" t="s">
        <v>1718</v>
      </c>
      <c r="D909" t="s">
        <v>1713</v>
      </c>
      <c r="E909" t="s">
        <v>1703</v>
      </c>
      <c r="F909" t="s">
        <v>1749</v>
      </c>
      <c r="H909" t="str">
        <f>INDEX('Vensim Variables'!$B:$B,MATCH(EPS!$B909,'Vensim Variables'!$A:$A,0))</f>
        <v>g pollutant</v>
      </c>
      <c r="I909" t="str">
        <f t="shared" si="28"/>
        <v>CH4</v>
      </c>
      <c r="J909">
        <f>INDEX(NoSettings!$C:$C,MATCH(EPS!$A909,NoSettings!$A:$A,0))</f>
        <v>0</v>
      </c>
      <c r="K909">
        <f>INDEX(GWP!$C$2:$C$13,MATCH(EPS!I909,GWP!$B$2:$B$13,0))</f>
        <v>28</v>
      </c>
      <c r="L909" s="4">
        <f t="shared" si="29"/>
        <v>0</v>
      </c>
    </row>
    <row r="910" spans="1:12" hidden="1">
      <c r="A910" t="s">
        <v>928</v>
      </c>
      <c r="B910" t="s">
        <v>1</v>
      </c>
      <c r="C910" t="s">
        <v>1718</v>
      </c>
      <c r="D910" t="s">
        <v>1713</v>
      </c>
      <c r="E910" t="s">
        <v>1703</v>
      </c>
      <c r="F910" t="s">
        <v>1750</v>
      </c>
      <c r="H910" t="str">
        <f>INDEX('Vensim Variables'!$B:$B,MATCH(EPS!$B910,'Vensim Variables'!$A:$A,0))</f>
        <v>g pollutant</v>
      </c>
      <c r="I910" t="str">
        <f t="shared" si="28"/>
        <v>CH4</v>
      </c>
      <c r="J910">
        <f>INDEX(NoSettings!$C:$C,MATCH(EPS!$A910,NoSettings!$A:$A,0))</f>
        <v>0</v>
      </c>
      <c r="K910">
        <f>INDEX(GWP!$C$2:$C$13,MATCH(EPS!I910,GWP!$B$2:$B$13,0))</f>
        <v>28</v>
      </c>
      <c r="L910" s="4">
        <f t="shared" si="29"/>
        <v>0</v>
      </c>
    </row>
    <row r="911" spans="1:12" hidden="1">
      <c r="A911" t="s">
        <v>929</v>
      </c>
      <c r="B911" t="s">
        <v>1</v>
      </c>
      <c r="C911" t="s">
        <v>1718</v>
      </c>
      <c r="D911" t="s">
        <v>1713</v>
      </c>
      <c r="E911" t="s">
        <v>1703</v>
      </c>
      <c r="F911" t="s">
        <v>1751</v>
      </c>
      <c r="H911" t="str">
        <f>INDEX('Vensim Variables'!$B:$B,MATCH(EPS!$B911,'Vensim Variables'!$A:$A,0))</f>
        <v>g pollutant</v>
      </c>
      <c r="I911" t="str">
        <f t="shared" si="28"/>
        <v>CH4</v>
      </c>
      <c r="J911">
        <f>INDEX(NoSettings!$C:$C,MATCH(EPS!$A911,NoSettings!$A:$A,0))</f>
        <v>0</v>
      </c>
      <c r="K911">
        <f>INDEX(GWP!$C$2:$C$13,MATCH(EPS!I911,GWP!$B$2:$B$13,0))</f>
        <v>28</v>
      </c>
      <c r="L911" s="4">
        <f t="shared" si="29"/>
        <v>0</v>
      </c>
    </row>
    <row r="912" spans="1:12" hidden="1">
      <c r="A912" t="s">
        <v>930</v>
      </c>
      <c r="B912" t="s">
        <v>1</v>
      </c>
      <c r="C912" t="s">
        <v>1718</v>
      </c>
      <c r="D912" t="s">
        <v>1713</v>
      </c>
      <c r="E912" t="s">
        <v>1704</v>
      </c>
      <c r="F912" t="s">
        <v>1742</v>
      </c>
      <c r="H912" t="str">
        <f>INDEX('Vensim Variables'!$B:$B,MATCH(EPS!$B912,'Vensim Variables'!$A:$A,0))</f>
        <v>g pollutant</v>
      </c>
      <c r="I912" t="str">
        <f t="shared" si="28"/>
        <v>CH4</v>
      </c>
      <c r="J912">
        <f>INDEX(NoSettings!$C:$C,MATCH(EPS!$A912,NoSettings!$A:$A,0))</f>
        <v>0</v>
      </c>
      <c r="K912">
        <f>INDEX(GWP!$C$2:$C$13,MATCH(EPS!I912,GWP!$B$2:$B$13,0))</f>
        <v>28</v>
      </c>
      <c r="L912" s="4">
        <f t="shared" si="29"/>
        <v>0</v>
      </c>
    </row>
    <row r="913" spans="1:12" hidden="1">
      <c r="A913" t="s">
        <v>931</v>
      </c>
      <c r="B913" t="s">
        <v>1</v>
      </c>
      <c r="C913" t="s">
        <v>1718</v>
      </c>
      <c r="D913" t="s">
        <v>1713</v>
      </c>
      <c r="E913" t="s">
        <v>1704</v>
      </c>
      <c r="F913" t="s">
        <v>1743</v>
      </c>
      <c r="H913" t="str">
        <f>INDEX('Vensim Variables'!$B:$B,MATCH(EPS!$B913,'Vensim Variables'!$A:$A,0))</f>
        <v>g pollutant</v>
      </c>
      <c r="I913" t="str">
        <f t="shared" si="28"/>
        <v>CH4</v>
      </c>
      <c r="J913">
        <f>INDEX(NoSettings!$C:$C,MATCH(EPS!$A913,NoSettings!$A:$A,0))</f>
        <v>0</v>
      </c>
      <c r="K913">
        <f>INDEX(GWP!$C$2:$C$13,MATCH(EPS!I913,GWP!$B$2:$B$13,0))</f>
        <v>28</v>
      </c>
      <c r="L913" s="4">
        <f t="shared" si="29"/>
        <v>0</v>
      </c>
    </row>
    <row r="914" spans="1:12" hidden="1">
      <c r="A914" t="s">
        <v>932</v>
      </c>
      <c r="B914" t="s">
        <v>1</v>
      </c>
      <c r="C914" t="s">
        <v>1718</v>
      </c>
      <c r="D914" t="s">
        <v>1713</v>
      </c>
      <c r="E914" t="s">
        <v>1704</v>
      </c>
      <c r="F914" t="s">
        <v>1744</v>
      </c>
      <c r="H914" t="str">
        <f>INDEX('Vensim Variables'!$B:$B,MATCH(EPS!$B914,'Vensim Variables'!$A:$A,0))</f>
        <v>g pollutant</v>
      </c>
      <c r="I914" t="str">
        <f t="shared" si="28"/>
        <v>CH4</v>
      </c>
      <c r="J914">
        <f>INDEX(NoSettings!$C:$C,MATCH(EPS!$A914,NoSettings!$A:$A,0))</f>
        <v>0</v>
      </c>
      <c r="K914">
        <f>INDEX(GWP!$C$2:$C$13,MATCH(EPS!I914,GWP!$B$2:$B$13,0))</f>
        <v>28</v>
      </c>
      <c r="L914" s="4">
        <f t="shared" si="29"/>
        <v>0</v>
      </c>
    </row>
    <row r="915" spans="1:12" hidden="1">
      <c r="A915" t="s">
        <v>933</v>
      </c>
      <c r="B915" t="s">
        <v>1</v>
      </c>
      <c r="C915" t="s">
        <v>1718</v>
      </c>
      <c r="D915" t="s">
        <v>1713</v>
      </c>
      <c r="E915" t="s">
        <v>1704</v>
      </c>
      <c r="F915" t="s">
        <v>1745</v>
      </c>
      <c r="H915" t="str">
        <f>INDEX('Vensim Variables'!$B:$B,MATCH(EPS!$B915,'Vensim Variables'!$A:$A,0))</f>
        <v>g pollutant</v>
      </c>
      <c r="I915" t="str">
        <f t="shared" si="28"/>
        <v>CH4</v>
      </c>
      <c r="J915">
        <f>INDEX(NoSettings!$C:$C,MATCH(EPS!$A915,NoSettings!$A:$A,0))</f>
        <v>1421970000</v>
      </c>
      <c r="K915">
        <f>INDEX(GWP!$C$2:$C$13,MATCH(EPS!I915,GWP!$B$2:$B$13,0))</f>
        <v>28</v>
      </c>
      <c r="L915" s="4">
        <f t="shared" si="29"/>
        <v>3.9815160000000002E-2</v>
      </c>
    </row>
    <row r="916" spans="1:12" hidden="1">
      <c r="A916" t="s">
        <v>934</v>
      </c>
      <c r="B916" t="s">
        <v>1</v>
      </c>
      <c r="C916" t="s">
        <v>1718</v>
      </c>
      <c r="D916" t="s">
        <v>1713</v>
      </c>
      <c r="E916" t="s">
        <v>1704</v>
      </c>
      <c r="F916" t="s">
        <v>1746</v>
      </c>
      <c r="H916" t="str">
        <f>INDEX('Vensim Variables'!$B:$B,MATCH(EPS!$B916,'Vensim Variables'!$A:$A,0))</f>
        <v>g pollutant</v>
      </c>
      <c r="I916" t="str">
        <f t="shared" si="28"/>
        <v>CH4</v>
      </c>
      <c r="J916">
        <f>INDEX(NoSettings!$C:$C,MATCH(EPS!$A916,NoSettings!$A:$A,0))</f>
        <v>0</v>
      </c>
      <c r="K916">
        <f>INDEX(GWP!$C$2:$C$13,MATCH(EPS!I916,GWP!$B$2:$B$13,0))</f>
        <v>28</v>
      </c>
      <c r="L916" s="4">
        <f t="shared" si="29"/>
        <v>0</v>
      </c>
    </row>
    <row r="917" spans="1:12" hidden="1">
      <c r="A917" t="s">
        <v>935</v>
      </c>
      <c r="B917" t="s">
        <v>1</v>
      </c>
      <c r="C917" t="s">
        <v>1718</v>
      </c>
      <c r="D917" t="s">
        <v>1713</v>
      </c>
      <c r="E917" t="s">
        <v>1704</v>
      </c>
      <c r="F917" t="s">
        <v>1747</v>
      </c>
      <c r="H917" t="str">
        <f>INDEX('Vensim Variables'!$B:$B,MATCH(EPS!$B917,'Vensim Variables'!$A:$A,0))</f>
        <v>g pollutant</v>
      </c>
      <c r="I917" t="str">
        <f t="shared" si="28"/>
        <v>CH4</v>
      </c>
      <c r="J917">
        <f>INDEX(NoSettings!$C:$C,MATCH(EPS!$A917,NoSettings!$A:$A,0))</f>
        <v>0</v>
      </c>
      <c r="K917">
        <f>INDEX(GWP!$C$2:$C$13,MATCH(EPS!I917,GWP!$B$2:$B$13,0))</f>
        <v>28</v>
      </c>
      <c r="L917" s="4">
        <f t="shared" si="29"/>
        <v>0</v>
      </c>
    </row>
    <row r="918" spans="1:12" hidden="1">
      <c r="A918" t="s">
        <v>936</v>
      </c>
      <c r="B918" t="s">
        <v>1</v>
      </c>
      <c r="C918" t="s">
        <v>1718</v>
      </c>
      <c r="D918" t="s">
        <v>1713</v>
      </c>
      <c r="E918" t="s">
        <v>1704</v>
      </c>
      <c r="F918" t="s">
        <v>1748</v>
      </c>
      <c r="H918" t="str">
        <f>INDEX('Vensim Variables'!$B:$B,MATCH(EPS!$B918,'Vensim Variables'!$A:$A,0))</f>
        <v>g pollutant</v>
      </c>
      <c r="I918" t="str">
        <f t="shared" si="28"/>
        <v>CH4</v>
      </c>
      <c r="J918">
        <f>INDEX(NoSettings!$C:$C,MATCH(EPS!$A918,NoSettings!$A:$A,0))</f>
        <v>0</v>
      </c>
      <c r="K918">
        <f>INDEX(GWP!$C$2:$C$13,MATCH(EPS!I918,GWP!$B$2:$B$13,0))</f>
        <v>28</v>
      </c>
      <c r="L918" s="4">
        <f t="shared" si="29"/>
        <v>0</v>
      </c>
    </row>
    <row r="919" spans="1:12" hidden="1">
      <c r="A919" t="s">
        <v>937</v>
      </c>
      <c r="B919" t="s">
        <v>1</v>
      </c>
      <c r="C919" t="s">
        <v>1718</v>
      </c>
      <c r="D919" t="s">
        <v>1713</v>
      </c>
      <c r="E919" t="s">
        <v>1704</v>
      </c>
      <c r="F919" t="s">
        <v>1749</v>
      </c>
      <c r="H919" t="str">
        <f>INDEX('Vensim Variables'!$B:$B,MATCH(EPS!$B919,'Vensim Variables'!$A:$A,0))</f>
        <v>g pollutant</v>
      </c>
      <c r="I919" t="str">
        <f t="shared" si="28"/>
        <v>CH4</v>
      </c>
      <c r="J919">
        <f>INDEX(NoSettings!$C:$C,MATCH(EPS!$A919,NoSettings!$A:$A,0))</f>
        <v>0</v>
      </c>
      <c r="K919">
        <f>INDEX(GWP!$C$2:$C$13,MATCH(EPS!I919,GWP!$B$2:$B$13,0))</f>
        <v>28</v>
      </c>
      <c r="L919" s="4">
        <f t="shared" si="29"/>
        <v>0</v>
      </c>
    </row>
    <row r="920" spans="1:12" hidden="1">
      <c r="A920" t="s">
        <v>938</v>
      </c>
      <c r="B920" t="s">
        <v>1</v>
      </c>
      <c r="C920" t="s">
        <v>1718</v>
      </c>
      <c r="D920" t="s">
        <v>1713</v>
      </c>
      <c r="E920" t="s">
        <v>1704</v>
      </c>
      <c r="F920" t="s">
        <v>1750</v>
      </c>
      <c r="H920" t="str">
        <f>INDEX('Vensim Variables'!$B:$B,MATCH(EPS!$B920,'Vensim Variables'!$A:$A,0))</f>
        <v>g pollutant</v>
      </c>
      <c r="I920" t="str">
        <f t="shared" si="28"/>
        <v>CH4</v>
      </c>
      <c r="J920">
        <f>INDEX(NoSettings!$C:$C,MATCH(EPS!$A920,NoSettings!$A:$A,0))</f>
        <v>0</v>
      </c>
      <c r="K920">
        <f>INDEX(GWP!$C$2:$C$13,MATCH(EPS!I920,GWP!$B$2:$B$13,0))</f>
        <v>28</v>
      </c>
      <c r="L920" s="4">
        <f t="shared" si="29"/>
        <v>0</v>
      </c>
    </row>
    <row r="921" spans="1:12" hidden="1">
      <c r="A921" t="s">
        <v>939</v>
      </c>
      <c r="B921" t="s">
        <v>1</v>
      </c>
      <c r="C921" t="s">
        <v>1718</v>
      </c>
      <c r="D921" t="s">
        <v>1713</v>
      </c>
      <c r="E921" t="s">
        <v>1704</v>
      </c>
      <c r="F921" t="s">
        <v>1751</v>
      </c>
      <c r="H921" t="str">
        <f>INDEX('Vensim Variables'!$B:$B,MATCH(EPS!$B921,'Vensim Variables'!$A:$A,0))</f>
        <v>g pollutant</v>
      </c>
      <c r="I921" t="str">
        <f t="shared" si="28"/>
        <v>CH4</v>
      </c>
      <c r="J921">
        <f>INDEX(NoSettings!$C:$C,MATCH(EPS!$A921,NoSettings!$A:$A,0))</f>
        <v>0</v>
      </c>
      <c r="K921">
        <f>INDEX(GWP!$C$2:$C$13,MATCH(EPS!I921,GWP!$B$2:$B$13,0))</f>
        <v>28</v>
      </c>
      <c r="L921" s="4">
        <f t="shared" si="29"/>
        <v>0</v>
      </c>
    </row>
    <row r="922" spans="1:12" hidden="1">
      <c r="A922" t="s">
        <v>940</v>
      </c>
      <c r="B922" t="s">
        <v>1</v>
      </c>
      <c r="C922" t="s">
        <v>1718</v>
      </c>
      <c r="D922" t="s">
        <v>1714</v>
      </c>
      <c r="E922" t="s">
        <v>1703</v>
      </c>
      <c r="F922" t="s">
        <v>1742</v>
      </c>
      <c r="H922" t="str">
        <f>INDEX('Vensim Variables'!$B:$B,MATCH(EPS!$B922,'Vensim Variables'!$A:$A,0))</f>
        <v>g pollutant</v>
      </c>
      <c r="I922" t="str">
        <f t="shared" si="28"/>
        <v>N2O</v>
      </c>
      <c r="J922">
        <f>INDEX(NoSettings!$C:$C,MATCH(EPS!$A922,NoSettings!$A:$A,0))</f>
        <v>0</v>
      </c>
      <c r="K922">
        <f>INDEX(GWP!$C$2:$C$13,MATCH(EPS!I922,GWP!$B$2:$B$13,0))</f>
        <v>265</v>
      </c>
      <c r="L922" s="4">
        <f t="shared" si="29"/>
        <v>0</v>
      </c>
    </row>
    <row r="923" spans="1:12" hidden="1">
      <c r="A923" t="s">
        <v>941</v>
      </c>
      <c r="B923" t="s">
        <v>1</v>
      </c>
      <c r="C923" t="s">
        <v>1718</v>
      </c>
      <c r="D923" t="s">
        <v>1714</v>
      </c>
      <c r="E923" t="s">
        <v>1703</v>
      </c>
      <c r="F923" t="s">
        <v>1743</v>
      </c>
      <c r="H923" t="str">
        <f>INDEX('Vensim Variables'!$B:$B,MATCH(EPS!$B923,'Vensim Variables'!$A:$A,0))</f>
        <v>g pollutant</v>
      </c>
      <c r="I923" t="str">
        <f t="shared" si="28"/>
        <v>N2O</v>
      </c>
      <c r="J923">
        <f>INDEX(NoSettings!$C:$C,MATCH(EPS!$A923,NoSettings!$A:$A,0))</f>
        <v>0</v>
      </c>
      <c r="K923">
        <f>INDEX(GWP!$C$2:$C$13,MATCH(EPS!I923,GWP!$B$2:$B$13,0))</f>
        <v>265</v>
      </c>
      <c r="L923" s="4">
        <f t="shared" si="29"/>
        <v>0</v>
      </c>
    </row>
    <row r="924" spans="1:12" hidden="1">
      <c r="A924" t="s">
        <v>942</v>
      </c>
      <c r="B924" t="s">
        <v>1</v>
      </c>
      <c r="C924" t="s">
        <v>1718</v>
      </c>
      <c r="D924" t="s">
        <v>1714</v>
      </c>
      <c r="E924" t="s">
        <v>1703</v>
      </c>
      <c r="F924" t="s">
        <v>1744</v>
      </c>
      <c r="H924" t="str">
        <f>INDEX('Vensim Variables'!$B:$B,MATCH(EPS!$B924,'Vensim Variables'!$A:$A,0))</f>
        <v>g pollutant</v>
      </c>
      <c r="I924" t="str">
        <f t="shared" si="28"/>
        <v>N2O</v>
      </c>
      <c r="J924">
        <f>INDEX(NoSettings!$C:$C,MATCH(EPS!$A924,NoSettings!$A:$A,0))</f>
        <v>0</v>
      </c>
      <c r="K924">
        <f>INDEX(GWP!$C$2:$C$13,MATCH(EPS!I924,GWP!$B$2:$B$13,0))</f>
        <v>265</v>
      </c>
      <c r="L924" s="4">
        <f t="shared" si="29"/>
        <v>0</v>
      </c>
    </row>
    <row r="925" spans="1:12" hidden="1">
      <c r="A925" t="s">
        <v>943</v>
      </c>
      <c r="B925" t="s">
        <v>1</v>
      </c>
      <c r="C925" t="s">
        <v>1718</v>
      </c>
      <c r="D925" t="s">
        <v>1714</v>
      </c>
      <c r="E925" t="s">
        <v>1703</v>
      </c>
      <c r="F925" t="s">
        <v>1745</v>
      </c>
      <c r="H925" t="str">
        <f>INDEX('Vensim Variables'!$B:$B,MATCH(EPS!$B925,'Vensim Variables'!$A:$A,0))</f>
        <v>g pollutant</v>
      </c>
      <c r="I925" t="str">
        <f t="shared" si="28"/>
        <v>N2O</v>
      </c>
      <c r="J925">
        <f>INDEX(NoSettings!$C:$C,MATCH(EPS!$A925,NoSettings!$A:$A,0))</f>
        <v>25490400</v>
      </c>
      <c r="K925">
        <f>INDEX(GWP!$C$2:$C$13,MATCH(EPS!I925,GWP!$B$2:$B$13,0))</f>
        <v>265</v>
      </c>
      <c r="L925" s="4">
        <f t="shared" si="29"/>
        <v>6.7549560000000003E-3</v>
      </c>
    </row>
    <row r="926" spans="1:12" hidden="1">
      <c r="A926" t="s">
        <v>944</v>
      </c>
      <c r="B926" t="s">
        <v>1</v>
      </c>
      <c r="C926" t="s">
        <v>1718</v>
      </c>
      <c r="D926" t="s">
        <v>1714</v>
      </c>
      <c r="E926" t="s">
        <v>1703</v>
      </c>
      <c r="F926" t="s">
        <v>1746</v>
      </c>
      <c r="H926" t="str">
        <f>INDEX('Vensim Variables'!$B:$B,MATCH(EPS!$B926,'Vensim Variables'!$A:$A,0))</f>
        <v>g pollutant</v>
      </c>
      <c r="I926" t="str">
        <f t="shared" si="28"/>
        <v>N2O</v>
      </c>
      <c r="J926">
        <f>INDEX(NoSettings!$C:$C,MATCH(EPS!$A926,NoSettings!$A:$A,0))</f>
        <v>0</v>
      </c>
      <c r="K926">
        <f>INDEX(GWP!$C$2:$C$13,MATCH(EPS!I926,GWP!$B$2:$B$13,0))</f>
        <v>265</v>
      </c>
      <c r="L926" s="4">
        <f t="shared" si="29"/>
        <v>0</v>
      </c>
    </row>
    <row r="927" spans="1:12" hidden="1">
      <c r="A927" t="s">
        <v>945</v>
      </c>
      <c r="B927" t="s">
        <v>1</v>
      </c>
      <c r="C927" t="s">
        <v>1718</v>
      </c>
      <c r="D927" t="s">
        <v>1714</v>
      </c>
      <c r="E927" t="s">
        <v>1703</v>
      </c>
      <c r="F927" t="s">
        <v>1747</v>
      </c>
      <c r="H927" t="str">
        <f>INDEX('Vensim Variables'!$B:$B,MATCH(EPS!$B927,'Vensim Variables'!$A:$A,0))</f>
        <v>g pollutant</v>
      </c>
      <c r="I927" t="str">
        <f t="shared" si="28"/>
        <v>N2O</v>
      </c>
      <c r="J927">
        <f>INDEX(NoSettings!$C:$C,MATCH(EPS!$A927,NoSettings!$A:$A,0))</f>
        <v>0</v>
      </c>
      <c r="K927">
        <f>INDEX(GWP!$C$2:$C$13,MATCH(EPS!I927,GWP!$B$2:$B$13,0))</f>
        <v>265</v>
      </c>
      <c r="L927" s="4">
        <f t="shared" si="29"/>
        <v>0</v>
      </c>
    </row>
    <row r="928" spans="1:12" hidden="1">
      <c r="A928" t="s">
        <v>946</v>
      </c>
      <c r="B928" t="s">
        <v>1</v>
      </c>
      <c r="C928" t="s">
        <v>1718</v>
      </c>
      <c r="D928" t="s">
        <v>1714</v>
      </c>
      <c r="E928" t="s">
        <v>1703</v>
      </c>
      <c r="F928" t="s">
        <v>1748</v>
      </c>
      <c r="H928" t="str">
        <f>INDEX('Vensim Variables'!$B:$B,MATCH(EPS!$B928,'Vensim Variables'!$A:$A,0))</f>
        <v>g pollutant</v>
      </c>
      <c r="I928" t="str">
        <f t="shared" si="28"/>
        <v>N2O</v>
      </c>
      <c r="J928">
        <f>INDEX(NoSettings!$C:$C,MATCH(EPS!$A928,NoSettings!$A:$A,0))</f>
        <v>0</v>
      </c>
      <c r="K928">
        <f>INDEX(GWP!$C$2:$C$13,MATCH(EPS!I928,GWP!$B$2:$B$13,0))</f>
        <v>265</v>
      </c>
      <c r="L928" s="4">
        <f t="shared" si="29"/>
        <v>0</v>
      </c>
    </row>
    <row r="929" spans="1:12" hidden="1">
      <c r="A929" t="s">
        <v>947</v>
      </c>
      <c r="B929" t="s">
        <v>1</v>
      </c>
      <c r="C929" t="s">
        <v>1718</v>
      </c>
      <c r="D929" t="s">
        <v>1714</v>
      </c>
      <c r="E929" t="s">
        <v>1703</v>
      </c>
      <c r="F929" t="s">
        <v>1749</v>
      </c>
      <c r="H929" t="str">
        <f>INDEX('Vensim Variables'!$B:$B,MATCH(EPS!$B929,'Vensim Variables'!$A:$A,0))</f>
        <v>g pollutant</v>
      </c>
      <c r="I929" t="str">
        <f t="shared" si="28"/>
        <v>N2O</v>
      </c>
      <c r="J929">
        <f>INDEX(NoSettings!$C:$C,MATCH(EPS!$A929,NoSettings!$A:$A,0))</f>
        <v>0</v>
      </c>
      <c r="K929">
        <f>INDEX(GWP!$C$2:$C$13,MATCH(EPS!I929,GWP!$B$2:$B$13,0))</f>
        <v>265</v>
      </c>
      <c r="L929" s="4">
        <f t="shared" si="29"/>
        <v>0</v>
      </c>
    </row>
    <row r="930" spans="1:12" hidden="1">
      <c r="A930" t="s">
        <v>948</v>
      </c>
      <c r="B930" t="s">
        <v>1</v>
      </c>
      <c r="C930" t="s">
        <v>1718</v>
      </c>
      <c r="D930" t="s">
        <v>1714</v>
      </c>
      <c r="E930" t="s">
        <v>1703</v>
      </c>
      <c r="F930" t="s">
        <v>1750</v>
      </c>
      <c r="H930" t="str">
        <f>INDEX('Vensim Variables'!$B:$B,MATCH(EPS!$B930,'Vensim Variables'!$A:$A,0))</f>
        <v>g pollutant</v>
      </c>
      <c r="I930" t="str">
        <f t="shared" si="28"/>
        <v>N2O</v>
      </c>
      <c r="J930">
        <f>INDEX(NoSettings!$C:$C,MATCH(EPS!$A930,NoSettings!$A:$A,0))</f>
        <v>0</v>
      </c>
      <c r="K930">
        <f>INDEX(GWP!$C$2:$C$13,MATCH(EPS!I930,GWP!$B$2:$B$13,0))</f>
        <v>265</v>
      </c>
      <c r="L930" s="4">
        <f t="shared" si="29"/>
        <v>0</v>
      </c>
    </row>
    <row r="931" spans="1:12" hidden="1">
      <c r="A931" t="s">
        <v>949</v>
      </c>
      <c r="B931" t="s">
        <v>1</v>
      </c>
      <c r="C931" t="s">
        <v>1718</v>
      </c>
      <c r="D931" t="s">
        <v>1714</v>
      </c>
      <c r="E931" t="s">
        <v>1703</v>
      </c>
      <c r="F931" t="s">
        <v>1751</v>
      </c>
      <c r="H931" t="str">
        <f>INDEX('Vensim Variables'!$B:$B,MATCH(EPS!$B931,'Vensim Variables'!$A:$A,0))</f>
        <v>g pollutant</v>
      </c>
      <c r="I931" t="str">
        <f t="shared" si="28"/>
        <v>N2O</v>
      </c>
      <c r="J931">
        <f>INDEX(NoSettings!$C:$C,MATCH(EPS!$A931,NoSettings!$A:$A,0))</f>
        <v>0</v>
      </c>
      <c r="K931">
        <f>INDEX(GWP!$C$2:$C$13,MATCH(EPS!I931,GWP!$B$2:$B$13,0))</f>
        <v>265</v>
      </c>
      <c r="L931" s="4">
        <f t="shared" si="29"/>
        <v>0</v>
      </c>
    </row>
    <row r="932" spans="1:12" hidden="1">
      <c r="A932" t="s">
        <v>950</v>
      </c>
      <c r="B932" t="s">
        <v>1</v>
      </c>
      <c r="C932" t="s">
        <v>1718</v>
      </c>
      <c r="D932" t="s">
        <v>1714</v>
      </c>
      <c r="E932" t="s">
        <v>1704</v>
      </c>
      <c r="F932" t="s">
        <v>1742</v>
      </c>
      <c r="H932" t="str">
        <f>INDEX('Vensim Variables'!$B:$B,MATCH(EPS!$B932,'Vensim Variables'!$A:$A,0))</f>
        <v>g pollutant</v>
      </c>
      <c r="I932" t="str">
        <f t="shared" si="28"/>
        <v>N2O</v>
      </c>
      <c r="J932">
        <f>INDEX(NoSettings!$C:$C,MATCH(EPS!$A932,NoSettings!$A:$A,0))</f>
        <v>0</v>
      </c>
      <c r="K932">
        <f>INDEX(GWP!$C$2:$C$13,MATCH(EPS!I932,GWP!$B$2:$B$13,0))</f>
        <v>265</v>
      </c>
      <c r="L932" s="4">
        <f t="shared" si="29"/>
        <v>0</v>
      </c>
    </row>
    <row r="933" spans="1:12" hidden="1">
      <c r="A933" t="s">
        <v>951</v>
      </c>
      <c r="B933" t="s">
        <v>1</v>
      </c>
      <c r="C933" t="s">
        <v>1718</v>
      </c>
      <c r="D933" t="s">
        <v>1714</v>
      </c>
      <c r="E933" t="s">
        <v>1704</v>
      </c>
      <c r="F933" t="s">
        <v>1743</v>
      </c>
      <c r="H933" t="str">
        <f>INDEX('Vensim Variables'!$B:$B,MATCH(EPS!$B933,'Vensim Variables'!$A:$A,0))</f>
        <v>g pollutant</v>
      </c>
      <c r="I933" t="str">
        <f t="shared" si="28"/>
        <v>N2O</v>
      </c>
      <c r="J933">
        <f>INDEX(NoSettings!$C:$C,MATCH(EPS!$A933,NoSettings!$A:$A,0))</f>
        <v>0</v>
      </c>
      <c r="K933">
        <f>INDEX(GWP!$C$2:$C$13,MATCH(EPS!I933,GWP!$B$2:$B$13,0))</f>
        <v>265</v>
      </c>
      <c r="L933" s="4">
        <f t="shared" si="29"/>
        <v>0</v>
      </c>
    </row>
    <row r="934" spans="1:12" hidden="1">
      <c r="A934" t="s">
        <v>952</v>
      </c>
      <c r="B934" t="s">
        <v>1</v>
      </c>
      <c r="C934" t="s">
        <v>1718</v>
      </c>
      <c r="D934" t="s">
        <v>1714</v>
      </c>
      <c r="E934" t="s">
        <v>1704</v>
      </c>
      <c r="F934" t="s">
        <v>1744</v>
      </c>
      <c r="H934" t="str">
        <f>INDEX('Vensim Variables'!$B:$B,MATCH(EPS!$B934,'Vensim Variables'!$A:$A,0))</f>
        <v>g pollutant</v>
      </c>
      <c r="I934" t="str">
        <f t="shared" si="28"/>
        <v>N2O</v>
      </c>
      <c r="J934">
        <f>INDEX(NoSettings!$C:$C,MATCH(EPS!$A934,NoSettings!$A:$A,0))</f>
        <v>0</v>
      </c>
      <c r="K934">
        <f>INDEX(GWP!$C$2:$C$13,MATCH(EPS!I934,GWP!$B$2:$B$13,0))</f>
        <v>265</v>
      </c>
      <c r="L934" s="4">
        <f t="shared" si="29"/>
        <v>0</v>
      </c>
    </row>
    <row r="935" spans="1:12" hidden="1">
      <c r="A935" t="s">
        <v>953</v>
      </c>
      <c r="B935" t="s">
        <v>1</v>
      </c>
      <c r="C935" t="s">
        <v>1718</v>
      </c>
      <c r="D935" t="s">
        <v>1714</v>
      </c>
      <c r="E935" t="s">
        <v>1704</v>
      </c>
      <c r="F935" t="s">
        <v>1745</v>
      </c>
      <c r="H935" t="str">
        <f>INDEX('Vensim Variables'!$B:$B,MATCH(EPS!$B935,'Vensim Variables'!$A:$A,0))</f>
        <v>g pollutant</v>
      </c>
      <c r="I935" t="str">
        <f t="shared" si="28"/>
        <v>N2O</v>
      </c>
      <c r="J935">
        <f>INDEX(NoSettings!$C:$C,MATCH(EPS!$A935,NoSettings!$A:$A,0))</f>
        <v>729471000</v>
      </c>
      <c r="K935">
        <f>INDEX(GWP!$C$2:$C$13,MATCH(EPS!I935,GWP!$B$2:$B$13,0))</f>
        <v>265</v>
      </c>
      <c r="L935" s="4">
        <f t="shared" si="29"/>
        <v>0.193309815</v>
      </c>
    </row>
    <row r="936" spans="1:12" hidden="1">
      <c r="A936" t="s">
        <v>954</v>
      </c>
      <c r="B936" t="s">
        <v>1</v>
      </c>
      <c r="C936" t="s">
        <v>1718</v>
      </c>
      <c r="D936" t="s">
        <v>1714</v>
      </c>
      <c r="E936" t="s">
        <v>1704</v>
      </c>
      <c r="F936" t="s">
        <v>1746</v>
      </c>
      <c r="H936" t="str">
        <f>INDEX('Vensim Variables'!$B:$B,MATCH(EPS!$B936,'Vensim Variables'!$A:$A,0))</f>
        <v>g pollutant</v>
      </c>
      <c r="I936" t="str">
        <f t="shared" si="28"/>
        <v>N2O</v>
      </c>
      <c r="J936">
        <f>INDEX(NoSettings!$C:$C,MATCH(EPS!$A936,NoSettings!$A:$A,0))</f>
        <v>0</v>
      </c>
      <c r="K936">
        <f>INDEX(GWP!$C$2:$C$13,MATCH(EPS!I936,GWP!$B$2:$B$13,0))</f>
        <v>265</v>
      </c>
      <c r="L936" s="4">
        <f t="shared" si="29"/>
        <v>0</v>
      </c>
    </row>
    <row r="937" spans="1:12" hidden="1">
      <c r="A937" t="s">
        <v>955</v>
      </c>
      <c r="B937" t="s">
        <v>1</v>
      </c>
      <c r="C937" t="s">
        <v>1718</v>
      </c>
      <c r="D937" t="s">
        <v>1714</v>
      </c>
      <c r="E937" t="s">
        <v>1704</v>
      </c>
      <c r="F937" t="s">
        <v>1747</v>
      </c>
      <c r="H937" t="str">
        <f>INDEX('Vensim Variables'!$B:$B,MATCH(EPS!$B937,'Vensim Variables'!$A:$A,0))</f>
        <v>g pollutant</v>
      </c>
      <c r="I937" t="str">
        <f t="shared" si="28"/>
        <v>N2O</v>
      </c>
      <c r="J937">
        <f>INDEX(NoSettings!$C:$C,MATCH(EPS!$A937,NoSettings!$A:$A,0))</f>
        <v>0</v>
      </c>
      <c r="K937">
        <f>INDEX(GWP!$C$2:$C$13,MATCH(EPS!I937,GWP!$B$2:$B$13,0))</f>
        <v>265</v>
      </c>
      <c r="L937" s="4">
        <f t="shared" si="29"/>
        <v>0</v>
      </c>
    </row>
    <row r="938" spans="1:12" hidden="1">
      <c r="A938" t="s">
        <v>956</v>
      </c>
      <c r="B938" t="s">
        <v>1</v>
      </c>
      <c r="C938" t="s">
        <v>1718</v>
      </c>
      <c r="D938" t="s">
        <v>1714</v>
      </c>
      <c r="E938" t="s">
        <v>1704</v>
      </c>
      <c r="F938" t="s">
        <v>1748</v>
      </c>
      <c r="H938" t="str">
        <f>INDEX('Vensim Variables'!$B:$B,MATCH(EPS!$B938,'Vensim Variables'!$A:$A,0))</f>
        <v>g pollutant</v>
      </c>
      <c r="I938" t="str">
        <f t="shared" si="28"/>
        <v>N2O</v>
      </c>
      <c r="J938">
        <f>INDEX(NoSettings!$C:$C,MATCH(EPS!$A938,NoSettings!$A:$A,0))</f>
        <v>0</v>
      </c>
      <c r="K938">
        <f>INDEX(GWP!$C$2:$C$13,MATCH(EPS!I938,GWP!$B$2:$B$13,0))</f>
        <v>265</v>
      </c>
      <c r="L938" s="4">
        <f t="shared" si="29"/>
        <v>0</v>
      </c>
    </row>
    <row r="939" spans="1:12" hidden="1">
      <c r="A939" t="s">
        <v>957</v>
      </c>
      <c r="B939" t="s">
        <v>1</v>
      </c>
      <c r="C939" t="s">
        <v>1718</v>
      </c>
      <c r="D939" t="s">
        <v>1714</v>
      </c>
      <c r="E939" t="s">
        <v>1704</v>
      </c>
      <c r="F939" t="s">
        <v>1749</v>
      </c>
      <c r="H939" t="str">
        <f>INDEX('Vensim Variables'!$B:$B,MATCH(EPS!$B939,'Vensim Variables'!$A:$A,0))</f>
        <v>g pollutant</v>
      </c>
      <c r="I939" t="str">
        <f t="shared" si="28"/>
        <v>N2O</v>
      </c>
      <c r="J939">
        <f>INDEX(NoSettings!$C:$C,MATCH(EPS!$A939,NoSettings!$A:$A,0))</f>
        <v>0</v>
      </c>
      <c r="K939">
        <f>INDEX(GWP!$C$2:$C$13,MATCH(EPS!I939,GWP!$B$2:$B$13,0))</f>
        <v>265</v>
      </c>
      <c r="L939" s="4">
        <f t="shared" si="29"/>
        <v>0</v>
      </c>
    </row>
    <row r="940" spans="1:12" hidden="1">
      <c r="A940" t="s">
        <v>958</v>
      </c>
      <c r="B940" t="s">
        <v>1</v>
      </c>
      <c r="C940" t="s">
        <v>1718</v>
      </c>
      <c r="D940" t="s">
        <v>1714</v>
      </c>
      <c r="E940" t="s">
        <v>1704</v>
      </c>
      <c r="F940" t="s">
        <v>1750</v>
      </c>
      <c r="H940" t="str">
        <f>INDEX('Vensim Variables'!$B:$B,MATCH(EPS!$B940,'Vensim Variables'!$A:$A,0))</f>
        <v>g pollutant</v>
      </c>
      <c r="I940" t="str">
        <f t="shared" si="28"/>
        <v>N2O</v>
      </c>
      <c r="J940">
        <f>INDEX(NoSettings!$C:$C,MATCH(EPS!$A940,NoSettings!$A:$A,0))</f>
        <v>0</v>
      </c>
      <c r="K940">
        <f>INDEX(GWP!$C$2:$C$13,MATCH(EPS!I940,GWP!$B$2:$B$13,0))</f>
        <v>265</v>
      </c>
      <c r="L940" s="4">
        <f t="shared" si="29"/>
        <v>0</v>
      </c>
    </row>
    <row r="941" spans="1:12" hidden="1">
      <c r="A941" t="s">
        <v>959</v>
      </c>
      <c r="B941" t="s">
        <v>1</v>
      </c>
      <c r="C941" t="s">
        <v>1718</v>
      </c>
      <c r="D941" t="s">
        <v>1714</v>
      </c>
      <c r="E941" t="s">
        <v>1704</v>
      </c>
      <c r="F941" t="s">
        <v>1751</v>
      </c>
      <c r="H941" t="str">
        <f>INDEX('Vensim Variables'!$B:$B,MATCH(EPS!$B941,'Vensim Variables'!$A:$A,0))</f>
        <v>g pollutant</v>
      </c>
      <c r="I941" t="str">
        <f t="shared" si="28"/>
        <v>N2O</v>
      </c>
      <c r="J941">
        <f>INDEX(NoSettings!$C:$C,MATCH(EPS!$A941,NoSettings!$A:$A,0))</f>
        <v>0</v>
      </c>
      <c r="K941">
        <f>INDEX(GWP!$C$2:$C$13,MATCH(EPS!I941,GWP!$B$2:$B$13,0))</f>
        <v>265</v>
      </c>
      <c r="L941" s="4">
        <f t="shared" si="29"/>
        <v>0</v>
      </c>
    </row>
    <row r="942" spans="1:12" hidden="1">
      <c r="A942" t="s">
        <v>960</v>
      </c>
      <c r="B942" t="s">
        <v>1</v>
      </c>
      <c r="C942" t="s">
        <v>1718</v>
      </c>
      <c r="D942" t="s">
        <v>1715</v>
      </c>
      <c r="E942" t="s">
        <v>1703</v>
      </c>
      <c r="F942" t="s">
        <v>1742</v>
      </c>
      <c r="H942" t="str">
        <f>INDEX('Vensim Variables'!$B:$B,MATCH(EPS!$B942,'Vensim Variables'!$A:$A,0))</f>
        <v>g pollutant</v>
      </c>
      <c r="I942" t="str">
        <f t="shared" si="28"/>
        <v>F gases</v>
      </c>
      <c r="J942">
        <f>INDEX(NoSettings!$C:$C,MATCH(EPS!$A942,NoSettings!$A:$A,0))</f>
        <v>0</v>
      </c>
      <c r="K942">
        <f>INDEX(GWP!$C$2:$C$13,MATCH(EPS!I942,GWP!$B$2:$B$13,0))</f>
        <v>1</v>
      </c>
      <c r="L942" s="4">
        <f t="shared" si="29"/>
        <v>0</v>
      </c>
    </row>
    <row r="943" spans="1:12" hidden="1">
      <c r="A943" t="s">
        <v>961</v>
      </c>
      <c r="B943" t="s">
        <v>1</v>
      </c>
      <c r="C943" t="s">
        <v>1718</v>
      </c>
      <c r="D943" t="s">
        <v>1715</v>
      </c>
      <c r="E943" t="s">
        <v>1703</v>
      </c>
      <c r="F943" t="s">
        <v>1743</v>
      </c>
      <c r="H943" t="str">
        <f>INDEX('Vensim Variables'!$B:$B,MATCH(EPS!$B943,'Vensim Variables'!$A:$A,0))</f>
        <v>g pollutant</v>
      </c>
      <c r="I943" t="str">
        <f t="shared" si="28"/>
        <v>F gases</v>
      </c>
      <c r="J943">
        <f>INDEX(NoSettings!$C:$C,MATCH(EPS!$A943,NoSettings!$A:$A,0))</f>
        <v>0</v>
      </c>
      <c r="K943">
        <f>INDEX(GWP!$C$2:$C$13,MATCH(EPS!I943,GWP!$B$2:$B$13,0))</f>
        <v>1</v>
      </c>
      <c r="L943" s="4">
        <f t="shared" si="29"/>
        <v>0</v>
      </c>
    </row>
    <row r="944" spans="1:12" hidden="1">
      <c r="A944" t="s">
        <v>962</v>
      </c>
      <c r="B944" t="s">
        <v>1</v>
      </c>
      <c r="C944" t="s">
        <v>1718</v>
      </c>
      <c r="D944" t="s">
        <v>1715</v>
      </c>
      <c r="E944" t="s">
        <v>1703</v>
      </c>
      <c r="F944" t="s">
        <v>1744</v>
      </c>
      <c r="H944" t="str">
        <f>INDEX('Vensim Variables'!$B:$B,MATCH(EPS!$B944,'Vensim Variables'!$A:$A,0))</f>
        <v>g pollutant</v>
      </c>
      <c r="I944" t="str">
        <f t="shared" si="28"/>
        <v>F gases</v>
      </c>
      <c r="J944">
        <f>INDEX(NoSettings!$C:$C,MATCH(EPS!$A944,NoSettings!$A:$A,0))</f>
        <v>0</v>
      </c>
      <c r="K944">
        <f>INDEX(GWP!$C$2:$C$13,MATCH(EPS!I944,GWP!$B$2:$B$13,0))</f>
        <v>1</v>
      </c>
      <c r="L944" s="4">
        <f t="shared" si="29"/>
        <v>0</v>
      </c>
    </row>
    <row r="945" spans="1:12" hidden="1">
      <c r="A945" t="s">
        <v>963</v>
      </c>
      <c r="B945" t="s">
        <v>1</v>
      </c>
      <c r="C945" t="s">
        <v>1718</v>
      </c>
      <c r="D945" t="s">
        <v>1715</v>
      </c>
      <c r="E945" t="s">
        <v>1703</v>
      </c>
      <c r="F945" t="s">
        <v>1745</v>
      </c>
      <c r="H945" t="str">
        <f>INDEX('Vensim Variables'!$B:$B,MATCH(EPS!$B945,'Vensim Variables'!$A:$A,0))</f>
        <v>g pollutant</v>
      </c>
      <c r="I945" t="str">
        <f t="shared" si="28"/>
        <v>F gases</v>
      </c>
      <c r="J945">
        <f>INDEX(NoSettings!$C:$C,MATCH(EPS!$A945,NoSettings!$A:$A,0))</f>
        <v>0</v>
      </c>
      <c r="K945">
        <f>INDEX(GWP!$C$2:$C$13,MATCH(EPS!I945,GWP!$B$2:$B$13,0))</f>
        <v>1</v>
      </c>
      <c r="L945" s="4">
        <f t="shared" si="29"/>
        <v>0</v>
      </c>
    </row>
    <row r="946" spans="1:12" hidden="1">
      <c r="A946" t="s">
        <v>964</v>
      </c>
      <c r="B946" t="s">
        <v>1</v>
      </c>
      <c r="C946" t="s">
        <v>1718</v>
      </c>
      <c r="D946" t="s">
        <v>1715</v>
      </c>
      <c r="E946" t="s">
        <v>1703</v>
      </c>
      <c r="F946" t="s">
        <v>1746</v>
      </c>
      <c r="H946" t="str">
        <f>INDEX('Vensim Variables'!$B:$B,MATCH(EPS!$B946,'Vensim Variables'!$A:$A,0))</f>
        <v>g pollutant</v>
      </c>
      <c r="I946" t="str">
        <f t="shared" si="28"/>
        <v>F gases</v>
      </c>
      <c r="J946">
        <f>INDEX(NoSettings!$C:$C,MATCH(EPS!$A946,NoSettings!$A:$A,0))</f>
        <v>0</v>
      </c>
      <c r="K946">
        <f>INDEX(GWP!$C$2:$C$13,MATCH(EPS!I946,GWP!$B$2:$B$13,0))</f>
        <v>1</v>
      </c>
      <c r="L946" s="4">
        <f t="shared" si="29"/>
        <v>0</v>
      </c>
    </row>
    <row r="947" spans="1:12" hidden="1">
      <c r="A947" t="s">
        <v>965</v>
      </c>
      <c r="B947" t="s">
        <v>1</v>
      </c>
      <c r="C947" t="s">
        <v>1718</v>
      </c>
      <c r="D947" t="s">
        <v>1715</v>
      </c>
      <c r="E947" t="s">
        <v>1703</v>
      </c>
      <c r="F947" t="s">
        <v>1747</v>
      </c>
      <c r="H947" t="str">
        <f>INDEX('Vensim Variables'!$B:$B,MATCH(EPS!$B947,'Vensim Variables'!$A:$A,0))</f>
        <v>g pollutant</v>
      </c>
      <c r="I947" t="str">
        <f t="shared" si="28"/>
        <v>F gases</v>
      </c>
      <c r="J947">
        <f>INDEX(NoSettings!$C:$C,MATCH(EPS!$A947,NoSettings!$A:$A,0))</f>
        <v>0</v>
      </c>
      <c r="K947">
        <f>INDEX(GWP!$C$2:$C$13,MATCH(EPS!I947,GWP!$B$2:$B$13,0))</f>
        <v>1</v>
      </c>
      <c r="L947" s="4">
        <f t="shared" si="29"/>
        <v>0</v>
      </c>
    </row>
    <row r="948" spans="1:12" hidden="1">
      <c r="A948" t="s">
        <v>966</v>
      </c>
      <c r="B948" t="s">
        <v>1</v>
      </c>
      <c r="C948" t="s">
        <v>1718</v>
      </c>
      <c r="D948" t="s">
        <v>1715</v>
      </c>
      <c r="E948" t="s">
        <v>1703</v>
      </c>
      <c r="F948" t="s">
        <v>1748</v>
      </c>
      <c r="H948" t="str">
        <f>INDEX('Vensim Variables'!$B:$B,MATCH(EPS!$B948,'Vensim Variables'!$A:$A,0))</f>
        <v>g pollutant</v>
      </c>
      <c r="I948" t="str">
        <f t="shared" si="28"/>
        <v>F gases</v>
      </c>
      <c r="J948">
        <f>INDEX(NoSettings!$C:$C,MATCH(EPS!$A948,NoSettings!$A:$A,0))</f>
        <v>0</v>
      </c>
      <c r="K948">
        <f>INDEX(GWP!$C$2:$C$13,MATCH(EPS!I948,GWP!$B$2:$B$13,0))</f>
        <v>1</v>
      </c>
      <c r="L948" s="4">
        <f t="shared" si="29"/>
        <v>0</v>
      </c>
    </row>
    <row r="949" spans="1:12" hidden="1">
      <c r="A949" t="s">
        <v>967</v>
      </c>
      <c r="B949" t="s">
        <v>1</v>
      </c>
      <c r="C949" t="s">
        <v>1718</v>
      </c>
      <c r="D949" t="s">
        <v>1715</v>
      </c>
      <c r="E949" t="s">
        <v>1703</v>
      </c>
      <c r="F949" t="s">
        <v>1749</v>
      </c>
      <c r="H949" t="str">
        <f>INDEX('Vensim Variables'!$B:$B,MATCH(EPS!$B949,'Vensim Variables'!$A:$A,0))</f>
        <v>g pollutant</v>
      </c>
      <c r="I949" t="str">
        <f t="shared" si="28"/>
        <v>F gases</v>
      </c>
      <c r="J949">
        <f>INDEX(NoSettings!$C:$C,MATCH(EPS!$A949,NoSettings!$A:$A,0))</f>
        <v>0</v>
      </c>
      <c r="K949">
        <f>INDEX(GWP!$C$2:$C$13,MATCH(EPS!I949,GWP!$B$2:$B$13,0))</f>
        <v>1</v>
      </c>
      <c r="L949" s="4">
        <f t="shared" si="29"/>
        <v>0</v>
      </c>
    </row>
    <row r="950" spans="1:12" hidden="1">
      <c r="A950" t="s">
        <v>968</v>
      </c>
      <c r="B950" t="s">
        <v>1</v>
      </c>
      <c r="C950" t="s">
        <v>1718</v>
      </c>
      <c r="D950" t="s">
        <v>1715</v>
      </c>
      <c r="E950" t="s">
        <v>1703</v>
      </c>
      <c r="F950" t="s">
        <v>1750</v>
      </c>
      <c r="H950" t="str">
        <f>INDEX('Vensim Variables'!$B:$B,MATCH(EPS!$B950,'Vensim Variables'!$A:$A,0))</f>
        <v>g pollutant</v>
      </c>
      <c r="I950" t="str">
        <f t="shared" si="28"/>
        <v>F gases</v>
      </c>
      <c r="J950">
        <f>INDEX(NoSettings!$C:$C,MATCH(EPS!$A950,NoSettings!$A:$A,0))</f>
        <v>0</v>
      </c>
      <c r="K950">
        <f>INDEX(GWP!$C$2:$C$13,MATCH(EPS!I950,GWP!$B$2:$B$13,0))</f>
        <v>1</v>
      </c>
      <c r="L950" s="4">
        <f t="shared" si="29"/>
        <v>0</v>
      </c>
    </row>
    <row r="951" spans="1:12" hidden="1">
      <c r="A951" t="s">
        <v>969</v>
      </c>
      <c r="B951" t="s">
        <v>1</v>
      </c>
      <c r="C951" t="s">
        <v>1718</v>
      </c>
      <c r="D951" t="s">
        <v>1715</v>
      </c>
      <c r="E951" t="s">
        <v>1703</v>
      </c>
      <c r="F951" t="s">
        <v>1751</v>
      </c>
      <c r="H951" t="str">
        <f>INDEX('Vensim Variables'!$B:$B,MATCH(EPS!$B951,'Vensim Variables'!$A:$A,0))</f>
        <v>g pollutant</v>
      </c>
      <c r="I951" t="str">
        <f t="shared" si="28"/>
        <v>F gases</v>
      </c>
      <c r="J951">
        <f>INDEX(NoSettings!$C:$C,MATCH(EPS!$A951,NoSettings!$A:$A,0))</f>
        <v>0</v>
      </c>
      <c r="K951">
        <f>INDEX(GWP!$C$2:$C$13,MATCH(EPS!I951,GWP!$B$2:$B$13,0))</f>
        <v>1</v>
      </c>
      <c r="L951" s="4">
        <f t="shared" si="29"/>
        <v>0</v>
      </c>
    </row>
    <row r="952" spans="1:12" hidden="1">
      <c r="A952" t="s">
        <v>970</v>
      </c>
      <c r="B952" t="s">
        <v>1</v>
      </c>
      <c r="C952" t="s">
        <v>1718</v>
      </c>
      <c r="D952" t="s">
        <v>1715</v>
      </c>
      <c r="E952" t="s">
        <v>1704</v>
      </c>
      <c r="F952" t="s">
        <v>1742</v>
      </c>
      <c r="H952" t="str">
        <f>INDEX('Vensim Variables'!$B:$B,MATCH(EPS!$B952,'Vensim Variables'!$A:$A,0))</f>
        <v>g pollutant</v>
      </c>
      <c r="I952" t="str">
        <f t="shared" si="28"/>
        <v>F gases</v>
      </c>
      <c r="J952">
        <f>INDEX(NoSettings!$C:$C,MATCH(EPS!$A952,NoSettings!$A:$A,0))</f>
        <v>0</v>
      </c>
      <c r="K952">
        <f>INDEX(GWP!$C$2:$C$13,MATCH(EPS!I952,GWP!$B$2:$B$13,0))</f>
        <v>1</v>
      </c>
      <c r="L952" s="4">
        <f t="shared" si="29"/>
        <v>0</v>
      </c>
    </row>
    <row r="953" spans="1:12" hidden="1">
      <c r="A953" t="s">
        <v>971</v>
      </c>
      <c r="B953" t="s">
        <v>1</v>
      </c>
      <c r="C953" t="s">
        <v>1718</v>
      </c>
      <c r="D953" t="s">
        <v>1715</v>
      </c>
      <c r="E953" t="s">
        <v>1704</v>
      </c>
      <c r="F953" t="s">
        <v>1743</v>
      </c>
      <c r="H953" t="str">
        <f>INDEX('Vensim Variables'!$B:$B,MATCH(EPS!$B953,'Vensim Variables'!$A:$A,0))</f>
        <v>g pollutant</v>
      </c>
      <c r="I953" t="str">
        <f t="shared" si="28"/>
        <v>F gases</v>
      </c>
      <c r="J953">
        <f>INDEX(NoSettings!$C:$C,MATCH(EPS!$A953,NoSettings!$A:$A,0))</f>
        <v>0</v>
      </c>
      <c r="K953">
        <f>INDEX(GWP!$C$2:$C$13,MATCH(EPS!I953,GWP!$B$2:$B$13,0))</f>
        <v>1</v>
      </c>
      <c r="L953" s="4">
        <f t="shared" si="29"/>
        <v>0</v>
      </c>
    </row>
    <row r="954" spans="1:12" hidden="1">
      <c r="A954" t="s">
        <v>972</v>
      </c>
      <c r="B954" t="s">
        <v>1</v>
      </c>
      <c r="C954" t="s">
        <v>1718</v>
      </c>
      <c r="D954" t="s">
        <v>1715</v>
      </c>
      <c r="E954" t="s">
        <v>1704</v>
      </c>
      <c r="F954" t="s">
        <v>1744</v>
      </c>
      <c r="H954" t="str">
        <f>INDEX('Vensim Variables'!$B:$B,MATCH(EPS!$B954,'Vensim Variables'!$A:$A,0))</f>
        <v>g pollutant</v>
      </c>
      <c r="I954" t="str">
        <f t="shared" si="28"/>
        <v>F gases</v>
      </c>
      <c r="J954">
        <f>INDEX(NoSettings!$C:$C,MATCH(EPS!$A954,NoSettings!$A:$A,0))</f>
        <v>0</v>
      </c>
      <c r="K954">
        <f>INDEX(GWP!$C$2:$C$13,MATCH(EPS!I954,GWP!$B$2:$B$13,0))</f>
        <v>1</v>
      </c>
      <c r="L954" s="4">
        <f t="shared" si="29"/>
        <v>0</v>
      </c>
    </row>
    <row r="955" spans="1:12" hidden="1">
      <c r="A955" t="s">
        <v>973</v>
      </c>
      <c r="B955" t="s">
        <v>1</v>
      </c>
      <c r="C955" t="s">
        <v>1718</v>
      </c>
      <c r="D955" t="s">
        <v>1715</v>
      </c>
      <c r="E955" t="s">
        <v>1704</v>
      </c>
      <c r="F955" t="s">
        <v>1745</v>
      </c>
      <c r="H955" t="str">
        <f>INDEX('Vensim Variables'!$B:$B,MATCH(EPS!$B955,'Vensim Variables'!$A:$A,0))</f>
        <v>g pollutant</v>
      </c>
      <c r="I955" t="str">
        <f t="shared" si="28"/>
        <v>F gases</v>
      </c>
      <c r="J955">
        <f>INDEX(NoSettings!$C:$C,MATCH(EPS!$A955,NoSettings!$A:$A,0))</f>
        <v>0</v>
      </c>
      <c r="K955">
        <f>INDEX(GWP!$C$2:$C$13,MATCH(EPS!I955,GWP!$B$2:$B$13,0))</f>
        <v>1</v>
      </c>
      <c r="L955" s="4">
        <f t="shared" si="29"/>
        <v>0</v>
      </c>
    </row>
    <row r="956" spans="1:12" hidden="1">
      <c r="A956" t="s">
        <v>974</v>
      </c>
      <c r="B956" t="s">
        <v>1</v>
      </c>
      <c r="C956" t="s">
        <v>1718</v>
      </c>
      <c r="D956" t="s">
        <v>1715</v>
      </c>
      <c r="E956" t="s">
        <v>1704</v>
      </c>
      <c r="F956" t="s">
        <v>1746</v>
      </c>
      <c r="H956" t="str">
        <f>INDEX('Vensim Variables'!$B:$B,MATCH(EPS!$B956,'Vensim Variables'!$A:$A,0))</f>
        <v>g pollutant</v>
      </c>
      <c r="I956" t="str">
        <f t="shared" si="28"/>
        <v>F gases</v>
      </c>
      <c r="J956">
        <f>INDEX(NoSettings!$C:$C,MATCH(EPS!$A956,NoSettings!$A:$A,0))</f>
        <v>0</v>
      </c>
      <c r="K956">
        <f>INDEX(GWP!$C$2:$C$13,MATCH(EPS!I956,GWP!$B$2:$B$13,0))</f>
        <v>1</v>
      </c>
      <c r="L956" s="4">
        <f t="shared" si="29"/>
        <v>0</v>
      </c>
    </row>
    <row r="957" spans="1:12" hidden="1">
      <c r="A957" t="s">
        <v>975</v>
      </c>
      <c r="B957" t="s">
        <v>1</v>
      </c>
      <c r="C957" t="s">
        <v>1718</v>
      </c>
      <c r="D957" t="s">
        <v>1715</v>
      </c>
      <c r="E957" t="s">
        <v>1704</v>
      </c>
      <c r="F957" t="s">
        <v>1747</v>
      </c>
      <c r="H957" t="str">
        <f>INDEX('Vensim Variables'!$B:$B,MATCH(EPS!$B957,'Vensim Variables'!$A:$A,0))</f>
        <v>g pollutant</v>
      </c>
      <c r="I957" t="str">
        <f t="shared" si="28"/>
        <v>F gases</v>
      </c>
      <c r="J957">
        <f>INDEX(NoSettings!$C:$C,MATCH(EPS!$A957,NoSettings!$A:$A,0))</f>
        <v>0</v>
      </c>
      <c r="K957">
        <f>INDEX(GWP!$C$2:$C$13,MATCH(EPS!I957,GWP!$B$2:$B$13,0))</f>
        <v>1</v>
      </c>
      <c r="L957" s="4">
        <f t="shared" si="29"/>
        <v>0</v>
      </c>
    </row>
    <row r="958" spans="1:12" hidden="1">
      <c r="A958" t="s">
        <v>976</v>
      </c>
      <c r="B958" t="s">
        <v>1</v>
      </c>
      <c r="C958" t="s">
        <v>1718</v>
      </c>
      <c r="D958" t="s">
        <v>1715</v>
      </c>
      <c r="E958" t="s">
        <v>1704</v>
      </c>
      <c r="F958" t="s">
        <v>1748</v>
      </c>
      <c r="H958" t="str">
        <f>INDEX('Vensim Variables'!$B:$B,MATCH(EPS!$B958,'Vensim Variables'!$A:$A,0))</f>
        <v>g pollutant</v>
      </c>
      <c r="I958" t="str">
        <f t="shared" si="28"/>
        <v>F gases</v>
      </c>
      <c r="J958">
        <f>INDEX(NoSettings!$C:$C,MATCH(EPS!$A958,NoSettings!$A:$A,0))</f>
        <v>0</v>
      </c>
      <c r="K958">
        <f>INDEX(GWP!$C$2:$C$13,MATCH(EPS!I958,GWP!$B$2:$B$13,0))</f>
        <v>1</v>
      </c>
      <c r="L958" s="4">
        <f t="shared" si="29"/>
        <v>0</v>
      </c>
    </row>
    <row r="959" spans="1:12" hidden="1">
      <c r="A959" t="s">
        <v>977</v>
      </c>
      <c r="B959" t="s">
        <v>1</v>
      </c>
      <c r="C959" t="s">
        <v>1718</v>
      </c>
      <c r="D959" t="s">
        <v>1715</v>
      </c>
      <c r="E959" t="s">
        <v>1704</v>
      </c>
      <c r="F959" t="s">
        <v>1749</v>
      </c>
      <c r="H959" t="str">
        <f>INDEX('Vensim Variables'!$B:$B,MATCH(EPS!$B959,'Vensim Variables'!$A:$A,0))</f>
        <v>g pollutant</v>
      </c>
      <c r="I959" t="str">
        <f t="shared" si="28"/>
        <v>F gases</v>
      </c>
      <c r="J959">
        <f>INDEX(NoSettings!$C:$C,MATCH(EPS!$A959,NoSettings!$A:$A,0))</f>
        <v>0</v>
      </c>
      <c r="K959">
        <f>INDEX(GWP!$C$2:$C$13,MATCH(EPS!I959,GWP!$B$2:$B$13,0))</f>
        <v>1</v>
      </c>
      <c r="L959" s="4">
        <f t="shared" si="29"/>
        <v>0</v>
      </c>
    </row>
    <row r="960" spans="1:12" hidden="1">
      <c r="A960" t="s">
        <v>978</v>
      </c>
      <c r="B960" t="s">
        <v>1</v>
      </c>
      <c r="C960" t="s">
        <v>1718</v>
      </c>
      <c r="D960" t="s">
        <v>1715</v>
      </c>
      <c r="E960" t="s">
        <v>1704</v>
      </c>
      <c r="F960" t="s">
        <v>1750</v>
      </c>
      <c r="H960" t="str">
        <f>INDEX('Vensim Variables'!$B:$B,MATCH(EPS!$B960,'Vensim Variables'!$A:$A,0))</f>
        <v>g pollutant</v>
      </c>
      <c r="I960" t="str">
        <f t="shared" si="28"/>
        <v>F gases</v>
      </c>
      <c r="J960">
        <f>INDEX(NoSettings!$C:$C,MATCH(EPS!$A960,NoSettings!$A:$A,0))</f>
        <v>0</v>
      </c>
      <c r="K960">
        <f>INDEX(GWP!$C$2:$C$13,MATCH(EPS!I960,GWP!$B$2:$B$13,0))</f>
        <v>1</v>
      </c>
      <c r="L960" s="4">
        <f t="shared" si="29"/>
        <v>0</v>
      </c>
    </row>
    <row r="961" spans="1:12" hidden="1">
      <c r="A961" t="s">
        <v>979</v>
      </c>
      <c r="B961" t="s">
        <v>1</v>
      </c>
      <c r="C961" t="s">
        <v>1718</v>
      </c>
      <c r="D961" t="s">
        <v>1715</v>
      </c>
      <c r="E961" t="s">
        <v>1704</v>
      </c>
      <c r="F961" t="s">
        <v>1751</v>
      </c>
      <c r="H961" t="str">
        <f>INDEX('Vensim Variables'!$B:$B,MATCH(EPS!$B961,'Vensim Variables'!$A:$A,0))</f>
        <v>g pollutant</v>
      </c>
      <c r="I961" t="str">
        <f t="shared" si="28"/>
        <v>F gases</v>
      </c>
      <c r="J961">
        <f>INDEX(NoSettings!$C:$C,MATCH(EPS!$A961,NoSettings!$A:$A,0))</f>
        <v>0</v>
      </c>
      <c r="K961">
        <f>INDEX(GWP!$C$2:$C$13,MATCH(EPS!I961,GWP!$B$2:$B$13,0))</f>
        <v>1</v>
      </c>
      <c r="L961" s="4">
        <f t="shared" si="29"/>
        <v>0</v>
      </c>
    </row>
    <row r="962" spans="1:12" hidden="1">
      <c r="A962" t="s">
        <v>980</v>
      </c>
      <c r="B962" t="s">
        <v>1</v>
      </c>
      <c r="C962" t="s">
        <v>1719</v>
      </c>
      <c r="D962" t="s">
        <v>1702</v>
      </c>
      <c r="E962" t="s">
        <v>1703</v>
      </c>
      <c r="F962" t="s">
        <v>1742</v>
      </c>
      <c r="H962" t="str">
        <f>INDEX('Vensim Variables'!$B:$B,MATCH(EPS!$B962,'Vensim Variables'!$A:$A,0))</f>
        <v>g pollutant</v>
      </c>
      <c r="I962" t="str">
        <f t="shared" si="28"/>
        <v>CO2</v>
      </c>
      <c r="J962">
        <f>INDEX(NoSettings!$C:$C,MATCH(EPS!$A962,NoSettings!$A:$A,0))</f>
        <v>0</v>
      </c>
      <c r="K962">
        <f>INDEX(GWP!$C$2:$C$13,MATCH(EPS!I962,GWP!$B$2:$B$13,0))</f>
        <v>1</v>
      </c>
      <c r="L962" s="4">
        <f t="shared" si="29"/>
        <v>0</v>
      </c>
    </row>
    <row r="963" spans="1:12" hidden="1">
      <c r="A963" t="s">
        <v>981</v>
      </c>
      <c r="B963" t="s">
        <v>1</v>
      </c>
      <c r="C963" t="s">
        <v>1719</v>
      </c>
      <c r="D963" t="s">
        <v>1702</v>
      </c>
      <c r="E963" t="s">
        <v>1703</v>
      </c>
      <c r="F963" t="s">
        <v>1743</v>
      </c>
      <c r="H963" t="str">
        <f>INDEX('Vensim Variables'!$B:$B,MATCH(EPS!$B963,'Vensim Variables'!$A:$A,0))</f>
        <v>g pollutant</v>
      </c>
      <c r="I963" t="str">
        <f t="shared" ref="I963:I1026" si="30">IF(OR(C963="CO2",C963="CH4",C963="N2O",C963="F gases",C963="VOC",C963="CO",C963="NOx",C963="PM10",C963="PM25",C963="SOx",C963="BC",C963="OC"),C963,IF(OR(D963="CO2",D963="CH4",D963="N2O",D963="F gases",D963="VOC",D963="CO",D963="NOx",D963="PM10",D963="PM25",D963="SOx",D963="BC",D963="OC"),D963,IF(OR(E963="CO2",E963="CH4",E963="N2O",E963="F gases",E963="VOC",E963="CO",E963="NOx",E963="PM10",E963="PM25",E963="SOx",E963="BC",E963="OC"),E963,"NA")))</f>
        <v>CO2</v>
      </c>
      <c r="J963">
        <f>INDEX(NoSettings!$C:$C,MATCH(EPS!$A963,NoSettings!$A:$A,0))</f>
        <v>0</v>
      </c>
      <c r="K963">
        <f>INDEX(GWP!$C$2:$C$13,MATCH(EPS!I963,GWP!$B$2:$B$13,0))</f>
        <v>1</v>
      </c>
      <c r="L963" s="4">
        <f t="shared" ref="L963:L1026" si="31">IF(H963="g pollutant",K963*J963/10^12,IF(H963="MMTCO2e",J963,IF(H963="MWh",J963,0)))</f>
        <v>0</v>
      </c>
    </row>
    <row r="964" spans="1:12" hidden="1">
      <c r="A964" t="s">
        <v>982</v>
      </c>
      <c r="B964" t="s">
        <v>1</v>
      </c>
      <c r="C964" t="s">
        <v>1719</v>
      </c>
      <c r="D964" t="s">
        <v>1702</v>
      </c>
      <c r="E964" t="s">
        <v>1703</v>
      </c>
      <c r="F964" t="s">
        <v>1744</v>
      </c>
      <c r="H964" t="str">
        <f>INDEX('Vensim Variables'!$B:$B,MATCH(EPS!$B964,'Vensim Variables'!$A:$A,0))</f>
        <v>g pollutant</v>
      </c>
      <c r="I964" t="str">
        <f t="shared" si="30"/>
        <v>CO2</v>
      </c>
      <c r="J964">
        <f>INDEX(NoSettings!$C:$C,MATCH(EPS!$A964,NoSettings!$A:$A,0))</f>
        <v>11213800000000</v>
      </c>
      <c r="K964">
        <f>INDEX(GWP!$C$2:$C$13,MATCH(EPS!I964,GWP!$B$2:$B$13,0))</f>
        <v>1</v>
      </c>
      <c r="L964" s="4">
        <f t="shared" si="31"/>
        <v>11.213800000000001</v>
      </c>
    </row>
    <row r="965" spans="1:12" hidden="1">
      <c r="A965" t="s">
        <v>983</v>
      </c>
      <c r="B965" t="s">
        <v>1</v>
      </c>
      <c r="C965" t="s">
        <v>1719</v>
      </c>
      <c r="D965" t="s">
        <v>1702</v>
      </c>
      <c r="E965" t="s">
        <v>1703</v>
      </c>
      <c r="F965" t="s">
        <v>1745</v>
      </c>
      <c r="H965" t="str">
        <f>INDEX('Vensim Variables'!$B:$B,MATCH(EPS!$B965,'Vensim Variables'!$A:$A,0))</f>
        <v>g pollutant</v>
      </c>
      <c r="I965" t="str">
        <f t="shared" si="30"/>
        <v>CO2</v>
      </c>
      <c r="J965">
        <f>INDEX(NoSettings!$C:$C,MATCH(EPS!$A965,NoSettings!$A:$A,0))</f>
        <v>3242290000000</v>
      </c>
      <c r="K965">
        <f>INDEX(GWP!$C$2:$C$13,MATCH(EPS!I965,GWP!$B$2:$B$13,0))</f>
        <v>1</v>
      </c>
      <c r="L965" s="4">
        <f t="shared" si="31"/>
        <v>3.2422900000000001</v>
      </c>
    </row>
    <row r="966" spans="1:12" hidden="1">
      <c r="A966" t="s">
        <v>984</v>
      </c>
      <c r="B966" t="s">
        <v>1</v>
      </c>
      <c r="C966" t="s">
        <v>1719</v>
      </c>
      <c r="D966" t="s">
        <v>1702</v>
      </c>
      <c r="E966" t="s">
        <v>1703</v>
      </c>
      <c r="F966" t="s">
        <v>1746</v>
      </c>
      <c r="H966" t="str">
        <f>INDEX('Vensim Variables'!$B:$B,MATCH(EPS!$B966,'Vensim Variables'!$A:$A,0))</f>
        <v>g pollutant</v>
      </c>
      <c r="I966" t="str">
        <f t="shared" si="30"/>
        <v>CO2</v>
      </c>
      <c r="J966">
        <f>INDEX(NoSettings!$C:$C,MATCH(EPS!$A966,NoSettings!$A:$A,0))</f>
        <v>0</v>
      </c>
      <c r="K966">
        <f>INDEX(GWP!$C$2:$C$13,MATCH(EPS!I966,GWP!$B$2:$B$13,0))</f>
        <v>1</v>
      </c>
      <c r="L966" s="4">
        <f t="shared" si="31"/>
        <v>0</v>
      </c>
    </row>
    <row r="967" spans="1:12" hidden="1">
      <c r="A967" t="s">
        <v>985</v>
      </c>
      <c r="B967" t="s">
        <v>1</v>
      </c>
      <c r="C967" t="s">
        <v>1719</v>
      </c>
      <c r="D967" t="s">
        <v>1702</v>
      </c>
      <c r="E967" t="s">
        <v>1703</v>
      </c>
      <c r="F967" t="s">
        <v>1747</v>
      </c>
      <c r="H967" t="str">
        <f>INDEX('Vensim Variables'!$B:$B,MATCH(EPS!$B967,'Vensim Variables'!$A:$A,0))</f>
        <v>g pollutant</v>
      </c>
      <c r="I967" t="str">
        <f t="shared" si="30"/>
        <v>CO2</v>
      </c>
      <c r="J967">
        <f>INDEX(NoSettings!$C:$C,MATCH(EPS!$A967,NoSettings!$A:$A,0))</f>
        <v>0</v>
      </c>
      <c r="K967">
        <f>INDEX(GWP!$C$2:$C$13,MATCH(EPS!I967,GWP!$B$2:$B$13,0))</f>
        <v>1</v>
      </c>
      <c r="L967" s="4">
        <f t="shared" si="31"/>
        <v>0</v>
      </c>
    </row>
    <row r="968" spans="1:12" hidden="1">
      <c r="A968" t="s">
        <v>986</v>
      </c>
      <c r="B968" t="s">
        <v>1</v>
      </c>
      <c r="C968" t="s">
        <v>1719</v>
      </c>
      <c r="D968" t="s">
        <v>1702</v>
      </c>
      <c r="E968" t="s">
        <v>1703</v>
      </c>
      <c r="F968" t="s">
        <v>1748</v>
      </c>
      <c r="H968" t="str">
        <f>INDEX('Vensim Variables'!$B:$B,MATCH(EPS!$B968,'Vensim Variables'!$A:$A,0))</f>
        <v>g pollutant</v>
      </c>
      <c r="I968" t="str">
        <f t="shared" si="30"/>
        <v>CO2</v>
      </c>
      <c r="J968">
        <f>INDEX(NoSettings!$C:$C,MATCH(EPS!$A968,NoSettings!$A:$A,0))</f>
        <v>0</v>
      </c>
      <c r="K968">
        <f>INDEX(GWP!$C$2:$C$13,MATCH(EPS!I968,GWP!$B$2:$B$13,0))</f>
        <v>1</v>
      </c>
      <c r="L968" s="4">
        <f t="shared" si="31"/>
        <v>0</v>
      </c>
    </row>
    <row r="969" spans="1:12" hidden="1">
      <c r="A969" t="s">
        <v>987</v>
      </c>
      <c r="B969" t="s">
        <v>1</v>
      </c>
      <c r="C969" t="s">
        <v>1719</v>
      </c>
      <c r="D969" t="s">
        <v>1702</v>
      </c>
      <c r="E969" t="s">
        <v>1703</v>
      </c>
      <c r="F969" t="s">
        <v>1749</v>
      </c>
      <c r="H969" t="str">
        <f>INDEX('Vensim Variables'!$B:$B,MATCH(EPS!$B969,'Vensim Variables'!$A:$A,0))</f>
        <v>g pollutant</v>
      </c>
      <c r="I969" t="str">
        <f t="shared" si="30"/>
        <v>CO2</v>
      </c>
      <c r="J969">
        <f>INDEX(NoSettings!$C:$C,MATCH(EPS!$A969,NoSettings!$A:$A,0))</f>
        <v>0</v>
      </c>
      <c r="K969">
        <f>INDEX(GWP!$C$2:$C$13,MATCH(EPS!I969,GWP!$B$2:$B$13,0))</f>
        <v>1</v>
      </c>
      <c r="L969" s="4">
        <f t="shared" si="31"/>
        <v>0</v>
      </c>
    </row>
    <row r="970" spans="1:12" hidden="1">
      <c r="A970" t="s">
        <v>988</v>
      </c>
      <c r="B970" t="s">
        <v>1</v>
      </c>
      <c r="C970" t="s">
        <v>1719</v>
      </c>
      <c r="D970" t="s">
        <v>1702</v>
      </c>
      <c r="E970" t="s">
        <v>1703</v>
      </c>
      <c r="F970" t="s">
        <v>1750</v>
      </c>
      <c r="H970" t="str">
        <f>INDEX('Vensim Variables'!$B:$B,MATCH(EPS!$B970,'Vensim Variables'!$A:$A,0))</f>
        <v>g pollutant</v>
      </c>
      <c r="I970" t="str">
        <f t="shared" si="30"/>
        <v>CO2</v>
      </c>
      <c r="J970">
        <f>INDEX(NoSettings!$C:$C,MATCH(EPS!$A970,NoSettings!$A:$A,0))</f>
        <v>0</v>
      </c>
      <c r="K970">
        <f>INDEX(GWP!$C$2:$C$13,MATCH(EPS!I970,GWP!$B$2:$B$13,0))</f>
        <v>1</v>
      </c>
      <c r="L970" s="4">
        <f t="shared" si="31"/>
        <v>0</v>
      </c>
    </row>
    <row r="971" spans="1:12" hidden="1">
      <c r="A971" t="s">
        <v>989</v>
      </c>
      <c r="B971" t="s">
        <v>1</v>
      </c>
      <c r="C971" t="s">
        <v>1719</v>
      </c>
      <c r="D971" t="s">
        <v>1702</v>
      </c>
      <c r="E971" t="s">
        <v>1703</v>
      </c>
      <c r="F971" t="s">
        <v>1751</v>
      </c>
      <c r="H971" t="str">
        <f>INDEX('Vensim Variables'!$B:$B,MATCH(EPS!$B971,'Vensim Variables'!$A:$A,0))</f>
        <v>g pollutant</v>
      </c>
      <c r="I971" t="str">
        <f t="shared" si="30"/>
        <v>CO2</v>
      </c>
      <c r="J971">
        <f>INDEX(NoSettings!$C:$C,MATCH(EPS!$A971,NoSettings!$A:$A,0))</f>
        <v>0</v>
      </c>
      <c r="K971">
        <f>INDEX(GWP!$C$2:$C$13,MATCH(EPS!I971,GWP!$B$2:$B$13,0))</f>
        <v>1</v>
      </c>
      <c r="L971" s="4">
        <f t="shared" si="31"/>
        <v>0</v>
      </c>
    </row>
    <row r="972" spans="1:12" hidden="1">
      <c r="A972" t="s">
        <v>990</v>
      </c>
      <c r="B972" t="s">
        <v>1</v>
      </c>
      <c r="C972" t="s">
        <v>1719</v>
      </c>
      <c r="D972" t="s">
        <v>1702</v>
      </c>
      <c r="E972" t="s">
        <v>1704</v>
      </c>
      <c r="F972" t="s">
        <v>1742</v>
      </c>
      <c r="H972" t="str">
        <f>INDEX('Vensim Variables'!$B:$B,MATCH(EPS!$B972,'Vensim Variables'!$A:$A,0))</f>
        <v>g pollutant</v>
      </c>
      <c r="I972" t="str">
        <f t="shared" si="30"/>
        <v>CO2</v>
      </c>
      <c r="J972">
        <f>INDEX(NoSettings!$C:$C,MATCH(EPS!$A972,NoSettings!$A:$A,0))</f>
        <v>0</v>
      </c>
      <c r="K972">
        <f>INDEX(GWP!$C$2:$C$13,MATCH(EPS!I972,GWP!$B$2:$B$13,0))</f>
        <v>1</v>
      </c>
      <c r="L972" s="4">
        <f t="shared" si="31"/>
        <v>0</v>
      </c>
    </row>
    <row r="973" spans="1:12" hidden="1">
      <c r="A973" t="s">
        <v>991</v>
      </c>
      <c r="B973" t="s">
        <v>1</v>
      </c>
      <c r="C973" t="s">
        <v>1719</v>
      </c>
      <c r="D973" t="s">
        <v>1702</v>
      </c>
      <c r="E973" t="s">
        <v>1704</v>
      </c>
      <c r="F973" t="s">
        <v>1743</v>
      </c>
      <c r="H973" t="str">
        <f>INDEX('Vensim Variables'!$B:$B,MATCH(EPS!$B973,'Vensim Variables'!$A:$A,0))</f>
        <v>g pollutant</v>
      </c>
      <c r="I973" t="str">
        <f t="shared" si="30"/>
        <v>CO2</v>
      </c>
      <c r="J973">
        <f>INDEX(NoSettings!$C:$C,MATCH(EPS!$A973,NoSettings!$A:$A,0))</f>
        <v>0</v>
      </c>
      <c r="K973">
        <f>INDEX(GWP!$C$2:$C$13,MATCH(EPS!I973,GWP!$B$2:$B$13,0))</f>
        <v>1</v>
      </c>
      <c r="L973" s="4">
        <f t="shared" si="31"/>
        <v>0</v>
      </c>
    </row>
    <row r="974" spans="1:12" hidden="1">
      <c r="A974" t="s">
        <v>992</v>
      </c>
      <c r="B974" t="s">
        <v>1</v>
      </c>
      <c r="C974" t="s">
        <v>1719</v>
      </c>
      <c r="D974" t="s">
        <v>1702</v>
      </c>
      <c r="E974" t="s">
        <v>1704</v>
      </c>
      <c r="F974" t="s">
        <v>1744</v>
      </c>
      <c r="H974" t="str">
        <f>INDEX('Vensim Variables'!$B:$B,MATCH(EPS!$B974,'Vensim Variables'!$A:$A,0))</f>
        <v>g pollutant</v>
      </c>
      <c r="I974" t="str">
        <f t="shared" si="30"/>
        <v>CO2</v>
      </c>
      <c r="J974">
        <f>INDEX(NoSettings!$C:$C,MATCH(EPS!$A974,NoSettings!$A:$A,0))</f>
        <v>0</v>
      </c>
      <c r="K974">
        <f>INDEX(GWP!$C$2:$C$13,MATCH(EPS!I974,GWP!$B$2:$B$13,0))</f>
        <v>1</v>
      </c>
      <c r="L974" s="4">
        <f t="shared" si="31"/>
        <v>0</v>
      </c>
    </row>
    <row r="975" spans="1:12" hidden="1">
      <c r="A975" t="s">
        <v>993</v>
      </c>
      <c r="B975" t="s">
        <v>1</v>
      </c>
      <c r="C975" t="s">
        <v>1719</v>
      </c>
      <c r="D975" t="s">
        <v>1702</v>
      </c>
      <c r="E975" t="s">
        <v>1704</v>
      </c>
      <c r="F975" t="s">
        <v>1745</v>
      </c>
      <c r="H975" t="str">
        <f>INDEX('Vensim Variables'!$B:$B,MATCH(EPS!$B975,'Vensim Variables'!$A:$A,0))</f>
        <v>g pollutant</v>
      </c>
      <c r="I975" t="str">
        <f t="shared" si="30"/>
        <v>CO2</v>
      </c>
      <c r="J975">
        <f>INDEX(NoSettings!$C:$C,MATCH(EPS!$A975,NoSettings!$A:$A,0))</f>
        <v>8061030000000</v>
      </c>
      <c r="K975">
        <f>INDEX(GWP!$C$2:$C$13,MATCH(EPS!I975,GWP!$B$2:$B$13,0))</f>
        <v>1</v>
      </c>
      <c r="L975" s="4">
        <f t="shared" si="31"/>
        <v>8.0610300000000006</v>
      </c>
    </row>
    <row r="976" spans="1:12" hidden="1">
      <c r="A976" t="s">
        <v>994</v>
      </c>
      <c r="B976" t="s">
        <v>1</v>
      </c>
      <c r="C976" t="s">
        <v>1719</v>
      </c>
      <c r="D976" t="s">
        <v>1702</v>
      </c>
      <c r="E976" t="s">
        <v>1704</v>
      </c>
      <c r="F976" t="s">
        <v>1746</v>
      </c>
      <c r="H976" t="str">
        <f>INDEX('Vensim Variables'!$B:$B,MATCH(EPS!$B976,'Vensim Variables'!$A:$A,0))</f>
        <v>g pollutant</v>
      </c>
      <c r="I976" t="str">
        <f t="shared" si="30"/>
        <v>CO2</v>
      </c>
      <c r="J976">
        <f>INDEX(NoSettings!$C:$C,MATCH(EPS!$A976,NoSettings!$A:$A,0))</f>
        <v>0</v>
      </c>
      <c r="K976">
        <f>INDEX(GWP!$C$2:$C$13,MATCH(EPS!I976,GWP!$B$2:$B$13,0))</f>
        <v>1</v>
      </c>
      <c r="L976" s="4">
        <f t="shared" si="31"/>
        <v>0</v>
      </c>
    </row>
    <row r="977" spans="1:12" hidden="1">
      <c r="A977" t="s">
        <v>995</v>
      </c>
      <c r="B977" t="s">
        <v>1</v>
      </c>
      <c r="C977" t="s">
        <v>1719</v>
      </c>
      <c r="D977" t="s">
        <v>1702</v>
      </c>
      <c r="E977" t="s">
        <v>1704</v>
      </c>
      <c r="F977" t="s">
        <v>1747</v>
      </c>
      <c r="H977" t="str">
        <f>INDEX('Vensim Variables'!$B:$B,MATCH(EPS!$B977,'Vensim Variables'!$A:$A,0))</f>
        <v>g pollutant</v>
      </c>
      <c r="I977" t="str">
        <f t="shared" si="30"/>
        <v>CO2</v>
      </c>
      <c r="J977">
        <f>INDEX(NoSettings!$C:$C,MATCH(EPS!$A977,NoSettings!$A:$A,0))</f>
        <v>0</v>
      </c>
      <c r="K977">
        <f>INDEX(GWP!$C$2:$C$13,MATCH(EPS!I977,GWP!$B$2:$B$13,0))</f>
        <v>1</v>
      </c>
      <c r="L977" s="4">
        <f t="shared" si="31"/>
        <v>0</v>
      </c>
    </row>
    <row r="978" spans="1:12" hidden="1">
      <c r="A978" t="s">
        <v>996</v>
      </c>
      <c r="B978" t="s">
        <v>1</v>
      </c>
      <c r="C978" t="s">
        <v>1719</v>
      </c>
      <c r="D978" t="s">
        <v>1702</v>
      </c>
      <c r="E978" t="s">
        <v>1704</v>
      </c>
      <c r="F978" t="s">
        <v>1748</v>
      </c>
      <c r="H978" t="str">
        <f>INDEX('Vensim Variables'!$B:$B,MATCH(EPS!$B978,'Vensim Variables'!$A:$A,0))</f>
        <v>g pollutant</v>
      </c>
      <c r="I978" t="str">
        <f t="shared" si="30"/>
        <v>CO2</v>
      </c>
      <c r="J978">
        <f>INDEX(NoSettings!$C:$C,MATCH(EPS!$A978,NoSettings!$A:$A,0))</f>
        <v>0</v>
      </c>
      <c r="K978">
        <f>INDEX(GWP!$C$2:$C$13,MATCH(EPS!I978,GWP!$B$2:$B$13,0))</f>
        <v>1</v>
      </c>
      <c r="L978" s="4">
        <f t="shared" si="31"/>
        <v>0</v>
      </c>
    </row>
    <row r="979" spans="1:12" hidden="1">
      <c r="A979" t="s">
        <v>997</v>
      </c>
      <c r="B979" t="s">
        <v>1</v>
      </c>
      <c r="C979" t="s">
        <v>1719</v>
      </c>
      <c r="D979" t="s">
        <v>1702</v>
      </c>
      <c r="E979" t="s">
        <v>1704</v>
      </c>
      <c r="F979" t="s">
        <v>1749</v>
      </c>
      <c r="H979" t="str">
        <f>INDEX('Vensim Variables'!$B:$B,MATCH(EPS!$B979,'Vensim Variables'!$A:$A,0))</f>
        <v>g pollutant</v>
      </c>
      <c r="I979" t="str">
        <f t="shared" si="30"/>
        <v>CO2</v>
      </c>
      <c r="J979">
        <f>INDEX(NoSettings!$C:$C,MATCH(EPS!$A979,NoSettings!$A:$A,0))</f>
        <v>24183100000000</v>
      </c>
      <c r="K979">
        <f>INDEX(GWP!$C$2:$C$13,MATCH(EPS!I979,GWP!$B$2:$B$13,0))</f>
        <v>1</v>
      </c>
      <c r="L979" s="4">
        <f t="shared" si="31"/>
        <v>24.1831</v>
      </c>
    </row>
    <row r="980" spans="1:12" hidden="1">
      <c r="A980" t="s">
        <v>998</v>
      </c>
      <c r="B980" t="s">
        <v>1</v>
      </c>
      <c r="C980" t="s">
        <v>1719</v>
      </c>
      <c r="D980" t="s">
        <v>1702</v>
      </c>
      <c r="E980" t="s">
        <v>1704</v>
      </c>
      <c r="F980" t="s">
        <v>1750</v>
      </c>
      <c r="H980" t="str">
        <f>INDEX('Vensim Variables'!$B:$B,MATCH(EPS!$B980,'Vensim Variables'!$A:$A,0))</f>
        <v>g pollutant</v>
      </c>
      <c r="I980" t="str">
        <f t="shared" si="30"/>
        <v>CO2</v>
      </c>
      <c r="J980">
        <f>INDEX(NoSettings!$C:$C,MATCH(EPS!$A980,NoSettings!$A:$A,0))</f>
        <v>0</v>
      </c>
      <c r="K980">
        <f>INDEX(GWP!$C$2:$C$13,MATCH(EPS!I980,GWP!$B$2:$B$13,0))</f>
        <v>1</v>
      </c>
      <c r="L980" s="4">
        <f t="shared" si="31"/>
        <v>0</v>
      </c>
    </row>
    <row r="981" spans="1:12" hidden="1">
      <c r="A981" t="s">
        <v>999</v>
      </c>
      <c r="B981" t="s">
        <v>1</v>
      </c>
      <c r="C981" t="s">
        <v>1719</v>
      </c>
      <c r="D981" t="s">
        <v>1702</v>
      </c>
      <c r="E981" t="s">
        <v>1704</v>
      </c>
      <c r="F981" t="s">
        <v>1751</v>
      </c>
      <c r="H981" t="str">
        <f>INDEX('Vensim Variables'!$B:$B,MATCH(EPS!$B981,'Vensim Variables'!$A:$A,0))</f>
        <v>g pollutant</v>
      </c>
      <c r="I981" t="str">
        <f t="shared" si="30"/>
        <v>CO2</v>
      </c>
      <c r="J981">
        <f>INDEX(NoSettings!$C:$C,MATCH(EPS!$A981,NoSettings!$A:$A,0))</f>
        <v>0</v>
      </c>
      <c r="K981">
        <f>INDEX(GWP!$C$2:$C$13,MATCH(EPS!I981,GWP!$B$2:$B$13,0))</f>
        <v>1</v>
      </c>
      <c r="L981" s="4">
        <f t="shared" si="31"/>
        <v>0</v>
      </c>
    </row>
    <row r="982" spans="1:12" hidden="1">
      <c r="A982" t="s">
        <v>1000</v>
      </c>
      <c r="B982" t="s">
        <v>1</v>
      </c>
      <c r="C982" t="s">
        <v>1719</v>
      </c>
      <c r="D982" t="s">
        <v>1705</v>
      </c>
      <c r="E982" t="s">
        <v>1703</v>
      </c>
      <c r="F982" t="s">
        <v>1742</v>
      </c>
      <c r="H982" t="str">
        <f>INDEX('Vensim Variables'!$B:$B,MATCH(EPS!$B982,'Vensim Variables'!$A:$A,0))</f>
        <v>g pollutant</v>
      </c>
      <c r="I982" t="str">
        <f t="shared" si="30"/>
        <v>VOC</v>
      </c>
      <c r="J982">
        <f>INDEX(NoSettings!$C:$C,MATCH(EPS!$A982,NoSettings!$A:$A,0))</f>
        <v>0</v>
      </c>
      <c r="K982">
        <f>INDEX(GWP!$C$2:$C$13,MATCH(EPS!I982,GWP!$B$2:$B$13,0))</f>
        <v>0</v>
      </c>
      <c r="L982" s="4">
        <f t="shared" si="31"/>
        <v>0</v>
      </c>
    </row>
    <row r="983" spans="1:12" hidden="1">
      <c r="A983" t="s">
        <v>1001</v>
      </c>
      <c r="B983" t="s">
        <v>1</v>
      </c>
      <c r="C983" t="s">
        <v>1719</v>
      </c>
      <c r="D983" t="s">
        <v>1705</v>
      </c>
      <c r="E983" t="s">
        <v>1703</v>
      </c>
      <c r="F983" t="s">
        <v>1743</v>
      </c>
      <c r="H983" t="str">
        <f>INDEX('Vensim Variables'!$B:$B,MATCH(EPS!$B983,'Vensim Variables'!$A:$A,0))</f>
        <v>g pollutant</v>
      </c>
      <c r="I983" t="str">
        <f t="shared" si="30"/>
        <v>VOC</v>
      </c>
      <c r="J983">
        <f>INDEX(NoSettings!$C:$C,MATCH(EPS!$A983,NoSettings!$A:$A,0))</f>
        <v>0</v>
      </c>
      <c r="K983">
        <f>INDEX(GWP!$C$2:$C$13,MATCH(EPS!I983,GWP!$B$2:$B$13,0))</f>
        <v>0</v>
      </c>
      <c r="L983" s="4">
        <f t="shared" si="31"/>
        <v>0</v>
      </c>
    </row>
    <row r="984" spans="1:12" hidden="1">
      <c r="A984" t="s">
        <v>1002</v>
      </c>
      <c r="B984" t="s">
        <v>1</v>
      </c>
      <c r="C984" t="s">
        <v>1719</v>
      </c>
      <c r="D984" t="s">
        <v>1705</v>
      </c>
      <c r="E984" t="s">
        <v>1703</v>
      </c>
      <c r="F984" t="s">
        <v>1744</v>
      </c>
      <c r="H984" t="str">
        <f>INDEX('Vensim Variables'!$B:$B,MATCH(EPS!$B984,'Vensim Variables'!$A:$A,0))</f>
        <v>g pollutant</v>
      </c>
      <c r="I984" t="str">
        <f t="shared" si="30"/>
        <v>VOC</v>
      </c>
      <c r="J984">
        <f>INDEX(NoSettings!$C:$C,MATCH(EPS!$A984,NoSettings!$A:$A,0))</f>
        <v>8215050000</v>
      </c>
      <c r="K984">
        <f>INDEX(GWP!$C$2:$C$13,MATCH(EPS!I984,GWP!$B$2:$B$13,0))</f>
        <v>0</v>
      </c>
      <c r="L984" s="4">
        <f t="shared" si="31"/>
        <v>0</v>
      </c>
    </row>
    <row r="985" spans="1:12" hidden="1">
      <c r="A985" t="s">
        <v>1003</v>
      </c>
      <c r="B985" t="s">
        <v>1</v>
      </c>
      <c r="C985" t="s">
        <v>1719</v>
      </c>
      <c r="D985" t="s">
        <v>1705</v>
      </c>
      <c r="E985" t="s">
        <v>1703</v>
      </c>
      <c r="F985" t="s">
        <v>1745</v>
      </c>
      <c r="H985" t="str">
        <f>INDEX('Vensim Variables'!$B:$B,MATCH(EPS!$B985,'Vensim Variables'!$A:$A,0))</f>
        <v>g pollutant</v>
      </c>
      <c r="I985" t="str">
        <f t="shared" si="30"/>
        <v>VOC</v>
      </c>
      <c r="J985">
        <f>INDEX(NoSettings!$C:$C,MATCH(EPS!$A985,NoSettings!$A:$A,0))</f>
        <v>396025000</v>
      </c>
      <c r="K985">
        <f>INDEX(GWP!$C$2:$C$13,MATCH(EPS!I985,GWP!$B$2:$B$13,0))</f>
        <v>0</v>
      </c>
      <c r="L985" s="4">
        <f t="shared" si="31"/>
        <v>0</v>
      </c>
    </row>
    <row r="986" spans="1:12" hidden="1">
      <c r="A986" t="s">
        <v>1004</v>
      </c>
      <c r="B986" t="s">
        <v>1</v>
      </c>
      <c r="C986" t="s">
        <v>1719</v>
      </c>
      <c r="D986" t="s">
        <v>1705</v>
      </c>
      <c r="E986" t="s">
        <v>1703</v>
      </c>
      <c r="F986" t="s">
        <v>1746</v>
      </c>
      <c r="H986" t="str">
        <f>INDEX('Vensim Variables'!$B:$B,MATCH(EPS!$B986,'Vensim Variables'!$A:$A,0))</f>
        <v>g pollutant</v>
      </c>
      <c r="I986" t="str">
        <f t="shared" si="30"/>
        <v>VOC</v>
      </c>
      <c r="J986">
        <f>INDEX(NoSettings!$C:$C,MATCH(EPS!$A986,NoSettings!$A:$A,0))</f>
        <v>0</v>
      </c>
      <c r="K986">
        <f>INDEX(GWP!$C$2:$C$13,MATCH(EPS!I986,GWP!$B$2:$B$13,0))</f>
        <v>0</v>
      </c>
      <c r="L986" s="4">
        <f t="shared" si="31"/>
        <v>0</v>
      </c>
    </row>
    <row r="987" spans="1:12" hidden="1">
      <c r="A987" t="s">
        <v>1005</v>
      </c>
      <c r="B987" t="s">
        <v>1</v>
      </c>
      <c r="C987" t="s">
        <v>1719</v>
      </c>
      <c r="D987" t="s">
        <v>1705</v>
      </c>
      <c r="E987" t="s">
        <v>1703</v>
      </c>
      <c r="F987" t="s">
        <v>1747</v>
      </c>
      <c r="H987" t="str">
        <f>INDEX('Vensim Variables'!$B:$B,MATCH(EPS!$B987,'Vensim Variables'!$A:$A,0))</f>
        <v>g pollutant</v>
      </c>
      <c r="I987" t="str">
        <f t="shared" si="30"/>
        <v>VOC</v>
      </c>
      <c r="J987">
        <f>INDEX(NoSettings!$C:$C,MATCH(EPS!$A987,NoSettings!$A:$A,0))</f>
        <v>0</v>
      </c>
      <c r="K987">
        <f>INDEX(GWP!$C$2:$C$13,MATCH(EPS!I987,GWP!$B$2:$B$13,0))</f>
        <v>0</v>
      </c>
      <c r="L987" s="4">
        <f t="shared" si="31"/>
        <v>0</v>
      </c>
    </row>
    <row r="988" spans="1:12" hidden="1">
      <c r="A988" t="s">
        <v>1006</v>
      </c>
      <c r="B988" t="s">
        <v>1</v>
      </c>
      <c r="C988" t="s">
        <v>1719</v>
      </c>
      <c r="D988" t="s">
        <v>1705</v>
      </c>
      <c r="E988" t="s">
        <v>1703</v>
      </c>
      <c r="F988" t="s">
        <v>1748</v>
      </c>
      <c r="H988" t="str">
        <f>INDEX('Vensim Variables'!$B:$B,MATCH(EPS!$B988,'Vensim Variables'!$A:$A,0))</f>
        <v>g pollutant</v>
      </c>
      <c r="I988" t="str">
        <f t="shared" si="30"/>
        <v>VOC</v>
      </c>
      <c r="J988">
        <f>INDEX(NoSettings!$C:$C,MATCH(EPS!$A988,NoSettings!$A:$A,0))</f>
        <v>0</v>
      </c>
      <c r="K988">
        <f>INDEX(GWP!$C$2:$C$13,MATCH(EPS!I988,GWP!$B$2:$B$13,0))</f>
        <v>0</v>
      </c>
      <c r="L988" s="4">
        <f t="shared" si="31"/>
        <v>0</v>
      </c>
    </row>
    <row r="989" spans="1:12" hidden="1">
      <c r="A989" t="s">
        <v>1007</v>
      </c>
      <c r="B989" t="s">
        <v>1</v>
      </c>
      <c r="C989" t="s">
        <v>1719</v>
      </c>
      <c r="D989" t="s">
        <v>1705</v>
      </c>
      <c r="E989" t="s">
        <v>1703</v>
      </c>
      <c r="F989" t="s">
        <v>1749</v>
      </c>
      <c r="H989" t="str">
        <f>INDEX('Vensim Variables'!$B:$B,MATCH(EPS!$B989,'Vensim Variables'!$A:$A,0))</f>
        <v>g pollutant</v>
      </c>
      <c r="I989" t="str">
        <f t="shared" si="30"/>
        <v>VOC</v>
      </c>
      <c r="J989">
        <f>INDEX(NoSettings!$C:$C,MATCH(EPS!$A989,NoSettings!$A:$A,0))</f>
        <v>0</v>
      </c>
      <c r="K989">
        <f>INDEX(GWP!$C$2:$C$13,MATCH(EPS!I989,GWP!$B$2:$B$13,0))</f>
        <v>0</v>
      </c>
      <c r="L989" s="4">
        <f t="shared" si="31"/>
        <v>0</v>
      </c>
    </row>
    <row r="990" spans="1:12" hidden="1">
      <c r="A990" t="s">
        <v>1008</v>
      </c>
      <c r="B990" t="s">
        <v>1</v>
      </c>
      <c r="C990" t="s">
        <v>1719</v>
      </c>
      <c r="D990" t="s">
        <v>1705</v>
      </c>
      <c r="E990" t="s">
        <v>1703</v>
      </c>
      <c r="F990" t="s">
        <v>1750</v>
      </c>
      <c r="H990" t="str">
        <f>INDEX('Vensim Variables'!$B:$B,MATCH(EPS!$B990,'Vensim Variables'!$A:$A,0))</f>
        <v>g pollutant</v>
      </c>
      <c r="I990" t="str">
        <f t="shared" si="30"/>
        <v>VOC</v>
      </c>
      <c r="J990">
        <f>INDEX(NoSettings!$C:$C,MATCH(EPS!$A990,NoSettings!$A:$A,0))</f>
        <v>0</v>
      </c>
      <c r="K990">
        <f>INDEX(GWP!$C$2:$C$13,MATCH(EPS!I990,GWP!$B$2:$B$13,0))</f>
        <v>0</v>
      </c>
      <c r="L990" s="4">
        <f t="shared" si="31"/>
        <v>0</v>
      </c>
    </row>
    <row r="991" spans="1:12" hidden="1">
      <c r="A991" t="s">
        <v>1009</v>
      </c>
      <c r="B991" t="s">
        <v>1</v>
      </c>
      <c r="C991" t="s">
        <v>1719</v>
      </c>
      <c r="D991" t="s">
        <v>1705</v>
      </c>
      <c r="E991" t="s">
        <v>1703</v>
      </c>
      <c r="F991" t="s">
        <v>1751</v>
      </c>
      <c r="H991" t="str">
        <f>INDEX('Vensim Variables'!$B:$B,MATCH(EPS!$B991,'Vensim Variables'!$A:$A,0))</f>
        <v>g pollutant</v>
      </c>
      <c r="I991" t="str">
        <f t="shared" si="30"/>
        <v>VOC</v>
      </c>
      <c r="J991">
        <f>INDEX(NoSettings!$C:$C,MATCH(EPS!$A991,NoSettings!$A:$A,0))</f>
        <v>0</v>
      </c>
      <c r="K991">
        <f>INDEX(GWP!$C$2:$C$13,MATCH(EPS!I991,GWP!$B$2:$B$13,0))</f>
        <v>0</v>
      </c>
      <c r="L991" s="4">
        <f t="shared" si="31"/>
        <v>0</v>
      </c>
    </row>
    <row r="992" spans="1:12" hidden="1">
      <c r="A992" t="s">
        <v>1010</v>
      </c>
      <c r="B992" t="s">
        <v>1</v>
      </c>
      <c r="C992" t="s">
        <v>1719</v>
      </c>
      <c r="D992" t="s">
        <v>1705</v>
      </c>
      <c r="E992" t="s">
        <v>1704</v>
      </c>
      <c r="F992" t="s">
        <v>1742</v>
      </c>
      <c r="H992" t="str">
        <f>INDEX('Vensim Variables'!$B:$B,MATCH(EPS!$B992,'Vensim Variables'!$A:$A,0))</f>
        <v>g pollutant</v>
      </c>
      <c r="I992" t="str">
        <f t="shared" si="30"/>
        <v>VOC</v>
      </c>
      <c r="J992">
        <f>INDEX(NoSettings!$C:$C,MATCH(EPS!$A992,NoSettings!$A:$A,0))</f>
        <v>0</v>
      </c>
      <c r="K992">
        <f>INDEX(GWP!$C$2:$C$13,MATCH(EPS!I992,GWP!$B$2:$B$13,0))</f>
        <v>0</v>
      </c>
      <c r="L992" s="4">
        <f t="shared" si="31"/>
        <v>0</v>
      </c>
    </row>
    <row r="993" spans="1:12" hidden="1">
      <c r="A993" t="s">
        <v>1011</v>
      </c>
      <c r="B993" t="s">
        <v>1</v>
      </c>
      <c r="C993" t="s">
        <v>1719</v>
      </c>
      <c r="D993" t="s">
        <v>1705</v>
      </c>
      <c r="E993" t="s">
        <v>1704</v>
      </c>
      <c r="F993" t="s">
        <v>1743</v>
      </c>
      <c r="H993" t="str">
        <f>INDEX('Vensim Variables'!$B:$B,MATCH(EPS!$B993,'Vensim Variables'!$A:$A,0))</f>
        <v>g pollutant</v>
      </c>
      <c r="I993" t="str">
        <f t="shared" si="30"/>
        <v>VOC</v>
      </c>
      <c r="J993">
        <f>INDEX(NoSettings!$C:$C,MATCH(EPS!$A993,NoSettings!$A:$A,0))</f>
        <v>0</v>
      </c>
      <c r="K993">
        <f>INDEX(GWP!$C$2:$C$13,MATCH(EPS!I993,GWP!$B$2:$B$13,0))</f>
        <v>0</v>
      </c>
      <c r="L993" s="4">
        <f t="shared" si="31"/>
        <v>0</v>
      </c>
    </row>
    <row r="994" spans="1:12" hidden="1">
      <c r="A994" t="s">
        <v>1012</v>
      </c>
      <c r="B994" t="s">
        <v>1</v>
      </c>
      <c r="C994" t="s">
        <v>1719</v>
      </c>
      <c r="D994" t="s">
        <v>1705</v>
      </c>
      <c r="E994" t="s">
        <v>1704</v>
      </c>
      <c r="F994" t="s">
        <v>1744</v>
      </c>
      <c r="H994" t="str">
        <f>INDEX('Vensim Variables'!$B:$B,MATCH(EPS!$B994,'Vensim Variables'!$A:$A,0))</f>
        <v>g pollutant</v>
      </c>
      <c r="I994" t="str">
        <f t="shared" si="30"/>
        <v>VOC</v>
      </c>
      <c r="J994">
        <f>INDEX(NoSettings!$C:$C,MATCH(EPS!$A994,NoSettings!$A:$A,0))</f>
        <v>0</v>
      </c>
      <c r="K994">
        <f>INDEX(GWP!$C$2:$C$13,MATCH(EPS!I994,GWP!$B$2:$B$13,0))</f>
        <v>0</v>
      </c>
      <c r="L994" s="4">
        <f t="shared" si="31"/>
        <v>0</v>
      </c>
    </row>
    <row r="995" spans="1:12" hidden="1">
      <c r="A995" t="s">
        <v>1013</v>
      </c>
      <c r="B995" t="s">
        <v>1</v>
      </c>
      <c r="C995" t="s">
        <v>1719</v>
      </c>
      <c r="D995" t="s">
        <v>1705</v>
      </c>
      <c r="E995" t="s">
        <v>1704</v>
      </c>
      <c r="F995" t="s">
        <v>1745</v>
      </c>
      <c r="H995" t="str">
        <f>INDEX('Vensim Variables'!$B:$B,MATCH(EPS!$B995,'Vensim Variables'!$A:$A,0))</f>
        <v>g pollutant</v>
      </c>
      <c r="I995" t="str">
        <f t="shared" si="30"/>
        <v>VOC</v>
      </c>
      <c r="J995">
        <f>INDEX(NoSettings!$C:$C,MATCH(EPS!$A995,NoSettings!$A:$A,0))</f>
        <v>984602000</v>
      </c>
      <c r="K995">
        <f>INDEX(GWP!$C$2:$C$13,MATCH(EPS!I995,GWP!$B$2:$B$13,0))</f>
        <v>0</v>
      </c>
      <c r="L995" s="4">
        <f t="shared" si="31"/>
        <v>0</v>
      </c>
    </row>
    <row r="996" spans="1:12" hidden="1">
      <c r="A996" t="s">
        <v>1014</v>
      </c>
      <c r="B996" t="s">
        <v>1</v>
      </c>
      <c r="C996" t="s">
        <v>1719</v>
      </c>
      <c r="D996" t="s">
        <v>1705</v>
      </c>
      <c r="E996" t="s">
        <v>1704</v>
      </c>
      <c r="F996" t="s">
        <v>1746</v>
      </c>
      <c r="H996" t="str">
        <f>INDEX('Vensim Variables'!$B:$B,MATCH(EPS!$B996,'Vensim Variables'!$A:$A,0))</f>
        <v>g pollutant</v>
      </c>
      <c r="I996" t="str">
        <f t="shared" si="30"/>
        <v>VOC</v>
      </c>
      <c r="J996">
        <f>INDEX(NoSettings!$C:$C,MATCH(EPS!$A996,NoSettings!$A:$A,0))</f>
        <v>0</v>
      </c>
      <c r="K996">
        <f>INDEX(GWP!$C$2:$C$13,MATCH(EPS!I996,GWP!$B$2:$B$13,0))</f>
        <v>0</v>
      </c>
      <c r="L996" s="4">
        <f t="shared" si="31"/>
        <v>0</v>
      </c>
    </row>
    <row r="997" spans="1:12" hidden="1">
      <c r="A997" t="s">
        <v>1015</v>
      </c>
      <c r="B997" t="s">
        <v>1</v>
      </c>
      <c r="C997" t="s">
        <v>1719</v>
      </c>
      <c r="D997" t="s">
        <v>1705</v>
      </c>
      <c r="E997" t="s">
        <v>1704</v>
      </c>
      <c r="F997" t="s">
        <v>1747</v>
      </c>
      <c r="H997" t="str">
        <f>INDEX('Vensim Variables'!$B:$B,MATCH(EPS!$B997,'Vensim Variables'!$A:$A,0))</f>
        <v>g pollutant</v>
      </c>
      <c r="I997" t="str">
        <f t="shared" si="30"/>
        <v>VOC</v>
      </c>
      <c r="J997">
        <f>INDEX(NoSettings!$C:$C,MATCH(EPS!$A997,NoSettings!$A:$A,0))</f>
        <v>0</v>
      </c>
      <c r="K997">
        <f>INDEX(GWP!$C$2:$C$13,MATCH(EPS!I997,GWP!$B$2:$B$13,0))</f>
        <v>0</v>
      </c>
      <c r="L997" s="4">
        <f t="shared" si="31"/>
        <v>0</v>
      </c>
    </row>
    <row r="998" spans="1:12" hidden="1">
      <c r="A998" t="s">
        <v>1016</v>
      </c>
      <c r="B998" t="s">
        <v>1</v>
      </c>
      <c r="C998" t="s">
        <v>1719</v>
      </c>
      <c r="D998" t="s">
        <v>1705</v>
      </c>
      <c r="E998" t="s">
        <v>1704</v>
      </c>
      <c r="F998" t="s">
        <v>1748</v>
      </c>
      <c r="H998" t="str">
        <f>INDEX('Vensim Variables'!$B:$B,MATCH(EPS!$B998,'Vensim Variables'!$A:$A,0))</f>
        <v>g pollutant</v>
      </c>
      <c r="I998" t="str">
        <f t="shared" si="30"/>
        <v>VOC</v>
      </c>
      <c r="J998">
        <f>INDEX(NoSettings!$C:$C,MATCH(EPS!$A998,NoSettings!$A:$A,0))</f>
        <v>0</v>
      </c>
      <c r="K998">
        <f>INDEX(GWP!$C$2:$C$13,MATCH(EPS!I998,GWP!$B$2:$B$13,0))</f>
        <v>0</v>
      </c>
      <c r="L998" s="4">
        <f t="shared" si="31"/>
        <v>0</v>
      </c>
    </row>
    <row r="999" spans="1:12" hidden="1">
      <c r="A999" t="s">
        <v>1017</v>
      </c>
      <c r="B999" t="s">
        <v>1</v>
      </c>
      <c r="C999" t="s">
        <v>1719</v>
      </c>
      <c r="D999" t="s">
        <v>1705</v>
      </c>
      <c r="E999" t="s">
        <v>1704</v>
      </c>
      <c r="F999" t="s">
        <v>1749</v>
      </c>
      <c r="H999" t="str">
        <f>INDEX('Vensim Variables'!$B:$B,MATCH(EPS!$B999,'Vensim Variables'!$A:$A,0))</f>
        <v>g pollutant</v>
      </c>
      <c r="I999" t="str">
        <f t="shared" si="30"/>
        <v>VOC</v>
      </c>
      <c r="J999">
        <f>INDEX(NoSettings!$C:$C,MATCH(EPS!$A999,NoSettings!$A:$A,0))</f>
        <v>2911720000</v>
      </c>
      <c r="K999">
        <f>INDEX(GWP!$C$2:$C$13,MATCH(EPS!I999,GWP!$B$2:$B$13,0))</f>
        <v>0</v>
      </c>
      <c r="L999" s="4">
        <f t="shared" si="31"/>
        <v>0</v>
      </c>
    </row>
    <row r="1000" spans="1:12" hidden="1">
      <c r="A1000" t="s">
        <v>1018</v>
      </c>
      <c r="B1000" t="s">
        <v>1</v>
      </c>
      <c r="C1000" t="s">
        <v>1719</v>
      </c>
      <c r="D1000" t="s">
        <v>1705</v>
      </c>
      <c r="E1000" t="s">
        <v>1704</v>
      </c>
      <c r="F1000" t="s">
        <v>1750</v>
      </c>
      <c r="H1000" t="str">
        <f>INDEX('Vensim Variables'!$B:$B,MATCH(EPS!$B1000,'Vensim Variables'!$A:$A,0))</f>
        <v>g pollutant</v>
      </c>
      <c r="I1000" t="str">
        <f t="shared" si="30"/>
        <v>VOC</v>
      </c>
      <c r="J1000">
        <f>INDEX(NoSettings!$C:$C,MATCH(EPS!$A1000,NoSettings!$A:$A,0))</f>
        <v>0</v>
      </c>
      <c r="K1000">
        <f>INDEX(GWP!$C$2:$C$13,MATCH(EPS!I1000,GWP!$B$2:$B$13,0))</f>
        <v>0</v>
      </c>
      <c r="L1000" s="4">
        <f t="shared" si="31"/>
        <v>0</v>
      </c>
    </row>
    <row r="1001" spans="1:12" hidden="1">
      <c r="A1001" t="s">
        <v>1019</v>
      </c>
      <c r="B1001" t="s">
        <v>1</v>
      </c>
      <c r="C1001" t="s">
        <v>1719</v>
      </c>
      <c r="D1001" t="s">
        <v>1705</v>
      </c>
      <c r="E1001" t="s">
        <v>1704</v>
      </c>
      <c r="F1001" t="s">
        <v>1751</v>
      </c>
      <c r="H1001" t="str">
        <f>INDEX('Vensim Variables'!$B:$B,MATCH(EPS!$B1001,'Vensim Variables'!$A:$A,0))</f>
        <v>g pollutant</v>
      </c>
      <c r="I1001" t="str">
        <f t="shared" si="30"/>
        <v>VOC</v>
      </c>
      <c r="J1001">
        <f>INDEX(NoSettings!$C:$C,MATCH(EPS!$A1001,NoSettings!$A:$A,0))</f>
        <v>0</v>
      </c>
      <c r="K1001">
        <f>INDEX(GWP!$C$2:$C$13,MATCH(EPS!I1001,GWP!$B$2:$B$13,0))</f>
        <v>0</v>
      </c>
      <c r="L1001" s="4">
        <f t="shared" si="31"/>
        <v>0</v>
      </c>
    </row>
    <row r="1002" spans="1:12" hidden="1">
      <c r="A1002" t="s">
        <v>1020</v>
      </c>
      <c r="B1002" t="s">
        <v>1</v>
      </c>
      <c r="C1002" t="s">
        <v>1719</v>
      </c>
      <c r="D1002" t="s">
        <v>1706</v>
      </c>
      <c r="E1002" t="s">
        <v>1703</v>
      </c>
      <c r="F1002" t="s">
        <v>1742</v>
      </c>
      <c r="H1002" t="str">
        <f>INDEX('Vensim Variables'!$B:$B,MATCH(EPS!$B1002,'Vensim Variables'!$A:$A,0))</f>
        <v>g pollutant</v>
      </c>
      <c r="I1002" t="str">
        <f t="shared" si="30"/>
        <v>CO</v>
      </c>
      <c r="J1002">
        <f>INDEX(NoSettings!$C:$C,MATCH(EPS!$A1002,NoSettings!$A:$A,0))</f>
        <v>0</v>
      </c>
      <c r="K1002">
        <f>INDEX(GWP!$C$2:$C$13,MATCH(EPS!I1002,GWP!$B$2:$B$13,0))</f>
        <v>0</v>
      </c>
      <c r="L1002" s="4">
        <f t="shared" si="31"/>
        <v>0</v>
      </c>
    </row>
    <row r="1003" spans="1:12" hidden="1">
      <c r="A1003" t="s">
        <v>1021</v>
      </c>
      <c r="B1003" t="s">
        <v>1</v>
      </c>
      <c r="C1003" t="s">
        <v>1719</v>
      </c>
      <c r="D1003" t="s">
        <v>1706</v>
      </c>
      <c r="E1003" t="s">
        <v>1703</v>
      </c>
      <c r="F1003" t="s">
        <v>1743</v>
      </c>
      <c r="H1003" t="str">
        <f>INDEX('Vensim Variables'!$B:$B,MATCH(EPS!$B1003,'Vensim Variables'!$A:$A,0))</f>
        <v>g pollutant</v>
      </c>
      <c r="I1003" t="str">
        <f t="shared" si="30"/>
        <v>CO</v>
      </c>
      <c r="J1003">
        <f>INDEX(NoSettings!$C:$C,MATCH(EPS!$A1003,NoSettings!$A:$A,0))</f>
        <v>0</v>
      </c>
      <c r="K1003">
        <f>INDEX(GWP!$C$2:$C$13,MATCH(EPS!I1003,GWP!$B$2:$B$13,0))</f>
        <v>0</v>
      </c>
      <c r="L1003" s="4">
        <f t="shared" si="31"/>
        <v>0</v>
      </c>
    </row>
    <row r="1004" spans="1:12" hidden="1">
      <c r="A1004" t="s">
        <v>1022</v>
      </c>
      <c r="B1004" t="s">
        <v>1</v>
      </c>
      <c r="C1004" t="s">
        <v>1719</v>
      </c>
      <c r="D1004" t="s">
        <v>1706</v>
      </c>
      <c r="E1004" t="s">
        <v>1703</v>
      </c>
      <c r="F1004" t="s">
        <v>1744</v>
      </c>
      <c r="H1004" t="str">
        <f>INDEX('Vensim Variables'!$B:$B,MATCH(EPS!$B1004,'Vensim Variables'!$A:$A,0))</f>
        <v>g pollutant</v>
      </c>
      <c r="I1004" t="str">
        <f t="shared" si="30"/>
        <v>CO</v>
      </c>
      <c r="J1004">
        <f>INDEX(NoSettings!$C:$C,MATCH(EPS!$A1004,NoSettings!$A:$A,0))</f>
        <v>92968000000</v>
      </c>
      <c r="K1004">
        <f>INDEX(GWP!$C$2:$C$13,MATCH(EPS!I1004,GWP!$B$2:$B$13,0))</f>
        <v>0</v>
      </c>
      <c r="L1004" s="4">
        <f t="shared" si="31"/>
        <v>0</v>
      </c>
    </row>
    <row r="1005" spans="1:12" hidden="1">
      <c r="A1005" t="s">
        <v>1023</v>
      </c>
      <c r="B1005" t="s">
        <v>1</v>
      </c>
      <c r="C1005" t="s">
        <v>1719</v>
      </c>
      <c r="D1005" t="s">
        <v>1706</v>
      </c>
      <c r="E1005" t="s">
        <v>1703</v>
      </c>
      <c r="F1005" t="s">
        <v>1745</v>
      </c>
      <c r="H1005" t="str">
        <f>INDEX('Vensim Variables'!$B:$B,MATCH(EPS!$B1005,'Vensim Variables'!$A:$A,0))</f>
        <v>g pollutant</v>
      </c>
      <c r="I1005" t="str">
        <f t="shared" si="30"/>
        <v>CO</v>
      </c>
      <c r="J1005">
        <f>INDEX(NoSettings!$C:$C,MATCH(EPS!$A1005,NoSettings!$A:$A,0))</f>
        <v>1310880000</v>
      </c>
      <c r="K1005">
        <f>INDEX(GWP!$C$2:$C$13,MATCH(EPS!I1005,GWP!$B$2:$B$13,0))</f>
        <v>0</v>
      </c>
      <c r="L1005" s="4">
        <f t="shared" si="31"/>
        <v>0</v>
      </c>
    </row>
    <row r="1006" spans="1:12" hidden="1">
      <c r="A1006" t="s">
        <v>1024</v>
      </c>
      <c r="B1006" t="s">
        <v>1</v>
      </c>
      <c r="C1006" t="s">
        <v>1719</v>
      </c>
      <c r="D1006" t="s">
        <v>1706</v>
      </c>
      <c r="E1006" t="s">
        <v>1703</v>
      </c>
      <c r="F1006" t="s">
        <v>1746</v>
      </c>
      <c r="H1006" t="str">
        <f>INDEX('Vensim Variables'!$B:$B,MATCH(EPS!$B1006,'Vensim Variables'!$A:$A,0))</f>
        <v>g pollutant</v>
      </c>
      <c r="I1006" t="str">
        <f t="shared" si="30"/>
        <v>CO</v>
      </c>
      <c r="J1006">
        <f>INDEX(NoSettings!$C:$C,MATCH(EPS!$A1006,NoSettings!$A:$A,0))</f>
        <v>0</v>
      </c>
      <c r="K1006">
        <f>INDEX(GWP!$C$2:$C$13,MATCH(EPS!I1006,GWP!$B$2:$B$13,0))</f>
        <v>0</v>
      </c>
      <c r="L1006" s="4">
        <f t="shared" si="31"/>
        <v>0</v>
      </c>
    </row>
    <row r="1007" spans="1:12" hidden="1">
      <c r="A1007" t="s">
        <v>1025</v>
      </c>
      <c r="B1007" t="s">
        <v>1</v>
      </c>
      <c r="C1007" t="s">
        <v>1719</v>
      </c>
      <c r="D1007" t="s">
        <v>1706</v>
      </c>
      <c r="E1007" t="s">
        <v>1703</v>
      </c>
      <c r="F1007" t="s">
        <v>1747</v>
      </c>
      <c r="H1007" t="str">
        <f>INDEX('Vensim Variables'!$B:$B,MATCH(EPS!$B1007,'Vensim Variables'!$A:$A,0))</f>
        <v>g pollutant</v>
      </c>
      <c r="I1007" t="str">
        <f t="shared" si="30"/>
        <v>CO</v>
      </c>
      <c r="J1007">
        <f>INDEX(NoSettings!$C:$C,MATCH(EPS!$A1007,NoSettings!$A:$A,0))</f>
        <v>0</v>
      </c>
      <c r="K1007">
        <f>INDEX(GWP!$C$2:$C$13,MATCH(EPS!I1007,GWP!$B$2:$B$13,0))</f>
        <v>0</v>
      </c>
      <c r="L1007" s="4">
        <f t="shared" si="31"/>
        <v>0</v>
      </c>
    </row>
    <row r="1008" spans="1:12" hidden="1">
      <c r="A1008" t="s">
        <v>1026</v>
      </c>
      <c r="B1008" t="s">
        <v>1</v>
      </c>
      <c r="C1008" t="s">
        <v>1719</v>
      </c>
      <c r="D1008" t="s">
        <v>1706</v>
      </c>
      <c r="E1008" t="s">
        <v>1703</v>
      </c>
      <c r="F1008" t="s">
        <v>1748</v>
      </c>
      <c r="H1008" t="str">
        <f>INDEX('Vensim Variables'!$B:$B,MATCH(EPS!$B1008,'Vensim Variables'!$A:$A,0))</f>
        <v>g pollutant</v>
      </c>
      <c r="I1008" t="str">
        <f t="shared" si="30"/>
        <v>CO</v>
      </c>
      <c r="J1008">
        <f>INDEX(NoSettings!$C:$C,MATCH(EPS!$A1008,NoSettings!$A:$A,0))</f>
        <v>0</v>
      </c>
      <c r="K1008">
        <f>INDEX(GWP!$C$2:$C$13,MATCH(EPS!I1008,GWP!$B$2:$B$13,0))</f>
        <v>0</v>
      </c>
      <c r="L1008" s="4">
        <f t="shared" si="31"/>
        <v>0</v>
      </c>
    </row>
    <row r="1009" spans="1:12" hidden="1">
      <c r="A1009" t="s">
        <v>1027</v>
      </c>
      <c r="B1009" t="s">
        <v>1</v>
      </c>
      <c r="C1009" t="s">
        <v>1719</v>
      </c>
      <c r="D1009" t="s">
        <v>1706</v>
      </c>
      <c r="E1009" t="s">
        <v>1703</v>
      </c>
      <c r="F1009" t="s">
        <v>1749</v>
      </c>
      <c r="H1009" t="str">
        <f>INDEX('Vensim Variables'!$B:$B,MATCH(EPS!$B1009,'Vensim Variables'!$A:$A,0))</f>
        <v>g pollutant</v>
      </c>
      <c r="I1009" t="str">
        <f t="shared" si="30"/>
        <v>CO</v>
      </c>
      <c r="J1009">
        <f>INDEX(NoSettings!$C:$C,MATCH(EPS!$A1009,NoSettings!$A:$A,0))</f>
        <v>0</v>
      </c>
      <c r="K1009">
        <f>INDEX(GWP!$C$2:$C$13,MATCH(EPS!I1009,GWP!$B$2:$B$13,0))</f>
        <v>0</v>
      </c>
      <c r="L1009" s="4">
        <f t="shared" si="31"/>
        <v>0</v>
      </c>
    </row>
    <row r="1010" spans="1:12" hidden="1">
      <c r="A1010" t="s">
        <v>1028</v>
      </c>
      <c r="B1010" t="s">
        <v>1</v>
      </c>
      <c r="C1010" t="s">
        <v>1719</v>
      </c>
      <c r="D1010" t="s">
        <v>1706</v>
      </c>
      <c r="E1010" t="s">
        <v>1703</v>
      </c>
      <c r="F1010" t="s">
        <v>1750</v>
      </c>
      <c r="H1010" t="str">
        <f>INDEX('Vensim Variables'!$B:$B,MATCH(EPS!$B1010,'Vensim Variables'!$A:$A,0))</f>
        <v>g pollutant</v>
      </c>
      <c r="I1010" t="str">
        <f t="shared" si="30"/>
        <v>CO</v>
      </c>
      <c r="J1010">
        <f>INDEX(NoSettings!$C:$C,MATCH(EPS!$A1010,NoSettings!$A:$A,0))</f>
        <v>0</v>
      </c>
      <c r="K1010">
        <f>INDEX(GWP!$C$2:$C$13,MATCH(EPS!I1010,GWP!$B$2:$B$13,0))</f>
        <v>0</v>
      </c>
      <c r="L1010" s="4">
        <f t="shared" si="31"/>
        <v>0</v>
      </c>
    </row>
    <row r="1011" spans="1:12" hidden="1">
      <c r="A1011" t="s">
        <v>1029</v>
      </c>
      <c r="B1011" t="s">
        <v>1</v>
      </c>
      <c r="C1011" t="s">
        <v>1719</v>
      </c>
      <c r="D1011" t="s">
        <v>1706</v>
      </c>
      <c r="E1011" t="s">
        <v>1703</v>
      </c>
      <c r="F1011" t="s">
        <v>1751</v>
      </c>
      <c r="H1011" t="str">
        <f>INDEX('Vensim Variables'!$B:$B,MATCH(EPS!$B1011,'Vensim Variables'!$A:$A,0))</f>
        <v>g pollutant</v>
      </c>
      <c r="I1011" t="str">
        <f t="shared" si="30"/>
        <v>CO</v>
      </c>
      <c r="J1011">
        <f>INDEX(NoSettings!$C:$C,MATCH(EPS!$A1011,NoSettings!$A:$A,0))</f>
        <v>0</v>
      </c>
      <c r="K1011">
        <f>INDEX(GWP!$C$2:$C$13,MATCH(EPS!I1011,GWP!$B$2:$B$13,0))</f>
        <v>0</v>
      </c>
      <c r="L1011" s="4">
        <f t="shared" si="31"/>
        <v>0</v>
      </c>
    </row>
    <row r="1012" spans="1:12" hidden="1">
      <c r="A1012" t="s">
        <v>1030</v>
      </c>
      <c r="B1012" t="s">
        <v>1</v>
      </c>
      <c r="C1012" t="s">
        <v>1719</v>
      </c>
      <c r="D1012" t="s">
        <v>1706</v>
      </c>
      <c r="E1012" t="s">
        <v>1704</v>
      </c>
      <c r="F1012" t="s">
        <v>1742</v>
      </c>
      <c r="H1012" t="str">
        <f>INDEX('Vensim Variables'!$B:$B,MATCH(EPS!$B1012,'Vensim Variables'!$A:$A,0))</f>
        <v>g pollutant</v>
      </c>
      <c r="I1012" t="str">
        <f t="shared" si="30"/>
        <v>CO</v>
      </c>
      <c r="J1012">
        <f>INDEX(NoSettings!$C:$C,MATCH(EPS!$A1012,NoSettings!$A:$A,0))</f>
        <v>0</v>
      </c>
      <c r="K1012">
        <f>INDEX(GWP!$C$2:$C$13,MATCH(EPS!I1012,GWP!$B$2:$B$13,0))</f>
        <v>0</v>
      </c>
      <c r="L1012" s="4">
        <f t="shared" si="31"/>
        <v>0</v>
      </c>
    </row>
    <row r="1013" spans="1:12" hidden="1">
      <c r="A1013" t="s">
        <v>1031</v>
      </c>
      <c r="B1013" t="s">
        <v>1</v>
      </c>
      <c r="C1013" t="s">
        <v>1719</v>
      </c>
      <c r="D1013" t="s">
        <v>1706</v>
      </c>
      <c r="E1013" t="s">
        <v>1704</v>
      </c>
      <c r="F1013" t="s">
        <v>1743</v>
      </c>
      <c r="H1013" t="str">
        <f>INDEX('Vensim Variables'!$B:$B,MATCH(EPS!$B1013,'Vensim Variables'!$A:$A,0))</f>
        <v>g pollutant</v>
      </c>
      <c r="I1013" t="str">
        <f t="shared" si="30"/>
        <v>CO</v>
      </c>
      <c r="J1013">
        <f>INDEX(NoSettings!$C:$C,MATCH(EPS!$A1013,NoSettings!$A:$A,0))</f>
        <v>0</v>
      </c>
      <c r="K1013">
        <f>INDEX(GWP!$C$2:$C$13,MATCH(EPS!I1013,GWP!$B$2:$B$13,0))</f>
        <v>0</v>
      </c>
      <c r="L1013" s="4">
        <f t="shared" si="31"/>
        <v>0</v>
      </c>
    </row>
    <row r="1014" spans="1:12" hidden="1">
      <c r="A1014" t="s">
        <v>1032</v>
      </c>
      <c r="B1014" t="s">
        <v>1</v>
      </c>
      <c r="C1014" t="s">
        <v>1719</v>
      </c>
      <c r="D1014" t="s">
        <v>1706</v>
      </c>
      <c r="E1014" t="s">
        <v>1704</v>
      </c>
      <c r="F1014" t="s">
        <v>1744</v>
      </c>
      <c r="H1014" t="str">
        <f>INDEX('Vensim Variables'!$B:$B,MATCH(EPS!$B1014,'Vensim Variables'!$A:$A,0))</f>
        <v>g pollutant</v>
      </c>
      <c r="I1014" t="str">
        <f t="shared" si="30"/>
        <v>CO</v>
      </c>
      <c r="J1014">
        <f>INDEX(NoSettings!$C:$C,MATCH(EPS!$A1014,NoSettings!$A:$A,0))</f>
        <v>0</v>
      </c>
      <c r="K1014">
        <f>INDEX(GWP!$C$2:$C$13,MATCH(EPS!I1014,GWP!$B$2:$B$13,0))</f>
        <v>0</v>
      </c>
      <c r="L1014" s="4">
        <f t="shared" si="31"/>
        <v>0</v>
      </c>
    </row>
    <row r="1015" spans="1:12" hidden="1">
      <c r="A1015" t="s">
        <v>1033</v>
      </c>
      <c r="B1015" t="s">
        <v>1</v>
      </c>
      <c r="C1015" t="s">
        <v>1719</v>
      </c>
      <c r="D1015" t="s">
        <v>1706</v>
      </c>
      <c r="E1015" t="s">
        <v>1704</v>
      </c>
      <c r="F1015" t="s">
        <v>1745</v>
      </c>
      <c r="H1015" t="str">
        <f>INDEX('Vensim Variables'!$B:$B,MATCH(EPS!$B1015,'Vensim Variables'!$A:$A,0))</f>
        <v>g pollutant</v>
      </c>
      <c r="I1015" t="str">
        <f t="shared" si="30"/>
        <v>CO</v>
      </c>
      <c r="J1015">
        <f>INDEX(NoSettings!$C:$C,MATCH(EPS!$A1015,NoSettings!$A:$A,0))</f>
        <v>3259120000</v>
      </c>
      <c r="K1015">
        <f>INDEX(GWP!$C$2:$C$13,MATCH(EPS!I1015,GWP!$B$2:$B$13,0))</f>
        <v>0</v>
      </c>
      <c r="L1015" s="4">
        <f t="shared" si="31"/>
        <v>0</v>
      </c>
    </row>
    <row r="1016" spans="1:12" hidden="1">
      <c r="A1016" t="s">
        <v>1034</v>
      </c>
      <c r="B1016" t="s">
        <v>1</v>
      </c>
      <c r="C1016" t="s">
        <v>1719</v>
      </c>
      <c r="D1016" t="s">
        <v>1706</v>
      </c>
      <c r="E1016" t="s">
        <v>1704</v>
      </c>
      <c r="F1016" t="s">
        <v>1746</v>
      </c>
      <c r="H1016" t="str">
        <f>INDEX('Vensim Variables'!$B:$B,MATCH(EPS!$B1016,'Vensim Variables'!$A:$A,0))</f>
        <v>g pollutant</v>
      </c>
      <c r="I1016" t="str">
        <f t="shared" si="30"/>
        <v>CO</v>
      </c>
      <c r="J1016">
        <f>INDEX(NoSettings!$C:$C,MATCH(EPS!$A1016,NoSettings!$A:$A,0))</f>
        <v>0</v>
      </c>
      <c r="K1016">
        <f>INDEX(GWP!$C$2:$C$13,MATCH(EPS!I1016,GWP!$B$2:$B$13,0))</f>
        <v>0</v>
      </c>
      <c r="L1016" s="4">
        <f t="shared" si="31"/>
        <v>0</v>
      </c>
    </row>
    <row r="1017" spans="1:12" hidden="1">
      <c r="A1017" t="s">
        <v>1035</v>
      </c>
      <c r="B1017" t="s">
        <v>1</v>
      </c>
      <c r="C1017" t="s">
        <v>1719</v>
      </c>
      <c r="D1017" t="s">
        <v>1706</v>
      </c>
      <c r="E1017" t="s">
        <v>1704</v>
      </c>
      <c r="F1017" t="s">
        <v>1747</v>
      </c>
      <c r="H1017" t="str">
        <f>INDEX('Vensim Variables'!$B:$B,MATCH(EPS!$B1017,'Vensim Variables'!$A:$A,0))</f>
        <v>g pollutant</v>
      </c>
      <c r="I1017" t="str">
        <f t="shared" si="30"/>
        <v>CO</v>
      </c>
      <c r="J1017">
        <f>INDEX(NoSettings!$C:$C,MATCH(EPS!$A1017,NoSettings!$A:$A,0))</f>
        <v>0</v>
      </c>
      <c r="K1017">
        <f>INDEX(GWP!$C$2:$C$13,MATCH(EPS!I1017,GWP!$B$2:$B$13,0))</f>
        <v>0</v>
      </c>
      <c r="L1017" s="4">
        <f t="shared" si="31"/>
        <v>0</v>
      </c>
    </row>
    <row r="1018" spans="1:12" hidden="1">
      <c r="A1018" t="s">
        <v>1036</v>
      </c>
      <c r="B1018" t="s">
        <v>1</v>
      </c>
      <c r="C1018" t="s">
        <v>1719</v>
      </c>
      <c r="D1018" t="s">
        <v>1706</v>
      </c>
      <c r="E1018" t="s">
        <v>1704</v>
      </c>
      <c r="F1018" t="s">
        <v>1748</v>
      </c>
      <c r="H1018" t="str">
        <f>INDEX('Vensim Variables'!$B:$B,MATCH(EPS!$B1018,'Vensim Variables'!$A:$A,0))</f>
        <v>g pollutant</v>
      </c>
      <c r="I1018" t="str">
        <f t="shared" si="30"/>
        <v>CO</v>
      </c>
      <c r="J1018">
        <f>INDEX(NoSettings!$C:$C,MATCH(EPS!$A1018,NoSettings!$A:$A,0))</f>
        <v>0</v>
      </c>
      <c r="K1018">
        <f>INDEX(GWP!$C$2:$C$13,MATCH(EPS!I1018,GWP!$B$2:$B$13,0))</f>
        <v>0</v>
      </c>
      <c r="L1018" s="4">
        <f t="shared" si="31"/>
        <v>0</v>
      </c>
    </row>
    <row r="1019" spans="1:12" hidden="1">
      <c r="A1019" t="s">
        <v>1037</v>
      </c>
      <c r="B1019" t="s">
        <v>1</v>
      </c>
      <c r="C1019" t="s">
        <v>1719</v>
      </c>
      <c r="D1019" t="s">
        <v>1706</v>
      </c>
      <c r="E1019" t="s">
        <v>1704</v>
      </c>
      <c r="F1019" t="s">
        <v>1749</v>
      </c>
      <c r="H1019" t="str">
        <f>INDEX('Vensim Variables'!$B:$B,MATCH(EPS!$B1019,'Vensim Variables'!$A:$A,0))</f>
        <v>g pollutant</v>
      </c>
      <c r="I1019" t="str">
        <f t="shared" si="30"/>
        <v>CO</v>
      </c>
      <c r="J1019">
        <f>INDEX(NoSettings!$C:$C,MATCH(EPS!$A1019,NoSettings!$A:$A,0))</f>
        <v>9638070000</v>
      </c>
      <c r="K1019">
        <f>INDEX(GWP!$C$2:$C$13,MATCH(EPS!I1019,GWP!$B$2:$B$13,0))</f>
        <v>0</v>
      </c>
      <c r="L1019" s="4">
        <f t="shared" si="31"/>
        <v>0</v>
      </c>
    </row>
    <row r="1020" spans="1:12" hidden="1">
      <c r="A1020" t="s">
        <v>1038</v>
      </c>
      <c r="B1020" t="s">
        <v>1</v>
      </c>
      <c r="C1020" t="s">
        <v>1719</v>
      </c>
      <c r="D1020" t="s">
        <v>1706</v>
      </c>
      <c r="E1020" t="s">
        <v>1704</v>
      </c>
      <c r="F1020" t="s">
        <v>1750</v>
      </c>
      <c r="H1020" t="str">
        <f>INDEX('Vensim Variables'!$B:$B,MATCH(EPS!$B1020,'Vensim Variables'!$A:$A,0))</f>
        <v>g pollutant</v>
      </c>
      <c r="I1020" t="str">
        <f t="shared" si="30"/>
        <v>CO</v>
      </c>
      <c r="J1020">
        <f>INDEX(NoSettings!$C:$C,MATCH(EPS!$A1020,NoSettings!$A:$A,0))</f>
        <v>0</v>
      </c>
      <c r="K1020">
        <f>INDEX(GWP!$C$2:$C$13,MATCH(EPS!I1020,GWP!$B$2:$B$13,0))</f>
        <v>0</v>
      </c>
      <c r="L1020" s="4">
        <f t="shared" si="31"/>
        <v>0</v>
      </c>
    </row>
    <row r="1021" spans="1:12" hidden="1">
      <c r="A1021" t="s">
        <v>1039</v>
      </c>
      <c r="B1021" t="s">
        <v>1</v>
      </c>
      <c r="C1021" t="s">
        <v>1719</v>
      </c>
      <c r="D1021" t="s">
        <v>1706</v>
      </c>
      <c r="E1021" t="s">
        <v>1704</v>
      </c>
      <c r="F1021" t="s">
        <v>1751</v>
      </c>
      <c r="H1021" t="str">
        <f>INDEX('Vensim Variables'!$B:$B,MATCH(EPS!$B1021,'Vensim Variables'!$A:$A,0))</f>
        <v>g pollutant</v>
      </c>
      <c r="I1021" t="str">
        <f t="shared" si="30"/>
        <v>CO</v>
      </c>
      <c r="J1021">
        <f>INDEX(NoSettings!$C:$C,MATCH(EPS!$A1021,NoSettings!$A:$A,0))</f>
        <v>0</v>
      </c>
      <c r="K1021">
        <f>INDEX(GWP!$C$2:$C$13,MATCH(EPS!I1021,GWP!$B$2:$B$13,0))</f>
        <v>0</v>
      </c>
      <c r="L1021" s="4">
        <f t="shared" si="31"/>
        <v>0</v>
      </c>
    </row>
    <row r="1022" spans="1:12" hidden="1">
      <c r="A1022" t="s">
        <v>1040</v>
      </c>
      <c r="B1022" t="s">
        <v>1</v>
      </c>
      <c r="C1022" t="s">
        <v>1719</v>
      </c>
      <c r="D1022" t="s">
        <v>1707</v>
      </c>
      <c r="E1022" t="s">
        <v>1703</v>
      </c>
      <c r="F1022" t="s">
        <v>1742</v>
      </c>
      <c r="H1022" t="str">
        <f>INDEX('Vensim Variables'!$B:$B,MATCH(EPS!$B1022,'Vensim Variables'!$A:$A,0))</f>
        <v>g pollutant</v>
      </c>
      <c r="I1022" t="str">
        <f t="shared" si="30"/>
        <v>NOx</v>
      </c>
      <c r="J1022">
        <f>INDEX(NoSettings!$C:$C,MATCH(EPS!$A1022,NoSettings!$A:$A,0))</f>
        <v>0</v>
      </c>
      <c r="K1022">
        <f>INDEX(GWP!$C$2:$C$13,MATCH(EPS!I1022,GWP!$B$2:$B$13,0))</f>
        <v>0</v>
      </c>
      <c r="L1022" s="4">
        <f t="shared" si="31"/>
        <v>0</v>
      </c>
    </row>
    <row r="1023" spans="1:12" hidden="1">
      <c r="A1023" t="s">
        <v>1041</v>
      </c>
      <c r="B1023" t="s">
        <v>1</v>
      </c>
      <c r="C1023" t="s">
        <v>1719</v>
      </c>
      <c r="D1023" t="s">
        <v>1707</v>
      </c>
      <c r="E1023" t="s">
        <v>1703</v>
      </c>
      <c r="F1023" t="s">
        <v>1743</v>
      </c>
      <c r="H1023" t="str">
        <f>INDEX('Vensim Variables'!$B:$B,MATCH(EPS!$B1023,'Vensim Variables'!$A:$A,0))</f>
        <v>g pollutant</v>
      </c>
      <c r="I1023" t="str">
        <f t="shared" si="30"/>
        <v>NOx</v>
      </c>
      <c r="J1023">
        <f>INDEX(NoSettings!$C:$C,MATCH(EPS!$A1023,NoSettings!$A:$A,0))</f>
        <v>0</v>
      </c>
      <c r="K1023">
        <f>INDEX(GWP!$C$2:$C$13,MATCH(EPS!I1023,GWP!$B$2:$B$13,0))</f>
        <v>0</v>
      </c>
      <c r="L1023" s="4">
        <f t="shared" si="31"/>
        <v>0</v>
      </c>
    </row>
    <row r="1024" spans="1:12" hidden="1">
      <c r="A1024" t="s">
        <v>1042</v>
      </c>
      <c r="B1024" t="s">
        <v>1</v>
      </c>
      <c r="C1024" t="s">
        <v>1719</v>
      </c>
      <c r="D1024" t="s">
        <v>1707</v>
      </c>
      <c r="E1024" t="s">
        <v>1703</v>
      </c>
      <c r="F1024" t="s">
        <v>1744</v>
      </c>
      <c r="H1024" t="str">
        <f>INDEX('Vensim Variables'!$B:$B,MATCH(EPS!$B1024,'Vensim Variables'!$A:$A,0))</f>
        <v>g pollutant</v>
      </c>
      <c r="I1024" t="str">
        <f t="shared" si="30"/>
        <v>NOx</v>
      </c>
      <c r="J1024">
        <f>INDEX(NoSettings!$C:$C,MATCH(EPS!$A1024,NoSettings!$A:$A,0))</f>
        <v>4127850000</v>
      </c>
      <c r="K1024">
        <f>INDEX(GWP!$C$2:$C$13,MATCH(EPS!I1024,GWP!$B$2:$B$13,0))</f>
        <v>0</v>
      </c>
      <c r="L1024" s="4">
        <f t="shared" si="31"/>
        <v>0</v>
      </c>
    </row>
    <row r="1025" spans="1:12" hidden="1">
      <c r="A1025" t="s">
        <v>1043</v>
      </c>
      <c r="B1025" t="s">
        <v>1</v>
      </c>
      <c r="C1025" t="s">
        <v>1719</v>
      </c>
      <c r="D1025" t="s">
        <v>1707</v>
      </c>
      <c r="E1025" t="s">
        <v>1703</v>
      </c>
      <c r="F1025" t="s">
        <v>1745</v>
      </c>
      <c r="H1025" t="str">
        <f>INDEX('Vensim Variables'!$B:$B,MATCH(EPS!$B1025,'Vensim Variables'!$A:$A,0))</f>
        <v>g pollutant</v>
      </c>
      <c r="I1025" t="str">
        <f t="shared" si="30"/>
        <v>NOx</v>
      </c>
      <c r="J1025">
        <f>INDEX(NoSettings!$C:$C,MATCH(EPS!$A1025,NoSettings!$A:$A,0))</f>
        <v>9985630000</v>
      </c>
      <c r="K1025">
        <f>INDEX(GWP!$C$2:$C$13,MATCH(EPS!I1025,GWP!$B$2:$B$13,0))</f>
        <v>0</v>
      </c>
      <c r="L1025" s="4">
        <f t="shared" si="31"/>
        <v>0</v>
      </c>
    </row>
    <row r="1026" spans="1:12" hidden="1">
      <c r="A1026" t="s">
        <v>1044</v>
      </c>
      <c r="B1026" t="s">
        <v>1</v>
      </c>
      <c r="C1026" t="s">
        <v>1719</v>
      </c>
      <c r="D1026" t="s">
        <v>1707</v>
      </c>
      <c r="E1026" t="s">
        <v>1703</v>
      </c>
      <c r="F1026" t="s">
        <v>1746</v>
      </c>
      <c r="H1026" t="str">
        <f>INDEX('Vensim Variables'!$B:$B,MATCH(EPS!$B1026,'Vensim Variables'!$A:$A,0))</f>
        <v>g pollutant</v>
      </c>
      <c r="I1026" t="str">
        <f t="shared" si="30"/>
        <v>NOx</v>
      </c>
      <c r="J1026">
        <f>INDEX(NoSettings!$C:$C,MATCH(EPS!$A1026,NoSettings!$A:$A,0))</f>
        <v>0</v>
      </c>
      <c r="K1026">
        <f>INDEX(GWP!$C$2:$C$13,MATCH(EPS!I1026,GWP!$B$2:$B$13,0))</f>
        <v>0</v>
      </c>
      <c r="L1026" s="4">
        <f t="shared" si="31"/>
        <v>0</v>
      </c>
    </row>
    <row r="1027" spans="1:12" hidden="1">
      <c r="A1027" t="s">
        <v>1045</v>
      </c>
      <c r="B1027" t="s">
        <v>1</v>
      </c>
      <c r="C1027" t="s">
        <v>1719</v>
      </c>
      <c r="D1027" t="s">
        <v>1707</v>
      </c>
      <c r="E1027" t="s">
        <v>1703</v>
      </c>
      <c r="F1027" t="s">
        <v>1747</v>
      </c>
      <c r="H1027" t="str">
        <f>INDEX('Vensim Variables'!$B:$B,MATCH(EPS!$B1027,'Vensim Variables'!$A:$A,0))</f>
        <v>g pollutant</v>
      </c>
      <c r="I1027" t="str">
        <f t="shared" ref="I1027:I1090" si="32">IF(OR(C1027="CO2",C1027="CH4",C1027="N2O",C1027="F gases",C1027="VOC",C1027="CO",C1027="NOx",C1027="PM10",C1027="PM25",C1027="SOx",C1027="BC",C1027="OC"),C1027,IF(OR(D1027="CO2",D1027="CH4",D1027="N2O",D1027="F gases",D1027="VOC",D1027="CO",D1027="NOx",D1027="PM10",D1027="PM25",D1027="SOx",D1027="BC",D1027="OC"),D1027,IF(OR(E1027="CO2",E1027="CH4",E1027="N2O",E1027="F gases",E1027="VOC",E1027="CO",E1027="NOx",E1027="PM10",E1027="PM25",E1027="SOx",E1027="BC",E1027="OC"),E1027,"NA")))</f>
        <v>NOx</v>
      </c>
      <c r="J1027">
        <f>INDEX(NoSettings!$C:$C,MATCH(EPS!$A1027,NoSettings!$A:$A,0))</f>
        <v>0</v>
      </c>
      <c r="K1027">
        <f>INDEX(GWP!$C$2:$C$13,MATCH(EPS!I1027,GWP!$B$2:$B$13,0))</f>
        <v>0</v>
      </c>
      <c r="L1027" s="4">
        <f t="shared" ref="L1027:L1090" si="33">IF(H1027="g pollutant",K1027*J1027/10^12,IF(H1027="MMTCO2e",J1027,IF(H1027="MWh",J1027,0)))</f>
        <v>0</v>
      </c>
    </row>
    <row r="1028" spans="1:12" hidden="1">
      <c r="A1028" t="s">
        <v>1046</v>
      </c>
      <c r="B1028" t="s">
        <v>1</v>
      </c>
      <c r="C1028" t="s">
        <v>1719</v>
      </c>
      <c r="D1028" t="s">
        <v>1707</v>
      </c>
      <c r="E1028" t="s">
        <v>1703</v>
      </c>
      <c r="F1028" t="s">
        <v>1748</v>
      </c>
      <c r="H1028" t="str">
        <f>INDEX('Vensim Variables'!$B:$B,MATCH(EPS!$B1028,'Vensim Variables'!$A:$A,0))</f>
        <v>g pollutant</v>
      </c>
      <c r="I1028" t="str">
        <f t="shared" si="32"/>
        <v>NOx</v>
      </c>
      <c r="J1028">
        <f>INDEX(NoSettings!$C:$C,MATCH(EPS!$A1028,NoSettings!$A:$A,0))</f>
        <v>0</v>
      </c>
      <c r="K1028">
        <f>INDEX(GWP!$C$2:$C$13,MATCH(EPS!I1028,GWP!$B$2:$B$13,0))</f>
        <v>0</v>
      </c>
      <c r="L1028" s="4">
        <f t="shared" si="33"/>
        <v>0</v>
      </c>
    </row>
    <row r="1029" spans="1:12" hidden="1">
      <c r="A1029" t="s">
        <v>1047</v>
      </c>
      <c r="B1029" t="s">
        <v>1</v>
      </c>
      <c r="C1029" t="s">
        <v>1719</v>
      </c>
      <c r="D1029" t="s">
        <v>1707</v>
      </c>
      <c r="E1029" t="s">
        <v>1703</v>
      </c>
      <c r="F1029" t="s">
        <v>1749</v>
      </c>
      <c r="H1029" t="str">
        <f>INDEX('Vensim Variables'!$B:$B,MATCH(EPS!$B1029,'Vensim Variables'!$A:$A,0))</f>
        <v>g pollutant</v>
      </c>
      <c r="I1029" t="str">
        <f t="shared" si="32"/>
        <v>NOx</v>
      </c>
      <c r="J1029">
        <f>INDEX(NoSettings!$C:$C,MATCH(EPS!$A1029,NoSettings!$A:$A,0))</f>
        <v>0</v>
      </c>
      <c r="K1029">
        <f>INDEX(GWP!$C$2:$C$13,MATCH(EPS!I1029,GWP!$B$2:$B$13,0))</f>
        <v>0</v>
      </c>
      <c r="L1029" s="4">
        <f t="shared" si="33"/>
        <v>0</v>
      </c>
    </row>
    <row r="1030" spans="1:12" hidden="1">
      <c r="A1030" t="s">
        <v>1048</v>
      </c>
      <c r="B1030" t="s">
        <v>1</v>
      </c>
      <c r="C1030" t="s">
        <v>1719</v>
      </c>
      <c r="D1030" t="s">
        <v>1707</v>
      </c>
      <c r="E1030" t="s">
        <v>1703</v>
      </c>
      <c r="F1030" t="s">
        <v>1750</v>
      </c>
      <c r="H1030" t="str">
        <f>INDEX('Vensim Variables'!$B:$B,MATCH(EPS!$B1030,'Vensim Variables'!$A:$A,0))</f>
        <v>g pollutant</v>
      </c>
      <c r="I1030" t="str">
        <f t="shared" si="32"/>
        <v>NOx</v>
      </c>
      <c r="J1030">
        <f>INDEX(NoSettings!$C:$C,MATCH(EPS!$A1030,NoSettings!$A:$A,0))</f>
        <v>0</v>
      </c>
      <c r="K1030">
        <f>INDEX(GWP!$C$2:$C$13,MATCH(EPS!I1030,GWP!$B$2:$B$13,0))</f>
        <v>0</v>
      </c>
      <c r="L1030" s="4">
        <f t="shared" si="33"/>
        <v>0</v>
      </c>
    </row>
    <row r="1031" spans="1:12" hidden="1">
      <c r="A1031" t="s">
        <v>1049</v>
      </c>
      <c r="B1031" t="s">
        <v>1</v>
      </c>
      <c r="C1031" t="s">
        <v>1719</v>
      </c>
      <c r="D1031" t="s">
        <v>1707</v>
      </c>
      <c r="E1031" t="s">
        <v>1703</v>
      </c>
      <c r="F1031" t="s">
        <v>1751</v>
      </c>
      <c r="H1031" t="str">
        <f>INDEX('Vensim Variables'!$B:$B,MATCH(EPS!$B1031,'Vensim Variables'!$A:$A,0))</f>
        <v>g pollutant</v>
      </c>
      <c r="I1031" t="str">
        <f t="shared" si="32"/>
        <v>NOx</v>
      </c>
      <c r="J1031">
        <f>INDEX(NoSettings!$C:$C,MATCH(EPS!$A1031,NoSettings!$A:$A,0))</f>
        <v>0</v>
      </c>
      <c r="K1031">
        <f>INDEX(GWP!$C$2:$C$13,MATCH(EPS!I1031,GWP!$B$2:$B$13,0))</f>
        <v>0</v>
      </c>
      <c r="L1031" s="4">
        <f t="shared" si="33"/>
        <v>0</v>
      </c>
    </row>
    <row r="1032" spans="1:12" hidden="1">
      <c r="A1032" t="s">
        <v>1050</v>
      </c>
      <c r="B1032" t="s">
        <v>1</v>
      </c>
      <c r="C1032" t="s">
        <v>1719</v>
      </c>
      <c r="D1032" t="s">
        <v>1707</v>
      </c>
      <c r="E1032" t="s">
        <v>1704</v>
      </c>
      <c r="F1032" t="s">
        <v>1742</v>
      </c>
      <c r="H1032" t="str">
        <f>INDEX('Vensim Variables'!$B:$B,MATCH(EPS!$B1032,'Vensim Variables'!$A:$A,0))</f>
        <v>g pollutant</v>
      </c>
      <c r="I1032" t="str">
        <f t="shared" si="32"/>
        <v>NOx</v>
      </c>
      <c r="J1032">
        <f>INDEX(NoSettings!$C:$C,MATCH(EPS!$A1032,NoSettings!$A:$A,0))</f>
        <v>0</v>
      </c>
      <c r="K1032">
        <f>INDEX(GWP!$C$2:$C$13,MATCH(EPS!I1032,GWP!$B$2:$B$13,0))</f>
        <v>0</v>
      </c>
      <c r="L1032" s="4">
        <f t="shared" si="33"/>
        <v>0</v>
      </c>
    </row>
    <row r="1033" spans="1:12" hidden="1">
      <c r="A1033" t="s">
        <v>1051</v>
      </c>
      <c r="B1033" t="s">
        <v>1</v>
      </c>
      <c r="C1033" t="s">
        <v>1719</v>
      </c>
      <c r="D1033" t="s">
        <v>1707</v>
      </c>
      <c r="E1033" t="s">
        <v>1704</v>
      </c>
      <c r="F1033" t="s">
        <v>1743</v>
      </c>
      <c r="H1033" t="str">
        <f>INDEX('Vensim Variables'!$B:$B,MATCH(EPS!$B1033,'Vensim Variables'!$A:$A,0))</f>
        <v>g pollutant</v>
      </c>
      <c r="I1033" t="str">
        <f t="shared" si="32"/>
        <v>NOx</v>
      </c>
      <c r="J1033">
        <f>INDEX(NoSettings!$C:$C,MATCH(EPS!$A1033,NoSettings!$A:$A,0))</f>
        <v>0</v>
      </c>
      <c r="K1033">
        <f>INDEX(GWP!$C$2:$C$13,MATCH(EPS!I1033,GWP!$B$2:$B$13,0))</f>
        <v>0</v>
      </c>
      <c r="L1033" s="4">
        <f t="shared" si="33"/>
        <v>0</v>
      </c>
    </row>
    <row r="1034" spans="1:12" hidden="1">
      <c r="A1034" t="s">
        <v>1052</v>
      </c>
      <c r="B1034" t="s">
        <v>1</v>
      </c>
      <c r="C1034" t="s">
        <v>1719</v>
      </c>
      <c r="D1034" t="s">
        <v>1707</v>
      </c>
      <c r="E1034" t="s">
        <v>1704</v>
      </c>
      <c r="F1034" t="s">
        <v>1744</v>
      </c>
      <c r="H1034" t="str">
        <f>INDEX('Vensim Variables'!$B:$B,MATCH(EPS!$B1034,'Vensim Variables'!$A:$A,0))</f>
        <v>g pollutant</v>
      </c>
      <c r="I1034" t="str">
        <f t="shared" si="32"/>
        <v>NOx</v>
      </c>
      <c r="J1034">
        <f>INDEX(NoSettings!$C:$C,MATCH(EPS!$A1034,NoSettings!$A:$A,0))</f>
        <v>0</v>
      </c>
      <c r="K1034">
        <f>INDEX(GWP!$C$2:$C$13,MATCH(EPS!I1034,GWP!$B$2:$B$13,0))</f>
        <v>0</v>
      </c>
      <c r="L1034" s="4">
        <f t="shared" si="33"/>
        <v>0</v>
      </c>
    </row>
    <row r="1035" spans="1:12" hidden="1">
      <c r="A1035" t="s">
        <v>1053</v>
      </c>
      <c r="B1035" t="s">
        <v>1</v>
      </c>
      <c r="C1035" t="s">
        <v>1719</v>
      </c>
      <c r="D1035" t="s">
        <v>1707</v>
      </c>
      <c r="E1035" t="s">
        <v>1704</v>
      </c>
      <c r="F1035" t="s">
        <v>1745</v>
      </c>
      <c r="H1035" t="str">
        <f>INDEX('Vensim Variables'!$B:$B,MATCH(EPS!$B1035,'Vensim Variables'!$A:$A,0))</f>
        <v>g pollutant</v>
      </c>
      <c r="I1035" t="str">
        <f t="shared" si="32"/>
        <v>NOx</v>
      </c>
      <c r="J1035">
        <f>INDEX(NoSettings!$C:$C,MATCH(EPS!$A1035,NoSettings!$A:$A,0))</f>
        <v>24826400000</v>
      </c>
      <c r="K1035">
        <f>INDEX(GWP!$C$2:$C$13,MATCH(EPS!I1035,GWP!$B$2:$B$13,0))</f>
        <v>0</v>
      </c>
      <c r="L1035" s="4">
        <f t="shared" si="33"/>
        <v>0</v>
      </c>
    </row>
    <row r="1036" spans="1:12" hidden="1">
      <c r="A1036" t="s">
        <v>1054</v>
      </c>
      <c r="B1036" t="s">
        <v>1</v>
      </c>
      <c r="C1036" t="s">
        <v>1719</v>
      </c>
      <c r="D1036" t="s">
        <v>1707</v>
      </c>
      <c r="E1036" t="s">
        <v>1704</v>
      </c>
      <c r="F1036" t="s">
        <v>1746</v>
      </c>
      <c r="H1036" t="str">
        <f>INDEX('Vensim Variables'!$B:$B,MATCH(EPS!$B1036,'Vensim Variables'!$A:$A,0))</f>
        <v>g pollutant</v>
      </c>
      <c r="I1036" t="str">
        <f t="shared" si="32"/>
        <v>NOx</v>
      </c>
      <c r="J1036">
        <f>INDEX(NoSettings!$C:$C,MATCH(EPS!$A1036,NoSettings!$A:$A,0))</f>
        <v>0</v>
      </c>
      <c r="K1036">
        <f>INDEX(GWP!$C$2:$C$13,MATCH(EPS!I1036,GWP!$B$2:$B$13,0))</f>
        <v>0</v>
      </c>
      <c r="L1036" s="4">
        <f t="shared" si="33"/>
        <v>0</v>
      </c>
    </row>
    <row r="1037" spans="1:12" hidden="1">
      <c r="A1037" t="s">
        <v>1055</v>
      </c>
      <c r="B1037" t="s">
        <v>1</v>
      </c>
      <c r="C1037" t="s">
        <v>1719</v>
      </c>
      <c r="D1037" t="s">
        <v>1707</v>
      </c>
      <c r="E1037" t="s">
        <v>1704</v>
      </c>
      <c r="F1037" t="s">
        <v>1747</v>
      </c>
      <c r="H1037" t="str">
        <f>INDEX('Vensim Variables'!$B:$B,MATCH(EPS!$B1037,'Vensim Variables'!$A:$A,0))</f>
        <v>g pollutant</v>
      </c>
      <c r="I1037" t="str">
        <f t="shared" si="32"/>
        <v>NOx</v>
      </c>
      <c r="J1037">
        <f>INDEX(NoSettings!$C:$C,MATCH(EPS!$A1037,NoSettings!$A:$A,0))</f>
        <v>0</v>
      </c>
      <c r="K1037">
        <f>INDEX(GWP!$C$2:$C$13,MATCH(EPS!I1037,GWP!$B$2:$B$13,0))</f>
        <v>0</v>
      </c>
      <c r="L1037" s="4">
        <f t="shared" si="33"/>
        <v>0</v>
      </c>
    </row>
    <row r="1038" spans="1:12" hidden="1">
      <c r="A1038" t="s">
        <v>1056</v>
      </c>
      <c r="B1038" t="s">
        <v>1</v>
      </c>
      <c r="C1038" t="s">
        <v>1719</v>
      </c>
      <c r="D1038" t="s">
        <v>1707</v>
      </c>
      <c r="E1038" t="s">
        <v>1704</v>
      </c>
      <c r="F1038" t="s">
        <v>1748</v>
      </c>
      <c r="H1038" t="str">
        <f>INDEX('Vensim Variables'!$B:$B,MATCH(EPS!$B1038,'Vensim Variables'!$A:$A,0))</f>
        <v>g pollutant</v>
      </c>
      <c r="I1038" t="str">
        <f t="shared" si="32"/>
        <v>NOx</v>
      </c>
      <c r="J1038">
        <f>INDEX(NoSettings!$C:$C,MATCH(EPS!$A1038,NoSettings!$A:$A,0))</f>
        <v>0</v>
      </c>
      <c r="K1038">
        <f>INDEX(GWP!$C$2:$C$13,MATCH(EPS!I1038,GWP!$B$2:$B$13,0))</f>
        <v>0</v>
      </c>
      <c r="L1038" s="4">
        <f t="shared" si="33"/>
        <v>0</v>
      </c>
    </row>
    <row r="1039" spans="1:12" hidden="1">
      <c r="A1039" t="s">
        <v>1057</v>
      </c>
      <c r="B1039" t="s">
        <v>1</v>
      </c>
      <c r="C1039" t="s">
        <v>1719</v>
      </c>
      <c r="D1039" t="s">
        <v>1707</v>
      </c>
      <c r="E1039" t="s">
        <v>1704</v>
      </c>
      <c r="F1039" t="s">
        <v>1749</v>
      </c>
      <c r="H1039" t="str">
        <f>INDEX('Vensim Variables'!$B:$B,MATCH(EPS!$B1039,'Vensim Variables'!$A:$A,0))</f>
        <v>g pollutant</v>
      </c>
      <c r="I1039" t="str">
        <f t="shared" si="32"/>
        <v>NOx</v>
      </c>
      <c r="J1039">
        <f>INDEX(NoSettings!$C:$C,MATCH(EPS!$A1039,NoSettings!$A:$A,0))</f>
        <v>73418100000</v>
      </c>
      <c r="K1039">
        <f>INDEX(GWP!$C$2:$C$13,MATCH(EPS!I1039,GWP!$B$2:$B$13,0))</f>
        <v>0</v>
      </c>
      <c r="L1039" s="4">
        <f t="shared" si="33"/>
        <v>0</v>
      </c>
    </row>
    <row r="1040" spans="1:12" hidden="1">
      <c r="A1040" t="s">
        <v>1058</v>
      </c>
      <c r="B1040" t="s">
        <v>1</v>
      </c>
      <c r="C1040" t="s">
        <v>1719</v>
      </c>
      <c r="D1040" t="s">
        <v>1707</v>
      </c>
      <c r="E1040" t="s">
        <v>1704</v>
      </c>
      <c r="F1040" t="s">
        <v>1750</v>
      </c>
      <c r="H1040" t="str">
        <f>INDEX('Vensim Variables'!$B:$B,MATCH(EPS!$B1040,'Vensim Variables'!$A:$A,0))</f>
        <v>g pollutant</v>
      </c>
      <c r="I1040" t="str">
        <f t="shared" si="32"/>
        <v>NOx</v>
      </c>
      <c r="J1040">
        <f>INDEX(NoSettings!$C:$C,MATCH(EPS!$A1040,NoSettings!$A:$A,0))</f>
        <v>0</v>
      </c>
      <c r="K1040">
        <f>INDEX(GWP!$C$2:$C$13,MATCH(EPS!I1040,GWP!$B$2:$B$13,0))</f>
        <v>0</v>
      </c>
      <c r="L1040" s="4">
        <f t="shared" si="33"/>
        <v>0</v>
      </c>
    </row>
    <row r="1041" spans="1:12" hidden="1">
      <c r="A1041" t="s">
        <v>1059</v>
      </c>
      <c r="B1041" t="s">
        <v>1</v>
      </c>
      <c r="C1041" t="s">
        <v>1719</v>
      </c>
      <c r="D1041" t="s">
        <v>1707</v>
      </c>
      <c r="E1041" t="s">
        <v>1704</v>
      </c>
      <c r="F1041" t="s">
        <v>1751</v>
      </c>
      <c r="H1041" t="str">
        <f>INDEX('Vensim Variables'!$B:$B,MATCH(EPS!$B1041,'Vensim Variables'!$A:$A,0))</f>
        <v>g pollutant</v>
      </c>
      <c r="I1041" t="str">
        <f t="shared" si="32"/>
        <v>NOx</v>
      </c>
      <c r="J1041">
        <f>INDEX(NoSettings!$C:$C,MATCH(EPS!$A1041,NoSettings!$A:$A,0))</f>
        <v>0</v>
      </c>
      <c r="K1041">
        <f>INDEX(GWP!$C$2:$C$13,MATCH(EPS!I1041,GWP!$B$2:$B$13,0))</f>
        <v>0</v>
      </c>
      <c r="L1041" s="4">
        <f t="shared" si="33"/>
        <v>0</v>
      </c>
    </row>
    <row r="1042" spans="1:12" hidden="1">
      <c r="A1042" t="s">
        <v>1060</v>
      </c>
      <c r="B1042" t="s">
        <v>1</v>
      </c>
      <c r="C1042" t="s">
        <v>1719</v>
      </c>
      <c r="D1042" t="s">
        <v>1708</v>
      </c>
      <c r="E1042" t="s">
        <v>1703</v>
      </c>
      <c r="F1042" t="s">
        <v>1742</v>
      </c>
      <c r="H1042" t="str">
        <f>INDEX('Vensim Variables'!$B:$B,MATCH(EPS!$B1042,'Vensim Variables'!$A:$A,0))</f>
        <v>g pollutant</v>
      </c>
      <c r="I1042" t="str">
        <f t="shared" si="32"/>
        <v>PM10</v>
      </c>
      <c r="J1042">
        <f>INDEX(NoSettings!$C:$C,MATCH(EPS!$A1042,NoSettings!$A:$A,0))</f>
        <v>0</v>
      </c>
      <c r="K1042">
        <f>INDEX(GWP!$C$2:$C$13,MATCH(EPS!I1042,GWP!$B$2:$B$13,0))</f>
        <v>0</v>
      </c>
      <c r="L1042" s="4">
        <f t="shared" si="33"/>
        <v>0</v>
      </c>
    </row>
    <row r="1043" spans="1:12" hidden="1">
      <c r="A1043" t="s">
        <v>1061</v>
      </c>
      <c r="B1043" t="s">
        <v>1</v>
      </c>
      <c r="C1043" t="s">
        <v>1719</v>
      </c>
      <c r="D1043" t="s">
        <v>1708</v>
      </c>
      <c r="E1043" t="s">
        <v>1703</v>
      </c>
      <c r="F1043" t="s">
        <v>1743</v>
      </c>
      <c r="H1043" t="str">
        <f>INDEX('Vensim Variables'!$B:$B,MATCH(EPS!$B1043,'Vensim Variables'!$A:$A,0))</f>
        <v>g pollutant</v>
      </c>
      <c r="I1043" t="str">
        <f t="shared" si="32"/>
        <v>PM10</v>
      </c>
      <c r="J1043">
        <f>INDEX(NoSettings!$C:$C,MATCH(EPS!$A1043,NoSettings!$A:$A,0))</f>
        <v>0</v>
      </c>
      <c r="K1043">
        <f>INDEX(GWP!$C$2:$C$13,MATCH(EPS!I1043,GWP!$B$2:$B$13,0))</f>
        <v>0</v>
      </c>
      <c r="L1043" s="4">
        <f t="shared" si="33"/>
        <v>0</v>
      </c>
    </row>
    <row r="1044" spans="1:12" hidden="1">
      <c r="A1044" t="s">
        <v>1062</v>
      </c>
      <c r="B1044" t="s">
        <v>1</v>
      </c>
      <c r="C1044" t="s">
        <v>1719</v>
      </c>
      <c r="D1044" t="s">
        <v>1708</v>
      </c>
      <c r="E1044" t="s">
        <v>1703</v>
      </c>
      <c r="F1044" t="s">
        <v>1744</v>
      </c>
      <c r="H1044" t="str">
        <f>INDEX('Vensim Variables'!$B:$B,MATCH(EPS!$B1044,'Vensim Variables'!$A:$A,0))</f>
        <v>g pollutant</v>
      </c>
      <c r="I1044" t="str">
        <f t="shared" si="32"/>
        <v>PM10</v>
      </c>
      <c r="J1044">
        <f>INDEX(NoSettings!$C:$C,MATCH(EPS!$A1044,NoSettings!$A:$A,0))</f>
        <v>804830000</v>
      </c>
      <c r="K1044">
        <f>INDEX(GWP!$C$2:$C$13,MATCH(EPS!I1044,GWP!$B$2:$B$13,0))</f>
        <v>0</v>
      </c>
      <c r="L1044" s="4">
        <f t="shared" si="33"/>
        <v>0</v>
      </c>
    </row>
    <row r="1045" spans="1:12" hidden="1">
      <c r="A1045" t="s">
        <v>1063</v>
      </c>
      <c r="B1045" t="s">
        <v>1</v>
      </c>
      <c r="C1045" t="s">
        <v>1719</v>
      </c>
      <c r="D1045" t="s">
        <v>1708</v>
      </c>
      <c r="E1045" t="s">
        <v>1703</v>
      </c>
      <c r="F1045" t="s">
        <v>1745</v>
      </c>
      <c r="H1045" t="str">
        <f>INDEX('Vensim Variables'!$B:$B,MATCH(EPS!$B1045,'Vensim Variables'!$A:$A,0))</f>
        <v>g pollutant</v>
      </c>
      <c r="I1045" t="str">
        <f t="shared" si="32"/>
        <v>PM10</v>
      </c>
      <c r="J1045">
        <f>INDEX(NoSettings!$C:$C,MATCH(EPS!$A1045,NoSettings!$A:$A,0))</f>
        <v>231848000</v>
      </c>
      <c r="K1045">
        <f>INDEX(GWP!$C$2:$C$13,MATCH(EPS!I1045,GWP!$B$2:$B$13,0))</f>
        <v>0</v>
      </c>
      <c r="L1045" s="4">
        <f t="shared" si="33"/>
        <v>0</v>
      </c>
    </row>
    <row r="1046" spans="1:12" hidden="1">
      <c r="A1046" t="s">
        <v>1064</v>
      </c>
      <c r="B1046" t="s">
        <v>1</v>
      </c>
      <c r="C1046" t="s">
        <v>1719</v>
      </c>
      <c r="D1046" t="s">
        <v>1708</v>
      </c>
      <c r="E1046" t="s">
        <v>1703</v>
      </c>
      <c r="F1046" t="s">
        <v>1746</v>
      </c>
      <c r="H1046" t="str">
        <f>INDEX('Vensim Variables'!$B:$B,MATCH(EPS!$B1046,'Vensim Variables'!$A:$A,0))</f>
        <v>g pollutant</v>
      </c>
      <c r="I1046" t="str">
        <f t="shared" si="32"/>
        <v>PM10</v>
      </c>
      <c r="J1046">
        <f>INDEX(NoSettings!$C:$C,MATCH(EPS!$A1046,NoSettings!$A:$A,0))</f>
        <v>0</v>
      </c>
      <c r="K1046">
        <f>INDEX(GWP!$C$2:$C$13,MATCH(EPS!I1046,GWP!$B$2:$B$13,0))</f>
        <v>0</v>
      </c>
      <c r="L1046" s="4">
        <f t="shared" si="33"/>
        <v>0</v>
      </c>
    </row>
    <row r="1047" spans="1:12" hidden="1">
      <c r="A1047" t="s">
        <v>1065</v>
      </c>
      <c r="B1047" t="s">
        <v>1</v>
      </c>
      <c r="C1047" t="s">
        <v>1719</v>
      </c>
      <c r="D1047" t="s">
        <v>1708</v>
      </c>
      <c r="E1047" t="s">
        <v>1703</v>
      </c>
      <c r="F1047" t="s">
        <v>1747</v>
      </c>
      <c r="H1047" t="str">
        <f>INDEX('Vensim Variables'!$B:$B,MATCH(EPS!$B1047,'Vensim Variables'!$A:$A,0))</f>
        <v>g pollutant</v>
      </c>
      <c r="I1047" t="str">
        <f t="shared" si="32"/>
        <v>PM10</v>
      </c>
      <c r="J1047">
        <f>INDEX(NoSettings!$C:$C,MATCH(EPS!$A1047,NoSettings!$A:$A,0))</f>
        <v>0</v>
      </c>
      <c r="K1047">
        <f>INDEX(GWP!$C$2:$C$13,MATCH(EPS!I1047,GWP!$B$2:$B$13,0))</f>
        <v>0</v>
      </c>
      <c r="L1047" s="4">
        <f t="shared" si="33"/>
        <v>0</v>
      </c>
    </row>
    <row r="1048" spans="1:12" hidden="1">
      <c r="A1048" t="s">
        <v>1066</v>
      </c>
      <c r="B1048" t="s">
        <v>1</v>
      </c>
      <c r="C1048" t="s">
        <v>1719</v>
      </c>
      <c r="D1048" t="s">
        <v>1708</v>
      </c>
      <c r="E1048" t="s">
        <v>1703</v>
      </c>
      <c r="F1048" t="s">
        <v>1748</v>
      </c>
      <c r="H1048" t="str">
        <f>INDEX('Vensim Variables'!$B:$B,MATCH(EPS!$B1048,'Vensim Variables'!$A:$A,0))</f>
        <v>g pollutant</v>
      </c>
      <c r="I1048" t="str">
        <f t="shared" si="32"/>
        <v>PM10</v>
      </c>
      <c r="J1048">
        <f>INDEX(NoSettings!$C:$C,MATCH(EPS!$A1048,NoSettings!$A:$A,0))</f>
        <v>0</v>
      </c>
      <c r="K1048">
        <f>INDEX(GWP!$C$2:$C$13,MATCH(EPS!I1048,GWP!$B$2:$B$13,0))</f>
        <v>0</v>
      </c>
      <c r="L1048" s="4">
        <f t="shared" si="33"/>
        <v>0</v>
      </c>
    </row>
    <row r="1049" spans="1:12" hidden="1">
      <c r="A1049" t="s">
        <v>1067</v>
      </c>
      <c r="B1049" t="s">
        <v>1</v>
      </c>
      <c r="C1049" t="s">
        <v>1719</v>
      </c>
      <c r="D1049" t="s">
        <v>1708</v>
      </c>
      <c r="E1049" t="s">
        <v>1703</v>
      </c>
      <c r="F1049" t="s">
        <v>1749</v>
      </c>
      <c r="H1049" t="str">
        <f>INDEX('Vensim Variables'!$B:$B,MATCH(EPS!$B1049,'Vensim Variables'!$A:$A,0))</f>
        <v>g pollutant</v>
      </c>
      <c r="I1049" t="str">
        <f t="shared" si="32"/>
        <v>PM10</v>
      </c>
      <c r="J1049">
        <f>INDEX(NoSettings!$C:$C,MATCH(EPS!$A1049,NoSettings!$A:$A,0))</f>
        <v>0</v>
      </c>
      <c r="K1049">
        <f>INDEX(GWP!$C$2:$C$13,MATCH(EPS!I1049,GWP!$B$2:$B$13,0))</f>
        <v>0</v>
      </c>
      <c r="L1049" s="4">
        <f t="shared" si="33"/>
        <v>0</v>
      </c>
    </row>
    <row r="1050" spans="1:12" hidden="1">
      <c r="A1050" t="s">
        <v>1068</v>
      </c>
      <c r="B1050" t="s">
        <v>1</v>
      </c>
      <c r="C1050" t="s">
        <v>1719</v>
      </c>
      <c r="D1050" t="s">
        <v>1708</v>
      </c>
      <c r="E1050" t="s">
        <v>1703</v>
      </c>
      <c r="F1050" t="s">
        <v>1750</v>
      </c>
      <c r="H1050" t="str">
        <f>INDEX('Vensim Variables'!$B:$B,MATCH(EPS!$B1050,'Vensim Variables'!$A:$A,0))</f>
        <v>g pollutant</v>
      </c>
      <c r="I1050" t="str">
        <f t="shared" si="32"/>
        <v>PM10</v>
      </c>
      <c r="J1050">
        <f>INDEX(NoSettings!$C:$C,MATCH(EPS!$A1050,NoSettings!$A:$A,0))</f>
        <v>0</v>
      </c>
      <c r="K1050">
        <f>INDEX(GWP!$C$2:$C$13,MATCH(EPS!I1050,GWP!$B$2:$B$13,0))</f>
        <v>0</v>
      </c>
      <c r="L1050" s="4">
        <f t="shared" si="33"/>
        <v>0</v>
      </c>
    </row>
    <row r="1051" spans="1:12" hidden="1">
      <c r="A1051" t="s">
        <v>1069</v>
      </c>
      <c r="B1051" t="s">
        <v>1</v>
      </c>
      <c r="C1051" t="s">
        <v>1719</v>
      </c>
      <c r="D1051" t="s">
        <v>1708</v>
      </c>
      <c r="E1051" t="s">
        <v>1703</v>
      </c>
      <c r="F1051" t="s">
        <v>1751</v>
      </c>
      <c r="H1051" t="str">
        <f>INDEX('Vensim Variables'!$B:$B,MATCH(EPS!$B1051,'Vensim Variables'!$A:$A,0))</f>
        <v>g pollutant</v>
      </c>
      <c r="I1051" t="str">
        <f t="shared" si="32"/>
        <v>PM10</v>
      </c>
      <c r="J1051">
        <f>INDEX(NoSettings!$C:$C,MATCH(EPS!$A1051,NoSettings!$A:$A,0))</f>
        <v>0</v>
      </c>
      <c r="K1051">
        <f>INDEX(GWP!$C$2:$C$13,MATCH(EPS!I1051,GWP!$B$2:$B$13,0))</f>
        <v>0</v>
      </c>
      <c r="L1051" s="4">
        <f t="shared" si="33"/>
        <v>0</v>
      </c>
    </row>
    <row r="1052" spans="1:12" hidden="1">
      <c r="A1052" t="s">
        <v>1070</v>
      </c>
      <c r="B1052" t="s">
        <v>1</v>
      </c>
      <c r="C1052" t="s">
        <v>1719</v>
      </c>
      <c r="D1052" t="s">
        <v>1708</v>
      </c>
      <c r="E1052" t="s">
        <v>1704</v>
      </c>
      <c r="F1052" t="s">
        <v>1742</v>
      </c>
      <c r="H1052" t="str">
        <f>INDEX('Vensim Variables'!$B:$B,MATCH(EPS!$B1052,'Vensim Variables'!$A:$A,0))</f>
        <v>g pollutant</v>
      </c>
      <c r="I1052" t="str">
        <f t="shared" si="32"/>
        <v>PM10</v>
      </c>
      <c r="J1052">
        <f>INDEX(NoSettings!$C:$C,MATCH(EPS!$A1052,NoSettings!$A:$A,0))</f>
        <v>0</v>
      </c>
      <c r="K1052">
        <f>INDEX(GWP!$C$2:$C$13,MATCH(EPS!I1052,GWP!$B$2:$B$13,0))</f>
        <v>0</v>
      </c>
      <c r="L1052" s="4">
        <f t="shared" si="33"/>
        <v>0</v>
      </c>
    </row>
    <row r="1053" spans="1:12" hidden="1">
      <c r="A1053" t="s">
        <v>1071</v>
      </c>
      <c r="B1053" t="s">
        <v>1</v>
      </c>
      <c r="C1053" t="s">
        <v>1719</v>
      </c>
      <c r="D1053" t="s">
        <v>1708</v>
      </c>
      <c r="E1053" t="s">
        <v>1704</v>
      </c>
      <c r="F1053" t="s">
        <v>1743</v>
      </c>
      <c r="H1053" t="str">
        <f>INDEX('Vensim Variables'!$B:$B,MATCH(EPS!$B1053,'Vensim Variables'!$A:$A,0))</f>
        <v>g pollutant</v>
      </c>
      <c r="I1053" t="str">
        <f t="shared" si="32"/>
        <v>PM10</v>
      </c>
      <c r="J1053">
        <f>INDEX(NoSettings!$C:$C,MATCH(EPS!$A1053,NoSettings!$A:$A,0))</f>
        <v>0</v>
      </c>
      <c r="K1053">
        <f>INDEX(GWP!$C$2:$C$13,MATCH(EPS!I1053,GWP!$B$2:$B$13,0))</f>
        <v>0</v>
      </c>
      <c r="L1053" s="4">
        <f t="shared" si="33"/>
        <v>0</v>
      </c>
    </row>
    <row r="1054" spans="1:12" hidden="1">
      <c r="A1054" t="s">
        <v>1072</v>
      </c>
      <c r="B1054" t="s">
        <v>1</v>
      </c>
      <c r="C1054" t="s">
        <v>1719</v>
      </c>
      <c r="D1054" t="s">
        <v>1708</v>
      </c>
      <c r="E1054" t="s">
        <v>1704</v>
      </c>
      <c r="F1054" t="s">
        <v>1744</v>
      </c>
      <c r="H1054" t="str">
        <f>INDEX('Vensim Variables'!$B:$B,MATCH(EPS!$B1054,'Vensim Variables'!$A:$A,0))</f>
        <v>g pollutant</v>
      </c>
      <c r="I1054" t="str">
        <f t="shared" si="32"/>
        <v>PM10</v>
      </c>
      <c r="J1054">
        <f>INDEX(NoSettings!$C:$C,MATCH(EPS!$A1054,NoSettings!$A:$A,0))</f>
        <v>0</v>
      </c>
      <c r="K1054">
        <f>INDEX(GWP!$C$2:$C$13,MATCH(EPS!I1054,GWP!$B$2:$B$13,0))</f>
        <v>0</v>
      </c>
      <c r="L1054" s="4">
        <f t="shared" si="33"/>
        <v>0</v>
      </c>
    </row>
    <row r="1055" spans="1:12" hidden="1">
      <c r="A1055" t="s">
        <v>1073</v>
      </c>
      <c r="B1055" t="s">
        <v>1</v>
      </c>
      <c r="C1055" t="s">
        <v>1719</v>
      </c>
      <c r="D1055" t="s">
        <v>1708</v>
      </c>
      <c r="E1055" t="s">
        <v>1704</v>
      </c>
      <c r="F1055" t="s">
        <v>1745</v>
      </c>
      <c r="H1055" t="str">
        <f>INDEX('Vensim Variables'!$B:$B,MATCH(EPS!$B1055,'Vensim Variables'!$A:$A,0))</f>
        <v>g pollutant</v>
      </c>
      <c r="I1055" t="str">
        <f t="shared" si="32"/>
        <v>PM10</v>
      </c>
      <c r="J1055">
        <f>INDEX(NoSettings!$C:$C,MATCH(EPS!$A1055,NoSettings!$A:$A,0))</f>
        <v>576424000</v>
      </c>
      <c r="K1055">
        <f>INDEX(GWP!$C$2:$C$13,MATCH(EPS!I1055,GWP!$B$2:$B$13,0))</f>
        <v>0</v>
      </c>
      <c r="L1055" s="4">
        <f t="shared" si="33"/>
        <v>0</v>
      </c>
    </row>
    <row r="1056" spans="1:12" hidden="1">
      <c r="A1056" t="s">
        <v>1074</v>
      </c>
      <c r="B1056" t="s">
        <v>1</v>
      </c>
      <c r="C1056" t="s">
        <v>1719</v>
      </c>
      <c r="D1056" t="s">
        <v>1708</v>
      </c>
      <c r="E1056" t="s">
        <v>1704</v>
      </c>
      <c r="F1056" t="s">
        <v>1746</v>
      </c>
      <c r="H1056" t="str">
        <f>INDEX('Vensim Variables'!$B:$B,MATCH(EPS!$B1056,'Vensim Variables'!$A:$A,0))</f>
        <v>g pollutant</v>
      </c>
      <c r="I1056" t="str">
        <f t="shared" si="32"/>
        <v>PM10</v>
      </c>
      <c r="J1056">
        <f>INDEX(NoSettings!$C:$C,MATCH(EPS!$A1056,NoSettings!$A:$A,0))</f>
        <v>0</v>
      </c>
      <c r="K1056">
        <f>INDEX(GWP!$C$2:$C$13,MATCH(EPS!I1056,GWP!$B$2:$B$13,0))</f>
        <v>0</v>
      </c>
      <c r="L1056" s="4">
        <f t="shared" si="33"/>
        <v>0</v>
      </c>
    </row>
    <row r="1057" spans="1:12" hidden="1">
      <c r="A1057" t="s">
        <v>1075</v>
      </c>
      <c r="B1057" t="s">
        <v>1</v>
      </c>
      <c r="C1057" t="s">
        <v>1719</v>
      </c>
      <c r="D1057" t="s">
        <v>1708</v>
      </c>
      <c r="E1057" t="s">
        <v>1704</v>
      </c>
      <c r="F1057" t="s">
        <v>1747</v>
      </c>
      <c r="H1057" t="str">
        <f>INDEX('Vensim Variables'!$B:$B,MATCH(EPS!$B1057,'Vensim Variables'!$A:$A,0))</f>
        <v>g pollutant</v>
      </c>
      <c r="I1057" t="str">
        <f t="shared" si="32"/>
        <v>PM10</v>
      </c>
      <c r="J1057">
        <f>INDEX(NoSettings!$C:$C,MATCH(EPS!$A1057,NoSettings!$A:$A,0))</f>
        <v>0</v>
      </c>
      <c r="K1057">
        <f>INDEX(GWP!$C$2:$C$13,MATCH(EPS!I1057,GWP!$B$2:$B$13,0))</f>
        <v>0</v>
      </c>
      <c r="L1057" s="4">
        <f t="shared" si="33"/>
        <v>0</v>
      </c>
    </row>
    <row r="1058" spans="1:12" hidden="1">
      <c r="A1058" t="s">
        <v>1076</v>
      </c>
      <c r="B1058" t="s">
        <v>1</v>
      </c>
      <c r="C1058" t="s">
        <v>1719</v>
      </c>
      <c r="D1058" t="s">
        <v>1708</v>
      </c>
      <c r="E1058" t="s">
        <v>1704</v>
      </c>
      <c r="F1058" t="s">
        <v>1748</v>
      </c>
      <c r="H1058" t="str">
        <f>INDEX('Vensim Variables'!$B:$B,MATCH(EPS!$B1058,'Vensim Variables'!$A:$A,0))</f>
        <v>g pollutant</v>
      </c>
      <c r="I1058" t="str">
        <f t="shared" si="32"/>
        <v>PM10</v>
      </c>
      <c r="J1058">
        <f>INDEX(NoSettings!$C:$C,MATCH(EPS!$A1058,NoSettings!$A:$A,0))</f>
        <v>0</v>
      </c>
      <c r="K1058">
        <f>INDEX(GWP!$C$2:$C$13,MATCH(EPS!I1058,GWP!$B$2:$B$13,0))</f>
        <v>0</v>
      </c>
      <c r="L1058" s="4">
        <f t="shared" si="33"/>
        <v>0</v>
      </c>
    </row>
    <row r="1059" spans="1:12" hidden="1">
      <c r="A1059" t="s">
        <v>1077</v>
      </c>
      <c r="B1059" t="s">
        <v>1</v>
      </c>
      <c r="C1059" t="s">
        <v>1719</v>
      </c>
      <c r="D1059" t="s">
        <v>1708</v>
      </c>
      <c r="E1059" t="s">
        <v>1704</v>
      </c>
      <c r="F1059" t="s">
        <v>1749</v>
      </c>
      <c r="H1059" t="str">
        <f>INDEX('Vensim Variables'!$B:$B,MATCH(EPS!$B1059,'Vensim Variables'!$A:$A,0))</f>
        <v>g pollutant</v>
      </c>
      <c r="I1059" t="str">
        <f t="shared" si="32"/>
        <v>PM10</v>
      </c>
      <c r="J1059">
        <f>INDEX(NoSettings!$C:$C,MATCH(EPS!$A1059,NoSettings!$A:$A,0))</f>
        <v>1704630000</v>
      </c>
      <c r="K1059">
        <f>INDEX(GWP!$C$2:$C$13,MATCH(EPS!I1059,GWP!$B$2:$B$13,0))</f>
        <v>0</v>
      </c>
      <c r="L1059" s="4">
        <f t="shared" si="33"/>
        <v>0</v>
      </c>
    </row>
    <row r="1060" spans="1:12" hidden="1">
      <c r="A1060" t="s">
        <v>1078</v>
      </c>
      <c r="B1060" t="s">
        <v>1</v>
      </c>
      <c r="C1060" t="s">
        <v>1719</v>
      </c>
      <c r="D1060" t="s">
        <v>1708</v>
      </c>
      <c r="E1060" t="s">
        <v>1704</v>
      </c>
      <c r="F1060" t="s">
        <v>1750</v>
      </c>
      <c r="H1060" t="str">
        <f>INDEX('Vensim Variables'!$B:$B,MATCH(EPS!$B1060,'Vensim Variables'!$A:$A,0))</f>
        <v>g pollutant</v>
      </c>
      <c r="I1060" t="str">
        <f t="shared" si="32"/>
        <v>PM10</v>
      </c>
      <c r="J1060">
        <f>INDEX(NoSettings!$C:$C,MATCH(EPS!$A1060,NoSettings!$A:$A,0))</f>
        <v>0</v>
      </c>
      <c r="K1060">
        <f>INDEX(GWP!$C$2:$C$13,MATCH(EPS!I1060,GWP!$B$2:$B$13,0))</f>
        <v>0</v>
      </c>
      <c r="L1060" s="4">
        <f t="shared" si="33"/>
        <v>0</v>
      </c>
    </row>
    <row r="1061" spans="1:12" hidden="1">
      <c r="A1061" t="s">
        <v>1079</v>
      </c>
      <c r="B1061" t="s">
        <v>1</v>
      </c>
      <c r="C1061" t="s">
        <v>1719</v>
      </c>
      <c r="D1061" t="s">
        <v>1708</v>
      </c>
      <c r="E1061" t="s">
        <v>1704</v>
      </c>
      <c r="F1061" t="s">
        <v>1751</v>
      </c>
      <c r="H1061" t="str">
        <f>INDEX('Vensim Variables'!$B:$B,MATCH(EPS!$B1061,'Vensim Variables'!$A:$A,0))</f>
        <v>g pollutant</v>
      </c>
      <c r="I1061" t="str">
        <f t="shared" si="32"/>
        <v>PM10</v>
      </c>
      <c r="J1061">
        <f>INDEX(NoSettings!$C:$C,MATCH(EPS!$A1061,NoSettings!$A:$A,0))</f>
        <v>0</v>
      </c>
      <c r="K1061">
        <f>INDEX(GWP!$C$2:$C$13,MATCH(EPS!I1061,GWP!$B$2:$B$13,0))</f>
        <v>0</v>
      </c>
      <c r="L1061" s="4">
        <f t="shared" si="33"/>
        <v>0</v>
      </c>
    </row>
    <row r="1062" spans="1:12" hidden="1">
      <c r="A1062" t="s">
        <v>1080</v>
      </c>
      <c r="B1062" t="s">
        <v>1</v>
      </c>
      <c r="C1062" t="s">
        <v>1719</v>
      </c>
      <c r="D1062" t="s">
        <v>1709</v>
      </c>
      <c r="E1062" t="s">
        <v>1703</v>
      </c>
      <c r="F1062" t="s">
        <v>1742</v>
      </c>
      <c r="H1062" t="str">
        <f>INDEX('Vensim Variables'!$B:$B,MATCH(EPS!$B1062,'Vensim Variables'!$A:$A,0))</f>
        <v>g pollutant</v>
      </c>
      <c r="I1062" t="str">
        <f t="shared" si="32"/>
        <v>PM25</v>
      </c>
      <c r="J1062">
        <f>INDEX(NoSettings!$C:$C,MATCH(EPS!$A1062,NoSettings!$A:$A,0))</f>
        <v>0</v>
      </c>
      <c r="K1062">
        <f>INDEX(GWP!$C$2:$C$13,MATCH(EPS!I1062,GWP!$B$2:$B$13,0))</f>
        <v>0</v>
      </c>
      <c r="L1062" s="4">
        <f t="shared" si="33"/>
        <v>0</v>
      </c>
    </row>
    <row r="1063" spans="1:12" hidden="1">
      <c r="A1063" t="s">
        <v>1081</v>
      </c>
      <c r="B1063" t="s">
        <v>1</v>
      </c>
      <c r="C1063" t="s">
        <v>1719</v>
      </c>
      <c r="D1063" t="s">
        <v>1709</v>
      </c>
      <c r="E1063" t="s">
        <v>1703</v>
      </c>
      <c r="F1063" t="s">
        <v>1743</v>
      </c>
      <c r="H1063" t="str">
        <f>INDEX('Vensim Variables'!$B:$B,MATCH(EPS!$B1063,'Vensim Variables'!$A:$A,0))</f>
        <v>g pollutant</v>
      </c>
      <c r="I1063" t="str">
        <f t="shared" si="32"/>
        <v>PM25</v>
      </c>
      <c r="J1063">
        <f>INDEX(NoSettings!$C:$C,MATCH(EPS!$A1063,NoSettings!$A:$A,0))</f>
        <v>0</v>
      </c>
      <c r="K1063">
        <f>INDEX(GWP!$C$2:$C$13,MATCH(EPS!I1063,GWP!$B$2:$B$13,0))</f>
        <v>0</v>
      </c>
      <c r="L1063" s="4">
        <f t="shared" si="33"/>
        <v>0</v>
      </c>
    </row>
    <row r="1064" spans="1:12" hidden="1">
      <c r="A1064" t="s">
        <v>1082</v>
      </c>
      <c r="B1064" t="s">
        <v>1</v>
      </c>
      <c r="C1064" t="s">
        <v>1719</v>
      </c>
      <c r="D1064" t="s">
        <v>1709</v>
      </c>
      <c r="E1064" t="s">
        <v>1703</v>
      </c>
      <c r="F1064" t="s">
        <v>1744</v>
      </c>
      <c r="H1064" t="str">
        <f>INDEX('Vensim Variables'!$B:$B,MATCH(EPS!$B1064,'Vensim Variables'!$A:$A,0))</f>
        <v>g pollutant</v>
      </c>
      <c r="I1064" t="str">
        <f t="shared" si="32"/>
        <v>PM25</v>
      </c>
      <c r="J1064">
        <f>INDEX(NoSettings!$C:$C,MATCH(EPS!$A1064,NoSettings!$A:$A,0))</f>
        <v>322694000</v>
      </c>
      <c r="K1064">
        <f>INDEX(GWP!$C$2:$C$13,MATCH(EPS!I1064,GWP!$B$2:$B$13,0))</f>
        <v>0</v>
      </c>
      <c r="L1064" s="4">
        <f t="shared" si="33"/>
        <v>0</v>
      </c>
    </row>
    <row r="1065" spans="1:12" hidden="1">
      <c r="A1065" t="s">
        <v>1083</v>
      </c>
      <c r="B1065" t="s">
        <v>1</v>
      </c>
      <c r="C1065" t="s">
        <v>1719</v>
      </c>
      <c r="D1065" t="s">
        <v>1709</v>
      </c>
      <c r="E1065" t="s">
        <v>1703</v>
      </c>
      <c r="F1065" t="s">
        <v>1745</v>
      </c>
      <c r="H1065" t="str">
        <f>INDEX('Vensim Variables'!$B:$B,MATCH(EPS!$B1065,'Vensim Variables'!$A:$A,0))</f>
        <v>g pollutant</v>
      </c>
      <c r="I1065" t="str">
        <f t="shared" si="32"/>
        <v>PM25</v>
      </c>
      <c r="J1065">
        <f>INDEX(NoSettings!$C:$C,MATCH(EPS!$A1065,NoSettings!$A:$A,0))</f>
        <v>221014000</v>
      </c>
      <c r="K1065">
        <f>INDEX(GWP!$C$2:$C$13,MATCH(EPS!I1065,GWP!$B$2:$B$13,0))</f>
        <v>0</v>
      </c>
      <c r="L1065" s="4">
        <f t="shared" si="33"/>
        <v>0</v>
      </c>
    </row>
    <row r="1066" spans="1:12" hidden="1">
      <c r="A1066" t="s">
        <v>1084</v>
      </c>
      <c r="B1066" t="s">
        <v>1</v>
      </c>
      <c r="C1066" t="s">
        <v>1719</v>
      </c>
      <c r="D1066" t="s">
        <v>1709</v>
      </c>
      <c r="E1066" t="s">
        <v>1703</v>
      </c>
      <c r="F1066" t="s">
        <v>1746</v>
      </c>
      <c r="H1066" t="str">
        <f>INDEX('Vensim Variables'!$B:$B,MATCH(EPS!$B1066,'Vensim Variables'!$A:$A,0))</f>
        <v>g pollutant</v>
      </c>
      <c r="I1066" t="str">
        <f t="shared" si="32"/>
        <v>PM25</v>
      </c>
      <c r="J1066">
        <f>INDEX(NoSettings!$C:$C,MATCH(EPS!$A1066,NoSettings!$A:$A,0))</f>
        <v>0</v>
      </c>
      <c r="K1066">
        <f>INDEX(GWP!$C$2:$C$13,MATCH(EPS!I1066,GWP!$B$2:$B$13,0))</f>
        <v>0</v>
      </c>
      <c r="L1066" s="4">
        <f t="shared" si="33"/>
        <v>0</v>
      </c>
    </row>
    <row r="1067" spans="1:12" hidden="1">
      <c r="A1067" t="s">
        <v>1085</v>
      </c>
      <c r="B1067" t="s">
        <v>1</v>
      </c>
      <c r="C1067" t="s">
        <v>1719</v>
      </c>
      <c r="D1067" t="s">
        <v>1709</v>
      </c>
      <c r="E1067" t="s">
        <v>1703</v>
      </c>
      <c r="F1067" t="s">
        <v>1747</v>
      </c>
      <c r="H1067" t="str">
        <f>INDEX('Vensim Variables'!$B:$B,MATCH(EPS!$B1067,'Vensim Variables'!$A:$A,0))</f>
        <v>g pollutant</v>
      </c>
      <c r="I1067" t="str">
        <f t="shared" si="32"/>
        <v>PM25</v>
      </c>
      <c r="J1067">
        <f>INDEX(NoSettings!$C:$C,MATCH(EPS!$A1067,NoSettings!$A:$A,0))</f>
        <v>0</v>
      </c>
      <c r="K1067">
        <f>INDEX(GWP!$C$2:$C$13,MATCH(EPS!I1067,GWP!$B$2:$B$13,0))</f>
        <v>0</v>
      </c>
      <c r="L1067" s="4">
        <f t="shared" si="33"/>
        <v>0</v>
      </c>
    </row>
    <row r="1068" spans="1:12" hidden="1">
      <c r="A1068" t="s">
        <v>1086</v>
      </c>
      <c r="B1068" t="s">
        <v>1</v>
      </c>
      <c r="C1068" t="s">
        <v>1719</v>
      </c>
      <c r="D1068" t="s">
        <v>1709</v>
      </c>
      <c r="E1068" t="s">
        <v>1703</v>
      </c>
      <c r="F1068" t="s">
        <v>1748</v>
      </c>
      <c r="H1068" t="str">
        <f>INDEX('Vensim Variables'!$B:$B,MATCH(EPS!$B1068,'Vensim Variables'!$A:$A,0))</f>
        <v>g pollutant</v>
      </c>
      <c r="I1068" t="str">
        <f t="shared" si="32"/>
        <v>PM25</v>
      </c>
      <c r="J1068">
        <f>INDEX(NoSettings!$C:$C,MATCH(EPS!$A1068,NoSettings!$A:$A,0))</f>
        <v>0</v>
      </c>
      <c r="K1068">
        <f>INDEX(GWP!$C$2:$C$13,MATCH(EPS!I1068,GWP!$B$2:$B$13,0))</f>
        <v>0</v>
      </c>
      <c r="L1068" s="4">
        <f t="shared" si="33"/>
        <v>0</v>
      </c>
    </row>
    <row r="1069" spans="1:12" hidden="1">
      <c r="A1069" t="s">
        <v>1087</v>
      </c>
      <c r="B1069" t="s">
        <v>1</v>
      </c>
      <c r="C1069" t="s">
        <v>1719</v>
      </c>
      <c r="D1069" t="s">
        <v>1709</v>
      </c>
      <c r="E1069" t="s">
        <v>1703</v>
      </c>
      <c r="F1069" t="s">
        <v>1749</v>
      </c>
      <c r="H1069" t="str">
        <f>INDEX('Vensim Variables'!$B:$B,MATCH(EPS!$B1069,'Vensim Variables'!$A:$A,0))</f>
        <v>g pollutant</v>
      </c>
      <c r="I1069" t="str">
        <f t="shared" si="32"/>
        <v>PM25</v>
      </c>
      <c r="J1069">
        <f>INDEX(NoSettings!$C:$C,MATCH(EPS!$A1069,NoSettings!$A:$A,0))</f>
        <v>0</v>
      </c>
      <c r="K1069">
        <f>INDEX(GWP!$C$2:$C$13,MATCH(EPS!I1069,GWP!$B$2:$B$13,0))</f>
        <v>0</v>
      </c>
      <c r="L1069" s="4">
        <f t="shared" si="33"/>
        <v>0</v>
      </c>
    </row>
    <row r="1070" spans="1:12" hidden="1">
      <c r="A1070" t="s">
        <v>1088</v>
      </c>
      <c r="B1070" t="s">
        <v>1</v>
      </c>
      <c r="C1070" t="s">
        <v>1719</v>
      </c>
      <c r="D1070" t="s">
        <v>1709</v>
      </c>
      <c r="E1070" t="s">
        <v>1703</v>
      </c>
      <c r="F1070" t="s">
        <v>1750</v>
      </c>
      <c r="H1070" t="str">
        <f>INDEX('Vensim Variables'!$B:$B,MATCH(EPS!$B1070,'Vensim Variables'!$A:$A,0))</f>
        <v>g pollutant</v>
      </c>
      <c r="I1070" t="str">
        <f t="shared" si="32"/>
        <v>PM25</v>
      </c>
      <c r="J1070">
        <f>INDEX(NoSettings!$C:$C,MATCH(EPS!$A1070,NoSettings!$A:$A,0))</f>
        <v>0</v>
      </c>
      <c r="K1070">
        <f>INDEX(GWP!$C$2:$C$13,MATCH(EPS!I1070,GWP!$B$2:$B$13,0))</f>
        <v>0</v>
      </c>
      <c r="L1070" s="4">
        <f t="shared" si="33"/>
        <v>0</v>
      </c>
    </row>
    <row r="1071" spans="1:12" hidden="1">
      <c r="A1071" t="s">
        <v>1089</v>
      </c>
      <c r="B1071" t="s">
        <v>1</v>
      </c>
      <c r="C1071" t="s">
        <v>1719</v>
      </c>
      <c r="D1071" t="s">
        <v>1709</v>
      </c>
      <c r="E1071" t="s">
        <v>1703</v>
      </c>
      <c r="F1071" t="s">
        <v>1751</v>
      </c>
      <c r="H1071" t="str">
        <f>INDEX('Vensim Variables'!$B:$B,MATCH(EPS!$B1071,'Vensim Variables'!$A:$A,0))</f>
        <v>g pollutant</v>
      </c>
      <c r="I1071" t="str">
        <f t="shared" si="32"/>
        <v>PM25</v>
      </c>
      <c r="J1071">
        <f>INDEX(NoSettings!$C:$C,MATCH(EPS!$A1071,NoSettings!$A:$A,0))</f>
        <v>0</v>
      </c>
      <c r="K1071">
        <f>INDEX(GWP!$C$2:$C$13,MATCH(EPS!I1071,GWP!$B$2:$B$13,0))</f>
        <v>0</v>
      </c>
      <c r="L1071" s="4">
        <f t="shared" si="33"/>
        <v>0</v>
      </c>
    </row>
    <row r="1072" spans="1:12" hidden="1">
      <c r="A1072" t="s">
        <v>1090</v>
      </c>
      <c r="B1072" t="s">
        <v>1</v>
      </c>
      <c r="C1072" t="s">
        <v>1719</v>
      </c>
      <c r="D1072" t="s">
        <v>1709</v>
      </c>
      <c r="E1072" t="s">
        <v>1704</v>
      </c>
      <c r="F1072" t="s">
        <v>1742</v>
      </c>
      <c r="H1072" t="str">
        <f>INDEX('Vensim Variables'!$B:$B,MATCH(EPS!$B1072,'Vensim Variables'!$A:$A,0))</f>
        <v>g pollutant</v>
      </c>
      <c r="I1072" t="str">
        <f t="shared" si="32"/>
        <v>PM25</v>
      </c>
      <c r="J1072">
        <f>INDEX(NoSettings!$C:$C,MATCH(EPS!$A1072,NoSettings!$A:$A,0))</f>
        <v>0</v>
      </c>
      <c r="K1072">
        <f>INDEX(GWP!$C$2:$C$13,MATCH(EPS!I1072,GWP!$B$2:$B$13,0))</f>
        <v>0</v>
      </c>
      <c r="L1072" s="4">
        <f t="shared" si="33"/>
        <v>0</v>
      </c>
    </row>
    <row r="1073" spans="1:12" hidden="1">
      <c r="A1073" t="s">
        <v>1091</v>
      </c>
      <c r="B1073" t="s">
        <v>1</v>
      </c>
      <c r="C1073" t="s">
        <v>1719</v>
      </c>
      <c r="D1073" t="s">
        <v>1709</v>
      </c>
      <c r="E1073" t="s">
        <v>1704</v>
      </c>
      <c r="F1073" t="s">
        <v>1743</v>
      </c>
      <c r="H1073" t="str">
        <f>INDEX('Vensim Variables'!$B:$B,MATCH(EPS!$B1073,'Vensim Variables'!$A:$A,0))</f>
        <v>g pollutant</v>
      </c>
      <c r="I1073" t="str">
        <f t="shared" si="32"/>
        <v>PM25</v>
      </c>
      <c r="J1073">
        <f>INDEX(NoSettings!$C:$C,MATCH(EPS!$A1073,NoSettings!$A:$A,0))</f>
        <v>0</v>
      </c>
      <c r="K1073">
        <f>INDEX(GWP!$C$2:$C$13,MATCH(EPS!I1073,GWP!$B$2:$B$13,0))</f>
        <v>0</v>
      </c>
      <c r="L1073" s="4">
        <f t="shared" si="33"/>
        <v>0</v>
      </c>
    </row>
    <row r="1074" spans="1:12" hidden="1">
      <c r="A1074" t="s">
        <v>1092</v>
      </c>
      <c r="B1074" t="s">
        <v>1</v>
      </c>
      <c r="C1074" t="s">
        <v>1719</v>
      </c>
      <c r="D1074" t="s">
        <v>1709</v>
      </c>
      <c r="E1074" t="s">
        <v>1704</v>
      </c>
      <c r="F1074" t="s">
        <v>1744</v>
      </c>
      <c r="H1074" t="str">
        <f>INDEX('Vensim Variables'!$B:$B,MATCH(EPS!$B1074,'Vensim Variables'!$A:$A,0))</f>
        <v>g pollutant</v>
      </c>
      <c r="I1074" t="str">
        <f t="shared" si="32"/>
        <v>PM25</v>
      </c>
      <c r="J1074">
        <f>INDEX(NoSettings!$C:$C,MATCH(EPS!$A1074,NoSettings!$A:$A,0))</f>
        <v>0</v>
      </c>
      <c r="K1074">
        <f>INDEX(GWP!$C$2:$C$13,MATCH(EPS!I1074,GWP!$B$2:$B$13,0))</f>
        <v>0</v>
      </c>
      <c r="L1074" s="4">
        <f t="shared" si="33"/>
        <v>0</v>
      </c>
    </row>
    <row r="1075" spans="1:12" hidden="1">
      <c r="A1075" t="s">
        <v>1093</v>
      </c>
      <c r="B1075" t="s">
        <v>1</v>
      </c>
      <c r="C1075" t="s">
        <v>1719</v>
      </c>
      <c r="D1075" t="s">
        <v>1709</v>
      </c>
      <c r="E1075" t="s">
        <v>1704</v>
      </c>
      <c r="F1075" t="s">
        <v>1745</v>
      </c>
      <c r="H1075" t="str">
        <f>INDEX('Vensim Variables'!$B:$B,MATCH(EPS!$B1075,'Vensim Variables'!$A:$A,0))</f>
        <v>g pollutant</v>
      </c>
      <c r="I1075" t="str">
        <f t="shared" si="32"/>
        <v>PM25</v>
      </c>
      <c r="J1075">
        <f>INDEX(NoSettings!$C:$C,MATCH(EPS!$A1075,NoSettings!$A:$A,0))</f>
        <v>549487000</v>
      </c>
      <c r="K1075">
        <f>INDEX(GWP!$C$2:$C$13,MATCH(EPS!I1075,GWP!$B$2:$B$13,0))</f>
        <v>0</v>
      </c>
      <c r="L1075" s="4">
        <f t="shared" si="33"/>
        <v>0</v>
      </c>
    </row>
    <row r="1076" spans="1:12" hidden="1">
      <c r="A1076" t="s">
        <v>1094</v>
      </c>
      <c r="B1076" t="s">
        <v>1</v>
      </c>
      <c r="C1076" t="s">
        <v>1719</v>
      </c>
      <c r="D1076" t="s">
        <v>1709</v>
      </c>
      <c r="E1076" t="s">
        <v>1704</v>
      </c>
      <c r="F1076" t="s">
        <v>1746</v>
      </c>
      <c r="H1076" t="str">
        <f>INDEX('Vensim Variables'!$B:$B,MATCH(EPS!$B1076,'Vensim Variables'!$A:$A,0))</f>
        <v>g pollutant</v>
      </c>
      <c r="I1076" t="str">
        <f t="shared" si="32"/>
        <v>PM25</v>
      </c>
      <c r="J1076">
        <f>INDEX(NoSettings!$C:$C,MATCH(EPS!$A1076,NoSettings!$A:$A,0))</f>
        <v>0</v>
      </c>
      <c r="K1076">
        <f>INDEX(GWP!$C$2:$C$13,MATCH(EPS!I1076,GWP!$B$2:$B$13,0))</f>
        <v>0</v>
      </c>
      <c r="L1076" s="4">
        <f t="shared" si="33"/>
        <v>0</v>
      </c>
    </row>
    <row r="1077" spans="1:12" hidden="1">
      <c r="A1077" t="s">
        <v>1095</v>
      </c>
      <c r="B1077" t="s">
        <v>1</v>
      </c>
      <c r="C1077" t="s">
        <v>1719</v>
      </c>
      <c r="D1077" t="s">
        <v>1709</v>
      </c>
      <c r="E1077" t="s">
        <v>1704</v>
      </c>
      <c r="F1077" t="s">
        <v>1747</v>
      </c>
      <c r="H1077" t="str">
        <f>INDEX('Vensim Variables'!$B:$B,MATCH(EPS!$B1077,'Vensim Variables'!$A:$A,0))</f>
        <v>g pollutant</v>
      </c>
      <c r="I1077" t="str">
        <f t="shared" si="32"/>
        <v>PM25</v>
      </c>
      <c r="J1077">
        <f>INDEX(NoSettings!$C:$C,MATCH(EPS!$A1077,NoSettings!$A:$A,0))</f>
        <v>0</v>
      </c>
      <c r="K1077">
        <f>INDEX(GWP!$C$2:$C$13,MATCH(EPS!I1077,GWP!$B$2:$B$13,0))</f>
        <v>0</v>
      </c>
      <c r="L1077" s="4">
        <f t="shared" si="33"/>
        <v>0</v>
      </c>
    </row>
    <row r="1078" spans="1:12" hidden="1">
      <c r="A1078" t="s">
        <v>1096</v>
      </c>
      <c r="B1078" t="s">
        <v>1</v>
      </c>
      <c r="C1078" t="s">
        <v>1719</v>
      </c>
      <c r="D1078" t="s">
        <v>1709</v>
      </c>
      <c r="E1078" t="s">
        <v>1704</v>
      </c>
      <c r="F1078" t="s">
        <v>1748</v>
      </c>
      <c r="H1078" t="str">
        <f>INDEX('Vensim Variables'!$B:$B,MATCH(EPS!$B1078,'Vensim Variables'!$A:$A,0))</f>
        <v>g pollutant</v>
      </c>
      <c r="I1078" t="str">
        <f t="shared" si="32"/>
        <v>PM25</v>
      </c>
      <c r="J1078">
        <f>INDEX(NoSettings!$C:$C,MATCH(EPS!$A1078,NoSettings!$A:$A,0))</f>
        <v>0</v>
      </c>
      <c r="K1078">
        <f>INDEX(GWP!$C$2:$C$13,MATCH(EPS!I1078,GWP!$B$2:$B$13,0))</f>
        <v>0</v>
      </c>
      <c r="L1078" s="4">
        <f t="shared" si="33"/>
        <v>0</v>
      </c>
    </row>
    <row r="1079" spans="1:12" hidden="1">
      <c r="A1079" t="s">
        <v>1097</v>
      </c>
      <c r="B1079" t="s">
        <v>1</v>
      </c>
      <c r="C1079" t="s">
        <v>1719</v>
      </c>
      <c r="D1079" t="s">
        <v>1709</v>
      </c>
      <c r="E1079" t="s">
        <v>1704</v>
      </c>
      <c r="F1079" t="s">
        <v>1749</v>
      </c>
      <c r="H1079" t="str">
        <f>INDEX('Vensim Variables'!$B:$B,MATCH(EPS!$B1079,'Vensim Variables'!$A:$A,0))</f>
        <v>g pollutant</v>
      </c>
      <c r="I1079" t="str">
        <f t="shared" si="32"/>
        <v>PM25</v>
      </c>
      <c r="J1079">
        <f>INDEX(NoSettings!$C:$C,MATCH(EPS!$A1079,NoSettings!$A:$A,0))</f>
        <v>1624970000</v>
      </c>
      <c r="K1079">
        <f>INDEX(GWP!$C$2:$C$13,MATCH(EPS!I1079,GWP!$B$2:$B$13,0))</f>
        <v>0</v>
      </c>
      <c r="L1079" s="4">
        <f t="shared" si="33"/>
        <v>0</v>
      </c>
    </row>
    <row r="1080" spans="1:12" hidden="1">
      <c r="A1080" t="s">
        <v>1098</v>
      </c>
      <c r="B1080" t="s">
        <v>1</v>
      </c>
      <c r="C1080" t="s">
        <v>1719</v>
      </c>
      <c r="D1080" t="s">
        <v>1709</v>
      </c>
      <c r="E1080" t="s">
        <v>1704</v>
      </c>
      <c r="F1080" t="s">
        <v>1750</v>
      </c>
      <c r="H1080" t="str">
        <f>INDEX('Vensim Variables'!$B:$B,MATCH(EPS!$B1080,'Vensim Variables'!$A:$A,0))</f>
        <v>g pollutant</v>
      </c>
      <c r="I1080" t="str">
        <f t="shared" si="32"/>
        <v>PM25</v>
      </c>
      <c r="J1080">
        <f>INDEX(NoSettings!$C:$C,MATCH(EPS!$A1080,NoSettings!$A:$A,0))</f>
        <v>0</v>
      </c>
      <c r="K1080">
        <f>INDEX(GWP!$C$2:$C$13,MATCH(EPS!I1080,GWP!$B$2:$B$13,0))</f>
        <v>0</v>
      </c>
      <c r="L1080" s="4">
        <f t="shared" si="33"/>
        <v>0</v>
      </c>
    </row>
    <row r="1081" spans="1:12" hidden="1">
      <c r="A1081" t="s">
        <v>1099</v>
      </c>
      <c r="B1081" t="s">
        <v>1</v>
      </c>
      <c r="C1081" t="s">
        <v>1719</v>
      </c>
      <c r="D1081" t="s">
        <v>1709</v>
      </c>
      <c r="E1081" t="s">
        <v>1704</v>
      </c>
      <c r="F1081" t="s">
        <v>1751</v>
      </c>
      <c r="H1081" t="str">
        <f>INDEX('Vensim Variables'!$B:$B,MATCH(EPS!$B1081,'Vensim Variables'!$A:$A,0))</f>
        <v>g pollutant</v>
      </c>
      <c r="I1081" t="str">
        <f t="shared" si="32"/>
        <v>PM25</v>
      </c>
      <c r="J1081">
        <f>INDEX(NoSettings!$C:$C,MATCH(EPS!$A1081,NoSettings!$A:$A,0))</f>
        <v>0</v>
      </c>
      <c r="K1081">
        <f>INDEX(GWP!$C$2:$C$13,MATCH(EPS!I1081,GWP!$B$2:$B$13,0))</f>
        <v>0</v>
      </c>
      <c r="L1081" s="4">
        <f t="shared" si="33"/>
        <v>0</v>
      </c>
    </row>
    <row r="1082" spans="1:12" hidden="1">
      <c r="A1082" t="s">
        <v>1100</v>
      </c>
      <c r="B1082" t="s">
        <v>1</v>
      </c>
      <c r="C1082" t="s">
        <v>1719</v>
      </c>
      <c r="D1082" t="s">
        <v>1710</v>
      </c>
      <c r="E1082" t="s">
        <v>1703</v>
      </c>
      <c r="F1082" t="s">
        <v>1742</v>
      </c>
      <c r="H1082" t="str">
        <f>INDEX('Vensim Variables'!$B:$B,MATCH(EPS!$B1082,'Vensim Variables'!$A:$A,0))</f>
        <v>g pollutant</v>
      </c>
      <c r="I1082" t="str">
        <f t="shared" si="32"/>
        <v>SOx</v>
      </c>
      <c r="J1082">
        <f>INDEX(NoSettings!$C:$C,MATCH(EPS!$A1082,NoSettings!$A:$A,0))</f>
        <v>0</v>
      </c>
      <c r="K1082">
        <f>INDEX(GWP!$C$2:$C$13,MATCH(EPS!I1082,GWP!$B$2:$B$13,0))</f>
        <v>0</v>
      </c>
      <c r="L1082" s="4">
        <f t="shared" si="33"/>
        <v>0</v>
      </c>
    </row>
    <row r="1083" spans="1:12" hidden="1">
      <c r="A1083" t="s">
        <v>1101</v>
      </c>
      <c r="B1083" t="s">
        <v>1</v>
      </c>
      <c r="C1083" t="s">
        <v>1719</v>
      </c>
      <c r="D1083" t="s">
        <v>1710</v>
      </c>
      <c r="E1083" t="s">
        <v>1703</v>
      </c>
      <c r="F1083" t="s">
        <v>1743</v>
      </c>
      <c r="H1083" t="str">
        <f>INDEX('Vensim Variables'!$B:$B,MATCH(EPS!$B1083,'Vensim Variables'!$A:$A,0))</f>
        <v>g pollutant</v>
      </c>
      <c r="I1083" t="str">
        <f t="shared" si="32"/>
        <v>SOx</v>
      </c>
      <c r="J1083">
        <f>INDEX(NoSettings!$C:$C,MATCH(EPS!$A1083,NoSettings!$A:$A,0))</f>
        <v>0</v>
      </c>
      <c r="K1083">
        <f>INDEX(GWP!$C$2:$C$13,MATCH(EPS!I1083,GWP!$B$2:$B$13,0))</f>
        <v>0</v>
      </c>
      <c r="L1083" s="4">
        <f t="shared" si="33"/>
        <v>0</v>
      </c>
    </row>
    <row r="1084" spans="1:12" hidden="1">
      <c r="A1084" t="s">
        <v>1102</v>
      </c>
      <c r="B1084" t="s">
        <v>1</v>
      </c>
      <c r="C1084" t="s">
        <v>1719</v>
      </c>
      <c r="D1084" t="s">
        <v>1710</v>
      </c>
      <c r="E1084" t="s">
        <v>1703</v>
      </c>
      <c r="F1084" t="s">
        <v>1744</v>
      </c>
      <c r="H1084" t="str">
        <f>INDEX('Vensim Variables'!$B:$B,MATCH(EPS!$B1084,'Vensim Variables'!$A:$A,0))</f>
        <v>g pollutant</v>
      </c>
      <c r="I1084" t="str">
        <f t="shared" si="32"/>
        <v>SOx</v>
      </c>
      <c r="J1084">
        <f>INDEX(NoSettings!$C:$C,MATCH(EPS!$A1084,NoSettings!$A:$A,0))</f>
        <v>67492600</v>
      </c>
      <c r="K1084">
        <f>INDEX(GWP!$C$2:$C$13,MATCH(EPS!I1084,GWP!$B$2:$B$13,0))</f>
        <v>0</v>
      </c>
      <c r="L1084" s="4">
        <f t="shared" si="33"/>
        <v>0</v>
      </c>
    </row>
    <row r="1085" spans="1:12" hidden="1">
      <c r="A1085" t="s">
        <v>1103</v>
      </c>
      <c r="B1085" t="s">
        <v>1</v>
      </c>
      <c r="C1085" t="s">
        <v>1719</v>
      </c>
      <c r="D1085" t="s">
        <v>1710</v>
      </c>
      <c r="E1085" t="s">
        <v>1703</v>
      </c>
      <c r="F1085" t="s">
        <v>1745</v>
      </c>
      <c r="H1085" t="str">
        <f>INDEX('Vensim Variables'!$B:$B,MATCH(EPS!$B1085,'Vensim Variables'!$A:$A,0))</f>
        <v>g pollutant</v>
      </c>
      <c r="I1085" t="str">
        <f t="shared" si="32"/>
        <v>SOx</v>
      </c>
      <c r="J1085">
        <f>INDEX(NoSettings!$C:$C,MATCH(EPS!$A1085,NoSettings!$A:$A,0))</f>
        <v>196025000</v>
      </c>
      <c r="K1085">
        <f>INDEX(GWP!$C$2:$C$13,MATCH(EPS!I1085,GWP!$B$2:$B$13,0))</f>
        <v>0</v>
      </c>
      <c r="L1085" s="4">
        <f t="shared" si="33"/>
        <v>0</v>
      </c>
    </row>
    <row r="1086" spans="1:12" hidden="1">
      <c r="A1086" t="s">
        <v>1104</v>
      </c>
      <c r="B1086" t="s">
        <v>1</v>
      </c>
      <c r="C1086" t="s">
        <v>1719</v>
      </c>
      <c r="D1086" t="s">
        <v>1710</v>
      </c>
      <c r="E1086" t="s">
        <v>1703</v>
      </c>
      <c r="F1086" t="s">
        <v>1746</v>
      </c>
      <c r="H1086" t="str">
        <f>INDEX('Vensim Variables'!$B:$B,MATCH(EPS!$B1086,'Vensim Variables'!$A:$A,0))</f>
        <v>g pollutant</v>
      </c>
      <c r="I1086" t="str">
        <f t="shared" si="32"/>
        <v>SOx</v>
      </c>
      <c r="J1086">
        <f>INDEX(NoSettings!$C:$C,MATCH(EPS!$A1086,NoSettings!$A:$A,0))</f>
        <v>0</v>
      </c>
      <c r="K1086">
        <f>INDEX(GWP!$C$2:$C$13,MATCH(EPS!I1086,GWP!$B$2:$B$13,0))</f>
        <v>0</v>
      </c>
      <c r="L1086" s="4">
        <f t="shared" si="33"/>
        <v>0</v>
      </c>
    </row>
    <row r="1087" spans="1:12" hidden="1">
      <c r="A1087" t="s">
        <v>1105</v>
      </c>
      <c r="B1087" t="s">
        <v>1</v>
      </c>
      <c r="C1087" t="s">
        <v>1719</v>
      </c>
      <c r="D1087" t="s">
        <v>1710</v>
      </c>
      <c r="E1087" t="s">
        <v>1703</v>
      </c>
      <c r="F1087" t="s">
        <v>1747</v>
      </c>
      <c r="H1087" t="str">
        <f>INDEX('Vensim Variables'!$B:$B,MATCH(EPS!$B1087,'Vensim Variables'!$A:$A,0))</f>
        <v>g pollutant</v>
      </c>
      <c r="I1087" t="str">
        <f t="shared" si="32"/>
        <v>SOx</v>
      </c>
      <c r="J1087">
        <f>INDEX(NoSettings!$C:$C,MATCH(EPS!$A1087,NoSettings!$A:$A,0))</f>
        <v>0</v>
      </c>
      <c r="K1087">
        <f>INDEX(GWP!$C$2:$C$13,MATCH(EPS!I1087,GWP!$B$2:$B$13,0))</f>
        <v>0</v>
      </c>
      <c r="L1087" s="4">
        <f t="shared" si="33"/>
        <v>0</v>
      </c>
    </row>
    <row r="1088" spans="1:12" hidden="1">
      <c r="A1088" t="s">
        <v>1106</v>
      </c>
      <c r="B1088" t="s">
        <v>1</v>
      </c>
      <c r="C1088" t="s">
        <v>1719</v>
      </c>
      <c r="D1088" t="s">
        <v>1710</v>
      </c>
      <c r="E1088" t="s">
        <v>1703</v>
      </c>
      <c r="F1088" t="s">
        <v>1748</v>
      </c>
      <c r="H1088" t="str">
        <f>INDEX('Vensim Variables'!$B:$B,MATCH(EPS!$B1088,'Vensim Variables'!$A:$A,0))</f>
        <v>g pollutant</v>
      </c>
      <c r="I1088" t="str">
        <f t="shared" si="32"/>
        <v>SOx</v>
      </c>
      <c r="J1088">
        <f>INDEX(NoSettings!$C:$C,MATCH(EPS!$A1088,NoSettings!$A:$A,0))</f>
        <v>0</v>
      </c>
      <c r="K1088">
        <f>INDEX(GWP!$C$2:$C$13,MATCH(EPS!I1088,GWP!$B$2:$B$13,0))</f>
        <v>0</v>
      </c>
      <c r="L1088" s="4">
        <f t="shared" si="33"/>
        <v>0</v>
      </c>
    </row>
    <row r="1089" spans="1:12" hidden="1">
      <c r="A1089" t="s">
        <v>1107</v>
      </c>
      <c r="B1089" t="s">
        <v>1</v>
      </c>
      <c r="C1089" t="s">
        <v>1719</v>
      </c>
      <c r="D1089" t="s">
        <v>1710</v>
      </c>
      <c r="E1089" t="s">
        <v>1703</v>
      </c>
      <c r="F1089" t="s">
        <v>1749</v>
      </c>
      <c r="H1089" t="str">
        <f>INDEX('Vensim Variables'!$B:$B,MATCH(EPS!$B1089,'Vensim Variables'!$A:$A,0))</f>
        <v>g pollutant</v>
      </c>
      <c r="I1089" t="str">
        <f t="shared" si="32"/>
        <v>SOx</v>
      </c>
      <c r="J1089">
        <f>INDEX(NoSettings!$C:$C,MATCH(EPS!$A1089,NoSettings!$A:$A,0))</f>
        <v>0</v>
      </c>
      <c r="K1089">
        <f>INDEX(GWP!$C$2:$C$13,MATCH(EPS!I1089,GWP!$B$2:$B$13,0))</f>
        <v>0</v>
      </c>
      <c r="L1089" s="4">
        <f t="shared" si="33"/>
        <v>0</v>
      </c>
    </row>
    <row r="1090" spans="1:12" hidden="1">
      <c r="A1090" t="s">
        <v>1108</v>
      </c>
      <c r="B1090" t="s">
        <v>1</v>
      </c>
      <c r="C1090" t="s">
        <v>1719</v>
      </c>
      <c r="D1090" t="s">
        <v>1710</v>
      </c>
      <c r="E1090" t="s">
        <v>1703</v>
      </c>
      <c r="F1090" t="s">
        <v>1750</v>
      </c>
      <c r="H1090" t="str">
        <f>INDEX('Vensim Variables'!$B:$B,MATCH(EPS!$B1090,'Vensim Variables'!$A:$A,0))</f>
        <v>g pollutant</v>
      </c>
      <c r="I1090" t="str">
        <f t="shared" si="32"/>
        <v>SOx</v>
      </c>
      <c r="J1090">
        <f>INDEX(NoSettings!$C:$C,MATCH(EPS!$A1090,NoSettings!$A:$A,0))</f>
        <v>0</v>
      </c>
      <c r="K1090">
        <f>INDEX(GWP!$C$2:$C$13,MATCH(EPS!I1090,GWP!$B$2:$B$13,0))</f>
        <v>0</v>
      </c>
      <c r="L1090" s="4">
        <f t="shared" si="33"/>
        <v>0</v>
      </c>
    </row>
    <row r="1091" spans="1:12" hidden="1">
      <c r="A1091" t="s">
        <v>1109</v>
      </c>
      <c r="B1091" t="s">
        <v>1</v>
      </c>
      <c r="C1091" t="s">
        <v>1719</v>
      </c>
      <c r="D1091" t="s">
        <v>1710</v>
      </c>
      <c r="E1091" t="s">
        <v>1703</v>
      </c>
      <c r="F1091" t="s">
        <v>1751</v>
      </c>
      <c r="H1091" t="str">
        <f>INDEX('Vensim Variables'!$B:$B,MATCH(EPS!$B1091,'Vensim Variables'!$A:$A,0))</f>
        <v>g pollutant</v>
      </c>
      <c r="I1091" t="str">
        <f t="shared" ref="I1091:I1154" si="34">IF(OR(C1091="CO2",C1091="CH4",C1091="N2O",C1091="F gases",C1091="VOC",C1091="CO",C1091="NOx",C1091="PM10",C1091="PM25",C1091="SOx",C1091="BC",C1091="OC"),C1091,IF(OR(D1091="CO2",D1091="CH4",D1091="N2O",D1091="F gases",D1091="VOC",D1091="CO",D1091="NOx",D1091="PM10",D1091="PM25",D1091="SOx",D1091="BC",D1091="OC"),D1091,IF(OR(E1091="CO2",E1091="CH4",E1091="N2O",E1091="F gases",E1091="VOC",E1091="CO",E1091="NOx",E1091="PM10",E1091="PM25",E1091="SOx",E1091="BC",E1091="OC"),E1091,"NA")))</f>
        <v>SOx</v>
      </c>
      <c r="J1091">
        <f>INDEX(NoSettings!$C:$C,MATCH(EPS!$A1091,NoSettings!$A:$A,0))</f>
        <v>0</v>
      </c>
      <c r="K1091">
        <f>INDEX(GWP!$C$2:$C$13,MATCH(EPS!I1091,GWP!$B$2:$B$13,0))</f>
        <v>0</v>
      </c>
      <c r="L1091" s="4">
        <f t="shared" ref="L1091:L1154" si="35">IF(H1091="g pollutant",K1091*J1091/10^12,IF(H1091="MMTCO2e",J1091,IF(H1091="MWh",J1091,0)))</f>
        <v>0</v>
      </c>
    </row>
    <row r="1092" spans="1:12" hidden="1">
      <c r="A1092" t="s">
        <v>1110</v>
      </c>
      <c r="B1092" t="s">
        <v>1</v>
      </c>
      <c r="C1092" t="s">
        <v>1719</v>
      </c>
      <c r="D1092" t="s">
        <v>1710</v>
      </c>
      <c r="E1092" t="s">
        <v>1704</v>
      </c>
      <c r="F1092" t="s">
        <v>1742</v>
      </c>
      <c r="H1092" t="str">
        <f>INDEX('Vensim Variables'!$B:$B,MATCH(EPS!$B1092,'Vensim Variables'!$A:$A,0))</f>
        <v>g pollutant</v>
      </c>
      <c r="I1092" t="str">
        <f t="shared" si="34"/>
        <v>SOx</v>
      </c>
      <c r="J1092">
        <f>INDEX(NoSettings!$C:$C,MATCH(EPS!$A1092,NoSettings!$A:$A,0))</f>
        <v>0</v>
      </c>
      <c r="K1092">
        <f>INDEX(GWP!$C$2:$C$13,MATCH(EPS!I1092,GWP!$B$2:$B$13,0))</f>
        <v>0</v>
      </c>
      <c r="L1092" s="4">
        <f t="shared" si="35"/>
        <v>0</v>
      </c>
    </row>
    <row r="1093" spans="1:12" hidden="1">
      <c r="A1093" t="s">
        <v>1111</v>
      </c>
      <c r="B1093" t="s">
        <v>1</v>
      </c>
      <c r="C1093" t="s">
        <v>1719</v>
      </c>
      <c r="D1093" t="s">
        <v>1710</v>
      </c>
      <c r="E1093" t="s">
        <v>1704</v>
      </c>
      <c r="F1093" t="s">
        <v>1743</v>
      </c>
      <c r="H1093" t="str">
        <f>INDEX('Vensim Variables'!$B:$B,MATCH(EPS!$B1093,'Vensim Variables'!$A:$A,0))</f>
        <v>g pollutant</v>
      </c>
      <c r="I1093" t="str">
        <f t="shared" si="34"/>
        <v>SOx</v>
      </c>
      <c r="J1093">
        <f>INDEX(NoSettings!$C:$C,MATCH(EPS!$A1093,NoSettings!$A:$A,0))</f>
        <v>0</v>
      </c>
      <c r="K1093">
        <f>INDEX(GWP!$C$2:$C$13,MATCH(EPS!I1093,GWP!$B$2:$B$13,0))</f>
        <v>0</v>
      </c>
      <c r="L1093" s="4">
        <f t="shared" si="35"/>
        <v>0</v>
      </c>
    </row>
    <row r="1094" spans="1:12" hidden="1">
      <c r="A1094" t="s">
        <v>1112</v>
      </c>
      <c r="B1094" t="s">
        <v>1</v>
      </c>
      <c r="C1094" t="s">
        <v>1719</v>
      </c>
      <c r="D1094" t="s">
        <v>1710</v>
      </c>
      <c r="E1094" t="s">
        <v>1704</v>
      </c>
      <c r="F1094" t="s">
        <v>1744</v>
      </c>
      <c r="H1094" t="str">
        <f>INDEX('Vensim Variables'!$B:$B,MATCH(EPS!$B1094,'Vensim Variables'!$A:$A,0))</f>
        <v>g pollutant</v>
      </c>
      <c r="I1094" t="str">
        <f t="shared" si="34"/>
        <v>SOx</v>
      </c>
      <c r="J1094">
        <f>INDEX(NoSettings!$C:$C,MATCH(EPS!$A1094,NoSettings!$A:$A,0))</f>
        <v>0</v>
      </c>
      <c r="K1094">
        <f>INDEX(GWP!$C$2:$C$13,MATCH(EPS!I1094,GWP!$B$2:$B$13,0))</f>
        <v>0</v>
      </c>
      <c r="L1094" s="4">
        <f t="shared" si="35"/>
        <v>0</v>
      </c>
    </row>
    <row r="1095" spans="1:12" hidden="1">
      <c r="A1095" t="s">
        <v>1113</v>
      </c>
      <c r="B1095" t="s">
        <v>1</v>
      </c>
      <c r="C1095" t="s">
        <v>1719</v>
      </c>
      <c r="D1095" t="s">
        <v>1710</v>
      </c>
      <c r="E1095" t="s">
        <v>1704</v>
      </c>
      <c r="F1095" t="s">
        <v>1745</v>
      </c>
      <c r="H1095" t="str">
        <f>INDEX('Vensim Variables'!$B:$B,MATCH(EPS!$B1095,'Vensim Variables'!$A:$A,0))</f>
        <v>g pollutant</v>
      </c>
      <c r="I1095" t="str">
        <f t="shared" si="34"/>
        <v>SOx</v>
      </c>
      <c r="J1095">
        <f>INDEX(NoSettings!$C:$C,MATCH(EPS!$A1095,NoSettings!$A:$A,0))</f>
        <v>487359000</v>
      </c>
      <c r="K1095">
        <f>INDEX(GWP!$C$2:$C$13,MATCH(EPS!I1095,GWP!$B$2:$B$13,0))</f>
        <v>0</v>
      </c>
      <c r="L1095" s="4">
        <f t="shared" si="35"/>
        <v>0</v>
      </c>
    </row>
    <row r="1096" spans="1:12" hidden="1">
      <c r="A1096" t="s">
        <v>1114</v>
      </c>
      <c r="B1096" t="s">
        <v>1</v>
      </c>
      <c r="C1096" t="s">
        <v>1719</v>
      </c>
      <c r="D1096" t="s">
        <v>1710</v>
      </c>
      <c r="E1096" t="s">
        <v>1704</v>
      </c>
      <c r="F1096" t="s">
        <v>1746</v>
      </c>
      <c r="H1096" t="str">
        <f>INDEX('Vensim Variables'!$B:$B,MATCH(EPS!$B1096,'Vensim Variables'!$A:$A,0))</f>
        <v>g pollutant</v>
      </c>
      <c r="I1096" t="str">
        <f t="shared" si="34"/>
        <v>SOx</v>
      </c>
      <c r="J1096">
        <f>INDEX(NoSettings!$C:$C,MATCH(EPS!$A1096,NoSettings!$A:$A,0))</f>
        <v>0</v>
      </c>
      <c r="K1096">
        <f>INDEX(GWP!$C$2:$C$13,MATCH(EPS!I1096,GWP!$B$2:$B$13,0))</f>
        <v>0</v>
      </c>
      <c r="L1096" s="4">
        <f t="shared" si="35"/>
        <v>0</v>
      </c>
    </row>
    <row r="1097" spans="1:12" hidden="1">
      <c r="A1097" t="s">
        <v>1115</v>
      </c>
      <c r="B1097" t="s">
        <v>1</v>
      </c>
      <c r="C1097" t="s">
        <v>1719</v>
      </c>
      <c r="D1097" t="s">
        <v>1710</v>
      </c>
      <c r="E1097" t="s">
        <v>1704</v>
      </c>
      <c r="F1097" t="s">
        <v>1747</v>
      </c>
      <c r="H1097" t="str">
        <f>INDEX('Vensim Variables'!$B:$B,MATCH(EPS!$B1097,'Vensim Variables'!$A:$A,0))</f>
        <v>g pollutant</v>
      </c>
      <c r="I1097" t="str">
        <f t="shared" si="34"/>
        <v>SOx</v>
      </c>
      <c r="J1097">
        <f>INDEX(NoSettings!$C:$C,MATCH(EPS!$A1097,NoSettings!$A:$A,0))</f>
        <v>0</v>
      </c>
      <c r="K1097">
        <f>INDEX(GWP!$C$2:$C$13,MATCH(EPS!I1097,GWP!$B$2:$B$13,0))</f>
        <v>0</v>
      </c>
      <c r="L1097" s="4">
        <f t="shared" si="35"/>
        <v>0</v>
      </c>
    </row>
    <row r="1098" spans="1:12" hidden="1">
      <c r="A1098" t="s">
        <v>1116</v>
      </c>
      <c r="B1098" t="s">
        <v>1</v>
      </c>
      <c r="C1098" t="s">
        <v>1719</v>
      </c>
      <c r="D1098" t="s">
        <v>1710</v>
      </c>
      <c r="E1098" t="s">
        <v>1704</v>
      </c>
      <c r="F1098" t="s">
        <v>1748</v>
      </c>
      <c r="H1098" t="str">
        <f>INDEX('Vensim Variables'!$B:$B,MATCH(EPS!$B1098,'Vensim Variables'!$A:$A,0))</f>
        <v>g pollutant</v>
      </c>
      <c r="I1098" t="str">
        <f t="shared" si="34"/>
        <v>SOx</v>
      </c>
      <c r="J1098">
        <f>INDEX(NoSettings!$C:$C,MATCH(EPS!$A1098,NoSettings!$A:$A,0))</f>
        <v>0</v>
      </c>
      <c r="K1098">
        <f>INDEX(GWP!$C$2:$C$13,MATCH(EPS!I1098,GWP!$B$2:$B$13,0))</f>
        <v>0</v>
      </c>
      <c r="L1098" s="4">
        <f t="shared" si="35"/>
        <v>0</v>
      </c>
    </row>
    <row r="1099" spans="1:12" hidden="1">
      <c r="A1099" t="s">
        <v>1117</v>
      </c>
      <c r="B1099" t="s">
        <v>1</v>
      </c>
      <c r="C1099" t="s">
        <v>1719</v>
      </c>
      <c r="D1099" t="s">
        <v>1710</v>
      </c>
      <c r="E1099" t="s">
        <v>1704</v>
      </c>
      <c r="F1099" t="s">
        <v>1749</v>
      </c>
      <c r="H1099" t="str">
        <f>INDEX('Vensim Variables'!$B:$B,MATCH(EPS!$B1099,'Vensim Variables'!$A:$A,0))</f>
        <v>g pollutant</v>
      </c>
      <c r="I1099" t="str">
        <f t="shared" si="34"/>
        <v>SOx</v>
      </c>
      <c r="J1099">
        <f>INDEX(NoSettings!$C:$C,MATCH(EPS!$A1099,NoSettings!$A:$A,0))</f>
        <v>1441250000</v>
      </c>
      <c r="K1099">
        <f>INDEX(GWP!$C$2:$C$13,MATCH(EPS!I1099,GWP!$B$2:$B$13,0))</f>
        <v>0</v>
      </c>
      <c r="L1099" s="4">
        <f t="shared" si="35"/>
        <v>0</v>
      </c>
    </row>
    <row r="1100" spans="1:12" hidden="1">
      <c r="A1100" t="s">
        <v>1118</v>
      </c>
      <c r="B1100" t="s">
        <v>1</v>
      </c>
      <c r="C1100" t="s">
        <v>1719</v>
      </c>
      <c r="D1100" t="s">
        <v>1710</v>
      </c>
      <c r="E1100" t="s">
        <v>1704</v>
      </c>
      <c r="F1100" t="s">
        <v>1750</v>
      </c>
      <c r="H1100" t="str">
        <f>INDEX('Vensim Variables'!$B:$B,MATCH(EPS!$B1100,'Vensim Variables'!$A:$A,0))</f>
        <v>g pollutant</v>
      </c>
      <c r="I1100" t="str">
        <f t="shared" si="34"/>
        <v>SOx</v>
      </c>
      <c r="J1100">
        <f>INDEX(NoSettings!$C:$C,MATCH(EPS!$A1100,NoSettings!$A:$A,0))</f>
        <v>0</v>
      </c>
      <c r="K1100">
        <f>INDEX(GWP!$C$2:$C$13,MATCH(EPS!I1100,GWP!$B$2:$B$13,0))</f>
        <v>0</v>
      </c>
      <c r="L1100" s="4">
        <f t="shared" si="35"/>
        <v>0</v>
      </c>
    </row>
    <row r="1101" spans="1:12" hidden="1">
      <c r="A1101" t="s">
        <v>1119</v>
      </c>
      <c r="B1101" t="s">
        <v>1</v>
      </c>
      <c r="C1101" t="s">
        <v>1719</v>
      </c>
      <c r="D1101" t="s">
        <v>1710</v>
      </c>
      <c r="E1101" t="s">
        <v>1704</v>
      </c>
      <c r="F1101" t="s">
        <v>1751</v>
      </c>
      <c r="H1101" t="str">
        <f>INDEX('Vensim Variables'!$B:$B,MATCH(EPS!$B1101,'Vensim Variables'!$A:$A,0))</f>
        <v>g pollutant</v>
      </c>
      <c r="I1101" t="str">
        <f t="shared" si="34"/>
        <v>SOx</v>
      </c>
      <c r="J1101">
        <f>INDEX(NoSettings!$C:$C,MATCH(EPS!$A1101,NoSettings!$A:$A,0))</f>
        <v>0</v>
      </c>
      <c r="K1101">
        <f>INDEX(GWP!$C$2:$C$13,MATCH(EPS!I1101,GWP!$B$2:$B$13,0))</f>
        <v>0</v>
      </c>
      <c r="L1101" s="4">
        <f t="shared" si="35"/>
        <v>0</v>
      </c>
    </row>
    <row r="1102" spans="1:12" hidden="1">
      <c r="A1102" t="s">
        <v>1120</v>
      </c>
      <c r="B1102" t="s">
        <v>1</v>
      </c>
      <c r="C1102" t="s">
        <v>1719</v>
      </c>
      <c r="D1102" t="s">
        <v>1711</v>
      </c>
      <c r="E1102" t="s">
        <v>1703</v>
      </c>
      <c r="F1102" t="s">
        <v>1742</v>
      </c>
      <c r="H1102" t="str">
        <f>INDEX('Vensim Variables'!$B:$B,MATCH(EPS!$B1102,'Vensim Variables'!$A:$A,0))</f>
        <v>g pollutant</v>
      </c>
      <c r="I1102" t="str">
        <f t="shared" si="34"/>
        <v>BC</v>
      </c>
      <c r="J1102">
        <f>INDEX(NoSettings!$C:$C,MATCH(EPS!$A1102,NoSettings!$A:$A,0))</f>
        <v>0</v>
      </c>
      <c r="K1102">
        <f>INDEX(GWP!$C$2:$C$13,MATCH(EPS!I1102,GWP!$B$2:$B$13,0))</f>
        <v>0</v>
      </c>
      <c r="L1102" s="4">
        <f t="shared" si="35"/>
        <v>0</v>
      </c>
    </row>
    <row r="1103" spans="1:12" hidden="1">
      <c r="A1103" t="s">
        <v>1121</v>
      </c>
      <c r="B1103" t="s">
        <v>1</v>
      </c>
      <c r="C1103" t="s">
        <v>1719</v>
      </c>
      <c r="D1103" t="s">
        <v>1711</v>
      </c>
      <c r="E1103" t="s">
        <v>1703</v>
      </c>
      <c r="F1103" t="s">
        <v>1743</v>
      </c>
      <c r="H1103" t="str">
        <f>INDEX('Vensim Variables'!$B:$B,MATCH(EPS!$B1103,'Vensim Variables'!$A:$A,0))</f>
        <v>g pollutant</v>
      </c>
      <c r="I1103" t="str">
        <f t="shared" si="34"/>
        <v>BC</v>
      </c>
      <c r="J1103">
        <f>INDEX(NoSettings!$C:$C,MATCH(EPS!$A1103,NoSettings!$A:$A,0))</f>
        <v>0</v>
      </c>
      <c r="K1103">
        <f>INDEX(GWP!$C$2:$C$13,MATCH(EPS!I1103,GWP!$B$2:$B$13,0))</f>
        <v>0</v>
      </c>
      <c r="L1103" s="4">
        <f t="shared" si="35"/>
        <v>0</v>
      </c>
    </row>
    <row r="1104" spans="1:12" hidden="1">
      <c r="A1104" t="s">
        <v>1122</v>
      </c>
      <c r="B1104" t="s">
        <v>1</v>
      </c>
      <c r="C1104" t="s">
        <v>1719</v>
      </c>
      <c r="D1104" t="s">
        <v>1711</v>
      </c>
      <c r="E1104" t="s">
        <v>1703</v>
      </c>
      <c r="F1104" t="s">
        <v>1744</v>
      </c>
      <c r="H1104" t="str">
        <f>INDEX('Vensim Variables'!$B:$B,MATCH(EPS!$B1104,'Vensim Variables'!$A:$A,0))</f>
        <v>g pollutant</v>
      </c>
      <c r="I1104" t="str">
        <f t="shared" si="34"/>
        <v>BC</v>
      </c>
      <c r="J1104">
        <f>INDEX(NoSettings!$C:$C,MATCH(EPS!$A1104,NoSettings!$A:$A,0))</f>
        <v>59711100</v>
      </c>
      <c r="K1104">
        <f>INDEX(GWP!$C$2:$C$13,MATCH(EPS!I1104,GWP!$B$2:$B$13,0))</f>
        <v>0</v>
      </c>
      <c r="L1104" s="4">
        <f t="shared" si="35"/>
        <v>0</v>
      </c>
    </row>
    <row r="1105" spans="1:12" hidden="1">
      <c r="A1105" t="s">
        <v>1123</v>
      </c>
      <c r="B1105" t="s">
        <v>1</v>
      </c>
      <c r="C1105" t="s">
        <v>1719</v>
      </c>
      <c r="D1105" t="s">
        <v>1711</v>
      </c>
      <c r="E1105" t="s">
        <v>1703</v>
      </c>
      <c r="F1105" t="s">
        <v>1745</v>
      </c>
      <c r="H1105" t="str">
        <f>INDEX('Vensim Variables'!$B:$B,MATCH(EPS!$B1105,'Vensim Variables'!$A:$A,0))</f>
        <v>g pollutant</v>
      </c>
      <c r="I1105" t="str">
        <f t="shared" si="34"/>
        <v>BC</v>
      </c>
      <c r="J1105">
        <f>INDEX(NoSettings!$C:$C,MATCH(EPS!$A1105,NoSettings!$A:$A,0))</f>
        <v>168239000</v>
      </c>
      <c r="K1105">
        <f>INDEX(GWP!$C$2:$C$13,MATCH(EPS!I1105,GWP!$B$2:$B$13,0))</f>
        <v>0</v>
      </c>
      <c r="L1105" s="4">
        <f t="shared" si="35"/>
        <v>0</v>
      </c>
    </row>
    <row r="1106" spans="1:12" hidden="1">
      <c r="A1106" t="s">
        <v>1124</v>
      </c>
      <c r="B1106" t="s">
        <v>1</v>
      </c>
      <c r="C1106" t="s">
        <v>1719</v>
      </c>
      <c r="D1106" t="s">
        <v>1711</v>
      </c>
      <c r="E1106" t="s">
        <v>1703</v>
      </c>
      <c r="F1106" t="s">
        <v>1746</v>
      </c>
      <c r="H1106" t="str">
        <f>INDEX('Vensim Variables'!$B:$B,MATCH(EPS!$B1106,'Vensim Variables'!$A:$A,0))</f>
        <v>g pollutant</v>
      </c>
      <c r="I1106" t="str">
        <f t="shared" si="34"/>
        <v>BC</v>
      </c>
      <c r="J1106">
        <f>INDEX(NoSettings!$C:$C,MATCH(EPS!$A1106,NoSettings!$A:$A,0))</f>
        <v>0</v>
      </c>
      <c r="K1106">
        <f>INDEX(GWP!$C$2:$C$13,MATCH(EPS!I1106,GWP!$B$2:$B$13,0))</f>
        <v>0</v>
      </c>
      <c r="L1106" s="4">
        <f t="shared" si="35"/>
        <v>0</v>
      </c>
    </row>
    <row r="1107" spans="1:12" hidden="1">
      <c r="A1107" t="s">
        <v>1125</v>
      </c>
      <c r="B1107" t="s">
        <v>1</v>
      </c>
      <c r="C1107" t="s">
        <v>1719</v>
      </c>
      <c r="D1107" t="s">
        <v>1711</v>
      </c>
      <c r="E1107" t="s">
        <v>1703</v>
      </c>
      <c r="F1107" t="s">
        <v>1747</v>
      </c>
      <c r="H1107" t="str">
        <f>INDEX('Vensim Variables'!$B:$B,MATCH(EPS!$B1107,'Vensim Variables'!$A:$A,0))</f>
        <v>g pollutant</v>
      </c>
      <c r="I1107" t="str">
        <f t="shared" si="34"/>
        <v>BC</v>
      </c>
      <c r="J1107">
        <f>INDEX(NoSettings!$C:$C,MATCH(EPS!$A1107,NoSettings!$A:$A,0))</f>
        <v>0</v>
      </c>
      <c r="K1107">
        <f>INDEX(GWP!$C$2:$C$13,MATCH(EPS!I1107,GWP!$B$2:$B$13,0))</f>
        <v>0</v>
      </c>
      <c r="L1107" s="4">
        <f t="shared" si="35"/>
        <v>0</v>
      </c>
    </row>
    <row r="1108" spans="1:12" hidden="1">
      <c r="A1108" t="s">
        <v>1126</v>
      </c>
      <c r="B1108" t="s">
        <v>1</v>
      </c>
      <c r="C1108" t="s">
        <v>1719</v>
      </c>
      <c r="D1108" t="s">
        <v>1711</v>
      </c>
      <c r="E1108" t="s">
        <v>1703</v>
      </c>
      <c r="F1108" t="s">
        <v>1748</v>
      </c>
      <c r="H1108" t="str">
        <f>INDEX('Vensim Variables'!$B:$B,MATCH(EPS!$B1108,'Vensim Variables'!$A:$A,0))</f>
        <v>g pollutant</v>
      </c>
      <c r="I1108" t="str">
        <f t="shared" si="34"/>
        <v>BC</v>
      </c>
      <c r="J1108">
        <f>INDEX(NoSettings!$C:$C,MATCH(EPS!$A1108,NoSettings!$A:$A,0))</f>
        <v>0</v>
      </c>
      <c r="K1108">
        <f>INDEX(GWP!$C$2:$C$13,MATCH(EPS!I1108,GWP!$B$2:$B$13,0))</f>
        <v>0</v>
      </c>
      <c r="L1108" s="4">
        <f t="shared" si="35"/>
        <v>0</v>
      </c>
    </row>
    <row r="1109" spans="1:12" hidden="1">
      <c r="A1109" t="s">
        <v>1127</v>
      </c>
      <c r="B1109" t="s">
        <v>1</v>
      </c>
      <c r="C1109" t="s">
        <v>1719</v>
      </c>
      <c r="D1109" t="s">
        <v>1711</v>
      </c>
      <c r="E1109" t="s">
        <v>1703</v>
      </c>
      <c r="F1109" t="s">
        <v>1749</v>
      </c>
      <c r="H1109" t="str">
        <f>INDEX('Vensim Variables'!$B:$B,MATCH(EPS!$B1109,'Vensim Variables'!$A:$A,0))</f>
        <v>g pollutant</v>
      </c>
      <c r="I1109" t="str">
        <f t="shared" si="34"/>
        <v>BC</v>
      </c>
      <c r="J1109">
        <f>INDEX(NoSettings!$C:$C,MATCH(EPS!$A1109,NoSettings!$A:$A,0))</f>
        <v>0</v>
      </c>
      <c r="K1109">
        <f>INDEX(GWP!$C$2:$C$13,MATCH(EPS!I1109,GWP!$B$2:$B$13,0))</f>
        <v>0</v>
      </c>
      <c r="L1109" s="4">
        <f t="shared" si="35"/>
        <v>0</v>
      </c>
    </row>
    <row r="1110" spans="1:12" hidden="1">
      <c r="A1110" t="s">
        <v>1128</v>
      </c>
      <c r="B1110" t="s">
        <v>1</v>
      </c>
      <c r="C1110" t="s">
        <v>1719</v>
      </c>
      <c r="D1110" t="s">
        <v>1711</v>
      </c>
      <c r="E1110" t="s">
        <v>1703</v>
      </c>
      <c r="F1110" t="s">
        <v>1750</v>
      </c>
      <c r="H1110" t="str">
        <f>INDEX('Vensim Variables'!$B:$B,MATCH(EPS!$B1110,'Vensim Variables'!$A:$A,0))</f>
        <v>g pollutant</v>
      </c>
      <c r="I1110" t="str">
        <f t="shared" si="34"/>
        <v>BC</v>
      </c>
      <c r="J1110">
        <f>INDEX(NoSettings!$C:$C,MATCH(EPS!$A1110,NoSettings!$A:$A,0))</f>
        <v>0</v>
      </c>
      <c r="K1110">
        <f>INDEX(GWP!$C$2:$C$13,MATCH(EPS!I1110,GWP!$B$2:$B$13,0))</f>
        <v>0</v>
      </c>
      <c r="L1110" s="4">
        <f t="shared" si="35"/>
        <v>0</v>
      </c>
    </row>
    <row r="1111" spans="1:12" hidden="1">
      <c r="A1111" t="s">
        <v>1129</v>
      </c>
      <c r="B1111" t="s">
        <v>1</v>
      </c>
      <c r="C1111" t="s">
        <v>1719</v>
      </c>
      <c r="D1111" t="s">
        <v>1711</v>
      </c>
      <c r="E1111" t="s">
        <v>1703</v>
      </c>
      <c r="F1111" t="s">
        <v>1751</v>
      </c>
      <c r="H1111" t="str">
        <f>INDEX('Vensim Variables'!$B:$B,MATCH(EPS!$B1111,'Vensim Variables'!$A:$A,0))</f>
        <v>g pollutant</v>
      </c>
      <c r="I1111" t="str">
        <f t="shared" si="34"/>
        <v>BC</v>
      </c>
      <c r="J1111">
        <f>INDEX(NoSettings!$C:$C,MATCH(EPS!$A1111,NoSettings!$A:$A,0))</f>
        <v>0</v>
      </c>
      <c r="K1111">
        <f>INDEX(GWP!$C$2:$C$13,MATCH(EPS!I1111,GWP!$B$2:$B$13,0))</f>
        <v>0</v>
      </c>
      <c r="L1111" s="4">
        <f t="shared" si="35"/>
        <v>0</v>
      </c>
    </row>
    <row r="1112" spans="1:12" hidden="1">
      <c r="A1112" t="s">
        <v>1130</v>
      </c>
      <c r="B1112" t="s">
        <v>1</v>
      </c>
      <c r="C1112" t="s">
        <v>1719</v>
      </c>
      <c r="D1112" t="s">
        <v>1711</v>
      </c>
      <c r="E1112" t="s">
        <v>1704</v>
      </c>
      <c r="F1112" t="s">
        <v>1742</v>
      </c>
      <c r="H1112" t="str">
        <f>INDEX('Vensim Variables'!$B:$B,MATCH(EPS!$B1112,'Vensim Variables'!$A:$A,0))</f>
        <v>g pollutant</v>
      </c>
      <c r="I1112" t="str">
        <f t="shared" si="34"/>
        <v>BC</v>
      </c>
      <c r="J1112">
        <f>INDEX(NoSettings!$C:$C,MATCH(EPS!$A1112,NoSettings!$A:$A,0))</f>
        <v>0</v>
      </c>
      <c r="K1112">
        <f>INDEX(GWP!$C$2:$C$13,MATCH(EPS!I1112,GWP!$B$2:$B$13,0))</f>
        <v>0</v>
      </c>
      <c r="L1112" s="4">
        <f t="shared" si="35"/>
        <v>0</v>
      </c>
    </row>
    <row r="1113" spans="1:12" hidden="1">
      <c r="A1113" t="s">
        <v>1131</v>
      </c>
      <c r="B1113" t="s">
        <v>1</v>
      </c>
      <c r="C1113" t="s">
        <v>1719</v>
      </c>
      <c r="D1113" t="s">
        <v>1711</v>
      </c>
      <c r="E1113" t="s">
        <v>1704</v>
      </c>
      <c r="F1113" t="s">
        <v>1743</v>
      </c>
      <c r="H1113" t="str">
        <f>INDEX('Vensim Variables'!$B:$B,MATCH(EPS!$B1113,'Vensim Variables'!$A:$A,0))</f>
        <v>g pollutant</v>
      </c>
      <c r="I1113" t="str">
        <f t="shared" si="34"/>
        <v>BC</v>
      </c>
      <c r="J1113">
        <f>INDEX(NoSettings!$C:$C,MATCH(EPS!$A1113,NoSettings!$A:$A,0))</f>
        <v>0</v>
      </c>
      <c r="K1113">
        <f>INDEX(GWP!$C$2:$C$13,MATCH(EPS!I1113,GWP!$B$2:$B$13,0))</f>
        <v>0</v>
      </c>
      <c r="L1113" s="4">
        <f t="shared" si="35"/>
        <v>0</v>
      </c>
    </row>
    <row r="1114" spans="1:12" hidden="1">
      <c r="A1114" t="s">
        <v>1132</v>
      </c>
      <c r="B1114" t="s">
        <v>1</v>
      </c>
      <c r="C1114" t="s">
        <v>1719</v>
      </c>
      <c r="D1114" t="s">
        <v>1711</v>
      </c>
      <c r="E1114" t="s">
        <v>1704</v>
      </c>
      <c r="F1114" t="s">
        <v>1744</v>
      </c>
      <c r="H1114" t="str">
        <f>INDEX('Vensim Variables'!$B:$B,MATCH(EPS!$B1114,'Vensim Variables'!$A:$A,0))</f>
        <v>g pollutant</v>
      </c>
      <c r="I1114" t="str">
        <f t="shared" si="34"/>
        <v>BC</v>
      </c>
      <c r="J1114">
        <f>INDEX(NoSettings!$C:$C,MATCH(EPS!$A1114,NoSettings!$A:$A,0))</f>
        <v>0</v>
      </c>
      <c r="K1114">
        <f>INDEX(GWP!$C$2:$C$13,MATCH(EPS!I1114,GWP!$B$2:$B$13,0))</f>
        <v>0</v>
      </c>
      <c r="L1114" s="4">
        <f t="shared" si="35"/>
        <v>0</v>
      </c>
    </row>
    <row r="1115" spans="1:12" hidden="1">
      <c r="A1115" t="s">
        <v>1133</v>
      </c>
      <c r="B1115" t="s">
        <v>1</v>
      </c>
      <c r="C1115" t="s">
        <v>1719</v>
      </c>
      <c r="D1115" t="s">
        <v>1711</v>
      </c>
      <c r="E1115" t="s">
        <v>1704</v>
      </c>
      <c r="F1115" t="s">
        <v>1745</v>
      </c>
      <c r="H1115" t="str">
        <f>INDEX('Vensim Variables'!$B:$B,MATCH(EPS!$B1115,'Vensim Variables'!$A:$A,0))</f>
        <v>g pollutant</v>
      </c>
      <c r="I1115" t="str">
        <f t="shared" si="34"/>
        <v>BC</v>
      </c>
      <c r="J1115">
        <f>INDEX(NoSettings!$C:$C,MATCH(EPS!$A1115,NoSettings!$A:$A,0))</f>
        <v>418279000</v>
      </c>
      <c r="K1115">
        <f>INDEX(GWP!$C$2:$C$13,MATCH(EPS!I1115,GWP!$B$2:$B$13,0))</f>
        <v>0</v>
      </c>
      <c r="L1115" s="4">
        <f t="shared" si="35"/>
        <v>0</v>
      </c>
    </row>
    <row r="1116" spans="1:12" hidden="1">
      <c r="A1116" t="s">
        <v>1134</v>
      </c>
      <c r="B1116" t="s">
        <v>1</v>
      </c>
      <c r="C1116" t="s">
        <v>1719</v>
      </c>
      <c r="D1116" t="s">
        <v>1711</v>
      </c>
      <c r="E1116" t="s">
        <v>1704</v>
      </c>
      <c r="F1116" t="s">
        <v>1746</v>
      </c>
      <c r="H1116" t="str">
        <f>INDEX('Vensim Variables'!$B:$B,MATCH(EPS!$B1116,'Vensim Variables'!$A:$A,0))</f>
        <v>g pollutant</v>
      </c>
      <c r="I1116" t="str">
        <f t="shared" si="34"/>
        <v>BC</v>
      </c>
      <c r="J1116">
        <f>INDEX(NoSettings!$C:$C,MATCH(EPS!$A1116,NoSettings!$A:$A,0))</f>
        <v>0</v>
      </c>
      <c r="K1116">
        <f>INDEX(GWP!$C$2:$C$13,MATCH(EPS!I1116,GWP!$B$2:$B$13,0))</f>
        <v>0</v>
      </c>
      <c r="L1116" s="4">
        <f t="shared" si="35"/>
        <v>0</v>
      </c>
    </row>
    <row r="1117" spans="1:12" hidden="1">
      <c r="A1117" t="s">
        <v>1135</v>
      </c>
      <c r="B1117" t="s">
        <v>1</v>
      </c>
      <c r="C1117" t="s">
        <v>1719</v>
      </c>
      <c r="D1117" t="s">
        <v>1711</v>
      </c>
      <c r="E1117" t="s">
        <v>1704</v>
      </c>
      <c r="F1117" t="s">
        <v>1747</v>
      </c>
      <c r="H1117" t="str">
        <f>INDEX('Vensim Variables'!$B:$B,MATCH(EPS!$B1117,'Vensim Variables'!$A:$A,0))</f>
        <v>g pollutant</v>
      </c>
      <c r="I1117" t="str">
        <f t="shared" si="34"/>
        <v>BC</v>
      </c>
      <c r="J1117">
        <f>INDEX(NoSettings!$C:$C,MATCH(EPS!$A1117,NoSettings!$A:$A,0))</f>
        <v>0</v>
      </c>
      <c r="K1117">
        <f>INDEX(GWP!$C$2:$C$13,MATCH(EPS!I1117,GWP!$B$2:$B$13,0))</f>
        <v>0</v>
      </c>
      <c r="L1117" s="4">
        <f t="shared" si="35"/>
        <v>0</v>
      </c>
    </row>
    <row r="1118" spans="1:12" hidden="1">
      <c r="A1118" t="s">
        <v>1136</v>
      </c>
      <c r="B1118" t="s">
        <v>1</v>
      </c>
      <c r="C1118" t="s">
        <v>1719</v>
      </c>
      <c r="D1118" t="s">
        <v>1711</v>
      </c>
      <c r="E1118" t="s">
        <v>1704</v>
      </c>
      <c r="F1118" t="s">
        <v>1748</v>
      </c>
      <c r="H1118" t="str">
        <f>INDEX('Vensim Variables'!$B:$B,MATCH(EPS!$B1118,'Vensim Variables'!$A:$A,0))</f>
        <v>g pollutant</v>
      </c>
      <c r="I1118" t="str">
        <f t="shared" si="34"/>
        <v>BC</v>
      </c>
      <c r="J1118">
        <f>INDEX(NoSettings!$C:$C,MATCH(EPS!$A1118,NoSettings!$A:$A,0))</f>
        <v>0</v>
      </c>
      <c r="K1118">
        <f>INDEX(GWP!$C$2:$C$13,MATCH(EPS!I1118,GWP!$B$2:$B$13,0))</f>
        <v>0</v>
      </c>
      <c r="L1118" s="4">
        <f t="shared" si="35"/>
        <v>0</v>
      </c>
    </row>
    <row r="1119" spans="1:12" hidden="1">
      <c r="A1119" t="s">
        <v>1137</v>
      </c>
      <c r="B1119" t="s">
        <v>1</v>
      </c>
      <c r="C1119" t="s">
        <v>1719</v>
      </c>
      <c r="D1119" t="s">
        <v>1711</v>
      </c>
      <c r="E1119" t="s">
        <v>1704</v>
      </c>
      <c r="F1119" t="s">
        <v>1749</v>
      </c>
      <c r="H1119" t="str">
        <f>INDEX('Vensim Variables'!$B:$B,MATCH(EPS!$B1119,'Vensim Variables'!$A:$A,0))</f>
        <v>g pollutant</v>
      </c>
      <c r="I1119" t="str">
        <f t="shared" si="34"/>
        <v>BC</v>
      </c>
      <c r="J1119">
        <f>INDEX(NoSettings!$C:$C,MATCH(EPS!$A1119,NoSettings!$A:$A,0))</f>
        <v>1236960000</v>
      </c>
      <c r="K1119">
        <f>INDEX(GWP!$C$2:$C$13,MATCH(EPS!I1119,GWP!$B$2:$B$13,0))</f>
        <v>0</v>
      </c>
      <c r="L1119" s="4">
        <f t="shared" si="35"/>
        <v>0</v>
      </c>
    </row>
    <row r="1120" spans="1:12" hidden="1">
      <c r="A1120" t="s">
        <v>1138</v>
      </c>
      <c r="B1120" t="s">
        <v>1</v>
      </c>
      <c r="C1120" t="s">
        <v>1719</v>
      </c>
      <c r="D1120" t="s">
        <v>1711</v>
      </c>
      <c r="E1120" t="s">
        <v>1704</v>
      </c>
      <c r="F1120" t="s">
        <v>1750</v>
      </c>
      <c r="H1120" t="str">
        <f>INDEX('Vensim Variables'!$B:$B,MATCH(EPS!$B1120,'Vensim Variables'!$A:$A,0))</f>
        <v>g pollutant</v>
      </c>
      <c r="I1120" t="str">
        <f t="shared" si="34"/>
        <v>BC</v>
      </c>
      <c r="J1120">
        <f>INDEX(NoSettings!$C:$C,MATCH(EPS!$A1120,NoSettings!$A:$A,0))</f>
        <v>0</v>
      </c>
      <c r="K1120">
        <f>INDEX(GWP!$C$2:$C$13,MATCH(EPS!I1120,GWP!$B$2:$B$13,0))</f>
        <v>0</v>
      </c>
      <c r="L1120" s="4">
        <f t="shared" si="35"/>
        <v>0</v>
      </c>
    </row>
    <row r="1121" spans="1:12" hidden="1">
      <c r="A1121" t="s">
        <v>1139</v>
      </c>
      <c r="B1121" t="s">
        <v>1</v>
      </c>
      <c r="C1121" t="s">
        <v>1719</v>
      </c>
      <c r="D1121" t="s">
        <v>1711</v>
      </c>
      <c r="E1121" t="s">
        <v>1704</v>
      </c>
      <c r="F1121" t="s">
        <v>1751</v>
      </c>
      <c r="H1121" t="str">
        <f>INDEX('Vensim Variables'!$B:$B,MATCH(EPS!$B1121,'Vensim Variables'!$A:$A,0))</f>
        <v>g pollutant</v>
      </c>
      <c r="I1121" t="str">
        <f t="shared" si="34"/>
        <v>BC</v>
      </c>
      <c r="J1121">
        <f>INDEX(NoSettings!$C:$C,MATCH(EPS!$A1121,NoSettings!$A:$A,0))</f>
        <v>0</v>
      </c>
      <c r="K1121">
        <f>INDEX(GWP!$C$2:$C$13,MATCH(EPS!I1121,GWP!$B$2:$B$13,0))</f>
        <v>0</v>
      </c>
      <c r="L1121" s="4">
        <f t="shared" si="35"/>
        <v>0</v>
      </c>
    </row>
    <row r="1122" spans="1:12" hidden="1">
      <c r="A1122" t="s">
        <v>1140</v>
      </c>
      <c r="B1122" t="s">
        <v>1</v>
      </c>
      <c r="C1122" t="s">
        <v>1719</v>
      </c>
      <c r="D1122" t="s">
        <v>1712</v>
      </c>
      <c r="E1122" t="s">
        <v>1703</v>
      </c>
      <c r="F1122" t="s">
        <v>1742</v>
      </c>
      <c r="H1122" t="str">
        <f>INDEX('Vensim Variables'!$B:$B,MATCH(EPS!$B1122,'Vensim Variables'!$A:$A,0))</f>
        <v>g pollutant</v>
      </c>
      <c r="I1122" t="str">
        <f t="shared" si="34"/>
        <v>OC</v>
      </c>
      <c r="J1122">
        <f>INDEX(NoSettings!$C:$C,MATCH(EPS!$A1122,NoSettings!$A:$A,0))</f>
        <v>0</v>
      </c>
      <c r="K1122">
        <f>INDEX(GWP!$C$2:$C$13,MATCH(EPS!I1122,GWP!$B$2:$B$13,0))</f>
        <v>0</v>
      </c>
      <c r="L1122" s="4">
        <f t="shared" si="35"/>
        <v>0</v>
      </c>
    </row>
    <row r="1123" spans="1:12" hidden="1">
      <c r="A1123" t="s">
        <v>1141</v>
      </c>
      <c r="B1123" t="s">
        <v>1</v>
      </c>
      <c r="C1123" t="s">
        <v>1719</v>
      </c>
      <c r="D1123" t="s">
        <v>1712</v>
      </c>
      <c r="E1123" t="s">
        <v>1703</v>
      </c>
      <c r="F1123" t="s">
        <v>1743</v>
      </c>
      <c r="H1123" t="str">
        <f>INDEX('Vensim Variables'!$B:$B,MATCH(EPS!$B1123,'Vensim Variables'!$A:$A,0))</f>
        <v>g pollutant</v>
      </c>
      <c r="I1123" t="str">
        <f t="shared" si="34"/>
        <v>OC</v>
      </c>
      <c r="J1123">
        <f>INDEX(NoSettings!$C:$C,MATCH(EPS!$A1123,NoSettings!$A:$A,0))</f>
        <v>0</v>
      </c>
      <c r="K1123">
        <f>INDEX(GWP!$C$2:$C$13,MATCH(EPS!I1123,GWP!$B$2:$B$13,0))</f>
        <v>0</v>
      </c>
      <c r="L1123" s="4">
        <f t="shared" si="35"/>
        <v>0</v>
      </c>
    </row>
    <row r="1124" spans="1:12" hidden="1">
      <c r="A1124" t="s">
        <v>1142</v>
      </c>
      <c r="B1124" t="s">
        <v>1</v>
      </c>
      <c r="C1124" t="s">
        <v>1719</v>
      </c>
      <c r="D1124" t="s">
        <v>1712</v>
      </c>
      <c r="E1124" t="s">
        <v>1703</v>
      </c>
      <c r="F1124" t="s">
        <v>1744</v>
      </c>
      <c r="H1124" t="str">
        <f>INDEX('Vensim Variables'!$B:$B,MATCH(EPS!$B1124,'Vensim Variables'!$A:$A,0))</f>
        <v>g pollutant</v>
      </c>
      <c r="I1124" t="str">
        <f t="shared" si="34"/>
        <v>OC</v>
      </c>
      <c r="J1124">
        <f>INDEX(NoSettings!$C:$C,MATCH(EPS!$A1124,NoSettings!$A:$A,0))</f>
        <v>113070000</v>
      </c>
      <c r="K1124">
        <f>INDEX(GWP!$C$2:$C$13,MATCH(EPS!I1124,GWP!$B$2:$B$13,0))</f>
        <v>0</v>
      </c>
      <c r="L1124" s="4">
        <f t="shared" si="35"/>
        <v>0</v>
      </c>
    </row>
    <row r="1125" spans="1:12" hidden="1">
      <c r="A1125" t="s">
        <v>1143</v>
      </c>
      <c r="B1125" t="s">
        <v>1</v>
      </c>
      <c r="C1125" t="s">
        <v>1719</v>
      </c>
      <c r="D1125" t="s">
        <v>1712</v>
      </c>
      <c r="E1125" t="s">
        <v>1703</v>
      </c>
      <c r="F1125" t="s">
        <v>1745</v>
      </c>
      <c r="H1125" t="str">
        <f>INDEX('Vensim Variables'!$B:$B,MATCH(EPS!$B1125,'Vensim Variables'!$A:$A,0))</f>
        <v>g pollutant</v>
      </c>
      <c r="I1125" t="str">
        <f t="shared" si="34"/>
        <v>OC</v>
      </c>
      <c r="J1125">
        <f>INDEX(NoSettings!$C:$C,MATCH(EPS!$A1125,NoSettings!$A:$A,0))</f>
        <v>38313700</v>
      </c>
      <c r="K1125">
        <f>INDEX(GWP!$C$2:$C$13,MATCH(EPS!I1125,GWP!$B$2:$B$13,0))</f>
        <v>0</v>
      </c>
      <c r="L1125" s="4">
        <f t="shared" si="35"/>
        <v>0</v>
      </c>
    </row>
    <row r="1126" spans="1:12" hidden="1">
      <c r="A1126" t="s">
        <v>1144</v>
      </c>
      <c r="B1126" t="s">
        <v>1</v>
      </c>
      <c r="C1126" t="s">
        <v>1719</v>
      </c>
      <c r="D1126" t="s">
        <v>1712</v>
      </c>
      <c r="E1126" t="s">
        <v>1703</v>
      </c>
      <c r="F1126" t="s">
        <v>1746</v>
      </c>
      <c r="H1126" t="str">
        <f>INDEX('Vensim Variables'!$B:$B,MATCH(EPS!$B1126,'Vensim Variables'!$A:$A,0))</f>
        <v>g pollutant</v>
      </c>
      <c r="I1126" t="str">
        <f t="shared" si="34"/>
        <v>OC</v>
      </c>
      <c r="J1126">
        <f>INDEX(NoSettings!$C:$C,MATCH(EPS!$A1126,NoSettings!$A:$A,0))</f>
        <v>0</v>
      </c>
      <c r="K1126">
        <f>INDEX(GWP!$C$2:$C$13,MATCH(EPS!I1126,GWP!$B$2:$B$13,0))</f>
        <v>0</v>
      </c>
      <c r="L1126" s="4">
        <f t="shared" si="35"/>
        <v>0</v>
      </c>
    </row>
    <row r="1127" spans="1:12" hidden="1">
      <c r="A1127" t="s">
        <v>1145</v>
      </c>
      <c r="B1127" t="s">
        <v>1</v>
      </c>
      <c r="C1127" t="s">
        <v>1719</v>
      </c>
      <c r="D1127" t="s">
        <v>1712</v>
      </c>
      <c r="E1127" t="s">
        <v>1703</v>
      </c>
      <c r="F1127" t="s">
        <v>1747</v>
      </c>
      <c r="H1127" t="str">
        <f>INDEX('Vensim Variables'!$B:$B,MATCH(EPS!$B1127,'Vensim Variables'!$A:$A,0))</f>
        <v>g pollutant</v>
      </c>
      <c r="I1127" t="str">
        <f t="shared" si="34"/>
        <v>OC</v>
      </c>
      <c r="J1127">
        <f>INDEX(NoSettings!$C:$C,MATCH(EPS!$A1127,NoSettings!$A:$A,0))</f>
        <v>0</v>
      </c>
      <c r="K1127">
        <f>INDEX(GWP!$C$2:$C$13,MATCH(EPS!I1127,GWP!$B$2:$B$13,0))</f>
        <v>0</v>
      </c>
      <c r="L1127" s="4">
        <f t="shared" si="35"/>
        <v>0</v>
      </c>
    </row>
    <row r="1128" spans="1:12" hidden="1">
      <c r="A1128" t="s">
        <v>1146</v>
      </c>
      <c r="B1128" t="s">
        <v>1</v>
      </c>
      <c r="C1128" t="s">
        <v>1719</v>
      </c>
      <c r="D1128" t="s">
        <v>1712</v>
      </c>
      <c r="E1128" t="s">
        <v>1703</v>
      </c>
      <c r="F1128" t="s">
        <v>1748</v>
      </c>
      <c r="H1128" t="str">
        <f>INDEX('Vensim Variables'!$B:$B,MATCH(EPS!$B1128,'Vensim Variables'!$A:$A,0))</f>
        <v>g pollutant</v>
      </c>
      <c r="I1128" t="str">
        <f t="shared" si="34"/>
        <v>OC</v>
      </c>
      <c r="J1128">
        <f>INDEX(NoSettings!$C:$C,MATCH(EPS!$A1128,NoSettings!$A:$A,0))</f>
        <v>0</v>
      </c>
      <c r="K1128">
        <f>INDEX(GWP!$C$2:$C$13,MATCH(EPS!I1128,GWP!$B$2:$B$13,0))</f>
        <v>0</v>
      </c>
      <c r="L1128" s="4">
        <f t="shared" si="35"/>
        <v>0</v>
      </c>
    </row>
    <row r="1129" spans="1:12" hidden="1">
      <c r="A1129" t="s">
        <v>1147</v>
      </c>
      <c r="B1129" t="s">
        <v>1</v>
      </c>
      <c r="C1129" t="s">
        <v>1719</v>
      </c>
      <c r="D1129" t="s">
        <v>1712</v>
      </c>
      <c r="E1129" t="s">
        <v>1703</v>
      </c>
      <c r="F1129" t="s">
        <v>1749</v>
      </c>
      <c r="H1129" t="str">
        <f>INDEX('Vensim Variables'!$B:$B,MATCH(EPS!$B1129,'Vensim Variables'!$A:$A,0))</f>
        <v>g pollutant</v>
      </c>
      <c r="I1129" t="str">
        <f t="shared" si="34"/>
        <v>OC</v>
      </c>
      <c r="J1129">
        <f>INDEX(NoSettings!$C:$C,MATCH(EPS!$A1129,NoSettings!$A:$A,0))</f>
        <v>0</v>
      </c>
      <c r="K1129">
        <f>INDEX(GWP!$C$2:$C$13,MATCH(EPS!I1129,GWP!$B$2:$B$13,0))</f>
        <v>0</v>
      </c>
      <c r="L1129" s="4">
        <f t="shared" si="35"/>
        <v>0</v>
      </c>
    </row>
    <row r="1130" spans="1:12" hidden="1">
      <c r="A1130" t="s">
        <v>1148</v>
      </c>
      <c r="B1130" t="s">
        <v>1</v>
      </c>
      <c r="C1130" t="s">
        <v>1719</v>
      </c>
      <c r="D1130" t="s">
        <v>1712</v>
      </c>
      <c r="E1130" t="s">
        <v>1703</v>
      </c>
      <c r="F1130" t="s">
        <v>1750</v>
      </c>
      <c r="H1130" t="str">
        <f>INDEX('Vensim Variables'!$B:$B,MATCH(EPS!$B1130,'Vensim Variables'!$A:$A,0))</f>
        <v>g pollutant</v>
      </c>
      <c r="I1130" t="str">
        <f t="shared" si="34"/>
        <v>OC</v>
      </c>
      <c r="J1130">
        <f>INDEX(NoSettings!$C:$C,MATCH(EPS!$A1130,NoSettings!$A:$A,0))</f>
        <v>0</v>
      </c>
      <c r="K1130">
        <f>INDEX(GWP!$C$2:$C$13,MATCH(EPS!I1130,GWP!$B$2:$B$13,0))</f>
        <v>0</v>
      </c>
      <c r="L1130" s="4">
        <f t="shared" si="35"/>
        <v>0</v>
      </c>
    </row>
    <row r="1131" spans="1:12" hidden="1">
      <c r="A1131" t="s">
        <v>1149</v>
      </c>
      <c r="B1131" t="s">
        <v>1</v>
      </c>
      <c r="C1131" t="s">
        <v>1719</v>
      </c>
      <c r="D1131" t="s">
        <v>1712</v>
      </c>
      <c r="E1131" t="s">
        <v>1703</v>
      </c>
      <c r="F1131" t="s">
        <v>1751</v>
      </c>
      <c r="H1131" t="str">
        <f>INDEX('Vensim Variables'!$B:$B,MATCH(EPS!$B1131,'Vensim Variables'!$A:$A,0))</f>
        <v>g pollutant</v>
      </c>
      <c r="I1131" t="str">
        <f t="shared" si="34"/>
        <v>OC</v>
      </c>
      <c r="J1131">
        <f>INDEX(NoSettings!$C:$C,MATCH(EPS!$A1131,NoSettings!$A:$A,0))</f>
        <v>0</v>
      </c>
      <c r="K1131">
        <f>INDEX(GWP!$C$2:$C$13,MATCH(EPS!I1131,GWP!$B$2:$B$13,0))</f>
        <v>0</v>
      </c>
      <c r="L1131" s="4">
        <f t="shared" si="35"/>
        <v>0</v>
      </c>
    </row>
    <row r="1132" spans="1:12" hidden="1">
      <c r="A1132" t="s">
        <v>1150</v>
      </c>
      <c r="B1132" t="s">
        <v>1</v>
      </c>
      <c r="C1132" t="s">
        <v>1719</v>
      </c>
      <c r="D1132" t="s">
        <v>1712</v>
      </c>
      <c r="E1132" t="s">
        <v>1704</v>
      </c>
      <c r="F1132" t="s">
        <v>1742</v>
      </c>
      <c r="H1132" t="str">
        <f>INDEX('Vensim Variables'!$B:$B,MATCH(EPS!$B1132,'Vensim Variables'!$A:$A,0))</f>
        <v>g pollutant</v>
      </c>
      <c r="I1132" t="str">
        <f t="shared" si="34"/>
        <v>OC</v>
      </c>
      <c r="J1132">
        <f>INDEX(NoSettings!$C:$C,MATCH(EPS!$A1132,NoSettings!$A:$A,0))</f>
        <v>0</v>
      </c>
      <c r="K1132">
        <f>INDEX(GWP!$C$2:$C$13,MATCH(EPS!I1132,GWP!$B$2:$B$13,0))</f>
        <v>0</v>
      </c>
      <c r="L1132" s="4">
        <f t="shared" si="35"/>
        <v>0</v>
      </c>
    </row>
    <row r="1133" spans="1:12" hidden="1">
      <c r="A1133" t="s">
        <v>1151</v>
      </c>
      <c r="B1133" t="s">
        <v>1</v>
      </c>
      <c r="C1133" t="s">
        <v>1719</v>
      </c>
      <c r="D1133" t="s">
        <v>1712</v>
      </c>
      <c r="E1133" t="s">
        <v>1704</v>
      </c>
      <c r="F1133" t="s">
        <v>1743</v>
      </c>
      <c r="H1133" t="str">
        <f>INDEX('Vensim Variables'!$B:$B,MATCH(EPS!$B1133,'Vensim Variables'!$A:$A,0))</f>
        <v>g pollutant</v>
      </c>
      <c r="I1133" t="str">
        <f t="shared" si="34"/>
        <v>OC</v>
      </c>
      <c r="J1133">
        <f>INDEX(NoSettings!$C:$C,MATCH(EPS!$A1133,NoSettings!$A:$A,0))</f>
        <v>0</v>
      </c>
      <c r="K1133">
        <f>INDEX(GWP!$C$2:$C$13,MATCH(EPS!I1133,GWP!$B$2:$B$13,0))</f>
        <v>0</v>
      </c>
      <c r="L1133" s="4">
        <f t="shared" si="35"/>
        <v>0</v>
      </c>
    </row>
    <row r="1134" spans="1:12" hidden="1">
      <c r="A1134" t="s">
        <v>1152</v>
      </c>
      <c r="B1134" t="s">
        <v>1</v>
      </c>
      <c r="C1134" t="s">
        <v>1719</v>
      </c>
      <c r="D1134" t="s">
        <v>1712</v>
      </c>
      <c r="E1134" t="s">
        <v>1704</v>
      </c>
      <c r="F1134" t="s">
        <v>1744</v>
      </c>
      <c r="H1134" t="str">
        <f>INDEX('Vensim Variables'!$B:$B,MATCH(EPS!$B1134,'Vensim Variables'!$A:$A,0))</f>
        <v>g pollutant</v>
      </c>
      <c r="I1134" t="str">
        <f t="shared" si="34"/>
        <v>OC</v>
      </c>
      <c r="J1134">
        <f>INDEX(NoSettings!$C:$C,MATCH(EPS!$A1134,NoSettings!$A:$A,0))</f>
        <v>0</v>
      </c>
      <c r="K1134">
        <f>INDEX(GWP!$C$2:$C$13,MATCH(EPS!I1134,GWP!$B$2:$B$13,0))</f>
        <v>0</v>
      </c>
      <c r="L1134" s="4">
        <f t="shared" si="35"/>
        <v>0</v>
      </c>
    </row>
    <row r="1135" spans="1:12" hidden="1">
      <c r="A1135" t="s">
        <v>1153</v>
      </c>
      <c r="B1135" t="s">
        <v>1</v>
      </c>
      <c r="C1135" t="s">
        <v>1719</v>
      </c>
      <c r="D1135" t="s">
        <v>1712</v>
      </c>
      <c r="E1135" t="s">
        <v>1704</v>
      </c>
      <c r="F1135" t="s">
        <v>1745</v>
      </c>
      <c r="H1135" t="str">
        <f>INDEX('Vensim Variables'!$B:$B,MATCH(EPS!$B1135,'Vensim Variables'!$A:$A,0))</f>
        <v>g pollutant</v>
      </c>
      <c r="I1135" t="str">
        <f t="shared" si="34"/>
        <v>OC</v>
      </c>
      <c r="J1135">
        <f>INDEX(NoSettings!$C:$C,MATCH(EPS!$A1135,NoSettings!$A:$A,0))</f>
        <v>95256000</v>
      </c>
      <c r="K1135">
        <f>INDEX(GWP!$C$2:$C$13,MATCH(EPS!I1135,GWP!$B$2:$B$13,0))</f>
        <v>0</v>
      </c>
      <c r="L1135" s="4">
        <f t="shared" si="35"/>
        <v>0</v>
      </c>
    </row>
    <row r="1136" spans="1:12" hidden="1">
      <c r="A1136" t="s">
        <v>1154</v>
      </c>
      <c r="B1136" t="s">
        <v>1</v>
      </c>
      <c r="C1136" t="s">
        <v>1719</v>
      </c>
      <c r="D1136" t="s">
        <v>1712</v>
      </c>
      <c r="E1136" t="s">
        <v>1704</v>
      </c>
      <c r="F1136" t="s">
        <v>1746</v>
      </c>
      <c r="H1136" t="str">
        <f>INDEX('Vensim Variables'!$B:$B,MATCH(EPS!$B1136,'Vensim Variables'!$A:$A,0))</f>
        <v>g pollutant</v>
      </c>
      <c r="I1136" t="str">
        <f t="shared" si="34"/>
        <v>OC</v>
      </c>
      <c r="J1136">
        <f>INDEX(NoSettings!$C:$C,MATCH(EPS!$A1136,NoSettings!$A:$A,0))</f>
        <v>0</v>
      </c>
      <c r="K1136">
        <f>INDEX(GWP!$C$2:$C$13,MATCH(EPS!I1136,GWP!$B$2:$B$13,0))</f>
        <v>0</v>
      </c>
      <c r="L1136" s="4">
        <f t="shared" si="35"/>
        <v>0</v>
      </c>
    </row>
    <row r="1137" spans="1:12" hidden="1">
      <c r="A1137" t="s">
        <v>1155</v>
      </c>
      <c r="B1137" t="s">
        <v>1</v>
      </c>
      <c r="C1137" t="s">
        <v>1719</v>
      </c>
      <c r="D1137" t="s">
        <v>1712</v>
      </c>
      <c r="E1137" t="s">
        <v>1704</v>
      </c>
      <c r="F1137" t="s">
        <v>1747</v>
      </c>
      <c r="H1137" t="str">
        <f>INDEX('Vensim Variables'!$B:$B,MATCH(EPS!$B1137,'Vensim Variables'!$A:$A,0))</f>
        <v>g pollutant</v>
      </c>
      <c r="I1137" t="str">
        <f t="shared" si="34"/>
        <v>OC</v>
      </c>
      <c r="J1137">
        <f>INDEX(NoSettings!$C:$C,MATCH(EPS!$A1137,NoSettings!$A:$A,0))</f>
        <v>0</v>
      </c>
      <c r="K1137">
        <f>INDEX(GWP!$C$2:$C$13,MATCH(EPS!I1137,GWP!$B$2:$B$13,0))</f>
        <v>0</v>
      </c>
      <c r="L1137" s="4">
        <f t="shared" si="35"/>
        <v>0</v>
      </c>
    </row>
    <row r="1138" spans="1:12" hidden="1">
      <c r="A1138" t="s">
        <v>1156</v>
      </c>
      <c r="B1138" t="s">
        <v>1</v>
      </c>
      <c r="C1138" t="s">
        <v>1719</v>
      </c>
      <c r="D1138" t="s">
        <v>1712</v>
      </c>
      <c r="E1138" t="s">
        <v>1704</v>
      </c>
      <c r="F1138" t="s">
        <v>1748</v>
      </c>
      <c r="H1138" t="str">
        <f>INDEX('Vensim Variables'!$B:$B,MATCH(EPS!$B1138,'Vensim Variables'!$A:$A,0))</f>
        <v>g pollutant</v>
      </c>
      <c r="I1138" t="str">
        <f t="shared" si="34"/>
        <v>OC</v>
      </c>
      <c r="J1138">
        <f>INDEX(NoSettings!$C:$C,MATCH(EPS!$A1138,NoSettings!$A:$A,0))</f>
        <v>0</v>
      </c>
      <c r="K1138">
        <f>INDEX(GWP!$C$2:$C$13,MATCH(EPS!I1138,GWP!$B$2:$B$13,0))</f>
        <v>0</v>
      </c>
      <c r="L1138" s="4">
        <f t="shared" si="35"/>
        <v>0</v>
      </c>
    </row>
    <row r="1139" spans="1:12" hidden="1">
      <c r="A1139" t="s">
        <v>1157</v>
      </c>
      <c r="B1139" t="s">
        <v>1</v>
      </c>
      <c r="C1139" t="s">
        <v>1719</v>
      </c>
      <c r="D1139" t="s">
        <v>1712</v>
      </c>
      <c r="E1139" t="s">
        <v>1704</v>
      </c>
      <c r="F1139" t="s">
        <v>1749</v>
      </c>
      <c r="H1139" t="str">
        <f>INDEX('Vensim Variables'!$B:$B,MATCH(EPS!$B1139,'Vensim Variables'!$A:$A,0))</f>
        <v>g pollutant</v>
      </c>
      <c r="I1139" t="str">
        <f t="shared" si="34"/>
        <v>OC</v>
      </c>
      <c r="J1139">
        <f>INDEX(NoSettings!$C:$C,MATCH(EPS!$A1139,NoSettings!$A:$A,0))</f>
        <v>281696000</v>
      </c>
      <c r="K1139">
        <f>INDEX(GWP!$C$2:$C$13,MATCH(EPS!I1139,GWP!$B$2:$B$13,0))</f>
        <v>0</v>
      </c>
      <c r="L1139" s="4">
        <f t="shared" si="35"/>
        <v>0</v>
      </c>
    </row>
    <row r="1140" spans="1:12" hidden="1">
      <c r="A1140" t="s">
        <v>1158</v>
      </c>
      <c r="B1140" t="s">
        <v>1</v>
      </c>
      <c r="C1140" t="s">
        <v>1719</v>
      </c>
      <c r="D1140" t="s">
        <v>1712</v>
      </c>
      <c r="E1140" t="s">
        <v>1704</v>
      </c>
      <c r="F1140" t="s">
        <v>1750</v>
      </c>
      <c r="H1140" t="str">
        <f>INDEX('Vensim Variables'!$B:$B,MATCH(EPS!$B1140,'Vensim Variables'!$A:$A,0))</f>
        <v>g pollutant</v>
      </c>
      <c r="I1140" t="str">
        <f t="shared" si="34"/>
        <v>OC</v>
      </c>
      <c r="J1140">
        <f>INDEX(NoSettings!$C:$C,MATCH(EPS!$A1140,NoSettings!$A:$A,0))</f>
        <v>0</v>
      </c>
      <c r="K1140">
        <f>INDEX(GWP!$C$2:$C$13,MATCH(EPS!I1140,GWP!$B$2:$B$13,0))</f>
        <v>0</v>
      </c>
      <c r="L1140" s="4">
        <f t="shared" si="35"/>
        <v>0</v>
      </c>
    </row>
    <row r="1141" spans="1:12" hidden="1">
      <c r="A1141" t="s">
        <v>1159</v>
      </c>
      <c r="B1141" t="s">
        <v>1</v>
      </c>
      <c r="C1141" t="s">
        <v>1719</v>
      </c>
      <c r="D1141" t="s">
        <v>1712</v>
      </c>
      <c r="E1141" t="s">
        <v>1704</v>
      </c>
      <c r="F1141" t="s">
        <v>1751</v>
      </c>
      <c r="H1141" t="str">
        <f>INDEX('Vensim Variables'!$B:$B,MATCH(EPS!$B1141,'Vensim Variables'!$A:$A,0))</f>
        <v>g pollutant</v>
      </c>
      <c r="I1141" t="str">
        <f t="shared" si="34"/>
        <v>OC</v>
      </c>
      <c r="J1141">
        <f>INDEX(NoSettings!$C:$C,MATCH(EPS!$A1141,NoSettings!$A:$A,0))</f>
        <v>0</v>
      </c>
      <c r="K1141">
        <f>INDEX(GWP!$C$2:$C$13,MATCH(EPS!I1141,GWP!$B$2:$B$13,0))</f>
        <v>0</v>
      </c>
      <c r="L1141" s="4">
        <f t="shared" si="35"/>
        <v>0</v>
      </c>
    </row>
    <row r="1142" spans="1:12" hidden="1">
      <c r="A1142" t="s">
        <v>1160</v>
      </c>
      <c r="B1142" t="s">
        <v>1</v>
      </c>
      <c r="C1142" t="s">
        <v>1719</v>
      </c>
      <c r="D1142" t="s">
        <v>1713</v>
      </c>
      <c r="E1142" t="s">
        <v>1703</v>
      </c>
      <c r="F1142" t="s">
        <v>1742</v>
      </c>
      <c r="H1142" t="str">
        <f>INDEX('Vensim Variables'!$B:$B,MATCH(EPS!$B1142,'Vensim Variables'!$A:$A,0))</f>
        <v>g pollutant</v>
      </c>
      <c r="I1142" t="str">
        <f t="shared" si="34"/>
        <v>CH4</v>
      </c>
      <c r="J1142">
        <f>INDEX(NoSettings!$C:$C,MATCH(EPS!$A1142,NoSettings!$A:$A,0))</f>
        <v>0</v>
      </c>
      <c r="K1142">
        <f>INDEX(GWP!$C$2:$C$13,MATCH(EPS!I1142,GWP!$B$2:$B$13,0))</f>
        <v>28</v>
      </c>
      <c r="L1142" s="4">
        <f t="shared" si="35"/>
        <v>0</v>
      </c>
    </row>
    <row r="1143" spans="1:12" hidden="1">
      <c r="A1143" t="s">
        <v>1161</v>
      </c>
      <c r="B1143" t="s">
        <v>1</v>
      </c>
      <c r="C1143" t="s">
        <v>1719</v>
      </c>
      <c r="D1143" t="s">
        <v>1713</v>
      </c>
      <c r="E1143" t="s">
        <v>1703</v>
      </c>
      <c r="F1143" t="s">
        <v>1743</v>
      </c>
      <c r="H1143" t="str">
        <f>INDEX('Vensim Variables'!$B:$B,MATCH(EPS!$B1143,'Vensim Variables'!$A:$A,0))</f>
        <v>g pollutant</v>
      </c>
      <c r="I1143" t="str">
        <f t="shared" si="34"/>
        <v>CH4</v>
      </c>
      <c r="J1143">
        <f>INDEX(NoSettings!$C:$C,MATCH(EPS!$A1143,NoSettings!$A:$A,0))</f>
        <v>0</v>
      </c>
      <c r="K1143">
        <f>INDEX(GWP!$C$2:$C$13,MATCH(EPS!I1143,GWP!$B$2:$B$13,0))</f>
        <v>28</v>
      </c>
      <c r="L1143" s="4">
        <f t="shared" si="35"/>
        <v>0</v>
      </c>
    </row>
    <row r="1144" spans="1:12" hidden="1">
      <c r="A1144" t="s">
        <v>1162</v>
      </c>
      <c r="B1144" t="s">
        <v>1</v>
      </c>
      <c r="C1144" t="s">
        <v>1719</v>
      </c>
      <c r="D1144" t="s">
        <v>1713</v>
      </c>
      <c r="E1144" t="s">
        <v>1703</v>
      </c>
      <c r="F1144" t="s">
        <v>1744</v>
      </c>
      <c r="H1144" t="str">
        <f>INDEX('Vensim Variables'!$B:$B,MATCH(EPS!$B1144,'Vensim Variables'!$A:$A,0))</f>
        <v>g pollutant</v>
      </c>
      <c r="I1144" t="str">
        <f t="shared" si="34"/>
        <v>CH4</v>
      </c>
      <c r="J1144">
        <f>INDEX(NoSettings!$C:$C,MATCH(EPS!$A1144,NoSettings!$A:$A,0))</f>
        <v>476419000</v>
      </c>
      <c r="K1144">
        <f>INDEX(GWP!$C$2:$C$13,MATCH(EPS!I1144,GWP!$B$2:$B$13,0))</f>
        <v>28</v>
      </c>
      <c r="L1144" s="4">
        <f t="shared" si="35"/>
        <v>1.3339732E-2</v>
      </c>
    </row>
    <row r="1145" spans="1:12" hidden="1">
      <c r="A1145" t="s">
        <v>1163</v>
      </c>
      <c r="B1145" t="s">
        <v>1</v>
      </c>
      <c r="C1145" t="s">
        <v>1719</v>
      </c>
      <c r="D1145" t="s">
        <v>1713</v>
      </c>
      <c r="E1145" t="s">
        <v>1703</v>
      </c>
      <c r="F1145" t="s">
        <v>1745</v>
      </c>
      <c r="H1145" t="str">
        <f>INDEX('Vensim Variables'!$B:$B,MATCH(EPS!$B1145,'Vensim Variables'!$A:$A,0))</f>
        <v>g pollutant</v>
      </c>
      <c r="I1145" t="str">
        <f t="shared" si="34"/>
        <v>CH4</v>
      </c>
      <c r="J1145">
        <f>INDEX(NoSettings!$C:$C,MATCH(EPS!$A1145,NoSettings!$A:$A,0))</f>
        <v>131062000</v>
      </c>
      <c r="K1145">
        <f>INDEX(GWP!$C$2:$C$13,MATCH(EPS!I1145,GWP!$B$2:$B$13,0))</f>
        <v>28</v>
      </c>
      <c r="L1145" s="4">
        <f t="shared" si="35"/>
        <v>3.6697359999999998E-3</v>
      </c>
    </row>
    <row r="1146" spans="1:12" hidden="1">
      <c r="A1146" t="s">
        <v>1164</v>
      </c>
      <c r="B1146" t="s">
        <v>1</v>
      </c>
      <c r="C1146" t="s">
        <v>1719</v>
      </c>
      <c r="D1146" t="s">
        <v>1713</v>
      </c>
      <c r="E1146" t="s">
        <v>1703</v>
      </c>
      <c r="F1146" t="s">
        <v>1746</v>
      </c>
      <c r="H1146" t="str">
        <f>INDEX('Vensim Variables'!$B:$B,MATCH(EPS!$B1146,'Vensim Variables'!$A:$A,0))</f>
        <v>g pollutant</v>
      </c>
      <c r="I1146" t="str">
        <f t="shared" si="34"/>
        <v>CH4</v>
      </c>
      <c r="J1146">
        <f>INDEX(NoSettings!$C:$C,MATCH(EPS!$A1146,NoSettings!$A:$A,0))</f>
        <v>0</v>
      </c>
      <c r="K1146">
        <f>INDEX(GWP!$C$2:$C$13,MATCH(EPS!I1146,GWP!$B$2:$B$13,0))</f>
        <v>28</v>
      </c>
      <c r="L1146" s="4">
        <f t="shared" si="35"/>
        <v>0</v>
      </c>
    </row>
    <row r="1147" spans="1:12" hidden="1">
      <c r="A1147" t="s">
        <v>1165</v>
      </c>
      <c r="B1147" t="s">
        <v>1</v>
      </c>
      <c r="C1147" t="s">
        <v>1719</v>
      </c>
      <c r="D1147" t="s">
        <v>1713</v>
      </c>
      <c r="E1147" t="s">
        <v>1703</v>
      </c>
      <c r="F1147" t="s">
        <v>1747</v>
      </c>
      <c r="H1147" t="str">
        <f>INDEX('Vensim Variables'!$B:$B,MATCH(EPS!$B1147,'Vensim Variables'!$A:$A,0))</f>
        <v>g pollutant</v>
      </c>
      <c r="I1147" t="str">
        <f t="shared" si="34"/>
        <v>CH4</v>
      </c>
      <c r="J1147">
        <f>INDEX(NoSettings!$C:$C,MATCH(EPS!$A1147,NoSettings!$A:$A,0))</f>
        <v>0</v>
      </c>
      <c r="K1147">
        <f>INDEX(GWP!$C$2:$C$13,MATCH(EPS!I1147,GWP!$B$2:$B$13,0))</f>
        <v>28</v>
      </c>
      <c r="L1147" s="4">
        <f t="shared" si="35"/>
        <v>0</v>
      </c>
    </row>
    <row r="1148" spans="1:12" hidden="1">
      <c r="A1148" t="s">
        <v>1166</v>
      </c>
      <c r="B1148" t="s">
        <v>1</v>
      </c>
      <c r="C1148" t="s">
        <v>1719</v>
      </c>
      <c r="D1148" t="s">
        <v>1713</v>
      </c>
      <c r="E1148" t="s">
        <v>1703</v>
      </c>
      <c r="F1148" t="s">
        <v>1748</v>
      </c>
      <c r="H1148" t="str">
        <f>INDEX('Vensim Variables'!$B:$B,MATCH(EPS!$B1148,'Vensim Variables'!$A:$A,0))</f>
        <v>g pollutant</v>
      </c>
      <c r="I1148" t="str">
        <f t="shared" si="34"/>
        <v>CH4</v>
      </c>
      <c r="J1148">
        <f>INDEX(NoSettings!$C:$C,MATCH(EPS!$A1148,NoSettings!$A:$A,0))</f>
        <v>0</v>
      </c>
      <c r="K1148">
        <f>INDEX(GWP!$C$2:$C$13,MATCH(EPS!I1148,GWP!$B$2:$B$13,0))</f>
        <v>28</v>
      </c>
      <c r="L1148" s="4">
        <f t="shared" si="35"/>
        <v>0</v>
      </c>
    </row>
    <row r="1149" spans="1:12" hidden="1">
      <c r="A1149" t="s">
        <v>1167</v>
      </c>
      <c r="B1149" t="s">
        <v>1</v>
      </c>
      <c r="C1149" t="s">
        <v>1719</v>
      </c>
      <c r="D1149" t="s">
        <v>1713</v>
      </c>
      <c r="E1149" t="s">
        <v>1703</v>
      </c>
      <c r="F1149" t="s">
        <v>1749</v>
      </c>
      <c r="H1149" t="str">
        <f>INDEX('Vensim Variables'!$B:$B,MATCH(EPS!$B1149,'Vensim Variables'!$A:$A,0))</f>
        <v>g pollutant</v>
      </c>
      <c r="I1149" t="str">
        <f t="shared" si="34"/>
        <v>CH4</v>
      </c>
      <c r="J1149">
        <f>INDEX(NoSettings!$C:$C,MATCH(EPS!$A1149,NoSettings!$A:$A,0))</f>
        <v>0</v>
      </c>
      <c r="K1149">
        <f>INDEX(GWP!$C$2:$C$13,MATCH(EPS!I1149,GWP!$B$2:$B$13,0))</f>
        <v>28</v>
      </c>
      <c r="L1149" s="4">
        <f t="shared" si="35"/>
        <v>0</v>
      </c>
    </row>
    <row r="1150" spans="1:12" hidden="1">
      <c r="A1150" t="s">
        <v>1168</v>
      </c>
      <c r="B1150" t="s">
        <v>1</v>
      </c>
      <c r="C1150" t="s">
        <v>1719</v>
      </c>
      <c r="D1150" t="s">
        <v>1713</v>
      </c>
      <c r="E1150" t="s">
        <v>1703</v>
      </c>
      <c r="F1150" t="s">
        <v>1750</v>
      </c>
      <c r="H1150" t="str">
        <f>INDEX('Vensim Variables'!$B:$B,MATCH(EPS!$B1150,'Vensim Variables'!$A:$A,0))</f>
        <v>g pollutant</v>
      </c>
      <c r="I1150" t="str">
        <f t="shared" si="34"/>
        <v>CH4</v>
      </c>
      <c r="J1150">
        <f>INDEX(NoSettings!$C:$C,MATCH(EPS!$A1150,NoSettings!$A:$A,0))</f>
        <v>0</v>
      </c>
      <c r="K1150">
        <f>INDEX(GWP!$C$2:$C$13,MATCH(EPS!I1150,GWP!$B$2:$B$13,0))</f>
        <v>28</v>
      </c>
      <c r="L1150" s="4">
        <f t="shared" si="35"/>
        <v>0</v>
      </c>
    </row>
    <row r="1151" spans="1:12" hidden="1">
      <c r="A1151" t="s">
        <v>1169</v>
      </c>
      <c r="B1151" t="s">
        <v>1</v>
      </c>
      <c r="C1151" t="s">
        <v>1719</v>
      </c>
      <c r="D1151" t="s">
        <v>1713</v>
      </c>
      <c r="E1151" t="s">
        <v>1703</v>
      </c>
      <c r="F1151" t="s">
        <v>1751</v>
      </c>
      <c r="H1151" t="str">
        <f>INDEX('Vensim Variables'!$B:$B,MATCH(EPS!$B1151,'Vensim Variables'!$A:$A,0))</f>
        <v>g pollutant</v>
      </c>
      <c r="I1151" t="str">
        <f t="shared" si="34"/>
        <v>CH4</v>
      </c>
      <c r="J1151">
        <f>INDEX(NoSettings!$C:$C,MATCH(EPS!$A1151,NoSettings!$A:$A,0))</f>
        <v>0</v>
      </c>
      <c r="K1151">
        <f>INDEX(GWP!$C$2:$C$13,MATCH(EPS!I1151,GWP!$B$2:$B$13,0))</f>
        <v>28</v>
      </c>
      <c r="L1151" s="4">
        <f t="shared" si="35"/>
        <v>0</v>
      </c>
    </row>
    <row r="1152" spans="1:12" hidden="1">
      <c r="A1152" t="s">
        <v>1170</v>
      </c>
      <c r="B1152" t="s">
        <v>1</v>
      </c>
      <c r="C1152" t="s">
        <v>1719</v>
      </c>
      <c r="D1152" t="s">
        <v>1713</v>
      </c>
      <c r="E1152" t="s">
        <v>1704</v>
      </c>
      <c r="F1152" t="s">
        <v>1742</v>
      </c>
      <c r="H1152" t="str">
        <f>INDEX('Vensim Variables'!$B:$B,MATCH(EPS!$B1152,'Vensim Variables'!$A:$A,0))</f>
        <v>g pollutant</v>
      </c>
      <c r="I1152" t="str">
        <f t="shared" si="34"/>
        <v>CH4</v>
      </c>
      <c r="J1152">
        <f>INDEX(NoSettings!$C:$C,MATCH(EPS!$A1152,NoSettings!$A:$A,0))</f>
        <v>0</v>
      </c>
      <c r="K1152">
        <f>INDEX(GWP!$C$2:$C$13,MATCH(EPS!I1152,GWP!$B$2:$B$13,0))</f>
        <v>28</v>
      </c>
      <c r="L1152" s="4">
        <f t="shared" si="35"/>
        <v>0</v>
      </c>
    </row>
    <row r="1153" spans="1:12" hidden="1">
      <c r="A1153" t="s">
        <v>1171</v>
      </c>
      <c r="B1153" t="s">
        <v>1</v>
      </c>
      <c r="C1153" t="s">
        <v>1719</v>
      </c>
      <c r="D1153" t="s">
        <v>1713</v>
      </c>
      <c r="E1153" t="s">
        <v>1704</v>
      </c>
      <c r="F1153" t="s">
        <v>1743</v>
      </c>
      <c r="H1153" t="str">
        <f>INDEX('Vensim Variables'!$B:$B,MATCH(EPS!$B1153,'Vensim Variables'!$A:$A,0))</f>
        <v>g pollutant</v>
      </c>
      <c r="I1153" t="str">
        <f t="shared" si="34"/>
        <v>CH4</v>
      </c>
      <c r="J1153">
        <f>INDEX(NoSettings!$C:$C,MATCH(EPS!$A1153,NoSettings!$A:$A,0))</f>
        <v>0</v>
      </c>
      <c r="K1153">
        <f>INDEX(GWP!$C$2:$C$13,MATCH(EPS!I1153,GWP!$B$2:$B$13,0))</f>
        <v>28</v>
      </c>
      <c r="L1153" s="4">
        <f t="shared" si="35"/>
        <v>0</v>
      </c>
    </row>
    <row r="1154" spans="1:12" hidden="1">
      <c r="A1154" t="s">
        <v>1172</v>
      </c>
      <c r="B1154" t="s">
        <v>1</v>
      </c>
      <c r="C1154" t="s">
        <v>1719</v>
      </c>
      <c r="D1154" t="s">
        <v>1713</v>
      </c>
      <c r="E1154" t="s">
        <v>1704</v>
      </c>
      <c r="F1154" t="s">
        <v>1744</v>
      </c>
      <c r="H1154" t="str">
        <f>INDEX('Vensim Variables'!$B:$B,MATCH(EPS!$B1154,'Vensim Variables'!$A:$A,0))</f>
        <v>g pollutant</v>
      </c>
      <c r="I1154" t="str">
        <f t="shared" si="34"/>
        <v>CH4</v>
      </c>
      <c r="J1154">
        <f>INDEX(NoSettings!$C:$C,MATCH(EPS!$A1154,NoSettings!$A:$A,0))</f>
        <v>0</v>
      </c>
      <c r="K1154">
        <f>INDEX(GWP!$C$2:$C$13,MATCH(EPS!I1154,GWP!$B$2:$B$13,0))</f>
        <v>28</v>
      </c>
      <c r="L1154" s="4">
        <f t="shared" si="35"/>
        <v>0</v>
      </c>
    </row>
    <row r="1155" spans="1:12" hidden="1">
      <c r="A1155" t="s">
        <v>1173</v>
      </c>
      <c r="B1155" t="s">
        <v>1</v>
      </c>
      <c r="C1155" t="s">
        <v>1719</v>
      </c>
      <c r="D1155" t="s">
        <v>1713</v>
      </c>
      <c r="E1155" t="s">
        <v>1704</v>
      </c>
      <c r="F1155" t="s">
        <v>1745</v>
      </c>
      <c r="H1155" t="str">
        <f>INDEX('Vensim Variables'!$B:$B,MATCH(EPS!$B1155,'Vensim Variables'!$A:$A,0))</f>
        <v>g pollutant</v>
      </c>
      <c r="I1155" t="str">
        <f t="shared" ref="I1155:I1218" si="36">IF(OR(C1155="CO2",C1155="CH4",C1155="N2O",C1155="F gases",C1155="VOC",C1155="CO",C1155="NOx",C1155="PM10",C1155="PM25",C1155="SOx",C1155="BC",C1155="OC"),C1155,IF(OR(D1155="CO2",D1155="CH4",D1155="N2O",D1155="F gases",D1155="VOC",D1155="CO",D1155="NOx",D1155="PM10",D1155="PM25",D1155="SOx",D1155="BC",D1155="OC"),D1155,IF(OR(E1155="CO2",E1155="CH4",E1155="N2O",E1155="F gases",E1155="VOC",E1155="CO",E1155="NOx",E1155="PM10",E1155="PM25",E1155="SOx",E1155="BC",E1155="OC"),E1155,"NA")))</f>
        <v>CH4</v>
      </c>
      <c r="J1155">
        <f>INDEX(NoSettings!$C:$C,MATCH(EPS!$A1155,NoSettings!$A:$A,0))</f>
        <v>325847000</v>
      </c>
      <c r="K1155">
        <f>INDEX(GWP!$C$2:$C$13,MATCH(EPS!I1155,GWP!$B$2:$B$13,0))</f>
        <v>28</v>
      </c>
      <c r="L1155" s="4">
        <f t="shared" ref="L1155:L1218" si="37">IF(H1155="g pollutant",K1155*J1155/10^12,IF(H1155="MMTCO2e",J1155,IF(H1155="MWh",J1155,0)))</f>
        <v>9.1237160000000005E-3</v>
      </c>
    </row>
    <row r="1156" spans="1:12" hidden="1">
      <c r="A1156" t="s">
        <v>1174</v>
      </c>
      <c r="B1156" t="s">
        <v>1</v>
      </c>
      <c r="C1156" t="s">
        <v>1719</v>
      </c>
      <c r="D1156" t="s">
        <v>1713</v>
      </c>
      <c r="E1156" t="s">
        <v>1704</v>
      </c>
      <c r="F1156" t="s">
        <v>1746</v>
      </c>
      <c r="H1156" t="str">
        <f>INDEX('Vensim Variables'!$B:$B,MATCH(EPS!$B1156,'Vensim Variables'!$A:$A,0))</f>
        <v>g pollutant</v>
      </c>
      <c r="I1156" t="str">
        <f t="shared" si="36"/>
        <v>CH4</v>
      </c>
      <c r="J1156">
        <f>INDEX(NoSettings!$C:$C,MATCH(EPS!$A1156,NoSettings!$A:$A,0))</f>
        <v>0</v>
      </c>
      <c r="K1156">
        <f>INDEX(GWP!$C$2:$C$13,MATCH(EPS!I1156,GWP!$B$2:$B$13,0))</f>
        <v>28</v>
      </c>
      <c r="L1156" s="4">
        <f t="shared" si="37"/>
        <v>0</v>
      </c>
    </row>
    <row r="1157" spans="1:12" hidden="1">
      <c r="A1157" t="s">
        <v>1175</v>
      </c>
      <c r="B1157" t="s">
        <v>1</v>
      </c>
      <c r="C1157" t="s">
        <v>1719</v>
      </c>
      <c r="D1157" t="s">
        <v>1713</v>
      </c>
      <c r="E1157" t="s">
        <v>1704</v>
      </c>
      <c r="F1157" t="s">
        <v>1747</v>
      </c>
      <c r="H1157" t="str">
        <f>INDEX('Vensim Variables'!$B:$B,MATCH(EPS!$B1157,'Vensim Variables'!$A:$A,0))</f>
        <v>g pollutant</v>
      </c>
      <c r="I1157" t="str">
        <f t="shared" si="36"/>
        <v>CH4</v>
      </c>
      <c r="J1157">
        <f>INDEX(NoSettings!$C:$C,MATCH(EPS!$A1157,NoSettings!$A:$A,0))</f>
        <v>0</v>
      </c>
      <c r="K1157">
        <f>INDEX(GWP!$C$2:$C$13,MATCH(EPS!I1157,GWP!$B$2:$B$13,0))</f>
        <v>28</v>
      </c>
      <c r="L1157" s="4">
        <f t="shared" si="37"/>
        <v>0</v>
      </c>
    </row>
    <row r="1158" spans="1:12" hidden="1">
      <c r="A1158" t="s">
        <v>1176</v>
      </c>
      <c r="B1158" t="s">
        <v>1</v>
      </c>
      <c r="C1158" t="s">
        <v>1719</v>
      </c>
      <c r="D1158" t="s">
        <v>1713</v>
      </c>
      <c r="E1158" t="s">
        <v>1704</v>
      </c>
      <c r="F1158" t="s">
        <v>1748</v>
      </c>
      <c r="H1158" t="str">
        <f>INDEX('Vensim Variables'!$B:$B,MATCH(EPS!$B1158,'Vensim Variables'!$A:$A,0))</f>
        <v>g pollutant</v>
      </c>
      <c r="I1158" t="str">
        <f t="shared" si="36"/>
        <v>CH4</v>
      </c>
      <c r="J1158">
        <f>INDEX(NoSettings!$C:$C,MATCH(EPS!$A1158,NoSettings!$A:$A,0))</f>
        <v>0</v>
      </c>
      <c r="K1158">
        <f>INDEX(GWP!$C$2:$C$13,MATCH(EPS!I1158,GWP!$B$2:$B$13,0))</f>
        <v>28</v>
      </c>
      <c r="L1158" s="4">
        <f t="shared" si="37"/>
        <v>0</v>
      </c>
    </row>
    <row r="1159" spans="1:12" hidden="1">
      <c r="A1159" t="s">
        <v>1177</v>
      </c>
      <c r="B1159" t="s">
        <v>1</v>
      </c>
      <c r="C1159" t="s">
        <v>1719</v>
      </c>
      <c r="D1159" t="s">
        <v>1713</v>
      </c>
      <c r="E1159" t="s">
        <v>1704</v>
      </c>
      <c r="F1159" t="s">
        <v>1749</v>
      </c>
      <c r="H1159" t="str">
        <f>INDEX('Vensim Variables'!$B:$B,MATCH(EPS!$B1159,'Vensim Variables'!$A:$A,0))</f>
        <v>g pollutant</v>
      </c>
      <c r="I1159" t="str">
        <f t="shared" si="36"/>
        <v>CH4</v>
      </c>
      <c r="J1159">
        <f>INDEX(NoSettings!$C:$C,MATCH(EPS!$A1159,NoSettings!$A:$A,0))</f>
        <v>963614000</v>
      </c>
      <c r="K1159">
        <f>INDEX(GWP!$C$2:$C$13,MATCH(EPS!I1159,GWP!$B$2:$B$13,0))</f>
        <v>28</v>
      </c>
      <c r="L1159" s="4">
        <f t="shared" si="37"/>
        <v>2.6981192000000001E-2</v>
      </c>
    </row>
    <row r="1160" spans="1:12" hidden="1">
      <c r="A1160" t="s">
        <v>1178</v>
      </c>
      <c r="B1160" t="s">
        <v>1</v>
      </c>
      <c r="C1160" t="s">
        <v>1719</v>
      </c>
      <c r="D1160" t="s">
        <v>1713</v>
      </c>
      <c r="E1160" t="s">
        <v>1704</v>
      </c>
      <c r="F1160" t="s">
        <v>1750</v>
      </c>
      <c r="H1160" t="str">
        <f>INDEX('Vensim Variables'!$B:$B,MATCH(EPS!$B1160,'Vensim Variables'!$A:$A,0))</f>
        <v>g pollutant</v>
      </c>
      <c r="I1160" t="str">
        <f t="shared" si="36"/>
        <v>CH4</v>
      </c>
      <c r="J1160">
        <f>INDEX(NoSettings!$C:$C,MATCH(EPS!$A1160,NoSettings!$A:$A,0))</f>
        <v>0</v>
      </c>
      <c r="K1160">
        <f>INDEX(GWP!$C$2:$C$13,MATCH(EPS!I1160,GWP!$B$2:$B$13,0))</f>
        <v>28</v>
      </c>
      <c r="L1160" s="4">
        <f t="shared" si="37"/>
        <v>0</v>
      </c>
    </row>
    <row r="1161" spans="1:12" hidden="1">
      <c r="A1161" t="s">
        <v>1179</v>
      </c>
      <c r="B1161" t="s">
        <v>1</v>
      </c>
      <c r="C1161" t="s">
        <v>1719</v>
      </c>
      <c r="D1161" t="s">
        <v>1713</v>
      </c>
      <c r="E1161" t="s">
        <v>1704</v>
      </c>
      <c r="F1161" t="s">
        <v>1751</v>
      </c>
      <c r="H1161" t="str">
        <f>INDEX('Vensim Variables'!$B:$B,MATCH(EPS!$B1161,'Vensim Variables'!$A:$A,0))</f>
        <v>g pollutant</v>
      </c>
      <c r="I1161" t="str">
        <f t="shared" si="36"/>
        <v>CH4</v>
      </c>
      <c r="J1161">
        <f>INDEX(NoSettings!$C:$C,MATCH(EPS!$A1161,NoSettings!$A:$A,0))</f>
        <v>0</v>
      </c>
      <c r="K1161">
        <f>INDEX(GWP!$C$2:$C$13,MATCH(EPS!I1161,GWP!$B$2:$B$13,0))</f>
        <v>28</v>
      </c>
      <c r="L1161" s="4">
        <f t="shared" si="37"/>
        <v>0</v>
      </c>
    </row>
    <row r="1162" spans="1:12" hidden="1">
      <c r="A1162" t="s">
        <v>1180</v>
      </c>
      <c r="B1162" t="s">
        <v>1</v>
      </c>
      <c r="C1162" t="s">
        <v>1719</v>
      </c>
      <c r="D1162" t="s">
        <v>1714</v>
      </c>
      <c r="E1162" t="s">
        <v>1703</v>
      </c>
      <c r="F1162" t="s">
        <v>1742</v>
      </c>
      <c r="H1162" t="str">
        <f>INDEX('Vensim Variables'!$B:$B,MATCH(EPS!$B1162,'Vensim Variables'!$A:$A,0))</f>
        <v>g pollutant</v>
      </c>
      <c r="I1162" t="str">
        <f t="shared" si="36"/>
        <v>N2O</v>
      </c>
      <c r="J1162">
        <f>INDEX(NoSettings!$C:$C,MATCH(EPS!$A1162,NoSettings!$A:$A,0))</f>
        <v>0</v>
      </c>
      <c r="K1162">
        <f>INDEX(GWP!$C$2:$C$13,MATCH(EPS!I1162,GWP!$B$2:$B$13,0))</f>
        <v>265</v>
      </c>
      <c r="L1162" s="4">
        <f t="shared" si="37"/>
        <v>0</v>
      </c>
    </row>
    <row r="1163" spans="1:12" hidden="1">
      <c r="A1163" t="s">
        <v>1181</v>
      </c>
      <c r="B1163" t="s">
        <v>1</v>
      </c>
      <c r="C1163" t="s">
        <v>1719</v>
      </c>
      <c r="D1163" t="s">
        <v>1714</v>
      </c>
      <c r="E1163" t="s">
        <v>1703</v>
      </c>
      <c r="F1163" t="s">
        <v>1743</v>
      </c>
      <c r="H1163" t="str">
        <f>INDEX('Vensim Variables'!$B:$B,MATCH(EPS!$B1163,'Vensim Variables'!$A:$A,0))</f>
        <v>g pollutant</v>
      </c>
      <c r="I1163" t="str">
        <f t="shared" si="36"/>
        <v>N2O</v>
      </c>
      <c r="J1163">
        <f>INDEX(NoSettings!$C:$C,MATCH(EPS!$A1163,NoSettings!$A:$A,0))</f>
        <v>0</v>
      </c>
      <c r="K1163">
        <f>INDEX(GWP!$C$2:$C$13,MATCH(EPS!I1163,GWP!$B$2:$B$13,0))</f>
        <v>265</v>
      </c>
      <c r="L1163" s="4">
        <f t="shared" si="37"/>
        <v>0</v>
      </c>
    </row>
    <row r="1164" spans="1:12" hidden="1">
      <c r="A1164" t="s">
        <v>1182</v>
      </c>
      <c r="B1164" t="s">
        <v>1</v>
      </c>
      <c r="C1164" t="s">
        <v>1719</v>
      </c>
      <c r="D1164" t="s">
        <v>1714</v>
      </c>
      <c r="E1164" t="s">
        <v>1703</v>
      </c>
      <c r="F1164" t="s">
        <v>1744</v>
      </c>
      <c r="H1164" t="str">
        <f>INDEX('Vensim Variables'!$B:$B,MATCH(EPS!$B1164,'Vensim Variables'!$A:$A,0))</f>
        <v>g pollutant</v>
      </c>
      <c r="I1164" t="str">
        <f t="shared" si="36"/>
        <v>N2O</v>
      </c>
      <c r="J1164">
        <f>INDEX(NoSettings!$C:$C,MATCH(EPS!$A1164,NoSettings!$A:$A,0))</f>
        <v>95283700</v>
      </c>
      <c r="K1164">
        <f>INDEX(GWP!$C$2:$C$13,MATCH(EPS!I1164,GWP!$B$2:$B$13,0))</f>
        <v>265</v>
      </c>
      <c r="L1164" s="4">
        <f t="shared" si="37"/>
        <v>2.52501805E-2</v>
      </c>
    </row>
    <row r="1165" spans="1:12" hidden="1">
      <c r="A1165" t="s">
        <v>1183</v>
      </c>
      <c r="B1165" t="s">
        <v>1</v>
      </c>
      <c r="C1165" t="s">
        <v>1719</v>
      </c>
      <c r="D1165" t="s">
        <v>1714</v>
      </c>
      <c r="E1165" t="s">
        <v>1703</v>
      </c>
      <c r="F1165" t="s">
        <v>1745</v>
      </c>
      <c r="H1165" t="str">
        <f>INDEX('Vensim Variables'!$B:$B,MATCH(EPS!$B1165,'Vensim Variables'!$A:$A,0))</f>
        <v>g pollutant</v>
      </c>
      <c r="I1165" t="str">
        <f t="shared" si="36"/>
        <v>N2O</v>
      </c>
      <c r="J1165">
        <f>INDEX(NoSettings!$C:$C,MATCH(EPS!$A1165,NoSettings!$A:$A,0))</f>
        <v>104456000</v>
      </c>
      <c r="K1165">
        <f>INDEX(GWP!$C$2:$C$13,MATCH(EPS!I1165,GWP!$B$2:$B$13,0))</f>
        <v>265</v>
      </c>
      <c r="L1165" s="4">
        <f t="shared" si="37"/>
        <v>2.7680840000000002E-2</v>
      </c>
    </row>
    <row r="1166" spans="1:12" hidden="1">
      <c r="A1166" t="s">
        <v>1184</v>
      </c>
      <c r="B1166" t="s">
        <v>1</v>
      </c>
      <c r="C1166" t="s">
        <v>1719</v>
      </c>
      <c r="D1166" t="s">
        <v>1714</v>
      </c>
      <c r="E1166" t="s">
        <v>1703</v>
      </c>
      <c r="F1166" t="s">
        <v>1746</v>
      </c>
      <c r="H1166" t="str">
        <f>INDEX('Vensim Variables'!$B:$B,MATCH(EPS!$B1166,'Vensim Variables'!$A:$A,0))</f>
        <v>g pollutant</v>
      </c>
      <c r="I1166" t="str">
        <f t="shared" si="36"/>
        <v>N2O</v>
      </c>
      <c r="J1166">
        <f>INDEX(NoSettings!$C:$C,MATCH(EPS!$A1166,NoSettings!$A:$A,0))</f>
        <v>0</v>
      </c>
      <c r="K1166">
        <f>INDEX(GWP!$C$2:$C$13,MATCH(EPS!I1166,GWP!$B$2:$B$13,0))</f>
        <v>265</v>
      </c>
      <c r="L1166" s="4">
        <f t="shared" si="37"/>
        <v>0</v>
      </c>
    </row>
    <row r="1167" spans="1:12" hidden="1">
      <c r="A1167" t="s">
        <v>1185</v>
      </c>
      <c r="B1167" t="s">
        <v>1</v>
      </c>
      <c r="C1167" t="s">
        <v>1719</v>
      </c>
      <c r="D1167" t="s">
        <v>1714</v>
      </c>
      <c r="E1167" t="s">
        <v>1703</v>
      </c>
      <c r="F1167" t="s">
        <v>1747</v>
      </c>
      <c r="H1167" t="str">
        <f>INDEX('Vensim Variables'!$B:$B,MATCH(EPS!$B1167,'Vensim Variables'!$A:$A,0))</f>
        <v>g pollutant</v>
      </c>
      <c r="I1167" t="str">
        <f t="shared" si="36"/>
        <v>N2O</v>
      </c>
      <c r="J1167">
        <f>INDEX(NoSettings!$C:$C,MATCH(EPS!$A1167,NoSettings!$A:$A,0))</f>
        <v>0</v>
      </c>
      <c r="K1167">
        <f>INDEX(GWP!$C$2:$C$13,MATCH(EPS!I1167,GWP!$B$2:$B$13,0))</f>
        <v>265</v>
      </c>
      <c r="L1167" s="4">
        <f t="shared" si="37"/>
        <v>0</v>
      </c>
    </row>
    <row r="1168" spans="1:12" hidden="1">
      <c r="A1168" t="s">
        <v>1186</v>
      </c>
      <c r="B1168" t="s">
        <v>1</v>
      </c>
      <c r="C1168" t="s">
        <v>1719</v>
      </c>
      <c r="D1168" t="s">
        <v>1714</v>
      </c>
      <c r="E1168" t="s">
        <v>1703</v>
      </c>
      <c r="F1168" t="s">
        <v>1748</v>
      </c>
      <c r="H1168" t="str">
        <f>INDEX('Vensim Variables'!$B:$B,MATCH(EPS!$B1168,'Vensim Variables'!$A:$A,0))</f>
        <v>g pollutant</v>
      </c>
      <c r="I1168" t="str">
        <f t="shared" si="36"/>
        <v>N2O</v>
      </c>
      <c r="J1168">
        <f>INDEX(NoSettings!$C:$C,MATCH(EPS!$A1168,NoSettings!$A:$A,0))</f>
        <v>0</v>
      </c>
      <c r="K1168">
        <f>INDEX(GWP!$C$2:$C$13,MATCH(EPS!I1168,GWP!$B$2:$B$13,0))</f>
        <v>265</v>
      </c>
      <c r="L1168" s="4">
        <f t="shared" si="37"/>
        <v>0</v>
      </c>
    </row>
    <row r="1169" spans="1:12" hidden="1">
      <c r="A1169" t="s">
        <v>1187</v>
      </c>
      <c r="B1169" t="s">
        <v>1</v>
      </c>
      <c r="C1169" t="s">
        <v>1719</v>
      </c>
      <c r="D1169" t="s">
        <v>1714</v>
      </c>
      <c r="E1169" t="s">
        <v>1703</v>
      </c>
      <c r="F1169" t="s">
        <v>1749</v>
      </c>
      <c r="H1169" t="str">
        <f>INDEX('Vensim Variables'!$B:$B,MATCH(EPS!$B1169,'Vensim Variables'!$A:$A,0))</f>
        <v>g pollutant</v>
      </c>
      <c r="I1169" t="str">
        <f t="shared" si="36"/>
        <v>N2O</v>
      </c>
      <c r="J1169">
        <f>INDEX(NoSettings!$C:$C,MATCH(EPS!$A1169,NoSettings!$A:$A,0))</f>
        <v>0</v>
      </c>
      <c r="K1169">
        <f>INDEX(GWP!$C$2:$C$13,MATCH(EPS!I1169,GWP!$B$2:$B$13,0))</f>
        <v>265</v>
      </c>
      <c r="L1169" s="4">
        <f t="shared" si="37"/>
        <v>0</v>
      </c>
    </row>
    <row r="1170" spans="1:12" hidden="1">
      <c r="A1170" t="s">
        <v>1188</v>
      </c>
      <c r="B1170" t="s">
        <v>1</v>
      </c>
      <c r="C1170" t="s">
        <v>1719</v>
      </c>
      <c r="D1170" t="s">
        <v>1714</v>
      </c>
      <c r="E1170" t="s">
        <v>1703</v>
      </c>
      <c r="F1170" t="s">
        <v>1750</v>
      </c>
      <c r="H1170" t="str">
        <f>INDEX('Vensim Variables'!$B:$B,MATCH(EPS!$B1170,'Vensim Variables'!$A:$A,0))</f>
        <v>g pollutant</v>
      </c>
      <c r="I1170" t="str">
        <f t="shared" si="36"/>
        <v>N2O</v>
      </c>
      <c r="J1170">
        <f>INDEX(NoSettings!$C:$C,MATCH(EPS!$A1170,NoSettings!$A:$A,0))</f>
        <v>0</v>
      </c>
      <c r="K1170">
        <f>INDEX(GWP!$C$2:$C$13,MATCH(EPS!I1170,GWP!$B$2:$B$13,0))</f>
        <v>265</v>
      </c>
      <c r="L1170" s="4">
        <f t="shared" si="37"/>
        <v>0</v>
      </c>
    </row>
    <row r="1171" spans="1:12" hidden="1">
      <c r="A1171" t="s">
        <v>1189</v>
      </c>
      <c r="B1171" t="s">
        <v>1</v>
      </c>
      <c r="C1171" t="s">
        <v>1719</v>
      </c>
      <c r="D1171" t="s">
        <v>1714</v>
      </c>
      <c r="E1171" t="s">
        <v>1703</v>
      </c>
      <c r="F1171" t="s">
        <v>1751</v>
      </c>
      <c r="H1171" t="str">
        <f>INDEX('Vensim Variables'!$B:$B,MATCH(EPS!$B1171,'Vensim Variables'!$A:$A,0))</f>
        <v>g pollutant</v>
      </c>
      <c r="I1171" t="str">
        <f t="shared" si="36"/>
        <v>N2O</v>
      </c>
      <c r="J1171">
        <f>INDEX(NoSettings!$C:$C,MATCH(EPS!$A1171,NoSettings!$A:$A,0))</f>
        <v>0</v>
      </c>
      <c r="K1171">
        <f>INDEX(GWP!$C$2:$C$13,MATCH(EPS!I1171,GWP!$B$2:$B$13,0))</f>
        <v>265</v>
      </c>
      <c r="L1171" s="4">
        <f t="shared" si="37"/>
        <v>0</v>
      </c>
    </row>
    <row r="1172" spans="1:12" hidden="1">
      <c r="A1172" t="s">
        <v>1190</v>
      </c>
      <c r="B1172" t="s">
        <v>1</v>
      </c>
      <c r="C1172" t="s">
        <v>1719</v>
      </c>
      <c r="D1172" t="s">
        <v>1714</v>
      </c>
      <c r="E1172" t="s">
        <v>1704</v>
      </c>
      <c r="F1172" t="s">
        <v>1742</v>
      </c>
      <c r="H1172" t="str">
        <f>INDEX('Vensim Variables'!$B:$B,MATCH(EPS!$B1172,'Vensim Variables'!$A:$A,0))</f>
        <v>g pollutant</v>
      </c>
      <c r="I1172" t="str">
        <f t="shared" si="36"/>
        <v>N2O</v>
      </c>
      <c r="J1172">
        <f>INDEX(NoSettings!$C:$C,MATCH(EPS!$A1172,NoSettings!$A:$A,0))</f>
        <v>0</v>
      </c>
      <c r="K1172">
        <f>INDEX(GWP!$C$2:$C$13,MATCH(EPS!I1172,GWP!$B$2:$B$13,0))</f>
        <v>265</v>
      </c>
      <c r="L1172" s="4">
        <f t="shared" si="37"/>
        <v>0</v>
      </c>
    </row>
    <row r="1173" spans="1:12" hidden="1">
      <c r="A1173" t="s">
        <v>1191</v>
      </c>
      <c r="B1173" t="s">
        <v>1</v>
      </c>
      <c r="C1173" t="s">
        <v>1719</v>
      </c>
      <c r="D1173" t="s">
        <v>1714</v>
      </c>
      <c r="E1173" t="s">
        <v>1704</v>
      </c>
      <c r="F1173" t="s">
        <v>1743</v>
      </c>
      <c r="H1173" t="str">
        <f>INDEX('Vensim Variables'!$B:$B,MATCH(EPS!$B1173,'Vensim Variables'!$A:$A,0))</f>
        <v>g pollutant</v>
      </c>
      <c r="I1173" t="str">
        <f t="shared" si="36"/>
        <v>N2O</v>
      </c>
      <c r="J1173">
        <f>INDEX(NoSettings!$C:$C,MATCH(EPS!$A1173,NoSettings!$A:$A,0))</f>
        <v>0</v>
      </c>
      <c r="K1173">
        <f>INDEX(GWP!$C$2:$C$13,MATCH(EPS!I1173,GWP!$B$2:$B$13,0))</f>
        <v>265</v>
      </c>
      <c r="L1173" s="4">
        <f t="shared" si="37"/>
        <v>0</v>
      </c>
    </row>
    <row r="1174" spans="1:12" hidden="1">
      <c r="A1174" t="s">
        <v>1192</v>
      </c>
      <c r="B1174" t="s">
        <v>1</v>
      </c>
      <c r="C1174" t="s">
        <v>1719</v>
      </c>
      <c r="D1174" t="s">
        <v>1714</v>
      </c>
      <c r="E1174" t="s">
        <v>1704</v>
      </c>
      <c r="F1174" t="s">
        <v>1744</v>
      </c>
      <c r="H1174" t="str">
        <f>INDEX('Vensim Variables'!$B:$B,MATCH(EPS!$B1174,'Vensim Variables'!$A:$A,0))</f>
        <v>g pollutant</v>
      </c>
      <c r="I1174" t="str">
        <f t="shared" si="36"/>
        <v>N2O</v>
      </c>
      <c r="J1174">
        <f>INDEX(NoSettings!$C:$C,MATCH(EPS!$A1174,NoSettings!$A:$A,0))</f>
        <v>0</v>
      </c>
      <c r="K1174">
        <f>INDEX(GWP!$C$2:$C$13,MATCH(EPS!I1174,GWP!$B$2:$B$13,0))</f>
        <v>265</v>
      </c>
      <c r="L1174" s="4">
        <f t="shared" si="37"/>
        <v>0</v>
      </c>
    </row>
    <row r="1175" spans="1:12" hidden="1">
      <c r="A1175" t="s">
        <v>1193</v>
      </c>
      <c r="B1175" t="s">
        <v>1</v>
      </c>
      <c r="C1175" t="s">
        <v>1719</v>
      </c>
      <c r="D1175" t="s">
        <v>1714</v>
      </c>
      <c r="E1175" t="s">
        <v>1704</v>
      </c>
      <c r="F1175" t="s">
        <v>1745</v>
      </c>
      <c r="H1175" t="str">
        <f>INDEX('Vensim Variables'!$B:$B,MATCH(EPS!$B1175,'Vensim Variables'!$A:$A,0))</f>
        <v>g pollutant</v>
      </c>
      <c r="I1175" t="str">
        <f t="shared" si="36"/>
        <v>N2O</v>
      </c>
      <c r="J1175">
        <f>INDEX(NoSettings!$C:$C,MATCH(EPS!$A1175,NoSettings!$A:$A,0))</f>
        <v>259700000</v>
      </c>
      <c r="K1175">
        <f>INDEX(GWP!$C$2:$C$13,MATCH(EPS!I1175,GWP!$B$2:$B$13,0))</f>
        <v>265</v>
      </c>
      <c r="L1175" s="4">
        <f t="shared" si="37"/>
        <v>6.8820500000000007E-2</v>
      </c>
    </row>
    <row r="1176" spans="1:12" hidden="1">
      <c r="A1176" t="s">
        <v>1194</v>
      </c>
      <c r="B1176" t="s">
        <v>1</v>
      </c>
      <c r="C1176" t="s">
        <v>1719</v>
      </c>
      <c r="D1176" t="s">
        <v>1714</v>
      </c>
      <c r="E1176" t="s">
        <v>1704</v>
      </c>
      <c r="F1176" t="s">
        <v>1746</v>
      </c>
      <c r="H1176" t="str">
        <f>INDEX('Vensim Variables'!$B:$B,MATCH(EPS!$B1176,'Vensim Variables'!$A:$A,0))</f>
        <v>g pollutant</v>
      </c>
      <c r="I1176" t="str">
        <f t="shared" si="36"/>
        <v>N2O</v>
      </c>
      <c r="J1176">
        <f>INDEX(NoSettings!$C:$C,MATCH(EPS!$A1176,NoSettings!$A:$A,0))</f>
        <v>0</v>
      </c>
      <c r="K1176">
        <f>INDEX(GWP!$C$2:$C$13,MATCH(EPS!I1176,GWP!$B$2:$B$13,0))</f>
        <v>265</v>
      </c>
      <c r="L1176" s="4">
        <f t="shared" si="37"/>
        <v>0</v>
      </c>
    </row>
    <row r="1177" spans="1:12" hidden="1">
      <c r="A1177" t="s">
        <v>1195</v>
      </c>
      <c r="B1177" t="s">
        <v>1</v>
      </c>
      <c r="C1177" t="s">
        <v>1719</v>
      </c>
      <c r="D1177" t="s">
        <v>1714</v>
      </c>
      <c r="E1177" t="s">
        <v>1704</v>
      </c>
      <c r="F1177" t="s">
        <v>1747</v>
      </c>
      <c r="H1177" t="str">
        <f>INDEX('Vensim Variables'!$B:$B,MATCH(EPS!$B1177,'Vensim Variables'!$A:$A,0))</f>
        <v>g pollutant</v>
      </c>
      <c r="I1177" t="str">
        <f t="shared" si="36"/>
        <v>N2O</v>
      </c>
      <c r="J1177">
        <f>INDEX(NoSettings!$C:$C,MATCH(EPS!$A1177,NoSettings!$A:$A,0))</f>
        <v>0</v>
      </c>
      <c r="K1177">
        <f>INDEX(GWP!$C$2:$C$13,MATCH(EPS!I1177,GWP!$B$2:$B$13,0))</f>
        <v>265</v>
      </c>
      <c r="L1177" s="4">
        <f t="shared" si="37"/>
        <v>0</v>
      </c>
    </row>
    <row r="1178" spans="1:12" hidden="1">
      <c r="A1178" t="s">
        <v>1196</v>
      </c>
      <c r="B1178" t="s">
        <v>1</v>
      </c>
      <c r="C1178" t="s">
        <v>1719</v>
      </c>
      <c r="D1178" t="s">
        <v>1714</v>
      </c>
      <c r="E1178" t="s">
        <v>1704</v>
      </c>
      <c r="F1178" t="s">
        <v>1748</v>
      </c>
      <c r="H1178" t="str">
        <f>INDEX('Vensim Variables'!$B:$B,MATCH(EPS!$B1178,'Vensim Variables'!$A:$A,0))</f>
        <v>g pollutant</v>
      </c>
      <c r="I1178" t="str">
        <f t="shared" si="36"/>
        <v>N2O</v>
      </c>
      <c r="J1178">
        <f>INDEX(NoSettings!$C:$C,MATCH(EPS!$A1178,NoSettings!$A:$A,0))</f>
        <v>0</v>
      </c>
      <c r="K1178">
        <f>INDEX(GWP!$C$2:$C$13,MATCH(EPS!I1178,GWP!$B$2:$B$13,0))</f>
        <v>265</v>
      </c>
      <c r="L1178" s="4">
        <f t="shared" si="37"/>
        <v>0</v>
      </c>
    </row>
    <row r="1179" spans="1:12" hidden="1">
      <c r="A1179" t="s">
        <v>1197</v>
      </c>
      <c r="B1179" t="s">
        <v>1</v>
      </c>
      <c r="C1179" t="s">
        <v>1719</v>
      </c>
      <c r="D1179" t="s">
        <v>1714</v>
      </c>
      <c r="E1179" t="s">
        <v>1704</v>
      </c>
      <c r="F1179" t="s">
        <v>1749</v>
      </c>
      <c r="H1179" t="str">
        <f>INDEX('Vensim Variables'!$B:$B,MATCH(EPS!$B1179,'Vensim Variables'!$A:$A,0))</f>
        <v>g pollutant</v>
      </c>
      <c r="I1179" t="str">
        <f t="shared" si="36"/>
        <v>N2O</v>
      </c>
      <c r="J1179">
        <f>INDEX(NoSettings!$C:$C,MATCH(EPS!$A1179,NoSettings!$A:$A,0))</f>
        <v>768000000</v>
      </c>
      <c r="K1179">
        <f>INDEX(GWP!$C$2:$C$13,MATCH(EPS!I1179,GWP!$B$2:$B$13,0))</f>
        <v>265</v>
      </c>
      <c r="L1179" s="4">
        <f t="shared" si="37"/>
        <v>0.20352000000000001</v>
      </c>
    </row>
    <row r="1180" spans="1:12" hidden="1">
      <c r="A1180" t="s">
        <v>1198</v>
      </c>
      <c r="B1180" t="s">
        <v>1</v>
      </c>
      <c r="C1180" t="s">
        <v>1719</v>
      </c>
      <c r="D1180" t="s">
        <v>1714</v>
      </c>
      <c r="E1180" t="s">
        <v>1704</v>
      </c>
      <c r="F1180" t="s">
        <v>1750</v>
      </c>
      <c r="H1180" t="str">
        <f>INDEX('Vensim Variables'!$B:$B,MATCH(EPS!$B1180,'Vensim Variables'!$A:$A,0))</f>
        <v>g pollutant</v>
      </c>
      <c r="I1180" t="str">
        <f t="shared" si="36"/>
        <v>N2O</v>
      </c>
      <c r="J1180">
        <f>INDEX(NoSettings!$C:$C,MATCH(EPS!$A1180,NoSettings!$A:$A,0))</f>
        <v>0</v>
      </c>
      <c r="K1180">
        <f>INDEX(GWP!$C$2:$C$13,MATCH(EPS!I1180,GWP!$B$2:$B$13,0))</f>
        <v>265</v>
      </c>
      <c r="L1180" s="4">
        <f t="shared" si="37"/>
        <v>0</v>
      </c>
    </row>
    <row r="1181" spans="1:12" hidden="1">
      <c r="A1181" t="s">
        <v>1199</v>
      </c>
      <c r="B1181" t="s">
        <v>1</v>
      </c>
      <c r="C1181" t="s">
        <v>1719</v>
      </c>
      <c r="D1181" t="s">
        <v>1714</v>
      </c>
      <c r="E1181" t="s">
        <v>1704</v>
      </c>
      <c r="F1181" t="s">
        <v>1751</v>
      </c>
      <c r="H1181" t="str">
        <f>INDEX('Vensim Variables'!$B:$B,MATCH(EPS!$B1181,'Vensim Variables'!$A:$A,0))</f>
        <v>g pollutant</v>
      </c>
      <c r="I1181" t="str">
        <f t="shared" si="36"/>
        <v>N2O</v>
      </c>
      <c r="J1181">
        <f>INDEX(NoSettings!$C:$C,MATCH(EPS!$A1181,NoSettings!$A:$A,0))</f>
        <v>0</v>
      </c>
      <c r="K1181">
        <f>INDEX(GWP!$C$2:$C$13,MATCH(EPS!I1181,GWP!$B$2:$B$13,0))</f>
        <v>265</v>
      </c>
      <c r="L1181" s="4">
        <f t="shared" si="37"/>
        <v>0</v>
      </c>
    </row>
    <row r="1182" spans="1:12" hidden="1">
      <c r="A1182" t="s">
        <v>1200</v>
      </c>
      <c r="B1182" t="s">
        <v>1</v>
      </c>
      <c r="C1182" t="s">
        <v>1719</v>
      </c>
      <c r="D1182" t="s">
        <v>1715</v>
      </c>
      <c r="E1182" t="s">
        <v>1703</v>
      </c>
      <c r="F1182" t="s">
        <v>1742</v>
      </c>
      <c r="H1182" t="str">
        <f>INDEX('Vensim Variables'!$B:$B,MATCH(EPS!$B1182,'Vensim Variables'!$A:$A,0))</f>
        <v>g pollutant</v>
      </c>
      <c r="I1182" t="str">
        <f t="shared" si="36"/>
        <v>F gases</v>
      </c>
      <c r="J1182">
        <f>INDEX(NoSettings!$C:$C,MATCH(EPS!$A1182,NoSettings!$A:$A,0))</f>
        <v>0</v>
      </c>
      <c r="K1182">
        <f>INDEX(GWP!$C$2:$C$13,MATCH(EPS!I1182,GWP!$B$2:$B$13,0))</f>
        <v>1</v>
      </c>
      <c r="L1182" s="4">
        <f t="shared" si="37"/>
        <v>0</v>
      </c>
    </row>
    <row r="1183" spans="1:12" hidden="1">
      <c r="A1183" t="s">
        <v>1201</v>
      </c>
      <c r="B1183" t="s">
        <v>1</v>
      </c>
      <c r="C1183" t="s">
        <v>1719</v>
      </c>
      <c r="D1183" t="s">
        <v>1715</v>
      </c>
      <c r="E1183" t="s">
        <v>1703</v>
      </c>
      <c r="F1183" t="s">
        <v>1743</v>
      </c>
      <c r="H1183" t="str">
        <f>INDEX('Vensim Variables'!$B:$B,MATCH(EPS!$B1183,'Vensim Variables'!$A:$A,0))</f>
        <v>g pollutant</v>
      </c>
      <c r="I1183" t="str">
        <f t="shared" si="36"/>
        <v>F gases</v>
      </c>
      <c r="J1183">
        <f>INDEX(NoSettings!$C:$C,MATCH(EPS!$A1183,NoSettings!$A:$A,0))</f>
        <v>0</v>
      </c>
      <c r="K1183">
        <f>INDEX(GWP!$C$2:$C$13,MATCH(EPS!I1183,GWP!$B$2:$B$13,0))</f>
        <v>1</v>
      </c>
      <c r="L1183" s="4">
        <f t="shared" si="37"/>
        <v>0</v>
      </c>
    </row>
    <row r="1184" spans="1:12" hidden="1">
      <c r="A1184" t="s">
        <v>1202</v>
      </c>
      <c r="B1184" t="s">
        <v>1</v>
      </c>
      <c r="C1184" t="s">
        <v>1719</v>
      </c>
      <c r="D1184" t="s">
        <v>1715</v>
      </c>
      <c r="E1184" t="s">
        <v>1703</v>
      </c>
      <c r="F1184" t="s">
        <v>1744</v>
      </c>
      <c r="H1184" t="str">
        <f>INDEX('Vensim Variables'!$B:$B,MATCH(EPS!$B1184,'Vensim Variables'!$A:$A,0))</f>
        <v>g pollutant</v>
      </c>
      <c r="I1184" t="str">
        <f t="shared" si="36"/>
        <v>F gases</v>
      </c>
      <c r="J1184">
        <f>INDEX(NoSettings!$C:$C,MATCH(EPS!$A1184,NoSettings!$A:$A,0))</f>
        <v>0</v>
      </c>
      <c r="K1184">
        <f>INDEX(GWP!$C$2:$C$13,MATCH(EPS!I1184,GWP!$B$2:$B$13,0))</f>
        <v>1</v>
      </c>
      <c r="L1184" s="4">
        <f t="shared" si="37"/>
        <v>0</v>
      </c>
    </row>
    <row r="1185" spans="1:12" hidden="1">
      <c r="A1185" t="s">
        <v>1203</v>
      </c>
      <c r="B1185" t="s">
        <v>1</v>
      </c>
      <c r="C1185" t="s">
        <v>1719</v>
      </c>
      <c r="D1185" t="s">
        <v>1715</v>
      </c>
      <c r="E1185" t="s">
        <v>1703</v>
      </c>
      <c r="F1185" t="s">
        <v>1745</v>
      </c>
      <c r="H1185" t="str">
        <f>INDEX('Vensim Variables'!$B:$B,MATCH(EPS!$B1185,'Vensim Variables'!$A:$A,0))</f>
        <v>g pollutant</v>
      </c>
      <c r="I1185" t="str">
        <f t="shared" si="36"/>
        <v>F gases</v>
      </c>
      <c r="J1185">
        <f>INDEX(NoSettings!$C:$C,MATCH(EPS!$A1185,NoSettings!$A:$A,0))</f>
        <v>0</v>
      </c>
      <c r="K1185">
        <f>INDEX(GWP!$C$2:$C$13,MATCH(EPS!I1185,GWP!$B$2:$B$13,0))</f>
        <v>1</v>
      </c>
      <c r="L1185" s="4">
        <f t="shared" si="37"/>
        <v>0</v>
      </c>
    </row>
    <row r="1186" spans="1:12" hidden="1">
      <c r="A1186" t="s">
        <v>1204</v>
      </c>
      <c r="B1186" t="s">
        <v>1</v>
      </c>
      <c r="C1186" t="s">
        <v>1719</v>
      </c>
      <c r="D1186" t="s">
        <v>1715</v>
      </c>
      <c r="E1186" t="s">
        <v>1703</v>
      </c>
      <c r="F1186" t="s">
        <v>1746</v>
      </c>
      <c r="H1186" t="str">
        <f>INDEX('Vensim Variables'!$B:$B,MATCH(EPS!$B1186,'Vensim Variables'!$A:$A,0))</f>
        <v>g pollutant</v>
      </c>
      <c r="I1186" t="str">
        <f t="shared" si="36"/>
        <v>F gases</v>
      </c>
      <c r="J1186">
        <f>INDEX(NoSettings!$C:$C,MATCH(EPS!$A1186,NoSettings!$A:$A,0))</f>
        <v>0</v>
      </c>
      <c r="K1186">
        <f>INDEX(GWP!$C$2:$C$13,MATCH(EPS!I1186,GWP!$B$2:$B$13,0))</f>
        <v>1</v>
      </c>
      <c r="L1186" s="4">
        <f t="shared" si="37"/>
        <v>0</v>
      </c>
    </row>
    <row r="1187" spans="1:12" hidden="1">
      <c r="A1187" t="s">
        <v>1205</v>
      </c>
      <c r="B1187" t="s">
        <v>1</v>
      </c>
      <c r="C1187" t="s">
        <v>1719</v>
      </c>
      <c r="D1187" t="s">
        <v>1715</v>
      </c>
      <c r="E1187" t="s">
        <v>1703</v>
      </c>
      <c r="F1187" t="s">
        <v>1747</v>
      </c>
      <c r="H1187" t="str">
        <f>INDEX('Vensim Variables'!$B:$B,MATCH(EPS!$B1187,'Vensim Variables'!$A:$A,0))</f>
        <v>g pollutant</v>
      </c>
      <c r="I1187" t="str">
        <f t="shared" si="36"/>
        <v>F gases</v>
      </c>
      <c r="J1187">
        <f>INDEX(NoSettings!$C:$C,MATCH(EPS!$A1187,NoSettings!$A:$A,0))</f>
        <v>0</v>
      </c>
      <c r="K1187">
        <f>INDEX(GWP!$C$2:$C$13,MATCH(EPS!I1187,GWP!$B$2:$B$13,0))</f>
        <v>1</v>
      </c>
      <c r="L1187" s="4">
        <f t="shared" si="37"/>
        <v>0</v>
      </c>
    </row>
    <row r="1188" spans="1:12" hidden="1">
      <c r="A1188" t="s">
        <v>1206</v>
      </c>
      <c r="B1188" t="s">
        <v>1</v>
      </c>
      <c r="C1188" t="s">
        <v>1719</v>
      </c>
      <c r="D1188" t="s">
        <v>1715</v>
      </c>
      <c r="E1188" t="s">
        <v>1703</v>
      </c>
      <c r="F1188" t="s">
        <v>1748</v>
      </c>
      <c r="H1188" t="str">
        <f>INDEX('Vensim Variables'!$B:$B,MATCH(EPS!$B1188,'Vensim Variables'!$A:$A,0))</f>
        <v>g pollutant</v>
      </c>
      <c r="I1188" t="str">
        <f t="shared" si="36"/>
        <v>F gases</v>
      </c>
      <c r="J1188">
        <f>INDEX(NoSettings!$C:$C,MATCH(EPS!$A1188,NoSettings!$A:$A,0))</f>
        <v>0</v>
      </c>
      <c r="K1188">
        <f>INDEX(GWP!$C$2:$C$13,MATCH(EPS!I1188,GWP!$B$2:$B$13,0))</f>
        <v>1</v>
      </c>
      <c r="L1188" s="4">
        <f t="shared" si="37"/>
        <v>0</v>
      </c>
    </row>
    <row r="1189" spans="1:12" hidden="1">
      <c r="A1189" t="s">
        <v>1207</v>
      </c>
      <c r="B1189" t="s">
        <v>1</v>
      </c>
      <c r="C1189" t="s">
        <v>1719</v>
      </c>
      <c r="D1189" t="s">
        <v>1715</v>
      </c>
      <c r="E1189" t="s">
        <v>1703</v>
      </c>
      <c r="F1189" t="s">
        <v>1749</v>
      </c>
      <c r="H1189" t="str">
        <f>INDEX('Vensim Variables'!$B:$B,MATCH(EPS!$B1189,'Vensim Variables'!$A:$A,0))</f>
        <v>g pollutant</v>
      </c>
      <c r="I1189" t="str">
        <f t="shared" si="36"/>
        <v>F gases</v>
      </c>
      <c r="J1189">
        <f>INDEX(NoSettings!$C:$C,MATCH(EPS!$A1189,NoSettings!$A:$A,0))</f>
        <v>0</v>
      </c>
      <c r="K1189">
        <f>INDEX(GWP!$C$2:$C$13,MATCH(EPS!I1189,GWP!$B$2:$B$13,0))</f>
        <v>1</v>
      </c>
      <c r="L1189" s="4">
        <f t="shared" si="37"/>
        <v>0</v>
      </c>
    </row>
    <row r="1190" spans="1:12" hidden="1">
      <c r="A1190" t="s">
        <v>1208</v>
      </c>
      <c r="B1190" t="s">
        <v>1</v>
      </c>
      <c r="C1190" t="s">
        <v>1719</v>
      </c>
      <c r="D1190" t="s">
        <v>1715</v>
      </c>
      <c r="E1190" t="s">
        <v>1703</v>
      </c>
      <c r="F1190" t="s">
        <v>1750</v>
      </c>
      <c r="H1190" t="str">
        <f>INDEX('Vensim Variables'!$B:$B,MATCH(EPS!$B1190,'Vensim Variables'!$A:$A,0))</f>
        <v>g pollutant</v>
      </c>
      <c r="I1190" t="str">
        <f t="shared" si="36"/>
        <v>F gases</v>
      </c>
      <c r="J1190">
        <f>INDEX(NoSettings!$C:$C,MATCH(EPS!$A1190,NoSettings!$A:$A,0))</f>
        <v>0</v>
      </c>
      <c r="K1190">
        <f>INDEX(GWP!$C$2:$C$13,MATCH(EPS!I1190,GWP!$B$2:$B$13,0))</f>
        <v>1</v>
      </c>
      <c r="L1190" s="4">
        <f t="shared" si="37"/>
        <v>0</v>
      </c>
    </row>
    <row r="1191" spans="1:12" hidden="1">
      <c r="A1191" t="s">
        <v>1209</v>
      </c>
      <c r="B1191" t="s">
        <v>1</v>
      </c>
      <c r="C1191" t="s">
        <v>1719</v>
      </c>
      <c r="D1191" t="s">
        <v>1715</v>
      </c>
      <c r="E1191" t="s">
        <v>1703</v>
      </c>
      <c r="F1191" t="s">
        <v>1751</v>
      </c>
      <c r="H1191" t="str">
        <f>INDEX('Vensim Variables'!$B:$B,MATCH(EPS!$B1191,'Vensim Variables'!$A:$A,0))</f>
        <v>g pollutant</v>
      </c>
      <c r="I1191" t="str">
        <f t="shared" si="36"/>
        <v>F gases</v>
      </c>
      <c r="J1191">
        <f>INDEX(NoSettings!$C:$C,MATCH(EPS!$A1191,NoSettings!$A:$A,0))</f>
        <v>0</v>
      </c>
      <c r="K1191">
        <f>INDEX(GWP!$C$2:$C$13,MATCH(EPS!I1191,GWP!$B$2:$B$13,0))</f>
        <v>1</v>
      </c>
      <c r="L1191" s="4">
        <f t="shared" si="37"/>
        <v>0</v>
      </c>
    </row>
    <row r="1192" spans="1:12" hidden="1">
      <c r="A1192" t="s">
        <v>1210</v>
      </c>
      <c r="B1192" t="s">
        <v>1</v>
      </c>
      <c r="C1192" t="s">
        <v>1719</v>
      </c>
      <c r="D1192" t="s">
        <v>1715</v>
      </c>
      <c r="E1192" t="s">
        <v>1704</v>
      </c>
      <c r="F1192" t="s">
        <v>1742</v>
      </c>
      <c r="H1192" t="str">
        <f>INDEX('Vensim Variables'!$B:$B,MATCH(EPS!$B1192,'Vensim Variables'!$A:$A,0))</f>
        <v>g pollutant</v>
      </c>
      <c r="I1192" t="str">
        <f t="shared" si="36"/>
        <v>F gases</v>
      </c>
      <c r="J1192">
        <f>INDEX(NoSettings!$C:$C,MATCH(EPS!$A1192,NoSettings!$A:$A,0))</f>
        <v>0</v>
      </c>
      <c r="K1192">
        <f>INDEX(GWP!$C$2:$C$13,MATCH(EPS!I1192,GWP!$B$2:$B$13,0))</f>
        <v>1</v>
      </c>
      <c r="L1192" s="4">
        <f t="shared" si="37"/>
        <v>0</v>
      </c>
    </row>
    <row r="1193" spans="1:12" hidden="1">
      <c r="A1193" t="s">
        <v>1211</v>
      </c>
      <c r="B1193" t="s">
        <v>1</v>
      </c>
      <c r="C1193" t="s">
        <v>1719</v>
      </c>
      <c r="D1193" t="s">
        <v>1715</v>
      </c>
      <c r="E1193" t="s">
        <v>1704</v>
      </c>
      <c r="F1193" t="s">
        <v>1743</v>
      </c>
      <c r="H1193" t="str">
        <f>INDEX('Vensim Variables'!$B:$B,MATCH(EPS!$B1193,'Vensim Variables'!$A:$A,0))</f>
        <v>g pollutant</v>
      </c>
      <c r="I1193" t="str">
        <f t="shared" si="36"/>
        <v>F gases</v>
      </c>
      <c r="J1193">
        <f>INDEX(NoSettings!$C:$C,MATCH(EPS!$A1193,NoSettings!$A:$A,0))</f>
        <v>0</v>
      </c>
      <c r="K1193">
        <f>INDEX(GWP!$C$2:$C$13,MATCH(EPS!I1193,GWP!$B$2:$B$13,0))</f>
        <v>1</v>
      </c>
      <c r="L1193" s="4">
        <f t="shared" si="37"/>
        <v>0</v>
      </c>
    </row>
    <row r="1194" spans="1:12" hidden="1">
      <c r="A1194" t="s">
        <v>1212</v>
      </c>
      <c r="B1194" t="s">
        <v>1</v>
      </c>
      <c r="C1194" t="s">
        <v>1719</v>
      </c>
      <c r="D1194" t="s">
        <v>1715</v>
      </c>
      <c r="E1194" t="s">
        <v>1704</v>
      </c>
      <c r="F1194" t="s">
        <v>1744</v>
      </c>
      <c r="H1194" t="str">
        <f>INDEX('Vensim Variables'!$B:$B,MATCH(EPS!$B1194,'Vensim Variables'!$A:$A,0))</f>
        <v>g pollutant</v>
      </c>
      <c r="I1194" t="str">
        <f t="shared" si="36"/>
        <v>F gases</v>
      </c>
      <c r="J1194">
        <f>INDEX(NoSettings!$C:$C,MATCH(EPS!$A1194,NoSettings!$A:$A,0))</f>
        <v>0</v>
      </c>
      <c r="K1194">
        <f>INDEX(GWP!$C$2:$C$13,MATCH(EPS!I1194,GWP!$B$2:$B$13,0))</f>
        <v>1</v>
      </c>
      <c r="L1194" s="4">
        <f t="shared" si="37"/>
        <v>0</v>
      </c>
    </row>
    <row r="1195" spans="1:12" hidden="1">
      <c r="A1195" t="s">
        <v>1213</v>
      </c>
      <c r="B1195" t="s">
        <v>1</v>
      </c>
      <c r="C1195" t="s">
        <v>1719</v>
      </c>
      <c r="D1195" t="s">
        <v>1715</v>
      </c>
      <c r="E1195" t="s">
        <v>1704</v>
      </c>
      <c r="F1195" t="s">
        <v>1745</v>
      </c>
      <c r="H1195" t="str">
        <f>INDEX('Vensim Variables'!$B:$B,MATCH(EPS!$B1195,'Vensim Variables'!$A:$A,0))</f>
        <v>g pollutant</v>
      </c>
      <c r="I1195" t="str">
        <f t="shared" si="36"/>
        <v>F gases</v>
      </c>
      <c r="J1195">
        <f>INDEX(NoSettings!$C:$C,MATCH(EPS!$A1195,NoSettings!$A:$A,0))</f>
        <v>0</v>
      </c>
      <c r="K1195">
        <f>INDEX(GWP!$C$2:$C$13,MATCH(EPS!I1195,GWP!$B$2:$B$13,0))</f>
        <v>1</v>
      </c>
      <c r="L1195" s="4">
        <f t="shared" si="37"/>
        <v>0</v>
      </c>
    </row>
    <row r="1196" spans="1:12" hidden="1">
      <c r="A1196" t="s">
        <v>1214</v>
      </c>
      <c r="B1196" t="s">
        <v>1</v>
      </c>
      <c r="C1196" t="s">
        <v>1719</v>
      </c>
      <c r="D1196" t="s">
        <v>1715</v>
      </c>
      <c r="E1196" t="s">
        <v>1704</v>
      </c>
      <c r="F1196" t="s">
        <v>1746</v>
      </c>
      <c r="H1196" t="str">
        <f>INDEX('Vensim Variables'!$B:$B,MATCH(EPS!$B1196,'Vensim Variables'!$A:$A,0))</f>
        <v>g pollutant</v>
      </c>
      <c r="I1196" t="str">
        <f t="shared" si="36"/>
        <v>F gases</v>
      </c>
      <c r="J1196">
        <f>INDEX(NoSettings!$C:$C,MATCH(EPS!$A1196,NoSettings!$A:$A,0))</f>
        <v>0</v>
      </c>
      <c r="K1196">
        <f>INDEX(GWP!$C$2:$C$13,MATCH(EPS!I1196,GWP!$B$2:$B$13,0))</f>
        <v>1</v>
      </c>
      <c r="L1196" s="4">
        <f t="shared" si="37"/>
        <v>0</v>
      </c>
    </row>
    <row r="1197" spans="1:12" hidden="1">
      <c r="A1197" t="s">
        <v>1215</v>
      </c>
      <c r="B1197" t="s">
        <v>1</v>
      </c>
      <c r="C1197" t="s">
        <v>1719</v>
      </c>
      <c r="D1197" t="s">
        <v>1715</v>
      </c>
      <c r="E1197" t="s">
        <v>1704</v>
      </c>
      <c r="F1197" t="s">
        <v>1747</v>
      </c>
      <c r="H1197" t="str">
        <f>INDEX('Vensim Variables'!$B:$B,MATCH(EPS!$B1197,'Vensim Variables'!$A:$A,0))</f>
        <v>g pollutant</v>
      </c>
      <c r="I1197" t="str">
        <f t="shared" si="36"/>
        <v>F gases</v>
      </c>
      <c r="J1197">
        <f>INDEX(NoSettings!$C:$C,MATCH(EPS!$A1197,NoSettings!$A:$A,0))</f>
        <v>0</v>
      </c>
      <c r="K1197">
        <f>INDEX(GWP!$C$2:$C$13,MATCH(EPS!I1197,GWP!$B$2:$B$13,0))</f>
        <v>1</v>
      </c>
      <c r="L1197" s="4">
        <f t="shared" si="37"/>
        <v>0</v>
      </c>
    </row>
    <row r="1198" spans="1:12" hidden="1">
      <c r="A1198" t="s">
        <v>1216</v>
      </c>
      <c r="B1198" t="s">
        <v>1</v>
      </c>
      <c r="C1198" t="s">
        <v>1719</v>
      </c>
      <c r="D1198" t="s">
        <v>1715</v>
      </c>
      <c r="E1198" t="s">
        <v>1704</v>
      </c>
      <c r="F1198" t="s">
        <v>1748</v>
      </c>
      <c r="H1198" t="str">
        <f>INDEX('Vensim Variables'!$B:$B,MATCH(EPS!$B1198,'Vensim Variables'!$A:$A,0))</f>
        <v>g pollutant</v>
      </c>
      <c r="I1198" t="str">
        <f t="shared" si="36"/>
        <v>F gases</v>
      </c>
      <c r="J1198">
        <f>INDEX(NoSettings!$C:$C,MATCH(EPS!$A1198,NoSettings!$A:$A,0))</f>
        <v>0</v>
      </c>
      <c r="K1198">
        <f>INDEX(GWP!$C$2:$C$13,MATCH(EPS!I1198,GWP!$B$2:$B$13,0))</f>
        <v>1</v>
      </c>
      <c r="L1198" s="4">
        <f t="shared" si="37"/>
        <v>0</v>
      </c>
    </row>
    <row r="1199" spans="1:12" hidden="1">
      <c r="A1199" t="s">
        <v>1217</v>
      </c>
      <c r="B1199" t="s">
        <v>1</v>
      </c>
      <c r="C1199" t="s">
        <v>1719</v>
      </c>
      <c r="D1199" t="s">
        <v>1715</v>
      </c>
      <c r="E1199" t="s">
        <v>1704</v>
      </c>
      <c r="F1199" t="s">
        <v>1749</v>
      </c>
      <c r="H1199" t="str">
        <f>INDEX('Vensim Variables'!$B:$B,MATCH(EPS!$B1199,'Vensim Variables'!$A:$A,0))</f>
        <v>g pollutant</v>
      </c>
      <c r="I1199" t="str">
        <f t="shared" si="36"/>
        <v>F gases</v>
      </c>
      <c r="J1199">
        <f>INDEX(NoSettings!$C:$C,MATCH(EPS!$A1199,NoSettings!$A:$A,0))</f>
        <v>0</v>
      </c>
      <c r="K1199">
        <f>INDEX(GWP!$C$2:$C$13,MATCH(EPS!I1199,GWP!$B$2:$B$13,0))</f>
        <v>1</v>
      </c>
      <c r="L1199" s="4">
        <f t="shared" si="37"/>
        <v>0</v>
      </c>
    </row>
    <row r="1200" spans="1:12" hidden="1">
      <c r="A1200" t="s">
        <v>1218</v>
      </c>
      <c r="B1200" t="s">
        <v>1</v>
      </c>
      <c r="C1200" t="s">
        <v>1719</v>
      </c>
      <c r="D1200" t="s">
        <v>1715</v>
      </c>
      <c r="E1200" t="s">
        <v>1704</v>
      </c>
      <c r="F1200" t="s">
        <v>1750</v>
      </c>
      <c r="H1200" t="str">
        <f>INDEX('Vensim Variables'!$B:$B,MATCH(EPS!$B1200,'Vensim Variables'!$A:$A,0))</f>
        <v>g pollutant</v>
      </c>
      <c r="I1200" t="str">
        <f t="shared" si="36"/>
        <v>F gases</v>
      </c>
      <c r="J1200">
        <f>INDEX(NoSettings!$C:$C,MATCH(EPS!$A1200,NoSettings!$A:$A,0))</f>
        <v>0</v>
      </c>
      <c r="K1200">
        <f>INDEX(GWP!$C$2:$C$13,MATCH(EPS!I1200,GWP!$B$2:$B$13,0))</f>
        <v>1</v>
      </c>
      <c r="L1200" s="4">
        <f t="shared" si="37"/>
        <v>0</v>
      </c>
    </row>
    <row r="1201" spans="1:12" hidden="1">
      <c r="A1201" t="s">
        <v>1219</v>
      </c>
      <c r="B1201" t="s">
        <v>1</v>
      </c>
      <c r="C1201" t="s">
        <v>1719</v>
      </c>
      <c r="D1201" t="s">
        <v>1715</v>
      </c>
      <c r="E1201" t="s">
        <v>1704</v>
      </c>
      <c r="F1201" t="s">
        <v>1751</v>
      </c>
      <c r="H1201" t="str">
        <f>INDEX('Vensim Variables'!$B:$B,MATCH(EPS!$B1201,'Vensim Variables'!$A:$A,0))</f>
        <v>g pollutant</v>
      </c>
      <c r="I1201" t="str">
        <f t="shared" si="36"/>
        <v>F gases</v>
      </c>
      <c r="J1201">
        <f>INDEX(NoSettings!$C:$C,MATCH(EPS!$A1201,NoSettings!$A:$A,0))</f>
        <v>0</v>
      </c>
      <c r="K1201">
        <f>INDEX(GWP!$C$2:$C$13,MATCH(EPS!I1201,GWP!$B$2:$B$13,0))</f>
        <v>1</v>
      </c>
      <c r="L1201" s="4">
        <f t="shared" si="37"/>
        <v>0</v>
      </c>
    </row>
    <row r="1202" spans="1:12" hidden="1">
      <c r="A1202" t="s">
        <v>1220</v>
      </c>
      <c r="B1202" t="s">
        <v>1</v>
      </c>
      <c r="C1202" t="s">
        <v>1720</v>
      </c>
      <c r="D1202" t="s">
        <v>1702</v>
      </c>
      <c r="E1202" t="s">
        <v>1703</v>
      </c>
      <c r="F1202" t="s">
        <v>1742</v>
      </c>
      <c r="H1202" t="str">
        <f>INDEX('Vensim Variables'!$B:$B,MATCH(EPS!$B1202,'Vensim Variables'!$A:$A,0))</f>
        <v>g pollutant</v>
      </c>
      <c r="I1202" t="str">
        <f t="shared" si="36"/>
        <v>CO2</v>
      </c>
      <c r="J1202">
        <f>INDEX(NoSettings!$C:$C,MATCH(EPS!$A1202,NoSettings!$A:$A,0))</f>
        <v>0</v>
      </c>
      <c r="K1202">
        <f>INDEX(GWP!$C$2:$C$13,MATCH(EPS!I1202,GWP!$B$2:$B$13,0))</f>
        <v>1</v>
      </c>
      <c r="L1202" s="4">
        <f t="shared" si="37"/>
        <v>0</v>
      </c>
    </row>
    <row r="1203" spans="1:12" hidden="1">
      <c r="A1203" t="s">
        <v>1221</v>
      </c>
      <c r="B1203" t="s">
        <v>1</v>
      </c>
      <c r="C1203" t="s">
        <v>1720</v>
      </c>
      <c r="D1203" t="s">
        <v>1702</v>
      </c>
      <c r="E1203" t="s">
        <v>1703</v>
      </c>
      <c r="F1203" t="s">
        <v>1743</v>
      </c>
      <c r="H1203" t="str">
        <f>INDEX('Vensim Variables'!$B:$B,MATCH(EPS!$B1203,'Vensim Variables'!$A:$A,0))</f>
        <v>g pollutant</v>
      </c>
      <c r="I1203" t="str">
        <f t="shared" si="36"/>
        <v>CO2</v>
      </c>
      <c r="J1203">
        <f>INDEX(NoSettings!$C:$C,MATCH(EPS!$A1203,NoSettings!$A:$A,0))</f>
        <v>0</v>
      </c>
      <c r="K1203">
        <f>INDEX(GWP!$C$2:$C$13,MATCH(EPS!I1203,GWP!$B$2:$B$13,0))</f>
        <v>1</v>
      </c>
      <c r="L1203" s="4">
        <f t="shared" si="37"/>
        <v>0</v>
      </c>
    </row>
    <row r="1204" spans="1:12" hidden="1">
      <c r="A1204" t="s">
        <v>1222</v>
      </c>
      <c r="B1204" t="s">
        <v>1</v>
      </c>
      <c r="C1204" t="s">
        <v>1720</v>
      </c>
      <c r="D1204" t="s">
        <v>1702</v>
      </c>
      <c r="E1204" t="s">
        <v>1703</v>
      </c>
      <c r="F1204" t="s">
        <v>1744</v>
      </c>
      <c r="H1204" t="str">
        <f>INDEX('Vensim Variables'!$B:$B,MATCH(EPS!$B1204,'Vensim Variables'!$A:$A,0))</f>
        <v>g pollutant</v>
      </c>
      <c r="I1204" t="str">
        <f t="shared" si="36"/>
        <v>CO2</v>
      </c>
      <c r="J1204">
        <f>INDEX(NoSettings!$C:$C,MATCH(EPS!$A1204,NoSettings!$A:$A,0))</f>
        <v>5587440000000</v>
      </c>
      <c r="K1204">
        <f>INDEX(GWP!$C$2:$C$13,MATCH(EPS!I1204,GWP!$B$2:$B$13,0))</f>
        <v>1</v>
      </c>
      <c r="L1204" s="4">
        <f t="shared" si="37"/>
        <v>5.58744</v>
      </c>
    </row>
    <row r="1205" spans="1:12" hidden="1">
      <c r="A1205" t="s">
        <v>1223</v>
      </c>
      <c r="B1205" t="s">
        <v>1</v>
      </c>
      <c r="C1205" t="s">
        <v>1720</v>
      </c>
      <c r="D1205" t="s">
        <v>1702</v>
      </c>
      <c r="E1205" t="s">
        <v>1703</v>
      </c>
      <c r="F1205" t="s">
        <v>1745</v>
      </c>
      <c r="H1205" t="str">
        <f>INDEX('Vensim Variables'!$B:$B,MATCH(EPS!$B1205,'Vensim Variables'!$A:$A,0))</f>
        <v>g pollutant</v>
      </c>
      <c r="I1205" t="str">
        <f t="shared" si="36"/>
        <v>CO2</v>
      </c>
      <c r="J1205">
        <f>INDEX(NoSettings!$C:$C,MATCH(EPS!$A1205,NoSettings!$A:$A,0))</f>
        <v>0</v>
      </c>
      <c r="K1205">
        <f>INDEX(GWP!$C$2:$C$13,MATCH(EPS!I1205,GWP!$B$2:$B$13,0))</f>
        <v>1</v>
      </c>
      <c r="L1205" s="4">
        <f t="shared" si="37"/>
        <v>0</v>
      </c>
    </row>
    <row r="1206" spans="1:12" hidden="1">
      <c r="A1206" t="s">
        <v>1224</v>
      </c>
      <c r="B1206" t="s">
        <v>1</v>
      </c>
      <c r="C1206" t="s">
        <v>1720</v>
      </c>
      <c r="D1206" t="s">
        <v>1702</v>
      </c>
      <c r="E1206" t="s">
        <v>1703</v>
      </c>
      <c r="F1206" t="s">
        <v>1746</v>
      </c>
      <c r="H1206" t="str">
        <f>INDEX('Vensim Variables'!$B:$B,MATCH(EPS!$B1206,'Vensim Variables'!$A:$A,0))</f>
        <v>g pollutant</v>
      </c>
      <c r="I1206" t="str">
        <f t="shared" si="36"/>
        <v>CO2</v>
      </c>
      <c r="J1206">
        <f>INDEX(NoSettings!$C:$C,MATCH(EPS!$A1206,NoSettings!$A:$A,0))</f>
        <v>0</v>
      </c>
      <c r="K1206">
        <f>INDEX(GWP!$C$2:$C$13,MATCH(EPS!I1206,GWP!$B$2:$B$13,0))</f>
        <v>1</v>
      </c>
      <c r="L1206" s="4">
        <f t="shared" si="37"/>
        <v>0</v>
      </c>
    </row>
    <row r="1207" spans="1:12" hidden="1">
      <c r="A1207" t="s">
        <v>1225</v>
      </c>
      <c r="B1207" t="s">
        <v>1</v>
      </c>
      <c r="C1207" t="s">
        <v>1720</v>
      </c>
      <c r="D1207" t="s">
        <v>1702</v>
      </c>
      <c r="E1207" t="s">
        <v>1703</v>
      </c>
      <c r="F1207" t="s">
        <v>1747</v>
      </c>
      <c r="H1207" t="str">
        <f>INDEX('Vensim Variables'!$B:$B,MATCH(EPS!$B1207,'Vensim Variables'!$A:$A,0))</f>
        <v>g pollutant</v>
      </c>
      <c r="I1207" t="str">
        <f t="shared" si="36"/>
        <v>CO2</v>
      </c>
      <c r="J1207">
        <f>INDEX(NoSettings!$C:$C,MATCH(EPS!$A1207,NoSettings!$A:$A,0))</f>
        <v>0</v>
      </c>
      <c r="K1207">
        <f>INDEX(GWP!$C$2:$C$13,MATCH(EPS!I1207,GWP!$B$2:$B$13,0))</f>
        <v>1</v>
      </c>
      <c r="L1207" s="4">
        <f t="shared" si="37"/>
        <v>0</v>
      </c>
    </row>
    <row r="1208" spans="1:12" hidden="1">
      <c r="A1208" t="s">
        <v>1226</v>
      </c>
      <c r="B1208" t="s">
        <v>1</v>
      </c>
      <c r="C1208" t="s">
        <v>1720</v>
      </c>
      <c r="D1208" t="s">
        <v>1702</v>
      </c>
      <c r="E1208" t="s">
        <v>1703</v>
      </c>
      <c r="F1208" t="s">
        <v>1748</v>
      </c>
      <c r="H1208" t="str">
        <f>INDEX('Vensim Variables'!$B:$B,MATCH(EPS!$B1208,'Vensim Variables'!$A:$A,0))</f>
        <v>g pollutant</v>
      </c>
      <c r="I1208" t="str">
        <f t="shared" si="36"/>
        <v>CO2</v>
      </c>
      <c r="J1208">
        <f>INDEX(NoSettings!$C:$C,MATCH(EPS!$A1208,NoSettings!$A:$A,0))</f>
        <v>0</v>
      </c>
      <c r="K1208">
        <f>INDEX(GWP!$C$2:$C$13,MATCH(EPS!I1208,GWP!$B$2:$B$13,0))</f>
        <v>1</v>
      </c>
      <c r="L1208" s="4">
        <f t="shared" si="37"/>
        <v>0</v>
      </c>
    </row>
    <row r="1209" spans="1:12" hidden="1">
      <c r="A1209" t="s">
        <v>1227</v>
      </c>
      <c r="B1209" t="s">
        <v>1</v>
      </c>
      <c r="C1209" t="s">
        <v>1720</v>
      </c>
      <c r="D1209" t="s">
        <v>1702</v>
      </c>
      <c r="E1209" t="s">
        <v>1703</v>
      </c>
      <c r="F1209" t="s">
        <v>1749</v>
      </c>
      <c r="H1209" t="str">
        <f>INDEX('Vensim Variables'!$B:$B,MATCH(EPS!$B1209,'Vensim Variables'!$A:$A,0))</f>
        <v>g pollutant</v>
      </c>
      <c r="I1209" t="str">
        <f t="shared" si="36"/>
        <v>CO2</v>
      </c>
      <c r="J1209">
        <f>INDEX(NoSettings!$C:$C,MATCH(EPS!$A1209,NoSettings!$A:$A,0))</f>
        <v>0</v>
      </c>
      <c r="K1209">
        <f>INDEX(GWP!$C$2:$C$13,MATCH(EPS!I1209,GWP!$B$2:$B$13,0))</f>
        <v>1</v>
      </c>
      <c r="L1209" s="4">
        <f t="shared" si="37"/>
        <v>0</v>
      </c>
    </row>
    <row r="1210" spans="1:12" hidden="1">
      <c r="A1210" t="s">
        <v>1228</v>
      </c>
      <c r="B1210" t="s">
        <v>1</v>
      </c>
      <c r="C1210" t="s">
        <v>1720</v>
      </c>
      <c r="D1210" t="s">
        <v>1702</v>
      </c>
      <c r="E1210" t="s">
        <v>1703</v>
      </c>
      <c r="F1210" t="s">
        <v>1750</v>
      </c>
      <c r="H1210" t="str">
        <f>INDEX('Vensim Variables'!$B:$B,MATCH(EPS!$B1210,'Vensim Variables'!$A:$A,0))</f>
        <v>g pollutant</v>
      </c>
      <c r="I1210" t="str">
        <f t="shared" si="36"/>
        <v>CO2</v>
      </c>
      <c r="J1210">
        <f>INDEX(NoSettings!$C:$C,MATCH(EPS!$A1210,NoSettings!$A:$A,0))</f>
        <v>0</v>
      </c>
      <c r="K1210">
        <f>INDEX(GWP!$C$2:$C$13,MATCH(EPS!I1210,GWP!$B$2:$B$13,0))</f>
        <v>1</v>
      </c>
      <c r="L1210" s="4">
        <f t="shared" si="37"/>
        <v>0</v>
      </c>
    </row>
    <row r="1211" spans="1:12" hidden="1">
      <c r="A1211" t="s">
        <v>1229</v>
      </c>
      <c r="B1211" t="s">
        <v>1</v>
      </c>
      <c r="C1211" t="s">
        <v>1720</v>
      </c>
      <c r="D1211" t="s">
        <v>1702</v>
      </c>
      <c r="E1211" t="s">
        <v>1703</v>
      </c>
      <c r="F1211" t="s">
        <v>1751</v>
      </c>
      <c r="H1211" t="str">
        <f>INDEX('Vensim Variables'!$B:$B,MATCH(EPS!$B1211,'Vensim Variables'!$A:$A,0))</f>
        <v>g pollutant</v>
      </c>
      <c r="I1211" t="str">
        <f t="shared" si="36"/>
        <v>CO2</v>
      </c>
      <c r="J1211">
        <f>INDEX(NoSettings!$C:$C,MATCH(EPS!$A1211,NoSettings!$A:$A,0))</f>
        <v>0</v>
      </c>
      <c r="K1211">
        <f>INDEX(GWP!$C$2:$C$13,MATCH(EPS!I1211,GWP!$B$2:$B$13,0))</f>
        <v>1</v>
      </c>
      <c r="L1211" s="4">
        <f t="shared" si="37"/>
        <v>0</v>
      </c>
    </row>
    <row r="1212" spans="1:12" hidden="1">
      <c r="A1212" t="s">
        <v>1230</v>
      </c>
      <c r="B1212" t="s">
        <v>1</v>
      </c>
      <c r="C1212" t="s">
        <v>1720</v>
      </c>
      <c r="D1212" t="s">
        <v>1702</v>
      </c>
      <c r="E1212" t="s">
        <v>1704</v>
      </c>
      <c r="F1212" t="s">
        <v>1742</v>
      </c>
      <c r="H1212" t="str">
        <f>INDEX('Vensim Variables'!$B:$B,MATCH(EPS!$B1212,'Vensim Variables'!$A:$A,0))</f>
        <v>g pollutant</v>
      </c>
      <c r="I1212" t="str">
        <f t="shared" si="36"/>
        <v>CO2</v>
      </c>
      <c r="J1212">
        <f>INDEX(NoSettings!$C:$C,MATCH(EPS!$A1212,NoSettings!$A:$A,0))</f>
        <v>0</v>
      </c>
      <c r="K1212">
        <f>INDEX(GWP!$C$2:$C$13,MATCH(EPS!I1212,GWP!$B$2:$B$13,0))</f>
        <v>1</v>
      </c>
      <c r="L1212" s="4">
        <f t="shared" si="37"/>
        <v>0</v>
      </c>
    </row>
    <row r="1213" spans="1:12" hidden="1">
      <c r="A1213" t="s">
        <v>1231</v>
      </c>
      <c r="B1213" t="s">
        <v>1</v>
      </c>
      <c r="C1213" t="s">
        <v>1720</v>
      </c>
      <c r="D1213" t="s">
        <v>1702</v>
      </c>
      <c r="E1213" t="s">
        <v>1704</v>
      </c>
      <c r="F1213" t="s">
        <v>1743</v>
      </c>
      <c r="H1213" t="str">
        <f>INDEX('Vensim Variables'!$B:$B,MATCH(EPS!$B1213,'Vensim Variables'!$A:$A,0))</f>
        <v>g pollutant</v>
      </c>
      <c r="I1213" t="str">
        <f t="shared" si="36"/>
        <v>CO2</v>
      </c>
      <c r="J1213">
        <f>INDEX(NoSettings!$C:$C,MATCH(EPS!$A1213,NoSettings!$A:$A,0))</f>
        <v>0</v>
      </c>
      <c r="K1213">
        <f>INDEX(GWP!$C$2:$C$13,MATCH(EPS!I1213,GWP!$B$2:$B$13,0))</f>
        <v>1</v>
      </c>
      <c r="L1213" s="4">
        <f t="shared" si="37"/>
        <v>0</v>
      </c>
    </row>
    <row r="1214" spans="1:12" hidden="1">
      <c r="A1214" t="s">
        <v>1232</v>
      </c>
      <c r="B1214" t="s">
        <v>1</v>
      </c>
      <c r="C1214" t="s">
        <v>1720</v>
      </c>
      <c r="D1214" t="s">
        <v>1702</v>
      </c>
      <c r="E1214" t="s">
        <v>1704</v>
      </c>
      <c r="F1214" t="s">
        <v>1744</v>
      </c>
      <c r="H1214" t="str">
        <f>INDEX('Vensim Variables'!$B:$B,MATCH(EPS!$B1214,'Vensim Variables'!$A:$A,0))</f>
        <v>g pollutant</v>
      </c>
      <c r="I1214" t="str">
        <f t="shared" si="36"/>
        <v>CO2</v>
      </c>
      <c r="J1214">
        <f>INDEX(NoSettings!$C:$C,MATCH(EPS!$A1214,NoSettings!$A:$A,0))</f>
        <v>0</v>
      </c>
      <c r="K1214">
        <f>INDEX(GWP!$C$2:$C$13,MATCH(EPS!I1214,GWP!$B$2:$B$13,0))</f>
        <v>1</v>
      </c>
      <c r="L1214" s="4">
        <f t="shared" si="37"/>
        <v>0</v>
      </c>
    </row>
    <row r="1215" spans="1:12" hidden="1">
      <c r="A1215" t="s">
        <v>1233</v>
      </c>
      <c r="B1215" t="s">
        <v>1</v>
      </c>
      <c r="C1215" t="s">
        <v>1720</v>
      </c>
      <c r="D1215" t="s">
        <v>1702</v>
      </c>
      <c r="E1215" t="s">
        <v>1704</v>
      </c>
      <c r="F1215" t="s">
        <v>1745</v>
      </c>
      <c r="H1215" t="str">
        <f>INDEX('Vensim Variables'!$B:$B,MATCH(EPS!$B1215,'Vensim Variables'!$A:$A,0))</f>
        <v>g pollutant</v>
      </c>
      <c r="I1215" t="str">
        <f t="shared" si="36"/>
        <v>CO2</v>
      </c>
      <c r="J1215">
        <f>INDEX(NoSettings!$C:$C,MATCH(EPS!$A1215,NoSettings!$A:$A,0))</f>
        <v>0</v>
      </c>
      <c r="K1215">
        <f>INDEX(GWP!$C$2:$C$13,MATCH(EPS!I1215,GWP!$B$2:$B$13,0))</f>
        <v>1</v>
      </c>
      <c r="L1215" s="4">
        <f t="shared" si="37"/>
        <v>0</v>
      </c>
    </row>
    <row r="1216" spans="1:12" hidden="1">
      <c r="A1216" t="s">
        <v>1234</v>
      </c>
      <c r="B1216" t="s">
        <v>1</v>
      </c>
      <c r="C1216" t="s">
        <v>1720</v>
      </c>
      <c r="D1216" t="s">
        <v>1702</v>
      </c>
      <c r="E1216" t="s">
        <v>1704</v>
      </c>
      <c r="F1216" t="s">
        <v>1746</v>
      </c>
      <c r="H1216" t="str">
        <f>INDEX('Vensim Variables'!$B:$B,MATCH(EPS!$B1216,'Vensim Variables'!$A:$A,0))</f>
        <v>g pollutant</v>
      </c>
      <c r="I1216" t="str">
        <f t="shared" si="36"/>
        <v>CO2</v>
      </c>
      <c r="J1216">
        <f>INDEX(NoSettings!$C:$C,MATCH(EPS!$A1216,NoSettings!$A:$A,0))</f>
        <v>0</v>
      </c>
      <c r="K1216">
        <f>INDEX(GWP!$C$2:$C$13,MATCH(EPS!I1216,GWP!$B$2:$B$13,0))</f>
        <v>1</v>
      </c>
      <c r="L1216" s="4">
        <f t="shared" si="37"/>
        <v>0</v>
      </c>
    </row>
    <row r="1217" spans="1:12" hidden="1">
      <c r="A1217" t="s">
        <v>1235</v>
      </c>
      <c r="B1217" t="s">
        <v>1</v>
      </c>
      <c r="C1217" t="s">
        <v>1720</v>
      </c>
      <c r="D1217" t="s">
        <v>1702</v>
      </c>
      <c r="E1217" t="s">
        <v>1704</v>
      </c>
      <c r="F1217" t="s">
        <v>1747</v>
      </c>
      <c r="H1217" t="str">
        <f>INDEX('Vensim Variables'!$B:$B,MATCH(EPS!$B1217,'Vensim Variables'!$A:$A,0))</f>
        <v>g pollutant</v>
      </c>
      <c r="I1217" t="str">
        <f t="shared" si="36"/>
        <v>CO2</v>
      </c>
      <c r="J1217">
        <f>INDEX(NoSettings!$C:$C,MATCH(EPS!$A1217,NoSettings!$A:$A,0))</f>
        <v>0</v>
      </c>
      <c r="K1217">
        <f>INDEX(GWP!$C$2:$C$13,MATCH(EPS!I1217,GWP!$B$2:$B$13,0))</f>
        <v>1</v>
      </c>
      <c r="L1217" s="4">
        <f t="shared" si="37"/>
        <v>0</v>
      </c>
    </row>
    <row r="1218" spans="1:12" hidden="1">
      <c r="A1218" t="s">
        <v>1236</v>
      </c>
      <c r="B1218" t="s">
        <v>1</v>
      </c>
      <c r="C1218" t="s">
        <v>1720</v>
      </c>
      <c r="D1218" t="s">
        <v>1702</v>
      </c>
      <c r="E1218" t="s">
        <v>1704</v>
      </c>
      <c r="F1218" t="s">
        <v>1748</v>
      </c>
      <c r="H1218" t="str">
        <f>INDEX('Vensim Variables'!$B:$B,MATCH(EPS!$B1218,'Vensim Variables'!$A:$A,0))</f>
        <v>g pollutant</v>
      </c>
      <c r="I1218" t="str">
        <f t="shared" si="36"/>
        <v>CO2</v>
      </c>
      <c r="J1218">
        <f>INDEX(NoSettings!$C:$C,MATCH(EPS!$A1218,NoSettings!$A:$A,0))</f>
        <v>0</v>
      </c>
      <c r="K1218">
        <f>INDEX(GWP!$C$2:$C$13,MATCH(EPS!I1218,GWP!$B$2:$B$13,0))</f>
        <v>1</v>
      </c>
      <c r="L1218" s="4">
        <f t="shared" si="37"/>
        <v>0</v>
      </c>
    </row>
    <row r="1219" spans="1:12" hidden="1">
      <c r="A1219" t="s">
        <v>1237</v>
      </c>
      <c r="B1219" t="s">
        <v>1</v>
      </c>
      <c r="C1219" t="s">
        <v>1720</v>
      </c>
      <c r="D1219" t="s">
        <v>1702</v>
      </c>
      <c r="E1219" t="s">
        <v>1704</v>
      </c>
      <c r="F1219" t="s">
        <v>1749</v>
      </c>
      <c r="H1219" t="str">
        <f>INDEX('Vensim Variables'!$B:$B,MATCH(EPS!$B1219,'Vensim Variables'!$A:$A,0))</f>
        <v>g pollutant</v>
      </c>
      <c r="I1219" t="str">
        <f t="shared" ref="I1219:I1282" si="38">IF(OR(C1219="CO2",C1219="CH4",C1219="N2O",C1219="F gases",C1219="VOC",C1219="CO",C1219="NOx",C1219="PM10",C1219="PM25",C1219="SOx",C1219="BC",C1219="OC"),C1219,IF(OR(D1219="CO2",D1219="CH4",D1219="N2O",D1219="F gases",D1219="VOC",D1219="CO",D1219="NOx",D1219="PM10",D1219="PM25",D1219="SOx",D1219="BC",D1219="OC"),D1219,IF(OR(E1219="CO2",E1219="CH4",E1219="N2O",E1219="F gases",E1219="VOC",E1219="CO",E1219="NOx",E1219="PM10",E1219="PM25",E1219="SOx",E1219="BC",E1219="OC"),E1219,"NA")))</f>
        <v>CO2</v>
      </c>
      <c r="J1219">
        <f>INDEX(NoSettings!$C:$C,MATCH(EPS!$A1219,NoSettings!$A:$A,0))</f>
        <v>0</v>
      </c>
      <c r="K1219">
        <f>INDEX(GWP!$C$2:$C$13,MATCH(EPS!I1219,GWP!$B$2:$B$13,0))</f>
        <v>1</v>
      </c>
      <c r="L1219" s="4">
        <f t="shared" ref="L1219:L1282" si="39">IF(H1219="g pollutant",K1219*J1219/10^12,IF(H1219="MMTCO2e",J1219,IF(H1219="MWh",J1219,0)))</f>
        <v>0</v>
      </c>
    </row>
    <row r="1220" spans="1:12" hidden="1">
      <c r="A1220" t="s">
        <v>1238</v>
      </c>
      <c r="B1220" t="s">
        <v>1</v>
      </c>
      <c r="C1220" t="s">
        <v>1720</v>
      </c>
      <c r="D1220" t="s">
        <v>1702</v>
      </c>
      <c r="E1220" t="s">
        <v>1704</v>
      </c>
      <c r="F1220" t="s">
        <v>1750</v>
      </c>
      <c r="H1220" t="str">
        <f>INDEX('Vensim Variables'!$B:$B,MATCH(EPS!$B1220,'Vensim Variables'!$A:$A,0))</f>
        <v>g pollutant</v>
      </c>
      <c r="I1220" t="str">
        <f t="shared" si="38"/>
        <v>CO2</v>
      </c>
      <c r="J1220">
        <f>INDEX(NoSettings!$C:$C,MATCH(EPS!$A1220,NoSettings!$A:$A,0))</f>
        <v>0</v>
      </c>
      <c r="K1220">
        <f>INDEX(GWP!$C$2:$C$13,MATCH(EPS!I1220,GWP!$B$2:$B$13,0))</f>
        <v>1</v>
      </c>
      <c r="L1220" s="4">
        <f t="shared" si="39"/>
        <v>0</v>
      </c>
    </row>
    <row r="1221" spans="1:12" hidden="1">
      <c r="A1221" t="s">
        <v>1239</v>
      </c>
      <c r="B1221" t="s">
        <v>1</v>
      </c>
      <c r="C1221" t="s">
        <v>1720</v>
      </c>
      <c r="D1221" t="s">
        <v>1702</v>
      </c>
      <c r="E1221" t="s">
        <v>1704</v>
      </c>
      <c r="F1221" t="s">
        <v>1751</v>
      </c>
      <c r="H1221" t="str">
        <f>INDEX('Vensim Variables'!$B:$B,MATCH(EPS!$B1221,'Vensim Variables'!$A:$A,0))</f>
        <v>g pollutant</v>
      </c>
      <c r="I1221" t="str">
        <f t="shared" si="38"/>
        <v>CO2</v>
      </c>
      <c r="J1221">
        <f>INDEX(NoSettings!$C:$C,MATCH(EPS!$A1221,NoSettings!$A:$A,0))</f>
        <v>0</v>
      </c>
      <c r="K1221">
        <f>INDEX(GWP!$C$2:$C$13,MATCH(EPS!I1221,GWP!$B$2:$B$13,0))</f>
        <v>1</v>
      </c>
      <c r="L1221" s="4">
        <f t="shared" si="39"/>
        <v>0</v>
      </c>
    </row>
    <row r="1222" spans="1:12" hidden="1">
      <c r="A1222" t="s">
        <v>1240</v>
      </c>
      <c r="B1222" t="s">
        <v>1</v>
      </c>
      <c r="C1222" t="s">
        <v>1720</v>
      </c>
      <c r="D1222" t="s">
        <v>1705</v>
      </c>
      <c r="E1222" t="s">
        <v>1703</v>
      </c>
      <c r="F1222" t="s">
        <v>1742</v>
      </c>
      <c r="H1222" t="str">
        <f>INDEX('Vensim Variables'!$B:$B,MATCH(EPS!$B1222,'Vensim Variables'!$A:$A,0))</f>
        <v>g pollutant</v>
      </c>
      <c r="I1222" t="str">
        <f t="shared" si="38"/>
        <v>VOC</v>
      </c>
      <c r="J1222">
        <f>INDEX(NoSettings!$C:$C,MATCH(EPS!$A1222,NoSettings!$A:$A,0))</f>
        <v>0</v>
      </c>
      <c r="K1222">
        <f>INDEX(GWP!$C$2:$C$13,MATCH(EPS!I1222,GWP!$B$2:$B$13,0))</f>
        <v>0</v>
      </c>
      <c r="L1222" s="4">
        <f t="shared" si="39"/>
        <v>0</v>
      </c>
    </row>
    <row r="1223" spans="1:12" hidden="1">
      <c r="A1223" t="s">
        <v>1241</v>
      </c>
      <c r="B1223" t="s">
        <v>1</v>
      </c>
      <c r="C1223" t="s">
        <v>1720</v>
      </c>
      <c r="D1223" t="s">
        <v>1705</v>
      </c>
      <c r="E1223" t="s">
        <v>1703</v>
      </c>
      <c r="F1223" t="s">
        <v>1743</v>
      </c>
      <c r="H1223" t="str">
        <f>INDEX('Vensim Variables'!$B:$B,MATCH(EPS!$B1223,'Vensim Variables'!$A:$A,0))</f>
        <v>g pollutant</v>
      </c>
      <c r="I1223" t="str">
        <f t="shared" si="38"/>
        <v>VOC</v>
      </c>
      <c r="J1223">
        <f>INDEX(NoSettings!$C:$C,MATCH(EPS!$A1223,NoSettings!$A:$A,0))</f>
        <v>0</v>
      </c>
      <c r="K1223">
        <f>INDEX(GWP!$C$2:$C$13,MATCH(EPS!I1223,GWP!$B$2:$B$13,0))</f>
        <v>0</v>
      </c>
      <c r="L1223" s="4">
        <f t="shared" si="39"/>
        <v>0</v>
      </c>
    </row>
    <row r="1224" spans="1:12" hidden="1">
      <c r="A1224" t="s">
        <v>1242</v>
      </c>
      <c r="B1224" t="s">
        <v>1</v>
      </c>
      <c r="C1224" t="s">
        <v>1720</v>
      </c>
      <c r="D1224" t="s">
        <v>1705</v>
      </c>
      <c r="E1224" t="s">
        <v>1703</v>
      </c>
      <c r="F1224" t="s">
        <v>1744</v>
      </c>
      <c r="H1224" t="str">
        <f>INDEX('Vensim Variables'!$B:$B,MATCH(EPS!$B1224,'Vensim Variables'!$A:$A,0))</f>
        <v>g pollutant</v>
      </c>
      <c r="I1224" t="str">
        <f t="shared" si="38"/>
        <v>VOC</v>
      </c>
      <c r="J1224">
        <f>INDEX(NoSettings!$C:$C,MATCH(EPS!$A1224,NoSettings!$A:$A,0))</f>
        <v>3674540000</v>
      </c>
      <c r="K1224">
        <f>INDEX(GWP!$C$2:$C$13,MATCH(EPS!I1224,GWP!$B$2:$B$13,0))</f>
        <v>0</v>
      </c>
      <c r="L1224" s="4">
        <f t="shared" si="39"/>
        <v>0</v>
      </c>
    </row>
    <row r="1225" spans="1:12" hidden="1">
      <c r="A1225" t="s">
        <v>1243</v>
      </c>
      <c r="B1225" t="s">
        <v>1</v>
      </c>
      <c r="C1225" t="s">
        <v>1720</v>
      </c>
      <c r="D1225" t="s">
        <v>1705</v>
      </c>
      <c r="E1225" t="s">
        <v>1703</v>
      </c>
      <c r="F1225" t="s">
        <v>1745</v>
      </c>
      <c r="H1225" t="str">
        <f>INDEX('Vensim Variables'!$B:$B,MATCH(EPS!$B1225,'Vensim Variables'!$A:$A,0))</f>
        <v>g pollutant</v>
      </c>
      <c r="I1225" t="str">
        <f t="shared" si="38"/>
        <v>VOC</v>
      </c>
      <c r="J1225">
        <f>INDEX(NoSettings!$C:$C,MATCH(EPS!$A1225,NoSettings!$A:$A,0))</f>
        <v>0</v>
      </c>
      <c r="K1225">
        <f>INDEX(GWP!$C$2:$C$13,MATCH(EPS!I1225,GWP!$B$2:$B$13,0))</f>
        <v>0</v>
      </c>
      <c r="L1225" s="4">
        <f t="shared" si="39"/>
        <v>0</v>
      </c>
    </row>
    <row r="1226" spans="1:12" hidden="1">
      <c r="A1226" t="s">
        <v>1244</v>
      </c>
      <c r="B1226" t="s">
        <v>1</v>
      </c>
      <c r="C1226" t="s">
        <v>1720</v>
      </c>
      <c r="D1226" t="s">
        <v>1705</v>
      </c>
      <c r="E1226" t="s">
        <v>1703</v>
      </c>
      <c r="F1226" t="s">
        <v>1746</v>
      </c>
      <c r="H1226" t="str">
        <f>INDEX('Vensim Variables'!$B:$B,MATCH(EPS!$B1226,'Vensim Variables'!$A:$A,0))</f>
        <v>g pollutant</v>
      </c>
      <c r="I1226" t="str">
        <f t="shared" si="38"/>
        <v>VOC</v>
      </c>
      <c r="J1226">
        <f>INDEX(NoSettings!$C:$C,MATCH(EPS!$A1226,NoSettings!$A:$A,0))</f>
        <v>378091000</v>
      </c>
      <c r="K1226">
        <f>INDEX(GWP!$C$2:$C$13,MATCH(EPS!I1226,GWP!$B$2:$B$13,0))</f>
        <v>0</v>
      </c>
      <c r="L1226" s="4">
        <f t="shared" si="39"/>
        <v>0</v>
      </c>
    </row>
    <row r="1227" spans="1:12" hidden="1">
      <c r="A1227" t="s">
        <v>1245</v>
      </c>
      <c r="B1227" t="s">
        <v>1</v>
      </c>
      <c r="C1227" t="s">
        <v>1720</v>
      </c>
      <c r="D1227" t="s">
        <v>1705</v>
      </c>
      <c r="E1227" t="s">
        <v>1703</v>
      </c>
      <c r="F1227" t="s">
        <v>1747</v>
      </c>
      <c r="H1227" t="str">
        <f>INDEX('Vensim Variables'!$B:$B,MATCH(EPS!$B1227,'Vensim Variables'!$A:$A,0))</f>
        <v>g pollutant</v>
      </c>
      <c r="I1227" t="str">
        <f t="shared" si="38"/>
        <v>VOC</v>
      </c>
      <c r="J1227">
        <f>INDEX(NoSettings!$C:$C,MATCH(EPS!$A1227,NoSettings!$A:$A,0))</f>
        <v>0</v>
      </c>
      <c r="K1227">
        <f>INDEX(GWP!$C$2:$C$13,MATCH(EPS!I1227,GWP!$B$2:$B$13,0))</f>
        <v>0</v>
      </c>
      <c r="L1227" s="4">
        <f t="shared" si="39"/>
        <v>0</v>
      </c>
    </row>
    <row r="1228" spans="1:12" hidden="1">
      <c r="A1228" t="s">
        <v>1246</v>
      </c>
      <c r="B1228" t="s">
        <v>1</v>
      </c>
      <c r="C1228" t="s">
        <v>1720</v>
      </c>
      <c r="D1228" t="s">
        <v>1705</v>
      </c>
      <c r="E1228" t="s">
        <v>1703</v>
      </c>
      <c r="F1228" t="s">
        <v>1748</v>
      </c>
      <c r="H1228" t="str">
        <f>INDEX('Vensim Variables'!$B:$B,MATCH(EPS!$B1228,'Vensim Variables'!$A:$A,0))</f>
        <v>g pollutant</v>
      </c>
      <c r="I1228" t="str">
        <f t="shared" si="38"/>
        <v>VOC</v>
      </c>
      <c r="J1228">
        <f>INDEX(NoSettings!$C:$C,MATCH(EPS!$A1228,NoSettings!$A:$A,0))</f>
        <v>0</v>
      </c>
      <c r="K1228">
        <f>INDEX(GWP!$C$2:$C$13,MATCH(EPS!I1228,GWP!$B$2:$B$13,0))</f>
        <v>0</v>
      </c>
      <c r="L1228" s="4">
        <f t="shared" si="39"/>
        <v>0</v>
      </c>
    </row>
    <row r="1229" spans="1:12" hidden="1">
      <c r="A1229" t="s">
        <v>1247</v>
      </c>
      <c r="B1229" t="s">
        <v>1</v>
      </c>
      <c r="C1229" t="s">
        <v>1720</v>
      </c>
      <c r="D1229" t="s">
        <v>1705</v>
      </c>
      <c r="E1229" t="s">
        <v>1703</v>
      </c>
      <c r="F1229" t="s">
        <v>1749</v>
      </c>
      <c r="H1229" t="str">
        <f>INDEX('Vensim Variables'!$B:$B,MATCH(EPS!$B1229,'Vensim Variables'!$A:$A,0))</f>
        <v>g pollutant</v>
      </c>
      <c r="I1229" t="str">
        <f t="shared" si="38"/>
        <v>VOC</v>
      </c>
      <c r="J1229">
        <f>INDEX(NoSettings!$C:$C,MATCH(EPS!$A1229,NoSettings!$A:$A,0))</f>
        <v>0</v>
      </c>
      <c r="K1229">
        <f>INDEX(GWP!$C$2:$C$13,MATCH(EPS!I1229,GWP!$B$2:$B$13,0))</f>
        <v>0</v>
      </c>
      <c r="L1229" s="4">
        <f t="shared" si="39"/>
        <v>0</v>
      </c>
    </row>
    <row r="1230" spans="1:12" hidden="1">
      <c r="A1230" t="s">
        <v>1248</v>
      </c>
      <c r="B1230" t="s">
        <v>1</v>
      </c>
      <c r="C1230" t="s">
        <v>1720</v>
      </c>
      <c r="D1230" t="s">
        <v>1705</v>
      </c>
      <c r="E1230" t="s">
        <v>1703</v>
      </c>
      <c r="F1230" t="s">
        <v>1750</v>
      </c>
      <c r="H1230" t="str">
        <f>INDEX('Vensim Variables'!$B:$B,MATCH(EPS!$B1230,'Vensim Variables'!$A:$A,0))</f>
        <v>g pollutant</v>
      </c>
      <c r="I1230" t="str">
        <f t="shared" si="38"/>
        <v>VOC</v>
      </c>
      <c r="J1230">
        <f>INDEX(NoSettings!$C:$C,MATCH(EPS!$A1230,NoSettings!$A:$A,0))</f>
        <v>0</v>
      </c>
      <c r="K1230">
        <f>INDEX(GWP!$C$2:$C$13,MATCH(EPS!I1230,GWP!$B$2:$B$13,0))</f>
        <v>0</v>
      </c>
      <c r="L1230" s="4">
        <f t="shared" si="39"/>
        <v>0</v>
      </c>
    </row>
    <row r="1231" spans="1:12" hidden="1">
      <c r="A1231" t="s">
        <v>1249</v>
      </c>
      <c r="B1231" t="s">
        <v>1</v>
      </c>
      <c r="C1231" t="s">
        <v>1720</v>
      </c>
      <c r="D1231" t="s">
        <v>1705</v>
      </c>
      <c r="E1231" t="s">
        <v>1703</v>
      </c>
      <c r="F1231" t="s">
        <v>1751</v>
      </c>
      <c r="H1231" t="str">
        <f>INDEX('Vensim Variables'!$B:$B,MATCH(EPS!$B1231,'Vensim Variables'!$A:$A,0))</f>
        <v>g pollutant</v>
      </c>
      <c r="I1231" t="str">
        <f t="shared" si="38"/>
        <v>VOC</v>
      </c>
      <c r="J1231">
        <f>INDEX(NoSettings!$C:$C,MATCH(EPS!$A1231,NoSettings!$A:$A,0))</f>
        <v>0</v>
      </c>
      <c r="K1231">
        <f>INDEX(GWP!$C$2:$C$13,MATCH(EPS!I1231,GWP!$B$2:$B$13,0))</f>
        <v>0</v>
      </c>
      <c r="L1231" s="4">
        <f t="shared" si="39"/>
        <v>0</v>
      </c>
    </row>
    <row r="1232" spans="1:12" hidden="1">
      <c r="A1232" t="s">
        <v>1250</v>
      </c>
      <c r="B1232" t="s">
        <v>1</v>
      </c>
      <c r="C1232" t="s">
        <v>1720</v>
      </c>
      <c r="D1232" t="s">
        <v>1705</v>
      </c>
      <c r="E1232" t="s">
        <v>1704</v>
      </c>
      <c r="F1232" t="s">
        <v>1742</v>
      </c>
      <c r="H1232" t="str">
        <f>INDEX('Vensim Variables'!$B:$B,MATCH(EPS!$B1232,'Vensim Variables'!$A:$A,0))</f>
        <v>g pollutant</v>
      </c>
      <c r="I1232" t="str">
        <f t="shared" si="38"/>
        <v>VOC</v>
      </c>
      <c r="J1232">
        <f>INDEX(NoSettings!$C:$C,MATCH(EPS!$A1232,NoSettings!$A:$A,0))</f>
        <v>0</v>
      </c>
      <c r="K1232">
        <f>INDEX(GWP!$C$2:$C$13,MATCH(EPS!I1232,GWP!$B$2:$B$13,0))</f>
        <v>0</v>
      </c>
      <c r="L1232" s="4">
        <f t="shared" si="39"/>
        <v>0</v>
      </c>
    </row>
    <row r="1233" spans="1:12" hidden="1">
      <c r="A1233" t="s">
        <v>1251</v>
      </c>
      <c r="B1233" t="s">
        <v>1</v>
      </c>
      <c r="C1233" t="s">
        <v>1720</v>
      </c>
      <c r="D1233" t="s">
        <v>1705</v>
      </c>
      <c r="E1233" t="s">
        <v>1704</v>
      </c>
      <c r="F1233" t="s">
        <v>1743</v>
      </c>
      <c r="H1233" t="str">
        <f>INDEX('Vensim Variables'!$B:$B,MATCH(EPS!$B1233,'Vensim Variables'!$A:$A,0))</f>
        <v>g pollutant</v>
      </c>
      <c r="I1233" t="str">
        <f t="shared" si="38"/>
        <v>VOC</v>
      </c>
      <c r="J1233">
        <f>INDEX(NoSettings!$C:$C,MATCH(EPS!$A1233,NoSettings!$A:$A,0))</f>
        <v>0</v>
      </c>
      <c r="K1233">
        <f>INDEX(GWP!$C$2:$C$13,MATCH(EPS!I1233,GWP!$B$2:$B$13,0))</f>
        <v>0</v>
      </c>
      <c r="L1233" s="4">
        <f t="shared" si="39"/>
        <v>0</v>
      </c>
    </row>
    <row r="1234" spans="1:12" hidden="1">
      <c r="A1234" t="s">
        <v>1252</v>
      </c>
      <c r="B1234" t="s">
        <v>1</v>
      </c>
      <c r="C1234" t="s">
        <v>1720</v>
      </c>
      <c r="D1234" t="s">
        <v>1705</v>
      </c>
      <c r="E1234" t="s">
        <v>1704</v>
      </c>
      <c r="F1234" t="s">
        <v>1744</v>
      </c>
      <c r="H1234" t="str">
        <f>INDEX('Vensim Variables'!$B:$B,MATCH(EPS!$B1234,'Vensim Variables'!$A:$A,0))</f>
        <v>g pollutant</v>
      </c>
      <c r="I1234" t="str">
        <f t="shared" si="38"/>
        <v>VOC</v>
      </c>
      <c r="J1234">
        <f>INDEX(NoSettings!$C:$C,MATCH(EPS!$A1234,NoSettings!$A:$A,0))</f>
        <v>0</v>
      </c>
      <c r="K1234">
        <f>INDEX(GWP!$C$2:$C$13,MATCH(EPS!I1234,GWP!$B$2:$B$13,0))</f>
        <v>0</v>
      </c>
      <c r="L1234" s="4">
        <f t="shared" si="39"/>
        <v>0</v>
      </c>
    </row>
    <row r="1235" spans="1:12" hidden="1">
      <c r="A1235" t="s">
        <v>1253</v>
      </c>
      <c r="B1235" t="s">
        <v>1</v>
      </c>
      <c r="C1235" t="s">
        <v>1720</v>
      </c>
      <c r="D1235" t="s">
        <v>1705</v>
      </c>
      <c r="E1235" t="s">
        <v>1704</v>
      </c>
      <c r="F1235" t="s">
        <v>1745</v>
      </c>
      <c r="H1235" t="str">
        <f>INDEX('Vensim Variables'!$B:$B,MATCH(EPS!$B1235,'Vensim Variables'!$A:$A,0))</f>
        <v>g pollutant</v>
      </c>
      <c r="I1235" t="str">
        <f t="shared" si="38"/>
        <v>VOC</v>
      </c>
      <c r="J1235">
        <f>INDEX(NoSettings!$C:$C,MATCH(EPS!$A1235,NoSettings!$A:$A,0))</f>
        <v>0</v>
      </c>
      <c r="K1235">
        <f>INDEX(GWP!$C$2:$C$13,MATCH(EPS!I1235,GWP!$B$2:$B$13,0))</f>
        <v>0</v>
      </c>
      <c r="L1235" s="4">
        <f t="shared" si="39"/>
        <v>0</v>
      </c>
    </row>
    <row r="1236" spans="1:12" hidden="1">
      <c r="A1236" t="s">
        <v>1254</v>
      </c>
      <c r="B1236" t="s">
        <v>1</v>
      </c>
      <c r="C1236" t="s">
        <v>1720</v>
      </c>
      <c r="D1236" t="s">
        <v>1705</v>
      </c>
      <c r="E1236" t="s">
        <v>1704</v>
      </c>
      <c r="F1236" t="s">
        <v>1746</v>
      </c>
      <c r="H1236" t="str">
        <f>INDEX('Vensim Variables'!$B:$B,MATCH(EPS!$B1236,'Vensim Variables'!$A:$A,0))</f>
        <v>g pollutant</v>
      </c>
      <c r="I1236" t="str">
        <f t="shared" si="38"/>
        <v>VOC</v>
      </c>
      <c r="J1236">
        <f>INDEX(NoSettings!$C:$C,MATCH(EPS!$A1236,NoSettings!$A:$A,0))</f>
        <v>0</v>
      </c>
      <c r="K1236">
        <f>INDEX(GWP!$C$2:$C$13,MATCH(EPS!I1236,GWP!$B$2:$B$13,0))</f>
        <v>0</v>
      </c>
      <c r="L1236" s="4">
        <f t="shared" si="39"/>
        <v>0</v>
      </c>
    </row>
    <row r="1237" spans="1:12" hidden="1">
      <c r="A1237" t="s">
        <v>1255</v>
      </c>
      <c r="B1237" t="s">
        <v>1</v>
      </c>
      <c r="C1237" t="s">
        <v>1720</v>
      </c>
      <c r="D1237" t="s">
        <v>1705</v>
      </c>
      <c r="E1237" t="s">
        <v>1704</v>
      </c>
      <c r="F1237" t="s">
        <v>1747</v>
      </c>
      <c r="H1237" t="str">
        <f>INDEX('Vensim Variables'!$B:$B,MATCH(EPS!$B1237,'Vensim Variables'!$A:$A,0))</f>
        <v>g pollutant</v>
      </c>
      <c r="I1237" t="str">
        <f t="shared" si="38"/>
        <v>VOC</v>
      </c>
      <c r="J1237">
        <f>INDEX(NoSettings!$C:$C,MATCH(EPS!$A1237,NoSettings!$A:$A,0))</f>
        <v>0</v>
      </c>
      <c r="K1237">
        <f>INDEX(GWP!$C$2:$C$13,MATCH(EPS!I1237,GWP!$B$2:$B$13,0))</f>
        <v>0</v>
      </c>
      <c r="L1237" s="4">
        <f t="shared" si="39"/>
        <v>0</v>
      </c>
    </row>
    <row r="1238" spans="1:12" hidden="1">
      <c r="A1238" t="s">
        <v>1256</v>
      </c>
      <c r="B1238" t="s">
        <v>1</v>
      </c>
      <c r="C1238" t="s">
        <v>1720</v>
      </c>
      <c r="D1238" t="s">
        <v>1705</v>
      </c>
      <c r="E1238" t="s">
        <v>1704</v>
      </c>
      <c r="F1238" t="s">
        <v>1748</v>
      </c>
      <c r="H1238" t="str">
        <f>INDEX('Vensim Variables'!$B:$B,MATCH(EPS!$B1238,'Vensim Variables'!$A:$A,0))</f>
        <v>g pollutant</v>
      </c>
      <c r="I1238" t="str">
        <f t="shared" si="38"/>
        <v>VOC</v>
      </c>
      <c r="J1238">
        <f>INDEX(NoSettings!$C:$C,MATCH(EPS!$A1238,NoSettings!$A:$A,0))</f>
        <v>0</v>
      </c>
      <c r="K1238">
        <f>INDEX(GWP!$C$2:$C$13,MATCH(EPS!I1238,GWP!$B$2:$B$13,0))</f>
        <v>0</v>
      </c>
      <c r="L1238" s="4">
        <f t="shared" si="39"/>
        <v>0</v>
      </c>
    </row>
    <row r="1239" spans="1:12" hidden="1">
      <c r="A1239" t="s">
        <v>1257</v>
      </c>
      <c r="B1239" t="s">
        <v>1</v>
      </c>
      <c r="C1239" t="s">
        <v>1720</v>
      </c>
      <c r="D1239" t="s">
        <v>1705</v>
      </c>
      <c r="E1239" t="s">
        <v>1704</v>
      </c>
      <c r="F1239" t="s">
        <v>1749</v>
      </c>
      <c r="H1239" t="str">
        <f>INDEX('Vensim Variables'!$B:$B,MATCH(EPS!$B1239,'Vensim Variables'!$A:$A,0))</f>
        <v>g pollutant</v>
      </c>
      <c r="I1239" t="str">
        <f t="shared" si="38"/>
        <v>VOC</v>
      </c>
      <c r="J1239">
        <f>INDEX(NoSettings!$C:$C,MATCH(EPS!$A1239,NoSettings!$A:$A,0))</f>
        <v>0</v>
      </c>
      <c r="K1239">
        <f>INDEX(GWP!$C$2:$C$13,MATCH(EPS!I1239,GWP!$B$2:$B$13,0))</f>
        <v>0</v>
      </c>
      <c r="L1239" s="4">
        <f t="shared" si="39"/>
        <v>0</v>
      </c>
    </row>
    <row r="1240" spans="1:12" hidden="1">
      <c r="A1240" t="s">
        <v>1258</v>
      </c>
      <c r="B1240" t="s">
        <v>1</v>
      </c>
      <c r="C1240" t="s">
        <v>1720</v>
      </c>
      <c r="D1240" t="s">
        <v>1705</v>
      </c>
      <c r="E1240" t="s">
        <v>1704</v>
      </c>
      <c r="F1240" t="s">
        <v>1750</v>
      </c>
      <c r="H1240" t="str">
        <f>INDEX('Vensim Variables'!$B:$B,MATCH(EPS!$B1240,'Vensim Variables'!$A:$A,0))</f>
        <v>g pollutant</v>
      </c>
      <c r="I1240" t="str">
        <f t="shared" si="38"/>
        <v>VOC</v>
      </c>
      <c r="J1240">
        <f>INDEX(NoSettings!$C:$C,MATCH(EPS!$A1240,NoSettings!$A:$A,0))</f>
        <v>0</v>
      </c>
      <c r="K1240">
        <f>INDEX(GWP!$C$2:$C$13,MATCH(EPS!I1240,GWP!$B$2:$B$13,0))</f>
        <v>0</v>
      </c>
      <c r="L1240" s="4">
        <f t="shared" si="39"/>
        <v>0</v>
      </c>
    </row>
    <row r="1241" spans="1:12" hidden="1">
      <c r="A1241" t="s">
        <v>1259</v>
      </c>
      <c r="B1241" t="s">
        <v>1</v>
      </c>
      <c r="C1241" t="s">
        <v>1720</v>
      </c>
      <c r="D1241" t="s">
        <v>1705</v>
      </c>
      <c r="E1241" t="s">
        <v>1704</v>
      </c>
      <c r="F1241" t="s">
        <v>1751</v>
      </c>
      <c r="H1241" t="str">
        <f>INDEX('Vensim Variables'!$B:$B,MATCH(EPS!$B1241,'Vensim Variables'!$A:$A,0))</f>
        <v>g pollutant</v>
      </c>
      <c r="I1241" t="str">
        <f t="shared" si="38"/>
        <v>VOC</v>
      </c>
      <c r="J1241">
        <f>INDEX(NoSettings!$C:$C,MATCH(EPS!$A1241,NoSettings!$A:$A,0))</f>
        <v>0</v>
      </c>
      <c r="K1241">
        <f>INDEX(GWP!$C$2:$C$13,MATCH(EPS!I1241,GWP!$B$2:$B$13,0))</f>
        <v>0</v>
      </c>
      <c r="L1241" s="4">
        <f t="shared" si="39"/>
        <v>0</v>
      </c>
    </row>
    <row r="1242" spans="1:12" hidden="1">
      <c r="A1242" t="s">
        <v>1260</v>
      </c>
      <c r="B1242" t="s">
        <v>1</v>
      </c>
      <c r="C1242" t="s">
        <v>1720</v>
      </c>
      <c r="D1242" t="s">
        <v>1706</v>
      </c>
      <c r="E1242" t="s">
        <v>1703</v>
      </c>
      <c r="F1242" t="s">
        <v>1742</v>
      </c>
      <c r="H1242" t="str">
        <f>INDEX('Vensim Variables'!$B:$B,MATCH(EPS!$B1242,'Vensim Variables'!$A:$A,0))</f>
        <v>g pollutant</v>
      </c>
      <c r="I1242" t="str">
        <f t="shared" si="38"/>
        <v>CO</v>
      </c>
      <c r="J1242">
        <f>INDEX(NoSettings!$C:$C,MATCH(EPS!$A1242,NoSettings!$A:$A,0))</f>
        <v>0</v>
      </c>
      <c r="K1242">
        <f>INDEX(GWP!$C$2:$C$13,MATCH(EPS!I1242,GWP!$B$2:$B$13,0))</f>
        <v>0</v>
      </c>
      <c r="L1242" s="4">
        <f t="shared" si="39"/>
        <v>0</v>
      </c>
    </row>
    <row r="1243" spans="1:12" hidden="1">
      <c r="A1243" t="s">
        <v>1261</v>
      </c>
      <c r="B1243" t="s">
        <v>1</v>
      </c>
      <c r="C1243" t="s">
        <v>1720</v>
      </c>
      <c r="D1243" t="s">
        <v>1706</v>
      </c>
      <c r="E1243" t="s">
        <v>1703</v>
      </c>
      <c r="F1243" t="s">
        <v>1743</v>
      </c>
      <c r="H1243" t="str">
        <f>INDEX('Vensim Variables'!$B:$B,MATCH(EPS!$B1243,'Vensim Variables'!$A:$A,0))</f>
        <v>g pollutant</v>
      </c>
      <c r="I1243" t="str">
        <f t="shared" si="38"/>
        <v>CO</v>
      </c>
      <c r="J1243">
        <f>INDEX(NoSettings!$C:$C,MATCH(EPS!$A1243,NoSettings!$A:$A,0))</f>
        <v>0</v>
      </c>
      <c r="K1243">
        <f>INDEX(GWP!$C$2:$C$13,MATCH(EPS!I1243,GWP!$B$2:$B$13,0))</f>
        <v>0</v>
      </c>
      <c r="L1243" s="4">
        <f t="shared" si="39"/>
        <v>0</v>
      </c>
    </row>
    <row r="1244" spans="1:12" hidden="1">
      <c r="A1244" t="s">
        <v>1262</v>
      </c>
      <c r="B1244" t="s">
        <v>1</v>
      </c>
      <c r="C1244" t="s">
        <v>1720</v>
      </c>
      <c r="D1244" t="s">
        <v>1706</v>
      </c>
      <c r="E1244" t="s">
        <v>1703</v>
      </c>
      <c r="F1244" t="s">
        <v>1744</v>
      </c>
      <c r="H1244" t="str">
        <f>INDEX('Vensim Variables'!$B:$B,MATCH(EPS!$B1244,'Vensim Variables'!$A:$A,0))</f>
        <v>g pollutant</v>
      </c>
      <c r="I1244" t="str">
        <f t="shared" si="38"/>
        <v>CO</v>
      </c>
      <c r="J1244">
        <f>INDEX(NoSettings!$C:$C,MATCH(EPS!$A1244,NoSettings!$A:$A,0))</f>
        <v>41584000000</v>
      </c>
      <c r="K1244">
        <f>INDEX(GWP!$C$2:$C$13,MATCH(EPS!I1244,GWP!$B$2:$B$13,0))</f>
        <v>0</v>
      </c>
      <c r="L1244" s="4">
        <f t="shared" si="39"/>
        <v>0</v>
      </c>
    </row>
    <row r="1245" spans="1:12" hidden="1">
      <c r="A1245" t="s">
        <v>1263</v>
      </c>
      <c r="B1245" t="s">
        <v>1</v>
      </c>
      <c r="C1245" t="s">
        <v>1720</v>
      </c>
      <c r="D1245" t="s">
        <v>1706</v>
      </c>
      <c r="E1245" t="s">
        <v>1703</v>
      </c>
      <c r="F1245" t="s">
        <v>1745</v>
      </c>
      <c r="H1245" t="str">
        <f>INDEX('Vensim Variables'!$B:$B,MATCH(EPS!$B1245,'Vensim Variables'!$A:$A,0))</f>
        <v>g pollutant</v>
      </c>
      <c r="I1245" t="str">
        <f t="shared" si="38"/>
        <v>CO</v>
      </c>
      <c r="J1245">
        <f>INDEX(NoSettings!$C:$C,MATCH(EPS!$A1245,NoSettings!$A:$A,0))</f>
        <v>0</v>
      </c>
      <c r="K1245">
        <f>INDEX(GWP!$C$2:$C$13,MATCH(EPS!I1245,GWP!$B$2:$B$13,0))</f>
        <v>0</v>
      </c>
      <c r="L1245" s="4">
        <f t="shared" si="39"/>
        <v>0</v>
      </c>
    </row>
    <row r="1246" spans="1:12" hidden="1">
      <c r="A1246" t="s">
        <v>1264</v>
      </c>
      <c r="B1246" t="s">
        <v>1</v>
      </c>
      <c r="C1246" t="s">
        <v>1720</v>
      </c>
      <c r="D1246" t="s">
        <v>1706</v>
      </c>
      <c r="E1246" t="s">
        <v>1703</v>
      </c>
      <c r="F1246" t="s">
        <v>1746</v>
      </c>
      <c r="H1246" t="str">
        <f>INDEX('Vensim Variables'!$B:$B,MATCH(EPS!$B1246,'Vensim Variables'!$A:$A,0))</f>
        <v>g pollutant</v>
      </c>
      <c r="I1246" t="str">
        <f t="shared" si="38"/>
        <v>CO</v>
      </c>
      <c r="J1246">
        <f>INDEX(NoSettings!$C:$C,MATCH(EPS!$A1246,NoSettings!$A:$A,0))</f>
        <v>4578600000</v>
      </c>
      <c r="K1246">
        <f>INDEX(GWP!$C$2:$C$13,MATCH(EPS!I1246,GWP!$B$2:$B$13,0))</f>
        <v>0</v>
      </c>
      <c r="L1246" s="4">
        <f t="shared" si="39"/>
        <v>0</v>
      </c>
    </row>
    <row r="1247" spans="1:12" hidden="1">
      <c r="A1247" t="s">
        <v>1265</v>
      </c>
      <c r="B1247" t="s">
        <v>1</v>
      </c>
      <c r="C1247" t="s">
        <v>1720</v>
      </c>
      <c r="D1247" t="s">
        <v>1706</v>
      </c>
      <c r="E1247" t="s">
        <v>1703</v>
      </c>
      <c r="F1247" t="s">
        <v>1747</v>
      </c>
      <c r="H1247" t="str">
        <f>INDEX('Vensim Variables'!$B:$B,MATCH(EPS!$B1247,'Vensim Variables'!$A:$A,0))</f>
        <v>g pollutant</v>
      </c>
      <c r="I1247" t="str">
        <f t="shared" si="38"/>
        <v>CO</v>
      </c>
      <c r="J1247">
        <f>INDEX(NoSettings!$C:$C,MATCH(EPS!$A1247,NoSettings!$A:$A,0))</f>
        <v>0</v>
      </c>
      <c r="K1247">
        <f>INDEX(GWP!$C$2:$C$13,MATCH(EPS!I1247,GWP!$B$2:$B$13,0))</f>
        <v>0</v>
      </c>
      <c r="L1247" s="4">
        <f t="shared" si="39"/>
        <v>0</v>
      </c>
    </row>
    <row r="1248" spans="1:12" hidden="1">
      <c r="A1248" t="s">
        <v>1266</v>
      </c>
      <c r="B1248" t="s">
        <v>1</v>
      </c>
      <c r="C1248" t="s">
        <v>1720</v>
      </c>
      <c r="D1248" t="s">
        <v>1706</v>
      </c>
      <c r="E1248" t="s">
        <v>1703</v>
      </c>
      <c r="F1248" t="s">
        <v>1748</v>
      </c>
      <c r="H1248" t="str">
        <f>INDEX('Vensim Variables'!$B:$B,MATCH(EPS!$B1248,'Vensim Variables'!$A:$A,0))</f>
        <v>g pollutant</v>
      </c>
      <c r="I1248" t="str">
        <f t="shared" si="38"/>
        <v>CO</v>
      </c>
      <c r="J1248">
        <f>INDEX(NoSettings!$C:$C,MATCH(EPS!$A1248,NoSettings!$A:$A,0))</f>
        <v>0</v>
      </c>
      <c r="K1248">
        <f>INDEX(GWP!$C$2:$C$13,MATCH(EPS!I1248,GWP!$B$2:$B$13,0))</f>
        <v>0</v>
      </c>
      <c r="L1248" s="4">
        <f t="shared" si="39"/>
        <v>0</v>
      </c>
    </row>
    <row r="1249" spans="1:12" hidden="1">
      <c r="A1249" t="s">
        <v>1267</v>
      </c>
      <c r="B1249" t="s">
        <v>1</v>
      </c>
      <c r="C1249" t="s">
        <v>1720</v>
      </c>
      <c r="D1249" t="s">
        <v>1706</v>
      </c>
      <c r="E1249" t="s">
        <v>1703</v>
      </c>
      <c r="F1249" t="s">
        <v>1749</v>
      </c>
      <c r="H1249" t="str">
        <f>INDEX('Vensim Variables'!$B:$B,MATCH(EPS!$B1249,'Vensim Variables'!$A:$A,0))</f>
        <v>g pollutant</v>
      </c>
      <c r="I1249" t="str">
        <f t="shared" si="38"/>
        <v>CO</v>
      </c>
      <c r="J1249">
        <f>INDEX(NoSettings!$C:$C,MATCH(EPS!$A1249,NoSettings!$A:$A,0))</f>
        <v>0</v>
      </c>
      <c r="K1249">
        <f>INDEX(GWP!$C$2:$C$13,MATCH(EPS!I1249,GWP!$B$2:$B$13,0))</f>
        <v>0</v>
      </c>
      <c r="L1249" s="4">
        <f t="shared" si="39"/>
        <v>0</v>
      </c>
    </row>
    <row r="1250" spans="1:12" hidden="1">
      <c r="A1250" t="s">
        <v>1268</v>
      </c>
      <c r="B1250" t="s">
        <v>1</v>
      </c>
      <c r="C1250" t="s">
        <v>1720</v>
      </c>
      <c r="D1250" t="s">
        <v>1706</v>
      </c>
      <c r="E1250" t="s">
        <v>1703</v>
      </c>
      <c r="F1250" t="s">
        <v>1750</v>
      </c>
      <c r="H1250" t="str">
        <f>INDEX('Vensim Variables'!$B:$B,MATCH(EPS!$B1250,'Vensim Variables'!$A:$A,0))</f>
        <v>g pollutant</v>
      </c>
      <c r="I1250" t="str">
        <f t="shared" si="38"/>
        <v>CO</v>
      </c>
      <c r="J1250">
        <f>INDEX(NoSettings!$C:$C,MATCH(EPS!$A1250,NoSettings!$A:$A,0))</f>
        <v>0</v>
      </c>
      <c r="K1250">
        <f>INDEX(GWP!$C$2:$C$13,MATCH(EPS!I1250,GWP!$B$2:$B$13,0))</f>
        <v>0</v>
      </c>
      <c r="L1250" s="4">
        <f t="shared" si="39"/>
        <v>0</v>
      </c>
    </row>
    <row r="1251" spans="1:12" hidden="1">
      <c r="A1251" t="s">
        <v>1269</v>
      </c>
      <c r="B1251" t="s">
        <v>1</v>
      </c>
      <c r="C1251" t="s">
        <v>1720</v>
      </c>
      <c r="D1251" t="s">
        <v>1706</v>
      </c>
      <c r="E1251" t="s">
        <v>1703</v>
      </c>
      <c r="F1251" t="s">
        <v>1751</v>
      </c>
      <c r="H1251" t="str">
        <f>INDEX('Vensim Variables'!$B:$B,MATCH(EPS!$B1251,'Vensim Variables'!$A:$A,0))</f>
        <v>g pollutant</v>
      </c>
      <c r="I1251" t="str">
        <f t="shared" si="38"/>
        <v>CO</v>
      </c>
      <c r="J1251">
        <f>INDEX(NoSettings!$C:$C,MATCH(EPS!$A1251,NoSettings!$A:$A,0))</f>
        <v>0</v>
      </c>
      <c r="K1251">
        <f>INDEX(GWP!$C$2:$C$13,MATCH(EPS!I1251,GWP!$B$2:$B$13,0))</f>
        <v>0</v>
      </c>
      <c r="L1251" s="4">
        <f t="shared" si="39"/>
        <v>0</v>
      </c>
    </row>
    <row r="1252" spans="1:12" hidden="1">
      <c r="A1252" t="s">
        <v>1270</v>
      </c>
      <c r="B1252" t="s">
        <v>1</v>
      </c>
      <c r="C1252" t="s">
        <v>1720</v>
      </c>
      <c r="D1252" t="s">
        <v>1706</v>
      </c>
      <c r="E1252" t="s">
        <v>1704</v>
      </c>
      <c r="F1252" t="s">
        <v>1742</v>
      </c>
      <c r="H1252" t="str">
        <f>INDEX('Vensim Variables'!$B:$B,MATCH(EPS!$B1252,'Vensim Variables'!$A:$A,0))</f>
        <v>g pollutant</v>
      </c>
      <c r="I1252" t="str">
        <f t="shared" si="38"/>
        <v>CO</v>
      </c>
      <c r="J1252">
        <f>INDEX(NoSettings!$C:$C,MATCH(EPS!$A1252,NoSettings!$A:$A,0))</f>
        <v>0</v>
      </c>
      <c r="K1252">
        <f>INDEX(GWP!$C$2:$C$13,MATCH(EPS!I1252,GWP!$B$2:$B$13,0))</f>
        <v>0</v>
      </c>
      <c r="L1252" s="4">
        <f t="shared" si="39"/>
        <v>0</v>
      </c>
    </row>
    <row r="1253" spans="1:12" hidden="1">
      <c r="A1253" t="s">
        <v>1271</v>
      </c>
      <c r="B1253" t="s">
        <v>1</v>
      </c>
      <c r="C1253" t="s">
        <v>1720</v>
      </c>
      <c r="D1253" t="s">
        <v>1706</v>
      </c>
      <c r="E1253" t="s">
        <v>1704</v>
      </c>
      <c r="F1253" t="s">
        <v>1743</v>
      </c>
      <c r="H1253" t="str">
        <f>INDEX('Vensim Variables'!$B:$B,MATCH(EPS!$B1253,'Vensim Variables'!$A:$A,0))</f>
        <v>g pollutant</v>
      </c>
      <c r="I1253" t="str">
        <f t="shared" si="38"/>
        <v>CO</v>
      </c>
      <c r="J1253">
        <f>INDEX(NoSettings!$C:$C,MATCH(EPS!$A1253,NoSettings!$A:$A,0))</f>
        <v>0</v>
      </c>
      <c r="K1253">
        <f>INDEX(GWP!$C$2:$C$13,MATCH(EPS!I1253,GWP!$B$2:$B$13,0))</f>
        <v>0</v>
      </c>
      <c r="L1253" s="4">
        <f t="shared" si="39"/>
        <v>0</v>
      </c>
    </row>
    <row r="1254" spans="1:12" hidden="1">
      <c r="A1254" t="s">
        <v>1272</v>
      </c>
      <c r="B1254" t="s">
        <v>1</v>
      </c>
      <c r="C1254" t="s">
        <v>1720</v>
      </c>
      <c r="D1254" t="s">
        <v>1706</v>
      </c>
      <c r="E1254" t="s">
        <v>1704</v>
      </c>
      <c r="F1254" t="s">
        <v>1744</v>
      </c>
      <c r="H1254" t="str">
        <f>INDEX('Vensim Variables'!$B:$B,MATCH(EPS!$B1254,'Vensim Variables'!$A:$A,0))</f>
        <v>g pollutant</v>
      </c>
      <c r="I1254" t="str">
        <f t="shared" si="38"/>
        <v>CO</v>
      </c>
      <c r="J1254">
        <f>INDEX(NoSettings!$C:$C,MATCH(EPS!$A1254,NoSettings!$A:$A,0))</f>
        <v>0</v>
      </c>
      <c r="K1254">
        <f>INDEX(GWP!$C$2:$C$13,MATCH(EPS!I1254,GWP!$B$2:$B$13,0))</f>
        <v>0</v>
      </c>
      <c r="L1254" s="4">
        <f t="shared" si="39"/>
        <v>0</v>
      </c>
    </row>
    <row r="1255" spans="1:12" hidden="1">
      <c r="A1255" t="s">
        <v>1273</v>
      </c>
      <c r="B1255" t="s">
        <v>1</v>
      </c>
      <c r="C1255" t="s">
        <v>1720</v>
      </c>
      <c r="D1255" t="s">
        <v>1706</v>
      </c>
      <c r="E1255" t="s">
        <v>1704</v>
      </c>
      <c r="F1255" t="s">
        <v>1745</v>
      </c>
      <c r="H1255" t="str">
        <f>INDEX('Vensim Variables'!$B:$B,MATCH(EPS!$B1255,'Vensim Variables'!$A:$A,0))</f>
        <v>g pollutant</v>
      </c>
      <c r="I1255" t="str">
        <f t="shared" si="38"/>
        <v>CO</v>
      </c>
      <c r="J1255">
        <f>INDEX(NoSettings!$C:$C,MATCH(EPS!$A1255,NoSettings!$A:$A,0))</f>
        <v>0</v>
      </c>
      <c r="K1255">
        <f>INDEX(GWP!$C$2:$C$13,MATCH(EPS!I1255,GWP!$B$2:$B$13,0))</f>
        <v>0</v>
      </c>
      <c r="L1255" s="4">
        <f t="shared" si="39"/>
        <v>0</v>
      </c>
    </row>
    <row r="1256" spans="1:12" hidden="1">
      <c r="A1256" t="s">
        <v>1274</v>
      </c>
      <c r="B1256" t="s">
        <v>1</v>
      </c>
      <c r="C1256" t="s">
        <v>1720</v>
      </c>
      <c r="D1256" t="s">
        <v>1706</v>
      </c>
      <c r="E1256" t="s">
        <v>1704</v>
      </c>
      <c r="F1256" t="s">
        <v>1746</v>
      </c>
      <c r="H1256" t="str">
        <f>INDEX('Vensim Variables'!$B:$B,MATCH(EPS!$B1256,'Vensim Variables'!$A:$A,0))</f>
        <v>g pollutant</v>
      </c>
      <c r="I1256" t="str">
        <f t="shared" si="38"/>
        <v>CO</v>
      </c>
      <c r="J1256">
        <f>INDEX(NoSettings!$C:$C,MATCH(EPS!$A1256,NoSettings!$A:$A,0))</f>
        <v>0</v>
      </c>
      <c r="K1256">
        <f>INDEX(GWP!$C$2:$C$13,MATCH(EPS!I1256,GWP!$B$2:$B$13,0))</f>
        <v>0</v>
      </c>
      <c r="L1256" s="4">
        <f t="shared" si="39"/>
        <v>0</v>
      </c>
    </row>
    <row r="1257" spans="1:12" hidden="1">
      <c r="A1257" t="s">
        <v>1275</v>
      </c>
      <c r="B1257" t="s">
        <v>1</v>
      </c>
      <c r="C1257" t="s">
        <v>1720</v>
      </c>
      <c r="D1257" t="s">
        <v>1706</v>
      </c>
      <c r="E1257" t="s">
        <v>1704</v>
      </c>
      <c r="F1257" t="s">
        <v>1747</v>
      </c>
      <c r="H1257" t="str">
        <f>INDEX('Vensim Variables'!$B:$B,MATCH(EPS!$B1257,'Vensim Variables'!$A:$A,0))</f>
        <v>g pollutant</v>
      </c>
      <c r="I1257" t="str">
        <f t="shared" si="38"/>
        <v>CO</v>
      </c>
      <c r="J1257">
        <f>INDEX(NoSettings!$C:$C,MATCH(EPS!$A1257,NoSettings!$A:$A,0))</f>
        <v>0</v>
      </c>
      <c r="K1257">
        <f>INDEX(GWP!$C$2:$C$13,MATCH(EPS!I1257,GWP!$B$2:$B$13,0))</f>
        <v>0</v>
      </c>
      <c r="L1257" s="4">
        <f t="shared" si="39"/>
        <v>0</v>
      </c>
    </row>
    <row r="1258" spans="1:12" hidden="1">
      <c r="A1258" t="s">
        <v>1276</v>
      </c>
      <c r="B1258" t="s">
        <v>1</v>
      </c>
      <c r="C1258" t="s">
        <v>1720</v>
      </c>
      <c r="D1258" t="s">
        <v>1706</v>
      </c>
      <c r="E1258" t="s">
        <v>1704</v>
      </c>
      <c r="F1258" t="s">
        <v>1748</v>
      </c>
      <c r="H1258" t="str">
        <f>INDEX('Vensim Variables'!$B:$B,MATCH(EPS!$B1258,'Vensim Variables'!$A:$A,0))</f>
        <v>g pollutant</v>
      </c>
      <c r="I1258" t="str">
        <f t="shared" si="38"/>
        <v>CO</v>
      </c>
      <c r="J1258">
        <f>INDEX(NoSettings!$C:$C,MATCH(EPS!$A1258,NoSettings!$A:$A,0))</f>
        <v>0</v>
      </c>
      <c r="K1258">
        <f>INDEX(GWP!$C$2:$C$13,MATCH(EPS!I1258,GWP!$B$2:$B$13,0))</f>
        <v>0</v>
      </c>
      <c r="L1258" s="4">
        <f t="shared" si="39"/>
        <v>0</v>
      </c>
    </row>
    <row r="1259" spans="1:12" hidden="1">
      <c r="A1259" t="s">
        <v>1277</v>
      </c>
      <c r="B1259" t="s">
        <v>1</v>
      </c>
      <c r="C1259" t="s">
        <v>1720</v>
      </c>
      <c r="D1259" t="s">
        <v>1706</v>
      </c>
      <c r="E1259" t="s">
        <v>1704</v>
      </c>
      <c r="F1259" t="s">
        <v>1749</v>
      </c>
      <c r="H1259" t="str">
        <f>INDEX('Vensim Variables'!$B:$B,MATCH(EPS!$B1259,'Vensim Variables'!$A:$A,0))</f>
        <v>g pollutant</v>
      </c>
      <c r="I1259" t="str">
        <f t="shared" si="38"/>
        <v>CO</v>
      </c>
      <c r="J1259">
        <f>INDEX(NoSettings!$C:$C,MATCH(EPS!$A1259,NoSettings!$A:$A,0))</f>
        <v>0</v>
      </c>
      <c r="K1259">
        <f>INDEX(GWP!$C$2:$C$13,MATCH(EPS!I1259,GWP!$B$2:$B$13,0))</f>
        <v>0</v>
      </c>
      <c r="L1259" s="4">
        <f t="shared" si="39"/>
        <v>0</v>
      </c>
    </row>
    <row r="1260" spans="1:12" hidden="1">
      <c r="A1260" t="s">
        <v>1278</v>
      </c>
      <c r="B1260" t="s">
        <v>1</v>
      </c>
      <c r="C1260" t="s">
        <v>1720</v>
      </c>
      <c r="D1260" t="s">
        <v>1706</v>
      </c>
      <c r="E1260" t="s">
        <v>1704</v>
      </c>
      <c r="F1260" t="s">
        <v>1750</v>
      </c>
      <c r="H1260" t="str">
        <f>INDEX('Vensim Variables'!$B:$B,MATCH(EPS!$B1260,'Vensim Variables'!$A:$A,0))</f>
        <v>g pollutant</v>
      </c>
      <c r="I1260" t="str">
        <f t="shared" si="38"/>
        <v>CO</v>
      </c>
      <c r="J1260">
        <f>INDEX(NoSettings!$C:$C,MATCH(EPS!$A1260,NoSettings!$A:$A,0))</f>
        <v>0</v>
      </c>
      <c r="K1260">
        <f>INDEX(GWP!$C$2:$C$13,MATCH(EPS!I1260,GWP!$B$2:$B$13,0))</f>
        <v>0</v>
      </c>
      <c r="L1260" s="4">
        <f t="shared" si="39"/>
        <v>0</v>
      </c>
    </row>
    <row r="1261" spans="1:12" hidden="1">
      <c r="A1261" t="s">
        <v>1279</v>
      </c>
      <c r="B1261" t="s">
        <v>1</v>
      </c>
      <c r="C1261" t="s">
        <v>1720</v>
      </c>
      <c r="D1261" t="s">
        <v>1706</v>
      </c>
      <c r="E1261" t="s">
        <v>1704</v>
      </c>
      <c r="F1261" t="s">
        <v>1751</v>
      </c>
      <c r="H1261" t="str">
        <f>INDEX('Vensim Variables'!$B:$B,MATCH(EPS!$B1261,'Vensim Variables'!$A:$A,0))</f>
        <v>g pollutant</v>
      </c>
      <c r="I1261" t="str">
        <f t="shared" si="38"/>
        <v>CO</v>
      </c>
      <c r="J1261">
        <f>INDEX(NoSettings!$C:$C,MATCH(EPS!$A1261,NoSettings!$A:$A,0))</f>
        <v>0</v>
      </c>
      <c r="K1261">
        <f>INDEX(GWP!$C$2:$C$13,MATCH(EPS!I1261,GWP!$B$2:$B$13,0))</f>
        <v>0</v>
      </c>
      <c r="L1261" s="4">
        <f t="shared" si="39"/>
        <v>0</v>
      </c>
    </row>
    <row r="1262" spans="1:12" hidden="1">
      <c r="A1262" t="s">
        <v>1280</v>
      </c>
      <c r="B1262" t="s">
        <v>1</v>
      </c>
      <c r="C1262" t="s">
        <v>1720</v>
      </c>
      <c r="D1262" t="s">
        <v>1707</v>
      </c>
      <c r="E1262" t="s">
        <v>1703</v>
      </c>
      <c r="F1262" t="s">
        <v>1742</v>
      </c>
      <c r="H1262" t="str">
        <f>INDEX('Vensim Variables'!$B:$B,MATCH(EPS!$B1262,'Vensim Variables'!$A:$A,0))</f>
        <v>g pollutant</v>
      </c>
      <c r="I1262" t="str">
        <f t="shared" si="38"/>
        <v>NOx</v>
      </c>
      <c r="J1262">
        <f>INDEX(NoSettings!$C:$C,MATCH(EPS!$A1262,NoSettings!$A:$A,0))</f>
        <v>0</v>
      </c>
      <c r="K1262">
        <f>INDEX(GWP!$C$2:$C$13,MATCH(EPS!I1262,GWP!$B$2:$B$13,0))</f>
        <v>0</v>
      </c>
      <c r="L1262" s="4">
        <f t="shared" si="39"/>
        <v>0</v>
      </c>
    </row>
    <row r="1263" spans="1:12" hidden="1">
      <c r="A1263" t="s">
        <v>1281</v>
      </c>
      <c r="B1263" t="s">
        <v>1</v>
      </c>
      <c r="C1263" t="s">
        <v>1720</v>
      </c>
      <c r="D1263" t="s">
        <v>1707</v>
      </c>
      <c r="E1263" t="s">
        <v>1703</v>
      </c>
      <c r="F1263" t="s">
        <v>1743</v>
      </c>
      <c r="H1263" t="str">
        <f>INDEX('Vensim Variables'!$B:$B,MATCH(EPS!$B1263,'Vensim Variables'!$A:$A,0))</f>
        <v>g pollutant</v>
      </c>
      <c r="I1263" t="str">
        <f t="shared" si="38"/>
        <v>NOx</v>
      </c>
      <c r="J1263">
        <f>INDEX(NoSettings!$C:$C,MATCH(EPS!$A1263,NoSettings!$A:$A,0))</f>
        <v>0</v>
      </c>
      <c r="K1263">
        <f>INDEX(GWP!$C$2:$C$13,MATCH(EPS!I1263,GWP!$B$2:$B$13,0))</f>
        <v>0</v>
      </c>
      <c r="L1263" s="4">
        <f t="shared" si="39"/>
        <v>0</v>
      </c>
    </row>
    <row r="1264" spans="1:12" hidden="1">
      <c r="A1264" t="s">
        <v>1282</v>
      </c>
      <c r="B1264" t="s">
        <v>1</v>
      </c>
      <c r="C1264" t="s">
        <v>1720</v>
      </c>
      <c r="D1264" t="s">
        <v>1707</v>
      </c>
      <c r="E1264" t="s">
        <v>1703</v>
      </c>
      <c r="F1264" t="s">
        <v>1744</v>
      </c>
      <c r="H1264" t="str">
        <f>INDEX('Vensim Variables'!$B:$B,MATCH(EPS!$B1264,'Vensim Variables'!$A:$A,0))</f>
        <v>g pollutant</v>
      </c>
      <c r="I1264" t="str">
        <f t="shared" si="38"/>
        <v>NOx</v>
      </c>
      <c r="J1264">
        <f>INDEX(NoSettings!$C:$C,MATCH(EPS!$A1264,NoSettings!$A:$A,0))</f>
        <v>1846360000</v>
      </c>
      <c r="K1264">
        <f>INDEX(GWP!$C$2:$C$13,MATCH(EPS!I1264,GWP!$B$2:$B$13,0))</f>
        <v>0</v>
      </c>
      <c r="L1264" s="4">
        <f t="shared" si="39"/>
        <v>0</v>
      </c>
    </row>
    <row r="1265" spans="1:12" hidden="1">
      <c r="A1265" t="s">
        <v>1283</v>
      </c>
      <c r="B1265" t="s">
        <v>1</v>
      </c>
      <c r="C1265" t="s">
        <v>1720</v>
      </c>
      <c r="D1265" t="s">
        <v>1707</v>
      </c>
      <c r="E1265" t="s">
        <v>1703</v>
      </c>
      <c r="F1265" t="s">
        <v>1745</v>
      </c>
      <c r="H1265" t="str">
        <f>INDEX('Vensim Variables'!$B:$B,MATCH(EPS!$B1265,'Vensim Variables'!$A:$A,0))</f>
        <v>g pollutant</v>
      </c>
      <c r="I1265" t="str">
        <f t="shared" si="38"/>
        <v>NOx</v>
      </c>
      <c r="J1265">
        <f>INDEX(NoSettings!$C:$C,MATCH(EPS!$A1265,NoSettings!$A:$A,0))</f>
        <v>0</v>
      </c>
      <c r="K1265">
        <f>INDEX(GWP!$C$2:$C$13,MATCH(EPS!I1265,GWP!$B$2:$B$13,0))</f>
        <v>0</v>
      </c>
      <c r="L1265" s="4">
        <f t="shared" si="39"/>
        <v>0</v>
      </c>
    </row>
    <row r="1266" spans="1:12" hidden="1">
      <c r="A1266" t="s">
        <v>1284</v>
      </c>
      <c r="B1266" t="s">
        <v>1</v>
      </c>
      <c r="C1266" t="s">
        <v>1720</v>
      </c>
      <c r="D1266" t="s">
        <v>1707</v>
      </c>
      <c r="E1266" t="s">
        <v>1703</v>
      </c>
      <c r="F1266" t="s">
        <v>1746</v>
      </c>
      <c r="H1266" t="str">
        <f>INDEX('Vensim Variables'!$B:$B,MATCH(EPS!$B1266,'Vensim Variables'!$A:$A,0))</f>
        <v>g pollutant</v>
      </c>
      <c r="I1266" t="str">
        <f t="shared" si="38"/>
        <v>NOx</v>
      </c>
      <c r="J1266">
        <f>INDEX(NoSettings!$C:$C,MATCH(EPS!$A1266,NoSettings!$A:$A,0))</f>
        <v>203298000</v>
      </c>
      <c r="K1266">
        <f>INDEX(GWP!$C$2:$C$13,MATCH(EPS!I1266,GWP!$B$2:$B$13,0))</f>
        <v>0</v>
      </c>
      <c r="L1266" s="4">
        <f t="shared" si="39"/>
        <v>0</v>
      </c>
    </row>
    <row r="1267" spans="1:12" hidden="1">
      <c r="A1267" t="s">
        <v>1285</v>
      </c>
      <c r="B1267" t="s">
        <v>1</v>
      </c>
      <c r="C1267" t="s">
        <v>1720</v>
      </c>
      <c r="D1267" t="s">
        <v>1707</v>
      </c>
      <c r="E1267" t="s">
        <v>1703</v>
      </c>
      <c r="F1267" t="s">
        <v>1747</v>
      </c>
      <c r="H1267" t="str">
        <f>INDEX('Vensim Variables'!$B:$B,MATCH(EPS!$B1267,'Vensim Variables'!$A:$A,0))</f>
        <v>g pollutant</v>
      </c>
      <c r="I1267" t="str">
        <f t="shared" si="38"/>
        <v>NOx</v>
      </c>
      <c r="J1267">
        <f>INDEX(NoSettings!$C:$C,MATCH(EPS!$A1267,NoSettings!$A:$A,0))</f>
        <v>0</v>
      </c>
      <c r="K1267">
        <f>INDEX(GWP!$C$2:$C$13,MATCH(EPS!I1267,GWP!$B$2:$B$13,0))</f>
        <v>0</v>
      </c>
      <c r="L1267" s="4">
        <f t="shared" si="39"/>
        <v>0</v>
      </c>
    </row>
    <row r="1268" spans="1:12" hidden="1">
      <c r="A1268" t="s">
        <v>1286</v>
      </c>
      <c r="B1268" t="s">
        <v>1</v>
      </c>
      <c r="C1268" t="s">
        <v>1720</v>
      </c>
      <c r="D1268" t="s">
        <v>1707</v>
      </c>
      <c r="E1268" t="s">
        <v>1703</v>
      </c>
      <c r="F1268" t="s">
        <v>1748</v>
      </c>
      <c r="H1268" t="str">
        <f>INDEX('Vensim Variables'!$B:$B,MATCH(EPS!$B1268,'Vensim Variables'!$A:$A,0))</f>
        <v>g pollutant</v>
      </c>
      <c r="I1268" t="str">
        <f t="shared" si="38"/>
        <v>NOx</v>
      </c>
      <c r="J1268">
        <f>INDEX(NoSettings!$C:$C,MATCH(EPS!$A1268,NoSettings!$A:$A,0))</f>
        <v>0</v>
      </c>
      <c r="K1268">
        <f>INDEX(GWP!$C$2:$C$13,MATCH(EPS!I1268,GWP!$B$2:$B$13,0))</f>
        <v>0</v>
      </c>
      <c r="L1268" s="4">
        <f t="shared" si="39"/>
        <v>0</v>
      </c>
    </row>
    <row r="1269" spans="1:12" hidden="1">
      <c r="A1269" t="s">
        <v>1287</v>
      </c>
      <c r="B1269" t="s">
        <v>1</v>
      </c>
      <c r="C1269" t="s">
        <v>1720</v>
      </c>
      <c r="D1269" t="s">
        <v>1707</v>
      </c>
      <c r="E1269" t="s">
        <v>1703</v>
      </c>
      <c r="F1269" t="s">
        <v>1749</v>
      </c>
      <c r="H1269" t="str">
        <f>INDEX('Vensim Variables'!$B:$B,MATCH(EPS!$B1269,'Vensim Variables'!$A:$A,0))</f>
        <v>g pollutant</v>
      </c>
      <c r="I1269" t="str">
        <f t="shared" si="38"/>
        <v>NOx</v>
      </c>
      <c r="J1269">
        <f>INDEX(NoSettings!$C:$C,MATCH(EPS!$A1269,NoSettings!$A:$A,0))</f>
        <v>0</v>
      </c>
      <c r="K1269">
        <f>INDEX(GWP!$C$2:$C$13,MATCH(EPS!I1269,GWP!$B$2:$B$13,0))</f>
        <v>0</v>
      </c>
      <c r="L1269" s="4">
        <f t="shared" si="39"/>
        <v>0</v>
      </c>
    </row>
    <row r="1270" spans="1:12" hidden="1">
      <c r="A1270" t="s">
        <v>1288</v>
      </c>
      <c r="B1270" t="s">
        <v>1</v>
      </c>
      <c r="C1270" t="s">
        <v>1720</v>
      </c>
      <c r="D1270" t="s">
        <v>1707</v>
      </c>
      <c r="E1270" t="s">
        <v>1703</v>
      </c>
      <c r="F1270" t="s">
        <v>1750</v>
      </c>
      <c r="H1270" t="str">
        <f>INDEX('Vensim Variables'!$B:$B,MATCH(EPS!$B1270,'Vensim Variables'!$A:$A,0))</f>
        <v>g pollutant</v>
      </c>
      <c r="I1270" t="str">
        <f t="shared" si="38"/>
        <v>NOx</v>
      </c>
      <c r="J1270">
        <f>INDEX(NoSettings!$C:$C,MATCH(EPS!$A1270,NoSettings!$A:$A,0))</f>
        <v>0</v>
      </c>
      <c r="K1270">
        <f>INDEX(GWP!$C$2:$C$13,MATCH(EPS!I1270,GWP!$B$2:$B$13,0))</f>
        <v>0</v>
      </c>
      <c r="L1270" s="4">
        <f t="shared" si="39"/>
        <v>0</v>
      </c>
    </row>
    <row r="1271" spans="1:12" hidden="1">
      <c r="A1271" t="s">
        <v>1289</v>
      </c>
      <c r="B1271" t="s">
        <v>1</v>
      </c>
      <c r="C1271" t="s">
        <v>1720</v>
      </c>
      <c r="D1271" t="s">
        <v>1707</v>
      </c>
      <c r="E1271" t="s">
        <v>1703</v>
      </c>
      <c r="F1271" t="s">
        <v>1751</v>
      </c>
      <c r="H1271" t="str">
        <f>INDEX('Vensim Variables'!$B:$B,MATCH(EPS!$B1271,'Vensim Variables'!$A:$A,0))</f>
        <v>g pollutant</v>
      </c>
      <c r="I1271" t="str">
        <f t="shared" si="38"/>
        <v>NOx</v>
      </c>
      <c r="J1271">
        <f>INDEX(NoSettings!$C:$C,MATCH(EPS!$A1271,NoSettings!$A:$A,0))</f>
        <v>0</v>
      </c>
      <c r="K1271">
        <f>INDEX(GWP!$C$2:$C$13,MATCH(EPS!I1271,GWP!$B$2:$B$13,0))</f>
        <v>0</v>
      </c>
      <c r="L1271" s="4">
        <f t="shared" si="39"/>
        <v>0</v>
      </c>
    </row>
    <row r="1272" spans="1:12" hidden="1">
      <c r="A1272" t="s">
        <v>1290</v>
      </c>
      <c r="B1272" t="s">
        <v>1</v>
      </c>
      <c r="C1272" t="s">
        <v>1720</v>
      </c>
      <c r="D1272" t="s">
        <v>1707</v>
      </c>
      <c r="E1272" t="s">
        <v>1704</v>
      </c>
      <c r="F1272" t="s">
        <v>1742</v>
      </c>
      <c r="H1272" t="str">
        <f>INDEX('Vensim Variables'!$B:$B,MATCH(EPS!$B1272,'Vensim Variables'!$A:$A,0))</f>
        <v>g pollutant</v>
      </c>
      <c r="I1272" t="str">
        <f t="shared" si="38"/>
        <v>NOx</v>
      </c>
      <c r="J1272">
        <f>INDEX(NoSettings!$C:$C,MATCH(EPS!$A1272,NoSettings!$A:$A,0))</f>
        <v>0</v>
      </c>
      <c r="K1272">
        <f>INDEX(GWP!$C$2:$C$13,MATCH(EPS!I1272,GWP!$B$2:$B$13,0))</f>
        <v>0</v>
      </c>
      <c r="L1272" s="4">
        <f t="shared" si="39"/>
        <v>0</v>
      </c>
    </row>
    <row r="1273" spans="1:12" hidden="1">
      <c r="A1273" t="s">
        <v>1291</v>
      </c>
      <c r="B1273" t="s">
        <v>1</v>
      </c>
      <c r="C1273" t="s">
        <v>1720</v>
      </c>
      <c r="D1273" t="s">
        <v>1707</v>
      </c>
      <c r="E1273" t="s">
        <v>1704</v>
      </c>
      <c r="F1273" t="s">
        <v>1743</v>
      </c>
      <c r="H1273" t="str">
        <f>INDEX('Vensim Variables'!$B:$B,MATCH(EPS!$B1273,'Vensim Variables'!$A:$A,0))</f>
        <v>g pollutant</v>
      </c>
      <c r="I1273" t="str">
        <f t="shared" si="38"/>
        <v>NOx</v>
      </c>
      <c r="J1273">
        <f>INDEX(NoSettings!$C:$C,MATCH(EPS!$A1273,NoSettings!$A:$A,0))</f>
        <v>0</v>
      </c>
      <c r="K1273">
        <f>INDEX(GWP!$C$2:$C$13,MATCH(EPS!I1273,GWP!$B$2:$B$13,0))</f>
        <v>0</v>
      </c>
      <c r="L1273" s="4">
        <f t="shared" si="39"/>
        <v>0</v>
      </c>
    </row>
    <row r="1274" spans="1:12" hidden="1">
      <c r="A1274" t="s">
        <v>1292</v>
      </c>
      <c r="B1274" t="s">
        <v>1</v>
      </c>
      <c r="C1274" t="s">
        <v>1720</v>
      </c>
      <c r="D1274" t="s">
        <v>1707</v>
      </c>
      <c r="E1274" t="s">
        <v>1704</v>
      </c>
      <c r="F1274" t="s">
        <v>1744</v>
      </c>
      <c r="H1274" t="str">
        <f>INDEX('Vensim Variables'!$B:$B,MATCH(EPS!$B1274,'Vensim Variables'!$A:$A,0))</f>
        <v>g pollutant</v>
      </c>
      <c r="I1274" t="str">
        <f t="shared" si="38"/>
        <v>NOx</v>
      </c>
      <c r="J1274">
        <f>INDEX(NoSettings!$C:$C,MATCH(EPS!$A1274,NoSettings!$A:$A,0))</f>
        <v>0</v>
      </c>
      <c r="K1274">
        <f>INDEX(GWP!$C$2:$C$13,MATCH(EPS!I1274,GWP!$B$2:$B$13,0))</f>
        <v>0</v>
      </c>
      <c r="L1274" s="4">
        <f t="shared" si="39"/>
        <v>0</v>
      </c>
    </row>
    <row r="1275" spans="1:12" hidden="1">
      <c r="A1275" t="s">
        <v>1293</v>
      </c>
      <c r="B1275" t="s">
        <v>1</v>
      </c>
      <c r="C1275" t="s">
        <v>1720</v>
      </c>
      <c r="D1275" t="s">
        <v>1707</v>
      </c>
      <c r="E1275" t="s">
        <v>1704</v>
      </c>
      <c r="F1275" t="s">
        <v>1745</v>
      </c>
      <c r="H1275" t="str">
        <f>INDEX('Vensim Variables'!$B:$B,MATCH(EPS!$B1275,'Vensim Variables'!$A:$A,0))</f>
        <v>g pollutant</v>
      </c>
      <c r="I1275" t="str">
        <f t="shared" si="38"/>
        <v>NOx</v>
      </c>
      <c r="J1275">
        <f>INDEX(NoSettings!$C:$C,MATCH(EPS!$A1275,NoSettings!$A:$A,0))</f>
        <v>0</v>
      </c>
      <c r="K1275">
        <f>INDEX(GWP!$C$2:$C$13,MATCH(EPS!I1275,GWP!$B$2:$B$13,0))</f>
        <v>0</v>
      </c>
      <c r="L1275" s="4">
        <f t="shared" si="39"/>
        <v>0</v>
      </c>
    </row>
    <row r="1276" spans="1:12" hidden="1">
      <c r="A1276" t="s">
        <v>1294</v>
      </c>
      <c r="B1276" t="s">
        <v>1</v>
      </c>
      <c r="C1276" t="s">
        <v>1720</v>
      </c>
      <c r="D1276" t="s">
        <v>1707</v>
      </c>
      <c r="E1276" t="s">
        <v>1704</v>
      </c>
      <c r="F1276" t="s">
        <v>1746</v>
      </c>
      <c r="H1276" t="str">
        <f>INDEX('Vensim Variables'!$B:$B,MATCH(EPS!$B1276,'Vensim Variables'!$A:$A,0))</f>
        <v>g pollutant</v>
      </c>
      <c r="I1276" t="str">
        <f t="shared" si="38"/>
        <v>NOx</v>
      </c>
      <c r="J1276">
        <f>INDEX(NoSettings!$C:$C,MATCH(EPS!$A1276,NoSettings!$A:$A,0))</f>
        <v>0</v>
      </c>
      <c r="K1276">
        <f>INDEX(GWP!$C$2:$C$13,MATCH(EPS!I1276,GWP!$B$2:$B$13,0))</f>
        <v>0</v>
      </c>
      <c r="L1276" s="4">
        <f t="shared" si="39"/>
        <v>0</v>
      </c>
    </row>
    <row r="1277" spans="1:12" hidden="1">
      <c r="A1277" t="s">
        <v>1295</v>
      </c>
      <c r="B1277" t="s">
        <v>1</v>
      </c>
      <c r="C1277" t="s">
        <v>1720</v>
      </c>
      <c r="D1277" t="s">
        <v>1707</v>
      </c>
      <c r="E1277" t="s">
        <v>1704</v>
      </c>
      <c r="F1277" t="s">
        <v>1747</v>
      </c>
      <c r="H1277" t="str">
        <f>INDEX('Vensim Variables'!$B:$B,MATCH(EPS!$B1277,'Vensim Variables'!$A:$A,0))</f>
        <v>g pollutant</v>
      </c>
      <c r="I1277" t="str">
        <f t="shared" si="38"/>
        <v>NOx</v>
      </c>
      <c r="J1277">
        <f>INDEX(NoSettings!$C:$C,MATCH(EPS!$A1277,NoSettings!$A:$A,0))</f>
        <v>0</v>
      </c>
      <c r="K1277">
        <f>INDEX(GWP!$C$2:$C$13,MATCH(EPS!I1277,GWP!$B$2:$B$13,0))</f>
        <v>0</v>
      </c>
      <c r="L1277" s="4">
        <f t="shared" si="39"/>
        <v>0</v>
      </c>
    </row>
    <row r="1278" spans="1:12" hidden="1">
      <c r="A1278" t="s">
        <v>1296</v>
      </c>
      <c r="B1278" t="s">
        <v>1</v>
      </c>
      <c r="C1278" t="s">
        <v>1720</v>
      </c>
      <c r="D1278" t="s">
        <v>1707</v>
      </c>
      <c r="E1278" t="s">
        <v>1704</v>
      </c>
      <c r="F1278" t="s">
        <v>1748</v>
      </c>
      <c r="H1278" t="str">
        <f>INDEX('Vensim Variables'!$B:$B,MATCH(EPS!$B1278,'Vensim Variables'!$A:$A,0))</f>
        <v>g pollutant</v>
      </c>
      <c r="I1278" t="str">
        <f t="shared" si="38"/>
        <v>NOx</v>
      </c>
      <c r="J1278">
        <f>INDEX(NoSettings!$C:$C,MATCH(EPS!$A1278,NoSettings!$A:$A,0))</f>
        <v>0</v>
      </c>
      <c r="K1278">
        <f>INDEX(GWP!$C$2:$C$13,MATCH(EPS!I1278,GWP!$B$2:$B$13,0))</f>
        <v>0</v>
      </c>
      <c r="L1278" s="4">
        <f t="shared" si="39"/>
        <v>0</v>
      </c>
    </row>
    <row r="1279" spans="1:12" hidden="1">
      <c r="A1279" t="s">
        <v>1297</v>
      </c>
      <c r="B1279" t="s">
        <v>1</v>
      </c>
      <c r="C1279" t="s">
        <v>1720</v>
      </c>
      <c r="D1279" t="s">
        <v>1707</v>
      </c>
      <c r="E1279" t="s">
        <v>1704</v>
      </c>
      <c r="F1279" t="s">
        <v>1749</v>
      </c>
      <c r="H1279" t="str">
        <f>INDEX('Vensim Variables'!$B:$B,MATCH(EPS!$B1279,'Vensim Variables'!$A:$A,0))</f>
        <v>g pollutant</v>
      </c>
      <c r="I1279" t="str">
        <f t="shared" si="38"/>
        <v>NOx</v>
      </c>
      <c r="J1279">
        <f>INDEX(NoSettings!$C:$C,MATCH(EPS!$A1279,NoSettings!$A:$A,0))</f>
        <v>0</v>
      </c>
      <c r="K1279">
        <f>INDEX(GWP!$C$2:$C$13,MATCH(EPS!I1279,GWP!$B$2:$B$13,0))</f>
        <v>0</v>
      </c>
      <c r="L1279" s="4">
        <f t="shared" si="39"/>
        <v>0</v>
      </c>
    </row>
    <row r="1280" spans="1:12" hidden="1">
      <c r="A1280" t="s">
        <v>1298</v>
      </c>
      <c r="B1280" t="s">
        <v>1</v>
      </c>
      <c r="C1280" t="s">
        <v>1720</v>
      </c>
      <c r="D1280" t="s">
        <v>1707</v>
      </c>
      <c r="E1280" t="s">
        <v>1704</v>
      </c>
      <c r="F1280" t="s">
        <v>1750</v>
      </c>
      <c r="H1280" t="str">
        <f>INDEX('Vensim Variables'!$B:$B,MATCH(EPS!$B1280,'Vensim Variables'!$A:$A,0))</f>
        <v>g pollutant</v>
      </c>
      <c r="I1280" t="str">
        <f t="shared" si="38"/>
        <v>NOx</v>
      </c>
      <c r="J1280">
        <f>INDEX(NoSettings!$C:$C,MATCH(EPS!$A1280,NoSettings!$A:$A,0))</f>
        <v>0</v>
      </c>
      <c r="K1280">
        <f>INDEX(GWP!$C$2:$C$13,MATCH(EPS!I1280,GWP!$B$2:$B$13,0))</f>
        <v>0</v>
      </c>
      <c r="L1280" s="4">
        <f t="shared" si="39"/>
        <v>0</v>
      </c>
    </row>
    <row r="1281" spans="1:12" hidden="1">
      <c r="A1281" t="s">
        <v>1299</v>
      </c>
      <c r="B1281" t="s">
        <v>1</v>
      </c>
      <c r="C1281" t="s">
        <v>1720</v>
      </c>
      <c r="D1281" t="s">
        <v>1707</v>
      </c>
      <c r="E1281" t="s">
        <v>1704</v>
      </c>
      <c r="F1281" t="s">
        <v>1751</v>
      </c>
      <c r="H1281" t="str">
        <f>INDEX('Vensim Variables'!$B:$B,MATCH(EPS!$B1281,'Vensim Variables'!$A:$A,0))</f>
        <v>g pollutant</v>
      </c>
      <c r="I1281" t="str">
        <f t="shared" si="38"/>
        <v>NOx</v>
      </c>
      <c r="J1281">
        <f>INDEX(NoSettings!$C:$C,MATCH(EPS!$A1281,NoSettings!$A:$A,0))</f>
        <v>0</v>
      </c>
      <c r="K1281">
        <f>INDEX(GWP!$C$2:$C$13,MATCH(EPS!I1281,GWP!$B$2:$B$13,0))</f>
        <v>0</v>
      </c>
      <c r="L1281" s="4">
        <f t="shared" si="39"/>
        <v>0</v>
      </c>
    </row>
    <row r="1282" spans="1:12" hidden="1">
      <c r="A1282" t="s">
        <v>1300</v>
      </c>
      <c r="B1282" t="s">
        <v>1</v>
      </c>
      <c r="C1282" t="s">
        <v>1720</v>
      </c>
      <c r="D1282" t="s">
        <v>1708</v>
      </c>
      <c r="E1282" t="s">
        <v>1703</v>
      </c>
      <c r="F1282" t="s">
        <v>1742</v>
      </c>
      <c r="H1282" t="str">
        <f>INDEX('Vensim Variables'!$B:$B,MATCH(EPS!$B1282,'Vensim Variables'!$A:$A,0))</f>
        <v>g pollutant</v>
      </c>
      <c r="I1282" t="str">
        <f t="shared" si="38"/>
        <v>PM10</v>
      </c>
      <c r="J1282">
        <f>INDEX(NoSettings!$C:$C,MATCH(EPS!$A1282,NoSettings!$A:$A,0))</f>
        <v>0</v>
      </c>
      <c r="K1282">
        <f>INDEX(GWP!$C$2:$C$13,MATCH(EPS!I1282,GWP!$B$2:$B$13,0))</f>
        <v>0</v>
      </c>
      <c r="L1282" s="4">
        <f t="shared" si="39"/>
        <v>0</v>
      </c>
    </row>
    <row r="1283" spans="1:12" hidden="1">
      <c r="A1283" t="s">
        <v>1301</v>
      </c>
      <c r="B1283" t="s">
        <v>1</v>
      </c>
      <c r="C1283" t="s">
        <v>1720</v>
      </c>
      <c r="D1283" t="s">
        <v>1708</v>
      </c>
      <c r="E1283" t="s">
        <v>1703</v>
      </c>
      <c r="F1283" t="s">
        <v>1743</v>
      </c>
      <c r="H1283" t="str">
        <f>INDEX('Vensim Variables'!$B:$B,MATCH(EPS!$B1283,'Vensim Variables'!$A:$A,0))</f>
        <v>g pollutant</v>
      </c>
      <c r="I1283" t="str">
        <f t="shared" ref="I1283:I1346" si="40">IF(OR(C1283="CO2",C1283="CH4",C1283="N2O",C1283="F gases",C1283="VOC",C1283="CO",C1283="NOx",C1283="PM10",C1283="PM25",C1283="SOx",C1283="BC",C1283="OC"),C1283,IF(OR(D1283="CO2",D1283="CH4",D1283="N2O",D1283="F gases",D1283="VOC",D1283="CO",D1283="NOx",D1283="PM10",D1283="PM25",D1283="SOx",D1283="BC",D1283="OC"),D1283,IF(OR(E1283="CO2",E1283="CH4",E1283="N2O",E1283="F gases",E1283="VOC",E1283="CO",E1283="NOx",E1283="PM10",E1283="PM25",E1283="SOx",E1283="BC",E1283="OC"),E1283,"NA")))</f>
        <v>PM10</v>
      </c>
      <c r="J1283">
        <f>INDEX(NoSettings!$C:$C,MATCH(EPS!$A1283,NoSettings!$A:$A,0))</f>
        <v>0</v>
      </c>
      <c r="K1283">
        <f>INDEX(GWP!$C$2:$C$13,MATCH(EPS!I1283,GWP!$B$2:$B$13,0))</f>
        <v>0</v>
      </c>
      <c r="L1283" s="4">
        <f t="shared" ref="L1283:L1346" si="41">IF(H1283="g pollutant",K1283*J1283/10^12,IF(H1283="MMTCO2e",J1283,IF(H1283="MWh",J1283,0)))</f>
        <v>0</v>
      </c>
    </row>
    <row r="1284" spans="1:12" hidden="1">
      <c r="A1284" t="s">
        <v>1302</v>
      </c>
      <c r="B1284" t="s">
        <v>1</v>
      </c>
      <c r="C1284" t="s">
        <v>1720</v>
      </c>
      <c r="D1284" t="s">
        <v>1708</v>
      </c>
      <c r="E1284" t="s">
        <v>1703</v>
      </c>
      <c r="F1284" t="s">
        <v>1744</v>
      </c>
      <c r="H1284" t="str">
        <f>INDEX('Vensim Variables'!$B:$B,MATCH(EPS!$B1284,'Vensim Variables'!$A:$A,0))</f>
        <v>g pollutant</v>
      </c>
      <c r="I1284" t="str">
        <f t="shared" si="40"/>
        <v>PM10</v>
      </c>
      <c r="J1284">
        <f>INDEX(NoSettings!$C:$C,MATCH(EPS!$A1284,NoSettings!$A:$A,0))</f>
        <v>359996000</v>
      </c>
      <c r="K1284">
        <f>INDEX(GWP!$C$2:$C$13,MATCH(EPS!I1284,GWP!$B$2:$B$13,0))</f>
        <v>0</v>
      </c>
      <c r="L1284" s="4">
        <f t="shared" si="41"/>
        <v>0</v>
      </c>
    </row>
    <row r="1285" spans="1:12" hidden="1">
      <c r="A1285" t="s">
        <v>1303</v>
      </c>
      <c r="B1285" t="s">
        <v>1</v>
      </c>
      <c r="C1285" t="s">
        <v>1720</v>
      </c>
      <c r="D1285" t="s">
        <v>1708</v>
      </c>
      <c r="E1285" t="s">
        <v>1703</v>
      </c>
      <c r="F1285" t="s">
        <v>1745</v>
      </c>
      <c r="H1285" t="str">
        <f>INDEX('Vensim Variables'!$B:$B,MATCH(EPS!$B1285,'Vensim Variables'!$A:$A,0))</f>
        <v>g pollutant</v>
      </c>
      <c r="I1285" t="str">
        <f t="shared" si="40"/>
        <v>PM10</v>
      </c>
      <c r="J1285">
        <f>INDEX(NoSettings!$C:$C,MATCH(EPS!$A1285,NoSettings!$A:$A,0))</f>
        <v>0</v>
      </c>
      <c r="K1285">
        <f>INDEX(GWP!$C$2:$C$13,MATCH(EPS!I1285,GWP!$B$2:$B$13,0))</f>
        <v>0</v>
      </c>
      <c r="L1285" s="4">
        <f t="shared" si="41"/>
        <v>0</v>
      </c>
    </row>
    <row r="1286" spans="1:12" hidden="1">
      <c r="A1286" t="s">
        <v>1304</v>
      </c>
      <c r="B1286" t="s">
        <v>1</v>
      </c>
      <c r="C1286" t="s">
        <v>1720</v>
      </c>
      <c r="D1286" t="s">
        <v>1708</v>
      </c>
      <c r="E1286" t="s">
        <v>1703</v>
      </c>
      <c r="F1286" t="s">
        <v>1746</v>
      </c>
      <c r="H1286" t="str">
        <f>INDEX('Vensim Variables'!$B:$B,MATCH(EPS!$B1286,'Vensim Variables'!$A:$A,0))</f>
        <v>g pollutant</v>
      </c>
      <c r="I1286" t="str">
        <f t="shared" si="40"/>
        <v>PM10</v>
      </c>
      <c r="J1286">
        <f>INDEX(NoSettings!$C:$C,MATCH(EPS!$A1286,NoSettings!$A:$A,0))</f>
        <v>39639800</v>
      </c>
      <c r="K1286">
        <f>INDEX(GWP!$C$2:$C$13,MATCH(EPS!I1286,GWP!$B$2:$B$13,0))</f>
        <v>0</v>
      </c>
      <c r="L1286" s="4">
        <f t="shared" si="41"/>
        <v>0</v>
      </c>
    </row>
    <row r="1287" spans="1:12" hidden="1">
      <c r="A1287" t="s">
        <v>1305</v>
      </c>
      <c r="B1287" t="s">
        <v>1</v>
      </c>
      <c r="C1287" t="s">
        <v>1720</v>
      </c>
      <c r="D1287" t="s">
        <v>1708</v>
      </c>
      <c r="E1287" t="s">
        <v>1703</v>
      </c>
      <c r="F1287" t="s">
        <v>1747</v>
      </c>
      <c r="H1287" t="str">
        <f>INDEX('Vensim Variables'!$B:$B,MATCH(EPS!$B1287,'Vensim Variables'!$A:$A,0))</f>
        <v>g pollutant</v>
      </c>
      <c r="I1287" t="str">
        <f t="shared" si="40"/>
        <v>PM10</v>
      </c>
      <c r="J1287">
        <f>INDEX(NoSettings!$C:$C,MATCH(EPS!$A1287,NoSettings!$A:$A,0))</f>
        <v>0</v>
      </c>
      <c r="K1287">
        <f>INDEX(GWP!$C$2:$C$13,MATCH(EPS!I1287,GWP!$B$2:$B$13,0))</f>
        <v>0</v>
      </c>
      <c r="L1287" s="4">
        <f t="shared" si="41"/>
        <v>0</v>
      </c>
    </row>
    <row r="1288" spans="1:12" hidden="1">
      <c r="A1288" t="s">
        <v>1306</v>
      </c>
      <c r="B1288" t="s">
        <v>1</v>
      </c>
      <c r="C1288" t="s">
        <v>1720</v>
      </c>
      <c r="D1288" t="s">
        <v>1708</v>
      </c>
      <c r="E1288" t="s">
        <v>1703</v>
      </c>
      <c r="F1288" t="s">
        <v>1748</v>
      </c>
      <c r="H1288" t="str">
        <f>INDEX('Vensim Variables'!$B:$B,MATCH(EPS!$B1288,'Vensim Variables'!$A:$A,0))</f>
        <v>g pollutant</v>
      </c>
      <c r="I1288" t="str">
        <f t="shared" si="40"/>
        <v>PM10</v>
      </c>
      <c r="J1288">
        <f>INDEX(NoSettings!$C:$C,MATCH(EPS!$A1288,NoSettings!$A:$A,0))</f>
        <v>0</v>
      </c>
      <c r="K1288">
        <f>INDEX(GWP!$C$2:$C$13,MATCH(EPS!I1288,GWP!$B$2:$B$13,0))</f>
        <v>0</v>
      </c>
      <c r="L1288" s="4">
        <f t="shared" si="41"/>
        <v>0</v>
      </c>
    </row>
    <row r="1289" spans="1:12" hidden="1">
      <c r="A1289" t="s">
        <v>1307</v>
      </c>
      <c r="B1289" t="s">
        <v>1</v>
      </c>
      <c r="C1289" t="s">
        <v>1720</v>
      </c>
      <c r="D1289" t="s">
        <v>1708</v>
      </c>
      <c r="E1289" t="s">
        <v>1703</v>
      </c>
      <c r="F1289" t="s">
        <v>1749</v>
      </c>
      <c r="H1289" t="str">
        <f>INDEX('Vensim Variables'!$B:$B,MATCH(EPS!$B1289,'Vensim Variables'!$A:$A,0))</f>
        <v>g pollutant</v>
      </c>
      <c r="I1289" t="str">
        <f t="shared" si="40"/>
        <v>PM10</v>
      </c>
      <c r="J1289">
        <f>INDEX(NoSettings!$C:$C,MATCH(EPS!$A1289,NoSettings!$A:$A,0))</f>
        <v>0</v>
      </c>
      <c r="K1289">
        <f>INDEX(GWP!$C$2:$C$13,MATCH(EPS!I1289,GWP!$B$2:$B$13,0))</f>
        <v>0</v>
      </c>
      <c r="L1289" s="4">
        <f t="shared" si="41"/>
        <v>0</v>
      </c>
    </row>
    <row r="1290" spans="1:12" hidden="1">
      <c r="A1290" t="s">
        <v>1308</v>
      </c>
      <c r="B1290" t="s">
        <v>1</v>
      </c>
      <c r="C1290" t="s">
        <v>1720</v>
      </c>
      <c r="D1290" t="s">
        <v>1708</v>
      </c>
      <c r="E1290" t="s">
        <v>1703</v>
      </c>
      <c r="F1290" t="s">
        <v>1750</v>
      </c>
      <c r="H1290" t="str">
        <f>INDEX('Vensim Variables'!$B:$B,MATCH(EPS!$B1290,'Vensim Variables'!$A:$A,0))</f>
        <v>g pollutant</v>
      </c>
      <c r="I1290" t="str">
        <f t="shared" si="40"/>
        <v>PM10</v>
      </c>
      <c r="J1290">
        <f>INDEX(NoSettings!$C:$C,MATCH(EPS!$A1290,NoSettings!$A:$A,0))</f>
        <v>0</v>
      </c>
      <c r="K1290">
        <f>INDEX(GWP!$C$2:$C$13,MATCH(EPS!I1290,GWP!$B$2:$B$13,0))</f>
        <v>0</v>
      </c>
      <c r="L1290" s="4">
        <f t="shared" si="41"/>
        <v>0</v>
      </c>
    </row>
    <row r="1291" spans="1:12" hidden="1">
      <c r="A1291" t="s">
        <v>1309</v>
      </c>
      <c r="B1291" t="s">
        <v>1</v>
      </c>
      <c r="C1291" t="s">
        <v>1720</v>
      </c>
      <c r="D1291" t="s">
        <v>1708</v>
      </c>
      <c r="E1291" t="s">
        <v>1703</v>
      </c>
      <c r="F1291" t="s">
        <v>1751</v>
      </c>
      <c r="H1291" t="str">
        <f>INDEX('Vensim Variables'!$B:$B,MATCH(EPS!$B1291,'Vensim Variables'!$A:$A,0))</f>
        <v>g pollutant</v>
      </c>
      <c r="I1291" t="str">
        <f t="shared" si="40"/>
        <v>PM10</v>
      </c>
      <c r="J1291">
        <f>INDEX(NoSettings!$C:$C,MATCH(EPS!$A1291,NoSettings!$A:$A,0))</f>
        <v>0</v>
      </c>
      <c r="K1291">
        <f>INDEX(GWP!$C$2:$C$13,MATCH(EPS!I1291,GWP!$B$2:$B$13,0))</f>
        <v>0</v>
      </c>
      <c r="L1291" s="4">
        <f t="shared" si="41"/>
        <v>0</v>
      </c>
    </row>
    <row r="1292" spans="1:12" hidden="1">
      <c r="A1292" t="s">
        <v>1310</v>
      </c>
      <c r="B1292" t="s">
        <v>1</v>
      </c>
      <c r="C1292" t="s">
        <v>1720</v>
      </c>
      <c r="D1292" t="s">
        <v>1708</v>
      </c>
      <c r="E1292" t="s">
        <v>1704</v>
      </c>
      <c r="F1292" t="s">
        <v>1742</v>
      </c>
      <c r="H1292" t="str">
        <f>INDEX('Vensim Variables'!$B:$B,MATCH(EPS!$B1292,'Vensim Variables'!$A:$A,0))</f>
        <v>g pollutant</v>
      </c>
      <c r="I1292" t="str">
        <f t="shared" si="40"/>
        <v>PM10</v>
      </c>
      <c r="J1292">
        <f>INDEX(NoSettings!$C:$C,MATCH(EPS!$A1292,NoSettings!$A:$A,0))</f>
        <v>0</v>
      </c>
      <c r="K1292">
        <f>INDEX(GWP!$C$2:$C$13,MATCH(EPS!I1292,GWP!$B$2:$B$13,0))</f>
        <v>0</v>
      </c>
      <c r="L1292" s="4">
        <f t="shared" si="41"/>
        <v>0</v>
      </c>
    </row>
    <row r="1293" spans="1:12" hidden="1">
      <c r="A1293" t="s">
        <v>1311</v>
      </c>
      <c r="B1293" t="s">
        <v>1</v>
      </c>
      <c r="C1293" t="s">
        <v>1720</v>
      </c>
      <c r="D1293" t="s">
        <v>1708</v>
      </c>
      <c r="E1293" t="s">
        <v>1704</v>
      </c>
      <c r="F1293" t="s">
        <v>1743</v>
      </c>
      <c r="H1293" t="str">
        <f>INDEX('Vensim Variables'!$B:$B,MATCH(EPS!$B1293,'Vensim Variables'!$A:$A,0))</f>
        <v>g pollutant</v>
      </c>
      <c r="I1293" t="str">
        <f t="shared" si="40"/>
        <v>PM10</v>
      </c>
      <c r="J1293">
        <f>INDEX(NoSettings!$C:$C,MATCH(EPS!$A1293,NoSettings!$A:$A,0))</f>
        <v>0</v>
      </c>
      <c r="K1293">
        <f>INDEX(GWP!$C$2:$C$13,MATCH(EPS!I1293,GWP!$B$2:$B$13,0))</f>
        <v>0</v>
      </c>
      <c r="L1293" s="4">
        <f t="shared" si="41"/>
        <v>0</v>
      </c>
    </row>
    <row r="1294" spans="1:12" hidden="1">
      <c r="A1294" t="s">
        <v>1312</v>
      </c>
      <c r="B1294" t="s">
        <v>1</v>
      </c>
      <c r="C1294" t="s">
        <v>1720</v>
      </c>
      <c r="D1294" t="s">
        <v>1708</v>
      </c>
      <c r="E1294" t="s">
        <v>1704</v>
      </c>
      <c r="F1294" t="s">
        <v>1744</v>
      </c>
      <c r="H1294" t="str">
        <f>INDEX('Vensim Variables'!$B:$B,MATCH(EPS!$B1294,'Vensim Variables'!$A:$A,0))</f>
        <v>g pollutant</v>
      </c>
      <c r="I1294" t="str">
        <f t="shared" si="40"/>
        <v>PM10</v>
      </c>
      <c r="J1294">
        <f>INDEX(NoSettings!$C:$C,MATCH(EPS!$A1294,NoSettings!$A:$A,0))</f>
        <v>0</v>
      </c>
      <c r="K1294">
        <f>INDEX(GWP!$C$2:$C$13,MATCH(EPS!I1294,GWP!$B$2:$B$13,0))</f>
        <v>0</v>
      </c>
      <c r="L1294" s="4">
        <f t="shared" si="41"/>
        <v>0</v>
      </c>
    </row>
    <row r="1295" spans="1:12" hidden="1">
      <c r="A1295" t="s">
        <v>1313</v>
      </c>
      <c r="B1295" t="s">
        <v>1</v>
      </c>
      <c r="C1295" t="s">
        <v>1720</v>
      </c>
      <c r="D1295" t="s">
        <v>1708</v>
      </c>
      <c r="E1295" t="s">
        <v>1704</v>
      </c>
      <c r="F1295" t="s">
        <v>1745</v>
      </c>
      <c r="H1295" t="str">
        <f>INDEX('Vensim Variables'!$B:$B,MATCH(EPS!$B1295,'Vensim Variables'!$A:$A,0))</f>
        <v>g pollutant</v>
      </c>
      <c r="I1295" t="str">
        <f t="shared" si="40"/>
        <v>PM10</v>
      </c>
      <c r="J1295">
        <f>INDEX(NoSettings!$C:$C,MATCH(EPS!$A1295,NoSettings!$A:$A,0))</f>
        <v>0</v>
      </c>
      <c r="K1295">
        <f>INDEX(GWP!$C$2:$C$13,MATCH(EPS!I1295,GWP!$B$2:$B$13,0))</f>
        <v>0</v>
      </c>
      <c r="L1295" s="4">
        <f t="shared" si="41"/>
        <v>0</v>
      </c>
    </row>
    <row r="1296" spans="1:12" hidden="1">
      <c r="A1296" t="s">
        <v>1314</v>
      </c>
      <c r="B1296" t="s">
        <v>1</v>
      </c>
      <c r="C1296" t="s">
        <v>1720</v>
      </c>
      <c r="D1296" t="s">
        <v>1708</v>
      </c>
      <c r="E1296" t="s">
        <v>1704</v>
      </c>
      <c r="F1296" t="s">
        <v>1746</v>
      </c>
      <c r="H1296" t="str">
        <f>INDEX('Vensim Variables'!$B:$B,MATCH(EPS!$B1296,'Vensim Variables'!$A:$A,0))</f>
        <v>g pollutant</v>
      </c>
      <c r="I1296" t="str">
        <f t="shared" si="40"/>
        <v>PM10</v>
      </c>
      <c r="J1296">
        <f>INDEX(NoSettings!$C:$C,MATCH(EPS!$A1296,NoSettings!$A:$A,0))</f>
        <v>0</v>
      </c>
      <c r="K1296">
        <f>INDEX(GWP!$C$2:$C$13,MATCH(EPS!I1296,GWP!$B$2:$B$13,0))</f>
        <v>0</v>
      </c>
      <c r="L1296" s="4">
        <f t="shared" si="41"/>
        <v>0</v>
      </c>
    </row>
    <row r="1297" spans="1:12" hidden="1">
      <c r="A1297" t="s">
        <v>1315</v>
      </c>
      <c r="B1297" t="s">
        <v>1</v>
      </c>
      <c r="C1297" t="s">
        <v>1720</v>
      </c>
      <c r="D1297" t="s">
        <v>1708</v>
      </c>
      <c r="E1297" t="s">
        <v>1704</v>
      </c>
      <c r="F1297" t="s">
        <v>1747</v>
      </c>
      <c r="H1297" t="str">
        <f>INDEX('Vensim Variables'!$B:$B,MATCH(EPS!$B1297,'Vensim Variables'!$A:$A,0))</f>
        <v>g pollutant</v>
      </c>
      <c r="I1297" t="str">
        <f t="shared" si="40"/>
        <v>PM10</v>
      </c>
      <c r="J1297">
        <f>INDEX(NoSettings!$C:$C,MATCH(EPS!$A1297,NoSettings!$A:$A,0))</f>
        <v>0</v>
      </c>
      <c r="K1297">
        <f>INDEX(GWP!$C$2:$C$13,MATCH(EPS!I1297,GWP!$B$2:$B$13,0))</f>
        <v>0</v>
      </c>
      <c r="L1297" s="4">
        <f t="shared" si="41"/>
        <v>0</v>
      </c>
    </row>
    <row r="1298" spans="1:12" hidden="1">
      <c r="A1298" t="s">
        <v>1316</v>
      </c>
      <c r="B1298" t="s">
        <v>1</v>
      </c>
      <c r="C1298" t="s">
        <v>1720</v>
      </c>
      <c r="D1298" t="s">
        <v>1708</v>
      </c>
      <c r="E1298" t="s">
        <v>1704</v>
      </c>
      <c r="F1298" t="s">
        <v>1748</v>
      </c>
      <c r="H1298" t="str">
        <f>INDEX('Vensim Variables'!$B:$B,MATCH(EPS!$B1298,'Vensim Variables'!$A:$A,0))</f>
        <v>g pollutant</v>
      </c>
      <c r="I1298" t="str">
        <f t="shared" si="40"/>
        <v>PM10</v>
      </c>
      <c r="J1298">
        <f>INDEX(NoSettings!$C:$C,MATCH(EPS!$A1298,NoSettings!$A:$A,0))</f>
        <v>0</v>
      </c>
      <c r="K1298">
        <f>INDEX(GWP!$C$2:$C$13,MATCH(EPS!I1298,GWP!$B$2:$B$13,0))</f>
        <v>0</v>
      </c>
      <c r="L1298" s="4">
        <f t="shared" si="41"/>
        <v>0</v>
      </c>
    </row>
    <row r="1299" spans="1:12" hidden="1">
      <c r="A1299" t="s">
        <v>1317</v>
      </c>
      <c r="B1299" t="s">
        <v>1</v>
      </c>
      <c r="C1299" t="s">
        <v>1720</v>
      </c>
      <c r="D1299" t="s">
        <v>1708</v>
      </c>
      <c r="E1299" t="s">
        <v>1704</v>
      </c>
      <c r="F1299" t="s">
        <v>1749</v>
      </c>
      <c r="H1299" t="str">
        <f>INDEX('Vensim Variables'!$B:$B,MATCH(EPS!$B1299,'Vensim Variables'!$A:$A,0))</f>
        <v>g pollutant</v>
      </c>
      <c r="I1299" t="str">
        <f t="shared" si="40"/>
        <v>PM10</v>
      </c>
      <c r="J1299">
        <f>INDEX(NoSettings!$C:$C,MATCH(EPS!$A1299,NoSettings!$A:$A,0))</f>
        <v>0</v>
      </c>
      <c r="K1299">
        <f>INDEX(GWP!$C$2:$C$13,MATCH(EPS!I1299,GWP!$B$2:$B$13,0))</f>
        <v>0</v>
      </c>
      <c r="L1299" s="4">
        <f t="shared" si="41"/>
        <v>0</v>
      </c>
    </row>
    <row r="1300" spans="1:12" hidden="1">
      <c r="A1300" t="s">
        <v>1318</v>
      </c>
      <c r="B1300" t="s">
        <v>1</v>
      </c>
      <c r="C1300" t="s">
        <v>1720</v>
      </c>
      <c r="D1300" t="s">
        <v>1708</v>
      </c>
      <c r="E1300" t="s">
        <v>1704</v>
      </c>
      <c r="F1300" t="s">
        <v>1750</v>
      </c>
      <c r="H1300" t="str">
        <f>INDEX('Vensim Variables'!$B:$B,MATCH(EPS!$B1300,'Vensim Variables'!$A:$A,0))</f>
        <v>g pollutant</v>
      </c>
      <c r="I1300" t="str">
        <f t="shared" si="40"/>
        <v>PM10</v>
      </c>
      <c r="J1300">
        <f>INDEX(NoSettings!$C:$C,MATCH(EPS!$A1300,NoSettings!$A:$A,0))</f>
        <v>0</v>
      </c>
      <c r="K1300">
        <f>INDEX(GWP!$C$2:$C$13,MATCH(EPS!I1300,GWP!$B$2:$B$13,0))</f>
        <v>0</v>
      </c>
      <c r="L1300" s="4">
        <f t="shared" si="41"/>
        <v>0</v>
      </c>
    </row>
    <row r="1301" spans="1:12" hidden="1">
      <c r="A1301" t="s">
        <v>1319</v>
      </c>
      <c r="B1301" t="s">
        <v>1</v>
      </c>
      <c r="C1301" t="s">
        <v>1720</v>
      </c>
      <c r="D1301" t="s">
        <v>1708</v>
      </c>
      <c r="E1301" t="s">
        <v>1704</v>
      </c>
      <c r="F1301" t="s">
        <v>1751</v>
      </c>
      <c r="H1301" t="str">
        <f>INDEX('Vensim Variables'!$B:$B,MATCH(EPS!$B1301,'Vensim Variables'!$A:$A,0))</f>
        <v>g pollutant</v>
      </c>
      <c r="I1301" t="str">
        <f t="shared" si="40"/>
        <v>PM10</v>
      </c>
      <c r="J1301">
        <f>INDEX(NoSettings!$C:$C,MATCH(EPS!$A1301,NoSettings!$A:$A,0))</f>
        <v>0</v>
      </c>
      <c r="K1301">
        <f>INDEX(GWP!$C$2:$C$13,MATCH(EPS!I1301,GWP!$B$2:$B$13,0))</f>
        <v>0</v>
      </c>
      <c r="L1301" s="4">
        <f t="shared" si="41"/>
        <v>0</v>
      </c>
    </row>
    <row r="1302" spans="1:12" hidden="1">
      <c r="A1302" t="s">
        <v>1320</v>
      </c>
      <c r="B1302" t="s">
        <v>1</v>
      </c>
      <c r="C1302" t="s">
        <v>1720</v>
      </c>
      <c r="D1302" t="s">
        <v>1709</v>
      </c>
      <c r="E1302" t="s">
        <v>1703</v>
      </c>
      <c r="F1302" t="s">
        <v>1742</v>
      </c>
      <c r="H1302" t="str">
        <f>INDEX('Vensim Variables'!$B:$B,MATCH(EPS!$B1302,'Vensim Variables'!$A:$A,0))</f>
        <v>g pollutant</v>
      </c>
      <c r="I1302" t="str">
        <f t="shared" si="40"/>
        <v>PM25</v>
      </c>
      <c r="J1302">
        <f>INDEX(NoSettings!$C:$C,MATCH(EPS!$A1302,NoSettings!$A:$A,0))</f>
        <v>0</v>
      </c>
      <c r="K1302">
        <f>INDEX(GWP!$C$2:$C$13,MATCH(EPS!I1302,GWP!$B$2:$B$13,0))</f>
        <v>0</v>
      </c>
      <c r="L1302" s="4">
        <f t="shared" si="41"/>
        <v>0</v>
      </c>
    </row>
    <row r="1303" spans="1:12" hidden="1">
      <c r="A1303" t="s">
        <v>1321</v>
      </c>
      <c r="B1303" t="s">
        <v>1</v>
      </c>
      <c r="C1303" t="s">
        <v>1720</v>
      </c>
      <c r="D1303" t="s">
        <v>1709</v>
      </c>
      <c r="E1303" t="s">
        <v>1703</v>
      </c>
      <c r="F1303" t="s">
        <v>1743</v>
      </c>
      <c r="H1303" t="str">
        <f>INDEX('Vensim Variables'!$B:$B,MATCH(EPS!$B1303,'Vensim Variables'!$A:$A,0))</f>
        <v>g pollutant</v>
      </c>
      <c r="I1303" t="str">
        <f t="shared" si="40"/>
        <v>PM25</v>
      </c>
      <c r="J1303">
        <f>INDEX(NoSettings!$C:$C,MATCH(EPS!$A1303,NoSettings!$A:$A,0))</f>
        <v>0</v>
      </c>
      <c r="K1303">
        <f>INDEX(GWP!$C$2:$C$13,MATCH(EPS!I1303,GWP!$B$2:$B$13,0))</f>
        <v>0</v>
      </c>
      <c r="L1303" s="4">
        <f t="shared" si="41"/>
        <v>0</v>
      </c>
    </row>
    <row r="1304" spans="1:12" hidden="1">
      <c r="A1304" t="s">
        <v>1322</v>
      </c>
      <c r="B1304" t="s">
        <v>1</v>
      </c>
      <c r="C1304" t="s">
        <v>1720</v>
      </c>
      <c r="D1304" t="s">
        <v>1709</v>
      </c>
      <c r="E1304" t="s">
        <v>1703</v>
      </c>
      <c r="F1304" t="s">
        <v>1744</v>
      </c>
      <c r="H1304" t="str">
        <f>INDEX('Vensim Variables'!$B:$B,MATCH(EPS!$B1304,'Vensim Variables'!$A:$A,0))</f>
        <v>g pollutant</v>
      </c>
      <c r="I1304" t="str">
        <f t="shared" si="40"/>
        <v>PM25</v>
      </c>
      <c r="J1304">
        <f>INDEX(NoSettings!$C:$C,MATCH(EPS!$A1304,NoSettings!$A:$A,0))</f>
        <v>144339000</v>
      </c>
      <c r="K1304">
        <f>INDEX(GWP!$C$2:$C$13,MATCH(EPS!I1304,GWP!$B$2:$B$13,0))</f>
        <v>0</v>
      </c>
      <c r="L1304" s="4">
        <f t="shared" si="41"/>
        <v>0</v>
      </c>
    </row>
    <row r="1305" spans="1:12" hidden="1">
      <c r="A1305" t="s">
        <v>1323</v>
      </c>
      <c r="B1305" t="s">
        <v>1</v>
      </c>
      <c r="C1305" t="s">
        <v>1720</v>
      </c>
      <c r="D1305" t="s">
        <v>1709</v>
      </c>
      <c r="E1305" t="s">
        <v>1703</v>
      </c>
      <c r="F1305" t="s">
        <v>1745</v>
      </c>
      <c r="H1305" t="str">
        <f>INDEX('Vensim Variables'!$B:$B,MATCH(EPS!$B1305,'Vensim Variables'!$A:$A,0))</f>
        <v>g pollutant</v>
      </c>
      <c r="I1305" t="str">
        <f t="shared" si="40"/>
        <v>PM25</v>
      </c>
      <c r="J1305">
        <f>INDEX(NoSettings!$C:$C,MATCH(EPS!$A1305,NoSettings!$A:$A,0))</f>
        <v>0</v>
      </c>
      <c r="K1305">
        <f>INDEX(GWP!$C$2:$C$13,MATCH(EPS!I1305,GWP!$B$2:$B$13,0))</f>
        <v>0</v>
      </c>
      <c r="L1305" s="4">
        <f t="shared" si="41"/>
        <v>0</v>
      </c>
    </row>
    <row r="1306" spans="1:12" hidden="1">
      <c r="A1306" t="s">
        <v>1324</v>
      </c>
      <c r="B1306" t="s">
        <v>1</v>
      </c>
      <c r="C1306" t="s">
        <v>1720</v>
      </c>
      <c r="D1306" t="s">
        <v>1709</v>
      </c>
      <c r="E1306" t="s">
        <v>1703</v>
      </c>
      <c r="F1306" t="s">
        <v>1746</v>
      </c>
      <c r="H1306" t="str">
        <f>INDEX('Vensim Variables'!$B:$B,MATCH(EPS!$B1306,'Vensim Variables'!$A:$A,0))</f>
        <v>g pollutant</v>
      </c>
      <c r="I1306" t="str">
        <f t="shared" si="40"/>
        <v>PM25</v>
      </c>
      <c r="J1306">
        <f>INDEX(NoSettings!$C:$C,MATCH(EPS!$A1306,NoSettings!$A:$A,0))</f>
        <v>15886600</v>
      </c>
      <c r="K1306">
        <f>INDEX(GWP!$C$2:$C$13,MATCH(EPS!I1306,GWP!$B$2:$B$13,0))</f>
        <v>0</v>
      </c>
      <c r="L1306" s="4">
        <f t="shared" si="41"/>
        <v>0</v>
      </c>
    </row>
    <row r="1307" spans="1:12" hidden="1">
      <c r="A1307" t="s">
        <v>1325</v>
      </c>
      <c r="B1307" t="s">
        <v>1</v>
      </c>
      <c r="C1307" t="s">
        <v>1720</v>
      </c>
      <c r="D1307" t="s">
        <v>1709</v>
      </c>
      <c r="E1307" t="s">
        <v>1703</v>
      </c>
      <c r="F1307" t="s">
        <v>1747</v>
      </c>
      <c r="H1307" t="str">
        <f>INDEX('Vensim Variables'!$B:$B,MATCH(EPS!$B1307,'Vensim Variables'!$A:$A,0))</f>
        <v>g pollutant</v>
      </c>
      <c r="I1307" t="str">
        <f t="shared" si="40"/>
        <v>PM25</v>
      </c>
      <c r="J1307">
        <f>INDEX(NoSettings!$C:$C,MATCH(EPS!$A1307,NoSettings!$A:$A,0))</f>
        <v>0</v>
      </c>
      <c r="K1307">
        <f>INDEX(GWP!$C$2:$C$13,MATCH(EPS!I1307,GWP!$B$2:$B$13,0))</f>
        <v>0</v>
      </c>
      <c r="L1307" s="4">
        <f t="shared" si="41"/>
        <v>0</v>
      </c>
    </row>
    <row r="1308" spans="1:12" hidden="1">
      <c r="A1308" t="s">
        <v>1326</v>
      </c>
      <c r="B1308" t="s">
        <v>1</v>
      </c>
      <c r="C1308" t="s">
        <v>1720</v>
      </c>
      <c r="D1308" t="s">
        <v>1709</v>
      </c>
      <c r="E1308" t="s">
        <v>1703</v>
      </c>
      <c r="F1308" t="s">
        <v>1748</v>
      </c>
      <c r="H1308" t="str">
        <f>INDEX('Vensim Variables'!$B:$B,MATCH(EPS!$B1308,'Vensim Variables'!$A:$A,0))</f>
        <v>g pollutant</v>
      </c>
      <c r="I1308" t="str">
        <f t="shared" si="40"/>
        <v>PM25</v>
      </c>
      <c r="J1308">
        <f>INDEX(NoSettings!$C:$C,MATCH(EPS!$A1308,NoSettings!$A:$A,0))</f>
        <v>0</v>
      </c>
      <c r="K1308">
        <f>INDEX(GWP!$C$2:$C$13,MATCH(EPS!I1308,GWP!$B$2:$B$13,0))</f>
        <v>0</v>
      </c>
      <c r="L1308" s="4">
        <f t="shared" si="41"/>
        <v>0</v>
      </c>
    </row>
    <row r="1309" spans="1:12" hidden="1">
      <c r="A1309" t="s">
        <v>1327</v>
      </c>
      <c r="B1309" t="s">
        <v>1</v>
      </c>
      <c r="C1309" t="s">
        <v>1720</v>
      </c>
      <c r="D1309" t="s">
        <v>1709</v>
      </c>
      <c r="E1309" t="s">
        <v>1703</v>
      </c>
      <c r="F1309" t="s">
        <v>1749</v>
      </c>
      <c r="H1309" t="str">
        <f>INDEX('Vensim Variables'!$B:$B,MATCH(EPS!$B1309,'Vensim Variables'!$A:$A,0))</f>
        <v>g pollutant</v>
      </c>
      <c r="I1309" t="str">
        <f t="shared" si="40"/>
        <v>PM25</v>
      </c>
      <c r="J1309">
        <f>INDEX(NoSettings!$C:$C,MATCH(EPS!$A1309,NoSettings!$A:$A,0))</f>
        <v>0</v>
      </c>
      <c r="K1309">
        <f>INDEX(GWP!$C$2:$C$13,MATCH(EPS!I1309,GWP!$B$2:$B$13,0))</f>
        <v>0</v>
      </c>
      <c r="L1309" s="4">
        <f t="shared" si="41"/>
        <v>0</v>
      </c>
    </row>
    <row r="1310" spans="1:12" hidden="1">
      <c r="A1310" t="s">
        <v>1328</v>
      </c>
      <c r="B1310" t="s">
        <v>1</v>
      </c>
      <c r="C1310" t="s">
        <v>1720</v>
      </c>
      <c r="D1310" t="s">
        <v>1709</v>
      </c>
      <c r="E1310" t="s">
        <v>1703</v>
      </c>
      <c r="F1310" t="s">
        <v>1750</v>
      </c>
      <c r="H1310" t="str">
        <f>INDEX('Vensim Variables'!$B:$B,MATCH(EPS!$B1310,'Vensim Variables'!$A:$A,0))</f>
        <v>g pollutant</v>
      </c>
      <c r="I1310" t="str">
        <f t="shared" si="40"/>
        <v>PM25</v>
      </c>
      <c r="J1310">
        <f>INDEX(NoSettings!$C:$C,MATCH(EPS!$A1310,NoSettings!$A:$A,0))</f>
        <v>0</v>
      </c>
      <c r="K1310">
        <f>INDEX(GWP!$C$2:$C$13,MATCH(EPS!I1310,GWP!$B$2:$B$13,0))</f>
        <v>0</v>
      </c>
      <c r="L1310" s="4">
        <f t="shared" si="41"/>
        <v>0</v>
      </c>
    </row>
    <row r="1311" spans="1:12" hidden="1">
      <c r="A1311" t="s">
        <v>1329</v>
      </c>
      <c r="B1311" t="s">
        <v>1</v>
      </c>
      <c r="C1311" t="s">
        <v>1720</v>
      </c>
      <c r="D1311" t="s">
        <v>1709</v>
      </c>
      <c r="E1311" t="s">
        <v>1703</v>
      </c>
      <c r="F1311" t="s">
        <v>1751</v>
      </c>
      <c r="H1311" t="str">
        <f>INDEX('Vensim Variables'!$B:$B,MATCH(EPS!$B1311,'Vensim Variables'!$A:$A,0))</f>
        <v>g pollutant</v>
      </c>
      <c r="I1311" t="str">
        <f t="shared" si="40"/>
        <v>PM25</v>
      </c>
      <c r="J1311">
        <f>INDEX(NoSettings!$C:$C,MATCH(EPS!$A1311,NoSettings!$A:$A,0))</f>
        <v>0</v>
      </c>
      <c r="K1311">
        <f>INDEX(GWP!$C$2:$C$13,MATCH(EPS!I1311,GWP!$B$2:$B$13,0))</f>
        <v>0</v>
      </c>
      <c r="L1311" s="4">
        <f t="shared" si="41"/>
        <v>0</v>
      </c>
    </row>
    <row r="1312" spans="1:12" hidden="1">
      <c r="A1312" t="s">
        <v>1330</v>
      </c>
      <c r="B1312" t="s">
        <v>1</v>
      </c>
      <c r="C1312" t="s">
        <v>1720</v>
      </c>
      <c r="D1312" t="s">
        <v>1709</v>
      </c>
      <c r="E1312" t="s">
        <v>1704</v>
      </c>
      <c r="F1312" t="s">
        <v>1742</v>
      </c>
      <c r="H1312" t="str">
        <f>INDEX('Vensim Variables'!$B:$B,MATCH(EPS!$B1312,'Vensim Variables'!$A:$A,0))</f>
        <v>g pollutant</v>
      </c>
      <c r="I1312" t="str">
        <f t="shared" si="40"/>
        <v>PM25</v>
      </c>
      <c r="J1312">
        <f>INDEX(NoSettings!$C:$C,MATCH(EPS!$A1312,NoSettings!$A:$A,0))</f>
        <v>0</v>
      </c>
      <c r="K1312">
        <f>INDEX(GWP!$C$2:$C$13,MATCH(EPS!I1312,GWP!$B$2:$B$13,0))</f>
        <v>0</v>
      </c>
      <c r="L1312" s="4">
        <f t="shared" si="41"/>
        <v>0</v>
      </c>
    </row>
    <row r="1313" spans="1:12" hidden="1">
      <c r="A1313" t="s">
        <v>1331</v>
      </c>
      <c r="B1313" t="s">
        <v>1</v>
      </c>
      <c r="C1313" t="s">
        <v>1720</v>
      </c>
      <c r="D1313" t="s">
        <v>1709</v>
      </c>
      <c r="E1313" t="s">
        <v>1704</v>
      </c>
      <c r="F1313" t="s">
        <v>1743</v>
      </c>
      <c r="H1313" t="str">
        <f>INDEX('Vensim Variables'!$B:$B,MATCH(EPS!$B1313,'Vensim Variables'!$A:$A,0))</f>
        <v>g pollutant</v>
      </c>
      <c r="I1313" t="str">
        <f t="shared" si="40"/>
        <v>PM25</v>
      </c>
      <c r="J1313">
        <f>INDEX(NoSettings!$C:$C,MATCH(EPS!$A1313,NoSettings!$A:$A,0))</f>
        <v>0</v>
      </c>
      <c r="K1313">
        <f>INDEX(GWP!$C$2:$C$13,MATCH(EPS!I1313,GWP!$B$2:$B$13,0))</f>
        <v>0</v>
      </c>
      <c r="L1313" s="4">
        <f t="shared" si="41"/>
        <v>0</v>
      </c>
    </row>
    <row r="1314" spans="1:12" hidden="1">
      <c r="A1314" t="s">
        <v>1332</v>
      </c>
      <c r="B1314" t="s">
        <v>1</v>
      </c>
      <c r="C1314" t="s">
        <v>1720</v>
      </c>
      <c r="D1314" t="s">
        <v>1709</v>
      </c>
      <c r="E1314" t="s">
        <v>1704</v>
      </c>
      <c r="F1314" t="s">
        <v>1744</v>
      </c>
      <c r="H1314" t="str">
        <f>INDEX('Vensim Variables'!$B:$B,MATCH(EPS!$B1314,'Vensim Variables'!$A:$A,0))</f>
        <v>g pollutant</v>
      </c>
      <c r="I1314" t="str">
        <f t="shared" si="40"/>
        <v>PM25</v>
      </c>
      <c r="J1314">
        <f>INDEX(NoSettings!$C:$C,MATCH(EPS!$A1314,NoSettings!$A:$A,0))</f>
        <v>0</v>
      </c>
      <c r="K1314">
        <f>INDEX(GWP!$C$2:$C$13,MATCH(EPS!I1314,GWP!$B$2:$B$13,0))</f>
        <v>0</v>
      </c>
      <c r="L1314" s="4">
        <f t="shared" si="41"/>
        <v>0</v>
      </c>
    </row>
    <row r="1315" spans="1:12" hidden="1">
      <c r="A1315" t="s">
        <v>1333</v>
      </c>
      <c r="B1315" t="s">
        <v>1</v>
      </c>
      <c r="C1315" t="s">
        <v>1720</v>
      </c>
      <c r="D1315" t="s">
        <v>1709</v>
      </c>
      <c r="E1315" t="s">
        <v>1704</v>
      </c>
      <c r="F1315" t="s">
        <v>1745</v>
      </c>
      <c r="H1315" t="str">
        <f>INDEX('Vensim Variables'!$B:$B,MATCH(EPS!$B1315,'Vensim Variables'!$A:$A,0))</f>
        <v>g pollutant</v>
      </c>
      <c r="I1315" t="str">
        <f t="shared" si="40"/>
        <v>PM25</v>
      </c>
      <c r="J1315">
        <f>INDEX(NoSettings!$C:$C,MATCH(EPS!$A1315,NoSettings!$A:$A,0))</f>
        <v>0</v>
      </c>
      <c r="K1315">
        <f>INDEX(GWP!$C$2:$C$13,MATCH(EPS!I1315,GWP!$B$2:$B$13,0))</f>
        <v>0</v>
      </c>
      <c r="L1315" s="4">
        <f t="shared" si="41"/>
        <v>0</v>
      </c>
    </row>
    <row r="1316" spans="1:12" hidden="1">
      <c r="A1316" t="s">
        <v>1334</v>
      </c>
      <c r="B1316" t="s">
        <v>1</v>
      </c>
      <c r="C1316" t="s">
        <v>1720</v>
      </c>
      <c r="D1316" t="s">
        <v>1709</v>
      </c>
      <c r="E1316" t="s">
        <v>1704</v>
      </c>
      <c r="F1316" t="s">
        <v>1746</v>
      </c>
      <c r="H1316" t="str">
        <f>INDEX('Vensim Variables'!$B:$B,MATCH(EPS!$B1316,'Vensim Variables'!$A:$A,0))</f>
        <v>g pollutant</v>
      </c>
      <c r="I1316" t="str">
        <f t="shared" si="40"/>
        <v>PM25</v>
      </c>
      <c r="J1316">
        <f>INDEX(NoSettings!$C:$C,MATCH(EPS!$A1316,NoSettings!$A:$A,0))</f>
        <v>0</v>
      </c>
      <c r="K1316">
        <f>INDEX(GWP!$C$2:$C$13,MATCH(EPS!I1316,GWP!$B$2:$B$13,0))</f>
        <v>0</v>
      </c>
      <c r="L1316" s="4">
        <f t="shared" si="41"/>
        <v>0</v>
      </c>
    </row>
    <row r="1317" spans="1:12" hidden="1">
      <c r="A1317" t="s">
        <v>1335</v>
      </c>
      <c r="B1317" t="s">
        <v>1</v>
      </c>
      <c r="C1317" t="s">
        <v>1720</v>
      </c>
      <c r="D1317" t="s">
        <v>1709</v>
      </c>
      <c r="E1317" t="s">
        <v>1704</v>
      </c>
      <c r="F1317" t="s">
        <v>1747</v>
      </c>
      <c r="H1317" t="str">
        <f>INDEX('Vensim Variables'!$B:$B,MATCH(EPS!$B1317,'Vensim Variables'!$A:$A,0))</f>
        <v>g pollutant</v>
      </c>
      <c r="I1317" t="str">
        <f t="shared" si="40"/>
        <v>PM25</v>
      </c>
      <c r="J1317">
        <f>INDEX(NoSettings!$C:$C,MATCH(EPS!$A1317,NoSettings!$A:$A,0))</f>
        <v>0</v>
      </c>
      <c r="K1317">
        <f>INDEX(GWP!$C$2:$C$13,MATCH(EPS!I1317,GWP!$B$2:$B$13,0))</f>
        <v>0</v>
      </c>
      <c r="L1317" s="4">
        <f t="shared" si="41"/>
        <v>0</v>
      </c>
    </row>
    <row r="1318" spans="1:12" hidden="1">
      <c r="A1318" t="s">
        <v>1336</v>
      </c>
      <c r="B1318" t="s">
        <v>1</v>
      </c>
      <c r="C1318" t="s">
        <v>1720</v>
      </c>
      <c r="D1318" t="s">
        <v>1709</v>
      </c>
      <c r="E1318" t="s">
        <v>1704</v>
      </c>
      <c r="F1318" t="s">
        <v>1748</v>
      </c>
      <c r="H1318" t="str">
        <f>INDEX('Vensim Variables'!$B:$B,MATCH(EPS!$B1318,'Vensim Variables'!$A:$A,0))</f>
        <v>g pollutant</v>
      </c>
      <c r="I1318" t="str">
        <f t="shared" si="40"/>
        <v>PM25</v>
      </c>
      <c r="J1318">
        <f>INDEX(NoSettings!$C:$C,MATCH(EPS!$A1318,NoSettings!$A:$A,0))</f>
        <v>0</v>
      </c>
      <c r="K1318">
        <f>INDEX(GWP!$C$2:$C$13,MATCH(EPS!I1318,GWP!$B$2:$B$13,0))</f>
        <v>0</v>
      </c>
      <c r="L1318" s="4">
        <f t="shared" si="41"/>
        <v>0</v>
      </c>
    </row>
    <row r="1319" spans="1:12" hidden="1">
      <c r="A1319" t="s">
        <v>1337</v>
      </c>
      <c r="B1319" t="s">
        <v>1</v>
      </c>
      <c r="C1319" t="s">
        <v>1720</v>
      </c>
      <c r="D1319" t="s">
        <v>1709</v>
      </c>
      <c r="E1319" t="s">
        <v>1704</v>
      </c>
      <c r="F1319" t="s">
        <v>1749</v>
      </c>
      <c r="H1319" t="str">
        <f>INDEX('Vensim Variables'!$B:$B,MATCH(EPS!$B1319,'Vensim Variables'!$A:$A,0))</f>
        <v>g pollutant</v>
      </c>
      <c r="I1319" t="str">
        <f t="shared" si="40"/>
        <v>PM25</v>
      </c>
      <c r="J1319">
        <f>INDEX(NoSettings!$C:$C,MATCH(EPS!$A1319,NoSettings!$A:$A,0))</f>
        <v>0</v>
      </c>
      <c r="K1319">
        <f>INDEX(GWP!$C$2:$C$13,MATCH(EPS!I1319,GWP!$B$2:$B$13,0))</f>
        <v>0</v>
      </c>
      <c r="L1319" s="4">
        <f t="shared" si="41"/>
        <v>0</v>
      </c>
    </row>
    <row r="1320" spans="1:12" hidden="1">
      <c r="A1320" t="s">
        <v>1338</v>
      </c>
      <c r="B1320" t="s">
        <v>1</v>
      </c>
      <c r="C1320" t="s">
        <v>1720</v>
      </c>
      <c r="D1320" t="s">
        <v>1709</v>
      </c>
      <c r="E1320" t="s">
        <v>1704</v>
      </c>
      <c r="F1320" t="s">
        <v>1750</v>
      </c>
      <c r="H1320" t="str">
        <f>INDEX('Vensim Variables'!$B:$B,MATCH(EPS!$B1320,'Vensim Variables'!$A:$A,0))</f>
        <v>g pollutant</v>
      </c>
      <c r="I1320" t="str">
        <f t="shared" si="40"/>
        <v>PM25</v>
      </c>
      <c r="J1320">
        <f>INDEX(NoSettings!$C:$C,MATCH(EPS!$A1320,NoSettings!$A:$A,0))</f>
        <v>0</v>
      </c>
      <c r="K1320">
        <f>INDEX(GWP!$C$2:$C$13,MATCH(EPS!I1320,GWP!$B$2:$B$13,0))</f>
        <v>0</v>
      </c>
      <c r="L1320" s="4">
        <f t="shared" si="41"/>
        <v>0</v>
      </c>
    </row>
    <row r="1321" spans="1:12" hidden="1">
      <c r="A1321" t="s">
        <v>1339</v>
      </c>
      <c r="B1321" t="s">
        <v>1</v>
      </c>
      <c r="C1321" t="s">
        <v>1720</v>
      </c>
      <c r="D1321" t="s">
        <v>1709</v>
      </c>
      <c r="E1321" t="s">
        <v>1704</v>
      </c>
      <c r="F1321" t="s">
        <v>1751</v>
      </c>
      <c r="H1321" t="str">
        <f>INDEX('Vensim Variables'!$B:$B,MATCH(EPS!$B1321,'Vensim Variables'!$A:$A,0))</f>
        <v>g pollutant</v>
      </c>
      <c r="I1321" t="str">
        <f t="shared" si="40"/>
        <v>PM25</v>
      </c>
      <c r="J1321">
        <f>INDEX(NoSettings!$C:$C,MATCH(EPS!$A1321,NoSettings!$A:$A,0))</f>
        <v>0</v>
      </c>
      <c r="K1321">
        <f>INDEX(GWP!$C$2:$C$13,MATCH(EPS!I1321,GWP!$B$2:$B$13,0))</f>
        <v>0</v>
      </c>
      <c r="L1321" s="4">
        <f t="shared" si="41"/>
        <v>0</v>
      </c>
    </row>
    <row r="1322" spans="1:12" hidden="1">
      <c r="A1322" t="s">
        <v>1340</v>
      </c>
      <c r="B1322" t="s">
        <v>1</v>
      </c>
      <c r="C1322" t="s">
        <v>1720</v>
      </c>
      <c r="D1322" t="s">
        <v>1710</v>
      </c>
      <c r="E1322" t="s">
        <v>1703</v>
      </c>
      <c r="F1322" t="s">
        <v>1742</v>
      </c>
      <c r="H1322" t="str">
        <f>INDEX('Vensim Variables'!$B:$B,MATCH(EPS!$B1322,'Vensim Variables'!$A:$A,0))</f>
        <v>g pollutant</v>
      </c>
      <c r="I1322" t="str">
        <f t="shared" si="40"/>
        <v>SOx</v>
      </c>
      <c r="J1322">
        <f>INDEX(NoSettings!$C:$C,MATCH(EPS!$A1322,NoSettings!$A:$A,0))</f>
        <v>0</v>
      </c>
      <c r="K1322">
        <f>INDEX(GWP!$C$2:$C$13,MATCH(EPS!I1322,GWP!$B$2:$B$13,0))</f>
        <v>0</v>
      </c>
      <c r="L1322" s="4">
        <f t="shared" si="41"/>
        <v>0</v>
      </c>
    </row>
    <row r="1323" spans="1:12" hidden="1">
      <c r="A1323" t="s">
        <v>1341</v>
      </c>
      <c r="B1323" t="s">
        <v>1</v>
      </c>
      <c r="C1323" t="s">
        <v>1720</v>
      </c>
      <c r="D1323" t="s">
        <v>1710</v>
      </c>
      <c r="E1323" t="s">
        <v>1703</v>
      </c>
      <c r="F1323" t="s">
        <v>1743</v>
      </c>
      <c r="H1323" t="str">
        <f>INDEX('Vensim Variables'!$B:$B,MATCH(EPS!$B1323,'Vensim Variables'!$A:$A,0))</f>
        <v>g pollutant</v>
      </c>
      <c r="I1323" t="str">
        <f t="shared" si="40"/>
        <v>SOx</v>
      </c>
      <c r="J1323">
        <f>INDEX(NoSettings!$C:$C,MATCH(EPS!$A1323,NoSettings!$A:$A,0))</f>
        <v>0</v>
      </c>
      <c r="K1323">
        <f>INDEX(GWP!$C$2:$C$13,MATCH(EPS!I1323,GWP!$B$2:$B$13,0))</f>
        <v>0</v>
      </c>
      <c r="L1323" s="4">
        <f t="shared" si="41"/>
        <v>0</v>
      </c>
    </row>
    <row r="1324" spans="1:12" hidden="1">
      <c r="A1324" t="s">
        <v>1342</v>
      </c>
      <c r="B1324" t="s">
        <v>1</v>
      </c>
      <c r="C1324" t="s">
        <v>1720</v>
      </c>
      <c r="D1324" t="s">
        <v>1710</v>
      </c>
      <c r="E1324" t="s">
        <v>1703</v>
      </c>
      <c r="F1324" t="s">
        <v>1744</v>
      </c>
      <c r="H1324" t="str">
        <f>INDEX('Vensim Variables'!$B:$B,MATCH(EPS!$B1324,'Vensim Variables'!$A:$A,0))</f>
        <v>g pollutant</v>
      </c>
      <c r="I1324" t="str">
        <f t="shared" si="40"/>
        <v>SOx</v>
      </c>
      <c r="J1324">
        <f>INDEX(NoSettings!$C:$C,MATCH(EPS!$A1324,NoSettings!$A:$A,0))</f>
        <v>30189100</v>
      </c>
      <c r="K1324">
        <f>INDEX(GWP!$C$2:$C$13,MATCH(EPS!I1324,GWP!$B$2:$B$13,0))</f>
        <v>0</v>
      </c>
      <c r="L1324" s="4">
        <f t="shared" si="41"/>
        <v>0</v>
      </c>
    </row>
    <row r="1325" spans="1:12" hidden="1">
      <c r="A1325" t="s">
        <v>1343</v>
      </c>
      <c r="B1325" t="s">
        <v>1</v>
      </c>
      <c r="C1325" t="s">
        <v>1720</v>
      </c>
      <c r="D1325" t="s">
        <v>1710</v>
      </c>
      <c r="E1325" t="s">
        <v>1703</v>
      </c>
      <c r="F1325" t="s">
        <v>1745</v>
      </c>
      <c r="H1325" t="str">
        <f>INDEX('Vensim Variables'!$B:$B,MATCH(EPS!$B1325,'Vensim Variables'!$A:$A,0))</f>
        <v>g pollutant</v>
      </c>
      <c r="I1325" t="str">
        <f t="shared" si="40"/>
        <v>SOx</v>
      </c>
      <c r="J1325">
        <f>INDEX(NoSettings!$C:$C,MATCH(EPS!$A1325,NoSettings!$A:$A,0))</f>
        <v>0</v>
      </c>
      <c r="K1325">
        <f>INDEX(GWP!$C$2:$C$13,MATCH(EPS!I1325,GWP!$B$2:$B$13,0))</f>
        <v>0</v>
      </c>
      <c r="L1325" s="4">
        <f t="shared" si="41"/>
        <v>0</v>
      </c>
    </row>
    <row r="1326" spans="1:12" hidden="1">
      <c r="A1326" t="s">
        <v>1344</v>
      </c>
      <c r="B1326" t="s">
        <v>1</v>
      </c>
      <c r="C1326" t="s">
        <v>1720</v>
      </c>
      <c r="D1326" t="s">
        <v>1710</v>
      </c>
      <c r="E1326" t="s">
        <v>1703</v>
      </c>
      <c r="F1326" t="s">
        <v>1746</v>
      </c>
      <c r="H1326" t="str">
        <f>INDEX('Vensim Variables'!$B:$B,MATCH(EPS!$B1326,'Vensim Variables'!$A:$A,0))</f>
        <v>g pollutant</v>
      </c>
      <c r="I1326" t="str">
        <f t="shared" si="40"/>
        <v>SOx</v>
      </c>
      <c r="J1326">
        <f>INDEX(NoSettings!$C:$C,MATCH(EPS!$A1326,NoSettings!$A:$A,0))</f>
        <v>1073090</v>
      </c>
      <c r="K1326">
        <f>INDEX(GWP!$C$2:$C$13,MATCH(EPS!I1326,GWP!$B$2:$B$13,0))</f>
        <v>0</v>
      </c>
      <c r="L1326" s="4">
        <f t="shared" si="41"/>
        <v>0</v>
      </c>
    </row>
    <row r="1327" spans="1:12" hidden="1">
      <c r="A1327" t="s">
        <v>1345</v>
      </c>
      <c r="B1327" t="s">
        <v>1</v>
      </c>
      <c r="C1327" t="s">
        <v>1720</v>
      </c>
      <c r="D1327" t="s">
        <v>1710</v>
      </c>
      <c r="E1327" t="s">
        <v>1703</v>
      </c>
      <c r="F1327" t="s">
        <v>1747</v>
      </c>
      <c r="H1327" t="str">
        <f>INDEX('Vensim Variables'!$B:$B,MATCH(EPS!$B1327,'Vensim Variables'!$A:$A,0))</f>
        <v>g pollutant</v>
      </c>
      <c r="I1327" t="str">
        <f t="shared" si="40"/>
        <v>SOx</v>
      </c>
      <c r="J1327">
        <f>INDEX(NoSettings!$C:$C,MATCH(EPS!$A1327,NoSettings!$A:$A,0))</f>
        <v>0</v>
      </c>
      <c r="K1327">
        <f>INDEX(GWP!$C$2:$C$13,MATCH(EPS!I1327,GWP!$B$2:$B$13,0))</f>
        <v>0</v>
      </c>
      <c r="L1327" s="4">
        <f t="shared" si="41"/>
        <v>0</v>
      </c>
    </row>
    <row r="1328" spans="1:12" hidden="1">
      <c r="A1328" t="s">
        <v>1346</v>
      </c>
      <c r="B1328" t="s">
        <v>1</v>
      </c>
      <c r="C1328" t="s">
        <v>1720</v>
      </c>
      <c r="D1328" t="s">
        <v>1710</v>
      </c>
      <c r="E1328" t="s">
        <v>1703</v>
      </c>
      <c r="F1328" t="s">
        <v>1748</v>
      </c>
      <c r="H1328" t="str">
        <f>INDEX('Vensim Variables'!$B:$B,MATCH(EPS!$B1328,'Vensim Variables'!$A:$A,0))</f>
        <v>g pollutant</v>
      </c>
      <c r="I1328" t="str">
        <f t="shared" si="40"/>
        <v>SOx</v>
      </c>
      <c r="J1328">
        <f>INDEX(NoSettings!$C:$C,MATCH(EPS!$A1328,NoSettings!$A:$A,0))</f>
        <v>0</v>
      </c>
      <c r="K1328">
        <f>INDEX(GWP!$C$2:$C$13,MATCH(EPS!I1328,GWP!$B$2:$B$13,0))</f>
        <v>0</v>
      </c>
      <c r="L1328" s="4">
        <f t="shared" si="41"/>
        <v>0</v>
      </c>
    </row>
    <row r="1329" spans="1:12" hidden="1">
      <c r="A1329" t="s">
        <v>1347</v>
      </c>
      <c r="B1329" t="s">
        <v>1</v>
      </c>
      <c r="C1329" t="s">
        <v>1720</v>
      </c>
      <c r="D1329" t="s">
        <v>1710</v>
      </c>
      <c r="E1329" t="s">
        <v>1703</v>
      </c>
      <c r="F1329" t="s">
        <v>1749</v>
      </c>
      <c r="H1329" t="str">
        <f>INDEX('Vensim Variables'!$B:$B,MATCH(EPS!$B1329,'Vensim Variables'!$A:$A,0))</f>
        <v>g pollutant</v>
      </c>
      <c r="I1329" t="str">
        <f t="shared" si="40"/>
        <v>SOx</v>
      </c>
      <c r="J1329">
        <f>INDEX(NoSettings!$C:$C,MATCH(EPS!$A1329,NoSettings!$A:$A,0))</f>
        <v>0</v>
      </c>
      <c r="K1329">
        <f>INDEX(GWP!$C$2:$C$13,MATCH(EPS!I1329,GWP!$B$2:$B$13,0))</f>
        <v>0</v>
      </c>
      <c r="L1329" s="4">
        <f t="shared" si="41"/>
        <v>0</v>
      </c>
    </row>
    <row r="1330" spans="1:12" hidden="1">
      <c r="A1330" t="s">
        <v>1348</v>
      </c>
      <c r="B1330" t="s">
        <v>1</v>
      </c>
      <c r="C1330" t="s">
        <v>1720</v>
      </c>
      <c r="D1330" t="s">
        <v>1710</v>
      </c>
      <c r="E1330" t="s">
        <v>1703</v>
      </c>
      <c r="F1330" t="s">
        <v>1750</v>
      </c>
      <c r="H1330" t="str">
        <f>INDEX('Vensim Variables'!$B:$B,MATCH(EPS!$B1330,'Vensim Variables'!$A:$A,0))</f>
        <v>g pollutant</v>
      </c>
      <c r="I1330" t="str">
        <f t="shared" si="40"/>
        <v>SOx</v>
      </c>
      <c r="J1330">
        <f>INDEX(NoSettings!$C:$C,MATCH(EPS!$A1330,NoSettings!$A:$A,0))</f>
        <v>0</v>
      </c>
      <c r="K1330">
        <f>INDEX(GWP!$C$2:$C$13,MATCH(EPS!I1330,GWP!$B$2:$B$13,0))</f>
        <v>0</v>
      </c>
      <c r="L1330" s="4">
        <f t="shared" si="41"/>
        <v>0</v>
      </c>
    </row>
    <row r="1331" spans="1:12" hidden="1">
      <c r="A1331" t="s">
        <v>1349</v>
      </c>
      <c r="B1331" t="s">
        <v>1</v>
      </c>
      <c r="C1331" t="s">
        <v>1720</v>
      </c>
      <c r="D1331" t="s">
        <v>1710</v>
      </c>
      <c r="E1331" t="s">
        <v>1703</v>
      </c>
      <c r="F1331" t="s">
        <v>1751</v>
      </c>
      <c r="H1331" t="str">
        <f>INDEX('Vensim Variables'!$B:$B,MATCH(EPS!$B1331,'Vensim Variables'!$A:$A,0))</f>
        <v>g pollutant</v>
      </c>
      <c r="I1331" t="str">
        <f t="shared" si="40"/>
        <v>SOx</v>
      </c>
      <c r="J1331">
        <f>INDEX(NoSettings!$C:$C,MATCH(EPS!$A1331,NoSettings!$A:$A,0))</f>
        <v>0</v>
      </c>
      <c r="K1331">
        <f>INDEX(GWP!$C$2:$C$13,MATCH(EPS!I1331,GWP!$B$2:$B$13,0))</f>
        <v>0</v>
      </c>
      <c r="L1331" s="4">
        <f t="shared" si="41"/>
        <v>0</v>
      </c>
    </row>
    <row r="1332" spans="1:12" hidden="1">
      <c r="A1332" t="s">
        <v>1350</v>
      </c>
      <c r="B1332" t="s">
        <v>1</v>
      </c>
      <c r="C1332" t="s">
        <v>1720</v>
      </c>
      <c r="D1332" t="s">
        <v>1710</v>
      </c>
      <c r="E1332" t="s">
        <v>1704</v>
      </c>
      <c r="F1332" t="s">
        <v>1742</v>
      </c>
      <c r="H1332" t="str">
        <f>INDEX('Vensim Variables'!$B:$B,MATCH(EPS!$B1332,'Vensim Variables'!$A:$A,0))</f>
        <v>g pollutant</v>
      </c>
      <c r="I1332" t="str">
        <f t="shared" si="40"/>
        <v>SOx</v>
      </c>
      <c r="J1332">
        <f>INDEX(NoSettings!$C:$C,MATCH(EPS!$A1332,NoSettings!$A:$A,0))</f>
        <v>0</v>
      </c>
      <c r="K1332">
        <f>INDEX(GWP!$C$2:$C$13,MATCH(EPS!I1332,GWP!$B$2:$B$13,0))</f>
        <v>0</v>
      </c>
      <c r="L1332" s="4">
        <f t="shared" si="41"/>
        <v>0</v>
      </c>
    </row>
    <row r="1333" spans="1:12" hidden="1">
      <c r="A1333" t="s">
        <v>1351</v>
      </c>
      <c r="B1333" t="s">
        <v>1</v>
      </c>
      <c r="C1333" t="s">
        <v>1720</v>
      </c>
      <c r="D1333" t="s">
        <v>1710</v>
      </c>
      <c r="E1333" t="s">
        <v>1704</v>
      </c>
      <c r="F1333" t="s">
        <v>1743</v>
      </c>
      <c r="H1333" t="str">
        <f>INDEX('Vensim Variables'!$B:$B,MATCH(EPS!$B1333,'Vensim Variables'!$A:$A,0))</f>
        <v>g pollutant</v>
      </c>
      <c r="I1333" t="str">
        <f t="shared" si="40"/>
        <v>SOx</v>
      </c>
      <c r="J1333">
        <f>INDEX(NoSettings!$C:$C,MATCH(EPS!$A1333,NoSettings!$A:$A,0))</f>
        <v>0</v>
      </c>
      <c r="K1333">
        <f>INDEX(GWP!$C$2:$C$13,MATCH(EPS!I1333,GWP!$B$2:$B$13,0))</f>
        <v>0</v>
      </c>
      <c r="L1333" s="4">
        <f t="shared" si="41"/>
        <v>0</v>
      </c>
    </row>
    <row r="1334" spans="1:12" hidden="1">
      <c r="A1334" t="s">
        <v>1352</v>
      </c>
      <c r="B1334" t="s">
        <v>1</v>
      </c>
      <c r="C1334" t="s">
        <v>1720</v>
      </c>
      <c r="D1334" t="s">
        <v>1710</v>
      </c>
      <c r="E1334" t="s">
        <v>1704</v>
      </c>
      <c r="F1334" t="s">
        <v>1744</v>
      </c>
      <c r="H1334" t="str">
        <f>INDEX('Vensim Variables'!$B:$B,MATCH(EPS!$B1334,'Vensim Variables'!$A:$A,0))</f>
        <v>g pollutant</v>
      </c>
      <c r="I1334" t="str">
        <f t="shared" si="40"/>
        <v>SOx</v>
      </c>
      <c r="J1334">
        <f>INDEX(NoSettings!$C:$C,MATCH(EPS!$A1334,NoSettings!$A:$A,0))</f>
        <v>0</v>
      </c>
      <c r="K1334">
        <f>INDEX(GWP!$C$2:$C$13,MATCH(EPS!I1334,GWP!$B$2:$B$13,0))</f>
        <v>0</v>
      </c>
      <c r="L1334" s="4">
        <f t="shared" si="41"/>
        <v>0</v>
      </c>
    </row>
    <row r="1335" spans="1:12" hidden="1">
      <c r="A1335" t="s">
        <v>1353</v>
      </c>
      <c r="B1335" t="s">
        <v>1</v>
      </c>
      <c r="C1335" t="s">
        <v>1720</v>
      </c>
      <c r="D1335" t="s">
        <v>1710</v>
      </c>
      <c r="E1335" t="s">
        <v>1704</v>
      </c>
      <c r="F1335" t="s">
        <v>1745</v>
      </c>
      <c r="H1335" t="str">
        <f>INDEX('Vensim Variables'!$B:$B,MATCH(EPS!$B1335,'Vensim Variables'!$A:$A,0))</f>
        <v>g pollutant</v>
      </c>
      <c r="I1335" t="str">
        <f t="shared" si="40"/>
        <v>SOx</v>
      </c>
      <c r="J1335">
        <f>INDEX(NoSettings!$C:$C,MATCH(EPS!$A1335,NoSettings!$A:$A,0))</f>
        <v>0</v>
      </c>
      <c r="K1335">
        <f>INDEX(GWP!$C$2:$C$13,MATCH(EPS!I1335,GWP!$B$2:$B$13,0))</f>
        <v>0</v>
      </c>
      <c r="L1335" s="4">
        <f t="shared" si="41"/>
        <v>0</v>
      </c>
    </row>
    <row r="1336" spans="1:12" hidden="1">
      <c r="A1336" t="s">
        <v>1354</v>
      </c>
      <c r="B1336" t="s">
        <v>1</v>
      </c>
      <c r="C1336" t="s">
        <v>1720</v>
      </c>
      <c r="D1336" t="s">
        <v>1710</v>
      </c>
      <c r="E1336" t="s">
        <v>1704</v>
      </c>
      <c r="F1336" t="s">
        <v>1746</v>
      </c>
      <c r="H1336" t="str">
        <f>INDEX('Vensim Variables'!$B:$B,MATCH(EPS!$B1336,'Vensim Variables'!$A:$A,0))</f>
        <v>g pollutant</v>
      </c>
      <c r="I1336" t="str">
        <f t="shared" si="40"/>
        <v>SOx</v>
      </c>
      <c r="J1336">
        <f>INDEX(NoSettings!$C:$C,MATCH(EPS!$A1336,NoSettings!$A:$A,0))</f>
        <v>0</v>
      </c>
      <c r="K1336">
        <f>INDEX(GWP!$C$2:$C$13,MATCH(EPS!I1336,GWP!$B$2:$B$13,0))</f>
        <v>0</v>
      </c>
      <c r="L1336" s="4">
        <f t="shared" si="41"/>
        <v>0</v>
      </c>
    </row>
    <row r="1337" spans="1:12" hidden="1">
      <c r="A1337" t="s">
        <v>1355</v>
      </c>
      <c r="B1337" t="s">
        <v>1</v>
      </c>
      <c r="C1337" t="s">
        <v>1720</v>
      </c>
      <c r="D1337" t="s">
        <v>1710</v>
      </c>
      <c r="E1337" t="s">
        <v>1704</v>
      </c>
      <c r="F1337" t="s">
        <v>1747</v>
      </c>
      <c r="H1337" t="str">
        <f>INDEX('Vensim Variables'!$B:$B,MATCH(EPS!$B1337,'Vensim Variables'!$A:$A,0))</f>
        <v>g pollutant</v>
      </c>
      <c r="I1337" t="str">
        <f t="shared" si="40"/>
        <v>SOx</v>
      </c>
      <c r="J1337">
        <f>INDEX(NoSettings!$C:$C,MATCH(EPS!$A1337,NoSettings!$A:$A,0))</f>
        <v>0</v>
      </c>
      <c r="K1337">
        <f>INDEX(GWP!$C$2:$C$13,MATCH(EPS!I1337,GWP!$B$2:$B$13,0))</f>
        <v>0</v>
      </c>
      <c r="L1337" s="4">
        <f t="shared" si="41"/>
        <v>0</v>
      </c>
    </row>
    <row r="1338" spans="1:12" hidden="1">
      <c r="A1338" t="s">
        <v>1356</v>
      </c>
      <c r="B1338" t="s">
        <v>1</v>
      </c>
      <c r="C1338" t="s">
        <v>1720</v>
      </c>
      <c r="D1338" t="s">
        <v>1710</v>
      </c>
      <c r="E1338" t="s">
        <v>1704</v>
      </c>
      <c r="F1338" t="s">
        <v>1748</v>
      </c>
      <c r="H1338" t="str">
        <f>INDEX('Vensim Variables'!$B:$B,MATCH(EPS!$B1338,'Vensim Variables'!$A:$A,0))</f>
        <v>g pollutant</v>
      </c>
      <c r="I1338" t="str">
        <f t="shared" si="40"/>
        <v>SOx</v>
      </c>
      <c r="J1338">
        <f>INDEX(NoSettings!$C:$C,MATCH(EPS!$A1338,NoSettings!$A:$A,0))</f>
        <v>0</v>
      </c>
      <c r="K1338">
        <f>INDEX(GWP!$C$2:$C$13,MATCH(EPS!I1338,GWP!$B$2:$B$13,0))</f>
        <v>0</v>
      </c>
      <c r="L1338" s="4">
        <f t="shared" si="41"/>
        <v>0</v>
      </c>
    </row>
    <row r="1339" spans="1:12" hidden="1">
      <c r="A1339" t="s">
        <v>1357</v>
      </c>
      <c r="B1339" t="s">
        <v>1</v>
      </c>
      <c r="C1339" t="s">
        <v>1720</v>
      </c>
      <c r="D1339" t="s">
        <v>1710</v>
      </c>
      <c r="E1339" t="s">
        <v>1704</v>
      </c>
      <c r="F1339" t="s">
        <v>1749</v>
      </c>
      <c r="H1339" t="str">
        <f>INDEX('Vensim Variables'!$B:$B,MATCH(EPS!$B1339,'Vensim Variables'!$A:$A,0))</f>
        <v>g pollutant</v>
      </c>
      <c r="I1339" t="str">
        <f t="shared" si="40"/>
        <v>SOx</v>
      </c>
      <c r="J1339">
        <f>INDEX(NoSettings!$C:$C,MATCH(EPS!$A1339,NoSettings!$A:$A,0))</f>
        <v>0</v>
      </c>
      <c r="K1339">
        <f>INDEX(GWP!$C$2:$C$13,MATCH(EPS!I1339,GWP!$B$2:$B$13,0))</f>
        <v>0</v>
      </c>
      <c r="L1339" s="4">
        <f t="shared" si="41"/>
        <v>0</v>
      </c>
    </row>
    <row r="1340" spans="1:12" hidden="1">
      <c r="A1340" t="s">
        <v>1358</v>
      </c>
      <c r="B1340" t="s">
        <v>1</v>
      </c>
      <c r="C1340" t="s">
        <v>1720</v>
      </c>
      <c r="D1340" t="s">
        <v>1710</v>
      </c>
      <c r="E1340" t="s">
        <v>1704</v>
      </c>
      <c r="F1340" t="s">
        <v>1750</v>
      </c>
      <c r="H1340" t="str">
        <f>INDEX('Vensim Variables'!$B:$B,MATCH(EPS!$B1340,'Vensim Variables'!$A:$A,0))</f>
        <v>g pollutant</v>
      </c>
      <c r="I1340" t="str">
        <f t="shared" si="40"/>
        <v>SOx</v>
      </c>
      <c r="J1340">
        <f>INDEX(NoSettings!$C:$C,MATCH(EPS!$A1340,NoSettings!$A:$A,0))</f>
        <v>0</v>
      </c>
      <c r="K1340">
        <f>INDEX(GWP!$C$2:$C$13,MATCH(EPS!I1340,GWP!$B$2:$B$13,0))</f>
        <v>0</v>
      </c>
      <c r="L1340" s="4">
        <f t="shared" si="41"/>
        <v>0</v>
      </c>
    </row>
    <row r="1341" spans="1:12" hidden="1">
      <c r="A1341" t="s">
        <v>1359</v>
      </c>
      <c r="B1341" t="s">
        <v>1</v>
      </c>
      <c r="C1341" t="s">
        <v>1720</v>
      </c>
      <c r="D1341" t="s">
        <v>1710</v>
      </c>
      <c r="E1341" t="s">
        <v>1704</v>
      </c>
      <c r="F1341" t="s">
        <v>1751</v>
      </c>
      <c r="H1341" t="str">
        <f>INDEX('Vensim Variables'!$B:$B,MATCH(EPS!$B1341,'Vensim Variables'!$A:$A,0))</f>
        <v>g pollutant</v>
      </c>
      <c r="I1341" t="str">
        <f t="shared" si="40"/>
        <v>SOx</v>
      </c>
      <c r="J1341">
        <f>INDEX(NoSettings!$C:$C,MATCH(EPS!$A1341,NoSettings!$A:$A,0))</f>
        <v>0</v>
      </c>
      <c r="K1341">
        <f>INDEX(GWP!$C$2:$C$13,MATCH(EPS!I1341,GWP!$B$2:$B$13,0))</f>
        <v>0</v>
      </c>
      <c r="L1341" s="4">
        <f t="shared" si="41"/>
        <v>0</v>
      </c>
    </row>
    <row r="1342" spans="1:12" hidden="1">
      <c r="A1342" t="s">
        <v>1360</v>
      </c>
      <c r="B1342" t="s">
        <v>1</v>
      </c>
      <c r="C1342" t="s">
        <v>1720</v>
      </c>
      <c r="D1342" t="s">
        <v>1711</v>
      </c>
      <c r="E1342" t="s">
        <v>1703</v>
      </c>
      <c r="F1342" t="s">
        <v>1742</v>
      </c>
      <c r="H1342" t="str">
        <f>INDEX('Vensim Variables'!$B:$B,MATCH(EPS!$B1342,'Vensim Variables'!$A:$A,0))</f>
        <v>g pollutant</v>
      </c>
      <c r="I1342" t="str">
        <f t="shared" si="40"/>
        <v>BC</v>
      </c>
      <c r="J1342">
        <f>INDEX(NoSettings!$C:$C,MATCH(EPS!$A1342,NoSettings!$A:$A,0))</f>
        <v>0</v>
      </c>
      <c r="K1342">
        <f>INDEX(GWP!$C$2:$C$13,MATCH(EPS!I1342,GWP!$B$2:$B$13,0))</f>
        <v>0</v>
      </c>
      <c r="L1342" s="4">
        <f t="shared" si="41"/>
        <v>0</v>
      </c>
    </row>
    <row r="1343" spans="1:12" hidden="1">
      <c r="A1343" t="s">
        <v>1361</v>
      </c>
      <c r="B1343" t="s">
        <v>1</v>
      </c>
      <c r="C1343" t="s">
        <v>1720</v>
      </c>
      <c r="D1343" t="s">
        <v>1711</v>
      </c>
      <c r="E1343" t="s">
        <v>1703</v>
      </c>
      <c r="F1343" t="s">
        <v>1743</v>
      </c>
      <c r="H1343" t="str">
        <f>INDEX('Vensim Variables'!$B:$B,MATCH(EPS!$B1343,'Vensim Variables'!$A:$A,0))</f>
        <v>g pollutant</v>
      </c>
      <c r="I1343" t="str">
        <f t="shared" si="40"/>
        <v>BC</v>
      </c>
      <c r="J1343">
        <f>INDEX(NoSettings!$C:$C,MATCH(EPS!$A1343,NoSettings!$A:$A,0))</f>
        <v>0</v>
      </c>
      <c r="K1343">
        <f>INDEX(GWP!$C$2:$C$13,MATCH(EPS!I1343,GWP!$B$2:$B$13,0))</f>
        <v>0</v>
      </c>
      <c r="L1343" s="4">
        <f t="shared" si="41"/>
        <v>0</v>
      </c>
    </row>
    <row r="1344" spans="1:12" hidden="1">
      <c r="A1344" t="s">
        <v>1362</v>
      </c>
      <c r="B1344" t="s">
        <v>1</v>
      </c>
      <c r="C1344" t="s">
        <v>1720</v>
      </c>
      <c r="D1344" t="s">
        <v>1711</v>
      </c>
      <c r="E1344" t="s">
        <v>1703</v>
      </c>
      <c r="F1344" t="s">
        <v>1744</v>
      </c>
      <c r="H1344" t="str">
        <f>INDEX('Vensim Variables'!$B:$B,MATCH(EPS!$B1344,'Vensim Variables'!$A:$A,0))</f>
        <v>g pollutant</v>
      </c>
      <c r="I1344" t="str">
        <f t="shared" si="40"/>
        <v>BC</v>
      </c>
      <c r="J1344">
        <f>INDEX(NoSettings!$C:$C,MATCH(EPS!$A1344,NoSettings!$A:$A,0))</f>
        <v>26708400</v>
      </c>
      <c r="K1344">
        <f>INDEX(GWP!$C$2:$C$13,MATCH(EPS!I1344,GWP!$B$2:$B$13,0))</f>
        <v>0</v>
      </c>
      <c r="L1344" s="4">
        <f t="shared" si="41"/>
        <v>0</v>
      </c>
    </row>
    <row r="1345" spans="1:12" hidden="1">
      <c r="A1345" t="s">
        <v>1363</v>
      </c>
      <c r="B1345" t="s">
        <v>1</v>
      </c>
      <c r="C1345" t="s">
        <v>1720</v>
      </c>
      <c r="D1345" t="s">
        <v>1711</v>
      </c>
      <c r="E1345" t="s">
        <v>1703</v>
      </c>
      <c r="F1345" t="s">
        <v>1745</v>
      </c>
      <c r="H1345" t="str">
        <f>INDEX('Vensim Variables'!$B:$B,MATCH(EPS!$B1345,'Vensim Variables'!$A:$A,0))</f>
        <v>g pollutant</v>
      </c>
      <c r="I1345" t="str">
        <f t="shared" si="40"/>
        <v>BC</v>
      </c>
      <c r="J1345">
        <f>INDEX(NoSettings!$C:$C,MATCH(EPS!$A1345,NoSettings!$A:$A,0))</f>
        <v>0</v>
      </c>
      <c r="K1345">
        <f>INDEX(GWP!$C$2:$C$13,MATCH(EPS!I1345,GWP!$B$2:$B$13,0))</f>
        <v>0</v>
      </c>
      <c r="L1345" s="4">
        <f t="shared" si="41"/>
        <v>0</v>
      </c>
    </row>
    <row r="1346" spans="1:12" hidden="1">
      <c r="A1346" t="s">
        <v>1364</v>
      </c>
      <c r="B1346" t="s">
        <v>1</v>
      </c>
      <c r="C1346" t="s">
        <v>1720</v>
      </c>
      <c r="D1346" t="s">
        <v>1711</v>
      </c>
      <c r="E1346" t="s">
        <v>1703</v>
      </c>
      <c r="F1346" t="s">
        <v>1746</v>
      </c>
      <c r="H1346" t="str">
        <f>INDEX('Vensim Variables'!$B:$B,MATCH(EPS!$B1346,'Vensim Variables'!$A:$A,0))</f>
        <v>g pollutant</v>
      </c>
      <c r="I1346" t="str">
        <f t="shared" si="40"/>
        <v>BC</v>
      </c>
      <c r="J1346">
        <f>INDEX(NoSettings!$C:$C,MATCH(EPS!$A1346,NoSettings!$A:$A,0))</f>
        <v>2944950</v>
      </c>
      <c r="K1346">
        <f>INDEX(GWP!$C$2:$C$13,MATCH(EPS!I1346,GWP!$B$2:$B$13,0))</f>
        <v>0</v>
      </c>
      <c r="L1346" s="4">
        <f t="shared" si="41"/>
        <v>0</v>
      </c>
    </row>
    <row r="1347" spans="1:12" hidden="1">
      <c r="A1347" t="s">
        <v>1365</v>
      </c>
      <c r="B1347" t="s">
        <v>1</v>
      </c>
      <c r="C1347" t="s">
        <v>1720</v>
      </c>
      <c r="D1347" t="s">
        <v>1711</v>
      </c>
      <c r="E1347" t="s">
        <v>1703</v>
      </c>
      <c r="F1347" t="s">
        <v>1747</v>
      </c>
      <c r="H1347" t="str">
        <f>INDEX('Vensim Variables'!$B:$B,MATCH(EPS!$B1347,'Vensim Variables'!$A:$A,0))</f>
        <v>g pollutant</v>
      </c>
      <c r="I1347" t="str">
        <f t="shared" ref="I1347:I1410" si="42">IF(OR(C1347="CO2",C1347="CH4",C1347="N2O",C1347="F gases",C1347="VOC",C1347="CO",C1347="NOx",C1347="PM10",C1347="PM25",C1347="SOx",C1347="BC",C1347="OC"),C1347,IF(OR(D1347="CO2",D1347="CH4",D1347="N2O",D1347="F gases",D1347="VOC",D1347="CO",D1347="NOx",D1347="PM10",D1347="PM25",D1347="SOx",D1347="BC",D1347="OC"),D1347,IF(OR(E1347="CO2",E1347="CH4",E1347="N2O",E1347="F gases",E1347="VOC",E1347="CO",E1347="NOx",E1347="PM10",E1347="PM25",E1347="SOx",E1347="BC",E1347="OC"),E1347,"NA")))</f>
        <v>BC</v>
      </c>
      <c r="J1347">
        <f>INDEX(NoSettings!$C:$C,MATCH(EPS!$A1347,NoSettings!$A:$A,0))</f>
        <v>0</v>
      </c>
      <c r="K1347">
        <f>INDEX(GWP!$C$2:$C$13,MATCH(EPS!I1347,GWP!$B$2:$B$13,0))</f>
        <v>0</v>
      </c>
      <c r="L1347" s="4">
        <f t="shared" ref="L1347:L1410" si="43">IF(H1347="g pollutant",K1347*J1347/10^12,IF(H1347="MMTCO2e",J1347,IF(H1347="MWh",J1347,0)))</f>
        <v>0</v>
      </c>
    </row>
    <row r="1348" spans="1:12" hidden="1">
      <c r="A1348" t="s">
        <v>1366</v>
      </c>
      <c r="B1348" t="s">
        <v>1</v>
      </c>
      <c r="C1348" t="s">
        <v>1720</v>
      </c>
      <c r="D1348" t="s">
        <v>1711</v>
      </c>
      <c r="E1348" t="s">
        <v>1703</v>
      </c>
      <c r="F1348" t="s">
        <v>1748</v>
      </c>
      <c r="H1348" t="str">
        <f>INDEX('Vensim Variables'!$B:$B,MATCH(EPS!$B1348,'Vensim Variables'!$A:$A,0))</f>
        <v>g pollutant</v>
      </c>
      <c r="I1348" t="str">
        <f t="shared" si="42"/>
        <v>BC</v>
      </c>
      <c r="J1348">
        <f>INDEX(NoSettings!$C:$C,MATCH(EPS!$A1348,NoSettings!$A:$A,0))</f>
        <v>0</v>
      </c>
      <c r="K1348">
        <f>INDEX(GWP!$C$2:$C$13,MATCH(EPS!I1348,GWP!$B$2:$B$13,0))</f>
        <v>0</v>
      </c>
      <c r="L1348" s="4">
        <f t="shared" si="43"/>
        <v>0</v>
      </c>
    </row>
    <row r="1349" spans="1:12" hidden="1">
      <c r="A1349" t="s">
        <v>1367</v>
      </c>
      <c r="B1349" t="s">
        <v>1</v>
      </c>
      <c r="C1349" t="s">
        <v>1720</v>
      </c>
      <c r="D1349" t="s">
        <v>1711</v>
      </c>
      <c r="E1349" t="s">
        <v>1703</v>
      </c>
      <c r="F1349" t="s">
        <v>1749</v>
      </c>
      <c r="H1349" t="str">
        <f>INDEX('Vensim Variables'!$B:$B,MATCH(EPS!$B1349,'Vensim Variables'!$A:$A,0))</f>
        <v>g pollutant</v>
      </c>
      <c r="I1349" t="str">
        <f t="shared" si="42"/>
        <v>BC</v>
      </c>
      <c r="J1349">
        <f>INDEX(NoSettings!$C:$C,MATCH(EPS!$A1349,NoSettings!$A:$A,0))</f>
        <v>0</v>
      </c>
      <c r="K1349">
        <f>INDEX(GWP!$C$2:$C$13,MATCH(EPS!I1349,GWP!$B$2:$B$13,0))</f>
        <v>0</v>
      </c>
      <c r="L1349" s="4">
        <f t="shared" si="43"/>
        <v>0</v>
      </c>
    </row>
    <row r="1350" spans="1:12" hidden="1">
      <c r="A1350" t="s">
        <v>1368</v>
      </c>
      <c r="B1350" t="s">
        <v>1</v>
      </c>
      <c r="C1350" t="s">
        <v>1720</v>
      </c>
      <c r="D1350" t="s">
        <v>1711</v>
      </c>
      <c r="E1350" t="s">
        <v>1703</v>
      </c>
      <c r="F1350" t="s">
        <v>1750</v>
      </c>
      <c r="H1350" t="str">
        <f>INDEX('Vensim Variables'!$B:$B,MATCH(EPS!$B1350,'Vensim Variables'!$A:$A,0))</f>
        <v>g pollutant</v>
      </c>
      <c r="I1350" t="str">
        <f t="shared" si="42"/>
        <v>BC</v>
      </c>
      <c r="J1350">
        <f>INDEX(NoSettings!$C:$C,MATCH(EPS!$A1350,NoSettings!$A:$A,0))</f>
        <v>0</v>
      </c>
      <c r="K1350">
        <f>INDEX(GWP!$C$2:$C$13,MATCH(EPS!I1350,GWP!$B$2:$B$13,0))</f>
        <v>0</v>
      </c>
      <c r="L1350" s="4">
        <f t="shared" si="43"/>
        <v>0</v>
      </c>
    </row>
    <row r="1351" spans="1:12" hidden="1">
      <c r="A1351" t="s">
        <v>1369</v>
      </c>
      <c r="B1351" t="s">
        <v>1</v>
      </c>
      <c r="C1351" t="s">
        <v>1720</v>
      </c>
      <c r="D1351" t="s">
        <v>1711</v>
      </c>
      <c r="E1351" t="s">
        <v>1703</v>
      </c>
      <c r="F1351" t="s">
        <v>1751</v>
      </c>
      <c r="H1351" t="str">
        <f>INDEX('Vensim Variables'!$B:$B,MATCH(EPS!$B1351,'Vensim Variables'!$A:$A,0))</f>
        <v>g pollutant</v>
      </c>
      <c r="I1351" t="str">
        <f t="shared" si="42"/>
        <v>BC</v>
      </c>
      <c r="J1351">
        <f>INDEX(NoSettings!$C:$C,MATCH(EPS!$A1351,NoSettings!$A:$A,0))</f>
        <v>0</v>
      </c>
      <c r="K1351">
        <f>INDEX(GWP!$C$2:$C$13,MATCH(EPS!I1351,GWP!$B$2:$B$13,0))</f>
        <v>0</v>
      </c>
      <c r="L1351" s="4">
        <f t="shared" si="43"/>
        <v>0</v>
      </c>
    </row>
    <row r="1352" spans="1:12" hidden="1">
      <c r="A1352" t="s">
        <v>1370</v>
      </c>
      <c r="B1352" t="s">
        <v>1</v>
      </c>
      <c r="C1352" t="s">
        <v>1720</v>
      </c>
      <c r="D1352" t="s">
        <v>1711</v>
      </c>
      <c r="E1352" t="s">
        <v>1704</v>
      </c>
      <c r="F1352" t="s">
        <v>1742</v>
      </c>
      <c r="H1352" t="str">
        <f>INDEX('Vensim Variables'!$B:$B,MATCH(EPS!$B1352,'Vensim Variables'!$A:$A,0))</f>
        <v>g pollutant</v>
      </c>
      <c r="I1352" t="str">
        <f t="shared" si="42"/>
        <v>BC</v>
      </c>
      <c r="J1352">
        <f>INDEX(NoSettings!$C:$C,MATCH(EPS!$A1352,NoSettings!$A:$A,0))</f>
        <v>0</v>
      </c>
      <c r="K1352">
        <f>INDEX(GWP!$C$2:$C$13,MATCH(EPS!I1352,GWP!$B$2:$B$13,0))</f>
        <v>0</v>
      </c>
      <c r="L1352" s="4">
        <f t="shared" si="43"/>
        <v>0</v>
      </c>
    </row>
    <row r="1353" spans="1:12" hidden="1">
      <c r="A1353" t="s">
        <v>1371</v>
      </c>
      <c r="B1353" t="s">
        <v>1</v>
      </c>
      <c r="C1353" t="s">
        <v>1720</v>
      </c>
      <c r="D1353" t="s">
        <v>1711</v>
      </c>
      <c r="E1353" t="s">
        <v>1704</v>
      </c>
      <c r="F1353" t="s">
        <v>1743</v>
      </c>
      <c r="H1353" t="str">
        <f>INDEX('Vensim Variables'!$B:$B,MATCH(EPS!$B1353,'Vensim Variables'!$A:$A,0))</f>
        <v>g pollutant</v>
      </c>
      <c r="I1353" t="str">
        <f t="shared" si="42"/>
        <v>BC</v>
      </c>
      <c r="J1353">
        <f>INDEX(NoSettings!$C:$C,MATCH(EPS!$A1353,NoSettings!$A:$A,0))</f>
        <v>0</v>
      </c>
      <c r="K1353">
        <f>INDEX(GWP!$C$2:$C$13,MATCH(EPS!I1353,GWP!$B$2:$B$13,0))</f>
        <v>0</v>
      </c>
      <c r="L1353" s="4">
        <f t="shared" si="43"/>
        <v>0</v>
      </c>
    </row>
    <row r="1354" spans="1:12" hidden="1">
      <c r="A1354" t="s">
        <v>1372</v>
      </c>
      <c r="B1354" t="s">
        <v>1</v>
      </c>
      <c r="C1354" t="s">
        <v>1720</v>
      </c>
      <c r="D1354" t="s">
        <v>1711</v>
      </c>
      <c r="E1354" t="s">
        <v>1704</v>
      </c>
      <c r="F1354" t="s">
        <v>1744</v>
      </c>
      <c r="H1354" t="str">
        <f>INDEX('Vensim Variables'!$B:$B,MATCH(EPS!$B1354,'Vensim Variables'!$A:$A,0))</f>
        <v>g pollutant</v>
      </c>
      <c r="I1354" t="str">
        <f t="shared" si="42"/>
        <v>BC</v>
      </c>
      <c r="J1354">
        <f>INDEX(NoSettings!$C:$C,MATCH(EPS!$A1354,NoSettings!$A:$A,0))</f>
        <v>0</v>
      </c>
      <c r="K1354">
        <f>INDEX(GWP!$C$2:$C$13,MATCH(EPS!I1354,GWP!$B$2:$B$13,0))</f>
        <v>0</v>
      </c>
      <c r="L1354" s="4">
        <f t="shared" si="43"/>
        <v>0</v>
      </c>
    </row>
    <row r="1355" spans="1:12" hidden="1">
      <c r="A1355" t="s">
        <v>1373</v>
      </c>
      <c r="B1355" t="s">
        <v>1</v>
      </c>
      <c r="C1355" t="s">
        <v>1720</v>
      </c>
      <c r="D1355" t="s">
        <v>1711</v>
      </c>
      <c r="E1355" t="s">
        <v>1704</v>
      </c>
      <c r="F1355" t="s">
        <v>1745</v>
      </c>
      <c r="H1355" t="str">
        <f>INDEX('Vensim Variables'!$B:$B,MATCH(EPS!$B1355,'Vensim Variables'!$A:$A,0))</f>
        <v>g pollutant</v>
      </c>
      <c r="I1355" t="str">
        <f t="shared" si="42"/>
        <v>BC</v>
      </c>
      <c r="J1355">
        <f>INDEX(NoSettings!$C:$C,MATCH(EPS!$A1355,NoSettings!$A:$A,0))</f>
        <v>0</v>
      </c>
      <c r="K1355">
        <f>INDEX(GWP!$C$2:$C$13,MATCH(EPS!I1355,GWP!$B$2:$B$13,0))</f>
        <v>0</v>
      </c>
      <c r="L1355" s="4">
        <f t="shared" si="43"/>
        <v>0</v>
      </c>
    </row>
    <row r="1356" spans="1:12" hidden="1">
      <c r="A1356" t="s">
        <v>1374</v>
      </c>
      <c r="B1356" t="s">
        <v>1</v>
      </c>
      <c r="C1356" t="s">
        <v>1720</v>
      </c>
      <c r="D1356" t="s">
        <v>1711</v>
      </c>
      <c r="E1356" t="s">
        <v>1704</v>
      </c>
      <c r="F1356" t="s">
        <v>1746</v>
      </c>
      <c r="H1356" t="str">
        <f>INDEX('Vensim Variables'!$B:$B,MATCH(EPS!$B1356,'Vensim Variables'!$A:$A,0))</f>
        <v>g pollutant</v>
      </c>
      <c r="I1356" t="str">
        <f t="shared" si="42"/>
        <v>BC</v>
      </c>
      <c r="J1356">
        <f>INDEX(NoSettings!$C:$C,MATCH(EPS!$A1356,NoSettings!$A:$A,0))</f>
        <v>0</v>
      </c>
      <c r="K1356">
        <f>INDEX(GWP!$C$2:$C$13,MATCH(EPS!I1356,GWP!$B$2:$B$13,0))</f>
        <v>0</v>
      </c>
      <c r="L1356" s="4">
        <f t="shared" si="43"/>
        <v>0</v>
      </c>
    </row>
    <row r="1357" spans="1:12" hidden="1">
      <c r="A1357" t="s">
        <v>1375</v>
      </c>
      <c r="B1357" t="s">
        <v>1</v>
      </c>
      <c r="C1357" t="s">
        <v>1720</v>
      </c>
      <c r="D1357" t="s">
        <v>1711</v>
      </c>
      <c r="E1357" t="s">
        <v>1704</v>
      </c>
      <c r="F1357" t="s">
        <v>1747</v>
      </c>
      <c r="H1357" t="str">
        <f>INDEX('Vensim Variables'!$B:$B,MATCH(EPS!$B1357,'Vensim Variables'!$A:$A,0))</f>
        <v>g pollutant</v>
      </c>
      <c r="I1357" t="str">
        <f t="shared" si="42"/>
        <v>BC</v>
      </c>
      <c r="J1357">
        <f>INDEX(NoSettings!$C:$C,MATCH(EPS!$A1357,NoSettings!$A:$A,0))</f>
        <v>0</v>
      </c>
      <c r="K1357">
        <f>INDEX(GWP!$C$2:$C$13,MATCH(EPS!I1357,GWP!$B$2:$B$13,0))</f>
        <v>0</v>
      </c>
      <c r="L1357" s="4">
        <f t="shared" si="43"/>
        <v>0</v>
      </c>
    </row>
    <row r="1358" spans="1:12" hidden="1">
      <c r="A1358" t="s">
        <v>1376</v>
      </c>
      <c r="B1358" t="s">
        <v>1</v>
      </c>
      <c r="C1358" t="s">
        <v>1720</v>
      </c>
      <c r="D1358" t="s">
        <v>1711</v>
      </c>
      <c r="E1358" t="s">
        <v>1704</v>
      </c>
      <c r="F1358" t="s">
        <v>1748</v>
      </c>
      <c r="H1358" t="str">
        <f>INDEX('Vensim Variables'!$B:$B,MATCH(EPS!$B1358,'Vensim Variables'!$A:$A,0))</f>
        <v>g pollutant</v>
      </c>
      <c r="I1358" t="str">
        <f t="shared" si="42"/>
        <v>BC</v>
      </c>
      <c r="J1358">
        <f>INDEX(NoSettings!$C:$C,MATCH(EPS!$A1358,NoSettings!$A:$A,0))</f>
        <v>0</v>
      </c>
      <c r="K1358">
        <f>INDEX(GWP!$C$2:$C$13,MATCH(EPS!I1358,GWP!$B$2:$B$13,0))</f>
        <v>0</v>
      </c>
      <c r="L1358" s="4">
        <f t="shared" si="43"/>
        <v>0</v>
      </c>
    </row>
    <row r="1359" spans="1:12" hidden="1">
      <c r="A1359" t="s">
        <v>1377</v>
      </c>
      <c r="B1359" t="s">
        <v>1</v>
      </c>
      <c r="C1359" t="s">
        <v>1720</v>
      </c>
      <c r="D1359" t="s">
        <v>1711</v>
      </c>
      <c r="E1359" t="s">
        <v>1704</v>
      </c>
      <c r="F1359" t="s">
        <v>1749</v>
      </c>
      <c r="H1359" t="str">
        <f>INDEX('Vensim Variables'!$B:$B,MATCH(EPS!$B1359,'Vensim Variables'!$A:$A,0))</f>
        <v>g pollutant</v>
      </c>
      <c r="I1359" t="str">
        <f t="shared" si="42"/>
        <v>BC</v>
      </c>
      <c r="J1359">
        <f>INDEX(NoSettings!$C:$C,MATCH(EPS!$A1359,NoSettings!$A:$A,0))</f>
        <v>0</v>
      </c>
      <c r="K1359">
        <f>INDEX(GWP!$C$2:$C$13,MATCH(EPS!I1359,GWP!$B$2:$B$13,0))</f>
        <v>0</v>
      </c>
      <c r="L1359" s="4">
        <f t="shared" si="43"/>
        <v>0</v>
      </c>
    </row>
    <row r="1360" spans="1:12" hidden="1">
      <c r="A1360" t="s">
        <v>1378</v>
      </c>
      <c r="B1360" t="s">
        <v>1</v>
      </c>
      <c r="C1360" t="s">
        <v>1720</v>
      </c>
      <c r="D1360" t="s">
        <v>1711</v>
      </c>
      <c r="E1360" t="s">
        <v>1704</v>
      </c>
      <c r="F1360" t="s">
        <v>1750</v>
      </c>
      <c r="H1360" t="str">
        <f>INDEX('Vensim Variables'!$B:$B,MATCH(EPS!$B1360,'Vensim Variables'!$A:$A,0))</f>
        <v>g pollutant</v>
      </c>
      <c r="I1360" t="str">
        <f t="shared" si="42"/>
        <v>BC</v>
      </c>
      <c r="J1360">
        <f>INDEX(NoSettings!$C:$C,MATCH(EPS!$A1360,NoSettings!$A:$A,0))</f>
        <v>0</v>
      </c>
      <c r="K1360">
        <f>INDEX(GWP!$C$2:$C$13,MATCH(EPS!I1360,GWP!$B$2:$B$13,0))</f>
        <v>0</v>
      </c>
      <c r="L1360" s="4">
        <f t="shared" si="43"/>
        <v>0</v>
      </c>
    </row>
    <row r="1361" spans="1:12" hidden="1">
      <c r="A1361" t="s">
        <v>1379</v>
      </c>
      <c r="B1361" t="s">
        <v>1</v>
      </c>
      <c r="C1361" t="s">
        <v>1720</v>
      </c>
      <c r="D1361" t="s">
        <v>1711</v>
      </c>
      <c r="E1361" t="s">
        <v>1704</v>
      </c>
      <c r="F1361" t="s">
        <v>1751</v>
      </c>
      <c r="H1361" t="str">
        <f>INDEX('Vensim Variables'!$B:$B,MATCH(EPS!$B1361,'Vensim Variables'!$A:$A,0))</f>
        <v>g pollutant</v>
      </c>
      <c r="I1361" t="str">
        <f t="shared" si="42"/>
        <v>BC</v>
      </c>
      <c r="J1361">
        <f>INDEX(NoSettings!$C:$C,MATCH(EPS!$A1361,NoSettings!$A:$A,0))</f>
        <v>0</v>
      </c>
      <c r="K1361">
        <f>INDEX(GWP!$C$2:$C$13,MATCH(EPS!I1361,GWP!$B$2:$B$13,0))</f>
        <v>0</v>
      </c>
      <c r="L1361" s="4">
        <f t="shared" si="43"/>
        <v>0</v>
      </c>
    </row>
    <row r="1362" spans="1:12" hidden="1">
      <c r="A1362" t="s">
        <v>1380</v>
      </c>
      <c r="B1362" t="s">
        <v>1</v>
      </c>
      <c r="C1362" t="s">
        <v>1720</v>
      </c>
      <c r="D1362" t="s">
        <v>1712</v>
      </c>
      <c r="E1362" t="s">
        <v>1703</v>
      </c>
      <c r="F1362" t="s">
        <v>1742</v>
      </c>
      <c r="H1362" t="str">
        <f>INDEX('Vensim Variables'!$B:$B,MATCH(EPS!$B1362,'Vensim Variables'!$A:$A,0))</f>
        <v>g pollutant</v>
      </c>
      <c r="I1362" t="str">
        <f t="shared" si="42"/>
        <v>OC</v>
      </c>
      <c r="J1362">
        <f>INDEX(NoSettings!$C:$C,MATCH(EPS!$A1362,NoSettings!$A:$A,0))</f>
        <v>0</v>
      </c>
      <c r="K1362">
        <f>INDEX(GWP!$C$2:$C$13,MATCH(EPS!I1362,GWP!$B$2:$B$13,0))</f>
        <v>0</v>
      </c>
      <c r="L1362" s="4">
        <f t="shared" si="43"/>
        <v>0</v>
      </c>
    </row>
    <row r="1363" spans="1:12" hidden="1">
      <c r="A1363" t="s">
        <v>1381</v>
      </c>
      <c r="B1363" t="s">
        <v>1</v>
      </c>
      <c r="C1363" t="s">
        <v>1720</v>
      </c>
      <c r="D1363" t="s">
        <v>1712</v>
      </c>
      <c r="E1363" t="s">
        <v>1703</v>
      </c>
      <c r="F1363" t="s">
        <v>1743</v>
      </c>
      <c r="H1363" t="str">
        <f>INDEX('Vensim Variables'!$B:$B,MATCH(EPS!$B1363,'Vensim Variables'!$A:$A,0))</f>
        <v>g pollutant</v>
      </c>
      <c r="I1363" t="str">
        <f t="shared" si="42"/>
        <v>OC</v>
      </c>
      <c r="J1363">
        <f>INDEX(NoSettings!$C:$C,MATCH(EPS!$A1363,NoSettings!$A:$A,0))</f>
        <v>0</v>
      </c>
      <c r="K1363">
        <f>INDEX(GWP!$C$2:$C$13,MATCH(EPS!I1363,GWP!$B$2:$B$13,0))</f>
        <v>0</v>
      </c>
      <c r="L1363" s="4">
        <f t="shared" si="43"/>
        <v>0</v>
      </c>
    </row>
    <row r="1364" spans="1:12" hidden="1">
      <c r="A1364" t="s">
        <v>1382</v>
      </c>
      <c r="B1364" t="s">
        <v>1</v>
      </c>
      <c r="C1364" t="s">
        <v>1720</v>
      </c>
      <c r="D1364" t="s">
        <v>1712</v>
      </c>
      <c r="E1364" t="s">
        <v>1703</v>
      </c>
      <c r="F1364" t="s">
        <v>1744</v>
      </c>
      <c r="H1364" t="str">
        <f>INDEX('Vensim Variables'!$B:$B,MATCH(EPS!$B1364,'Vensim Variables'!$A:$A,0))</f>
        <v>g pollutant</v>
      </c>
      <c r="I1364" t="str">
        <f t="shared" si="42"/>
        <v>OC</v>
      </c>
      <c r="J1364">
        <f>INDEX(NoSettings!$C:$C,MATCH(EPS!$A1364,NoSettings!$A:$A,0))</f>
        <v>50575500</v>
      </c>
      <c r="K1364">
        <f>INDEX(GWP!$C$2:$C$13,MATCH(EPS!I1364,GWP!$B$2:$B$13,0))</f>
        <v>0</v>
      </c>
      <c r="L1364" s="4">
        <f t="shared" si="43"/>
        <v>0</v>
      </c>
    </row>
    <row r="1365" spans="1:12" hidden="1">
      <c r="A1365" t="s">
        <v>1383</v>
      </c>
      <c r="B1365" t="s">
        <v>1</v>
      </c>
      <c r="C1365" t="s">
        <v>1720</v>
      </c>
      <c r="D1365" t="s">
        <v>1712</v>
      </c>
      <c r="E1365" t="s">
        <v>1703</v>
      </c>
      <c r="F1365" t="s">
        <v>1745</v>
      </c>
      <c r="H1365" t="str">
        <f>INDEX('Vensim Variables'!$B:$B,MATCH(EPS!$B1365,'Vensim Variables'!$A:$A,0))</f>
        <v>g pollutant</v>
      </c>
      <c r="I1365" t="str">
        <f t="shared" si="42"/>
        <v>OC</v>
      </c>
      <c r="J1365">
        <f>INDEX(NoSettings!$C:$C,MATCH(EPS!$A1365,NoSettings!$A:$A,0))</f>
        <v>0</v>
      </c>
      <c r="K1365">
        <f>INDEX(GWP!$C$2:$C$13,MATCH(EPS!I1365,GWP!$B$2:$B$13,0))</f>
        <v>0</v>
      </c>
      <c r="L1365" s="4">
        <f t="shared" si="43"/>
        <v>0</v>
      </c>
    </row>
    <row r="1366" spans="1:12" hidden="1">
      <c r="A1366" t="s">
        <v>1384</v>
      </c>
      <c r="B1366" t="s">
        <v>1</v>
      </c>
      <c r="C1366" t="s">
        <v>1720</v>
      </c>
      <c r="D1366" t="s">
        <v>1712</v>
      </c>
      <c r="E1366" t="s">
        <v>1703</v>
      </c>
      <c r="F1366" t="s">
        <v>1746</v>
      </c>
      <c r="H1366" t="str">
        <f>INDEX('Vensim Variables'!$B:$B,MATCH(EPS!$B1366,'Vensim Variables'!$A:$A,0))</f>
        <v>g pollutant</v>
      </c>
      <c r="I1366" t="str">
        <f t="shared" si="42"/>
        <v>OC</v>
      </c>
      <c r="J1366">
        <f>INDEX(NoSettings!$C:$C,MATCH(EPS!$A1366,NoSettings!$A:$A,0))</f>
        <v>5567160</v>
      </c>
      <c r="K1366">
        <f>INDEX(GWP!$C$2:$C$13,MATCH(EPS!I1366,GWP!$B$2:$B$13,0))</f>
        <v>0</v>
      </c>
      <c r="L1366" s="4">
        <f t="shared" si="43"/>
        <v>0</v>
      </c>
    </row>
    <row r="1367" spans="1:12" hidden="1">
      <c r="A1367" t="s">
        <v>1385</v>
      </c>
      <c r="B1367" t="s">
        <v>1</v>
      </c>
      <c r="C1367" t="s">
        <v>1720</v>
      </c>
      <c r="D1367" t="s">
        <v>1712</v>
      </c>
      <c r="E1367" t="s">
        <v>1703</v>
      </c>
      <c r="F1367" t="s">
        <v>1747</v>
      </c>
      <c r="H1367" t="str">
        <f>INDEX('Vensim Variables'!$B:$B,MATCH(EPS!$B1367,'Vensim Variables'!$A:$A,0))</f>
        <v>g pollutant</v>
      </c>
      <c r="I1367" t="str">
        <f t="shared" si="42"/>
        <v>OC</v>
      </c>
      <c r="J1367">
        <f>INDEX(NoSettings!$C:$C,MATCH(EPS!$A1367,NoSettings!$A:$A,0))</f>
        <v>0</v>
      </c>
      <c r="K1367">
        <f>INDEX(GWP!$C$2:$C$13,MATCH(EPS!I1367,GWP!$B$2:$B$13,0))</f>
        <v>0</v>
      </c>
      <c r="L1367" s="4">
        <f t="shared" si="43"/>
        <v>0</v>
      </c>
    </row>
    <row r="1368" spans="1:12" hidden="1">
      <c r="A1368" t="s">
        <v>1386</v>
      </c>
      <c r="B1368" t="s">
        <v>1</v>
      </c>
      <c r="C1368" t="s">
        <v>1720</v>
      </c>
      <c r="D1368" t="s">
        <v>1712</v>
      </c>
      <c r="E1368" t="s">
        <v>1703</v>
      </c>
      <c r="F1368" t="s">
        <v>1748</v>
      </c>
      <c r="H1368" t="str">
        <f>INDEX('Vensim Variables'!$B:$B,MATCH(EPS!$B1368,'Vensim Variables'!$A:$A,0))</f>
        <v>g pollutant</v>
      </c>
      <c r="I1368" t="str">
        <f t="shared" si="42"/>
        <v>OC</v>
      </c>
      <c r="J1368">
        <f>INDEX(NoSettings!$C:$C,MATCH(EPS!$A1368,NoSettings!$A:$A,0))</f>
        <v>0</v>
      </c>
      <c r="K1368">
        <f>INDEX(GWP!$C$2:$C$13,MATCH(EPS!I1368,GWP!$B$2:$B$13,0))</f>
        <v>0</v>
      </c>
      <c r="L1368" s="4">
        <f t="shared" si="43"/>
        <v>0</v>
      </c>
    </row>
    <row r="1369" spans="1:12" hidden="1">
      <c r="A1369" t="s">
        <v>1387</v>
      </c>
      <c r="B1369" t="s">
        <v>1</v>
      </c>
      <c r="C1369" t="s">
        <v>1720</v>
      </c>
      <c r="D1369" t="s">
        <v>1712</v>
      </c>
      <c r="E1369" t="s">
        <v>1703</v>
      </c>
      <c r="F1369" t="s">
        <v>1749</v>
      </c>
      <c r="H1369" t="str">
        <f>INDEX('Vensim Variables'!$B:$B,MATCH(EPS!$B1369,'Vensim Variables'!$A:$A,0))</f>
        <v>g pollutant</v>
      </c>
      <c r="I1369" t="str">
        <f t="shared" si="42"/>
        <v>OC</v>
      </c>
      <c r="J1369">
        <f>INDEX(NoSettings!$C:$C,MATCH(EPS!$A1369,NoSettings!$A:$A,0))</f>
        <v>0</v>
      </c>
      <c r="K1369">
        <f>INDEX(GWP!$C$2:$C$13,MATCH(EPS!I1369,GWP!$B$2:$B$13,0))</f>
        <v>0</v>
      </c>
      <c r="L1369" s="4">
        <f t="shared" si="43"/>
        <v>0</v>
      </c>
    </row>
    <row r="1370" spans="1:12" hidden="1">
      <c r="A1370" t="s">
        <v>1388</v>
      </c>
      <c r="B1370" t="s">
        <v>1</v>
      </c>
      <c r="C1370" t="s">
        <v>1720</v>
      </c>
      <c r="D1370" t="s">
        <v>1712</v>
      </c>
      <c r="E1370" t="s">
        <v>1703</v>
      </c>
      <c r="F1370" t="s">
        <v>1750</v>
      </c>
      <c r="H1370" t="str">
        <f>INDEX('Vensim Variables'!$B:$B,MATCH(EPS!$B1370,'Vensim Variables'!$A:$A,0))</f>
        <v>g pollutant</v>
      </c>
      <c r="I1370" t="str">
        <f t="shared" si="42"/>
        <v>OC</v>
      </c>
      <c r="J1370">
        <f>INDEX(NoSettings!$C:$C,MATCH(EPS!$A1370,NoSettings!$A:$A,0))</f>
        <v>0</v>
      </c>
      <c r="K1370">
        <f>INDEX(GWP!$C$2:$C$13,MATCH(EPS!I1370,GWP!$B$2:$B$13,0))</f>
        <v>0</v>
      </c>
      <c r="L1370" s="4">
        <f t="shared" si="43"/>
        <v>0</v>
      </c>
    </row>
    <row r="1371" spans="1:12" hidden="1">
      <c r="A1371" t="s">
        <v>1389</v>
      </c>
      <c r="B1371" t="s">
        <v>1</v>
      </c>
      <c r="C1371" t="s">
        <v>1720</v>
      </c>
      <c r="D1371" t="s">
        <v>1712</v>
      </c>
      <c r="E1371" t="s">
        <v>1703</v>
      </c>
      <c r="F1371" t="s">
        <v>1751</v>
      </c>
      <c r="H1371" t="str">
        <f>INDEX('Vensim Variables'!$B:$B,MATCH(EPS!$B1371,'Vensim Variables'!$A:$A,0))</f>
        <v>g pollutant</v>
      </c>
      <c r="I1371" t="str">
        <f t="shared" si="42"/>
        <v>OC</v>
      </c>
      <c r="J1371">
        <f>INDEX(NoSettings!$C:$C,MATCH(EPS!$A1371,NoSettings!$A:$A,0))</f>
        <v>0</v>
      </c>
      <c r="K1371">
        <f>INDEX(GWP!$C$2:$C$13,MATCH(EPS!I1371,GWP!$B$2:$B$13,0))</f>
        <v>0</v>
      </c>
      <c r="L1371" s="4">
        <f t="shared" si="43"/>
        <v>0</v>
      </c>
    </row>
    <row r="1372" spans="1:12" hidden="1">
      <c r="A1372" t="s">
        <v>1390</v>
      </c>
      <c r="B1372" t="s">
        <v>1</v>
      </c>
      <c r="C1372" t="s">
        <v>1720</v>
      </c>
      <c r="D1372" t="s">
        <v>1712</v>
      </c>
      <c r="E1372" t="s">
        <v>1704</v>
      </c>
      <c r="F1372" t="s">
        <v>1742</v>
      </c>
      <c r="H1372" t="str">
        <f>INDEX('Vensim Variables'!$B:$B,MATCH(EPS!$B1372,'Vensim Variables'!$A:$A,0))</f>
        <v>g pollutant</v>
      </c>
      <c r="I1372" t="str">
        <f t="shared" si="42"/>
        <v>OC</v>
      </c>
      <c r="J1372">
        <f>INDEX(NoSettings!$C:$C,MATCH(EPS!$A1372,NoSettings!$A:$A,0))</f>
        <v>0</v>
      </c>
      <c r="K1372">
        <f>INDEX(GWP!$C$2:$C$13,MATCH(EPS!I1372,GWP!$B$2:$B$13,0))</f>
        <v>0</v>
      </c>
      <c r="L1372" s="4">
        <f t="shared" si="43"/>
        <v>0</v>
      </c>
    </row>
    <row r="1373" spans="1:12" hidden="1">
      <c r="A1373" t="s">
        <v>1391</v>
      </c>
      <c r="B1373" t="s">
        <v>1</v>
      </c>
      <c r="C1373" t="s">
        <v>1720</v>
      </c>
      <c r="D1373" t="s">
        <v>1712</v>
      </c>
      <c r="E1373" t="s">
        <v>1704</v>
      </c>
      <c r="F1373" t="s">
        <v>1743</v>
      </c>
      <c r="H1373" t="str">
        <f>INDEX('Vensim Variables'!$B:$B,MATCH(EPS!$B1373,'Vensim Variables'!$A:$A,0))</f>
        <v>g pollutant</v>
      </c>
      <c r="I1373" t="str">
        <f t="shared" si="42"/>
        <v>OC</v>
      </c>
      <c r="J1373">
        <f>INDEX(NoSettings!$C:$C,MATCH(EPS!$A1373,NoSettings!$A:$A,0))</f>
        <v>0</v>
      </c>
      <c r="K1373">
        <f>INDEX(GWP!$C$2:$C$13,MATCH(EPS!I1373,GWP!$B$2:$B$13,0))</f>
        <v>0</v>
      </c>
      <c r="L1373" s="4">
        <f t="shared" si="43"/>
        <v>0</v>
      </c>
    </row>
    <row r="1374" spans="1:12" hidden="1">
      <c r="A1374" t="s">
        <v>1392</v>
      </c>
      <c r="B1374" t="s">
        <v>1</v>
      </c>
      <c r="C1374" t="s">
        <v>1720</v>
      </c>
      <c r="D1374" t="s">
        <v>1712</v>
      </c>
      <c r="E1374" t="s">
        <v>1704</v>
      </c>
      <c r="F1374" t="s">
        <v>1744</v>
      </c>
      <c r="H1374" t="str">
        <f>INDEX('Vensim Variables'!$B:$B,MATCH(EPS!$B1374,'Vensim Variables'!$A:$A,0))</f>
        <v>g pollutant</v>
      </c>
      <c r="I1374" t="str">
        <f t="shared" si="42"/>
        <v>OC</v>
      </c>
      <c r="J1374">
        <f>INDEX(NoSettings!$C:$C,MATCH(EPS!$A1374,NoSettings!$A:$A,0))</f>
        <v>0</v>
      </c>
      <c r="K1374">
        <f>INDEX(GWP!$C$2:$C$13,MATCH(EPS!I1374,GWP!$B$2:$B$13,0))</f>
        <v>0</v>
      </c>
      <c r="L1374" s="4">
        <f t="shared" si="43"/>
        <v>0</v>
      </c>
    </row>
    <row r="1375" spans="1:12" hidden="1">
      <c r="A1375" t="s">
        <v>1393</v>
      </c>
      <c r="B1375" t="s">
        <v>1</v>
      </c>
      <c r="C1375" t="s">
        <v>1720</v>
      </c>
      <c r="D1375" t="s">
        <v>1712</v>
      </c>
      <c r="E1375" t="s">
        <v>1704</v>
      </c>
      <c r="F1375" t="s">
        <v>1745</v>
      </c>
      <c r="H1375" t="str">
        <f>INDEX('Vensim Variables'!$B:$B,MATCH(EPS!$B1375,'Vensim Variables'!$A:$A,0))</f>
        <v>g pollutant</v>
      </c>
      <c r="I1375" t="str">
        <f t="shared" si="42"/>
        <v>OC</v>
      </c>
      <c r="J1375">
        <f>INDEX(NoSettings!$C:$C,MATCH(EPS!$A1375,NoSettings!$A:$A,0))</f>
        <v>0</v>
      </c>
      <c r="K1375">
        <f>INDEX(GWP!$C$2:$C$13,MATCH(EPS!I1375,GWP!$B$2:$B$13,0))</f>
        <v>0</v>
      </c>
      <c r="L1375" s="4">
        <f t="shared" si="43"/>
        <v>0</v>
      </c>
    </row>
    <row r="1376" spans="1:12" hidden="1">
      <c r="A1376" t="s">
        <v>1394</v>
      </c>
      <c r="B1376" t="s">
        <v>1</v>
      </c>
      <c r="C1376" t="s">
        <v>1720</v>
      </c>
      <c r="D1376" t="s">
        <v>1712</v>
      </c>
      <c r="E1376" t="s">
        <v>1704</v>
      </c>
      <c r="F1376" t="s">
        <v>1746</v>
      </c>
      <c r="H1376" t="str">
        <f>INDEX('Vensim Variables'!$B:$B,MATCH(EPS!$B1376,'Vensim Variables'!$A:$A,0))</f>
        <v>g pollutant</v>
      </c>
      <c r="I1376" t="str">
        <f t="shared" si="42"/>
        <v>OC</v>
      </c>
      <c r="J1376">
        <f>INDEX(NoSettings!$C:$C,MATCH(EPS!$A1376,NoSettings!$A:$A,0))</f>
        <v>0</v>
      </c>
      <c r="K1376">
        <f>INDEX(GWP!$C$2:$C$13,MATCH(EPS!I1376,GWP!$B$2:$B$13,0))</f>
        <v>0</v>
      </c>
      <c r="L1376" s="4">
        <f t="shared" si="43"/>
        <v>0</v>
      </c>
    </row>
    <row r="1377" spans="1:12" hidden="1">
      <c r="A1377" t="s">
        <v>1395</v>
      </c>
      <c r="B1377" t="s">
        <v>1</v>
      </c>
      <c r="C1377" t="s">
        <v>1720</v>
      </c>
      <c r="D1377" t="s">
        <v>1712</v>
      </c>
      <c r="E1377" t="s">
        <v>1704</v>
      </c>
      <c r="F1377" t="s">
        <v>1747</v>
      </c>
      <c r="H1377" t="str">
        <f>INDEX('Vensim Variables'!$B:$B,MATCH(EPS!$B1377,'Vensim Variables'!$A:$A,0))</f>
        <v>g pollutant</v>
      </c>
      <c r="I1377" t="str">
        <f t="shared" si="42"/>
        <v>OC</v>
      </c>
      <c r="J1377">
        <f>INDEX(NoSettings!$C:$C,MATCH(EPS!$A1377,NoSettings!$A:$A,0))</f>
        <v>0</v>
      </c>
      <c r="K1377">
        <f>INDEX(GWP!$C$2:$C$13,MATCH(EPS!I1377,GWP!$B$2:$B$13,0))</f>
        <v>0</v>
      </c>
      <c r="L1377" s="4">
        <f t="shared" si="43"/>
        <v>0</v>
      </c>
    </row>
    <row r="1378" spans="1:12" hidden="1">
      <c r="A1378" t="s">
        <v>1396</v>
      </c>
      <c r="B1378" t="s">
        <v>1</v>
      </c>
      <c r="C1378" t="s">
        <v>1720</v>
      </c>
      <c r="D1378" t="s">
        <v>1712</v>
      </c>
      <c r="E1378" t="s">
        <v>1704</v>
      </c>
      <c r="F1378" t="s">
        <v>1748</v>
      </c>
      <c r="H1378" t="str">
        <f>INDEX('Vensim Variables'!$B:$B,MATCH(EPS!$B1378,'Vensim Variables'!$A:$A,0))</f>
        <v>g pollutant</v>
      </c>
      <c r="I1378" t="str">
        <f t="shared" si="42"/>
        <v>OC</v>
      </c>
      <c r="J1378">
        <f>INDEX(NoSettings!$C:$C,MATCH(EPS!$A1378,NoSettings!$A:$A,0))</f>
        <v>0</v>
      </c>
      <c r="K1378">
        <f>INDEX(GWP!$C$2:$C$13,MATCH(EPS!I1378,GWP!$B$2:$B$13,0))</f>
        <v>0</v>
      </c>
      <c r="L1378" s="4">
        <f t="shared" si="43"/>
        <v>0</v>
      </c>
    </row>
    <row r="1379" spans="1:12" hidden="1">
      <c r="A1379" t="s">
        <v>1397</v>
      </c>
      <c r="B1379" t="s">
        <v>1</v>
      </c>
      <c r="C1379" t="s">
        <v>1720</v>
      </c>
      <c r="D1379" t="s">
        <v>1712</v>
      </c>
      <c r="E1379" t="s">
        <v>1704</v>
      </c>
      <c r="F1379" t="s">
        <v>1749</v>
      </c>
      <c r="H1379" t="str">
        <f>INDEX('Vensim Variables'!$B:$B,MATCH(EPS!$B1379,'Vensim Variables'!$A:$A,0))</f>
        <v>g pollutant</v>
      </c>
      <c r="I1379" t="str">
        <f t="shared" si="42"/>
        <v>OC</v>
      </c>
      <c r="J1379">
        <f>INDEX(NoSettings!$C:$C,MATCH(EPS!$A1379,NoSettings!$A:$A,0))</f>
        <v>0</v>
      </c>
      <c r="K1379">
        <f>INDEX(GWP!$C$2:$C$13,MATCH(EPS!I1379,GWP!$B$2:$B$13,0))</f>
        <v>0</v>
      </c>
      <c r="L1379" s="4">
        <f t="shared" si="43"/>
        <v>0</v>
      </c>
    </row>
    <row r="1380" spans="1:12" hidden="1">
      <c r="A1380" t="s">
        <v>1398</v>
      </c>
      <c r="B1380" t="s">
        <v>1</v>
      </c>
      <c r="C1380" t="s">
        <v>1720</v>
      </c>
      <c r="D1380" t="s">
        <v>1712</v>
      </c>
      <c r="E1380" t="s">
        <v>1704</v>
      </c>
      <c r="F1380" t="s">
        <v>1750</v>
      </c>
      <c r="H1380" t="str">
        <f>INDEX('Vensim Variables'!$B:$B,MATCH(EPS!$B1380,'Vensim Variables'!$A:$A,0))</f>
        <v>g pollutant</v>
      </c>
      <c r="I1380" t="str">
        <f t="shared" si="42"/>
        <v>OC</v>
      </c>
      <c r="J1380">
        <f>INDEX(NoSettings!$C:$C,MATCH(EPS!$A1380,NoSettings!$A:$A,0))</f>
        <v>0</v>
      </c>
      <c r="K1380">
        <f>INDEX(GWP!$C$2:$C$13,MATCH(EPS!I1380,GWP!$B$2:$B$13,0))</f>
        <v>0</v>
      </c>
      <c r="L1380" s="4">
        <f t="shared" si="43"/>
        <v>0</v>
      </c>
    </row>
    <row r="1381" spans="1:12" hidden="1">
      <c r="A1381" t="s">
        <v>1399</v>
      </c>
      <c r="B1381" t="s">
        <v>1</v>
      </c>
      <c r="C1381" t="s">
        <v>1720</v>
      </c>
      <c r="D1381" t="s">
        <v>1712</v>
      </c>
      <c r="E1381" t="s">
        <v>1704</v>
      </c>
      <c r="F1381" t="s">
        <v>1751</v>
      </c>
      <c r="H1381" t="str">
        <f>INDEX('Vensim Variables'!$B:$B,MATCH(EPS!$B1381,'Vensim Variables'!$A:$A,0))</f>
        <v>g pollutant</v>
      </c>
      <c r="I1381" t="str">
        <f t="shared" si="42"/>
        <v>OC</v>
      </c>
      <c r="J1381">
        <f>INDEX(NoSettings!$C:$C,MATCH(EPS!$A1381,NoSettings!$A:$A,0))</f>
        <v>0</v>
      </c>
      <c r="K1381">
        <f>INDEX(GWP!$C$2:$C$13,MATCH(EPS!I1381,GWP!$B$2:$B$13,0))</f>
        <v>0</v>
      </c>
      <c r="L1381" s="4">
        <f t="shared" si="43"/>
        <v>0</v>
      </c>
    </row>
    <row r="1382" spans="1:12" hidden="1">
      <c r="A1382" t="s">
        <v>1400</v>
      </c>
      <c r="B1382" t="s">
        <v>1</v>
      </c>
      <c r="C1382" t="s">
        <v>1720</v>
      </c>
      <c r="D1382" t="s">
        <v>1713</v>
      </c>
      <c r="E1382" t="s">
        <v>1703</v>
      </c>
      <c r="F1382" t="s">
        <v>1742</v>
      </c>
      <c r="H1382" t="str">
        <f>INDEX('Vensim Variables'!$B:$B,MATCH(EPS!$B1382,'Vensim Variables'!$A:$A,0))</f>
        <v>g pollutant</v>
      </c>
      <c r="I1382" t="str">
        <f t="shared" si="42"/>
        <v>CH4</v>
      </c>
      <c r="J1382">
        <f>INDEX(NoSettings!$C:$C,MATCH(EPS!$A1382,NoSettings!$A:$A,0))</f>
        <v>0</v>
      </c>
      <c r="K1382">
        <f>INDEX(GWP!$C$2:$C$13,MATCH(EPS!I1382,GWP!$B$2:$B$13,0))</f>
        <v>28</v>
      </c>
      <c r="L1382" s="4">
        <f t="shared" si="43"/>
        <v>0</v>
      </c>
    </row>
    <row r="1383" spans="1:12" hidden="1">
      <c r="A1383" t="s">
        <v>1401</v>
      </c>
      <c r="B1383" t="s">
        <v>1</v>
      </c>
      <c r="C1383" t="s">
        <v>1720</v>
      </c>
      <c r="D1383" t="s">
        <v>1713</v>
      </c>
      <c r="E1383" t="s">
        <v>1703</v>
      </c>
      <c r="F1383" t="s">
        <v>1743</v>
      </c>
      <c r="H1383" t="str">
        <f>INDEX('Vensim Variables'!$B:$B,MATCH(EPS!$B1383,'Vensim Variables'!$A:$A,0))</f>
        <v>g pollutant</v>
      </c>
      <c r="I1383" t="str">
        <f t="shared" si="42"/>
        <v>CH4</v>
      </c>
      <c r="J1383">
        <f>INDEX(NoSettings!$C:$C,MATCH(EPS!$A1383,NoSettings!$A:$A,0))</f>
        <v>0</v>
      </c>
      <c r="K1383">
        <f>INDEX(GWP!$C$2:$C$13,MATCH(EPS!I1383,GWP!$B$2:$B$13,0))</f>
        <v>28</v>
      </c>
      <c r="L1383" s="4">
        <f t="shared" si="43"/>
        <v>0</v>
      </c>
    </row>
    <row r="1384" spans="1:12" hidden="1">
      <c r="A1384" t="s">
        <v>1402</v>
      </c>
      <c r="B1384" t="s">
        <v>1</v>
      </c>
      <c r="C1384" t="s">
        <v>1720</v>
      </c>
      <c r="D1384" t="s">
        <v>1713</v>
      </c>
      <c r="E1384" t="s">
        <v>1703</v>
      </c>
      <c r="F1384" t="s">
        <v>1744</v>
      </c>
      <c r="H1384" t="str">
        <f>INDEX('Vensim Variables'!$B:$B,MATCH(EPS!$B1384,'Vensim Variables'!$A:$A,0))</f>
        <v>g pollutant</v>
      </c>
      <c r="I1384" t="str">
        <f t="shared" si="42"/>
        <v>CH4</v>
      </c>
      <c r="J1384">
        <f>INDEX(NoSettings!$C:$C,MATCH(EPS!$A1384,NoSettings!$A:$A,0))</f>
        <v>213099000</v>
      </c>
      <c r="K1384">
        <f>INDEX(GWP!$C$2:$C$13,MATCH(EPS!I1384,GWP!$B$2:$B$13,0))</f>
        <v>28</v>
      </c>
      <c r="L1384" s="4">
        <f t="shared" si="43"/>
        <v>5.9667720000000004E-3</v>
      </c>
    </row>
    <row r="1385" spans="1:12" hidden="1">
      <c r="A1385" t="s">
        <v>1403</v>
      </c>
      <c r="B1385" t="s">
        <v>1</v>
      </c>
      <c r="C1385" t="s">
        <v>1720</v>
      </c>
      <c r="D1385" t="s">
        <v>1713</v>
      </c>
      <c r="E1385" t="s">
        <v>1703</v>
      </c>
      <c r="F1385" t="s">
        <v>1745</v>
      </c>
      <c r="H1385" t="str">
        <f>INDEX('Vensim Variables'!$B:$B,MATCH(EPS!$B1385,'Vensim Variables'!$A:$A,0))</f>
        <v>g pollutant</v>
      </c>
      <c r="I1385" t="str">
        <f t="shared" si="42"/>
        <v>CH4</v>
      </c>
      <c r="J1385">
        <f>INDEX(NoSettings!$C:$C,MATCH(EPS!$A1385,NoSettings!$A:$A,0))</f>
        <v>0</v>
      </c>
      <c r="K1385">
        <f>INDEX(GWP!$C$2:$C$13,MATCH(EPS!I1385,GWP!$B$2:$B$13,0))</f>
        <v>28</v>
      </c>
      <c r="L1385" s="4">
        <f t="shared" si="43"/>
        <v>0</v>
      </c>
    </row>
    <row r="1386" spans="1:12" hidden="1">
      <c r="A1386" t="s">
        <v>1404</v>
      </c>
      <c r="B1386" t="s">
        <v>1</v>
      </c>
      <c r="C1386" t="s">
        <v>1720</v>
      </c>
      <c r="D1386" t="s">
        <v>1713</v>
      </c>
      <c r="E1386" t="s">
        <v>1703</v>
      </c>
      <c r="F1386" t="s">
        <v>1746</v>
      </c>
      <c r="H1386" t="str">
        <f>INDEX('Vensim Variables'!$B:$B,MATCH(EPS!$B1386,'Vensim Variables'!$A:$A,0))</f>
        <v>g pollutant</v>
      </c>
      <c r="I1386" t="str">
        <f t="shared" si="42"/>
        <v>CH4</v>
      </c>
      <c r="J1386">
        <f>INDEX(NoSettings!$C:$C,MATCH(EPS!$A1386,NoSettings!$A:$A,0))</f>
        <v>0</v>
      </c>
      <c r="K1386">
        <f>INDEX(GWP!$C$2:$C$13,MATCH(EPS!I1386,GWP!$B$2:$B$13,0))</f>
        <v>28</v>
      </c>
      <c r="L1386" s="4">
        <f t="shared" si="43"/>
        <v>0</v>
      </c>
    </row>
    <row r="1387" spans="1:12" hidden="1">
      <c r="A1387" t="s">
        <v>1405</v>
      </c>
      <c r="B1387" t="s">
        <v>1</v>
      </c>
      <c r="C1387" t="s">
        <v>1720</v>
      </c>
      <c r="D1387" t="s">
        <v>1713</v>
      </c>
      <c r="E1387" t="s">
        <v>1703</v>
      </c>
      <c r="F1387" t="s">
        <v>1747</v>
      </c>
      <c r="H1387" t="str">
        <f>INDEX('Vensim Variables'!$B:$B,MATCH(EPS!$B1387,'Vensim Variables'!$A:$A,0))</f>
        <v>g pollutant</v>
      </c>
      <c r="I1387" t="str">
        <f t="shared" si="42"/>
        <v>CH4</v>
      </c>
      <c r="J1387">
        <f>INDEX(NoSettings!$C:$C,MATCH(EPS!$A1387,NoSettings!$A:$A,0))</f>
        <v>0</v>
      </c>
      <c r="K1387">
        <f>INDEX(GWP!$C$2:$C$13,MATCH(EPS!I1387,GWP!$B$2:$B$13,0))</f>
        <v>28</v>
      </c>
      <c r="L1387" s="4">
        <f t="shared" si="43"/>
        <v>0</v>
      </c>
    </row>
    <row r="1388" spans="1:12" hidden="1">
      <c r="A1388" t="s">
        <v>1406</v>
      </c>
      <c r="B1388" t="s">
        <v>1</v>
      </c>
      <c r="C1388" t="s">
        <v>1720</v>
      </c>
      <c r="D1388" t="s">
        <v>1713</v>
      </c>
      <c r="E1388" t="s">
        <v>1703</v>
      </c>
      <c r="F1388" t="s">
        <v>1748</v>
      </c>
      <c r="H1388" t="str">
        <f>INDEX('Vensim Variables'!$B:$B,MATCH(EPS!$B1388,'Vensim Variables'!$A:$A,0))</f>
        <v>g pollutant</v>
      </c>
      <c r="I1388" t="str">
        <f t="shared" si="42"/>
        <v>CH4</v>
      </c>
      <c r="J1388">
        <f>INDEX(NoSettings!$C:$C,MATCH(EPS!$A1388,NoSettings!$A:$A,0))</f>
        <v>0</v>
      </c>
      <c r="K1388">
        <f>INDEX(GWP!$C$2:$C$13,MATCH(EPS!I1388,GWP!$B$2:$B$13,0))</f>
        <v>28</v>
      </c>
      <c r="L1388" s="4">
        <f t="shared" si="43"/>
        <v>0</v>
      </c>
    </row>
    <row r="1389" spans="1:12" hidden="1">
      <c r="A1389" t="s">
        <v>1407</v>
      </c>
      <c r="B1389" t="s">
        <v>1</v>
      </c>
      <c r="C1389" t="s">
        <v>1720</v>
      </c>
      <c r="D1389" t="s">
        <v>1713</v>
      </c>
      <c r="E1389" t="s">
        <v>1703</v>
      </c>
      <c r="F1389" t="s">
        <v>1749</v>
      </c>
      <c r="H1389" t="str">
        <f>INDEX('Vensim Variables'!$B:$B,MATCH(EPS!$B1389,'Vensim Variables'!$A:$A,0))</f>
        <v>g pollutant</v>
      </c>
      <c r="I1389" t="str">
        <f t="shared" si="42"/>
        <v>CH4</v>
      </c>
      <c r="J1389">
        <f>INDEX(NoSettings!$C:$C,MATCH(EPS!$A1389,NoSettings!$A:$A,0))</f>
        <v>0</v>
      </c>
      <c r="K1389">
        <f>INDEX(GWP!$C$2:$C$13,MATCH(EPS!I1389,GWP!$B$2:$B$13,0))</f>
        <v>28</v>
      </c>
      <c r="L1389" s="4">
        <f t="shared" si="43"/>
        <v>0</v>
      </c>
    </row>
    <row r="1390" spans="1:12" hidden="1">
      <c r="A1390" t="s">
        <v>1408</v>
      </c>
      <c r="B1390" t="s">
        <v>1</v>
      </c>
      <c r="C1390" t="s">
        <v>1720</v>
      </c>
      <c r="D1390" t="s">
        <v>1713</v>
      </c>
      <c r="E1390" t="s">
        <v>1703</v>
      </c>
      <c r="F1390" t="s">
        <v>1750</v>
      </c>
      <c r="H1390" t="str">
        <f>INDEX('Vensim Variables'!$B:$B,MATCH(EPS!$B1390,'Vensim Variables'!$A:$A,0))</f>
        <v>g pollutant</v>
      </c>
      <c r="I1390" t="str">
        <f t="shared" si="42"/>
        <v>CH4</v>
      </c>
      <c r="J1390">
        <f>INDEX(NoSettings!$C:$C,MATCH(EPS!$A1390,NoSettings!$A:$A,0))</f>
        <v>0</v>
      </c>
      <c r="K1390">
        <f>INDEX(GWP!$C$2:$C$13,MATCH(EPS!I1390,GWP!$B$2:$B$13,0))</f>
        <v>28</v>
      </c>
      <c r="L1390" s="4">
        <f t="shared" si="43"/>
        <v>0</v>
      </c>
    </row>
    <row r="1391" spans="1:12" hidden="1">
      <c r="A1391" t="s">
        <v>1409</v>
      </c>
      <c r="B1391" t="s">
        <v>1</v>
      </c>
      <c r="C1391" t="s">
        <v>1720</v>
      </c>
      <c r="D1391" t="s">
        <v>1713</v>
      </c>
      <c r="E1391" t="s">
        <v>1703</v>
      </c>
      <c r="F1391" t="s">
        <v>1751</v>
      </c>
      <c r="H1391" t="str">
        <f>INDEX('Vensim Variables'!$B:$B,MATCH(EPS!$B1391,'Vensim Variables'!$A:$A,0))</f>
        <v>g pollutant</v>
      </c>
      <c r="I1391" t="str">
        <f t="shared" si="42"/>
        <v>CH4</v>
      </c>
      <c r="J1391">
        <f>INDEX(NoSettings!$C:$C,MATCH(EPS!$A1391,NoSettings!$A:$A,0))</f>
        <v>0</v>
      </c>
      <c r="K1391">
        <f>INDEX(GWP!$C$2:$C$13,MATCH(EPS!I1391,GWP!$B$2:$B$13,0))</f>
        <v>28</v>
      </c>
      <c r="L1391" s="4">
        <f t="shared" si="43"/>
        <v>0</v>
      </c>
    </row>
    <row r="1392" spans="1:12" hidden="1">
      <c r="A1392" t="s">
        <v>1410</v>
      </c>
      <c r="B1392" t="s">
        <v>1</v>
      </c>
      <c r="C1392" t="s">
        <v>1720</v>
      </c>
      <c r="D1392" t="s">
        <v>1713</v>
      </c>
      <c r="E1392" t="s">
        <v>1704</v>
      </c>
      <c r="F1392" t="s">
        <v>1742</v>
      </c>
      <c r="H1392" t="str">
        <f>INDEX('Vensim Variables'!$B:$B,MATCH(EPS!$B1392,'Vensim Variables'!$A:$A,0))</f>
        <v>g pollutant</v>
      </c>
      <c r="I1392" t="str">
        <f t="shared" si="42"/>
        <v>CH4</v>
      </c>
      <c r="J1392">
        <f>INDEX(NoSettings!$C:$C,MATCH(EPS!$A1392,NoSettings!$A:$A,0))</f>
        <v>0</v>
      </c>
      <c r="K1392">
        <f>INDEX(GWP!$C$2:$C$13,MATCH(EPS!I1392,GWP!$B$2:$B$13,0))</f>
        <v>28</v>
      </c>
      <c r="L1392" s="4">
        <f t="shared" si="43"/>
        <v>0</v>
      </c>
    </row>
    <row r="1393" spans="1:12" hidden="1">
      <c r="A1393" t="s">
        <v>1411</v>
      </c>
      <c r="B1393" t="s">
        <v>1</v>
      </c>
      <c r="C1393" t="s">
        <v>1720</v>
      </c>
      <c r="D1393" t="s">
        <v>1713</v>
      </c>
      <c r="E1393" t="s">
        <v>1704</v>
      </c>
      <c r="F1393" t="s">
        <v>1743</v>
      </c>
      <c r="H1393" t="str">
        <f>INDEX('Vensim Variables'!$B:$B,MATCH(EPS!$B1393,'Vensim Variables'!$A:$A,0))</f>
        <v>g pollutant</v>
      </c>
      <c r="I1393" t="str">
        <f t="shared" si="42"/>
        <v>CH4</v>
      </c>
      <c r="J1393">
        <f>INDEX(NoSettings!$C:$C,MATCH(EPS!$A1393,NoSettings!$A:$A,0))</f>
        <v>0</v>
      </c>
      <c r="K1393">
        <f>INDEX(GWP!$C$2:$C$13,MATCH(EPS!I1393,GWP!$B$2:$B$13,0))</f>
        <v>28</v>
      </c>
      <c r="L1393" s="4">
        <f t="shared" si="43"/>
        <v>0</v>
      </c>
    </row>
    <row r="1394" spans="1:12" hidden="1">
      <c r="A1394" t="s">
        <v>1412</v>
      </c>
      <c r="B1394" t="s">
        <v>1</v>
      </c>
      <c r="C1394" t="s">
        <v>1720</v>
      </c>
      <c r="D1394" t="s">
        <v>1713</v>
      </c>
      <c r="E1394" t="s">
        <v>1704</v>
      </c>
      <c r="F1394" t="s">
        <v>1744</v>
      </c>
      <c r="H1394" t="str">
        <f>INDEX('Vensim Variables'!$B:$B,MATCH(EPS!$B1394,'Vensim Variables'!$A:$A,0))</f>
        <v>g pollutant</v>
      </c>
      <c r="I1394" t="str">
        <f t="shared" si="42"/>
        <v>CH4</v>
      </c>
      <c r="J1394">
        <f>INDEX(NoSettings!$C:$C,MATCH(EPS!$A1394,NoSettings!$A:$A,0))</f>
        <v>0</v>
      </c>
      <c r="K1394">
        <f>INDEX(GWP!$C$2:$C$13,MATCH(EPS!I1394,GWP!$B$2:$B$13,0))</f>
        <v>28</v>
      </c>
      <c r="L1394" s="4">
        <f t="shared" si="43"/>
        <v>0</v>
      </c>
    </row>
    <row r="1395" spans="1:12" hidden="1">
      <c r="A1395" t="s">
        <v>1413</v>
      </c>
      <c r="B1395" t="s">
        <v>1</v>
      </c>
      <c r="C1395" t="s">
        <v>1720</v>
      </c>
      <c r="D1395" t="s">
        <v>1713</v>
      </c>
      <c r="E1395" t="s">
        <v>1704</v>
      </c>
      <c r="F1395" t="s">
        <v>1745</v>
      </c>
      <c r="H1395" t="str">
        <f>INDEX('Vensim Variables'!$B:$B,MATCH(EPS!$B1395,'Vensim Variables'!$A:$A,0))</f>
        <v>g pollutant</v>
      </c>
      <c r="I1395" t="str">
        <f t="shared" si="42"/>
        <v>CH4</v>
      </c>
      <c r="J1395">
        <f>INDEX(NoSettings!$C:$C,MATCH(EPS!$A1395,NoSettings!$A:$A,0))</f>
        <v>0</v>
      </c>
      <c r="K1395">
        <f>INDEX(GWP!$C$2:$C$13,MATCH(EPS!I1395,GWP!$B$2:$B$13,0))</f>
        <v>28</v>
      </c>
      <c r="L1395" s="4">
        <f t="shared" si="43"/>
        <v>0</v>
      </c>
    </row>
    <row r="1396" spans="1:12" hidden="1">
      <c r="A1396" t="s">
        <v>1414</v>
      </c>
      <c r="B1396" t="s">
        <v>1</v>
      </c>
      <c r="C1396" t="s">
        <v>1720</v>
      </c>
      <c r="D1396" t="s">
        <v>1713</v>
      </c>
      <c r="E1396" t="s">
        <v>1704</v>
      </c>
      <c r="F1396" t="s">
        <v>1746</v>
      </c>
      <c r="H1396" t="str">
        <f>INDEX('Vensim Variables'!$B:$B,MATCH(EPS!$B1396,'Vensim Variables'!$A:$A,0))</f>
        <v>g pollutant</v>
      </c>
      <c r="I1396" t="str">
        <f t="shared" si="42"/>
        <v>CH4</v>
      </c>
      <c r="J1396">
        <f>INDEX(NoSettings!$C:$C,MATCH(EPS!$A1396,NoSettings!$A:$A,0))</f>
        <v>0</v>
      </c>
      <c r="K1396">
        <f>INDEX(GWP!$C$2:$C$13,MATCH(EPS!I1396,GWP!$B$2:$B$13,0))</f>
        <v>28</v>
      </c>
      <c r="L1396" s="4">
        <f t="shared" si="43"/>
        <v>0</v>
      </c>
    </row>
    <row r="1397" spans="1:12" hidden="1">
      <c r="A1397" t="s">
        <v>1415</v>
      </c>
      <c r="B1397" t="s">
        <v>1</v>
      </c>
      <c r="C1397" t="s">
        <v>1720</v>
      </c>
      <c r="D1397" t="s">
        <v>1713</v>
      </c>
      <c r="E1397" t="s">
        <v>1704</v>
      </c>
      <c r="F1397" t="s">
        <v>1747</v>
      </c>
      <c r="H1397" t="str">
        <f>INDEX('Vensim Variables'!$B:$B,MATCH(EPS!$B1397,'Vensim Variables'!$A:$A,0))</f>
        <v>g pollutant</v>
      </c>
      <c r="I1397" t="str">
        <f t="shared" si="42"/>
        <v>CH4</v>
      </c>
      <c r="J1397">
        <f>INDEX(NoSettings!$C:$C,MATCH(EPS!$A1397,NoSettings!$A:$A,0))</f>
        <v>0</v>
      </c>
      <c r="K1397">
        <f>INDEX(GWP!$C$2:$C$13,MATCH(EPS!I1397,GWP!$B$2:$B$13,0))</f>
        <v>28</v>
      </c>
      <c r="L1397" s="4">
        <f t="shared" si="43"/>
        <v>0</v>
      </c>
    </row>
    <row r="1398" spans="1:12" hidden="1">
      <c r="A1398" t="s">
        <v>1416</v>
      </c>
      <c r="B1398" t="s">
        <v>1</v>
      </c>
      <c r="C1398" t="s">
        <v>1720</v>
      </c>
      <c r="D1398" t="s">
        <v>1713</v>
      </c>
      <c r="E1398" t="s">
        <v>1704</v>
      </c>
      <c r="F1398" t="s">
        <v>1748</v>
      </c>
      <c r="H1398" t="str">
        <f>INDEX('Vensim Variables'!$B:$B,MATCH(EPS!$B1398,'Vensim Variables'!$A:$A,0))</f>
        <v>g pollutant</v>
      </c>
      <c r="I1398" t="str">
        <f t="shared" si="42"/>
        <v>CH4</v>
      </c>
      <c r="J1398">
        <f>INDEX(NoSettings!$C:$C,MATCH(EPS!$A1398,NoSettings!$A:$A,0))</f>
        <v>0</v>
      </c>
      <c r="K1398">
        <f>INDEX(GWP!$C$2:$C$13,MATCH(EPS!I1398,GWP!$B$2:$B$13,0))</f>
        <v>28</v>
      </c>
      <c r="L1398" s="4">
        <f t="shared" si="43"/>
        <v>0</v>
      </c>
    </row>
    <row r="1399" spans="1:12" hidden="1">
      <c r="A1399" t="s">
        <v>1417</v>
      </c>
      <c r="B1399" t="s">
        <v>1</v>
      </c>
      <c r="C1399" t="s">
        <v>1720</v>
      </c>
      <c r="D1399" t="s">
        <v>1713</v>
      </c>
      <c r="E1399" t="s">
        <v>1704</v>
      </c>
      <c r="F1399" t="s">
        <v>1749</v>
      </c>
      <c r="H1399" t="str">
        <f>INDEX('Vensim Variables'!$B:$B,MATCH(EPS!$B1399,'Vensim Variables'!$A:$A,0))</f>
        <v>g pollutant</v>
      </c>
      <c r="I1399" t="str">
        <f t="shared" si="42"/>
        <v>CH4</v>
      </c>
      <c r="J1399">
        <f>INDEX(NoSettings!$C:$C,MATCH(EPS!$A1399,NoSettings!$A:$A,0))</f>
        <v>0</v>
      </c>
      <c r="K1399">
        <f>INDEX(GWP!$C$2:$C$13,MATCH(EPS!I1399,GWP!$B$2:$B$13,0))</f>
        <v>28</v>
      </c>
      <c r="L1399" s="4">
        <f t="shared" si="43"/>
        <v>0</v>
      </c>
    </row>
    <row r="1400" spans="1:12" hidden="1">
      <c r="A1400" t="s">
        <v>1418</v>
      </c>
      <c r="B1400" t="s">
        <v>1</v>
      </c>
      <c r="C1400" t="s">
        <v>1720</v>
      </c>
      <c r="D1400" t="s">
        <v>1713</v>
      </c>
      <c r="E1400" t="s">
        <v>1704</v>
      </c>
      <c r="F1400" t="s">
        <v>1750</v>
      </c>
      <c r="H1400" t="str">
        <f>INDEX('Vensim Variables'!$B:$B,MATCH(EPS!$B1400,'Vensim Variables'!$A:$A,0))</f>
        <v>g pollutant</v>
      </c>
      <c r="I1400" t="str">
        <f t="shared" si="42"/>
        <v>CH4</v>
      </c>
      <c r="J1400">
        <f>INDEX(NoSettings!$C:$C,MATCH(EPS!$A1400,NoSettings!$A:$A,0))</f>
        <v>0</v>
      </c>
      <c r="K1400">
        <f>INDEX(GWP!$C$2:$C$13,MATCH(EPS!I1400,GWP!$B$2:$B$13,0))</f>
        <v>28</v>
      </c>
      <c r="L1400" s="4">
        <f t="shared" si="43"/>
        <v>0</v>
      </c>
    </row>
    <row r="1401" spans="1:12" hidden="1">
      <c r="A1401" t="s">
        <v>1419</v>
      </c>
      <c r="B1401" t="s">
        <v>1</v>
      </c>
      <c r="C1401" t="s">
        <v>1720</v>
      </c>
      <c r="D1401" t="s">
        <v>1713</v>
      </c>
      <c r="E1401" t="s">
        <v>1704</v>
      </c>
      <c r="F1401" t="s">
        <v>1751</v>
      </c>
      <c r="H1401" t="str">
        <f>INDEX('Vensim Variables'!$B:$B,MATCH(EPS!$B1401,'Vensim Variables'!$A:$A,0))</f>
        <v>g pollutant</v>
      </c>
      <c r="I1401" t="str">
        <f t="shared" si="42"/>
        <v>CH4</v>
      </c>
      <c r="J1401">
        <f>INDEX(NoSettings!$C:$C,MATCH(EPS!$A1401,NoSettings!$A:$A,0))</f>
        <v>0</v>
      </c>
      <c r="K1401">
        <f>INDEX(GWP!$C$2:$C$13,MATCH(EPS!I1401,GWP!$B$2:$B$13,0))</f>
        <v>28</v>
      </c>
      <c r="L1401" s="4">
        <f t="shared" si="43"/>
        <v>0</v>
      </c>
    </row>
    <row r="1402" spans="1:12" hidden="1">
      <c r="A1402" t="s">
        <v>1420</v>
      </c>
      <c r="B1402" t="s">
        <v>1</v>
      </c>
      <c r="C1402" t="s">
        <v>1720</v>
      </c>
      <c r="D1402" t="s">
        <v>1714</v>
      </c>
      <c r="E1402" t="s">
        <v>1703</v>
      </c>
      <c r="F1402" t="s">
        <v>1742</v>
      </c>
      <c r="H1402" t="str">
        <f>INDEX('Vensim Variables'!$B:$B,MATCH(EPS!$B1402,'Vensim Variables'!$A:$A,0))</f>
        <v>g pollutant</v>
      </c>
      <c r="I1402" t="str">
        <f t="shared" si="42"/>
        <v>N2O</v>
      </c>
      <c r="J1402">
        <f>INDEX(NoSettings!$C:$C,MATCH(EPS!$A1402,NoSettings!$A:$A,0))</f>
        <v>0</v>
      </c>
      <c r="K1402">
        <f>INDEX(GWP!$C$2:$C$13,MATCH(EPS!I1402,GWP!$B$2:$B$13,0))</f>
        <v>265</v>
      </c>
      <c r="L1402" s="4">
        <f t="shared" si="43"/>
        <v>0</v>
      </c>
    </row>
    <row r="1403" spans="1:12" hidden="1">
      <c r="A1403" t="s">
        <v>1421</v>
      </c>
      <c r="B1403" t="s">
        <v>1</v>
      </c>
      <c r="C1403" t="s">
        <v>1720</v>
      </c>
      <c r="D1403" t="s">
        <v>1714</v>
      </c>
      <c r="E1403" t="s">
        <v>1703</v>
      </c>
      <c r="F1403" t="s">
        <v>1743</v>
      </c>
      <c r="H1403" t="str">
        <f>INDEX('Vensim Variables'!$B:$B,MATCH(EPS!$B1403,'Vensim Variables'!$A:$A,0))</f>
        <v>g pollutant</v>
      </c>
      <c r="I1403" t="str">
        <f t="shared" si="42"/>
        <v>N2O</v>
      </c>
      <c r="J1403">
        <f>INDEX(NoSettings!$C:$C,MATCH(EPS!$A1403,NoSettings!$A:$A,0))</f>
        <v>0</v>
      </c>
      <c r="K1403">
        <f>INDEX(GWP!$C$2:$C$13,MATCH(EPS!I1403,GWP!$B$2:$B$13,0))</f>
        <v>265</v>
      </c>
      <c r="L1403" s="4">
        <f t="shared" si="43"/>
        <v>0</v>
      </c>
    </row>
    <row r="1404" spans="1:12" hidden="1">
      <c r="A1404" t="s">
        <v>1422</v>
      </c>
      <c r="B1404" t="s">
        <v>1</v>
      </c>
      <c r="C1404" t="s">
        <v>1720</v>
      </c>
      <c r="D1404" t="s">
        <v>1714</v>
      </c>
      <c r="E1404" t="s">
        <v>1703</v>
      </c>
      <c r="F1404" t="s">
        <v>1744</v>
      </c>
      <c r="H1404" t="str">
        <f>INDEX('Vensim Variables'!$B:$B,MATCH(EPS!$B1404,'Vensim Variables'!$A:$A,0))</f>
        <v>g pollutant</v>
      </c>
      <c r="I1404" t="str">
        <f t="shared" si="42"/>
        <v>N2O</v>
      </c>
      <c r="J1404">
        <f>INDEX(NoSettings!$C:$C,MATCH(EPS!$A1404,NoSettings!$A:$A,0))</f>
        <v>377328000</v>
      </c>
      <c r="K1404">
        <f>INDEX(GWP!$C$2:$C$13,MATCH(EPS!I1404,GWP!$B$2:$B$13,0))</f>
        <v>265</v>
      </c>
      <c r="L1404" s="4">
        <f t="shared" si="43"/>
        <v>9.9991919999999998E-2</v>
      </c>
    </row>
    <row r="1405" spans="1:12" hidden="1">
      <c r="A1405" t="s">
        <v>1423</v>
      </c>
      <c r="B1405" t="s">
        <v>1</v>
      </c>
      <c r="C1405" t="s">
        <v>1720</v>
      </c>
      <c r="D1405" t="s">
        <v>1714</v>
      </c>
      <c r="E1405" t="s">
        <v>1703</v>
      </c>
      <c r="F1405" t="s">
        <v>1745</v>
      </c>
      <c r="H1405" t="str">
        <f>INDEX('Vensim Variables'!$B:$B,MATCH(EPS!$B1405,'Vensim Variables'!$A:$A,0))</f>
        <v>g pollutant</v>
      </c>
      <c r="I1405" t="str">
        <f t="shared" si="42"/>
        <v>N2O</v>
      </c>
      <c r="J1405">
        <f>INDEX(NoSettings!$C:$C,MATCH(EPS!$A1405,NoSettings!$A:$A,0))</f>
        <v>0</v>
      </c>
      <c r="K1405">
        <f>INDEX(GWP!$C$2:$C$13,MATCH(EPS!I1405,GWP!$B$2:$B$13,0))</f>
        <v>265</v>
      </c>
      <c r="L1405" s="4">
        <f t="shared" si="43"/>
        <v>0</v>
      </c>
    </row>
    <row r="1406" spans="1:12" hidden="1">
      <c r="A1406" t="s">
        <v>1424</v>
      </c>
      <c r="B1406" t="s">
        <v>1</v>
      </c>
      <c r="C1406" t="s">
        <v>1720</v>
      </c>
      <c r="D1406" t="s">
        <v>1714</v>
      </c>
      <c r="E1406" t="s">
        <v>1703</v>
      </c>
      <c r="F1406" t="s">
        <v>1746</v>
      </c>
      <c r="H1406" t="str">
        <f>INDEX('Vensim Variables'!$B:$B,MATCH(EPS!$B1406,'Vensim Variables'!$A:$A,0))</f>
        <v>g pollutant</v>
      </c>
      <c r="I1406" t="str">
        <f t="shared" si="42"/>
        <v>N2O</v>
      </c>
      <c r="J1406">
        <f>INDEX(NoSettings!$C:$C,MATCH(EPS!$A1406,NoSettings!$A:$A,0))</f>
        <v>0</v>
      </c>
      <c r="K1406">
        <f>INDEX(GWP!$C$2:$C$13,MATCH(EPS!I1406,GWP!$B$2:$B$13,0))</f>
        <v>265</v>
      </c>
      <c r="L1406" s="4">
        <f t="shared" si="43"/>
        <v>0</v>
      </c>
    </row>
    <row r="1407" spans="1:12" hidden="1">
      <c r="A1407" t="s">
        <v>1425</v>
      </c>
      <c r="B1407" t="s">
        <v>1</v>
      </c>
      <c r="C1407" t="s">
        <v>1720</v>
      </c>
      <c r="D1407" t="s">
        <v>1714</v>
      </c>
      <c r="E1407" t="s">
        <v>1703</v>
      </c>
      <c r="F1407" t="s">
        <v>1747</v>
      </c>
      <c r="H1407" t="str">
        <f>INDEX('Vensim Variables'!$B:$B,MATCH(EPS!$B1407,'Vensim Variables'!$A:$A,0))</f>
        <v>g pollutant</v>
      </c>
      <c r="I1407" t="str">
        <f t="shared" si="42"/>
        <v>N2O</v>
      </c>
      <c r="J1407">
        <f>INDEX(NoSettings!$C:$C,MATCH(EPS!$A1407,NoSettings!$A:$A,0))</f>
        <v>0</v>
      </c>
      <c r="K1407">
        <f>INDEX(GWP!$C$2:$C$13,MATCH(EPS!I1407,GWP!$B$2:$B$13,0))</f>
        <v>265</v>
      </c>
      <c r="L1407" s="4">
        <f t="shared" si="43"/>
        <v>0</v>
      </c>
    </row>
    <row r="1408" spans="1:12" hidden="1">
      <c r="A1408" t="s">
        <v>1426</v>
      </c>
      <c r="B1408" t="s">
        <v>1</v>
      </c>
      <c r="C1408" t="s">
        <v>1720</v>
      </c>
      <c r="D1408" t="s">
        <v>1714</v>
      </c>
      <c r="E1408" t="s">
        <v>1703</v>
      </c>
      <c r="F1408" t="s">
        <v>1748</v>
      </c>
      <c r="H1408" t="str">
        <f>INDEX('Vensim Variables'!$B:$B,MATCH(EPS!$B1408,'Vensim Variables'!$A:$A,0))</f>
        <v>g pollutant</v>
      </c>
      <c r="I1408" t="str">
        <f t="shared" si="42"/>
        <v>N2O</v>
      </c>
      <c r="J1408">
        <f>INDEX(NoSettings!$C:$C,MATCH(EPS!$A1408,NoSettings!$A:$A,0))</f>
        <v>0</v>
      </c>
      <c r="K1408">
        <f>INDEX(GWP!$C$2:$C$13,MATCH(EPS!I1408,GWP!$B$2:$B$13,0))</f>
        <v>265</v>
      </c>
      <c r="L1408" s="4">
        <f t="shared" si="43"/>
        <v>0</v>
      </c>
    </row>
    <row r="1409" spans="1:12" hidden="1">
      <c r="A1409" t="s">
        <v>1427</v>
      </c>
      <c r="B1409" t="s">
        <v>1</v>
      </c>
      <c r="C1409" t="s">
        <v>1720</v>
      </c>
      <c r="D1409" t="s">
        <v>1714</v>
      </c>
      <c r="E1409" t="s">
        <v>1703</v>
      </c>
      <c r="F1409" t="s">
        <v>1749</v>
      </c>
      <c r="H1409" t="str">
        <f>INDEX('Vensim Variables'!$B:$B,MATCH(EPS!$B1409,'Vensim Variables'!$A:$A,0))</f>
        <v>g pollutant</v>
      </c>
      <c r="I1409" t="str">
        <f t="shared" si="42"/>
        <v>N2O</v>
      </c>
      <c r="J1409">
        <f>INDEX(NoSettings!$C:$C,MATCH(EPS!$A1409,NoSettings!$A:$A,0))</f>
        <v>0</v>
      </c>
      <c r="K1409">
        <f>INDEX(GWP!$C$2:$C$13,MATCH(EPS!I1409,GWP!$B$2:$B$13,0))</f>
        <v>265</v>
      </c>
      <c r="L1409" s="4">
        <f t="shared" si="43"/>
        <v>0</v>
      </c>
    </row>
    <row r="1410" spans="1:12" hidden="1">
      <c r="A1410" t="s">
        <v>1428</v>
      </c>
      <c r="B1410" t="s">
        <v>1</v>
      </c>
      <c r="C1410" t="s">
        <v>1720</v>
      </c>
      <c r="D1410" t="s">
        <v>1714</v>
      </c>
      <c r="E1410" t="s">
        <v>1703</v>
      </c>
      <c r="F1410" t="s">
        <v>1750</v>
      </c>
      <c r="H1410" t="str">
        <f>INDEX('Vensim Variables'!$B:$B,MATCH(EPS!$B1410,'Vensim Variables'!$A:$A,0))</f>
        <v>g pollutant</v>
      </c>
      <c r="I1410" t="str">
        <f t="shared" si="42"/>
        <v>N2O</v>
      </c>
      <c r="J1410">
        <f>INDEX(NoSettings!$C:$C,MATCH(EPS!$A1410,NoSettings!$A:$A,0))</f>
        <v>0</v>
      </c>
      <c r="K1410">
        <f>INDEX(GWP!$C$2:$C$13,MATCH(EPS!I1410,GWP!$B$2:$B$13,0))</f>
        <v>265</v>
      </c>
      <c r="L1410" s="4">
        <f t="shared" si="43"/>
        <v>0</v>
      </c>
    </row>
    <row r="1411" spans="1:12" hidden="1">
      <c r="A1411" t="s">
        <v>1429</v>
      </c>
      <c r="B1411" t="s">
        <v>1</v>
      </c>
      <c r="C1411" t="s">
        <v>1720</v>
      </c>
      <c r="D1411" t="s">
        <v>1714</v>
      </c>
      <c r="E1411" t="s">
        <v>1703</v>
      </c>
      <c r="F1411" t="s">
        <v>1751</v>
      </c>
      <c r="H1411" t="str">
        <f>INDEX('Vensim Variables'!$B:$B,MATCH(EPS!$B1411,'Vensim Variables'!$A:$A,0))</f>
        <v>g pollutant</v>
      </c>
      <c r="I1411" t="str">
        <f t="shared" ref="I1411:I1474" si="44">IF(OR(C1411="CO2",C1411="CH4",C1411="N2O",C1411="F gases",C1411="VOC",C1411="CO",C1411="NOx",C1411="PM10",C1411="PM25",C1411="SOx",C1411="BC",C1411="OC"),C1411,IF(OR(D1411="CO2",D1411="CH4",D1411="N2O",D1411="F gases",D1411="VOC",D1411="CO",D1411="NOx",D1411="PM10",D1411="PM25",D1411="SOx",D1411="BC",D1411="OC"),D1411,IF(OR(E1411="CO2",E1411="CH4",E1411="N2O",E1411="F gases",E1411="VOC",E1411="CO",E1411="NOx",E1411="PM10",E1411="PM25",E1411="SOx",E1411="BC",E1411="OC"),E1411,"NA")))</f>
        <v>N2O</v>
      </c>
      <c r="J1411">
        <f>INDEX(NoSettings!$C:$C,MATCH(EPS!$A1411,NoSettings!$A:$A,0))</f>
        <v>0</v>
      </c>
      <c r="K1411">
        <f>INDEX(GWP!$C$2:$C$13,MATCH(EPS!I1411,GWP!$B$2:$B$13,0))</f>
        <v>265</v>
      </c>
      <c r="L1411" s="4">
        <f t="shared" ref="L1411:L1474" si="45">IF(H1411="g pollutant",K1411*J1411/10^12,IF(H1411="MMTCO2e",J1411,IF(H1411="MWh",J1411,0)))</f>
        <v>0</v>
      </c>
    </row>
    <row r="1412" spans="1:12" hidden="1">
      <c r="A1412" t="s">
        <v>1430</v>
      </c>
      <c r="B1412" t="s">
        <v>1</v>
      </c>
      <c r="C1412" t="s">
        <v>1720</v>
      </c>
      <c r="D1412" t="s">
        <v>1714</v>
      </c>
      <c r="E1412" t="s">
        <v>1704</v>
      </c>
      <c r="F1412" t="s">
        <v>1742</v>
      </c>
      <c r="H1412" t="str">
        <f>INDEX('Vensim Variables'!$B:$B,MATCH(EPS!$B1412,'Vensim Variables'!$A:$A,0))</f>
        <v>g pollutant</v>
      </c>
      <c r="I1412" t="str">
        <f t="shared" si="44"/>
        <v>N2O</v>
      </c>
      <c r="J1412">
        <f>INDEX(NoSettings!$C:$C,MATCH(EPS!$A1412,NoSettings!$A:$A,0))</f>
        <v>0</v>
      </c>
      <c r="K1412">
        <f>INDEX(GWP!$C$2:$C$13,MATCH(EPS!I1412,GWP!$B$2:$B$13,0))</f>
        <v>265</v>
      </c>
      <c r="L1412" s="4">
        <f t="shared" si="45"/>
        <v>0</v>
      </c>
    </row>
    <row r="1413" spans="1:12" hidden="1">
      <c r="A1413" t="s">
        <v>1431</v>
      </c>
      <c r="B1413" t="s">
        <v>1</v>
      </c>
      <c r="C1413" t="s">
        <v>1720</v>
      </c>
      <c r="D1413" t="s">
        <v>1714</v>
      </c>
      <c r="E1413" t="s">
        <v>1704</v>
      </c>
      <c r="F1413" t="s">
        <v>1743</v>
      </c>
      <c r="H1413" t="str">
        <f>INDEX('Vensim Variables'!$B:$B,MATCH(EPS!$B1413,'Vensim Variables'!$A:$A,0))</f>
        <v>g pollutant</v>
      </c>
      <c r="I1413" t="str">
        <f t="shared" si="44"/>
        <v>N2O</v>
      </c>
      <c r="J1413">
        <f>INDEX(NoSettings!$C:$C,MATCH(EPS!$A1413,NoSettings!$A:$A,0))</f>
        <v>0</v>
      </c>
      <c r="K1413">
        <f>INDEX(GWP!$C$2:$C$13,MATCH(EPS!I1413,GWP!$B$2:$B$13,0))</f>
        <v>265</v>
      </c>
      <c r="L1413" s="4">
        <f t="shared" si="45"/>
        <v>0</v>
      </c>
    </row>
    <row r="1414" spans="1:12" hidden="1">
      <c r="A1414" t="s">
        <v>1432</v>
      </c>
      <c r="B1414" t="s">
        <v>1</v>
      </c>
      <c r="C1414" t="s">
        <v>1720</v>
      </c>
      <c r="D1414" t="s">
        <v>1714</v>
      </c>
      <c r="E1414" t="s">
        <v>1704</v>
      </c>
      <c r="F1414" t="s">
        <v>1744</v>
      </c>
      <c r="H1414" t="str">
        <f>INDEX('Vensim Variables'!$B:$B,MATCH(EPS!$B1414,'Vensim Variables'!$A:$A,0))</f>
        <v>g pollutant</v>
      </c>
      <c r="I1414" t="str">
        <f t="shared" si="44"/>
        <v>N2O</v>
      </c>
      <c r="J1414">
        <f>INDEX(NoSettings!$C:$C,MATCH(EPS!$A1414,NoSettings!$A:$A,0))</f>
        <v>0</v>
      </c>
      <c r="K1414">
        <f>INDEX(GWP!$C$2:$C$13,MATCH(EPS!I1414,GWP!$B$2:$B$13,0))</f>
        <v>265</v>
      </c>
      <c r="L1414" s="4">
        <f t="shared" si="45"/>
        <v>0</v>
      </c>
    </row>
    <row r="1415" spans="1:12" hidden="1">
      <c r="A1415" t="s">
        <v>1433</v>
      </c>
      <c r="B1415" t="s">
        <v>1</v>
      </c>
      <c r="C1415" t="s">
        <v>1720</v>
      </c>
      <c r="D1415" t="s">
        <v>1714</v>
      </c>
      <c r="E1415" t="s">
        <v>1704</v>
      </c>
      <c r="F1415" t="s">
        <v>1745</v>
      </c>
      <c r="H1415" t="str">
        <f>INDEX('Vensim Variables'!$B:$B,MATCH(EPS!$B1415,'Vensim Variables'!$A:$A,0))</f>
        <v>g pollutant</v>
      </c>
      <c r="I1415" t="str">
        <f t="shared" si="44"/>
        <v>N2O</v>
      </c>
      <c r="J1415">
        <f>INDEX(NoSettings!$C:$C,MATCH(EPS!$A1415,NoSettings!$A:$A,0))</f>
        <v>0</v>
      </c>
      <c r="K1415">
        <f>INDEX(GWP!$C$2:$C$13,MATCH(EPS!I1415,GWP!$B$2:$B$13,0))</f>
        <v>265</v>
      </c>
      <c r="L1415" s="4">
        <f t="shared" si="45"/>
        <v>0</v>
      </c>
    </row>
    <row r="1416" spans="1:12" hidden="1">
      <c r="A1416" t="s">
        <v>1434</v>
      </c>
      <c r="B1416" t="s">
        <v>1</v>
      </c>
      <c r="C1416" t="s">
        <v>1720</v>
      </c>
      <c r="D1416" t="s">
        <v>1714</v>
      </c>
      <c r="E1416" t="s">
        <v>1704</v>
      </c>
      <c r="F1416" t="s">
        <v>1746</v>
      </c>
      <c r="H1416" t="str">
        <f>INDEX('Vensim Variables'!$B:$B,MATCH(EPS!$B1416,'Vensim Variables'!$A:$A,0))</f>
        <v>g pollutant</v>
      </c>
      <c r="I1416" t="str">
        <f t="shared" si="44"/>
        <v>N2O</v>
      </c>
      <c r="J1416">
        <f>INDEX(NoSettings!$C:$C,MATCH(EPS!$A1416,NoSettings!$A:$A,0))</f>
        <v>0</v>
      </c>
      <c r="K1416">
        <f>INDEX(GWP!$C$2:$C$13,MATCH(EPS!I1416,GWP!$B$2:$B$13,0))</f>
        <v>265</v>
      </c>
      <c r="L1416" s="4">
        <f t="shared" si="45"/>
        <v>0</v>
      </c>
    </row>
    <row r="1417" spans="1:12" hidden="1">
      <c r="A1417" t="s">
        <v>1435</v>
      </c>
      <c r="B1417" t="s">
        <v>1</v>
      </c>
      <c r="C1417" t="s">
        <v>1720</v>
      </c>
      <c r="D1417" t="s">
        <v>1714</v>
      </c>
      <c r="E1417" t="s">
        <v>1704</v>
      </c>
      <c r="F1417" t="s">
        <v>1747</v>
      </c>
      <c r="H1417" t="str">
        <f>INDEX('Vensim Variables'!$B:$B,MATCH(EPS!$B1417,'Vensim Variables'!$A:$A,0))</f>
        <v>g pollutant</v>
      </c>
      <c r="I1417" t="str">
        <f t="shared" si="44"/>
        <v>N2O</v>
      </c>
      <c r="J1417">
        <f>INDEX(NoSettings!$C:$C,MATCH(EPS!$A1417,NoSettings!$A:$A,0))</f>
        <v>0</v>
      </c>
      <c r="K1417">
        <f>INDEX(GWP!$C$2:$C$13,MATCH(EPS!I1417,GWP!$B$2:$B$13,0))</f>
        <v>265</v>
      </c>
      <c r="L1417" s="4">
        <f t="shared" si="45"/>
        <v>0</v>
      </c>
    </row>
    <row r="1418" spans="1:12" hidden="1">
      <c r="A1418" t="s">
        <v>1436</v>
      </c>
      <c r="B1418" t="s">
        <v>1</v>
      </c>
      <c r="C1418" t="s">
        <v>1720</v>
      </c>
      <c r="D1418" t="s">
        <v>1714</v>
      </c>
      <c r="E1418" t="s">
        <v>1704</v>
      </c>
      <c r="F1418" t="s">
        <v>1748</v>
      </c>
      <c r="H1418" t="str">
        <f>INDEX('Vensim Variables'!$B:$B,MATCH(EPS!$B1418,'Vensim Variables'!$A:$A,0))</f>
        <v>g pollutant</v>
      </c>
      <c r="I1418" t="str">
        <f t="shared" si="44"/>
        <v>N2O</v>
      </c>
      <c r="J1418">
        <f>INDEX(NoSettings!$C:$C,MATCH(EPS!$A1418,NoSettings!$A:$A,0))</f>
        <v>0</v>
      </c>
      <c r="K1418">
        <f>INDEX(GWP!$C$2:$C$13,MATCH(EPS!I1418,GWP!$B$2:$B$13,0))</f>
        <v>265</v>
      </c>
      <c r="L1418" s="4">
        <f t="shared" si="45"/>
        <v>0</v>
      </c>
    </row>
    <row r="1419" spans="1:12" hidden="1">
      <c r="A1419" t="s">
        <v>1437</v>
      </c>
      <c r="B1419" t="s">
        <v>1</v>
      </c>
      <c r="C1419" t="s">
        <v>1720</v>
      </c>
      <c r="D1419" t="s">
        <v>1714</v>
      </c>
      <c r="E1419" t="s">
        <v>1704</v>
      </c>
      <c r="F1419" t="s">
        <v>1749</v>
      </c>
      <c r="H1419" t="str">
        <f>INDEX('Vensim Variables'!$B:$B,MATCH(EPS!$B1419,'Vensim Variables'!$A:$A,0))</f>
        <v>g pollutant</v>
      </c>
      <c r="I1419" t="str">
        <f t="shared" si="44"/>
        <v>N2O</v>
      </c>
      <c r="J1419">
        <f>INDEX(NoSettings!$C:$C,MATCH(EPS!$A1419,NoSettings!$A:$A,0))</f>
        <v>0</v>
      </c>
      <c r="K1419">
        <f>INDEX(GWP!$C$2:$C$13,MATCH(EPS!I1419,GWP!$B$2:$B$13,0))</f>
        <v>265</v>
      </c>
      <c r="L1419" s="4">
        <f t="shared" si="45"/>
        <v>0</v>
      </c>
    </row>
    <row r="1420" spans="1:12" hidden="1">
      <c r="A1420" t="s">
        <v>1438</v>
      </c>
      <c r="B1420" t="s">
        <v>1</v>
      </c>
      <c r="C1420" t="s">
        <v>1720</v>
      </c>
      <c r="D1420" t="s">
        <v>1714</v>
      </c>
      <c r="E1420" t="s">
        <v>1704</v>
      </c>
      <c r="F1420" t="s">
        <v>1750</v>
      </c>
      <c r="H1420" t="str">
        <f>INDEX('Vensim Variables'!$B:$B,MATCH(EPS!$B1420,'Vensim Variables'!$A:$A,0))</f>
        <v>g pollutant</v>
      </c>
      <c r="I1420" t="str">
        <f t="shared" si="44"/>
        <v>N2O</v>
      </c>
      <c r="J1420">
        <f>INDEX(NoSettings!$C:$C,MATCH(EPS!$A1420,NoSettings!$A:$A,0))</f>
        <v>0</v>
      </c>
      <c r="K1420">
        <f>INDEX(GWP!$C$2:$C$13,MATCH(EPS!I1420,GWP!$B$2:$B$13,0))</f>
        <v>265</v>
      </c>
      <c r="L1420" s="4">
        <f t="shared" si="45"/>
        <v>0</v>
      </c>
    </row>
    <row r="1421" spans="1:12" hidden="1">
      <c r="A1421" t="s">
        <v>1439</v>
      </c>
      <c r="B1421" t="s">
        <v>1</v>
      </c>
      <c r="C1421" t="s">
        <v>1720</v>
      </c>
      <c r="D1421" t="s">
        <v>1714</v>
      </c>
      <c r="E1421" t="s">
        <v>1704</v>
      </c>
      <c r="F1421" t="s">
        <v>1751</v>
      </c>
      <c r="H1421" t="str">
        <f>INDEX('Vensim Variables'!$B:$B,MATCH(EPS!$B1421,'Vensim Variables'!$A:$A,0))</f>
        <v>g pollutant</v>
      </c>
      <c r="I1421" t="str">
        <f t="shared" si="44"/>
        <v>N2O</v>
      </c>
      <c r="J1421">
        <f>INDEX(NoSettings!$C:$C,MATCH(EPS!$A1421,NoSettings!$A:$A,0))</f>
        <v>0</v>
      </c>
      <c r="K1421">
        <f>INDEX(GWP!$C$2:$C$13,MATCH(EPS!I1421,GWP!$B$2:$B$13,0))</f>
        <v>265</v>
      </c>
      <c r="L1421" s="4">
        <f t="shared" si="45"/>
        <v>0</v>
      </c>
    </row>
    <row r="1422" spans="1:12" hidden="1">
      <c r="A1422" t="s">
        <v>1440</v>
      </c>
      <c r="B1422" t="s">
        <v>1</v>
      </c>
      <c r="C1422" t="s">
        <v>1720</v>
      </c>
      <c r="D1422" t="s">
        <v>1715</v>
      </c>
      <c r="E1422" t="s">
        <v>1703</v>
      </c>
      <c r="F1422" t="s">
        <v>1742</v>
      </c>
      <c r="H1422" t="str">
        <f>INDEX('Vensim Variables'!$B:$B,MATCH(EPS!$B1422,'Vensim Variables'!$A:$A,0))</f>
        <v>g pollutant</v>
      </c>
      <c r="I1422" t="str">
        <f t="shared" si="44"/>
        <v>F gases</v>
      </c>
      <c r="J1422">
        <f>INDEX(NoSettings!$C:$C,MATCH(EPS!$A1422,NoSettings!$A:$A,0))</f>
        <v>0</v>
      </c>
      <c r="K1422">
        <f>INDEX(GWP!$C$2:$C$13,MATCH(EPS!I1422,GWP!$B$2:$B$13,0))</f>
        <v>1</v>
      </c>
      <c r="L1422" s="4">
        <f t="shared" si="45"/>
        <v>0</v>
      </c>
    </row>
    <row r="1423" spans="1:12" hidden="1">
      <c r="A1423" t="s">
        <v>1441</v>
      </c>
      <c r="B1423" t="s">
        <v>1</v>
      </c>
      <c r="C1423" t="s">
        <v>1720</v>
      </c>
      <c r="D1423" t="s">
        <v>1715</v>
      </c>
      <c r="E1423" t="s">
        <v>1703</v>
      </c>
      <c r="F1423" t="s">
        <v>1743</v>
      </c>
      <c r="H1423" t="str">
        <f>INDEX('Vensim Variables'!$B:$B,MATCH(EPS!$B1423,'Vensim Variables'!$A:$A,0))</f>
        <v>g pollutant</v>
      </c>
      <c r="I1423" t="str">
        <f t="shared" si="44"/>
        <v>F gases</v>
      </c>
      <c r="J1423">
        <f>INDEX(NoSettings!$C:$C,MATCH(EPS!$A1423,NoSettings!$A:$A,0))</f>
        <v>0</v>
      </c>
      <c r="K1423">
        <f>INDEX(GWP!$C$2:$C$13,MATCH(EPS!I1423,GWP!$B$2:$B$13,0))</f>
        <v>1</v>
      </c>
      <c r="L1423" s="4">
        <f t="shared" si="45"/>
        <v>0</v>
      </c>
    </row>
    <row r="1424" spans="1:12" hidden="1">
      <c r="A1424" t="s">
        <v>1442</v>
      </c>
      <c r="B1424" t="s">
        <v>1</v>
      </c>
      <c r="C1424" t="s">
        <v>1720</v>
      </c>
      <c r="D1424" t="s">
        <v>1715</v>
      </c>
      <c r="E1424" t="s">
        <v>1703</v>
      </c>
      <c r="F1424" t="s">
        <v>1744</v>
      </c>
      <c r="H1424" t="str">
        <f>INDEX('Vensim Variables'!$B:$B,MATCH(EPS!$B1424,'Vensim Variables'!$A:$A,0))</f>
        <v>g pollutant</v>
      </c>
      <c r="I1424" t="str">
        <f t="shared" si="44"/>
        <v>F gases</v>
      </c>
      <c r="J1424">
        <f>INDEX(NoSettings!$C:$C,MATCH(EPS!$A1424,NoSettings!$A:$A,0))</f>
        <v>0</v>
      </c>
      <c r="K1424">
        <f>INDEX(GWP!$C$2:$C$13,MATCH(EPS!I1424,GWP!$B$2:$B$13,0))</f>
        <v>1</v>
      </c>
      <c r="L1424" s="4">
        <f t="shared" si="45"/>
        <v>0</v>
      </c>
    </row>
    <row r="1425" spans="1:12" hidden="1">
      <c r="A1425" t="s">
        <v>1443</v>
      </c>
      <c r="B1425" t="s">
        <v>1</v>
      </c>
      <c r="C1425" t="s">
        <v>1720</v>
      </c>
      <c r="D1425" t="s">
        <v>1715</v>
      </c>
      <c r="E1425" t="s">
        <v>1703</v>
      </c>
      <c r="F1425" t="s">
        <v>1745</v>
      </c>
      <c r="H1425" t="str">
        <f>INDEX('Vensim Variables'!$B:$B,MATCH(EPS!$B1425,'Vensim Variables'!$A:$A,0))</f>
        <v>g pollutant</v>
      </c>
      <c r="I1425" t="str">
        <f t="shared" si="44"/>
        <v>F gases</v>
      </c>
      <c r="J1425">
        <f>INDEX(NoSettings!$C:$C,MATCH(EPS!$A1425,NoSettings!$A:$A,0))</f>
        <v>0</v>
      </c>
      <c r="K1425">
        <f>INDEX(GWP!$C$2:$C$13,MATCH(EPS!I1425,GWP!$B$2:$B$13,0))</f>
        <v>1</v>
      </c>
      <c r="L1425" s="4">
        <f t="shared" si="45"/>
        <v>0</v>
      </c>
    </row>
    <row r="1426" spans="1:12" hidden="1">
      <c r="A1426" t="s">
        <v>1444</v>
      </c>
      <c r="B1426" t="s">
        <v>1</v>
      </c>
      <c r="C1426" t="s">
        <v>1720</v>
      </c>
      <c r="D1426" t="s">
        <v>1715</v>
      </c>
      <c r="E1426" t="s">
        <v>1703</v>
      </c>
      <c r="F1426" t="s">
        <v>1746</v>
      </c>
      <c r="H1426" t="str">
        <f>INDEX('Vensim Variables'!$B:$B,MATCH(EPS!$B1426,'Vensim Variables'!$A:$A,0))</f>
        <v>g pollutant</v>
      </c>
      <c r="I1426" t="str">
        <f t="shared" si="44"/>
        <v>F gases</v>
      </c>
      <c r="J1426">
        <f>INDEX(NoSettings!$C:$C,MATCH(EPS!$A1426,NoSettings!$A:$A,0))</f>
        <v>0</v>
      </c>
      <c r="K1426">
        <f>INDEX(GWP!$C$2:$C$13,MATCH(EPS!I1426,GWP!$B$2:$B$13,0))</f>
        <v>1</v>
      </c>
      <c r="L1426" s="4">
        <f t="shared" si="45"/>
        <v>0</v>
      </c>
    </row>
    <row r="1427" spans="1:12" hidden="1">
      <c r="A1427" t="s">
        <v>1445</v>
      </c>
      <c r="B1427" t="s">
        <v>1</v>
      </c>
      <c r="C1427" t="s">
        <v>1720</v>
      </c>
      <c r="D1427" t="s">
        <v>1715</v>
      </c>
      <c r="E1427" t="s">
        <v>1703</v>
      </c>
      <c r="F1427" t="s">
        <v>1747</v>
      </c>
      <c r="H1427" t="str">
        <f>INDEX('Vensim Variables'!$B:$B,MATCH(EPS!$B1427,'Vensim Variables'!$A:$A,0))</f>
        <v>g pollutant</v>
      </c>
      <c r="I1427" t="str">
        <f t="shared" si="44"/>
        <v>F gases</v>
      </c>
      <c r="J1427">
        <f>INDEX(NoSettings!$C:$C,MATCH(EPS!$A1427,NoSettings!$A:$A,0))</f>
        <v>0</v>
      </c>
      <c r="K1427">
        <f>INDEX(GWP!$C$2:$C$13,MATCH(EPS!I1427,GWP!$B$2:$B$13,0))</f>
        <v>1</v>
      </c>
      <c r="L1427" s="4">
        <f t="shared" si="45"/>
        <v>0</v>
      </c>
    </row>
    <row r="1428" spans="1:12" hidden="1">
      <c r="A1428" t="s">
        <v>1446</v>
      </c>
      <c r="B1428" t="s">
        <v>1</v>
      </c>
      <c r="C1428" t="s">
        <v>1720</v>
      </c>
      <c r="D1428" t="s">
        <v>1715</v>
      </c>
      <c r="E1428" t="s">
        <v>1703</v>
      </c>
      <c r="F1428" t="s">
        <v>1748</v>
      </c>
      <c r="H1428" t="str">
        <f>INDEX('Vensim Variables'!$B:$B,MATCH(EPS!$B1428,'Vensim Variables'!$A:$A,0))</f>
        <v>g pollutant</v>
      </c>
      <c r="I1428" t="str">
        <f t="shared" si="44"/>
        <v>F gases</v>
      </c>
      <c r="J1428">
        <f>INDEX(NoSettings!$C:$C,MATCH(EPS!$A1428,NoSettings!$A:$A,0))</f>
        <v>0</v>
      </c>
      <c r="K1428">
        <f>INDEX(GWP!$C$2:$C$13,MATCH(EPS!I1428,GWP!$B$2:$B$13,0))</f>
        <v>1</v>
      </c>
      <c r="L1428" s="4">
        <f t="shared" si="45"/>
        <v>0</v>
      </c>
    </row>
    <row r="1429" spans="1:12" hidden="1">
      <c r="A1429" t="s">
        <v>1447</v>
      </c>
      <c r="B1429" t="s">
        <v>1</v>
      </c>
      <c r="C1429" t="s">
        <v>1720</v>
      </c>
      <c r="D1429" t="s">
        <v>1715</v>
      </c>
      <c r="E1429" t="s">
        <v>1703</v>
      </c>
      <c r="F1429" t="s">
        <v>1749</v>
      </c>
      <c r="H1429" t="str">
        <f>INDEX('Vensim Variables'!$B:$B,MATCH(EPS!$B1429,'Vensim Variables'!$A:$A,0))</f>
        <v>g pollutant</v>
      </c>
      <c r="I1429" t="str">
        <f t="shared" si="44"/>
        <v>F gases</v>
      </c>
      <c r="J1429">
        <f>INDEX(NoSettings!$C:$C,MATCH(EPS!$A1429,NoSettings!$A:$A,0))</f>
        <v>0</v>
      </c>
      <c r="K1429">
        <f>INDEX(GWP!$C$2:$C$13,MATCH(EPS!I1429,GWP!$B$2:$B$13,0))</f>
        <v>1</v>
      </c>
      <c r="L1429" s="4">
        <f t="shared" si="45"/>
        <v>0</v>
      </c>
    </row>
    <row r="1430" spans="1:12" hidden="1">
      <c r="A1430" t="s">
        <v>1448</v>
      </c>
      <c r="B1430" t="s">
        <v>1</v>
      </c>
      <c r="C1430" t="s">
        <v>1720</v>
      </c>
      <c r="D1430" t="s">
        <v>1715</v>
      </c>
      <c r="E1430" t="s">
        <v>1703</v>
      </c>
      <c r="F1430" t="s">
        <v>1750</v>
      </c>
      <c r="H1430" t="str">
        <f>INDEX('Vensim Variables'!$B:$B,MATCH(EPS!$B1430,'Vensim Variables'!$A:$A,0))</f>
        <v>g pollutant</v>
      </c>
      <c r="I1430" t="str">
        <f t="shared" si="44"/>
        <v>F gases</v>
      </c>
      <c r="J1430">
        <f>INDEX(NoSettings!$C:$C,MATCH(EPS!$A1430,NoSettings!$A:$A,0))</f>
        <v>0</v>
      </c>
      <c r="K1430">
        <f>INDEX(GWP!$C$2:$C$13,MATCH(EPS!I1430,GWP!$B$2:$B$13,0))</f>
        <v>1</v>
      </c>
      <c r="L1430" s="4">
        <f t="shared" si="45"/>
        <v>0</v>
      </c>
    </row>
    <row r="1431" spans="1:12" hidden="1">
      <c r="A1431" t="s">
        <v>1449</v>
      </c>
      <c r="B1431" t="s">
        <v>1</v>
      </c>
      <c r="C1431" t="s">
        <v>1720</v>
      </c>
      <c r="D1431" t="s">
        <v>1715</v>
      </c>
      <c r="E1431" t="s">
        <v>1703</v>
      </c>
      <c r="F1431" t="s">
        <v>1751</v>
      </c>
      <c r="H1431" t="str">
        <f>INDEX('Vensim Variables'!$B:$B,MATCH(EPS!$B1431,'Vensim Variables'!$A:$A,0))</f>
        <v>g pollutant</v>
      </c>
      <c r="I1431" t="str">
        <f t="shared" si="44"/>
        <v>F gases</v>
      </c>
      <c r="J1431">
        <f>INDEX(NoSettings!$C:$C,MATCH(EPS!$A1431,NoSettings!$A:$A,0))</f>
        <v>0</v>
      </c>
      <c r="K1431">
        <f>INDEX(GWP!$C$2:$C$13,MATCH(EPS!I1431,GWP!$B$2:$B$13,0))</f>
        <v>1</v>
      </c>
      <c r="L1431" s="4">
        <f t="shared" si="45"/>
        <v>0</v>
      </c>
    </row>
    <row r="1432" spans="1:12" hidden="1">
      <c r="A1432" t="s">
        <v>1450</v>
      </c>
      <c r="B1432" t="s">
        <v>1</v>
      </c>
      <c r="C1432" t="s">
        <v>1720</v>
      </c>
      <c r="D1432" t="s">
        <v>1715</v>
      </c>
      <c r="E1432" t="s">
        <v>1704</v>
      </c>
      <c r="F1432" t="s">
        <v>1742</v>
      </c>
      <c r="H1432" t="str">
        <f>INDEX('Vensim Variables'!$B:$B,MATCH(EPS!$B1432,'Vensim Variables'!$A:$A,0))</f>
        <v>g pollutant</v>
      </c>
      <c r="I1432" t="str">
        <f t="shared" si="44"/>
        <v>F gases</v>
      </c>
      <c r="J1432">
        <f>INDEX(NoSettings!$C:$C,MATCH(EPS!$A1432,NoSettings!$A:$A,0))</f>
        <v>0</v>
      </c>
      <c r="K1432">
        <f>INDEX(GWP!$C$2:$C$13,MATCH(EPS!I1432,GWP!$B$2:$B$13,0))</f>
        <v>1</v>
      </c>
      <c r="L1432" s="4">
        <f t="shared" si="45"/>
        <v>0</v>
      </c>
    </row>
    <row r="1433" spans="1:12" hidden="1">
      <c r="A1433" t="s">
        <v>1451</v>
      </c>
      <c r="B1433" t="s">
        <v>1</v>
      </c>
      <c r="C1433" t="s">
        <v>1720</v>
      </c>
      <c r="D1433" t="s">
        <v>1715</v>
      </c>
      <c r="E1433" t="s">
        <v>1704</v>
      </c>
      <c r="F1433" t="s">
        <v>1743</v>
      </c>
      <c r="H1433" t="str">
        <f>INDEX('Vensim Variables'!$B:$B,MATCH(EPS!$B1433,'Vensim Variables'!$A:$A,0))</f>
        <v>g pollutant</v>
      </c>
      <c r="I1433" t="str">
        <f t="shared" si="44"/>
        <v>F gases</v>
      </c>
      <c r="J1433">
        <f>INDEX(NoSettings!$C:$C,MATCH(EPS!$A1433,NoSettings!$A:$A,0))</f>
        <v>0</v>
      </c>
      <c r="K1433">
        <f>INDEX(GWP!$C$2:$C$13,MATCH(EPS!I1433,GWP!$B$2:$B$13,0))</f>
        <v>1</v>
      </c>
      <c r="L1433" s="4">
        <f t="shared" si="45"/>
        <v>0</v>
      </c>
    </row>
    <row r="1434" spans="1:12" hidden="1">
      <c r="A1434" t="s">
        <v>1452</v>
      </c>
      <c r="B1434" t="s">
        <v>1</v>
      </c>
      <c r="C1434" t="s">
        <v>1720</v>
      </c>
      <c r="D1434" t="s">
        <v>1715</v>
      </c>
      <c r="E1434" t="s">
        <v>1704</v>
      </c>
      <c r="F1434" t="s">
        <v>1744</v>
      </c>
      <c r="H1434" t="str">
        <f>INDEX('Vensim Variables'!$B:$B,MATCH(EPS!$B1434,'Vensim Variables'!$A:$A,0))</f>
        <v>g pollutant</v>
      </c>
      <c r="I1434" t="str">
        <f t="shared" si="44"/>
        <v>F gases</v>
      </c>
      <c r="J1434">
        <f>INDEX(NoSettings!$C:$C,MATCH(EPS!$A1434,NoSettings!$A:$A,0))</f>
        <v>0</v>
      </c>
      <c r="K1434">
        <f>INDEX(GWP!$C$2:$C$13,MATCH(EPS!I1434,GWP!$B$2:$B$13,0))</f>
        <v>1</v>
      </c>
      <c r="L1434" s="4">
        <f t="shared" si="45"/>
        <v>0</v>
      </c>
    </row>
    <row r="1435" spans="1:12" hidden="1">
      <c r="A1435" t="s">
        <v>1453</v>
      </c>
      <c r="B1435" t="s">
        <v>1</v>
      </c>
      <c r="C1435" t="s">
        <v>1720</v>
      </c>
      <c r="D1435" t="s">
        <v>1715</v>
      </c>
      <c r="E1435" t="s">
        <v>1704</v>
      </c>
      <c r="F1435" t="s">
        <v>1745</v>
      </c>
      <c r="H1435" t="str">
        <f>INDEX('Vensim Variables'!$B:$B,MATCH(EPS!$B1435,'Vensim Variables'!$A:$A,0))</f>
        <v>g pollutant</v>
      </c>
      <c r="I1435" t="str">
        <f t="shared" si="44"/>
        <v>F gases</v>
      </c>
      <c r="J1435">
        <f>INDEX(NoSettings!$C:$C,MATCH(EPS!$A1435,NoSettings!$A:$A,0))</f>
        <v>0</v>
      </c>
      <c r="K1435">
        <f>INDEX(GWP!$C$2:$C$13,MATCH(EPS!I1435,GWP!$B$2:$B$13,0))</f>
        <v>1</v>
      </c>
      <c r="L1435" s="4">
        <f t="shared" si="45"/>
        <v>0</v>
      </c>
    </row>
    <row r="1436" spans="1:12" hidden="1">
      <c r="A1436" t="s">
        <v>1454</v>
      </c>
      <c r="B1436" t="s">
        <v>1</v>
      </c>
      <c r="C1436" t="s">
        <v>1720</v>
      </c>
      <c r="D1436" t="s">
        <v>1715</v>
      </c>
      <c r="E1436" t="s">
        <v>1704</v>
      </c>
      <c r="F1436" t="s">
        <v>1746</v>
      </c>
      <c r="H1436" t="str">
        <f>INDEX('Vensim Variables'!$B:$B,MATCH(EPS!$B1436,'Vensim Variables'!$A:$A,0))</f>
        <v>g pollutant</v>
      </c>
      <c r="I1436" t="str">
        <f t="shared" si="44"/>
        <v>F gases</v>
      </c>
      <c r="J1436">
        <f>INDEX(NoSettings!$C:$C,MATCH(EPS!$A1436,NoSettings!$A:$A,0))</f>
        <v>0</v>
      </c>
      <c r="K1436">
        <f>INDEX(GWP!$C$2:$C$13,MATCH(EPS!I1436,GWP!$B$2:$B$13,0))</f>
        <v>1</v>
      </c>
      <c r="L1436" s="4">
        <f t="shared" si="45"/>
        <v>0</v>
      </c>
    </row>
    <row r="1437" spans="1:12" hidden="1">
      <c r="A1437" t="s">
        <v>1455</v>
      </c>
      <c r="B1437" t="s">
        <v>1</v>
      </c>
      <c r="C1437" t="s">
        <v>1720</v>
      </c>
      <c r="D1437" t="s">
        <v>1715</v>
      </c>
      <c r="E1437" t="s">
        <v>1704</v>
      </c>
      <c r="F1437" t="s">
        <v>1747</v>
      </c>
      <c r="H1437" t="str">
        <f>INDEX('Vensim Variables'!$B:$B,MATCH(EPS!$B1437,'Vensim Variables'!$A:$A,0))</f>
        <v>g pollutant</v>
      </c>
      <c r="I1437" t="str">
        <f t="shared" si="44"/>
        <v>F gases</v>
      </c>
      <c r="J1437">
        <f>INDEX(NoSettings!$C:$C,MATCH(EPS!$A1437,NoSettings!$A:$A,0))</f>
        <v>0</v>
      </c>
      <c r="K1437">
        <f>INDEX(GWP!$C$2:$C$13,MATCH(EPS!I1437,GWP!$B$2:$B$13,0))</f>
        <v>1</v>
      </c>
      <c r="L1437" s="4">
        <f t="shared" si="45"/>
        <v>0</v>
      </c>
    </row>
    <row r="1438" spans="1:12" hidden="1">
      <c r="A1438" t="s">
        <v>1456</v>
      </c>
      <c r="B1438" t="s">
        <v>1</v>
      </c>
      <c r="C1438" t="s">
        <v>1720</v>
      </c>
      <c r="D1438" t="s">
        <v>1715</v>
      </c>
      <c r="E1438" t="s">
        <v>1704</v>
      </c>
      <c r="F1438" t="s">
        <v>1748</v>
      </c>
      <c r="H1438" t="str">
        <f>INDEX('Vensim Variables'!$B:$B,MATCH(EPS!$B1438,'Vensim Variables'!$A:$A,0))</f>
        <v>g pollutant</v>
      </c>
      <c r="I1438" t="str">
        <f t="shared" si="44"/>
        <v>F gases</v>
      </c>
      <c r="J1438">
        <f>INDEX(NoSettings!$C:$C,MATCH(EPS!$A1438,NoSettings!$A:$A,0))</f>
        <v>0</v>
      </c>
      <c r="K1438">
        <f>INDEX(GWP!$C$2:$C$13,MATCH(EPS!I1438,GWP!$B$2:$B$13,0))</f>
        <v>1</v>
      </c>
      <c r="L1438" s="4">
        <f t="shared" si="45"/>
        <v>0</v>
      </c>
    </row>
    <row r="1439" spans="1:12" hidden="1">
      <c r="A1439" t="s">
        <v>1457</v>
      </c>
      <c r="B1439" t="s">
        <v>1</v>
      </c>
      <c r="C1439" t="s">
        <v>1720</v>
      </c>
      <c r="D1439" t="s">
        <v>1715</v>
      </c>
      <c r="E1439" t="s">
        <v>1704</v>
      </c>
      <c r="F1439" t="s">
        <v>1749</v>
      </c>
      <c r="H1439" t="str">
        <f>INDEX('Vensim Variables'!$B:$B,MATCH(EPS!$B1439,'Vensim Variables'!$A:$A,0))</f>
        <v>g pollutant</v>
      </c>
      <c r="I1439" t="str">
        <f t="shared" si="44"/>
        <v>F gases</v>
      </c>
      <c r="J1439">
        <f>INDEX(NoSettings!$C:$C,MATCH(EPS!$A1439,NoSettings!$A:$A,0))</f>
        <v>0</v>
      </c>
      <c r="K1439">
        <f>INDEX(GWP!$C$2:$C$13,MATCH(EPS!I1439,GWP!$B$2:$B$13,0))</f>
        <v>1</v>
      </c>
      <c r="L1439" s="4">
        <f t="shared" si="45"/>
        <v>0</v>
      </c>
    </row>
    <row r="1440" spans="1:12" hidden="1">
      <c r="A1440" t="s">
        <v>1458</v>
      </c>
      <c r="B1440" t="s">
        <v>1</v>
      </c>
      <c r="C1440" t="s">
        <v>1720</v>
      </c>
      <c r="D1440" t="s">
        <v>1715</v>
      </c>
      <c r="E1440" t="s">
        <v>1704</v>
      </c>
      <c r="F1440" t="s">
        <v>1750</v>
      </c>
      <c r="H1440" t="str">
        <f>INDEX('Vensim Variables'!$B:$B,MATCH(EPS!$B1440,'Vensim Variables'!$A:$A,0))</f>
        <v>g pollutant</v>
      </c>
      <c r="I1440" t="str">
        <f t="shared" si="44"/>
        <v>F gases</v>
      </c>
      <c r="J1440">
        <f>INDEX(NoSettings!$C:$C,MATCH(EPS!$A1440,NoSettings!$A:$A,0))</f>
        <v>0</v>
      </c>
      <c r="K1440">
        <f>INDEX(GWP!$C$2:$C$13,MATCH(EPS!I1440,GWP!$B$2:$B$13,0))</f>
        <v>1</v>
      </c>
      <c r="L1440" s="4">
        <f t="shared" si="45"/>
        <v>0</v>
      </c>
    </row>
    <row r="1441" spans="1:12" hidden="1">
      <c r="A1441" t="s">
        <v>1459</v>
      </c>
      <c r="B1441" t="s">
        <v>1</v>
      </c>
      <c r="C1441" t="s">
        <v>1720</v>
      </c>
      <c r="D1441" t="s">
        <v>1715</v>
      </c>
      <c r="E1441" t="s">
        <v>1704</v>
      </c>
      <c r="F1441" t="s">
        <v>1751</v>
      </c>
      <c r="H1441" t="str">
        <f>INDEX('Vensim Variables'!$B:$B,MATCH(EPS!$B1441,'Vensim Variables'!$A:$A,0))</f>
        <v>g pollutant</v>
      </c>
      <c r="I1441" t="str">
        <f t="shared" si="44"/>
        <v>F gases</v>
      </c>
      <c r="J1441">
        <f>INDEX(NoSettings!$C:$C,MATCH(EPS!$A1441,NoSettings!$A:$A,0))</f>
        <v>0</v>
      </c>
      <c r="K1441">
        <f>INDEX(GWP!$C$2:$C$13,MATCH(EPS!I1441,GWP!$B$2:$B$13,0))</f>
        <v>1</v>
      </c>
      <c r="L1441" s="4">
        <f t="shared" si="45"/>
        <v>0</v>
      </c>
    </row>
    <row r="1442" spans="1:12" hidden="1">
      <c r="A1442" t="s">
        <v>1460</v>
      </c>
      <c r="B1442" t="s">
        <v>2</v>
      </c>
      <c r="C1442" t="s">
        <v>1702</v>
      </c>
      <c r="H1442" t="str">
        <f>INDEX('Vensim Variables'!$B:$B,MATCH(EPS!$B1442,'Vensim Variables'!$A:$A,0))</f>
        <v>g pollutant</v>
      </c>
      <c r="I1442" t="str">
        <f t="shared" si="44"/>
        <v>CO2</v>
      </c>
      <c r="J1442">
        <f>INDEX(NoSettings!$C:$C,MATCH(EPS!$A1442,NoSettings!$A:$A,0))</f>
        <v>1694320000000000</v>
      </c>
      <c r="K1442">
        <f>INDEX(GWP!$C$2:$C$13,MATCH(EPS!I1442,GWP!$B$2:$B$13,0))</f>
        <v>1</v>
      </c>
      <c r="L1442" s="4">
        <f t="shared" si="45"/>
        <v>1694.32</v>
      </c>
    </row>
    <row r="1443" spans="1:12" hidden="1">
      <c r="A1443" t="s">
        <v>1461</v>
      </c>
      <c r="B1443" t="s">
        <v>2</v>
      </c>
      <c r="C1443" t="s">
        <v>1705</v>
      </c>
      <c r="H1443" t="str">
        <f>INDEX('Vensim Variables'!$B:$B,MATCH(EPS!$B1443,'Vensim Variables'!$A:$A,0))</f>
        <v>g pollutant</v>
      </c>
      <c r="I1443" t="str">
        <f t="shared" si="44"/>
        <v>VOC</v>
      </c>
      <c r="J1443">
        <f>INDEX(NoSettings!$C:$C,MATCH(EPS!$A1443,NoSettings!$A:$A,0))</f>
        <v>1069390000000</v>
      </c>
      <c r="K1443">
        <f>INDEX(GWP!$C$2:$C$13,MATCH(EPS!I1443,GWP!$B$2:$B$13,0))</f>
        <v>0</v>
      </c>
      <c r="L1443" s="4">
        <f t="shared" si="45"/>
        <v>0</v>
      </c>
    </row>
    <row r="1444" spans="1:12" hidden="1">
      <c r="A1444" t="s">
        <v>1462</v>
      </c>
      <c r="B1444" t="s">
        <v>2</v>
      </c>
      <c r="C1444" t="s">
        <v>1706</v>
      </c>
      <c r="H1444" t="str">
        <f>INDEX('Vensim Variables'!$B:$B,MATCH(EPS!$B1444,'Vensim Variables'!$A:$A,0))</f>
        <v>g pollutant</v>
      </c>
      <c r="I1444" t="str">
        <f t="shared" si="44"/>
        <v>CO</v>
      </c>
      <c r="J1444">
        <f>INDEX(NoSettings!$C:$C,MATCH(EPS!$A1444,NoSettings!$A:$A,0))</f>
        <v>14772500000000</v>
      </c>
      <c r="K1444">
        <f>INDEX(GWP!$C$2:$C$13,MATCH(EPS!I1444,GWP!$B$2:$B$13,0))</f>
        <v>0</v>
      </c>
      <c r="L1444" s="4">
        <f t="shared" si="45"/>
        <v>0</v>
      </c>
    </row>
    <row r="1445" spans="1:12" hidden="1">
      <c r="A1445" t="s">
        <v>1463</v>
      </c>
      <c r="B1445" t="s">
        <v>2</v>
      </c>
      <c r="C1445" t="s">
        <v>1707</v>
      </c>
      <c r="H1445" t="str">
        <f>INDEX('Vensim Variables'!$B:$B,MATCH(EPS!$B1445,'Vensim Variables'!$A:$A,0))</f>
        <v>g pollutant</v>
      </c>
      <c r="I1445" t="str">
        <f t="shared" si="44"/>
        <v>NOx</v>
      </c>
      <c r="J1445">
        <f>INDEX(NoSettings!$C:$C,MATCH(EPS!$A1445,NoSettings!$A:$A,0))</f>
        <v>3218810000000</v>
      </c>
      <c r="K1445">
        <f>INDEX(GWP!$C$2:$C$13,MATCH(EPS!I1445,GWP!$B$2:$B$13,0))</f>
        <v>0</v>
      </c>
      <c r="L1445" s="4">
        <f t="shared" si="45"/>
        <v>0</v>
      </c>
    </row>
    <row r="1446" spans="1:12" hidden="1">
      <c r="A1446" t="s">
        <v>1464</v>
      </c>
      <c r="B1446" t="s">
        <v>2</v>
      </c>
      <c r="C1446" t="s">
        <v>1708</v>
      </c>
      <c r="H1446" t="str">
        <f>INDEX('Vensim Variables'!$B:$B,MATCH(EPS!$B1446,'Vensim Variables'!$A:$A,0))</f>
        <v>g pollutant</v>
      </c>
      <c r="I1446" t="str">
        <f t="shared" si="44"/>
        <v>PM10</v>
      </c>
      <c r="J1446">
        <f>INDEX(NoSettings!$C:$C,MATCH(EPS!$A1446,NoSettings!$A:$A,0))</f>
        <v>227761000000</v>
      </c>
      <c r="K1446">
        <f>INDEX(GWP!$C$2:$C$13,MATCH(EPS!I1446,GWP!$B$2:$B$13,0))</f>
        <v>0</v>
      </c>
      <c r="L1446" s="4">
        <f t="shared" si="45"/>
        <v>0</v>
      </c>
    </row>
    <row r="1447" spans="1:12" hidden="1">
      <c r="A1447" t="s">
        <v>1465</v>
      </c>
      <c r="B1447" t="s">
        <v>2</v>
      </c>
      <c r="C1447" t="s">
        <v>1709</v>
      </c>
      <c r="H1447" t="str">
        <f>INDEX('Vensim Variables'!$B:$B,MATCH(EPS!$B1447,'Vensim Variables'!$A:$A,0))</f>
        <v>g pollutant</v>
      </c>
      <c r="I1447" t="str">
        <f t="shared" si="44"/>
        <v>PM25</v>
      </c>
      <c r="J1447">
        <f>INDEX(NoSettings!$C:$C,MATCH(EPS!$A1447,NoSettings!$A:$A,0))</f>
        <v>112097000000</v>
      </c>
      <c r="K1447">
        <f>INDEX(GWP!$C$2:$C$13,MATCH(EPS!I1447,GWP!$B$2:$B$13,0))</f>
        <v>0</v>
      </c>
      <c r="L1447" s="4">
        <f t="shared" si="45"/>
        <v>0</v>
      </c>
    </row>
    <row r="1448" spans="1:12" hidden="1">
      <c r="A1448" t="s">
        <v>1466</v>
      </c>
      <c r="B1448" t="s">
        <v>2</v>
      </c>
      <c r="C1448" t="s">
        <v>1710</v>
      </c>
      <c r="H1448" t="str">
        <f>INDEX('Vensim Variables'!$B:$B,MATCH(EPS!$B1448,'Vensim Variables'!$A:$A,0))</f>
        <v>g pollutant</v>
      </c>
      <c r="I1448" t="str">
        <f t="shared" si="44"/>
        <v>SOx</v>
      </c>
      <c r="J1448">
        <f>INDEX(NoSettings!$C:$C,MATCH(EPS!$A1448,NoSettings!$A:$A,0))</f>
        <v>21002600000</v>
      </c>
      <c r="K1448">
        <f>INDEX(GWP!$C$2:$C$13,MATCH(EPS!I1448,GWP!$B$2:$B$13,0))</f>
        <v>0</v>
      </c>
      <c r="L1448" s="4">
        <f t="shared" si="45"/>
        <v>0</v>
      </c>
    </row>
    <row r="1449" spans="1:12" hidden="1">
      <c r="A1449" t="s">
        <v>1467</v>
      </c>
      <c r="B1449" t="s">
        <v>2</v>
      </c>
      <c r="C1449" t="s">
        <v>1711</v>
      </c>
      <c r="H1449" t="str">
        <f>INDEX('Vensim Variables'!$B:$B,MATCH(EPS!$B1449,'Vensim Variables'!$A:$A,0))</f>
        <v>g pollutant</v>
      </c>
      <c r="I1449" t="str">
        <f t="shared" si="44"/>
        <v>BC</v>
      </c>
      <c r="J1449">
        <f>INDEX(NoSettings!$C:$C,MATCH(EPS!$A1449,NoSettings!$A:$A,0))</f>
        <v>54495600000</v>
      </c>
      <c r="K1449">
        <f>INDEX(GWP!$C$2:$C$13,MATCH(EPS!I1449,GWP!$B$2:$B$13,0))</f>
        <v>0</v>
      </c>
      <c r="L1449" s="4">
        <f t="shared" si="45"/>
        <v>0</v>
      </c>
    </row>
    <row r="1450" spans="1:12" hidden="1">
      <c r="A1450" t="s">
        <v>1468</v>
      </c>
      <c r="B1450" t="s">
        <v>2</v>
      </c>
      <c r="C1450" t="s">
        <v>1712</v>
      </c>
      <c r="H1450" t="str">
        <f>INDEX('Vensim Variables'!$B:$B,MATCH(EPS!$B1450,'Vensim Variables'!$A:$A,0))</f>
        <v>g pollutant</v>
      </c>
      <c r="I1450" t="str">
        <f t="shared" si="44"/>
        <v>OC</v>
      </c>
      <c r="J1450">
        <f>INDEX(NoSettings!$C:$C,MATCH(EPS!$A1450,NoSettings!$A:$A,0))</f>
        <v>26493300000</v>
      </c>
      <c r="K1450">
        <f>INDEX(GWP!$C$2:$C$13,MATCH(EPS!I1450,GWP!$B$2:$B$13,0))</f>
        <v>0</v>
      </c>
      <c r="L1450" s="4">
        <f t="shared" si="45"/>
        <v>0</v>
      </c>
    </row>
    <row r="1451" spans="1:12" hidden="1">
      <c r="A1451" t="s">
        <v>1469</v>
      </c>
      <c r="B1451" t="s">
        <v>2</v>
      </c>
      <c r="C1451" t="s">
        <v>1713</v>
      </c>
      <c r="H1451" t="str">
        <f>INDEX('Vensim Variables'!$B:$B,MATCH(EPS!$B1451,'Vensim Variables'!$A:$A,0))</f>
        <v>g pollutant</v>
      </c>
      <c r="I1451" t="str">
        <f t="shared" si="44"/>
        <v>CH4</v>
      </c>
      <c r="J1451">
        <f>INDEX(NoSettings!$C:$C,MATCH(EPS!$A1451,NoSettings!$A:$A,0))</f>
        <v>70683900000</v>
      </c>
      <c r="K1451">
        <f>INDEX(GWP!$C$2:$C$13,MATCH(EPS!I1451,GWP!$B$2:$B$13,0))</f>
        <v>28</v>
      </c>
      <c r="L1451" s="4">
        <f t="shared" si="45"/>
        <v>1.9791491999999999</v>
      </c>
    </row>
    <row r="1452" spans="1:12" hidden="1">
      <c r="A1452" t="s">
        <v>1470</v>
      </c>
      <c r="B1452" t="s">
        <v>2</v>
      </c>
      <c r="C1452" t="s">
        <v>1714</v>
      </c>
      <c r="H1452" t="str">
        <f>INDEX('Vensim Variables'!$B:$B,MATCH(EPS!$B1452,'Vensim Variables'!$A:$A,0))</f>
        <v>g pollutant</v>
      </c>
      <c r="I1452" t="str">
        <f t="shared" si="44"/>
        <v>N2O</v>
      </c>
      <c r="J1452">
        <f>INDEX(NoSettings!$C:$C,MATCH(EPS!$A1452,NoSettings!$A:$A,0))</f>
        <v>42874600000</v>
      </c>
      <c r="K1452">
        <f>INDEX(GWP!$C$2:$C$13,MATCH(EPS!I1452,GWP!$B$2:$B$13,0))</f>
        <v>265</v>
      </c>
      <c r="L1452" s="4">
        <f t="shared" si="45"/>
        <v>11.361769000000001</v>
      </c>
    </row>
    <row r="1453" spans="1:12" hidden="1">
      <c r="A1453" t="s">
        <v>1471</v>
      </c>
      <c r="B1453" t="s">
        <v>2</v>
      </c>
      <c r="C1453" t="s">
        <v>1715</v>
      </c>
      <c r="H1453" t="str">
        <f>INDEX('Vensim Variables'!$B:$B,MATCH(EPS!$B1453,'Vensim Variables'!$A:$A,0))</f>
        <v>g pollutant</v>
      </c>
      <c r="I1453" t="str">
        <f t="shared" si="44"/>
        <v>F gases</v>
      </c>
      <c r="J1453">
        <f>INDEX(NoSettings!$C:$C,MATCH(EPS!$A1453,NoSettings!$A:$A,0))</f>
        <v>0</v>
      </c>
      <c r="K1453">
        <f>INDEX(GWP!$C$2:$C$13,MATCH(EPS!I1453,GWP!$B$2:$B$13,0))</f>
        <v>1</v>
      </c>
      <c r="L1453" s="4">
        <f t="shared" si="45"/>
        <v>0</v>
      </c>
    </row>
    <row r="1454" spans="1:12" hidden="1">
      <c r="A1454" t="s">
        <v>1472</v>
      </c>
      <c r="B1454" t="s">
        <v>3</v>
      </c>
      <c r="C1454" t="s">
        <v>1702</v>
      </c>
      <c r="D1454" t="s">
        <v>1752</v>
      </c>
      <c r="H1454" t="str">
        <f>INDEX('Vensim Variables'!$B:$B,MATCH(EPS!$B1454,'Vensim Variables'!$A:$A,0))</f>
        <v>g pollutant</v>
      </c>
      <c r="I1454" t="str">
        <f t="shared" si="44"/>
        <v>CO2</v>
      </c>
      <c r="J1454">
        <f>INDEX(NoSettings!$C:$C,MATCH(EPS!$A1454,NoSettings!$A:$A,0))</f>
        <v>888071000000000</v>
      </c>
      <c r="K1454">
        <f>INDEX(GWP!$C$2:$C$13,MATCH(EPS!I1454,GWP!$B$2:$B$13,0))</f>
        <v>1</v>
      </c>
      <c r="L1454" s="4">
        <f t="shared" si="45"/>
        <v>888.07100000000003</v>
      </c>
    </row>
    <row r="1455" spans="1:12" hidden="1">
      <c r="A1455" t="s">
        <v>7161</v>
      </c>
      <c r="B1455" t="s">
        <v>3</v>
      </c>
      <c r="C1455" t="s">
        <v>1702</v>
      </c>
      <c r="D1455" t="s">
        <v>7281</v>
      </c>
      <c r="H1455" t="str">
        <f>INDEX('Vensim Variables'!$B:$B,MATCH(EPS!$B1455,'Vensim Variables'!$A:$A,0))</f>
        <v>g pollutant</v>
      </c>
      <c r="I1455" t="str">
        <f t="shared" si="44"/>
        <v>CO2</v>
      </c>
      <c r="J1455">
        <f>INDEX(NoSettings!$C:$C,MATCH(EPS!$A1455,NoSettings!$A:$A,0))</f>
        <v>38922400000000</v>
      </c>
      <c r="K1455">
        <f>INDEX(GWP!$C$2:$C$13,MATCH(EPS!I1455,GWP!$B$2:$B$13,0))</f>
        <v>1</v>
      </c>
      <c r="L1455" s="4">
        <f t="shared" si="45"/>
        <v>38.922400000000003</v>
      </c>
    </row>
    <row r="1456" spans="1:12" hidden="1">
      <c r="A1456" t="s">
        <v>7162</v>
      </c>
      <c r="B1456" t="s">
        <v>3</v>
      </c>
      <c r="C1456" t="s">
        <v>1702</v>
      </c>
      <c r="D1456" t="s">
        <v>7282</v>
      </c>
      <c r="H1456" t="str">
        <f>INDEX('Vensim Variables'!$B:$B,MATCH(EPS!$B1456,'Vensim Variables'!$A:$A,0))</f>
        <v>g pollutant</v>
      </c>
      <c r="I1456" t="str">
        <f t="shared" si="44"/>
        <v>CO2</v>
      </c>
      <c r="J1456">
        <f>INDEX(NoSettings!$C:$C,MATCH(EPS!$A1456,NoSettings!$A:$A,0))</f>
        <v>525504000000000</v>
      </c>
      <c r="K1456">
        <f>INDEX(GWP!$C$2:$C$13,MATCH(EPS!I1456,GWP!$B$2:$B$13,0))</f>
        <v>1</v>
      </c>
      <c r="L1456" s="4">
        <f t="shared" si="45"/>
        <v>525.50400000000002</v>
      </c>
    </row>
    <row r="1457" spans="1:12" hidden="1">
      <c r="A1457" t="s">
        <v>1474</v>
      </c>
      <c r="B1457" t="s">
        <v>3</v>
      </c>
      <c r="C1457" t="s">
        <v>1702</v>
      </c>
      <c r="D1457" t="s">
        <v>1754</v>
      </c>
      <c r="H1457" t="str">
        <f>INDEX('Vensim Variables'!$B:$B,MATCH(EPS!$B1457,'Vensim Variables'!$A:$A,0))</f>
        <v>g pollutant</v>
      </c>
      <c r="I1457" t="str">
        <f t="shared" si="44"/>
        <v>CO2</v>
      </c>
      <c r="J1457">
        <f>INDEX(NoSettings!$C:$C,MATCH(EPS!$A1457,NoSettings!$A:$A,0))</f>
        <v>0</v>
      </c>
      <c r="K1457">
        <f>INDEX(GWP!$C$2:$C$13,MATCH(EPS!I1457,GWP!$B$2:$B$13,0))</f>
        <v>1</v>
      </c>
      <c r="L1457" s="4">
        <f t="shared" si="45"/>
        <v>0</v>
      </c>
    </row>
    <row r="1458" spans="1:12" hidden="1">
      <c r="A1458" t="s">
        <v>1475</v>
      </c>
      <c r="B1458" t="s">
        <v>3</v>
      </c>
      <c r="C1458" t="s">
        <v>1702</v>
      </c>
      <c r="D1458" t="s">
        <v>1755</v>
      </c>
      <c r="H1458" t="str">
        <f>INDEX('Vensim Variables'!$B:$B,MATCH(EPS!$B1458,'Vensim Variables'!$A:$A,0))</f>
        <v>g pollutant</v>
      </c>
      <c r="I1458" t="str">
        <f t="shared" si="44"/>
        <v>CO2</v>
      </c>
      <c r="J1458">
        <f>INDEX(NoSettings!$C:$C,MATCH(EPS!$A1458,NoSettings!$A:$A,0))</f>
        <v>0</v>
      </c>
      <c r="K1458">
        <f>INDEX(GWP!$C$2:$C$13,MATCH(EPS!I1458,GWP!$B$2:$B$13,0))</f>
        <v>1</v>
      </c>
      <c r="L1458" s="4">
        <f t="shared" si="45"/>
        <v>0</v>
      </c>
    </row>
    <row r="1459" spans="1:12" hidden="1">
      <c r="A1459" t="s">
        <v>1476</v>
      </c>
      <c r="B1459" t="s">
        <v>3</v>
      </c>
      <c r="C1459" t="s">
        <v>1702</v>
      </c>
      <c r="D1459" t="s">
        <v>1756</v>
      </c>
      <c r="H1459" t="str">
        <f>INDEX('Vensim Variables'!$B:$B,MATCH(EPS!$B1459,'Vensim Variables'!$A:$A,0))</f>
        <v>g pollutant</v>
      </c>
      <c r="I1459" t="str">
        <f t="shared" si="44"/>
        <v>CO2</v>
      </c>
      <c r="J1459">
        <f>INDEX(NoSettings!$C:$C,MATCH(EPS!$A1459,NoSettings!$A:$A,0))</f>
        <v>0</v>
      </c>
      <c r="K1459">
        <f>INDEX(GWP!$C$2:$C$13,MATCH(EPS!I1459,GWP!$B$2:$B$13,0))</f>
        <v>1</v>
      </c>
      <c r="L1459" s="4">
        <f t="shared" si="45"/>
        <v>0</v>
      </c>
    </row>
    <row r="1460" spans="1:12" hidden="1">
      <c r="A1460" t="s">
        <v>1477</v>
      </c>
      <c r="B1460" t="s">
        <v>3</v>
      </c>
      <c r="C1460" t="s">
        <v>1702</v>
      </c>
      <c r="D1460" t="s">
        <v>1757</v>
      </c>
      <c r="H1460" t="str">
        <f>INDEX('Vensim Variables'!$B:$B,MATCH(EPS!$B1460,'Vensim Variables'!$A:$A,0))</f>
        <v>g pollutant</v>
      </c>
      <c r="I1460" t="str">
        <f t="shared" si="44"/>
        <v>CO2</v>
      </c>
      <c r="J1460">
        <f>INDEX(NoSettings!$C:$C,MATCH(EPS!$A1460,NoSettings!$A:$A,0))</f>
        <v>0</v>
      </c>
      <c r="K1460">
        <f>INDEX(GWP!$C$2:$C$13,MATCH(EPS!I1460,GWP!$B$2:$B$13,0))</f>
        <v>1</v>
      </c>
      <c r="L1460" s="4">
        <f t="shared" si="45"/>
        <v>0</v>
      </c>
    </row>
    <row r="1461" spans="1:12" hidden="1">
      <c r="A1461" t="s">
        <v>1478</v>
      </c>
      <c r="B1461" t="s">
        <v>3</v>
      </c>
      <c r="C1461" t="s">
        <v>1702</v>
      </c>
      <c r="D1461" t="s">
        <v>1758</v>
      </c>
      <c r="H1461" t="str">
        <f>INDEX('Vensim Variables'!$B:$B,MATCH(EPS!$B1461,'Vensim Variables'!$A:$A,0))</f>
        <v>g pollutant</v>
      </c>
      <c r="I1461" t="str">
        <f t="shared" si="44"/>
        <v>CO2</v>
      </c>
      <c r="J1461">
        <f>INDEX(NoSettings!$C:$C,MATCH(EPS!$A1461,NoSettings!$A:$A,0))</f>
        <v>0</v>
      </c>
      <c r="K1461">
        <f>INDEX(GWP!$C$2:$C$13,MATCH(EPS!I1461,GWP!$B$2:$B$13,0))</f>
        <v>1</v>
      </c>
      <c r="L1461" s="4">
        <f t="shared" si="45"/>
        <v>0</v>
      </c>
    </row>
    <row r="1462" spans="1:12" hidden="1">
      <c r="A1462" t="s">
        <v>1479</v>
      </c>
      <c r="B1462" t="s">
        <v>3</v>
      </c>
      <c r="C1462" t="s">
        <v>1702</v>
      </c>
      <c r="D1462" t="s">
        <v>1759</v>
      </c>
      <c r="H1462" t="str">
        <f>INDEX('Vensim Variables'!$B:$B,MATCH(EPS!$B1462,'Vensim Variables'!$A:$A,0))</f>
        <v>g pollutant</v>
      </c>
      <c r="I1462" t="str">
        <f t="shared" si="44"/>
        <v>CO2</v>
      </c>
      <c r="J1462">
        <f>INDEX(NoSettings!$C:$C,MATCH(EPS!$A1462,NoSettings!$A:$A,0))</f>
        <v>0</v>
      </c>
      <c r="K1462">
        <f>INDEX(GWP!$C$2:$C$13,MATCH(EPS!I1462,GWP!$B$2:$B$13,0))</f>
        <v>1</v>
      </c>
      <c r="L1462" s="4">
        <f t="shared" si="45"/>
        <v>0</v>
      </c>
    </row>
    <row r="1463" spans="1:12" hidden="1">
      <c r="A1463" t="s">
        <v>1480</v>
      </c>
      <c r="B1463" t="s">
        <v>3</v>
      </c>
      <c r="C1463" t="s">
        <v>1702</v>
      </c>
      <c r="D1463" t="s">
        <v>1760</v>
      </c>
      <c r="H1463" t="str">
        <f>INDEX('Vensim Variables'!$B:$B,MATCH(EPS!$B1463,'Vensim Variables'!$A:$A,0))</f>
        <v>g pollutant</v>
      </c>
      <c r="I1463" t="str">
        <f t="shared" si="44"/>
        <v>CO2</v>
      </c>
      <c r="J1463">
        <f>INDEX(NoSettings!$C:$C,MATCH(EPS!$A1463,NoSettings!$A:$A,0))</f>
        <v>0</v>
      </c>
      <c r="K1463">
        <f>INDEX(GWP!$C$2:$C$13,MATCH(EPS!I1463,GWP!$B$2:$B$13,0))</f>
        <v>1</v>
      </c>
      <c r="L1463" s="4">
        <f t="shared" si="45"/>
        <v>0</v>
      </c>
    </row>
    <row r="1464" spans="1:12" hidden="1">
      <c r="A1464" t="s">
        <v>1481</v>
      </c>
      <c r="B1464" t="s">
        <v>3</v>
      </c>
      <c r="C1464" t="s">
        <v>1702</v>
      </c>
      <c r="D1464" t="s">
        <v>1761</v>
      </c>
      <c r="H1464" t="str">
        <f>INDEX('Vensim Variables'!$B:$B,MATCH(EPS!$B1464,'Vensim Variables'!$A:$A,0))</f>
        <v>g pollutant</v>
      </c>
      <c r="I1464" t="str">
        <f t="shared" si="44"/>
        <v>CO2</v>
      </c>
      <c r="J1464">
        <f>INDEX(NoSettings!$C:$C,MATCH(EPS!$A1464,NoSettings!$A:$A,0))</f>
        <v>7455470000000</v>
      </c>
      <c r="K1464">
        <f>INDEX(GWP!$C$2:$C$13,MATCH(EPS!I1464,GWP!$B$2:$B$13,0))</f>
        <v>1</v>
      </c>
      <c r="L1464" s="4">
        <f t="shared" si="45"/>
        <v>7.45547</v>
      </c>
    </row>
    <row r="1465" spans="1:12" hidden="1">
      <c r="A1465" t="s">
        <v>1482</v>
      </c>
      <c r="B1465" t="s">
        <v>3</v>
      </c>
      <c r="C1465" t="s">
        <v>1702</v>
      </c>
      <c r="D1465" t="s">
        <v>1762</v>
      </c>
      <c r="H1465" t="str">
        <f>INDEX('Vensim Variables'!$B:$B,MATCH(EPS!$B1465,'Vensim Variables'!$A:$A,0))</f>
        <v>g pollutant</v>
      </c>
      <c r="I1465" t="str">
        <f t="shared" si="44"/>
        <v>CO2</v>
      </c>
      <c r="J1465">
        <f>INDEX(NoSettings!$C:$C,MATCH(EPS!$A1465,NoSettings!$A:$A,0))</f>
        <v>70385700000000</v>
      </c>
      <c r="K1465">
        <f>INDEX(GWP!$C$2:$C$13,MATCH(EPS!I1465,GWP!$B$2:$B$13,0))</f>
        <v>1</v>
      </c>
      <c r="L1465" s="4">
        <f t="shared" si="45"/>
        <v>70.3857</v>
      </c>
    </row>
    <row r="1466" spans="1:12" hidden="1">
      <c r="A1466" t="s">
        <v>1483</v>
      </c>
      <c r="B1466" t="s">
        <v>3</v>
      </c>
      <c r="C1466" t="s">
        <v>1702</v>
      </c>
      <c r="D1466" t="s">
        <v>1763</v>
      </c>
      <c r="H1466" t="str">
        <f>INDEX('Vensim Variables'!$B:$B,MATCH(EPS!$B1466,'Vensim Variables'!$A:$A,0))</f>
        <v>g pollutant</v>
      </c>
      <c r="I1466" t="str">
        <f t="shared" si="44"/>
        <v>CO2</v>
      </c>
      <c r="J1466">
        <f>INDEX(NoSettings!$C:$C,MATCH(EPS!$A1466,NoSettings!$A:$A,0))</f>
        <v>10318300000000</v>
      </c>
      <c r="K1466">
        <f>INDEX(GWP!$C$2:$C$13,MATCH(EPS!I1466,GWP!$B$2:$B$13,0))</f>
        <v>1</v>
      </c>
      <c r="L1466" s="4">
        <f t="shared" si="45"/>
        <v>10.318300000000001</v>
      </c>
    </row>
    <row r="1467" spans="1:12" hidden="1">
      <c r="A1467" t="s">
        <v>1484</v>
      </c>
      <c r="B1467" t="s">
        <v>3</v>
      </c>
      <c r="C1467" t="s">
        <v>1702</v>
      </c>
      <c r="D1467" t="s">
        <v>1764</v>
      </c>
      <c r="H1467" t="str">
        <f>INDEX('Vensim Variables'!$B:$B,MATCH(EPS!$B1467,'Vensim Variables'!$A:$A,0))</f>
        <v>g pollutant</v>
      </c>
      <c r="I1467" t="str">
        <f t="shared" si="44"/>
        <v>CO2</v>
      </c>
      <c r="J1467">
        <f>INDEX(NoSettings!$C:$C,MATCH(EPS!$A1467,NoSettings!$A:$A,0))</f>
        <v>0</v>
      </c>
      <c r="K1467">
        <f>INDEX(GWP!$C$2:$C$13,MATCH(EPS!I1467,GWP!$B$2:$B$13,0))</f>
        <v>1</v>
      </c>
      <c r="L1467" s="4">
        <f t="shared" si="45"/>
        <v>0</v>
      </c>
    </row>
    <row r="1468" spans="1:12" hidden="1">
      <c r="A1468" t="s">
        <v>1485</v>
      </c>
      <c r="B1468" t="s">
        <v>3</v>
      </c>
      <c r="C1468" t="s">
        <v>1702</v>
      </c>
      <c r="D1468" t="s">
        <v>1765</v>
      </c>
      <c r="H1468" t="str">
        <f>INDEX('Vensim Variables'!$B:$B,MATCH(EPS!$B1468,'Vensim Variables'!$A:$A,0))</f>
        <v>g pollutant</v>
      </c>
      <c r="I1468" t="str">
        <f t="shared" si="44"/>
        <v>CO2</v>
      </c>
      <c r="J1468">
        <f>INDEX(NoSettings!$C:$C,MATCH(EPS!$A1468,NoSettings!$A:$A,0))</f>
        <v>0</v>
      </c>
      <c r="K1468">
        <f>INDEX(GWP!$C$2:$C$13,MATCH(EPS!I1468,GWP!$B$2:$B$13,0))</f>
        <v>1</v>
      </c>
      <c r="L1468" s="4">
        <f t="shared" si="45"/>
        <v>0</v>
      </c>
    </row>
    <row r="1469" spans="1:12" hidden="1">
      <c r="A1469" t="s">
        <v>1486</v>
      </c>
      <c r="B1469" t="s">
        <v>3</v>
      </c>
      <c r="C1469" t="s">
        <v>1702</v>
      </c>
      <c r="D1469" t="s">
        <v>1766</v>
      </c>
      <c r="H1469" t="str">
        <f>INDEX('Vensim Variables'!$B:$B,MATCH(EPS!$B1469,'Vensim Variables'!$A:$A,0))</f>
        <v>g pollutant</v>
      </c>
      <c r="I1469" t="str">
        <f t="shared" si="44"/>
        <v>CO2</v>
      </c>
      <c r="J1469">
        <f>INDEX(NoSettings!$C:$C,MATCH(EPS!$A1469,NoSettings!$A:$A,0))</f>
        <v>0</v>
      </c>
      <c r="K1469">
        <f>INDEX(GWP!$C$2:$C$13,MATCH(EPS!I1469,GWP!$B$2:$B$13,0))</f>
        <v>1</v>
      </c>
      <c r="L1469" s="4">
        <f t="shared" si="45"/>
        <v>0</v>
      </c>
    </row>
    <row r="1470" spans="1:12" hidden="1">
      <c r="A1470" t="s">
        <v>1487</v>
      </c>
      <c r="B1470" t="s">
        <v>3</v>
      </c>
      <c r="C1470" t="s">
        <v>1702</v>
      </c>
      <c r="D1470" t="s">
        <v>1767</v>
      </c>
      <c r="H1470" t="str">
        <f>INDEX('Vensim Variables'!$B:$B,MATCH(EPS!$B1470,'Vensim Variables'!$A:$A,0))</f>
        <v>g pollutant</v>
      </c>
      <c r="I1470" t="str">
        <f t="shared" si="44"/>
        <v>CO2</v>
      </c>
      <c r="J1470">
        <f>INDEX(NoSettings!$C:$C,MATCH(EPS!$A1470,NoSettings!$A:$A,0))</f>
        <v>7346140000000</v>
      </c>
      <c r="K1470">
        <f>INDEX(GWP!$C$2:$C$13,MATCH(EPS!I1470,GWP!$B$2:$B$13,0))</f>
        <v>1</v>
      </c>
      <c r="L1470" s="4">
        <f t="shared" si="45"/>
        <v>7.3461400000000001</v>
      </c>
    </row>
    <row r="1471" spans="1:12" hidden="1">
      <c r="A1471" t="s">
        <v>7163</v>
      </c>
      <c r="B1471" t="s">
        <v>3</v>
      </c>
      <c r="C1471" t="s">
        <v>1702</v>
      </c>
      <c r="D1471" t="s">
        <v>7283</v>
      </c>
      <c r="H1471" t="str">
        <f>INDEX('Vensim Variables'!$B:$B,MATCH(EPS!$B1471,'Vensim Variables'!$A:$A,0))</f>
        <v>g pollutant</v>
      </c>
      <c r="I1471" t="str">
        <f t="shared" si="44"/>
        <v>CO2</v>
      </c>
      <c r="J1471">
        <f>INDEX(NoSettings!$C:$C,MATCH(EPS!$A1471,NoSettings!$A:$A,0))</f>
        <v>0</v>
      </c>
      <c r="K1471">
        <f>INDEX(GWP!$C$2:$C$13,MATCH(EPS!I1471,GWP!$B$2:$B$13,0))</f>
        <v>1</v>
      </c>
      <c r="L1471" s="4">
        <f t="shared" si="45"/>
        <v>0</v>
      </c>
    </row>
    <row r="1472" spans="1:12" hidden="1">
      <c r="A1472" t="s">
        <v>7164</v>
      </c>
      <c r="B1472" t="s">
        <v>3</v>
      </c>
      <c r="C1472" t="s">
        <v>1702</v>
      </c>
      <c r="D1472" t="s">
        <v>7284</v>
      </c>
      <c r="H1472" t="str">
        <f>INDEX('Vensim Variables'!$B:$B,MATCH(EPS!$B1472,'Vensim Variables'!$A:$A,0))</f>
        <v>g pollutant</v>
      </c>
      <c r="I1472" t="str">
        <f t="shared" si="44"/>
        <v>CO2</v>
      </c>
      <c r="J1472">
        <f>INDEX(NoSettings!$C:$C,MATCH(EPS!$A1472,NoSettings!$A:$A,0))</f>
        <v>0</v>
      </c>
      <c r="K1472">
        <f>INDEX(GWP!$C$2:$C$13,MATCH(EPS!I1472,GWP!$B$2:$B$13,0))</f>
        <v>1</v>
      </c>
      <c r="L1472" s="4">
        <f t="shared" si="45"/>
        <v>0</v>
      </c>
    </row>
    <row r="1473" spans="1:12" hidden="1">
      <c r="A1473" t="s">
        <v>7165</v>
      </c>
      <c r="B1473" t="s">
        <v>3</v>
      </c>
      <c r="C1473" t="s">
        <v>1702</v>
      </c>
      <c r="D1473" t="s">
        <v>7285</v>
      </c>
      <c r="H1473" t="str">
        <f>INDEX('Vensim Variables'!$B:$B,MATCH(EPS!$B1473,'Vensim Variables'!$A:$A,0))</f>
        <v>g pollutant</v>
      </c>
      <c r="I1473" t="str">
        <f t="shared" si="44"/>
        <v>CO2</v>
      </c>
      <c r="J1473">
        <f>INDEX(NoSettings!$C:$C,MATCH(EPS!$A1473,NoSettings!$A:$A,0))</f>
        <v>0</v>
      </c>
      <c r="K1473">
        <f>INDEX(GWP!$C$2:$C$13,MATCH(EPS!I1473,GWP!$B$2:$B$13,0))</f>
        <v>1</v>
      </c>
      <c r="L1473" s="4">
        <f t="shared" si="45"/>
        <v>0</v>
      </c>
    </row>
    <row r="1474" spans="1:12" hidden="1">
      <c r="A1474" t="s">
        <v>7166</v>
      </c>
      <c r="B1474" t="s">
        <v>3</v>
      </c>
      <c r="C1474" t="s">
        <v>1702</v>
      </c>
      <c r="D1474" t="s">
        <v>7286</v>
      </c>
      <c r="H1474" t="str">
        <f>INDEX('Vensim Variables'!$B:$B,MATCH(EPS!$B1474,'Vensim Variables'!$A:$A,0))</f>
        <v>g pollutant</v>
      </c>
      <c r="I1474" t="str">
        <f t="shared" si="44"/>
        <v>CO2</v>
      </c>
      <c r="J1474">
        <f>INDEX(NoSettings!$C:$C,MATCH(EPS!$A1474,NoSettings!$A:$A,0))</f>
        <v>0</v>
      </c>
      <c r="K1474">
        <f>INDEX(GWP!$C$2:$C$13,MATCH(EPS!I1474,GWP!$B$2:$B$13,0))</f>
        <v>1</v>
      </c>
      <c r="L1474" s="4">
        <f t="shared" si="45"/>
        <v>0</v>
      </c>
    </row>
    <row r="1475" spans="1:12" hidden="1">
      <c r="A1475" t="s">
        <v>7167</v>
      </c>
      <c r="B1475" t="s">
        <v>3</v>
      </c>
      <c r="C1475" t="s">
        <v>1702</v>
      </c>
      <c r="D1475" t="s">
        <v>7287</v>
      </c>
      <c r="H1475" t="str">
        <f>INDEX('Vensim Variables'!$B:$B,MATCH(EPS!$B1475,'Vensim Variables'!$A:$A,0))</f>
        <v>g pollutant</v>
      </c>
      <c r="I1475" t="str">
        <f t="shared" ref="I1475:I1538" si="46">IF(OR(C1475="CO2",C1475="CH4",C1475="N2O",C1475="F gases",C1475="VOC",C1475="CO",C1475="NOx",C1475="PM10",C1475="PM25",C1475="SOx",C1475="BC",C1475="OC"),C1475,IF(OR(D1475="CO2",D1475="CH4",D1475="N2O",D1475="F gases",D1475="VOC",D1475="CO",D1475="NOx",D1475="PM10",D1475="PM25",D1475="SOx",D1475="BC",D1475="OC"),D1475,IF(OR(E1475="CO2",E1475="CH4",E1475="N2O",E1475="F gases",E1475="VOC",E1475="CO",E1475="NOx",E1475="PM10",E1475="PM25",E1475="SOx",E1475="BC",E1475="OC"),E1475,"NA")))</f>
        <v>CO2</v>
      </c>
      <c r="J1475">
        <f>INDEX(NoSettings!$C:$C,MATCH(EPS!$A1475,NoSettings!$A:$A,0))</f>
        <v>0</v>
      </c>
      <c r="K1475">
        <f>INDEX(GWP!$C$2:$C$13,MATCH(EPS!I1475,GWP!$B$2:$B$13,0))</f>
        <v>1</v>
      </c>
      <c r="L1475" s="4">
        <f t="shared" ref="L1475:L1538" si="47">IF(H1475="g pollutant",K1475*J1475/10^12,IF(H1475="MMTCO2e",J1475,IF(H1475="MWh",J1475,0)))</f>
        <v>0</v>
      </c>
    </row>
    <row r="1476" spans="1:12" hidden="1">
      <c r="A1476" t="s">
        <v>7168</v>
      </c>
      <c r="B1476" t="s">
        <v>3</v>
      </c>
      <c r="C1476" t="s">
        <v>1702</v>
      </c>
      <c r="D1476" t="s">
        <v>7288</v>
      </c>
      <c r="H1476" t="str">
        <f>INDEX('Vensim Variables'!$B:$B,MATCH(EPS!$B1476,'Vensim Variables'!$A:$A,0))</f>
        <v>g pollutant</v>
      </c>
      <c r="I1476" t="str">
        <f t="shared" si="46"/>
        <v>CO2</v>
      </c>
      <c r="J1476">
        <f>INDEX(NoSettings!$C:$C,MATCH(EPS!$A1476,NoSettings!$A:$A,0))</f>
        <v>0</v>
      </c>
      <c r="K1476">
        <f>INDEX(GWP!$C$2:$C$13,MATCH(EPS!I1476,GWP!$B$2:$B$13,0))</f>
        <v>1</v>
      </c>
      <c r="L1476" s="4">
        <f t="shared" si="47"/>
        <v>0</v>
      </c>
    </row>
    <row r="1477" spans="1:12" hidden="1">
      <c r="A1477" t="s">
        <v>7169</v>
      </c>
      <c r="B1477" t="s">
        <v>3</v>
      </c>
      <c r="C1477" t="s">
        <v>1702</v>
      </c>
      <c r="D1477" t="s">
        <v>7289</v>
      </c>
      <c r="H1477" t="str">
        <f>INDEX('Vensim Variables'!$B:$B,MATCH(EPS!$B1477,'Vensim Variables'!$A:$A,0))</f>
        <v>g pollutant</v>
      </c>
      <c r="I1477" t="str">
        <f t="shared" si="46"/>
        <v>CO2</v>
      </c>
      <c r="J1477">
        <f>INDEX(NoSettings!$C:$C,MATCH(EPS!$A1477,NoSettings!$A:$A,0))</f>
        <v>0</v>
      </c>
      <c r="K1477">
        <f>INDEX(GWP!$C$2:$C$13,MATCH(EPS!I1477,GWP!$B$2:$B$13,0))</f>
        <v>1</v>
      </c>
      <c r="L1477" s="4">
        <f t="shared" si="47"/>
        <v>0</v>
      </c>
    </row>
    <row r="1478" spans="1:12" hidden="1">
      <c r="A1478" t="s">
        <v>1488</v>
      </c>
      <c r="B1478" t="s">
        <v>3</v>
      </c>
      <c r="C1478" t="s">
        <v>1705</v>
      </c>
      <c r="D1478" t="s">
        <v>1752</v>
      </c>
      <c r="H1478" t="str">
        <f>INDEX('Vensim Variables'!$B:$B,MATCH(EPS!$B1478,'Vensim Variables'!$A:$A,0))</f>
        <v>g pollutant</v>
      </c>
      <c r="I1478" t="str">
        <f t="shared" si="46"/>
        <v>VOC</v>
      </c>
      <c r="J1478">
        <f>INDEX(NoSettings!$C:$C,MATCH(EPS!$A1478,NoSettings!$A:$A,0))</f>
        <v>11472800000</v>
      </c>
      <c r="K1478">
        <f>INDEX(GWP!$C$2:$C$13,MATCH(EPS!I1478,GWP!$B$2:$B$13,0))</f>
        <v>0</v>
      </c>
      <c r="L1478" s="4">
        <f t="shared" si="47"/>
        <v>0</v>
      </c>
    </row>
    <row r="1479" spans="1:12" hidden="1">
      <c r="A1479" t="s">
        <v>7170</v>
      </c>
      <c r="B1479" t="s">
        <v>3</v>
      </c>
      <c r="C1479" t="s">
        <v>1705</v>
      </c>
      <c r="D1479" t="s">
        <v>7281</v>
      </c>
      <c r="H1479" t="str">
        <f>INDEX('Vensim Variables'!$B:$B,MATCH(EPS!$B1479,'Vensim Variables'!$A:$A,0))</f>
        <v>g pollutant</v>
      </c>
      <c r="I1479" t="str">
        <f t="shared" si="46"/>
        <v>VOC</v>
      </c>
      <c r="J1479">
        <f>INDEX(NoSettings!$C:$C,MATCH(EPS!$A1479,NoSettings!$A:$A,0))</f>
        <v>683673000</v>
      </c>
      <c r="K1479">
        <f>INDEX(GWP!$C$2:$C$13,MATCH(EPS!I1479,GWP!$B$2:$B$13,0))</f>
        <v>0</v>
      </c>
      <c r="L1479" s="4">
        <f t="shared" si="47"/>
        <v>0</v>
      </c>
    </row>
    <row r="1480" spans="1:12" hidden="1">
      <c r="A1480" t="s">
        <v>7171</v>
      </c>
      <c r="B1480" t="s">
        <v>3</v>
      </c>
      <c r="C1480" t="s">
        <v>1705</v>
      </c>
      <c r="D1480" t="s">
        <v>7282</v>
      </c>
      <c r="H1480" t="str">
        <f>INDEX('Vensim Variables'!$B:$B,MATCH(EPS!$B1480,'Vensim Variables'!$A:$A,0))</f>
        <v>g pollutant</v>
      </c>
      <c r="I1480" t="str">
        <f t="shared" si="46"/>
        <v>VOC</v>
      </c>
      <c r="J1480">
        <f>INDEX(NoSettings!$C:$C,MATCH(EPS!$A1480,NoSettings!$A:$A,0))</f>
        <v>9230490000</v>
      </c>
      <c r="K1480">
        <f>INDEX(GWP!$C$2:$C$13,MATCH(EPS!I1480,GWP!$B$2:$B$13,0))</f>
        <v>0</v>
      </c>
      <c r="L1480" s="4">
        <f t="shared" si="47"/>
        <v>0</v>
      </c>
    </row>
    <row r="1481" spans="1:12" hidden="1">
      <c r="A1481" t="s">
        <v>1490</v>
      </c>
      <c r="B1481" t="s">
        <v>3</v>
      </c>
      <c r="C1481" t="s">
        <v>1705</v>
      </c>
      <c r="D1481" t="s">
        <v>1754</v>
      </c>
      <c r="H1481" t="str">
        <f>INDEX('Vensim Variables'!$B:$B,MATCH(EPS!$B1481,'Vensim Variables'!$A:$A,0))</f>
        <v>g pollutant</v>
      </c>
      <c r="I1481" t="str">
        <f t="shared" si="46"/>
        <v>VOC</v>
      </c>
      <c r="J1481">
        <f>INDEX(NoSettings!$C:$C,MATCH(EPS!$A1481,NoSettings!$A:$A,0))</f>
        <v>0</v>
      </c>
      <c r="K1481">
        <f>INDEX(GWP!$C$2:$C$13,MATCH(EPS!I1481,GWP!$B$2:$B$13,0))</f>
        <v>0</v>
      </c>
      <c r="L1481" s="4">
        <f t="shared" si="47"/>
        <v>0</v>
      </c>
    </row>
    <row r="1482" spans="1:12" hidden="1">
      <c r="A1482" t="s">
        <v>1491</v>
      </c>
      <c r="B1482" t="s">
        <v>3</v>
      </c>
      <c r="C1482" t="s">
        <v>1705</v>
      </c>
      <c r="D1482" t="s">
        <v>1755</v>
      </c>
      <c r="H1482" t="str">
        <f>INDEX('Vensim Variables'!$B:$B,MATCH(EPS!$B1482,'Vensim Variables'!$A:$A,0))</f>
        <v>g pollutant</v>
      </c>
      <c r="I1482" t="str">
        <f t="shared" si="46"/>
        <v>VOC</v>
      </c>
      <c r="J1482">
        <f>INDEX(NoSettings!$C:$C,MATCH(EPS!$A1482,NoSettings!$A:$A,0))</f>
        <v>0</v>
      </c>
      <c r="K1482">
        <f>INDEX(GWP!$C$2:$C$13,MATCH(EPS!I1482,GWP!$B$2:$B$13,0))</f>
        <v>0</v>
      </c>
      <c r="L1482" s="4">
        <f t="shared" si="47"/>
        <v>0</v>
      </c>
    </row>
    <row r="1483" spans="1:12" hidden="1">
      <c r="A1483" t="s">
        <v>1492</v>
      </c>
      <c r="B1483" t="s">
        <v>3</v>
      </c>
      <c r="C1483" t="s">
        <v>1705</v>
      </c>
      <c r="D1483" t="s">
        <v>1756</v>
      </c>
      <c r="H1483" t="str">
        <f>INDEX('Vensim Variables'!$B:$B,MATCH(EPS!$B1483,'Vensim Variables'!$A:$A,0))</f>
        <v>g pollutant</v>
      </c>
      <c r="I1483" t="str">
        <f t="shared" si="46"/>
        <v>VOC</v>
      </c>
      <c r="J1483">
        <f>INDEX(NoSettings!$C:$C,MATCH(EPS!$A1483,NoSettings!$A:$A,0))</f>
        <v>0</v>
      </c>
      <c r="K1483">
        <f>INDEX(GWP!$C$2:$C$13,MATCH(EPS!I1483,GWP!$B$2:$B$13,0))</f>
        <v>0</v>
      </c>
      <c r="L1483" s="4">
        <f t="shared" si="47"/>
        <v>0</v>
      </c>
    </row>
    <row r="1484" spans="1:12" hidden="1">
      <c r="A1484" t="s">
        <v>1493</v>
      </c>
      <c r="B1484" t="s">
        <v>3</v>
      </c>
      <c r="C1484" t="s">
        <v>1705</v>
      </c>
      <c r="D1484" t="s">
        <v>1757</v>
      </c>
      <c r="H1484" t="str">
        <f>INDEX('Vensim Variables'!$B:$B,MATCH(EPS!$B1484,'Vensim Variables'!$A:$A,0))</f>
        <v>g pollutant</v>
      </c>
      <c r="I1484" t="str">
        <f t="shared" si="46"/>
        <v>VOC</v>
      </c>
      <c r="J1484">
        <f>INDEX(NoSettings!$C:$C,MATCH(EPS!$A1484,NoSettings!$A:$A,0))</f>
        <v>0</v>
      </c>
      <c r="K1484">
        <f>INDEX(GWP!$C$2:$C$13,MATCH(EPS!I1484,GWP!$B$2:$B$13,0))</f>
        <v>0</v>
      </c>
      <c r="L1484" s="4">
        <f t="shared" si="47"/>
        <v>0</v>
      </c>
    </row>
    <row r="1485" spans="1:12" hidden="1">
      <c r="A1485" t="s">
        <v>1494</v>
      </c>
      <c r="B1485" t="s">
        <v>3</v>
      </c>
      <c r="C1485" t="s">
        <v>1705</v>
      </c>
      <c r="D1485" t="s">
        <v>1758</v>
      </c>
      <c r="H1485" t="str">
        <f>INDEX('Vensim Variables'!$B:$B,MATCH(EPS!$B1485,'Vensim Variables'!$A:$A,0))</f>
        <v>g pollutant</v>
      </c>
      <c r="I1485" t="str">
        <f t="shared" si="46"/>
        <v>VOC</v>
      </c>
      <c r="J1485">
        <f>INDEX(NoSettings!$C:$C,MATCH(EPS!$A1485,NoSettings!$A:$A,0))</f>
        <v>0</v>
      </c>
      <c r="K1485">
        <f>INDEX(GWP!$C$2:$C$13,MATCH(EPS!I1485,GWP!$B$2:$B$13,0))</f>
        <v>0</v>
      </c>
      <c r="L1485" s="4">
        <f t="shared" si="47"/>
        <v>0</v>
      </c>
    </row>
    <row r="1486" spans="1:12" hidden="1">
      <c r="A1486" t="s">
        <v>1495</v>
      </c>
      <c r="B1486" t="s">
        <v>3</v>
      </c>
      <c r="C1486" t="s">
        <v>1705</v>
      </c>
      <c r="D1486" t="s">
        <v>1759</v>
      </c>
      <c r="H1486" t="str">
        <f>INDEX('Vensim Variables'!$B:$B,MATCH(EPS!$B1486,'Vensim Variables'!$A:$A,0))</f>
        <v>g pollutant</v>
      </c>
      <c r="I1486" t="str">
        <f t="shared" si="46"/>
        <v>VOC</v>
      </c>
      <c r="J1486">
        <f>INDEX(NoSettings!$C:$C,MATCH(EPS!$A1486,NoSettings!$A:$A,0))</f>
        <v>779650000</v>
      </c>
      <c r="K1486">
        <f>INDEX(GWP!$C$2:$C$13,MATCH(EPS!I1486,GWP!$B$2:$B$13,0))</f>
        <v>0</v>
      </c>
      <c r="L1486" s="4">
        <f t="shared" si="47"/>
        <v>0</v>
      </c>
    </row>
    <row r="1487" spans="1:12" hidden="1">
      <c r="A1487" t="s">
        <v>1496</v>
      </c>
      <c r="B1487" t="s">
        <v>3</v>
      </c>
      <c r="C1487" t="s">
        <v>1705</v>
      </c>
      <c r="D1487" t="s">
        <v>1760</v>
      </c>
      <c r="H1487" t="str">
        <f>INDEX('Vensim Variables'!$B:$B,MATCH(EPS!$B1487,'Vensim Variables'!$A:$A,0))</f>
        <v>g pollutant</v>
      </c>
      <c r="I1487" t="str">
        <f t="shared" si="46"/>
        <v>VOC</v>
      </c>
      <c r="J1487">
        <f>INDEX(NoSettings!$C:$C,MATCH(EPS!$A1487,NoSettings!$A:$A,0))</f>
        <v>0</v>
      </c>
      <c r="K1487">
        <f>INDEX(GWP!$C$2:$C$13,MATCH(EPS!I1487,GWP!$B$2:$B$13,0))</f>
        <v>0</v>
      </c>
      <c r="L1487" s="4">
        <f t="shared" si="47"/>
        <v>0</v>
      </c>
    </row>
    <row r="1488" spans="1:12" hidden="1">
      <c r="A1488" t="s">
        <v>1497</v>
      </c>
      <c r="B1488" t="s">
        <v>3</v>
      </c>
      <c r="C1488" t="s">
        <v>1705</v>
      </c>
      <c r="D1488" t="s">
        <v>1761</v>
      </c>
      <c r="H1488" t="str">
        <f>INDEX('Vensim Variables'!$B:$B,MATCH(EPS!$B1488,'Vensim Variables'!$A:$A,0))</f>
        <v>g pollutant</v>
      </c>
      <c r="I1488" t="str">
        <f t="shared" si="46"/>
        <v>VOC</v>
      </c>
      <c r="J1488">
        <f>INDEX(NoSettings!$C:$C,MATCH(EPS!$A1488,NoSettings!$A:$A,0))</f>
        <v>702956000</v>
      </c>
      <c r="K1488">
        <f>INDEX(GWP!$C$2:$C$13,MATCH(EPS!I1488,GWP!$B$2:$B$13,0))</f>
        <v>0</v>
      </c>
      <c r="L1488" s="4">
        <f t="shared" si="47"/>
        <v>0</v>
      </c>
    </row>
    <row r="1489" spans="1:13" hidden="1">
      <c r="A1489" t="s">
        <v>1498</v>
      </c>
      <c r="B1489" t="s">
        <v>3</v>
      </c>
      <c r="C1489" t="s">
        <v>1705</v>
      </c>
      <c r="D1489" t="s">
        <v>1762</v>
      </c>
      <c r="H1489" t="str">
        <f>INDEX('Vensim Variables'!$B:$B,MATCH(EPS!$B1489,'Vensim Variables'!$A:$A,0))</f>
        <v>g pollutant</v>
      </c>
      <c r="I1489" t="str">
        <f t="shared" si="46"/>
        <v>VOC</v>
      </c>
      <c r="J1489">
        <f>INDEX(NoSettings!$C:$C,MATCH(EPS!$A1489,NoSettings!$A:$A,0))</f>
        <v>1236330000</v>
      </c>
      <c r="K1489">
        <f>INDEX(GWP!$C$2:$C$13,MATCH(EPS!I1489,GWP!$B$2:$B$13,0))</f>
        <v>0</v>
      </c>
      <c r="L1489" s="4">
        <f t="shared" si="47"/>
        <v>0</v>
      </c>
    </row>
    <row r="1490" spans="1:13" hidden="1">
      <c r="A1490" t="s">
        <v>1499</v>
      </c>
      <c r="B1490" t="s">
        <v>3</v>
      </c>
      <c r="C1490" t="s">
        <v>1705</v>
      </c>
      <c r="D1490" t="s">
        <v>1763</v>
      </c>
      <c r="H1490" t="str">
        <f>INDEX('Vensim Variables'!$B:$B,MATCH(EPS!$B1490,'Vensim Variables'!$A:$A,0))</f>
        <v>g pollutant</v>
      </c>
      <c r="I1490" t="str">
        <f t="shared" si="46"/>
        <v>VOC</v>
      </c>
      <c r="J1490">
        <f>INDEX(NoSettings!$C:$C,MATCH(EPS!$A1490,NoSettings!$A:$A,0))</f>
        <v>130298000</v>
      </c>
      <c r="K1490">
        <f>INDEX(GWP!$C$2:$C$13,MATCH(EPS!I1490,GWP!$B$2:$B$13,0))</f>
        <v>0</v>
      </c>
      <c r="L1490" s="4">
        <f t="shared" si="47"/>
        <v>0</v>
      </c>
    </row>
    <row r="1491" spans="1:13" hidden="1">
      <c r="A1491" t="s">
        <v>1500</v>
      </c>
      <c r="B1491" t="s">
        <v>3</v>
      </c>
      <c r="C1491" t="s">
        <v>1705</v>
      </c>
      <c r="D1491" t="s">
        <v>1764</v>
      </c>
      <c r="H1491" t="str">
        <f>INDEX('Vensim Variables'!$B:$B,MATCH(EPS!$B1491,'Vensim Variables'!$A:$A,0))</f>
        <v>g pollutant</v>
      </c>
      <c r="I1491" t="str">
        <f t="shared" si="46"/>
        <v>VOC</v>
      </c>
      <c r="J1491">
        <f>INDEX(NoSettings!$C:$C,MATCH(EPS!$A1491,NoSettings!$A:$A,0))</f>
        <v>0</v>
      </c>
      <c r="K1491">
        <f>INDEX(GWP!$C$2:$C$13,MATCH(EPS!I1491,GWP!$B$2:$B$13,0))</f>
        <v>0</v>
      </c>
      <c r="L1491" s="4">
        <f t="shared" si="47"/>
        <v>0</v>
      </c>
    </row>
    <row r="1492" spans="1:13" hidden="1">
      <c r="A1492" t="s">
        <v>1501</v>
      </c>
      <c r="B1492" t="s">
        <v>3</v>
      </c>
      <c r="C1492" t="s">
        <v>1705</v>
      </c>
      <c r="D1492" t="s">
        <v>1765</v>
      </c>
      <c r="H1492" t="str">
        <f>INDEX('Vensim Variables'!$B:$B,MATCH(EPS!$B1492,'Vensim Variables'!$A:$A,0))</f>
        <v>g pollutant</v>
      </c>
      <c r="I1492" t="str">
        <f t="shared" si="46"/>
        <v>VOC</v>
      </c>
      <c r="J1492">
        <f>INDEX(NoSettings!$C:$C,MATCH(EPS!$A1492,NoSettings!$A:$A,0))</f>
        <v>0</v>
      </c>
      <c r="K1492">
        <f>INDEX(GWP!$C$2:$C$13,MATCH(EPS!I1492,GWP!$B$2:$B$13,0))</f>
        <v>0</v>
      </c>
      <c r="L1492" s="4">
        <f t="shared" si="47"/>
        <v>0</v>
      </c>
    </row>
    <row r="1493" spans="1:13" hidden="1">
      <c r="A1493" t="s">
        <v>1502</v>
      </c>
      <c r="B1493" t="s">
        <v>3</v>
      </c>
      <c r="C1493" t="s">
        <v>1705</v>
      </c>
      <c r="D1493" t="s">
        <v>1766</v>
      </c>
      <c r="H1493" t="str">
        <f>INDEX('Vensim Variables'!$B:$B,MATCH(EPS!$B1493,'Vensim Variables'!$A:$A,0))</f>
        <v>g pollutant</v>
      </c>
      <c r="I1493" t="str">
        <f t="shared" si="46"/>
        <v>VOC</v>
      </c>
      <c r="J1493">
        <f>INDEX(NoSettings!$C:$C,MATCH(EPS!$A1493,NoSettings!$A:$A,0))</f>
        <v>0</v>
      </c>
      <c r="K1493">
        <f>INDEX(GWP!$C$2:$C$13,MATCH(EPS!I1493,GWP!$B$2:$B$13,0))</f>
        <v>0</v>
      </c>
      <c r="L1493" s="4">
        <f t="shared" si="47"/>
        <v>0</v>
      </c>
    </row>
    <row r="1494" spans="1:13" hidden="1">
      <c r="A1494" t="s">
        <v>1503</v>
      </c>
      <c r="B1494" t="s">
        <v>3</v>
      </c>
      <c r="C1494" t="s">
        <v>1705</v>
      </c>
      <c r="D1494" t="s">
        <v>1767</v>
      </c>
      <c r="H1494" t="str">
        <f>INDEX('Vensim Variables'!$B:$B,MATCH(EPS!$B1494,'Vensim Variables'!$A:$A,0))</f>
        <v>g pollutant</v>
      </c>
      <c r="I1494" t="str">
        <f t="shared" si="46"/>
        <v>VOC</v>
      </c>
      <c r="J1494">
        <f>INDEX(NoSettings!$C:$C,MATCH(EPS!$A1494,NoSettings!$A:$A,0))</f>
        <v>3560480000</v>
      </c>
      <c r="K1494">
        <f>INDEX(GWP!$C$2:$C$13,MATCH(EPS!I1494,GWP!$B$2:$B$13,0))</f>
        <v>0</v>
      </c>
      <c r="L1494" s="4">
        <f t="shared" si="47"/>
        <v>0</v>
      </c>
    </row>
    <row r="1495" spans="1:13" hidden="1">
      <c r="A1495" t="s">
        <v>7172</v>
      </c>
      <c r="B1495" t="s">
        <v>3</v>
      </c>
      <c r="C1495" t="s">
        <v>1705</v>
      </c>
      <c r="D1495" t="s">
        <v>7283</v>
      </c>
      <c r="H1495" t="str">
        <f>INDEX('Vensim Variables'!$B:$B,MATCH(EPS!$B1495,'Vensim Variables'!$A:$A,0))</f>
        <v>g pollutant</v>
      </c>
      <c r="I1495" t="str">
        <f t="shared" si="46"/>
        <v>VOC</v>
      </c>
      <c r="J1495">
        <f>INDEX(NoSettings!$C:$C,MATCH(EPS!$A1495,NoSettings!$A:$A,0))</f>
        <v>0</v>
      </c>
      <c r="K1495">
        <f>INDEX(GWP!$C$2:$C$13,MATCH(EPS!I1495,GWP!$B$2:$B$13,0))</f>
        <v>0</v>
      </c>
      <c r="L1495" s="4">
        <f t="shared" si="47"/>
        <v>0</v>
      </c>
    </row>
    <row r="1496" spans="1:13" hidden="1">
      <c r="A1496" t="s">
        <v>7173</v>
      </c>
      <c r="B1496" t="s">
        <v>3</v>
      </c>
      <c r="C1496" t="s">
        <v>1705</v>
      </c>
      <c r="D1496" t="s">
        <v>7284</v>
      </c>
      <c r="H1496" t="str">
        <f>INDEX('Vensim Variables'!$B:$B,MATCH(EPS!$B1496,'Vensim Variables'!$A:$A,0))</f>
        <v>g pollutant</v>
      </c>
      <c r="I1496" t="str">
        <f t="shared" si="46"/>
        <v>VOC</v>
      </c>
      <c r="J1496">
        <f>INDEX(NoSettings!$C:$C,MATCH(EPS!$A1496,NoSettings!$A:$A,0))</f>
        <v>0</v>
      </c>
      <c r="K1496">
        <f>INDEX(GWP!$C$2:$C$13,MATCH(EPS!I1496,GWP!$B$2:$B$13,0))</f>
        <v>0</v>
      </c>
      <c r="L1496" s="4">
        <f t="shared" si="47"/>
        <v>0</v>
      </c>
    </row>
    <row r="1497" spans="1:13" hidden="1">
      <c r="A1497" t="s">
        <v>7174</v>
      </c>
      <c r="B1497" t="s">
        <v>3</v>
      </c>
      <c r="C1497" t="s">
        <v>1705</v>
      </c>
      <c r="D1497" t="s">
        <v>7285</v>
      </c>
      <c r="H1497" t="str">
        <f>INDEX('Vensim Variables'!$B:$B,MATCH(EPS!$B1497,'Vensim Variables'!$A:$A,0))</f>
        <v>g pollutant</v>
      </c>
      <c r="I1497" t="str">
        <f t="shared" si="46"/>
        <v>VOC</v>
      </c>
      <c r="J1497">
        <f>INDEX(NoSettings!$C:$C,MATCH(EPS!$A1497,NoSettings!$A:$A,0))</f>
        <v>0</v>
      </c>
      <c r="K1497">
        <f>INDEX(GWP!$C$2:$C$13,MATCH(EPS!I1497,GWP!$B$2:$B$13,0))</f>
        <v>0</v>
      </c>
      <c r="L1497" s="4">
        <f t="shared" si="47"/>
        <v>0</v>
      </c>
    </row>
    <row r="1498" spans="1:13" hidden="1">
      <c r="A1498" t="s">
        <v>7175</v>
      </c>
      <c r="B1498" t="s">
        <v>3</v>
      </c>
      <c r="C1498" t="s">
        <v>1705</v>
      </c>
      <c r="D1498" t="s">
        <v>7286</v>
      </c>
      <c r="H1498" t="str">
        <f>INDEX('Vensim Variables'!$B:$B,MATCH(EPS!$B1498,'Vensim Variables'!$A:$A,0))</f>
        <v>g pollutant</v>
      </c>
      <c r="I1498" t="str">
        <f t="shared" si="46"/>
        <v>VOC</v>
      </c>
      <c r="J1498">
        <f>INDEX(NoSettings!$C:$C,MATCH(EPS!$A1498,NoSettings!$A:$A,0))</f>
        <v>0</v>
      </c>
      <c r="K1498">
        <f>INDEX(GWP!$C$2:$C$13,MATCH(EPS!I1498,GWP!$B$2:$B$13,0))</f>
        <v>0</v>
      </c>
      <c r="L1498" s="4">
        <f t="shared" si="47"/>
        <v>0</v>
      </c>
    </row>
    <row r="1499" spans="1:13" hidden="1">
      <c r="A1499" t="s">
        <v>7176</v>
      </c>
      <c r="B1499" t="s">
        <v>3</v>
      </c>
      <c r="C1499" t="s">
        <v>1705</v>
      </c>
      <c r="D1499" t="s">
        <v>7287</v>
      </c>
      <c r="H1499" t="str">
        <f>INDEX('Vensim Variables'!$B:$B,MATCH(EPS!$B1499,'Vensim Variables'!$A:$A,0))</f>
        <v>g pollutant</v>
      </c>
      <c r="I1499" t="str">
        <f t="shared" si="46"/>
        <v>VOC</v>
      </c>
      <c r="J1499">
        <f>INDEX(NoSettings!$C:$C,MATCH(EPS!$A1499,NoSettings!$A:$A,0))</f>
        <v>0</v>
      </c>
      <c r="K1499">
        <f>INDEX(GWP!$C$2:$C$13,MATCH(EPS!I1499,GWP!$B$2:$B$13,0))</f>
        <v>0</v>
      </c>
      <c r="L1499" s="4">
        <f t="shared" si="47"/>
        <v>0</v>
      </c>
    </row>
    <row r="1500" spans="1:13" hidden="1">
      <c r="A1500" t="s">
        <v>7177</v>
      </c>
      <c r="B1500" t="s">
        <v>3</v>
      </c>
      <c r="C1500" t="s">
        <v>1705</v>
      </c>
      <c r="D1500" t="s">
        <v>7288</v>
      </c>
      <c r="H1500" t="str">
        <f>INDEX('Vensim Variables'!$B:$B,MATCH(EPS!$B1500,'Vensim Variables'!$A:$A,0))</f>
        <v>g pollutant</v>
      </c>
      <c r="I1500" t="str">
        <f t="shared" si="46"/>
        <v>VOC</v>
      </c>
      <c r="J1500">
        <f>INDEX(NoSettings!$C:$C,MATCH(EPS!$A1500,NoSettings!$A:$A,0))</f>
        <v>0</v>
      </c>
      <c r="K1500">
        <f>INDEX(GWP!$C$2:$C$13,MATCH(EPS!I1500,GWP!$B$2:$B$13,0))</f>
        <v>0</v>
      </c>
      <c r="L1500" s="4">
        <f t="shared" si="47"/>
        <v>0</v>
      </c>
    </row>
    <row r="1501" spans="1:13" hidden="1">
      <c r="A1501" t="s">
        <v>7178</v>
      </c>
      <c r="B1501" t="s">
        <v>3</v>
      </c>
      <c r="C1501" t="s">
        <v>1705</v>
      </c>
      <c r="D1501" t="s">
        <v>7289</v>
      </c>
      <c r="H1501" t="str">
        <f>INDEX('Vensim Variables'!$B:$B,MATCH(EPS!$B1501,'Vensim Variables'!$A:$A,0))</f>
        <v>g pollutant</v>
      </c>
      <c r="I1501" t="str">
        <f t="shared" si="46"/>
        <v>VOC</v>
      </c>
      <c r="J1501">
        <f>INDEX(NoSettings!$C:$C,MATCH(EPS!$A1501,NoSettings!$A:$A,0))</f>
        <v>0</v>
      </c>
      <c r="K1501">
        <f>INDEX(GWP!$C$2:$C$13,MATCH(EPS!I1501,GWP!$B$2:$B$13,0))</f>
        <v>0</v>
      </c>
      <c r="L1501" s="4">
        <f t="shared" si="47"/>
        <v>0</v>
      </c>
    </row>
    <row r="1502" spans="1:13" hidden="1">
      <c r="A1502" t="s">
        <v>1504</v>
      </c>
      <c r="B1502" t="s">
        <v>3</v>
      </c>
      <c r="C1502" t="s">
        <v>1706</v>
      </c>
      <c r="D1502" t="s">
        <v>1752</v>
      </c>
      <c r="H1502" t="str">
        <f>INDEX('Vensim Variables'!$B:$B,MATCH(EPS!$B1502,'Vensim Variables'!$A:$A,0))</f>
        <v>g pollutant</v>
      </c>
      <c r="I1502" t="str">
        <f t="shared" si="46"/>
        <v>CO</v>
      </c>
      <c r="J1502">
        <f>INDEX(NoSettings!$C:$C,MATCH(EPS!$A1502,NoSettings!$A:$A,0))</f>
        <v>281474000000</v>
      </c>
      <c r="K1502">
        <f>INDEX(GWP!$C$2:$C$13,MATCH(EPS!I1502,GWP!$B$2:$B$13,0))</f>
        <v>0</v>
      </c>
      <c r="L1502" s="4">
        <f t="shared" si="47"/>
        <v>0</v>
      </c>
      <c r="M1502" s="43"/>
    </row>
    <row r="1503" spans="1:13" hidden="1">
      <c r="A1503" t="s">
        <v>7179</v>
      </c>
      <c r="B1503" t="s">
        <v>3</v>
      </c>
      <c r="C1503" t="s">
        <v>1706</v>
      </c>
      <c r="D1503" t="s">
        <v>7281</v>
      </c>
      <c r="H1503" t="str">
        <f>INDEX('Vensim Variables'!$B:$B,MATCH(EPS!$B1503,'Vensim Variables'!$A:$A,0))</f>
        <v>g pollutant</v>
      </c>
      <c r="I1503" t="str">
        <f t="shared" si="46"/>
        <v>CO</v>
      </c>
      <c r="J1503">
        <f>INDEX(NoSettings!$C:$C,MATCH(EPS!$A1503,NoSettings!$A:$A,0))</f>
        <v>4581780000</v>
      </c>
      <c r="K1503">
        <f>INDEX(GWP!$C$2:$C$13,MATCH(EPS!I1503,GWP!$B$2:$B$13,0))</f>
        <v>0</v>
      </c>
      <c r="L1503" s="4">
        <f t="shared" si="47"/>
        <v>0</v>
      </c>
    </row>
    <row r="1504" spans="1:13" hidden="1">
      <c r="A1504" t="s">
        <v>7180</v>
      </c>
      <c r="B1504" t="s">
        <v>3</v>
      </c>
      <c r="C1504" t="s">
        <v>1706</v>
      </c>
      <c r="D1504" t="s">
        <v>7282</v>
      </c>
      <c r="H1504" t="str">
        <f>INDEX('Vensim Variables'!$B:$B,MATCH(EPS!$B1504,'Vensim Variables'!$A:$A,0))</f>
        <v>g pollutant</v>
      </c>
      <c r="I1504" t="str">
        <f t="shared" si="46"/>
        <v>CO</v>
      </c>
      <c r="J1504">
        <f>INDEX(NoSettings!$C:$C,MATCH(EPS!$A1504,NoSettings!$A:$A,0))</f>
        <v>61860100000</v>
      </c>
      <c r="K1504">
        <f>INDEX(GWP!$C$2:$C$13,MATCH(EPS!I1504,GWP!$B$2:$B$13,0))</f>
        <v>0</v>
      </c>
      <c r="L1504" s="4">
        <f t="shared" si="47"/>
        <v>0</v>
      </c>
    </row>
    <row r="1505" spans="1:12" hidden="1">
      <c r="A1505" t="s">
        <v>1506</v>
      </c>
      <c r="B1505" t="s">
        <v>3</v>
      </c>
      <c r="C1505" t="s">
        <v>1706</v>
      </c>
      <c r="D1505" t="s">
        <v>1754</v>
      </c>
      <c r="H1505" t="str">
        <f>INDEX('Vensim Variables'!$B:$B,MATCH(EPS!$B1505,'Vensim Variables'!$A:$A,0))</f>
        <v>g pollutant</v>
      </c>
      <c r="I1505" t="str">
        <f t="shared" si="46"/>
        <v>CO</v>
      </c>
      <c r="J1505">
        <f>INDEX(NoSettings!$C:$C,MATCH(EPS!$A1505,NoSettings!$A:$A,0))</f>
        <v>0</v>
      </c>
      <c r="K1505">
        <f>INDEX(GWP!$C$2:$C$13,MATCH(EPS!I1505,GWP!$B$2:$B$13,0))</f>
        <v>0</v>
      </c>
      <c r="L1505" s="4">
        <f t="shared" si="47"/>
        <v>0</v>
      </c>
    </row>
    <row r="1506" spans="1:12" hidden="1">
      <c r="A1506" t="s">
        <v>1507</v>
      </c>
      <c r="B1506" t="s">
        <v>3</v>
      </c>
      <c r="C1506" t="s">
        <v>1706</v>
      </c>
      <c r="D1506" t="s">
        <v>1755</v>
      </c>
      <c r="H1506" t="str">
        <f>INDEX('Vensim Variables'!$B:$B,MATCH(EPS!$B1506,'Vensim Variables'!$A:$A,0))</f>
        <v>g pollutant</v>
      </c>
      <c r="I1506" t="str">
        <f t="shared" si="46"/>
        <v>CO</v>
      </c>
      <c r="J1506">
        <f>INDEX(NoSettings!$C:$C,MATCH(EPS!$A1506,NoSettings!$A:$A,0))</f>
        <v>0</v>
      </c>
      <c r="K1506">
        <f>INDEX(GWP!$C$2:$C$13,MATCH(EPS!I1506,GWP!$B$2:$B$13,0))</f>
        <v>0</v>
      </c>
      <c r="L1506" s="4">
        <f t="shared" si="47"/>
        <v>0</v>
      </c>
    </row>
    <row r="1507" spans="1:12" hidden="1">
      <c r="A1507" t="s">
        <v>1508</v>
      </c>
      <c r="B1507" t="s">
        <v>3</v>
      </c>
      <c r="C1507" t="s">
        <v>1706</v>
      </c>
      <c r="D1507" t="s">
        <v>1756</v>
      </c>
      <c r="H1507" t="str">
        <f>INDEX('Vensim Variables'!$B:$B,MATCH(EPS!$B1507,'Vensim Variables'!$A:$A,0))</f>
        <v>g pollutant</v>
      </c>
      <c r="I1507" t="str">
        <f t="shared" si="46"/>
        <v>CO</v>
      </c>
      <c r="J1507">
        <f>INDEX(NoSettings!$C:$C,MATCH(EPS!$A1507,NoSettings!$A:$A,0))</f>
        <v>0</v>
      </c>
      <c r="K1507">
        <f>INDEX(GWP!$C$2:$C$13,MATCH(EPS!I1507,GWP!$B$2:$B$13,0))</f>
        <v>0</v>
      </c>
      <c r="L1507" s="4">
        <f t="shared" si="47"/>
        <v>0</v>
      </c>
    </row>
    <row r="1508" spans="1:12" hidden="1">
      <c r="A1508" t="s">
        <v>1509</v>
      </c>
      <c r="B1508" t="s">
        <v>3</v>
      </c>
      <c r="C1508" t="s">
        <v>1706</v>
      </c>
      <c r="D1508" t="s">
        <v>1757</v>
      </c>
      <c r="H1508" t="str">
        <f>INDEX('Vensim Variables'!$B:$B,MATCH(EPS!$B1508,'Vensim Variables'!$A:$A,0))</f>
        <v>g pollutant</v>
      </c>
      <c r="I1508" t="str">
        <f t="shared" si="46"/>
        <v>CO</v>
      </c>
      <c r="J1508">
        <f>INDEX(NoSettings!$C:$C,MATCH(EPS!$A1508,NoSettings!$A:$A,0))</f>
        <v>0</v>
      </c>
      <c r="K1508">
        <f>INDEX(GWP!$C$2:$C$13,MATCH(EPS!I1508,GWP!$B$2:$B$13,0))</f>
        <v>0</v>
      </c>
      <c r="L1508" s="4">
        <f t="shared" si="47"/>
        <v>0</v>
      </c>
    </row>
    <row r="1509" spans="1:12" hidden="1">
      <c r="A1509" t="s">
        <v>1510</v>
      </c>
      <c r="B1509" t="s">
        <v>3</v>
      </c>
      <c r="C1509" t="s">
        <v>1706</v>
      </c>
      <c r="D1509" t="s">
        <v>1758</v>
      </c>
      <c r="H1509" t="str">
        <f>INDEX('Vensim Variables'!$B:$B,MATCH(EPS!$B1509,'Vensim Variables'!$A:$A,0))</f>
        <v>g pollutant</v>
      </c>
      <c r="I1509" t="str">
        <f t="shared" si="46"/>
        <v>CO</v>
      </c>
      <c r="J1509">
        <f>INDEX(NoSettings!$C:$C,MATCH(EPS!$A1509,NoSettings!$A:$A,0))</f>
        <v>0</v>
      </c>
      <c r="K1509">
        <f>INDEX(GWP!$C$2:$C$13,MATCH(EPS!I1509,GWP!$B$2:$B$13,0))</f>
        <v>0</v>
      </c>
      <c r="L1509" s="4">
        <f t="shared" si="47"/>
        <v>0</v>
      </c>
    </row>
    <row r="1510" spans="1:12" hidden="1">
      <c r="A1510" t="s">
        <v>1511</v>
      </c>
      <c r="B1510" t="s">
        <v>3</v>
      </c>
      <c r="C1510" t="s">
        <v>1706</v>
      </c>
      <c r="D1510" t="s">
        <v>1759</v>
      </c>
      <c r="H1510" t="str">
        <f>INDEX('Vensim Variables'!$B:$B,MATCH(EPS!$B1510,'Vensim Variables'!$A:$A,0))</f>
        <v>g pollutant</v>
      </c>
      <c r="I1510" t="str">
        <f t="shared" si="46"/>
        <v>CO</v>
      </c>
      <c r="J1510">
        <f>INDEX(NoSettings!$C:$C,MATCH(EPS!$A1510,NoSettings!$A:$A,0))</f>
        <v>14281200000</v>
      </c>
      <c r="K1510">
        <f>INDEX(GWP!$C$2:$C$13,MATCH(EPS!I1510,GWP!$B$2:$B$13,0))</f>
        <v>0</v>
      </c>
      <c r="L1510" s="4">
        <f t="shared" si="47"/>
        <v>0</v>
      </c>
    </row>
    <row r="1511" spans="1:12" hidden="1">
      <c r="A1511" t="s">
        <v>1512</v>
      </c>
      <c r="B1511" t="s">
        <v>3</v>
      </c>
      <c r="C1511" t="s">
        <v>1706</v>
      </c>
      <c r="D1511" t="s">
        <v>1760</v>
      </c>
      <c r="H1511" t="str">
        <f>INDEX('Vensim Variables'!$B:$B,MATCH(EPS!$B1511,'Vensim Variables'!$A:$A,0))</f>
        <v>g pollutant</v>
      </c>
      <c r="I1511" t="str">
        <f t="shared" si="46"/>
        <v>CO</v>
      </c>
      <c r="J1511">
        <f>INDEX(NoSettings!$C:$C,MATCH(EPS!$A1511,NoSettings!$A:$A,0))</f>
        <v>0</v>
      </c>
      <c r="K1511">
        <f>INDEX(GWP!$C$2:$C$13,MATCH(EPS!I1511,GWP!$B$2:$B$13,0))</f>
        <v>0</v>
      </c>
      <c r="L1511" s="4">
        <f t="shared" si="47"/>
        <v>0</v>
      </c>
    </row>
    <row r="1512" spans="1:12" hidden="1">
      <c r="A1512" t="s">
        <v>1513</v>
      </c>
      <c r="B1512" t="s">
        <v>3</v>
      </c>
      <c r="C1512" t="s">
        <v>1706</v>
      </c>
      <c r="D1512" t="s">
        <v>1761</v>
      </c>
      <c r="H1512" t="str">
        <f>INDEX('Vensim Variables'!$B:$B,MATCH(EPS!$B1512,'Vensim Variables'!$A:$A,0))</f>
        <v>g pollutant</v>
      </c>
      <c r="I1512" t="str">
        <f t="shared" si="46"/>
        <v>CO</v>
      </c>
      <c r="J1512">
        <f>INDEX(NoSettings!$C:$C,MATCH(EPS!$A1512,NoSettings!$A:$A,0))</f>
        <v>3569440000</v>
      </c>
      <c r="K1512">
        <f>INDEX(GWP!$C$2:$C$13,MATCH(EPS!I1512,GWP!$B$2:$B$13,0))</f>
        <v>0</v>
      </c>
      <c r="L1512" s="4">
        <f t="shared" si="47"/>
        <v>0</v>
      </c>
    </row>
    <row r="1513" spans="1:12" hidden="1">
      <c r="A1513" t="s">
        <v>1514</v>
      </c>
      <c r="B1513" t="s">
        <v>3</v>
      </c>
      <c r="C1513" t="s">
        <v>1706</v>
      </c>
      <c r="D1513" t="s">
        <v>1762</v>
      </c>
      <c r="H1513" t="str">
        <f>INDEX('Vensim Variables'!$B:$B,MATCH(EPS!$B1513,'Vensim Variables'!$A:$A,0))</f>
        <v>g pollutant</v>
      </c>
      <c r="I1513" t="str">
        <f t="shared" si="46"/>
        <v>CO</v>
      </c>
      <c r="J1513">
        <f>INDEX(NoSettings!$C:$C,MATCH(EPS!$A1513,NoSettings!$A:$A,0))</f>
        <v>8285510000</v>
      </c>
      <c r="K1513">
        <f>INDEX(GWP!$C$2:$C$13,MATCH(EPS!I1513,GWP!$B$2:$B$13,0))</f>
        <v>0</v>
      </c>
      <c r="L1513" s="4">
        <f t="shared" si="47"/>
        <v>0</v>
      </c>
    </row>
    <row r="1514" spans="1:12" hidden="1">
      <c r="A1514" t="s">
        <v>1515</v>
      </c>
      <c r="B1514" t="s">
        <v>3</v>
      </c>
      <c r="C1514" t="s">
        <v>1706</v>
      </c>
      <c r="D1514" t="s">
        <v>1763</v>
      </c>
      <c r="H1514" t="str">
        <f>INDEX('Vensim Variables'!$B:$B,MATCH(EPS!$B1514,'Vensim Variables'!$A:$A,0))</f>
        <v>g pollutant</v>
      </c>
      <c r="I1514" t="str">
        <f t="shared" si="46"/>
        <v>CO</v>
      </c>
      <c r="J1514">
        <f>INDEX(NoSettings!$C:$C,MATCH(EPS!$A1514,NoSettings!$A:$A,0))</f>
        <v>3196740000</v>
      </c>
      <c r="K1514">
        <f>INDEX(GWP!$C$2:$C$13,MATCH(EPS!I1514,GWP!$B$2:$B$13,0))</f>
        <v>0</v>
      </c>
      <c r="L1514" s="4">
        <f t="shared" si="47"/>
        <v>0</v>
      </c>
    </row>
    <row r="1515" spans="1:12" hidden="1">
      <c r="A1515" t="s">
        <v>1516</v>
      </c>
      <c r="B1515" t="s">
        <v>3</v>
      </c>
      <c r="C1515" t="s">
        <v>1706</v>
      </c>
      <c r="D1515" t="s">
        <v>1764</v>
      </c>
      <c r="H1515" t="str">
        <f>INDEX('Vensim Variables'!$B:$B,MATCH(EPS!$B1515,'Vensim Variables'!$A:$A,0))</f>
        <v>g pollutant</v>
      </c>
      <c r="I1515" t="str">
        <f t="shared" si="46"/>
        <v>CO</v>
      </c>
      <c r="J1515">
        <f>INDEX(NoSettings!$C:$C,MATCH(EPS!$A1515,NoSettings!$A:$A,0))</f>
        <v>0</v>
      </c>
      <c r="K1515">
        <f>INDEX(GWP!$C$2:$C$13,MATCH(EPS!I1515,GWP!$B$2:$B$13,0))</f>
        <v>0</v>
      </c>
      <c r="L1515" s="4">
        <f t="shared" si="47"/>
        <v>0</v>
      </c>
    </row>
    <row r="1516" spans="1:12" hidden="1">
      <c r="A1516" t="s">
        <v>1517</v>
      </c>
      <c r="B1516" t="s">
        <v>3</v>
      </c>
      <c r="C1516" t="s">
        <v>1706</v>
      </c>
      <c r="D1516" t="s">
        <v>1765</v>
      </c>
      <c r="H1516" t="str">
        <f>INDEX('Vensim Variables'!$B:$B,MATCH(EPS!$B1516,'Vensim Variables'!$A:$A,0))</f>
        <v>g pollutant</v>
      </c>
      <c r="I1516" t="str">
        <f t="shared" si="46"/>
        <v>CO</v>
      </c>
      <c r="J1516">
        <f>INDEX(NoSettings!$C:$C,MATCH(EPS!$A1516,NoSettings!$A:$A,0))</f>
        <v>0</v>
      </c>
      <c r="K1516">
        <f>INDEX(GWP!$C$2:$C$13,MATCH(EPS!I1516,GWP!$B$2:$B$13,0))</f>
        <v>0</v>
      </c>
      <c r="L1516" s="4">
        <f t="shared" si="47"/>
        <v>0</v>
      </c>
    </row>
    <row r="1517" spans="1:12" hidden="1">
      <c r="A1517" t="s">
        <v>1518</v>
      </c>
      <c r="B1517" t="s">
        <v>3</v>
      </c>
      <c r="C1517" t="s">
        <v>1706</v>
      </c>
      <c r="D1517" t="s">
        <v>1766</v>
      </c>
      <c r="H1517" t="str">
        <f>INDEX('Vensim Variables'!$B:$B,MATCH(EPS!$B1517,'Vensim Variables'!$A:$A,0))</f>
        <v>g pollutant</v>
      </c>
      <c r="I1517" t="str">
        <f t="shared" si="46"/>
        <v>CO</v>
      </c>
      <c r="J1517">
        <f>INDEX(NoSettings!$C:$C,MATCH(EPS!$A1517,NoSettings!$A:$A,0))</f>
        <v>0</v>
      </c>
      <c r="K1517">
        <f>INDEX(GWP!$C$2:$C$13,MATCH(EPS!I1517,GWP!$B$2:$B$13,0))</f>
        <v>0</v>
      </c>
      <c r="L1517" s="4">
        <f t="shared" si="47"/>
        <v>0</v>
      </c>
    </row>
    <row r="1518" spans="1:12" hidden="1">
      <c r="A1518" t="s">
        <v>1519</v>
      </c>
      <c r="B1518" t="s">
        <v>3</v>
      </c>
      <c r="C1518" t="s">
        <v>1706</v>
      </c>
      <c r="D1518" t="s">
        <v>1767</v>
      </c>
      <c r="H1518" t="str">
        <f>INDEX('Vensim Variables'!$B:$B,MATCH(EPS!$B1518,'Vensim Variables'!$A:$A,0))</f>
        <v>g pollutant</v>
      </c>
      <c r="I1518" t="str">
        <f t="shared" si="46"/>
        <v>CO</v>
      </c>
      <c r="J1518">
        <f>INDEX(NoSettings!$C:$C,MATCH(EPS!$A1518,NoSettings!$A:$A,0))</f>
        <v>31186700000</v>
      </c>
      <c r="K1518">
        <f>INDEX(GWP!$C$2:$C$13,MATCH(EPS!I1518,GWP!$B$2:$B$13,0))</f>
        <v>0</v>
      </c>
      <c r="L1518" s="4">
        <f t="shared" si="47"/>
        <v>0</v>
      </c>
    </row>
    <row r="1519" spans="1:12" hidden="1">
      <c r="A1519" t="s">
        <v>7181</v>
      </c>
      <c r="B1519" t="s">
        <v>3</v>
      </c>
      <c r="C1519" t="s">
        <v>1706</v>
      </c>
      <c r="D1519" t="s">
        <v>7283</v>
      </c>
      <c r="H1519" t="str">
        <f>INDEX('Vensim Variables'!$B:$B,MATCH(EPS!$B1519,'Vensim Variables'!$A:$A,0))</f>
        <v>g pollutant</v>
      </c>
      <c r="I1519" t="str">
        <f t="shared" si="46"/>
        <v>CO</v>
      </c>
      <c r="J1519">
        <f>INDEX(NoSettings!$C:$C,MATCH(EPS!$A1519,NoSettings!$A:$A,0))</f>
        <v>0</v>
      </c>
      <c r="K1519">
        <f>INDEX(GWP!$C$2:$C$13,MATCH(EPS!I1519,GWP!$B$2:$B$13,0))</f>
        <v>0</v>
      </c>
      <c r="L1519" s="4">
        <f t="shared" si="47"/>
        <v>0</v>
      </c>
    </row>
    <row r="1520" spans="1:12" hidden="1">
      <c r="A1520" t="s">
        <v>7182</v>
      </c>
      <c r="B1520" t="s">
        <v>3</v>
      </c>
      <c r="C1520" t="s">
        <v>1706</v>
      </c>
      <c r="D1520" t="s">
        <v>7284</v>
      </c>
      <c r="H1520" t="str">
        <f>INDEX('Vensim Variables'!$B:$B,MATCH(EPS!$B1520,'Vensim Variables'!$A:$A,0))</f>
        <v>g pollutant</v>
      </c>
      <c r="I1520" t="str">
        <f t="shared" si="46"/>
        <v>CO</v>
      </c>
      <c r="J1520">
        <f>INDEX(NoSettings!$C:$C,MATCH(EPS!$A1520,NoSettings!$A:$A,0))</f>
        <v>0</v>
      </c>
      <c r="K1520">
        <f>INDEX(GWP!$C$2:$C$13,MATCH(EPS!I1520,GWP!$B$2:$B$13,0))</f>
        <v>0</v>
      </c>
      <c r="L1520" s="4">
        <f t="shared" si="47"/>
        <v>0</v>
      </c>
    </row>
    <row r="1521" spans="1:12" hidden="1">
      <c r="A1521" t="s">
        <v>7183</v>
      </c>
      <c r="B1521" t="s">
        <v>3</v>
      </c>
      <c r="C1521" t="s">
        <v>1706</v>
      </c>
      <c r="D1521" t="s">
        <v>7285</v>
      </c>
      <c r="H1521" t="str">
        <f>INDEX('Vensim Variables'!$B:$B,MATCH(EPS!$B1521,'Vensim Variables'!$A:$A,0))</f>
        <v>g pollutant</v>
      </c>
      <c r="I1521" t="str">
        <f t="shared" si="46"/>
        <v>CO</v>
      </c>
      <c r="J1521">
        <f>INDEX(NoSettings!$C:$C,MATCH(EPS!$A1521,NoSettings!$A:$A,0))</f>
        <v>0</v>
      </c>
      <c r="K1521">
        <f>INDEX(GWP!$C$2:$C$13,MATCH(EPS!I1521,GWP!$B$2:$B$13,0))</f>
        <v>0</v>
      </c>
      <c r="L1521" s="4">
        <f t="shared" si="47"/>
        <v>0</v>
      </c>
    </row>
    <row r="1522" spans="1:12" hidden="1">
      <c r="A1522" t="s">
        <v>7184</v>
      </c>
      <c r="B1522" t="s">
        <v>3</v>
      </c>
      <c r="C1522" t="s">
        <v>1706</v>
      </c>
      <c r="D1522" t="s">
        <v>7286</v>
      </c>
      <c r="H1522" t="str">
        <f>INDEX('Vensim Variables'!$B:$B,MATCH(EPS!$B1522,'Vensim Variables'!$A:$A,0))</f>
        <v>g pollutant</v>
      </c>
      <c r="I1522" t="str">
        <f t="shared" si="46"/>
        <v>CO</v>
      </c>
      <c r="J1522">
        <f>INDEX(NoSettings!$C:$C,MATCH(EPS!$A1522,NoSettings!$A:$A,0))</f>
        <v>0</v>
      </c>
      <c r="K1522">
        <f>INDEX(GWP!$C$2:$C$13,MATCH(EPS!I1522,GWP!$B$2:$B$13,0))</f>
        <v>0</v>
      </c>
      <c r="L1522" s="4">
        <f t="shared" si="47"/>
        <v>0</v>
      </c>
    </row>
    <row r="1523" spans="1:12" hidden="1">
      <c r="A1523" t="s">
        <v>7185</v>
      </c>
      <c r="B1523" t="s">
        <v>3</v>
      </c>
      <c r="C1523" t="s">
        <v>1706</v>
      </c>
      <c r="D1523" t="s">
        <v>7287</v>
      </c>
      <c r="H1523" t="str">
        <f>INDEX('Vensim Variables'!$B:$B,MATCH(EPS!$B1523,'Vensim Variables'!$A:$A,0))</f>
        <v>g pollutant</v>
      </c>
      <c r="I1523" t="str">
        <f t="shared" si="46"/>
        <v>CO</v>
      </c>
      <c r="J1523">
        <f>INDEX(NoSettings!$C:$C,MATCH(EPS!$A1523,NoSettings!$A:$A,0))</f>
        <v>0</v>
      </c>
      <c r="K1523">
        <f>INDEX(GWP!$C$2:$C$13,MATCH(EPS!I1523,GWP!$B$2:$B$13,0))</f>
        <v>0</v>
      </c>
      <c r="L1523" s="4">
        <f t="shared" si="47"/>
        <v>0</v>
      </c>
    </row>
    <row r="1524" spans="1:12" hidden="1">
      <c r="A1524" t="s">
        <v>7186</v>
      </c>
      <c r="B1524" t="s">
        <v>3</v>
      </c>
      <c r="C1524" t="s">
        <v>1706</v>
      </c>
      <c r="D1524" t="s">
        <v>7288</v>
      </c>
      <c r="H1524" t="str">
        <f>INDEX('Vensim Variables'!$B:$B,MATCH(EPS!$B1524,'Vensim Variables'!$A:$A,0))</f>
        <v>g pollutant</v>
      </c>
      <c r="I1524" t="str">
        <f t="shared" si="46"/>
        <v>CO</v>
      </c>
      <c r="J1524">
        <f>INDEX(NoSettings!$C:$C,MATCH(EPS!$A1524,NoSettings!$A:$A,0))</f>
        <v>0</v>
      </c>
      <c r="K1524">
        <f>INDEX(GWP!$C$2:$C$13,MATCH(EPS!I1524,GWP!$B$2:$B$13,0))</f>
        <v>0</v>
      </c>
      <c r="L1524" s="4">
        <f t="shared" si="47"/>
        <v>0</v>
      </c>
    </row>
    <row r="1525" spans="1:12" hidden="1">
      <c r="A1525" t="s">
        <v>7187</v>
      </c>
      <c r="B1525" t="s">
        <v>3</v>
      </c>
      <c r="C1525" t="s">
        <v>1706</v>
      </c>
      <c r="D1525" t="s">
        <v>7289</v>
      </c>
      <c r="H1525" t="str">
        <f>INDEX('Vensim Variables'!$B:$B,MATCH(EPS!$B1525,'Vensim Variables'!$A:$A,0))</f>
        <v>g pollutant</v>
      </c>
      <c r="I1525" t="str">
        <f t="shared" si="46"/>
        <v>CO</v>
      </c>
      <c r="J1525">
        <f>INDEX(NoSettings!$C:$C,MATCH(EPS!$A1525,NoSettings!$A:$A,0))</f>
        <v>0</v>
      </c>
      <c r="K1525">
        <f>INDEX(GWP!$C$2:$C$13,MATCH(EPS!I1525,GWP!$B$2:$B$13,0))</f>
        <v>0</v>
      </c>
      <c r="L1525" s="4">
        <f t="shared" si="47"/>
        <v>0</v>
      </c>
    </row>
    <row r="1526" spans="1:12" hidden="1">
      <c r="A1526" t="s">
        <v>1520</v>
      </c>
      <c r="B1526" t="s">
        <v>3</v>
      </c>
      <c r="C1526" t="s">
        <v>1707</v>
      </c>
      <c r="D1526" t="s">
        <v>1752</v>
      </c>
      <c r="H1526" t="str">
        <f>INDEX('Vensim Variables'!$B:$B,MATCH(EPS!$B1526,'Vensim Variables'!$A:$A,0))</f>
        <v>g pollutant</v>
      </c>
      <c r="I1526" t="str">
        <f t="shared" si="46"/>
        <v>NOx</v>
      </c>
      <c r="J1526">
        <f>INDEX(NoSettings!$C:$C,MATCH(EPS!$A1526,NoSettings!$A:$A,0))</f>
        <v>603446000000</v>
      </c>
      <c r="K1526">
        <f>INDEX(GWP!$C$2:$C$13,MATCH(EPS!I1526,GWP!$B$2:$B$13,0))</f>
        <v>0</v>
      </c>
      <c r="L1526" s="4">
        <f t="shared" si="47"/>
        <v>0</v>
      </c>
    </row>
    <row r="1527" spans="1:12" hidden="1">
      <c r="A1527" t="s">
        <v>7188</v>
      </c>
      <c r="B1527" t="s">
        <v>3</v>
      </c>
      <c r="C1527" t="s">
        <v>1707</v>
      </c>
      <c r="D1527" t="s">
        <v>7281</v>
      </c>
      <c r="H1527" t="str">
        <f>INDEX('Vensim Variables'!$B:$B,MATCH(EPS!$B1527,'Vensim Variables'!$A:$A,0))</f>
        <v>g pollutant</v>
      </c>
      <c r="I1527" t="str">
        <f t="shared" si="46"/>
        <v>NOx</v>
      </c>
      <c r="J1527">
        <f>INDEX(NoSettings!$C:$C,MATCH(EPS!$A1527,NoSettings!$A:$A,0))</f>
        <v>9776080000</v>
      </c>
      <c r="K1527">
        <f>INDEX(GWP!$C$2:$C$13,MATCH(EPS!I1527,GWP!$B$2:$B$13,0))</f>
        <v>0</v>
      </c>
      <c r="L1527" s="4">
        <f t="shared" si="47"/>
        <v>0</v>
      </c>
    </row>
    <row r="1528" spans="1:12" hidden="1">
      <c r="A1528" t="s">
        <v>7189</v>
      </c>
      <c r="B1528" t="s">
        <v>3</v>
      </c>
      <c r="C1528" t="s">
        <v>1707</v>
      </c>
      <c r="D1528" t="s">
        <v>7282</v>
      </c>
      <c r="H1528" t="str">
        <f>INDEX('Vensim Variables'!$B:$B,MATCH(EPS!$B1528,'Vensim Variables'!$A:$A,0))</f>
        <v>g pollutant</v>
      </c>
      <c r="I1528" t="str">
        <f t="shared" si="46"/>
        <v>NOx</v>
      </c>
      <c r="J1528">
        <f>INDEX(NoSettings!$C:$C,MATCH(EPS!$A1528,NoSettings!$A:$A,0))</f>
        <v>131990000000</v>
      </c>
      <c r="K1528">
        <f>INDEX(GWP!$C$2:$C$13,MATCH(EPS!I1528,GWP!$B$2:$B$13,0))</f>
        <v>0</v>
      </c>
      <c r="L1528" s="4">
        <f t="shared" si="47"/>
        <v>0</v>
      </c>
    </row>
    <row r="1529" spans="1:12" hidden="1">
      <c r="A1529" t="s">
        <v>1522</v>
      </c>
      <c r="B1529" t="s">
        <v>3</v>
      </c>
      <c r="C1529" t="s">
        <v>1707</v>
      </c>
      <c r="D1529" t="s">
        <v>1754</v>
      </c>
      <c r="H1529" t="str">
        <f>INDEX('Vensim Variables'!$B:$B,MATCH(EPS!$B1529,'Vensim Variables'!$A:$A,0))</f>
        <v>g pollutant</v>
      </c>
      <c r="I1529" t="str">
        <f t="shared" si="46"/>
        <v>NOx</v>
      </c>
      <c r="J1529">
        <f>INDEX(NoSettings!$C:$C,MATCH(EPS!$A1529,NoSettings!$A:$A,0))</f>
        <v>0</v>
      </c>
      <c r="K1529">
        <f>INDEX(GWP!$C$2:$C$13,MATCH(EPS!I1529,GWP!$B$2:$B$13,0))</f>
        <v>0</v>
      </c>
      <c r="L1529" s="4">
        <f t="shared" si="47"/>
        <v>0</v>
      </c>
    </row>
    <row r="1530" spans="1:12" hidden="1">
      <c r="A1530" t="s">
        <v>1523</v>
      </c>
      <c r="B1530" t="s">
        <v>3</v>
      </c>
      <c r="C1530" t="s">
        <v>1707</v>
      </c>
      <c r="D1530" t="s">
        <v>1755</v>
      </c>
      <c r="H1530" t="str">
        <f>INDEX('Vensim Variables'!$B:$B,MATCH(EPS!$B1530,'Vensim Variables'!$A:$A,0))</f>
        <v>g pollutant</v>
      </c>
      <c r="I1530" t="str">
        <f t="shared" si="46"/>
        <v>NOx</v>
      </c>
      <c r="J1530">
        <f>INDEX(NoSettings!$C:$C,MATCH(EPS!$A1530,NoSettings!$A:$A,0))</f>
        <v>0</v>
      </c>
      <c r="K1530">
        <f>INDEX(GWP!$C$2:$C$13,MATCH(EPS!I1530,GWP!$B$2:$B$13,0))</f>
        <v>0</v>
      </c>
      <c r="L1530" s="4">
        <f t="shared" si="47"/>
        <v>0</v>
      </c>
    </row>
    <row r="1531" spans="1:12" hidden="1">
      <c r="A1531" t="s">
        <v>1524</v>
      </c>
      <c r="B1531" t="s">
        <v>3</v>
      </c>
      <c r="C1531" t="s">
        <v>1707</v>
      </c>
      <c r="D1531" t="s">
        <v>1756</v>
      </c>
      <c r="H1531" t="str">
        <f>INDEX('Vensim Variables'!$B:$B,MATCH(EPS!$B1531,'Vensim Variables'!$A:$A,0))</f>
        <v>g pollutant</v>
      </c>
      <c r="I1531" t="str">
        <f t="shared" si="46"/>
        <v>NOx</v>
      </c>
      <c r="J1531">
        <f>INDEX(NoSettings!$C:$C,MATCH(EPS!$A1531,NoSettings!$A:$A,0))</f>
        <v>0</v>
      </c>
      <c r="K1531">
        <f>INDEX(GWP!$C$2:$C$13,MATCH(EPS!I1531,GWP!$B$2:$B$13,0))</f>
        <v>0</v>
      </c>
      <c r="L1531" s="4">
        <f t="shared" si="47"/>
        <v>0</v>
      </c>
    </row>
    <row r="1532" spans="1:12" hidden="1">
      <c r="A1532" t="s">
        <v>1525</v>
      </c>
      <c r="B1532" t="s">
        <v>3</v>
      </c>
      <c r="C1532" t="s">
        <v>1707</v>
      </c>
      <c r="D1532" t="s">
        <v>1757</v>
      </c>
      <c r="H1532" t="str">
        <f>INDEX('Vensim Variables'!$B:$B,MATCH(EPS!$B1532,'Vensim Variables'!$A:$A,0))</f>
        <v>g pollutant</v>
      </c>
      <c r="I1532" t="str">
        <f t="shared" si="46"/>
        <v>NOx</v>
      </c>
      <c r="J1532">
        <f>INDEX(NoSettings!$C:$C,MATCH(EPS!$A1532,NoSettings!$A:$A,0))</f>
        <v>0</v>
      </c>
      <c r="K1532">
        <f>INDEX(GWP!$C$2:$C$13,MATCH(EPS!I1532,GWP!$B$2:$B$13,0))</f>
        <v>0</v>
      </c>
      <c r="L1532" s="4">
        <f t="shared" si="47"/>
        <v>0</v>
      </c>
    </row>
    <row r="1533" spans="1:12" hidden="1">
      <c r="A1533" t="s">
        <v>1526</v>
      </c>
      <c r="B1533" t="s">
        <v>3</v>
      </c>
      <c r="C1533" t="s">
        <v>1707</v>
      </c>
      <c r="D1533" t="s">
        <v>1758</v>
      </c>
      <c r="H1533" t="str">
        <f>INDEX('Vensim Variables'!$B:$B,MATCH(EPS!$B1533,'Vensim Variables'!$A:$A,0))</f>
        <v>g pollutant</v>
      </c>
      <c r="I1533" t="str">
        <f t="shared" si="46"/>
        <v>NOx</v>
      </c>
      <c r="J1533">
        <f>INDEX(NoSettings!$C:$C,MATCH(EPS!$A1533,NoSettings!$A:$A,0))</f>
        <v>0</v>
      </c>
      <c r="K1533">
        <f>INDEX(GWP!$C$2:$C$13,MATCH(EPS!I1533,GWP!$B$2:$B$13,0))</f>
        <v>0</v>
      </c>
      <c r="L1533" s="4">
        <f t="shared" si="47"/>
        <v>0</v>
      </c>
    </row>
    <row r="1534" spans="1:12" hidden="1">
      <c r="A1534" t="s">
        <v>1527</v>
      </c>
      <c r="B1534" t="s">
        <v>3</v>
      </c>
      <c r="C1534" t="s">
        <v>1707</v>
      </c>
      <c r="D1534" t="s">
        <v>1759</v>
      </c>
      <c r="H1534" t="str">
        <f>INDEX('Vensim Variables'!$B:$B,MATCH(EPS!$B1534,'Vensim Variables'!$A:$A,0))</f>
        <v>g pollutant</v>
      </c>
      <c r="I1534" t="str">
        <f t="shared" si="46"/>
        <v>NOx</v>
      </c>
      <c r="J1534">
        <f>INDEX(NoSettings!$C:$C,MATCH(EPS!$A1534,NoSettings!$A:$A,0))</f>
        <v>9725290000</v>
      </c>
      <c r="K1534">
        <f>INDEX(GWP!$C$2:$C$13,MATCH(EPS!I1534,GWP!$B$2:$B$13,0))</f>
        <v>0</v>
      </c>
      <c r="L1534" s="4">
        <f t="shared" si="47"/>
        <v>0</v>
      </c>
    </row>
    <row r="1535" spans="1:12" hidden="1">
      <c r="A1535" t="s">
        <v>1528</v>
      </c>
      <c r="B1535" t="s">
        <v>3</v>
      </c>
      <c r="C1535" t="s">
        <v>1707</v>
      </c>
      <c r="D1535" t="s">
        <v>1760</v>
      </c>
      <c r="H1535" t="str">
        <f>INDEX('Vensim Variables'!$B:$B,MATCH(EPS!$B1535,'Vensim Variables'!$A:$A,0))</f>
        <v>g pollutant</v>
      </c>
      <c r="I1535" t="str">
        <f t="shared" si="46"/>
        <v>NOx</v>
      </c>
      <c r="J1535">
        <f>INDEX(NoSettings!$C:$C,MATCH(EPS!$A1535,NoSettings!$A:$A,0))</f>
        <v>0</v>
      </c>
      <c r="K1535">
        <f>INDEX(GWP!$C$2:$C$13,MATCH(EPS!I1535,GWP!$B$2:$B$13,0))</f>
        <v>0</v>
      </c>
      <c r="L1535" s="4">
        <f t="shared" si="47"/>
        <v>0</v>
      </c>
    </row>
    <row r="1536" spans="1:12" hidden="1">
      <c r="A1536" t="s">
        <v>1529</v>
      </c>
      <c r="B1536" t="s">
        <v>3</v>
      </c>
      <c r="C1536" t="s">
        <v>1707</v>
      </c>
      <c r="D1536" t="s">
        <v>1761</v>
      </c>
      <c r="H1536" t="str">
        <f>INDEX('Vensim Variables'!$B:$B,MATCH(EPS!$B1536,'Vensim Variables'!$A:$A,0))</f>
        <v>g pollutant</v>
      </c>
      <c r="I1536" t="str">
        <f t="shared" si="46"/>
        <v>NOx</v>
      </c>
      <c r="J1536">
        <f>INDEX(NoSettings!$C:$C,MATCH(EPS!$A1536,NoSettings!$A:$A,0))</f>
        <v>29141700000</v>
      </c>
      <c r="K1536">
        <f>INDEX(GWP!$C$2:$C$13,MATCH(EPS!I1536,GWP!$B$2:$B$13,0))</f>
        <v>0</v>
      </c>
      <c r="L1536" s="4">
        <f t="shared" si="47"/>
        <v>0</v>
      </c>
    </row>
    <row r="1537" spans="1:12" hidden="1">
      <c r="A1537" t="s">
        <v>1530</v>
      </c>
      <c r="B1537" t="s">
        <v>3</v>
      </c>
      <c r="C1537" t="s">
        <v>1707</v>
      </c>
      <c r="D1537" t="s">
        <v>1762</v>
      </c>
      <c r="H1537" t="str">
        <f>INDEX('Vensim Variables'!$B:$B,MATCH(EPS!$B1537,'Vensim Variables'!$A:$A,0))</f>
        <v>g pollutant</v>
      </c>
      <c r="I1537" t="str">
        <f t="shared" si="46"/>
        <v>NOx</v>
      </c>
      <c r="J1537">
        <f>INDEX(NoSettings!$C:$C,MATCH(EPS!$A1537,NoSettings!$A:$A,0))</f>
        <v>17678700000</v>
      </c>
      <c r="K1537">
        <f>INDEX(GWP!$C$2:$C$13,MATCH(EPS!I1537,GWP!$B$2:$B$13,0))</f>
        <v>0</v>
      </c>
      <c r="L1537" s="4">
        <f t="shared" si="47"/>
        <v>0</v>
      </c>
    </row>
    <row r="1538" spans="1:12" hidden="1">
      <c r="A1538" t="s">
        <v>1531</v>
      </c>
      <c r="B1538" t="s">
        <v>3</v>
      </c>
      <c r="C1538" t="s">
        <v>1707</v>
      </c>
      <c r="D1538" t="s">
        <v>1763</v>
      </c>
      <c r="H1538" t="str">
        <f>INDEX('Vensim Variables'!$B:$B,MATCH(EPS!$B1538,'Vensim Variables'!$A:$A,0))</f>
        <v>g pollutant</v>
      </c>
      <c r="I1538" t="str">
        <f t="shared" si="46"/>
        <v>NOx</v>
      </c>
      <c r="J1538">
        <f>INDEX(NoSettings!$C:$C,MATCH(EPS!$A1538,NoSettings!$A:$A,0))</f>
        <v>6853420000</v>
      </c>
      <c r="K1538">
        <f>INDEX(GWP!$C$2:$C$13,MATCH(EPS!I1538,GWP!$B$2:$B$13,0))</f>
        <v>0</v>
      </c>
      <c r="L1538" s="4">
        <f t="shared" si="47"/>
        <v>0</v>
      </c>
    </row>
    <row r="1539" spans="1:12" hidden="1">
      <c r="A1539" t="s">
        <v>1532</v>
      </c>
      <c r="B1539" t="s">
        <v>3</v>
      </c>
      <c r="C1539" t="s">
        <v>1707</v>
      </c>
      <c r="D1539" t="s">
        <v>1764</v>
      </c>
      <c r="H1539" t="str">
        <f>INDEX('Vensim Variables'!$B:$B,MATCH(EPS!$B1539,'Vensim Variables'!$A:$A,0))</f>
        <v>g pollutant</v>
      </c>
      <c r="I1539" t="str">
        <f t="shared" ref="I1539:I1602" si="48">IF(OR(C1539="CO2",C1539="CH4",C1539="N2O",C1539="F gases",C1539="VOC",C1539="CO",C1539="NOx",C1539="PM10",C1539="PM25",C1539="SOx",C1539="BC",C1539="OC"),C1539,IF(OR(D1539="CO2",D1539="CH4",D1539="N2O",D1539="F gases",D1539="VOC",D1539="CO",D1539="NOx",D1539="PM10",D1539="PM25",D1539="SOx",D1539="BC",D1539="OC"),D1539,IF(OR(E1539="CO2",E1539="CH4",E1539="N2O",E1539="F gases",E1539="VOC",E1539="CO",E1539="NOx",E1539="PM10",E1539="PM25",E1539="SOx",E1539="BC",E1539="OC"),E1539,"NA")))</f>
        <v>NOx</v>
      </c>
      <c r="J1539">
        <f>INDEX(NoSettings!$C:$C,MATCH(EPS!$A1539,NoSettings!$A:$A,0))</f>
        <v>0</v>
      </c>
      <c r="K1539">
        <f>INDEX(GWP!$C$2:$C$13,MATCH(EPS!I1539,GWP!$B$2:$B$13,0))</f>
        <v>0</v>
      </c>
      <c r="L1539" s="4">
        <f t="shared" ref="L1539:L1602" si="49">IF(H1539="g pollutant",K1539*J1539/10^12,IF(H1539="MMTCO2e",J1539,IF(H1539="MWh",J1539,0)))</f>
        <v>0</v>
      </c>
    </row>
    <row r="1540" spans="1:12" hidden="1">
      <c r="A1540" t="s">
        <v>1533</v>
      </c>
      <c r="B1540" t="s">
        <v>3</v>
      </c>
      <c r="C1540" t="s">
        <v>1707</v>
      </c>
      <c r="D1540" t="s">
        <v>1765</v>
      </c>
      <c r="H1540" t="str">
        <f>INDEX('Vensim Variables'!$B:$B,MATCH(EPS!$B1540,'Vensim Variables'!$A:$A,0))</f>
        <v>g pollutant</v>
      </c>
      <c r="I1540" t="str">
        <f t="shared" si="48"/>
        <v>NOx</v>
      </c>
      <c r="J1540">
        <f>INDEX(NoSettings!$C:$C,MATCH(EPS!$A1540,NoSettings!$A:$A,0))</f>
        <v>0</v>
      </c>
      <c r="K1540">
        <f>INDEX(GWP!$C$2:$C$13,MATCH(EPS!I1540,GWP!$B$2:$B$13,0))</f>
        <v>0</v>
      </c>
      <c r="L1540" s="4">
        <f t="shared" si="49"/>
        <v>0</v>
      </c>
    </row>
    <row r="1541" spans="1:12" hidden="1">
      <c r="A1541" t="s">
        <v>1534</v>
      </c>
      <c r="B1541" t="s">
        <v>3</v>
      </c>
      <c r="C1541" t="s">
        <v>1707</v>
      </c>
      <c r="D1541" t="s">
        <v>1766</v>
      </c>
      <c r="H1541" t="str">
        <f>INDEX('Vensim Variables'!$B:$B,MATCH(EPS!$B1541,'Vensim Variables'!$A:$A,0))</f>
        <v>g pollutant</v>
      </c>
      <c r="I1541" t="str">
        <f t="shared" si="48"/>
        <v>NOx</v>
      </c>
      <c r="J1541">
        <f>INDEX(NoSettings!$C:$C,MATCH(EPS!$A1541,NoSettings!$A:$A,0))</f>
        <v>0</v>
      </c>
      <c r="K1541">
        <f>INDEX(GWP!$C$2:$C$13,MATCH(EPS!I1541,GWP!$B$2:$B$13,0))</f>
        <v>0</v>
      </c>
      <c r="L1541" s="4">
        <f t="shared" si="49"/>
        <v>0</v>
      </c>
    </row>
    <row r="1542" spans="1:12" hidden="1">
      <c r="A1542" t="s">
        <v>1535</v>
      </c>
      <c r="B1542" t="s">
        <v>3</v>
      </c>
      <c r="C1542" t="s">
        <v>1707</v>
      </c>
      <c r="D1542" t="s">
        <v>1767</v>
      </c>
      <c r="H1542" t="str">
        <f>INDEX('Vensim Variables'!$B:$B,MATCH(EPS!$B1542,'Vensim Variables'!$A:$A,0))</f>
        <v>g pollutant</v>
      </c>
      <c r="I1542" t="str">
        <f t="shared" si="48"/>
        <v>NOx</v>
      </c>
      <c r="J1542">
        <f>INDEX(NoSettings!$C:$C,MATCH(EPS!$A1542,NoSettings!$A:$A,0))</f>
        <v>25989100000</v>
      </c>
      <c r="K1542">
        <f>INDEX(GWP!$C$2:$C$13,MATCH(EPS!I1542,GWP!$B$2:$B$13,0))</f>
        <v>0</v>
      </c>
      <c r="L1542" s="4">
        <f t="shared" si="49"/>
        <v>0</v>
      </c>
    </row>
    <row r="1543" spans="1:12" hidden="1">
      <c r="A1543" t="s">
        <v>7190</v>
      </c>
      <c r="B1543" t="s">
        <v>3</v>
      </c>
      <c r="C1543" t="s">
        <v>1707</v>
      </c>
      <c r="D1543" t="s">
        <v>7283</v>
      </c>
      <c r="H1543" t="str">
        <f>INDEX('Vensim Variables'!$B:$B,MATCH(EPS!$B1543,'Vensim Variables'!$A:$A,0))</f>
        <v>g pollutant</v>
      </c>
      <c r="I1543" t="str">
        <f t="shared" si="48"/>
        <v>NOx</v>
      </c>
      <c r="J1543">
        <f>INDEX(NoSettings!$C:$C,MATCH(EPS!$A1543,NoSettings!$A:$A,0))</f>
        <v>0</v>
      </c>
      <c r="K1543">
        <f>INDEX(GWP!$C$2:$C$13,MATCH(EPS!I1543,GWP!$B$2:$B$13,0))</f>
        <v>0</v>
      </c>
      <c r="L1543" s="4">
        <f t="shared" si="49"/>
        <v>0</v>
      </c>
    </row>
    <row r="1544" spans="1:12" hidden="1">
      <c r="A1544" t="s">
        <v>7191</v>
      </c>
      <c r="B1544" t="s">
        <v>3</v>
      </c>
      <c r="C1544" t="s">
        <v>1707</v>
      </c>
      <c r="D1544" t="s">
        <v>7284</v>
      </c>
      <c r="H1544" t="str">
        <f>INDEX('Vensim Variables'!$B:$B,MATCH(EPS!$B1544,'Vensim Variables'!$A:$A,0))</f>
        <v>g pollutant</v>
      </c>
      <c r="I1544" t="str">
        <f t="shared" si="48"/>
        <v>NOx</v>
      </c>
      <c r="J1544">
        <f>INDEX(NoSettings!$C:$C,MATCH(EPS!$A1544,NoSettings!$A:$A,0))</f>
        <v>0</v>
      </c>
      <c r="K1544">
        <f>INDEX(GWP!$C$2:$C$13,MATCH(EPS!I1544,GWP!$B$2:$B$13,0))</f>
        <v>0</v>
      </c>
      <c r="L1544" s="4">
        <f t="shared" si="49"/>
        <v>0</v>
      </c>
    </row>
    <row r="1545" spans="1:12" hidden="1">
      <c r="A1545" t="s">
        <v>7192</v>
      </c>
      <c r="B1545" t="s">
        <v>3</v>
      </c>
      <c r="C1545" t="s">
        <v>1707</v>
      </c>
      <c r="D1545" t="s">
        <v>7285</v>
      </c>
      <c r="H1545" t="str">
        <f>INDEX('Vensim Variables'!$B:$B,MATCH(EPS!$B1545,'Vensim Variables'!$A:$A,0))</f>
        <v>g pollutant</v>
      </c>
      <c r="I1545" t="str">
        <f t="shared" si="48"/>
        <v>NOx</v>
      </c>
      <c r="J1545">
        <f>INDEX(NoSettings!$C:$C,MATCH(EPS!$A1545,NoSettings!$A:$A,0))</f>
        <v>0</v>
      </c>
      <c r="K1545">
        <f>INDEX(GWP!$C$2:$C$13,MATCH(EPS!I1545,GWP!$B$2:$B$13,0))</f>
        <v>0</v>
      </c>
      <c r="L1545" s="4">
        <f t="shared" si="49"/>
        <v>0</v>
      </c>
    </row>
    <row r="1546" spans="1:12" hidden="1">
      <c r="A1546" t="s">
        <v>7193</v>
      </c>
      <c r="B1546" t="s">
        <v>3</v>
      </c>
      <c r="C1546" t="s">
        <v>1707</v>
      </c>
      <c r="D1546" t="s">
        <v>7286</v>
      </c>
      <c r="H1546" t="str">
        <f>INDEX('Vensim Variables'!$B:$B,MATCH(EPS!$B1546,'Vensim Variables'!$A:$A,0))</f>
        <v>g pollutant</v>
      </c>
      <c r="I1546" t="str">
        <f t="shared" si="48"/>
        <v>NOx</v>
      </c>
      <c r="J1546">
        <f>INDEX(NoSettings!$C:$C,MATCH(EPS!$A1546,NoSettings!$A:$A,0))</f>
        <v>0</v>
      </c>
      <c r="K1546">
        <f>INDEX(GWP!$C$2:$C$13,MATCH(EPS!I1546,GWP!$B$2:$B$13,0))</f>
        <v>0</v>
      </c>
      <c r="L1546" s="4">
        <f t="shared" si="49"/>
        <v>0</v>
      </c>
    </row>
    <row r="1547" spans="1:12" hidden="1">
      <c r="A1547" t="s">
        <v>7194</v>
      </c>
      <c r="B1547" t="s">
        <v>3</v>
      </c>
      <c r="C1547" t="s">
        <v>1707</v>
      </c>
      <c r="D1547" t="s">
        <v>7287</v>
      </c>
      <c r="H1547" t="str">
        <f>INDEX('Vensim Variables'!$B:$B,MATCH(EPS!$B1547,'Vensim Variables'!$A:$A,0))</f>
        <v>g pollutant</v>
      </c>
      <c r="I1547" t="str">
        <f t="shared" si="48"/>
        <v>NOx</v>
      </c>
      <c r="J1547">
        <f>INDEX(NoSettings!$C:$C,MATCH(EPS!$A1547,NoSettings!$A:$A,0))</f>
        <v>0</v>
      </c>
      <c r="K1547">
        <f>INDEX(GWP!$C$2:$C$13,MATCH(EPS!I1547,GWP!$B$2:$B$13,0))</f>
        <v>0</v>
      </c>
      <c r="L1547" s="4">
        <f t="shared" si="49"/>
        <v>0</v>
      </c>
    </row>
    <row r="1548" spans="1:12" hidden="1">
      <c r="A1548" t="s">
        <v>7195</v>
      </c>
      <c r="B1548" t="s">
        <v>3</v>
      </c>
      <c r="C1548" t="s">
        <v>1707</v>
      </c>
      <c r="D1548" t="s">
        <v>7288</v>
      </c>
      <c r="H1548" t="str">
        <f>INDEX('Vensim Variables'!$B:$B,MATCH(EPS!$B1548,'Vensim Variables'!$A:$A,0))</f>
        <v>g pollutant</v>
      </c>
      <c r="I1548" t="str">
        <f t="shared" si="48"/>
        <v>NOx</v>
      </c>
      <c r="J1548">
        <f>INDEX(NoSettings!$C:$C,MATCH(EPS!$A1548,NoSettings!$A:$A,0))</f>
        <v>0</v>
      </c>
      <c r="K1548">
        <f>INDEX(GWP!$C$2:$C$13,MATCH(EPS!I1548,GWP!$B$2:$B$13,0))</f>
        <v>0</v>
      </c>
      <c r="L1548" s="4">
        <f t="shared" si="49"/>
        <v>0</v>
      </c>
    </row>
    <row r="1549" spans="1:12" hidden="1">
      <c r="A1549" t="s">
        <v>7196</v>
      </c>
      <c r="B1549" t="s">
        <v>3</v>
      </c>
      <c r="C1549" t="s">
        <v>1707</v>
      </c>
      <c r="D1549" t="s">
        <v>7289</v>
      </c>
      <c r="H1549" t="str">
        <f>INDEX('Vensim Variables'!$B:$B,MATCH(EPS!$B1549,'Vensim Variables'!$A:$A,0))</f>
        <v>g pollutant</v>
      </c>
      <c r="I1549" t="str">
        <f t="shared" si="48"/>
        <v>NOx</v>
      </c>
      <c r="J1549">
        <f>INDEX(NoSettings!$C:$C,MATCH(EPS!$A1549,NoSettings!$A:$A,0))</f>
        <v>0</v>
      </c>
      <c r="K1549">
        <f>INDEX(GWP!$C$2:$C$13,MATCH(EPS!I1549,GWP!$B$2:$B$13,0))</f>
        <v>0</v>
      </c>
      <c r="L1549" s="4">
        <f t="shared" si="49"/>
        <v>0</v>
      </c>
    </row>
    <row r="1550" spans="1:12" hidden="1">
      <c r="A1550" t="s">
        <v>1536</v>
      </c>
      <c r="B1550" t="s">
        <v>3</v>
      </c>
      <c r="C1550" t="s">
        <v>1708</v>
      </c>
      <c r="D1550" t="s">
        <v>1752</v>
      </c>
      <c r="H1550" t="str">
        <f>INDEX('Vensim Variables'!$B:$B,MATCH(EPS!$B1550,'Vensim Variables'!$A:$A,0))</f>
        <v>g pollutant</v>
      </c>
      <c r="I1550" t="str">
        <f t="shared" si="48"/>
        <v>PM10</v>
      </c>
      <c r="J1550">
        <f>INDEX(NoSettings!$C:$C,MATCH(EPS!$A1550,NoSettings!$A:$A,0))</f>
        <v>64634300000</v>
      </c>
      <c r="K1550">
        <f>INDEX(GWP!$C$2:$C$13,MATCH(EPS!I1550,GWP!$B$2:$B$13,0))</f>
        <v>0</v>
      </c>
      <c r="L1550" s="4">
        <f t="shared" si="49"/>
        <v>0</v>
      </c>
    </row>
    <row r="1551" spans="1:12" hidden="1">
      <c r="A1551" t="s">
        <v>7197</v>
      </c>
      <c r="B1551" t="s">
        <v>3</v>
      </c>
      <c r="C1551" t="s">
        <v>1708</v>
      </c>
      <c r="D1551" t="s">
        <v>7281</v>
      </c>
      <c r="H1551" t="str">
        <f>INDEX('Vensim Variables'!$B:$B,MATCH(EPS!$B1551,'Vensim Variables'!$A:$A,0))</f>
        <v>g pollutant</v>
      </c>
      <c r="I1551" t="str">
        <f t="shared" si="48"/>
        <v>PM10</v>
      </c>
      <c r="J1551">
        <f>INDEX(NoSettings!$C:$C,MATCH(EPS!$A1551,NoSettings!$A:$A,0))</f>
        <v>1681310000</v>
      </c>
      <c r="K1551">
        <f>INDEX(GWP!$C$2:$C$13,MATCH(EPS!I1551,GWP!$B$2:$B$13,0))</f>
        <v>0</v>
      </c>
      <c r="L1551" s="4">
        <f t="shared" si="49"/>
        <v>0</v>
      </c>
    </row>
    <row r="1552" spans="1:12" hidden="1">
      <c r="A1552" t="s">
        <v>7198</v>
      </c>
      <c r="B1552" t="s">
        <v>3</v>
      </c>
      <c r="C1552" t="s">
        <v>1708</v>
      </c>
      <c r="D1552" t="s">
        <v>7282</v>
      </c>
      <c r="H1552" t="str">
        <f>INDEX('Vensim Variables'!$B:$B,MATCH(EPS!$B1552,'Vensim Variables'!$A:$A,0))</f>
        <v>g pollutant</v>
      </c>
      <c r="I1552" t="str">
        <f t="shared" si="48"/>
        <v>PM10</v>
      </c>
      <c r="J1552">
        <f>INDEX(NoSettings!$C:$C,MATCH(EPS!$A1552,NoSettings!$A:$A,0))</f>
        <v>22699900000</v>
      </c>
      <c r="K1552">
        <f>INDEX(GWP!$C$2:$C$13,MATCH(EPS!I1552,GWP!$B$2:$B$13,0))</f>
        <v>0</v>
      </c>
      <c r="L1552" s="4">
        <f t="shared" si="49"/>
        <v>0</v>
      </c>
    </row>
    <row r="1553" spans="1:12" hidden="1">
      <c r="A1553" t="s">
        <v>1538</v>
      </c>
      <c r="B1553" t="s">
        <v>3</v>
      </c>
      <c r="C1553" t="s">
        <v>1708</v>
      </c>
      <c r="D1553" t="s">
        <v>1754</v>
      </c>
      <c r="H1553" t="str">
        <f>INDEX('Vensim Variables'!$B:$B,MATCH(EPS!$B1553,'Vensim Variables'!$A:$A,0))</f>
        <v>g pollutant</v>
      </c>
      <c r="I1553" t="str">
        <f t="shared" si="48"/>
        <v>PM10</v>
      </c>
      <c r="J1553">
        <f>INDEX(NoSettings!$C:$C,MATCH(EPS!$A1553,NoSettings!$A:$A,0))</f>
        <v>0</v>
      </c>
      <c r="K1553">
        <f>INDEX(GWP!$C$2:$C$13,MATCH(EPS!I1553,GWP!$B$2:$B$13,0))</f>
        <v>0</v>
      </c>
      <c r="L1553" s="4">
        <f t="shared" si="49"/>
        <v>0</v>
      </c>
    </row>
    <row r="1554" spans="1:12" hidden="1">
      <c r="A1554" t="s">
        <v>1539</v>
      </c>
      <c r="B1554" t="s">
        <v>3</v>
      </c>
      <c r="C1554" t="s">
        <v>1708</v>
      </c>
      <c r="D1554" t="s">
        <v>1755</v>
      </c>
      <c r="H1554" t="str">
        <f>INDEX('Vensim Variables'!$B:$B,MATCH(EPS!$B1554,'Vensim Variables'!$A:$A,0))</f>
        <v>g pollutant</v>
      </c>
      <c r="I1554" t="str">
        <f t="shared" si="48"/>
        <v>PM10</v>
      </c>
      <c r="J1554">
        <f>INDEX(NoSettings!$C:$C,MATCH(EPS!$A1554,NoSettings!$A:$A,0))</f>
        <v>0</v>
      </c>
      <c r="K1554">
        <f>INDEX(GWP!$C$2:$C$13,MATCH(EPS!I1554,GWP!$B$2:$B$13,0))</f>
        <v>0</v>
      </c>
      <c r="L1554" s="4">
        <f t="shared" si="49"/>
        <v>0</v>
      </c>
    </row>
    <row r="1555" spans="1:12" hidden="1">
      <c r="A1555" t="s">
        <v>1540</v>
      </c>
      <c r="B1555" t="s">
        <v>3</v>
      </c>
      <c r="C1555" t="s">
        <v>1708</v>
      </c>
      <c r="D1555" t="s">
        <v>1756</v>
      </c>
      <c r="H1555" t="str">
        <f>INDEX('Vensim Variables'!$B:$B,MATCH(EPS!$B1555,'Vensim Variables'!$A:$A,0))</f>
        <v>g pollutant</v>
      </c>
      <c r="I1555" t="str">
        <f t="shared" si="48"/>
        <v>PM10</v>
      </c>
      <c r="J1555">
        <f>INDEX(NoSettings!$C:$C,MATCH(EPS!$A1555,NoSettings!$A:$A,0))</f>
        <v>0</v>
      </c>
      <c r="K1555">
        <f>INDEX(GWP!$C$2:$C$13,MATCH(EPS!I1555,GWP!$B$2:$B$13,0))</f>
        <v>0</v>
      </c>
      <c r="L1555" s="4">
        <f t="shared" si="49"/>
        <v>0</v>
      </c>
    </row>
    <row r="1556" spans="1:12" hidden="1">
      <c r="A1556" t="s">
        <v>1541</v>
      </c>
      <c r="B1556" t="s">
        <v>3</v>
      </c>
      <c r="C1556" t="s">
        <v>1708</v>
      </c>
      <c r="D1556" t="s">
        <v>1757</v>
      </c>
      <c r="H1556" t="str">
        <f>INDEX('Vensim Variables'!$B:$B,MATCH(EPS!$B1556,'Vensim Variables'!$A:$A,0))</f>
        <v>g pollutant</v>
      </c>
      <c r="I1556" t="str">
        <f t="shared" si="48"/>
        <v>PM10</v>
      </c>
      <c r="J1556">
        <f>INDEX(NoSettings!$C:$C,MATCH(EPS!$A1556,NoSettings!$A:$A,0))</f>
        <v>0</v>
      </c>
      <c r="K1556">
        <f>INDEX(GWP!$C$2:$C$13,MATCH(EPS!I1556,GWP!$B$2:$B$13,0))</f>
        <v>0</v>
      </c>
      <c r="L1556" s="4">
        <f t="shared" si="49"/>
        <v>0</v>
      </c>
    </row>
    <row r="1557" spans="1:12" hidden="1">
      <c r="A1557" t="s">
        <v>1542</v>
      </c>
      <c r="B1557" t="s">
        <v>3</v>
      </c>
      <c r="C1557" t="s">
        <v>1708</v>
      </c>
      <c r="D1557" t="s">
        <v>1758</v>
      </c>
      <c r="H1557" t="str">
        <f>INDEX('Vensim Variables'!$B:$B,MATCH(EPS!$B1557,'Vensim Variables'!$A:$A,0))</f>
        <v>g pollutant</v>
      </c>
      <c r="I1557" t="str">
        <f t="shared" si="48"/>
        <v>PM10</v>
      </c>
      <c r="J1557">
        <f>INDEX(NoSettings!$C:$C,MATCH(EPS!$A1557,NoSettings!$A:$A,0))</f>
        <v>0</v>
      </c>
      <c r="K1557">
        <f>INDEX(GWP!$C$2:$C$13,MATCH(EPS!I1557,GWP!$B$2:$B$13,0))</f>
        <v>0</v>
      </c>
      <c r="L1557" s="4">
        <f t="shared" si="49"/>
        <v>0</v>
      </c>
    </row>
    <row r="1558" spans="1:12" hidden="1">
      <c r="A1558" t="s">
        <v>1543</v>
      </c>
      <c r="B1558" t="s">
        <v>3</v>
      </c>
      <c r="C1558" t="s">
        <v>1708</v>
      </c>
      <c r="D1558" t="s">
        <v>1759</v>
      </c>
      <c r="H1558" t="str">
        <f>INDEX('Vensim Variables'!$B:$B,MATCH(EPS!$B1558,'Vensim Variables'!$A:$A,0))</f>
        <v>g pollutant</v>
      </c>
      <c r="I1558" t="str">
        <f t="shared" si="48"/>
        <v>PM10</v>
      </c>
      <c r="J1558">
        <f>INDEX(NoSettings!$C:$C,MATCH(EPS!$A1558,NoSettings!$A:$A,0))</f>
        <v>1593690000</v>
      </c>
      <c r="K1558">
        <f>INDEX(GWP!$C$2:$C$13,MATCH(EPS!I1558,GWP!$B$2:$B$13,0))</f>
        <v>0</v>
      </c>
      <c r="L1558" s="4">
        <f t="shared" si="49"/>
        <v>0</v>
      </c>
    </row>
    <row r="1559" spans="1:12" hidden="1">
      <c r="A1559" t="s">
        <v>1544</v>
      </c>
      <c r="B1559" t="s">
        <v>3</v>
      </c>
      <c r="C1559" t="s">
        <v>1708</v>
      </c>
      <c r="D1559" t="s">
        <v>1760</v>
      </c>
      <c r="H1559" t="str">
        <f>INDEX('Vensim Variables'!$B:$B,MATCH(EPS!$B1559,'Vensim Variables'!$A:$A,0))</f>
        <v>g pollutant</v>
      </c>
      <c r="I1559" t="str">
        <f t="shared" si="48"/>
        <v>PM10</v>
      </c>
      <c r="J1559">
        <f>INDEX(NoSettings!$C:$C,MATCH(EPS!$A1559,NoSettings!$A:$A,0))</f>
        <v>0</v>
      </c>
      <c r="K1559">
        <f>INDEX(GWP!$C$2:$C$13,MATCH(EPS!I1559,GWP!$B$2:$B$13,0))</f>
        <v>0</v>
      </c>
      <c r="L1559" s="4">
        <f t="shared" si="49"/>
        <v>0</v>
      </c>
    </row>
    <row r="1560" spans="1:12" hidden="1">
      <c r="A1560" t="s">
        <v>1545</v>
      </c>
      <c r="B1560" t="s">
        <v>3</v>
      </c>
      <c r="C1560" t="s">
        <v>1708</v>
      </c>
      <c r="D1560" t="s">
        <v>1761</v>
      </c>
      <c r="H1560" t="str">
        <f>INDEX('Vensim Variables'!$B:$B,MATCH(EPS!$B1560,'Vensim Variables'!$A:$A,0))</f>
        <v>g pollutant</v>
      </c>
      <c r="I1560" t="str">
        <f t="shared" si="48"/>
        <v>PM10</v>
      </c>
      <c r="J1560">
        <f>INDEX(NoSettings!$C:$C,MATCH(EPS!$A1560,NoSettings!$A:$A,0))</f>
        <v>2207190000</v>
      </c>
      <c r="K1560">
        <f>INDEX(GWP!$C$2:$C$13,MATCH(EPS!I1560,GWP!$B$2:$B$13,0))</f>
        <v>0</v>
      </c>
      <c r="L1560" s="4">
        <f t="shared" si="49"/>
        <v>0</v>
      </c>
    </row>
    <row r="1561" spans="1:12" hidden="1">
      <c r="A1561" t="s">
        <v>1546</v>
      </c>
      <c r="B1561" t="s">
        <v>3</v>
      </c>
      <c r="C1561" t="s">
        <v>1708</v>
      </c>
      <c r="D1561" t="s">
        <v>1762</v>
      </c>
      <c r="H1561" t="str">
        <f>INDEX('Vensim Variables'!$B:$B,MATCH(EPS!$B1561,'Vensim Variables'!$A:$A,0))</f>
        <v>g pollutant</v>
      </c>
      <c r="I1561" t="str">
        <f t="shared" si="48"/>
        <v>PM10</v>
      </c>
      <c r="J1561">
        <f>INDEX(NoSettings!$C:$C,MATCH(EPS!$A1561,NoSettings!$A:$A,0))</f>
        <v>3040410000</v>
      </c>
      <c r="K1561">
        <f>INDEX(GWP!$C$2:$C$13,MATCH(EPS!I1561,GWP!$B$2:$B$13,0))</f>
        <v>0</v>
      </c>
      <c r="L1561" s="4">
        <f t="shared" si="49"/>
        <v>0</v>
      </c>
    </row>
    <row r="1562" spans="1:12" hidden="1">
      <c r="A1562" t="s">
        <v>1547</v>
      </c>
      <c r="B1562" t="s">
        <v>3</v>
      </c>
      <c r="C1562" t="s">
        <v>1708</v>
      </c>
      <c r="D1562" t="s">
        <v>1763</v>
      </c>
      <c r="H1562" t="str">
        <f>INDEX('Vensim Variables'!$B:$B,MATCH(EPS!$B1562,'Vensim Variables'!$A:$A,0))</f>
        <v>g pollutant</v>
      </c>
      <c r="I1562" t="str">
        <f t="shared" si="48"/>
        <v>PM10</v>
      </c>
      <c r="J1562">
        <f>INDEX(NoSettings!$C:$C,MATCH(EPS!$A1562,NoSettings!$A:$A,0))</f>
        <v>734062000</v>
      </c>
      <c r="K1562">
        <f>INDEX(GWP!$C$2:$C$13,MATCH(EPS!I1562,GWP!$B$2:$B$13,0))</f>
        <v>0</v>
      </c>
      <c r="L1562" s="4">
        <f t="shared" si="49"/>
        <v>0</v>
      </c>
    </row>
    <row r="1563" spans="1:12" hidden="1">
      <c r="A1563" t="s">
        <v>1548</v>
      </c>
      <c r="B1563" t="s">
        <v>3</v>
      </c>
      <c r="C1563" t="s">
        <v>1708</v>
      </c>
      <c r="D1563" t="s">
        <v>1764</v>
      </c>
      <c r="H1563" t="str">
        <f>INDEX('Vensim Variables'!$B:$B,MATCH(EPS!$B1563,'Vensim Variables'!$A:$A,0))</f>
        <v>g pollutant</v>
      </c>
      <c r="I1563" t="str">
        <f t="shared" si="48"/>
        <v>PM10</v>
      </c>
      <c r="J1563">
        <f>INDEX(NoSettings!$C:$C,MATCH(EPS!$A1563,NoSettings!$A:$A,0))</f>
        <v>0</v>
      </c>
      <c r="K1563">
        <f>INDEX(GWP!$C$2:$C$13,MATCH(EPS!I1563,GWP!$B$2:$B$13,0))</f>
        <v>0</v>
      </c>
      <c r="L1563" s="4">
        <f t="shared" si="49"/>
        <v>0</v>
      </c>
    </row>
    <row r="1564" spans="1:12" hidden="1">
      <c r="A1564" t="s">
        <v>1549</v>
      </c>
      <c r="B1564" t="s">
        <v>3</v>
      </c>
      <c r="C1564" t="s">
        <v>1708</v>
      </c>
      <c r="D1564" t="s">
        <v>1765</v>
      </c>
      <c r="H1564" t="str">
        <f>INDEX('Vensim Variables'!$B:$B,MATCH(EPS!$B1564,'Vensim Variables'!$A:$A,0))</f>
        <v>g pollutant</v>
      </c>
      <c r="I1564" t="str">
        <f t="shared" si="48"/>
        <v>PM10</v>
      </c>
      <c r="J1564">
        <f>INDEX(NoSettings!$C:$C,MATCH(EPS!$A1564,NoSettings!$A:$A,0))</f>
        <v>0</v>
      </c>
      <c r="K1564">
        <f>INDEX(GWP!$C$2:$C$13,MATCH(EPS!I1564,GWP!$B$2:$B$13,0))</f>
        <v>0</v>
      </c>
      <c r="L1564" s="4">
        <f t="shared" si="49"/>
        <v>0</v>
      </c>
    </row>
    <row r="1565" spans="1:12" hidden="1">
      <c r="A1565" t="s">
        <v>1550</v>
      </c>
      <c r="B1565" t="s">
        <v>3</v>
      </c>
      <c r="C1565" t="s">
        <v>1708</v>
      </c>
      <c r="D1565" t="s">
        <v>1766</v>
      </c>
      <c r="H1565" t="str">
        <f>INDEX('Vensim Variables'!$B:$B,MATCH(EPS!$B1565,'Vensim Variables'!$A:$A,0))</f>
        <v>g pollutant</v>
      </c>
      <c r="I1565" t="str">
        <f t="shared" si="48"/>
        <v>PM10</v>
      </c>
      <c r="J1565">
        <f>INDEX(NoSettings!$C:$C,MATCH(EPS!$A1565,NoSettings!$A:$A,0))</f>
        <v>0</v>
      </c>
      <c r="K1565">
        <f>INDEX(GWP!$C$2:$C$13,MATCH(EPS!I1565,GWP!$B$2:$B$13,0))</f>
        <v>0</v>
      </c>
      <c r="L1565" s="4">
        <f t="shared" si="49"/>
        <v>0</v>
      </c>
    </row>
    <row r="1566" spans="1:12" hidden="1">
      <c r="A1566" t="s">
        <v>1551</v>
      </c>
      <c r="B1566" t="s">
        <v>3</v>
      </c>
      <c r="C1566" t="s">
        <v>1708</v>
      </c>
      <c r="D1566" t="s">
        <v>1767</v>
      </c>
      <c r="H1566" t="str">
        <f>INDEX('Vensim Variables'!$B:$B,MATCH(EPS!$B1566,'Vensim Variables'!$A:$A,0))</f>
        <v>g pollutant</v>
      </c>
      <c r="I1566" t="str">
        <f t="shared" si="48"/>
        <v>PM10</v>
      </c>
      <c r="J1566">
        <f>INDEX(NoSettings!$C:$C,MATCH(EPS!$A1566,NoSettings!$A:$A,0))</f>
        <v>3139610000</v>
      </c>
      <c r="K1566">
        <f>INDEX(GWP!$C$2:$C$13,MATCH(EPS!I1566,GWP!$B$2:$B$13,0))</f>
        <v>0</v>
      </c>
      <c r="L1566" s="4">
        <f t="shared" si="49"/>
        <v>0</v>
      </c>
    </row>
    <row r="1567" spans="1:12" hidden="1">
      <c r="A1567" t="s">
        <v>7199</v>
      </c>
      <c r="B1567" t="s">
        <v>3</v>
      </c>
      <c r="C1567" t="s">
        <v>1708</v>
      </c>
      <c r="D1567" t="s">
        <v>7283</v>
      </c>
      <c r="H1567" t="str">
        <f>INDEX('Vensim Variables'!$B:$B,MATCH(EPS!$B1567,'Vensim Variables'!$A:$A,0))</f>
        <v>g pollutant</v>
      </c>
      <c r="I1567" t="str">
        <f t="shared" si="48"/>
        <v>PM10</v>
      </c>
      <c r="J1567">
        <f>INDEX(NoSettings!$C:$C,MATCH(EPS!$A1567,NoSettings!$A:$A,0))</f>
        <v>0</v>
      </c>
      <c r="K1567">
        <f>INDEX(GWP!$C$2:$C$13,MATCH(EPS!I1567,GWP!$B$2:$B$13,0))</f>
        <v>0</v>
      </c>
      <c r="L1567" s="4">
        <f t="shared" si="49"/>
        <v>0</v>
      </c>
    </row>
    <row r="1568" spans="1:12" hidden="1">
      <c r="A1568" t="s">
        <v>7200</v>
      </c>
      <c r="B1568" t="s">
        <v>3</v>
      </c>
      <c r="C1568" t="s">
        <v>1708</v>
      </c>
      <c r="D1568" t="s">
        <v>7284</v>
      </c>
      <c r="H1568" t="str">
        <f>INDEX('Vensim Variables'!$B:$B,MATCH(EPS!$B1568,'Vensim Variables'!$A:$A,0))</f>
        <v>g pollutant</v>
      </c>
      <c r="I1568" t="str">
        <f t="shared" si="48"/>
        <v>PM10</v>
      </c>
      <c r="J1568">
        <f>INDEX(NoSettings!$C:$C,MATCH(EPS!$A1568,NoSettings!$A:$A,0))</f>
        <v>0</v>
      </c>
      <c r="K1568">
        <f>INDEX(GWP!$C$2:$C$13,MATCH(EPS!I1568,GWP!$B$2:$B$13,0))</f>
        <v>0</v>
      </c>
      <c r="L1568" s="4">
        <f t="shared" si="49"/>
        <v>0</v>
      </c>
    </row>
    <row r="1569" spans="1:12" hidden="1">
      <c r="A1569" t="s">
        <v>7201</v>
      </c>
      <c r="B1569" t="s">
        <v>3</v>
      </c>
      <c r="C1569" t="s">
        <v>1708</v>
      </c>
      <c r="D1569" t="s">
        <v>7285</v>
      </c>
      <c r="H1569" t="str">
        <f>INDEX('Vensim Variables'!$B:$B,MATCH(EPS!$B1569,'Vensim Variables'!$A:$A,0))</f>
        <v>g pollutant</v>
      </c>
      <c r="I1569" t="str">
        <f t="shared" si="48"/>
        <v>PM10</v>
      </c>
      <c r="J1569">
        <f>INDEX(NoSettings!$C:$C,MATCH(EPS!$A1569,NoSettings!$A:$A,0))</f>
        <v>0</v>
      </c>
      <c r="K1569">
        <f>INDEX(GWP!$C$2:$C$13,MATCH(EPS!I1569,GWP!$B$2:$B$13,0))</f>
        <v>0</v>
      </c>
      <c r="L1569" s="4">
        <f t="shared" si="49"/>
        <v>0</v>
      </c>
    </row>
    <row r="1570" spans="1:12" hidden="1">
      <c r="A1570" t="s">
        <v>7202</v>
      </c>
      <c r="B1570" t="s">
        <v>3</v>
      </c>
      <c r="C1570" t="s">
        <v>1708</v>
      </c>
      <c r="D1570" t="s">
        <v>7286</v>
      </c>
      <c r="H1570" t="str">
        <f>INDEX('Vensim Variables'!$B:$B,MATCH(EPS!$B1570,'Vensim Variables'!$A:$A,0))</f>
        <v>g pollutant</v>
      </c>
      <c r="I1570" t="str">
        <f t="shared" si="48"/>
        <v>PM10</v>
      </c>
      <c r="J1570">
        <f>INDEX(NoSettings!$C:$C,MATCH(EPS!$A1570,NoSettings!$A:$A,0))</f>
        <v>0</v>
      </c>
      <c r="K1570">
        <f>INDEX(GWP!$C$2:$C$13,MATCH(EPS!I1570,GWP!$B$2:$B$13,0))</f>
        <v>0</v>
      </c>
      <c r="L1570" s="4">
        <f t="shared" si="49"/>
        <v>0</v>
      </c>
    </row>
    <row r="1571" spans="1:12" hidden="1">
      <c r="A1571" t="s">
        <v>7203</v>
      </c>
      <c r="B1571" t="s">
        <v>3</v>
      </c>
      <c r="C1571" t="s">
        <v>1708</v>
      </c>
      <c r="D1571" t="s">
        <v>7287</v>
      </c>
      <c r="H1571" t="str">
        <f>INDEX('Vensim Variables'!$B:$B,MATCH(EPS!$B1571,'Vensim Variables'!$A:$A,0))</f>
        <v>g pollutant</v>
      </c>
      <c r="I1571" t="str">
        <f t="shared" si="48"/>
        <v>PM10</v>
      </c>
      <c r="J1571">
        <f>INDEX(NoSettings!$C:$C,MATCH(EPS!$A1571,NoSettings!$A:$A,0))</f>
        <v>0</v>
      </c>
      <c r="K1571">
        <f>INDEX(GWP!$C$2:$C$13,MATCH(EPS!I1571,GWP!$B$2:$B$13,0))</f>
        <v>0</v>
      </c>
      <c r="L1571" s="4">
        <f t="shared" si="49"/>
        <v>0</v>
      </c>
    </row>
    <row r="1572" spans="1:12" hidden="1">
      <c r="A1572" t="s">
        <v>7204</v>
      </c>
      <c r="B1572" t="s">
        <v>3</v>
      </c>
      <c r="C1572" t="s">
        <v>1708</v>
      </c>
      <c r="D1572" t="s">
        <v>7288</v>
      </c>
      <c r="H1572" t="str">
        <f>INDEX('Vensim Variables'!$B:$B,MATCH(EPS!$B1572,'Vensim Variables'!$A:$A,0))</f>
        <v>g pollutant</v>
      </c>
      <c r="I1572" t="str">
        <f t="shared" si="48"/>
        <v>PM10</v>
      </c>
      <c r="J1572">
        <f>INDEX(NoSettings!$C:$C,MATCH(EPS!$A1572,NoSettings!$A:$A,0))</f>
        <v>0</v>
      </c>
      <c r="K1572">
        <f>INDEX(GWP!$C$2:$C$13,MATCH(EPS!I1572,GWP!$B$2:$B$13,0))</f>
        <v>0</v>
      </c>
      <c r="L1572" s="4">
        <f t="shared" si="49"/>
        <v>0</v>
      </c>
    </row>
    <row r="1573" spans="1:12" hidden="1">
      <c r="A1573" t="s">
        <v>7205</v>
      </c>
      <c r="B1573" t="s">
        <v>3</v>
      </c>
      <c r="C1573" t="s">
        <v>1708</v>
      </c>
      <c r="D1573" t="s">
        <v>7289</v>
      </c>
      <c r="H1573" t="str">
        <f>INDEX('Vensim Variables'!$B:$B,MATCH(EPS!$B1573,'Vensim Variables'!$A:$A,0))</f>
        <v>g pollutant</v>
      </c>
      <c r="I1573" t="str">
        <f t="shared" si="48"/>
        <v>PM10</v>
      </c>
      <c r="J1573">
        <f>INDEX(NoSettings!$C:$C,MATCH(EPS!$A1573,NoSettings!$A:$A,0))</f>
        <v>0</v>
      </c>
      <c r="K1573">
        <f>INDEX(GWP!$C$2:$C$13,MATCH(EPS!I1573,GWP!$B$2:$B$13,0))</f>
        <v>0</v>
      </c>
      <c r="L1573" s="4">
        <f t="shared" si="49"/>
        <v>0</v>
      </c>
    </row>
    <row r="1574" spans="1:12" hidden="1">
      <c r="A1574" t="s">
        <v>1552</v>
      </c>
      <c r="B1574" t="s">
        <v>3</v>
      </c>
      <c r="C1574" t="s">
        <v>1709</v>
      </c>
      <c r="D1574" t="s">
        <v>1752</v>
      </c>
      <c r="H1574" t="str">
        <f>INDEX('Vensim Variables'!$B:$B,MATCH(EPS!$B1574,'Vensim Variables'!$A:$A,0))</f>
        <v>g pollutant</v>
      </c>
      <c r="I1574" t="str">
        <f t="shared" si="48"/>
        <v>PM25</v>
      </c>
      <c r="J1574">
        <f>INDEX(NoSettings!$C:$C,MATCH(EPS!$A1574,NoSettings!$A:$A,0))</f>
        <v>50920900000</v>
      </c>
      <c r="K1574">
        <f>INDEX(GWP!$C$2:$C$13,MATCH(EPS!I1574,GWP!$B$2:$B$13,0))</f>
        <v>0</v>
      </c>
      <c r="L1574" s="4">
        <f t="shared" si="49"/>
        <v>0</v>
      </c>
    </row>
    <row r="1575" spans="1:12" hidden="1">
      <c r="A1575" t="s">
        <v>7206</v>
      </c>
      <c r="B1575" t="s">
        <v>3</v>
      </c>
      <c r="C1575" t="s">
        <v>1709</v>
      </c>
      <c r="D1575" t="s">
        <v>7281</v>
      </c>
      <c r="H1575" t="str">
        <f>INDEX('Vensim Variables'!$B:$B,MATCH(EPS!$B1575,'Vensim Variables'!$A:$A,0))</f>
        <v>g pollutant</v>
      </c>
      <c r="I1575" t="str">
        <f t="shared" si="48"/>
        <v>PM25</v>
      </c>
      <c r="J1575">
        <f>INDEX(NoSettings!$C:$C,MATCH(EPS!$A1575,NoSettings!$A:$A,0))</f>
        <v>1628490000</v>
      </c>
      <c r="K1575">
        <f>INDEX(GWP!$C$2:$C$13,MATCH(EPS!I1575,GWP!$B$2:$B$13,0))</f>
        <v>0</v>
      </c>
      <c r="L1575" s="4">
        <f t="shared" si="49"/>
        <v>0</v>
      </c>
    </row>
    <row r="1576" spans="1:12" hidden="1">
      <c r="A1576" t="s">
        <v>7207</v>
      </c>
      <c r="B1576" t="s">
        <v>3</v>
      </c>
      <c r="C1576" t="s">
        <v>1709</v>
      </c>
      <c r="D1576" t="s">
        <v>7282</v>
      </c>
      <c r="H1576" t="str">
        <f>INDEX('Vensim Variables'!$B:$B,MATCH(EPS!$B1576,'Vensim Variables'!$A:$A,0))</f>
        <v>g pollutant</v>
      </c>
      <c r="I1576" t="str">
        <f t="shared" si="48"/>
        <v>PM25</v>
      </c>
      <c r="J1576">
        <f>INDEX(NoSettings!$C:$C,MATCH(EPS!$A1576,NoSettings!$A:$A,0))</f>
        <v>21986800000</v>
      </c>
      <c r="K1576">
        <f>INDEX(GWP!$C$2:$C$13,MATCH(EPS!I1576,GWP!$B$2:$B$13,0))</f>
        <v>0</v>
      </c>
      <c r="L1576" s="4">
        <f t="shared" si="49"/>
        <v>0</v>
      </c>
    </row>
    <row r="1577" spans="1:12" hidden="1">
      <c r="A1577" t="s">
        <v>1554</v>
      </c>
      <c r="B1577" t="s">
        <v>3</v>
      </c>
      <c r="C1577" t="s">
        <v>1709</v>
      </c>
      <c r="D1577" t="s">
        <v>1754</v>
      </c>
      <c r="H1577" t="str">
        <f>INDEX('Vensim Variables'!$B:$B,MATCH(EPS!$B1577,'Vensim Variables'!$A:$A,0))</f>
        <v>g pollutant</v>
      </c>
      <c r="I1577" t="str">
        <f t="shared" si="48"/>
        <v>PM25</v>
      </c>
      <c r="J1577">
        <f>INDEX(NoSettings!$C:$C,MATCH(EPS!$A1577,NoSettings!$A:$A,0))</f>
        <v>0</v>
      </c>
      <c r="K1577">
        <f>INDEX(GWP!$C$2:$C$13,MATCH(EPS!I1577,GWP!$B$2:$B$13,0))</f>
        <v>0</v>
      </c>
      <c r="L1577" s="4">
        <f t="shared" si="49"/>
        <v>0</v>
      </c>
    </row>
    <row r="1578" spans="1:12" hidden="1">
      <c r="A1578" t="s">
        <v>1555</v>
      </c>
      <c r="B1578" t="s">
        <v>3</v>
      </c>
      <c r="C1578" t="s">
        <v>1709</v>
      </c>
      <c r="D1578" t="s">
        <v>1755</v>
      </c>
      <c r="H1578" t="str">
        <f>INDEX('Vensim Variables'!$B:$B,MATCH(EPS!$B1578,'Vensim Variables'!$A:$A,0))</f>
        <v>g pollutant</v>
      </c>
      <c r="I1578" t="str">
        <f t="shared" si="48"/>
        <v>PM25</v>
      </c>
      <c r="J1578">
        <f>INDEX(NoSettings!$C:$C,MATCH(EPS!$A1578,NoSettings!$A:$A,0))</f>
        <v>0</v>
      </c>
      <c r="K1578">
        <f>INDEX(GWP!$C$2:$C$13,MATCH(EPS!I1578,GWP!$B$2:$B$13,0))</f>
        <v>0</v>
      </c>
      <c r="L1578" s="4">
        <f t="shared" si="49"/>
        <v>0</v>
      </c>
    </row>
    <row r="1579" spans="1:12" hidden="1">
      <c r="A1579" t="s">
        <v>1556</v>
      </c>
      <c r="B1579" t="s">
        <v>3</v>
      </c>
      <c r="C1579" t="s">
        <v>1709</v>
      </c>
      <c r="D1579" t="s">
        <v>1756</v>
      </c>
      <c r="H1579" t="str">
        <f>INDEX('Vensim Variables'!$B:$B,MATCH(EPS!$B1579,'Vensim Variables'!$A:$A,0))</f>
        <v>g pollutant</v>
      </c>
      <c r="I1579" t="str">
        <f t="shared" si="48"/>
        <v>PM25</v>
      </c>
      <c r="J1579">
        <f>INDEX(NoSettings!$C:$C,MATCH(EPS!$A1579,NoSettings!$A:$A,0))</f>
        <v>0</v>
      </c>
      <c r="K1579">
        <f>INDEX(GWP!$C$2:$C$13,MATCH(EPS!I1579,GWP!$B$2:$B$13,0))</f>
        <v>0</v>
      </c>
      <c r="L1579" s="4">
        <f t="shared" si="49"/>
        <v>0</v>
      </c>
    </row>
    <row r="1580" spans="1:12" hidden="1">
      <c r="A1580" t="s">
        <v>1557</v>
      </c>
      <c r="B1580" t="s">
        <v>3</v>
      </c>
      <c r="C1580" t="s">
        <v>1709</v>
      </c>
      <c r="D1580" t="s">
        <v>1757</v>
      </c>
      <c r="H1580" t="str">
        <f>INDEX('Vensim Variables'!$B:$B,MATCH(EPS!$B1580,'Vensim Variables'!$A:$A,0))</f>
        <v>g pollutant</v>
      </c>
      <c r="I1580" t="str">
        <f t="shared" si="48"/>
        <v>PM25</v>
      </c>
      <c r="J1580">
        <f>INDEX(NoSettings!$C:$C,MATCH(EPS!$A1580,NoSettings!$A:$A,0))</f>
        <v>0</v>
      </c>
      <c r="K1580">
        <f>INDEX(GWP!$C$2:$C$13,MATCH(EPS!I1580,GWP!$B$2:$B$13,0))</f>
        <v>0</v>
      </c>
      <c r="L1580" s="4">
        <f t="shared" si="49"/>
        <v>0</v>
      </c>
    </row>
    <row r="1581" spans="1:12" hidden="1">
      <c r="A1581" t="s">
        <v>1558</v>
      </c>
      <c r="B1581" t="s">
        <v>3</v>
      </c>
      <c r="C1581" t="s">
        <v>1709</v>
      </c>
      <c r="D1581" t="s">
        <v>1758</v>
      </c>
      <c r="H1581" t="str">
        <f>INDEX('Vensim Variables'!$B:$B,MATCH(EPS!$B1581,'Vensim Variables'!$A:$A,0))</f>
        <v>g pollutant</v>
      </c>
      <c r="I1581" t="str">
        <f t="shared" si="48"/>
        <v>PM25</v>
      </c>
      <c r="J1581">
        <f>INDEX(NoSettings!$C:$C,MATCH(EPS!$A1581,NoSettings!$A:$A,0))</f>
        <v>0</v>
      </c>
      <c r="K1581">
        <f>INDEX(GWP!$C$2:$C$13,MATCH(EPS!I1581,GWP!$B$2:$B$13,0))</f>
        <v>0</v>
      </c>
      <c r="L1581" s="4">
        <f t="shared" si="49"/>
        <v>0</v>
      </c>
    </row>
    <row r="1582" spans="1:12" hidden="1">
      <c r="A1582" t="s">
        <v>1559</v>
      </c>
      <c r="B1582" t="s">
        <v>3</v>
      </c>
      <c r="C1582" t="s">
        <v>1709</v>
      </c>
      <c r="D1582" t="s">
        <v>1759</v>
      </c>
      <c r="H1582" t="str">
        <f>INDEX('Vensim Variables'!$B:$B,MATCH(EPS!$B1582,'Vensim Variables'!$A:$A,0))</f>
        <v>g pollutant</v>
      </c>
      <c r="I1582" t="str">
        <f t="shared" si="48"/>
        <v>PM25</v>
      </c>
      <c r="J1582">
        <f>INDEX(NoSettings!$C:$C,MATCH(EPS!$A1582,NoSettings!$A:$A,0))</f>
        <v>1422000000</v>
      </c>
      <c r="K1582">
        <f>INDEX(GWP!$C$2:$C$13,MATCH(EPS!I1582,GWP!$B$2:$B$13,0))</f>
        <v>0</v>
      </c>
      <c r="L1582" s="4">
        <f t="shared" si="49"/>
        <v>0</v>
      </c>
    </row>
    <row r="1583" spans="1:12" hidden="1">
      <c r="A1583" t="s">
        <v>1560</v>
      </c>
      <c r="B1583" t="s">
        <v>3</v>
      </c>
      <c r="C1583" t="s">
        <v>1709</v>
      </c>
      <c r="D1583" t="s">
        <v>1760</v>
      </c>
      <c r="H1583" t="str">
        <f>INDEX('Vensim Variables'!$B:$B,MATCH(EPS!$B1583,'Vensim Variables'!$A:$A,0))</f>
        <v>g pollutant</v>
      </c>
      <c r="I1583" t="str">
        <f t="shared" si="48"/>
        <v>PM25</v>
      </c>
      <c r="J1583">
        <f>INDEX(NoSettings!$C:$C,MATCH(EPS!$A1583,NoSettings!$A:$A,0))</f>
        <v>0</v>
      </c>
      <c r="K1583">
        <f>INDEX(GWP!$C$2:$C$13,MATCH(EPS!I1583,GWP!$B$2:$B$13,0))</f>
        <v>0</v>
      </c>
      <c r="L1583" s="4">
        <f t="shared" si="49"/>
        <v>0</v>
      </c>
    </row>
    <row r="1584" spans="1:12" hidden="1">
      <c r="A1584" t="s">
        <v>1561</v>
      </c>
      <c r="B1584" t="s">
        <v>3</v>
      </c>
      <c r="C1584" t="s">
        <v>1709</v>
      </c>
      <c r="D1584" t="s">
        <v>1761</v>
      </c>
      <c r="H1584" t="str">
        <f>INDEX('Vensim Variables'!$B:$B,MATCH(EPS!$B1584,'Vensim Variables'!$A:$A,0))</f>
        <v>g pollutant</v>
      </c>
      <c r="I1584" t="str">
        <f t="shared" si="48"/>
        <v>PM25</v>
      </c>
      <c r="J1584">
        <f>INDEX(NoSettings!$C:$C,MATCH(EPS!$A1584,NoSettings!$A:$A,0))</f>
        <v>1709830000</v>
      </c>
      <c r="K1584">
        <f>INDEX(GWP!$C$2:$C$13,MATCH(EPS!I1584,GWP!$B$2:$B$13,0))</f>
        <v>0</v>
      </c>
      <c r="L1584" s="4">
        <f t="shared" si="49"/>
        <v>0</v>
      </c>
    </row>
    <row r="1585" spans="1:12" hidden="1">
      <c r="A1585" t="s">
        <v>1562</v>
      </c>
      <c r="B1585" t="s">
        <v>3</v>
      </c>
      <c r="C1585" t="s">
        <v>1709</v>
      </c>
      <c r="D1585" t="s">
        <v>1762</v>
      </c>
      <c r="H1585" t="str">
        <f>INDEX('Vensim Variables'!$B:$B,MATCH(EPS!$B1585,'Vensim Variables'!$A:$A,0))</f>
        <v>g pollutant</v>
      </c>
      <c r="I1585" t="str">
        <f t="shared" si="48"/>
        <v>PM25</v>
      </c>
      <c r="J1585">
        <f>INDEX(NoSettings!$C:$C,MATCH(EPS!$A1585,NoSettings!$A:$A,0))</f>
        <v>2944900000</v>
      </c>
      <c r="K1585">
        <f>INDEX(GWP!$C$2:$C$13,MATCH(EPS!I1585,GWP!$B$2:$B$13,0))</f>
        <v>0</v>
      </c>
      <c r="L1585" s="4">
        <f t="shared" si="49"/>
        <v>0</v>
      </c>
    </row>
    <row r="1586" spans="1:12" hidden="1">
      <c r="A1586" t="s">
        <v>1563</v>
      </c>
      <c r="B1586" t="s">
        <v>3</v>
      </c>
      <c r="C1586" t="s">
        <v>1709</v>
      </c>
      <c r="D1586" t="s">
        <v>1763</v>
      </c>
      <c r="H1586" t="str">
        <f>INDEX('Vensim Variables'!$B:$B,MATCH(EPS!$B1586,'Vensim Variables'!$A:$A,0))</f>
        <v>g pollutant</v>
      </c>
      <c r="I1586" t="str">
        <f t="shared" si="48"/>
        <v>PM25</v>
      </c>
      <c r="J1586">
        <f>INDEX(NoSettings!$C:$C,MATCH(EPS!$A1586,NoSettings!$A:$A,0))</f>
        <v>578316000</v>
      </c>
      <c r="K1586">
        <f>INDEX(GWP!$C$2:$C$13,MATCH(EPS!I1586,GWP!$B$2:$B$13,0))</f>
        <v>0</v>
      </c>
      <c r="L1586" s="4">
        <f t="shared" si="49"/>
        <v>0</v>
      </c>
    </row>
    <row r="1587" spans="1:12" hidden="1">
      <c r="A1587" t="s">
        <v>1564</v>
      </c>
      <c r="B1587" t="s">
        <v>3</v>
      </c>
      <c r="C1587" t="s">
        <v>1709</v>
      </c>
      <c r="D1587" t="s">
        <v>1764</v>
      </c>
      <c r="H1587" t="str">
        <f>INDEX('Vensim Variables'!$B:$B,MATCH(EPS!$B1587,'Vensim Variables'!$A:$A,0))</f>
        <v>g pollutant</v>
      </c>
      <c r="I1587" t="str">
        <f t="shared" si="48"/>
        <v>PM25</v>
      </c>
      <c r="J1587">
        <f>INDEX(NoSettings!$C:$C,MATCH(EPS!$A1587,NoSettings!$A:$A,0))</f>
        <v>0</v>
      </c>
      <c r="K1587">
        <f>INDEX(GWP!$C$2:$C$13,MATCH(EPS!I1587,GWP!$B$2:$B$13,0))</f>
        <v>0</v>
      </c>
      <c r="L1587" s="4">
        <f t="shared" si="49"/>
        <v>0</v>
      </c>
    </row>
    <row r="1588" spans="1:12" hidden="1">
      <c r="A1588" t="s">
        <v>1565</v>
      </c>
      <c r="B1588" t="s">
        <v>3</v>
      </c>
      <c r="C1588" t="s">
        <v>1709</v>
      </c>
      <c r="D1588" t="s">
        <v>1765</v>
      </c>
      <c r="H1588" t="str">
        <f>INDEX('Vensim Variables'!$B:$B,MATCH(EPS!$B1588,'Vensim Variables'!$A:$A,0))</f>
        <v>g pollutant</v>
      </c>
      <c r="I1588" t="str">
        <f t="shared" si="48"/>
        <v>PM25</v>
      </c>
      <c r="J1588">
        <f>INDEX(NoSettings!$C:$C,MATCH(EPS!$A1588,NoSettings!$A:$A,0))</f>
        <v>0</v>
      </c>
      <c r="K1588">
        <f>INDEX(GWP!$C$2:$C$13,MATCH(EPS!I1588,GWP!$B$2:$B$13,0))</f>
        <v>0</v>
      </c>
      <c r="L1588" s="4">
        <f t="shared" si="49"/>
        <v>0</v>
      </c>
    </row>
    <row r="1589" spans="1:12" hidden="1">
      <c r="A1589" t="s">
        <v>1566</v>
      </c>
      <c r="B1589" t="s">
        <v>3</v>
      </c>
      <c r="C1589" t="s">
        <v>1709</v>
      </c>
      <c r="D1589" t="s">
        <v>1766</v>
      </c>
      <c r="H1589" t="str">
        <f>INDEX('Vensim Variables'!$B:$B,MATCH(EPS!$B1589,'Vensim Variables'!$A:$A,0))</f>
        <v>g pollutant</v>
      </c>
      <c r="I1589" t="str">
        <f t="shared" si="48"/>
        <v>PM25</v>
      </c>
      <c r="J1589">
        <f>INDEX(NoSettings!$C:$C,MATCH(EPS!$A1589,NoSettings!$A:$A,0))</f>
        <v>0</v>
      </c>
      <c r="K1589">
        <f>INDEX(GWP!$C$2:$C$13,MATCH(EPS!I1589,GWP!$B$2:$B$13,0))</f>
        <v>0</v>
      </c>
      <c r="L1589" s="4">
        <f t="shared" si="49"/>
        <v>0</v>
      </c>
    </row>
    <row r="1590" spans="1:12" hidden="1">
      <c r="A1590" t="s">
        <v>1567</v>
      </c>
      <c r="B1590" t="s">
        <v>3</v>
      </c>
      <c r="C1590" t="s">
        <v>1709</v>
      </c>
      <c r="D1590" t="s">
        <v>1767</v>
      </c>
      <c r="H1590" t="str">
        <f>INDEX('Vensim Variables'!$B:$B,MATCH(EPS!$B1590,'Vensim Variables'!$A:$A,0))</f>
        <v>g pollutant</v>
      </c>
      <c r="I1590" t="str">
        <f t="shared" si="48"/>
        <v>PM25</v>
      </c>
      <c r="J1590">
        <f>INDEX(NoSettings!$C:$C,MATCH(EPS!$A1590,NoSettings!$A:$A,0))</f>
        <v>3055820000</v>
      </c>
      <c r="K1590">
        <f>INDEX(GWP!$C$2:$C$13,MATCH(EPS!I1590,GWP!$B$2:$B$13,0))</f>
        <v>0</v>
      </c>
      <c r="L1590" s="4">
        <f t="shared" si="49"/>
        <v>0</v>
      </c>
    </row>
    <row r="1591" spans="1:12" hidden="1">
      <c r="A1591" t="s">
        <v>7208</v>
      </c>
      <c r="B1591" t="s">
        <v>3</v>
      </c>
      <c r="C1591" t="s">
        <v>1709</v>
      </c>
      <c r="D1591" t="s">
        <v>7283</v>
      </c>
      <c r="H1591" t="str">
        <f>INDEX('Vensim Variables'!$B:$B,MATCH(EPS!$B1591,'Vensim Variables'!$A:$A,0))</f>
        <v>g pollutant</v>
      </c>
      <c r="I1591" t="str">
        <f t="shared" si="48"/>
        <v>PM25</v>
      </c>
      <c r="J1591">
        <f>INDEX(NoSettings!$C:$C,MATCH(EPS!$A1591,NoSettings!$A:$A,0))</f>
        <v>0</v>
      </c>
      <c r="K1591">
        <f>INDEX(GWP!$C$2:$C$13,MATCH(EPS!I1591,GWP!$B$2:$B$13,0))</f>
        <v>0</v>
      </c>
      <c r="L1591" s="4">
        <f t="shared" si="49"/>
        <v>0</v>
      </c>
    </row>
    <row r="1592" spans="1:12" hidden="1">
      <c r="A1592" t="s">
        <v>7209</v>
      </c>
      <c r="B1592" t="s">
        <v>3</v>
      </c>
      <c r="C1592" t="s">
        <v>1709</v>
      </c>
      <c r="D1592" t="s">
        <v>7284</v>
      </c>
      <c r="H1592" t="str">
        <f>INDEX('Vensim Variables'!$B:$B,MATCH(EPS!$B1592,'Vensim Variables'!$A:$A,0))</f>
        <v>g pollutant</v>
      </c>
      <c r="I1592" t="str">
        <f t="shared" si="48"/>
        <v>PM25</v>
      </c>
      <c r="J1592">
        <f>INDEX(NoSettings!$C:$C,MATCH(EPS!$A1592,NoSettings!$A:$A,0))</f>
        <v>0</v>
      </c>
      <c r="K1592">
        <f>INDEX(GWP!$C$2:$C$13,MATCH(EPS!I1592,GWP!$B$2:$B$13,0))</f>
        <v>0</v>
      </c>
      <c r="L1592" s="4">
        <f t="shared" si="49"/>
        <v>0</v>
      </c>
    </row>
    <row r="1593" spans="1:12" hidden="1">
      <c r="A1593" t="s">
        <v>7210</v>
      </c>
      <c r="B1593" t="s">
        <v>3</v>
      </c>
      <c r="C1593" t="s">
        <v>1709</v>
      </c>
      <c r="D1593" t="s">
        <v>7285</v>
      </c>
      <c r="H1593" t="str">
        <f>INDEX('Vensim Variables'!$B:$B,MATCH(EPS!$B1593,'Vensim Variables'!$A:$A,0))</f>
        <v>g pollutant</v>
      </c>
      <c r="I1593" t="str">
        <f t="shared" si="48"/>
        <v>PM25</v>
      </c>
      <c r="J1593">
        <f>INDEX(NoSettings!$C:$C,MATCH(EPS!$A1593,NoSettings!$A:$A,0))</f>
        <v>0</v>
      </c>
      <c r="K1593">
        <f>INDEX(GWP!$C$2:$C$13,MATCH(EPS!I1593,GWP!$B$2:$B$13,0))</f>
        <v>0</v>
      </c>
      <c r="L1593" s="4">
        <f t="shared" si="49"/>
        <v>0</v>
      </c>
    </row>
    <row r="1594" spans="1:12" hidden="1">
      <c r="A1594" t="s">
        <v>7211</v>
      </c>
      <c r="B1594" t="s">
        <v>3</v>
      </c>
      <c r="C1594" t="s">
        <v>1709</v>
      </c>
      <c r="D1594" t="s">
        <v>7286</v>
      </c>
      <c r="H1594" t="str">
        <f>INDEX('Vensim Variables'!$B:$B,MATCH(EPS!$B1594,'Vensim Variables'!$A:$A,0))</f>
        <v>g pollutant</v>
      </c>
      <c r="I1594" t="str">
        <f t="shared" si="48"/>
        <v>PM25</v>
      </c>
      <c r="J1594">
        <f>INDEX(NoSettings!$C:$C,MATCH(EPS!$A1594,NoSettings!$A:$A,0))</f>
        <v>0</v>
      </c>
      <c r="K1594">
        <f>INDEX(GWP!$C$2:$C$13,MATCH(EPS!I1594,GWP!$B$2:$B$13,0))</f>
        <v>0</v>
      </c>
      <c r="L1594" s="4">
        <f t="shared" si="49"/>
        <v>0</v>
      </c>
    </row>
    <row r="1595" spans="1:12" hidden="1">
      <c r="A1595" t="s">
        <v>7212</v>
      </c>
      <c r="B1595" t="s">
        <v>3</v>
      </c>
      <c r="C1595" t="s">
        <v>1709</v>
      </c>
      <c r="D1595" t="s">
        <v>7287</v>
      </c>
      <c r="H1595" t="str">
        <f>INDEX('Vensim Variables'!$B:$B,MATCH(EPS!$B1595,'Vensim Variables'!$A:$A,0))</f>
        <v>g pollutant</v>
      </c>
      <c r="I1595" t="str">
        <f t="shared" si="48"/>
        <v>PM25</v>
      </c>
      <c r="J1595">
        <f>INDEX(NoSettings!$C:$C,MATCH(EPS!$A1595,NoSettings!$A:$A,0))</f>
        <v>0</v>
      </c>
      <c r="K1595">
        <f>INDEX(GWP!$C$2:$C$13,MATCH(EPS!I1595,GWP!$B$2:$B$13,0))</f>
        <v>0</v>
      </c>
      <c r="L1595" s="4">
        <f t="shared" si="49"/>
        <v>0</v>
      </c>
    </row>
    <row r="1596" spans="1:12" hidden="1">
      <c r="A1596" t="s">
        <v>7213</v>
      </c>
      <c r="B1596" t="s">
        <v>3</v>
      </c>
      <c r="C1596" t="s">
        <v>1709</v>
      </c>
      <c r="D1596" t="s">
        <v>7288</v>
      </c>
      <c r="H1596" t="str">
        <f>INDEX('Vensim Variables'!$B:$B,MATCH(EPS!$B1596,'Vensim Variables'!$A:$A,0))</f>
        <v>g pollutant</v>
      </c>
      <c r="I1596" t="str">
        <f t="shared" si="48"/>
        <v>PM25</v>
      </c>
      <c r="J1596">
        <f>INDEX(NoSettings!$C:$C,MATCH(EPS!$A1596,NoSettings!$A:$A,0))</f>
        <v>0</v>
      </c>
      <c r="K1596">
        <f>INDEX(GWP!$C$2:$C$13,MATCH(EPS!I1596,GWP!$B$2:$B$13,0))</f>
        <v>0</v>
      </c>
      <c r="L1596" s="4">
        <f t="shared" si="49"/>
        <v>0</v>
      </c>
    </row>
    <row r="1597" spans="1:12" hidden="1">
      <c r="A1597" t="s">
        <v>7214</v>
      </c>
      <c r="B1597" t="s">
        <v>3</v>
      </c>
      <c r="C1597" t="s">
        <v>1709</v>
      </c>
      <c r="D1597" t="s">
        <v>7289</v>
      </c>
      <c r="H1597" t="str">
        <f>INDEX('Vensim Variables'!$B:$B,MATCH(EPS!$B1597,'Vensim Variables'!$A:$A,0))</f>
        <v>g pollutant</v>
      </c>
      <c r="I1597" t="str">
        <f t="shared" si="48"/>
        <v>PM25</v>
      </c>
      <c r="J1597">
        <f>INDEX(NoSettings!$C:$C,MATCH(EPS!$A1597,NoSettings!$A:$A,0))</f>
        <v>0</v>
      </c>
      <c r="K1597">
        <f>INDEX(GWP!$C$2:$C$13,MATCH(EPS!I1597,GWP!$B$2:$B$13,0))</f>
        <v>0</v>
      </c>
      <c r="L1597" s="4">
        <f t="shared" si="49"/>
        <v>0</v>
      </c>
    </row>
    <row r="1598" spans="1:12" hidden="1">
      <c r="A1598" t="s">
        <v>1568</v>
      </c>
      <c r="B1598" t="s">
        <v>3</v>
      </c>
      <c r="C1598" t="s">
        <v>1710</v>
      </c>
      <c r="D1598" t="s">
        <v>1752</v>
      </c>
      <c r="H1598" t="str">
        <f>INDEX('Vensim Variables'!$B:$B,MATCH(EPS!$B1598,'Vensim Variables'!$A:$A,0))</f>
        <v>g pollutant</v>
      </c>
      <c r="I1598" t="str">
        <f t="shared" si="48"/>
        <v>SOx</v>
      </c>
      <c r="J1598">
        <f>INDEX(NoSettings!$C:$C,MATCH(EPS!$A1598,NoSettings!$A:$A,0))</f>
        <v>811276000000</v>
      </c>
      <c r="K1598">
        <f>INDEX(GWP!$C$2:$C$13,MATCH(EPS!I1598,GWP!$B$2:$B$13,0))</f>
        <v>0</v>
      </c>
      <c r="L1598" s="4">
        <f t="shared" si="49"/>
        <v>0</v>
      </c>
    </row>
    <row r="1599" spans="1:12" hidden="1">
      <c r="A1599" t="s">
        <v>7215</v>
      </c>
      <c r="B1599" t="s">
        <v>3</v>
      </c>
      <c r="C1599" t="s">
        <v>1710</v>
      </c>
      <c r="D1599" t="s">
        <v>7281</v>
      </c>
      <c r="H1599" t="str">
        <f>INDEX('Vensim Variables'!$B:$B,MATCH(EPS!$B1599,'Vensim Variables'!$A:$A,0))</f>
        <v>g pollutant</v>
      </c>
      <c r="I1599" t="str">
        <f t="shared" si="48"/>
        <v>SOx</v>
      </c>
      <c r="J1599">
        <f>INDEX(NoSettings!$C:$C,MATCH(EPS!$A1599,NoSettings!$A:$A,0))</f>
        <v>313961000</v>
      </c>
      <c r="K1599">
        <f>INDEX(GWP!$C$2:$C$13,MATCH(EPS!I1599,GWP!$B$2:$B$13,0))</f>
        <v>0</v>
      </c>
      <c r="L1599" s="4">
        <f t="shared" si="49"/>
        <v>0</v>
      </c>
    </row>
    <row r="1600" spans="1:12" hidden="1">
      <c r="A1600" t="s">
        <v>7216</v>
      </c>
      <c r="B1600" t="s">
        <v>3</v>
      </c>
      <c r="C1600" t="s">
        <v>1710</v>
      </c>
      <c r="D1600" t="s">
        <v>7282</v>
      </c>
      <c r="H1600" t="str">
        <f>INDEX('Vensim Variables'!$B:$B,MATCH(EPS!$B1600,'Vensim Variables'!$A:$A,0))</f>
        <v>g pollutant</v>
      </c>
      <c r="I1600" t="str">
        <f t="shared" si="48"/>
        <v>SOx</v>
      </c>
      <c r="J1600">
        <f>INDEX(NoSettings!$C:$C,MATCH(EPS!$A1600,NoSettings!$A:$A,0))</f>
        <v>4238890000</v>
      </c>
      <c r="K1600">
        <f>INDEX(GWP!$C$2:$C$13,MATCH(EPS!I1600,GWP!$B$2:$B$13,0))</f>
        <v>0</v>
      </c>
      <c r="L1600" s="4">
        <f t="shared" si="49"/>
        <v>0</v>
      </c>
    </row>
    <row r="1601" spans="1:12" hidden="1">
      <c r="A1601" t="s">
        <v>1570</v>
      </c>
      <c r="B1601" t="s">
        <v>3</v>
      </c>
      <c r="C1601" t="s">
        <v>1710</v>
      </c>
      <c r="D1601" t="s">
        <v>1754</v>
      </c>
      <c r="H1601" t="str">
        <f>INDEX('Vensim Variables'!$B:$B,MATCH(EPS!$B1601,'Vensim Variables'!$A:$A,0))</f>
        <v>g pollutant</v>
      </c>
      <c r="I1601" t="str">
        <f t="shared" si="48"/>
        <v>SOx</v>
      </c>
      <c r="J1601">
        <f>INDEX(NoSettings!$C:$C,MATCH(EPS!$A1601,NoSettings!$A:$A,0))</f>
        <v>0</v>
      </c>
      <c r="K1601">
        <f>INDEX(GWP!$C$2:$C$13,MATCH(EPS!I1601,GWP!$B$2:$B$13,0))</f>
        <v>0</v>
      </c>
      <c r="L1601" s="4">
        <f t="shared" si="49"/>
        <v>0</v>
      </c>
    </row>
    <row r="1602" spans="1:12" hidden="1">
      <c r="A1602" t="s">
        <v>1571</v>
      </c>
      <c r="B1602" t="s">
        <v>3</v>
      </c>
      <c r="C1602" t="s">
        <v>1710</v>
      </c>
      <c r="D1602" t="s">
        <v>1755</v>
      </c>
      <c r="H1602" t="str">
        <f>INDEX('Vensim Variables'!$B:$B,MATCH(EPS!$B1602,'Vensim Variables'!$A:$A,0))</f>
        <v>g pollutant</v>
      </c>
      <c r="I1602" t="str">
        <f t="shared" si="48"/>
        <v>SOx</v>
      </c>
      <c r="J1602">
        <f>INDEX(NoSettings!$C:$C,MATCH(EPS!$A1602,NoSettings!$A:$A,0))</f>
        <v>0</v>
      </c>
      <c r="K1602">
        <f>INDEX(GWP!$C$2:$C$13,MATCH(EPS!I1602,GWP!$B$2:$B$13,0))</f>
        <v>0</v>
      </c>
      <c r="L1602" s="4">
        <f t="shared" si="49"/>
        <v>0</v>
      </c>
    </row>
    <row r="1603" spans="1:12" hidden="1">
      <c r="A1603" t="s">
        <v>1572</v>
      </c>
      <c r="B1603" t="s">
        <v>3</v>
      </c>
      <c r="C1603" t="s">
        <v>1710</v>
      </c>
      <c r="D1603" t="s">
        <v>1756</v>
      </c>
      <c r="H1603" t="str">
        <f>INDEX('Vensim Variables'!$B:$B,MATCH(EPS!$B1603,'Vensim Variables'!$A:$A,0))</f>
        <v>g pollutant</v>
      </c>
      <c r="I1603" t="str">
        <f t="shared" ref="I1603:I1666" si="50">IF(OR(C1603="CO2",C1603="CH4",C1603="N2O",C1603="F gases",C1603="VOC",C1603="CO",C1603="NOx",C1603="PM10",C1603="PM25",C1603="SOx",C1603="BC",C1603="OC"),C1603,IF(OR(D1603="CO2",D1603="CH4",D1603="N2O",D1603="F gases",D1603="VOC",D1603="CO",D1603="NOx",D1603="PM10",D1603="PM25",D1603="SOx",D1603="BC",D1603="OC"),D1603,IF(OR(E1603="CO2",E1603="CH4",E1603="N2O",E1603="F gases",E1603="VOC",E1603="CO",E1603="NOx",E1603="PM10",E1603="PM25",E1603="SOx",E1603="BC",E1603="OC"),E1603,"NA")))</f>
        <v>SOx</v>
      </c>
      <c r="J1603">
        <f>INDEX(NoSettings!$C:$C,MATCH(EPS!$A1603,NoSettings!$A:$A,0))</f>
        <v>0</v>
      </c>
      <c r="K1603">
        <f>INDEX(GWP!$C$2:$C$13,MATCH(EPS!I1603,GWP!$B$2:$B$13,0))</f>
        <v>0</v>
      </c>
      <c r="L1603" s="4">
        <f t="shared" ref="L1603:L1666" si="51">IF(H1603="g pollutant",K1603*J1603/10^12,IF(H1603="MMTCO2e",J1603,IF(H1603="MWh",J1603,0)))</f>
        <v>0</v>
      </c>
    </row>
    <row r="1604" spans="1:12" hidden="1">
      <c r="A1604" t="s">
        <v>1573</v>
      </c>
      <c r="B1604" t="s">
        <v>3</v>
      </c>
      <c r="C1604" t="s">
        <v>1710</v>
      </c>
      <c r="D1604" t="s">
        <v>1757</v>
      </c>
      <c r="H1604" t="str">
        <f>INDEX('Vensim Variables'!$B:$B,MATCH(EPS!$B1604,'Vensim Variables'!$A:$A,0))</f>
        <v>g pollutant</v>
      </c>
      <c r="I1604" t="str">
        <f t="shared" si="50"/>
        <v>SOx</v>
      </c>
      <c r="J1604">
        <f>INDEX(NoSettings!$C:$C,MATCH(EPS!$A1604,NoSettings!$A:$A,0))</f>
        <v>0</v>
      </c>
      <c r="K1604">
        <f>INDEX(GWP!$C$2:$C$13,MATCH(EPS!I1604,GWP!$B$2:$B$13,0))</f>
        <v>0</v>
      </c>
      <c r="L1604" s="4">
        <f t="shared" si="51"/>
        <v>0</v>
      </c>
    </row>
    <row r="1605" spans="1:12" hidden="1">
      <c r="A1605" t="s">
        <v>1574</v>
      </c>
      <c r="B1605" t="s">
        <v>3</v>
      </c>
      <c r="C1605" t="s">
        <v>1710</v>
      </c>
      <c r="D1605" t="s">
        <v>1758</v>
      </c>
      <c r="H1605" t="str">
        <f>INDEX('Vensim Variables'!$B:$B,MATCH(EPS!$B1605,'Vensim Variables'!$A:$A,0))</f>
        <v>g pollutant</v>
      </c>
      <c r="I1605" t="str">
        <f t="shared" si="50"/>
        <v>SOx</v>
      </c>
      <c r="J1605">
        <f>INDEX(NoSettings!$C:$C,MATCH(EPS!$A1605,NoSettings!$A:$A,0))</f>
        <v>0</v>
      </c>
      <c r="K1605">
        <f>INDEX(GWP!$C$2:$C$13,MATCH(EPS!I1605,GWP!$B$2:$B$13,0))</f>
        <v>0</v>
      </c>
      <c r="L1605" s="4">
        <f t="shared" si="51"/>
        <v>0</v>
      </c>
    </row>
    <row r="1606" spans="1:12" hidden="1">
      <c r="A1606" t="s">
        <v>1575</v>
      </c>
      <c r="B1606" t="s">
        <v>3</v>
      </c>
      <c r="C1606" t="s">
        <v>1710</v>
      </c>
      <c r="D1606" t="s">
        <v>1759</v>
      </c>
      <c r="H1606" t="str">
        <f>INDEX('Vensim Variables'!$B:$B,MATCH(EPS!$B1606,'Vensim Variables'!$A:$A,0))</f>
        <v>g pollutant</v>
      </c>
      <c r="I1606" t="str">
        <f t="shared" si="50"/>
        <v>SOx</v>
      </c>
      <c r="J1606">
        <f>INDEX(NoSettings!$C:$C,MATCH(EPS!$A1606,NoSettings!$A:$A,0))</f>
        <v>3516710000</v>
      </c>
      <c r="K1606">
        <f>INDEX(GWP!$C$2:$C$13,MATCH(EPS!I1606,GWP!$B$2:$B$13,0))</f>
        <v>0</v>
      </c>
      <c r="L1606" s="4">
        <f t="shared" si="51"/>
        <v>0</v>
      </c>
    </row>
    <row r="1607" spans="1:12" hidden="1">
      <c r="A1607" t="s">
        <v>1576</v>
      </c>
      <c r="B1607" t="s">
        <v>3</v>
      </c>
      <c r="C1607" t="s">
        <v>1710</v>
      </c>
      <c r="D1607" t="s">
        <v>1760</v>
      </c>
      <c r="H1607" t="str">
        <f>INDEX('Vensim Variables'!$B:$B,MATCH(EPS!$B1607,'Vensim Variables'!$A:$A,0))</f>
        <v>g pollutant</v>
      </c>
      <c r="I1607" t="str">
        <f t="shared" si="50"/>
        <v>SOx</v>
      </c>
      <c r="J1607">
        <f>INDEX(NoSettings!$C:$C,MATCH(EPS!$A1607,NoSettings!$A:$A,0))</f>
        <v>0</v>
      </c>
      <c r="K1607">
        <f>INDEX(GWP!$C$2:$C$13,MATCH(EPS!I1607,GWP!$B$2:$B$13,0))</f>
        <v>0</v>
      </c>
      <c r="L1607" s="4">
        <f t="shared" si="51"/>
        <v>0</v>
      </c>
    </row>
    <row r="1608" spans="1:12" hidden="1">
      <c r="A1608" t="s">
        <v>1577</v>
      </c>
      <c r="B1608" t="s">
        <v>3</v>
      </c>
      <c r="C1608" t="s">
        <v>1710</v>
      </c>
      <c r="D1608" t="s">
        <v>1761</v>
      </c>
      <c r="H1608" t="str">
        <f>INDEX('Vensim Variables'!$B:$B,MATCH(EPS!$B1608,'Vensim Variables'!$A:$A,0))</f>
        <v>g pollutant</v>
      </c>
      <c r="I1608" t="str">
        <f t="shared" si="50"/>
        <v>SOx</v>
      </c>
      <c r="J1608">
        <f>INDEX(NoSettings!$C:$C,MATCH(EPS!$A1608,NoSettings!$A:$A,0))</f>
        <v>19823600000</v>
      </c>
      <c r="K1608">
        <f>INDEX(GWP!$C$2:$C$13,MATCH(EPS!I1608,GWP!$B$2:$B$13,0))</f>
        <v>0</v>
      </c>
      <c r="L1608" s="4">
        <f t="shared" si="51"/>
        <v>0</v>
      </c>
    </row>
    <row r="1609" spans="1:12" hidden="1">
      <c r="A1609" t="s">
        <v>1578</v>
      </c>
      <c r="B1609" t="s">
        <v>3</v>
      </c>
      <c r="C1609" t="s">
        <v>1710</v>
      </c>
      <c r="D1609" t="s">
        <v>1762</v>
      </c>
      <c r="H1609" t="str">
        <f>INDEX('Vensim Variables'!$B:$B,MATCH(EPS!$B1609,'Vensim Variables'!$A:$A,0))</f>
        <v>g pollutant</v>
      </c>
      <c r="I1609" t="str">
        <f t="shared" si="50"/>
        <v>SOx</v>
      </c>
      <c r="J1609">
        <f>INDEX(NoSettings!$C:$C,MATCH(EPS!$A1609,NoSettings!$A:$A,0))</f>
        <v>567755000</v>
      </c>
      <c r="K1609">
        <f>INDEX(GWP!$C$2:$C$13,MATCH(EPS!I1609,GWP!$B$2:$B$13,0))</f>
        <v>0</v>
      </c>
      <c r="L1609" s="4">
        <f t="shared" si="51"/>
        <v>0</v>
      </c>
    </row>
    <row r="1610" spans="1:12" hidden="1">
      <c r="A1610" t="s">
        <v>1579</v>
      </c>
      <c r="B1610" t="s">
        <v>3</v>
      </c>
      <c r="C1610" t="s">
        <v>1710</v>
      </c>
      <c r="D1610" t="s">
        <v>1763</v>
      </c>
      <c r="H1610" t="str">
        <f>INDEX('Vensim Variables'!$B:$B,MATCH(EPS!$B1610,'Vensim Variables'!$A:$A,0))</f>
        <v>g pollutant</v>
      </c>
      <c r="I1610" t="str">
        <f t="shared" si="50"/>
        <v>SOx</v>
      </c>
      <c r="J1610">
        <f>INDEX(NoSettings!$C:$C,MATCH(EPS!$A1610,NoSettings!$A:$A,0))</f>
        <v>9213780000</v>
      </c>
      <c r="K1610">
        <f>INDEX(GWP!$C$2:$C$13,MATCH(EPS!I1610,GWP!$B$2:$B$13,0))</f>
        <v>0</v>
      </c>
      <c r="L1610" s="4">
        <f t="shared" si="51"/>
        <v>0</v>
      </c>
    </row>
    <row r="1611" spans="1:12" hidden="1">
      <c r="A1611" t="s">
        <v>1580</v>
      </c>
      <c r="B1611" t="s">
        <v>3</v>
      </c>
      <c r="C1611" t="s">
        <v>1710</v>
      </c>
      <c r="D1611" t="s">
        <v>1764</v>
      </c>
      <c r="H1611" t="str">
        <f>INDEX('Vensim Variables'!$B:$B,MATCH(EPS!$B1611,'Vensim Variables'!$A:$A,0))</f>
        <v>g pollutant</v>
      </c>
      <c r="I1611" t="str">
        <f t="shared" si="50"/>
        <v>SOx</v>
      </c>
      <c r="J1611">
        <f>INDEX(NoSettings!$C:$C,MATCH(EPS!$A1611,NoSettings!$A:$A,0))</f>
        <v>0</v>
      </c>
      <c r="K1611">
        <f>INDEX(GWP!$C$2:$C$13,MATCH(EPS!I1611,GWP!$B$2:$B$13,0))</f>
        <v>0</v>
      </c>
      <c r="L1611" s="4">
        <f t="shared" si="51"/>
        <v>0</v>
      </c>
    </row>
    <row r="1612" spans="1:12" hidden="1">
      <c r="A1612" t="s">
        <v>1581</v>
      </c>
      <c r="B1612" t="s">
        <v>3</v>
      </c>
      <c r="C1612" t="s">
        <v>1710</v>
      </c>
      <c r="D1612" t="s">
        <v>1765</v>
      </c>
      <c r="H1612" t="str">
        <f>INDEX('Vensim Variables'!$B:$B,MATCH(EPS!$B1612,'Vensim Variables'!$A:$A,0))</f>
        <v>g pollutant</v>
      </c>
      <c r="I1612" t="str">
        <f t="shared" si="50"/>
        <v>SOx</v>
      </c>
      <c r="J1612">
        <f>INDEX(NoSettings!$C:$C,MATCH(EPS!$A1612,NoSettings!$A:$A,0))</f>
        <v>0</v>
      </c>
      <c r="K1612">
        <f>INDEX(GWP!$C$2:$C$13,MATCH(EPS!I1612,GWP!$B$2:$B$13,0))</f>
        <v>0</v>
      </c>
      <c r="L1612" s="4">
        <f t="shared" si="51"/>
        <v>0</v>
      </c>
    </row>
    <row r="1613" spans="1:12" hidden="1">
      <c r="A1613" t="s">
        <v>1582</v>
      </c>
      <c r="B1613" t="s">
        <v>3</v>
      </c>
      <c r="C1613" t="s">
        <v>1710</v>
      </c>
      <c r="D1613" t="s">
        <v>1766</v>
      </c>
      <c r="H1613" t="str">
        <f>INDEX('Vensim Variables'!$B:$B,MATCH(EPS!$B1613,'Vensim Variables'!$A:$A,0))</f>
        <v>g pollutant</v>
      </c>
      <c r="I1613" t="str">
        <f t="shared" si="50"/>
        <v>SOx</v>
      </c>
      <c r="J1613">
        <f>INDEX(NoSettings!$C:$C,MATCH(EPS!$A1613,NoSettings!$A:$A,0))</f>
        <v>0</v>
      </c>
      <c r="K1613">
        <f>INDEX(GWP!$C$2:$C$13,MATCH(EPS!I1613,GWP!$B$2:$B$13,0))</f>
        <v>0</v>
      </c>
      <c r="L1613" s="4">
        <f t="shared" si="51"/>
        <v>0</v>
      </c>
    </row>
    <row r="1614" spans="1:12" hidden="1">
      <c r="A1614" t="s">
        <v>1583</v>
      </c>
      <c r="B1614" t="s">
        <v>3</v>
      </c>
      <c r="C1614" t="s">
        <v>1710</v>
      </c>
      <c r="D1614" t="s">
        <v>1767</v>
      </c>
      <c r="H1614" t="str">
        <f>INDEX('Vensim Variables'!$B:$B,MATCH(EPS!$B1614,'Vensim Variables'!$A:$A,0))</f>
        <v>g pollutant</v>
      </c>
      <c r="I1614" t="str">
        <f t="shared" si="50"/>
        <v>SOx</v>
      </c>
      <c r="J1614">
        <f>INDEX(NoSettings!$C:$C,MATCH(EPS!$A1614,NoSettings!$A:$A,0))</f>
        <v>17982200000</v>
      </c>
      <c r="K1614">
        <f>INDEX(GWP!$C$2:$C$13,MATCH(EPS!I1614,GWP!$B$2:$B$13,0))</f>
        <v>0</v>
      </c>
      <c r="L1614" s="4">
        <f t="shared" si="51"/>
        <v>0</v>
      </c>
    </row>
    <row r="1615" spans="1:12" hidden="1">
      <c r="A1615" t="s">
        <v>7217</v>
      </c>
      <c r="B1615" t="s">
        <v>3</v>
      </c>
      <c r="C1615" t="s">
        <v>1710</v>
      </c>
      <c r="D1615" t="s">
        <v>7283</v>
      </c>
      <c r="H1615" t="str">
        <f>INDEX('Vensim Variables'!$B:$B,MATCH(EPS!$B1615,'Vensim Variables'!$A:$A,0))</f>
        <v>g pollutant</v>
      </c>
      <c r="I1615" t="str">
        <f t="shared" si="50"/>
        <v>SOx</v>
      </c>
      <c r="J1615">
        <f>INDEX(NoSettings!$C:$C,MATCH(EPS!$A1615,NoSettings!$A:$A,0))</f>
        <v>0</v>
      </c>
      <c r="K1615">
        <f>INDEX(GWP!$C$2:$C$13,MATCH(EPS!I1615,GWP!$B$2:$B$13,0))</f>
        <v>0</v>
      </c>
      <c r="L1615" s="4">
        <f t="shared" si="51"/>
        <v>0</v>
      </c>
    </row>
    <row r="1616" spans="1:12" hidden="1">
      <c r="A1616" t="s">
        <v>7218</v>
      </c>
      <c r="B1616" t="s">
        <v>3</v>
      </c>
      <c r="C1616" t="s">
        <v>1710</v>
      </c>
      <c r="D1616" t="s">
        <v>7284</v>
      </c>
      <c r="H1616" t="str">
        <f>INDEX('Vensim Variables'!$B:$B,MATCH(EPS!$B1616,'Vensim Variables'!$A:$A,0))</f>
        <v>g pollutant</v>
      </c>
      <c r="I1616" t="str">
        <f t="shared" si="50"/>
        <v>SOx</v>
      </c>
      <c r="J1616">
        <f>INDEX(NoSettings!$C:$C,MATCH(EPS!$A1616,NoSettings!$A:$A,0))</f>
        <v>0</v>
      </c>
      <c r="K1616">
        <f>INDEX(GWP!$C$2:$C$13,MATCH(EPS!I1616,GWP!$B$2:$B$13,0))</f>
        <v>0</v>
      </c>
      <c r="L1616" s="4">
        <f t="shared" si="51"/>
        <v>0</v>
      </c>
    </row>
    <row r="1617" spans="1:12" hidden="1">
      <c r="A1617" t="s">
        <v>7219</v>
      </c>
      <c r="B1617" t="s">
        <v>3</v>
      </c>
      <c r="C1617" t="s">
        <v>1710</v>
      </c>
      <c r="D1617" t="s">
        <v>7285</v>
      </c>
      <c r="H1617" t="str">
        <f>INDEX('Vensim Variables'!$B:$B,MATCH(EPS!$B1617,'Vensim Variables'!$A:$A,0))</f>
        <v>g pollutant</v>
      </c>
      <c r="I1617" t="str">
        <f t="shared" si="50"/>
        <v>SOx</v>
      </c>
      <c r="J1617">
        <f>INDEX(NoSettings!$C:$C,MATCH(EPS!$A1617,NoSettings!$A:$A,0))</f>
        <v>0</v>
      </c>
      <c r="K1617">
        <f>INDEX(GWP!$C$2:$C$13,MATCH(EPS!I1617,GWP!$B$2:$B$13,0))</f>
        <v>0</v>
      </c>
      <c r="L1617" s="4">
        <f t="shared" si="51"/>
        <v>0</v>
      </c>
    </row>
    <row r="1618" spans="1:12" hidden="1">
      <c r="A1618" t="s">
        <v>7220</v>
      </c>
      <c r="B1618" t="s">
        <v>3</v>
      </c>
      <c r="C1618" t="s">
        <v>1710</v>
      </c>
      <c r="D1618" t="s">
        <v>7286</v>
      </c>
      <c r="H1618" t="str">
        <f>INDEX('Vensim Variables'!$B:$B,MATCH(EPS!$B1618,'Vensim Variables'!$A:$A,0))</f>
        <v>g pollutant</v>
      </c>
      <c r="I1618" t="str">
        <f t="shared" si="50"/>
        <v>SOx</v>
      </c>
      <c r="J1618">
        <f>INDEX(NoSettings!$C:$C,MATCH(EPS!$A1618,NoSettings!$A:$A,0))</f>
        <v>0</v>
      </c>
      <c r="K1618">
        <f>INDEX(GWP!$C$2:$C$13,MATCH(EPS!I1618,GWP!$B$2:$B$13,0))</f>
        <v>0</v>
      </c>
      <c r="L1618" s="4">
        <f t="shared" si="51"/>
        <v>0</v>
      </c>
    </row>
    <row r="1619" spans="1:12" hidden="1">
      <c r="A1619" t="s">
        <v>7221</v>
      </c>
      <c r="B1619" t="s">
        <v>3</v>
      </c>
      <c r="C1619" t="s">
        <v>1710</v>
      </c>
      <c r="D1619" t="s">
        <v>7287</v>
      </c>
      <c r="H1619" t="str">
        <f>INDEX('Vensim Variables'!$B:$B,MATCH(EPS!$B1619,'Vensim Variables'!$A:$A,0))</f>
        <v>g pollutant</v>
      </c>
      <c r="I1619" t="str">
        <f t="shared" si="50"/>
        <v>SOx</v>
      </c>
      <c r="J1619">
        <f>INDEX(NoSettings!$C:$C,MATCH(EPS!$A1619,NoSettings!$A:$A,0))</f>
        <v>0</v>
      </c>
      <c r="K1619">
        <f>INDEX(GWP!$C$2:$C$13,MATCH(EPS!I1619,GWP!$B$2:$B$13,0))</f>
        <v>0</v>
      </c>
      <c r="L1619" s="4">
        <f t="shared" si="51"/>
        <v>0</v>
      </c>
    </row>
    <row r="1620" spans="1:12" hidden="1">
      <c r="A1620" t="s">
        <v>7222</v>
      </c>
      <c r="B1620" t="s">
        <v>3</v>
      </c>
      <c r="C1620" t="s">
        <v>1710</v>
      </c>
      <c r="D1620" t="s">
        <v>7288</v>
      </c>
      <c r="H1620" t="str">
        <f>INDEX('Vensim Variables'!$B:$B,MATCH(EPS!$B1620,'Vensim Variables'!$A:$A,0))</f>
        <v>g pollutant</v>
      </c>
      <c r="I1620" t="str">
        <f t="shared" si="50"/>
        <v>SOx</v>
      </c>
      <c r="J1620">
        <f>INDEX(NoSettings!$C:$C,MATCH(EPS!$A1620,NoSettings!$A:$A,0))</f>
        <v>0</v>
      </c>
      <c r="K1620">
        <f>INDEX(GWP!$C$2:$C$13,MATCH(EPS!I1620,GWP!$B$2:$B$13,0))</f>
        <v>0</v>
      </c>
      <c r="L1620" s="4">
        <f t="shared" si="51"/>
        <v>0</v>
      </c>
    </row>
    <row r="1621" spans="1:12" hidden="1">
      <c r="A1621" t="s">
        <v>7223</v>
      </c>
      <c r="B1621" t="s">
        <v>3</v>
      </c>
      <c r="C1621" t="s">
        <v>1710</v>
      </c>
      <c r="D1621" t="s">
        <v>7289</v>
      </c>
      <c r="H1621" t="str">
        <f>INDEX('Vensim Variables'!$B:$B,MATCH(EPS!$B1621,'Vensim Variables'!$A:$A,0))</f>
        <v>g pollutant</v>
      </c>
      <c r="I1621" t="str">
        <f t="shared" si="50"/>
        <v>SOx</v>
      </c>
      <c r="J1621">
        <f>INDEX(NoSettings!$C:$C,MATCH(EPS!$A1621,NoSettings!$A:$A,0))</f>
        <v>0</v>
      </c>
      <c r="K1621">
        <f>INDEX(GWP!$C$2:$C$13,MATCH(EPS!I1621,GWP!$B$2:$B$13,0))</f>
        <v>0</v>
      </c>
      <c r="L1621" s="4">
        <f t="shared" si="51"/>
        <v>0</v>
      </c>
    </row>
    <row r="1622" spans="1:12" hidden="1">
      <c r="A1622" t="s">
        <v>1584</v>
      </c>
      <c r="B1622" t="s">
        <v>3</v>
      </c>
      <c r="C1622" t="s">
        <v>1711</v>
      </c>
      <c r="D1622" t="s">
        <v>1752</v>
      </c>
      <c r="H1622" t="str">
        <f>INDEX('Vensim Variables'!$B:$B,MATCH(EPS!$B1622,'Vensim Variables'!$A:$A,0))</f>
        <v>g pollutant</v>
      </c>
      <c r="I1622" t="str">
        <f t="shared" si="50"/>
        <v>BC</v>
      </c>
      <c r="J1622">
        <f>INDEX(NoSettings!$C:$C,MATCH(EPS!$A1622,NoSettings!$A:$A,0))</f>
        <v>1989610000</v>
      </c>
      <c r="K1622">
        <f>INDEX(GWP!$C$2:$C$13,MATCH(EPS!I1622,GWP!$B$2:$B$13,0))</f>
        <v>0</v>
      </c>
      <c r="L1622" s="4">
        <f t="shared" si="51"/>
        <v>0</v>
      </c>
    </row>
    <row r="1623" spans="1:12" hidden="1">
      <c r="A1623" t="s">
        <v>7224</v>
      </c>
      <c r="B1623" t="s">
        <v>3</v>
      </c>
      <c r="C1623" t="s">
        <v>1711</v>
      </c>
      <c r="D1623" t="s">
        <v>7281</v>
      </c>
      <c r="H1623" t="str">
        <f>INDEX('Vensim Variables'!$B:$B,MATCH(EPS!$B1623,'Vensim Variables'!$A:$A,0))</f>
        <v>g pollutant</v>
      </c>
      <c r="I1623" t="str">
        <f t="shared" si="50"/>
        <v>BC</v>
      </c>
      <c r="J1623">
        <f>INDEX(NoSettings!$C:$C,MATCH(EPS!$A1623,NoSettings!$A:$A,0))</f>
        <v>110767000</v>
      </c>
      <c r="K1623">
        <f>INDEX(GWP!$C$2:$C$13,MATCH(EPS!I1623,GWP!$B$2:$B$13,0))</f>
        <v>0</v>
      </c>
      <c r="L1623" s="4">
        <f t="shared" si="51"/>
        <v>0</v>
      </c>
    </row>
    <row r="1624" spans="1:12" hidden="1">
      <c r="A1624" t="s">
        <v>7225</v>
      </c>
      <c r="B1624" t="s">
        <v>3</v>
      </c>
      <c r="C1624" t="s">
        <v>1711</v>
      </c>
      <c r="D1624" t="s">
        <v>7282</v>
      </c>
      <c r="H1624" t="str">
        <f>INDEX('Vensim Variables'!$B:$B,MATCH(EPS!$B1624,'Vensim Variables'!$A:$A,0))</f>
        <v>g pollutant</v>
      </c>
      <c r="I1624" t="str">
        <f t="shared" si="50"/>
        <v>BC</v>
      </c>
      <c r="J1624">
        <f>INDEX(NoSettings!$C:$C,MATCH(EPS!$A1624,NoSettings!$A:$A,0))</f>
        <v>1495500000</v>
      </c>
      <c r="K1624">
        <f>INDEX(GWP!$C$2:$C$13,MATCH(EPS!I1624,GWP!$B$2:$B$13,0))</f>
        <v>0</v>
      </c>
      <c r="L1624" s="4">
        <f t="shared" si="51"/>
        <v>0</v>
      </c>
    </row>
    <row r="1625" spans="1:12" hidden="1">
      <c r="A1625" t="s">
        <v>1586</v>
      </c>
      <c r="B1625" t="s">
        <v>3</v>
      </c>
      <c r="C1625" t="s">
        <v>1711</v>
      </c>
      <c r="D1625" t="s">
        <v>1754</v>
      </c>
      <c r="H1625" t="str">
        <f>INDEX('Vensim Variables'!$B:$B,MATCH(EPS!$B1625,'Vensim Variables'!$A:$A,0))</f>
        <v>g pollutant</v>
      </c>
      <c r="I1625" t="str">
        <f t="shared" si="50"/>
        <v>BC</v>
      </c>
      <c r="J1625">
        <f>INDEX(NoSettings!$C:$C,MATCH(EPS!$A1625,NoSettings!$A:$A,0))</f>
        <v>0</v>
      </c>
      <c r="K1625">
        <f>INDEX(GWP!$C$2:$C$13,MATCH(EPS!I1625,GWP!$B$2:$B$13,0))</f>
        <v>0</v>
      </c>
      <c r="L1625" s="4">
        <f t="shared" si="51"/>
        <v>0</v>
      </c>
    </row>
    <row r="1626" spans="1:12" hidden="1">
      <c r="A1626" t="s">
        <v>1587</v>
      </c>
      <c r="B1626" t="s">
        <v>3</v>
      </c>
      <c r="C1626" t="s">
        <v>1711</v>
      </c>
      <c r="D1626" t="s">
        <v>1755</v>
      </c>
      <c r="H1626" t="str">
        <f>INDEX('Vensim Variables'!$B:$B,MATCH(EPS!$B1626,'Vensim Variables'!$A:$A,0))</f>
        <v>g pollutant</v>
      </c>
      <c r="I1626" t="str">
        <f t="shared" si="50"/>
        <v>BC</v>
      </c>
      <c r="J1626">
        <f>INDEX(NoSettings!$C:$C,MATCH(EPS!$A1626,NoSettings!$A:$A,0))</f>
        <v>0</v>
      </c>
      <c r="K1626">
        <f>INDEX(GWP!$C$2:$C$13,MATCH(EPS!I1626,GWP!$B$2:$B$13,0))</f>
        <v>0</v>
      </c>
      <c r="L1626" s="4">
        <f t="shared" si="51"/>
        <v>0</v>
      </c>
    </row>
    <row r="1627" spans="1:12" hidden="1">
      <c r="A1627" t="s">
        <v>1588</v>
      </c>
      <c r="B1627" t="s">
        <v>3</v>
      </c>
      <c r="C1627" t="s">
        <v>1711</v>
      </c>
      <c r="D1627" t="s">
        <v>1756</v>
      </c>
      <c r="H1627" t="str">
        <f>INDEX('Vensim Variables'!$B:$B,MATCH(EPS!$B1627,'Vensim Variables'!$A:$A,0))</f>
        <v>g pollutant</v>
      </c>
      <c r="I1627" t="str">
        <f t="shared" si="50"/>
        <v>BC</v>
      </c>
      <c r="J1627">
        <f>INDEX(NoSettings!$C:$C,MATCH(EPS!$A1627,NoSettings!$A:$A,0))</f>
        <v>0</v>
      </c>
      <c r="K1627">
        <f>INDEX(GWP!$C$2:$C$13,MATCH(EPS!I1627,GWP!$B$2:$B$13,0))</f>
        <v>0</v>
      </c>
      <c r="L1627" s="4">
        <f t="shared" si="51"/>
        <v>0</v>
      </c>
    </row>
    <row r="1628" spans="1:12" hidden="1">
      <c r="A1628" t="s">
        <v>1589</v>
      </c>
      <c r="B1628" t="s">
        <v>3</v>
      </c>
      <c r="C1628" t="s">
        <v>1711</v>
      </c>
      <c r="D1628" t="s">
        <v>1757</v>
      </c>
      <c r="H1628" t="str">
        <f>INDEX('Vensim Variables'!$B:$B,MATCH(EPS!$B1628,'Vensim Variables'!$A:$A,0))</f>
        <v>g pollutant</v>
      </c>
      <c r="I1628" t="str">
        <f t="shared" si="50"/>
        <v>BC</v>
      </c>
      <c r="J1628">
        <f>INDEX(NoSettings!$C:$C,MATCH(EPS!$A1628,NoSettings!$A:$A,0))</f>
        <v>0</v>
      </c>
      <c r="K1628">
        <f>INDEX(GWP!$C$2:$C$13,MATCH(EPS!I1628,GWP!$B$2:$B$13,0))</f>
        <v>0</v>
      </c>
      <c r="L1628" s="4">
        <f t="shared" si="51"/>
        <v>0</v>
      </c>
    </row>
    <row r="1629" spans="1:12" hidden="1">
      <c r="A1629" t="s">
        <v>1590</v>
      </c>
      <c r="B1629" t="s">
        <v>3</v>
      </c>
      <c r="C1629" t="s">
        <v>1711</v>
      </c>
      <c r="D1629" t="s">
        <v>1758</v>
      </c>
      <c r="H1629" t="str">
        <f>INDEX('Vensim Variables'!$B:$B,MATCH(EPS!$B1629,'Vensim Variables'!$A:$A,0))</f>
        <v>g pollutant</v>
      </c>
      <c r="I1629" t="str">
        <f t="shared" si="50"/>
        <v>BC</v>
      </c>
      <c r="J1629">
        <f>INDEX(NoSettings!$C:$C,MATCH(EPS!$A1629,NoSettings!$A:$A,0))</f>
        <v>0</v>
      </c>
      <c r="K1629">
        <f>INDEX(GWP!$C$2:$C$13,MATCH(EPS!I1629,GWP!$B$2:$B$13,0))</f>
        <v>0</v>
      </c>
      <c r="L1629" s="4">
        <f t="shared" si="51"/>
        <v>0</v>
      </c>
    </row>
    <row r="1630" spans="1:12" hidden="1">
      <c r="A1630" t="s">
        <v>1591</v>
      </c>
      <c r="B1630" t="s">
        <v>3</v>
      </c>
      <c r="C1630" t="s">
        <v>1711</v>
      </c>
      <c r="D1630" t="s">
        <v>1759</v>
      </c>
      <c r="H1630" t="str">
        <f>INDEX('Vensim Variables'!$B:$B,MATCH(EPS!$B1630,'Vensim Variables'!$A:$A,0))</f>
        <v>g pollutant</v>
      </c>
      <c r="I1630" t="str">
        <f t="shared" si="50"/>
        <v>BC</v>
      </c>
      <c r="J1630">
        <f>INDEX(NoSettings!$C:$C,MATCH(EPS!$A1630,NoSettings!$A:$A,0))</f>
        <v>50202800</v>
      </c>
      <c r="K1630">
        <f>INDEX(GWP!$C$2:$C$13,MATCH(EPS!I1630,GWP!$B$2:$B$13,0))</f>
        <v>0</v>
      </c>
      <c r="L1630" s="4">
        <f t="shared" si="51"/>
        <v>0</v>
      </c>
    </row>
    <row r="1631" spans="1:12" hidden="1">
      <c r="A1631" t="s">
        <v>1592</v>
      </c>
      <c r="B1631" t="s">
        <v>3</v>
      </c>
      <c r="C1631" t="s">
        <v>1711</v>
      </c>
      <c r="D1631" t="s">
        <v>1760</v>
      </c>
      <c r="H1631" t="str">
        <f>INDEX('Vensim Variables'!$B:$B,MATCH(EPS!$B1631,'Vensim Variables'!$A:$A,0))</f>
        <v>g pollutant</v>
      </c>
      <c r="I1631" t="str">
        <f t="shared" si="50"/>
        <v>BC</v>
      </c>
      <c r="J1631">
        <f>INDEX(NoSettings!$C:$C,MATCH(EPS!$A1631,NoSettings!$A:$A,0))</f>
        <v>0</v>
      </c>
      <c r="K1631">
        <f>INDEX(GWP!$C$2:$C$13,MATCH(EPS!I1631,GWP!$B$2:$B$13,0))</f>
        <v>0</v>
      </c>
      <c r="L1631" s="4">
        <f t="shared" si="51"/>
        <v>0</v>
      </c>
    </row>
    <row r="1632" spans="1:12" hidden="1">
      <c r="A1632" t="s">
        <v>1593</v>
      </c>
      <c r="B1632" t="s">
        <v>3</v>
      </c>
      <c r="C1632" t="s">
        <v>1711</v>
      </c>
      <c r="D1632" t="s">
        <v>1761</v>
      </c>
      <c r="H1632" t="str">
        <f>INDEX('Vensim Variables'!$B:$B,MATCH(EPS!$B1632,'Vensim Variables'!$A:$A,0))</f>
        <v>g pollutant</v>
      </c>
      <c r="I1632" t="str">
        <f t="shared" si="50"/>
        <v>BC</v>
      </c>
      <c r="J1632">
        <f>INDEX(NoSettings!$C:$C,MATCH(EPS!$A1632,NoSettings!$A:$A,0))</f>
        <v>552551000</v>
      </c>
      <c r="K1632">
        <f>INDEX(GWP!$C$2:$C$13,MATCH(EPS!I1632,GWP!$B$2:$B$13,0))</f>
        <v>0</v>
      </c>
      <c r="L1632" s="4">
        <f t="shared" si="51"/>
        <v>0</v>
      </c>
    </row>
    <row r="1633" spans="1:12" hidden="1">
      <c r="A1633" t="s">
        <v>1594</v>
      </c>
      <c r="B1633" t="s">
        <v>3</v>
      </c>
      <c r="C1633" t="s">
        <v>1711</v>
      </c>
      <c r="D1633" t="s">
        <v>1762</v>
      </c>
      <c r="H1633" t="str">
        <f>INDEX('Vensim Variables'!$B:$B,MATCH(EPS!$B1633,'Vensim Variables'!$A:$A,0))</f>
        <v>g pollutant</v>
      </c>
      <c r="I1633" t="str">
        <f t="shared" si="50"/>
        <v>BC</v>
      </c>
      <c r="J1633">
        <f>INDEX(NoSettings!$C:$C,MATCH(EPS!$A1633,NoSettings!$A:$A,0))</f>
        <v>200306000</v>
      </c>
      <c r="K1633">
        <f>INDEX(GWP!$C$2:$C$13,MATCH(EPS!I1633,GWP!$B$2:$B$13,0))</f>
        <v>0</v>
      </c>
      <c r="L1633" s="4">
        <f t="shared" si="51"/>
        <v>0</v>
      </c>
    </row>
    <row r="1634" spans="1:12" hidden="1">
      <c r="A1634" t="s">
        <v>1595</v>
      </c>
      <c r="B1634" t="s">
        <v>3</v>
      </c>
      <c r="C1634" t="s">
        <v>1711</v>
      </c>
      <c r="D1634" t="s">
        <v>1763</v>
      </c>
      <c r="H1634" t="str">
        <f>INDEX('Vensim Variables'!$B:$B,MATCH(EPS!$B1634,'Vensim Variables'!$A:$A,0))</f>
        <v>g pollutant</v>
      </c>
      <c r="I1634" t="str">
        <f t="shared" si="50"/>
        <v>BC</v>
      </c>
      <c r="J1634">
        <f>INDEX(NoSettings!$C:$C,MATCH(EPS!$A1634,NoSettings!$A:$A,0))</f>
        <v>22596300</v>
      </c>
      <c r="K1634">
        <f>INDEX(GWP!$C$2:$C$13,MATCH(EPS!I1634,GWP!$B$2:$B$13,0))</f>
        <v>0</v>
      </c>
      <c r="L1634" s="4">
        <f t="shared" si="51"/>
        <v>0</v>
      </c>
    </row>
    <row r="1635" spans="1:12" hidden="1">
      <c r="A1635" t="s">
        <v>1596</v>
      </c>
      <c r="B1635" t="s">
        <v>3</v>
      </c>
      <c r="C1635" t="s">
        <v>1711</v>
      </c>
      <c r="D1635" t="s">
        <v>1764</v>
      </c>
      <c r="H1635" t="str">
        <f>INDEX('Vensim Variables'!$B:$B,MATCH(EPS!$B1635,'Vensim Variables'!$A:$A,0))</f>
        <v>g pollutant</v>
      </c>
      <c r="I1635" t="str">
        <f t="shared" si="50"/>
        <v>BC</v>
      </c>
      <c r="J1635">
        <f>INDEX(NoSettings!$C:$C,MATCH(EPS!$A1635,NoSettings!$A:$A,0))</f>
        <v>0</v>
      </c>
      <c r="K1635">
        <f>INDEX(GWP!$C$2:$C$13,MATCH(EPS!I1635,GWP!$B$2:$B$13,0))</f>
        <v>0</v>
      </c>
      <c r="L1635" s="4">
        <f t="shared" si="51"/>
        <v>0</v>
      </c>
    </row>
    <row r="1636" spans="1:12" hidden="1">
      <c r="A1636" t="s">
        <v>1597</v>
      </c>
      <c r="B1636" t="s">
        <v>3</v>
      </c>
      <c r="C1636" t="s">
        <v>1711</v>
      </c>
      <c r="D1636" t="s">
        <v>1765</v>
      </c>
      <c r="H1636" t="str">
        <f>INDEX('Vensim Variables'!$B:$B,MATCH(EPS!$B1636,'Vensim Variables'!$A:$A,0))</f>
        <v>g pollutant</v>
      </c>
      <c r="I1636" t="str">
        <f t="shared" si="50"/>
        <v>BC</v>
      </c>
      <c r="J1636">
        <f>INDEX(NoSettings!$C:$C,MATCH(EPS!$A1636,NoSettings!$A:$A,0))</f>
        <v>0</v>
      </c>
      <c r="K1636">
        <f>INDEX(GWP!$C$2:$C$13,MATCH(EPS!I1636,GWP!$B$2:$B$13,0))</f>
        <v>0</v>
      </c>
      <c r="L1636" s="4">
        <f t="shared" si="51"/>
        <v>0</v>
      </c>
    </row>
    <row r="1637" spans="1:12" hidden="1">
      <c r="A1637" t="s">
        <v>1598</v>
      </c>
      <c r="B1637" t="s">
        <v>3</v>
      </c>
      <c r="C1637" t="s">
        <v>1711</v>
      </c>
      <c r="D1637" t="s">
        <v>1766</v>
      </c>
      <c r="H1637" t="str">
        <f>INDEX('Vensim Variables'!$B:$B,MATCH(EPS!$B1637,'Vensim Variables'!$A:$A,0))</f>
        <v>g pollutant</v>
      </c>
      <c r="I1637" t="str">
        <f t="shared" si="50"/>
        <v>BC</v>
      </c>
      <c r="J1637">
        <f>INDEX(NoSettings!$C:$C,MATCH(EPS!$A1637,NoSettings!$A:$A,0))</f>
        <v>0</v>
      </c>
      <c r="K1637">
        <f>INDEX(GWP!$C$2:$C$13,MATCH(EPS!I1637,GWP!$B$2:$B$13,0))</f>
        <v>0</v>
      </c>
      <c r="L1637" s="4">
        <f t="shared" si="51"/>
        <v>0</v>
      </c>
    </row>
    <row r="1638" spans="1:12" hidden="1">
      <c r="A1638" t="s">
        <v>1599</v>
      </c>
      <c r="B1638" t="s">
        <v>3</v>
      </c>
      <c r="C1638" t="s">
        <v>1711</v>
      </c>
      <c r="D1638" t="s">
        <v>1767</v>
      </c>
      <c r="H1638" t="str">
        <f>INDEX('Vensim Variables'!$B:$B,MATCH(EPS!$B1638,'Vensim Variables'!$A:$A,0))</f>
        <v>g pollutant</v>
      </c>
      <c r="I1638" t="str">
        <f t="shared" si="50"/>
        <v>BC</v>
      </c>
      <c r="J1638">
        <f>INDEX(NoSettings!$C:$C,MATCH(EPS!$A1638,NoSettings!$A:$A,0))</f>
        <v>151679000</v>
      </c>
      <c r="K1638">
        <f>INDEX(GWP!$C$2:$C$13,MATCH(EPS!I1638,GWP!$B$2:$B$13,0))</f>
        <v>0</v>
      </c>
      <c r="L1638" s="4">
        <f t="shared" si="51"/>
        <v>0</v>
      </c>
    </row>
    <row r="1639" spans="1:12" hidden="1">
      <c r="A1639" t="s">
        <v>7226</v>
      </c>
      <c r="B1639" t="s">
        <v>3</v>
      </c>
      <c r="C1639" t="s">
        <v>1711</v>
      </c>
      <c r="D1639" t="s">
        <v>7283</v>
      </c>
      <c r="H1639" t="str">
        <f>INDEX('Vensim Variables'!$B:$B,MATCH(EPS!$B1639,'Vensim Variables'!$A:$A,0))</f>
        <v>g pollutant</v>
      </c>
      <c r="I1639" t="str">
        <f t="shared" si="50"/>
        <v>BC</v>
      </c>
      <c r="J1639">
        <f>INDEX(NoSettings!$C:$C,MATCH(EPS!$A1639,NoSettings!$A:$A,0))</f>
        <v>0</v>
      </c>
      <c r="K1639">
        <f>INDEX(GWP!$C$2:$C$13,MATCH(EPS!I1639,GWP!$B$2:$B$13,0))</f>
        <v>0</v>
      </c>
      <c r="L1639" s="4">
        <f t="shared" si="51"/>
        <v>0</v>
      </c>
    </row>
    <row r="1640" spans="1:12" hidden="1">
      <c r="A1640" t="s">
        <v>7227</v>
      </c>
      <c r="B1640" t="s">
        <v>3</v>
      </c>
      <c r="C1640" t="s">
        <v>1711</v>
      </c>
      <c r="D1640" t="s">
        <v>7284</v>
      </c>
      <c r="H1640" t="str">
        <f>INDEX('Vensim Variables'!$B:$B,MATCH(EPS!$B1640,'Vensim Variables'!$A:$A,0))</f>
        <v>g pollutant</v>
      </c>
      <c r="I1640" t="str">
        <f t="shared" si="50"/>
        <v>BC</v>
      </c>
      <c r="J1640">
        <f>INDEX(NoSettings!$C:$C,MATCH(EPS!$A1640,NoSettings!$A:$A,0))</f>
        <v>0</v>
      </c>
      <c r="K1640">
        <f>INDEX(GWP!$C$2:$C$13,MATCH(EPS!I1640,GWP!$B$2:$B$13,0))</f>
        <v>0</v>
      </c>
      <c r="L1640" s="4">
        <f t="shared" si="51"/>
        <v>0</v>
      </c>
    </row>
    <row r="1641" spans="1:12" hidden="1">
      <c r="A1641" t="s">
        <v>7228</v>
      </c>
      <c r="B1641" t="s">
        <v>3</v>
      </c>
      <c r="C1641" t="s">
        <v>1711</v>
      </c>
      <c r="D1641" t="s">
        <v>7285</v>
      </c>
      <c r="H1641" t="str">
        <f>INDEX('Vensim Variables'!$B:$B,MATCH(EPS!$B1641,'Vensim Variables'!$A:$A,0))</f>
        <v>g pollutant</v>
      </c>
      <c r="I1641" t="str">
        <f t="shared" si="50"/>
        <v>BC</v>
      </c>
      <c r="J1641">
        <f>INDEX(NoSettings!$C:$C,MATCH(EPS!$A1641,NoSettings!$A:$A,0))</f>
        <v>0</v>
      </c>
      <c r="K1641">
        <f>INDEX(GWP!$C$2:$C$13,MATCH(EPS!I1641,GWP!$B$2:$B$13,0))</f>
        <v>0</v>
      </c>
      <c r="L1641" s="4">
        <f t="shared" si="51"/>
        <v>0</v>
      </c>
    </row>
    <row r="1642" spans="1:12" hidden="1">
      <c r="A1642" t="s">
        <v>7229</v>
      </c>
      <c r="B1642" t="s">
        <v>3</v>
      </c>
      <c r="C1642" t="s">
        <v>1711</v>
      </c>
      <c r="D1642" t="s">
        <v>7286</v>
      </c>
      <c r="H1642" t="str">
        <f>INDEX('Vensim Variables'!$B:$B,MATCH(EPS!$B1642,'Vensim Variables'!$A:$A,0))</f>
        <v>g pollutant</v>
      </c>
      <c r="I1642" t="str">
        <f t="shared" si="50"/>
        <v>BC</v>
      </c>
      <c r="J1642">
        <f>INDEX(NoSettings!$C:$C,MATCH(EPS!$A1642,NoSettings!$A:$A,0))</f>
        <v>0</v>
      </c>
      <c r="K1642">
        <f>INDEX(GWP!$C$2:$C$13,MATCH(EPS!I1642,GWP!$B$2:$B$13,0))</f>
        <v>0</v>
      </c>
      <c r="L1642" s="4">
        <f t="shared" si="51"/>
        <v>0</v>
      </c>
    </row>
    <row r="1643" spans="1:12" hidden="1">
      <c r="A1643" t="s">
        <v>7230</v>
      </c>
      <c r="B1643" t="s">
        <v>3</v>
      </c>
      <c r="C1643" t="s">
        <v>1711</v>
      </c>
      <c r="D1643" t="s">
        <v>7287</v>
      </c>
      <c r="H1643" t="str">
        <f>INDEX('Vensim Variables'!$B:$B,MATCH(EPS!$B1643,'Vensim Variables'!$A:$A,0))</f>
        <v>g pollutant</v>
      </c>
      <c r="I1643" t="str">
        <f t="shared" si="50"/>
        <v>BC</v>
      </c>
      <c r="J1643">
        <f>INDEX(NoSettings!$C:$C,MATCH(EPS!$A1643,NoSettings!$A:$A,0))</f>
        <v>0</v>
      </c>
      <c r="K1643">
        <f>INDEX(GWP!$C$2:$C$13,MATCH(EPS!I1643,GWP!$B$2:$B$13,0))</f>
        <v>0</v>
      </c>
      <c r="L1643" s="4">
        <f t="shared" si="51"/>
        <v>0</v>
      </c>
    </row>
    <row r="1644" spans="1:12" hidden="1">
      <c r="A1644" t="s">
        <v>7231</v>
      </c>
      <c r="B1644" t="s">
        <v>3</v>
      </c>
      <c r="C1644" t="s">
        <v>1711</v>
      </c>
      <c r="D1644" t="s">
        <v>7288</v>
      </c>
      <c r="H1644" t="str">
        <f>INDEX('Vensim Variables'!$B:$B,MATCH(EPS!$B1644,'Vensim Variables'!$A:$A,0))</f>
        <v>g pollutant</v>
      </c>
      <c r="I1644" t="str">
        <f t="shared" si="50"/>
        <v>BC</v>
      </c>
      <c r="J1644">
        <f>INDEX(NoSettings!$C:$C,MATCH(EPS!$A1644,NoSettings!$A:$A,0))</f>
        <v>0</v>
      </c>
      <c r="K1644">
        <f>INDEX(GWP!$C$2:$C$13,MATCH(EPS!I1644,GWP!$B$2:$B$13,0))</f>
        <v>0</v>
      </c>
      <c r="L1644" s="4">
        <f t="shared" si="51"/>
        <v>0</v>
      </c>
    </row>
    <row r="1645" spans="1:12" hidden="1">
      <c r="A1645" t="s">
        <v>7232</v>
      </c>
      <c r="B1645" t="s">
        <v>3</v>
      </c>
      <c r="C1645" t="s">
        <v>1711</v>
      </c>
      <c r="D1645" t="s">
        <v>7289</v>
      </c>
      <c r="H1645" t="str">
        <f>INDEX('Vensim Variables'!$B:$B,MATCH(EPS!$B1645,'Vensim Variables'!$A:$A,0))</f>
        <v>g pollutant</v>
      </c>
      <c r="I1645" t="str">
        <f t="shared" si="50"/>
        <v>BC</v>
      </c>
      <c r="J1645">
        <f>INDEX(NoSettings!$C:$C,MATCH(EPS!$A1645,NoSettings!$A:$A,0))</f>
        <v>0</v>
      </c>
      <c r="K1645">
        <f>INDEX(GWP!$C$2:$C$13,MATCH(EPS!I1645,GWP!$B$2:$B$13,0))</f>
        <v>0</v>
      </c>
      <c r="L1645" s="4">
        <f t="shared" si="51"/>
        <v>0</v>
      </c>
    </row>
    <row r="1646" spans="1:12" hidden="1">
      <c r="A1646" t="s">
        <v>1600</v>
      </c>
      <c r="B1646" t="s">
        <v>3</v>
      </c>
      <c r="C1646" t="s">
        <v>1712</v>
      </c>
      <c r="D1646" t="s">
        <v>1752</v>
      </c>
      <c r="H1646" t="str">
        <f>INDEX('Vensim Variables'!$B:$B,MATCH(EPS!$B1646,'Vensim Variables'!$A:$A,0))</f>
        <v>g pollutant</v>
      </c>
      <c r="I1646" t="str">
        <f t="shared" si="50"/>
        <v>OC</v>
      </c>
      <c r="J1646">
        <f>INDEX(NoSettings!$C:$C,MATCH(EPS!$A1646,NoSettings!$A:$A,0))</f>
        <v>2872840000</v>
      </c>
      <c r="K1646">
        <f>INDEX(GWP!$C$2:$C$13,MATCH(EPS!I1646,GWP!$B$2:$B$13,0))</f>
        <v>0</v>
      </c>
      <c r="L1646" s="4">
        <f t="shared" si="51"/>
        <v>0</v>
      </c>
    </row>
    <row r="1647" spans="1:12" hidden="1">
      <c r="A1647" t="s">
        <v>7233</v>
      </c>
      <c r="B1647" t="s">
        <v>3</v>
      </c>
      <c r="C1647" t="s">
        <v>1712</v>
      </c>
      <c r="D1647" t="s">
        <v>7281</v>
      </c>
      <c r="H1647" t="str">
        <f>INDEX('Vensim Variables'!$B:$B,MATCH(EPS!$B1647,'Vensim Variables'!$A:$A,0))</f>
        <v>g pollutant</v>
      </c>
      <c r="I1647" t="str">
        <f t="shared" si="50"/>
        <v>OC</v>
      </c>
      <c r="J1647">
        <f>INDEX(NoSettings!$C:$C,MATCH(EPS!$A1647,NoSettings!$A:$A,0))</f>
        <v>746025000</v>
      </c>
      <c r="K1647">
        <f>INDEX(GWP!$C$2:$C$13,MATCH(EPS!I1647,GWP!$B$2:$B$13,0))</f>
        <v>0</v>
      </c>
      <c r="L1647" s="4">
        <f t="shared" si="51"/>
        <v>0</v>
      </c>
    </row>
    <row r="1648" spans="1:12" hidden="1">
      <c r="A1648" t="s">
        <v>7234</v>
      </c>
      <c r="B1648" t="s">
        <v>3</v>
      </c>
      <c r="C1648" t="s">
        <v>1712</v>
      </c>
      <c r="D1648" t="s">
        <v>7282</v>
      </c>
      <c r="H1648" t="str">
        <f>INDEX('Vensim Variables'!$B:$B,MATCH(EPS!$B1648,'Vensim Variables'!$A:$A,0))</f>
        <v>g pollutant</v>
      </c>
      <c r="I1648" t="str">
        <f t="shared" si="50"/>
        <v>OC</v>
      </c>
      <c r="J1648">
        <f>INDEX(NoSettings!$C:$C,MATCH(EPS!$A1648,NoSettings!$A:$A,0))</f>
        <v>10072300000</v>
      </c>
      <c r="K1648">
        <f>INDEX(GWP!$C$2:$C$13,MATCH(EPS!I1648,GWP!$B$2:$B$13,0))</f>
        <v>0</v>
      </c>
      <c r="L1648" s="4">
        <f t="shared" si="51"/>
        <v>0</v>
      </c>
    </row>
    <row r="1649" spans="1:12" hidden="1">
      <c r="A1649" t="s">
        <v>1602</v>
      </c>
      <c r="B1649" t="s">
        <v>3</v>
      </c>
      <c r="C1649" t="s">
        <v>1712</v>
      </c>
      <c r="D1649" t="s">
        <v>1754</v>
      </c>
      <c r="H1649" t="str">
        <f>INDEX('Vensim Variables'!$B:$B,MATCH(EPS!$B1649,'Vensim Variables'!$A:$A,0))</f>
        <v>g pollutant</v>
      </c>
      <c r="I1649" t="str">
        <f t="shared" si="50"/>
        <v>OC</v>
      </c>
      <c r="J1649">
        <f>INDEX(NoSettings!$C:$C,MATCH(EPS!$A1649,NoSettings!$A:$A,0))</f>
        <v>0</v>
      </c>
      <c r="K1649">
        <f>INDEX(GWP!$C$2:$C$13,MATCH(EPS!I1649,GWP!$B$2:$B$13,0))</f>
        <v>0</v>
      </c>
      <c r="L1649" s="4">
        <f t="shared" si="51"/>
        <v>0</v>
      </c>
    </row>
    <row r="1650" spans="1:12" hidden="1">
      <c r="A1650" t="s">
        <v>1603</v>
      </c>
      <c r="B1650" t="s">
        <v>3</v>
      </c>
      <c r="C1650" t="s">
        <v>1712</v>
      </c>
      <c r="D1650" t="s">
        <v>1755</v>
      </c>
      <c r="H1650" t="str">
        <f>INDEX('Vensim Variables'!$B:$B,MATCH(EPS!$B1650,'Vensim Variables'!$A:$A,0))</f>
        <v>g pollutant</v>
      </c>
      <c r="I1650" t="str">
        <f t="shared" si="50"/>
        <v>OC</v>
      </c>
      <c r="J1650">
        <f>INDEX(NoSettings!$C:$C,MATCH(EPS!$A1650,NoSettings!$A:$A,0))</f>
        <v>0</v>
      </c>
      <c r="K1650">
        <f>INDEX(GWP!$C$2:$C$13,MATCH(EPS!I1650,GWP!$B$2:$B$13,0))</f>
        <v>0</v>
      </c>
      <c r="L1650" s="4">
        <f t="shared" si="51"/>
        <v>0</v>
      </c>
    </row>
    <row r="1651" spans="1:12" hidden="1">
      <c r="A1651" t="s">
        <v>1604</v>
      </c>
      <c r="B1651" t="s">
        <v>3</v>
      </c>
      <c r="C1651" t="s">
        <v>1712</v>
      </c>
      <c r="D1651" t="s">
        <v>1756</v>
      </c>
      <c r="H1651" t="str">
        <f>INDEX('Vensim Variables'!$B:$B,MATCH(EPS!$B1651,'Vensim Variables'!$A:$A,0))</f>
        <v>g pollutant</v>
      </c>
      <c r="I1651" t="str">
        <f t="shared" si="50"/>
        <v>OC</v>
      </c>
      <c r="J1651">
        <f>INDEX(NoSettings!$C:$C,MATCH(EPS!$A1651,NoSettings!$A:$A,0))</f>
        <v>0</v>
      </c>
      <c r="K1651">
        <f>INDEX(GWP!$C$2:$C$13,MATCH(EPS!I1651,GWP!$B$2:$B$13,0))</f>
        <v>0</v>
      </c>
      <c r="L1651" s="4">
        <f t="shared" si="51"/>
        <v>0</v>
      </c>
    </row>
    <row r="1652" spans="1:12" hidden="1">
      <c r="A1652" t="s">
        <v>1605</v>
      </c>
      <c r="B1652" t="s">
        <v>3</v>
      </c>
      <c r="C1652" t="s">
        <v>1712</v>
      </c>
      <c r="D1652" t="s">
        <v>1757</v>
      </c>
      <c r="H1652" t="str">
        <f>INDEX('Vensim Variables'!$B:$B,MATCH(EPS!$B1652,'Vensim Variables'!$A:$A,0))</f>
        <v>g pollutant</v>
      </c>
      <c r="I1652" t="str">
        <f t="shared" si="50"/>
        <v>OC</v>
      </c>
      <c r="J1652">
        <f>INDEX(NoSettings!$C:$C,MATCH(EPS!$A1652,NoSettings!$A:$A,0))</f>
        <v>0</v>
      </c>
      <c r="K1652">
        <f>INDEX(GWP!$C$2:$C$13,MATCH(EPS!I1652,GWP!$B$2:$B$13,0))</f>
        <v>0</v>
      </c>
      <c r="L1652" s="4">
        <f t="shared" si="51"/>
        <v>0</v>
      </c>
    </row>
    <row r="1653" spans="1:12" hidden="1">
      <c r="A1653" t="s">
        <v>1606</v>
      </c>
      <c r="B1653" t="s">
        <v>3</v>
      </c>
      <c r="C1653" t="s">
        <v>1712</v>
      </c>
      <c r="D1653" t="s">
        <v>1758</v>
      </c>
      <c r="H1653" t="str">
        <f>INDEX('Vensim Variables'!$B:$B,MATCH(EPS!$B1653,'Vensim Variables'!$A:$A,0))</f>
        <v>g pollutant</v>
      </c>
      <c r="I1653" t="str">
        <f t="shared" si="50"/>
        <v>OC</v>
      </c>
      <c r="J1653">
        <f>INDEX(NoSettings!$C:$C,MATCH(EPS!$A1653,NoSettings!$A:$A,0))</f>
        <v>0</v>
      </c>
      <c r="K1653">
        <f>INDEX(GWP!$C$2:$C$13,MATCH(EPS!I1653,GWP!$B$2:$B$13,0))</f>
        <v>0</v>
      </c>
      <c r="L1653" s="4">
        <f t="shared" si="51"/>
        <v>0</v>
      </c>
    </row>
    <row r="1654" spans="1:12" hidden="1">
      <c r="A1654" t="s">
        <v>1607</v>
      </c>
      <c r="B1654" t="s">
        <v>3</v>
      </c>
      <c r="C1654" t="s">
        <v>1712</v>
      </c>
      <c r="D1654" t="s">
        <v>1759</v>
      </c>
      <c r="H1654" t="str">
        <f>INDEX('Vensim Variables'!$B:$B,MATCH(EPS!$B1654,'Vensim Variables'!$A:$A,0))</f>
        <v>g pollutant</v>
      </c>
      <c r="I1654" t="str">
        <f t="shared" si="50"/>
        <v>OC</v>
      </c>
      <c r="J1654">
        <f>INDEX(NoSettings!$C:$C,MATCH(EPS!$A1654,NoSettings!$A:$A,0))</f>
        <v>436514000</v>
      </c>
      <c r="K1654">
        <f>INDEX(GWP!$C$2:$C$13,MATCH(EPS!I1654,GWP!$B$2:$B$13,0))</f>
        <v>0</v>
      </c>
      <c r="L1654" s="4">
        <f t="shared" si="51"/>
        <v>0</v>
      </c>
    </row>
    <row r="1655" spans="1:12" hidden="1">
      <c r="A1655" t="s">
        <v>1608</v>
      </c>
      <c r="B1655" t="s">
        <v>3</v>
      </c>
      <c r="C1655" t="s">
        <v>1712</v>
      </c>
      <c r="D1655" t="s">
        <v>1760</v>
      </c>
      <c r="H1655" t="str">
        <f>INDEX('Vensim Variables'!$B:$B,MATCH(EPS!$B1655,'Vensim Variables'!$A:$A,0))</f>
        <v>g pollutant</v>
      </c>
      <c r="I1655" t="str">
        <f t="shared" si="50"/>
        <v>OC</v>
      </c>
      <c r="J1655">
        <f>INDEX(NoSettings!$C:$C,MATCH(EPS!$A1655,NoSettings!$A:$A,0))</f>
        <v>0</v>
      </c>
      <c r="K1655">
        <f>INDEX(GWP!$C$2:$C$13,MATCH(EPS!I1655,GWP!$B$2:$B$13,0))</f>
        <v>0</v>
      </c>
      <c r="L1655" s="4">
        <f t="shared" si="51"/>
        <v>0</v>
      </c>
    </row>
    <row r="1656" spans="1:12" hidden="1">
      <c r="A1656" t="s">
        <v>1609</v>
      </c>
      <c r="B1656" t="s">
        <v>3</v>
      </c>
      <c r="C1656" t="s">
        <v>1712</v>
      </c>
      <c r="D1656" t="s">
        <v>1761</v>
      </c>
      <c r="H1656" t="str">
        <f>INDEX('Vensim Variables'!$B:$B,MATCH(EPS!$B1656,'Vensim Variables'!$A:$A,0))</f>
        <v>g pollutant</v>
      </c>
      <c r="I1656" t="str">
        <f t="shared" si="50"/>
        <v>OC</v>
      </c>
      <c r="J1656">
        <f>INDEX(NoSettings!$C:$C,MATCH(EPS!$A1656,NoSettings!$A:$A,0))</f>
        <v>159279000</v>
      </c>
      <c r="K1656">
        <f>INDEX(GWP!$C$2:$C$13,MATCH(EPS!I1656,GWP!$B$2:$B$13,0))</f>
        <v>0</v>
      </c>
      <c r="L1656" s="4">
        <f t="shared" si="51"/>
        <v>0</v>
      </c>
    </row>
    <row r="1657" spans="1:12" hidden="1">
      <c r="A1657" t="s">
        <v>1610</v>
      </c>
      <c r="B1657" t="s">
        <v>3</v>
      </c>
      <c r="C1657" t="s">
        <v>1712</v>
      </c>
      <c r="D1657" t="s">
        <v>1762</v>
      </c>
      <c r="H1657" t="str">
        <f>INDEX('Vensim Variables'!$B:$B,MATCH(EPS!$B1657,'Vensim Variables'!$A:$A,0))</f>
        <v>g pollutant</v>
      </c>
      <c r="I1657" t="str">
        <f t="shared" si="50"/>
        <v>OC</v>
      </c>
      <c r="J1657">
        <f>INDEX(NoSettings!$C:$C,MATCH(EPS!$A1657,NoSettings!$A:$A,0))</f>
        <v>1349080000</v>
      </c>
      <c r="K1657">
        <f>INDEX(GWP!$C$2:$C$13,MATCH(EPS!I1657,GWP!$B$2:$B$13,0))</f>
        <v>0</v>
      </c>
      <c r="L1657" s="4">
        <f t="shared" si="51"/>
        <v>0</v>
      </c>
    </row>
    <row r="1658" spans="1:12" hidden="1">
      <c r="A1658" t="s">
        <v>1611</v>
      </c>
      <c r="B1658" t="s">
        <v>3</v>
      </c>
      <c r="C1658" t="s">
        <v>1712</v>
      </c>
      <c r="D1658" t="s">
        <v>1763</v>
      </c>
      <c r="H1658" t="str">
        <f>INDEX('Vensim Variables'!$B:$B,MATCH(EPS!$B1658,'Vensim Variables'!$A:$A,0))</f>
        <v>g pollutant</v>
      </c>
      <c r="I1658" t="str">
        <f t="shared" si="50"/>
        <v>OC</v>
      </c>
      <c r="J1658">
        <f>INDEX(NoSettings!$C:$C,MATCH(EPS!$A1658,NoSettings!$A:$A,0))</f>
        <v>32627300</v>
      </c>
      <c r="K1658">
        <f>INDEX(GWP!$C$2:$C$13,MATCH(EPS!I1658,GWP!$B$2:$B$13,0))</f>
        <v>0</v>
      </c>
      <c r="L1658" s="4">
        <f t="shared" si="51"/>
        <v>0</v>
      </c>
    </row>
    <row r="1659" spans="1:12" hidden="1">
      <c r="A1659" t="s">
        <v>1612</v>
      </c>
      <c r="B1659" t="s">
        <v>3</v>
      </c>
      <c r="C1659" t="s">
        <v>1712</v>
      </c>
      <c r="D1659" t="s">
        <v>1764</v>
      </c>
      <c r="H1659" t="str">
        <f>INDEX('Vensim Variables'!$B:$B,MATCH(EPS!$B1659,'Vensim Variables'!$A:$A,0))</f>
        <v>g pollutant</v>
      </c>
      <c r="I1659" t="str">
        <f t="shared" si="50"/>
        <v>OC</v>
      </c>
      <c r="J1659">
        <f>INDEX(NoSettings!$C:$C,MATCH(EPS!$A1659,NoSettings!$A:$A,0))</f>
        <v>0</v>
      </c>
      <c r="K1659">
        <f>INDEX(GWP!$C$2:$C$13,MATCH(EPS!I1659,GWP!$B$2:$B$13,0))</f>
        <v>0</v>
      </c>
      <c r="L1659" s="4">
        <f t="shared" si="51"/>
        <v>0</v>
      </c>
    </row>
    <row r="1660" spans="1:12" hidden="1">
      <c r="A1660" t="s">
        <v>1613</v>
      </c>
      <c r="B1660" t="s">
        <v>3</v>
      </c>
      <c r="C1660" t="s">
        <v>1712</v>
      </c>
      <c r="D1660" t="s">
        <v>1765</v>
      </c>
      <c r="H1660" t="str">
        <f>INDEX('Vensim Variables'!$B:$B,MATCH(EPS!$B1660,'Vensim Variables'!$A:$A,0))</f>
        <v>g pollutant</v>
      </c>
      <c r="I1660" t="str">
        <f t="shared" si="50"/>
        <v>OC</v>
      </c>
      <c r="J1660">
        <f>INDEX(NoSettings!$C:$C,MATCH(EPS!$A1660,NoSettings!$A:$A,0))</f>
        <v>0</v>
      </c>
      <c r="K1660">
        <f>INDEX(GWP!$C$2:$C$13,MATCH(EPS!I1660,GWP!$B$2:$B$13,0))</f>
        <v>0</v>
      </c>
      <c r="L1660" s="4">
        <f t="shared" si="51"/>
        <v>0</v>
      </c>
    </row>
    <row r="1661" spans="1:12" hidden="1">
      <c r="A1661" t="s">
        <v>1614</v>
      </c>
      <c r="B1661" t="s">
        <v>3</v>
      </c>
      <c r="C1661" t="s">
        <v>1712</v>
      </c>
      <c r="D1661" t="s">
        <v>1766</v>
      </c>
      <c r="H1661" t="str">
        <f>INDEX('Vensim Variables'!$B:$B,MATCH(EPS!$B1661,'Vensim Variables'!$A:$A,0))</f>
        <v>g pollutant</v>
      </c>
      <c r="I1661" t="str">
        <f t="shared" si="50"/>
        <v>OC</v>
      </c>
      <c r="J1661">
        <f>INDEX(NoSettings!$C:$C,MATCH(EPS!$A1661,NoSettings!$A:$A,0))</f>
        <v>0</v>
      </c>
      <c r="K1661">
        <f>INDEX(GWP!$C$2:$C$13,MATCH(EPS!I1661,GWP!$B$2:$B$13,0))</f>
        <v>0</v>
      </c>
      <c r="L1661" s="4">
        <f t="shared" si="51"/>
        <v>0</v>
      </c>
    </row>
    <row r="1662" spans="1:12" hidden="1">
      <c r="A1662" t="s">
        <v>1615</v>
      </c>
      <c r="B1662" t="s">
        <v>3</v>
      </c>
      <c r="C1662" t="s">
        <v>1712</v>
      </c>
      <c r="D1662" t="s">
        <v>1767</v>
      </c>
      <c r="H1662" t="str">
        <f>INDEX('Vensim Variables'!$B:$B,MATCH(EPS!$B1662,'Vensim Variables'!$A:$A,0))</f>
        <v>g pollutant</v>
      </c>
      <c r="I1662" t="str">
        <f t="shared" si="50"/>
        <v>OC</v>
      </c>
      <c r="J1662">
        <f>INDEX(NoSettings!$C:$C,MATCH(EPS!$A1662,NoSettings!$A:$A,0))</f>
        <v>983116000</v>
      </c>
      <c r="K1662">
        <f>INDEX(GWP!$C$2:$C$13,MATCH(EPS!I1662,GWP!$B$2:$B$13,0))</f>
        <v>0</v>
      </c>
      <c r="L1662" s="4">
        <f t="shared" si="51"/>
        <v>0</v>
      </c>
    </row>
    <row r="1663" spans="1:12" hidden="1">
      <c r="A1663" t="s">
        <v>7235</v>
      </c>
      <c r="B1663" t="s">
        <v>3</v>
      </c>
      <c r="C1663" t="s">
        <v>1712</v>
      </c>
      <c r="D1663" t="s">
        <v>7283</v>
      </c>
      <c r="H1663" t="str">
        <f>INDEX('Vensim Variables'!$B:$B,MATCH(EPS!$B1663,'Vensim Variables'!$A:$A,0))</f>
        <v>g pollutant</v>
      </c>
      <c r="I1663" t="str">
        <f t="shared" si="50"/>
        <v>OC</v>
      </c>
      <c r="J1663">
        <f>INDEX(NoSettings!$C:$C,MATCH(EPS!$A1663,NoSettings!$A:$A,0))</f>
        <v>0</v>
      </c>
      <c r="K1663">
        <f>INDEX(GWP!$C$2:$C$13,MATCH(EPS!I1663,GWP!$B$2:$B$13,0))</f>
        <v>0</v>
      </c>
      <c r="L1663" s="4">
        <f t="shared" si="51"/>
        <v>0</v>
      </c>
    </row>
    <row r="1664" spans="1:12" hidden="1">
      <c r="A1664" t="s">
        <v>7236</v>
      </c>
      <c r="B1664" t="s">
        <v>3</v>
      </c>
      <c r="C1664" t="s">
        <v>1712</v>
      </c>
      <c r="D1664" t="s">
        <v>7284</v>
      </c>
      <c r="H1664" t="str">
        <f>INDEX('Vensim Variables'!$B:$B,MATCH(EPS!$B1664,'Vensim Variables'!$A:$A,0))</f>
        <v>g pollutant</v>
      </c>
      <c r="I1664" t="str">
        <f t="shared" si="50"/>
        <v>OC</v>
      </c>
      <c r="J1664">
        <f>INDEX(NoSettings!$C:$C,MATCH(EPS!$A1664,NoSettings!$A:$A,0))</f>
        <v>0</v>
      </c>
      <c r="K1664">
        <f>INDEX(GWP!$C$2:$C$13,MATCH(EPS!I1664,GWP!$B$2:$B$13,0))</f>
        <v>0</v>
      </c>
      <c r="L1664" s="4">
        <f t="shared" si="51"/>
        <v>0</v>
      </c>
    </row>
    <row r="1665" spans="1:12" hidden="1">
      <c r="A1665" t="s">
        <v>7237</v>
      </c>
      <c r="B1665" t="s">
        <v>3</v>
      </c>
      <c r="C1665" t="s">
        <v>1712</v>
      </c>
      <c r="D1665" t="s">
        <v>7285</v>
      </c>
      <c r="H1665" t="str">
        <f>INDEX('Vensim Variables'!$B:$B,MATCH(EPS!$B1665,'Vensim Variables'!$A:$A,0))</f>
        <v>g pollutant</v>
      </c>
      <c r="I1665" t="str">
        <f t="shared" si="50"/>
        <v>OC</v>
      </c>
      <c r="J1665">
        <f>INDEX(NoSettings!$C:$C,MATCH(EPS!$A1665,NoSettings!$A:$A,0))</f>
        <v>0</v>
      </c>
      <c r="K1665">
        <f>INDEX(GWP!$C$2:$C$13,MATCH(EPS!I1665,GWP!$B$2:$B$13,0))</f>
        <v>0</v>
      </c>
      <c r="L1665" s="4">
        <f t="shared" si="51"/>
        <v>0</v>
      </c>
    </row>
    <row r="1666" spans="1:12" hidden="1">
      <c r="A1666" t="s">
        <v>7238</v>
      </c>
      <c r="B1666" t="s">
        <v>3</v>
      </c>
      <c r="C1666" t="s">
        <v>1712</v>
      </c>
      <c r="D1666" t="s">
        <v>7286</v>
      </c>
      <c r="H1666" t="str">
        <f>INDEX('Vensim Variables'!$B:$B,MATCH(EPS!$B1666,'Vensim Variables'!$A:$A,0))</f>
        <v>g pollutant</v>
      </c>
      <c r="I1666" t="str">
        <f t="shared" si="50"/>
        <v>OC</v>
      </c>
      <c r="J1666">
        <f>INDEX(NoSettings!$C:$C,MATCH(EPS!$A1666,NoSettings!$A:$A,0))</f>
        <v>0</v>
      </c>
      <c r="K1666">
        <f>INDEX(GWP!$C$2:$C$13,MATCH(EPS!I1666,GWP!$B$2:$B$13,0))</f>
        <v>0</v>
      </c>
      <c r="L1666" s="4">
        <f t="shared" si="51"/>
        <v>0</v>
      </c>
    </row>
    <row r="1667" spans="1:12" hidden="1">
      <c r="A1667" t="s">
        <v>7239</v>
      </c>
      <c r="B1667" t="s">
        <v>3</v>
      </c>
      <c r="C1667" t="s">
        <v>1712</v>
      </c>
      <c r="D1667" t="s">
        <v>7287</v>
      </c>
      <c r="H1667" t="str">
        <f>INDEX('Vensim Variables'!$B:$B,MATCH(EPS!$B1667,'Vensim Variables'!$A:$A,0))</f>
        <v>g pollutant</v>
      </c>
      <c r="I1667" t="str">
        <f t="shared" ref="I1667:I1730" si="52">IF(OR(C1667="CO2",C1667="CH4",C1667="N2O",C1667="F gases",C1667="VOC",C1667="CO",C1667="NOx",C1667="PM10",C1667="PM25",C1667="SOx",C1667="BC",C1667="OC"),C1667,IF(OR(D1667="CO2",D1667="CH4",D1667="N2O",D1667="F gases",D1667="VOC",D1667="CO",D1667="NOx",D1667="PM10",D1667="PM25",D1667="SOx",D1667="BC",D1667="OC"),D1667,IF(OR(E1667="CO2",E1667="CH4",E1667="N2O",E1667="F gases",E1667="VOC",E1667="CO",E1667="NOx",E1667="PM10",E1667="PM25",E1667="SOx",E1667="BC",E1667="OC"),E1667,"NA")))</f>
        <v>OC</v>
      </c>
      <c r="J1667">
        <f>INDEX(NoSettings!$C:$C,MATCH(EPS!$A1667,NoSettings!$A:$A,0))</f>
        <v>0</v>
      </c>
      <c r="K1667">
        <f>INDEX(GWP!$C$2:$C$13,MATCH(EPS!I1667,GWP!$B$2:$B$13,0))</f>
        <v>0</v>
      </c>
      <c r="L1667" s="4">
        <f t="shared" ref="L1667:L1730" si="53">IF(H1667="g pollutant",K1667*J1667/10^12,IF(H1667="MMTCO2e",J1667,IF(H1667="MWh",J1667,0)))</f>
        <v>0</v>
      </c>
    </row>
    <row r="1668" spans="1:12" hidden="1">
      <c r="A1668" t="s">
        <v>7240</v>
      </c>
      <c r="B1668" t="s">
        <v>3</v>
      </c>
      <c r="C1668" t="s">
        <v>1712</v>
      </c>
      <c r="D1668" t="s">
        <v>7288</v>
      </c>
      <c r="H1668" t="str">
        <f>INDEX('Vensim Variables'!$B:$B,MATCH(EPS!$B1668,'Vensim Variables'!$A:$A,0))</f>
        <v>g pollutant</v>
      </c>
      <c r="I1668" t="str">
        <f t="shared" si="52"/>
        <v>OC</v>
      </c>
      <c r="J1668">
        <f>INDEX(NoSettings!$C:$C,MATCH(EPS!$A1668,NoSettings!$A:$A,0))</f>
        <v>0</v>
      </c>
      <c r="K1668">
        <f>INDEX(GWP!$C$2:$C$13,MATCH(EPS!I1668,GWP!$B$2:$B$13,0))</f>
        <v>0</v>
      </c>
      <c r="L1668" s="4">
        <f t="shared" si="53"/>
        <v>0</v>
      </c>
    </row>
    <row r="1669" spans="1:12" hidden="1">
      <c r="A1669" t="s">
        <v>7241</v>
      </c>
      <c r="B1669" t="s">
        <v>3</v>
      </c>
      <c r="C1669" t="s">
        <v>1712</v>
      </c>
      <c r="D1669" t="s">
        <v>7289</v>
      </c>
      <c r="H1669" t="str">
        <f>INDEX('Vensim Variables'!$B:$B,MATCH(EPS!$B1669,'Vensim Variables'!$A:$A,0))</f>
        <v>g pollutant</v>
      </c>
      <c r="I1669" t="str">
        <f t="shared" si="52"/>
        <v>OC</v>
      </c>
      <c r="J1669">
        <f>INDEX(NoSettings!$C:$C,MATCH(EPS!$A1669,NoSettings!$A:$A,0))</f>
        <v>0</v>
      </c>
      <c r="K1669">
        <f>INDEX(GWP!$C$2:$C$13,MATCH(EPS!I1669,GWP!$B$2:$B$13,0))</f>
        <v>0</v>
      </c>
      <c r="L1669" s="4">
        <f t="shared" si="53"/>
        <v>0</v>
      </c>
    </row>
    <row r="1670" spans="1:12" hidden="1">
      <c r="A1670" t="s">
        <v>1616</v>
      </c>
      <c r="B1670" t="s">
        <v>3</v>
      </c>
      <c r="C1670" t="s">
        <v>1713</v>
      </c>
      <c r="D1670" t="s">
        <v>1752</v>
      </c>
      <c r="H1670" t="str">
        <f>INDEX('Vensim Variables'!$B:$B,MATCH(EPS!$B1670,'Vensim Variables'!$A:$A,0))</f>
        <v>g pollutant</v>
      </c>
      <c r="I1670" t="str">
        <f t="shared" si="52"/>
        <v>CH4</v>
      </c>
      <c r="J1670">
        <f>INDEX(NoSettings!$C:$C,MATCH(EPS!$A1670,NoSettings!$A:$A,0))</f>
        <v>6703300000</v>
      </c>
      <c r="K1670">
        <f>INDEX(GWP!$C$2:$C$13,MATCH(EPS!I1670,GWP!$B$2:$B$13,0))</f>
        <v>28</v>
      </c>
      <c r="L1670" s="4">
        <f t="shared" si="53"/>
        <v>0.18769240000000001</v>
      </c>
    </row>
    <row r="1671" spans="1:12" hidden="1">
      <c r="A1671" t="s">
        <v>7242</v>
      </c>
      <c r="B1671" t="s">
        <v>3</v>
      </c>
      <c r="C1671" t="s">
        <v>1713</v>
      </c>
      <c r="D1671" t="s">
        <v>7281</v>
      </c>
      <c r="H1671" t="str">
        <f>INDEX('Vensim Variables'!$B:$B,MATCH(EPS!$B1671,'Vensim Variables'!$A:$A,0))</f>
        <v>g pollutant</v>
      </c>
      <c r="I1671" t="str">
        <f t="shared" si="52"/>
        <v>CH4</v>
      </c>
      <c r="J1671">
        <f>INDEX(NoSettings!$C:$C,MATCH(EPS!$A1671,NoSettings!$A:$A,0))</f>
        <v>2737630000</v>
      </c>
      <c r="K1671">
        <f>INDEX(GWP!$C$2:$C$13,MATCH(EPS!I1671,GWP!$B$2:$B$13,0))</f>
        <v>28</v>
      </c>
      <c r="L1671" s="4">
        <f t="shared" si="53"/>
        <v>7.6653639999999995E-2</v>
      </c>
    </row>
    <row r="1672" spans="1:12" hidden="1">
      <c r="A1672" t="s">
        <v>7243</v>
      </c>
      <c r="B1672" t="s">
        <v>3</v>
      </c>
      <c r="C1672" t="s">
        <v>1713</v>
      </c>
      <c r="D1672" t="s">
        <v>7282</v>
      </c>
      <c r="H1672" t="str">
        <f>INDEX('Vensim Variables'!$B:$B,MATCH(EPS!$B1672,'Vensim Variables'!$A:$A,0))</f>
        <v>g pollutant</v>
      </c>
      <c r="I1672" t="str">
        <f t="shared" si="52"/>
        <v>CH4</v>
      </c>
      <c r="J1672">
        <f>INDEX(NoSettings!$C:$C,MATCH(EPS!$A1672,NoSettings!$A:$A,0))</f>
        <v>36961600000</v>
      </c>
      <c r="K1672">
        <f>INDEX(GWP!$C$2:$C$13,MATCH(EPS!I1672,GWP!$B$2:$B$13,0))</f>
        <v>28</v>
      </c>
      <c r="L1672" s="4">
        <f t="shared" si="53"/>
        <v>1.0349248</v>
      </c>
    </row>
    <row r="1673" spans="1:12" hidden="1">
      <c r="A1673" t="s">
        <v>1618</v>
      </c>
      <c r="B1673" t="s">
        <v>3</v>
      </c>
      <c r="C1673" t="s">
        <v>1713</v>
      </c>
      <c r="D1673" t="s">
        <v>1754</v>
      </c>
      <c r="H1673" t="str">
        <f>INDEX('Vensim Variables'!$B:$B,MATCH(EPS!$B1673,'Vensim Variables'!$A:$A,0))</f>
        <v>g pollutant</v>
      </c>
      <c r="I1673" t="str">
        <f t="shared" si="52"/>
        <v>CH4</v>
      </c>
      <c r="J1673">
        <f>INDEX(NoSettings!$C:$C,MATCH(EPS!$A1673,NoSettings!$A:$A,0))</f>
        <v>0</v>
      </c>
      <c r="K1673">
        <f>INDEX(GWP!$C$2:$C$13,MATCH(EPS!I1673,GWP!$B$2:$B$13,0))</f>
        <v>28</v>
      </c>
      <c r="L1673" s="4">
        <f t="shared" si="53"/>
        <v>0</v>
      </c>
    </row>
    <row r="1674" spans="1:12" hidden="1">
      <c r="A1674" t="s">
        <v>1619</v>
      </c>
      <c r="B1674" t="s">
        <v>3</v>
      </c>
      <c r="C1674" t="s">
        <v>1713</v>
      </c>
      <c r="D1674" t="s">
        <v>1755</v>
      </c>
      <c r="H1674" t="str">
        <f>INDEX('Vensim Variables'!$B:$B,MATCH(EPS!$B1674,'Vensim Variables'!$A:$A,0))</f>
        <v>g pollutant</v>
      </c>
      <c r="I1674" t="str">
        <f t="shared" si="52"/>
        <v>CH4</v>
      </c>
      <c r="J1674">
        <f>INDEX(NoSettings!$C:$C,MATCH(EPS!$A1674,NoSettings!$A:$A,0))</f>
        <v>0</v>
      </c>
      <c r="K1674">
        <f>INDEX(GWP!$C$2:$C$13,MATCH(EPS!I1674,GWP!$B$2:$B$13,0))</f>
        <v>28</v>
      </c>
      <c r="L1674" s="4">
        <f t="shared" si="53"/>
        <v>0</v>
      </c>
    </row>
    <row r="1675" spans="1:12" hidden="1">
      <c r="A1675" t="s">
        <v>1620</v>
      </c>
      <c r="B1675" t="s">
        <v>3</v>
      </c>
      <c r="C1675" t="s">
        <v>1713</v>
      </c>
      <c r="D1675" t="s">
        <v>1756</v>
      </c>
      <c r="H1675" t="str">
        <f>INDEX('Vensim Variables'!$B:$B,MATCH(EPS!$B1675,'Vensim Variables'!$A:$A,0))</f>
        <v>g pollutant</v>
      </c>
      <c r="I1675" t="str">
        <f t="shared" si="52"/>
        <v>CH4</v>
      </c>
      <c r="J1675">
        <f>INDEX(NoSettings!$C:$C,MATCH(EPS!$A1675,NoSettings!$A:$A,0))</f>
        <v>0</v>
      </c>
      <c r="K1675">
        <f>INDEX(GWP!$C$2:$C$13,MATCH(EPS!I1675,GWP!$B$2:$B$13,0))</f>
        <v>28</v>
      </c>
      <c r="L1675" s="4">
        <f t="shared" si="53"/>
        <v>0</v>
      </c>
    </row>
    <row r="1676" spans="1:12" hidden="1">
      <c r="A1676" t="s">
        <v>1621</v>
      </c>
      <c r="B1676" t="s">
        <v>3</v>
      </c>
      <c r="C1676" t="s">
        <v>1713</v>
      </c>
      <c r="D1676" t="s">
        <v>1757</v>
      </c>
      <c r="H1676" t="str">
        <f>INDEX('Vensim Variables'!$B:$B,MATCH(EPS!$B1676,'Vensim Variables'!$A:$A,0))</f>
        <v>g pollutant</v>
      </c>
      <c r="I1676" t="str">
        <f t="shared" si="52"/>
        <v>CH4</v>
      </c>
      <c r="J1676">
        <f>INDEX(NoSettings!$C:$C,MATCH(EPS!$A1676,NoSettings!$A:$A,0))</f>
        <v>0</v>
      </c>
      <c r="K1676">
        <f>INDEX(GWP!$C$2:$C$13,MATCH(EPS!I1676,GWP!$B$2:$B$13,0))</f>
        <v>28</v>
      </c>
      <c r="L1676" s="4">
        <f t="shared" si="53"/>
        <v>0</v>
      </c>
    </row>
    <row r="1677" spans="1:12" hidden="1">
      <c r="A1677" t="s">
        <v>1622</v>
      </c>
      <c r="B1677" t="s">
        <v>3</v>
      </c>
      <c r="C1677" t="s">
        <v>1713</v>
      </c>
      <c r="D1677" t="s">
        <v>1758</v>
      </c>
      <c r="H1677" t="str">
        <f>INDEX('Vensim Variables'!$B:$B,MATCH(EPS!$B1677,'Vensim Variables'!$A:$A,0))</f>
        <v>g pollutant</v>
      </c>
      <c r="I1677" t="str">
        <f t="shared" si="52"/>
        <v>CH4</v>
      </c>
      <c r="J1677">
        <f>INDEX(NoSettings!$C:$C,MATCH(EPS!$A1677,NoSettings!$A:$A,0))</f>
        <v>0</v>
      </c>
      <c r="K1677">
        <f>INDEX(GWP!$C$2:$C$13,MATCH(EPS!I1677,GWP!$B$2:$B$13,0))</f>
        <v>28</v>
      </c>
      <c r="L1677" s="4">
        <f t="shared" si="53"/>
        <v>0</v>
      </c>
    </row>
    <row r="1678" spans="1:12" hidden="1">
      <c r="A1678" t="s">
        <v>1623</v>
      </c>
      <c r="B1678" t="s">
        <v>3</v>
      </c>
      <c r="C1678" t="s">
        <v>1713</v>
      </c>
      <c r="D1678" t="s">
        <v>1759</v>
      </c>
      <c r="H1678" t="str">
        <f>INDEX('Vensim Variables'!$B:$B,MATCH(EPS!$B1678,'Vensim Variables'!$A:$A,0))</f>
        <v>g pollutant</v>
      </c>
      <c r="I1678" t="str">
        <f t="shared" si="52"/>
        <v>CH4</v>
      </c>
      <c r="J1678">
        <f>INDEX(NoSettings!$C:$C,MATCH(EPS!$A1678,NoSettings!$A:$A,0))</f>
        <v>0</v>
      </c>
      <c r="K1678">
        <f>INDEX(GWP!$C$2:$C$13,MATCH(EPS!I1678,GWP!$B$2:$B$13,0))</f>
        <v>28</v>
      </c>
      <c r="L1678" s="4">
        <f t="shared" si="53"/>
        <v>0</v>
      </c>
    </row>
    <row r="1679" spans="1:12" hidden="1">
      <c r="A1679" t="s">
        <v>1624</v>
      </c>
      <c r="B1679" t="s">
        <v>3</v>
      </c>
      <c r="C1679" t="s">
        <v>1713</v>
      </c>
      <c r="D1679" t="s">
        <v>1760</v>
      </c>
      <c r="H1679" t="str">
        <f>INDEX('Vensim Variables'!$B:$B,MATCH(EPS!$B1679,'Vensim Variables'!$A:$A,0))</f>
        <v>g pollutant</v>
      </c>
      <c r="I1679" t="str">
        <f t="shared" si="52"/>
        <v>CH4</v>
      </c>
      <c r="J1679">
        <f>INDEX(NoSettings!$C:$C,MATCH(EPS!$A1679,NoSettings!$A:$A,0))</f>
        <v>0</v>
      </c>
      <c r="K1679">
        <f>INDEX(GWP!$C$2:$C$13,MATCH(EPS!I1679,GWP!$B$2:$B$13,0))</f>
        <v>28</v>
      </c>
      <c r="L1679" s="4">
        <f t="shared" si="53"/>
        <v>0</v>
      </c>
    </row>
    <row r="1680" spans="1:12" hidden="1">
      <c r="A1680" t="s">
        <v>1625</v>
      </c>
      <c r="B1680" t="s">
        <v>3</v>
      </c>
      <c r="C1680" t="s">
        <v>1713</v>
      </c>
      <c r="D1680" t="s">
        <v>1761</v>
      </c>
      <c r="H1680" t="str">
        <f>INDEX('Vensim Variables'!$B:$B,MATCH(EPS!$B1680,'Vensim Variables'!$A:$A,0))</f>
        <v>g pollutant</v>
      </c>
      <c r="I1680" t="str">
        <f t="shared" si="52"/>
        <v>CH4</v>
      </c>
      <c r="J1680">
        <f>INDEX(NoSettings!$C:$C,MATCH(EPS!$A1680,NoSettings!$A:$A,0))</f>
        <v>266204000</v>
      </c>
      <c r="K1680">
        <f>INDEX(GWP!$C$2:$C$13,MATCH(EPS!I1680,GWP!$B$2:$B$13,0))</f>
        <v>28</v>
      </c>
      <c r="L1680" s="4">
        <f t="shared" si="53"/>
        <v>7.4537120000000004E-3</v>
      </c>
    </row>
    <row r="1681" spans="1:12" hidden="1">
      <c r="A1681" t="s">
        <v>1626</v>
      </c>
      <c r="B1681" t="s">
        <v>3</v>
      </c>
      <c r="C1681" t="s">
        <v>1713</v>
      </c>
      <c r="D1681" t="s">
        <v>1762</v>
      </c>
      <c r="H1681" t="str">
        <f>INDEX('Vensim Variables'!$B:$B,MATCH(EPS!$B1681,'Vensim Variables'!$A:$A,0))</f>
        <v>g pollutant</v>
      </c>
      <c r="I1681" t="str">
        <f t="shared" si="52"/>
        <v>CH4</v>
      </c>
      <c r="J1681">
        <f>INDEX(NoSettings!$C:$C,MATCH(EPS!$A1681,NoSettings!$A:$A,0))</f>
        <v>4950610000</v>
      </c>
      <c r="K1681">
        <f>INDEX(GWP!$C$2:$C$13,MATCH(EPS!I1681,GWP!$B$2:$B$13,0))</f>
        <v>28</v>
      </c>
      <c r="L1681" s="4">
        <f t="shared" si="53"/>
        <v>0.13861708</v>
      </c>
    </row>
    <row r="1682" spans="1:12" hidden="1">
      <c r="A1682" t="s">
        <v>1627</v>
      </c>
      <c r="B1682" t="s">
        <v>3</v>
      </c>
      <c r="C1682" t="s">
        <v>1713</v>
      </c>
      <c r="D1682" t="s">
        <v>1763</v>
      </c>
      <c r="H1682" t="str">
        <f>INDEX('Vensim Variables'!$B:$B,MATCH(EPS!$B1682,'Vensim Variables'!$A:$A,0))</f>
        <v>g pollutant</v>
      </c>
      <c r="I1682" t="str">
        <f t="shared" si="52"/>
        <v>CH4</v>
      </c>
      <c r="J1682">
        <f>INDEX(NoSettings!$C:$C,MATCH(EPS!$A1682,NoSettings!$A:$A,0))</f>
        <v>1161490000</v>
      </c>
      <c r="K1682">
        <f>INDEX(GWP!$C$2:$C$13,MATCH(EPS!I1682,GWP!$B$2:$B$13,0))</f>
        <v>28</v>
      </c>
      <c r="L1682" s="4">
        <f t="shared" si="53"/>
        <v>3.2521719999999997E-2</v>
      </c>
    </row>
    <row r="1683" spans="1:12" hidden="1">
      <c r="A1683" t="s">
        <v>1628</v>
      </c>
      <c r="B1683" t="s">
        <v>3</v>
      </c>
      <c r="C1683" t="s">
        <v>1713</v>
      </c>
      <c r="D1683" t="s">
        <v>1764</v>
      </c>
      <c r="H1683" t="str">
        <f>INDEX('Vensim Variables'!$B:$B,MATCH(EPS!$B1683,'Vensim Variables'!$A:$A,0))</f>
        <v>g pollutant</v>
      </c>
      <c r="I1683" t="str">
        <f t="shared" si="52"/>
        <v>CH4</v>
      </c>
      <c r="J1683">
        <f>INDEX(NoSettings!$C:$C,MATCH(EPS!$A1683,NoSettings!$A:$A,0))</f>
        <v>0</v>
      </c>
      <c r="K1683">
        <f>INDEX(GWP!$C$2:$C$13,MATCH(EPS!I1683,GWP!$B$2:$B$13,0))</f>
        <v>28</v>
      </c>
      <c r="L1683" s="4">
        <f t="shared" si="53"/>
        <v>0</v>
      </c>
    </row>
    <row r="1684" spans="1:12" hidden="1">
      <c r="A1684" t="s">
        <v>1629</v>
      </c>
      <c r="B1684" t="s">
        <v>3</v>
      </c>
      <c r="C1684" t="s">
        <v>1713</v>
      </c>
      <c r="D1684" t="s">
        <v>1765</v>
      </c>
      <c r="H1684" t="str">
        <f>INDEX('Vensim Variables'!$B:$B,MATCH(EPS!$B1684,'Vensim Variables'!$A:$A,0))</f>
        <v>g pollutant</v>
      </c>
      <c r="I1684" t="str">
        <f t="shared" si="52"/>
        <v>CH4</v>
      </c>
      <c r="J1684">
        <f>INDEX(NoSettings!$C:$C,MATCH(EPS!$A1684,NoSettings!$A:$A,0))</f>
        <v>0</v>
      </c>
      <c r="K1684">
        <f>INDEX(GWP!$C$2:$C$13,MATCH(EPS!I1684,GWP!$B$2:$B$13,0))</f>
        <v>28</v>
      </c>
      <c r="L1684" s="4">
        <f t="shared" si="53"/>
        <v>0</v>
      </c>
    </row>
    <row r="1685" spans="1:12" hidden="1">
      <c r="A1685" t="s">
        <v>1630</v>
      </c>
      <c r="B1685" t="s">
        <v>3</v>
      </c>
      <c r="C1685" t="s">
        <v>1713</v>
      </c>
      <c r="D1685" t="s">
        <v>1766</v>
      </c>
      <c r="H1685" t="str">
        <f>INDEX('Vensim Variables'!$B:$B,MATCH(EPS!$B1685,'Vensim Variables'!$A:$A,0))</f>
        <v>g pollutant</v>
      </c>
      <c r="I1685" t="str">
        <f t="shared" si="52"/>
        <v>CH4</v>
      </c>
      <c r="J1685">
        <f>INDEX(NoSettings!$C:$C,MATCH(EPS!$A1685,NoSettings!$A:$A,0))</f>
        <v>0</v>
      </c>
      <c r="K1685">
        <f>INDEX(GWP!$C$2:$C$13,MATCH(EPS!I1685,GWP!$B$2:$B$13,0))</f>
        <v>28</v>
      </c>
      <c r="L1685" s="4">
        <f t="shared" si="53"/>
        <v>0</v>
      </c>
    </row>
    <row r="1686" spans="1:12" hidden="1">
      <c r="A1686" t="s">
        <v>1631</v>
      </c>
      <c r="B1686" t="s">
        <v>3</v>
      </c>
      <c r="C1686" t="s">
        <v>1713</v>
      </c>
      <c r="D1686" t="s">
        <v>1767</v>
      </c>
      <c r="H1686" t="str">
        <f>INDEX('Vensim Variables'!$B:$B,MATCH(EPS!$B1686,'Vensim Variables'!$A:$A,0))</f>
        <v>g pollutant</v>
      </c>
      <c r="I1686" t="str">
        <f t="shared" si="52"/>
        <v>CH4</v>
      </c>
      <c r="J1686">
        <f>INDEX(NoSettings!$C:$C,MATCH(EPS!$A1686,NoSettings!$A:$A,0))</f>
        <v>4712360000</v>
      </c>
      <c r="K1686">
        <f>INDEX(GWP!$C$2:$C$13,MATCH(EPS!I1686,GWP!$B$2:$B$13,0))</f>
        <v>28</v>
      </c>
      <c r="L1686" s="4">
        <f t="shared" si="53"/>
        <v>0.13194607999999999</v>
      </c>
    </row>
    <row r="1687" spans="1:12" hidden="1">
      <c r="A1687" t="s">
        <v>7244</v>
      </c>
      <c r="B1687" t="s">
        <v>3</v>
      </c>
      <c r="C1687" t="s">
        <v>1713</v>
      </c>
      <c r="D1687" t="s">
        <v>7283</v>
      </c>
      <c r="H1687" t="str">
        <f>INDEX('Vensim Variables'!$B:$B,MATCH(EPS!$B1687,'Vensim Variables'!$A:$A,0))</f>
        <v>g pollutant</v>
      </c>
      <c r="I1687" t="str">
        <f t="shared" si="52"/>
        <v>CH4</v>
      </c>
      <c r="J1687">
        <f>INDEX(NoSettings!$C:$C,MATCH(EPS!$A1687,NoSettings!$A:$A,0))</f>
        <v>0</v>
      </c>
      <c r="K1687">
        <f>INDEX(GWP!$C$2:$C$13,MATCH(EPS!I1687,GWP!$B$2:$B$13,0))</f>
        <v>28</v>
      </c>
      <c r="L1687" s="4">
        <f t="shared" si="53"/>
        <v>0</v>
      </c>
    </row>
    <row r="1688" spans="1:12" hidden="1">
      <c r="A1688" t="s">
        <v>7245</v>
      </c>
      <c r="B1688" t="s">
        <v>3</v>
      </c>
      <c r="C1688" t="s">
        <v>1713</v>
      </c>
      <c r="D1688" t="s">
        <v>7284</v>
      </c>
      <c r="H1688" t="str">
        <f>INDEX('Vensim Variables'!$B:$B,MATCH(EPS!$B1688,'Vensim Variables'!$A:$A,0))</f>
        <v>g pollutant</v>
      </c>
      <c r="I1688" t="str">
        <f t="shared" si="52"/>
        <v>CH4</v>
      </c>
      <c r="J1688">
        <f>INDEX(NoSettings!$C:$C,MATCH(EPS!$A1688,NoSettings!$A:$A,0))</f>
        <v>0</v>
      </c>
      <c r="K1688">
        <f>INDEX(GWP!$C$2:$C$13,MATCH(EPS!I1688,GWP!$B$2:$B$13,0))</f>
        <v>28</v>
      </c>
      <c r="L1688" s="4">
        <f t="shared" si="53"/>
        <v>0</v>
      </c>
    </row>
    <row r="1689" spans="1:12" hidden="1">
      <c r="A1689" t="s">
        <v>7246</v>
      </c>
      <c r="B1689" t="s">
        <v>3</v>
      </c>
      <c r="C1689" t="s">
        <v>1713</v>
      </c>
      <c r="D1689" t="s">
        <v>7285</v>
      </c>
      <c r="H1689" t="str">
        <f>INDEX('Vensim Variables'!$B:$B,MATCH(EPS!$B1689,'Vensim Variables'!$A:$A,0))</f>
        <v>g pollutant</v>
      </c>
      <c r="I1689" t="str">
        <f t="shared" si="52"/>
        <v>CH4</v>
      </c>
      <c r="J1689">
        <f>INDEX(NoSettings!$C:$C,MATCH(EPS!$A1689,NoSettings!$A:$A,0))</f>
        <v>0</v>
      </c>
      <c r="K1689">
        <f>INDEX(GWP!$C$2:$C$13,MATCH(EPS!I1689,GWP!$B$2:$B$13,0))</f>
        <v>28</v>
      </c>
      <c r="L1689" s="4">
        <f t="shared" si="53"/>
        <v>0</v>
      </c>
    </row>
    <row r="1690" spans="1:12" hidden="1">
      <c r="A1690" t="s">
        <v>7247</v>
      </c>
      <c r="B1690" t="s">
        <v>3</v>
      </c>
      <c r="C1690" t="s">
        <v>1713</v>
      </c>
      <c r="D1690" t="s">
        <v>7286</v>
      </c>
      <c r="H1690" t="str">
        <f>INDEX('Vensim Variables'!$B:$B,MATCH(EPS!$B1690,'Vensim Variables'!$A:$A,0))</f>
        <v>g pollutant</v>
      </c>
      <c r="I1690" t="str">
        <f t="shared" si="52"/>
        <v>CH4</v>
      </c>
      <c r="J1690">
        <f>INDEX(NoSettings!$C:$C,MATCH(EPS!$A1690,NoSettings!$A:$A,0))</f>
        <v>0</v>
      </c>
      <c r="K1690">
        <f>INDEX(GWP!$C$2:$C$13,MATCH(EPS!I1690,GWP!$B$2:$B$13,0))</f>
        <v>28</v>
      </c>
      <c r="L1690" s="4">
        <f t="shared" si="53"/>
        <v>0</v>
      </c>
    </row>
    <row r="1691" spans="1:12" hidden="1">
      <c r="A1691" t="s">
        <v>7248</v>
      </c>
      <c r="B1691" t="s">
        <v>3</v>
      </c>
      <c r="C1691" t="s">
        <v>1713</v>
      </c>
      <c r="D1691" t="s">
        <v>7287</v>
      </c>
      <c r="H1691" t="str">
        <f>INDEX('Vensim Variables'!$B:$B,MATCH(EPS!$B1691,'Vensim Variables'!$A:$A,0))</f>
        <v>g pollutant</v>
      </c>
      <c r="I1691" t="str">
        <f t="shared" si="52"/>
        <v>CH4</v>
      </c>
      <c r="J1691">
        <f>INDEX(NoSettings!$C:$C,MATCH(EPS!$A1691,NoSettings!$A:$A,0))</f>
        <v>0</v>
      </c>
      <c r="K1691">
        <f>INDEX(GWP!$C$2:$C$13,MATCH(EPS!I1691,GWP!$B$2:$B$13,0))</f>
        <v>28</v>
      </c>
      <c r="L1691" s="4">
        <f t="shared" si="53"/>
        <v>0</v>
      </c>
    </row>
    <row r="1692" spans="1:12" hidden="1">
      <c r="A1692" t="s">
        <v>7249</v>
      </c>
      <c r="B1692" t="s">
        <v>3</v>
      </c>
      <c r="C1692" t="s">
        <v>1713</v>
      </c>
      <c r="D1692" t="s">
        <v>7288</v>
      </c>
      <c r="H1692" t="str">
        <f>INDEX('Vensim Variables'!$B:$B,MATCH(EPS!$B1692,'Vensim Variables'!$A:$A,0))</f>
        <v>g pollutant</v>
      </c>
      <c r="I1692" t="str">
        <f t="shared" si="52"/>
        <v>CH4</v>
      </c>
      <c r="J1692">
        <f>INDEX(NoSettings!$C:$C,MATCH(EPS!$A1692,NoSettings!$A:$A,0))</f>
        <v>0</v>
      </c>
      <c r="K1692">
        <f>INDEX(GWP!$C$2:$C$13,MATCH(EPS!I1692,GWP!$B$2:$B$13,0))</f>
        <v>28</v>
      </c>
      <c r="L1692" s="4">
        <f t="shared" si="53"/>
        <v>0</v>
      </c>
    </row>
    <row r="1693" spans="1:12" hidden="1">
      <c r="A1693" t="s">
        <v>7250</v>
      </c>
      <c r="B1693" t="s">
        <v>3</v>
      </c>
      <c r="C1693" t="s">
        <v>1713</v>
      </c>
      <c r="D1693" t="s">
        <v>7289</v>
      </c>
      <c r="H1693" t="str">
        <f>INDEX('Vensim Variables'!$B:$B,MATCH(EPS!$B1693,'Vensim Variables'!$A:$A,0))</f>
        <v>g pollutant</v>
      </c>
      <c r="I1693" t="str">
        <f t="shared" si="52"/>
        <v>CH4</v>
      </c>
      <c r="J1693">
        <f>INDEX(NoSettings!$C:$C,MATCH(EPS!$A1693,NoSettings!$A:$A,0))</f>
        <v>0</v>
      </c>
      <c r="K1693">
        <f>INDEX(GWP!$C$2:$C$13,MATCH(EPS!I1693,GWP!$B$2:$B$13,0))</f>
        <v>28</v>
      </c>
      <c r="L1693" s="4">
        <f t="shared" si="53"/>
        <v>0</v>
      </c>
    </row>
    <row r="1694" spans="1:12" hidden="1">
      <c r="A1694" t="s">
        <v>1632</v>
      </c>
      <c r="B1694" t="s">
        <v>3</v>
      </c>
      <c r="C1694" t="s">
        <v>1714</v>
      </c>
      <c r="D1694" t="s">
        <v>1752</v>
      </c>
      <c r="H1694" t="str">
        <f>INDEX('Vensim Variables'!$B:$B,MATCH(EPS!$B1694,'Vensim Variables'!$A:$A,0))</f>
        <v>g pollutant</v>
      </c>
      <c r="I1694" t="str">
        <f t="shared" si="52"/>
        <v>N2O</v>
      </c>
      <c r="J1694">
        <f>INDEX(NoSettings!$C:$C,MATCH(EPS!$A1694,NoSettings!$A:$A,0))</f>
        <v>53468400000</v>
      </c>
      <c r="K1694">
        <f>INDEX(GWP!$C$2:$C$13,MATCH(EPS!I1694,GWP!$B$2:$B$13,0))</f>
        <v>265</v>
      </c>
      <c r="L1694" s="4">
        <f t="shared" si="53"/>
        <v>14.169126</v>
      </c>
    </row>
    <row r="1695" spans="1:12" hidden="1">
      <c r="A1695" t="s">
        <v>7251</v>
      </c>
      <c r="B1695" t="s">
        <v>3</v>
      </c>
      <c r="C1695" t="s">
        <v>1714</v>
      </c>
      <c r="D1695" t="s">
        <v>7281</v>
      </c>
      <c r="H1695" t="str">
        <f>INDEX('Vensim Variables'!$B:$B,MATCH(EPS!$B1695,'Vensim Variables'!$A:$A,0))</f>
        <v>g pollutant</v>
      </c>
      <c r="I1695" t="str">
        <f t="shared" si="52"/>
        <v>N2O</v>
      </c>
      <c r="J1695">
        <f>INDEX(NoSettings!$C:$C,MATCH(EPS!$A1695,NoSettings!$A:$A,0))</f>
        <v>940417000</v>
      </c>
      <c r="K1695">
        <f>INDEX(GWP!$C$2:$C$13,MATCH(EPS!I1695,GWP!$B$2:$B$13,0))</f>
        <v>265</v>
      </c>
      <c r="L1695" s="4">
        <f t="shared" si="53"/>
        <v>0.249210505</v>
      </c>
    </row>
    <row r="1696" spans="1:12" hidden="1">
      <c r="A1696" t="s">
        <v>7252</v>
      </c>
      <c r="B1696" t="s">
        <v>3</v>
      </c>
      <c r="C1696" t="s">
        <v>1714</v>
      </c>
      <c r="D1696" t="s">
        <v>7282</v>
      </c>
      <c r="H1696" t="str">
        <f>INDEX('Vensim Variables'!$B:$B,MATCH(EPS!$B1696,'Vensim Variables'!$A:$A,0))</f>
        <v>g pollutant</v>
      </c>
      <c r="I1696" t="str">
        <f t="shared" si="52"/>
        <v>N2O</v>
      </c>
      <c r="J1696">
        <f>INDEX(NoSettings!$C:$C,MATCH(EPS!$A1696,NoSettings!$A:$A,0))</f>
        <v>12696900000</v>
      </c>
      <c r="K1696">
        <f>INDEX(GWP!$C$2:$C$13,MATCH(EPS!I1696,GWP!$B$2:$B$13,0))</f>
        <v>265</v>
      </c>
      <c r="L1696" s="4">
        <f t="shared" si="53"/>
        <v>3.3646785000000001</v>
      </c>
    </row>
    <row r="1697" spans="1:12" hidden="1">
      <c r="A1697" t="s">
        <v>1634</v>
      </c>
      <c r="B1697" t="s">
        <v>3</v>
      </c>
      <c r="C1697" t="s">
        <v>1714</v>
      </c>
      <c r="D1697" t="s">
        <v>1754</v>
      </c>
      <c r="H1697" t="str">
        <f>INDEX('Vensim Variables'!$B:$B,MATCH(EPS!$B1697,'Vensim Variables'!$A:$A,0))</f>
        <v>g pollutant</v>
      </c>
      <c r="I1697" t="str">
        <f t="shared" si="52"/>
        <v>N2O</v>
      </c>
      <c r="J1697">
        <f>INDEX(NoSettings!$C:$C,MATCH(EPS!$A1697,NoSettings!$A:$A,0))</f>
        <v>0</v>
      </c>
      <c r="K1697">
        <f>INDEX(GWP!$C$2:$C$13,MATCH(EPS!I1697,GWP!$B$2:$B$13,0))</f>
        <v>265</v>
      </c>
      <c r="L1697" s="4">
        <f t="shared" si="53"/>
        <v>0</v>
      </c>
    </row>
    <row r="1698" spans="1:12" hidden="1">
      <c r="A1698" t="s">
        <v>1635</v>
      </c>
      <c r="B1698" t="s">
        <v>3</v>
      </c>
      <c r="C1698" t="s">
        <v>1714</v>
      </c>
      <c r="D1698" t="s">
        <v>1755</v>
      </c>
      <c r="H1698" t="str">
        <f>INDEX('Vensim Variables'!$B:$B,MATCH(EPS!$B1698,'Vensim Variables'!$A:$A,0))</f>
        <v>g pollutant</v>
      </c>
      <c r="I1698" t="str">
        <f t="shared" si="52"/>
        <v>N2O</v>
      </c>
      <c r="J1698">
        <f>INDEX(NoSettings!$C:$C,MATCH(EPS!$A1698,NoSettings!$A:$A,0))</f>
        <v>0</v>
      </c>
      <c r="K1698">
        <f>INDEX(GWP!$C$2:$C$13,MATCH(EPS!I1698,GWP!$B$2:$B$13,0))</f>
        <v>265</v>
      </c>
      <c r="L1698" s="4">
        <f t="shared" si="53"/>
        <v>0</v>
      </c>
    </row>
    <row r="1699" spans="1:12" hidden="1">
      <c r="A1699" t="s">
        <v>1636</v>
      </c>
      <c r="B1699" t="s">
        <v>3</v>
      </c>
      <c r="C1699" t="s">
        <v>1714</v>
      </c>
      <c r="D1699" t="s">
        <v>1756</v>
      </c>
      <c r="H1699" t="str">
        <f>INDEX('Vensim Variables'!$B:$B,MATCH(EPS!$B1699,'Vensim Variables'!$A:$A,0))</f>
        <v>g pollutant</v>
      </c>
      <c r="I1699" t="str">
        <f t="shared" si="52"/>
        <v>N2O</v>
      </c>
      <c r="J1699">
        <f>INDEX(NoSettings!$C:$C,MATCH(EPS!$A1699,NoSettings!$A:$A,0))</f>
        <v>0</v>
      </c>
      <c r="K1699">
        <f>INDEX(GWP!$C$2:$C$13,MATCH(EPS!I1699,GWP!$B$2:$B$13,0))</f>
        <v>265</v>
      </c>
      <c r="L1699" s="4">
        <f t="shared" si="53"/>
        <v>0</v>
      </c>
    </row>
    <row r="1700" spans="1:12" hidden="1">
      <c r="A1700" t="s">
        <v>1637</v>
      </c>
      <c r="B1700" t="s">
        <v>3</v>
      </c>
      <c r="C1700" t="s">
        <v>1714</v>
      </c>
      <c r="D1700" t="s">
        <v>1757</v>
      </c>
      <c r="H1700" t="str">
        <f>INDEX('Vensim Variables'!$B:$B,MATCH(EPS!$B1700,'Vensim Variables'!$A:$A,0))</f>
        <v>g pollutant</v>
      </c>
      <c r="I1700" t="str">
        <f t="shared" si="52"/>
        <v>N2O</v>
      </c>
      <c r="J1700">
        <f>INDEX(NoSettings!$C:$C,MATCH(EPS!$A1700,NoSettings!$A:$A,0))</f>
        <v>0</v>
      </c>
      <c r="K1700">
        <f>INDEX(GWP!$C$2:$C$13,MATCH(EPS!I1700,GWP!$B$2:$B$13,0))</f>
        <v>265</v>
      </c>
      <c r="L1700" s="4">
        <f t="shared" si="53"/>
        <v>0</v>
      </c>
    </row>
    <row r="1701" spans="1:12" hidden="1">
      <c r="A1701" t="s">
        <v>1638</v>
      </c>
      <c r="B1701" t="s">
        <v>3</v>
      </c>
      <c r="C1701" t="s">
        <v>1714</v>
      </c>
      <c r="D1701" t="s">
        <v>1758</v>
      </c>
      <c r="H1701" t="str">
        <f>INDEX('Vensim Variables'!$B:$B,MATCH(EPS!$B1701,'Vensim Variables'!$A:$A,0))</f>
        <v>g pollutant</v>
      </c>
      <c r="I1701" t="str">
        <f t="shared" si="52"/>
        <v>N2O</v>
      </c>
      <c r="J1701">
        <f>INDEX(NoSettings!$C:$C,MATCH(EPS!$A1701,NoSettings!$A:$A,0))</f>
        <v>0</v>
      </c>
      <c r="K1701">
        <f>INDEX(GWP!$C$2:$C$13,MATCH(EPS!I1701,GWP!$B$2:$B$13,0))</f>
        <v>265</v>
      </c>
      <c r="L1701" s="4">
        <f t="shared" si="53"/>
        <v>0</v>
      </c>
    </row>
    <row r="1702" spans="1:12" hidden="1">
      <c r="A1702" t="s">
        <v>1639</v>
      </c>
      <c r="B1702" t="s">
        <v>3</v>
      </c>
      <c r="C1702" t="s">
        <v>1714</v>
      </c>
      <c r="D1702" t="s">
        <v>1759</v>
      </c>
      <c r="H1702" t="str">
        <f>INDEX('Vensim Variables'!$B:$B,MATCH(EPS!$B1702,'Vensim Variables'!$A:$A,0))</f>
        <v>g pollutant</v>
      </c>
      <c r="I1702" t="str">
        <f t="shared" si="52"/>
        <v>N2O</v>
      </c>
      <c r="J1702">
        <f>INDEX(NoSettings!$C:$C,MATCH(EPS!$A1702,NoSettings!$A:$A,0))</f>
        <v>0</v>
      </c>
      <c r="K1702">
        <f>INDEX(GWP!$C$2:$C$13,MATCH(EPS!I1702,GWP!$B$2:$B$13,0))</f>
        <v>265</v>
      </c>
      <c r="L1702" s="4">
        <f t="shared" si="53"/>
        <v>0</v>
      </c>
    </row>
    <row r="1703" spans="1:12" hidden="1">
      <c r="A1703" t="s">
        <v>1640</v>
      </c>
      <c r="B1703" t="s">
        <v>3</v>
      </c>
      <c r="C1703" t="s">
        <v>1714</v>
      </c>
      <c r="D1703" t="s">
        <v>1760</v>
      </c>
      <c r="H1703" t="str">
        <f>INDEX('Vensim Variables'!$B:$B,MATCH(EPS!$B1703,'Vensim Variables'!$A:$A,0))</f>
        <v>g pollutant</v>
      </c>
      <c r="I1703" t="str">
        <f t="shared" si="52"/>
        <v>N2O</v>
      </c>
      <c r="J1703">
        <f>INDEX(NoSettings!$C:$C,MATCH(EPS!$A1703,NoSettings!$A:$A,0))</f>
        <v>0</v>
      </c>
      <c r="K1703">
        <f>INDEX(GWP!$C$2:$C$13,MATCH(EPS!I1703,GWP!$B$2:$B$13,0))</f>
        <v>265</v>
      </c>
      <c r="L1703" s="4">
        <f t="shared" si="53"/>
        <v>0</v>
      </c>
    </row>
    <row r="1704" spans="1:12" hidden="1">
      <c r="A1704" t="s">
        <v>1641</v>
      </c>
      <c r="B1704" t="s">
        <v>3</v>
      </c>
      <c r="C1704" t="s">
        <v>1714</v>
      </c>
      <c r="D1704" t="s">
        <v>1761</v>
      </c>
      <c r="H1704" t="str">
        <f>INDEX('Vensim Variables'!$B:$B,MATCH(EPS!$B1704,'Vensim Variables'!$A:$A,0))</f>
        <v>g pollutant</v>
      </c>
      <c r="I1704" t="str">
        <f t="shared" si="52"/>
        <v>N2O</v>
      </c>
      <c r="J1704">
        <f>INDEX(NoSettings!$C:$C,MATCH(EPS!$A1704,NoSettings!$A:$A,0))</f>
        <v>53240800</v>
      </c>
      <c r="K1704">
        <f>INDEX(GWP!$C$2:$C$13,MATCH(EPS!I1704,GWP!$B$2:$B$13,0))</f>
        <v>265</v>
      </c>
      <c r="L1704" s="4">
        <f t="shared" si="53"/>
        <v>1.4108812E-2</v>
      </c>
    </row>
    <row r="1705" spans="1:12" hidden="1">
      <c r="A1705" t="s">
        <v>1642</v>
      </c>
      <c r="B1705" t="s">
        <v>3</v>
      </c>
      <c r="C1705" t="s">
        <v>1714</v>
      </c>
      <c r="D1705" t="s">
        <v>1762</v>
      </c>
      <c r="H1705" t="str">
        <f>INDEX('Vensim Variables'!$B:$B,MATCH(EPS!$B1705,'Vensim Variables'!$A:$A,0))</f>
        <v>g pollutant</v>
      </c>
      <c r="I1705" t="str">
        <f t="shared" si="52"/>
        <v>N2O</v>
      </c>
      <c r="J1705">
        <f>INDEX(NoSettings!$C:$C,MATCH(EPS!$A1705,NoSettings!$A:$A,0))</f>
        <v>1700610000</v>
      </c>
      <c r="K1705">
        <f>INDEX(GWP!$C$2:$C$13,MATCH(EPS!I1705,GWP!$B$2:$B$13,0))</f>
        <v>265</v>
      </c>
      <c r="L1705" s="4">
        <f t="shared" si="53"/>
        <v>0.45066165000000002</v>
      </c>
    </row>
    <row r="1706" spans="1:12" hidden="1">
      <c r="A1706" t="s">
        <v>1643</v>
      </c>
      <c r="B1706" t="s">
        <v>3</v>
      </c>
      <c r="C1706" t="s">
        <v>1714</v>
      </c>
      <c r="D1706" t="s">
        <v>1763</v>
      </c>
      <c r="H1706" t="str">
        <f>INDEX('Vensim Variables'!$B:$B,MATCH(EPS!$B1706,'Vensim Variables'!$A:$A,0))</f>
        <v>g pollutant</v>
      </c>
      <c r="I1706" t="str">
        <f t="shared" si="52"/>
        <v>N2O</v>
      </c>
      <c r="J1706">
        <f>INDEX(NoSettings!$C:$C,MATCH(EPS!$A1706,NoSettings!$A:$A,0))</f>
        <v>168944000</v>
      </c>
      <c r="K1706">
        <f>INDEX(GWP!$C$2:$C$13,MATCH(EPS!I1706,GWP!$B$2:$B$13,0))</f>
        <v>265</v>
      </c>
      <c r="L1706" s="4">
        <f t="shared" si="53"/>
        <v>4.4770160000000003E-2</v>
      </c>
    </row>
    <row r="1707" spans="1:12" hidden="1">
      <c r="A1707" t="s">
        <v>1644</v>
      </c>
      <c r="B1707" t="s">
        <v>3</v>
      </c>
      <c r="C1707" t="s">
        <v>1714</v>
      </c>
      <c r="D1707" t="s">
        <v>1764</v>
      </c>
      <c r="H1707" t="str">
        <f>INDEX('Vensim Variables'!$B:$B,MATCH(EPS!$B1707,'Vensim Variables'!$A:$A,0))</f>
        <v>g pollutant</v>
      </c>
      <c r="I1707" t="str">
        <f t="shared" si="52"/>
        <v>N2O</v>
      </c>
      <c r="J1707">
        <f>INDEX(NoSettings!$C:$C,MATCH(EPS!$A1707,NoSettings!$A:$A,0))</f>
        <v>0</v>
      </c>
      <c r="K1707">
        <f>INDEX(GWP!$C$2:$C$13,MATCH(EPS!I1707,GWP!$B$2:$B$13,0))</f>
        <v>265</v>
      </c>
      <c r="L1707" s="4">
        <f t="shared" si="53"/>
        <v>0</v>
      </c>
    </row>
    <row r="1708" spans="1:12" hidden="1">
      <c r="A1708" t="s">
        <v>1645</v>
      </c>
      <c r="B1708" t="s">
        <v>3</v>
      </c>
      <c r="C1708" t="s">
        <v>1714</v>
      </c>
      <c r="D1708" t="s">
        <v>1765</v>
      </c>
      <c r="H1708" t="str">
        <f>INDEX('Vensim Variables'!$B:$B,MATCH(EPS!$B1708,'Vensim Variables'!$A:$A,0))</f>
        <v>g pollutant</v>
      </c>
      <c r="I1708" t="str">
        <f t="shared" si="52"/>
        <v>N2O</v>
      </c>
      <c r="J1708">
        <f>INDEX(NoSettings!$C:$C,MATCH(EPS!$A1708,NoSettings!$A:$A,0))</f>
        <v>0</v>
      </c>
      <c r="K1708">
        <f>INDEX(GWP!$C$2:$C$13,MATCH(EPS!I1708,GWP!$B$2:$B$13,0))</f>
        <v>265</v>
      </c>
      <c r="L1708" s="4">
        <f t="shared" si="53"/>
        <v>0</v>
      </c>
    </row>
    <row r="1709" spans="1:12" hidden="1">
      <c r="A1709" t="s">
        <v>1646</v>
      </c>
      <c r="B1709" t="s">
        <v>3</v>
      </c>
      <c r="C1709" t="s">
        <v>1714</v>
      </c>
      <c r="D1709" t="s">
        <v>1766</v>
      </c>
      <c r="H1709" t="str">
        <f>INDEX('Vensim Variables'!$B:$B,MATCH(EPS!$B1709,'Vensim Variables'!$A:$A,0))</f>
        <v>g pollutant</v>
      </c>
      <c r="I1709" t="str">
        <f t="shared" si="52"/>
        <v>N2O</v>
      </c>
      <c r="J1709">
        <f>INDEX(NoSettings!$C:$C,MATCH(EPS!$A1709,NoSettings!$A:$A,0))</f>
        <v>0</v>
      </c>
      <c r="K1709">
        <f>INDEX(GWP!$C$2:$C$13,MATCH(EPS!I1709,GWP!$B$2:$B$13,0))</f>
        <v>265</v>
      </c>
      <c r="L1709" s="4">
        <f t="shared" si="53"/>
        <v>0</v>
      </c>
    </row>
    <row r="1710" spans="1:12" hidden="1">
      <c r="A1710" t="s">
        <v>1647</v>
      </c>
      <c r="B1710" t="s">
        <v>3</v>
      </c>
      <c r="C1710" t="s">
        <v>1714</v>
      </c>
      <c r="D1710" t="s">
        <v>1767</v>
      </c>
      <c r="H1710" t="str">
        <f>INDEX('Vensim Variables'!$B:$B,MATCH(EPS!$B1710,'Vensim Variables'!$A:$A,0))</f>
        <v>g pollutant</v>
      </c>
      <c r="I1710" t="str">
        <f t="shared" si="52"/>
        <v>N2O</v>
      </c>
      <c r="J1710">
        <f>INDEX(NoSettings!$C:$C,MATCH(EPS!$A1710,NoSettings!$A:$A,0))</f>
        <v>618497000</v>
      </c>
      <c r="K1710">
        <f>INDEX(GWP!$C$2:$C$13,MATCH(EPS!I1710,GWP!$B$2:$B$13,0))</f>
        <v>265</v>
      </c>
      <c r="L1710" s="4">
        <f t="shared" si="53"/>
        <v>0.16390170500000001</v>
      </c>
    </row>
    <row r="1711" spans="1:12" hidden="1">
      <c r="A1711" t="s">
        <v>7253</v>
      </c>
      <c r="B1711" t="s">
        <v>3</v>
      </c>
      <c r="C1711" t="s">
        <v>1714</v>
      </c>
      <c r="D1711" t="s">
        <v>7283</v>
      </c>
      <c r="H1711" t="str">
        <f>INDEX('Vensim Variables'!$B:$B,MATCH(EPS!$B1711,'Vensim Variables'!$A:$A,0))</f>
        <v>g pollutant</v>
      </c>
      <c r="I1711" t="str">
        <f t="shared" si="52"/>
        <v>N2O</v>
      </c>
      <c r="J1711">
        <f>INDEX(NoSettings!$C:$C,MATCH(EPS!$A1711,NoSettings!$A:$A,0))</f>
        <v>0</v>
      </c>
      <c r="K1711">
        <f>INDEX(GWP!$C$2:$C$13,MATCH(EPS!I1711,GWP!$B$2:$B$13,0))</f>
        <v>265</v>
      </c>
      <c r="L1711" s="4">
        <f t="shared" si="53"/>
        <v>0</v>
      </c>
    </row>
    <row r="1712" spans="1:12" hidden="1">
      <c r="A1712" t="s">
        <v>7254</v>
      </c>
      <c r="B1712" t="s">
        <v>3</v>
      </c>
      <c r="C1712" t="s">
        <v>1714</v>
      </c>
      <c r="D1712" t="s">
        <v>7284</v>
      </c>
      <c r="H1712" t="str">
        <f>INDEX('Vensim Variables'!$B:$B,MATCH(EPS!$B1712,'Vensim Variables'!$A:$A,0))</f>
        <v>g pollutant</v>
      </c>
      <c r="I1712" t="str">
        <f t="shared" si="52"/>
        <v>N2O</v>
      </c>
      <c r="J1712">
        <f>INDEX(NoSettings!$C:$C,MATCH(EPS!$A1712,NoSettings!$A:$A,0))</f>
        <v>0</v>
      </c>
      <c r="K1712">
        <f>INDEX(GWP!$C$2:$C$13,MATCH(EPS!I1712,GWP!$B$2:$B$13,0))</f>
        <v>265</v>
      </c>
      <c r="L1712" s="4">
        <f t="shared" si="53"/>
        <v>0</v>
      </c>
    </row>
    <row r="1713" spans="1:12" hidden="1">
      <c r="A1713" t="s">
        <v>7255</v>
      </c>
      <c r="B1713" t="s">
        <v>3</v>
      </c>
      <c r="C1713" t="s">
        <v>1714</v>
      </c>
      <c r="D1713" t="s">
        <v>7285</v>
      </c>
      <c r="H1713" t="str">
        <f>INDEX('Vensim Variables'!$B:$B,MATCH(EPS!$B1713,'Vensim Variables'!$A:$A,0))</f>
        <v>g pollutant</v>
      </c>
      <c r="I1713" t="str">
        <f t="shared" si="52"/>
        <v>N2O</v>
      </c>
      <c r="J1713">
        <f>INDEX(NoSettings!$C:$C,MATCH(EPS!$A1713,NoSettings!$A:$A,0))</f>
        <v>0</v>
      </c>
      <c r="K1713">
        <f>INDEX(GWP!$C$2:$C$13,MATCH(EPS!I1713,GWP!$B$2:$B$13,0))</f>
        <v>265</v>
      </c>
      <c r="L1713" s="4">
        <f t="shared" si="53"/>
        <v>0</v>
      </c>
    </row>
    <row r="1714" spans="1:12" hidden="1">
      <c r="A1714" t="s">
        <v>7256</v>
      </c>
      <c r="B1714" t="s">
        <v>3</v>
      </c>
      <c r="C1714" t="s">
        <v>1714</v>
      </c>
      <c r="D1714" t="s">
        <v>7286</v>
      </c>
      <c r="H1714" t="str">
        <f>INDEX('Vensim Variables'!$B:$B,MATCH(EPS!$B1714,'Vensim Variables'!$A:$A,0))</f>
        <v>g pollutant</v>
      </c>
      <c r="I1714" t="str">
        <f t="shared" si="52"/>
        <v>N2O</v>
      </c>
      <c r="J1714">
        <f>INDEX(NoSettings!$C:$C,MATCH(EPS!$A1714,NoSettings!$A:$A,0))</f>
        <v>0</v>
      </c>
      <c r="K1714">
        <f>INDEX(GWP!$C$2:$C$13,MATCH(EPS!I1714,GWP!$B$2:$B$13,0))</f>
        <v>265</v>
      </c>
      <c r="L1714" s="4">
        <f t="shared" si="53"/>
        <v>0</v>
      </c>
    </row>
    <row r="1715" spans="1:12" hidden="1">
      <c r="A1715" t="s">
        <v>7257</v>
      </c>
      <c r="B1715" t="s">
        <v>3</v>
      </c>
      <c r="C1715" t="s">
        <v>1714</v>
      </c>
      <c r="D1715" t="s">
        <v>7287</v>
      </c>
      <c r="H1715" t="str">
        <f>INDEX('Vensim Variables'!$B:$B,MATCH(EPS!$B1715,'Vensim Variables'!$A:$A,0))</f>
        <v>g pollutant</v>
      </c>
      <c r="I1715" t="str">
        <f t="shared" si="52"/>
        <v>N2O</v>
      </c>
      <c r="J1715">
        <f>INDEX(NoSettings!$C:$C,MATCH(EPS!$A1715,NoSettings!$A:$A,0))</f>
        <v>0</v>
      </c>
      <c r="K1715">
        <f>INDEX(GWP!$C$2:$C$13,MATCH(EPS!I1715,GWP!$B$2:$B$13,0))</f>
        <v>265</v>
      </c>
      <c r="L1715" s="4">
        <f t="shared" si="53"/>
        <v>0</v>
      </c>
    </row>
    <row r="1716" spans="1:12" hidden="1">
      <c r="A1716" t="s">
        <v>7258</v>
      </c>
      <c r="B1716" t="s">
        <v>3</v>
      </c>
      <c r="C1716" t="s">
        <v>1714</v>
      </c>
      <c r="D1716" t="s">
        <v>7288</v>
      </c>
      <c r="H1716" t="str">
        <f>INDEX('Vensim Variables'!$B:$B,MATCH(EPS!$B1716,'Vensim Variables'!$A:$A,0))</f>
        <v>g pollutant</v>
      </c>
      <c r="I1716" t="str">
        <f t="shared" si="52"/>
        <v>N2O</v>
      </c>
      <c r="J1716">
        <f>INDEX(NoSettings!$C:$C,MATCH(EPS!$A1716,NoSettings!$A:$A,0))</f>
        <v>0</v>
      </c>
      <c r="K1716">
        <f>INDEX(GWP!$C$2:$C$13,MATCH(EPS!I1716,GWP!$B$2:$B$13,0))</f>
        <v>265</v>
      </c>
      <c r="L1716" s="4">
        <f t="shared" si="53"/>
        <v>0</v>
      </c>
    </row>
    <row r="1717" spans="1:12" hidden="1">
      <c r="A1717" t="s">
        <v>7259</v>
      </c>
      <c r="B1717" t="s">
        <v>3</v>
      </c>
      <c r="C1717" t="s">
        <v>1714</v>
      </c>
      <c r="D1717" t="s">
        <v>7289</v>
      </c>
      <c r="H1717" t="str">
        <f>INDEX('Vensim Variables'!$B:$B,MATCH(EPS!$B1717,'Vensim Variables'!$A:$A,0))</f>
        <v>g pollutant</v>
      </c>
      <c r="I1717" t="str">
        <f t="shared" si="52"/>
        <v>N2O</v>
      </c>
      <c r="J1717">
        <f>INDEX(NoSettings!$C:$C,MATCH(EPS!$A1717,NoSettings!$A:$A,0))</f>
        <v>0</v>
      </c>
      <c r="K1717">
        <f>INDEX(GWP!$C$2:$C$13,MATCH(EPS!I1717,GWP!$B$2:$B$13,0))</f>
        <v>265</v>
      </c>
      <c r="L1717" s="4">
        <f t="shared" si="53"/>
        <v>0</v>
      </c>
    </row>
    <row r="1718" spans="1:12" hidden="1">
      <c r="A1718" t="s">
        <v>1648</v>
      </c>
      <c r="B1718" t="s">
        <v>3</v>
      </c>
      <c r="C1718" t="s">
        <v>1715</v>
      </c>
      <c r="D1718" t="s">
        <v>1752</v>
      </c>
      <c r="H1718" t="str">
        <f>INDEX('Vensim Variables'!$B:$B,MATCH(EPS!$B1718,'Vensim Variables'!$A:$A,0))</f>
        <v>g pollutant</v>
      </c>
      <c r="I1718" t="str">
        <f t="shared" si="52"/>
        <v>F gases</v>
      </c>
      <c r="J1718">
        <f>INDEX(NoSettings!$C:$C,MATCH(EPS!$A1718,NoSettings!$A:$A,0))</f>
        <v>0</v>
      </c>
      <c r="K1718">
        <f>INDEX(GWP!$C$2:$C$13,MATCH(EPS!I1718,GWP!$B$2:$B$13,0))</f>
        <v>1</v>
      </c>
      <c r="L1718" s="4">
        <f t="shared" si="53"/>
        <v>0</v>
      </c>
    </row>
    <row r="1719" spans="1:12" hidden="1">
      <c r="A1719" t="s">
        <v>7260</v>
      </c>
      <c r="B1719" t="s">
        <v>3</v>
      </c>
      <c r="C1719" t="s">
        <v>1715</v>
      </c>
      <c r="D1719" t="s">
        <v>7281</v>
      </c>
      <c r="H1719" t="str">
        <f>INDEX('Vensim Variables'!$B:$B,MATCH(EPS!$B1719,'Vensim Variables'!$A:$A,0))</f>
        <v>g pollutant</v>
      </c>
      <c r="I1719" t="str">
        <f t="shared" si="52"/>
        <v>F gases</v>
      </c>
      <c r="J1719">
        <f>INDEX(NoSettings!$C:$C,MATCH(EPS!$A1719,NoSettings!$A:$A,0))</f>
        <v>0</v>
      </c>
      <c r="K1719">
        <f>INDEX(GWP!$C$2:$C$13,MATCH(EPS!I1719,GWP!$B$2:$B$13,0))</f>
        <v>1</v>
      </c>
      <c r="L1719" s="4">
        <f t="shared" si="53"/>
        <v>0</v>
      </c>
    </row>
    <row r="1720" spans="1:12" hidden="1">
      <c r="A1720" t="s">
        <v>7261</v>
      </c>
      <c r="B1720" t="s">
        <v>3</v>
      </c>
      <c r="C1720" t="s">
        <v>1715</v>
      </c>
      <c r="D1720" t="s">
        <v>7282</v>
      </c>
      <c r="H1720" t="str">
        <f>INDEX('Vensim Variables'!$B:$B,MATCH(EPS!$B1720,'Vensim Variables'!$A:$A,0))</f>
        <v>g pollutant</v>
      </c>
      <c r="I1720" t="str">
        <f t="shared" si="52"/>
        <v>F gases</v>
      </c>
      <c r="J1720">
        <f>INDEX(NoSettings!$C:$C,MATCH(EPS!$A1720,NoSettings!$A:$A,0))</f>
        <v>0</v>
      </c>
      <c r="K1720">
        <f>INDEX(GWP!$C$2:$C$13,MATCH(EPS!I1720,GWP!$B$2:$B$13,0))</f>
        <v>1</v>
      </c>
      <c r="L1720" s="4">
        <f t="shared" si="53"/>
        <v>0</v>
      </c>
    </row>
    <row r="1721" spans="1:12" hidden="1">
      <c r="A1721" t="s">
        <v>1650</v>
      </c>
      <c r="B1721" t="s">
        <v>3</v>
      </c>
      <c r="C1721" t="s">
        <v>1715</v>
      </c>
      <c r="D1721" t="s">
        <v>1754</v>
      </c>
      <c r="H1721" t="str">
        <f>INDEX('Vensim Variables'!$B:$B,MATCH(EPS!$B1721,'Vensim Variables'!$A:$A,0))</f>
        <v>g pollutant</v>
      </c>
      <c r="I1721" t="str">
        <f t="shared" si="52"/>
        <v>F gases</v>
      </c>
      <c r="J1721">
        <f>INDEX(NoSettings!$C:$C,MATCH(EPS!$A1721,NoSettings!$A:$A,0))</f>
        <v>0</v>
      </c>
      <c r="K1721">
        <f>INDEX(GWP!$C$2:$C$13,MATCH(EPS!I1721,GWP!$B$2:$B$13,0))</f>
        <v>1</v>
      </c>
      <c r="L1721" s="4">
        <f t="shared" si="53"/>
        <v>0</v>
      </c>
    </row>
    <row r="1722" spans="1:12" hidden="1">
      <c r="A1722" t="s">
        <v>1651</v>
      </c>
      <c r="B1722" t="s">
        <v>3</v>
      </c>
      <c r="C1722" t="s">
        <v>1715</v>
      </c>
      <c r="D1722" t="s">
        <v>1755</v>
      </c>
      <c r="H1722" t="str">
        <f>INDEX('Vensim Variables'!$B:$B,MATCH(EPS!$B1722,'Vensim Variables'!$A:$A,0))</f>
        <v>g pollutant</v>
      </c>
      <c r="I1722" t="str">
        <f t="shared" si="52"/>
        <v>F gases</v>
      </c>
      <c r="J1722">
        <f>INDEX(NoSettings!$C:$C,MATCH(EPS!$A1722,NoSettings!$A:$A,0))</f>
        <v>0</v>
      </c>
      <c r="K1722">
        <f>INDEX(GWP!$C$2:$C$13,MATCH(EPS!I1722,GWP!$B$2:$B$13,0))</f>
        <v>1</v>
      </c>
      <c r="L1722" s="4">
        <f t="shared" si="53"/>
        <v>0</v>
      </c>
    </row>
    <row r="1723" spans="1:12" hidden="1">
      <c r="A1723" t="s">
        <v>1652</v>
      </c>
      <c r="B1723" t="s">
        <v>3</v>
      </c>
      <c r="C1723" t="s">
        <v>1715</v>
      </c>
      <c r="D1723" t="s">
        <v>1756</v>
      </c>
      <c r="H1723" t="str">
        <f>INDEX('Vensim Variables'!$B:$B,MATCH(EPS!$B1723,'Vensim Variables'!$A:$A,0))</f>
        <v>g pollutant</v>
      </c>
      <c r="I1723" t="str">
        <f t="shared" si="52"/>
        <v>F gases</v>
      </c>
      <c r="J1723">
        <f>INDEX(NoSettings!$C:$C,MATCH(EPS!$A1723,NoSettings!$A:$A,0))</f>
        <v>0</v>
      </c>
      <c r="K1723">
        <f>INDEX(GWP!$C$2:$C$13,MATCH(EPS!I1723,GWP!$B$2:$B$13,0))</f>
        <v>1</v>
      </c>
      <c r="L1723" s="4">
        <f t="shared" si="53"/>
        <v>0</v>
      </c>
    </row>
    <row r="1724" spans="1:12" hidden="1">
      <c r="A1724" t="s">
        <v>1653</v>
      </c>
      <c r="B1724" t="s">
        <v>3</v>
      </c>
      <c r="C1724" t="s">
        <v>1715</v>
      </c>
      <c r="D1724" t="s">
        <v>1757</v>
      </c>
      <c r="H1724" t="str">
        <f>INDEX('Vensim Variables'!$B:$B,MATCH(EPS!$B1724,'Vensim Variables'!$A:$A,0))</f>
        <v>g pollutant</v>
      </c>
      <c r="I1724" t="str">
        <f t="shared" si="52"/>
        <v>F gases</v>
      </c>
      <c r="J1724">
        <f>INDEX(NoSettings!$C:$C,MATCH(EPS!$A1724,NoSettings!$A:$A,0))</f>
        <v>0</v>
      </c>
      <c r="K1724">
        <f>INDEX(GWP!$C$2:$C$13,MATCH(EPS!I1724,GWP!$B$2:$B$13,0))</f>
        <v>1</v>
      </c>
      <c r="L1724" s="4">
        <f t="shared" si="53"/>
        <v>0</v>
      </c>
    </row>
    <row r="1725" spans="1:12" hidden="1">
      <c r="A1725" t="s">
        <v>1654</v>
      </c>
      <c r="B1725" t="s">
        <v>3</v>
      </c>
      <c r="C1725" t="s">
        <v>1715</v>
      </c>
      <c r="D1725" t="s">
        <v>1758</v>
      </c>
      <c r="H1725" t="str">
        <f>INDEX('Vensim Variables'!$B:$B,MATCH(EPS!$B1725,'Vensim Variables'!$A:$A,0))</f>
        <v>g pollutant</v>
      </c>
      <c r="I1725" t="str">
        <f t="shared" si="52"/>
        <v>F gases</v>
      </c>
      <c r="J1725">
        <f>INDEX(NoSettings!$C:$C,MATCH(EPS!$A1725,NoSettings!$A:$A,0))</f>
        <v>0</v>
      </c>
      <c r="K1725">
        <f>INDEX(GWP!$C$2:$C$13,MATCH(EPS!I1725,GWP!$B$2:$B$13,0))</f>
        <v>1</v>
      </c>
      <c r="L1725" s="4">
        <f t="shared" si="53"/>
        <v>0</v>
      </c>
    </row>
    <row r="1726" spans="1:12" hidden="1">
      <c r="A1726" t="s">
        <v>1655</v>
      </c>
      <c r="B1726" t="s">
        <v>3</v>
      </c>
      <c r="C1726" t="s">
        <v>1715</v>
      </c>
      <c r="D1726" t="s">
        <v>1759</v>
      </c>
      <c r="H1726" t="str">
        <f>INDEX('Vensim Variables'!$B:$B,MATCH(EPS!$B1726,'Vensim Variables'!$A:$A,0))</f>
        <v>g pollutant</v>
      </c>
      <c r="I1726" t="str">
        <f t="shared" si="52"/>
        <v>F gases</v>
      </c>
      <c r="J1726">
        <f>INDEX(NoSettings!$C:$C,MATCH(EPS!$A1726,NoSettings!$A:$A,0))</f>
        <v>0</v>
      </c>
      <c r="K1726">
        <f>INDEX(GWP!$C$2:$C$13,MATCH(EPS!I1726,GWP!$B$2:$B$13,0))</f>
        <v>1</v>
      </c>
      <c r="L1726" s="4">
        <f t="shared" si="53"/>
        <v>0</v>
      </c>
    </row>
    <row r="1727" spans="1:12" hidden="1">
      <c r="A1727" t="s">
        <v>1656</v>
      </c>
      <c r="B1727" t="s">
        <v>3</v>
      </c>
      <c r="C1727" t="s">
        <v>1715</v>
      </c>
      <c r="D1727" t="s">
        <v>1760</v>
      </c>
      <c r="H1727" t="str">
        <f>INDEX('Vensim Variables'!$B:$B,MATCH(EPS!$B1727,'Vensim Variables'!$A:$A,0))</f>
        <v>g pollutant</v>
      </c>
      <c r="I1727" t="str">
        <f t="shared" si="52"/>
        <v>F gases</v>
      </c>
      <c r="J1727">
        <f>INDEX(NoSettings!$C:$C,MATCH(EPS!$A1727,NoSettings!$A:$A,0))</f>
        <v>0</v>
      </c>
      <c r="K1727">
        <f>INDEX(GWP!$C$2:$C$13,MATCH(EPS!I1727,GWP!$B$2:$B$13,0))</f>
        <v>1</v>
      </c>
      <c r="L1727" s="4">
        <f t="shared" si="53"/>
        <v>0</v>
      </c>
    </row>
    <row r="1728" spans="1:12" hidden="1">
      <c r="A1728" t="s">
        <v>1657</v>
      </c>
      <c r="B1728" t="s">
        <v>3</v>
      </c>
      <c r="C1728" t="s">
        <v>1715</v>
      </c>
      <c r="D1728" t="s">
        <v>1761</v>
      </c>
      <c r="H1728" t="str">
        <f>INDEX('Vensim Variables'!$B:$B,MATCH(EPS!$B1728,'Vensim Variables'!$A:$A,0))</f>
        <v>g pollutant</v>
      </c>
      <c r="I1728" t="str">
        <f t="shared" si="52"/>
        <v>F gases</v>
      </c>
      <c r="J1728">
        <f>INDEX(NoSettings!$C:$C,MATCH(EPS!$A1728,NoSettings!$A:$A,0))</f>
        <v>0</v>
      </c>
      <c r="K1728">
        <f>INDEX(GWP!$C$2:$C$13,MATCH(EPS!I1728,GWP!$B$2:$B$13,0))</f>
        <v>1</v>
      </c>
      <c r="L1728" s="4">
        <f t="shared" si="53"/>
        <v>0</v>
      </c>
    </row>
    <row r="1729" spans="1:12" hidden="1">
      <c r="A1729" t="s">
        <v>1658</v>
      </c>
      <c r="B1729" t="s">
        <v>3</v>
      </c>
      <c r="C1729" t="s">
        <v>1715</v>
      </c>
      <c r="D1729" t="s">
        <v>1762</v>
      </c>
      <c r="H1729" t="str">
        <f>INDEX('Vensim Variables'!$B:$B,MATCH(EPS!$B1729,'Vensim Variables'!$A:$A,0))</f>
        <v>g pollutant</v>
      </c>
      <c r="I1729" t="str">
        <f t="shared" si="52"/>
        <v>F gases</v>
      </c>
      <c r="J1729">
        <f>INDEX(NoSettings!$C:$C,MATCH(EPS!$A1729,NoSettings!$A:$A,0))</f>
        <v>0</v>
      </c>
      <c r="K1729">
        <f>INDEX(GWP!$C$2:$C$13,MATCH(EPS!I1729,GWP!$B$2:$B$13,0))</f>
        <v>1</v>
      </c>
      <c r="L1729" s="4">
        <f t="shared" si="53"/>
        <v>0</v>
      </c>
    </row>
    <row r="1730" spans="1:12" hidden="1">
      <c r="A1730" t="s">
        <v>1659</v>
      </c>
      <c r="B1730" t="s">
        <v>3</v>
      </c>
      <c r="C1730" t="s">
        <v>1715</v>
      </c>
      <c r="D1730" t="s">
        <v>1763</v>
      </c>
      <c r="H1730" t="str">
        <f>INDEX('Vensim Variables'!$B:$B,MATCH(EPS!$B1730,'Vensim Variables'!$A:$A,0))</f>
        <v>g pollutant</v>
      </c>
      <c r="I1730" t="str">
        <f t="shared" si="52"/>
        <v>F gases</v>
      </c>
      <c r="J1730">
        <f>INDEX(NoSettings!$C:$C,MATCH(EPS!$A1730,NoSettings!$A:$A,0))</f>
        <v>0</v>
      </c>
      <c r="K1730">
        <f>INDEX(GWP!$C$2:$C$13,MATCH(EPS!I1730,GWP!$B$2:$B$13,0))</f>
        <v>1</v>
      </c>
      <c r="L1730" s="4">
        <f t="shared" si="53"/>
        <v>0</v>
      </c>
    </row>
    <row r="1731" spans="1:12" hidden="1">
      <c r="A1731" t="s">
        <v>1660</v>
      </c>
      <c r="B1731" t="s">
        <v>3</v>
      </c>
      <c r="C1731" t="s">
        <v>1715</v>
      </c>
      <c r="D1731" t="s">
        <v>1764</v>
      </c>
      <c r="H1731" t="str">
        <f>INDEX('Vensim Variables'!$B:$B,MATCH(EPS!$B1731,'Vensim Variables'!$A:$A,0))</f>
        <v>g pollutant</v>
      </c>
      <c r="I1731" t="str">
        <f t="shared" ref="I1731:I1794" si="54">IF(OR(C1731="CO2",C1731="CH4",C1731="N2O",C1731="F gases",C1731="VOC",C1731="CO",C1731="NOx",C1731="PM10",C1731="PM25",C1731="SOx",C1731="BC",C1731="OC"),C1731,IF(OR(D1731="CO2",D1731="CH4",D1731="N2O",D1731="F gases",D1731="VOC",D1731="CO",D1731="NOx",D1731="PM10",D1731="PM25",D1731="SOx",D1731="BC",D1731="OC"),D1731,IF(OR(E1731="CO2",E1731="CH4",E1731="N2O",E1731="F gases",E1731="VOC",E1731="CO",E1731="NOx",E1731="PM10",E1731="PM25",E1731="SOx",E1731="BC",E1731="OC"),E1731,"NA")))</f>
        <v>F gases</v>
      </c>
      <c r="J1731">
        <f>INDEX(NoSettings!$C:$C,MATCH(EPS!$A1731,NoSettings!$A:$A,0))</f>
        <v>0</v>
      </c>
      <c r="K1731">
        <f>INDEX(GWP!$C$2:$C$13,MATCH(EPS!I1731,GWP!$B$2:$B$13,0))</f>
        <v>1</v>
      </c>
      <c r="L1731" s="4">
        <f t="shared" ref="L1731:L1794" si="55">IF(H1731="g pollutant",K1731*J1731/10^12,IF(H1731="MMTCO2e",J1731,IF(H1731="MWh",J1731,0)))</f>
        <v>0</v>
      </c>
    </row>
    <row r="1732" spans="1:12" hidden="1">
      <c r="A1732" t="s">
        <v>1661</v>
      </c>
      <c r="B1732" t="s">
        <v>3</v>
      </c>
      <c r="C1732" t="s">
        <v>1715</v>
      </c>
      <c r="D1732" t="s">
        <v>1765</v>
      </c>
      <c r="H1732" t="str">
        <f>INDEX('Vensim Variables'!$B:$B,MATCH(EPS!$B1732,'Vensim Variables'!$A:$A,0))</f>
        <v>g pollutant</v>
      </c>
      <c r="I1732" t="str">
        <f t="shared" si="54"/>
        <v>F gases</v>
      </c>
      <c r="J1732">
        <f>INDEX(NoSettings!$C:$C,MATCH(EPS!$A1732,NoSettings!$A:$A,0))</f>
        <v>0</v>
      </c>
      <c r="K1732">
        <f>INDEX(GWP!$C$2:$C$13,MATCH(EPS!I1732,GWP!$B$2:$B$13,0))</f>
        <v>1</v>
      </c>
      <c r="L1732" s="4">
        <f t="shared" si="55"/>
        <v>0</v>
      </c>
    </row>
    <row r="1733" spans="1:12" hidden="1">
      <c r="A1733" t="s">
        <v>1662</v>
      </c>
      <c r="B1733" t="s">
        <v>3</v>
      </c>
      <c r="C1733" t="s">
        <v>1715</v>
      </c>
      <c r="D1733" t="s">
        <v>1766</v>
      </c>
      <c r="H1733" t="str">
        <f>INDEX('Vensim Variables'!$B:$B,MATCH(EPS!$B1733,'Vensim Variables'!$A:$A,0))</f>
        <v>g pollutant</v>
      </c>
      <c r="I1733" t="str">
        <f t="shared" si="54"/>
        <v>F gases</v>
      </c>
      <c r="J1733">
        <f>INDEX(NoSettings!$C:$C,MATCH(EPS!$A1733,NoSettings!$A:$A,0))</f>
        <v>0</v>
      </c>
      <c r="K1733">
        <f>INDEX(GWP!$C$2:$C$13,MATCH(EPS!I1733,GWP!$B$2:$B$13,0))</f>
        <v>1</v>
      </c>
      <c r="L1733" s="4">
        <f t="shared" si="55"/>
        <v>0</v>
      </c>
    </row>
    <row r="1734" spans="1:12" hidden="1">
      <c r="A1734" t="s">
        <v>1663</v>
      </c>
      <c r="B1734" t="s">
        <v>3</v>
      </c>
      <c r="C1734" t="s">
        <v>1715</v>
      </c>
      <c r="D1734" t="s">
        <v>1767</v>
      </c>
      <c r="H1734" t="str">
        <f>INDEX('Vensim Variables'!$B:$B,MATCH(EPS!$B1734,'Vensim Variables'!$A:$A,0))</f>
        <v>g pollutant</v>
      </c>
      <c r="I1734" t="str">
        <f t="shared" si="54"/>
        <v>F gases</v>
      </c>
      <c r="J1734">
        <f>INDEX(NoSettings!$C:$C,MATCH(EPS!$A1734,NoSettings!$A:$A,0))</f>
        <v>0</v>
      </c>
      <c r="K1734">
        <f>INDEX(GWP!$C$2:$C$13,MATCH(EPS!I1734,GWP!$B$2:$B$13,0))</f>
        <v>1</v>
      </c>
      <c r="L1734" s="4">
        <f t="shared" si="55"/>
        <v>0</v>
      </c>
    </row>
    <row r="1735" spans="1:12" hidden="1">
      <c r="A1735" t="s">
        <v>7262</v>
      </c>
      <c r="B1735" t="s">
        <v>3</v>
      </c>
      <c r="C1735" t="s">
        <v>1715</v>
      </c>
      <c r="D1735" t="s">
        <v>7283</v>
      </c>
      <c r="H1735" t="str">
        <f>INDEX('Vensim Variables'!$B:$B,MATCH(EPS!$B1735,'Vensim Variables'!$A:$A,0))</f>
        <v>g pollutant</v>
      </c>
      <c r="I1735" t="str">
        <f t="shared" si="54"/>
        <v>F gases</v>
      </c>
      <c r="J1735">
        <f>INDEX(NoSettings!$C:$C,MATCH(EPS!$A1735,NoSettings!$A:$A,0))</f>
        <v>0</v>
      </c>
      <c r="K1735">
        <f>INDEX(GWP!$C$2:$C$13,MATCH(EPS!I1735,GWP!$B$2:$B$13,0))</f>
        <v>1</v>
      </c>
      <c r="L1735" s="4">
        <f t="shared" si="55"/>
        <v>0</v>
      </c>
    </row>
    <row r="1736" spans="1:12" hidden="1">
      <c r="A1736" t="s">
        <v>7263</v>
      </c>
      <c r="B1736" t="s">
        <v>3</v>
      </c>
      <c r="C1736" t="s">
        <v>1715</v>
      </c>
      <c r="D1736" t="s">
        <v>7284</v>
      </c>
      <c r="H1736" t="str">
        <f>INDEX('Vensim Variables'!$B:$B,MATCH(EPS!$B1736,'Vensim Variables'!$A:$A,0))</f>
        <v>g pollutant</v>
      </c>
      <c r="I1736" t="str">
        <f t="shared" si="54"/>
        <v>F gases</v>
      </c>
      <c r="J1736">
        <f>INDEX(NoSettings!$C:$C,MATCH(EPS!$A1736,NoSettings!$A:$A,0))</f>
        <v>0</v>
      </c>
      <c r="K1736">
        <f>INDEX(GWP!$C$2:$C$13,MATCH(EPS!I1736,GWP!$B$2:$B$13,0))</f>
        <v>1</v>
      </c>
      <c r="L1736" s="4">
        <f t="shared" si="55"/>
        <v>0</v>
      </c>
    </row>
    <row r="1737" spans="1:12" hidden="1">
      <c r="A1737" t="s">
        <v>7264</v>
      </c>
      <c r="B1737" t="s">
        <v>3</v>
      </c>
      <c r="C1737" t="s">
        <v>1715</v>
      </c>
      <c r="D1737" t="s">
        <v>7285</v>
      </c>
      <c r="H1737" t="str">
        <f>INDEX('Vensim Variables'!$B:$B,MATCH(EPS!$B1737,'Vensim Variables'!$A:$A,0))</f>
        <v>g pollutant</v>
      </c>
      <c r="I1737" t="str">
        <f t="shared" si="54"/>
        <v>F gases</v>
      </c>
      <c r="J1737">
        <f>INDEX(NoSettings!$C:$C,MATCH(EPS!$A1737,NoSettings!$A:$A,0))</f>
        <v>0</v>
      </c>
      <c r="K1737">
        <f>INDEX(GWP!$C$2:$C$13,MATCH(EPS!I1737,GWP!$B$2:$B$13,0))</f>
        <v>1</v>
      </c>
      <c r="L1737" s="4">
        <f t="shared" si="55"/>
        <v>0</v>
      </c>
    </row>
    <row r="1738" spans="1:12" hidden="1">
      <c r="A1738" t="s">
        <v>7265</v>
      </c>
      <c r="B1738" t="s">
        <v>3</v>
      </c>
      <c r="C1738" t="s">
        <v>1715</v>
      </c>
      <c r="D1738" t="s">
        <v>7286</v>
      </c>
      <c r="H1738" t="str">
        <f>INDEX('Vensim Variables'!$B:$B,MATCH(EPS!$B1738,'Vensim Variables'!$A:$A,0))</f>
        <v>g pollutant</v>
      </c>
      <c r="I1738" t="str">
        <f t="shared" si="54"/>
        <v>F gases</v>
      </c>
      <c r="J1738">
        <f>INDEX(NoSettings!$C:$C,MATCH(EPS!$A1738,NoSettings!$A:$A,0))</f>
        <v>0</v>
      </c>
      <c r="K1738">
        <f>INDEX(GWP!$C$2:$C$13,MATCH(EPS!I1738,GWP!$B$2:$B$13,0))</f>
        <v>1</v>
      </c>
      <c r="L1738" s="4">
        <f t="shared" si="55"/>
        <v>0</v>
      </c>
    </row>
    <row r="1739" spans="1:12" hidden="1">
      <c r="A1739" t="s">
        <v>7266</v>
      </c>
      <c r="B1739" t="s">
        <v>3</v>
      </c>
      <c r="C1739" t="s">
        <v>1715</v>
      </c>
      <c r="D1739" t="s">
        <v>7287</v>
      </c>
      <c r="H1739" t="str">
        <f>INDEX('Vensim Variables'!$B:$B,MATCH(EPS!$B1739,'Vensim Variables'!$A:$A,0))</f>
        <v>g pollutant</v>
      </c>
      <c r="I1739" t="str">
        <f t="shared" si="54"/>
        <v>F gases</v>
      </c>
      <c r="J1739">
        <f>INDEX(NoSettings!$C:$C,MATCH(EPS!$A1739,NoSettings!$A:$A,0))</f>
        <v>0</v>
      </c>
      <c r="K1739">
        <f>INDEX(GWP!$C$2:$C$13,MATCH(EPS!I1739,GWP!$B$2:$B$13,0))</f>
        <v>1</v>
      </c>
      <c r="L1739" s="4">
        <f t="shared" si="55"/>
        <v>0</v>
      </c>
    </row>
    <row r="1740" spans="1:12" hidden="1">
      <c r="A1740" t="s">
        <v>7267</v>
      </c>
      <c r="B1740" t="s">
        <v>3</v>
      </c>
      <c r="C1740" t="s">
        <v>1715</v>
      </c>
      <c r="D1740" t="s">
        <v>7288</v>
      </c>
      <c r="H1740" t="str">
        <f>INDEX('Vensim Variables'!$B:$B,MATCH(EPS!$B1740,'Vensim Variables'!$A:$A,0))</f>
        <v>g pollutant</v>
      </c>
      <c r="I1740" t="str">
        <f t="shared" si="54"/>
        <v>F gases</v>
      </c>
      <c r="J1740">
        <f>INDEX(NoSettings!$C:$C,MATCH(EPS!$A1740,NoSettings!$A:$A,0))</f>
        <v>0</v>
      </c>
      <c r="K1740">
        <f>INDEX(GWP!$C$2:$C$13,MATCH(EPS!I1740,GWP!$B$2:$B$13,0))</f>
        <v>1</v>
      </c>
      <c r="L1740" s="4">
        <f t="shared" si="55"/>
        <v>0</v>
      </c>
    </row>
    <row r="1741" spans="1:12" hidden="1">
      <c r="A1741" t="s">
        <v>7268</v>
      </c>
      <c r="B1741" t="s">
        <v>3</v>
      </c>
      <c r="C1741" t="s">
        <v>1715</v>
      </c>
      <c r="D1741" t="s">
        <v>7289</v>
      </c>
      <c r="H1741" t="str">
        <f>INDEX('Vensim Variables'!$B:$B,MATCH(EPS!$B1741,'Vensim Variables'!$A:$A,0))</f>
        <v>g pollutant</v>
      </c>
      <c r="I1741" t="str">
        <f t="shared" si="54"/>
        <v>F gases</v>
      </c>
      <c r="J1741">
        <f>INDEX(NoSettings!$C:$C,MATCH(EPS!$A1741,NoSettings!$A:$A,0))</f>
        <v>0</v>
      </c>
      <c r="K1741">
        <f>INDEX(GWP!$C$2:$C$13,MATCH(EPS!I1741,GWP!$B$2:$B$13,0))</f>
        <v>1</v>
      </c>
      <c r="L1741" s="4">
        <f t="shared" si="55"/>
        <v>0</v>
      </c>
    </row>
    <row r="1742" spans="1:12" hidden="1">
      <c r="A1742" t="s">
        <v>1664</v>
      </c>
      <c r="B1742" t="s">
        <v>17</v>
      </c>
      <c r="C1742" t="s">
        <v>1721</v>
      </c>
      <c r="D1742" t="s">
        <v>1702</v>
      </c>
      <c r="H1742" t="str">
        <f>INDEX('Vensim Variables'!$B:$B,MATCH(EPS!$B1742,'Vensim Variables'!$A:$A,0))</f>
        <v>g pollutant</v>
      </c>
      <c r="I1742" t="str">
        <f t="shared" si="54"/>
        <v>CO2</v>
      </c>
      <c r="J1742">
        <f>INDEX(NoSettings!$C:$C,MATCH(EPS!$A1742,NoSettings!$A:$A,0))</f>
        <v>265180000000000</v>
      </c>
      <c r="K1742">
        <f>INDEX(GWP!$C$2:$C$13,MATCH(EPS!I1742,GWP!$B$2:$B$13,0))</f>
        <v>1</v>
      </c>
      <c r="L1742" s="4">
        <f t="shared" si="55"/>
        <v>265.18</v>
      </c>
    </row>
    <row r="1743" spans="1:12" hidden="1">
      <c r="A1743" t="s">
        <v>1665</v>
      </c>
      <c r="B1743" t="s">
        <v>17</v>
      </c>
      <c r="C1743" t="s">
        <v>1721</v>
      </c>
      <c r="D1743" t="s">
        <v>1705</v>
      </c>
      <c r="H1743" t="str">
        <f>INDEX('Vensim Variables'!$B:$B,MATCH(EPS!$B1743,'Vensim Variables'!$A:$A,0))</f>
        <v>g pollutant</v>
      </c>
      <c r="I1743" t="str">
        <f t="shared" si="54"/>
        <v>VOC</v>
      </c>
      <c r="J1743">
        <f>INDEX(NoSettings!$C:$C,MATCH(EPS!$A1743,NoSettings!$A:$A,0))</f>
        <v>301649000000</v>
      </c>
      <c r="K1743">
        <f>INDEX(GWP!$C$2:$C$13,MATCH(EPS!I1743,GWP!$B$2:$B$13,0))</f>
        <v>0</v>
      </c>
      <c r="L1743" s="4">
        <f t="shared" si="55"/>
        <v>0</v>
      </c>
    </row>
    <row r="1744" spans="1:12" hidden="1">
      <c r="A1744" t="s">
        <v>1666</v>
      </c>
      <c r="B1744" t="s">
        <v>17</v>
      </c>
      <c r="C1744" t="s">
        <v>1721</v>
      </c>
      <c r="D1744" t="s">
        <v>1706</v>
      </c>
      <c r="H1744" t="str">
        <f>INDEX('Vensim Variables'!$B:$B,MATCH(EPS!$B1744,'Vensim Variables'!$A:$A,0))</f>
        <v>g pollutant</v>
      </c>
      <c r="I1744" t="str">
        <f t="shared" si="54"/>
        <v>CO</v>
      </c>
      <c r="J1744">
        <f>INDEX(NoSettings!$C:$C,MATCH(EPS!$A1744,NoSettings!$A:$A,0))</f>
        <v>1996640000000</v>
      </c>
      <c r="K1744">
        <f>INDEX(GWP!$C$2:$C$13,MATCH(EPS!I1744,GWP!$B$2:$B$13,0))</f>
        <v>0</v>
      </c>
      <c r="L1744" s="4">
        <f t="shared" si="55"/>
        <v>0</v>
      </c>
    </row>
    <row r="1745" spans="1:12" hidden="1">
      <c r="A1745" t="s">
        <v>1667</v>
      </c>
      <c r="B1745" t="s">
        <v>17</v>
      </c>
      <c r="C1745" t="s">
        <v>1721</v>
      </c>
      <c r="D1745" t="s">
        <v>1707</v>
      </c>
      <c r="H1745" t="str">
        <f>INDEX('Vensim Variables'!$B:$B,MATCH(EPS!$B1745,'Vensim Variables'!$A:$A,0))</f>
        <v>g pollutant</v>
      </c>
      <c r="I1745" t="str">
        <f t="shared" si="54"/>
        <v>NOx</v>
      </c>
      <c r="J1745">
        <f>INDEX(NoSettings!$C:$C,MATCH(EPS!$A1745,NoSettings!$A:$A,0))</f>
        <v>243149000000</v>
      </c>
      <c r="K1745">
        <f>INDEX(GWP!$C$2:$C$13,MATCH(EPS!I1745,GWP!$B$2:$B$13,0))</f>
        <v>0</v>
      </c>
      <c r="L1745" s="4">
        <f t="shared" si="55"/>
        <v>0</v>
      </c>
    </row>
    <row r="1746" spans="1:12" hidden="1">
      <c r="A1746" t="s">
        <v>1668</v>
      </c>
      <c r="B1746" t="s">
        <v>17</v>
      </c>
      <c r="C1746" t="s">
        <v>1721</v>
      </c>
      <c r="D1746" t="s">
        <v>1708</v>
      </c>
      <c r="H1746" t="str">
        <f>INDEX('Vensim Variables'!$B:$B,MATCH(EPS!$B1746,'Vensim Variables'!$A:$A,0))</f>
        <v>g pollutant</v>
      </c>
      <c r="I1746" t="str">
        <f t="shared" si="54"/>
        <v>PM10</v>
      </c>
      <c r="J1746">
        <f>INDEX(NoSettings!$C:$C,MATCH(EPS!$A1746,NoSettings!$A:$A,0))</f>
        <v>390753000000</v>
      </c>
      <c r="K1746">
        <f>INDEX(GWP!$C$2:$C$13,MATCH(EPS!I1746,GWP!$B$2:$B$13,0))</f>
        <v>0</v>
      </c>
      <c r="L1746" s="4">
        <f t="shared" si="55"/>
        <v>0</v>
      </c>
    </row>
    <row r="1747" spans="1:12" hidden="1">
      <c r="A1747" t="s">
        <v>1669</v>
      </c>
      <c r="B1747" t="s">
        <v>17</v>
      </c>
      <c r="C1747" t="s">
        <v>1721</v>
      </c>
      <c r="D1747" t="s">
        <v>1709</v>
      </c>
      <c r="H1747" t="str">
        <f>INDEX('Vensim Variables'!$B:$B,MATCH(EPS!$B1747,'Vensim Variables'!$A:$A,0))</f>
        <v>g pollutant</v>
      </c>
      <c r="I1747" t="str">
        <f t="shared" si="54"/>
        <v>PM25</v>
      </c>
      <c r="J1747">
        <f>INDEX(NoSettings!$C:$C,MATCH(EPS!$A1747,NoSettings!$A:$A,0))</f>
        <v>380438000000</v>
      </c>
      <c r="K1747">
        <f>INDEX(GWP!$C$2:$C$13,MATCH(EPS!I1747,GWP!$B$2:$B$13,0))</f>
        <v>0</v>
      </c>
      <c r="L1747" s="4">
        <f t="shared" si="55"/>
        <v>0</v>
      </c>
    </row>
    <row r="1748" spans="1:12" hidden="1">
      <c r="A1748" t="s">
        <v>1670</v>
      </c>
      <c r="B1748" t="s">
        <v>17</v>
      </c>
      <c r="C1748" t="s">
        <v>1721</v>
      </c>
      <c r="D1748" t="s">
        <v>1710</v>
      </c>
      <c r="H1748" t="str">
        <f>INDEX('Vensim Variables'!$B:$B,MATCH(EPS!$B1748,'Vensim Variables'!$A:$A,0))</f>
        <v>g pollutant</v>
      </c>
      <c r="I1748" t="str">
        <f t="shared" si="54"/>
        <v>SOx</v>
      </c>
      <c r="J1748">
        <f>INDEX(NoSettings!$C:$C,MATCH(EPS!$A1748,NoSettings!$A:$A,0))</f>
        <v>10750700000</v>
      </c>
      <c r="K1748">
        <f>INDEX(GWP!$C$2:$C$13,MATCH(EPS!I1748,GWP!$B$2:$B$13,0))</f>
        <v>0</v>
      </c>
      <c r="L1748" s="4">
        <f t="shared" si="55"/>
        <v>0</v>
      </c>
    </row>
    <row r="1749" spans="1:12" hidden="1">
      <c r="A1749" t="s">
        <v>1671</v>
      </c>
      <c r="B1749" t="s">
        <v>17</v>
      </c>
      <c r="C1749" t="s">
        <v>1721</v>
      </c>
      <c r="D1749" t="s">
        <v>1711</v>
      </c>
      <c r="H1749" t="str">
        <f>INDEX('Vensim Variables'!$B:$B,MATCH(EPS!$B1749,'Vensim Variables'!$A:$A,0))</f>
        <v>g pollutant</v>
      </c>
      <c r="I1749" t="str">
        <f t="shared" si="54"/>
        <v>BC</v>
      </c>
      <c r="J1749">
        <f>INDEX(NoSettings!$C:$C,MATCH(EPS!$A1749,NoSettings!$A:$A,0))</f>
        <v>19212000000</v>
      </c>
      <c r="K1749">
        <f>INDEX(GWP!$C$2:$C$13,MATCH(EPS!I1749,GWP!$B$2:$B$13,0))</f>
        <v>0</v>
      </c>
      <c r="L1749" s="4">
        <f t="shared" si="55"/>
        <v>0</v>
      </c>
    </row>
    <row r="1750" spans="1:12" hidden="1">
      <c r="A1750" t="s">
        <v>1672</v>
      </c>
      <c r="B1750" t="s">
        <v>17</v>
      </c>
      <c r="C1750" t="s">
        <v>1721</v>
      </c>
      <c r="D1750" t="s">
        <v>1712</v>
      </c>
      <c r="H1750" t="str">
        <f>INDEX('Vensim Variables'!$B:$B,MATCH(EPS!$B1750,'Vensim Variables'!$A:$A,0))</f>
        <v>g pollutant</v>
      </c>
      <c r="I1750" t="str">
        <f t="shared" si="54"/>
        <v>OC</v>
      </c>
      <c r="J1750">
        <f>INDEX(NoSettings!$C:$C,MATCH(EPS!$A1750,NoSettings!$A:$A,0))</f>
        <v>208903000000</v>
      </c>
      <c r="K1750">
        <f>INDEX(GWP!$C$2:$C$13,MATCH(EPS!I1750,GWP!$B$2:$B$13,0))</f>
        <v>0</v>
      </c>
      <c r="L1750" s="4">
        <f t="shared" si="55"/>
        <v>0</v>
      </c>
    </row>
    <row r="1751" spans="1:12" hidden="1">
      <c r="A1751" t="s">
        <v>1673</v>
      </c>
      <c r="B1751" t="s">
        <v>17</v>
      </c>
      <c r="C1751" t="s">
        <v>1721</v>
      </c>
      <c r="D1751" t="s">
        <v>1713</v>
      </c>
      <c r="H1751" t="str">
        <f>INDEX('Vensim Variables'!$B:$B,MATCH(EPS!$B1751,'Vensim Variables'!$A:$A,0))</f>
        <v>g pollutant</v>
      </c>
      <c r="I1751" t="str">
        <f t="shared" si="54"/>
        <v>CH4</v>
      </c>
      <c r="J1751">
        <f>INDEX(NoSettings!$C:$C,MATCH(EPS!$A1751,NoSettings!$A:$A,0))</f>
        <v>20040200000</v>
      </c>
      <c r="K1751">
        <f>INDEX(GWP!$C$2:$C$13,MATCH(EPS!I1751,GWP!$B$2:$B$13,0))</f>
        <v>28</v>
      </c>
      <c r="L1751" s="4">
        <f t="shared" si="55"/>
        <v>0.5611256</v>
      </c>
    </row>
    <row r="1752" spans="1:12" hidden="1">
      <c r="A1752" t="s">
        <v>1674</v>
      </c>
      <c r="B1752" t="s">
        <v>17</v>
      </c>
      <c r="C1752" t="s">
        <v>1721</v>
      </c>
      <c r="D1752" t="s">
        <v>1714</v>
      </c>
      <c r="H1752" t="str">
        <f>INDEX('Vensim Variables'!$B:$B,MATCH(EPS!$B1752,'Vensim Variables'!$A:$A,0))</f>
        <v>g pollutant</v>
      </c>
      <c r="I1752" t="str">
        <f t="shared" si="54"/>
        <v>N2O</v>
      </c>
      <c r="J1752">
        <f>INDEX(NoSettings!$C:$C,MATCH(EPS!$A1752,NoSettings!$A:$A,0))</f>
        <v>751680000</v>
      </c>
      <c r="K1752">
        <f>INDEX(GWP!$C$2:$C$13,MATCH(EPS!I1752,GWP!$B$2:$B$13,0))</f>
        <v>265</v>
      </c>
      <c r="L1752" s="4">
        <f t="shared" si="55"/>
        <v>0.19919519999999999</v>
      </c>
    </row>
    <row r="1753" spans="1:12" hidden="1">
      <c r="A1753" t="s">
        <v>1675</v>
      </c>
      <c r="B1753" t="s">
        <v>17</v>
      </c>
      <c r="C1753" t="s">
        <v>1721</v>
      </c>
      <c r="D1753" t="s">
        <v>1715</v>
      </c>
      <c r="H1753" t="str">
        <f>INDEX('Vensim Variables'!$B:$B,MATCH(EPS!$B1753,'Vensim Variables'!$A:$A,0))</f>
        <v>g pollutant</v>
      </c>
      <c r="I1753" t="str">
        <f t="shared" si="54"/>
        <v>F gases</v>
      </c>
      <c r="J1753">
        <f>INDEX(NoSettings!$C:$C,MATCH(EPS!$A1753,NoSettings!$A:$A,0))</f>
        <v>0</v>
      </c>
      <c r="K1753">
        <f>INDEX(GWP!$C$2:$C$13,MATCH(EPS!I1753,GWP!$B$2:$B$13,0))</f>
        <v>1</v>
      </c>
      <c r="L1753" s="4">
        <f t="shared" si="55"/>
        <v>0</v>
      </c>
    </row>
    <row r="1754" spans="1:12" hidden="1">
      <c r="A1754" t="s">
        <v>1676</v>
      </c>
      <c r="B1754" t="s">
        <v>17</v>
      </c>
      <c r="C1754" t="s">
        <v>1722</v>
      </c>
      <c r="D1754" t="s">
        <v>1702</v>
      </c>
      <c r="H1754" t="str">
        <f>INDEX('Vensim Variables'!$B:$B,MATCH(EPS!$B1754,'Vensim Variables'!$A:$A,0))</f>
        <v>g pollutant</v>
      </c>
      <c r="I1754" t="str">
        <f t="shared" si="54"/>
        <v>CO2</v>
      </c>
      <c r="J1754">
        <f>INDEX(NoSettings!$C:$C,MATCH(EPS!$A1754,NoSettings!$A:$A,0))</f>
        <v>60965400000000</v>
      </c>
      <c r="K1754">
        <f>INDEX(GWP!$C$2:$C$13,MATCH(EPS!I1754,GWP!$B$2:$B$13,0))</f>
        <v>1</v>
      </c>
      <c r="L1754" s="4">
        <f t="shared" si="55"/>
        <v>60.965400000000002</v>
      </c>
    </row>
    <row r="1755" spans="1:12" hidden="1">
      <c r="A1755" t="s">
        <v>1677</v>
      </c>
      <c r="B1755" t="s">
        <v>17</v>
      </c>
      <c r="C1755" t="s">
        <v>1722</v>
      </c>
      <c r="D1755" t="s">
        <v>1705</v>
      </c>
      <c r="H1755" t="str">
        <f>INDEX('Vensim Variables'!$B:$B,MATCH(EPS!$B1755,'Vensim Variables'!$A:$A,0))</f>
        <v>g pollutant</v>
      </c>
      <c r="I1755" t="str">
        <f t="shared" si="54"/>
        <v>VOC</v>
      </c>
      <c r="J1755">
        <f>INDEX(NoSettings!$C:$C,MATCH(EPS!$A1755,NoSettings!$A:$A,0))</f>
        <v>69338100000</v>
      </c>
      <c r="K1755">
        <f>INDEX(GWP!$C$2:$C$13,MATCH(EPS!I1755,GWP!$B$2:$B$13,0))</f>
        <v>0</v>
      </c>
      <c r="L1755" s="4">
        <f t="shared" si="55"/>
        <v>0</v>
      </c>
    </row>
    <row r="1756" spans="1:12" hidden="1">
      <c r="A1756" t="s">
        <v>1678</v>
      </c>
      <c r="B1756" t="s">
        <v>17</v>
      </c>
      <c r="C1756" t="s">
        <v>1722</v>
      </c>
      <c r="D1756" t="s">
        <v>1706</v>
      </c>
      <c r="H1756" t="str">
        <f>INDEX('Vensim Variables'!$B:$B,MATCH(EPS!$B1756,'Vensim Variables'!$A:$A,0))</f>
        <v>g pollutant</v>
      </c>
      <c r="I1756" t="str">
        <f t="shared" si="54"/>
        <v>CO</v>
      </c>
      <c r="J1756">
        <f>INDEX(NoSettings!$C:$C,MATCH(EPS!$A1756,NoSettings!$A:$A,0))</f>
        <v>458954000000</v>
      </c>
      <c r="K1756">
        <f>INDEX(GWP!$C$2:$C$13,MATCH(EPS!I1756,GWP!$B$2:$B$13,0))</f>
        <v>0</v>
      </c>
      <c r="L1756" s="4">
        <f t="shared" si="55"/>
        <v>0</v>
      </c>
    </row>
    <row r="1757" spans="1:12" hidden="1">
      <c r="A1757" t="s">
        <v>1679</v>
      </c>
      <c r="B1757" t="s">
        <v>17</v>
      </c>
      <c r="C1757" t="s">
        <v>1722</v>
      </c>
      <c r="D1757" t="s">
        <v>1707</v>
      </c>
      <c r="H1757" t="str">
        <f>INDEX('Vensim Variables'!$B:$B,MATCH(EPS!$B1757,'Vensim Variables'!$A:$A,0))</f>
        <v>g pollutant</v>
      </c>
      <c r="I1757" t="str">
        <f t="shared" si="54"/>
        <v>NOx</v>
      </c>
      <c r="J1757">
        <f>INDEX(NoSettings!$C:$C,MATCH(EPS!$A1757,NoSettings!$A:$A,0))</f>
        <v>55899100000</v>
      </c>
      <c r="K1757">
        <f>INDEX(GWP!$C$2:$C$13,MATCH(EPS!I1757,GWP!$B$2:$B$13,0))</f>
        <v>0</v>
      </c>
      <c r="L1757" s="4">
        <f t="shared" si="55"/>
        <v>0</v>
      </c>
    </row>
    <row r="1758" spans="1:12" hidden="1">
      <c r="A1758" t="s">
        <v>1680</v>
      </c>
      <c r="B1758" t="s">
        <v>17</v>
      </c>
      <c r="C1758" t="s">
        <v>1722</v>
      </c>
      <c r="D1758" t="s">
        <v>1708</v>
      </c>
      <c r="H1758" t="str">
        <f>INDEX('Vensim Variables'!$B:$B,MATCH(EPS!$B1758,'Vensim Variables'!$A:$A,0))</f>
        <v>g pollutant</v>
      </c>
      <c r="I1758" t="str">
        <f t="shared" si="54"/>
        <v>PM10</v>
      </c>
      <c r="J1758">
        <f>INDEX(NoSettings!$C:$C,MATCH(EPS!$A1758,NoSettings!$A:$A,0))</f>
        <v>89822400000</v>
      </c>
      <c r="K1758">
        <f>INDEX(GWP!$C$2:$C$13,MATCH(EPS!I1758,GWP!$B$2:$B$13,0))</f>
        <v>0</v>
      </c>
      <c r="L1758" s="4">
        <f t="shared" si="55"/>
        <v>0</v>
      </c>
    </row>
    <row r="1759" spans="1:12" hidden="1">
      <c r="A1759" t="s">
        <v>1681</v>
      </c>
      <c r="B1759" t="s">
        <v>17</v>
      </c>
      <c r="C1759" t="s">
        <v>1722</v>
      </c>
      <c r="D1759" t="s">
        <v>1709</v>
      </c>
      <c r="H1759" t="str">
        <f>INDEX('Vensim Variables'!$B:$B,MATCH(EPS!$B1759,'Vensim Variables'!$A:$A,0))</f>
        <v>g pollutant</v>
      </c>
      <c r="I1759" t="str">
        <f t="shared" si="54"/>
        <v>PM25</v>
      </c>
      <c r="J1759">
        <f>INDEX(NoSettings!$C:$C,MATCH(EPS!$A1759,NoSettings!$A:$A,0))</f>
        <v>87451200000</v>
      </c>
      <c r="K1759">
        <f>INDEX(GWP!$C$2:$C$13,MATCH(EPS!I1759,GWP!$B$2:$B$13,0))</f>
        <v>0</v>
      </c>
      <c r="L1759" s="4">
        <f t="shared" si="55"/>
        <v>0</v>
      </c>
    </row>
    <row r="1760" spans="1:12" hidden="1">
      <c r="A1760" t="s">
        <v>1682</v>
      </c>
      <c r="B1760" t="s">
        <v>17</v>
      </c>
      <c r="C1760" t="s">
        <v>1722</v>
      </c>
      <c r="D1760" t="s">
        <v>1710</v>
      </c>
      <c r="H1760" t="str">
        <f>INDEX('Vensim Variables'!$B:$B,MATCH(EPS!$B1760,'Vensim Variables'!$A:$A,0))</f>
        <v>g pollutant</v>
      </c>
      <c r="I1760" t="str">
        <f t="shared" si="54"/>
        <v>SOx</v>
      </c>
      <c r="J1760">
        <f>INDEX(NoSettings!$C:$C,MATCH(EPS!$A1760,NoSettings!$A:$A,0))</f>
        <v>2471280000</v>
      </c>
      <c r="K1760">
        <f>INDEX(GWP!$C$2:$C$13,MATCH(EPS!I1760,GWP!$B$2:$B$13,0))</f>
        <v>0</v>
      </c>
      <c r="L1760" s="4">
        <f t="shared" si="55"/>
        <v>0</v>
      </c>
    </row>
    <row r="1761" spans="1:12" hidden="1">
      <c r="A1761" t="s">
        <v>1683</v>
      </c>
      <c r="B1761" t="s">
        <v>17</v>
      </c>
      <c r="C1761" t="s">
        <v>1722</v>
      </c>
      <c r="D1761" t="s">
        <v>1711</v>
      </c>
      <c r="H1761" t="str">
        <f>INDEX('Vensim Variables'!$B:$B,MATCH(EPS!$B1761,'Vensim Variables'!$A:$A,0))</f>
        <v>g pollutant</v>
      </c>
      <c r="I1761" t="str">
        <f t="shared" si="54"/>
        <v>BC</v>
      </c>
      <c r="J1761">
        <f>INDEX(NoSettings!$C:$C,MATCH(EPS!$A1761,NoSettings!$A:$A,0))</f>
        <v>4416190000</v>
      </c>
      <c r="K1761">
        <f>INDEX(GWP!$C$2:$C$13,MATCH(EPS!I1761,GWP!$B$2:$B$13,0))</f>
        <v>0</v>
      </c>
      <c r="L1761" s="4">
        <f t="shared" si="55"/>
        <v>0</v>
      </c>
    </row>
    <row r="1762" spans="1:12" hidden="1">
      <c r="A1762" t="s">
        <v>1684</v>
      </c>
      <c r="B1762" t="s">
        <v>17</v>
      </c>
      <c r="C1762" t="s">
        <v>1722</v>
      </c>
      <c r="D1762" t="s">
        <v>1712</v>
      </c>
      <c r="H1762" t="str">
        <f>INDEX('Vensim Variables'!$B:$B,MATCH(EPS!$B1762,'Vensim Variables'!$A:$A,0))</f>
        <v>g pollutant</v>
      </c>
      <c r="I1762" t="str">
        <f t="shared" si="54"/>
        <v>OC</v>
      </c>
      <c r="J1762">
        <f>INDEX(NoSettings!$C:$C,MATCH(EPS!$A1762,NoSettings!$A:$A,0))</f>
        <v>48020800000</v>
      </c>
      <c r="K1762">
        <f>INDEX(GWP!$C$2:$C$13,MATCH(EPS!I1762,GWP!$B$2:$B$13,0))</f>
        <v>0</v>
      </c>
      <c r="L1762" s="4">
        <f t="shared" si="55"/>
        <v>0</v>
      </c>
    </row>
    <row r="1763" spans="1:12" hidden="1">
      <c r="A1763" t="s">
        <v>1685</v>
      </c>
      <c r="B1763" t="s">
        <v>17</v>
      </c>
      <c r="C1763" t="s">
        <v>1722</v>
      </c>
      <c r="D1763" t="s">
        <v>1713</v>
      </c>
      <c r="H1763" t="str">
        <f>INDEX('Vensim Variables'!$B:$B,MATCH(EPS!$B1763,'Vensim Variables'!$A:$A,0))</f>
        <v>g pollutant</v>
      </c>
      <c r="I1763" t="str">
        <f t="shared" si="54"/>
        <v>CH4</v>
      </c>
      <c r="J1763">
        <f>INDEX(NoSettings!$C:$C,MATCH(EPS!$A1763,NoSettings!$A:$A,0))</f>
        <v>4607280000</v>
      </c>
      <c r="K1763">
        <f>INDEX(GWP!$C$2:$C$13,MATCH(EPS!I1763,GWP!$B$2:$B$13,0))</f>
        <v>28</v>
      </c>
      <c r="L1763" s="4">
        <f t="shared" si="55"/>
        <v>0.12900384000000001</v>
      </c>
    </row>
    <row r="1764" spans="1:12" hidden="1">
      <c r="A1764" t="s">
        <v>1686</v>
      </c>
      <c r="B1764" t="s">
        <v>17</v>
      </c>
      <c r="C1764" t="s">
        <v>1722</v>
      </c>
      <c r="D1764" t="s">
        <v>1714</v>
      </c>
      <c r="H1764" t="str">
        <f>INDEX('Vensim Variables'!$B:$B,MATCH(EPS!$B1764,'Vensim Variables'!$A:$A,0))</f>
        <v>g pollutant</v>
      </c>
      <c r="I1764" t="str">
        <f t="shared" si="54"/>
        <v>N2O</v>
      </c>
      <c r="J1764">
        <f>INDEX(NoSettings!$C:$C,MATCH(EPS!$A1764,NoSettings!$A:$A,0))</f>
        <v>172812000</v>
      </c>
      <c r="K1764">
        <f>INDEX(GWP!$C$2:$C$13,MATCH(EPS!I1764,GWP!$B$2:$B$13,0))</f>
        <v>265</v>
      </c>
      <c r="L1764" s="4">
        <f t="shared" si="55"/>
        <v>4.5795179999999998E-2</v>
      </c>
    </row>
    <row r="1765" spans="1:12" hidden="1">
      <c r="A1765" t="s">
        <v>1687</v>
      </c>
      <c r="B1765" t="s">
        <v>17</v>
      </c>
      <c r="C1765" t="s">
        <v>1722</v>
      </c>
      <c r="D1765" t="s">
        <v>1715</v>
      </c>
      <c r="H1765" t="str">
        <f>INDEX('Vensim Variables'!$B:$B,MATCH(EPS!$B1765,'Vensim Variables'!$A:$A,0))</f>
        <v>g pollutant</v>
      </c>
      <c r="I1765" t="str">
        <f t="shared" si="54"/>
        <v>F gases</v>
      </c>
      <c r="J1765">
        <f>INDEX(NoSettings!$C:$C,MATCH(EPS!$A1765,NoSettings!$A:$A,0))</f>
        <v>0</v>
      </c>
      <c r="K1765">
        <f>INDEX(GWP!$C$2:$C$13,MATCH(EPS!I1765,GWP!$B$2:$B$13,0))</f>
        <v>1</v>
      </c>
      <c r="L1765" s="4">
        <f t="shared" si="55"/>
        <v>0</v>
      </c>
    </row>
    <row r="1766" spans="1:12" hidden="1">
      <c r="A1766" t="s">
        <v>1688</v>
      </c>
      <c r="B1766" t="s">
        <v>17</v>
      </c>
      <c r="C1766" t="s">
        <v>1723</v>
      </c>
      <c r="D1766" t="s">
        <v>1702</v>
      </c>
      <c r="H1766" t="str">
        <f>INDEX('Vensim Variables'!$B:$B,MATCH(EPS!$B1766,'Vensim Variables'!$A:$A,0))</f>
        <v>g pollutant</v>
      </c>
      <c r="I1766" t="str">
        <f t="shared" si="54"/>
        <v>CO2</v>
      </c>
      <c r="J1766">
        <f>INDEX(NoSettings!$C:$C,MATCH(EPS!$A1766,NoSettings!$A:$A,0))</f>
        <v>234866000000000</v>
      </c>
      <c r="K1766">
        <f>INDEX(GWP!$C$2:$C$13,MATCH(EPS!I1766,GWP!$B$2:$B$13,0))</f>
        <v>1</v>
      </c>
      <c r="L1766" s="4">
        <f t="shared" si="55"/>
        <v>234.86600000000001</v>
      </c>
    </row>
    <row r="1767" spans="1:12" hidden="1">
      <c r="A1767" t="s">
        <v>1689</v>
      </c>
      <c r="B1767" t="s">
        <v>17</v>
      </c>
      <c r="C1767" t="s">
        <v>1723</v>
      </c>
      <c r="D1767" t="s">
        <v>1705</v>
      </c>
      <c r="H1767" t="str">
        <f>INDEX('Vensim Variables'!$B:$B,MATCH(EPS!$B1767,'Vensim Variables'!$A:$A,0))</f>
        <v>g pollutant</v>
      </c>
      <c r="I1767" t="str">
        <f t="shared" si="54"/>
        <v>VOC</v>
      </c>
      <c r="J1767">
        <f>INDEX(NoSettings!$C:$C,MATCH(EPS!$A1767,NoSettings!$A:$A,0))</f>
        <v>33126200000</v>
      </c>
      <c r="K1767">
        <f>INDEX(GWP!$C$2:$C$13,MATCH(EPS!I1767,GWP!$B$2:$B$13,0))</f>
        <v>0</v>
      </c>
      <c r="L1767" s="4">
        <f t="shared" si="55"/>
        <v>0</v>
      </c>
    </row>
    <row r="1768" spans="1:12" hidden="1">
      <c r="A1768" t="s">
        <v>1690</v>
      </c>
      <c r="B1768" t="s">
        <v>17</v>
      </c>
      <c r="C1768" t="s">
        <v>1723</v>
      </c>
      <c r="D1768" t="s">
        <v>1706</v>
      </c>
      <c r="H1768" t="str">
        <f>INDEX('Vensim Variables'!$B:$B,MATCH(EPS!$B1768,'Vensim Variables'!$A:$A,0))</f>
        <v>g pollutant</v>
      </c>
      <c r="I1768" t="str">
        <f t="shared" si="54"/>
        <v>CO</v>
      </c>
      <c r="J1768">
        <f>INDEX(NoSettings!$C:$C,MATCH(EPS!$A1768,NoSettings!$A:$A,0))</f>
        <v>126910000000</v>
      </c>
      <c r="K1768">
        <f>INDEX(GWP!$C$2:$C$13,MATCH(EPS!I1768,GWP!$B$2:$B$13,0))</f>
        <v>0</v>
      </c>
      <c r="L1768" s="4">
        <f t="shared" si="55"/>
        <v>0</v>
      </c>
    </row>
    <row r="1769" spans="1:12" hidden="1">
      <c r="A1769" t="s">
        <v>1691</v>
      </c>
      <c r="B1769" t="s">
        <v>17</v>
      </c>
      <c r="C1769" t="s">
        <v>1723</v>
      </c>
      <c r="D1769" t="s">
        <v>1707</v>
      </c>
      <c r="H1769" t="str">
        <f>INDEX('Vensim Variables'!$B:$B,MATCH(EPS!$B1769,'Vensim Variables'!$A:$A,0))</f>
        <v>g pollutant</v>
      </c>
      <c r="I1769" t="str">
        <f t="shared" si="54"/>
        <v>NOx</v>
      </c>
      <c r="J1769">
        <f>INDEX(NoSettings!$C:$C,MATCH(EPS!$A1769,NoSettings!$A:$A,0))</f>
        <v>185887000000</v>
      </c>
      <c r="K1769">
        <f>INDEX(GWP!$C$2:$C$13,MATCH(EPS!I1769,GWP!$B$2:$B$13,0))</f>
        <v>0</v>
      </c>
      <c r="L1769" s="4">
        <f t="shared" si="55"/>
        <v>0</v>
      </c>
    </row>
    <row r="1770" spans="1:12" hidden="1">
      <c r="A1770" t="s">
        <v>1692</v>
      </c>
      <c r="B1770" t="s">
        <v>17</v>
      </c>
      <c r="C1770" t="s">
        <v>1723</v>
      </c>
      <c r="D1770" t="s">
        <v>1708</v>
      </c>
      <c r="H1770" t="str">
        <f>INDEX('Vensim Variables'!$B:$B,MATCH(EPS!$B1770,'Vensim Variables'!$A:$A,0))</f>
        <v>g pollutant</v>
      </c>
      <c r="I1770" t="str">
        <f t="shared" si="54"/>
        <v>PM10</v>
      </c>
      <c r="J1770">
        <f>INDEX(NoSettings!$C:$C,MATCH(EPS!$A1770,NoSettings!$A:$A,0))</f>
        <v>80299700000</v>
      </c>
      <c r="K1770">
        <f>INDEX(GWP!$C$2:$C$13,MATCH(EPS!I1770,GWP!$B$2:$B$13,0))</f>
        <v>0</v>
      </c>
      <c r="L1770" s="4">
        <f t="shared" si="55"/>
        <v>0</v>
      </c>
    </row>
    <row r="1771" spans="1:12" hidden="1">
      <c r="A1771" t="s">
        <v>1693</v>
      </c>
      <c r="B1771" t="s">
        <v>17</v>
      </c>
      <c r="C1771" t="s">
        <v>1723</v>
      </c>
      <c r="D1771" t="s">
        <v>1709</v>
      </c>
      <c r="H1771" t="str">
        <f>INDEX('Vensim Variables'!$B:$B,MATCH(EPS!$B1771,'Vensim Variables'!$A:$A,0))</f>
        <v>g pollutant</v>
      </c>
      <c r="I1771" t="str">
        <f t="shared" si="54"/>
        <v>PM25</v>
      </c>
      <c r="J1771">
        <f>INDEX(NoSettings!$C:$C,MATCH(EPS!$A1771,NoSettings!$A:$A,0))</f>
        <v>73939700000</v>
      </c>
      <c r="K1771">
        <f>INDEX(GWP!$C$2:$C$13,MATCH(EPS!I1771,GWP!$B$2:$B$13,0))</f>
        <v>0</v>
      </c>
      <c r="L1771" s="4">
        <f t="shared" si="55"/>
        <v>0</v>
      </c>
    </row>
    <row r="1772" spans="1:12" hidden="1">
      <c r="A1772" t="s">
        <v>1694</v>
      </c>
      <c r="B1772" t="s">
        <v>17</v>
      </c>
      <c r="C1772" t="s">
        <v>1723</v>
      </c>
      <c r="D1772" t="s">
        <v>1710</v>
      </c>
      <c r="H1772" t="str">
        <f>INDEX('Vensim Variables'!$B:$B,MATCH(EPS!$B1772,'Vensim Variables'!$A:$A,0))</f>
        <v>g pollutant</v>
      </c>
      <c r="I1772" t="str">
        <f t="shared" si="54"/>
        <v>SOx</v>
      </c>
      <c r="J1772">
        <f>INDEX(NoSettings!$C:$C,MATCH(EPS!$A1772,NoSettings!$A:$A,0))</f>
        <v>11610300000</v>
      </c>
      <c r="K1772">
        <f>INDEX(GWP!$C$2:$C$13,MATCH(EPS!I1772,GWP!$B$2:$B$13,0))</f>
        <v>0</v>
      </c>
      <c r="L1772" s="4">
        <f t="shared" si="55"/>
        <v>0</v>
      </c>
    </row>
    <row r="1773" spans="1:12" hidden="1">
      <c r="A1773" t="s">
        <v>1695</v>
      </c>
      <c r="B1773" t="s">
        <v>17</v>
      </c>
      <c r="C1773" t="s">
        <v>1723</v>
      </c>
      <c r="D1773" t="s">
        <v>1711</v>
      </c>
      <c r="H1773" t="str">
        <f>INDEX('Vensim Variables'!$B:$B,MATCH(EPS!$B1773,'Vensim Variables'!$A:$A,0))</f>
        <v>g pollutant</v>
      </c>
      <c r="I1773" t="str">
        <f t="shared" si="54"/>
        <v>BC</v>
      </c>
      <c r="J1773">
        <f>INDEX(NoSettings!$C:$C,MATCH(EPS!$A1773,NoSettings!$A:$A,0))</f>
        <v>2691650000</v>
      </c>
      <c r="K1773">
        <f>INDEX(GWP!$C$2:$C$13,MATCH(EPS!I1773,GWP!$B$2:$B$13,0))</f>
        <v>0</v>
      </c>
      <c r="L1773" s="4">
        <f t="shared" si="55"/>
        <v>0</v>
      </c>
    </row>
    <row r="1774" spans="1:12" hidden="1">
      <c r="A1774" t="s">
        <v>1696</v>
      </c>
      <c r="B1774" t="s">
        <v>17</v>
      </c>
      <c r="C1774" t="s">
        <v>1723</v>
      </c>
      <c r="D1774" t="s">
        <v>1712</v>
      </c>
      <c r="H1774" t="str">
        <f>INDEX('Vensim Variables'!$B:$B,MATCH(EPS!$B1774,'Vensim Variables'!$A:$A,0))</f>
        <v>g pollutant</v>
      </c>
      <c r="I1774" t="str">
        <f t="shared" si="54"/>
        <v>OC</v>
      </c>
      <c r="J1774">
        <f>INDEX(NoSettings!$C:$C,MATCH(EPS!$A1774,NoSettings!$A:$A,0))</f>
        <v>46666900000</v>
      </c>
      <c r="K1774">
        <f>INDEX(GWP!$C$2:$C$13,MATCH(EPS!I1774,GWP!$B$2:$B$13,0))</f>
        <v>0</v>
      </c>
      <c r="L1774" s="4">
        <f t="shared" si="55"/>
        <v>0</v>
      </c>
    </row>
    <row r="1775" spans="1:12" hidden="1">
      <c r="A1775" t="s">
        <v>1697</v>
      </c>
      <c r="B1775" t="s">
        <v>17</v>
      </c>
      <c r="C1775" t="s">
        <v>1723</v>
      </c>
      <c r="D1775" t="s">
        <v>1713</v>
      </c>
      <c r="H1775" t="str">
        <f>INDEX('Vensim Variables'!$B:$B,MATCH(EPS!$B1775,'Vensim Variables'!$A:$A,0))</f>
        <v>g pollutant</v>
      </c>
      <c r="I1775" t="str">
        <f t="shared" si="54"/>
        <v>CH4</v>
      </c>
      <c r="J1775">
        <f>INDEX(NoSettings!$C:$C,MATCH(EPS!$A1775,NoSettings!$A:$A,0))</f>
        <v>17414400000</v>
      </c>
      <c r="K1775">
        <f>INDEX(GWP!$C$2:$C$13,MATCH(EPS!I1775,GWP!$B$2:$B$13,0))</f>
        <v>28</v>
      </c>
      <c r="L1775" s="4">
        <f t="shared" si="55"/>
        <v>0.48760320000000001</v>
      </c>
    </row>
    <row r="1776" spans="1:12" hidden="1">
      <c r="A1776" t="s">
        <v>1698</v>
      </c>
      <c r="B1776" t="s">
        <v>17</v>
      </c>
      <c r="C1776" t="s">
        <v>1723</v>
      </c>
      <c r="D1776" t="s">
        <v>1714</v>
      </c>
      <c r="H1776" t="str">
        <f>INDEX('Vensim Variables'!$B:$B,MATCH(EPS!$B1776,'Vensim Variables'!$A:$A,0))</f>
        <v>g pollutant</v>
      </c>
      <c r="I1776" t="str">
        <f t="shared" si="54"/>
        <v>N2O</v>
      </c>
      <c r="J1776">
        <f>INDEX(NoSettings!$C:$C,MATCH(EPS!$A1776,NoSettings!$A:$A,0))</f>
        <v>818054000</v>
      </c>
      <c r="K1776">
        <f>INDEX(GWP!$C$2:$C$13,MATCH(EPS!I1776,GWP!$B$2:$B$13,0))</f>
        <v>265</v>
      </c>
      <c r="L1776" s="4">
        <f t="shared" si="55"/>
        <v>0.21678431000000001</v>
      </c>
    </row>
    <row r="1777" spans="1:12" hidden="1">
      <c r="A1777" t="s">
        <v>1699</v>
      </c>
      <c r="B1777" t="s">
        <v>17</v>
      </c>
      <c r="C1777" t="s">
        <v>1723</v>
      </c>
      <c r="D1777" t="s">
        <v>1715</v>
      </c>
      <c r="H1777" t="str">
        <f>INDEX('Vensim Variables'!$B:$B,MATCH(EPS!$B1777,'Vensim Variables'!$A:$A,0))</f>
        <v>g pollutant</v>
      </c>
      <c r="I1777" t="str">
        <f t="shared" si="54"/>
        <v>F gases</v>
      </c>
      <c r="J1777">
        <f>INDEX(NoSettings!$C:$C,MATCH(EPS!$A1777,NoSettings!$A:$A,0))</f>
        <v>0</v>
      </c>
      <c r="K1777">
        <f>INDEX(GWP!$C$2:$C$13,MATCH(EPS!I1777,GWP!$B$2:$B$13,0))</f>
        <v>1</v>
      </c>
      <c r="L1777" s="4">
        <f t="shared" si="55"/>
        <v>0</v>
      </c>
    </row>
    <row r="1778" spans="1:12" hidden="1">
      <c r="A1778" t="s">
        <v>7381</v>
      </c>
      <c r="B1778" t="s">
        <v>10681</v>
      </c>
      <c r="C1778" t="s">
        <v>6874</v>
      </c>
      <c r="D1778" t="s">
        <v>1702</v>
      </c>
      <c r="H1778" t="str">
        <f>INDEX('Vensim Variables'!$B:$B,MATCH(EPS!$B1778,'Vensim Variables'!$A:$A,0))</f>
        <v>g pollutant</v>
      </c>
      <c r="I1778" t="str">
        <f t="shared" si="54"/>
        <v>CO2</v>
      </c>
      <c r="J1778">
        <f>INDEX(NoSettings!$C:$C,MATCH(EPS!$A1778,NoSettings!$A:$A,0))</f>
        <v>7600000000000</v>
      </c>
      <c r="K1778">
        <f>INDEX(GWP!$C$2:$C$13,MATCH(EPS!I1778,GWP!$B$2:$B$13,0))</f>
        <v>1</v>
      </c>
      <c r="L1778" s="4">
        <f t="shared" si="55"/>
        <v>7.6</v>
      </c>
    </row>
    <row r="1779" spans="1:12" hidden="1">
      <c r="A1779" t="s">
        <v>7382</v>
      </c>
      <c r="B1779" t="s">
        <v>10681</v>
      </c>
      <c r="C1779" t="s">
        <v>6874</v>
      </c>
      <c r="D1779" t="s">
        <v>1705</v>
      </c>
      <c r="H1779" t="str">
        <f>INDEX('Vensim Variables'!$B:$B,MATCH(EPS!$B1779,'Vensim Variables'!$A:$A,0))</f>
        <v>g pollutant</v>
      </c>
      <c r="I1779" t="str">
        <f t="shared" si="54"/>
        <v>VOC</v>
      </c>
      <c r="J1779">
        <f>INDEX(NoSettings!$C:$C,MATCH(EPS!$A1779,NoSettings!$A:$A,0))</f>
        <v>215800000000</v>
      </c>
      <c r="K1779">
        <f>INDEX(GWP!$C$2:$C$13,MATCH(EPS!I1779,GWP!$B$2:$B$13,0))</f>
        <v>0</v>
      </c>
      <c r="L1779" s="4">
        <f t="shared" si="55"/>
        <v>0</v>
      </c>
    </row>
    <row r="1780" spans="1:12" hidden="1">
      <c r="A1780" t="s">
        <v>7383</v>
      </c>
      <c r="B1780" t="s">
        <v>10681</v>
      </c>
      <c r="C1780" t="s">
        <v>6874</v>
      </c>
      <c r="D1780" t="s">
        <v>1706</v>
      </c>
      <c r="H1780" t="str">
        <f>INDEX('Vensim Variables'!$B:$B,MATCH(EPS!$B1780,'Vensim Variables'!$A:$A,0))</f>
        <v>g pollutant</v>
      </c>
      <c r="I1780" t="str">
        <f t="shared" si="54"/>
        <v>CO</v>
      </c>
      <c r="J1780">
        <f>INDEX(NoSettings!$C:$C,MATCH(EPS!$A1780,NoSettings!$A:$A,0))</f>
        <v>4000000</v>
      </c>
      <c r="K1780">
        <f>INDEX(GWP!$C$2:$C$13,MATCH(EPS!I1780,GWP!$B$2:$B$13,0))</f>
        <v>0</v>
      </c>
      <c r="L1780" s="4">
        <f t="shared" si="55"/>
        <v>0</v>
      </c>
    </row>
    <row r="1781" spans="1:12" hidden="1">
      <c r="A1781" t="s">
        <v>7384</v>
      </c>
      <c r="B1781" t="s">
        <v>10681</v>
      </c>
      <c r="C1781" t="s">
        <v>6874</v>
      </c>
      <c r="D1781" t="s">
        <v>1707</v>
      </c>
      <c r="H1781" t="str">
        <f>INDEX('Vensim Variables'!$B:$B,MATCH(EPS!$B1781,'Vensim Variables'!$A:$A,0))</f>
        <v>g pollutant</v>
      </c>
      <c r="I1781" t="str">
        <f t="shared" si="54"/>
        <v>NOx</v>
      </c>
      <c r="J1781">
        <f>INDEX(NoSettings!$C:$C,MATCH(EPS!$A1781,NoSettings!$A:$A,0))</f>
        <v>2000000</v>
      </c>
      <c r="K1781">
        <f>INDEX(GWP!$C$2:$C$13,MATCH(EPS!I1781,GWP!$B$2:$B$13,0))</f>
        <v>0</v>
      </c>
      <c r="L1781" s="4">
        <f t="shared" si="55"/>
        <v>0</v>
      </c>
    </row>
    <row r="1782" spans="1:12" hidden="1">
      <c r="A1782" t="s">
        <v>7385</v>
      </c>
      <c r="B1782" t="s">
        <v>10681</v>
      </c>
      <c r="C1782" t="s">
        <v>6874</v>
      </c>
      <c r="D1782" t="s">
        <v>1708</v>
      </c>
      <c r="H1782" t="str">
        <f>INDEX('Vensim Variables'!$B:$B,MATCH(EPS!$B1782,'Vensim Variables'!$A:$A,0))</f>
        <v>g pollutant</v>
      </c>
      <c r="I1782" t="str">
        <f t="shared" si="54"/>
        <v>PM10</v>
      </c>
      <c r="J1782">
        <f>INDEX(NoSettings!$C:$C,MATCH(EPS!$A1782,NoSettings!$A:$A,0))</f>
        <v>84000000</v>
      </c>
      <c r="K1782">
        <f>INDEX(GWP!$C$2:$C$13,MATCH(EPS!I1782,GWP!$B$2:$B$13,0))</f>
        <v>0</v>
      </c>
      <c r="L1782" s="4">
        <f t="shared" si="55"/>
        <v>0</v>
      </c>
    </row>
    <row r="1783" spans="1:12" hidden="1">
      <c r="A1783" t="s">
        <v>7386</v>
      </c>
      <c r="B1783" t="s">
        <v>10681</v>
      </c>
      <c r="C1783" t="s">
        <v>6874</v>
      </c>
      <c r="D1783" t="s">
        <v>1709</v>
      </c>
      <c r="H1783" t="str">
        <f>INDEX('Vensim Variables'!$B:$B,MATCH(EPS!$B1783,'Vensim Variables'!$A:$A,0))</f>
        <v>g pollutant</v>
      </c>
      <c r="I1783" t="str">
        <f t="shared" si="54"/>
        <v>PM25</v>
      </c>
      <c r="J1783">
        <f>INDEX(NoSettings!$C:$C,MATCH(EPS!$A1783,NoSettings!$A:$A,0))</f>
        <v>38000000</v>
      </c>
      <c r="K1783">
        <f>INDEX(GWP!$C$2:$C$13,MATCH(EPS!I1783,GWP!$B$2:$B$13,0))</f>
        <v>0</v>
      </c>
      <c r="L1783" s="4">
        <f t="shared" si="55"/>
        <v>0</v>
      </c>
    </row>
    <row r="1784" spans="1:12" hidden="1">
      <c r="A1784" t="s">
        <v>7387</v>
      </c>
      <c r="B1784" t="s">
        <v>10681</v>
      </c>
      <c r="C1784" t="s">
        <v>6874</v>
      </c>
      <c r="D1784" t="s">
        <v>1710</v>
      </c>
      <c r="H1784" t="str">
        <f>INDEX('Vensim Variables'!$B:$B,MATCH(EPS!$B1784,'Vensim Variables'!$A:$A,0))</f>
        <v>g pollutant</v>
      </c>
      <c r="I1784" t="str">
        <f t="shared" si="54"/>
        <v>SOx</v>
      </c>
      <c r="J1784">
        <f>INDEX(NoSettings!$C:$C,MATCH(EPS!$A1784,NoSettings!$A:$A,0))</f>
        <v>0</v>
      </c>
      <c r="K1784">
        <f>INDEX(GWP!$C$2:$C$13,MATCH(EPS!I1784,GWP!$B$2:$B$13,0))</f>
        <v>0</v>
      </c>
      <c r="L1784" s="4">
        <f t="shared" si="55"/>
        <v>0</v>
      </c>
    </row>
    <row r="1785" spans="1:12" hidden="1">
      <c r="A1785" t="s">
        <v>7388</v>
      </c>
      <c r="B1785" t="s">
        <v>10681</v>
      </c>
      <c r="C1785" t="s">
        <v>6874</v>
      </c>
      <c r="D1785" t="s">
        <v>1711</v>
      </c>
      <c r="H1785" t="str">
        <f>INDEX('Vensim Variables'!$B:$B,MATCH(EPS!$B1785,'Vensim Variables'!$A:$A,0))</f>
        <v>g pollutant</v>
      </c>
      <c r="I1785" t="str">
        <f t="shared" si="54"/>
        <v>BC</v>
      </c>
      <c r="J1785">
        <f>INDEX(NoSettings!$C:$C,MATCH(EPS!$A1785,NoSettings!$A:$A,0))</f>
        <v>1000000</v>
      </c>
      <c r="K1785">
        <f>INDEX(GWP!$C$2:$C$13,MATCH(EPS!I1785,GWP!$B$2:$B$13,0))</f>
        <v>0</v>
      </c>
      <c r="L1785" s="4">
        <f t="shared" si="55"/>
        <v>0</v>
      </c>
    </row>
    <row r="1786" spans="1:12" hidden="1">
      <c r="A1786" t="s">
        <v>7389</v>
      </c>
      <c r="B1786" t="s">
        <v>10681</v>
      </c>
      <c r="C1786" t="s">
        <v>6874</v>
      </c>
      <c r="D1786" t="s">
        <v>1712</v>
      </c>
      <c r="H1786" t="str">
        <f>INDEX('Vensim Variables'!$B:$B,MATCH(EPS!$B1786,'Vensim Variables'!$A:$A,0))</f>
        <v>g pollutant</v>
      </c>
      <c r="I1786" t="str">
        <f t="shared" si="54"/>
        <v>OC</v>
      </c>
      <c r="J1786">
        <f>INDEX(NoSettings!$C:$C,MATCH(EPS!$A1786,NoSettings!$A:$A,0))</f>
        <v>12000000</v>
      </c>
      <c r="K1786">
        <f>INDEX(GWP!$C$2:$C$13,MATCH(EPS!I1786,GWP!$B$2:$B$13,0))</f>
        <v>0</v>
      </c>
      <c r="L1786" s="4">
        <f t="shared" si="55"/>
        <v>0</v>
      </c>
    </row>
    <row r="1787" spans="1:12" hidden="1">
      <c r="A1787" t="s">
        <v>7390</v>
      </c>
      <c r="B1787" t="s">
        <v>10681</v>
      </c>
      <c r="C1787" t="s">
        <v>6874</v>
      </c>
      <c r="D1787" t="s">
        <v>1713</v>
      </c>
      <c r="H1787" t="str">
        <f>INDEX('Vensim Variables'!$B:$B,MATCH(EPS!$B1787,'Vensim Variables'!$A:$A,0))</f>
        <v>g pollutant</v>
      </c>
      <c r="I1787" t="str">
        <f t="shared" si="54"/>
        <v>CH4</v>
      </c>
      <c r="J1787">
        <f>INDEX(NoSettings!$C:$C,MATCH(EPS!$A1787,NoSettings!$A:$A,0))</f>
        <v>10060000000000</v>
      </c>
      <c r="K1787">
        <f>INDEX(GWP!$C$2:$C$13,MATCH(EPS!I1787,GWP!$B$2:$B$13,0))</f>
        <v>28</v>
      </c>
      <c r="L1787" s="4">
        <f t="shared" si="55"/>
        <v>281.68</v>
      </c>
    </row>
    <row r="1788" spans="1:12" hidden="1">
      <c r="A1788" t="s">
        <v>7391</v>
      </c>
      <c r="B1788" t="s">
        <v>10681</v>
      </c>
      <c r="C1788" t="s">
        <v>6874</v>
      </c>
      <c r="D1788" t="s">
        <v>1714</v>
      </c>
      <c r="H1788" t="str">
        <f>INDEX('Vensim Variables'!$B:$B,MATCH(EPS!$B1788,'Vensim Variables'!$A:$A,0))</f>
        <v>g pollutant</v>
      </c>
      <c r="I1788" t="str">
        <f t="shared" si="54"/>
        <v>N2O</v>
      </c>
      <c r="J1788">
        <f>INDEX(NoSettings!$C:$C,MATCH(EPS!$A1788,NoSettings!$A:$A,0))</f>
        <v>1190000000000</v>
      </c>
      <c r="K1788">
        <f>INDEX(GWP!$C$2:$C$13,MATCH(EPS!I1788,GWP!$B$2:$B$13,0))</f>
        <v>265</v>
      </c>
      <c r="L1788" s="4">
        <f t="shared" si="55"/>
        <v>315.35000000000002</v>
      </c>
    </row>
    <row r="1789" spans="1:12" hidden="1">
      <c r="A1789" t="s">
        <v>7392</v>
      </c>
      <c r="B1789" t="s">
        <v>10681</v>
      </c>
      <c r="C1789" t="s">
        <v>6874</v>
      </c>
      <c r="D1789" t="s">
        <v>1715</v>
      </c>
      <c r="H1789" t="str">
        <f>INDEX('Vensim Variables'!$B:$B,MATCH(EPS!$B1789,'Vensim Variables'!$A:$A,0))</f>
        <v>g pollutant</v>
      </c>
      <c r="I1789" t="str">
        <f t="shared" si="54"/>
        <v>F gases</v>
      </c>
      <c r="J1789">
        <f>INDEX(NoSettings!$C:$C,MATCH(EPS!$A1789,NoSettings!$A:$A,0))</f>
        <v>0</v>
      </c>
      <c r="K1789">
        <f>INDEX(GWP!$C$2:$C$13,MATCH(EPS!I1789,GWP!$B$2:$B$13,0))</f>
        <v>1</v>
      </c>
      <c r="L1789" s="4">
        <f t="shared" si="55"/>
        <v>0</v>
      </c>
    </row>
    <row r="1790" spans="1:12" hidden="1">
      <c r="A1790" t="s">
        <v>7393</v>
      </c>
      <c r="B1790" t="s">
        <v>10681</v>
      </c>
      <c r="C1790" t="s">
        <v>6875</v>
      </c>
      <c r="D1790" t="s">
        <v>1702</v>
      </c>
      <c r="H1790" t="str">
        <f>INDEX('Vensim Variables'!$B:$B,MATCH(EPS!$B1790,'Vensim Variables'!$A:$A,0))</f>
        <v>g pollutant</v>
      </c>
      <c r="I1790" t="str">
        <f t="shared" si="54"/>
        <v>CO2</v>
      </c>
      <c r="J1790">
        <f>INDEX(NoSettings!$C:$C,MATCH(EPS!$A1790,NoSettings!$A:$A,0))</f>
        <v>2500000000000</v>
      </c>
      <c r="K1790">
        <f>INDEX(GWP!$C$2:$C$13,MATCH(EPS!I1790,GWP!$B$2:$B$13,0))</f>
        <v>1</v>
      </c>
      <c r="L1790" s="4">
        <f t="shared" si="55"/>
        <v>2.5</v>
      </c>
    </row>
    <row r="1791" spans="1:12" hidden="1">
      <c r="A1791" t="s">
        <v>7394</v>
      </c>
      <c r="B1791" t="s">
        <v>10681</v>
      </c>
      <c r="C1791" t="s">
        <v>6875</v>
      </c>
      <c r="D1791" t="s">
        <v>1705</v>
      </c>
      <c r="H1791" t="str">
        <f>INDEX('Vensim Variables'!$B:$B,MATCH(EPS!$B1791,'Vensim Variables'!$A:$A,0))</f>
        <v>g pollutant</v>
      </c>
      <c r="I1791" t="str">
        <f t="shared" si="54"/>
        <v>VOC</v>
      </c>
      <c r="J1791">
        <f>INDEX(NoSettings!$C:$C,MATCH(EPS!$A1791,NoSettings!$A:$A,0))</f>
        <v>1073000000</v>
      </c>
      <c r="K1791">
        <f>INDEX(GWP!$C$2:$C$13,MATCH(EPS!I1791,GWP!$B$2:$B$13,0))</f>
        <v>0</v>
      </c>
      <c r="L1791" s="4">
        <f t="shared" si="55"/>
        <v>0</v>
      </c>
    </row>
    <row r="1792" spans="1:12" hidden="1">
      <c r="A1792" t="s">
        <v>7395</v>
      </c>
      <c r="B1792" t="s">
        <v>10681</v>
      </c>
      <c r="C1792" t="s">
        <v>6875</v>
      </c>
      <c r="D1792" t="s">
        <v>1706</v>
      </c>
      <c r="H1792" t="str">
        <f>INDEX('Vensim Variables'!$B:$B,MATCH(EPS!$B1792,'Vensim Variables'!$A:$A,0))</f>
        <v>g pollutant</v>
      </c>
      <c r="I1792" t="str">
        <f t="shared" si="54"/>
        <v>CO</v>
      </c>
      <c r="J1792">
        <f>INDEX(NoSettings!$C:$C,MATCH(EPS!$A1792,NoSettings!$A:$A,0))</f>
        <v>15760000000</v>
      </c>
      <c r="K1792">
        <f>INDEX(GWP!$C$2:$C$13,MATCH(EPS!I1792,GWP!$B$2:$B$13,0))</f>
        <v>0</v>
      </c>
      <c r="L1792" s="4">
        <f t="shared" si="55"/>
        <v>0</v>
      </c>
    </row>
    <row r="1793" spans="1:12" hidden="1">
      <c r="A1793" t="s">
        <v>7396</v>
      </c>
      <c r="B1793" t="s">
        <v>10681</v>
      </c>
      <c r="C1793" t="s">
        <v>6875</v>
      </c>
      <c r="D1793" t="s">
        <v>1707</v>
      </c>
      <c r="H1793" t="str">
        <f>INDEX('Vensim Variables'!$B:$B,MATCH(EPS!$B1793,'Vensim Variables'!$A:$A,0))</f>
        <v>g pollutant</v>
      </c>
      <c r="I1793" t="str">
        <f t="shared" si="54"/>
        <v>NOx</v>
      </c>
      <c r="J1793">
        <f>INDEX(NoSettings!$C:$C,MATCH(EPS!$A1793,NoSettings!$A:$A,0))</f>
        <v>4185000000</v>
      </c>
      <c r="K1793">
        <f>INDEX(GWP!$C$2:$C$13,MATCH(EPS!I1793,GWP!$B$2:$B$13,0))</f>
        <v>0</v>
      </c>
      <c r="L1793" s="4">
        <f t="shared" si="55"/>
        <v>0</v>
      </c>
    </row>
    <row r="1794" spans="1:12" hidden="1">
      <c r="A1794" t="s">
        <v>7397</v>
      </c>
      <c r="B1794" t="s">
        <v>10681</v>
      </c>
      <c r="C1794" t="s">
        <v>6875</v>
      </c>
      <c r="D1794" t="s">
        <v>1708</v>
      </c>
      <c r="H1794" t="str">
        <f>INDEX('Vensim Variables'!$B:$B,MATCH(EPS!$B1794,'Vensim Variables'!$A:$A,0))</f>
        <v>g pollutant</v>
      </c>
      <c r="I1794" t="str">
        <f t="shared" si="54"/>
        <v>PM10</v>
      </c>
      <c r="J1794">
        <f>INDEX(NoSettings!$C:$C,MATCH(EPS!$A1794,NoSettings!$A:$A,0))</f>
        <v>369200000000</v>
      </c>
      <c r="K1794">
        <f>INDEX(GWP!$C$2:$C$13,MATCH(EPS!I1794,GWP!$B$2:$B$13,0))</f>
        <v>0</v>
      </c>
      <c r="L1794" s="4">
        <f t="shared" si="55"/>
        <v>0</v>
      </c>
    </row>
    <row r="1795" spans="1:12" hidden="1">
      <c r="A1795" t="s">
        <v>7398</v>
      </c>
      <c r="B1795" t="s">
        <v>10681</v>
      </c>
      <c r="C1795" t="s">
        <v>6875</v>
      </c>
      <c r="D1795" t="s">
        <v>1709</v>
      </c>
      <c r="H1795" t="str">
        <f>INDEX('Vensim Variables'!$B:$B,MATCH(EPS!$B1795,'Vensim Variables'!$A:$A,0))</f>
        <v>g pollutant</v>
      </c>
      <c r="I1795" t="str">
        <f t="shared" ref="I1795:I1858" si="56">IF(OR(C1795="CO2",C1795="CH4",C1795="N2O",C1795="F gases",C1795="VOC",C1795="CO",C1795="NOx",C1795="PM10",C1795="PM25",C1795="SOx",C1795="BC",C1795="OC"),C1795,IF(OR(D1795="CO2",D1795="CH4",D1795="N2O",D1795="F gases",D1795="VOC",D1795="CO",D1795="NOx",D1795="PM10",D1795="PM25",D1795="SOx",D1795="BC",D1795="OC"),D1795,IF(OR(E1795="CO2",E1795="CH4",E1795="N2O",E1795="F gases",E1795="VOC",E1795="CO",E1795="NOx",E1795="PM10",E1795="PM25",E1795="SOx",E1795="BC",E1795="OC"),E1795,"NA")))</f>
        <v>PM25</v>
      </c>
      <c r="J1795">
        <f>INDEX(NoSettings!$C:$C,MATCH(EPS!$A1795,NoSettings!$A:$A,0))</f>
        <v>49070000000</v>
      </c>
      <c r="K1795">
        <f>INDEX(GWP!$C$2:$C$13,MATCH(EPS!I1795,GWP!$B$2:$B$13,0))</f>
        <v>0</v>
      </c>
      <c r="L1795" s="4">
        <f t="shared" ref="L1795:L1858" si="57">IF(H1795="g pollutant",K1795*J1795/10^12,IF(H1795="MMTCO2e",J1795,IF(H1795="MWh",J1795,0)))</f>
        <v>0</v>
      </c>
    </row>
    <row r="1796" spans="1:12" hidden="1">
      <c r="A1796" t="s">
        <v>7399</v>
      </c>
      <c r="B1796" t="s">
        <v>10681</v>
      </c>
      <c r="C1796" t="s">
        <v>6875</v>
      </c>
      <c r="D1796" t="s">
        <v>1710</v>
      </c>
      <c r="H1796" t="str">
        <f>INDEX('Vensim Variables'!$B:$B,MATCH(EPS!$B1796,'Vensim Variables'!$A:$A,0))</f>
        <v>g pollutant</v>
      </c>
      <c r="I1796" t="str">
        <f t="shared" si="56"/>
        <v>SOx</v>
      </c>
      <c r="J1796">
        <f>INDEX(NoSettings!$C:$C,MATCH(EPS!$A1796,NoSettings!$A:$A,0))</f>
        <v>669000000</v>
      </c>
      <c r="K1796">
        <f>INDEX(GWP!$C$2:$C$13,MATCH(EPS!I1796,GWP!$B$2:$B$13,0))</f>
        <v>0</v>
      </c>
      <c r="L1796" s="4">
        <f t="shared" si="57"/>
        <v>0</v>
      </c>
    </row>
    <row r="1797" spans="1:12" hidden="1">
      <c r="A1797" t="s">
        <v>7400</v>
      </c>
      <c r="B1797" t="s">
        <v>10681</v>
      </c>
      <c r="C1797" t="s">
        <v>6875</v>
      </c>
      <c r="D1797" t="s">
        <v>1711</v>
      </c>
      <c r="H1797" t="str">
        <f>INDEX('Vensim Variables'!$B:$B,MATCH(EPS!$B1797,'Vensim Variables'!$A:$A,0))</f>
        <v>g pollutant</v>
      </c>
      <c r="I1797" t="str">
        <f t="shared" si="56"/>
        <v>BC</v>
      </c>
      <c r="J1797">
        <f>INDEX(NoSettings!$C:$C,MATCH(EPS!$A1797,NoSettings!$A:$A,0))</f>
        <v>41000000</v>
      </c>
      <c r="K1797">
        <f>INDEX(GWP!$C$2:$C$13,MATCH(EPS!I1797,GWP!$B$2:$B$13,0))</f>
        <v>0</v>
      </c>
      <c r="L1797" s="4">
        <f t="shared" si="57"/>
        <v>0</v>
      </c>
    </row>
    <row r="1798" spans="1:12" hidden="1">
      <c r="A1798" t="s">
        <v>7401</v>
      </c>
      <c r="B1798" t="s">
        <v>10681</v>
      </c>
      <c r="C1798" t="s">
        <v>6875</v>
      </c>
      <c r="D1798" t="s">
        <v>1712</v>
      </c>
      <c r="H1798" t="str">
        <f>INDEX('Vensim Variables'!$B:$B,MATCH(EPS!$B1798,'Vensim Variables'!$A:$A,0))</f>
        <v>g pollutant</v>
      </c>
      <c r="I1798" t="str">
        <f t="shared" si="56"/>
        <v>OC</v>
      </c>
      <c r="J1798">
        <f>INDEX(NoSettings!$C:$C,MATCH(EPS!$A1798,NoSettings!$A:$A,0))</f>
        <v>319000000</v>
      </c>
      <c r="K1798">
        <f>INDEX(GWP!$C$2:$C$13,MATCH(EPS!I1798,GWP!$B$2:$B$13,0))</f>
        <v>0</v>
      </c>
      <c r="L1798" s="4">
        <f t="shared" si="57"/>
        <v>0</v>
      </c>
    </row>
    <row r="1799" spans="1:12" hidden="1">
      <c r="A1799" t="s">
        <v>7402</v>
      </c>
      <c r="B1799" t="s">
        <v>10681</v>
      </c>
      <c r="C1799" t="s">
        <v>6875</v>
      </c>
      <c r="D1799" t="s">
        <v>1713</v>
      </c>
      <c r="H1799" t="str">
        <f>INDEX('Vensim Variables'!$B:$B,MATCH(EPS!$B1799,'Vensim Variables'!$A:$A,0))</f>
        <v>g pollutant</v>
      </c>
      <c r="I1799" t="str">
        <f t="shared" si="56"/>
        <v>CH4</v>
      </c>
      <c r="J1799">
        <f>INDEX(NoSettings!$C:$C,MATCH(EPS!$A1799,NoSettings!$A:$A,0))</f>
        <v>1821000000000</v>
      </c>
      <c r="K1799">
        <f>INDEX(GWP!$C$2:$C$13,MATCH(EPS!I1799,GWP!$B$2:$B$13,0))</f>
        <v>28</v>
      </c>
      <c r="L1799" s="4">
        <f t="shared" si="57"/>
        <v>50.988</v>
      </c>
    </row>
    <row r="1800" spans="1:12" hidden="1">
      <c r="A1800" t="s">
        <v>7403</v>
      </c>
      <c r="B1800" t="s">
        <v>10681</v>
      </c>
      <c r="C1800" t="s">
        <v>6875</v>
      </c>
      <c r="D1800" t="s">
        <v>1714</v>
      </c>
      <c r="H1800" t="str">
        <f>INDEX('Vensim Variables'!$B:$B,MATCH(EPS!$B1800,'Vensim Variables'!$A:$A,0))</f>
        <v>g pollutant</v>
      </c>
      <c r="I1800" t="str">
        <f t="shared" si="56"/>
        <v>N2O</v>
      </c>
      <c r="J1800">
        <f>INDEX(NoSettings!$C:$C,MATCH(EPS!$A1800,NoSettings!$A:$A,0))</f>
        <v>0</v>
      </c>
      <c r="K1800">
        <f>INDEX(GWP!$C$2:$C$13,MATCH(EPS!I1800,GWP!$B$2:$B$13,0))</f>
        <v>265</v>
      </c>
      <c r="L1800" s="4">
        <f t="shared" si="57"/>
        <v>0</v>
      </c>
    </row>
    <row r="1801" spans="1:12" hidden="1">
      <c r="A1801" t="s">
        <v>7404</v>
      </c>
      <c r="B1801" t="s">
        <v>10681</v>
      </c>
      <c r="C1801" t="s">
        <v>6875</v>
      </c>
      <c r="D1801" t="s">
        <v>1715</v>
      </c>
      <c r="H1801" t="str">
        <f>INDEX('Vensim Variables'!$B:$B,MATCH(EPS!$B1801,'Vensim Variables'!$A:$A,0))</f>
        <v>g pollutant</v>
      </c>
      <c r="I1801" t="str">
        <f t="shared" si="56"/>
        <v>F gases</v>
      </c>
      <c r="J1801">
        <f>INDEX(NoSettings!$C:$C,MATCH(EPS!$A1801,NoSettings!$A:$A,0))</f>
        <v>0</v>
      </c>
      <c r="K1801">
        <f>INDEX(GWP!$C$2:$C$13,MATCH(EPS!I1801,GWP!$B$2:$B$13,0))</f>
        <v>1</v>
      </c>
      <c r="L1801" s="4">
        <f t="shared" si="57"/>
        <v>0</v>
      </c>
    </row>
    <row r="1802" spans="1:12" hidden="1">
      <c r="A1802" t="s">
        <v>7405</v>
      </c>
      <c r="B1802" t="s">
        <v>10681</v>
      </c>
      <c r="C1802" t="s">
        <v>6876</v>
      </c>
      <c r="D1802" t="s">
        <v>1702</v>
      </c>
      <c r="H1802" t="str">
        <f>INDEX('Vensim Variables'!$B:$B,MATCH(EPS!$B1802,'Vensim Variables'!$A:$A,0))</f>
        <v>g pollutant</v>
      </c>
      <c r="I1802" t="str">
        <f t="shared" si="56"/>
        <v>CO2</v>
      </c>
      <c r="J1802">
        <f>INDEX(NoSettings!$C:$C,MATCH(EPS!$A1802,NoSettings!$A:$A,0))</f>
        <v>43881500000000</v>
      </c>
      <c r="K1802">
        <f>INDEX(GWP!$C$2:$C$13,MATCH(EPS!I1802,GWP!$B$2:$B$13,0))</f>
        <v>1</v>
      </c>
      <c r="L1802" s="4">
        <f t="shared" si="57"/>
        <v>43.881500000000003</v>
      </c>
    </row>
    <row r="1803" spans="1:12" hidden="1">
      <c r="A1803" t="s">
        <v>7406</v>
      </c>
      <c r="B1803" t="s">
        <v>10681</v>
      </c>
      <c r="C1803" t="s">
        <v>6876</v>
      </c>
      <c r="D1803" t="s">
        <v>1705</v>
      </c>
      <c r="H1803" t="str">
        <f>INDEX('Vensim Variables'!$B:$B,MATCH(EPS!$B1803,'Vensim Variables'!$A:$A,0))</f>
        <v>g pollutant</v>
      </c>
      <c r="I1803" t="str">
        <f t="shared" si="56"/>
        <v>VOC</v>
      </c>
      <c r="J1803">
        <f>INDEX(NoSettings!$C:$C,MATCH(EPS!$A1803,NoSettings!$A:$A,0))</f>
        <v>2717000000000</v>
      </c>
      <c r="K1803">
        <f>INDEX(GWP!$C$2:$C$13,MATCH(EPS!I1803,GWP!$B$2:$B$13,0))</f>
        <v>0</v>
      </c>
      <c r="L1803" s="4">
        <f t="shared" si="57"/>
        <v>0</v>
      </c>
    </row>
    <row r="1804" spans="1:12" hidden="1">
      <c r="A1804" t="s">
        <v>7407</v>
      </c>
      <c r="B1804" t="s">
        <v>10681</v>
      </c>
      <c r="C1804" t="s">
        <v>6876</v>
      </c>
      <c r="D1804" t="s">
        <v>1706</v>
      </c>
      <c r="H1804" t="str">
        <f>INDEX('Vensim Variables'!$B:$B,MATCH(EPS!$B1804,'Vensim Variables'!$A:$A,0))</f>
        <v>g pollutant</v>
      </c>
      <c r="I1804" t="str">
        <f t="shared" si="56"/>
        <v>CO</v>
      </c>
      <c r="J1804">
        <f>INDEX(NoSettings!$C:$C,MATCH(EPS!$A1804,NoSettings!$A:$A,0))</f>
        <v>674000000000</v>
      </c>
      <c r="K1804">
        <f>INDEX(GWP!$C$2:$C$13,MATCH(EPS!I1804,GWP!$B$2:$B$13,0))</f>
        <v>0</v>
      </c>
      <c r="L1804" s="4">
        <f t="shared" si="57"/>
        <v>0</v>
      </c>
    </row>
    <row r="1805" spans="1:12" hidden="1">
      <c r="A1805" t="s">
        <v>7408</v>
      </c>
      <c r="B1805" t="s">
        <v>10681</v>
      </c>
      <c r="C1805" t="s">
        <v>6876</v>
      </c>
      <c r="D1805" t="s">
        <v>1707</v>
      </c>
      <c r="H1805" t="str">
        <f>INDEX('Vensim Variables'!$B:$B,MATCH(EPS!$B1805,'Vensim Variables'!$A:$A,0))</f>
        <v>g pollutant</v>
      </c>
      <c r="I1805" t="str">
        <f t="shared" si="56"/>
        <v>NOx</v>
      </c>
      <c r="J1805">
        <f>INDEX(NoSettings!$C:$C,MATCH(EPS!$A1805,NoSettings!$A:$A,0))</f>
        <v>613200000000</v>
      </c>
      <c r="K1805">
        <f>INDEX(GWP!$C$2:$C$13,MATCH(EPS!I1805,GWP!$B$2:$B$13,0))</f>
        <v>0</v>
      </c>
      <c r="L1805" s="4">
        <f t="shared" si="57"/>
        <v>0</v>
      </c>
    </row>
    <row r="1806" spans="1:12" hidden="1">
      <c r="A1806" t="s">
        <v>7409</v>
      </c>
      <c r="B1806" t="s">
        <v>10681</v>
      </c>
      <c r="C1806" t="s">
        <v>6876</v>
      </c>
      <c r="D1806" t="s">
        <v>1708</v>
      </c>
      <c r="H1806" t="str">
        <f>INDEX('Vensim Variables'!$B:$B,MATCH(EPS!$B1806,'Vensim Variables'!$A:$A,0))</f>
        <v>g pollutant</v>
      </c>
      <c r="I1806" t="str">
        <f t="shared" si="56"/>
        <v>PM10</v>
      </c>
      <c r="J1806">
        <f>INDEX(NoSettings!$C:$C,MATCH(EPS!$A1806,NoSettings!$A:$A,0))</f>
        <v>12860000000</v>
      </c>
      <c r="K1806">
        <f>INDEX(GWP!$C$2:$C$13,MATCH(EPS!I1806,GWP!$B$2:$B$13,0))</f>
        <v>0</v>
      </c>
      <c r="L1806" s="4">
        <f t="shared" si="57"/>
        <v>0</v>
      </c>
    </row>
    <row r="1807" spans="1:12" hidden="1">
      <c r="A1807" t="s">
        <v>7410</v>
      </c>
      <c r="B1807" t="s">
        <v>10681</v>
      </c>
      <c r="C1807" t="s">
        <v>6876</v>
      </c>
      <c r="D1807" t="s">
        <v>1709</v>
      </c>
      <c r="H1807" t="str">
        <f>INDEX('Vensim Variables'!$B:$B,MATCH(EPS!$B1807,'Vensim Variables'!$A:$A,0))</f>
        <v>g pollutant</v>
      </c>
      <c r="I1807" t="str">
        <f t="shared" si="56"/>
        <v>PM25</v>
      </c>
      <c r="J1807">
        <f>INDEX(NoSettings!$C:$C,MATCH(EPS!$A1807,NoSettings!$A:$A,0))</f>
        <v>12460000000</v>
      </c>
      <c r="K1807">
        <f>INDEX(GWP!$C$2:$C$13,MATCH(EPS!I1807,GWP!$B$2:$B$13,0))</f>
        <v>0</v>
      </c>
      <c r="L1807" s="4">
        <f t="shared" si="57"/>
        <v>0</v>
      </c>
    </row>
    <row r="1808" spans="1:12" hidden="1">
      <c r="A1808" t="s">
        <v>7411</v>
      </c>
      <c r="B1808" t="s">
        <v>10681</v>
      </c>
      <c r="C1808" t="s">
        <v>6876</v>
      </c>
      <c r="D1808" t="s">
        <v>1710</v>
      </c>
      <c r="H1808" t="str">
        <f>INDEX('Vensim Variables'!$B:$B,MATCH(EPS!$B1808,'Vensim Variables'!$A:$A,0))</f>
        <v>g pollutant</v>
      </c>
      <c r="I1808" t="str">
        <f t="shared" si="56"/>
        <v>SOx</v>
      </c>
      <c r="J1808">
        <f>INDEX(NoSettings!$C:$C,MATCH(EPS!$A1808,NoSettings!$A:$A,0))</f>
        <v>165300000000</v>
      </c>
      <c r="K1808">
        <f>INDEX(GWP!$C$2:$C$13,MATCH(EPS!I1808,GWP!$B$2:$B$13,0))</f>
        <v>0</v>
      </c>
      <c r="L1808" s="4">
        <f t="shared" si="57"/>
        <v>0</v>
      </c>
    </row>
    <row r="1809" spans="1:12" hidden="1">
      <c r="A1809" t="s">
        <v>7412</v>
      </c>
      <c r="B1809" t="s">
        <v>10681</v>
      </c>
      <c r="C1809" t="s">
        <v>6876</v>
      </c>
      <c r="D1809" t="s">
        <v>1711</v>
      </c>
      <c r="H1809" t="str">
        <f>INDEX('Vensim Variables'!$B:$B,MATCH(EPS!$B1809,'Vensim Variables'!$A:$A,0))</f>
        <v>g pollutant</v>
      </c>
      <c r="I1809" t="str">
        <f t="shared" si="56"/>
        <v>BC</v>
      </c>
      <c r="J1809">
        <f>INDEX(NoSettings!$C:$C,MATCH(EPS!$A1809,NoSettings!$A:$A,0))</f>
        <v>583000000</v>
      </c>
      <c r="K1809">
        <f>INDEX(GWP!$C$2:$C$13,MATCH(EPS!I1809,GWP!$B$2:$B$13,0))</f>
        <v>0</v>
      </c>
      <c r="L1809" s="4">
        <f t="shared" si="57"/>
        <v>0</v>
      </c>
    </row>
    <row r="1810" spans="1:12" hidden="1">
      <c r="A1810" t="s">
        <v>7413</v>
      </c>
      <c r="B1810" t="s">
        <v>10681</v>
      </c>
      <c r="C1810" t="s">
        <v>6876</v>
      </c>
      <c r="D1810" t="s">
        <v>1712</v>
      </c>
      <c r="H1810" t="str">
        <f>INDEX('Vensim Variables'!$B:$B,MATCH(EPS!$B1810,'Vensim Variables'!$A:$A,0))</f>
        <v>g pollutant</v>
      </c>
      <c r="I1810" t="str">
        <f t="shared" si="56"/>
        <v>OC</v>
      </c>
      <c r="J1810">
        <f>INDEX(NoSettings!$C:$C,MATCH(EPS!$A1810,NoSettings!$A:$A,0))</f>
        <v>4452000000</v>
      </c>
      <c r="K1810">
        <f>INDEX(GWP!$C$2:$C$13,MATCH(EPS!I1810,GWP!$B$2:$B$13,0))</f>
        <v>0</v>
      </c>
      <c r="L1810" s="4">
        <f t="shared" si="57"/>
        <v>0</v>
      </c>
    </row>
    <row r="1811" spans="1:12" hidden="1">
      <c r="A1811" t="s">
        <v>7414</v>
      </c>
      <c r="B1811" t="s">
        <v>10681</v>
      </c>
      <c r="C1811" t="s">
        <v>6876</v>
      </c>
      <c r="D1811" t="s">
        <v>1713</v>
      </c>
      <c r="H1811" t="str">
        <f>INDEX('Vensim Variables'!$B:$B,MATCH(EPS!$B1811,'Vensim Variables'!$A:$A,0))</f>
        <v>g pollutant</v>
      </c>
      <c r="I1811" t="str">
        <f t="shared" si="56"/>
        <v>CH4</v>
      </c>
      <c r="J1811">
        <f>INDEX(NoSettings!$C:$C,MATCH(EPS!$A1811,NoSettings!$A:$A,0))</f>
        <v>5814000000000</v>
      </c>
      <c r="K1811">
        <f>INDEX(GWP!$C$2:$C$13,MATCH(EPS!I1811,GWP!$B$2:$B$13,0))</f>
        <v>28</v>
      </c>
      <c r="L1811" s="4">
        <f t="shared" si="57"/>
        <v>162.792</v>
      </c>
    </row>
    <row r="1812" spans="1:12" hidden="1">
      <c r="A1812" t="s">
        <v>7415</v>
      </c>
      <c r="B1812" t="s">
        <v>10681</v>
      </c>
      <c r="C1812" t="s">
        <v>6876</v>
      </c>
      <c r="D1812" t="s">
        <v>1714</v>
      </c>
      <c r="H1812" t="str">
        <f>INDEX('Vensim Variables'!$B:$B,MATCH(EPS!$B1812,'Vensim Variables'!$A:$A,0))</f>
        <v>g pollutant</v>
      </c>
      <c r="I1812" t="str">
        <f t="shared" si="56"/>
        <v>N2O</v>
      </c>
      <c r="J1812">
        <f>INDEX(NoSettings!$C:$C,MATCH(EPS!$A1812,NoSettings!$A:$A,0))</f>
        <v>44170000</v>
      </c>
      <c r="K1812">
        <f>INDEX(GWP!$C$2:$C$13,MATCH(EPS!I1812,GWP!$B$2:$B$13,0))</f>
        <v>265</v>
      </c>
      <c r="L1812" s="4">
        <f t="shared" si="57"/>
        <v>1.170505E-2</v>
      </c>
    </row>
    <row r="1813" spans="1:12" hidden="1">
      <c r="A1813" t="s">
        <v>7416</v>
      </c>
      <c r="B1813" t="s">
        <v>10681</v>
      </c>
      <c r="C1813" t="s">
        <v>6876</v>
      </c>
      <c r="D1813" t="s">
        <v>1715</v>
      </c>
      <c r="H1813" t="str">
        <f>INDEX('Vensim Variables'!$B:$B,MATCH(EPS!$B1813,'Vensim Variables'!$A:$A,0))</f>
        <v>g pollutant</v>
      </c>
      <c r="I1813" t="str">
        <f t="shared" si="56"/>
        <v>F gases</v>
      </c>
      <c r="J1813">
        <f>INDEX(NoSettings!$C:$C,MATCH(EPS!$A1813,NoSettings!$A:$A,0))</f>
        <v>0</v>
      </c>
      <c r="K1813">
        <f>INDEX(GWP!$C$2:$C$13,MATCH(EPS!I1813,GWP!$B$2:$B$13,0))</f>
        <v>1</v>
      </c>
      <c r="L1813" s="4">
        <f t="shared" si="57"/>
        <v>0</v>
      </c>
    </row>
    <row r="1814" spans="1:12" hidden="1">
      <c r="A1814" t="s">
        <v>7417</v>
      </c>
      <c r="B1814" t="s">
        <v>10681</v>
      </c>
      <c r="C1814" t="s">
        <v>6877</v>
      </c>
      <c r="D1814" t="s">
        <v>1702</v>
      </c>
      <c r="H1814" t="str">
        <f>INDEX('Vensim Variables'!$B:$B,MATCH(EPS!$B1814,'Vensim Variables'!$A:$A,0))</f>
        <v>g pollutant</v>
      </c>
      <c r="I1814" t="str">
        <f t="shared" si="56"/>
        <v>CO2</v>
      </c>
      <c r="J1814">
        <f>INDEX(NoSettings!$C:$C,MATCH(EPS!$A1814,NoSettings!$A:$A,0))</f>
        <v>0</v>
      </c>
      <c r="K1814">
        <f>INDEX(GWP!$C$2:$C$13,MATCH(EPS!I1814,GWP!$B$2:$B$13,0))</f>
        <v>1</v>
      </c>
      <c r="L1814" s="4">
        <f t="shared" si="57"/>
        <v>0</v>
      </c>
    </row>
    <row r="1815" spans="1:12" hidden="1">
      <c r="A1815" t="s">
        <v>7418</v>
      </c>
      <c r="B1815" t="s">
        <v>10681</v>
      </c>
      <c r="C1815" t="s">
        <v>6877</v>
      </c>
      <c r="D1815" t="s">
        <v>1705</v>
      </c>
      <c r="H1815" t="str">
        <f>INDEX('Vensim Variables'!$B:$B,MATCH(EPS!$B1815,'Vensim Variables'!$A:$A,0))</f>
        <v>g pollutant</v>
      </c>
      <c r="I1815" t="str">
        <f t="shared" si="56"/>
        <v>VOC</v>
      </c>
      <c r="J1815">
        <f>INDEX(NoSettings!$C:$C,MATCH(EPS!$A1815,NoSettings!$A:$A,0))</f>
        <v>0</v>
      </c>
      <c r="K1815">
        <f>INDEX(GWP!$C$2:$C$13,MATCH(EPS!I1815,GWP!$B$2:$B$13,0))</f>
        <v>0</v>
      </c>
      <c r="L1815" s="4">
        <f t="shared" si="57"/>
        <v>0</v>
      </c>
    </row>
    <row r="1816" spans="1:12" hidden="1">
      <c r="A1816" t="s">
        <v>7419</v>
      </c>
      <c r="B1816" t="s">
        <v>10681</v>
      </c>
      <c r="C1816" t="s">
        <v>6877</v>
      </c>
      <c r="D1816" t="s">
        <v>1706</v>
      </c>
      <c r="H1816" t="str">
        <f>INDEX('Vensim Variables'!$B:$B,MATCH(EPS!$B1816,'Vensim Variables'!$A:$A,0))</f>
        <v>g pollutant</v>
      </c>
      <c r="I1816" t="str">
        <f t="shared" si="56"/>
        <v>CO</v>
      </c>
      <c r="J1816">
        <f>INDEX(NoSettings!$C:$C,MATCH(EPS!$A1816,NoSettings!$A:$A,0))</f>
        <v>0</v>
      </c>
      <c r="K1816">
        <f>INDEX(GWP!$C$2:$C$13,MATCH(EPS!I1816,GWP!$B$2:$B$13,0))</f>
        <v>0</v>
      </c>
      <c r="L1816" s="4">
        <f t="shared" si="57"/>
        <v>0</v>
      </c>
    </row>
    <row r="1817" spans="1:12" hidden="1">
      <c r="A1817" t="s">
        <v>7420</v>
      </c>
      <c r="B1817" t="s">
        <v>10681</v>
      </c>
      <c r="C1817" t="s">
        <v>6877</v>
      </c>
      <c r="D1817" t="s">
        <v>1707</v>
      </c>
      <c r="H1817" t="str">
        <f>INDEX('Vensim Variables'!$B:$B,MATCH(EPS!$B1817,'Vensim Variables'!$A:$A,0))</f>
        <v>g pollutant</v>
      </c>
      <c r="I1817" t="str">
        <f t="shared" si="56"/>
        <v>NOx</v>
      </c>
      <c r="J1817">
        <f>INDEX(NoSettings!$C:$C,MATCH(EPS!$A1817,NoSettings!$A:$A,0))</f>
        <v>0</v>
      </c>
      <c r="K1817">
        <f>INDEX(GWP!$C$2:$C$13,MATCH(EPS!I1817,GWP!$B$2:$B$13,0))</f>
        <v>0</v>
      </c>
      <c r="L1817" s="4">
        <f t="shared" si="57"/>
        <v>0</v>
      </c>
    </row>
    <row r="1818" spans="1:12" hidden="1">
      <c r="A1818" t="s">
        <v>7421</v>
      </c>
      <c r="B1818" t="s">
        <v>10681</v>
      </c>
      <c r="C1818" t="s">
        <v>6877</v>
      </c>
      <c r="D1818" t="s">
        <v>1708</v>
      </c>
      <c r="H1818" t="str">
        <f>INDEX('Vensim Variables'!$B:$B,MATCH(EPS!$B1818,'Vensim Variables'!$A:$A,0))</f>
        <v>g pollutant</v>
      </c>
      <c r="I1818" t="str">
        <f t="shared" si="56"/>
        <v>PM10</v>
      </c>
      <c r="J1818">
        <f>INDEX(NoSettings!$C:$C,MATCH(EPS!$A1818,NoSettings!$A:$A,0))</f>
        <v>0</v>
      </c>
      <c r="K1818">
        <f>INDEX(GWP!$C$2:$C$13,MATCH(EPS!I1818,GWP!$B$2:$B$13,0))</f>
        <v>0</v>
      </c>
      <c r="L1818" s="4">
        <f t="shared" si="57"/>
        <v>0</v>
      </c>
    </row>
    <row r="1819" spans="1:12" hidden="1">
      <c r="A1819" t="s">
        <v>7422</v>
      </c>
      <c r="B1819" t="s">
        <v>10681</v>
      </c>
      <c r="C1819" t="s">
        <v>6877</v>
      </c>
      <c r="D1819" t="s">
        <v>1709</v>
      </c>
      <c r="H1819" t="str">
        <f>INDEX('Vensim Variables'!$B:$B,MATCH(EPS!$B1819,'Vensim Variables'!$A:$A,0))</f>
        <v>g pollutant</v>
      </c>
      <c r="I1819" t="str">
        <f t="shared" si="56"/>
        <v>PM25</v>
      </c>
      <c r="J1819">
        <f>INDEX(NoSettings!$C:$C,MATCH(EPS!$A1819,NoSettings!$A:$A,0))</f>
        <v>0</v>
      </c>
      <c r="K1819">
        <f>INDEX(GWP!$C$2:$C$13,MATCH(EPS!I1819,GWP!$B$2:$B$13,0))</f>
        <v>0</v>
      </c>
      <c r="L1819" s="4">
        <f t="shared" si="57"/>
        <v>0</v>
      </c>
    </row>
    <row r="1820" spans="1:12" hidden="1">
      <c r="A1820" t="s">
        <v>7423</v>
      </c>
      <c r="B1820" t="s">
        <v>10681</v>
      </c>
      <c r="C1820" t="s">
        <v>6877</v>
      </c>
      <c r="D1820" t="s">
        <v>1710</v>
      </c>
      <c r="H1820" t="str">
        <f>INDEX('Vensim Variables'!$B:$B,MATCH(EPS!$B1820,'Vensim Variables'!$A:$A,0))</f>
        <v>g pollutant</v>
      </c>
      <c r="I1820" t="str">
        <f t="shared" si="56"/>
        <v>SOx</v>
      </c>
      <c r="J1820">
        <f>INDEX(NoSettings!$C:$C,MATCH(EPS!$A1820,NoSettings!$A:$A,0))</f>
        <v>0</v>
      </c>
      <c r="K1820">
        <f>INDEX(GWP!$C$2:$C$13,MATCH(EPS!I1820,GWP!$B$2:$B$13,0))</f>
        <v>0</v>
      </c>
      <c r="L1820" s="4">
        <f t="shared" si="57"/>
        <v>0</v>
      </c>
    </row>
    <row r="1821" spans="1:12" hidden="1">
      <c r="A1821" t="s">
        <v>7424</v>
      </c>
      <c r="B1821" t="s">
        <v>10681</v>
      </c>
      <c r="C1821" t="s">
        <v>6877</v>
      </c>
      <c r="D1821" t="s">
        <v>1711</v>
      </c>
      <c r="H1821" t="str">
        <f>INDEX('Vensim Variables'!$B:$B,MATCH(EPS!$B1821,'Vensim Variables'!$A:$A,0))</f>
        <v>g pollutant</v>
      </c>
      <c r="I1821" t="str">
        <f t="shared" si="56"/>
        <v>BC</v>
      </c>
      <c r="J1821">
        <f>INDEX(NoSettings!$C:$C,MATCH(EPS!$A1821,NoSettings!$A:$A,0))</f>
        <v>0</v>
      </c>
      <c r="K1821">
        <f>INDEX(GWP!$C$2:$C$13,MATCH(EPS!I1821,GWP!$B$2:$B$13,0))</f>
        <v>0</v>
      </c>
      <c r="L1821" s="4">
        <f t="shared" si="57"/>
        <v>0</v>
      </c>
    </row>
    <row r="1822" spans="1:12" hidden="1">
      <c r="A1822" t="s">
        <v>7425</v>
      </c>
      <c r="B1822" t="s">
        <v>10681</v>
      </c>
      <c r="C1822" t="s">
        <v>6877</v>
      </c>
      <c r="D1822" t="s">
        <v>1712</v>
      </c>
      <c r="H1822" t="str">
        <f>INDEX('Vensim Variables'!$B:$B,MATCH(EPS!$B1822,'Vensim Variables'!$A:$A,0))</f>
        <v>g pollutant</v>
      </c>
      <c r="I1822" t="str">
        <f t="shared" si="56"/>
        <v>OC</v>
      </c>
      <c r="J1822">
        <f>INDEX(NoSettings!$C:$C,MATCH(EPS!$A1822,NoSettings!$A:$A,0))</f>
        <v>0</v>
      </c>
      <c r="K1822">
        <f>INDEX(GWP!$C$2:$C$13,MATCH(EPS!I1822,GWP!$B$2:$B$13,0))</f>
        <v>0</v>
      </c>
      <c r="L1822" s="4">
        <f t="shared" si="57"/>
        <v>0</v>
      </c>
    </row>
    <row r="1823" spans="1:12" hidden="1">
      <c r="A1823" t="s">
        <v>7426</v>
      </c>
      <c r="B1823" t="s">
        <v>10681</v>
      </c>
      <c r="C1823" t="s">
        <v>6877</v>
      </c>
      <c r="D1823" t="s">
        <v>1713</v>
      </c>
      <c r="H1823" t="str">
        <f>INDEX('Vensim Variables'!$B:$B,MATCH(EPS!$B1823,'Vensim Variables'!$A:$A,0))</f>
        <v>g pollutant</v>
      </c>
      <c r="I1823" t="str">
        <f t="shared" si="56"/>
        <v>CH4</v>
      </c>
      <c r="J1823">
        <f>INDEX(NoSettings!$C:$C,MATCH(EPS!$A1823,NoSettings!$A:$A,0))</f>
        <v>0</v>
      </c>
      <c r="K1823">
        <f>INDEX(GWP!$C$2:$C$13,MATCH(EPS!I1823,GWP!$B$2:$B$13,0))</f>
        <v>28</v>
      </c>
      <c r="L1823" s="4">
        <f t="shared" si="57"/>
        <v>0</v>
      </c>
    </row>
    <row r="1824" spans="1:12" hidden="1">
      <c r="A1824" t="s">
        <v>7427</v>
      </c>
      <c r="B1824" t="s">
        <v>10681</v>
      </c>
      <c r="C1824" t="s">
        <v>6877</v>
      </c>
      <c r="D1824" t="s">
        <v>1714</v>
      </c>
      <c r="H1824" t="str">
        <f>INDEX('Vensim Variables'!$B:$B,MATCH(EPS!$B1824,'Vensim Variables'!$A:$A,0))</f>
        <v>g pollutant</v>
      </c>
      <c r="I1824" t="str">
        <f t="shared" si="56"/>
        <v>N2O</v>
      </c>
      <c r="J1824">
        <f>INDEX(NoSettings!$C:$C,MATCH(EPS!$A1824,NoSettings!$A:$A,0))</f>
        <v>0</v>
      </c>
      <c r="K1824">
        <f>INDEX(GWP!$C$2:$C$13,MATCH(EPS!I1824,GWP!$B$2:$B$13,0))</f>
        <v>265</v>
      </c>
      <c r="L1824" s="4">
        <f t="shared" si="57"/>
        <v>0</v>
      </c>
    </row>
    <row r="1825" spans="1:12" hidden="1">
      <c r="A1825" t="s">
        <v>7428</v>
      </c>
      <c r="B1825" t="s">
        <v>10681</v>
      </c>
      <c r="C1825" t="s">
        <v>6877</v>
      </c>
      <c r="D1825" t="s">
        <v>1715</v>
      </c>
      <c r="H1825" t="str">
        <f>INDEX('Vensim Variables'!$B:$B,MATCH(EPS!$B1825,'Vensim Variables'!$A:$A,0))</f>
        <v>g pollutant</v>
      </c>
      <c r="I1825" t="str">
        <f t="shared" si="56"/>
        <v>F gases</v>
      </c>
      <c r="J1825">
        <f>INDEX(NoSettings!$C:$C,MATCH(EPS!$A1825,NoSettings!$A:$A,0))</f>
        <v>0</v>
      </c>
      <c r="K1825">
        <f>INDEX(GWP!$C$2:$C$13,MATCH(EPS!I1825,GWP!$B$2:$B$13,0))</f>
        <v>1</v>
      </c>
      <c r="L1825" s="4">
        <f t="shared" si="57"/>
        <v>0</v>
      </c>
    </row>
    <row r="1826" spans="1:12" hidden="1">
      <c r="A1826" t="s">
        <v>7429</v>
      </c>
      <c r="B1826" t="s">
        <v>10681</v>
      </c>
      <c r="C1826" t="s">
        <v>6878</v>
      </c>
      <c r="D1826" t="s">
        <v>1702</v>
      </c>
      <c r="H1826" t="str">
        <f>INDEX('Vensim Variables'!$B:$B,MATCH(EPS!$B1826,'Vensim Variables'!$A:$A,0))</f>
        <v>g pollutant</v>
      </c>
      <c r="I1826" t="str">
        <f t="shared" si="56"/>
        <v>CO2</v>
      </c>
      <c r="J1826">
        <f>INDEX(NoSettings!$C:$C,MATCH(EPS!$A1826,NoSettings!$A:$A,0))</f>
        <v>5000000000000</v>
      </c>
      <c r="K1826">
        <f>INDEX(GWP!$C$2:$C$13,MATCH(EPS!I1826,GWP!$B$2:$B$13,0))</f>
        <v>1</v>
      </c>
      <c r="L1826" s="4">
        <f t="shared" si="57"/>
        <v>5</v>
      </c>
    </row>
    <row r="1827" spans="1:12" hidden="1">
      <c r="A1827" t="s">
        <v>7430</v>
      </c>
      <c r="B1827" t="s">
        <v>10681</v>
      </c>
      <c r="C1827" t="s">
        <v>6878</v>
      </c>
      <c r="D1827" t="s">
        <v>1705</v>
      </c>
      <c r="H1827" t="str">
        <f>INDEX('Vensim Variables'!$B:$B,MATCH(EPS!$B1827,'Vensim Variables'!$A:$A,0))</f>
        <v>g pollutant</v>
      </c>
      <c r="I1827" t="str">
        <f t="shared" si="56"/>
        <v>VOC</v>
      </c>
      <c r="J1827">
        <f>INDEX(NoSettings!$C:$C,MATCH(EPS!$A1827,NoSettings!$A:$A,0))</f>
        <v>0</v>
      </c>
      <c r="K1827">
        <f>INDEX(GWP!$C$2:$C$13,MATCH(EPS!I1827,GWP!$B$2:$B$13,0))</f>
        <v>0</v>
      </c>
      <c r="L1827" s="4">
        <f t="shared" si="57"/>
        <v>0</v>
      </c>
    </row>
    <row r="1828" spans="1:12" hidden="1">
      <c r="A1828" t="s">
        <v>7431</v>
      </c>
      <c r="B1828" t="s">
        <v>10681</v>
      </c>
      <c r="C1828" t="s">
        <v>6878</v>
      </c>
      <c r="D1828" t="s">
        <v>1706</v>
      </c>
      <c r="H1828" t="str">
        <f>INDEX('Vensim Variables'!$B:$B,MATCH(EPS!$B1828,'Vensim Variables'!$A:$A,0))</f>
        <v>g pollutant</v>
      </c>
      <c r="I1828" t="str">
        <f t="shared" si="56"/>
        <v>CO</v>
      </c>
      <c r="J1828">
        <f>INDEX(NoSettings!$C:$C,MATCH(EPS!$A1828,NoSettings!$A:$A,0))</f>
        <v>0</v>
      </c>
      <c r="K1828">
        <f>INDEX(GWP!$C$2:$C$13,MATCH(EPS!I1828,GWP!$B$2:$B$13,0))</f>
        <v>0</v>
      </c>
      <c r="L1828" s="4">
        <f t="shared" si="57"/>
        <v>0</v>
      </c>
    </row>
    <row r="1829" spans="1:12" hidden="1">
      <c r="A1829" t="s">
        <v>7432</v>
      </c>
      <c r="B1829" t="s">
        <v>10681</v>
      </c>
      <c r="C1829" t="s">
        <v>6878</v>
      </c>
      <c r="D1829" t="s">
        <v>1707</v>
      </c>
      <c r="H1829" t="str">
        <f>INDEX('Vensim Variables'!$B:$B,MATCH(EPS!$B1829,'Vensim Variables'!$A:$A,0))</f>
        <v>g pollutant</v>
      </c>
      <c r="I1829" t="str">
        <f t="shared" si="56"/>
        <v>NOx</v>
      </c>
      <c r="J1829">
        <f>INDEX(NoSettings!$C:$C,MATCH(EPS!$A1829,NoSettings!$A:$A,0))</f>
        <v>0</v>
      </c>
      <c r="K1829">
        <f>INDEX(GWP!$C$2:$C$13,MATCH(EPS!I1829,GWP!$B$2:$B$13,0))</f>
        <v>0</v>
      </c>
      <c r="L1829" s="4">
        <f t="shared" si="57"/>
        <v>0</v>
      </c>
    </row>
    <row r="1830" spans="1:12" hidden="1">
      <c r="A1830" t="s">
        <v>7433</v>
      </c>
      <c r="B1830" t="s">
        <v>10681</v>
      </c>
      <c r="C1830" t="s">
        <v>6878</v>
      </c>
      <c r="D1830" t="s">
        <v>1708</v>
      </c>
      <c r="H1830" t="str">
        <f>INDEX('Vensim Variables'!$B:$B,MATCH(EPS!$B1830,'Vensim Variables'!$A:$A,0))</f>
        <v>g pollutant</v>
      </c>
      <c r="I1830" t="str">
        <f t="shared" si="56"/>
        <v>PM10</v>
      </c>
      <c r="J1830">
        <f>INDEX(NoSettings!$C:$C,MATCH(EPS!$A1830,NoSettings!$A:$A,0))</f>
        <v>0</v>
      </c>
      <c r="K1830">
        <f>INDEX(GWP!$C$2:$C$13,MATCH(EPS!I1830,GWP!$B$2:$B$13,0))</f>
        <v>0</v>
      </c>
      <c r="L1830" s="4">
        <f t="shared" si="57"/>
        <v>0</v>
      </c>
    </row>
    <row r="1831" spans="1:12" hidden="1">
      <c r="A1831" t="s">
        <v>7434</v>
      </c>
      <c r="B1831" t="s">
        <v>10681</v>
      </c>
      <c r="C1831" t="s">
        <v>6878</v>
      </c>
      <c r="D1831" t="s">
        <v>1709</v>
      </c>
      <c r="H1831" t="str">
        <f>INDEX('Vensim Variables'!$B:$B,MATCH(EPS!$B1831,'Vensim Variables'!$A:$A,0))</f>
        <v>g pollutant</v>
      </c>
      <c r="I1831" t="str">
        <f t="shared" si="56"/>
        <v>PM25</v>
      </c>
      <c r="J1831">
        <f>INDEX(NoSettings!$C:$C,MATCH(EPS!$A1831,NoSettings!$A:$A,0))</f>
        <v>0</v>
      </c>
      <c r="K1831">
        <f>INDEX(GWP!$C$2:$C$13,MATCH(EPS!I1831,GWP!$B$2:$B$13,0))</f>
        <v>0</v>
      </c>
      <c r="L1831" s="4">
        <f t="shared" si="57"/>
        <v>0</v>
      </c>
    </row>
    <row r="1832" spans="1:12" hidden="1">
      <c r="A1832" t="s">
        <v>7435</v>
      </c>
      <c r="B1832" t="s">
        <v>10681</v>
      </c>
      <c r="C1832" t="s">
        <v>6878</v>
      </c>
      <c r="D1832" t="s">
        <v>1710</v>
      </c>
      <c r="H1832" t="str">
        <f>INDEX('Vensim Variables'!$B:$B,MATCH(EPS!$B1832,'Vensim Variables'!$A:$A,0))</f>
        <v>g pollutant</v>
      </c>
      <c r="I1832" t="str">
        <f t="shared" si="56"/>
        <v>SOx</v>
      </c>
      <c r="J1832">
        <f>INDEX(NoSettings!$C:$C,MATCH(EPS!$A1832,NoSettings!$A:$A,0))</f>
        <v>0</v>
      </c>
      <c r="K1832">
        <f>INDEX(GWP!$C$2:$C$13,MATCH(EPS!I1832,GWP!$B$2:$B$13,0))</f>
        <v>0</v>
      </c>
      <c r="L1832" s="4">
        <f t="shared" si="57"/>
        <v>0</v>
      </c>
    </row>
    <row r="1833" spans="1:12" hidden="1">
      <c r="A1833" t="s">
        <v>7436</v>
      </c>
      <c r="B1833" t="s">
        <v>10681</v>
      </c>
      <c r="C1833" t="s">
        <v>6878</v>
      </c>
      <c r="D1833" t="s">
        <v>1711</v>
      </c>
      <c r="H1833" t="str">
        <f>INDEX('Vensim Variables'!$B:$B,MATCH(EPS!$B1833,'Vensim Variables'!$A:$A,0))</f>
        <v>g pollutant</v>
      </c>
      <c r="I1833" t="str">
        <f t="shared" si="56"/>
        <v>BC</v>
      </c>
      <c r="J1833">
        <f>INDEX(NoSettings!$C:$C,MATCH(EPS!$A1833,NoSettings!$A:$A,0))</f>
        <v>0</v>
      </c>
      <c r="K1833">
        <f>INDEX(GWP!$C$2:$C$13,MATCH(EPS!I1833,GWP!$B$2:$B$13,0))</f>
        <v>0</v>
      </c>
      <c r="L1833" s="4">
        <f t="shared" si="57"/>
        <v>0</v>
      </c>
    </row>
    <row r="1834" spans="1:12" hidden="1">
      <c r="A1834" t="s">
        <v>7437</v>
      </c>
      <c r="B1834" t="s">
        <v>10681</v>
      </c>
      <c r="C1834" t="s">
        <v>6878</v>
      </c>
      <c r="D1834" t="s">
        <v>1712</v>
      </c>
      <c r="H1834" t="str">
        <f>INDEX('Vensim Variables'!$B:$B,MATCH(EPS!$B1834,'Vensim Variables'!$A:$A,0))</f>
        <v>g pollutant</v>
      </c>
      <c r="I1834" t="str">
        <f t="shared" si="56"/>
        <v>OC</v>
      </c>
      <c r="J1834">
        <f>INDEX(NoSettings!$C:$C,MATCH(EPS!$A1834,NoSettings!$A:$A,0))</f>
        <v>0</v>
      </c>
      <c r="K1834">
        <f>INDEX(GWP!$C$2:$C$13,MATCH(EPS!I1834,GWP!$B$2:$B$13,0))</f>
        <v>0</v>
      </c>
      <c r="L1834" s="4">
        <f t="shared" si="57"/>
        <v>0</v>
      </c>
    </row>
    <row r="1835" spans="1:12" hidden="1">
      <c r="A1835" t="s">
        <v>7438</v>
      </c>
      <c r="B1835" t="s">
        <v>10681</v>
      </c>
      <c r="C1835" t="s">
        <v>6878</v>
      </c>
      <c r="D1835" t="s">
        <v>1713</v>
      </c>
      <c r="H1835" t="str">
        <f>INDEX('Vensim Variables'!$B:$B,MATCH(EPS!$B1835,'Vensim Variables'!$A:$A,0))</f>
        <v>g pollutant</v>
      </c>
      <c r="I1835" t="str">
        <f t="shared" si="56"/>
        <v>CH4</v>
      </c>
      <c r="J1835">
        <f>INDEX(NoSettings!$C:$C,MATCH(EPS!$A1835,NoSettings!$A:$A,0))</f>
        <v>0</v>
      </c>
      <c r="K1835">
        <f>INDEX(GWP!$C$2:$C$13,MATCH(EPS!I1835,GWP!$B$2:$B$13,0))</f>
        <v>28</v>
      </c>
      <c r="L1835" s="4">
        <f t="shared" si="57"/>
        <v>0</v>
      </c>
    </row>
    <row r="1836" spans="1:12" hidden="1">
      <c r="A1836" t="s">
        <v>7439</v>
      </c>
      <c r="B1836" t="s">
        <v>10681</v>
      </c>
      <c r="C1836" t="s">
        <v>6878</v>
      </c>
      <c r="D1836" t="s">
        <v>1714</v>
      </c>
      <c r="H1836" t="str">
        <f>INDEX('Vensim Variables'!$B:$B,MATCH(EPS!$B1836,'Vensim Variables'!$A:$A,0))</f>
        <v>g pollutant</v>
      </c>
      <c r="I1836" t="str">
        <f t="shared" si="56"/>
        <v>N2O</v>
      </c>
      <c r="J1836">
        <f>INDEX(NoSettings!$C:$C,MATCH(EPS!$A1836,NoSettings!$A:$A,0))</f>
        <v>0</v>
      </c>
      <c r="K1836">
        <f>INDEX(GWP!$C$2:$C$13,MATCH(EPS!I1836,GWP!$B$2:$B$13,0))</f>
        <v>265</v>
      </c>
      <c r="L1836" s="4">
        <f t="shared" si="57"/>
        <v>0</v>
      </c>
    </row>
    <row r="1837" spans="1:12" hidden="1">
      <c r="A1837" t="s">
        <v>7440</v>
      </c>
      <c r="B1837" t="s">
        <v>10681</v>
      </c>
      <c r="C1837" t="s">
        <v>6878</v>
      </c>
      <c r="D1837" t="s">
        <v>1715</v>
      </c>
      <c r="H1837" t="str">
        <f>INDEX('Vensim Variables'!$B:$B,MATCH(EPS!$B1837,'Vensim Variables'!$A:$A,0))</f>
        <v>g pollutant</v>
      </c>
      <c r="I1837" t="str">
        <f t="shared" si="56"/>
        <v>F gases</v>
      </c>
      <c r="J1837">
        <f>INDEX(NoSettings!$C:$C,MATCH(EPS!$A1837,NoSettings!$A:$A,0))</f>
        <v>0</v>
      </c>
      <c r="K1837">
        <f>INDEX(GWP!$C$2:$C$13,MATCH(EPS!I1837,GWP!$B$2:$B$13,0))</f>
        <v>1</v>
      </c>
      <c r="L1837" s="4">
        <f t="shared" si="57"/>
        <v>0</v>
      </c>
    </row>
    <row r="1838" spans="1:12" hidden="1">
      <c r="A1838" t="s">
        <v>7441</v>
      </c>
      <c r="B1838" t="s">
        <v>10681</v>
      </c>
      <c r="C1838" t="s">
        <v>6879</v>
      </c>
      <c r="D1838" t="s">
        <v>1702</v>
      </c>
      <c r="H1838" t="str">
        <f>INDEX('Vensim Variables'!$B:$B,MATCH(EPS!$B1838,'Vensim Variables'!$A:$A,0))</f>
        <v>g pollutant</v>
      </c>
      <c r="I1838" t="str">
        <f t="shared" si="56"/>
        <v>CO2</v>
      </c>
      <c r="J1838">
        <f>INDEX(NoSettings!$C:$C,MATCH(EPS!$A1838,NoSettings!$A:$A,0))</f>
        <v>0</v>
      </c>
      <c r="K1838">
        <f>INDEX(GWP!$C$2:$C$13,MATCH(EPS!I1838,GWP!$B$2:$B$13,0))</f>
        <v>1</v>
      </c>
      <c r="L1838" s="4">
        <f t="shared" si="57"/>
        <v>0</v>
      </c>
    </row>
    <row r="1839" spans="1:12" hidden="1">
      <c r="A1839" t="s">
        <v>7442</v>
      </c>
      <c r="B1839" t="s">
        <v>10681</v>
      </c>
      <c r="C1839" t="s">
        <v>6879</v>
      </c>
      <c r="D1839" t="s">
        <v>1705</v>
      </c>
      <c r="H1839" t="str">
        <f>INDEX('Vensim Variables'!$B:$B,MATCH(EPS!$B1839,'Vensim Variables'!$A:$A,0))</f>
        <v>g pollutant</v>
      </c>
      <c r="I1839" t="str">
        <f t="shared" si="56"/>
        <v>VOC</v>
      </c>
      <c r="J1839">
        <f>INDEX(NoSettings!$C:$C,MATCH(EPS!$A1839,NoSettings!$A:$A,0))</f>
        <v>0</v>
      </c>
      <c r="K1839">
        <f>INDEX(GWP!$C$2:$C$13,MATCH(EPS!I1839,GWP!$B$2:$B$13,0))</f>
        <v>0</v>
      </c>
      <c r="L1839" s="4">
        <f t="shared" si="57"/>
        <v>0</v>
      </c>
    </row>
    <row r="1840" spans="1:12" hidden="1">
      <c r="A1840" t="s">
        <v>7443</v>
      </c>
      <c r="B1840" t="s">
        <v>10681</v>
      </c>
      <c r="C1840" t="s">
        <v>6879</v>
      </c>
      <c r="D1840" t="s">
        <v>1706</v>
      </c>
      <c r="H1840" t="str">
        <f>INDEX('Vensim Variables'!$B:$B,MATCH(EPS!$B1840,'Vensim Variables'!$A:$A,0))</f>
        <v>g pollutant</v>
      </c>
      <c r="I1840" t="str">
        <f t="shared" si="56"/>
        <v>CO</v>
      </c>
      <c r="J1840">
        <f>INDEX(NoSettings!$C:$C,MATCH(EPS!$A1840,NoSettings!$A:$A,0))</f>
        <v>0</v>
      </c>
      <c r="K1840">
        <f>INDEX(GWP!$C$2:$C$13,MATCH(EPS!I1840,GWP!$B$2:$B$13,0))</f>
        <v>0</v>
      </c>
      <c r="L1840" s="4">
        <f t="shared" si="57"/>
        <v>0</v>
      </c>
    </row>
    <row r="1841" spans="1:12" hidden="1">
      <c r="A1841" t="s">
        <v>7444</v>
      </c>
      <c r="B1841" t="s">
        <v>10681</v>
      </c>
      <c r="C1841" t="s">
        <v>6879</v>
      </c>
      <c r="D1841" t="s">
        <v>1707</v>
      </c>
      <c r="H1841" t="str">
        <f>INDEX('Vensim Variables'!$B:$B,MATCH(EPS!$B1841,'Vensim Variables'!$A:$A,0))</f>
        <v>g pollutant</v>
      </c>
      <c r="I1841" t="str">
        <f t="shared" si="56"/>
        <v>NOx</v>
      </c>
      <c r="J1841">
        <f>INDEX(NoSettings!$C:$C,MATCH(EPS!$A1841,NoSettings!$A:$A,0))</f>
        <v>0</v>
      </c>
      <c r="K1841">
        <f>INDEX(GWP!$C$2:$C$13,MATCH(EPS!I1841,GWP!$B$2:$B$13,0))</f>
        <v>0</v>
      </c>
      <c r="L1841" s="4">
        <f t="shared" si="57"/>
        <v>0</v>
      </c>
    </row>
    <row r="1842" spans="1:12" hidden="1">
      <c r="A1842" t="s">
        <v>7445</v>
      </c>
      <c r="B1842" t="s">
        <v>10681</v>
      </c>
      <c r="C1842" t="s">
        <v>6879</v>
      </c>
      <c r="D1842" t="s">
        <v>1708</v>
      </c>
      <c r="H1842" t="str">
        <f>INDEX('Vensim Variables'!$B:$B,MATCH(EPS!$B1842,'Vensim Variables'!$A:$A,0))</f>
        <v>g pollutant</v>
      </c>
      <c r="I1842" t="str">
        <f t="shared" si="56"/>
        <v>PM10</v>
      </c>
      <c r="J1842">
        <f>INDEX(NoSettings!$C:$C,MATCH(EPS!$A1842,NoSettings!$A:$A,0))</f>
        <v>0</v>
      </c>
      <c r="K1842">
        <f>INDEX(GWP!$C$2:$C$13,MATCH(EPS!I1842,GWP!$B$2:$B$13,0))</f>
        <v>0</v>
      </c>
      <c r="L1842" s="4">
        <f t="shared" si="57"/>
        <v>0</v>
      </c>
    </row>
    <row r="1843" spans="1:12" hidden="1">
      <c r="A1843" t="s">
        <v>7446</v>
      </c>
      <c r="B1843" t="s">
        <v>10681</v>
      </c>
      <c r="C1843" t="s">
        <v>6879</v>
      </c>
      <c r="D1843" t="s">
        <v>1709</v>
      </c>
      <c r="H1843" t="str">
        <f>INDEX('Vensim Variables'!$B:$B,MATCH(EPS!$B1843,'Vensim Variables'!$A:$A,0))</f>
        <v>g pollutant</v>
      </c>
      <c r="I1843" t="str">
        <f t="shared" si="56"/>
        <v>PM25</v>
      </c>
      <c r="J1843">
        <f>INDEX(NoSettings!$C:$C,MATCH(EPS!$A1843,NoSettings!$A:$A,0))</f>
        <v>0</v>
      </c>
      <c r="K1843">
        <f>INDEX(GWP!$C$2:$C$13,MATCH(EPS!I1843,GWP!$B$2:$B$13,0))</f>
        <v>0</v>
      </c>
      <c r="L1843" s="4">
        <f t="shared" si="57"/>
        <v>0</v>
      </c>
    </row>
    <row r="1844" spans="1:12" hidden="1">
      <c r="A1844" t="s">
        <v>7447</v>
      </c>
      <c r="B1844" t="s">
        <v>10681</v>
      </c>
      <c r="C1844" t="s">
        <v>6879</v>
      </c>
      <c r="D1844" t="s">
        <v>1710</v>
      </c>
      <c r="H1844" t="str">
        <f>INDEX('Vensim Variables'!$B:$B,MATCH(EPS!$B1844,'Vensim Variables'!$A:$A,0))</f>
        <v>g pollutant</v>
      </c>
      <c r="I1844" t="str">
        <f t="shared" si="56"/>
        <v>SOx</v>
      </c>
      <c r="J1844">
        <f>INDEX(NoSettings!$C:$C,MATCH(EPS!$A1844,NoSettings!$A:$A,0))</f>
        <v>0</v>
      </c>
      <c r="K1844">
        <f>INDEX(GWP!$C$2:$C$13,MATCH(EPS!I1844,GWP!$B$2:$B$13,0))</f>
        <v>0</v>
      </c>
      <c r="L1844" s="4">
        <f t="shared" si="57"/>
        <v>0</v>
      </c>
    </row>
    <row r="1845" spans="1:12" hidden="1">
      <c r="A1845" t="s">
        <v>7448</v>
      </c>
      <c r="B1845" t="s">
        <v>10681</v>
      </c>
      <c r="C1845" t="s">
        <v>6879</v>
      </c>
      <c r="D1845" t="s">
        <v>1711</v>
      </c>
      <c r="H1845" t="str">
        <f>INDEX('Vensim Variables'!$B:$B,MATCH(EPS!$B1845,'Vensim Variables'!$A:$A,0))</f>
        <v>g pollutant</v>
      </c>
      <c r="I1845" t="str">
        <f t="shared" si="56"/>
        <v>BC</v>
      </c>
      <c r="J1845">
        <f>INDEX(NoSettings!$C:$C,MATCH(EPS!$A1845,NoSettings!$A:$A,0))</f>
        <v>0</v>
      </c>
      <c r="K1845">
        <f>INDEX(GWP!$C$2:$C$13,MATCH(EPS!I1845,GWP!$B$2:$B$13,0))</f>
        <v>0</v>
      </c>
      <c r="L1845" s="4">
        <f t="shared" si="57"/>
        <v>0</v>
      </c>
    </row>
    <row r="1846" spans="1:12" hidden="1">
      <c r="A1846" t="s">
        <v>7449</v>
      </c>
      <c r="B1846" t="s">
        <v>10681</v>
      </c>
      <c r="C1846" t="s">
        <v>6879</v>
      </c>
      <c r="D1846" t="s">
        <v>1712</v>
      </c>
      <c r="H1846" t="str">
        <f>INDEX('Vensim Variables'!$B:$B,MATCH(EPS!$B1846,'Vensim Variables'!$A:$A,0))</f>
        <v>g pollutant</v>
      </c>
      <c r="I1846" t="str">
        <f t="shared" si="56"/>
        <v>OC</v>
      </c>
      <c r="J1846">
        <f>INDEX(NoSettings!$C:$C,MATCH(EPS!$A1846,NoSettings!$A:$A,0))</f>
        <v>0</v>
      </c>
      <c r="K1846">
        <f>INDEX(GWP!$C$2:$C$13,MATCH(EPS!I1846,GWP!$B$2:$B$13,0))</f>
        <v>0</v>
      </c>
      <c r="L1846" s="4">
        <f t="shared" si="57"/>
        <v>0</v>
      </c>
    </row>
    <row r="1847" spans="1:12" hidden="1">
      <c r="A1847" t="s">
        <v>7450</v>
      </c>
      <c r="B1847" t="s">
        <v>10681</v>
      </c>
      <c r="C1847" t="s">
        <v>6879</v>
      </c>
      <c r="D1847" t="s">
        <v>1713</v>
      </c>
      <c r="H1847" t="str">
        <f>INDEX('Vensim Variables'!$B:$B,MATCH(EPS!$B1847,'Vensim Variables'!$A:$A,0))</f>
        <v>g pollutant</v>
      </c>
      <c r="I1847" t="str">
        <f t="shared" si="56"/>
        <v>CH4</v>
      </c>
      <c r="J1847">
        <f>INDEX(NoSettings!$C:$C,MATCH(EPS!$A1847,NoSettings!$A:$A,0))</f>
        <v>0</v>
      </c>
      <c r="K1847">
        <f>INDEX(GWP!$C$2:$C$13,MATCH(EPS!I1847,GWP!$B$2:$B$13,0))</f>
        <v>28</v>
      </c>
      <c r="L1847" s="4">
        <f t="shared" si="57"/>
        <v>0</v>
      </c>
    </row>
    <row r="1848" spans="1:12" hidden="1">
      <c r="A1848" t="s">
        <v>7451</v>
      </c>
      <c r="B1848" t="s">
        <v>10681</v>
      </c>
      <c r="C1848" t="s">
        <v>6879</v>
      </c>
      <c r="D1848" t="s">
        <v>1714</v>
      </c>
      <c r="H1848" t="str">
        <f>INDEX('Vensim Variables'!$B:$B,MATCH(EPS!$B1848,'Vensim Variables'!$A:$A,0))</f>
        <v>g pollutant</v>
      </c>
      <c r="I1848" t="str">
        <f t="shared" si="56"/>
        <v>N2O</v>
      </c>
      <c r="J1848">
        <f>INDEX(NoSettings!$C:$C,MATCH(EPS!$A1848,NoSettings!$A:$A,0))</f>
        <v>0</v>
      </c>
      <c r="K1848">
        <f>INDEX(GWP!$C$2:$C$13,MATCH(EPS!I1848,GWP!$B$2:$B$13,0))</f>
        <v>265</v>
      </c>
      <c r="L1848" s="4">
        <f t="shared" si="57"/>
        <v>0</v>
      </c>
    </row>
    <row r="1849" spans="1:12" hidden="1">
      <c r="A1849" t="s">
        <v>7452</v>
      </c>
      <c r="B1849" t="s">
        <v>10681</v>
      </c>
      <c r="C1849" t="s">
        <v>6879</v>
      </c>
      <c r="D1849" t="s">
        <v>1715</v>
      </c>
      <c r="H1849" t="str">
        <f>INDEX('Vensim Variables'!$B:$B,MATCH(EPS!$B1849,'Vensim Variables'!$A:$A,0))</f>
        <v>g pollutant</v>
      </c>
      <c r="I1849" t="str">
        <f t="shared" si="56"/>
        <v>F gases</v>
      </c>
      <c r="J1849">
        <f>INDEX(NoSettings!$C:$C,MATCH(EPS!$A1849,NoSettings!$A:$A,0))</f>
        <v>0</v>
      </c>
      <c r="K1849">
        <f>INDEX(GWP!$C$2:$C$13,MATCH(EPS!I1849,GWP!$B$2:$B$13,0))</f>
        <v>1</v>
      </c>
      <c r="L1849" s="4">
        <f t="shared" si="57"/>
        <v>0</v>
      </c>
    </row>
    <row r="1850" spans="1:12" hidden="1">
      <c r="A1850" t="s">
        <v>7453</v>
      </c>
      <c r="B1850" t="s">
        <v>10681</v>
      </c>
      <c r="C1850" t="s">
        <v>6880</v>
      </c>
      <c r="D1850" t="s">
        <v>1702</v>
      </c>
      <c r="H1850" t="str">
        <f>INDEX('Vensim Variables'!$B:$B,MATCH(EPS!$B1850,'Vensim Variables'!$A:$A,0))</f>
        <v>g pollutant</v>
      </c>
      <c r="I1850" t="str">
        <f t="shared" si="56"/>
        <v>CO2</v>
      </c>
      <c r="J1850">
        <f>INDEX(NoSettings!$C:$C,MATCH(EPS!$A1850,NoSettings!$A:$A,0))</f>
        <v>0</v>
      </c>
      <c r="K1850">
        <f>INDEX(GWP!$C$2:$C$13,MATCH(EPS!I1850,GWP!$B$2:$B$13,0))</f>
        <v>1</v>
      </c>
      <c r="L1850" s="4">
        <f t="shared" si="57"/>
        <v>0</v>
      </c>
    </row>
    <row r="1851" spans="1:12" hidden="1">
      <c r="A1851" t="s">
        <v>7454</v>
      </c>
      <c r="B1851" t="s">
        <v>10681</v>
      </c>
      <c r="C1851" t="s">
        <v>6880</v>
      </c>
      <c r="D1851" t="s">
        <v>1705</v>
      </c>
      <c r="H1851" t="str">
        <f>INDEX('Vensim Variables'!$B:$B,MATCH(EPS!$B1851,'Vensim Variables'!$A:$A,0))</f>
        <v>g pollutant</v>
      </c>
      <c r="I1851" t="str">
        <f t="shared" si="56"/>
        <v>VOC</v>
      </c>
      <c r="J1851" s="2">
        <f>INDEX(NoSettings!$C:$C,MATCH(EPS!$A1851,NoSettings!$A:$A,0))</f>
        <v>0</v>
      </c>
      <c r="K1851">
        <f>INDEX(GWP!$C$2:$C$13,MATCH(EPS!I1851,GWP!$B$2:$B$13,0))</f>
        <v>0</v>
      </c>
      <c r="L1851" s="4">
        <f t="shared" si="57"/>
        <v>0</v>
      </c>
    </row>
    <row r="1852" spans="1:12" hidden="1">
      <c r="A1852" t="s">
        <v>7455</v>
      </c>
      <c r="B1852" t="s">
        <v>10681</v>
      </c>
      <c r="C1852" t="s">
        <v>6880</v>
      </c>
      <c r="D1852" t="s">
        <v>1706</v>
      </c>
      <c r="H1852" t="str">
        <f>INDEX('Vensim Variables'!$B:$B,MATCH(EPS!$B1852,'Vensim Variables'!$A:$A,0))</f>
        <v>g pollutant</v>
      </c>
      <c r="I1852" t="str">
        <f t="shared" si="56"/>
        <v>CO</v>
      </c>
      <c r="J1852">
        <f>INDEX(NoSettings!$C:$C,MATCH(EPS!$A1852,NoSettings!$A:$A,0))</f>
        <v>0</v>
      </c>
      <c r="K1852">
        <f>INDEX(GWP!$C$2:$C$13,MATCH(EPS!I1852,GWP!$B$2:$B$13,0))</f>
        <v>0</v>
      </c>
      <c r="L1852" s="4">
        <f t="shared" si="57"/>
        <v>0</v>
      </c>
    </row>
    <row r="1853" spans="1:12" hidden="1">
      <c r="A1853" t="s">
        <v>7456</v>
      </c>
      <c r="B1853" t="s">
        <v>10681</v>
      </c>
      <c r="C1853" t="s">
        <v>6880</v>
      </c>
      <c r="D1853" t="s">
        <v>1707</v>
      </c>
      <c r="H1853" t="str">
        <f>INDEX('Vensim Variables'!$B:$B,MATCH(EPS!$B1853,'Vensim Variables'!$A:$A,0))</f>
        <v>g pollutant</v>
      </c>
      <c r="I1853" t="str">
        <f t="shared" si="56"/>
        <v>NOx</v>
      </c>
      <c r="J1853">
        <f>INDEX(NoSettings!$C:$C,MATCH(EPS!$A1853,NoSettings!$A:$A,0))</f>
        <v>0</v>
      </c>
      <c r="K1853">
        <f>INDEX(GWP!$C$2:$C$13,MATCH(EPS!I1853,GWP!$B$2:$B$13,0))</f>
        <v>0</v>
      </c>
      <c r="L1853" s="4">
        <f t="shared" si="57"/>
        <v>0</v>
      </c>
    </row>
    <row r="1854" spans="1:12" hidden="1">
      <c r="A1854" t="s">
        <v>7457</v>
      </c>
      <c r="B1854" t="s">
        <v>10681</v>
      </c>
      <c r="C1854" t="s">
        <v>6880</v>
      </c>
      <c r="D1854" t="s">
        <v>1708</v>
      </c>
      <c r="H1854" t="str">
        <f>INDEX('Vensim Variables'!$B:$B,MATCH(EPS!$B1854,'Vensim Variables'!$A:$A,0))</f>
        <v>g pollutant</v>
      </c>
      <c r="I1854" t="str">
        <f t="shared" si="56"/>
        <v>PM10</v>
      </c>
      <c r="J1854">
        <f>INDEX(NoSettings!$C:$C,MATCH(EPS!$A1854,NoSettings!$A:$A,0))</f>
        <v>0</v>
      </c>
      <c r="K1854">
        <f>INDEX(GWP!$C$2:$C$13,MATCH(EPS!I1854,GWP!$B$2:$B$13,0))</f>
        <v>0</v>
      </c>
      <c r="L1854" s="4">
        <f t="shared" si="57"/>
        <v>0</v>
      </c>
    </row>
    <row r="1855" spans="1:12" hidden="1">
      <c r="A1855" t="s">
        <v>7458</v>
      </c>
      <c r="B1855" t="s">
        <v>10681</v>
      </c>
      <c r="C1855" t="s">
        <v>6880</v>
      </c>
      <c r="D1855" t="s">
        <v>1709</v>
      </c>
      <c r="H1855" t="str">
        <f>INDEX('Vensim Variables'!$B:$B,MATCH(EPS!$B1855,'Vensim Variables'!$A:$A,0))</f>
        <v>g pollutant</v>
      </c>
      <c r="I1855" t="str">
        <f t="shared" si="56"/>
        <v>PM25</v>
      </c>
      <c r="J1855">
        <f>INDEX(NoSettings!$C:$C,MATCH(EPS!$A1855,NoSettings!$A:$A,0))</f>
        <v>0</v>
      </c>
      <c r="K1855">
        <f>INDEX(GWP!$C$2:$C$13,MATCH(EPS!I1855,GWP!$B$2:$B$13,0))</f>
        <v>0</v>
      </c>
      <c r="L1855" s="4">
        <f t="shared" si="57"/>
        <v>0</v>
      </c>
    </row>
    <row r="1856" spans="1:12" hidden="1">
      <c r="A1856" t="s">
        <v>7459</v>
      </c>
      <c r="B1856" t="s">
        <v>10681</v>
      </c>
      <c r="C1856" t="s">
        <v>6880</v>
      </c>
      <c r="D1856" t="s">
        <v>1710</v>
      </c>
      <c r="H1856" t="str">
        <f>INDEX('Vensim Variables'!$B:$B,MATCH(EPS!$B1856,'Vensim Variables'!$A:$A,0))</f>
        <v>g pollutant</v>
      </c>
      <c r="I1856" t="str">
        <f t="shared" si="56"/>
        <v>SOx</v>
      </c>
      <c r="J1856">
        <f>INDEX(NoSettings!$C:$C,MATCH(EPS!$A1856,NoSettings!$A:$A,0))</f>
        <v>0</v>
      </c>
      <c r="K1856">
        <f>INDEX(GWP!$C$2:$C$13,MATCH(EPS!I1856,GWP!$B$2:$B$13,0))</f>
        <v>0</v>
      </c>
      <c r="L1856" s="4">
        <f t="shared" si="57"/>
        <v>0</v>
      </c>
    </row>
    <row r="1857" spans="1:12" hidden="1">
      <c r="A1857" t="s">
        <v>7460</v>
      </c>
      <c r="B1857" t="s">
        <v>10681</v>
      </c>
      <c r="C1857" t="s">
        <v>6880</v>
      </c>
      <c r="D1857" t="s">
        <v>1711</v>
      </c>
      <c r="H1857" t="str">
        <f>INDEX('Vensim Variables'!$B:$B,MATCH(EPS!$B1857,'Vensim Variables'!$A:$A,0))</f>
        <v>g pollutant</v>
      </c>
      <c r="I1857" t="str">
        <f t="shared" si="56"/>
        <v>BC</v>
      </c>
      <c r="J1857">
        <f>INDEX(NoSettings!$C:$C,MATCH(EPS!$A1857,NoSettings!$A:$A,0))</f>
        <v>0</v>
      </c>
      <c r="K1857">
        <f>INDEX(GWP!$C$2:$C$13,MATCH(EPS!I1857,GWP!$B$2:$B$13,0))</f>
        <v>0</v>
      </c>
      <c r="L1857" s="4">
        <f t="shared" si="57"/>
        <v>0</v>
      </c>
    </row>
    <row r="1858" spans="1:12" hidden="1">
      <c r="A1858" t="s">
        <v>7461</v>
      </c>
      <c r="B1858" t="s">
        <v>10681</v>
      </c>
      <c r="C1858" t="s">
        <v>6880</v>
      </c>
      <c r="D1858" t="s">
        <v>1712</v>
      </c>
      <c r="H1858" t="str">
        <f>INDEX('Vensim Variables'!$B:$B,MATCH(EPS!$B1858,'Vensim Variables'!$A:$A,0))</f>
        <v>g pollutant</v>
      </c>
      <c r="I1858" t="str">
        <f t="shared" si="56"/>
        <v>OC</v>
      </c>
      <c r="J1858">
        <f>INDEX(NoSettings!$C:$C,MATCH(EPS!$A1858,NoSettings!$A:$A,0))</f>
        <v>0</v>
      </c>
      <c r="K1858">
        <f>INDEX(GWP!$C$2:$C$13,MATCH(EPS!I1858,GWP!$B$2:$B$13,0))</f>
        <v>0</v>
      </c>
      <c r="L1858" s="4">
        <f t="shared" si="57"/>
        <v>0</v>
      </c>
    </row>
    <row r="1859" spans="1:12" hidden="1">
      <c r="A1859" t="s">
        <v>7462</v>
      </c>
      <c r="B1859" t="s">
        <v>10681</v>
      </c>
      <c r="C1859" t="s">
        <v>6880</v>
      </c>
      <c r="D1859" t="s">
        <v>1713</v>
      </c>
      <c r="H1859" t="str">
        <f>INDEX('Vensim Variables'!$B:$B,MATCH(EPS!$B1859,'Vensim Variables'!$A:$A,0))</f>
        <v>g pollutant</v>
      </c>
      <c r="I1859" t="str">
        <f t="shared" ref="I1859:I1922" si="58">IF(OR(C1859="CO2",C1859="CH4",C1859="N2O",C1859="F gases",C1859="VOC",C1859="CO",C1859="NOx",C1859="PM10",C1859="PM25",C1859="SOx",C1859="BC",C1859="OC"),C1859,IF(OR(D1859="CO2",D1859="CH4",D1859="N2O",D1859="F gases",D1859="VOC",D1859="CO",D1859="NOx",D1859="PM10",D1859="PM25",D1859="SOx",D1859="BC",D1859="OC"),D1859,IF(OR(E1859="CO2",E1859="CH4",E1859="N2O",E1859="F gases",E1859="VOC",E1859="CO",E1859="NOx",E1859="PM10",E1859="PM25",E1859="SOx",E1859="BC",E1859="OC"),E1859,"NA")))</f>
        <v>CH4</v>
      </c>
      <c r="J1859">
        <f>INDEX(NoSettings!$C:$C,MATCH(EPS!$A1859,NoSettings!$A:$A,0))</f>
        <v>0</v>
      </c>
      <c r="K1859">
        <f>INDEX(GWP!$C$2:$C$13,MATCH(EPS!I1859,GWP!$B$2:$B$13,0))</f>
        <v>28</v>
      </c>
      <c r="L1859" s="4">
        <f t="shared" ref="L1859:L1922" si="59">IF(H1859="g pollutant",K1859*J1859/10^12,IF(H1859="MMTCO2e",J1859,IF(H1859="MWh",J1859,0)))</f>
        <v>0</v>
      </c>
    </row>
    <row r="1860" spans="1:12" hidden="1">
      <c r="A1860" t="s">
        <v>7463</v>
      </c>
      <c r="B1860" t="s">
        <v>10681</v>
      </c>
      <c r="C1860" t="s">
        <v>6880</v>
      </c>
      <c r="D1860" t="s">
        <v>1714</v>
      </c>
      <c r="H1860" t="str">
        <f>INDEX('Vensim Variables'!$B:$B,MATCH(EPS!$B1860,'Vensim Variables'!$A:$A,0))</f>
        <v>g pollutant</v>
      </c>
      <c r="I1860" t="str">
        <f t="shared" si="58"/>
        <v>N2O</v>
      </c>
      <c r="J1860">
        <f>INDEX(NoSettings!$C:$C,MATCH(EPS!$A1860,NoSettings!$A:$A,0))</f>
        <v>0</v>
      </c>
      <c r="K1860">
        <f>INDEX(GWP!$C$2:$C$13,MATCH(EPS!I1860,GWP!$B$2:$B$13,0))</f>
        <v>265</v>
      </c>
      <c r="L1860" s="4">
        <f t="shared" si="59"/>
        <v>0</v>
      </c>
    </row>
    <row r="1861" spans="1:12" hidden="1">
      <c r="A1861" t="s">
        <v>7464</v>
      </c>
      <c r="B1861" t="s">
        <v>10681</v>
      </c>
      <c r="C1861" t="s">
        <v>6880</v>
      </c>
      <c r="D1861" t="s">
        <v>1715</v>
      </c>
      <c r="H1861" t="str">
        <f>INDEX('Vensim Variables'!$B:$B,MATCH(EPS!$B1861,'Vensim Variables'!$A:$A,0))</f>
        <v>g pollutant</v>
      </c>
      <c r="I1861" t="str">
        <f t="shared" si="58"/>
        <v>F gases</v>
      </c>
      <c r="J1861">
        <f>INDEX(NoSettings!$C:$C,MATCH(EPS!$A1861,NoSettings!$A:$A,0))</f>
        <v>0</v>
      </c>
      <c r="K1861">
        <f>INDEX(GWP!$C$2:$C$13,MATCH(EPS!I1861,GWP!$B$2:$B$13,0))</f>
        <v>1</v>
      </c>
      <c r="L1861" s="4">
        <f t="shared" si="59"/>
        <v>0</v>
      </c>
    </row>
    <row r="1862" spans="1:12" hidden="1">
      <c r="A1862" t="s">
        <v>7465</v>
      </c>
      <c r="B1862" t="s">
        <v>10681</v>
      </c>
      <c r="C1862" t="s">
        <v>6881</v>
      </c>
      <c r="D1862" t="s">
        <v>1702</v>
      </c>
      <c r="H1862" t="str">
        <f>INDEX('Vensim Variables'!$B:$B,MATCH(EPS!$B1862,'Vensim Variables'!$A:$A,0))</f>
        <v>g pollutant</v>
      </c>
      <c r="I1862" t="str">
        <f t="shared" si="58"/>
        <v>CO2</v>
      </c>
      <c r="J1862">
        <f>INDEX(NoSettings!$C:$C,MATCH(EPS!$A1862,NoSettings!$A:$A,0))</f>
        <v>0</v>
      </c>
      <c r="K1862">
        <f>INDEX(GWP!$C$2:$C$13,MATCH(EPS!I1862,GWP!$B$2:$B$13,0))</f>
        <v>1</v>
      </c>
      <c r="L1862" s="4">
        <f t="shared" si="59"/>
        <v>0</v>
      </c>
    </row>
    <row r="1863" spans="1:12" hidden="1">
      <c r="A1863" t="s">
        <v>7466</v>
      </c>
      <c r="B1863" t="s">
        <v>10681</v>
      </c>
      <c r="C1863" t="s">
        <v>6881</v>
      </c>
      <c r="D1863" t="s">
        <v>1705</v>
      </c>
      <c r="H1863" t="str">
        <f>INDEX('Vensim Variables'!$B:$B,MATCH(EPS!$B1863,'Vensim Variables'!$A:$A,0))</f>
        <v>g pollutant</v>
      </c>
      <c r="I1863" t="str">
        <f t="shared" si="58"/>
        <v>VOC</v>
      </c>
      <c r="J1863">
        <f>INDEX(NoSettings!$C:$C,MATCH(EPS!$A1863,NoSettings!$A:$A,0))</f>
        <v>126700000000</v>
      </c>
      <c r="K1863">
        <f>INDEX(GWP!$C$2:$C$13,MATCH(EPS!I1863,GWP!$B$2:$B$13,0))</f>
        <v>0</v>
      </c>
      <c r="L1863" s="4">
        <f t="shared" si="59"/>
        <v>0</v>
      </c>
    </row>
    <row r="1864" spans="1:12" hidden="1">
      <c r="A1864" t="s">
        <v>7467</v>
      </c>
      <c r="B1864" t="s">
        <v>10681</v>
      </c>
      <c r="C1864" t="s">
        <v>6881</v>
      </c>
      <c r="D1864" t="s">
        <v>1706</v>
      </c>
      <c r="H1864" t="str">
        <f>INDEX('Vensim Variables'!$B:$B,MATCH(EPS!$B1864,'Vensim Variables'!$A:$A,0))</f>
        <v>g pollutant</v>
      </c>
      <c r="I1864" t="str">
        <f t="shared" si="58"/>
        <v>CO</v>
      </c>
      <c r="J1864">
        <f>INDEX(NoSettings!$C:$C,MATCH(EPS!$A1864,NoSettings!$A:$A,0))</f>
        <v>88000000000</v>
      </c>
      <c r="K1864">
        <f>INDEX(GWP!$C$2:$C$13,MATCH(EPS!I1864,GWP!$B$2:$B$13,0))</f>
        <v>0</v>
      </c>
      <c r="L1864" s="4">
        <f t="shared" si="59"/>
        <v>0</v>
      </c>
    </row>
    <row r="1865" spans="1:12" hidden="1">
      <c r="A1865" t="s">
        <v>7468</v>
      </c>
      <c r="B1865" t="s">
        <v>10681</v>
      </c>
      <c r="C1865" t="s">
        <v>6881</v>
      </c>
      <c r="D1865" t="s">
        <v>1707</v>
      </c>
      <c r="H1865" t="str">
        <f>INDEX('Vensim Variables'!$B:$B,MATCH(EPS!$B1865,'Vensim Variables'!$A:$A,0))</f>
        <v>g pollutant</v>
      </c>
      <c r="I1865" t="str">
        <f t="shared" si="58"/>
        <v>NOx</v>
      </c>
      <c r="J1865">
        <f>INDEX(NoSettings!$C:$C,MATCH(EPS!$A1865,NoSettings!$A:$A,0))</f>
        <v>68190000000</v>
      </c>
      <c r="K1865">
        <f>INDEX(GWP!$C$2:$C$13,MATCH(EPS!I1865,GWP!$B$2:$B$13,0))</f>
        <v>0</v>
      </c>
      <c r="L1865" s="4">
        <f t="shared" si="59"/>
        <v>0</v>
      </c>
    </row>
    <row r="1866" spans="1:12" hidden="1">
      <c r="A1866" t="s">
        <v>7469</v>
      </c>
      <c r="B1866" t="s">
        <v>10681</v>
      </c>
      <c r="C1866" t="s">
        <v>6881</v>
      </c>
      <c r="D1866" t="s">
        <v>1708</v>
      </c>
      <c r="H1866" t="str">
        <f>INDEX('Vensim Variables'!$B:$B,MATCH(EPS!$B1866,'Vensim Variables'!$A:$A,0))</f>
        <v>g pollutant</v>
      </c>
      <c r="I1866" t="str">
        <f t="shared" si="58"/>
        <v>PM10</v>
      </c>
      <c r="J1866">
        <f>INDEX(NoSettings!$C:$C,MATCH(EPS!$A1866,NoSettings!$A:$A,0))</f>
        <v>37220000000</v>
      </c>
      <c r="K1866">
        <f>INDEX(GWP!$C$2:$C$13,MATCH(EPS!I1866,GWP!$B$2:$B$13,0))</f>
        <v>0</v>
      </c>
      <c r="L1866" s="4">
        <f t="shared" si="59"/>
        <v>0</v>
      </c>
    </row>
    <row r="1867" spans="1:12" hidden="1">
      <c r="A1867" t="s">
        <v>7470</v>
      </c>
      <c r="B1867" t="s">
        <v>10681</v>
      </c>
      <c r="C1867" t="s">
        <v>6881</v>
      </c>
      <c r="D1867" t="s">
        <v>1709</v>
      </c>
      <c r="H1867" t="str">
        <f>INDEX('Vensim Variables'!$B:$B,MATCH(EPS!$B1867,'Vensim Variables'!$A:$A,0))</f>
        <v>g pollutant</v>
      </c>
      <c r="I1867" t="str">
        <f t="shared" si="58"/>
        <v>PM25</v>
      </c>
      <c r="J1867">
        <f>INDEX(NoSettings!$C:$C,MATCH(EPS!$A1867,NoSettings!$A:$A,0))</f>
        <v>29590000000</v>
      </c>
      <c r="K1867">
        <f>INDEX(GWP!$C$2:$C$13,MATCH(EPS!I1867,GWP!$B$2:$B$13,0))</f>
        <v>0</v>
      </c>
      <c r="L1867" s="4">
        <f t="shared" si="59"/>
        <v>0</v>
      </c>
    </row>
    <row r="1868" spans="1:12" hidden="1">
      <c r="A1868" t="s">
        <v>7471</v>
      </c>
      <c r="B1868" t="s">
        <v>10681</v>
      </c>
      <c r="C1868" t="s">
        <v>6881</v>
      </c>
      <c r="D1868" t="s">
        <v>1710</v>
      </c>
      <c r="H1868" t="str">
        <f>INDEX('Vensim Variables'!$B:$B,MATCH(EPS!$B1868,'Vensim Variables'!$A:$A,0))</f>
        <v>g pollutant</v>
      </c>
      <c r="I1868" t="str">
        <f t="shared" si="58"/>
        <v>SOx</v>
      </c>
      <c r="J1868">
        <f>INDEX(NoSettings!$C:$C,MATCH(EPS!$A1868,NoSettings!$A:$A,0))</f>
        <v>19720000000</v>
      </c>
      <c r="K1868">
        <f>INDEX(GWP!$C$2:$C$13,MATCH(EPS!I1868,GWP!$B$2:$B$13,0))</f>
        <v>0</v>
      </c>
      <c r="L1868" s="4">
        <f t="shared" si="59"/>
        <v>0</v>
      </c>
    </row>
    <row r="1869" spans="1:12" hidden="1">
      <c r="A1869" t="s">
        <v>7472</v>
      </c>
      <c r="B1869" t="s">
        <v>10681</v>
      </c>
      <c r="C1869" t="s">
        <v>6881</v>
      </c>
      <c r="D1869" t="s">
        <v>1711</v>
      </c>
      <c r="H1869" t="str">
        <f>INDEX('Vensim Variables'!$B:$B,MATCH(EPS!$B1869,'Vensim Variables'!$A:$A,0))</f>
        <v>g pollutant</v>
      </c>
      <c r="I1869" t="str">
        <f t="shared" si="58"/>
        <v>BC</v>
      </c>
      <c r="J1869">
        <f>INDEX(NoSettings!$C:$C,MATCH(EPS!$A1869,NoSettings!$A:$A,0))</f>
        <v>872000000</v>
      </c>
      <c r="K1869">
        <f>INDEX(GWP!$C$2:$C$13,MATCH(EPS!I1869,GWP!$B$2:$B$13,0))</f>
        <v>0</v>
      </c>
      <c r="L1869" s="4">
        <f t="shared" si="59"/>
        <v>0</v>
      </c>
    </row>
    <row r="1870" spans="1:12" hidden="1">
      <c r="A1870" t="s">
        <v>7473</v>
      </c>
      <c r="B1870" t="s">
        <v>10681</v>
      </c>
      <c r="C1870" t="s">
        <v>6881</v>
      </c>
      <c r="D1870" t="s">
        <v>1712</v>
      </c>
      <c r="H1870" t="str">
        <f>INDEX('Vensim Variables'!$B:$B,MATCH(EPS!$B1870,'Vensim Variables'!$A:$A,0))</f>
        <v>g pollutant</v>
      </c>
      <c r="I1870" t="str">
        <f t="shared" si="58"/>
        <v>OC</v>
      </c>
      <c r="J1870">
        <f>INDEX(NoSettings!$C:$C,MATCH(EPS!$A1870,NoSettings!$A:$A,0))</f>
        <v>6564000000</v>
      </c>
      <c r="K1870">
        <f>INDEX(GWP!$C$2:$C$13,MATCH(EPS!I1870,GWP!$B$2:$B$13,0))</f>
        <v>0</v>
      </c>
      <c r="L1870" s="4">
        <f t="shared" si="59"/>
        <v>0</v>
      </c>
    </row>
    <row r="1871" spans="1:12" hidden="1">
      <c r="A1871" t="s">
        <v>7474</v>
      </c>
      <c r="B1871" t="s">
        <v>10681</v>
      </c>
      <c r="C1871" t="s">
        <v>6881</v>
      </c>
      <c r="D1871" t="s">
        <v>1713</v>
      </c>
      <c r="H1871" t="str">
        <f>INDEX('Vensim Variables'!$B:$B,MATCH(EPS!$B1871,'Vensim Variables'!$A:$A,0))</f>
        <v>g pollutant</v>
      </c>
      <c r="I1871" t="str">
        <f t="shared" si="58"/>
        <v>CH4</v>
      </c>
      <c r="J1871">
        <f>INDEX(NoSettings!$C:$C,MATCH(EPS!$A1871,NoSettings!$A:$A,0))</f>
        <v>0</v>
      </c>
      <c r="K1871">
        <f>INDEX(GWP!$C$2:$C$13,MATCH(EPS!I1871,GWP!$B$2:$B$13,0))</f>
        <v>28</v>
      </c>
      <c r="L1871" s="4">
        <f t="shared" si="59"/>
        <v>0</v>
      </c>
    </row>
    <row r="1872" spans="1:12" hidden="1">
      <c r="A1872" t="s">
        <v>7475</v>
      </c>
      <c r="B1872" t="s">
        <v>10681</v>
      </c>
      <c r="C1872" t="s">
        <v>6881</v>
      </c>
      <c r="D1872" t="s">
        <v>1714</v>
      </c>
      <c r="H1872" t="str">
        <f>INDEX('Vensim Variables'!$B:$B,MATCH(EPS!$B1872,'Vensim Variables'!$A:$A,0))</f>
        <v>g pollutant</v>
      </c>
      <c r="I1872" t="str">
        <f t="shared" si="58"/>
        <v>N2O</v>
      </c>
      <c r="J1872">
        <f>INDEX(NoSettings!$C:$C,MATCH(EPS!$A1872,NoSettings!$A:$A,0))</f>
        <v>0</v>
      </c>
      <c r="K1872">
        <f>INDEX(GWP!$C$2:$C$13,MATCH(EPS!I1872,GWP!$B$2:$B$13,0))</f>
        <v>265</v>
      </c>
      <c r="L1872" s="4">
        <f t="shared" si="59"/>
        <v>0</v>
      </c>
    </row>
    <row r="1873" spans="1:12" hidden="1">
      <c r="A1873" t="s">
        <v>7476</v>
      </c>
      <c r="B1873" t="s">
        <v>10681</v>
      </c>
      <c r="C1873" t="s">
        <v>6881</v>
      </c>
      <c r="D1873" t="s">
        <v>1715</v>
      </c>
      <c r="H1873" t="str">
        <f>INDEX('Vensim Variables'!$B:$B,MATCH(EPS!$B1873,'Vensim Variables'!$A:$A,0))</f>
        <v>g pollutant</v>
      </c>
      <c r="I1873" t="str">
        <f t="shared" si="58"/>
        <v>F gases</v>
      </c>
      <c r="J1873">
        <f>INDEX(NoSettings!$C:$C,MATCH(EPS!$A1873,NoSettings!$A:$A,0))</f>
        <v>0</v>
      </c>
      <c r="K1873">
        <f>INDEX(GWP!$C$2:$C$13,MATCH(EPS!I1873,GWP!$B$2:$B$13,0))</f>
        <v>1</v>
      </c>
      <c r="L1873" s="4">
        <f t="shared" si="59"/>
        <v>0</v>
      </c>
    </row>
    <row r="1874" spans="1:12" hidden="1">
      <c r="A1874" t="s">
        <v>7477</v>
      </c>
      <c r="B1874" t="s">
        <v>10681</v>
      </c>
      <c r="C1874" t="s">
        <v>6882</v>
      </c>
      <c r="D1874" t="s">
        <v>1702</v>
      </c>
      <c r="H1874" t="str">
        <f>INDEX('Vensim Variables'!$B:$B,MATCH(EPS!$B1874,'Vensim Variables'!$A:$A,0))</f>
        <v>g pollutant</v>
      </c>
      <c r="I1874" t="str">
        <f t="shared" si="58"/>
        <v>CO2</v>
      </c>
      <c r="J1874">
        <f>INDEX(NoSettings!$C:$C,MATCH(EPS!$A1874,NoSettings!$A:$A,0))</f>
        <v>102800000000000</v>
      </c>
      <c r="K1874">
        <f>INDEX(GWP!$C$2:$C$13,MATCH(EPS!I1874,GWP!$B$2:$B$13,0))</f>
        <v>1</v>
      </c>
      <c r="L1874" s="4">
        <f t="shared" si="59"/>
        <v>102.8</v>
      </c>
    </row>
    <row r="1875" spans="1:12" hidden="1">
      <c r="A1875" t="s">
        <v>7478</v>
      </c>
      <c r="B1875" t="s">
        <v>10681</v>
      </c>
      <c r="C1875" t="s">
        <v>6882</v>
      </c>
      <c r="D1875" t="s">
        <v>1705</v>
      </c>
      <c r="H1875" t="str">
        <f>INDEX('Vensim Variables'!$B:$B,MATCH(EPS!$B1875,'Vensim Variables'!$A:$A,0))</f>
        <v>g pollutant</v>
      </c>
      <c r="I1875" t="str">
        <f t="shared" si="58"/>
        <v>VOC</v>
      </c>
      <c r="J1875">
        <f>INDEX(NoSettings!$C:$C,MATCH(EPS!$A1875,NoSettings!$A:$A,0))</f>
        <v>167300000000</v>
      </c>
      <c r="K1875">
        <f>INDEX(GWP!$C$2:$C$13,MATCH(EPS!I1875,GWP!$B$2:$B$13,0))</f>
        <v>0</v>
      </c>
      <c r="L1875" s="4">
        <f t="shared" si="59"/>
        <v>0</v>
      </c>
    </row>
    <row r="1876" spans="1:12" hidden="1">
      <c r="A1876" t="s">
        <v>7479</v>
      </c>
      <c r="B1876" t="s">
        <v>10681</v>
      </c>
      <c r="C1876" t="s">
        <v>6882</v>
      </c>
      <c r="D1876" t="s">
        <v>1706</v>
      </c>
      <c r="H1876" t="str">
        <f>INDEX('Vensim Variables'!$B:$B,MATCH(EPS!$B1876,'Vensim Variables'!$A:$A,0))</f>
        <v>g pollutant</v>
      </c>
      <c r="I1876" t="str">
        <f t="shared" si="58"/>
        <v>CO</v>
      </c>
      <c r="J1876">
        <f>INDEX(NoSettings!$C:$C,MATCH(EPS!$A1876,NoSettings!$A:$A,0))</f>
        <v>50790000000</v>
      </c>
      <c r="K1876">
        <f>INDEX(GWP!$C$2:$C$13,MATCH(EPS!I1876,GWP!$B$2:$B$13,0))</f>
        <v>0</v>
      </c>
      <c r="L1876" s="4">
        <f t="shared" si="59"/>
        <v>0</v>
      </c>
    </row>
    <row r="1877" spans="1:12" hidden="1">
      <c r="A1877" t="s">
        <v>7480</v>
      </c>
      <c r="B1877" t="s">
        <v>10681</v>
      </c>
      <c r="C1877" t="s">
        <v>6882</v>
      </c>
      <c r="D1877" t="s">
        <v>1707</v>
      </c>
      <c r="H1877" t="str">
        <f>INDEX('Vensim Variables'!$B:$B,MATCH(EPS!$B1877,'Vensim Variables'!$A:$A,0))</f>
        <v>g pollutant</v>
      </c>
      <c r="I1877" t="str">
        <f t="shared" si="58"/>
        <v>NOx</v>
      </c>
      <c r="J1877">
        <f>INDEX(NoSettings!$C:$C,MATCH(EPS!$A1877,NoSettings!$A:$A,0))</f>
        <v>61350000000</v>
      </c>
      <c r="K1877">
        <f>INDEX(GWP!$C$2:$C$13,MATCH(EPS!I1877,GWP!$B$2:$B$13,0))</f>
        <v>0</v>
      </c>
      <c r="L1877" s="4">
        <f t="shared" si="59"/>
        <v>0</v>
      </c>
    </row>
    <row r="1878" spans="1:12" hidden="1">
      <c r="A1878" t="s">
        <v>7481</v>
      </c>
      <c r="B1878" t="s">
        <v>10681</v>
      </c>
      <c r="C1878" t="s">
        <v>6882</v>
      </c>
      <c r="D1878" t="s">
        <v>1708</v>
      </c>
      <c r="H1878" t="str">
        <f>INDEX('Vensim Variables'!$B:$B,MATCH(EPS!$B1878,'Vensim Variables'!$A:$A,0))</f>
        <v>g pollutant</v>
      </c>
      <c r="I1878" t="str">
        <f t="shared" si="58"/>
        <v>PM10</v>
      </c>
      <c r="J1878">
        <f>INDEX(NoSettings!$C:$C,MATCH(EPS!$A1878,NoSettings!$A:$A,0))</f>
        <v>18140000000</v>
      </c>
      <c r="K1878">
        <f>INDEX(GWP!$C$2:$C$13,MATCH(EPS!I1878,GWP!$B$2:$B$13,0))</f>
        <v>0</v>
      </c>
      <c r="L1878" s="4">
        <f t="shared" si="59"/>
        <v>0</v>
      </c>
    </row>
    <row r="1879" spans="1:12" hidden="1">
      <c r="A1879" t="s">
        <v>7482</v>
      </c>
      <c r="B1879" t="s">
        <v>10681</v>
      </c>
      <c r="C1879" t="s">
        <v>6882</v>
      </c>
      <c r="D1879" t="s">
        <v>1709</v>
      </c>
      <c r="H1879" t="str">
        <f>INDEX('Vensim Variables'!$B:$B,MATCH(EPS!$B1879,'Vensim Variables'!$A:$A,0))</f>
        <v>g pollutant</v>
      </c>
      <c r="I1879" t="str">
        <f t="shared" si="58"/>
        <v>PM25</v>
      </c>
      <c r="J1879">
        <f>INDEX(NoSettings!$C:$C,MATCH(EPS!$A1879,NoSettings!$A:$A,0))</f>
        <v>14130000000</v>
      </c>
      <c r="K1879">
        <f>INDEX(GWP!$C$2:$C$13,MATCH(EPS!I1879,GWP!$B$2:$B$13,0))</f>
        <v>0</v>
      </c>
      <c r="L1879" s="4">
        <f t="shared" si="59"/>
        <v>0</v>
      </c>
    </row>
    <row r="1880" spans="1:12" hidden="1">
      <c r="A1880" t="s">
        <v>7483</v>
      </c>
      <c r="B1880" t="s">
        <v>10681</v>
      </c>
      <c r="C1880" t="s">
        <v>6882</v>
      </c>
      <c r="D1880" t="s">
        <v>1710</v>
      </c>
      <c r="H1880" t="str">
        <f>INDEX('Vensim Variables'!$B:$B,MATCH(EPS!$B1880,'Vensim Variables'!$A:$A,0))</f>
        <v>g pollutant</v>
      </c>
      <c r="I1880" t="str">
        <f t="shared" si="58"/>
        <v>SOx</v>
      </c>
      <c r="J1880">
        <f>INDEX(NoSettings!$C:$C,MATCH(EPS!$A1880,NoSettings!$A:$A,0))</f>
        <v>47460000000</v>
      </c>
      <c r="K1880">
        <f>INDEX(GWP!$C$2:$C$13,MATCH(EPS!I1880,GWP!$B$2:$B$13,0))</f>
        <v>0</v>
      </c>
      <c r="L1880" s="4">
        <f t="shared" si="59"/>
        <v>0</v>
      </c>
    </row>
    <row r="1881" spans="1:12" hidden="1">
      <c r="A1881" t="s">
        <v>7484</v>
      </c>
      <c r="B1881" t="s">
        <v>10681</v>
      </c>
      <c r="C1881" t="s">
        <v>6882</v>
      </c>
      <c r="D1881" t="s">
        <v>1711</v>
      </c>
      <c r="H1881" t="str">
        <f>INDEX('Vensim Variables'!$B:$B,MATCH(EPS!$B1881,'Vensim Variables'!$A:$A,0))</f>
        <v>g pollutant</v>
      </c>
      <c r="I1881" t="str">
        <f t="shared" si="58"/>
        <v>BC</v>
      </c>
      <c r="J1881">
        <f>INDEX(NoSettings!$C:$C,MATCH(EPS!$A1881,NoSettings!$A:$A,0))</f>
        <v>881000000</v>
      </c>
      <c r="K1881">
        <f>INDEX(GWP!$C$2:$C$13,MATCH(EPS!I1881,GWP!$B$2:$B$13,0))</f>
        <v>0</v>
      </c>
      <c r="L1881" s="4">
        <f t="shared" si="59"/>
        <v>0</v>
      </c>
    </row>
    <row r="1882" spans="1:12" hidden="1">
      <c r="A1882" t="s">
        <v>7485</v>
      </c>
      <c r="B1882" t="s">
        <v>10681</v>
      </c>
      <c r="C1882" t="s">
        <v>6882</v>
      </c>
      <c r="D1882" t="s">
        <v>1712</v>
      </c>
      <c r="H1882" t="str">
        <f>INDEX('Vensim Variables'!$B:$B,MATCH(EPS!$B1882,'Vensim Variables'!$A:$A,0))</f>
        <v>g pollutant</v>
      </c>
      <c r="I1882" t="str">
        <f t="shared" si="58"/>
        <v>OC</v>
      </c>
      <c r="J1882">
        <f>INDEX(NoSettings!$C:$C,MATCH(EPS!$A1882,NoSettings!$A:$A,0))</f>
        <v>2132000000</v>
      </c>
      <c r="K1882">
        <f>INDEX(GWP!$C$2:$C$13,MATCH(EPS!I1882,GWP!$B$2:$B$13,0))</f>
        <v>0</v>
      </c>
      <c r="L1882" s="4">
        <f t="shared" si="59"/>
        <v>0</v>
      </c>
    </row>
    <row r="1883" spans="1:12" hidden="1">
      <c r="A1883" t="s">
        <v>7486</v>
      </c>
      <c r="B1883" t="s">
        <v>10681</v>
      </c>
      <c r="C1883" t="s">
        <v>6882</v>
      </c>
      <c r="D1883" t="s">
        <v>1713</v>
      </c>
      <c r="H1883" t="str">
        <f>INDEX('Vensim Variables'!$B:$B,MATCH(EPS!$B1883,'Vensim Variables'!$A:$A,0))</f>
        <v>g pollutant</v>
      </c>
      <c r="I1883" t="str">
        <f t="shared" si="58"/>
        <v>CH4</v>
      </c>
      <c r="J1883">
        <f>INDEX(NoSettings!$C:$C,MATCH(EPS!$A1883,NoSettings!$A:$A,0))</f>
        <v>0</v>
      </c>
      <c r="K1883">
        <f>INDEX(GWP!$C$2:$C$13,MATCH(EPS!I1883,GWP!$B$2:$B$13,0))</f>
        <v>28</v>
      </c>
      <c r="L1883" s="4">
        <f t="shared" si="59"/>
        <v>0</v>
      </c>
    </row>
    <row r="1884" spans="1:12" hidden="1">
      <c r="A1884" t="s">
        <v>7487</v>
      </c>
      <c r="B1884" t="s">
        <v>10681</v>
      </c>
      <c r="C1884" t="s">
        <v>6882</v>
      </c>
      <c r="D1884" t="s">
        <v>1714</v>
      </c>
      <c r="H1884" t="str">
        <f>INDEX('Vensim Variables'!$B:$B,MATCH(EPS!$B1884,'Vensim Variables'!$A:$A,0))</f>
        <v>g pollutant</v>
      </c>
      <c r="I1884" t="str">
        <f t="shared" si="58"/>
        <v>N2O</v>
      </c>
      <c r="J1884">
        <f>INDEX(NoSettings!$C:$C,MATCH(EPS!$A1884,NoSettings!$A:$A,0))</f>
        <v>29890000</v>
      </c>
      <c r="K1884">
        <f>INDEX(GWP!$C$2:$C$13,MATCH(EPS!I1884,GWP!$B$2:$B$13,0))</f>
        <v>265</v>
      </c>
      <c r="L1884" s="4">
        <f t="shared" si="59"/>
        <v>7.9208500000000001E-3</v>
      </c>
    </row>
    <row r="1885" spans="1:12" hidden="1">
      <c r="A1885" t="s">
        <v>7488</v>
      </c>
      <c r="B1885" t="s">
        <v>10681</v>
      </c>
      <c r="C1885" t="s">
        <v>6882</v>
      </c>
      <c r="D1885" t="s">
        <v>1715</v>
      </c>
      <c r="H1885" t="str">
        <f>INDEX('Vensim Variables'!$B:$B,MATCH(EPS!$B1885,'Vensim Variables'!$A:$A,0))</f>
        <v>g pollutant</v>
      </c>
      <c r="I1885" t="str">
        <f t="shared" si="58"/>
        <v>F gases</v>
      </c>
      <c r="J1885">
        <f>INDEX(NoSettings!$C:$C,MATCH(EPS!$A1885,NoSettings!$A:$A,0))</f>
        <v>0</v>
      </c>
      <c r="K1885">
        <f>INDEX(GWP!$C$2:$C$13,MATCH(EPS!I1885,GWP!$B$2:$B$13,0))</f>
        <v>1</v>
      </c>
      <c r="L1885" s="4">
        <f t="shared" si="59"/>
        <v>0</v>
      </c>
    </row>
    <row r="1886" spans="1:12" hidden="1">
      <c r="A1886" t="s">
        <v>7489</v>
      </c>
      <c r="B1886" t="s">
        <v>10681</v>
      </c>
      <c r="C1886" t="s">
        <v>6883</v>
      </c>
      <c r="D1886" t="s">
        <v>1702</v>
      </c>
      <c r="H1886" t="str">
        <f>INDEX('Vensim Variables'!$B:$B,MATCH(EPS!$B1886,'Vensim Variables'!$A:$A,0))</f>
        <v>g pollutant</v>
      </c>
      <c r="I1886" t="str">
        <f t="shared" si="58"/>
        <v>CO2</v>
      </c>
      <c r="J1886">
        <f>INDEX(NoSettings!$C:$C,MATCH(EPS!$A1886,NoSettings!$A:$A,0))</f>
        <v>124400000000000</v>
      </c>
      <c r="K1886">
        <f>INDEX(GWP!$C$2:$C$13,MATCH(EPS!I1886,GWP!$B$2:$B$13,0))</f>
        <v>1</v>
      </c>
      <c r="L1886" s="4">
        <f t="shared" si="59"/>
        <v>124.4</v>
      </c>
    </row>
    <row r="1887" spans="1:12" hidden="1">
      <c r="A1887" t="s">
        <v>7490</v>
      </c>
      <c r="B1887" t="s">
        <v>10681</v>
      </c>
      <c r="C1887" t="s">
        <v>6883</v>
      </c>
      <c r="D1887" t="s">
        <v>1705</v>
      </c>
      <c r="H1887" t="str">
        <f>INDEX('Vensim Variables'!$B:$B,MATCH(EPS!$B1887,'Vensim Variables'!$A:$A,0))</f>
        <v>g pollutant</v>
      </c>
      <c r="I1887" t="str">
        <f t="shared" si="58"/>
        <v>VOC</v>
      </c>
      <c r="J1887">
        <f>INDEX(NoSettings!$C:$C,MATCH(EPS!$A1887,NoSettings!$A:$A,0))</f>
        <v>541200000000</v>
      </c>
      <c r="K1887">
        <f>INDEX(GWP!$C$2:$C$13,MATCH(EPS!I1887,GWP!$B$2:$B$13,0))</f>
        <v>0</v>
      </c>
      <c r="L1887" s="4">
        <f t="shared" si="59"/>
        <v>0</v>
      </c>
    </row>
    <row r="1888" spans="1:12" hidden="1">
      <c r="A1888" t="s">
        <v>7491</v>
      </c>
      <c r="B1888" t="s">
        <v>10681</v>
      </c>
      <c r="C1888" t="s">
        <v>6883</v>
      </c>
      <c r="D1888" t="s">
        <v>1706</v>
      </c>
      <c r="H1888" t="str">
        <f>INDEX('Vensim Variables'!$B:$B,MATCH(EPS!$B1888,'Vensim Variables'!$A:$A,0))</f>
        <v>g pollutant</v>
      </c>
      <c r="I1888" t="str">
        <f t="shared" si="58"/>
        <v>CO</v>
      </c>
      <c r="J1888">
        <f>INDEX(NoSettings!$C:$C,MATCH(EPS!$A1888,NoSettings!$A:$A,0))</f>
        <v>143600000000</v>
      </c>
      <c r="K1888">
        <f>INDEX(GWP!$C$2:$C$13,MATCH(EPS!I1888,GWP!$B$2:$B$13,0))</f>
        <v>0</v>
      </c>
      <c r="L1888" s="4">
        <f t="shared" si="59"/>
        <v>0</v>
      </c>
    </row>
    <row r="1889" spans="1:12" hidden="1">
      <c r="A1889" t="s">
        <v>7492</v>
      </c>
      <c r="B1889" t="s">
        <v>10681</v>
      </c>
      <c r="C1889" t="s">
        <v>6883</v>
      </c>
      <c r="D1889" t="s">
        <v>1707</v>
      </c>
      <c r="H1889" t="str">
        <f>INDEX('Vensim Variables'!$B:$B,MATCH(EPS!$B1889,'Vensim Variables'!$A:$A,0))</f>
        <v>g pollutant</v>
      </c>
      <c r="I1889" t="str">
        <f t="shared" si="58"/>
        <v>NOx</v>
      </c>
      <c r="J1889">
        <f>INDEX(NoSettings!$C:$C,MATCH(EPS!$A1889,NoSettings!$A:$A,0))</f>
        <v>61650000000</v>
      </c>
      <c r="K1889">
        <f>INDEX(GWP!$C$2:$C$13,MATCH(EPS!I1889,GWP!$B$2:$B$13,0))</f>
        <v>0</v>
      </c>
      <c r="L1889" s="4">
        <f t="shared" si="59"/>
        <v>0</v>
      </c>
    </row>
    <row r="1890" spans="1:12" hidden="1">
      <c r="A1890" t="s">
        <v>7493</v>
      </c>
      <c r="B1890" t="s">
        <v>10681</v>
      </c>
      <c r="C1890" t="s">
        <v>6883</v>
      </c>
      <c r="D1890" t="s">
        <v>1708</v>
      </c>
      <c r="H1890" t="str">
        <f>INDEX('Vensim Variables'!$B:$B,MATCH(EPS!$B1890,'Vensim Variables'!$A:$A,0))</f>
        <v>g pollutant</v>
      </c>
      <c r="I1890" t="str">
        <f t="shared" si="58"/>
        <v>PM10</v>
      </c>
      <c r="J1890">
        <f>INDEX(NoSettings!$C:$C,MATCH(EPS!$A1890,NoSettings!$A:$A,0))</f>
        <v>29830000000</v>
      </c>
      <c r="K1890">
        <f>INDEX(GWP!$C$2:$C$13,MATCH(EPS!I1890,GWP!$B$2:$B$13,0))</f>
        <v>0</v>
      </c>
      <c r="L1890" s="4">
        <f t="shared" si="59"/>
        <v>0</v>
      </c>
    </row>
    <row r="1891" spans="1:12" hidden="1">
      <c r="A1891" t="s">
        <v>7494</v>
      </c>
      <c r="B1891" t="s">
        <v>10681</v>
      </c>
      <c r="C1891" t="s">
        <v>6883</v>
      </c>
      <c r="D1891" t="s">
        <v>1709</v>
      </c>
      <c r="H1891" t="str">
        <f>INDEX('Vensim Variables'!$B:$B,MATCH(EPS!$B1891,'Vensim Variables'!$A:$A,0))</f>
        <v>g pollutant</v>
      </c>
      <c r="I1891" t="str">
        <f t="shared" si="58"/>
        <v>PM25</v>
      </c>
      <c r="J1891">
        <f>INDEX(NoSettings!$C:$C,MATCH(EPS!$A1891,NoSettings!$A:$A,0))</f>
        <v>24830000000</v>
      </c>
      <c r="K1891">
        <f>INDEX(GWP!$C$2:$C$13,MATCH(EPS!I1891,GWP!$B$2:$B$13,0))</f>
        <v>0</v>
      </c>
      <c r="L1891" s="4">
        <f t="shared" si="59"/>
        <v>0</v>
      </c>
    </row>
    <row r="1892" spans="1:12" hidden="1">
      <c r="A1892" t="s">
        <v>7495</v>
      </c>
      <c r="B1892" t="s">
        <v>10681</v>
      </c>
      <c r="C1892" t="s">
        <v>6883</v>
      </c>
      <c r="D1892" t="s">
        <v>1710</v>
      </c>
      <c r="H1892" t="str">
        <f>INDEX('Vensim Variables'!$B:$B,MATCH(EPS!$B1892,'Vensim Variables'!$A:$A,0))</f>
        <v>g pollutant</v>
      </c>
      <c r="I1892" t="str">
        <f t="shared" si="58"/>
        <v>SOx</v>
      </c>
      <c r="J1892">
        <f>INDEX(NoSettings!$C:$C,MATCH(EPS!$A1892,NoSettings!$A:$A,0))</f>
        <v>91330000000</v>
      </c>
      <c r="K1892">
        <f>INDEX(GWP!$C$2:$C$13,MATCH(EPS!I1892,GWP!$B$2:$B$13,0))</f>
        <v>0</v>
      </c>
      <c r="L1892" s="4">
        <f t="shared" si="59"/>
        <v>0</v>
      </c>
    </row>
    <row r="1893" spans="1:12" hidden="1">
      <c r="A1893" t="s">
        <v>7496</v>
      </c>
      <c r="B1893" t="s">
        <v>10681</v>
      </c>
      <c r="C1893" t="s">
        <v>6883</v>
      </c>
      <c r="D1893" t="s">
        <v>1711</v>
      </c>
      <c r="H1893" t="str">
        <f>INDEX('Vensim Variables'!$B:$B,MATCH(EPS!$B1893,'Vensim Variables'!$A:$A,0))</f>
        <v>g pollutant</v>
      </c>
      <c r="I1893" t="str">
        <f t="shared" si="58"/>
        <v>BC</v>
      </c>
      <c r="J1893">
        <f>INDEX(NoSettings!$C:$C,MATCH(EPS!$A1893,NoSettings!$A:$A,0))</f>
        <v>532000000</v>
      </c>
      <c r="K1893">
        <f>INDEX(GWP!$C$2:$C$13,MATCH(EPS!I1893,GWP!$B$2:$B$13,0))</f>
        <v>0</v>
      </c>
      <c r="L1893" s="4">
        <f t="shared" si="59"/>
        <v>0</v>
      </c>
    </row>
    <row r="1894" spans="1:12" hidden="1">
      <c r="A1894" t="s">
        <v>7497</v>
      </c>
      <c r="B1894" t="s">
        <v>10681</v>
      </c>
      <c r="C1894" t="s">
        <v>6883</v>
      </c>
      <c r="D1894" t="s">
        <v>1712</v>
      </c>
      <c r="H1894" t="str">
        <f>INDEX('Vensim Variables'!$B:$B,MATCH(EPS!$B1894,'Vensim Variables'!$A:$A,0))</f>
        <v>g pollutant</v>
      </c>
      <c r="I1894" t="str">
        <f t="shared" si="58"/>
        <v>OC</v>
      </c>
      <c r="J1894">
        <f>INDEX(NoSettings!$C:$C,MATCH(EPS!$A1894,NoSettings!$A:$A,0))</f>
        <v>2884000000</v>
      </c>
      <c r="K1894">
        <f>INDEX(GWP!$C$2:$C$13,MATCH(EPS!I1894,GWP!$B$2:$B$13,0))</f>
        <v>0</v>
      </c>
      <c r="L1894" s="4">
        <f t="shared" si="59"/>
        <v>0</v>
      </c>
    </row>
    <row r="1895" spans="1:12" hidden="1">
      <c r="A1895" t="s">
        <v>7498</v>
      </c>
      <c r="B1895" t="s">
        <v>10681</v>
      </c>
      <c r="C1895" t="s">
        <v>6883</v>
      </c>
      <c r="D1895" t="s">
        <v>1713</v>
      </c>
      <c r="H1895" t="str">
        <f>INDEX('Vensim Variables'!$B:$B,MATCH(EPS!$B1895,'Vensim Variables'!$A:$A,0))</f>
        <v>g pollutant</v>
      </c>
      <c r="I1895" t="str">
        <f t="shared" si="58"/>
        <v>CH4</v>
      </c>
      <c r="J1895">
        <f>INDEX(NoSettings!$C:$C,MATCH(EPS!$A1895,NoSettings!$A:$A,0))</f>
        <v>0</v>
      </c>
      <c r="K1895">
        <f>INDEX(GWP!$C$2:$C$13,MATCH(EPS!I1895,GWP!$B$2:$B$13,0))</f>
        <v>28</v>
      </c>
      <c r="L1895" s="4">
        <f t="shared" si="59"/>
        <v>0</v>
      </c>
    </row>
    <row r="1896" spans="1:12" hidden="1">
      <c r="A1896" t="s">
        <v>7499</v>
      </c>
      <c r="B1896" t="s">
        <v>10681</v>
      </c>
      <c r="C1896" t="s">
        <v>6883</v>
      </c>
      <c r="D1896" t="s">
        <v>1714</v>
      </c>
      <c r="H1896" t="str">
        <f>INDEX('Vensim Variables'!$B:$B,MATCH(EPS!$B1896,'Vensim Variables'!$A:$A,0))</f>
        <v>g pollutant</v>
      </c>
      <c r="I1896" t="str">
        <f t="shared" si="58"/>
        <v>N2O</v>
      </c>
      <c r="J1896">
        <f>INDEX(NoSettings!$C:$C,MATCH(EPS!$A1896,NoSettings!$A:$A,0))</f>
        <v>73580000000</v>
      </c>
      <c r="K1896">
        <f>INDEX(GWP!$C$2:$C$13,MATCH(EPS!I1896,GWP!$B$2:$B$13,0))</f>
        <v>265</v>
      </c>
      <c r="L1896" s="4">
        <f t="shared" si="59"/>
        <v>19.498699999999999</v>
      </c>
    </row>
    <row r="1897" spans="1:12" hidden="1">
      <c r="A1897" t="s">
        <v>7500</v>
      </c>
      <c r="B1897" t="s">
        <v>10681</v>
      </c>
      <c r="C1897" t="s">
        <v>6883</v>
      </c>
      <c r="D1897" t="s">
        <v>1715</v>
      </c>
      <c r="H1897" t="str">
        <f>INDEX('Vensim Variables'!$B:$B,MATCH(EPS!$B1897,'Vensim Variables'!$A:$A,0))</f>
        <v>g pollutant</v>
      </c>
      <c r="I1897" t="str">
        <f t="shared" si="58"/>
        <v>F gases</v>
      </c>
      <c r="J1897">
        <f>INDEX(NoSettings!$C:$C,MATCH(EPS!$A1897,NoSettings!$A:$A,0))</f>
        <v>190700000000000</v>
      </c>
      <c r="K1897">
        <f>INDEX(GWP!$C$2:$C$13,MATCH(EPS!I1897,GWP!$B$2:$B$13,0))</f>
        <v>1</v>
      </c>
      <c r="L1897" s="4">
        <f t="shared" si="59"/>
        <v>190.7</v>
      </c>
    </row>
    <row r="1898" spans="1:12" hidden="1">
      <c r="A1898" t="s">
        <v>7501</v>
      </c>
      <c r="B1898" t="s">
        <v>10681</v>
      </c>
      <c r="C1898" t="s">
        <v>6884</v>
      </c>
      <c r="D1898" t="s">
        <v>1702</v>
      </c>
      <c r="H1898" t="str">
        <f>INDEX('Vensim Variables'!$B:$B,MATCH(EPS!$B1898,'Vensim Variables'!$A:$A,0))</f>
        <v>g pollutant</v>
      </c>
      <c r="I1898" t="str">
        <f t="shared" si="58"/>
        <v>CO2</v>
      </c>
      <c r="J1898">
        <f>INDEX(NoSettings!$C:$C,MATCH(EPS!$A1898,NoSettings!$A:$A,0))</f>
        <v>0</v>
      </c>
      <c r="K1898">
        <f>INDEX(GWP!$C$2:$C$13,MATCH(EPS!I1898,GWP!$B$2:$B$13,0))</f>
        <v>1</v>
      </c>
      <c r="L1898" s="4">
        <f t="shared" si="59"/>
        <v>0</v>
      </c>
    </row>
    <row r="1899" spans="1:12" hidden="1">
      <c r="A1899" t="s">
        <v>7502</v>
      </c>
      <c r="B1899" t="s">
        <v>10681</v>
      </c>
      <c r="C1899" t="s">
        <v>6884</v>
      </c>
      <c r="D1899" t="s">
        <v>1705</v>
      </c>
      <c r="H1899" t="str">
        <f>INDEX('Vensim Variables'!$B:$B,MATCH(EPS!$B1899,'Vensim Variables'!$A:$A,0))</f>
        <v>g pollutant</v>
      </c>
      <c r="I1899" t="str">
        <f t="shared" si="58"/>
        <v>VOC</v>
      </c>
      <c r="J1899">
        <f>INDEX(NoSettings!$C:$C,MATCH(EPS!$A1899,NoSettings!$A:$A,0))</f>
        <v>0</v>
      </c>
      <c r="K1899">
        <f>INDEX(GWP!$C$2:$C$13,MATCH(EPS!I1899,GWP!$B$2:$B$13,0))</f>
        <v>0</v>
      </c>
      <c r="L1899" s="4">
        <f t="shared" si="59"/>
        <v>0</v>
      </c>
    </row>
    <row r="1900" spans="1:12" hidden="1">
      <c r="A1900" t="s">
        <v>7503</v>
      </c>
      <c r="B1900" t="s">
        <v>10681</v>
      </c>
      <c r="C1900" t="s">
        <v>6884</v>
      </c>
      <c r="D1900" t="s">
        <v>1706</v>
      </c>
      <c r="H1900" t="str">
        <f>INDEX('Vensim Variables'!$B:$B,MATCH(EPS!$B1900,'Vensim Variables'!$A:$A,0))</f>
        <v>g pollutant</v>
      </c>
      <c r="I1900" t="str">
        <f t="shared" si="58"/>
        <v>CO</v>
      </c>
      <c r="J1900">
        <f>INDEX(NoSettings!$C:$C,MATCH(EPS!$A1900,NoSettings!$A:$A,0))</f>
        <v>0</v>
      </c>
      <c r="K1900">
        <f>INDEX(GWP!$C$2:$C$13,MATCH(EPS!I1900,GWP!$B$2:$B$13,0))</f>
        <v>0</v>
      </c>
      <c r="L1900" s="4">
        <f t="shared" si="59"/>
        <v>0</v>
      </c>
    </row>
    <row r="1901" spans="1:12" hidden="1">
      <c r="A1901" t="s">
        <v>7504</v>
      </c>
      <c r="B1901" t="s">
        <v>10681</v>
      </c>
      <c r="C1901" t="s">
        <v>6884</v>
      </c>
      <c r="D1901" t="s">
        <v>1707</v>
      </c>
      <c r="H1901" t="str">
        <f>INDEX('Vensim Variables'!$B:$B,MATCH(EPS!$B1901,'Vensim Variables'!$A:$A,0))</f>
        <v>g pollutant</v>
      </c>
      <c r="I1901" t="str">
        <f t="shared" si="58"/>
        <v>NOx</v>
      </c>
      <c r="J1901">
        <f>INDEX(NoSettings!$C:$C,MATCH(EPS!$A1901,NoSettings!$A:$A,0))</f>
        <v>0</v>
      </c>
      <c r="K1901">
        <f>INDEX(GWP!$C$2:$C$13,MATCH(EPS!I1901,GWP!$B$2:$B$13,0))</f>
        <v>0</v>
      </c>
      <c r="L1901" s="4">
        <f t="shared" si="59"/>
        <v>0</v>
      </c>
    </row>
    <row r="1902" spans="1:12" hidden="1">
      <c r="A1902" t="s">
        <v>7505</v>
      </c>
      <c r="B1902" t="s">
        <v>10681</v>
      </c>
      <c r="C1902" t="s">
        <v>6884</v>
      </c>
      <c r="D1902" t="s">
        <v>1708</v>
      </c>
      <c r="H1902" t="str">
        <f>INDEX('Vensim Variables'!$B:$B,MATCH(EPS!$B1902,'Vensim Variables'!$A:$A,0))</f>
        <v>g pollutant</v>
      </c>
      <c r="I1902" t="str">
        <f t="shared" si="58"/>
        <v>PM10</v>
      </c>
      <c r="J1902">
        <f>INDEX(NoSettings!$C:$C,MATCH(EPS!$A1902,NoSettings!$A:$A,0))</f>
        <v>0</v>
      </c>
      <c r="K1902">
        <f>INDEX(GWP!$C$2:$C$13,MATCH(EPS!I1902,GWP!$B$2:$B$13,0))</f>
        <v>0</v>
      </c>
      <c r="L1902" s="4">
        <f t="shared" si="59"/>
        <v>0</v>
      </c>
    </row>
    <row r="1903" spans="1:12" hidden="1">
      <c r="A1903" t="s">
        <v>7506</v>
      </c>
      <c r="B1903" t="s">
        <v>10681</v>
      </c>
      <c r="C1903" t="s">
        <v>6884</v>
      </c>
      <c r="D1903" t="s">
        <v>1709</v>
      </c>
      <c r="H1903" t="str">
        <f>INDEX('Vensim Variables'!$B:$B,MATCH(EPS!$B1903,'Vensim Variables'!$A:$A,0))</f>
        <v>g pollutant</v>
      </c>
      <c r="I1903" t="str">
        <f t="shared" si="58"/>
        <v>PM25</v>
      </c>
      <c r="J1903">
        <f>INDEX(NoSettings!$C:$C,MATCH(EPS!$A1903,NoSettings!$A:$A,0))</f>
        <v>0</v>
      </c>
      <c r="K1903">
        <f>INDEX(GWP!$C$2:$C$13,MATCH(EPS!I1903,GWP!$B$2:$B$13,0))</f>
        <v>0</v>
      </c>
      <c r="L1903" s="4">
        <f t="shared" si="59"/>
        <v>0</v>
      </c>
    </row>
    <row r="1904" spans="1:12" hidden="1">
      <c r="A1904" t="s">
        <v>7507</v>
      </c>
      <c r="B1904" t="s">
        <v>10681</v>
      </c>
      <c r="C1904" t="s">
        <v>6884</v>
      </c>
      <c r="D1904" t="s">
        <v>1710</v>
      </c>
      <c r="H1904" t="str">
        <f>INDEX('Vensim Variables'!$B:$B,MATCH(EPS!$B1904,'Vensim Variables'!$A:$A,0))</f>
        <v>g pollutant</v>
      </c>
      <c r="I1904" t="str">
        <f t="shared" si="58"/>
        <v>SOx</v>
      </c>
      <c r="J1904">
        <f>INDEX(NoSettings!$C:$C,MATCH(EPS!$A1904,NoSettings!$A:$A,0))</f>
        <v>0</v>
      </c>
      <c r="K1904">
        <f>INDEX(GWP!$C$2:$C$13,MATCH(EPS!I1904,GWP!$B$2:$B$13,0))</f>
        <v>0</v>
      </c>
      <c r="L1904" s="4">
        <f t="shared" si="59"/>
        <v>0</v>
      </c>
    </row>
    <row r="1905" spans="1:12" hidden="1">
      <c r="A1905" t="s">
        <v>7508</v>
      </c>
      <c r="B1905" t="s">
        <v>10681</v>
      </c>
      <c r="C1905" t="s">
        <v>6884</v>
      </c>
      <c r="D1905" t="s">
        <v>1711</v>
      </c>
      <c r="H1905" t="str">
        <f>INDEX('Vensim Variables'!$B:$B,MATCH(EPS!$B1905,'Vensim Variables'!$A:$A,0))</f>
        <v>g pollutant</v>
      </c>
      <c r="I1905" t="str">
        <f t="shared" si="58"/>
        <v>BC</v>
      </c>
      <c r="J1905">
        <f>INDEX(NoSettings!$C:$C,MATCH(EPS!$A1905,NoSettings!$A:$A,0))</f>
        <v>0</v>
      </c>
      <c r="K1905">
        <f>INDEX(GWP!$C$2:$C$13,MATCH(EPS!I1905,GWP!$B$2:$B$13,0))</f>
        <v>0</v>
      </c>
      <c r="L1905" s="4">
        <f t="shared" si="59"/>
        <v>0</v>
      </c>
    </row>
    <row r="1906" spans="1:12" hidden="1">
      <c r="A1906" t="s">
        <v>7509</v>
      </c>
      <c r="B1906" t="s">
        <v>10681</v>
      </c>
      <c r="C1906" t="s">
        <v>6884</v>
      </c>
      <c r="D1906" t="s">
        <v>1712</v>
      </c>
      <c r="H1906" t="str">
        <f>INDEX('Vensim Variables'!$B:$B,MATCH(EPS!$B1906,'Vensim Variables'!$A:$A,0))</f>
        <v>g pollutant</v>
      </c>
      <c r="I1906" t="str">
        <f t="shared" si="58"/>
        <v>OC</v>
      </c>
      <c r="J1906">
        <f>INDEX(NoSettings!$C:$C,MATCH(EPS!$A1906,NoSettings!$A:$A,0))</f>
        <v>0</v>
      </c>
      <c r="K1906">
        <f>INDEX(GWP!$C$2:$C$13,MATCH(EPS!I1906,GWP!$B$2:$B$13,0))</f>
        <v>0</v>
      </c>
      <c r="L1906" s="4">
        <f t="shared" si="59"/>
        <v>0</v>
      </c>
    </row>
    <row r="1907" spans="1:12" hidden="1">
      <c r="A1907" t="s">
        <v>7510</v>
      </c>
      <c r="B1907" t="s">
        <v>10681</v>
      </c>
      <c r="C1907" t="s">
        <v>6884</v>
      </c>
      <c r="D1907" t="s">
        <v>1713</v>
      </c>
      <c r="H1907" t="str">
        <f>INDEX('Vensim Variables'!$B:$B,MATCH(EPS!$B1907,'Vensim Variables'!$A:$A,0))</f>
        <v>g pollutant</v>
      </c>
      <c r="I1907" t="str">
        <f t="shared" si="58"/>
        <v>CH4</v>
      </c>
      <c r="J1907">
        <f>INDEX(NoSettings!$C:$C,MATCH(EPS!$A1907,NoSettings!$A:$A,0))</f>
        <v>0</v>
      </c>
      <c r="K1907">
        <f>INDEX(GWP!$C$2:$C$13,MATCH(EPS!I1907,GWP!$B$2:$B$13,0))</f>
        <v>28</v>
      </c>
      <c r="L1907" s="4">
        <f t="shared" si="59"/>
        <v>0</v>
      </c>
    </row>
    <row r="1908" spans="1:12" hidden="1">
      <c r="A1908" t="s">
        <v>7511</v>
      </c>
      <c r="B1908" t="s">
        <v>10681</v>
      </c>
      <c r="C1908" t="s">
        <v>6884</v>
      </c>
      <c r="D1908" t="s">
        <v>1714</v>
      </c>
      <c r="H1908" t="str">
        <f>INDEX('Vensim Variables'!$B:$B,MATCH(EPS!$B1908,'Vensim Variables'!$A:$A,0))</f>
        <v>g pollutant</v>
      </c>
      <c r="I1908" t="str">
        <f t="shared" si="58"/>
        <v>N2O</v>
      </c>
      <c r="J1908">
        <f>INDEX(NoSettings!$C:$C,MATCH(EPS!$A1908,NoSettings!$A:$A,0))</f>
        <v>0</v>
      </c>
      <c r="K1908">
        <f>INDEX(GWP!$C$2:$C$13,MATCH(EPS!I1908,GWP!$B$2:$B$13,0))</f>
        <v>265</v>
      </c>
      <c r="L1908" s="4">
        <f t="shared" si="59"/>
        <v>0</v>
      </c>
    </row>
    <row r="1909" spans="1:12" hidden="1">
      <c r="A1909" t="s">
        <v>7512</v>
      </c>
      <c r="B1909" t="s">
        <v>10681</v>
      </c>
      <c r="C1909" t="s">
        <v>6884</v>
      </c>
      <c r="D1909" t="s">
        <v>1715</v>
      </c>
      <c r="H1909" t="str">
        <f>INDEX('Vensim Variables'!$B:$B,MATCH(EPS!$B1909,'Vensim Variables'!$A:$A,0))</f>
        <v>g pollutant</v>
      </c>
      <c r="I1909" t="str">
        <f t="shared" si="58"/>
        <v>F gases</v>
      </c>
      <c r="J1909">
        <f>INDEX(NoSettings!$C:$C,MATCH(EPS!$A1909,NoSettings!$A:$A,0))</f>
        <v>0</v>
      </c>
      <c r="K1909">
        <f>INDEX(GWP!$C$2:$C$13,MATCH(EPS!I1909,GWP!$B$2:$B$13,0))</f>
        <v>1</v>
      </c>
      <c r="L1909" s="4">
        <f t="shared" si="59"/>
        <v>0</v>
      </c>
    </row>
    <row r="1910" spans="1:12" hidden="1">
      <c r="A1910" t="s">
        <v>7513</v>
      </c>
      <c r="B1910" t="s">
        <v>10681</v>
      </c>
      <c r="C1910" t="s">
        <v>6885</v>
      </c>
      <c r="D1910" t="s">
        <v>1702</v>
      </c>
      <c r="H1910" t="str">
        <f>INDEX('Vensim Variables'!$B:$B,MATCH(EPS!$B1910,'Vensim Variables'!$A:$A,0))</f>
        <v>g pollutant</v>
      </c>
      <c r="I1910" t="str">
        <f t="shared" si="58"/>
        <v>CO2</v>
      </c>
      <c r="J1910">
        <f>INDEX(NoSettings!$C:$C,MATCH(EPS!$A1910,NoSettings!$A:$A,0))</f>
        <v>0</v>
      </c>
      <c r="K1910">
        <f>INDEX(GWP!$C$2:$C$13,MATCH(EPS!I1910,GWP!$B$2:$B$13,0))</f>
        <v>1</v>
      </c>
      <c r="L1910" s="4">
        <f t="shared" si="59"/>
        <v>0</v>
      </c>
    </row>
    <row r="1911" spans="1:12" hidden="1">
      <c r="A1911" t="s">
        <v>7514</v>
      </c>
      <c r="B1911" t="s">
        <v>10681</v>
      </c>
      <c r="C1911" t="s">
        <v>6885</v>
      </c>
      <c r="D1911" t="s">
        <v>1705</v>
      </c>
      <c r="H1911" t="str">
        <f>INDEX('Vensim Variables'!$B:$B,MATCH(EPS!$B1911,'Vensim Variables'!$A:$A,0))</f>
        <v>g pollutant</v>
      </c>
      <c r="I1911" t="str">
        <f t="shared" si="58"/>
        <v>VOC</v>
      </c>
      <c r="J1911">
        <f>INDEX(NoSettings!$C:$C,MATCH(EPS!$A1911,NoSettings!$A:$A,0))</f>
        <v>0</v>
      </c>
      <c r="K1911">
        <f>INDEX(GWP!$C$2:$C$13,MATCH(EPS!I1911,GWP!$B$2:$B$13,0))</f>
        <v>0</v>
      </c>
      <c r="L1911" s="4">
        <f t="shared" si="59"/>
        <v>0</v>
      </c>
    </row>
    <row r="1912" spans="1:12" hidden="1">
      <c r="A1912" t="s">
        <v>7515</v>
      </c>
      <c r="B1912" t="s">
        <v>10681</v>
      </c>
      <c r="C1912" t="s">
        <v>6885</v>
      </c>
      <c r="D1912" t="s">
        <v>1706</v>
      </c>
      <c r="H1912" t="str">
        <f>INDEX('Vensim Variables'!$B:$B,MATCH(EPS!$B1912,'Vensim Variables'!$A:$A,0))</f>
        <v>g pollutant</v>
      </c>
      <c r="I1912" t="str">
        <f t="shared" si="58"/>
        <v>CO</v>
      </c>
      <c r="J1912">
        <f>INDEX(NoSettings!$C:$C,MATCH(EPS!$A1912,NoSettings!$A:$A,0))</f>
        <v>0</v>
      </c>
      <c r="K1912">
        <f>INDEX(GWP!$C$2:$C$13,MATCH(EPS!I1912,GWP!$B$2:$B$13,0))</f>
        <v>0</v>
      </c>
      <c r="L1912" s="4">
        <f t="shared" si="59"/>
        <v>0</v>
      </c>
    </row>
    <row r="1913" spans="1:12" hidden="1">
      <c r="A1913" t="s">
        <v>7516</v>
      </c>
      <c r="B1913" t="s">
        <v>10681</v>
      </c>
      <c r="C1913" t="s">
        <v>6885</v>
      </c>
      <c r="D1913" t="s">
        <v>1707</v>
      </c>
      <c r="H1913" t="str">
        <f>INDEX('Vensim Variables'!$B:$B,MATCH(EPS!$B1913,'Vensim Variables'!$A:$A,0))</f>
        <v>g pollutant</v>
      </c>
      <c r="I1913" t="str">
        <f t="shared" si="58"/>
        <v>NOx</v>
      </c>
      <c r="J1913">
        <f>INDEX(NoSettings!$C:$C,MATCH(EPS!$A1913,NoSettings!$A:$A,0))</f>
        <v>0</v>
      </c>
      <c r="K1913">
        <f>INDEX(GWP!$C$2:$C$13,MATCH(EPS!I1913,GWP!$B$2:$B$13,0))</f>
        <v>0</v>
      </c>
      <c r="L1913" s="4">
        <f t="shared" si="59"/>
        <v>0</v>
      </c>
    </row>
    <row r="1914" spans="1:12" hidden="1">
      <c r="A1914" t="s">
        <v>7517</v>
      </c>
      <c r="B1914" t="s">
        <v>10681</v>
      </c>
      <c r="C1914" t="s">
        <v>6885</v>
      </c>
      <c r="D1914" t="s">
        <v>1708</v>
      </c>
      <c r="H1914" t="str">
        <f>INDEX('Vensim Variables'!$B:$B,MATCH(EPS!$B1914,'Vensim Variables'!$A:$A,0))</f>
        <v>g pollutant</v>
      </c>
      <c r="I1914" t="str">
        <f t="shared" si="58"/>
        <v>PM10</v>
      </c>
      <c r="J1914">
        <f>INDEX(NoSettings!$C:$C,MATCH(EPS!$A1914,NoSettings!$A:$A,0))</f>
        <v>0</v>
      </c>
      <c r="K1914">
        <f>INDEX(GWP!$C$2:$C$13,MATCH(EPS!I1914,GWP!$B$2:$B$13,0))</f>
        <v>0</v>
      </c>
      <c r="L1914" s="4">
        <f t="shared" si="59"/>
        <v>0</v>
      </c>
    </row>
    <row r="1915" spans="1:12" hidden="1">
      <c r="A1915" t="s">
        <v>7518</v>
      </c>
      <c r="B1915" t="s">
        <v>10681</v>
      </c>
      <c r="C1915" t="s">
        <v>6885</v>
      </c>
      <c r="D1915" t="s">
        <v>1709</v>
      </c>
      <c r="H1915" t="str">
        <f>INDEX('Vensim Variables'!$B:$B,MATCH(EPS!$B1915,'Vensim Variables'!$A:$A,0))</f>
        <v>g pollutant</v>
      </c>
      <c r="I1915" t="str">
        <f t="shared" si="58"/>
        <v>PM25</v>
      </c>
      <c r="J1915">
        <f>INDEX(NoSettings!$C:$C,MATCH(EPS!$A1915,NoSettings!$A:$A,0))</f>
        <v>0</v>
      </c>
      <c r="K1915">
        <f>INDEX(GWP!$C$2:$C$13,MATCH(EPS!I1915,GWP!$B$2:$B$13,0))</f>
        <v>0</v>
      </c>
      <c r="L1915" s="4">
        <f t="shared" si="59"/>
        <v>0</v>
      </c>
    </row>
    <row r="1916" spans="1:12" hidden="1">
      <c r="A1916" t="s">
        <v>7519</v>
      </c>
      <c r="B1916" t="s">
        <v>10681</v>
      </c>
      <c r="C1916" t="s">
        <v>6885</v>
      </c>
      <c r="D1916" t="s">
        <v>1710</v>
      </c>
      <c r="H1916" t="str">
        <f>INDEX('Vensim Variables'!$B:$B,MATCH(EPS!$B1916,'Vensim Variables'!$A:$A,0))</f>
        <v>g pollutant</v>
      </c>
      <c r="I1916" t="str">
        <f t="shared" si="58"/>
        <v>SOx</v>
      </c>
      <c r="J1916">
        <f>INDEX(NoSettings!$C:$C,MATCH(EPS!$A1916,NoSettings!$A:$A,0))</f>
        <v>0</v>
      </c>
      <c r="K1916">
        <f>INDEX(GWP!$C$2:$C$13,MATCH(EPS!I1916,GWP!$B$2:$B$13,0))</f>
        <v>0</v>
      </c>
      <c r="L1916" s="4">
        <f t="shared" si="59"/>
        <v>0</v>
      </c>
    </row>
    <row r="1917" spans="1:12" hidden="1">
      <c r="A1917" t="s">
        <v>7520</v>
      </c>
      <c r="B1917" t="s">
        <v>10681</v>
      </c>
      <c r="C1917" t="s">
        <v>6885</v>
      </c>
      <c r="D1917" t="s">
        <v>1711</v>
      </c>
      <c r="H1917" t="str">
        <f>INDEX('Vensim Variables'!$B:$B,MATCH(EPS!$B1917,'Vensim Variables'!$A:$A,0))</f>
        <v>g pollutant</v>
      </c>
      <c r="I1917" t="str">
        <f t="shared" si="58"/>
        <v>BC</v>
      </c>
      <c r="J1917">
        <f>INDEX(NoSettings!$C:$C,MATCH(EPS!$A1917,NoSettings!$A:$A,0))</f>
        <v>0</v>
      </c>
      <c r="K1917">
        <f>INDEX(GWP!$C$2:$C$13,MATCH(EPS!I1917,GWP!$B$2:$B$13,0))</f>
        <v>0</v>
      </c>
      <c r="L1917" s="4">
        <f t="shared" si="59"/>
        <v>0</v>
      </c>
    </row>
    <row r="1918" spans="1:12" hidden="1">
      <c r="A1918" t="s">
        <v>7521</v>
      </c>
      <c r="B1918" t="s">
        <v>10681</v>
      </c>
      <c r="C1918" t="s">
        <v>6885</v>
      </c>
      <c r="D1918" t="s">
        <v>1712</v>
      </c>
      <c r="H1918" t="str">
        <f>INDEX('Vensim Variables'!$B:$B,MATCH(EPS!$B1918,'Vensim Variables'!$A:$A,0))</f>
        <v>g pollutant</v>
      </c>
      <c r="I1918" t="str">
        <f t="shared" si="58"/>
        <v>OC</v>
      </c>
      <c r="J1918">
        <f>INDEX(NoSettings!$C:$C,MATCH(EPS!$A1918,NoSettings!$A:$A,0))</f>
        <v>0</v>
      </c>
      <c r="K1918">
        <f>INDEX(GWP!$C$2:$C$13,MATCH(EPS!I1918,GWP!$B$2:$B$13,0))</f>
        <v>0</v>
      </c>
      <c r="L1918" s="4">
        <f t="shared" si="59"/>
        <v>0</v>
      </c>
    </row>
    <row r="1919" spans="1:12" hidden="1">
      <c r="A1919" t="s">
        <v>7522</v>
      </c>
      <c r="B1919" t="s">
        <v>10681</v>
      </c>
      <c r="C1919" t="s">
        <v>6885</v>
      </c>
      <c r="D1919" t="s">
        <v>1713</v>
      </c>
      <c r="H1919" t="str">
        <f>INDEX('Vensim Variables'!$B:$B,MATCH(EPS!$B1919,'Vensim Variables'!$A:$A,0))</f>
        <v>g pollutant</v>
      </c>
      <c r="I1919" t="str">
        <f t="shared" si="58"/>
        <v>CH4</v>
      </c>
      <c r="J1919">
        <f>INDEX(NoSettings!$C:$C,MATCH(EPS!$A1919,NoSettings!$A:$A,0))</f>
        <v>0</v>
      </c>
      <c r="K1919">
        <f>INDEX(GWP!$C$2:$C$13,MATCH(EPS!I1919,GWP!$B$2:$B$13,0))</f>
        <v>28</v>
      </c>
      <c r="L1919" s="4">
        <f t="shared" si="59"/>
        <v>0</v>
      </c>
    </row>
    <row r="1920" spans="1:12" hidden="1">
      <c r="A1920" t="s">
        <v>7523</v>
      </c>
      <c r="B1920" t="s">
        <v>10681</v>
      </c>
      <c r="C1920" t="s">
        <v>6885</v>
      </c>
      <c r="D1920" t="s">
        <v>1714</v>
      </c>
      <c r="H1920" t="str">
        <f>INDEX('Vensim Variables'!$B:$B,MATCH(EPS!$B1920,'Vensim Variables'!$A:$A,0))</f>
        <v>g pollutant</v>
      </c>
      <c r="I1920" t="str">
        <f t="shared" si="58"/>
        <v>N2O</v>
      </c>
      <c r="J1920">
        <f>INDEX(NoSettings!$C:$C,MATCH(EPS!$A1920,NoSettings!$A:$A,0))</f>
        <v>0</v>
      </c>
      <c r="K1920">
        <f>INDEX(GWP!$C$2:$C$13,MATCH(EPS!I1920,GWP!$B$2:$B$13,0))</f>
        <v>265</v>
      </c>
      <c r="L1920" s="4">
        <f t="shared" si="59"/>
        <v>0</v>
      </c>
    </row>
    <row r="1921" spans="1:12" hidden="1">
      <c r="A1921" t="s">
        <v>7524</v>
      </c>
      <c r="B1921" t="s">
        <v>10681</v>
      </c>
      <c r="C1921" t="s">
        <v>6885</v>
      </c>
      <c r="D1921" t="s">
        <v>1715</v>
      </c>
      <c r="H1921" t="str">
        <f>INDEX('Vensim Variables'!$B:$B,MATCH(EPS!$B1921,'Vensim Variables'!$A:$A,0))</f>
        <v>g pollutant</v>
      </c>
      <c r="I1921" t="str">
        <f t="shared" si="58"/>
        <v>F gases</v>
      </c>
      <c r="J1921">
        <f>INDEX(NoSettings!$C:$C,MATCH(EPS!$A1921,NoSettings!$A:$A,0))</f>
        <v>0</v>
      </c>
      <c r="K1921">
        <f>INDEX(GWP!$C$2:$C$13,MATCH(EPS!I1921,GWP!$B$2:$B$13,0))</f>
        <v>1</v>
      </c>
      <c r="L1921" s="4">
        <f t="shared" si="59"/>
        <v>0</v>
      </c>
    </row>
    <row r="1922" spans="1:12" hidden="1">
      <c r="A1922" t="s">
        <v>7525</v>
      </c>
      <c r="B1922" t="s">
        <v>10681</v>
      </c>
      <c r="C1922" t="s">
        <v>6886</v>
      </c>
      <c r="D1922" t="s">
        <v>1702</v>
      </c>
      <c r="H1922" t="str">
        <f>INDEX('Vensim Variables'!$B:$B,MATCH(EPS!$B1922,'Vensim Variables'!$A:$A,0))</f>
        <v>g pollutant</v>
      </c>
      <c r="I1922" t="str">
        <f t="shared" si="58"/>
        <v>CO2</v>
      </c>
      <c r="J1922">
        <f>INDEX(NoSettings!$C:$C,MATCH(EPS!$A1922,NoSettings!$A:$A,0))</f>
        <v>65500000000000</v>
      </c>
      <c r="K1922">
        <f>INDEX(GWP!$C$2:$C$13,MATCH(EPS!I1922,GWP!$B$2:$B$13,0))</f>
        <v>1</v>
      </c>
      <c r="L1922" s="4">
        <f t="shared" si="59"/>
        <v>65.5</v>
      </c>
    </row>
    <row r="1923" spans="1:12" hidden="1">
      <c r="A1923" t="s">
        <v>7526</v>
      </c>
      <c r="B1923" t="s">
        <v>10681</v>
      </c>
      <c r="C1923" t="s">
        <v>6886</v>
      </c>
      <c r="D1923" t="s">
        <v>1705</v>
      </c>
      <c r="H1923" t="str">
        <f>INDEX('Vensim Variables'!$B:$B,MATCH(EPS!$B1923,'Vensim Variables'!$A:$A,0))</f>
        <v>g pollutant</v>
      </c>
      <c r="I1923" t="str">
        <f t="shared" ref="I1923:I1986" si="60">IF(OR(C1923="CO2",C1923="CH4",C1923="N2O",C1923="F gases",C1923="VOC",C1923="CO",C1923="NOx",C1923="PM10",C1923="PM25",C1923="SOx",C1923="BC",C1923="OC"),C1923,IF(OR(D1923="CO2",D1923="CH4",D1923="N2O",D1923="F gases",D1923="VOC",D1923="CO",D1923="NOx",D1923="PM10",D1923="PM25",D1923="SOx",D1923="BC",D1923="OC"),D1923,IF(OR(E1923="CO2",E1923="CH4",E1923="N2O",E1923="F gases",E1923="VOC",E1923="CO",E1923="NOx",E1923="PM10",E1923="PM25",E1923="SOx",E1923="BC",E1923="OC"),E1923,"NA")))</f>
        <v>VOC</v>
      </c>
      <c r="J1923">
        <f>INDEX(NoSettings!$C:$C,MATCH(EPS!$A1923,NoSettings!$A:$A,0))</f>
        <v>5484000000</v>
      </c>
      <c r="K1923">
        <f>INDEX(GWP!$C$2:$C$13,MATCH(EPS!I1923,GWP!$B$2:$B$13,0))</f>
        <v>0</v>
      </c>
      <c r="L1923" s="4">
        <f t="shared" ref="L1923:L1986" si="61">IF(H1923="g pollutant",K1923*J1923/10^12,IF(H1923="MMTCO2e",J1923,IF(H1923="MWh",J1923,0)))</f>
        <v>0</v>
      </c>
    </row>
    <row r="1924" spans="1:12" hidden="1">
      <c r="A1924" t="s">
        <v>7527</v>
      </c>
      <c r="B1924" t="s">
        <v>10681</v>
      </c>
      <c r="C1924" t="s">
        <v>6886</v>
      </c>
      <c r="D1924" t="s">
        <v>1706</v>
      </c>
      <c r="H1924" t="str">
        <f>INDEX('Vensim Variables'!$B:$B,MATCH(EPS!$B1924,'Vensim Variables'!$A:$A,0))</f>
        <v>g pollutant</v>
      </c>
      <c r="I1924" t="str">
        <f t="shared" si="60"/>
        <v>CO</v>
      </c>
      <c r="J1924">
        <f>INDEX(NoSettings!$C:$C,MATCH(EPS!$A1924,NoSettings!$A:$A,0))</f>
        <v>90470000000</v>
      </c>
      <c r="K1924">
        <f>INDEX(GWP!$C$2:$C$13,MATCH(EPS!I1924,GWP!$B$2:$B$13,0))</f>
        <v>0</v>
      </c>
      <c r="L1924" s="4">
        <f t="shared" si="61"/>
        <v>0</v>
      </c>
    </row>
    <row r="1925" spans="1:12" hidden="1">
      <c r="A1925" t="s">
        <v>7528</v>
      </c>
      <c r="B1925" t="s">
        <v>10681</v>
      </c>
      <c r="C1925" t="s">
        <v>6886</v>
      </c>
      <c r="D1925" t="s">
        <v>1707</v>
      </c>
      <c r="H1925" t="str">
        <f>INDEX('Vensim Variables'!$B:$B,MATCH(EPS!$B1925,'Vensim Variables'!$A:$A,0))</f>
        <v>g pollutant</v>
      </c>
      <c r="I1925" t="str">
        <f t="shared" si="60"/>
        <v>NOx</v>
      </c>
      <c r="J1925">
        <f>INDEX(NoSettings!$C:$C,MATCH(EPS!$A1925,NoSettings!$A:$A,0))</f>
        <v>106700000000</v>
      </c>
      <c r="K1925">
        <f>INDEX(GWP!$C$2:$C$13,MATCH(EPS!I1925,GWP!$B$2:$B$13,0))</f>
        <v>0</v>
      </c>
      <c r="L1925" s="4">
        <f t="shared" si="61"/>
        <v>0</v>
      </c>
    </row>
    <row r="1926" spans="1:12" hidden="1">
      <c r="A1926" t="s">
        <v>7529</v>
      </c>
      <c r="B1926" t="s">
        <v>10681</v>
      </c>
      <c r="C1926" t="s">
        <v>6886</v>
      </c>
      <c r="D1926" t="s">
        <v>1708</v>
      </c>
      <c r="H1926" t="str">
        <f>INDEX('Vensim Variables'!$B:$B,MATCH(EPS!$B1926,'Vensim Variables'!$A:$A,0))</f>
        <v>g pollutant</v>
      </c>
      <c r="I1926" t="str">
        <f t="shared" si="60"/>
        <v>PM10</v>
      </c>
      <c r="J1926">
        <f>INDEX(NoSettings!$C:$C,MATCH(EPS!$A1926,NoSettings!$A:$A,0))</f>
        <v>10960000000</v>
      </c>
      <c r="K1926">
        <f>INDEX(GWP!$C$2:$C$13,MATCH(EPS!I1926,GWP!$B$2:$B$13,0))</f>
        <v>0</v>
      </c>
      <c r="L1926" s="4">
        <f t="shared" si="61"/>
        <v>0</v>
      </c>
    </row>
    <row r="1927" spans="1:12" hidden="1">
      <c r="A1927" t="s">
        <v>7530</v>
      </c>
      <c r="B1927" t="s">
        <v>10681</v>
      </c>
      <c r="C1927" t="s">
        <v>6886</v>
      </c>
      <c r="D1927" t="s">
        <v>1709</v>
      </c>
      <c r="H1927" t="str">
        <f>INDEX('Vensim Variables'!$B:$B,MATCH(EPS!$B1927,'Vensim Variables'!$A:$A,0))</f>
        <v>g pollutant</v>
      </c>
      <c r="I1927" t="str">
        <f t="shared" si="60"/>
        <v>PM25</v>
      </c>
      <c r="J1927">
        <f>INDEX(NoSettings!$C:$C,MATCH(EPS!$A1927,NoSettings!$A:$A,0))</f>
        <v>7135000000</v>
      </c>
      <c r="K1927">
        <f>INDEX(GWP!$C$2:$C$13,MATCH(EPS!I1927,GWP!$B$2:$B$13,0))</f>
        <v>0</v>
      </c>
      <c r="L1927" s="4">
        <f t="shared" si="61"/>
        <v>0</v>
      </c>
    </row>
    <row r="1928" spans="1:12" hidden="1">
      <c r="A1928" t="s">
        <v>7531</v>
      </c>
      <c r="B1928" t="s">
        <v>10681</v>
      </c>
      <c r="C1928" t="s">
        <v>6886</v>
      </c>
      <c r="D1928" t="s">
        <v>1710</v>
      </c>
      <c r="H1928" t="str">
        <f>INDEX('Vensim Variables'!$B:$B,MATCH(EPS!$B1928,'Vensim Variables'!$A:$A,0))</f>
        <v>g pollutant</v>
      </c>
      <c r="I1928" t="str">
        <f t="shared" si="60"/>
        <v>SOx</v>
      </c>
      <c r="J1928">
        <f>INDEX(NoSettings!$C:$C,MATCH(EPS!$A1928,NoSettings!$A:$A,0))</f>
        <v>27860000000</v>
      </c>
      <c r="K1928">
        <f>INDEX(GWP!$C$2:$C$13,MATCH(EPS!I1928,GWP!$B$2:$B$13,0))</f>
        <v>0</v>
      </c>
      <c r="L1928" s="4">
        <f t="shared" si="61"/>
        <v>0</v>
      </c>
    </row>
    <row r="1929" spans="1:12" hidden="1">
      <c r="A1929" t="s">
        <v>7532</v>
      </c>
      <c r="B1929" t="s">
        <v>10681</v>
      </c>
      <c r="C1929" t="s">
        <v>6886</v>
      </c>
      <c r="D1929" t="s">
        <v>1711</v>
      </c>
      <c r="H1929" t="str">
        <f>INDEX('Vensim Variables'!$B:$B,MATCH(EPS!$B1929,'Vensim Variables'!$A:$A,0))</f>
        <v>g pollutant</v>
      </c>
      <c r="I1929" t="str">
        <f t="shared" si="60"/>
        <v>BC</v>
      </c>
      <c r="J1929">
        <f>INDEX(NoSettings!$C:$C,MATCH(EPS!$A1929,NoSettings!$A:$A,0))</f>
        <v>201000000</v>
      </c>
      <c r="K1929">
        <f>INDEX(GWP!$C$2:$C$13,MATCH(EPS!I1929,GWP!$B$2:$B$13,0))</f>
        <v>0</v>
      </c>
      <c r="L1929" s="4">
        <f t="shared" si="61"/>
        <v>0</v>
      </c>
    </row>
    <row r="1930" spans="1:12" hidden="1">
      <c r="A1930" t="s">
        <v>7533</v>
      </c>
      <c r="B1930" t="s">
        <v>10681</v>
      </c>
      <c r="C1930" t="s">
        <v>6886</v>
      </c>
      <c r="D1930" t="s">
        <v>1712</v>
      </c>
      <c r="H1930" t="str">
        <f>INDEX('Vensim Variables'!$B:$B,MATCH(EPS!$B1930,'Vensim Variables'!$A:$A,0))</f>
        <v>g pollutant</v>
      </c>
      <c r="I1930" t="str">
        <f t="shared" si="60"/>
        <v>OC</v>
      </c>
      <c r="J1930">
        <f>INDEX(NoSettings!$C:$C,MATCH(EPS!$A1930,NoSettings!$A:$A,0))</f>
        <v>900000000</v>
      </c>
      <c r="K1930">
        <f>INDEX(GWP!$C$2:$C$13,MATCH(EPS!I1930,GWP!$B$2:$B$13,0))</f>
        <v>0</v>
      </c>
      <c r="L1930" s="4">
        <f t="shared" si="61"/>
        <v>0</v>
      </c>
    </row>
    <row r="1931" spans="1:12" hidden="1">
      <c r="A1931" t="s">
        <v>7534</v>
      </c>
      <c r="B1931" t="s">
        <v>10681</v>
      </c>
      <c r="C1931" t="s">
        <v>6886</v>
      </c>
      <c r="D1931" t="s">
        <v>1713</v>
      </c>
      <c r="H1931" t="str">
        <f>INDEX('Vensim Variables'!$B:$B,MATCH(EPS!$B1931,'Vensim Variables'!$A:$A,0))</f>
        <v>g pollutant</v>
      </c>
      <c r="I1931" t="str">
        <f t="shared" si="60"/>
        <v>CH4</v>
      </c>
      <c r="J1931">
        <f>INDEX(NoSettings!$C:$C,MATCH(EPS!$A1931,NoSettings!$A:$A,0))</f>
        <v>0</v>
      </c>
      <c r="K1931">
        <f>INDEX(GWP!$C$2:$C$13,MATCH(EPS!I1931,GWP!$B$2:$B$13,0))</f>
        <v>28</v>
      </c>
      <c r="L1931" s="4">
        <f t="shared" si="61"/>
        <v>0</v>
      </c>
    </row>
    <row r="1932" spans="1:12" hidden="1">
      <c r="A1932" t="s">
        <v>7535</v>
      </c>
      <c r="B1932" t="s">
        <v>10681</v>
      </c>
      <c r="C1932" t="s">
        <v>6886</v>
      </c>
      <c r="D1932" t="s">
        <v>1714</v>
      </c>
      <c r="H1932" t="str">
        <f>INDEX('Vensim Variables'!$B:$B,MATCH(EPS!$B1932,'Vensim Variables'!$A:$A,0))</f>
        <v>g pollutant</v>
      </c>
      <c r="I1932" t="str">
        <f t="shared" si="60"/>
        <v>N2O</v>
      </c>
      <c r="J1932">
        <f>INDEX(NoSettings!$C:$C,MATCH(EPS!$A1932,NoSettings!$A:$A,0))</f>
        <v>0</v>
      </c>
      <c r="K1932">
        <f>INDEX(GWP!$C$2:$C$13,MATCH(EPS!I1932,GWP!$B$2:$B$13,0))</f>
        <v>265</v>
      </c>
      <c r="L1932" s="4">
        <f t="shared" si="61"/>
        <v>0</v>
      </c>
    </row>
    <row r="1933" spans="1:12" hidden="1">
      <c r="A1933" t="s">
        <v>7536</v>
      </c>
      <c r="B1933" t="s">
        <v>10681</v>
      </c>
      <c r="C1933" t="s">
        <v>6886</v>
      </c>
      <c r="D1933" t="s">
        <v>1715</v>
      </c>
      <c r="H1933" t="str">
        <f>INDEX('Vensim Variables'!$B:$B,MATCH(EPS!$B1933,'Vensim Variables'!$A:$A,0))</f>
        <v>g pollutant</v>
      </c>
      <c r="I1933" t="str">
        <f t="shared" si="60"/>
        <v>F gases</v>
      </c>
      <c r="J1933">
        <f>INDEX(NoSettings!$C:$C,MATCH(EPS!$A1933,NoSettings!$A:$A,0))</f>
        <v>0</v>
      </c>
      <c r="K1933">
        <f>INDEX(GWP!$C$2:$C$13,MATCH(EPS!I1933,GWP!$B$2:$B$13,0))</f>
        <v>1</v>
      </c>
      <c r="L1933" s="4">
        <f t="shared" si="61"/>
        <v>0</v>
      </c>
    </row>
    <row r="1934" spans="1:12" hidden="1">
      <c r="A1934" t="s">
        <v>7537</v>
      </c>
      <c r="B1934" t="s">
        <v>10681</v>
      </c>
      <c r="C1934" t="s">
        <v>6887</v>
      </c>
      <c r="D1934" t="s">
        <v>1702</v>
      </c>
      <c r="H1934" t="str">
        <f>INDEX('Vensim Variables'!$B:$B,MATCH(EPS!$B1934,'Vensim Variables'!$A:$A,0))</f>
        <v>g pollutant</v>
      </c>
      <c r="I1934" t="str">
        <f t="shared" si="60"/>
        <v>CO2</v>
      </c>
      <c r="J1934">
        <f>INDEX(NoSettings!$C:$C,MATCH(EPS!$A1934,NoSettings!$A:$A,0))</f>
        <v>40200000000000</v>
      </c>
      <c r="K1934">
        <f>INDEX(GWP!$C$2:$C$13,MATCH(EPS!I1934,GWP!$B$2:$B$13,0))</f>
        <v>1</v>
      </c>
      <c r="L1934" s="4">
        <f t="shared" si="61"/>
        <v>40.200000000000003</v>
      </c>
    </row>
    <row r="1935" spans="1:12" hidden="1">
      <c r="A1935" t="s">
        <v>7538</v>
      </c>
      <c r="B1935" t="s">
        <v>10681</v>
      </c>
      <c r="C1935" t="s">
        <v>6887</v>
      </c>
      <c r="D1935" t="s">
        <v>1705</v>
      </c>
      <c r="H1935" t="str">
        <f>INDEX('Vensim Variables'!$B:$B,MATCH(EPS!$B1935,'Vensim Variables'!$A:$A,0))</f>
        <v>g pollutant</v>
      </c>
      <c r="I1935" t="str">
        <f t="shared" si="60"/>
        <v>VOC</v>
      </c>
      <c r="J1935">
        <f>INDEX(NoSettings!$C:$C,MATCH(EPS!$A1935,NoSettings!$A:$A,0))</f>
        <v>9245000000</v>
      </c>
      <c r="K1935">
        <f>INDEX(GWP!$C$2:$C$13,MATCH(EPS!I1935,GWP!$B$2:$B$13,0))</f>
        <v>0</v>
      </c>
      <c r="L1935" s="4">
        <f t="shared" si="61"/>
        <v>0</v>
      </c>
    </row>
    <row r="1936" spans="1:12" hidden="1">
      <c r="A1936" t="s">
        <v>7539</v>
      </c>
      <c r="B1936" t="s">
        <v>10681</v>
      </c>
      <c r="C1936" t="s">
        <v>6887</v>
      </c>
      <c r="D1936" t="s">
        <v>1706</v>
      </c>
      <c r="H1936" t="str">
        <f>INDEX('Vensim Variables'!$B:$B,MATCH(EPS!$B1936,'Vensim Variables'!$A:$A,0))</f>
        <v>g pollutant</v>
      </c>
      <c r="I1936" t="str">
        <f t="shared" si="60"/>
        <v>CO</v>
      </c>
      <c r="J1936">
        <f>INDEX(NoSettings!$C:$C,MATCH(EPS!$A1936,NoSettings!$A:$A,0))</f>
        <v>199500000000</v>
      </c>
      <c r="K1936">
        <f>INDEX(GWP!$C$2:$C$13,MATCH(EPS!I1936,GWP!$B$2:$B$13,0))</f>
        <v>0</v>
      </c>
      <c r="L1936" s="4">
        <f t="shared" si="61"/>
        <v>0</v>
      </c>
    </row>
    <row r="1937" spans="1:12" hidden="1">
      <c r="A1937" t="s">
        <v>7540</v>
      </c>
      <c r="B1937" t="s">
        <v>10681</v>
      </c>
      <c r="C1937" t="s">
        <v>6887</v>
      </c>
      <c r="D1937" t="s">
        <v>1707</v>
      </c>
      <c r="H1937" t="str">
        <f>INDEX('Vensim Variables'!$B:$B,MATCH(EPS!$B1937,'Vensim Variables'!$A:$A,0))</f>
        <v>g pollutant</v>
      </c>
      <c r="I1937" t="str">
        <f t="shared" si="60"/>
        <v>NOx</v>
      </c>
      <c r="J1937">
        <f>INDEX(NoSettings!$C:$C,MATCH(EPS!$A1937,NoSettings!$A:$A,0))</f>
        <v>44490000000</v>
      </c>
      <c r="K1937">
        <f>INDEX(GWP!$C$2:$C$13,MATCH(EPS!I1937,GWP!$B$2:$B$13,0))</f>
        <v>0</v>
      </c>
      <c r="L1937" s="4">
        <f t="shared" si="61"/>
        <v>0</v>
      </c>
    </row>
    <row r="1938" spans="1:12" hidden="1">
      <c r="A1938" t="s">
        <v>7541</v>
      </c>
      <c r="B1938" t="s">
        <v>10681</v>
      </c>
      <c r="C1938" t="s">
        <v>6887</v>
      </c>
      <c r="D1938" t="s">
        <v>1708</v>
      </c>
      <c r="H1938" t="str">
        <f>INDEX('Vensim Variables'!$B:$B,MATCH(EPS!$B1938,'Vensim Variables'!$A:$A,0))</f>
        <v>g pollutant</v>
      </c>
      <c r="I1938" t="str">
        <f t="shared" si="60"/>
        <v>PM10</v>
      </c>
      <c r="J1938">
        <f>INDEX(NoSettings!$C:$C,MATCH(EPS!$A1938,NoSettings!$A:$A,0))</f>
        <v>22220000000</v>
      </c>
      <c r="K1938">
        <f>INDEX(GWP!$C$2:$C$13,MATCH(EPS!I1938,GWP!$B$2:$B$13,0))</f>
        <v>0</v>
      </c>
      <c r="L1938" s="4">
        <f t="shared" si="61"/>
        <v>0</v>
      </c>
    </row>
    <row r="1939" spans="1:12" hidden="1">
      <c r="A1939" t="s">
        <v>7542</v>
      </c>
      <c r="B1939" t="s">
        <v>10681</v>
      </c>
      <c r="C1939" t="s">
        <v>6887</v>
      </c>
      <c r="D1939" t="s">
        <v>1709</v>
      </c>
      <c r="H1939" t="str">
        <f>INDEX('Vensim Variables'!$B:$B,MATCH(EPS!$B1939,'Vensim Variables'!$A:$A,0))</f>
        <v>g pollutant</v>
      </c>
      <c r="I1939" t="str">
        <f t="shared" si="60"/>
        <v>PM25</v>
      </c>
      <c r="J1939">
        <f>INDEX(NoSettings!$C:$C,MATCH(EPS!$A1939,NoSettings!$A:$A,0))</f>
        <v>17440000000</v>
      </c>
      <c r="K1939">
        <f>INDEX(GWP!$C$2:$C$13,MATCH(EPS!I1939,GWP!$B$2:$B$13,0))</f>
        <v>0</v>
      </c>
      <c r="L1939" s="4">
        <f t="shared" si="61"/>
        <v>0</v>
      </c>
    </row>
    <row r="1940" spans="1:12" hidden="1">
      <c r="A1940" t="s">
        <v>7543</v>
      </c>
      <c r="B1940" t="s">
        <v>10681</v>
      </c>
      <c r="C1940" t="s">
        <v>6887</v>
      </c>
      <c r="D1940" t="s">
        <v>1710</v>
      </c>
      <c r="H1940" t="str">
        <f>INDEX('Vensim Variables'!$B:$B,MATCH(EPS!$B1940,'Vensim Variables'!$A:$A,0))</f>
        <v>g pollutant</v>
      </c>
      <c r="I1940" t="str">
        <f t="shared" si="60"/>
        <v>SOx</v>
      </c>
      <c r="J1940">
        <f>INDEX(NoSettings!$C:$C,MATCH(EPS!$A1940,NoSettings!$A:$A,0))</f>
        <v>18100000000</v>
      </c>
      <c r="K1940">
        <f>INDEX(GWP!$C$2:$C$13,MATCH(EPS!I1940,GWP!$B$2:$B$13,0))</f>
        <v>0</v>
      </c>
      <c r="L1940" s="4">
        <f t="shared" si="61"/>
        <v>0</v>
      </c>
    </row>
    <row r="1941" spans="1:12" hidden="1">
      <c r="A1941" t="s">
        <v>7544</v>
      </c>
      <c r="B1941" t="s">
        <v>10681</v>
      </c>
      <c r="C1941" t="s">
        <v>6887</v>
      </c>
      <c r="D1941" t="s">
        <v>1711</v>
      </c>
      <c r="H1941" t="str">
        <f>INDEX('Vensim Variables'!$B:$B,MATCH(EPS!$B1941,'Vensim Variables'!$A:$A,0))</f>
        <v>g pollutant</v>
      </c>
      <c r="I1941" t="str">
        <f t="shared" si="60"/>
        <v>BC</v>
      </c>
      <c r="J1941">
        <f>INDEX(NoSettings!$C:$C,MATCH(EPS!$A1941,NoSettings!$A:$A,0))</f>
        <v>303000000</v>
      </c>
      <c r="K1941">
        <f>INDEX(GWP!$C$2:$C$13,MATCH(EPS!I1941,GWP!$B$2:$B$13,0))</f>
        <v>0</v>
      </c>
      <c r="L1941" s="4">
        <f t="shared" si="61"/>
        <v>0</v>
      </c>
    </row>
    <row r="1942" spans="1:12" hidden="1">
      <c r="A1942" t="s">
        <v>7545</v>
      </c>
      <c r="B1942" t="s">
        <v>10681</v>
      </c>
      <c r="C1942" t="s">
        <v>6887</v>
      </c>
      <c r="D1942" t="s">
        <v>1712</v>
      </c>
      <c r="H1942" t="str">
        <f>INDEX('Vensim Variables'!$B:$B,MATCH(EPS!$B1942,'Vensim Variables'!$A:$A,0))</f>
        <v>g pollutant</v>
      </c>
      <c r="I1942" t="str">
        <f t="shared" si="60"/>
        <v>OC</v>
      </c>
      <c r="J1942">
        <f>INDEX(NoSettings!$C:$C,MATCH(EPS!$A1942,NoSettings!$A:$A,0))</f>
        <v>1806000000</v>
      </c>
      <c r="K1942">
        <f>INDEX(GWP!$C$2:$C$13,MATCH(EPS!I1942,GWP!$B$2:$B$13,0))</f>
        <v>0</v>
      </c>
      <c r="L1942" s="4">
        <f t="shared" si="61"/>
        <v>0</v>
      </c>
    </row>
    <row r="1943" spans="1:12" hidden="1">
      <c r="A1943" t="s">
        <v>7546</v>
      </c>
      <c r="B1943" t="s">
        <v>10681</v>
      </c>
      <c r="C1943" t="s">
        <v>6887</v>
      </c>
      <c r="D1943" t="s">
        <v>1713</v>
      </c>
      <c r="H1943" t="str">
        <f>INDEX('Vensim Variables'!$B:$B,MATCH(EPS!$B1943,'Vensim Variables'!$A:$A,0))</f>
        <v>g pollutant</v>
      </c>
      <c r="I1943" t="str">
        <f t="shared" si="60"/>
        <v>CH4</v>
      </c>
      <c r="J1943">
        <f>INDEX(NoSettings!$C:$C,MATCH(EPS!$A1943,NoSettings!$A:$A,0))</f>
        <v>0</v>
      </c>
      <c r="K1943">
        <f>INDEX(GWP!$C$2:$C$13,MATCH(EPS!I1943,GWP!$B$2:$B$13,0))</f>
        <v>28</v>
      </c>
      <c r="L1943" s="4">
        <f t="shared" si="61"/>
        <v>0</v>
      </c>
    </row>
    <row r="1944" spans="1:12" hidden="1">
      <c r="A1944" t="s">
        <v>7547</v>
      </c>
      <c r="B1944" t="s">
        <v>10681</v>
      </c>
      <c r="C1944" t="s">
        <v>6887</v>
      </c>
      <c r="D1944" t="s">
        <v>1714</v>
      </c>
      <c r="H1944" t="str">
        <f>INDEX('Vensim Variables'!$B:$B,MATCH(EPS!$B1944,'Vensim Variables'!$A:$A,0))</f>
        <v>g pollutant</v>
      </c>
      <c r="I1944" t="str">
        <f t="shared" si="60"/>
        <v>N2O</v>
      </c>
      <c r="J1944">
        <f>INDEX(NoSettings!$C:$C,MATCH(EPS!$A1944,NoSettings!$A:$A,0))</f>
        <v>0</v>
      </c>
      <c r="K1944">
        <f>INDEX(GWP!$C$2:$C$13,MATCH(EPS!I1944,GWP!$B$2:$B$13,0))</f>
        <v>265</v>
      </c>
      <c r="L1944" s="4">
        <f t="shared" si="61"/>
        <v>0</v>
      </c>
    </row>
    <row r="1945" spans="1:12" hidden="1">
      <c r="A1945" t="s">
        <v>7548</v>
      </c>
      <c r="B1945" t="s">
        <v>10681</v>
      </c>
      <c r="C1945" t="s">
        <v>6887</v>
      </c>
      <c r="D1945" t="s">
        <v>1715</v>
      </c>
      <c r="H1945" t="str">
        <f>INDEX('Vensim Variables'!$B:$B,MATCH(EPS!$B1945,'Vensim Variables'!$A:$A,0))</f>
        <v>g pollutant</v>
      </c>
      <c r="I1945" t="str">
        <f t="shared" si="60"/>
        <v>F gases</v>
      </c>
      <c r="J1945">
        <f>INDEX(NoSettings!$C:$C,MATCH(EPS!$A1945,NoSettings!$A:$A,0))</f>
        <v>0</v>
      </c>
      <c r="K1945">
        <f>INDEX(GWP!$C$2:$C$13,MATCH(EPS!I1945,GWP!$B$2:$B$13,0))</f>
        <v>1</v>
      </c>
      <c r="L1945" s="4">
        <f t="shared" si="61"/>
        <v>0</v>
      </c>
    </row>
    <row r="1946" spans="1:12" hidden="1">
      <c r="A1946" t="s">
        <v>7549</v>
      </c>
      <c r="B1946" t="s">
        <v>10681</v>
      </c>
      <c r="C1946" t="s">
        <v>6888</v>
      </c>
      <c r="D1946" t="s">
        <v>1702</v>
      </c>
      <c r="H1946" t="str">
        <f>INDEX('Vensim Variables'!$B:$B,MATCH(EPS!$B1946,'Vensim Variables'!$A:$A,0))</f>
        <v>g pollutant</v>
      </c>
      <c r="I1946" t="str">
        <f t="shared" si="60"/>
        <v>CO2</v>
      </c>
      <c r="J1946">
        <f>INDEX(NoSettings!$C:$C,MATCH(EPS!$A1946,NoSettings!$A:$A,0))</f>
        <v>4400000000000</v>
      </c>
      <c r="K1946">
        <f>INDEX(GWP!$C$2:$C$13,MATCH(EPS!I1946,GWP!$B$2:$B$13,0))</f>
        <v>1</v>
      </c>
      <c r="L1946" s="4">
        <f t="shared" si="61"/>
        <v>4.4000000000000004</v>
      </c>
    </row>
    <row r="1947" spans="1:12" hidden="1">
      <c r="A1947" t="s">
        <v>7550</v>
      </c>
      <c r="B1947" t="s">
        <v>10681</v>
      </c>
      <c r="C1947" t="s">
        <v>6888</v>
      </c>
      <c r="D1947" t="s">
        <v>1705</v>
      </c>
      <c r="H1947" t="str">
        <f>INDEX('Vensim Variables'!$B:$B,MATCH(EPS!$B1947,'Vensim Variables'!$A:$A,0))</f>
        <v>g pollutant</v>
      </c>
      <c r="I1947" t="str">
        <f t="shared" si="60"/>
        <v>VOC</v>
      </c>
      <c r="J1947" s="2">
        <f>INDEX(NoSettings!$C:$C,MATCH(EPS!$A1947,NoSettings!$A:$A,0))</f>
        <v>9965000000</v>
      </c>
      <c r="K1947">
        <f>INDEX(GWP!$C$2:$C$13,MATCH(EPS!I1947,GWP!$B$2:$B$13,0))</f>
        <v>0</v>
      </c>
      <c r="L1947" s="4">
        <f t="shared" si="61"/>
        <v>0</v>
      </c>
    </row>
    <row r="1948" spans="1:12" hidden="1">
      <c r="A1948" t="s">
        <v>7551</v>
      </c>
      <c r="B1948" t="s">
        <v>10681</v>
      </c>
      <c r="C1948" t="s">
        <v>6888</v>
      </c>
      <c r="D1948" t="s">
        <v>1706</v>
      </c>
      <c r="H1948" t="str">
        <f>INDEX('Vensim Variables'!$B:$B,MATCH(EPS!$B1948,'Vensim Variables'!$A:$A,0))</f>
        <v>g pollutant</v>
      </c>
      <c r="I1948" t="str">
        <f t="shared" si="60"/>
        <v>CO</v>
      </c>
      <c r="J1948">
        <f>INDEX(NoSettings!$C:$C,MATCH(EPS!$A1948,NoSettings!$A:$A,0))</f>
        <v>174800000000</v>
      </c>
      <c r="K1948">
        <f>INDEX(GWP!$C$2:$C$13,MATCH(EPS!I1948,GWP!$B$2:$B$13,0))</f>
        <v>0</v>
      </c>
      <c r="L1948" s="4">
        <f t="shared" si="61"/>
        <v>0</v>
      </c>
    </row>
    <row r="1949" spans="1:12" hidden="1">
      <c r="A1949" t="s">
        <v>7552</v>
      </c>
      <c r="B1949" t="s">
        <v>10681</v>
      </c>
      <c r="C1949" t="s">
        <v>6888</v>
      </c>
      <c r="D1949" t="s">
        <v>1707</v>
      </c>
      <c r="H1949" t="str">
        <f>INDEX('Vensim Variables'!$B:$B,MATCH(EPS!$B1949,'Vensim Variables'!$A:$A,0))</f>
        <v>g pollutant</v>
      </c>
      <c r="I1949" t="str">
        <f t="shared" si="60"/>
        <v>NOx</v>
      </c>
      <c r="J1949">
        <f>INDEX(NoSettings!$C:$C,MATCH(EPS!$A1949,NoSettings!$A:$A,0))</f>
        <v>12390000000</v>
      </c>
      <c r="K1949">
        <f>INDEX(GWP!$C$2:$C$13,MATCH(EPS!I1949,GWP!$B$2:$B$13,0))</f>
        <v>0</v>
      </c>
      <c r="L1949" s="4">
        <f t="shared" si="61"/>
        <v>0</v>
      </c>
    </row>
    <row r="1950" spans="1:12" hidden="1">
      <c r="A1950" t="s">
        <v>7553</v>
      </c>
      <c r="B1950" t="s">
        <v>10681</v>
      </c>
      <c r="C1950" t="s">
        <v>6888</v>
      </c>
      <c r="D1950" t="s">
        <v>1708</v>
      </c>
      <c r="H1950" t="str">
        <f>INDEX('Vensim Variables'!$B:$B,MATCH(EPS!$B1950,'Vensim Variables'!$A:$A,0))</f>
        <v>g pollutant</v>
      </c>
      <c r="I1950" t="str">
        <f t="shared" si="60"/>
        <v>PM10</v>
      </c>
      <c r="J1950">
        <f>INDEX(NoSettings!$C:$C,MATCH(EPS!$A1950,NoSettings!$A:$A,0))</f>
        <v>11620000000</v>
      </c>
      <c r="K1950">
        <f>INDEX(GWP!$C$2:$C$13,MATCH(EPS!I1950,GWP!$B$2:$B$13,0))</f>
        <v>0</v>
      </c>
      <c r="L1950" s="4">
        <f t="shared" si="61"/>
        <v>0</v>
      </c>
    </row>
    <row r="1951" spans="1:12" hidden="1">
      <c r="A1951" t="s">
        <v>7554</v>
      </c>
      <c r="B1951" t="s">
        <v>10681</v>
      </c>
      <c r="C1951" t="s">
        <v>6888</v>
      </c>
      <c r="D1951" t="s">
        <v>1709</v>
      </c>
      <c r="H1951" t="str">
        <f>INDEX('Vensim Variables'!$B:$B,MATCH(EPS!$B1951,'Vensim Variables'!$A:$A,0))</f>
        <v>g pollutant</v>
      </c>
      <c r="I1951" t="str">
        <f t="shared" si="60"/>
        <v>PM25</v>
      </c>
      <c r="J1951">
        <f>INDEX(NoSettings!$C:$C,MATCH(EPS!$A1951,NoSettings!$A:$A,0))</f>
        <v>8753000000</v>
      </c>
      <c r="K1951">
        <f>INDEX(GWP!$C$2:$C$13,MATCH(EPS!I1951,GWP!$B$2:$B$13,0))</f>
        <v>0</v>
      </c>
      <c r="L1951" s="4">
        <f t="shared" si="61"/>
        <v>0</v>
      </c>
    </row>
    <row r="1952" spans="1:12" hidden="1">
      <c r="A1952" t="s">
        <v>7555</v>
      </c>
      <c r="B1952" t="s">
        <v>10681</v>
      </c>
      <c r="C1952" t="s">
        <v>6888</v>
      </c>
      <c r="D1952" t="s">
        <v>1710</v>
      </c>
      <c r="H1952" t="str">
        <f>INDEX('Vensim Variables'!$B:$B,MATCH(EPS!$B1952,'Vensim Variables'!$A:$A,0))</f>
        <v>g pollutant</v>
      </c>
      <c r="I1952" t="str">
        <f t="shared" si="60"/>
        <v>SOx</v>
      </c>
      <c r="J1952">
        <f>INDEX(NoSettings!$C:$C,MATCH(EPS!$A1952,NoSettings!$A:$A,0))</f>
        <v>22440000000</v>
      </c>
      <c r="K1952">
        <f>INDEX(GWP!$C$2:$C$13,MATCH(EPS!I1952,GWP!$B$2:$B$13,0))</f>
        <v>0</v>
      </c>
      <c r="L1952" s="4">
        <f t="shared" si="61"/>
        <v>0</v>
      </c>
    </row>
    <row r="1953" spans="1:12" hidden="1">
      <c r="A1953" t="s">
        <v>7556</v>
      </c>
      <c r="B1953" t="s">
        <v>10681</v>
      </c>
      <c r="C1953" t="s">
        <v>6888</v>
      </c>
      <c r="D1953" t="s">
        <v>1711</v>
      </c>
      <c r="H1953" t="str">
        <f>INDEX('Vensim Variables'!$B:$B,MATCH(EPS!$B1953,'Vensim Variables'!$A:$A,0))</f>
        <v>g pollutant</v>
      </c>
      <c r="I1953" t="str">
        <f t="shared" si="60"/>
        <v>BC</v>
      </c>
      <c r="J1953">
        <f>INDEX(NoSettings!$C:$C,MATCH(EPS!$A1953,NoSettings!$A:$A,0))</f>
        <v>125000000</v>
      </c>
      <c r="K1953">
        <f>INDEX(GWP!$C$2:$C$13,MATCH(EPS!I1953,GWP!$B$2:$B$13,0))</f>
        <v>0</v>
      </c>
      <c r="L1953" s="4">
        <f t="shared" si="61"/>
        <v>0</v>
      </c>
    </row>
    <row r="1954" spans="1:12" hidden="1">
      <c r="A1954" t="s">
        <v>7557</v>
      </c>
      <c r="B1954" t="s">
        <v>10681</v>
      </c>
      <c r="C1954" t="s">
        <v>6888</v>
      </c>
      <c r="D1954" t="s">
        <v>1712</v>
      </c>
      <c r="H1954" t="str">
        <f>INDEX('Vensim Variables'!$B:$B,MATCH(EPS!$B1954,'Vensim Variables'!$A:$A,0))</f>
        <v>g pollutant</v>
      </c>
      <c r="I1954" t="str">
        <f t="shared" si="60"/>
        <v>OC</v>
      </c>
      <c r="J1954">
        <f>INDEX(NoSettings!$C:$C,MATCH(EPS!$A1954,NoSettings!$A:$A,0))</f>
        <v>714000000</v>
      </c>
      <c r="K1954">
        <f>INDEX(GWP!$C$2:$C$13,MATCH(EPS!I1954,GWP!$B$2:$B$13,0))</f>
        <v>0</v>
      </c>
      <c r="L1954" s="4">
        <f t="shared" si="61"/>
        <v>0</v>
      </c>
    </row>
    <row r="1955" spans="1:12" hidden="1">
      <c r="A1955" t="s">
        <v>7558</v>
      </c>
      <c r="B1955" t="s">
        <v>10681</v>
      </c>
      <c r="C1955" t="s">
        <v>6888</v>
      </c>
      <c r="D1955" t="s">
        <v>1713</v>
      </c>
      <c r="H1955" t="str">
        <f>INDEX('Vensim Variables'!$B:$B,MATCH(EPS!$B1955,'Vensim Variables'!$A:$A,0))</f>
        <v>g pollutant</v>
      </c>
      <c r="I1955" t="str">
        <f t="shared" si="60"/>
        <v>CH4</v>
      </c>
      <c r="J1955">
        <f>INDEX(NoSettings!$C:$C,MATCH(EPS!$A1955,NoSettings!$A:$A,0))</f>
        <v>0</v>
      </c>
      <c r="K1955">
        <f>INDEX(GWP!$C$2:$C$13,MATCH(EPS!I1955,GWP!$B$2:$B$13,0))</f>
        <v>28</v>
      </c>
      <c r="L1955" s="4">
        <f t="shared" si="61"/>
        <v>0</v>
      </c>
    </row>
    <row r="1956" spans="1:12" hidden="1">
      <c r="A1956" t="s">
        <v>7559</v>
      </c>
      <c r="B1956" t="s">
        <v>10681</v>
      </c>
      <c r="C1956" t="s">
        <v>6888</v>
      </c>
      <c r="D1956" t="s">
        <v>1714</v>
      </c>
      <c r="H1956" t="str">
        <f>INDEX('Vensim Variables'!$B:$B,MATCH(EPS!$B1956,'Vensim Variables'!$A:$A,0))</f>
        <v>g pollutant</v>
      </c>
      <c r="I1956" t="str">
        <f t="shared" si="60"/>
        <v>N2O</v>
      </c>
      <c r="J1956">
        <f>INDEX(NoSettings!$C:$C,MATCH(EPS!$A1956,NoSettings!$A:$A,0))</f>
        <v>0</v>
      </c>
      <c r="K1956">
        <f>INDEX(GWP!$C$2:$C$13,MATCH(EPS!I1956,GWP!$B$2:$B$13,0))</f>
        <v>265</v>
      </c>
      <c r="L1956" s="4">
        <f t="shared" si="61"/>
        <v>0</v>
      </c>
    </row>
    <row r="1957" spans="1:12" hidden="1">
      <c r="A1957" t="s">
        <v>7560</v>
      </c>
      <c r="B1957" t="s">
        <v>10681</v>
      </c>
      <c r="C1957" t="s">
        <v>6888</v>
      </c>
      <c r="D1957" t="s">
        <v>1715</v>
      </c>
      <c r="H1957" t="str">
        <f>INDEX('Vensim Variables'!$B:$B,MATCH(EPS!$B1957,'Vensim Variables'!$A:$A,0))</f>
        <v>g pollutant</v>
      </c>
      <c r="I1957" t="str">
        <f t="shared" si="60"/>
        <v>F gases</v>
      </c>
      <c r="J1957">
        <f>INDEX(NoSettings!$C:$C,MATCH(EPS!$A1957,NoSettings!$A:$A,0))</f>
        <v>2100000000000</v>
      </c>
      <c r="K1957">
        <f>INDEX(GWP!$C$2:$C$13,MATCH(EPS!I1957,GWP!$B$2:$B$13,0))</f>
        <v>1</v>
      </c>
      <c r="L1957" s="4">
        <f t="shared" si="61"/>
        <v>2.1</v>
      </c>
    </row>
    <row r="1958" spans="1:12" hidden="1">
      <c r="A1958" t="s">
        <v>7561</v>
      </c>
      <c r="B1958" t="s">
        <v>10681</v>
      </c>
      <c r="C1958" t="s">
        <v>6889</v>
      </c>
      <c r="D1958" t="s">
        <v>1702</v>
      </c>
      <c r="H1958" t="str">
        <f>INDEX('Vensim Variables'!$B:$B,MATCH(EPS!$B1958,'Vensim Variables'!$A:$A,0))</f>
        <v>g pollutant</v>
      </c>
      <c r="I1958" t="str">
        <f t="shared" si="60"/>
        <v>CO2</v>
      </c>
      <c r="J1958">
        <f>INDEX(NoSettings!$C:$C,MATCH(EPS!$A1958,NoSettings!$A:$A,0))</f>
        <v>0</v>
      </c>
      <c r="K1958">
        <f>INDEX(GWP!$C$2:$C$13,MATCH(EPS!I1958,GWP!$B$2:$B$13,0))</f>
        <v>1</v>
      </c>
      <c r="L1958" s="4">
        <f t="shared" si="61"/>
        <v>0</v>
      </c>
    </row>
    <row r="1959" spans="1:12" hidden="1">
      <c r="A1959" t="s">
        <v>7562</v>
      </c>
      <c r="B1959" t="s">
        <v>10681</v>
      </c>
      <c r="C1959" t="s">
        <v>6889</v>
      </c>
      <c r="D1959" t="s">
        <v>1705</v>
      </c>
      <c r="H1959" t="str">
        <f>INDEX('Vensim Variables'!$B:$B,MATCH(EPS!$B1959,'Vensim Variables'!$A:$A,0))</f>
        <v>g pollutant</v>
      </c>
      <c r="I1959" t="str">
        <f t="shared" si="60"/>
        <v>VOC</v>
      </c>
      <c r="J1959">
        <f>INDEX(NoSettings!$C:$C,MATCH(EPS!$A1959,NoSettings!$A:$A,0))</f>
        <v>0</v>
      </c>
      <c r="K1959">
        <f>INDEX(GWP!$C$2:$C$13,MATCH(EPS!I1959,GWP!$B$2:$B$13,0))</f>
        <v>0</v>
      </c>
      <c r="L1959" s="4">
        <f t="shared" si="61"/>
        <v>0</v>
      </c>
    </row>
    <row r="1960" spans="1:12" hidden="1">
      <c r="A1960" t="s">
        <v>7563</v>
      </c>
      <c r="B1960" t="s">
        <v>10681</v>
      </c>
      <c r="C1960" t="s">
        <v>6889</v>
      </c>
      <c r="D1960" t="s">
        <v>1706</v>
      </c>
      <c r="H1960" t="str">
        <f>INDEX('Vensim Variables'!$B:$B,MATCH(EPS!$B1960,'Vensim Variables'!$A:$A,0))</f>
        <v>g pollutant</v>
      </c>
      <c r="I1960" t="str">
        <f t="shared" si="60"/>
        <v>CO</v>
      </c>
      <c r="J1960">
        <f>INDEX(NoSettings!$C:$C,MATCH(EPS!$A1960,NoSettings!$A:$A,0))</f>
        <v>0</v>
      </c>
      <c r="K1960">
        <f>INDEX(GWP!$C$2:$C$13,MATCH(EPS!I1960,GWP!$B$2:$B$13,0))</f>
        <v>0</v>
      </c>
      <c r="L1960" s="4">
        <f t="shared" si="61"/>
        <v>0</v>
      </c>
    </row>
    <row r="1961" spans="1:12" hidden="1">
      <c r="A1961" t="s">
        <v>7564</v>
      </c>
      <c r="B1961" t="s">
        <v>10681</v>
      </c>
      <c r="C1961" t="s">
        <v>6889</v>
      </c>
      <c r="D1961" t="s">
        <v>1707</v>
      </c>
      <c r="H1961" t="str">
        <f>INDEX('Vensim Variables'!$B:$B,MATCH(EPS!$B1961,'Vensim Variables'!$A:$A,0))</f>
        <v>g pollutant</v>
      </c>
      <c r="I1961" t="str">
        <f t="shared" si="60"/>
        <v>NOx</v>
      </c>
      <c r="J1961">
        <f>INDEX(NoSettings!$C:$C,MATCH(EPS!$A1961,NoSettings!$A:$A,0))</f>
        <v>0</v>
      </c>
      <c r="K1961">
        <f>INDEX(GWP!$C$2:$C$13,MATCH(EPS!I1961,GWP!$B$2:$B$13,0))</f>
        <v>0</v>
      </c>
      <c r="L1961" s="4">
        <f t="shared" si="61"/>
        <v>0</v>
      </c>
    </row>
    <row r="1962" spans="1:12" hidden="1">
      <c r="A1962" t="s">
        <v>7565</v>
      </c>
      <c r="B1962" t="s">
        <v>10681</v>
      </c>
      <c r="C1962" t="s">
        <v>6889</v>
      </c>
      <c r="D1962" t="s">
        <v>1708</v>
      </c>
      <c r="H1962" t="str">
        <f>INDEX('Vensim Variables'!$B:$B,MATCH(EPS!$B1962,'Vensim Variables'!$A:$A,0))</f>
        <v>g pollutant</v>
      </c>
      <c r="I1962" t="str">
        <f t="shared" si="60"/>
        <v>PM10</v>
      </c>
      <c r="J1962">
        <f>INDEX(NoSettings!$C:$C,MATCH(EPS!$A1962,NoSettings!$A:$A,0))</f>
        <v>0</v>
      </c>
      <c r="K1962">
        <f>INDEX(GWP!$C$2:$C$13,MATCH(EPS!I1962,GWP!$B$2:$B$13,0))</f>
        <v>0</v>
      </c>
      <c r="L1962" s="4">
        <f t="shared" si="61"/>
        <v>0</v>
      </c>
    </row>
    <row r="1963" spans="1:12" hidden="1">
      <c r="A1963" t="s">
        <v>7566</v>
      </c>
      <c r="B1963" t="s">
        <v>10681</v>
      </c>
      <c r="C1963" t="s">
        <v>6889</v>
      </c>
      <c r="D1963" t="s">
        <v>1709</v>
      </c>
      <c r="H1963" t="str">
        <f>INDEX('Vensim Variables'!$B:$B,MATCH(EPS!$B1963,'Vensim Variables'!$A:$A,0))</f>
        <v>g pollutant</v>
      </c>
      <c r="I1963" t="str">
        <f t="shared" si="60"/>
        <v>PM25</v>
      </c>
      <c r="J1963">
        <f>INDEX(NoSettings!$C:$C,MATCH(EPS!$A1963,NoSettings!$A:$A,0))</f>
        <v>0</v>
      </c>
      <c r="K1963">
        <f>INDEX(GWP!$C$2:$C$13,MATCH(EPS!I1963,GWP!$B$2:$B$13,0))</f>
        <v>0</v>
      </c>
      <c r="L1963" s="4">
        <f t="shared" si="61"/>
        <v>0</v>
      </c>
    </row>
    <row r="1964" spans="1:12" hidden="1">
      <c r="A1964" t="s">
        <v>7567</v>
      </c>
      <c r="B1964" t="s">
        <v>10681</v>
      </c>
      <c r="C1964" t="s">
        <v>6889</v>
      </c>
      <c r="D1964" t="s">
        <v>1710</v>
      </c>
      <c r="H1964" t="str">
        <f>INDEX('Vensim Variables'!$B:$B,MATCH(EPS!$B1964,'Vensim Variables'!$A:$A,0))</f>
        <v>g pollutant</v>
      </c>
      <c r="I1964" t="str">
        <f t="shared" si="60"/>
        <v>SOx</v>
      </c>
      <c r="J1964">
        <f>INDEX(NoSettings!$C:$C,MATCH(EPS!$A1964,NoSettings!$A:$A,0))</f>
        <v>0</v>
      </c>
      <c r="K1964">
        <f>INDEX(GWP!$C$2:$C$13,MATCH(EPS!I1964,GWP!$B$2:$B$13,0))</f>
        <v>0</v>
      </c>
      <c r="L1964" s="4">
        <f t="shared" si="61"/>
        <v>0</v>
      </c>
    </row>
    <row r="1965" spans="1:12" hidden="1">
      <c r="A1965" t="s">
        <v>7568</v>
      </c>
      <c r="B1965" t="s">
        <v>10681</v>
      </c>
      <c r="C1965" t="s">
        <v>6889</v>
      </c>
      <c r="D1965" t="s">
        <v>1711</v>
      </c>
      <c r="H1965" t="str">
        <f>INDEX('Vensim Variables'!$B:$B,MATCH(EPS!$B1965,'Vensim Variables'!$A:$A,0))</f>
        <v>g pollutant</v>
      </c>
      <c r="I1965" t="str">
        <f t="shared" si="60"/>
        <v>BC</v>
      </c>
      <c r="J1965">
        <f>INDEX(NoSettings!$C:$C,MATCH(EPS!$A1965,NoSettings!$A:$A,0))</f>
        <v>0</v>
      </c>
      <c r="K1965">
        <f>INDEX(GWP!$C$2:$C$13,MATCH(EPS!I1965,GWP!$B$2:$B$13,0))</f>
        <v>0</v>
      </c>
      <c r="L1965" s="4">
        <f t="shared" si="61"/>
        <v>0</v>
      </c>
    </row>
    <row r="1966" spans="1:12" hidden="1">
      <c r="A1966" t="s">
        <v>7569</v>
      </c>
      <c r="B1966" t="s">
        <v>10681</v>
      </c>
      <c r="C1966" t="s">
        <v>6889</v>
      </c>
      <c r="D1966" t="s">
        <v>1712</v>
      </c>
      <c r="H1966" t="str">
        <f>INDEX('Vensim Variables'!$B:$B,MATCH(EPS!$B1966,'Vensim Variables'!$A:$A,0))</f>
        <v>g pollutant</v>
      </c>
      <c r="I1966" t="str">
        <f t="shared" si="60"/>
        <v>OC</v>
      </c>
      <c r="J1966">
        <f>INDEX(NoSettings!$C:$C,MATCH(EPS!$A1966,NoSettings!$A:$A,0))</f>
        <v>0</v>
      </c>
      <c r="K1966">
        <f>INDEX(GWP!$C$2:$C$13,MATCH(EPS!I1966,GWP!$B$2:$B$13,0))</f>
        <v>0</v>
      </c>
      <c r="L1966" s="4">
        <f t="shared" si="61"/>
        <v>0</v>
      </c>
    </row>
    <row r="1967" spans="1:12" hidden="1">
      <c r="A1967" t="s">
        <v>7570</v>
      </c>
      <c r="B1967" t="s">
        <v>10681</v>
      </c>
      <c r="C1967" t="s">
        <v>6889</v>
      </c>
      <c r="D1967" t="s">
        <v>1713</v>
      </c>
      <c r="H1967" t="str">
        <f>INDEX('Vensim Variables'!$B:$B,MATCH(EPS!$B1967,'Vensim Variables'!$A:$A,0))</f>
        <v>g pollutant</v>
      </c>
      <c r="I1967" t="str">
        <f t="shared" si="60"/>
        <v>CH4</v>
      </c>
      <c r="J1967">
        <f>INDEX(NoSettings!$C:$C,MATCH(EPS!$A1967,NoSettings!$A:$A,0))</f>
        <v>0</v>
      </c>
      <c r="K1967">
        <f>INDEX(GWP!$C$2:$C$13,MATCH(EPS!I1967,GWP!$B$2:$B$13,0))</f>
        <v>28</v>
      </c>
      <c r="L1967" s="4">
        <f t="shared" si="61"/>
        <v>0</v>
      </c>
    </row>
    <row r="1968" spans="1:12" hidden="1">
      <c r="A1968" t="s">
        <v>7571</v>
      </c>
      <c r="B1968" t="s">
        <v>10681</v>
      </c>
      <c r="C1968" t="s">
        <v>6889</v>
      </c>
      <c r="D1968" t="s">
        <v>1714</v>
      </c>
      <c r="H1968" t="str">
        <f>INDEX('Vensim Variables'!$B:$B,MATCH(EPS!$B1968,'Vensim Variables'!$A:$A,0))</f>
        <v>g pollutant</v>
      </c>
      <c r="I1968" t="str">
        <f t="shared" si="60"/>
        <v>N2O</v>
      </c>
      <c r="J1968">
        <f>INDEX(NoSettings!$C:$C,MATCH(EPS!$A1968,NoSettings!$A:$A,0))</f>
        <v>0</v>
      </c>
      <c r="K1968">
        <f>INDEX(GWP!$C$2:$C$13,MATCH(EPS!I1968,GWP!$B$2:$B$13,0))</f>
        <v>265</v>
      </c>
      <c r="L1968" s="4">
        <f t="shared" si="61"/>
        <v>0</v>
      </c>
    </row>
    <row r="1969" spans="1:12" hidden="1">
      <c r="A1969" t="s">
        <v>7572</v>
      </c>
      <c r="B1969" t="s">
        <v>10681</v>
      </c>
      <c r="C1969" t="s">
        <v>6889</v>
      </c>
      <c r="D1969" t="s">
        <v>1715</v>
      </c>
      <c r="H1969" t="str">
        <f>INDEX('Vensim Variables'!$B:$B,MATCH(EPS!$B1969,'Vensim Variables'!$A:$A,0))</f>
        <v>g pollutant</v>
      </c>
      <c r="I1969" t="str">
        <f t="shared" si="60"/>
        <v>F gases</v>
      </c>
      <c r="J1969">
        <f>INDEX(NoSettings!$C:$C,MATCH(EPS!$A1969,NoSettings!$A:$A,0))</f>
        <v>0</v>
      </c>
      <c r="K1969">
        <f>INDEX(GWP!$C$2:$C$13,MATCH(EPS!I1969,GWP!$B$2:$B$13,0))</f>
        <v>1</v>
      </c>
      <c r="L1969" s="4">
        <f t="shared" si="61"/>
        <v>0</v>
      </c>
    </row>
    <row r="1970" spans="1:12" hidden="1">
      <c r="A1970" t="s">
        <v>7573</v>
      </c>
      <c r="B1970" t="s">
        <v>10681</v>
      </c>
      <c r="C1970" t="s">
        <v>6890</v>
      </c>
      <c r="D1970" t="s">
        <v>1702</v>
      </c>
      <c r="H1970" t="str">
        <f>INDEX('Vensim Variables'!$B:$B,MATCH(EPS!$B1970,'Vensim Variables'!$A:$A,0))</f>
        <v>g pollutant</v>
      </c>
      <c r="I1970" t="str">
        <f t="shared" si="60"/>
        <v>CO2</v>
      </c>
      <c r="J1970">
        <f>INDEX(NoSettings!$C:$C,MATCH(EPS!$A1970,NoSettings!$A:$A,0))</f>
        <v>300000000000</v>
      </c>
      <c r="K1970">
        <f>INDEX(GWP!$C$2:$C$13,MATCH(EPS!I1970,GWP!$B$2:$B$13,0))</f>
        <v>1</v>
      </c>
      <c r="L1970" s="4">
        <f t="shared" si="61"/>
        <v>0.3</v>
      </c>
    </row>
    <row r="1971" spans="1:12" hidden="1">
      <c r="A1971" t="s">
        <v>7574</v>
      </c>
      <c r="B1971" t="s">
        <v>10681</v>
      </c>
      <c r="C1971" t="s">
        <v>6890</v>
      </c>
      <c r="D1971" t="s">
        <v>1705</v>
      </c>
      <c r="H1971" t="str">
        <f>INDEX('Vensim Variables'!$B:$B,MATCH(EPS!$B1971,'Vensim Variables'!$A:$A,0))</f>
        <v>g pollutant</v>
      </c>
      <c r="I1971" t="str">
        <f t="shared" si="60"/>
        <v>VOC</v>
      </c>
      <c r="J1971">
        <f>INDEX(NoSettings!$C:$C,MATCH(EPS!$A1971,NoSettings!$A:$A,0))</f>
        <v>0</v>
      </c>
      <c r="K1971">
        <f>INDEX(GWP!$C$2:$C$13,MATCH(EPS!I1971,GWP!$B$2:$B$13,0))</f>
        <v>0</v>
      </c>
      <c r="L1971" s="4">
        <f t="shared" si="61"/>
        <v>0</v>
      </c>
    </row>
    <row r="1972" spans="1:12" hidden="1">
      <c r="A1972" t="s">
        <v>7575</v>
      </c>
      <c r="B1972" t="s">
        <v>10681</v>
      </c>
      <c r="C1972" t="s">
        <v>6890</v>
      </c>
      <c r="D1972" t="s">
        <v>1706</v>
      </c>
      <c r="H1972" t="str">
        <f>INDEX('Vensim Variables'!$B:$B,MATCH(EPS!$B1972,'Vensim Variables'!$A:$A,0))</f>
        <v>g pollutant</v>
      </c>
      <c r="I1972" t="str">
        <f t="shared" si="60"/>
        <v>CO</v>
      </c>
      <c r="J1972">
        <f>INDEX(NoSettings!$C:$C,MATCH(EPS!$A1972,NoSettings!$A:$A,0))</f>
        <v>0</v>
      </c>
      <c r="K1972">
        <f>INDEX(GWP!$C$2:$C$13,MATCH(EPS!I1972,GWP!$B$2:$B$13,0))</f>
        <v>0</v>
      </c>
      <c r="L1972" s="4">
        <f t="shared" si="61"/>
        <v>0</v>
      </c>
    </row>
    <row r="1973" spans="1:12" hidden="1">
      <c r="A1973" t="s">
        <v>7576</v>
      </c>
      <c r="B1973" t="s">
        <v>10681</v>
      </c>
      <c r="C1973" t="s">
        <v>6890</v>
      </c>
      <c r="D1973" t="s">
        <v>1707</v>
      </c>
      <c r="H1973" t="str">
        <f>INDEX('Vensim Variables'!$B:$B,MATCH(EPS!$B1973,'Vensim Variables'!$A:$A,0))</f>
        <v>g pollutant</v>
      </c>
      <c r="I1973" t="str">
        <f t="shared" si="60"/>
        <v>NOx</v>
      </c>
      <c r="J1973">
        <f>INDEX(NoSettings!$C:$C,MATCH(EPS!$A1973,NoSettings!$A:$A,0))</f>
        <v>0</v>
      </c>
      <c r="K1973">
        <f>INDEX(GWP!$C$2:$C$13,MATCH(EPS!I1973,GWP!$B$2:$B$13,0))</f>
        <v>0</v>
      </c>
      <c r="L1973" s="4">
        <f t="shared" si="61"/>
        <v>0</v>
      </c>
    </row>
    <row r="1974" spans="1:12" hidden="1">
      <c r="A1974" t="s">
        <v>7577</v>
      </c>
      <c r="B1974" t="s">
        <v>10681</v>
      </c>
      <c r="C1974" t="s">
        <v>6890</v>
      </c>
      <c r="D1974" t="s">
        <v>1708</v>
      </c>
      <c r="H1974" t="str">
        <f>INDEX('Vensim Variables'!$B:$B,MATCH(EPS!$B1974,'Vensim Variables'!$A:$A,0))</f>
        <v>g pollutant</v>
      </c>
      <c r="I1974" t="str">
        <f t="shared" si="60"/>
        <v>PM10</v>
      </c>
      <c r="J1974">
        <f>INDEX(NoSettings!$C:$C,MATCH(EPS!$A1974,NoSettings!$A:$A,0))</f>
        <v>0</v>
      </c>
      <c r="K1974">
        <f>INDEX(GWP!$C$2:$C$13,MATCH(EPS!I1974,GWP!$B$2:$B$13,0))</f>
        <v>0</v>
      </c>
      <c r="L1974" s="4">
        <f t="shared" si="61"/>
        <v>0</v>
      </c>
    </row>
    <row r="1975" spans="1:12" hidden="1">
      <c r="A1975" t="s">
        <v>7578</v>
      </c>
      <c r="B1975" t="s">
        <v>10681</v>
      </c>
      <c r="C1975" t="s">
        <v>6890</v>
      </c>
      <c r="D1975" t="s">
        <v>1709</v>
      </c>
      <c r="H1975" t="str">
        <f>INDEX('Vensim Variables'!$B:$B,MATCH(EPS!$B1975,'Vensim Variables'!$A:$A,0))</f>
        <v>g pollutant</v>
      </c>
      <c r="I1975" t="str">
        <f t="shared" si="60"/>
        <v>PM25</v>
      </c>
      <c r="J1975">
        <f>INDEX(NoSettings!$C:$C,MATCH(EPS!$A1975,NoSettings!$A:$A,0))</f>
        <v>0</v>
      </c>
      <c r="K1975">
        <f>INDEX(GWP!$C$2:$C$13,MATCH(EPS!I1975,GWP!$B$2:$B$13,0))</f>
        <v>0</v>
      </c>
      <c r="L1975" s="4">
        <f t="shared" si="61"/>
        <v>0</v>
      </c>
    </row>
    <row r="1976" spans="1:12" hidden="1">
      <c r="A1976" t="s">
        <v>7579</v>
      </c>
      <c r="B1976" t="s">
        <v>10681</v>
      </c>
      <c r="C1976" t="s">
        <v>6890</v>
      </c>
      <c r="D1976" t="s">
        <v>1710</v>
      </c>
      <c r="H1976" t="str">
        <f>INDEX('Vensim Variables'!$B:$B,MATCH(EPS!$B1976,'Vensim Variables'!$A:$A,0))</f>
        <v>g pollutant</v>
      </c>
      <c r="I1976" t="str">
        <f t="shared" si="60"/>
        <v>SOx</v>
      </c>
      <c r="J1976">
        <f>INDEX(NoSettings!$C:$C,MATCH(EPS!$A1976,NoSettings!$A:$A,0))</f>
        <v>0</v>
      </c>
      <c r="K1976">
        <f>INDEX(GWP!$C$2:$C$13,MATCH(EPS!I1976,GWP!$B$2:$B$13,0))</f>
        <v>0</v>
      </c>
      <c r="L1976" s="4">
        <f t="shared" si="61"/>
        <v>0</v>
      </c>
    </row>
    <row r="1977" spans="1:12" hidden="1">
      <c r="A1977" t="s">
        <v>7580</v>
      </c>
      <c r="B1977" t="s">
        <v>10681</v>
      </c>
      <c r="C1977" t="s">
        <v>6890</v>
      </c>
      <c r="D1977" t="s">
        <v>1711</v>
      </c>
      <c r="H1977" t="str">
        <f>INDEX('Vensim Variables'!$B:$B,MATCH(EPS!$B1977,'Vensim Variables'!$A:$A,0))</f>
        <v>g pollutant</v>
      </c>
      <c r="I1977" t="str">
        <f t="shared" si="60"/>
        <v>BC</v>
      </c>
      <c r="J1977">
        <f>INDEX(NoSettings!$C:$C,MATCH(EPS!$A1977,NoSettings!$A:$A,0))</f>
        <v>0</v>
      </c>
      <c r="K1977">
        <f>INDEX(GWP!$C$2:$C$13,MATCH(EPS!I1977,GWP!$B$2:$B$13,0))</f>
        <v>0</v>
      </c>
      <c r="L1977" s="4">
        <f t="shared" si="61"/>
        <v>0</v>
      </c>
    </row>
    <row r="1978" spans="1:12" hidden="1">
      <c r="A1978" t="s">
        <v>7581</v>
      </c>
      <c r="B1978" t="s">
        <v>10681</v>
      </c>
      <c r="C1978" t="s">
        <v>6890</v>
      </c>
      <c r="D1978" t="s">
        <v>1712</v>
      </c>
      <c r="H1978" t="str">
        <f>INDEX('Vensim Variables'!$B:$B,MATCH(EPS!$B1978,'Vensim Variables'!$A:$A,0))</f>
        <v>g pollutant</v>
      </c>
      <c r="I1978" t="str">
        <f t="shared" si="60"/>
        <v>OC</v>
      </c>
      <c r="J1978">
        <f>INDEX(NoSettings!$C:$C,MATCH(EPS!$A1978,NoSettings!$A:$A,0))</f>
        <v>0</v>
      </c>
      <c r="K1978">
        <f>INDEX(GWP!$C$2:$C$13,MATCH(EPS!I1978,GWP!$B$2:$B$13,0))</f>
        <v>0</v>
      </c>
      <c r="L1978" s="4">
        <f t="shared" si="61"/>
        <v>0</v>
      </c>
    </row>
    <row r="1979" spans="1:12" hidden="1">
      <c r="A1979" t="s">
        <v>7582</v>
      </c>
      <c r="B1979" t="s">
        <v>10681</v>
      </c>
      <c r="C1979" t="s">
        <v>6890</v>
      </c>
      <c r="D1979" t="s">
        <v>1713</v>
      </c>
      <c r="H1979" t="str">
        <f>INDEX('Vensim Variables'!$B:$B,MATCH(EPS!$B1979,'Vensim Variables'!$A:$A,0))</f>
        <v>g pollutant</v>
      </c>
      <c r="I1979" t="str">
        <f t="shared" si="60"/>
        <v>CH4</v>
      </c>
      <c r="J1979">
        <f>INDEX(NoSettings!$C:$C,MATCH(EPS!$A1979,NoSettings!$A:$A,0))</f>
        <v>0</v>
      </c>
      <c r="K1979">
        <f>INDEX(GWP!$C$2:$C$13,MATCH(EPS!I1979,GWP!$B$2:$B$13,0))</f>
        <v>28</v>
      </c>
      <c r="L1979" s="4">
        <f t="shared" si="61"/>
        <v>0</v>
      </c>
    </row>
    <row r="1980" spans="1:12" hidden="1">
      <c r="A1980" t="s">
        <v>7583</v>
      </c>
      <c r="B1980" t="s">
        <v>10681</v>
      </c>
      <c r="C1980" t="s">
        <v>6890</v>
      </c>
      <c r="D1980" t="s">
        <v>1714</v>
      </c>
      <c r="H1980" t="str">
        <f>INDEX('Vensim Variables'!$B:$B,MATCH(EPS!$B1980,'Vensim Variables'!$A:$A,0))</f>
        <v>g pollutant</v>
      </c>
      <c r="I1980" t="str">
        <f t="shared" si="60"/>
        <v>N2O</v>
      </c>
      <c r="J1980">
        <f>INDEX(NoSettings!$C:$C,MATCH(EPS!$A1980,NoSettings!$A:$A,0))</f>
        <v>0</v>
      </c>
      <c r="K1980">
        <f>INDEX(GWP!$C$2:$C$13,MATCH(EPS!I1980,GWP!$B$2:$B$13,0))</f>
        <v>265</v>
      </c>
      <c r="L1980" s="4">
        <f t="shared" si="61"/>
        <v>0</v>
      </c>
    </row>
    <row r="1981" spans="1:12" hidden="1">
      <c r="A1981" t="s">
        <v>7584</v>
      </c>
      <c r="B1981" t="s">
        <v>10681</v>
      </c>
      <c r="C1981" t="s">
        <v>6890</v>
      </c>
      <c r="D1981" t="s">
        <v>1715</v>
      </c>
      <c r="H1981" t="str">
        <f>INDEX('Vensim Variables'!$B:$B,MATCH(EPS!$B1981,'Vensim Variables'!$A:$A,0))</f>
        <v>g pollutant</v>
      </c>
      <c r="I1981" t="str">
        <f t="shared" si="60"/>
        <v>F gases</v>
      </c>
      <c r="J1981">
        <f>INDEX(NoSettings!$C:$C,MATCH(EPS!$A1981,NoSettings!$A:$A,0))</f>
        <v>0</v>
      </c>
      <c r="K1981">
        <f>INDEX(GWP!$C$2:$C$13,MATCH(EPS!I1981,GWP!$B$2:$B$13,0))</f>
        <v>1</v>
      </c>
      <c r="L1981" s="4">
        <f t="shared" si="61"/>
        <v>0</v>
      </c>
    </row>
    <row r="1982" spans="1:12" hidden="1">
      <c r="A1982" t="s">
        <v>7585</v>
      </c>
      <c r="B1982" t="s">
        <v>10681</v>
      </c>
      <c r="C1982" t="s">
        <v>6891</v>
      </c>
      <c r="D1982" t="s">
        <v>1702</v>
      </c>
      <c r="H1982" t="str">
        <f>INDEX('Vensim Variables'!$B:$B,MATCH(EPS!$B1982,'Vensim Variables'!$A:$A,0))</f>
        <v>g pollutant</v>
      </c>
      <c r="I1982" t="str">
        <f t="shared" si="60"/>
        <v>CO2</v>
      </c>
      <c r="J1982">
        <f>INDEX(NoSettings!$C:$C,MATCH(EPS!$A1982,NoSettings!$A:$A,0))</f>
        <v>0</v>
      </c>
      <c r="K1982">
        <f>INDEX(GWP!$C$2:$C$13,MATCH(EPS!I1982,GWP!$B$2:$B$13,0))</f>
        <v>1</v>
      </c>
      <c r="L1982" s="4">
        <f t="shared" si="61"/>
        <v>0</v>
      </c>
    </row>
    <row r="1983" spans="1:12" hidden="1">
      <c r="A1983" t="s">
        <v>7586</v>
      </c>
      <c r="B1983" t="s">
        <v>10681</v>
      </c>
      <c r="C1983" t="s">
        <v>6891</v>
      </c>
      <c r="D1983" t="s">
        <v>1705</v>
      </c>
      <c r="H1983" t="str">
        <f>INDEX('Vensim Variables'!$B:$B,MATCH(EPS!$B1983,'Vensim Variables'!$A:$A,0))</f>
        <v>g pollutant</v>
      </c>
      <c r="I1983" t="str">
        <f t="shared" si="60"/>
        <v>VOC</v>
      </c>
      <c r="J1983">
        <f>INDEX(NoSettings!$C:$C,MATCH(EPS!$A1983,NoSettings!$A:$A,0))</f>
        <v>0</v>
      </c>
      <c r="K1983">
        <f>INDEX(GWP!$C$2:$C$13,MATCH(EPS!I1983,GWP!$B$2:$B$13,0))</f>
        <v>0</v>
      </c>
      <c r="L1983" s="4">
        <f t="shared" si="61"/>
        <v>0</v>
      </c>
    </row>
    <row r="1984" spans="1:12" hidden="1">
      <c r="A1984" t="s">
        <v>7587</v>
      </c>
      <c r="B1984" t="s">
        <v>10681</v>
      </c>
      <c r="C1984" t="s">
        <v>6891</v>
      </c>
      <c r="D1984" t="s">
        <v>1706</v>
      </c>
      <c r="H1984" t="str">
        <f>INDEX('Vensim Variables'!$B:$B,MATCH(EPS!$B1984,'Vensim Variables'!$A:$A,0))</f>
        <v>g pollutant</v>
      </c>
      <c r="I1984" t="str">
        <f t="shared" si="60"/>
        <v>CO</v>
      </c>
      <c r="J1984">
        <f>INDEX(NoSettings!$C:$C,MATCH(EPS!$A1984,NoSettings!$A:$A,0))</f>
        <v>0</v>
      </c>
      <c r="K1984">
        <f>INDEX(GWP!$C$2:$C$13,MATCH(EPS!I1984,GWP!$B$2:$B$13,0))</f>
        <v>0</v>
      </c>
      <c r="L1984" s="4">
        <f t="shared" si="61"/>
        <v>0</v>
      </c>
    </row>
    <row r="1985" spans="1:12" hidden="1">
      <c r="A1985" t="s">
        <v>7588</v>
      </c>
      <c r="B1985" t="s">
        <v>10681</v>
      </c>
      <c r="C1985" t="s">
        <v>6891</v>
      </c>
      <c r="D1985" t="s">
        <v>1707</v>
      </c>
      <c r="H1985" t="str">
        <f>INDEX('Vensim Variables'!$B:$B,MATCH(EPS!$B1985,'Vensim Variables'!$A:$A,0))</f>
        <v>g pollutant</v>
      </c>
      <c r="I1985" t="str">
        <f t="shared" si="60"/>
        <v>NOx</v>
      </c>
      <c r="J1985">
        <f>INDEX(NoSettings!$C:$C,MATCH(EPS!$A1985,NoSettings!$A:$A,0))</f>
        <v>0</v>
      </c>
      <c r="K1985">
        <f>INDEX(GWP!$C$2:$C$13,MATCH(EPS!I1985,GWP!$B$2:$B$13,0))</f>
        <v>0</v>
      </c>
      <c r="L1985" s="4">
        <f t="shared" si="61"/>
        <v>0</v>
      </c>
    </row>
    <row r="1986" spans="1:12" hidden="1">
      <c r="A1986" t="s">
        <v>7589</v>
      </c>
      <c r="B1986" t="s">
        <v>10681</v>
      </c>
      <c r="C1986" t="s">
        <v>6891</v>
      </c>
      <c r="D1986" t="s">
        <v>1708</v>
      </c>
      <c r="H1986" t="str">
        <f>INDEX('Vensim Variables'!$B:$B,MATCH(EPS!$B1986,'Vensim Variables'!$A:$A,0))</f>
        <v>g pollutant</v>
      </c>
      <c r="I1986" t="str">
        <f t="shared" si="60"/>
        <v>PM10</v>
      </c>
      <c r="J1986">
        <f>INDEX(NoSettings!$C:$C,MATCH(EPS!$A1986,NoSettings!$A:$A,0))</f>
        <v>0</v>
      </c>
      <c r="K1986">
        <f>INDEX(GWP!$C$2:$C$13,MATCH(EPS!I1986,GWP!$B$2:$B$13,0))</f>
        <v>0</v>
      </c>
      <c r="L1986" s="4">
        <f t="shared" si="61"/>
        <v>0</v>
      </c>
    </row>
    <row r="1987" spans="1:12" hidden="1">
      <c r="A1987" t="s">
        <v>7590</v>
      </c>
      <c r="B1987" t="s">
        <v>10681</v>
      </c>
      <c r="C1987" t="s">
        <v>6891</v>
      </c>
      <c r="D1987" t="s">
        <v>1709</v>
      </c>
      <c r="H1987" t="str">
        <f>INDEX('Vensim Variables'!$B:$B,MATCH(EPS!$B1987,'Vensim Variables'!$A:$A,0))</f>
        <v>g pollutant</v>
      </c>
      <c r="I1987" t="str">
        <f t="shared" ref="I1987:I2050" si="62">IF(OR(C1987="CO2",C1987="CH4",C1987="N2O",C1987="F gases",C1987="VOC",C1987="CO",C1987="NOx",C1987="PM10",C1987="PM25",C1987="SOx",C1987="BC",C1987="OC"),C1987,IF(OR(D1987="CO2",D1987="CH4",D1987="N2O",D1987="F gases",D1987="VOC",D1987="CO",D1987="NOx",D1987="PM10",D1987="PM25",D1987="SOx",D1987="BC",D1987="OC"),D1987,IF(OR(E1987="CO2",E1987="CH4",E1987="N2O",E1987="F gases",E1987="VOC",E1987="CO",E1987="NOx",E1987="PM10",E1987="PM25",E1987="SOx",E1987="BC",E1987="OC"),E1987,"NA")))</f>
        <v>PM25</v>
      </c>
      <c r="J1987">
        <f>INDEX(NoSettings!$C:$C,MATCH(EPS!$A1987,NoSettings!$A:$A,0))</f>
        <v>0</v>
      </c>
      <c r="K1987">
        <f>INDEX(GWP!$C$2:$C$13,MATCH(EPS!I1987,GWP!$B$2:$B$13,0))</f>
        <v>0</v>
      </c>
      <c r="L1987" s="4">
        <f t="shared" ref="L1987:L2050" si="63">IF(H1987="g pollutant",K1987*J1987/10^12,IF(H1987="MMTCO2e",J1987,IF(H1987="MWh",J1987,0)))</f>
        <v>0</v>
      </c>
    </row>
    <row r="1988" spans="1:12" hidden="1">
      <c r="A1988" t="s">
        <v>7591</v>
      </c>
      <c r="B1988" t="s">
        <v>10681</v>
      </c>
      <c r="C1988" t="s">
        <v>6891</v>
      </c>
      <c r="D1988" t="s">
        <v>1710</v>
      </c>
      <c r="H1988" t="str">
        <f>INDEX('Vensim Variables'!$B:$B,MATCH(EPS!$B1988,'Vensim Variables'!$A:$A,0))</f>
        <v>g pollutant</v>
      </c>
      <c r="I1988" t="str">
        <f t="shared" si="62"/>
        <v>SOx</v>
      </c>
      <c r="J1988">
        <f>INDEX(NoSettings!$C:$C,MATCH(EPS!$A1988,NoSettings!$A:$A,0))</f>
        <v>0</v>
      </c>
      <c r="K1988">
        <f>INDEX(GWP!$C$2:$C$13,MATCH(EPS!I1988,GWP!$B$2:$B$13,0))</f>
        <v>0</v>
      </c>
      <c r="L1988" s="4">
        <f t="shared" si="63"/>
        <v>0</v>
      </c>
    </row>
    <row r="1989" spans="1:12" hidden="1">
      <c r="A1989" t="s">
        <v>7592</v>
      </c>
      <c r="B1989" t="s">
        <v>10681</v>
      </c>
      <c r="C1989" t="s">
        <v>6891</v>
      </c>
      <c r="D1989" t="s">
        <v>1711</v>
      </c>
      <c r="H1989" t="str">
        <f>INDEX('Vensim Variables'!$B:$B,MATCH(EPS!$B1989,'Vensim Variables'!$A:$A,0))</f>
        <v>g pollutant</v>
      </c>
      <c r="I1989" t="str">
        <f t="shared" si="62"/>
        <v>BC</v>
      </c>
      <c r="J1989">
        <f>INDEX(NoSettings!$C:$C,MATCH(EPS!$A1989,NoSettings!$A:$A,0))</f>
        <v>0</v>
      </c>
      <c r="K1989">
        <f>INDEX(GWP!$C$2:$C$13,MATCH(EPS!I1989,GWP!$B$2:$B$13,0))</f>
        <v>0</v>
      </c>
      <c r="L1989" s="4">
        <f t="shared" si="63"/>
        <v>0</v>
      </c>
    </row>
    <row r="1990" spans="1:12" hidden="1">
      <c r="A1990" t="s">
        <v>7593</v>
      </c>
      <c r="B1990" t="s">
        <v>10681</v>
      </c>
      <c r="C1990" t="s">
        <v>6891</v>
      </c>
      <c r="D1990" t="s">
        <v>1712</v>
      </c>
      <c r="H1990" t="str">
        <f>INDEX('Vensim Variables'!$B:$B,MATCH(EPS!$B1990,'Vensim Variables'!$A:$A,0))</f>
        <v>g pollutant</v>
      </c>
      <c r="I1990" t="str">
        <f t="shared" si="62"/>
        <v>OC</v>
      </c>
      <c r="J1990">
        <f>INDEX(NoSettings!$C:$C,MATCH(EPS!$A1990,NoSettings!$A:$A,0))</f>
        <v>0</v>
      </c>
      <c r="K1990">
        <f>INDEX(GWP!$C$2:$C$13,MATCH(EPS!I1990,GWP!$B$2:$B$13,0))</f>
        <v>0</v>
      </c>
      <c r="L1990" s="4">
        <f t="shared" si="63"/>
        <v>0</v>
      </c>
    </row>
    <row r="1991" spans="1:12" hidden="1">
      <c r="A1991" t="s">
        <v>7594</v>
      </c>
      <c r="B1991" t="s">
        <v>10681</v>
      </c>
      <c r="C1991" t="s">
        <v>6891</v>
      </c>
      <c r="D1991" t="s">
        <v>1713</v>
      </c>
      <c r="H1991" t="str">
        <f>INDEX('Vensim Variables'!$B:$B,MATCH(EPS!$B1991,'Vensim Variables'!$A:$A,0))</f>
        <v>g pollutant</v>
      </c>
      <c r="I1991" t="str">
        <f t="shared" si="62"/>
        <v>CH4</v>
      </c>
      <c r="J1991">
        <f>INDEX(NoSettings!$C:$C,MATCH(EPS!$A1991,NoSettings!$A:$A,0))</f>
        <v>0</v>
      </c>
      <c r="K1991">
        <f>INDEX(GWP!$C$2:$C$13,MATCH(EPS!I1991,GWP!$B$2:$B$13,0))</f>
        <v>28</v>
      </c>
      <c r="L1991" s="4">
        <f t="shared" si="63"/>
        <v>0</v>
      </c>
    </row>
    <row r="1992" spans="1:12" hidden="1">
      <c r="A1992" t="s">
        <v>7595</v>
      </c>
      <c r="B1992" t="s">
        <v>10681</v>
      </c>
      <c r="C1992" t="s">
        <v>6891</v>
      </c>
      <c r="D1992" t="s">
        <v>1714</v>
      </c>
      <c r="H1992" t="str">
        <f>INDEX('Vensim Variables'!$B:$B,MATCH(EPS!$B1992,'Vensim Variables'!$A:$A,0))</f>
        <v>g pollutant</v>
      </c>
      <c r="I1992" t="str">
        <f t="shared" si="62"/>
        <v>N2O</v>
      </c>
      <c r="J1992">
        <f>INDEX(NoSettings!$C:$C,MATCH(EPS!$A1992,NoSettings!$A:$A,0))</f>
        <v>0</v>
      </c>
      <c r="K1992">
        <f>INDEX(GWP!$C$2:$C$13,MATCH(EPS!I1992,GWP!$B$2:$B$13,0))</f>
        <v>265</v>
      </c>
      <c r="L1992" s="4">
        <f t="shared" si="63"/>
        <v>0</v>
      </c>
    </row>
    <row r="1993" spans="1:12" hidden="1">
      <c r="A1993" t="s">
        <v>7596</v>
      </c>
      <c r="B1993" t="s">
        <v>10681</v>
      </c>
      <c r="C1993" t="s">
        <v>6891</v>
      </c>
      <c r="D1993" t="s">
        <v>1715</v>
      </c>
      <c r="H1993" t="str">
        <f>INDEX('Vensim Variables'!$B:$B,MATCH(EPS!$B1993,'Vensim Variables'!$A:$A,0))</f>
        <v>g pollutant</v>
      </c>
      <c r="I1993" t="str">
        <f t="shared" si="62"/>
        <v>F gases</v>
      </c>
      <c r="J1993">
        <f>INDEX(NoSettings!$C:$C,MATCH(EPS!$A1993,NoSettings!$A:$A,0))</f>
        <v>0</v>
      </c>
      <c r="K1993">
        <f>INDEX(GWP!$C$2:$C$13,MATCH(EPS!I1993,GWP!$B$2:$B$13,0))</f>
        <v>1</v>
      </c>
      <c r="L1993" s="4">
        <f t="shared" si="63"/>
        <v>0</v>
      </c>
    </row>
    <row r="1994" spans="1:12" hidden="1">
      <c r="A1994" t="s">
        <v>7597</v>
      </c>
      <c r="B1994" t="s">
        <v>10681</v>
      </c>
      <c r="C1994" t="s">
        <v>6892</v>
      </c>
      <c r="D1994" t="s">
        <v>1702</v>
      </c>
      <c r="H1994" t="str">
        <f>INDEX('Vensim Variables'!$B:$B,MATCH(EPS!$B1994,'Vensim Variables'!$A:$A,0))</f>
        <v>g pollutant</v>
      </c>
      <c r="I1994" t="str">
        <f t="shared" si="62"/>
        <v>CO2</v>
      </c>
      <c r="J1994">
        <f>INDEX(NoSettings!$C:$C,MATCH(EPS!$A1994,NoSettings!$A:$A,0))</f>
        <v>0</v>
      </c>
      <c r="K1994">
        <f>INDEX(GWP!$C$2:$C$13,MATCH(EPS!I1994,GWP!$B$2:$B$13,0))</f>
        <v>1</v>
      </c>
      <c r="L1994" s="4">
        <f t="shared" si="63"/>
        <v>0</v>
      </c>
    </row>
    <row r="1995" spans="1:12" hidden="1">
      <c r="A1995" t="s">
        <v>7598</v>
      </c>
      <c r="B1995" t="s">
        <v>10681</v>
      </c>
      <c r="C1995" t="s">
        <v>6892</v>
      </c>
      <c r="D1995" t="s">
        <v>1705</v>
      </c>
      <c r="H1995" t="str">
        <f>INDEX('Vensim Variables'!$B:$B,MATCH(EPS!$B1995,'Vensim Variables'!$A:$A,0))</f>
        <v>g pollutant</v>
      </c>
      <c r="I1995" t="str">
        <f t="shared" si="62"/>
        <v>VOC</v>
      </c>
      <c r="J1995">
        <f>INDEX(NoSettings!$C:$C,MATCH(EPS!$A1995,NoSettings!$A:$A,0))</f>
        <v>0</v>
      </c>
      <c r="K1995">
        <f>INDEX(GWP!$C$2:$C$13,MATCH(EPS!I1995,GWP!$B$2:$B$13,0))</f>
        <v>0</v>
      </c>
      <c r="L1995" s="4">
        <f t="shared" si="63"/>
        <v>0</v>
      </c>
    </row>
    <row r="1996" spans="1:12" hidden="1">
      <c r="A1996" t="s">
        <v>7599</v>
      </c>
      <c r="B1996" t="s">
        <v>10681</v>
      </c>
      <c r="C1996" t="s">
        <v>6892</v>
      </c>
      <c r="D1996" t="s">
        <v>1706</v>
      </c>
      <c r="H1996" t="str">
        <f>INDEX('Vensim Variables'!$B:$B,MATCH(EPS!$B1996,'Vensim Variables'!$A:$A,0))</f>
        <v>g pollutant</v>
      </c>
      <c r="I1996" t="str">
        <f t="shared" si="62"/>
        <v>CO</v>
      </c>
      <c r="J1996">
        <f>INDEX(NoSettings!$C:$C,MATCH(EPS!$A1996,NoSettings!$A:$A,0))</f>
        <v>0</v>
      </c>
      <c r="K1996">
        <f>INDEX(GWP!$C$2:$C$13,MATCH(EPS!I1996,GWP!$B$2:$B$13,0))</f>
        <v>0</v>
      </c>
      <c r="L1996" s="4">
        <f t="shared" si="63"/>
        <v>0</v>
      </c>
    </row>
    <row r="1997" spans="1:12" hidden="1">
      <c r="A1997" t="s">
        <v>7600</v>
      </c>
      <c r="B1997" t="s">
        <v>10681</v>
      </c>
      <c r="C1997" t="s">
        <v>6892</v>
      </c>
      <c r="D1997" t="s">
        <v>1707</v>
      </c>
      <c r="H1997" t="str">
        <f>INDEX('Vensim Variables'!$B:$B,MATCH(EPS!$B1997,'Vensim Variables'!$A:$A,0))</f>
        <v>g pollutant</v>
      </c>
      <c r="I1997" t="str">
        <f t="shared" si="62"/>
        <v>NOx</v>
      </c>
      <c r="J1997">
        <f>INDEX(NoSettings!$C:$C,MATCH(EPS!$A1997,NoSettings!$A:$A,0))</f>
        <v>0</v>
      </c>
      <c r="K1997">
        <f>INDEX(GWP!$C$2:$C$13,MATCH(EPS!I1997,GWP!$B$2:$B$13,0))</f>
        <v>0</v>
      </c>
      <c r="L1997" s="4">
        <f t="shared" si="63"/>
        <v>0</v>
      </c>
    </row>
    <row r="1998" spans="1:12" hidden="1">
      <c r="A1998" t="s">
        <v>7601</v>
      </c>
      <c r="B1998" t="s">
        <v>10681</v>
      </c>
      <c r="C1998" t="s">
        <v>6892</v>
      </c>
      <c r="D1998" t="s">
        <v>1708</v>
      </c>
      <c r="H1998" t="str">
        <f>INDEX('Vensim Variables'!$B:$B,MATCH(EPS!$B1998,'Vensim Variables'!$A:$A,0))</f>
        <v>g pollutant</v>
      </c>
      <c r="I1998" t="str">
        <f t="shared" si="62"/>
        <v>PM10</v>
      </c>
      <c r="J1998">
        <f>INDEX(NoSettings!$C:$C,MATCH(EPS!$A1998,NoSettings!$A:$A,0))</f>
        <v>0</v>
      </c>
      <c r="K1998">
        <f>INDEX(GWP!$C$2:$C$13,MATCH(EPS!I1998,GWP!$B$2:$B$13,0))</f>
        <v>0</v>
      </c>
      <c r="L1998" s="4">
        <f t="shared" si="63"/>
        <v>0</v>
      </c>
    </row>
    <row r="1999" spans="1:12" hidden="1">
      <c r="A1999" t="s">
        <v>7602</v>
      </c>
      <c r="B1999" t="s">
        <v>10681</v>
      </c>
      <c r="C1999" t="s">
        <v>6892</v>
      </c>
      <c r="D1999" t="s">
        <v>1709</v>
      </c>
      <c r="H1999" t="str">
        <f>INDEX('Vensim Variables'!$B:$B,MATCH(EPS!$B1999,'Vensim Variables'!$A:$A,0))</f>
        <v>g pollutant</v>
      </c>
      <c r="I1999" t="str">
        <f t="shared" si="62"/>
        <v>PM25</v>
      </c>
      <c r="J1999">
        <f>INDEX(NoSettings!$C:$C,MATCH(EPS!$A1999,NoSettings!$A:$A,0))</f>
        <v>0</v>
      </c>
      <c r="K1999">
        <f>INDEX(GWP!$C$2:$C$13,MATCH(EPS!I1999,GWP!$B$2:$B$13,0))</f>
        <v>0</v>
      </c>
      <c r="L1999" s="4">
        <f t="shared" si="63"/>
        <v>0</v>
      </c>
    </row>
    <row r="2000" spans="1:12" hidden="1">
      <c r="A2000" t="s">
        <v>7603</v>
      </c>
      <c r="B2000" t="s">
        <v>10681</v>
      </c>
      <c r="C2000" t="s">
        <v>6892</v>
      </c>
      <c r="D2000" t="s">
        <v>1710</v>
      </c>
      <c r="H2000" t="str">
        <f>INDEX('Vensim Variables'!$B:$B,MATCH(EPS!$B2000,'Vensim Variables'!$A:$A,0))</f>
        <v>g pollutant</v>
      </c>
      <c r="I2000" t="str">
        <f t="shared" si="62"/>
        <v>SOx</v>
      </c>
      <c r="J2000">
        <f>INDEX(NoSettings!$C:$C,MATCH(EPS!$A2000,NoSettings!$A:$A,0))</f>
        <v>0</v>
      </c>
      <c r="K2000">
        <f>INDEX(GWP!$C$2:$C$13,MATCH(EPS!I2000,GWP!$B$2:$B$13,0))</f>
        <v>0</v>
      </c>
      <c r="L2000" s="4">
        <f t="shared" si="63"/>
        <v>0</v>
      </c>
    </row>
    <row r="2001" spans="1:12" hidden="1">
      <c r="A2001" t="s">
        <v>7604</v>
      </c>
      <c r="B2001" t="s">
        <v>10681</v>
      </c>
      <c r="C2001" t="s">
        <v>6892</v>
      </c>
      <c r="D2001" t="s">
        <v>1711</v>
      </c>
      <c r="H2001" t="str">
        <f>INDEX('Vensim Variables'!$B:$B,MATCH(EPS!$B2001,'Vensim Variables'!$A:$A,0))</f>
        <v>g pollutant</v>
      </c>
      <c r="I2001" t="str">
        <f t="shared" si="62"/>
        <v>BC</v>
      </c>
      <c r="J2001">
        <f>INDEX(NoSettings!$C:$C,MATCH(EPS!$A2001,NoSettings!$A:$A,0))</f>
        <v>0</v>
      </c>
      <c r="K2001">
        <f>INDEX(GWP!$C$2:$C$13,MATCH(EPS!I2001,GWP!$B$2:$B$13,0))</f>
        <v>0</v>
      </c>
      <c r="L2001" s="4">
        <f t="shared" si="63"/>
        <v>0</v>
      </c>
    </row>
    <row r="2002" spans="1:12" hidden="1">
      <c r="A2002" t="s">
        <v>7605</v>
      </c>
      <c r="B2002" t="s">
        <v>10681</v>
      </c>
      <c r="C2002" t="s">
        <v>6892</v>
      </c>
      <c r="D2002" t="s">
        <v>1712</v>
      </c>
      <c r="H2002" t="str">
        <f>INDEX('Vensim Variables'!$B:$B,MATCH(EPS!$B2002,'Vensim Variables'!$A:$A,0))</f>
        <v>g pollutant</v>
      </c>
      <c r="I2002" t="str">
        <f t="shared" si="62"/>
        <v>OC</v>
      </c>
      <c r="J2002">
        <f>INDEX(NoSettings!$C:$C,MATCH(EPS!$A2002,NoSettings!$A:$A,0))</f>
        <v>0</v>
      </c>
      <c r="K2002">
        <f>INDEX(GWP!$C$2:$C$13,MATCH(EPS!I2002,GWP!$B$2:$B$13,0))</f>
        <v>0</v>
      </c>
      <c r="L2002" s="4">
        <f t="shared" si="63"/>
        <v>0</v>
      </c>
    </row>
    <row r="2003" spans="1:12" hidden="1">
      <c r="A2003" t="s">
        <v>7606</v>
      </c>
      <c r="B2003" t="s">
        <v>10681</v>
      </c>
      <c r="C2003" t="s">
        <v>6892</v>
      </c>
      <c r="D2003" t="s">
        <v>1713</v>
      </c>
      <c r="H2003" t="str">
        <f>INDEX('Vensim Variables'!$B:$B,MATCH(EPS!$B2003,'Vensim Variables'!$A:$A,0))</f>
        <v>g pollutant</v>
      </c>
      <c r="I2003" t="str">
        <f t="shared" si="62"/>
        <v>CH4</v>
      </c>
      <c r="J2003">
        <f>INDEX(NoSettings!$C:$C,MATCH(EPS!$A2003,NoSettings!$A:$A,0))</f>
        <v>0</v>
      </c>
      <c r="K2003">
        <f>INDEX(GWP!$C$2:$C$13,MATCH(EPS!I2003,GWP!$B$2:$B$13,0))</f>
        <v>28</v>
      </c>
      <c r="L2003" s="4">
        <f t="shared" si="63"/>
        <v>0</v>
      </c>
    </row>
    <row r="2004" spans="1:12" hidden="1">
      <c r="A2004" t="s">
        <v>7607</v>
      </c>
      <c r="B2004" t="s">
        <v>10681</v>
      </c>
      <c r="C2004" t="s">
        <v>6892</v>
      </c>
      <c r="D2004" t="s">
        <v>1714</v>
      </c>
      <c r="H2004" t="str">
        <f>INDEX('Vensim Variables'!$B:$B,MATCH(EPS!$B2004,'Vensim Variables'!$A:$A,0))</f>
        <v>g pollutant</v>
      </c>
      <c r="I2004" t="str">
        <f t="shared" si="62"/>
        <v>N2O</v>
      </c>
      <c r="J2004">
        <f>INDEX(NoSettings!$C:$C,MATCH(EPS!$A2004,NoSettings!$A:$A,0))</f>
        <v>0</v>
      </c>
      <c r="K2004">
        <f>INDEX(GWP!$C$2:$C$13,MATCH(EPS!I2004,GWP!$B$2:$B$13,0))</f>
        <v>265</v>
      </c>
      <c r="L2004" s="4">
        <f t="shared" si="63"/>
        <v>0</v>
      </c>
    </row>
    <row r="2005" spans="1:12" hidden="1">
      <c r="A2005" t="s">
        <v>7608</v>
      </c>
      <c r="B2005" t="s">
        <v>10681</v>
      </c>
      <c r="C2005" t="s">
        <v>6892</v>
      </c>
      <c r="D2005" t="s">
        <v>1715</v>
      </c>
      <c r="H2005" t="str">
        <f>INDEX('Vensim Variables'!$B:$B,MATCH(EPS!$B2005,'Vensim Variables'!$A:$A,0))</f>
        <v>g pollutant</v>
      </c>
      <c r="I2005" t="str">
        <f t="shared" si="62"/>
        <v>F gases</v>
      </c>
      <c r="J2005">
        <f>INDEX(NoSettings!$C:$C,MATCH(EPS!$A2005,NoSettings!$A:$A,0))</f>
        <v>0</v>
      </c>
      <c r="K2005">
        <f>INDEX(GWP!$C$2:$C$13,MATCH(EPS!I2005,GWP!$B$2:$B$13,0))</f>
        <v>1</v>
      </c>
      <c r="L2005" s="4">
        <f t="shared" si="63"/>
        <v>0</v>
      </c>
    </row>
    <row r="2006" spans="1:12" hidden="1">
      <c r="A2006" t="s">
        <v>7609</v>
      </c>
      <c r="B2006" t="s">
        <v>10681</v>
      </c>
      <c r="C2006" t="s">
        <v>6893</v>
      </c>
      <c r="D2006" t="s">
        <v>1702</v>
      </c>
      <c r="H2006" t="str">
        <f>INDEX('Vensim Variables'!$B:$B,MATCH(EPS!$B2006,'Vensim Variables'!$A:$A,0))</f>
        <v>g pollutant</v>
      </c>
      <c r="I2006" t="str">
        <f t="shared" si="62"/>
        <v>CO2</v>
      </c>
      <c r="J2006">
        <f>INDEX(NoSettings!$C:$C,MATCH(EPS!$A2006,NoSettings!$A:$A,0))</f>
        <v>0</v>
      </c>
      <c r="K2006">
        <f>INDEX(GWP!$C$2:$C$13,MATCH(EPS!I2006,GWP!$B$2:$B$13,0))</f>
        <v>1</v>
      </c>
      <c r="L2006" s="4">
        <f t="shared" si="63"/>
        <v>0</v>
      </c>
    </row>
    <row r="2007" spans="1:12" hidden="1">
      <c r="A2007" t="s">
        <v>7610</v>
      </c>
      <c r="B2007" t="s">
        <v>10681</v>
      </c>
      <c r="C2007" t="s">
        <v>6893</v>
      </c>
      <c r="D2007" t="s">
        <v>1705</v>
      </c>
      <c r="H2007" t="str">
        <f>INDEX('Vensim Variables'!$B:$B,MATCH(EPS!$B2007,'Vensim Variables'!$A:$A,0))</f>
        <v>g pollutant</v>
      </c>
      <c r="I2007" t="str">
        <f t="shared" si="62"/>
        <v>VOC</v>
      </c>
      <c r="J2007">
        <f>INDEX(NoSettings!$C:$C,MATCH(EPS!$A2007,NoSettings!$A:$A,0))</f>
        <v>0</v>
      </c>
      <c r="K2007">
        <f>INDEX(GWP!$C$2:$C$13,MATCH(EPS!I2007,GWP!$B$2:$B$13,0))</f>
        <v>0</v>
      </c>
      <c r="L2007" s="4">
        <f t="shared" si="63"/>
        <v>0</v>
      </c>
    </row>
    <row r="2008" spans="1:12" hidden="1">
      <c r="A2008" t="s">
        <v>7611</v>
      </c>
      <c r="B2008" t="s">
        <v>10681</v>
      </c>
      <c r="C2008" t="s">
        <v>6893</v>
      </c>
      <c r="D2008" t="s">
        <v>1706</v>
      </c>
      <c r="H2008" t="str">
        <f>INDEX('Vensim Variables'!$B:$B,MATCH(EPS!$B2008,'Vensim Variables'!$A:$A,0))</f>
        <v>g pollutant</v>
      </c>
      <c r="I2008" t="str">
        <f t="shared" si="62"/>
        <v>CO</v>
      </c>
      <c r="J2008">
        <f>INDEX(NoSettings!$C:$C,MATCH(EPS!$A2008,NoSettings!$A:$A,0))</f>
        <v>0</v>
      </c>
      <c r="K2008">
        <f>INDEX(GWP!$C$2:$C$13,MATCH(EPS!I2008,GWP!$B$2:$B$13,0))</f>
        <v>0</v>
      </c>
      <c r="L2008" s="4">
        <f t="shared" si="63"/>
        <v>0</v>
      </c>
    </row>
    <row r="2009" spans="1:12" hidden="1">
      <c r="A2009" t="s">
        <v>7612</v>
      </c>
      <c r="B2009" t="s">
        <v>10681</v>
      </c>
      <c r="C2009" t="s">
        <v>6893</v>
      </c>
      <c r="D2009" t="s">
        <v>1707</v>
      </c>
      <c r="H2009" t="str">
        <f>INDEX('Vensim Variables'!$B:$B,MATCH(EPS!$B2009,'Vensim Variables'!$A:$A,0))</f>
        <v>g pollutant</v>
      </c>
      <c r="I2009" t="str">
        <f t="shared" si="62"/>
        <v>NOx</v>
      </c>
      <c r="J2009">
        <f>INDEX(NoSettings!$C:$C,MATCH(EPS!$A2009,NoSettings!$A:$A,0))</f>
        <v>0</v>
      </c>
      <c r="K2009">
        <f>INDEX(GWP!$C$2:$C$13,MATCH(EPS!I2009,GWP!$B$2:$B$13,0))</f>
        <v>0</v>
      </c>
      <c r="L2009" s="4">
        <f t="shared" si="63"/>
        <v>0</v>
      </c>
    </row>
    <row r="2010" spans="1:12" hidden="1">
      <c r="A2010" t="s">
        <v>7613</v>
      </c>
      <c r="B2010" t="s">
        <v>10681</v>
      </c>
      <c r="C2010" t="s">
        <v>6893</v>
      </c>
      <c r="D2010" t="s">
        <v>1708</v>
      </c>
      <c r="H2010" t="str">
        <f>INDEX('Vensim Variables'!$B:$B,MATCH(EPS!$B2010,'Vensim Variables'!$A:$A,0))</f>
        <v>g pollutant</v>
      </c>
      <c r="I2010" t="str">
        <f t="shared" si="62"/>
        <v>PM10</v>
      </c>
      <c r="J2010">
        <f>INDEX(NoSettings!$C:$C,MATCH(EPS!$A2010,NoSettings!$A:$A,0))</f>
        <v>0</v>
      </c>
      <c r="K2010">
        <f>INDEX(GWP!$C$2:$C$13,MATCH(EPS!I2010,GWP!$B$2:$B$13,0))</f>
        <v>0</v>
      </c>
      <c r="L2010" s="4">
        <f t="shared" si="63"/>
        <v>0</v>
      </c>
    </row>
    <row r="2011" spans="1:12" hidden="1">
      <c r="A2011" t="s">
        <v>7614</v>
      </c>
      <c r="B2011" t="s">
        <v>10681</v>
      </c>
      <c r="C2011" t="s">
        <v>6893</v>
      </c>
      <c r="D2011" t="s">
        <v>1709</v>
      </c>
      <c r="H2011" t="str">
        <f>INDEX('Vensim Variables'!$B:$B,MATCH(EPS!$B2011,'Vensim Variables'!$A:$A,0))</f>
        <v>g pollutant</v>
      </c>
      <c r="I2011" t="str">
        <f t="shared" si="62"/>
        <v>PM25</v>
      </c>
      <c r="J2011">
        <f>INDEX(NoSettings!$C:$C,MATCH(EPS!$A2011,NoSettings!$A:$A,0))</f>
        <v>0</v>
      </c>
      <c r="K2011">
        <f>INDEX(GWP!$C$2:$C$13,MATCH(EPS!I2011,GWP!$B$2:$B$13,0))</f>
        <v>0</v>
      </c>
      <c r="L2011" s="4">
        <f t="shared" si="63"/>
        <v>0</v>
      </c>
    </row>
    <row r="2012" spans="1:12" hidden="1">
      <c r="A2012" t="s">
        <v>7615</v>
      </c>
      <c r="B2012" t="s">
        <v>10681</v>
      </c>
      <c r="C2012" t="s">
        <v>6893</v>
      </c>
      <c r="D2012" t="s">
        <v>1710</v>
      </c>
      <c r="H2012" t="str">
        <f>INDEX('Vensim Variables'!$B:$B,MATCH(EPS!$B2012,'Vensim Variables'!$A:$A,0))</f>
        <v>g pollutant</v>
      </c>
      <c r="I2012" t="str">
        <f t="shared" si="62"/>
        <v>SOx</v>
      </c>
      <c r="J2012">
        <f>INDEX(NoSettings!$C:$C,MATCH(EPS!$A2012,NoSettings!$A:$A,0))</f>
        <v>0</v>
      </c>
      <c r="K2012">
        <f>INDEX(GWP!$C$2:$C$13,MATCH(EPS!I2012,GWP!$B$2:$B$13,0))</f>
        <v>0</v>
      </c>
      <c r="L2012" s="4">
        <f t="shared" si="63"/>
        <v>0</v>
      </c>
    </row>
    <row r="2013" spans="1:12" hidden="1">
      <c r="A2013" t="s">
        <v>7616</v>
      </c>
      <c r="B2013" t="s">
        <v>10681</v>
      </c>
      <c r="C2013" t="s">
        <v>6893</v>
      </c>
      <c r="D2013" t="s">
        <v>1711</v>
      </c>
      <c r="H2013" t="str">
        <f>INDEX('Vensim Variables'!$B:$B,MATCH(EPS!$B2013,'Vensim Variables'!$A:$A,0))</f>
        <v>g pollutant</v>
      </c>
      <c r="I2013" t="str">
        <f t="shared" si="62"/>
        <v>BC</v>
      </c>
      <c r="J2013">
        <f>INDEX(NoSettings!$C:$C,MATCH(EPS!$A2013,NoSettings!$A:$A,0))</f>
        <v>0</v>
      </c>
      <c r="K2013">
        <f>INDEX(GWP!$C$2:$C$13,MATCH(EPS!I2013,GWP!$B$2:$B$13,0))</f>
        <v>0</v>
      </c>
      <c r="L2013" s="4">
        <f t="shared" si="63"/>
        <v>0</v>
      </c>
    </row>
    <row r="2014" spans="1:12" hidden="1">
      <c r="A2014" t="s">
        <v>7617</v>
      </c>
      <c r="B2014" t="s">
        <v>10681</v>
      </c>
      <c r="C2014" t="s">
        <v>6893</v>
      </c>
      <c r="D2014" t="s">
        <v>1712</v>
      </c>
      <c r="H2014" t="str">
        <f>INDEX('Vensim Variables'!$B:$B,MATCH(EPS!$B2014,'Vensim Variables'!$A:$A,0))</f>
        <v>g pollutant</v>
      </c>
      <c r="I2014" t="str">
        <f t="shared" si="62"/>
        <v>OC</v>
      </c>
      <c r="J2014">
        <f>INDEX(NoSettings!$C:$C,MATCH(EPS!$A2014,NoSettings!$A:$A,0))</f>
        <v>0</v>
      </c>
      <c r="K2014">
        <f>INDEX(GWP!$C$2:$C$13,MATCH(EPS!I2014,GWP!$B$2:$B$13,0))</f>
        <v>0</v>
      </c>
      <c r="L2014" s="4">
        <f t="shared" si="63"/>
        <v>0</v>
      </c>
    </row>
    <row r="2015" spans="1:12" hidden="1">
      <c r="A2015" t="s">
        <v>7618</v>
      </c>
      <c r="B2015" t="s">
        <v>10681</v>
      </c>
      <c r="C2015" t="s">
        <v>6893</v>
      </c>
      <c r="D2015" t="s">
        <v>1713</v>
      </c>
      <c r="H2015" t="str">
        <f>INDEX('Vensim Variables'!$B:$B,MATCH(EPS!$B2015,'Vensim Variables'!$A:$A,0))</f>
        <v>g pollutant</v>
      </c>
      <c r="I2015" t="str">
        <f t="shared" si="62"/>
        <v>CH4</v>
      </c>
      <c r="J2015">
        <f>INDEX(NoSettings!$C:$C,MATCH(EPS!$A2015,NoSettings!$A:$A,0))</f>
        <v>0</v>
      </c>
      <c r="K2015">
        <f>INDEX(GWP!$C$2:$C$13,MATCH(EPS!I2015,GWP!$B$2:$B$13,0))</f>
        <v>28</v>
      </c>
      <c r="L2015" s="4">
        <f t="shared" si="63"/>
        <v>0</v>
      </c>
    </row>
    <row r="2016" spans="1:12" hidden="1">
      <c r="A2016" t="s">
        <v>7619</v>
      </c>
      <c r="B2016" t="s">
        <v>10681</v>
      </c>
      <c r="C2016" t="s">
        <v>6893</v>
      </c>
      <c r="D2016" t="s">
        <v>1714</v>
      </c>
      <c r="H2016" t="str">
        <f>INDEX('Vensim Variables'!$B:$B,MATCH(EPS!$B2016,'Vensim Variables'!$A:$A,0))</f>
        <v>g pollutant</v>
      </c>
      <c r="I2016" t="str">
        <f t="shared" si="62"/>
        <v>N2O</v>
      </c>
      <c r="J2016">
        <f>INDEX(NoSettings!$C:$C,MATCH(EPS!$A2016,NoSettings!$A:$A,0))</f>
        <v>0</v>
      </c>
      <c r="K2016">
        <f>INDEX(GWP!$C$2:$C$13,MATCH(EPS!I2016,GWP!$B$2:$B$13,0))</f>
        <v>265</v>
      </c>
      <c r="L2016" s="4">
        <f t="shared" si="63"/>
        <v>0</v>
      </c>
    </row>
    <row r="2017" spans="1:12" hidden="1">
      <c r="A2017" t="s">
        <v>7620</v>
      </c>
      <c r="B2017" t="s">
        <v>10681</v>
      </c>
      <c r="C2017" t="s">
        <v>6893</v>
      </c>
      <c r="D2017" t="s">
        <v>1715</v>
      </c>
      <c r="H2017" t="str">
        <f>INDEX('Vensim Variables'!$B:$B,MATCH(EPS!$B2017,'Vensim Variables'!$A:$A,0))</f>
        <v>g pollutant</v>
      </c>
      <c r="I2017" t="str">
        <f t="shared" si="62"/>
        <v>F gases</v>
      </c>
      <c r="J2017">
        <f>INDEX(NoSettings!$C:$C,MATCH(EPS!$A2017,NoSettings!$A:$A,0))</f>
        <v>0</v>
      </c>
      <c r="K2017">
        <f>INDEX(GWP!$C$2:$C$13,MATCH(EPS!I2017,GWP!$B$2:$B$13,0))</f>
        <v>1</v>
      </c>
      <c r="L2017" s="4">
        <f t="shared" si="63"/>
        <v>0</v>
      </c>
    </row>
    <row r="2018" spans="1:12" hidden="1">
      <c r="A2018" t="s">
        <v>7621</v>
      </c>
      <c r="B2018" t="s">
        <v>10681</v>
      </c>
      <c r="C2018" t="s">
        <v>6894</v>
      </c>
      <c r="D2018" t="s">
        <v>1702</v>
      </c>
      <c r="H2018" t="str">
        <f>INDEX('Vensim Variables'!$B:$B,MATCH(EPS!$B2018,'Vensim Variables'!$A:$A,0))</f>
        <v>g pollutant</v>
      </c>
      <c r="I2018" t="str">
        <f t="shared" si="62"/>
        <v>CO2</v>
      </c>
      <c r="J2018">
        <f>INDEX(NoSettings!$C:$C,MATCH(EPS!$A2018,NoSettings!$A:$A,0))</f>
        <v>0</v>
      </c>
      <c r="K2018">
        <f>INDEX(GWP!$C$2:$C$13,MATCH(EPS!I2018,GWP!$B$2:$B$13,0))</f>
        <v>1</v>
      </c>
      <c r="L2018" s="4">
        <f t="shared" si="63"/>
        <v>0</v>
      </c>
    </row>
    <row r="2019" spans="1:12" hidden="1">
      <c r="A2019" t="s">
        <v>7622</v>
      </c>
      <c r="B2019" t="s">
        <v>10681</v>
      </c>
      <c r="C2019" t="s">
        <v>6894</v>
      </c>
      <c r="D2019" t="s">
        <v>1705</v>
      </c>
      <c r="H2019" t="str">
        <f>INDEX('Vensim Variables'!$B:$B,MATCH(EPS!$B2019,'Vensim Variables'!$A:$A,0))</f>
        <v>g pollutant</v>
      </c>
      <c r="I2019" t="str">
        <f t="shared" si="62"/>
        <v>VOC</v>
      </c>
      <c r="J2019">
        <f>INDEX(NoSettings!$C:$C,MATCH(EPS!$A2019,NoSettings!$A:$A,0))</f>
        <v>0</v>
      </c>
      <c r="K2019">
        <f>INDEX(GWP!$C$2:$C$13,MATCH(EPS!I2019,GWP!$B$2:$B$13,0))</f>
        <v>0</v>
      </c>
      <c r="L2019" s="4">
        <f t="shared" si="63"/>
        <v>0</v>
      </c>
    </row>
    <row r="2020" spans="1:12" hidden="1">
      <c r="A2020" t="s">
        <v>7623</v>
      </c>
      <c r="B2020" t="s">
        <v>10681</v>
      </c>
      <c r="C2020" t="s">
        <v>6894</v>
      </c>
      <c r="D2020" t="s">
        <v>1706</v>
      </c>
      <c r="H2020" t="str">
        <f>INDEX('Vensim Variables'!$B:$B,MATCH(EPS!$B2020,'Vensim Variables'!$A:$A,0))</f>
        <v>g pollutant</v>
      </c>
      <c r="I2020" t="str">
        <f t="shared" si="62"/>
        <v>CO</v>
      </c>
      <c r="J2020">
        <f>INDEX(NoSettings!$C:$C,MATCH(EPS!$A2020,NoSettings!$A:$A,0))</f>
        <v>0</v>
      </c>
      <c r="K2020">
        <f>INDEX(GWP!$C$2:$C$13,MATCH(EPS!I2020,GWP!$B$2:$B$13,0))</f>
        <v>0</v>
      </c>
      <c r="L2020" s="4">
        <f t="shared" si="63"/>
        <v>0</v>
      </c>
    </row>
    <row r="2021" spans="1:12" hidden="1">
      <c r="A2021" t="s">
        <v>7624</v>
      </c>
      <c r="B2021" t="s">
        <v>10681</v>
      </c>
      <c r="C2021" t="s">
        <v>6894</v>
      </c>
      <c r="D2021" t="s">
        <v>1707</v>
      </c>
      <c r="H2021" t="str">
        <f>INDEX('Vensim Variables'!$B:$B,MATCH(EPS!$B2021,'Vensim Variables'!$A:$A,0))</f>
        <v>g pollutant</v>
      </c>
      <c r="I2021" t="str">
        <f t="shared" si="62"/>
        <v>NOx</v>
      </c>
      <c r="J2021">
        <f>INDEX(NoSettings!$C:$C,MATCH(EPS!$A2021,NoSettings!$A:$A,0))</f>
        <v>0</v>
      </c>
      <c r="K2021">
        <f>INDEX(GWP!$C$2:$C$13,MATCH(EPS!I2021,GWP!$B$2:$B$13,0))</f>
        <v>0</v>
      </c>
      <c r="L2021" s="4">
        <f t="shared" si="63"/>
        <v>0</v>
      </c>
    </row>
    <row r="2022" spans="1:12" hidden="1">
      <c r="A2022" t="s">
        <v>7625</v>
      </c>
      <c r="B2022" t="s">
        <v>10681</v>
      </c>
      <c r="C2022" t="s">
        <v>6894</v>
      </c>
      <c r="D2022" t="s">
        <v>1708</v>
      </c>
      <c r="H2022" t="str">
        <f>INDEX('Vensim Variables'!$B:$B,MATCH(EPS!$B2022,'Vensim Variables'!$A:$A,0))</f>
        <v>g pollutant</v>
      </c>
      <c r="I2022" t="str">
        <f t="shared" si="62"/>
        <v>PM10</v>
      </c>
      <c r="J2022">
        <f>INDEX(NoSettings!$C:$C,MATCH(EPS!$A2022,NoSettings!$A:$A,0))</f>
        <v>0</v>
      </c>
      <c r="K2022">
        <f>INDEX(GWP!$C$2:$C$13,MATCH(EPS!I2022,GWP!$B$2:$B$13,0))</f>
        <v>0</v>
      </c>
      <c r="L2022" s="4">
        <f t="shared" si="63"/>
        <v>0</v>
      </c>
    </row>
    <row r="2023" spans="1:12" hidden="1">
      <c r="A2023" t="s">
        <v>7626</v>
      </c>
      <c r="B2023" t="s">
        <v>10681</v>
      </c>
      <c r="C2023" t="s">
        <v>6894</v>
      </c>
      <c r="D2023" t="s">
        <v>1709</v>
      </c>
      <c r="H2023" t="str">
        <f>INDEX('Vensim Variables'!$B:$B,MATCH(EPS!$B2023,'Vensim Variables'!$A:$A,0))</f>
        <v>g pollutant</v>
      </c>
      <c r="I2023" t="str">
        <f t="shared" si="62"/>
        <v>PM25</v>
      </c>
      <c r="J2023">
        <f>INDEX(NoSettings!$C:$C,MATCH(EPS!$A2023,NoSettings!$A:$A,0))</f>
        <v>0</v>
      </c>
      <c r="K2023">
        <f>INDEX(GWP!$C$2:$C$13,MATCH(EPS!I2023,GWP!$B$2:$B$13,0))</f>
        <v>0</v>
      </c>
      <c r="L2023" s="4">
        <f t="shared" si="63"/>
        <v>0</v>
      </c>
    </row>
    <row r="2024" spans="1:12" hidden="1">
      <c r="A2024" t="s">
        <v>7627</v>
      </c>
      <c r="B2024" t="s">
        <v>10681</v>
      </c>
      <c r="C2024" t="s">
        <v>6894</v>
      </c>
      <c r="D2024" t="s">
        <v>1710</v>
      </c>
      <c r="H2024" t="str">
        <f>INDEX('Vensim Variables'!$B:$B,MATCH(EPS!$B2024,'Vensim Variables'!$A:$A,0))</f>
        <v>g pollutant</v>
      </c>
      <c r="I2024" t="str">
        <f t="shared" si="62"/>
        <v>SOx</v>
      </c>
      <c r="J2024">
        <f>INDEX(NoSettings!$C:$C,MATCH(EPS!$A2024,NoSettings!$A:$A,0))</f>
        <v>0</v>
      </c>
      <c r="K2024">
        <f>INDEX(GWP!$C$2:$C$13,MATCH(EPS!I2024,GWP!$B$2:$B$13,0))</f>
        <v>0</v>
      </c>
      <c r="L2024" s="4">
        <f t="shared" si="63"/>
        <v>0</v>
      </c>
    </row>
    <row r="2025" spans="1:12" hidden="1">
      <c r="A2025" t="s">
        <v>7628</v>
      </c>
      <c r="B2025" t="s">
        <v>10681</v>
      </c>
      <c r="C2025" t="s">
        <v>6894</v>
      </c>
      <c r="D2025" t="s">
        <v>1711</v>
      </c>
      <c r="H2025" t="str">
        <f>INDEX('Vensim Variables'!$B:$B,MATCH(EPS!$B2025,'Vensim Variables'!$A:$A,0))</f>
        <v>g pollutant</v>
      </c>
      <c r="I2025" t="str">
        <f t="shared" si="62"/>
        <v>BC</v>
      </c>
      <c r="J2025">
        <f>INDEX(NoSettings!$C:$C,MATCH(EPS!$A2025,NoSettings!$A:$A,0))</f>
        <v>0</v>
      </c>
      <c r="K2025">
        <f>INDEX(GWP!$C$2:$C$13,MATCH(EPS!I2025,GWP!$B$2:$B$13,0))</f>
        <v>0</v>
      </c>
      <c r="L2025" s="4">
        <f t="shared" si="63"/>
        <v>0</v>
      </c>
    </row>
    <row r="2026" spans="1:12" hidden="1">
      <c r="A2026" t="s">
        <v>7629</v>
      </c>
      <c r="B2026" t="s">
        <v>10681</v>
      </c>
      <c r="C2026" t="s">
        <v>6894</v>
      </c>
      <c r="D2026" t="s">
        <v>1712</v>
      </c>
      <c r="H2026" t="str">
        <f>INDEX('Vensim Variables'!$B:$B,MATCH(EPS!$B2026,'Vensim Variables'!$A:$A,0))</f>
        <v>g pollutant</v>
      </c>
      <c r="I2026" t="str">
        <f t="shared" si="62"/>
        <v>OC</v>
      </c>
      <c r="J2026">
        <f>INDEX(NoSettings!$C:$C,MATCH(EPS!$A2026,NoSettings!$A:$A,0))</f>
        <v>0</v>
      </c>
      <c r="K2026">
        <f>INDEX(GWP!$C$2:$C$13,MATCH(EPS!I2026,GWP!$B$2:$B$13,0))</f>
        <v>0</v>
      </c>
      <c r="L2026" s="4">
        <f t="shared" si="63"/>
        <v>0</v>
      </c>
    </row>
    <row r="2027" spans="1:12" hidden="1">
      <c r="A2027" t="s">
        <v>7630</v>
      </c>
      <c r="B2027" t="s">
        <v>10681</v>
      </c>
      <c r="C2027" t="s">
        <v>6894</v>
      </c>
      <c r="D2027" t="s">
        <v>1713</v>
      </c>
      <c r="H2027" t="str">
        <f>INDEX('Vensim Variables'!$B:$B,MATCH(EPS!$B2027,'Vensim Variables'!$A:$A,0))</f>
        <v>g pollutant</v>
      </c>
      <c r="I2027" t="str">
        <f t="shared" si="62"/>
        <v>CH4</v>
      </c>
      <c r="J2027">
        <f>INDEX(NoSettings!$C:$C,MATCH(EPS!$A2027,NoSettings!$A:$A,0))</f>
        <v>0</v>
      </c>
      <c r="K2027">
        <f>INDEX(GWP!$C$2:$C$13,MATCH(EPS!I2027,GWP!$B$2:$B$13,0))</f>
        <v>28</v>
      </c>
      <c r="L2027" s="4">
        <f t="shared" si="63"/>
        <v>0</v>
      </c>
    </row>
    <row r="2028" spans="1:12" hidden="1">
      <c r="A2028" t="s">
        <v>7631</v>
      </c>
      <c r="B2028" t="s">
        <v>10681</v>
      </c>
      <c r="C2028" t="s">
        <v>6894</v>
      </c>
      <c r="D2028" t="s">
        <v>1714</v>
      </c>
      <c r="H2028" t="str">
        <f>INDEX('Vensim Variables'!$B:$B,MATCH(EPS!$B2028,'Vensim Variables'!$A:$A,0))</f>
        <v>g pollutant</v>
      </c>
      <c r="I2028" t="str">
        <f t="shared" si="62"/>
        <v>N2O</v>
      </c>
      <c r="J2028">
        <f>INDEX(NoSettings!$C:$C,MATCH(EPS!$A2028,NoSettings!$A:$A,0))</f>
        <v>0</v>
      </c>
      <c r="K2028">
        <f>INDEX(GWP!$C$2:$C$13,MATCH(EPS!I2028,GWP!$B$2:$B$13,0))</f>
        <v>265</v>
      </c>
      <c r="L2028" s="4">
        <f t="shared" si="63"/>
        <v>0</v>
      </c>
    </row>
    <row r="2029" spans="1:12" hidden="1">
      <c r="A2029" t="s">
        <v>7632</v>
      </c>
      <c r="B2029" t="s">
        <v>10681</v>
      </c>
      <c r="C2029" t="s">
        <v>6894</v>
      </c>
      <c r="D2029" t="s">
        <v>1715</v>
      </c>
      <c r="H2029" t="str">
        <f>INDEX('Vensim Variables'!$B:$B,MATCH(EPS!$B2029,'Vensim Variables'!$A:$A,0))</f>
        <v>g pollutant</v>
      </c>
      <c r="I2029" t="str">
        <f t="shared" si="62"/>
        <v>F gases</v>
      </c>
      <c r="J2029">
        <f>INDEX(NoSettings!$C:$C,MATCH(EPS!$A2029,NoSettings!$A:$A,0))</f>
        <v>0</v>
      </c>
      <c r="K2029">
        <f>INDEX(GWP!$C$2:$C$13,MATCH(EPS!I2029,GWP!$B$2:$B$13,0))</f>
        <v>1</v>
      </c>
      <c r="L2029" s="4">
        <f t="shared" si="63"/>
        <v>0</v>
      </c>
    </row>
    <row r="2030" spans="1:12" hidden="1">
      <c r="A2030" t="s">
        <v>7633</v>
      </c>
      <c r="B2030" t="s">
        <v>10681</v>
      </c>
      <c r="C2030" t="s">
        <v>6895</v>
      </c>
      <c r="D2030" t="s">
        <v>1702</v>
      </c>
      <c r="H2030" t="str">
        <f>INDEX('Vensim Variables'!$B:$B,MATCH(EPS!$B2030,'Vensim Variables'!$A:$A,0))</f>
        <v>g pollutant</v>
      </c>
      <c r="I2030" t="str">
        <f t="shared" si="62"/>
        <v>CO2</v>
      </c>
      <c r="J2030">
        <f>INDEX(NoSettings!$C:$C,MATCH(EPS!$A2030,NoSettings!$A:$A,0))</f>
        <v>0</v>
      </c>
      <c r="K2030">
        <f>INDEX(GWP!$C$2:$C$13,MATCH(EPS!I2030,GWP!$B$2:$B$13,0))</f>
        <v>1</v>
      </c>
      <c r="L2030" s="4">
        <f t="shared" si="63"/>
        <v>0</v>
      </c>
    </row>
    <row r="2031" spans="1:12" hidden="1">
      <c r="A2031" t="s">
        <v>7634</v>
      </c>
      <c r="B2031" t="s">
        <v>10681</v>
      </c>
      <c r="C2031" t="s">
        <v>6895</v>
      </c>
      <c r="D2031" t="s">
        <v>1705</v>
      </c>
      <c r="H2031" t="str">
        <f>INDEX('Vensim Variables'!$B:$B,MATCH(EPS!$B2031,'Vensim Variables'!$A:$A,0))</f>
        <v>g pollutant</v>
      </c>
      <c r="I2031" t="str">
        <f t="shared" si="62"/>
        <v>VOC</v>
      </c>
      <c r="J2031">
        <f>INDEX(NoSettings!$C:$C,MATCH(EPS!$A2031,NoSettings!$A:$A,0))</f>
        <v>192500000000</v>
      </c>
      <c r="K2031">
        <f>INDEX(GWP!$C$2:$C$13,MATCH(EPS!I2031,GWP!$B$2:$B$13,0))</f>
        <v>0</v>
      </c>
      <c r="L2031" s="4">
        <f t="shared" si="63"/>
        <v>0</v>
      </c>
    </row>
    <row r="2032" spans="1:12" hidden="1">
      <c r="A2032" t="s">
        <v>7635</v>
      </c>
      <c r="B2032" t="s">
        <v>10681</v>
      </c>
      <c r="C2032" t="s">
        <v>6895</v>
      </c>
      <c r="D2032" t="s">
        <v>1706</v>
      </c>
      <c r="H2032" t="str">
        <f>INDEX('Vensim Variables'!$B:$B,MATCH(EPS!$B2032,'Vensim Variables'!$A:$A,0))</f>
        <v>g pollutant</v>
      </c>
      <c r="I2032" t="str">
        <f t="shared" si="62"/>
        <v>CO</v>
      </c>
      <c r="J2032">
        <f>INDEX(NoSettings!$C:$C,MATCH(EPS!$A2032,NoSettings!$A:$A,0))</f>
        <v>128200000000</v>
      </c>
      <c r="K2032">
        <f>INDEX(GWP!$C$2:$C$13,MATCH(EPS!I2032,GWP!$B$2:$B$13,0))</f>
        <v>0</v>
      </c>
      <c r="L2032" s="4">
        <f t="shared" si="63"/>
        <v>0</v>
      </c>
    </row>
    <row r="2033" spans="1:12" hidden="1">
      <c r="A2033" t="s">
        <v>7636</v>
      </c>
      <c r="B2033" t="s">
        <v>10681</v>
      </c>
      <c r="C2033" t="s">
        <v>6895</v>
      </c>
      <c r="D2033" t="s">
        <v>1707</v>
      </c>
      <c r="H2033" t="str">
        <f>INDEX('Vensim Variables'!$B:$B,MATCH(EPS!$B2033,'Vensim Variables'!$A:$A,0))</f>
        <v>g pollutant</v>
      </c>
      <c r="I2033" t="str">
        <f t="shared" si="62"/>
        <v>NOx</v>
      </c>
      <c r="J2033">
        <f>INDEX(NoSettings!$C:$C,MATCH(EPS!$A2033,NoSettings!$A:$A,0))</f>
        <v>131400000000</v>
      </c>
      <c r="K2033">
        <f>INDEX(GWP!$C$2:$C$13,MATCH(EPS!I2033,GWP!$B$2:$B$13,0))</f>
        <v>0</v>
      </c>
      <c r="L2033" s="4">
        <f t="shared" si="63"/>
        <v>0</v>
      </c>
    </row>
    <row r="2034" spans="1:12" hidden="1">
      <c r="A2034" t="s">
        <v>7637</v>
      </c>
      <c r="B2034" t="s">
        <v>10681</v>
      </c>
      <c r="C2034" t="s">
        <v>6895</v>
      </c>
      <c r="D2034" t="s">
        <v>1708</v>
      </c>
      <c r="H2034" t="str">
        <f>INDEX('Vensim Variables'!$B:$B,MATCH(EPS!$B2034,'Vensim Variables'!$A:$A,0))</f>
        <v>g pollutant</v>
      </c>
      <c r="I2034" t="str">
        <f t="shared" si="62"/>
        <v>PM10</v>
      </c>
      <c r="J2034">
        <f>INDEX(NoSettings!$C:$C,MATCH(EPS!$A2034,NoSettings!$A:$A,0))</f>
        <v>117700000000</v>
      </c>
      <c r="K2034">
        <f>INDEX(GWP!$C$2:$C$13,MATCH(EPS!I2034,GWP!$B$2:$B$13,0))</f>
        <v>0</v>
      </c>
      <c r="L2034" s="4">
        <f t="shared" si="63"/>
        <v>0</v>
      </c>
    </row>
    <row r="2035" spans="1:12" hidden="1">
      <c r="A2035" t="s">
        <v>7638</v>
      </c>
      <c r="B2035" t="s">
        <v>10681</v>
      </c>
      <c r="C2035" t="s">
        <v>6895</v>
      </c>
      <c r="D2035" t="s">
        <v>1709</v>
      </c>
      <c r="H2035" t="str">
        <f>INDEX('Vensim Variables'!$B:$B,MATCH(EPS!$B2035,'Vensim Variables'!$A:$A,0))</f>
        <v>g pollutant</v>
      </c>
      <c r="I2035" t="str">
        <f t="shared" si="62"/>
        <v>PM25</v>
      </c>
      <c r="J2035">
        <f>INDEX(NoSettings!$C:$C,MATCH(EPS!$A2035,NoSettings!$A:$A,0))</f>
        <v>70330000000</v>
      </c>
      <c r="K2035">
        <f>INDEX(GWP!$C$2:$C$13,MATCH(EPS!I2035,GWP!$B$2:$B$13,0))</f>
        <v>0</v>
      </c>
      <c r="L2035" s="4">
        <f t="shared" si="63"/>
        <v>0</v>
      </c>
    </row>
    <row r="2036" spans="1:12" hidden="1">
      <c r="A2036" t="s">
        <v>7639</v>
      </c>
      <c r="B2036" t="s">
        <v>10681</v>
      </c>
      <c r="C2036" t="s">
        <v>6895</v>
      </c>
      <c r="D2036" t="s">
        <v>1710</v>
      </c>
      <c r="H2036" t="str">
        <f>INDEX('Vensim Variables'!$B:$B,MATCH(EPS!$B2036,'Vensim Variables'!$A:$A,0))</f>
        <v>g pollutant</v>
      </c>
      <c r="I2036" t="str">
        <f t="shared" si="62"/>
        <v>SOx</v>
      </c>
      <c r="J2036">
        <f>INDEX(NoSettings!$C:$C,MATCH(EPS!$A2036,NoSettings!$A:$A,0))</f>
        <v>111600000000</v>
      </c>
      <c r="K2036">
        <f>INDEX(GWP!$C$2:$C$13,MATCH(EPS!I2036,GWP!$B$2:$B$13,0))</f>
        <v>0</v>
      </c>
      <c r="L2036" s="4">
        <f t="shared" si="63"/>
        <v>0</v>
      </c>
    </row>
    <row r="2037" spans="1:12" hidden="1">
      <c r="A2037" t="s">
        <v>7640</v>
      </c>
      <c r="B2037" t="s">
        <v>10681</v>
      </c>
      <c r="C2037" t="s">
        <v>6895</v>
      </c>
      <c r="D2037" t="s">
        <v>1711</v>
      </c>
      <c r="H2037" t="str">
        <f>INDEX('Vensim Variables'!$B:$B,MATCH(EPS!$B2037,'Vensim Variables'!$A:$A,0))</f>
        <v>g pollutant</v>
      </c>
      <c r="I2037" t="str">
        <f t="shared" si="62"/>
        <v>BC</v>
      </c>
      <c r="J2037">
        <f>INDEX(NoSettings!$C:$C,MATCH(EPS!$A2037,NoSettings!$A:$A,0))</f>
        <v>1187000000</v>
      </c>
      <c r="K2037">
        <f>INDEX(GWP!$C$2:$C$13,MATCH(EPS!I2037,GWP!$B$2:$B$13,0))</f>
        <v>0</v>
      </c>
      <c r="L2037" s="4">
        <f t="shared" si="63"/>
        <v>0</v>
      </c>
    </row>
    <row r="2038" spans="1:12" hidden="1">
      <c r="A2038" t="s">
        <v>7641</v>
      </c>
      <c r="B2038" t="s">
        <v>10681</v>
      </c>
      <c r="C2038" t="s">
        <v>6895</v>
      </c>
      <c r="D2038" t="s">
        <v>1712</v>
      </c>
      <c r="H2038" t="str">
        <f>INDEX('Vensim Variables'!$B:$B,MATCH(EPS!$B2038,'Vensim Variables'!$A:$A,0))</f>
        <v>g pollutant</v>
      </c>
      <c r="I2038" t="str">
        <f t="shared" si="62"/>
        <v>OC</v>
      </c>
      <c r="J2038">
        <f>INDEX(NoSettings!$C:$C,MATCH(EPS!$A2038,NoSettings!$A:$A,0))</f>
        <v>8002000000</v>
      </c>
      <c r="K2038">
        <f>INDEX(GWP!$C$2:$C$13,MATCH(EPS!I2038,GWP!$B$2:$B$13,0))</f>
        <v>0</v>
      </c>
      <c r="L2038" s="4">
        <f t="shared" si="63"/>
        <v>0</v>
      </c>
    </row>
    <row r="2039" spans="1:12" hidden="1">
      <c r="A2039" t="s">
        <v>7642</v>
      </c>
      <c r="B2039" t="s">
        <v>10681</v>
      </c>
      <c r="C2039" t="s">
        <v>6895</v>
      </c>
      <c r="D2039" t="s">
        <v>1713</v>
      </c>
      <c r="H2039" t="str">
        <f>INDEX('Vensim Variables'!$B:$B,MATCH(EPS!$B2039,'Vensim Variables'!$A:$A,0))</f>
        <v>g pollutant</v>
      </c>
      <c r="I2039" t="str">
        <f t="shared" si="62"/>
        <v>CH4</v>
      </c>
      <c r="J2039">
        <f>INDEX(NoSettings!$C:$C,MATCH(EPS!$A2039,NoSettings!$A:$A,0))</f>
        <v>0</v>
      </c>
      <c r="K2039">
        <f>INDEX(GWP!$C$2:$C$13,MATCH(EPS!I2039,GWP!$B$2:$B$13,0))</f>
        <v>28</v>
      </c>
      <c r="L2039" s="4">
        <f t="shared" si="63"/>
        <v>0</v>
      </c>
    </row>
    <row r="2040" spans="1:12" hidden="1">
      <c r="A2040" t="s">
        <v>7643</v>
      </c>
      <c r="B2040" t="s">
        <v>10681</v>
      </c>
      <c r="C2040" t="s">
        <v>6895</v>
      </c>
      <c r="D2040" t="s">
        <v>1714</v>
      </c>
      <c r="H2040" t="str">
        <f>INDEX('Vensim Variables'!$B:$B,MATCH(EPS!$B2040,'Vensim Variables'!$A:$A,0))</f>
        <v>g pollutant</v>
      </c>
      <c r="I2040" t="str">
        <f t="shared" si="62"/>
        <v>N2O</v>
      </c>
      <c r="J2040">
        <f>INDEX(NoSettings!$C:$C,MATCH(EPS!$A2040,NoSettings!$A:$A,0))</f>
        <v>0</v>
      </c>
      <c r="K2040">
        <f>INDEX(GWP!$C$2:$C$13,MATCH(EPS!I2040,GWP!$B$2:$B$13,0))</f>
        <v>265</v>
      </c>
      <c r="L2040" s="4">
        <f t="shared" si="63"/>
        <v>0</v>
      </c>
    </row>
    <row r="2041" spans="1:12" hidden="1">
      <c r="A2041" t="s">
        <v>7644</v>
      </c>
      <c r="B2041" t="s">
        <v>10681</v>
      </c>
      <c r="C2041" t="s">
        <v>6895</v>
      </c>
      <c r="D2041" t="s">
        <v>1715</v>
      </c>
      <c r="H2041" t="str">
        <f>INDEX('Vensim Variables'!$B:$B,MATCH(EPS!$B2041,'Vensim Variables'!$A:$A,0))</f>
        <v>g pollutant</v>
      </c>
      <c r="I2041" t="str">
        <f t="shared" si="62"/>
        <v>F gases</v>
      </c>
      <c r="J2041">
        <f>INDEX(NoSettings!$C:$C,MATCH(EPS!$A2041,NoSettings!$A:$A,0))</f>
        <v>0</v>
      </c>
      <c r="K2041">
        <f>INDEX(GWP!$C$2:$C$13,MATCH(EPS!I2041,GWP!$B$2:$B$13,0))</f>
        <v>1</v>
      </c>
      <c r="L2041" s="4">
        <f t="shared" si="63"/>
        <v>0</v>
      </c>
    </row>
    <row r="2042" spans="1:12" hidden="1">
      <c r="A2042" t="s">
        <v>7645</v>
      </c>
      <c r="B2042" t="s">
        <v>10681</v>
      </c>
      <c r="C2042" t="s">
        <v>6896</v>
      </c>
      <c r="D2042" t="s">
        <v>1702</v>
      </c>
      <c r="H2042" t="str">
        <f>INDEX('Vensim Variables'!$B:$B,MATCH(EPS!$B2042,'Vensim Variables'!$A:$A,0))</f>
        <v>g pollutant</v>
      </c>
      <c r="I2042" t="str">
        <f t="shared" si="62"/>
        <v>CO2</v>
      </c>
      <c r="J2042">
        <f>INDEX(NoSettings!$C:$C,MATCH(EPS!$A2042,NoSettings!$A:$A,0))</f>
        <v>900000000000</v>
      </c>
      <c r="K2042">
        <f>INDEX(GWP!$C$2:$C$13,MATCH(EPS!I2042,GWP!$B$2:$B$13,0))</f>
        <v>1</v>
      </c>
      <c r="L2042" s="4">
        <f t="shared" si="63"/>
        <v>0.9</v>
      </c>
    </row>
    <row r="2043" spans="1:12" hidden="1">
      <c r="A2043" t="s">
        <v>7646</v>
      </c>
      <c r="B2043" t="s">
        <v>10681</v>
      </c>
      <c r="C2043" t="s">
        <v>6896</v>
      </c>
      <c r="D2043" t="s">
        <v>1705</v>
      </c>
      <c r="H2043" t="str">
        <f>INDEX('Vensim Variables'!$B:$B,MATCH(EPS!$B2043,'Vensim Variables'!$A:$A,0))</f>
        <v>g pollutant</v>
      </c>
      <c r="I2043" t="str">
        <f t="shared" si="62"/>
        <v>VOC</v>
      </c>
      <c r="J2043" s="2">
        <f>INDEX(NoSettings!$C:$C,MATCH(EPS!$A2043,NoSettings!$A:$A,0))</f>
        <v>189200000000</v>
      </c>
      <c r="K2043">
        <f>INDEX(GWP!$C$2:$C$13,MATCH(EPS!I2043,GWP!$B$2:$B$13,0))</f>
        <v>0</v>
      </c>
      <c r="L2043" s="4">
        <f t="shared" si="63"/>
        <v>0</v>
      </c>
    </row>
    <row r="2044" spans="1:12" hidden="1">
      <c r="A2044" t="s">
        <v>7647</v>
      </c>
      <c r="B2044" t="s">
        <v>10681</v>
      </c>
      <c r="C2044" t="s">
        <v>6896</v>
      </c>
      <c r="D2044" t="s">
        <v>1706</v>
      </c>
      <c r="H2044" t="str">
        <f>INDEX('Vensim Variables'!$B:$B,MATCH(EPS!$B2044,'Vensim Variables'!$A:$A,0))</f>
        <v>g pollutant</v>
      </c>
      <c r="I2044" t="str">
        <f t="shared" si="62"/>
        <v>CO</v>
      </c>
      <c r="J2044">
        <f>INDEX(NoSettings!$C:$C,MATCH(EPS!$A2044,NoSettings!$A:$A,0))</f>
        <v>4385000000</v>
      </c>
      <c r="K2044">
        <f>INDEX(GWP!$C$2:$C$13,MATCH(EPS!I2044,GWP!$B$2:$B$13,0))</f>
        <v>0</v>
      </c>
      <c r="L2044" s="4">
        <f t="shared" si="63"/>
        <v>0</v>
      </c>
    </row>
    <row r="2045" spans="1:12" hidden="1">
      <c r="A2045" t="s">
        <v>7648</v>
      </c>
      <c r="B2045" t="s">
        <v>10681</v>
      </c>
      <c r="C2045" t="s">
        <v>6896</v>
      </c>
      <c r="D2045" t="s">
        <v>1707</v>
      </c>
      <c r="H2045" t="str">
        <f>INDEX('Vensim Variables'!$B:$B,MATCH(EPS!$B2045,'Vensim Variables'!$A:$A,0))</f>
        <v>g pollutant</v>
      </c>
      <c r="I2045" t="str">
        <f t="shared" si="62"/>
        <v>NOx</v>
      </c>
      <c r="J2045">
        <f>INDEX(NoSettings!$C:$C,MATCH(EPS!$A2045,NoSettings!$A:$A,0))</f>
        <v>2044000000</v>
      </c>
      <c r="K2045">
        <f>INDEX(GWP!$C$2:$C$13,MATCH(EPS!I2045,GWP!$B$2:$B$13,0))</f>
        <v>0</v>
      </c>
      <c r="L2045" s="4">
        <f t="shared" si="63"/>
        <v>0</v>
      </c>
    </row>
    <row r="2046" spans="1:12" hidden="1">
      <c r="A2046" t="s">
        <v>7649</v>
      </c>
      <c r="B2046" t="s">
        <v>10681</v>
      </c>
      <c r="C2046" t="s">
        <v>6896</v>
      </c>
      <c r="D2046" t="s">
        <v>1708</v>
      </c>
      <c r="H2046" t="str">
        <f>INDEX('Vensim Variables'!$B:$B,MATCH(EPS!$B2046,'Vensim Variables'!$A:$A,0))</f>
        <v>g pollutant</v>
      </c>
      <c r="I2046" t="str">
        <f t="shared" si="62"/>
        <v>PM10</v>
      </c>
      <c r="J2046">
        <f>INDEX(NoSettings!$C:$C,MATCH(EPS!$A2046,NoSettings!$A:$A,0))</f>
        <v>36400000000</v>
      </c>
      <c r="K2046">
        <f>INDEX(GWP!$C$2:$C$13,MATCH(EPS!I2046,GWP!$B$2:$B$13,0))</f>
        <v>0</v>
      </c>
      <c r="L2046" s="4">
        <f t="shared" si="63"/>
        <v>0</v>
      </c>
    </row>
    <row r="2047" spans="1:12" hidden="1">
      <c r="A2047" t="s">
        <v>7650</v>
      </c>
      <c r="B2047" t="s">
        <v>10681</v>
      </c>
      <c r="C2047" t="s">
        <v>6896</v>
      </c>
      <c r="D2047" t="s">
        <v>1709</v>
      </c>
      <c r="H2047" t="str">
        <f>INDEX('Vensim Variables'!$B:$B,MATCH(EPS!$B2047,'Vensim Variables'!$A:$A,0))</f>
        <v>g pollutant</v>
      </c>
      <c r="I2047" t="str">
        <f t="shared" si="62"/>
        <v>PM25</v>
      </c>
      <c r="J2047">
        <f>INDEX(NoSettings!$C:$C,MATCH(EPS!$A2047,NoSettings!$A:$A,0))</f>
        <v>13280000000</v>
      </c>
      <c r="K2047">
        <f>INDEX(GWP!$C$2:$C$13,MATCH(EPS!I2047,GWP!$B$2:$B$13,0))</f>
        <v>0</v>
      </c>
      <c r="L2047" s="4">
        <f t="shared" si="63"/>
        <v>0</v>
      </c>
    </row>
    <row r="2048" spans="1:12" hidden="1">
      <c r="A2048" t="s">
        <v>7651</v>
      </c>
      <c r="B2048" t="s">
        <v>10681</v>
      </c>
      <c r="C2048" t="s">
        <v>6896</v>
      </c>
      <c r="D2048" t="s">
        <v>1710</v>
      </c>
      <c r="H2048" t="str">
        <f>INDEX('Vensim Variables'!$B:$B,MATCH(EPS!$B2048,'Vensim Variables'!$A:$A,0))</f>
        <v>g pollutant</v>
      </c>
      <c r="I2048" t="str">
        <f t="shared" si="62"/>
        <v>SOx</v>
      </c>
      <c r="J2048">
        <f>INDEX(NoSettings!$C:$C,MATCH(EPS!$A2048,NoSettings!$A:$A,0))</f>
        <v>651000000</v>
      </c>
      <c r="K2048">
        <f>INDEX(GWP!$C$2:$C$13,MATCH(EPS!I2048,GWP!$B$2:$B$13,0))</f>
        <v>0</v>
      </c>
      <c r="L2048" s="4">
        <f t="shared" si="63"/>
        <v>0</v>
      </c>
    </row>
    <row r="2049" spans="1:12" hidden="1">
      <c r="A2049" t="s">
        <v>7652</v>
      </c>
      <c r="B2049" t="s">
        <v>10681</v>
      </c>
      <c r="C2049" t="s">
        <v>6896</v>
      </c>
      <c r="D2049" t="s">
        <v>1711</v>
      </c>
      <c r="H2049" t="str">
        <f>INDEX('Vensim Variables'!$B:$B,MATCH(EPS!$B2049,'Vensim Variables'!$A:$A,0))</f>
        <v>g pollutant</v>
      </c>
      <c r="I2049" t="str">
        <f t="shared" si="62"/>
        <v>BC</v>
      </c>
      <c r="J2049">
        <f>INDEX(NoSettings!$C:$C,MATCH(EPS!$A2049,NoSettings!$A:$A,0))</f>
        <v>138000000</v>
      </c>
      <c r="K2049">
        <f>INDEX(GWP!$C$2:$C$13,MATCH(EPS!I2049,GWP!$B$2:$B$13,0))</f>
        <v>0</v>
      </c>
      <c r="L2049" s="4">
        <f t="shared" si="63"/>
        <v>0</v>
      </c>
    </row>
    <row r="2050" spans="1:12" hidden="1">
      <c r="A2050" t="s">
        <v>7653</v>
      </c>
      <c r="B2050" t="s">
        <v>10681</v>
      </c>
      <c r="C2050" t="s">
        <v>6896</v>
      </c>
      <c r="D2050" t="s">
        <v>1712</v>
      </c>
      <c r="H2050" t="str">
        <f>INDEX('Vensim Variables'!$B:$B,MATCH(EPS!$B2050,'Vensim Variables'!$A:$A,0))</f>
        <v>g pollutant</v>
      </c>
      <c r="I2050" t="str">
        <f t="shared" si="62"/>
        <v>OC</v>
      </c>
      <c r="J2050">
        <f>INDEX(NoSettings!$C:$C,MATCH(EPS!$A2050,NoSettings!$A:$A,0))</f>
        <v>1088000000</v>
      </c>
      <c r="K2050">
        <f>INDEX(GWP!$C$2:$C$13,MATCH(EPS!I2050,GWP!$B$2:$B$13,0))</f>
        <v>0</v>
      </c>
      <c r="L2050" s="4">
        <f t="shared" si="63"/>
        <v>0</v>
      </c>
    </row>
    <row r="2051" spans="1:12" hidden="1">
      <c r="A2051" t="s">
        <v>7654</v>
      </c>
      <c r="B2051" t="s">
        <v>10681</v>
      </c>
      <c r="C2051" t="s">
        <v>6896</v>
      </c>
      <c r="D2051" t="s">
        <v>1713</v>
      </c>
      <c r="H2051" t="str">
        <f>INDEX('Vensim Variables'!$B:$B,MATCH(EPS!$B2051,'Vensim Variables'!$A:$A,0))</f>
        <v>g pollutant</v>
      </c>
      <c r="I2051" t="str">
        <f t="shared" ref="I2051:I2114" si="64">IF(OR(C2051="CO2",C2051="CH4",C2051="N2O",C2051="F gases",C2051="VOC",C2051="CO",C2051="NOx",C2051="PM10",C2051="PM25",C2051="SOx",C2051="BC",C2051="OC"),C2051,IF(OR(D2051="CO2",D2051="CH4",D2051="N2O",D2051="F gases",D2051="VOC",D2051="CO",D2051="NOx",D2051="PM10",D2051="PM25",D2051="SOx",D2051="BC",D2051="OC"),D2051,IF(OR(E2051="CO2",E2051="CH4",E2051="N2O",E2051="F gases",E2051="VOC",E2051="CO",E2051="NOx",E2051="PM10",E2051="PM25",E2051="SOx",E2051="BC",E2051="OC"),E2051,"NA")))</f>
        <v>CH4</v>
      </c>
      <c r="J2051">
        <f>INDEX(NoSettings!$C:$C,MATCH(EPS!$A2051,NoSettings!$A:$A,0))</f>
        <v>2432000000000</v>
      </c>
      <c r="K2051">
        <f>INDEX(GWP!$C$2:$C$13,MATCH(EPS!I2051,GWP!$B$2:$B$13,0))</f>
        <v>28</v>
      </c>
      <c r="L2051" s="4">
        <f t="shared" ref="L2051:L2114" si="65">IF(H2051="g pollutant",K2051*J2051/10^12,IF(H2051="MMTCO2e",J2051,IF(H2051="MWh",J2051,0)))</f>
        <v>68.096000000000004</v>
      </c>
    </row>
    <row r="2052" spans="1:12" hidden="1">
      <c r="A2052" t="s">
        <v>7655</v>
      </c>
      <c r="B2052" t="s">
        <v>10681</v>
      </c>
      <c r="C2052" t="s">
        <v>6896</v>
      </c>
      <c r="D2052" t="s">
        <v>1714</v>
      </c>
      <c r="H2052" t="str">
        <f>INDEX('Vensim Variables'!$B:$B,MATCH(EPS!$B2052,'Vensim Variables'!$A:$A,0))</f>
        <v>g pollutant</v>
      </c>
      <c r="I2052" t="str">
        <f t="shared" si="64"/>
        <v>N2O</v>
      </c>
      <c r="J2052">
        <f>INDEX(NoSettings!$C:$C,MATCH(EPS!$A2052,NoSettings!$A:$A,0))</f>
        <v>0</v>
      </c>
      <c r="K2052">
        <f>INDEX(GWP!$C$2:$C$13,MATCH(EPS!I2052,GWP!$B$2:$B$13,0))</f>
        <v>265</v>
      </c>
      <c r="L2052" s="4">
        <f t="shared" si="65"/>
        <v>0</v>
      </c>
    </row>
    <row r="2053" spans="1:12" hidden="1">
      <c r="A2053" t="s">
        <v>7656</v>
      </c>
      <c r="B2053" t="s">
        <v>10681</v>
      </c>
      <c r="C2053" t="s">
        <v>6896</v>
      </c>
      <c r="D2053" t="s">
        <v>1715</v>
      </c>
      <c r="H2053" t="str">
        <f>INDEX('Vensim Variables'!$B:$B,MATCH(EPS!$B2053,'Vensim Variables'!$A:$A,0))</f>
        <v>g pollutant</v>
      </c>
      <c r="I2053" t="str">
        <f t="shared" si="64"/>
        <v>F gases</v>
      </c>
      <c r="J2053">
        <f>INDEX(NoSettings!$C:$C,MATCH(EPS!$A2053,NoSettings!$A:$A,0))</f>
        <v>0</v>
      </c>
      <c r="K2053">
        <f>INDEX(GWP!$C$2:$C$13,MATCH(EPS!I2053,GWP!$B$2:$B$13,0))</f>
        <v>1</v>
      </c>
      <c r="L2053" s="4">
        <f t="shared" si="65"/>
        <v>0</v>
      </c>
    </row>
    <row r="2054" spans="1:12" hidden="1">
      <c r="A2054" t="s">
        <v>7657</v>
      </c>
      <c r="B2054" t="s">
        <v>10681</v>
      </c>
      <c r="C2054" t="s">
        <v>6897</v>
      </c>
      <c r="D2054" t="s">
        <v>1702</v>
      </c>
      <c r="H2054" t="str">
        <f>INDEX('Vensim Variables'!$B:$B,MATCH(EPS!$B2054,'Vensim Variables'!$A:$A,0))</f>
        <v>g pollutant</v>
      </c>
      <c r="I2054" t="str">
        <f t="shared" si="64"/>
        <v>CO2</v>
      </c>
      <c r="J2054">
        <f>INDEX(NoSettings!$C:$C,MATCH(EPS!$A2054,NoSettings!$A:$A,0))</f>
        <v>0</v>
      </c>
      <c r="K2054">
        <f>INDEX(GWP!$C$2:$C$13,MATCH(EPS!I2054,GWP!$B$2:$B$13,0))</f>
        <v>1</v>
      </c>
      <c r="L2054" s="4">
        <f t="shared" si="65"/>
        <v>0</v>
      </c>
    </row>
    <row r="2055" spans="1:12" hidden="1">
      <c r="A2055" t="s">
        <v>7658</v>
      </c>
      <c r="B2055" t="s">
        <v>10681</v>
      </c>
      <c r="C2055" t="s">
        <v>6897</v>
      </c>
      <c r="D2055" t="s">
        <v>1705</v>
      </c>
      <c r="H2055" t="str">
        <f>INDEX('Vensim Variables'!$B:$B,MATCH(EPS!$B2055,'Vensim Variables'!$A:$A,0))</f>
        <v>g pollutant</v>
      </c>
      <c r="I2055" t="str">
        <f t="shared" si="64"/>
        <v>VOC</v>
      </c>
      <c r="J2055">
        <f>INDEX(NoSettings!$C:$C,MATCH(EPS!$A2055,NoSettings!$A:$A,0))</f>
        <v>190700000000</v>
      </c>
      <c r="K2055">
        <f>INDEX(GWP!$C$2:$C$13,MATCH(EPS!I2055,GWP!$B$2:$B$13,0))</f>
        <v>0</v>
      </c>
      <c r="L2055" s="4">
        <f t="shared" si="65"/>
        <v>0</v>
      </c>
    </row>
    <row r="2056" spans="1:12" hidden="1">
      <c r="A2056" t="s">
        <v>7659</v>
      </c>
      <c r="B2056" t="s">
        <v>10681</v>
      </c>
      <c r="C2056" t="s">
        <v>6897</v>
      </c>
      <c r="D2056" t="s">
        <v>1706</v>
      </c>
      <c r="H2056" t="str">
        <f>INDEX('Vensim Variables'!$B:$B,MATCH(EPS!$B2056,'Vensim Variables'!$A:$A,0))</f>
        <v>g pollutant</v>
      </c>
      <c r="I2056" t="str">
        <f t="shared" si="64"/>
        <v>CO</v>
      </c>
      <c r="J2056">
        <f>INDEX(NoSettings!$C:$C,MATCH(EPS!$A2056,NoSettings!$A:$A,0))</f>
        <v>1479000000000</v>
      </c>
      <c r="K2056">
        <f>INDEX(GWP!$C$2:$C$13,MATCH(EPS!I2056,GWP!$B$2:$B$13,0))</f>
        <v>0</v>
      </c>
      <c r="L2056" s="4">
        <f t="shared" si="65"/>
        <v>0</v>
      </c>
    </row>
    <row r="2057" spans="1:12" hidden="1">
      <c r="A2057" t="s">
        <v>7660</v>
      </c>
      <c r="B2057" t="s">
        <v>10681</v>
      </c>
      <c r="C2057" t="s">
        <v>6897</v>
      </c>
      <c r="D2057" t="s">
        <v>1707</v>
      </c>
      <c r="H2057" t="str">
        <f>INDEX('Vensim Variables'!$B:$B,MATCH(EPS!$B2057,'Vensim Variables'!$A:$A,0))</f>
        <v>g pollutant</v>
      </c>
      <c r="I2057" t="str">
        <f t="shared" si="64"/>
        <v>NOx</v>
      </c>
      <c r="J2057">
        <f>INDEX(NoSettings!$C:$C,MATCH(EPS!$A2057,NoSettings!$A:$A,0))</f>
        <v>83640000000</v>
      </c>
      <c r="K2057">
        <f>INDEX(GWP!$C$2:$C$13,MATCH(EPS!I2057,GWP!$B$2:$B$13,0))</f>
        <v>0</v>
      </c>
      <c r="L2057" s="4">
        <f t="shared" si="65"/>
        <v>0</v>
      </c>
    </row>
    <row r="2058" spans="1:12" hidden="1">
      <c r="A2058" t="s">
        <v>7661</v>
      </c>
      <c r="B2058" t="s">
        <v>10681</v>
      </c>
      <c r="C2058" t="s">
        <v>6897</v>
      </c>
      <c r="D2058" t="s">
        <v>1708</v>
      </c>
      <c r="H2058" t="str">
        <f>INDEX('Vensim Variables'!$B:$B,MATCH(EPS!$B2058,'Vensim Variables'!$A:$A,0))</f>
        <v>g pollutant</v>
      </c>
      <c r="I2058" t="str">
        <f t="shared" si="64"/>
        <v>PM10</v>
      </c>
      <c r="J2058">
        <f>INDEX(NoSettings!$C:$C,MATCH(EPS!$A2058,NoSettings!$A:$A,0))</f>
        <v>253000000000</v>
      </c>
      <c r="K2058">
        <f>INDEX(GWP!$C$2:$C$13,MATCH(EPS!I2058,GWP!$B$2:$B$13,0))</f>
        <v>0</v>
      </c>
      <c r="L2058" s="4">
        <f t="shared" si="65"/>
        <v>0</v>
      </c>
    </row>
    <row r="2059" spans="1:12" hidden="1">
      <c r="A2059" t="s">
        <v>7662</v>
      </c>
      <c r="B2059" t="s">
        <v>10681</v>
      </c>
      <c r="C2059" t="s">
        <v>6897</v>
      </c>
      <c r="D2059" t="s">
        <v>1709</v>
      </c>
      <c r="H2059" t="str">
        <f>INDEX('Vensim Variables'!$B:$B,MATCH(EPS!$B2059,'Vensim Variables'!$A:$A,0))</f>
        <v>g pollutant</v>
      </c>
      <c r="I2059" t="str">
        <f t="shared" si="64"/>
        <v>PM25</v>
      </c>
      <c r="J2059">
        <f>INDEX(NoSettings!$C:$C,MATCH(EPS!$A2059,NoSettings!$A:$A,0))</f>
        <v>227400000000</v>
      </c>
      <c r="K2059">
        <f>INDEX(GWP!$C$2:$C$13,MATCH(EPS!I2059,GWP!$B$2:$B$13,0))</f>
        <v>0</v>
      </c>
      <c r="L2059" s="4">
        <f t="shared" si="65"/>
        <v>0</v>
      </c>
    </row>
    <row r="2060" spans="1:12" hidden="1">
      <c r="A2060" t="s">
        <v>7663</v>
      </c>
      <c r="B2060" t="s">
        <v>10681</v>
      </c>
      <c r="C2060" t="s">
        <v>6897</v>
      </c>
      <c r="D2060" t="s">
        <v>1710</v>
      </c>
      <c r="H2060" t="str">
        <f>INDEX('Vensim Variables'!$B:$B,MATCH(EPS!$B2060,'Vensim Variables'!$A:$A,0))</f>
        <v>g pollutant</v>
      </c>
      <c r="I2060" t="str">
        <f t="shared" si="64"/>
        <v>SOx</v>
      </c>
      <c r="J2060">
        <f>INDEX(NoSettings!$C:$C,MATCH(EPS!$A2060,NoSettings!$A:$A,0))</f>
        <v>35930000000</v>
      </c>
      <c r="K2060">
        <f>INDEX(GWP!$C$2:$C$13,MATCH(EPS!I2060,GWP!$B$2:$B$13,0))</f>
        <v>0</v>
      </c>
      <c r="L2060" s="4">
        <f t="shared" si="65"/>
        <v>0</v>
      </c>
    </row>
    <row r="2061" spans="1:12" hidden="1">
      <c r="A2061" t="s">
        <v>7664</v>
      </c>
      <c r="B2061" t="s">
        <v>10681</v>
      </c>
      <c r="C2061" t="s">
        <v>6897</v>
      </c>
      <c r="D2061" t="s">
        <v>1711</v>
      </c>
      <c r="H2061" t="str">
        <f>INDEX('Vensim Variables'!$B:$B,MATCH(EPS!$B2061,'Vensim Variables'!$A:$A,0))</f>
        <v>g pollutant</v>
      </c>
      <c r="I2061" t="str">
        <f t="shared" si="64"/>
        <v>BC</v>
      </c>
      <c r="J2061">
        <f>INDEX(NoSettings!$C:$C,MATCH(EPS!$A2061,NoSettings!$A:$A,0))</f>
        <v>23700000000</v>
      </c>
      <c r="K2061">
        <f>INDEX(GWP!$C$2:$C$13,MATCH(EPS!I2061,GWP!$B$2:$B$13,0))</f>
        <v>0</v>
      </c>
      <c r="L2061" s="4">
        <f t="shared" si="65"/>
        <v>0</v>
      </c>
    </row>
    <row r="2062" spans="1:12" hidden="1">
      <c r="A2062" t="s">
        <v>7665</v>
      </c>
      <c r="B2062" t="s">
        <v>10681</v>
      </c>
      <c r="C2062" t="s">
        <v>6897</v>
      </c>
      <c r="D2062" t="s">
        <v>1712</v>
      </c>
      <c r="H2062" t="str">
        <f>INDEX('Vensim Variables'!$B:$B,MATCH(EPS!$B2062,'Vensim Variables'!$A:$A,0))</f>
        <v>g pollutant</v>
      </c>
      <c r="I2062" t="str">
        <f t="shared" si="64"/>
        <v>OC</v>
      </c>
      <c r="J2062">
        <f>INDEX(NoSettings!$C:$C,MATCH(EPS!$A2062,NoSettings!$A:$A,0))</f>
        <v>84690000000</v>
      </c>
      <c r="K2062">
        <f>INDEX(GWP!$C$2:$C$13,MATCH(EPS!I2062,GWP!$B$2:$B$13,0))</f>
        <v>0</v>
      </c>
      <c r="L2062" s="4">
        <f t="shared" si="65"/>
        <v>0</v>
      </c>
    </row>
    <row r="2063" spans="1:12" hidden="1">
      <c r="A2063" t="s">
        <v>7666</v>
      </c>
      <c r="B2063" t="s">
        <v>10681</v>
      </c>
      <c r="C2063" t="s">
        <v>6897</v>
      </c>
      <c r="D2063" t="s">
        <v>1713</v>
      </c>
      <c r="H2063" t="str">
        <f>INDEX('Vensim Variables'!$B:$B,MATCH(EPS!$B2063,'Vensim Variables'!$A:$A,0))</f>
        <v>g pollutant</v>
      </c>
      <c r="I2063" t="str">
        <f t="shared" si="64"/>
        <v>CH4</v>
      </c>
      <c r="J2063">
        <f>INDEX(NoSettings!$C:$C,MATCH(EPS!$A2063,NoSettings!$A:$A,0))</f>
        <v>5189000000000</v>
      </c>
      <c r="K2063">
        <f>INDEX(GWP!$C$2:$C$13,MATCH(EPS!I2063,GWP!$B$2:$B$13,0))</f>
        <v>28</v>
      </c>
      <c r="L2063" s="4">
        <f t="shared" si="65"/>
        <v>145.292</v>
      </c>
    </row>
    <row r="2064" spans="1:12" hidden="1">
      <c r="A2064" t="s">
        <v>7667</v>
      </c>
      <c r="B2064" t="s">
        <v>10681</v>
      </c>
      <c r="C2064" t="s">
        <v>6897</v>
      </c>
      <c r="D2064" t="s">
        <v>1714</v>
      </c>
      <c r="H2064" t="str">
        <f>INDEX('Vensim Variables'!$B:$B,MATCH(EPS!$B2064,'Vensim Variables'!$A:$A,0))</f>
        <v>g pollutant</v>
      </c>
      <c r="I2064" t="str">
        <f t="shared" si="64"/>
        <v>N2O</v>
      </c>
      <c r="J2064">
        <f>INDEX(NoSettings!$C:$C,MATCH(EPS!$A2064,NoSettings!$A:$A,0))</f>
        <v>90190000000</v>
      </c>
      <c r="K2064">
        <f>INDEX(GWP!$C$2:$C$13,MATCH(EPS!I2064,GWP!$B$2:$B$13,0))</f>
        <v>265</v>
      </c>
      <c r="L2064" s="4">
        <f t="shared" si="65"/>
        <v>23.90035</v>
      </c>
    </row>
    <row r="2065" spans="1:12" hidden="1">
      <c r="A2065" t="s">
        <v>7668</v>
      </c>
      <c r="B2065" t="s">
        <v>10681</v>
      </c>
      <c r="C2065" t="s">
        <v>6897</v>
      </c>
      <c r="D2065" t="s">
        <v>1715</v>
      </c>
      <c r="H2065" t="str">
        <f>INDEX('Vensim Variables'!$B:$B,MATCH(EPS!$B2065,'Vensim Variables'!$A:$A,0))</f>
        <v>g pollutant</v>
      </c>
      <c r="I2065" t="str">
        <f t="shared" si="64"/>
        <v>F gases</v>
      </c>
      <c r="J2065">
        <f>INDEX(NoSettings!$C:$C,MATCH(EPS!$A2065,NoSettings!$A:$A,0))</f>
        <v>0</v>
      </c>
      <c r="K2065">
        <f>INDEX(GWP!$C$2:$C$13,MATCH(EPS!I2065,GWP!$B$2:$B$13,0))</f>
        <v>1</v>
      </c>
      <c r="L2065" s="4">
        <f t="shared" si="65"/>
        <v>0</v>
      </c>
    </row>
    <row r="2066" spans="1:12" hidden="1">
      <c r="A2066" t="s">
        <v>7669</v>
      </c>
      <c r="B2066" t="s">
        <v>10681</v>
      </c>
      <c r="C2066" t="s">
        <v>6898</v>
      </c>
      <c r="D2066" t="s">
        <v>1702</v>
      </c>
      <c r="H2066" t="str">
        <f>INDEX('Vensim Variables'!$B:$B,MATCH(EPS!$B2066,'Vensim Variables'!$A:$A,0))</f>
        <v>g pollutant</v>
      </c>
      <c r="I2066" t="str">
        <f t="shared" si="64"/>
        <v>CO2</v>
      </c>
      <c r="J2066">
        <f>INDEX(NoSettings!$C:$C,MATCH(EPS!$A2066,NoSettings!$A:$A,0))</f>
        <v>0</v>
      </c>
      <c r="K2066">
        <f>INDEX(GWP!$C$2:$C$13,MATCH(EPS!I2066,GWP!$B$2:$B$13,0))</f>
        <v>1</v>
      </c>
      <c r="L2066" s="4">
        <f t="shared" si="65"/>
        <v>0</v>
      </c>
    </row>
    <row r="2067" spans="1:12" hidden="1">
      <c r="A2067" t="s">
        <v>7670</v>
      </c>
      <c r="B2067" t="s">
        <v>10681</v>
      </c>
      <c r="C2067" t="s">
        <v>6898</v>
      </c>
      <c r="D2067" t="s">
        <v>1705</v>
      </c>
      <c r="H2067" t="str">
        <f>INDEX('Vensim Variables'!$B:$B,MATCH(EPS!$B2067,'Vensim Variables'!$A:$A,0))</f>
        <v>g pollutant</v>
      </c>
      <c r="I2067" t="str">
        <f t="shared" si="64"/>
        <v>VOC</v>
      </c>
      <c r="J2067">
        <f>INDEX(NoSettings!$C:$C,MATCH(EPS!$A2067,NoSettings!$A:$A,0))</f>
        <v>0</v>
      </c>
      <c r="K2067">
        <f>INDEX(GWP!$C$2:$C$13,MATCH(EPS!I2067,GWP!$B$2:$B$13,0))</f>
        <v>0</v>
      </c>
      <c r="L2067" s="4">
        <f t="shared" si="65"/>
        <v>0</v>
      </c>
    </row>
    <row r="2068" spans="1:12" hidden="1">
      <c r="A2068" t="s">
        <v>7671</v>
      </c>
      <c r="B2068" t="s">
        <v>10681</v>
      </c>
      <c r="C2068" t="s">
        <v>6898</v>
      </c>
      <c r="D2068" t="s">
        <v>1706</v>
      </c>
      <c r="H2068" t="str">
        <f>INDEX('Vensim Variables'!$B:$B,MATCH(EPS!$B2068,'Vensim Variables'!$A:$A,0))</f>
        <v>g pollutant</v>
      </c>
      <c r="I2068" t="str">
        <f t="shared" si="64"/>
        <v>CO</v>
      </c>
      <c r="J2068">
        <f>INDEX(NoSettings!$C:$C,MATCH(EPS!$A2068,NoSettings!$A:$A,0))</f>
        <v>0</v>
      </c>
      <c r="K2068">
        <f>INDEX(GWP!$C$2:$C$13,MATCH(EPS!I2068,GWP!$B$2:$B$13,0))</f>
        <v>0</v>
      </c>
      <c r="L2068" s="4">
        <f t="shared" si="65"/>
        <v>0</v>
      </c>
    </row>
    <row r="2069" spans="1:12" hidden="1">
      <c r="A2069" t="s">
        <v>7672</v>
      </c>
      <c r="B2069" t="s">
        <v>10681</v>
      </c>
      <c r="C2069" t="s">
        <v>6898</v>
      </c>
      <c r="D2069" t="s">
        <v>1707</v>
      </c>
      <c r="H2069" t="str">
        <f>INDEX('Vensim Variables'!$B:$B,MATCH(EPS!$B2069,'Vensim Variables'!$A:$A,0))</f>
        <v>g pollutant</v>
      </c>
      <c r="I2069" t="str">
        <f t="shared" si="64"/>
        <v>NOx</v>
      </c>
      <c r="J2069">
        <f>INDEX(NoSettings!$C:$C,MATCH(EPS!$A2069,NoSettings!$A:$A,0))</f>
        <v>0</v>
      </c>
      <c r="K2069">
        <f>INDEX(GWP!$C$2:$C$13,MATCH(EPS!I2069,GWP!$B$2:$B$13,0))</f>
        <v>0</v>
      </c>
      <c r="L2069" s="4">
        <f t="shared" si="65"/>
        <v>0</v>
      </c>
    </row>
    <row r="2070" spans="1:12" hidden="1">
      <c r="A2070" t="s">
        <v>7673</v>
      </c>
      <c r="B2070" t="s">
        <v>10681</v>
      </c>
      <c r="C2070" t="s">
        <v>6898</v>
      </c>
      <c r="D2070" t="s">
        <v>1708</v>
      </c>
      <c r="H2070" t="str">
        <f>INDEX('Vensim Variables'!$B:$B,MATCH(EPS!$B2070,'Vensim Variables'!$A:$A,0))</f>
        <v>g pollutant</v>
      </c>
      <c r="I2070" t="str">
        <f t="shared" si="64"/>
        <v>PM10</v>
      </c>
      <c r="J2070">
        <f>INDEX(NoSettings!$C:$C,MATCH(EPS!$A2070,NoSettings!$A:$A,0))</f>
        <v>0</v>
      </c>
      <c r="K2070">
        <f>INDEX(GWP!$C$2:$C$13,MATCH(EPS!I2070,GWP!$B$2:$B$13,0))</f>
        <v>0</v>
      </c>
      <c r="L2070" s="4">
        <f t="shared" si="65"/>
        <v>0</v>
      </c>
    </row>
    <row r="2071" spans="1:12" hidden="1">
      <c r="A2071" t="s">
        <v>7674</v>
      </c>
      <c r="B2071" t="s">
        <v>10681</v>
      </c>
      <c r="C2071" t="s">
        <v>6898</v>
      </c>
      <c r="D2071" t="s">
        <v>1709</v>
      </c>
      <c r="H2071" t="str">
        <f>INDEX('Vensim Variables'!$B:$B,MATCH(EPS!$B2071,'Vensim Variables'!$A:$A,0))</f>
        <v>g pollutant</v>
      </c>
      <c r="I2071" t="str">
        <f t="shared" si="64"/>
        <v>PM25</v>
      </c>
      <c r="J2071">
        <f>INDEX(NoSettings!$C:$C,MATCH(EPS!$A2071,NoSettings!$A:$A,0))</f>
        <v>0</v>
      </c>
      <c r="K2071">
        <f>INDEX(GWP!$C$2:$C$13,MATCH(EPS!I2071,GWP!$B$2:$B$13,0))</f>
        <v>0</v>
      </c>
      <c r="L2071" s="4">
        <f t="shared" si="65"/>
        <v>0</v>
      </c>
    </row>
    <row r="2072" spans="1:12" hidden="1">
      <c r="A2072" t="s">
        <v>7675</v>
      </c>
      <c r="B2072" t="s">
        <v>10681</v>
      </c>
      <c r="C2072" t="s">
        <v>6898</v>
      </c>
      <c r="D2072" t="s">
        <v>1710</v>
      </c>
      <c r="H2072" t="str">
        <f>INDEX('Vensim Variables'!$B:$B,MATCH(EPS!$B2072,'Vensim Variables'!$A:$A,0))</f>
        <v>g pollutant</v>
      </c>
      <c r="I2072" t="str">
        <f t="shared" si="64"/>
        <v>SOx</v>
      </c>
      <c r="J2072">
        <f>INDEX(NoSettings!$C:$C,MATCH(EPS!$A2072,NoSettings!$A:$A,0))</f>
        <v>0</v>
      </c>
      <c r="K2072">
        <f>INDEX(GWP!$C$2:$C$13,MATCH(EPS!I2072,GWP!$B$2:$B$13,0))</f>
        <v>0</v>
      </c>
      <c r="L2072" s="4">
        <f t="shared" si="65"/>
        <v>0</v>
      </c>
    </row>
    <row r="2073" spans="1:12" hidden="1">
      <c r="A2073" t="s">
        <v>7676</v>
      </c>
      <c r="B2073" t="s">
        <v>10681</v>
      </c>
      <c r="C2073" t="s">
        <v>6898</v>
      </c>
      <c r="D2073" t="s">
        <v>1711</v>
      </c>
      <c r="H2073" t="str">
        <f>INDEX('Vensim Variables'!$B:$B,MATCH(EPS!$B2073,'Vensim Variables'!$A:$A,0))</f>
        <v>g pollutant</v>
      </c>
      <c r="I2073" t="str">
        <f t="shared" si="64"/>
        <v>BC</v>
      </c>
      <c r="J2073">
        <f>INDEX(NoSettings!$C:$C,MATCH(EPS!$A2073,NoSettings!$A:$A,0))</f>
        <v>0</v>
      </c>
      <c r="K2073">
        <f>INDEX(GWP!$C$2:$C$13,MATCH(EPS!I2073,GWP!$B$2:$B$13,0))</f>
        <v>0</v>
      </c>
      <c r="L2073" s="4">
        <f t="shared" si="65"/>
        <v>0</v>
      </c>
    </row>
    <row r="2074" spans="1:12" hidden="1">
      <c r="A2074" t="s">
        <v>7677</v>
      </c>
      <c r="B2074" t="s">
        <v>10681</v>
      </c>
      <c r="C2074" t="s">
        <v>6898</v>
      </c>
      <c r="D2074" t="s">
        <v>1712</v>
      </c>
      <c r="H2074" t="str">
        <f>INDEX('Vensim Variables'!$B:$B,MATCH(EPS!$B2074,'Vensim Variables'!$A:$A,0))</f>
        <v>g pollutant</v>
      </c>
      <c r="I2074" t="str">
        <f t="shared" si="64"/>
        <v>OC</v>
      </c>
      <c r="J2074">
        <f>INDEX(NoSettings!$C:$C,MATCH(EPS!$A2074,NoSettings!$A:$A,0))</f>
        <v>0</v>
      </c>
      <c r="K2074">
        <f>INDEX(GWP!$C$2:$C$13,MATCH(EPS!I2074,GWP!$B$2:$B$13,0))</f>
        <v>0</v>
      </c>
      <c r="L2074" s="4">
        <f t="shared" si="65"/>
        <v>0</v>
      </c>
    </row>
    <row r="2075" spans="1:12" hidden="1">
      <c r="A2075" t="s">
        <v>7678</v>
      </c>
      <c r="B2075" t="s">
        <v>10681</v>
      </c>
      <c r="C2075" t="s">
        <v>6898</v>
      </c>
      <c r="D2075" t="s">
        <v>1713</v>
      </c>
      <c r="H2075" t="str">
        <f>INDEX('Vensim Variables'!$B:$B,MATCH(EPS!$B2075,'Vensim Variables'!$A:$A,0))</f>
        <v>g pollutant</v>
      </c>
      <c r="I2075" t="str">
        <f t="shared" si="64"/>
        <v>CH4</v>
      </c>
      <c r="J2075">
        <f>INDEX(NoSettings!$C:$C,MATCH(EPS!$A2075,NoSettings!$A:$A,0))</f>
        <v>0</v>
      </c>
      <c r="K2075">
        <f>INDEX(GWP!$C$2:$C$13,MATCH(EPS!I2075,GWP!$B$2:$B$13,0))</f>
        <v>28</v>
      </c>
      <c r="L2075" s="4">
        <f t="shared" si="65"/>
        <v>0</v>
      </c>
    </row>
    <row r="2076" spans="1:12" hidden="1">
      <c r="A2076" t="s">
        <v>7679</v>
      </c>
      <c r="B2076" t="s">
        <v>10681</v>
      </c>
      <c r="C2076" t="s">
        <v>6898</v>
      </c>
      <c r="D2076" t="s">
        <v>1714</v>
      </c>
      <c r="H2076" t="str">
        <f>INDEX('Vensim Variables'!$B:$B,MATCH(EPS!$B2076,'Vensim Variables'!$A:$A,0))</f>
        <v>g pollutant</v>
      </c>
      <c r="I2076" t="str">
        <f t="shared" si="64"/>
        <v>N2O</v>
      </c>
      <c r="J2076">
        <f>INDEX(NoSettings!$C:$C,MATCH(EPS!$A2076,NoSettings!$A:$A,0))</f>
        <v>0</v>
      </c>
      <c r="K2076">
        <f>INDEX(GWP!$C$2:$C$13,MATCH(EPS!I2076,GWP!$B$2:$B$13,0))</f>
        <v>265</v>
      </c>
      <c r="L2076" s="4">
        <f t="shared" si="65"/>
        <v>0</v>
      </c>
    </row>
    <row r="2077" spans="1:12" hidden="1">
      <c r="A2077" t="s">
        <v>7680</v>
      </c>
      <c r="B2077" t="s">
        <v>10681</v>
      </c>
      <c r="C2077" t="s">
        <v>6898</v>
      </c>
      <c r="D2077" t="s">
        <v>1715</v>
      </c>
      <c r="H2077" t="str">
        <f>INDEX('Vensim Variables'!$B:$B,MATCH(EPS!$B2077,'Vensim Variables'!$A:$A,0))</f>
        <v>g pollutant</v>
      </c>
      <c r="I2077" t="str">
        <f t="shared" si="64"/>
        <v>F gases</v>
      </c>
      <c r="J2077">
        <f>INDEX(NoSettings!$C:$C,MATCH(EPS!$A2077,NoSettings!$A:$A,0))</f>
        <v>0</v>
      </c>
      <c r="K2077">
        <f>INDEX(GWP!$C$2:$C$13,MATCH(EPS!I2077,GWP!$B$2:$B$13,0))</f>
        <v>1</v>
      </c>
      <c r="L2077" s="4">
        <f t="shared" si="65"/>
        <v>0</v>
      </c>
    </row>
    <row r="2078" spans="1:12">
      <c r="A2078" t="s">
        <v>7681</v>
      </c>
      <c r="B2078" t="s">
        <v>7380</v>
      </c>
      <c r="C2078" t="s">
        <v>1732</v>
      </c>
      <c r="D2078" t="s">
        <v>6874</v>
      </c>
      <c r="E2078" t="s">
        <v>1702</v>
      </c>
      <c r="H2078" t="str">
        <f>INDEX('Vensim Variables'!$B:$B,MATCH(EPS!$B2078,'Vensim Variables'!$A:$A,0))</f>
        <v>g pollutant</v>
      </c>
      <c r="I2078" t="str">
        <f t="shared" si="64"/>
        <v>CO2</v>
      </c>
      <c r="J2078">
        <f>INDEX(NoSettings!$C:$C,MATCH(EPS!$A2078,NoSettings!$A:$A,0))</f>
        <v>0</v>
      </c>
      <c r="K2078">
        <f>INDEX(GWP!$C$2:$C$13,MATCH(EPS!I2078,GWP!$B$2:$B$13,0))</f>
        <v>1</v>
      </c>
      <c r="L2078" s="4">
        <f t="shared" si="65"/>
        <v>0</v>
      </c>
    </row>
    <row r="2079" spans="1:12">
      <c r="A2079" t="s">
        <v>7682</v>
      </c>
      <c r="B2079" t="s">
        <v>7380</v>
      </c>
      <c r="C2079" t="s">
        <v>1732</v>
      </c>
      <c r="D2079" t="s">
        <v>6874</v>
      </c>
      <c r="E2079" t="s">
        <v>1705</v>
      </c>
      <c r="H2079" t="str">
        <f>INDEX('Vensim Variables'!$B:$B,MATCH(EPS!$B2079,'Vensim Variables'!$A:$A,0))</f>
        <v>g pollutant</v>
      </c>
      <c r="I2079" t="str">
        <f t="shared" si="64"/>
        <v>VOC</v>
      </c>
      <c r="J2079">
        <f>INDEX(NoSettings!$C:$C,MATCH(EPS!$A2079,NoSettings!$A:$A,0))</f>
        <v>0</v>
      </c>
      <c r="K2079">
        <f>INDEX(GWP!$C$2:$C$13,MATCH(EPS!I2079,GWP!$B$2:$B$13,0))</f>
        <v>0</v>
      </c>
      <c r="L2079" s="4">
        <f t="shared" si="65"/>
        <v>0</v>
      </c>
    </row>
    <row r="2080" spans="1:12">
      <c r="A2080" t="s">
        <v>7683</v>
      </c>
      <c r="B2080" t="s">
        <v>7380</v>
      </c>
      <c r="C2080" t="s">
        <v>1732</v>
      </c>
      <c r="D2080" t="s">
        <v>6874</v>
      </c>
      <c r="E2080" t="s">
        <v>1706</v>
      </c>
      <c r="H2080" t="str">
        <f>INDEX('Vensim Variables'!$B:$B,MATCH(EPS!$B2080,'Vensim Variables'!$A:$A,0))</f>
        <v>g pollutant</v>
      </c>
      <c r="I2080" t="str">
        <f t="shared" si="64"/>
        <v>CO</v>
      </c>
      <c r="J2080">
        <f>INDEX(NoSettings!$C:$C,MATCH(EPS!$A2080,NoSettings!$A:$A,0))</f>
        <v>0</v>
      </c>
      <c r="K2080">
        <f>INDEX(GWP!$C$2:$C$13,MATCH(EPS!I2080,GWP!$B$2:$B$13,0))</f>
        <v>0</v>
      </c>
      <c r="L2080" s="4">
        <f t="shared" si="65"/>
        <v>0</v>
      </c>
    </row>
    <row r="2081" spans="1:12">
      <c r="A2081" t="s">
        <v>7684</v>
      </c>
      <c r="B2081" t="s">
        <v>7380</v>
      </c>
      <c r="C2081" t="s">
        <v>1732</v>
      </c>
      <c r="D2081" t="s">
        <v>6874</v>
      </c>
      <c r="E2081" t="s">
        <v>1707</v>
      </c>
      <c r="H2081" t="str">
        <f>INDEX('Vensim Variables'!$B:$B,MATCH(EPS!$B2081,'Vensim Variables'!$A:$A,0))</f>
        <v>g pollutant</v>
      </c>
      <c r="I2081" t="str">
        <f t="shared" si="64"/>
        <v>NOx</v>
      </c>
      <c r="J2081">
        <f>INDEX(NoSettings!$C:$C,MATCH(EPS!$A2081,NoSettings!$A:$A,0))</f>
        <v>0</v>
      </c>
      <c r="K2081">
        <f>INDEX(GWP!$C$2:$C$13,MATCH(EPS!I2081,GWP!$B$2:$B$13,0))</f>
        <v>0</v>
      </c>
      <c r="L2081" s="4">
        <f t="shared" si="65"/>
        <v>0</v>
      </c>
    </row>
    <row r="2082" spans="1:12">
      <c r="A2082" t="s">
        <v>7685</v>
      </c>
      <c r="B2082" t="s">
        <v>7380</v>
      </c>
      <c r="C2082" t="s">
        <v>1732</v>
      </c>
      <c r="D2082" t="s">
        <v>6874</v>
      </c>
      <c r="E2082" t="s">
        <v>1708</v>
      </c>
      <c r="H2082" t="str">
        <f>INDEX('Vensim Variables'!$B:$B,MATCH(EPS!$B2082,'Vensim Variables'!$A:$A,0))</f>
        <v>g pollutant</v>
      </c>
      <c r="I2082" t="str">
        <f t="shared" si="64"/>
        <v>PM10</v>
      </c>
      <c r="J2082">
        <f>INDEX(NoSettings!$C:$C,MATCH(EPS!$A2082,NoSettings!$A:$A,0))</f>
        <v>0</v>
      </c>
      <c r="K2082">
        <f>INDEX(GWP!$C$2:$C$13,MATCH(EPS!I2082,GWP!$B$2:$B$13,0))</f>
        <v>0</v>
      </c>
      <c r="L2082" s="4">
        <f t="shared" si="65"/>
        <v>0</v>
      </c>
    </row>
    <row r="2083" spans="1:12">
      <c r="A2083" t="s">
        <v>7686</v>
      </c>
      <c r="B2083" t="s">
        <v>7380</v>
      </c>
      <c r="C2083" t="s">
        <v>1732</v>
      </c>
      <c r="D2083" t="s">
        <v>6874</v>
      </c>
      <c r="E2083" t="s">
        <v>1709</v>
      </c>
      <c r="H2083" t="str">
        <f>INDEX('Vensim Variables'!$B:$B,MATCH(EPS!$B2083,'Vensim Variables'!$A:$A,0))</f>
        <v>g pollutant</v>
      </c>
      <c r="I2083" t="str">
        <f t="shared" si="64"/>
        <v>PM25</v>
      </c>
      <c r="J2083">
        <f>INDEX(NoSettings!$C:$C,MATCH(EPS!$A2083,NoSettings!$A:$A,0))</f>
        <v>0</v>
      </c>
      <c r="K2083">
        <f>INDEX(GWP!$C$2:$C$13,MATCH(EPS!I2083,GWP!$B$2:$B$13,0))</f>
        <v>0</v>
      </c>
      <c r="L2083" s="4">
        <f t="shared" si="65"/>
        <v>0</v>
      </c>
    </row>
    <row r="2084" spans="1:12">
      <c r="A2084" t="s">
        <v>7687</v>
      </c>
      <c r="B2084" t="s">
        <v>7380</v>
      </c>
      <c r="C2084" t="s">
        <v>1732</v>
      </c>
      <c r="D2084" t="s">
        <v>6874</v>
      </c>
      <c r="E2084" t="s">
        <v>1710</v>
      </c>
      <c r="H2084" t="str">
        <f>INDEX('Vensim Variables'!$B:$B,MATCH(EPS!$B2084,'Vensim Variables'!$A:$A,0))</f>
        <v>g pollutant</v>
      </c>
      <c r="I2084" t="str">
        <f t="shared" si="64"/>
        <v>SOx</v>
      </c>
      <c r="J2084">
        <f>INDEX(NoSettings!$C:$C,MATCH(EPS!$A2084,NoSettings!$A:$A,0))</f>
        <v>0</v>
      </c>
      <c r="K2084">
        <f>INDEX(GWP!$C$2:$C$13,MATCH(EPS!I2084,GWP!$B$2:$B$13,0))</f>
        <v>0</v>
      </c>
      <c r="L2084" s="4">
        <f t="shared" si="65"/>
        <v>0</v>
      </c>
    </row>
    <row r="2085" spans="1:12">
      <c r="A2085" t="s">
        <v>7688</v>
      </c>
      <c r="B2085" t="s">
        <v>7380</v>
      </c>
      <c r="C2085" t="s">
        <v>1732</v>
      </c>
      <c r="D2085" t="s">
        <v>6874</v>
      </c>
      <c r="E2085" t="s">
        <v>1711</v>
      </c>
      <c r="H2085" t="str">
        <f>INDEX('Vensim Variables'!$B:$B,MATCH(EPS!$B2085,'Vensim Variables'!$A:$A,0))</f>
        <v>g pollutant</v>
      </c>
      <c r="I2085" t="str">
        <f t="shared" si="64"/>
        <v>BC</v>
      </c>
      <c r="J2085">
        <f>INDEX(NoSettings!$C:$C,MATCH(EPS!$A2085,NoSettings!$A:$A,0))</f>
        <v>0</v>
      </c>
      <c r="K2085">
        <f>INDEX(GWP!$C$2:$C$13,MATCH(EPS!I2085,GWP!$B$2:$B$13,0))</f>
        <v>0</v>
      </c>
      <c r="L2085" s="4">
        <f t="shared" si="65"/>
        <v>0</v>
      </c>
    </row>
    <row r="2086" spans="1:12">
      <c r="A2086" t="s">
        <v>7689</v>
      </c>
      <c r="B2086" t="s">
        <v>7380</v>
      </c>
      <c r="C2086" t="s">
        <v>1732</v>
      </c>
      <c r="D2086" t="s">
        <v>6874</v>
      </c>
      <c r="E2086" t="s">
        <v>1712</v>
      </c>
      <c r="H2086" t="str">
        <f>INDEX('Vensim Variables'!$B:$B,MATCH(EPS!$B2086,'Vensim Variables'!$A:$A,0))</f>
        <v>g pollutant</v>
      </c>
      <c r="I2086" t="str">
        <f t="shared" si="64"/>
        <v>OC</v>
      </c>
      <c r="J2086">
        <f>INDEX(NoSettings!$C:$C,MATCH(EPS!$A2086,NoSettings!$A:$A,0))</f>
        <v>0</v>
      </c>
      <c r="K2086">
        <f>INDEX(GWP!$C$2:$C$13,MATCH(EPS!I2086,GWP!$B$2:$B$13,0))</f>
        <v>0</v>
      </c>
      <c r="L2086" s="4">
        <f t="shared" si="65"/>
        <v>0</v>
      </c>
    </row>
    <row r="2087" spans="1:12">
      <c r="A2087" t="s">
        <v>7690</v>
      </c>
      <c r="B2087" t="s">
        <v>7380</v>
      </c>
      <c r="C2087" t="s">
        <v>1732</v>
      </c>
      <c r="D2087" t="s">
        <v>6874</v>
      </c>
      <c r="E2087" t="s">
        <v>1713</v>
      </c>
      <c r="H2087" t="str">
        <f>INDEX('Vensim Variables'!$B:$B,MATCH(EPS!$B2087,'Vensim Variables'!$A:$A,0))</f>
        <v>g pollutant</v>
      </c>
      <c r="I2087" t="str">
        <f t="shared" si="64"/>
        <v>CH4</v>
      </c>
      <c r="J2087">
        <f>INDEX(NoSettings!$C:$C,MATCH(EPS!$A2087,NoSettings!$A:$A,0))</f>
        <v>0</v>
      </c>
      <c r="K2087">
        <f>INDEX(GWP!$C$2:$C$13,MATCH(EPS!I2087,GWP!$B$2:$B$13,0))</f>
        <v>28</v>
      </c>
      <c r="L2087" s="4">
        <f t="shared" si="65"/>
        <v>0</v>
      </c>
    </row>
    <row r="2088" spans="1:12">
      <c r="A2088" t="s">
        <v>7691</v>
      </c>
      <c r="B2088" t="s">
        <v>7380</v>
      </c>
      <c r="C2088" t="s">
        <v>1732</v>
      </c>
      <c r="D2088" t="s">
        <v>6874</v>
      </c>
      <c r="E2088" t="s">
        <v>1714</v>
      </c>
      <c r="H2088" t="str">
        <f>INDEX('Vensim Variables'!$B:$B,MATCH(EPS!$B2088,'Vensim Variables'!$A:$A,0))</f>
        <v>g pollutant</v>
      </c>
      <c r="I2088" t="str">
        <f t="shared" si="64"/>
        <v>N2O</v>
      </c>
      <c r="J2088">
        <f>INDEX(NoSettings!$C:$C,MATCH(EPS!$A2088,NoSettings!$A:$A,0))</f>
        <v>0</v>
      </c>
      <c r="K2088">
        <f>INDEX(GWP!$C$2:$C$13,MATCH(EPS!I2088,GWP!$B$2:$B$13,0))</f>
        <v>265</v>
      </c>
      <c r="L2088" s="4">
        <f t="shared" si="65"/>
        <v>0</v>
      </c>
    </row>
    <row r="2089" spans="1:12">
      <c r="A2089" t="s">
        <v>7692</v>
      </c>
      <c r="B2089" t="s">
        <v>7380</v>
      </c>
      <c r="C2089" t="s">
        <v>1732</v>
      </c>
      <c r="D2089" t="s">
        <v>6874</v>
      </c>
      <c r="E2089" t="s">
        <v>1715</v>
      </c>
      <c r="H2089" t="str">
        <f>INDEX('Vensim Variables'!$B:$B,MATCH(EPS!$B2089,'Vensim Variables'!$A:$A,0))</f>
        <v>g pollutant</v>
      </c>
      <c r="I2089" t="str">
        <f t="shared" si="64"/>
        <v>F gases</v>
      </c>
      <c r="J2089">
        <f>INDEX(NoSettings!$C:$C,MATCH(EPS!$A2089,NoSettings!$A:$A,0))</f>
        <v>0</v>
      </c>
      <c r="K2089">
        <f>INDEX(GWP!$C$2:$C$13,MATCH(EPS!I2089,GWP!$B$2:$B$13,0))</f>
        <v>1</v>
      </c>
      <c r="L2089" s="4">
        <f t="shared" si="65"/>
        <v>0</v>
      </c>
    </row>
    <row r="2090" spans="1:12">
      <c r="A2090" t="s">
        <v>7693</v>
      </c>
      <c r="B2090" t="s">
        <v>7380</v>
      </c>
      <c r="C2090" t="s">
        <v>1732</v>
      </c>
      <c r="D2090" t="s">
        <v>6875</v>
      </c>
      <c r="E2090" t="s">
        <v>1702</v>
      </c>
      <c r="H2090" t="str">
        <f>INDEX('Vensim Variables'!$B:$B,MATCH(EPS!$B2090,'Vensim Variables'!$A:$A,0))</f>
        <v>g pollutant</v>
      </c>
      <c r="I2090" t="str">
        <f t="shared" si="64"/>
        <v>CO2</v>
      </c>
      <c r="J2090">
        <f>INDEX(NoSettings!$C:$C,MATCH(EPS!$A2090,NoSettings!$A:$A,0))</f>
        <v>0</v>
      </c>
      <c r="K2090">
        <f>INDEX(GWP!$C$2:$C$13,MATCH(EPS!I2090,GWP!$B$2:$B$13,0))</f>
        <v>1</v>
      </c>
      <c r="L2090" s="4">
        <f t="shared" si="65"/>
        <v>0</v>
      </c>
    </row>
    <row r="2091" spans="1:12">
      <c r="A2091" t="s">
        <v>7694</v>
      </c>
      <c r="B2091" t="s">
        <v>7380</v>
      </c>
      <c r="C2091" t="s">
        <v>1732</v>
      </c>
      <c r="D2091" t="s">
        <v>6875</v>
      </c>
      <c r="E2091" t="s">
        <v>1705</v>
      </c>
      <c r="H2091" t="str">
        <f>INDEX('Vensim Variables'!$B:$B,MATCH(EPS!$B2091,'Vensim Variables'!$A:$A,0))</f>
        <v>g pollutant</v>
      </c>
      <c r="I2091" t="str">
        <f t="shared" si="64"/>
        <v>VOC</v>
      </c>
      <c r="J2091">
        <f>INDEX(NoSettings!$C:$C,MATCH(EPS!$A2091,NoSettings!$A:$A,0))</f>
        <v>0</v>
      </c>
      <c r="K2091">
        <f>INDEX(GWP!$C$2:$C$13,MATCH(EPS!I2091,GWP!$B$2:$B$13,0))</f>
        <v>0</v>
      </c>
      <c r="L2091" s="4">
        <f t="shared" si="65"/>
        <v>0</v>
      </c>
    </row>
    <row r="2092" spans="1:12">
      <c r="A2092" t="s">
        <v>7695</v>
      </c>
      <c r="B2092" t="s">
        <v>7380</v>
      </c>
      <c r="C2092" t="s">
        <v>1732</v>
      </c>
      <c r="D2092" t="s">
        <v>6875</v>
      </c>
      <c r="E2092" t="s">
        <v>1706</v>
      </c>
      <c r="H2092" t="str">
        <f>INDEX('Vensim Variables'!$B:$B,MATCH(EPS!$B2092,'Vensim Variables'!$A:$A,0))</f>
        <v>g pollutant</v>
      </c>
      <c r="I2092" t="str">
        <f t="shared" si="64"/>
        <v>CO</v>
      </c>
      <c r="J2092">
        <f>INDEX(NoSettings!$C:$C,MATCH(EPS!$A2092,NoSettings!$A:$A,0))</f>
        <v>0</v>
      </c>
      <c r="K2092">
        <f>INDEX(GWP!$C$2:$C$13,MATCH(EPS!I2092,GWP!$B$2:$B$13,0))</f>
        <v>0</v>
      </c>
      <c r="L2092" s="4">
        <f t="shared" si="65"/>
        <v>0</v>
      </c>
    </row>
    <row r="2093" spans="1:12">
      <c r="A2093" t="s">
        <v>7696</v>
      </c>
      <c r="B2093" t="s">
        <v>7380</v>
      </c>
      <c r="C2093" t="s">
        <v>1732</v>
      </c>
      <c r="D2093" t="s">
        <v>6875</v>
      </c>
      <c r="E2093" t="s">
        <v>1707</v>
      </c>
      <c r="H2093" t="str">
        <f>INDEX('Vensim Variables'!$B:$B,MATCH(EPS!$B2093,'Vensim Variables'!$A:$A,0))</f>
        <v>g pollutant</v>
      </c>
      <c r="I2093" t="str">
        <f t="shared" si="64"/>
        <v>NOx</v>
      </c>
      <c r="J2093">
        <f>INDEX(NoSettings!$C:$C,MATCH(EPS!$A2093,NoSettings!$A:$A,0))</f>
        <v>0</v>
      </c>
      <c r="K2093">
        <f>INDEX(GWP!$C$2:$C$13,MATCH(EPS!I2093,GWP!$B$2:$B$13,0))</f>
        <v>0</v>
      </c>
      <c r="L2093" s="4">
        <f t="shared" si="65"/>
        <v>0</v>
      </c>
    </row>
    <row r="2094" spans="1:12">
      <c r="A2094" t="s">
        <v>7697</v>
      </c>
      <c r="B2094" t="s">
        <v>7380</v>
      </c>
      <c r="C2094" t="s">
        <v>1732</v>
      </c>
      <c r="D2094" t="s">
        <v>6875</v>
      </c>
      <c r="E2094" t="s">
        <v>1708</v>
      </c>
      <c r="H2094" t="str">
        <f>INDEX('Vensim Variables'!$B:$B,MATCH(EPS!$B2094,'Vensim Variables'!$A:$A,0))</f>
        <v>g pollutant</v>
      </c>
      <c r="I2094" t="str">
        <f t="shared" si="64"/>
        <v>PM10</v>
      </c>
      <c r="J2094">
        <f>INDEX(NoSettings!$C:$C,MATCH(EPS!$A2094,NoSettings!$A:$A,0))</f>
        <v>0</v>
      </c>
      <c r="K2094">
        <f>INDEX(GWP!$C$2:$C$13,MATCH(EPS!I2094,GWP!$B$2:$B$13,0))</f>
        <v>0</v>
      </c>
      <c r="L2094" s="4">
        <f t="shared" si="65"/>
        <v>0</v>
      </c>
    </row>
    <row r="2095" spans="1:12">
      <c r="A2095" t="s">
        <v>7698</v>
      </c>
      <c r="B2095" t="s">
        <v>7380</v>
      </c>
      <c r="C2095" t="s">
        <v>1732</v>
      </c>
      <c r="D2095" t="s">
        <v>6875</v>
      </c>
      <c r="E2095" t="s">
        <v>1709</v>
      </c>
      <c r="H2095" t="str">
        <f>INDEX('Vensim Variables'!$B:$B,MATCH(EPS!$B2095,'Vensim Variables'!$A:$A,0))</f>
        <v>g pollutant</v>
      </c>
      <c r="I2095" t="str">
        <f t="shared" si="64"/>
        <v>PM25</v>
      </c>
      <c r="J2095">
        <f>INDEX(NoSettings!$C:$C,MATCH(EPS!$A2095,NoSettings!$A:$A,0))</f>
        <v>0</v>
      </c>
      <c r="K2095">
        <f>INDEX(GWP!$C$2:$C$13,MATCH(EPS!I2095,GWP!$B$2:$B$13,0))</f>
        <v>0</v>
      </c>
      <c r="L2095" s="4">
        <f t="shared" si="65"/>
        <v>0</v>
      </c>
    </row>
    <row r="2096" spans="1:12">
      <c r="A2096" t="s">
        <v>7699</v>
      </c>
      <c r="B2096" t="s">
        <v>7380</v>
      </c>
      <c r="C2096" t="s">
        <v>1732</v>
      </c>
      <c r="D2096" t="s">
        <v>6875</v>
      </c>
      <c r="E2096" t="s">
        <v>1710</v>
      </c>
      <c r="H2096" t="str">
        <f>INDEX('Vensim Variables'!$B:$B,MATCH(EPS!$B2096,'Vensim Variables'!$A:$A,0))</f>
        <v>g pollutant</v>
      </c>
      <c r="I2096" t="str">
        <f t="shared" si="64"/>
        <v>SOx</v>
      </c>
      <c r="J2096">
        <f>INDEX(NoSettings!$C:$C,MATCH(EPS!$A2096,NoSettings!$A:$A,0))</f>
        <v>0</v>
      </c>
      <c r="K2096">
        <f>INDEX(GWP!$C$2:$C$13,MATCH(EPS!I2096,GWP!$B$2:$B$13,0))</f>
        <v>0</v>
      </c>
      <c r="L2096" s="4">
        <f t="shared" si="65"/>
        <v>0</v>
      </c>
    </row>
    <row r="2097" spans="1:12">
      <c r="A2097" t="s">
        <v>7700</v>
      </c>
      <c r="B2097" t="s">
        <v>7380</v>
      </c>
      <c r="C2097" t="s">
        <v>1732</v>
      </c>
      <c r="D2097" t="s">
        <v>6875</v>
      </c>
      <c r="E2097" t="s">
        <v>1711</v>
      </c>
      <c r="H2097" t="str">
        <f>INDEX('Vensim Variables'!$B:$B,MATCH(EPS!$B2097,'Vensim Variables'!$A:$A,0))</f>
        <v>g pollutant</v>
      </c>
      <c r="I2097" t="str">
        <f t="shared" si="64"/>
        <v>BC</v>
      </c>
      <c r="J2097">
        <f>INDEX(NoSettings!$C:$C,MATCH(EPS!$A2097,NoSettings!$A:$A,0))</f>
        <v>0</v>
      </c>
      <c r="K2097">
        <f>INDEX(GWP!$C$2:$C$13,MATCH(EPS!I2097,GWP!$B$2:$B$13,0))</f>
        <v>0</v>
      </c>
      <c r="L2097" s="4">
        <f t="shared" si="65"/>
        <v>0</v>
      </c>
    </row>
    <row r="2098" spans="1:12">
      <c r="A2098" t="s">
        <v>7701</v>
      </c>
      <c r="B2098" t="s">
        <v>7380</v>
      </c>
      <c r="C2098" t="s">
        <v>1732</v>
      </c>
      <c r="D2098" t="s">
        <v>6875</v>
      </c>
      <c r="E2098" t="s">
        <v>1712</v>
      </c>
      <c r="H2098" t="str">
        <f>INDEX('Vensim Variables'!$B:$B,MATCH(EPS!$B2098,'Vensim Variables'!$A:$A,0))</f>
        <v>g pollutant</v>
      </c>
      <c r="I2098" t="str">
        <f t="shared" si="64"/>
        <v>OC</v>
      </c>
      <c r="J2098">
        <f>INDEX(NoSettings!$C:$C,MATCH(EPS!$A2098,NoSettings!$A:$A,0))</f>
        <v>0</v>
      </c>
      <c r="K2098">
        <f>INDEX(GWP!$C$2:$C$13,MATCH(EPS!I2098,GWP!$B$2:$B$13,0))</f>
        <v>0</v>
      </c>
      <c r="L2098" s="4">
        <f t="shared" si="65"/>
        <v>0</v>
      </c>
    </row>
    <row r="2099" spans="1:12">
      <c r="A2099" t="s">
        <v>7702</v>
      </c>
      <c r="B2099" t="s">
        <v>7380</v>
      </c>
      <c r="C2099" t="s">
        <v>1732</v>
      </c>
      <c r="D2099" t="s">
        <v>6875</v>
      </c>
      <c r="E2099" t="s">
        <v>1713</v>
      </c>
      <c r="H2099" t="str">
        <f>INDEX('Vensim Variables'!$B:$B,MATCH(EPS!$B2099,'Vensim Variables'!$A:$A,0))</f>
        <v>g pollutant</v>
      </c>
      <c r="I2099" t="str">
        <f t="shared" si="64"/>
        <v>CH4</v>
      </c>
      <c r="J2099">
        <f>INDEX(NoSettings!$C:$C,MATCH(EPS!$A2099,NoSettings!$A:$A,0))</f>
        <v>0</v>
      </c>
      <c r="K2099">
        <f>INDEX(GWP!$C$2:$C$13,MATCH(EPS!I2099,GWP!$B$2:$B$13,0))</f>
        <v>28</v>
      </c>
      <c r="L2099" s="4">
        <f t="shared" si="65"/>
        <v>0</v>
      </c>
    </row>
    <row r="2100" spans="1:12">
      <c r="A2100" t="s">
        <v>7703</v>
      </c>
      <c r="B2100" t="s">
        <v>7380</v>
      </c>
      <c r="C2100" t="s">
        <v>1732</v>
      </c>
      <c r="D2100" t="s">
        <v>6875</v>
      </c>
      <c r="E2100" t="s">
        <v>1714</v>
      </c>
      <c r="H2100" t="str">
        <f>INDEX('Vensim Variables'!$B:$B,MATCH(EPS!$B2100,'Vensim Variables'!$A:$A,0))</f>
        <v>g pollutant</v>
      </c>
      <c r="I2100" t="str">
        <f t="shared" si="64"/>
        <v>N2O</v>
      </c>
      <c r="J2100">
        <f>INDEX(NoSettings!$C:$C,MATCH(EPS!$A2100,NoSettings!$A:$A,0))</f>
        <v>0</v>
      </c>
      <c r="K2100">
        <f>INDEX(GWP!$C$2:$C$13,MATCH(EPS!I2100,GWP!$B$2:$B$13,0))</f>
        <v>265</v>
      </c>
      <c r="L2100" s="4">
        <f t="shared" si="65"/>
        <v>0</v>
      </c>
    </row>
    <row r="2101" spans="1:12">
      <c r="A2101" t="s">
        <v>7704</v>
      </c>
      <c r="B2101" t="s">
        <v>7380</v>
      </c>
      <c r="C2101" t="s">
        <v>1732</v>
      </c>
      <c r="D2101" t="s">
        <v>6875</v>
      </c>
      <c r="E2101" t="s">
        <v>1715</v>
      </c>
      <c r="H2101" t="str">
        <f>INDEX('Vensim Variables'!$B:$B,MATCH(EPS!$B2101,'Vensim Variables'!$A:$A,0))</f>
        <v>g pollutant</v>
      </c>
      <c r="I2101" t="str">
        <f t="shared" si="64"/>
        <v>F gases</v>
      </c>
      <c r="J2101">
        <f>INDEX(NoSettings!$C:$C,MATCH(EPS!$A2101,NoSettings!$A:$A,0))</f>
        <v>0</v>
      </c>
      <c r="K2101">
        <f>INDEX(GWP!$C$2:$C$13,MATCH(EPS!I2101,GWP!$B$2:$B$13,0))</f>
        <v>1</v>
      </c>
      <c r="L2101" s="4">
        <f t="shared" si="65"/>
        <v>0</v>
      </c>
    </row>
    <row r="2102" spans="1:12">
      <c r="A2102" t="s">
        <v>7705</v>
      </c>
      <c r="B2102" t="s">
        <v>7380</v>
      </c>
      <c r="C2102" t="s">
        <v>1732</v>
      </c>
      <c r="D2102" t="s">
        <v>6876</v>
      </c>
      <c r="E2102" t="s">
        <v>1702</v>
      </c>
      <c r="H2102" t="str">
        <f>INDEX('Vensim Variables'!$B:$B,MATCH(EPS!$B2102,'Vensim Variables'!$A:$A,0))</f>
        <v>g pollutant</v>
      </c>
      <c r="I2102" t="str">
        <f t="shared" si="64"/>
        <v>CO2</v>
      </c>
      <c r="J2102">
        <f>INDEX(NoSettings!$C:$C,MATCH(EPS!$A2102,NoSettings!$A:$A,0))</f>
        <v>0</v>
      </c>
      <c r="K2102">
        <f>INDEX(GWP!$C$2:$C$13,MATCH(EPS!I2102,GWP!$B$2:$B$13,0))</f>
        <v>1</v>
      </c>
      <c r="L2102" s="4">
        <f t="shared" si="65"/>
        <v>0</v>
      </c>
    </row>
    <row r="2103" spans="1:12">
      <c r="A2103" t="s">
        <v>7706</v>
      </c>
      <c r="B2103" t="s">
        <v>7380</v>
      </c>
      <c r="C2103" t="s">
        <v>1732</v>
      </c>
      <c r="D2103" t="s">
        <v>6876</v>
      </c>
      <c r="E2103" t="s">
        <v>1705</v>
      </c>
      <c r="H2103" t="str">
        <f>INDEX('Vensim Variables'!$B:$B,MATCH(EPS!$B2103,'Vensim Variables'!$A:$A,0))</f>
        <v>g pollutant</v>
      </c>
      <c r="I2103" t="str">
        <f t="shared" si="64"/>
        <v>VOC</v>
      </c>
      <c r="J2103">
        <f>INDEX(NoSettings!$C:$C,MATCH(EPS!$A2103,NoSettings!$A:$A,0))</f>
        <v>0</v>
      </c>
      <c r="K2103">
        <f>INDEX(GWP!$C$2:$C$13,MATCH(EPS!I2103,GWP!$B$2:$B$13,0))</f>
        <v>0</v>
      </c>
      <c r="L2103" s="4">
        <f t="shared" si="65"/>
        <v>0</v>
      </c>
    </row>
    <row r="2104" spans="1:12">
      <c r="A2104" t="s">
        <v>7707</v>
      </c>
      <c r="B2104" t="s">
        <v>7380</v>
      </c>
      <c r="C2104" t="s">
        <v>1732</v>
      </c>
      <c r="D2104" t="s">
        <v>6876</v>
      </c>
      <c r="E2104" t="s">
        <v>1706</v>
      </c>
      <c r="H2104" t="str">
        <f>INDEX('Vensim Variables'!$B:$B,MATCH(EPS!$B2104,'Vensim Variables'!$A:$A,0))</f>
        <v>g pollutant</v>
      </c>
      <c r="I2104" t="str">
        <f t="shared" si="64"/>
        <v>CO</v>
      </c>
      <c r="J2104">
        <f>INDEX(NoSettings!$C:$C,MATCH(EPS!$A2104,NoSettings!$A:$A,0))</f>
        <v>0</v>
      </c>
      <c r="K2104">
        <f>INDEX(GWP!$C$2:$C$13,MATCH(EPS!I2104,GWP!$B$2:$B$13,0))</f>
        <v>0</v>
      </c>
      <c r="L2104" s="4">
        <f t="shared" si="65"/>
        <v>0</v>
      </c>
    </row>
    <row r="2105" spans="1:12">
      <c r="A2105" t="s">
        <v>7708</v>
      </c>
      <c r="B2105" t="s">
        <v>7380</v>
      </c>
      <c r="C2105" t="s">
        <v>1732</v>
      </c>
      <c r="D2105" t="s">
        <v>6876</v>
      </c>
      <c r="E2105" t="s">
        <v>1707</v>
      </c>
      <c r="H2105" t="str">
        <f>INDEX('Vensim Variables'!$B:$B,MATCH(EPS!$B2105,'Vensim Variables'!$A:$A,0))</f>
        <v>g pollutant</v>
      </c>
      <c r="I2105" t="str">
        <f t="shared" si="64"/>
        <v>NOx</v>
      </c>
      <c r="J2105">
        <f>INDEX(NoSettings!$C:$C,MATCH(EPS!$A2105,NoSettings!$A:$A,0))</f>
        <v>0</v>
      </c>
      <c r="K2105">
        <f>INDEX(GWP!$C$2:$C$13,MATCH(EPS!I2105,GWP!$B$2:$B$13,0))</f>
        <v>0</v>
      </c>
      <c r="L2105" s="4">
        <f t="shared" si="65"/>
        <v>0</v>
      </c>
    </row>
    <row r="2106" spans="1:12">
      <c r="A2106" t="s">
        <v>7709</v>
      </c>
      <c r="B2106" t="s">
        <v>7380</v>
      </c>
      <c r="C2106" t="s">
        <v>1732</v>
      </c>
      <c r="D2106" t="s">
        <v>6876</v>
      </c>
      <c r="E2106" t="s">
        <v>1708</v>
      </c>
      <c r="H2106" t="str">
        <f>INDEX('Vensim Variables'!$B:$B,MATCH(EPS!$B2106,'Vensim Variables'!$A:$A,0))</f>
        <v>g pollutant</v>
      </c>
      <c r="I2106" t="str">
        <f t="shared" si="64"/>
        <v>PM10</v>
      </c>
      <c r="J2106">
        <f>INDEX(NoSettings!$C:$C,MATCH(EPS!$A2106,NoSettings!$A:$A,0))</f>
        <v>0</v>
      </c>
      <c r="K2106">
        <f>INDEX(GWP!$C$2:$C$13,MATCH(EPS!I2106,GWP!$B$2:$B$13,0))</f>
        <v>0</v>
      </c>
      <c r="L2106" s="4">
        <f t="shared" si="65"/>
        <v>0</v>
      </c>
    </row>
    <row r="2107" spans="1:12">
      <c r="A2107" t="s">
        <v>7710</v>
      </c>
      <c r="B2107" t="s">
        <v>7380</v>
      </c>
      <c r="C2107" t="s">
        <v>1732</v>
      </c>
      <c r="D2107" t="s">
        <v>6876</v>
      </c>
      <c r="E2107" t="s">
        <v>1709</v>
      </c>
      <c r="H2107" t="str">
        <f>INDEX('Vensim Variables'!$B:$B,MATCH(EPS!$B2107,'Vensim Variables'!$A:$A,0))</f>
        <v>g pollutant</v>
      </c>
      <c r="I2107" t="str">
        <f t="shared" si="64"/>
        <v>PM25</v>
      </c>
      <c r="J2107">
        <f>INDEX(NoSettings!$C:$C,MATCH(EPS!$A2107,NoSettings!$A:$A,0))</f>
        <v>0</v>
      </c>
      <c r="K2107">
        <f>INDEX(GWP!$C$2:$C$13,MATCH(EPS!I2107,GWP!$B$2:$B$13,0))</f>
        <v>0</v>
      </c>
      <c r="L2107" s="4">
        <f t="shared" si="65"/>
        <v>0</v>
      </c>
    </row>
    <row r="2108" spans="1:12">
      <c r="A2108" t="s">
        <v>7711</v>
      </c>
      <c r="B2108" t="s">
        <v>7380</v>
      </c>
      <c r="C2108" t="s">
        <v>1732</v>
      </c>
      <c r="D2108" t="s">
        <v>6876</v>
      </c>
      <c r="E2108" t="s">
        <v>1710</v>
      </c>
      <c r="H2108" t="str">
        <f>INDEX('Vensim Variables'!$B:$B,MATCH(EPS!$B2108,'Vensim Variables'!$A:$A,0))</f>
        <v>g pollutant</v>
      </c>
      <c r="I2108" t="str">
        <f t="shared" si="64"/>
        <v>SOx</v>
      </c>
      <c r="J2108">
        <f>INDEX(NoSettings!$C:$C,MATCH(EPS!$A2108,NoSettings!$A:$A,0))</f>
        <v>0</v>
      </c>
      <c r="K2108">
        <f>INDEX(GWP!$C$2:$C$13,MATCH(EPS!I2108,GWP!$B$2:$B$13,0))</f>
        <v>0</v>
      </c>
      <c r="L2108" s="4">
        <f t="shared" si="65"/>
        <v>0</v>
      </c>
    </row>
    <row r="2109" spans="1:12">
      <c r="A2109" t="s">
        <v>7712</v>
      </c>
      <c r="B2109" t="s">
        <v>7380</v>
      </c>
      <c r="C2109" t="s">
        <v>1732</v>
      </c>
      <c r="D2109" t="s">
        <v>6876</v>
      </c>
      <c r="E2109" t="s">
        <v>1711</v>
      </c>
      <c r="H2109" t="str">
        <f>INDEX('Vensim Variables'!$B:$B,MATCH(EPS!$B2109,'Vensim Variables'!$A:$A,0))</f>
        <v>g pollutant</v>
      </c>
      <c r="I2109" t="str">
        <f t="shared" si="64"/>
        <v>BC</v>
      </c>
      <c r="J2109">
        <f>INDEX(NoSettings!$C:$C,MATCH(EPS!$A2109,NoSettings!$A:$A,0))</f>
        <v>0</v>
      </c>
      <c r="K2109">
        <f>INDEX(GWP!$C$2:$C$13,MATCH(EPS!I2109,GWP!$B$2:$B$13,0))</f>
        <v>0</v>
      </c>
      <c r="L2109" s="4">
        <f t="shared" si="65"/>
        <v>0</v>
      </c>
    </row>
    <row r="2110" spans="1:12">
      <c r="A2110" t="s">
        <v>7713</v>
      </c>
      <c r="B2110" t="s">
        <v>7380</v>
      </c>
      <c r="C2110" t="s">
        <v>1732</v>
      </c>
      <c r="D2110" t="s">
        <v>6876</v>
      </c>
      <c r="E2110" t="s">
        <v>1712</v>
      </c>
      <c r="H2110" t="str">
        <f>INDEX('Vensim Variables'!$B:$B,MATCH(EPS!$B2110,'Vensim Variables'!$A:$A,0))</f>
        <v>g pollutant</v>
      </c>
      <c r="I2110" t="str">
        <f t="shared" si="64"/>
        <v>OC</v>
      </c>
      <c r="J2110">
        <f>INDEX(NoSettings!$C:$C,MATCH(EPS!$A2110,NoSettings!$A:$A,0))</f>
        <v>0</v>
      </c>
      <c r="K2110">
        <f>INDEX(GWP!$C$2:$C$13,MATCH(EPS!I2110,GWP!$B$2:$B$13,0))</f>
        <v>0</v>
      </c>
      <c r="L2110" s="4">
        <f t="shared" si="65"/>
        <v>0</v>
      </c>
    </row>
    <row r="2111" spans="1:12">
      <c r="A2111" t="s">
        <v>7714</v>
      </c>
      <c r="B2111" t="s">
        <v>7380</v>
      </c>
      <c r="C2111" t="s">
        <v>1732</v>
      </c>
      <c r="D2111" t="s">
        <v>6876</v>
      </c>
      <c r="E2111" t="s">
        <v>1713</v>
      </c>
      <c r="H2111" t="str">
        <f>INDEX('Vensim Variables'!$B:$B,MATCH(EPS!$B2111,'Vensim Variables'!$A:$A,0))</f>
        <v>g pollutant</v>
      </c>
      <c r="I2111" t="str">
        <f t="shared" si="64"/>
        <v>CH4</v>
      </c>
      <c r="J2111">
        <f>INDEX(NoSettings!$C:$C,MATCH(EPS!$A2111,NoSettings!$A:$A,0))</f>
        <v>0</v>
      </c>
      <c r="K2111">
        <f>INDEX(GWP!$C$2:$C$13,MATCH(EPS!I2111,GWP!$B$2:$B$13,0))</f>
        <v>28</v>
      </c>
      <c r="L2111" s="4">
        <f t="shared" si="65"/>
        <v>0</v>
      </c>
    </row>
    <row r="2112" spans="1:12">
      <c r="A2112" t="s">
        <v>7715</v>
      </c>
      <c r="B2112" t="s">
        <v>7380</v>
      </c>
      <c r="C2112" t="s">
        <v>1732</v>
      </c>
      <c r="D2112" t="s">
        <v>6876</v>
      </c>
      <c r="E2112" t="s">
        <v>1714</v>
      </c>
      <c r="H2112" t="str">
        <f>INDEX('Vensim Variables'!$B:$B,MATCH(EPS!$B2112,'Vensim Variables'!$A:$A,0))</f>
        <v>g pollutant</v>
      </c>
      <c r="I2112" t="str">
        <f t="shared" si="64"/>
        <v>N2O</v>
      </c>
      <c r="J2112">
        <f>INDEX(NoSettings!$C:$C,MATCH(EPS!$A2112,NoSettings!$A:$A,0))</f>
        <v>0</v>
      </c>
      <c r="K2112">
        <f>INDEX(GWP!$C$2:$C$13,MATCH(EPS!I2112,GWP!$B$2:$B$13,0))</f>
        <v>265</v>
      </c>
      <c r="L2112" s="4">
        <f t="shared" si="65"/>
        <v>0</v>
      </c>
    </row>
    <row r="2113" spans="1:12">
      <c r="A2113" t="s">
        <v>7716</v>
      </c>
      <c r="B2113" t="s">
        <v>7380</v>
      </c>
      <c r="C2113" t="s">
        <v>1732</v>
      </c>
      <c r="D2113" t="s">
        <v>6876</v>
      </c>
      <c r="E2113" t="s">
        <v>1715</v>
      </c>
      <c r="H2113" t="str">
        <f>INDEX('Vensim Variables'!$B:$B,MATCH(EPS!$B2113,'Vensim Variables'!$A:$A,0))</f>
        <v>g pollutant</v>
      </c>
      <c r="I2113" t="str">
        <f t="shared" si="64"/>
        <v>F gases</v>
      </c>
      <c r="J2113">
        <f>INDEX(NoSettings!$C:$C,MATCH(EPS!$A2113,NoSettings!$A:$A,0))</f>
        <v>0</v>
      </c>
      <c r="K2113">
        <f>INDEX(GWP!$C$2:$C$13,MATCH(EPS!I2113,GWP!$B$2:$B$13,0))</f>
        <v>1</v>
      </c>
      <c r="L2113" s="4">
        <f t="shared" si="65"/>
        <v>0</v>
      </c>
    </row>
    <row r="2114" spans="1:12">
      <c r="A2114" t="s">
        <v>7717</v>
      </c>
      <c r="B2114" t="s">
        <v>7380</v>
      </c>
      <c r="C2114" t="s">
        <v>1732</v>
      </c>
      <c r="D2114" t="s">
        <v>6877</v>
      </c>
      <c r="E2114" t="s">
        <v>1702</v>
      </c>
      <c r="H2114" t="str">
        <f>INDEX('Vensim Variables'!$B:$B,MATCH(EPS!$B2114,'Vensim Variables'!$A:$A,0))</f>
        <v>g pollutant</v>
      </c>
      <c r="I2114" t="str">
        <f t="shared" si="64"/>
        <v>CO2</v>
      </c>
      <c r="J2114">
        <f>INDEX(NoSettings!$C:$C,MATCH(EPS!$A2114,NoSettings!$A:$A,0))</f>
        <v>0</v>
      </c>
      <c r="K2114">
        <f>INDEX(GWP!$C$2:$C$13,MATCH(EPS!I2114,GWP!$B$2:$B$13,0))</f>
        <v>1</v>
      </c>
      <c r="L2114" s="4">
        <f t="shared" si="65"/>
        <v>0</v>
      </c>
    </row>
    <row r="2115" spans="1:12">
      <c r="A2115" t="s">
        <v>7718</v>
      </c>
      <c r="B2115" t="s">
        <v>7380</v>
      </c>
      <c r="C2115" t="s">
        <v>1732</v>
      </c>
      <c r="D2115" t="s">
        <v>6877</v>
      </c>
      <c r="E2115" t="s">
        <v>1705</v>
      </c>
      <c r="H2115" t="str">
        <f>INDEX('Vensim Variables'!$B:$B,MATCH(EPS!$B2115,'Vensim Variables'!$A:$A,0))</f>
        <v>g pollutant</v>
      </c>
      <c r="I2115" t="str">
        <f t="shared" ref="I2115:I2178" si="66">IF(OR(C2115="CO2",C2115="CH4",C2115="N2O",C2115="F gases",C2115="VOC",C2115="CO",C2115="NOx",C2115="PM10",C2115="PM25",C2115="SOx",C2115="BC",C2115="OC"),C2115,IF(OR(D2115="CO2",D2115="CH4",D2115="N2O",D2115="F gases",D2115="VOC",D2115="CO",D2115="NOx",D2115="PM10",D2115="PM25",D2115="SOx",D2115="BC",D2115="OC"),D2115,IF(OR(E2115="CO2",E2115="CH4",E2115="N2O",E2115="F gases",E2115="VOC",E2115="CO",E2115="NOx",E2115="PM10",E2115="PM25",E2115="SOx",E2115="BC",E2115="OC"),E2115,"NA")))</f>
        <v>VOC</v>
      </c>
      <c r="J2115">
        <f>INDEX(NoSettings!$C:$C,MATCH(EPS!$A2115,NoSettings!$A:$A,0))</f>
        <v>0</v>
      </c>
      <c r="K2115">
        <f>INDEX(GWP!$C$2:$C$13,MATCH(EPS!I2115,GWP!$B$2:$B$13,0))</f>
        <v>0</v>
      </c>
      <c r="L2115" s="4">
        <f t="shared" ref="L2115:L2178" si="67">IF(H2115="g pollutant",K2115*J2115/10^12,IF(H2115="MMTCO2e",J2115,IF(H2115="MWh",J2115,0)))</f>
        <v>0</v>
      </c>
    </row>
    <row r="2116" spans="1:12">
      <c r="A2116" t="s">
        <v>7719</v>
      </c>
      <c r="B2116" t="s">
        <v>7380</v>
      </c>
      <c r="C2116" t="s">
        <v>1732</v>
      </c>
      <c r="D2116" t="s">
        <v>6877</v>
      </c>
      <c r="E2116" t="s">
        <v>1706</v>
      </c>
      <c r="H2116" t="str">
        <f>INDEX('Vensim Variables'!$B:$B,MATCH(EPS!$B2116,'Vensim Variables'!$A:$A,0))</f>
        <v>g pollutant</v>
      </c>
      <c r="I2116" t="str">
        <f t="shared" si="66"/>
        <v>CO</v>
      </c>
      <c r="J2116">
        <f>INDEX(NoSettings!$C:$C,MATCH(EPS!$A2116,NoSettings!$A:$A,0))</f>
        <v>0</v>
      </c>
      <c r="K2116">
        <f>INDEX(GWP!$C$2:$C$13,MATCH(EPS!I2116,GWP!$B$2:$B$13,0))</f>
        <v>0</v>
      </c>
      <c r="L2116" s="4">
        <f t="shared" si="67"/>
        <v>0</v>
      </c>
    </row>
    <row r="2117" spans="1:12">
      <c r="A2117" t="s">
        <v>7720</v>
      </c>
      <c r="B2117" t="s">
        <v>7380</v>
      </c>
      <c r="C2117" t="s">
        <v>1732</v>
      </c>
      <c r="D2117" t="s">
        <v>6877</v>
      </c>
      <c r="E2117" t="s">
        <v>1707</v>
      </c>
      <c r="H2117" t="str">
        <f>INDEX('Vensim Variables'!$B:$B,MATCH(EPS!$B2117,'Vensim Variables'!$A:$A,0))</f>
        <v>g pollutant</v>
      </c>
      <c r="I2117" t="str">
        <f t="shared" si="66"/>
        <v>NOx</v>
      </c>
      <c r="J2117">
        <f>INDEX(NoSettings!$C:$C,MATCH(EPS!$A2117,NoSettings!$A:$A,0))</f>
        <v>0</v>
      </c>
      <c r="K2117">
        <f>INDEX(GWP!$C$2:$C$13,MATCH(EPS!I2117,GWP!$B$2:$B$13,0))</f>
        <v>0</v>
      </c>
      <c r="L2117" s="4">
        <f t="shared" si="67"/>
        <v>0</v>
      </c>
    </row>
    <row r="2118" spans="1:12">
      <c r="A2118" t="s">
        <v>7721</v>
      </c>
      <c r="B2118" t="s">
        <v>7380</v>
      </c>
      <c r="C2118" t="s">
        <v>1732</v>
      </c>
      <c r="D2118" t="s">
        <v>6877</v>
      </c>
      <c r="E2118" t="s">
        <v>1708</v>
      </c>
      <c r="H2118" t="str">
        <f>INDEX('Vensim Variables'!$B:$B,MATCH(EPS!$B2118,'Vensim Variables'!$A:$A,0))</f>
        <v>g pollutant</v>
      </c>
      <c r="I2118" t="str">
        <f t="shared" si="66"/>
        <v>PM10</v>
      </c>
      <c r="J2118">
        <f>INDEX(NoSettings!$C:$C,MATCH(EPS!$A2118,NoSettings!$A:$A,0))</f>
        <v>0</v>
      </c>
      <c r="K2118">
        <f>INDEX(GWP!$C$2:$C$13,MATCH(EPS!I2118,GWP!$B$2:$B$13,0))</f>
        <v>0</v>
      </c>
      <c r="L2118" s="4">
        <f t="shared" si="67"/>
        <v>0</v>
      </c>
    </row>
    <row r="2119" spans="1:12">
      <c r="A2119" t="s">
        <v>7722</v>
      </c>
      <c r="B2119" t="s">
        <v>7380</v>
      </c>
      <c r="C2119" t="s">
        <v>1732</v>
      </c>
      <c r="D2119" t="s">
        <v>6877</v>
      </c>
      <c r="E2119" t="s">
        <v>1709</v>
      </c>
      <c r="H2119" t="str">
        <f>INDEX('Vensim Variables'!$B:$B,MATCH(EPS!$B2119,'Vensim Variables'!$A:$A,0))</f>
        <v>g pollutant</v>
      </c>
      <c r="I2119" t="str">
        <f t="shared" si="66"/>
        <v>PM25</v>
      </c>
      <c r="J2119">
        <f>INDEX(NoSettings!$C:$C,MATCH(EPS!$A2119,NoSettings!$A:$A,0))</f>
        <v>0</v>
      </c>
      <c r="K2119">
        <f>INDEX(GWP!$C$2:$C$13,MATCH(EPS!I2119,GWP!$B$2:$B$13,0))</f>
        <v>0</v>
      </c>
      <c r="L2119" s="4">
        <f t="shared" si="67"/>
        <v>0</v>
      </c>
    </row>
    <row r="2120" spans="1:12">
      <c r="A2120" t="s">
        <v>7723</v>
      </c>
      <c r="B2120" t="s">
        <v>7380</v>
      </c>
      <c r="C2120" t="s">
        <v>1732</v>
      </c>
      <c r="D2120" t="s">
        <v>6877</v>
      </c>
      <c r="E2120" t="s">
        <v>1710</v>
      </c>
      <c r="H2120" t="str">
        <f>INDEX('Vensim Variables'!$B:$B,MATCH(EPS!$B2120,'Vensim Variables'!$A:$A,0))</f>
        <v>g pollutant</v>
      </c>
      <c r="I2120" t="str">
        <f t="shared" si="66"/>
        <v>SOx</v>
      </c>
      <c r="J2120">
        <f>INDEX(NoSettings!$C:$C,MATCH(EPS!$A2120,NoSettings!$A:$A,0))</f>
        <v>0</v>
      </c>
      <c r="K2120">
        <f>INDEX(GWP!$C$2:$C$13,MATCH(EPS!I2120,GWP!$B$2:$B$13,0))</f>
        <v>0</v>
      </c>
      <c r="L2120" s="4">
        <f t="shared" si="67"/>
        <v>0</v>
      </c>
    </row>
    <row r="2121" spans="1:12">
      <c r="A2121" t="s">
        <v>7724</v>
      </c>
      <c r="B2121" t="s">
        <v>7380</v>
      </c>
      <c r="C2121" t="s">
        <v>1732</v>
      </c>
      <c r="D2121" t="s">
        <v>6877</v>
      </c>
      <c r="E2121" t="s">
        <v>1711</v>
      </c>
      <c r="H2121" t="str">
        <f>INDEX('Vensim Variables'!$B:$B,MATCH(EPS!$B2121,'Vensim Variables'!$A:$A,0))</f>
        <v>g pollutant</v>
      </c>
      <c r="I2121" t="str">
        <f t="shared" si="66"/>
        <v>BC</v>
      </c>
      <c r="J2121">
        <f>INDEX(NoSettings!$C:$C,MATCH(EPS!$A2121,NoSettings!$A:$A,0))</f>
        <v>0</v>
      </c>
      <c r="K2121">
        <f>INDEX(GWP!$C$2:$C$13,MATCH(EPS!I2121,GWP!$B$2:$B$13,0))</f>
        <v>0</v>
      </c>
      <c r="L2121" s="4">
        <f t="shared" si="67"/>
        <v>0</v>
      </c>
    </row>
    <row r="2122" spans="1:12">
      <c r="A2122" t="s">
        <v>7725</v>
      </c>
      <c r="B2122" t="s">
        <v>7380</v>
      </c>
      <c r="C2122" t="s">
        <v>1732</v>
      </c>
      <c r="D2122" t="s">
        <v>6877</v>
      </c>
      <c r="E2122" t="s">
        <v>1712</v>
      </c>
      <c r="H2122" t="str">
        <f>INDEX('Vensim Variables'!$B:$B,MATCH(EPS!$B2122,'Vensim Variables'!$A:$A,0))</f>
        <v>g pollutant</v>
      </c>
      <c r="I2122" t="str">
        <f t="shared" si="66"/>
        <v>OC</v>
      </c>
      <c r="J2122">
        <f>INDEX(NoSettings!$C:$C,MATCH(EPS!$A2122,NoSettings!$A:$A,0))</f>
        <v>0</v>
      </c>
      <c r="K2122">
        <f>INDEX(GWP!$C$2:$C$13,MATCH(EPS!I2122,GWP!$B$2:$B$13,0))</f>
        <v>0</v>
      </c>
      <c r="L2122" s="4">
        <f t="shared" si="67"/>
        <v>0</v>
      </c>
    </row>
    <row r="2123" spans="1:12">
      <c r="A2123" t="s">
        <v>7726</v>
      </c>
      <c r="B2123" t="s">
        <v>7380</v>
      </c>
      <c r="C2123" t="s">
        <v>1732</v>
      </c>
      <c r="D2123" t="s">
        <v>6877</v>
      </c>
      <c r="E2123" t="s">
        <v>1713</v>
      </c>
      <c r="H2123" t="str">
        <f>INDEX('Vensim Variables'!$B:$B,MATCH(EPS!$B2123,'Vensim Variables'!$A:$A,0))</f>
        <v>g pollutant</v>
      </c>
      <c r="I2123" t="str">
        <f t="shared" si="66"/>
        <v>CH4</v>
      </c>
      <c r="J2123">
        <f>INDEX(NoSettings!$C:$C,MATCH(EPS!$A2123,NoSettings!$A:$A,0))</f>
        <v>0</v>
      </c>
      <c r="K2123">
        <f>INDEX(GWP!$C$2:$C$13,MATCH(EPS!I2123,GWP!$B$2:$B$13,0))</f>
        <v>28</v>
      </c>
      <c r="L2123" s="4">
        <f t="shared" si="67"/>
        <v>0</v>
      </c>
    </row>
    <row r="2124" spans="1:12">
      <c r="A2124" t="s">
        <v>7727</v>
      </c>
      <c r="B2124" t="s">
        <v>7380</v>
      </c>
      <c r="C2124" t="s">
        <v>1732</v>
      </c>
      <c r="D2124" t="s">
        <v>6877</v>
      </c>
      <c r="E2124" t="s">
        <v>1714</v>
      </c>
      <c r="H2124" t="str">
        <f>INDEX('Vensim Variables'!$B:$B,MATCH(EPS!$B2124,'Vensim Variables'!$A:$A,0))</f>
        <v>g pollutant</v>
      </c>
      <c r="I2124" t="str">
        <f t="shared" si="66"/>
        <v>N2O</v>
      </c>
      <c r="J2124">
        <f>INDEX(NoSettings!$C:$C,MATCH(EPS!$A2124,NoSettings!$A:$A,0))</f>
        <v>0</v>
      </c>
      <c r="K2124">
        <f>INDEX(GWP!$C$2:$C$13,MATCH(EPS!I2124,GWP!$B$2:$B$13,0))</f>
        <v>265</v>
      </c>
      <c r="L2124" s="4">
        <f t="shared" si="67"/>
        <v>0</v>
      </c>
    </row>
    <row r="2125" spans="1:12">
      <c r="A2125" t="s">
        <v>7728</v>
      </c>
      <c r="B2125" t="s">
        <v>7380</v>
      </c>
      <c r="C2125" t="s">
        <v>1732</v>
      </c>
      <c r="D2125" t="s">
        <v>6877</v>
      </c>
      <c r="E2125" t="s">
        <v>1715</v>
      </c>
      <c r="H2125" t="str">
        <f>INDEX('Vensim Variables'!$B:$B,MATCH(EPS!$B2125,'Vensim Variables'!$A:$A,0))</f>
        <v>g pollutant</v>
      </c>
      <c r="I2125" t="str">
        <f t="shared" si="66"/>
        <v>F gases</v>
      </c>
      <c r="J2125">
        <f>INDEX(NoSettings!$C:$C,MATCH(EPS!$A2125,NoSettings!$A:$A,0))</f>
        <v>0</v>
      </c>
      <c r="K2125">
        <f>INDEX(GWP!$C$2:$C$13,MATCH(EPS!I2125,GWP!$B$2:$B$13,0))</f>
        <v>1</v>
      </c>
      <c r="L2125" s="4">
        <f t="shared" si="67"/>
        <v>0</v>
      </c>
    </row>
    <row r="2126" spans="1:12">
      <c r="A2126" t="s">
        <v>7729</v>
      </c>
      <c r="B2126" t="s">
        <v>7380</v>
      </c>
      <c r="C2126" t="s">
        <v>1732</v>
      </c>
      <c r="D2126" t="s">
        <v>6878</v>
      </c>
      <c r="E2126" t="s">
        <v>1702</v>
      </c>
      <c r="H2126" t="str">
        <f>INDEX('Vensim Variables'!$B:$B,MATCH(EPS!$B2126,'Vensim Variables'!$A:$A,0))</f>
        <v>g pollutant</v>
      </c>
      <c r="I2126" t="str">
        <f t="shared" si="66"/>
        <v>CO2</v>
      </c>
      <c r="J2126">
        <f>INDEX(NoSettings!$C:$C,MATCH(EPS!$A2126,NoSettings!$A:$A,0))</f>
        <v>0</v>
      </c>
      <c r="K2126">
        <f>INDEX(GWP!$C$2:$C$13,MATCH(EPS!I2126,GWP!$B$2:$B$13,0))</f>
        <v>1</v>
      </c>
      <c r="L2126" s="4">
        <f t="shared" si="67"/>
        <v>0</v>
      </c>
    </row>
    <row r="2127" spans="1:12">
      <c r="A2127" t="s">
        <v>7730</v>
      </c>
      <c r="B2127" t="s">
        <v>7380</v>
      </c>
      <c r="C2127" t="s">
        <v>1732</v>
      </c>
      <c r="D2127" t="s">
        <v>6878</v>
      </c>
      <c r="E2127" t="s">
        <v>1705</v>
      </c>
      <c r="H2127" t="str">
        <f>INDEX('Vensim Variables'!$B:$B,MATCH(EPS!$B2127,'Vensim Variables'!$A:$A,0))</f>
        <v>g pollutant</v>
      </c>
      <c r="I2127" t="str">
        <f t="shared" si="66"/>
        <v>VOC</v>
      </c>
      <c r="J2127">
        <f>INDEX(NoSettings!$C:$C,MATCH(EPS!$A2127,NoSettings!$A:$A,0))</f>
        <v>0</v>
      </c>
      <c r="K2127">
        <f>INDEX(GWP!$C$2:$C$13,MATCH(EPS!I2127,GWP!$B$2:$B$13,0))</f>
        <v>0</v>
      </c>
      <c r="L2127" s="4">
        <f t="shared" si="67"/>
        <v>0</v>
      </c>
    </row>
    <row r="2128" spans="1:12">
      <c r="A2128" t="s">
        <v>7731</v>
      </c>
      <c r="B2128" t="s">
        <v>7380</v>
      </c>
      <c r="C2128" t="s">
        <v>1732</v>
      </c>
      <c r="D2128" t="s">
        <v>6878</v>
      </c>
      <c r="E2128" t="s">
        <v>1706</v>
      </c>
      <c r="H2128" t="str">
        <f>INDEX('Vensim Variables'!$B:$B,MATCH(EPS!$B2128,'Vensim Variables'!$A:$A,0))</f>
        <v>g pollutant</v>
      </c>
      <c r="I2128" t="str">
        <f t="shared" si="66"/>
        <v>CO</v>
      </c>
      <c r="J2128">
        <f>INDEX(NoSettings!$C:$C,MATCH(EPS!$A2128,NoSettings!$A:$A,0))</f>
        <v>0</v>
      </c>
      <c r="K2128">
        <f>INDEX(GWP!$C$2:$C$13,MATCH(EPS!I2128,GWP!$B$2:$B$13,0))</f>
        <v>0</v>
      </c>
      <c r="L2128" s="4">
        <f t="shared" si="67"/>
        <v>0</v>
      </c>
    </row>
    <row r="2129" spans="1:12">
      <c r="A2129" t="s">
        <v>7732</v>
      </c>
      <c r="B2129" t="s">
        <v>7380</v>
      </c>
      <c r="C2129" t="s">
        <v>1732</v>
      </c>
      <c r="D2129" t="s">
        <v>6878</v>
      </c>
      <c r="E2129" t="s">
        <v>1707</v>
      </c>
      <c r="H2129" t="str">
        <f>INDEX('Vensim Variables'!$B:$B,MATCH(EPS!$B2129,'Vensim Variables'!$A:$A,0))</f>
        <v>g pollutant</v>
      </c>
      <c r="I2129" t="str">
        <f t="shared" si="66"/>
        <v>NOx</v>
      </c>
      <c r="J2129">
        <f>INDEX(NoSettings!$C:$C,MATCH(EPS!$A2129,NoSettings!$A:$A,0))</f>
        <v>0</v>
      </c>
      <c r="K2129">
        <f>INDEX(GWP!$C$2:$C$13,MATCH(EPS!I2129,GWP!$B$2:$B$13,0))</f>
        <v>0</v>
      </c>
      <c r="L2129" s="4">
        <f t="shared" si="67"/>
        <v>0</v>
      </c>
    </row>
    <row r="2130" spans="1:12">
      <c r="A2130" t="s">
        <v>7733</v>
      </c>
      <c r="B2130" t="s">
        <v>7380</v>
      </c>
      <c r="C2130" t="s">
        <v>1732</v>
      </c>
      <c r="D2130" t="s">
        <v>6878</v>
      </c>
      <c r="E2130" t="s">
        <v>1708</v>
      </c>
      <c r="H2130" t="str">
        <f>INDEX('Vensim Variables'!$B:$B,MATCH(EPS!$B2130,'Vensim Variables'!$A:$A,0))</f>
        <v>g pollutant</v>
      </c>
      <c r="I2130" t="str">
        <f t="shared" si="66"/>
        <v>PM10</v>
      </c>
      <c r="J2130">
        <f>INDEX(NoSettings!$C:$C,MATCH(EPS!$A2130,NoSettings!$A:$A,0))</f>
        <v>0</v>
      </c>
      <c r="K2130">
        <f>INDEX(GWP!$C$2:$C$13,MATCH(EPS!I2130,GWP!$B$2:$B$13,0))</f>
        <v>0</v>
      </c>
      <c r="L2130" s="4">
        <f t="shared" si="67"/>
        <v>0</v>
      </c>
    </row>
    <row r="2131" spans="1:12">
      <c r="A2131" t="s">
        <v>7734</v>
      </c>
      <c r="B2131" t="s">
        <v>7380</v>
      </c>
      <c r="C2131" t="s">
        <v>1732</v>
      </c>
      <c r="D2131" t="s">
        <v>6878</v>
      </c>
      <c r="E2131" t="s">
        <v>1709</v>
      </c>
      <c r="H2131" t="str">
        <f>INDEX('Vensim Variables'!$B:$B,MATCH(EPS!$B2131,'Vensim Variables'!$A:$A,0))</f>
        <v>g pollutant</v>
      </c>
      <c r="I2131" t="str">
        <f t="shared" si="66"/>
        <v>PM25</v>
      </c>
      <c r="J2131">
        <f>INDEX(NoSettings!$C:$C,MATCH(EPS!$A2131,NoSettings!$A:$A,0))</f>
        <v>0</v>
      </c>
      <c r="K2131">
        <f>INDEX(GWP!$C$2:$C$13,MATCH(EPS!I2131,GWP!$B$2:$B$13,0))</f>
        <v>0</v>
      </c>
      <c r="L2131" s="4">
        <f t="shared" si="67"/>
        <v>0</v>
      </c>
    </row>
    <row r="2132" spans="1:12">
      <c r="A2132" t="s">
        <v>7735</v>
      </c>
      <c r="B2132" t="s">
        <v>7380</v>
      </c>
      <c r="C2132" t="s">
        <v>1732</v>
      </c>
      <c r="D2132" t="s">
        <v>6878</v>
      </c>
      <c r="E2132" t="s">
        <v>1710</v>
      </c>
      <c r="H2132" t="str">
        <f>INDEX('Vensim Variables'!$B:$B,MATCH(EPS!$B2132,'Vensim Variables'!$A:$A,0))</f>
        <v>g pollutant</v>
      </c>
      <c r="I2132" t="str">
        <f t="shared" si="66"/>
        <v>SOx</v>
      </c>
      <c r="J2132">
        <f>INDEX(NoSettings!$C:$C,MATCH(EPS!$A2132,NoSettings!$A:$A,0))</f>
        <v>0</v>
      </c>
      <c r="K2132">
        <f>INDEX(GWP!$C$2:$C$13,MATCH(EPS!I2132,GWP!$B$2:$B$13,0))</f>
        <v>0</v>
      </c>
      <c r="L2132" s="4">
        <f t="shared" si="67"/>
        <v>0</v>
      </c>
    </row>
    <row r="2133" spans="1:12">
      <c r="A2133" t="s">
        <v>7736</v>
      </c>
      <c r="B2133" t="s">
        <v>7380</v>
      </c>
      <c r="C2133" t="s">
        <v>1732</v>
      </c>
      <c r="D2133" t="s">
        <v>6878</v>
      </c>
      <c r="E2133" t="s">
        <v>1711</v>
      </c>
      <c r="H2133" t="str">
        <f>INDEX('Vensim Variables'!$B:$B,MATCH(EPS!$B2133,'Vensim Variables'!$A:$A,0))</f>
        <v>g pollutant</v>
      </c>
      <c r="I2133" t="str">
        <f t="shared" si="66"/>
        <v>BC</v>
      </c>
      <c r="J2133">
        <f>INDEX(NoSettings!$C:$C,MATCH(EPS!$A2133,NoSettings!$A:$A,0))</f>
        <v>0</v>
      </c>
      <c r="K2133">
        <f>INDEX(GWP!$C$2:$C$13,MATCH(EPS!I2133,GWP!$B$2:$B$13,0))</f>
        <v>0</v>
      </c>
      <c r="L2133" s="4">
        <f t="shared" si="67"/>
        <v>0</v>
      </c>
    </row>
    <row r="2134" spans="1:12">
      <c r="A2134" t="s">
        <v>7737</v>
      </c>
      <c r="B2134" t="s">
        <v>7380</v>
      </c>
      <c r="C2134" t="s">
        <v>1732</v>
      </c>
      <c r="D2134" t="s">
        <v>6878</v>
      </c>
      <c r="E2134" t="s">
        <v>1712</v>
      </c>
      <c r="H2134" t="str">
        <f>INDEX('Vensim Variables'!$B:$B,MATCH(EPS!$B2134,'Vensim Variables'!$A:$A,0))</f>
        <v>g pollutant</v>
      </c>
      <c r="I2134" t="str">
        <f t="shared" si="66"/>
        <v>OC</v>
      </c>
      <c r="J2134">
        <f>INDEX(NoSettings!$C:$C,MATCH(EPS!$A2134,NoSettings!$A:$A,0))</f>
        <v>0</v>
      </c>
      <c r="K2134">
        <f>INDEX(GWP!$C$2:$C$13,MATCH(EPS!I2134,GWP!$B$2:$B$13,0))</f>
        <v>0</v>
      </c>
      <c r="L2134" s="4">
        <f t="shared" si="67"/>
        <v>0</v>
      </c>
    </row>
    <row r="2135" spans="1:12">
      <c r="A2135" t="s">
        <v>7738</v>
      </c>
      <c r="B2135" t="s">
        <v>7380</v>
      </c>
      <c r="C2135" t="s">
        <v>1732</v>
      </c>
      <c r="D2135" t="s">
        <v>6878</v>
      </c>
      <c r="E2135" t="s">
        <v>1713</v>
      </c>
      <c r="H2135" t="str">
        <f>INDEX('Vensim Variables'!$B:$B,MATCH(EPS!$B2135,'Vensim Variables'!$A:$A,0))</f>
        <v>g pollutant</v>
      </c>
      <c r="I2135" t="str">
        <f t="shared" si="66"/>
        <v>CH4</v>
      </c>
      <c r="J2135">
        <f>INDEX(NoSettings!$C:$C,MATCH(EPS!$A2135,NoSettings!$A:$A,0))</f>
        <v>0</v>
      </c>
      <c r="K2135">
        <f>INDEX(GWP!$C$2:$C$13,MATCH(EPS!I2135,GWP!$B$2:$B$13,0))</f>
        <v>28</v>
      </c>
      <c r="L2135" s="4">
        <f t="shared" si="67"/>
        <v>0</v>
      </c>
    </row>
    <row r="2136" spans="1:12">
      <c r="A2136" t="s">
        <v>7739</v>
      </c>
      <c r="B2136" t="s">
        <v>7380</v>
      </c>
      <c r="C2136" t="s">
        <v>1732</v>
      </c>
      <c r="D2136" t="s">
        <v>6878</v>
      </c>
      <c r="E2136" t="s">
        <v>1714</v>
      </c>
      <c r="H2136" t="str">
        <f>INDEX('Vensim Variables'!$B:$B,MATCH(EPS!$B2136,'Vensim Variables'!$A:$A,0))</f>
        <v>g pollutant</v>
      </c>
      <c r="I2136" t="str">
        <f t="shared" si="66"/>
        <v>N2O</v>
      </c>
      <c r="J2136">
        <f>INDEX(NoSettings!$C:$C,MATCH(EPS!$A2136,NoSettings!$A:$A,0))</f>
        <v>0</v>
      </c>
      <c r="K2136">
        <f>INDEX(GWP!$C$2:$C$13,MATCH(EPS!I2136,GWP!$B$2:$B$13,0))</f>
        <v>265</v>
      </c>
      <c r="L2136" s="4">
        <f t="shared" si="67"/>
        <v>0</v>
      </c>
    </row>
    <row r="2137" spans="1:12">
      <c r="A2137" t="s">
        <v>7740</v>
      </c>
      <c r="B2137" t="s">
        <v>7380</v>
      </c>
      <c r="C2137" t="s">
        <v>1732</v>
      </c>
      <c r="D2137" t="s">
        <v>6878</v>
      </c>
      <c r="E2137" t="s">
        <v>1715</v>
      </c>
      <c r="H2137" t="str">
        <f>INDEX('Vensim Variables'!$B:$B,MATCH(EPS!$B2137,'Vensim Variables'!$A:$A,0))</f>
        <v>g pollutant</v>
      </c>
      <c r="I2137" t="str">
        <f t="shared" si="66"/>
        <v>F gases</v>
      </c>
      <c r="J2137">
        <f>INDEX(NoSettings!$C:$C,MATCH(EPS!$A2137,NoSettings!$A:$A,0))</f>
        <v>0</v>
      </c>
      <c r="K2137">
        <f>INDEX(GWP!$C$2:$C$13,MATCH(EPS!I2137,GWP!$B$2:$B$13,0))</f>
        <v>1</v>
      </c>
      <c r="L2137" s="4">
        <f t="shared" si="67"/>
        <v>0</v>
      </c>
    </row>
    <row r="2138" spans="1:12">
      <c r="A2138" t="s">
        <v>7741</v>
      </c>
      <c r="B2138" t="s">
        <v>7380</v>
      </c>
      <c r="C2138" t="s">
        <v>1732</v>
      </c>
      <c r="D2138" t="s">
        <v>6879</v>
      </c>
      <c r="E2138" t="s">
        <v>1702</v>
      </c>
      <c r="H2138" t="str">
        <f>INDEX('Vensim Variables'!$B:$B,MATCH(EPS!$B2138,'Vensim Variables'!$A:$A,0))</f>
        <v>g pollutant</v>
      </c>
      <c r="I2138" t="str">
        <f t="shared" si="66"/>
        <v>CO2</v>
      </c>
      <c r="J2138">
        <f>INDEX(NoSettings!$C:$C,MATCH(EPS!$A2138,NoSettings!$A:$A,0))</f>
        <v>0</v>
      </c>
      <c r="K2138">
        <f>INDEX(GWP!$C$2:$C$13,MATCH(EPS!I2138,GWP!$B$2:$B$13,0))</f>
        <v>1</v>
      </c>
      <c r="L2138" s="4">
        <f t="shared" si="67"/>
        <v>0</v>
      </c>
    </row>
    <row r="2139" spans="1:12">
      <c r="A2139" t="s">
        <v>7742</v>
      </c>
      <c r="B2139" t="s">
        <v>7380</v>
      </c>
      <c r="C2139" t="s">
        <v>1732</v>
      </c>
      <c r="D2139" t="s">
        <v>6879</v>
      </c>
      <c r="E2139" t="s">
        <v>1705</v>
      </c>
      <c r="H2139" t="str">
        <f>INDEX('Vensim Variables'!$B:$B,MATCH(EPS!$B2139,'Vensim Variables'!$A:$A,0))</f>
        <v>g pollutant</v>
      </c>
      <c r="I2139" t="str">
        <f t="shared" si="66"/>
        <v>VOC</v>
      </c>
      <c r="J2139" s="47">
        <f>INDEX(NoSettings!$C:$C,MATCH(EPS!$A2139,NoSettings!$A:$A,0))</f>
        <v>0</v>
      </c>
      <c r="K2139">
        <f>INDEX(GWP!$C$2:$C$13,MATCH(EPS!I2139,GWP!$B$2:$B$13,0))</f>
        <v>0</v>
      </c>
      <c r="L2139" s="4">
        <f t="shared" si="67"/>
        <v>0</v>
      </c>
    </row>
    <row r="2140" spans="1:12">
      <c r="A2140" t="s">
        <v>7743</v>
      </c>
      <c r="B2140" t="s">
        <v>7380</v>
      </c>
      <c r="C2140" t="s">
        <v>1732</v>
      </c>
      <c r="D2140" t="s">
        <v>6879</v>
      </c>
      <c r="E2140" t="s">
        <v>1706</v>
      </c>
      <c r="H2140" t="str">
        <f>INDEX('Vensim Variables'!$B:$B,MATCH(EPS!$B2140,'Vensim Variables'!$A:$A,0))</f>
        <v>g pollutant</v>
      </c>
      <c r="I2140" t="str">
        <f t="shared" si="66"/>
        <v>CO</v>
      </c>
      <c r="J2140">
        <f>INDEX(NoSettings!$C:$C,MATCH(EPS!$A2140,NoSettings!$A:$A,0))</f>
        <v>0</v>
      </c>
      <c r="K2140">
        <f>INDEX(GWP!$C$2:$C$13,MATCH(EPS!I2140,GWP!$B$2:$B$13,0))</f>
        <v>0</v>
      </c>
      <c r="L2140" s="4">
        <f t="shared" si="67"/>
        <v>0</v>
      </c>
    </row>
    <row r="2141" spans="1:12">
      <c r="A2141" t="s">
        <v>7744</v>
      </c>
      <c r="B2141" t="s">
        <v>7380</v>
      </c>
      <c r="C2141" t="s">
        <v>1732</v>
      </c>
      <c r="D2141" t="s">
        <v>6879</v>
      </c>
      <c r="E2141" t="s">
        <v>1707</v>
      </c>
      <c r="H2141" t="str">
        <f>INDEX('Vensim Variables'!$B:$B,MATCH(EPS!$B2141,'Vensim Variables'!$A:$A,0))</f>
        <v>g pollutant</v>
      </c>
      <c r="I2141" t="str">
        <f t="shared" si="66"/>
        <v>NOx</v>
      </c>
      <c r="J2141">
        <f>INDEX(NoSettings!$C:$C,MATCH(EPS!$A2141,NoSettings!$A:$A,0))</f>
        <v>0</v>
      </c>
      <c r="K2141">
        <f>INDEX(GWP!$C$2:$C$13,MATCH(EPS!I2141,GWP!$B$2:$B$13,0))</f>
        <v>0</v>
      </c>
      <c r="L2141" s="4">
        <f t="shared" si="67"/>
        <v>0</v>
      </c>
    </row>
    <row r="2142" spans="1:12">
      <c r="A2142" t="s">
        <v>7745</v>
      </c>
      <c r="B2142" t="s">
        <v>7380</v>
      </c>
      <c r="C2142" t="s">
        <v>1732</v>
      </c>
      <c r="D2142" t="s">
        <v>6879</v>
      </c>
      <c r="E2142" t="s">
        <v>1708</v>
      </c>
      <c r="H2142" t="str">
        <f>INDEX('Vensim Variables'!$B:$B,MATCH(EPS!$B2142,'Vensim Variables'!$A:$A,0))</f>
        <v>g pollutant</v>
      </c>
      <c r="I2142" t="str">
        <f t="shared" si="66"/>
        <v>PM10</v>
      </c>
      <c r="J2142">
        <f>INDEX(NoSettings!$C:$C,MATCH(EPS!$A2142,NoSettings!$A:$A,0))</f>
        <v>0</v>
      </c>
      <c r="K2142">
        <f>INDEX(GWP!$C$2:$C$13,MATCH(EPS!I2142,GWP!$B$2:$B$13,0))</f>
        <v>0</v>
      </c>
      <c r="L2142" s="4">
        <f t="shared" si="67"/>
        <v>0</v>
      </c>
    </row>
    <row r="2143" spans="1:12">
      <c r="A2143" t="s">
        <v>7746</v>
      </c>
      <c r="B2143" t="s">
        <v>7380</v>
      </c>
      <c r="C2143" t="s">
        <v>1732</v>
      </c>
      <c r="D2143" t="s">
        <v>6879</v>
      </c>
      <c r="E2143" t="s">
        <v>1709</v>
      </c>
      <c r="H2143" t="str">
        <f>INDEX('Vensim Variables'!$B:$B,MATCH(EPS!$B2143,'Vensim Variables'!$A:$A,0))</f>
        <v>g pollutant</v>
      </c>
      <c r="I2143" t="str">
        <f t="shared" si="66"/>
        <v>PM25</v>
      </c>
      <c r="J2143">
        <f>INDEX(NoSettings!$C:$C,MATCH(EPS!$A2143,NoSettings!$A:$A,0))</f>
        <v>0</v>
      </c>
      <c r="K2143">
        <f>INDEX(GWP!$C$2:$C$13,MATCH(EPS!I2143,GWP!$B$2:$B$13,0))</f>
        <v>0</v>
      </c>
      <c r="L2143" s="4">
        <f t="shared" si="67"/>
        <v>0</v>
      </c>
    </row>
    <row r="2144" spans="1:12">
      <c r="A2144" t="s">
        <v>7747</v>
      </c>
      <c r="B2144" t="s">
        <v>7380</v>
      </c>
      <c r="C2144" t="s">
        <v>1732</v>
      </c>
      <c r="D2144" t="s">
        <v>6879</v>
      </c>
      <c r="E2144" t="s">
        <v>1710</v>
      </c>
      <c r="H2144" t="str">
        <f>INDEX('Vensim Variables'!$B:$B,MATCH(EPS!$B2144,'Vensim Variables'!$A:$A,0))</f>
        <v>g pollutant</v>
      </c>
      <c r="I2144" t="str">
        <f t="shared" si="66"/>
        <v>SOx</v>
      </c>
      <c r="J2144">
        <f>INDEX(NoSettings!$C:$C,MATCH(EPS!$A2144,NoSettings!$A:$A,0))</f>
        <v>0</v>
      </c>
      <c r="K2144">
        <f>INDEX(GWP!$C$2:$C$13,MATCH(EPS!I2144,GWP!$B$2:$B$13,0))</f>
        <v>0</v>
      </c>
      <c r="L2144" s="4">
        <f t="shared" si="67"/>
        <v>0</v>
      </c>
    </row>
    <row r="2145" spans="1:12">
      <c r="A2145" t="s">
        <v>7748</v>
      </c>
      <c r="B2145" t="s">
        <v>7380</v>
      </c>
      <c r="C2145" t="s">
        <v>1732</v>
      </c>
      <c r="D2145" t="s">
        <v>6879</v>
      </c>
      <c r="E2145" t="s">
        <v>1711</v>
      </c>
      <c r="H2145" t="str">
        <f>INDEX('Vensim Variables'!$B:$B,MATCH(EPS!$B2145,'Vensim Variables'!$A:$A,0))</f>
        <v>g pollutant</v>
      </c>
      <c r="I2145" t="str">
        <f t="shared" si="66"/>
        <v>BC</v>
      </c>
      <c r="J2145">
        <f>INDEX(NoSettings!$C:$C,MATCH(EPS!$A2145,NoSettings!$A:$A,0))</f>
        <v>0</v>
      </c>
      <c r="K2145">
        <f>INDEX(GWP!$C$2:$C$13,MATCH(EPS!I2145,GWP!$B$2:$B$13,0))</f>
        <v>0</v>
      </c>
      <c r="L2145" s="4">
        <f t="shared" si="67"/>
        <v>0</v>
      </c>
    </row>
    <row r="2146" spans="1:12">
      <c r="A2146" t="s">
        <v>7749</v>
      </c>
      <c r="B2146" t="s">
        <v>7380</v>
      </c>
      <c r="C2146" t="s">
        <v>1732</v>
      </c>
      <c r="D2146" t="s">
        <v>6879</v>
      </c>
      <c r="E2146" t="s">
        <v>1712</v>
      </c>
      <c r="H2146" t="str">
        <f>INDEX('Vensim Variables'!$B:$B,MATCH(EPS!$B2146,'Vensim Variables'!$A:$A,0))</f>
        <v>g pollutant</v>
      </c>
      <c r="I2146" t="str">
        <f t="shared" si="66"/>
        <v>OC</v>
      </c>
      <c r="J2146">
        <f>INDEX(NoSettings!$C:$C,MATCH(EPS!$A2146,NoSettings!$A:$A,0))</f>
        <v>0</v>
      </c>
      <c r="K2146">
        <f>INDEX(GWP!$C$2:$C$13,MATCH(EPS!I2146,GWP!$B$2:$B$13,0))</f>
        <v>0</v>
      </c>
      <c r="L2146" s="4">
        <f t="shared" si="67"/>
        <v>0</v>
      </c>
    </row>
    <row r="2147" spans="1:12">
      <c r="A2147" t="s">
        <v>7750</v>
      </c>
      <c r="B2147" t="s">
        <v>7380</v>
      </c>
      <c r="C2147" t="s">
        <v>1732</v>
      </c>
      <c r="D2147" t="s">
        <v>6879</v>
      </c>
      <c r="E2147" t="s">
        <v>1713</v>
      </c>
      <c r="H2147" t="str">
        <f>INDEX('Vensim Variables'!$B:$B,MATCH(EPS!$B2147,'Vensim Variables'!$A:$A,0))</f>
        <v>g pollutant</v>
      </c>
      <c r="I2147" t="str">
        <f t="shared" si="66"/>
        <v>CH4</v>
      </c>
      <c r="J2147">
        <f>INDEX(NoSettings!$C:$C,MATCH(EPS!$A2147,NoSettings!$A:$A,0))</f>
        <v>0</v>
      </c>
      <c r="K2147">
        <f>INDEX(GWP!$C$2:$C$13,MATCH(EPS!I2147,GWP!$B$2:$B$13,0))</f>
        <v>28</v>
      </c>
      <c r="L2147" s="4">
        <f t="shared" si="67"/>
        <v>0</v>
      </c>
    </row>
    <row r="2148" spans="1:12">
      <c r="A2148" t="s">
        <v>7751</v>
      </c>
      <c r="B2148" t="s">
        <v>7380</v>
      </c>
      <c r="C2148" t="s">
        <v>1732</v>
      </c>
      <c r="D2148" t="s">
        <v>6879</v>
      </c>
      <c r="E2148" t="s">
        <v>1714</v>
      </c>
      <c r="H2148" t="str">
        <f>INDEX('Vensim Variables'!$B:$B,MATCH(EPS!$B2148,'Vensim Variables'!$A:$A,0))</f>
        <v>g pollutant</v>
      </c>
      <c r="I2148" t="str">
        <f t="shared" si="66"/>
        <v>N2O</v>
      </c>
      <c r="J2148">
        <f>INDEX(NoSettings!$C:$C,MATCH(EPS!$A2148,NoSettings!$A:$A,0))</f>
        <v>0</v>
      </c>
      <c r="K2148">
        <f>INDEX(GWP!$C$2:$C$13,MATCH(EPS!I2148,GWP!$B$2:$B$13,0))</f>
        <v>265</v>
      </c>
      <c r="L2148" s="4">
        <f t="shared" si="67"/>
        <v>0</v>
      </c>
    </row>
    <row r="2149" spans="1:12">
      <c r="A2149" t="s">
        <v>7752</v>
      </c>
      <c r="B2149" t="s">
        <v>7380</v>
      </c>
      <c r="C2149" t="s">
        <v>1732</v>
      </c>
      <c r="D2149" t="s">
        <v>6879</v>
      </c>
      <c r="E2149" t="s">
        <v>1715</v>
      </c>
      <c r="H2149" t="str">
        <f>INDEX('Vensim Variables'!$B:$B,MATCH(EPS!$B2149,'Vensim Variables'!$A:$A,0))</f>
        <v>g pollutant</v>
      </c>
      <c r="I2149" t="str">
        <f t="shared" si="66"/>
        <v>F gases</v>
      </c>
      <c r="J2149">
        <f>INDEX(NoSettings!$C:$C,MATCH(EPS!$A2149,NoSettings!$A:$A,0))</f>
        <v>0</v>
      </c>
      <c r="K2149">
        <f>INDEX(GWP!$C$2:$C$13,MATCH(EPS!I2149,GWP!$B$2:$B$13,0))</f>
        <v>1</v>
      </c>
      <c r="L2149" s="4">
        <f t="shared" si="67"/>
        <v>0</v>
      </c>
    </row>
    <row r="2150" spans="1:12">
      <c r="A2150" t="s">
        <v>7753</v>
      </c>
      <c r="B2150" t="s">
        <v>7380</v>
      </c>
      <c r="C2150" t="s">
        <v>1732</v>
      </c>
      <c r="D2150" t="s">
        <v>6880</v>
      </c>
      <c r="E2150" t="s">
        <v>1702</v>
      </c>
      <c r="H2150" t="str">
        <f>INDEX('Vensim Variables'!$B:$B,MATCH(EPS!$B2150,'Vensim Variables'!$A:$A,0))</f>
        <v>g pollutant</v>
      </c>
      <c r="I2150" t="str">
        <f t="shared" si="66"/>
        <v>CO2</v>
      </c>
      <c r="J2150">
        <f>INDEX(NoSettings!$C:$C,MATCH(EPS!$A2150,NoSettings!$A:$A,0))</f>
        <v>0</v>
      </c>
      <c r="K2150">
        <f>INDEX(GWP!$C$2:$C$13,MATCH(EPS!I2150,GWP!$B$2:$B$13,0))</f>
        <v>1</v>
      </c>
      <c r="L2150" s="4">
        <f t="shared" si="67"/>
        <v>0</v>
      </c>
    </row>
    <row r="2151" spans="1:12">
      <c r="A2151" t="s">
        <v>7754</v>
      </c>
      <c r="B2151" t="s">
        <v>7380</v>
      </c>
      <c r="C2151" t="s">
        <v>1732</v>
      </c>
      <c r="D2151" t="s">
        <v>6880</v>
      </c>
      <c r="E2151" t="s">
        <v>1705</v>
      </c>
      <c r="H2151" t="str">
        <f>INDEX('Vensim Variables'!$B:$B,MATCH(EPS!$B2151,'Vensim Variables'!$A:$A,0))</f>
        <v>g pollutant</v>
      </c>
      <c r="I2151" t="str">
        <f t="shared" si="66"/>
        <v>VOC</v>
      </c>
      <c r="J2151">
        <f>INDEX(NoSettings!$C:$C,MATCH(EPS!$A2151,NoSettings!$A:$A,0))</f>
        <v>0</v>
      </c>
      <c r="K2151">
        <f>INDEX(GWP!$C$2:$C$13,MATCH(EPS!I2151,GWP!$B$2:$B$13,0))</f>
        <v>0</v>
      </c>
      <c r="L2151" s="4">
        <f t="shared" si="67"/>
        <v>0</v>
      </c>
    </row>
    <row r="2152" spans="1:12">
      <c r="A2152" t="s">
        <v>7755</v>
      </c>
      <c r="B2152" t="s">
        <v>7380</v>
      </c>
      <c r="C2152" t="s">
        <v>1732</v>
      </c>
      <c r="D2152" t="s">
        <v>6880</v>
      </c>
      <c r="E2152" t="s">
        <v>1706</v>
      </c>
      <c r="H2152" t="str">
        <f>INDEX('Vensim Variables'!$B:$B,MATCH(EPS!$B2152,'Vensim Variables'!$A:$A,0))</f>
        <v>g pollutant</v>
      </c>
      <c r="I2152" t="str">
        <f t="shared" si="66"/>
        <v>CO</v>
      </c>
      <c r="J2152">
        <f>INDEX(NoSettings!$C:$C,MATCH(EPS!$A2152,NoSettings!$A:$A,0))</f>
        <v>0</v>
      </c>
      <c r="K2152">
        <f>INDEX(GWP!$C$2:$C$13,MATCH(EPS!I2152,GWP!$B$2:$B$13,0))</f>
        <v>0</v>
      </c>
      <c r="L2152" s="4">
        <f t="shared" si="67"/>
        <v>0</v>
      </c>
    </row>
    <row r="2153" spans="1:12">
      <c r="A2153" t="s">
        <v>7756</v>
      </c>
      <c r="B2153" t="s">
        <v>7380</v>
      </c>
      <c r="C2153" t="s">
        <v>1732</v>
      </c>
      <c r="D2153" t="s">
        <v>6880</v>
      </c>
      <c r="E2153" t="s">
        <v>1707</v>
      </c>
      <c r="H2153" t="str">
        <f>INDEX('Vensim Variables'!$B:$B,MATCH(EPS!$B2153,'Vensim Variables'!$A:$A,0))</f>
        <v>g pollutant</v>
      </c>
      <c r="I2153" t="str">
        <f t="shared" si="66"/>
        <v>NOx</v>
      </c>
      <c r="J2153">
        <f>INDEX(NoSettings!$C:$C,MATCH(EPS!$A2153,NoSettings!$A:$A,0))</f>
        <v>0</v>
      </c>
      <c r="K2153">
        <f>INDEX(GWP!$C$2:$C$13,MATCH(EPS!I2153,GWP!$B$2:$B$13,0))</f>
        <v>0</v>
      </c>
      <c r="L2153" s="4">
        <f t="shared" si="67"/>
        <v>0</v>
      </c>
    </row>
    <row r="2154" spans="1:12">
      <c r="A2154" t="s">
        <v>7757</v>
      </c>
      <c r="B2154" t="s">
        <v>7380</v>
      </c>
      <c r="C2154" t="s">
        <v>1732</v>
      </c>
      <c r="D2154" t="s">
        <v>6880</v>
      </c>
      <c r="E2154" t="s">
        <v>1708</v>
      </c>
      <c r="H2154" t="str">
        <f>INDEX('Vensim Variables'!$B:$B,MATCH(EPS!$B2154,'Vensim Variables'!$A:$A,0))</f>
        <v>g pollutant</v>
      </c>
      <c r="I2154" t="str">
        <f t="shared" si="66"/>
        <v>PM10</v>
      </c>
      <c r="J2154">
        <f>INDEX(NoSettings!$C:$C,MATCH(EPS!$A2154,NoSettings!$A:$A,0))</f>
        <v>0</v>
      </c>
      <c r="K2154">
        <f>INDEX(GWP!$C$2:$C$13,MATCH(EPS!I2154,GWP!$B$2:$B$13,0))</f>
        <v>0</v>
      </c>
      <c r="L2154" s="4">
        <f t="shared" si="67"/>
        <v>0</v>
      </c>
    </row>
    <row r="2155" spans="1:12">
      <c r="A2155" t="s">
        <v>7758</v>
      </c>
      <c r="B2155" t="s">
        <v>7380</v>
      </c>
      <c r="C2155" t="s">
        <v>1732</v>
      </c>
      <c r="D2155" t="s">
        <v>6880</v>
      </c>
      <c r="E2155" t="s">
        <v>1709</v>
      </c>
      <c r="H2155" t="str">
        <f>INDEX('Vensim Variables'!$B:$B,MATCH(EPS!$B2155,'Vensim Variables'!$A:$A,0))</f>
        <v>g pollutant</v>
      </c>
      <c r="I2155" t="str">
        <f t="shared" si="66"/>
        <v>PM25</v>
      </c>
      <c r="J2155">
        <f>INDEX(NoSettings!$C:$C,MATCH(EPS!$A2155,NoSettings!$A:$A,0))</f>
        <v>0</v>
      </c>
      <c r="K2155">
        <f>INDEX(GWP!$C$2:$C$13,MATCH(EPS!I2155,GWP!$B$2:$B$13,0))</f>
        <v>0</v>
      </c>
      <c r="L2155" s="4">
        <f t="shared" si="67"/>
        <v>0</v>
      </c>
    </row>
    <row r="2156" spans="1:12">
      <c r="A2156" t="s">
        <v>7759</v>
      </c>
      <c r="B2156" t="s">
        <v>7380</v>
      </c>
      <c r="C2156" t="s">
        <v>1732</v>
      </c>
      <c r="D2156" t="s">
        <v>6880</v>
      </c>
      <c r="E2156" t="s">
        <v>1710</v>
      </c>
      <c r="H2156" t="str">
        <f>INDEX('Vensim Variables'!$B:$B,MATCH(EPS!$B2156,'Vensim Variables'!$A:$A,0))</f>
        <v>g pollutant</v>
      </c>
      <c r="I2156" t="str">
        <f t="shared" si="66"/>
        <v>SOx</v>
      </c>
      <c r="J2156">
        <f>INDEX(NoSettings!$C:$C,MATCH(EPS!$A2156,NoSettings!$A:$A,0))</f>
        <v>0</v>
      </c>
      <c r="K2156">
        <f>INDEX(GWP!$C$2:$C$13,MATCH(EPS!I2156,GWP!$B$2:$B$13,0))</f>
        <v>0</v>
      </c>
      <c r="L2156" s="4">
        <f t="shared" si="67"/>
        <v>0</v>
      </c>
    </row>
    <row r="2157" spans="1:12">
      <c r="A2157" t="s">
        <v>7760</v>
      </c>
      <c r="B2157" t="s">
        <v>7380</v>
      </c>
      <c r="C2157" t="s">
        <v>1732</v>
      </c>
      <c r="D2157" t="s">
        <v>6880</v>
      </c>
      <c r="E2157" t="s">
        <v>1711</v>
      </c>
      <c r="H2157" t="str">
        <f>INDEX('Vensim Variables'!$B:$B,MATCH(EPS!$B2157,'Vensim Variables'!$A:$A,0))</f>
        <v>g pollutant</v>
      </c>
      <c r="I2157" t="str">
        <f t="shared" si="66"/>
        <v>BC</v>
      </c>
      <c r="J2157">
        <f>INDEX(NoSettings!$C:$C,MATCH(EPS!$A2157,NoSettings!$A:$A,0))</f>
        <v>0</v>
      </c>
      <c r="K2157">
        <f>INDEX(GWP!$C$2:$C$13,MATCH(EPS!I2157,GWP!$B$2:$B$13,0))</f>
        <v>0</v>
      </c>
      <c r="L2157" s="4">
        <f t="shared" si="67"/>
        <v>0</v>
      </c>
    </row>
    <row r="2158" spans="1:12">
      <c r="A2158" t="s">
        <v>7761</v>
      </c>
      <c r="B2158" t="s">
        <v>7380</v>
      </c>
      <c r="C2158" t="s">
        <v>1732</v>
      </c>
      <c r="D2158" t="s">
        <v>6880</v>
      </c>
      <c r="E2158" t="s">
        <v>1712</v>
      </c>
      <c r="H2158" t="str">
        <f>INDEX('Vensim Variables'!$B:$B,MATCH(EPS!$B2158,'Vensim Variables'!$A:$A,0))</f>
        <v>g pollutant</v>
      </c>
      <c r="I2158" t="str">
        <f t="shared" si="66"/>
        <v>OC</v>
      </c>
      <c r="J2158">
        <f>INDEX(NoSettings!$C:$C,MATCH(EPS!$A2158,NoSettings!$A:$A,0))</f>
        <v>0</v>
      </c>
      <c r="K2158">
        <f>INDEX(GWP!$C$2:$C$13,MATCH(EPS!I2158,GWP!$B$2:$B$13,0))</f>
        <v>0</v>
      </c>
      <c r="L2158" s="4">
        <f t="shared" si="67"/>
        <v>0</v>
      </c>
    </row>
    <row r="2159" spans="1:12">
      <c r="A2159" t="s">
        <v>7762</v>
      </c>
      <c r="B2159" t="s">
        <v>7380</v>
      </c>
      <c r="C2159" t="s">
        <v>1732</v>
      </c>
      <c r="D2159" t="s">
        <v>6880</v>
      </c>
      <c r="E2159" t="s">
        <v>1713</v>
      </c>
      <c r="H2159" t="str">
        <f>INDEX('Vensim Variables'!$B:$B,MATCH(EPS!$B2159,'Vensim Variables'!$A:$A,0))</f>
        <v>g pollutant</v>
      </c>
      <c r="I2159" t="str">
        <f t="shared" si="66"/>
        <v>CH4</v>
      </c>
      <c r="J2159">
        <f>INDEX(NoSettings!$C:$C,MATCH(EPS!$A2159,NoSettings!$A:$A,0))</f>
        <v>0</v>
      </c>
      <c r="K2159">
        <f>INDEX(GWP!$C$2:$C$13,MATCH(EPS!I2159,GWP!$B$2:$B$13,0))</f>
        <v>28</v>
      </c>
      <c r="L2159" s="4">
        <f t="shared" si="67"/>
        <v>0</v>
      </c>
    </row>
    <row r="2160" spans="1:12">
      <c r="A2160" t="s">
        <v>7763</v>
      </c>
      <c r="B2160" t="s">
        <v>7380</v>
      </c>
      <c r="C2160" t="s">
        <v>1732</v>
      </c>
      <c r="D2160" t="s">
        <v>6880</v>
      </c>
      <c r="E2160" t="s">
        <v>1714</v>
      </c>
      <c r="H2160" t="str">
        <f>INDEX('Vensim Variables'!$B:$B,MATCH(EPS!$B2160,'Vensim Variables'!$A:$A,0))</f>
        <v>g pollutant</v>
      </c>
      <c r="I2160" t="str">
        <f t="shared" si="66"/>
        <v>N2O</v>
      </c>
      <c r="J2160">
        <f>INDEX(NoSettings!$C:$C,MATCH(EPS!$A2160,NoSettings!$A:$A,0))</f>
        <v>0</v>
      </c>
      <c r="K2160">
        <f>INDEX(GWP!$C$2:$C$13,MATCH(EPS!I2160,GWP!$B$2:$B$13,0))</f>
        <v>265</v>
      </c>
      <c r="L2160" s="4">
        <f t="shared" si="67"/>
        <v>0</v>
      </c>
    </row>
    <row r="2161" spans="1:12">
      <c r="A2161" t="s">
        <v>7764</v>
      </c>
      <c r="B2161" t="s">
        <v>7380</v>
      </c>
      <c r="C2161" t="s">
        <v>1732</v>
      </c>
      <c r="D2161" t="s">
        <v>6880</v>
      </c>
      <c r="E2161" t="s">
        <v>1715</v>
      </c>
      <c r="H2161" t="str">
        <f>INDEX('Vensim Variables'!$B:$B,MATCH(EPS!$B2161,'Vensim Variables'!$A:$A,0))</f>
        <v>g pollutant</v>
      </c>
      <c r="I2161" t="str">
        <f t="shared" si="66"/>
        <v>F gases</v>
      </c>
      <c r="J2161">
        <f>INDEX(NoSettings!$C:$C,MATCH(EPS!$A2161,NoSettings!$A:$A,0))</f>
        <v>0</v>
      </c>
      <c r="K2161">
        <f>INDEX(GWP!$C$2:$C$13,MATCH(EPS!I2161,GWP!$B$2:$B$13,0))</f>
        <v>1</v>
      </c>
      <c r="L2161" s="4">
        <f t="shared" si="67"/>
        <v>0</v>
      </c>
    </row>
    <row r="2162" spans="1:12">
      <c r="A2162" t="s">
        <v>7765</v>
      </c>
      <c r="B2162" t="s">
        <v>7380</v>
      </c>
      <c r="C2162" t="s">
        <v>1732</v>
      </c>
      <c r="D2162" t="s">
        <v>6881</v>
      </c>
      <c r="E2162" t="s">
        <v>1702</v>
      </c>
      <c r="H2162" t="str">
        <f>INDEX('Vensim Variables'!$B:$B,MATCH(EPS!$B2162,'Vensim Variables'!$A:$A,0))</f>
        <v>g pollutant</v>
      </c>
      <c r="I2162" t="str">
        <f t="shared" si="66"/>
        <v>CO2</v>
      </c>
      <c r="J2162">
        <f>INDEX(NoSettings!$C:$C,MATCH(EPS!$A2162,NoSettings!$A:$A,0))</f>
        <v>0</v>
      </c>
      <c r="K2162">
        <f>INDEX(GWP!$C$2:$C$13,MATCH(EPS!I2162,GWP!$B$2:$B$13,0))</f>
        <v>1</v>
      </c>
      <c r="L2162" s="4">
        <f t="shared" si="67"/>
        <v>0</v>
      </c>
    </row>
    <row r="2163" spans="1:12">
      <c r="A2163" t="s">
        <v>7766</v>
      </c>
      <c r="B2163" t="s">
        <v>7380</v>
      </c>
      <c r="C2163" t="s">
        <v>1732</v>
      </c>
      <c r="D2163" t="s">
        <v>6881</v>
      </c>
      <c r="E2163" t="s">
        <v>1705</v>
      </c>
      <c r="H2163" t="str">
        <f>INDEX('Vensim Variables'!$B:$B,MATCH(EPS!$B2163,'Vensim Variables'!$A:$A,0))</f>
        <v>g pollutant</v>
      </c>
      <c r="I2163" t="str">
        <f t="shared" si="66"/>
        <v>VOC</v>
      </c>
      <c r="J2163">
        <f>INDEX(NoSettings!$C:$C,MATCH(EPS!$A2163,NoSettings!$A:$A,0))</f>
        <v>0</v>
      </c>
      <c r="K2163">
        <f>INDEX(GWP!$C$2:$C$13,MATCH(EPS!I2163,GWP!$B$2:$B$13,0))</f>
        <v>0</v>
      </c>
      <c r="L2163" s="4">
        <f t="shared" si="67"/>
        <v>0</v>
      </c>
    </row>
    <row r="2164" spans="1:12">
      <c r="A2164" t="s">
        <v>7767</v>
      </c>
      <c r="B2164" t="s">
        <v>7380</v>
      </c>
      <c r="C2164" t="s">
        <v>1732</v>
      </c>
      <c r="D2164" t="s">
        <v>6881</v>
      </c>
      <c r="E2164" t="s">
        <v>1706</v>
      </c>
      <c r="H2164" t="str">
        <f>INDEX('Vensim Variables'!$B:$B,MATCH(EPS!$B2164,'Vensim Variables'!$A:$A,0))</f>
        <v>g pollutant</v>
      </c>
      <c r="I2164" t="str">
        <f t="shared" si="66"/>
        <v>CO</v>
      </c>
      <c r="J2164">
        <f>INDEX(NoSettings!$C:$C,MATCH(EPS!$A2164,NoSettings!$A:$A,0))</f>
        <v>0</v>
      </c>
      <c r="K2164">
        <f>INDEX(GWP!$C$2:$C$13,MATCH(EPS!I2164,GWP!$B$2:$B$13,0))</f>
        <v>0</v>
      </c>
      <c r="L2164" s="4">
        <f t="shared" si="67"/>
        <v>0</v>
      </c>
    </row>
    <row r="2165" spans="1:12">
      <c r="A2165" t="s">
        <v>7768</v>
      </c>
      <c r="B2165" t="s">
        <v>7380</v>
      </c>
      <c r="C2165" t="s">
        <v>1732</v>
      </c>
      <c r="D2165" t="s">
        <v>6881</v>
      </c>
      <c r="E2165" t="s">
        <v>1707</v>
      </c>
      <c r="H2165" t="str">
        <f>INDEX('Vensim Variables'!$B:$B,MATCH(EPS!$B2165,'Vensim Variables'!$A:$A,0))</f>
        <v>g pollutant</v>
      </c>
      <c r="I2165" t="str">
        <f t="shared" si="66"/>
        <v>NOx</v>
      </c>
      <c r="J2165">
        <f>INDEX(NoSettings!$C:$C,MATCH(EPS!$A2165,NoSettings!$A:$A,0))</f>
        <v>0</v>
      </c>
      <c r="K2165">
        <f>INDEX(GWP!$C$2:$C$13,MATCH(EPS!I2165,GWP!$B$2:$B$13,0))</f>
        <v>0</v>
      </c>
      <c r="L2165" s="4">
        <f t="shared" si="67"/>
        <v>0</v>
      </c>
    </row>
    <row r="2166" spans="1:12">
      <c r="A2166" t="s">
        <v>7769</v>
      </c>
      <c r="B2166" t="s">
        <v>7380</v>
      </c>
      <c r="C2166" t="s">
        <v>1732</v>
      </c>
      <c r="D2166" t="s">
        <v>6881</v>
      </c>
      <c r="E2166" t="s">
        <v>1708</v>
      </c>
      <c r="H2166" t="str">
        <f>INDEX('Vensim Variables'!$B:$B,MATCH(EPS!$B2166,'Vensim Variables'!$A:$A,0))</f>
        <v>g pollutant</v>
      </c>
      <c r="I2166" t="str">
        <f t="shared" si="66"/>
        <v>PM10</v>
      </c>
      <c r="J2166">
        <f>INDEX(NoSettings!$C:$C,MATCH(EPS!$A2166,NoSettings!$A:$A,0))</f>
        <v>0</v>
      </c>
      <c r="K2166">
        <f>INDEX(GWP!$C$2:$C$13,MATCH(EPS!I2166,GWP!$B$2:$B$13,0))</f>
        <v>0</v>
      </c>
      <c r="L2166" s="4">
        <f t="shared" si="67"/>
        <v>0</v>
      </c>
    </row>
    <row r="2167" spans="1:12">
      <c r="A2167" t="s">
        <v>7770</v>
      </c>
      <c r="B2167" t="s">
        <v>7380</v>
      </c>
      <c r="C2167" t="s">
        <v>1732</v>
      </c>
      <c r="D2167" t="s">
        <v>6881</v>
      </c>
      <c r="E2167" t="s">
        <v>1709</v>
      </c>
      <c r="H2167" t="str">
        <f>INDEX('Vensim Variables'!$B:$B,MATCH(EPS!$B2167,'Vensim Variables'!$A:$A,0))</f>
        <v>g pollutant</v>
      </c>
      <c r="I2167" t="str">
        <f t="shared" si="66"/>
        <v>PM25</v>
      </c>
      <c r="J2167">
        <f>INDEX(NoSettings!$C:$C,MATCH(EPS!$A2167,NoSettings!$A:$A,0))</f>
        <v>0</v>
      </c>
      <c r="K2167">
        <f>INDEX(GWP!$C$2:$C$13,MATCH(EPS!I2167,GWP!$B$2:$B$13,0))</f>
        <v>0</v>
      </c>
      <c r="L2167" s="4">
        <f t="shared" si="67"/>
        <v>0</v>
      </c>
    </row>
    <row r="2168" spans="1:12">
      <c r="A2168" t="s">
        <v>7771</v>
      </c>
      <c r="B2168" t="s">
        <v>7380</v>
      </c>
      <c r="C2168" t="s">
        <v>1732</v>
      </c>
      <c r="D2168" t="s">
        <v>6881</v>
      </c>
      <c r="E2168" t="s">
        <v>1710</v>
      </c>
      <c r="H2168" t="str">
        <f>INDEX('Vensim Variables'!$B:$B,MATCH(EPS!$B2168,'Vensim Variables'!$A:$A,0))</f>
        <v>g pollutant</v>
      </c>
      <c r="I2168" t="str">
        <f t="shared" si="66"/>
        <v>SOx</v>
      </c>
      <c r="J2168">
        <f>INDEX(NoSettings!$C:$C,MATCH(EPS!$A2168,NoSettings!$A:$A,0))</f>
        <v>0</v>
      </c>
      <c r="K2168">
        <f>INDEX(GWP!$C$2:$C$13,MATCH(EPS!I2168,GWP!$B$2:$B$13,0))</f>
        <v>0</v>
      </c>
      <c r="L2168" s="4">
        <f t="shared" si="67"/>
        <v>0</v>
      </c>
    </row>
    <row r="2169" spans="1:12">
      <c r="A2169" t="s">
        <v>7772</v>
      </c>
      <c r="B2169" t="s">
        <v>7380</v>
      </c>
      <c r="C2169" t="s">
        <v>1732</v>
      </c>
      <c r="D2169" t="s">
        <v>6881</v>
      </c>
      <c r="E2169" t="s">
        <v>1711</v>
      </c>
      <c r="H2169" t="str">
        <f>INDEX('Vensim Variables'!$B:$B,MATCH(EPS!$B2169,'Vensim Variables'!$A:$A,0))</f>
        <v>g pollutant</v>
      </c>
      <c r="I2169" t="str">
        <f t="shared" si="66"/>
        <v>BC</v>
      </c>
      <c r="J2169">
        <f>INDEX(NoSettings!$C:$C,MATCH(EPS!$A2169,NoSettings!$A:$A,0))</f>
        <v>0</v>
      </c>
      <c r="K2169">
        <f>INDEX(GWP!$C$2:$C$13,MATCH(EPS!I2169,GWP!$B$2:$B$13,0))</f>
        <v>0</v>
      </c>
      <c r="L2169" s="4">
        <f t="shared" si="67"/>
        <v>0</v>
      </c>
    </row>
    <row r="2170" spans="1:12">
      <c r="A2170" t="s">
        <v>7773</v>
      </c>
      <c r="B2170" t="s">
        <v>7380</v>
      </c>
      <c r="C2170" t="s">
        <v>1732</v>
      </c>
      <c r="D2170" t="s">
        <v>6881</v>
      </c>
      <c r="E2170" t="s">
        <v>1712</v>
      </c>
      <c r="H2170" t="str">
        <f>INDEX('Vensim Variables'!$B:$B,MATCH(EPS!$B2170,'Vensim Variables'!$A:$A,0))</f>
        <v>g pollutant</v>
      </c>
      <c r="I2170" t="str">
        <f t="shared" si="66"/>
        <v>OC</v>
      </c>
      <c r="J2170">
        <f>INDEX(NoSettings!$C:$C,MATCH(EPS!$A2170,NoSettings!$A:$A,0))</f>
        <v>0</v>
      </c>
      <c r="K2170">
        <f>INDEX(GWP!$C$2:$C$13,MATCH(EPS!I2170,GWP!$B$2:$B$13,0))</f>
        <v>0</v>
      </c>
      <c r="L2170" s="4">
        <f t="shared" si="67"/>
        <v>0</v>
      </c>
    </row>
    <row r="2171" spans="1:12">
      <c r="A2171" t="s">
        <v>7774</v>
      </c>
      <c r="B2171" t="s">
        <v>7380</v>
      </c>
      <c r="C2171" t="s">
        <v>1732</v>
      </c>
      <c r="D2171" t="s">
        <v>6881</v>
      </c>
      <c r="E2171" t="s">
        <v>1713</v>
      </c>
      <c r="H2171" t="str">
        <f>INDEX('Vensim Variables'!$B:$B,MATCH(EPS!$B2171,'Vensim Variables'!$A:$A,0))</f>
        <v>g pollutant</v>
      </c>
      <c r="I2171" t="str">
        <f t="shared" si="66"/>
        <v>CH4</v>
      </c>
      <c r="J2171">
        <f>INDEX(NoSettings!$C:$C,MATCH(EPS!$A2171,NoSettings!$A:$A,0))</f>
        <v>0</v>
      </c>
      <c r="K2171">
        <f>INDEX(GWP!$C$2:$C$13,MATCH(EPS!I2171,GWP!$B$2:$B$13,0))</f>
        <v>28</v>
      </c>
      <c r="L2171" s="4">
        <f t="shared" si="67"/>
        <v>0</v>
      </c>
    </row>
    <row r="2172" spans="1:12">
      <c r="A2172" t="s">
        <v>7775</v>
      </c>
      <c r="B2172" t="s">
        <v>7380</v>
      </c>
      <c r="C2172" t="s">
        <v>1732</v>
      </c>
      <c r="D2172" t="s">
        <v>6881</v>
      </c>
      <c r="E2172" t="s">
        <v>1714</v>
      </c>
      <c r="H2172" t="str">
        <f>INDEX('Vensim Variables'!$B:$B,MATCH(EPS!$B2172,'Vensim Variables'!$A:$A,0))</f>
        <v>g pollutant</v>
      </c>
      <c r="I2172" t="str">
        <f t="shared" si="66"/>
        <v>N2O</v>
      </c>
      <c r="J2172">
        <f>INDEX(NoSettings!$C:$C,MATCH(EPS!$A2172,NoSettings!$A:$A,0))</f>
        <v>0</v>
      </c>
      <c r="K2172">
        <f>INDEX(GWP!$C$2:$C$13,MATCH(EPS!I2172,GWP!$B$2:$B$13,0))</f>
        <v>265</v>
      </c>
      <c r="L2172" s="4">
        <f t="shared" si="67"/>
        <v>0</v>
      </c>
    </row>
    <row r="2173" spans="1:12">
      <c r="A2173" t="s">
        <v>7776</v>
      </c>
      <c r="B2173" t="s">
        <v>7380</v>
      </c>
      <c r="C2173" t="s">
        <v>1732</v>
      </c>
      <c r="D2173" t="s">
        <v>6881</v>
      </c>
      <c r="E2173" t="s">
        <v>1715</v>
      </c>
      <c r="H2173" t="str">
        <f>INDEX('Vensim Variables'!$B:$B,MATCH(EPS!$B2173,'Vensim Variables'!$A:$A,0))</f>
        <v>g pollutant</v>
      </c>
      <c r="I2173" t="str">
        <f t="shared" si="66"/>
        <v>F gases</v>
      </c>
      <c r="J2173">
        <f>INDEX(NoSettings!$C:$C,MATCH(EPS!$A2173,NoSettings!$A:$A,0))</f>
        <v>0</v>
      </c>
      <c r="K2173">
        <f>INDEX(GWP!$C$2:$C$13,MATCH(EPS!I2173,GWP!$B$2:$B$13,0))</f>
        <v>1</v>
      </c>
      <c r="L2173" s="4">
        <f t="shared" si="67"/>
        <v>0</v>
      </c>
    </row>
    <row r="2174" spans="1:12">
      <c r="A2174" t="s">
        <v>7777</v>
      </c>
      <c r="B2174" t="s">
        <v>7380</v>
      </c>
      <c r="C2174" t="s">
        <v>1732</v>
      </c>
      <c r="D2174" t="s">
        <v>6882</v>
      </c>
      <c r="E2174" t="s">
        <v>1702</v>
      </c>
      <c r="H2174" t="str">
        <f>INDEX('Vensim Variables'!$B:$B,MATCH(EPS!$B2174,'Vensim Variables'!$A:$A,0))</f>
        <v>g pollutant</v>
      </c>
      <c r="I2174" t="str">
        <f t="shared" si="66"/>
        <v>CO2</v>
      </c>
      <c r="J2174">
        <f>INDEX(NoSettings!$C:$C,MATCH(EPS!$A2174,NoSettings!$A:$A,0))</f>
        <v>0</v>
      </c>
      <c r="K2174">
        <f>INDEX(GWP!$C$2:$C$13,MATCH(EPS!I2174,GWP!$B$2:$B$13,0))</f>
        <v>1</v>
      </c>
      <c r="L2174" s="4">
        <f t="shared" si="67"/>
        <v>0</v>
      </c>
    </row>
    <row r="2175" spans="1:12">
      <c r="A2175" t="s">
        <v>7778</v>
      </c>
      <c r="B2175" t="s">
        <v>7380</v>
      </c>
      <c r="C2175" t="s">
        <v>1732</v>
      </c>
      <c r="D2175" t="s">
        <v>6882</v>
      </c>
      <c r="E2175" t="s">
        <v>1705</v>
      </c>
      <c r="H2175" t="str">
        <f>INDEX('Vensim Variables'!$B:$B,MATCH(EPS!$B2175,'Vensim Variables'!$A:$A,0))</f>
        <v>g pollutant</v>
      </c>
      <c r="I2175" t="str">
        <f t="shared" si="66"/>
        <v>VOC</v>
      </c>
      <c r="J2175">
        <f>INDEX(NoSettings!$C:$C,MATCH(EPS!$A2175,NoSettings!$A:$A,0))</f>
        <v>0</v>
      </c>
      <c r="K2175">
        <f>INDEX(GWP!$C$2:$C$13,MATCH(EPS!I2175,GWP!$B$2:$B$13,0))</f>
        <v>0</v>
      </c>
      <c r="L2175" s="4">
        <f t="shared" si="67"/>
        <v>0</v>
      </c>
    </row>
    <row r="2176" spans="1:12">
      <c r="A2176" t="s">
        <v>7779</v>
      </c>
      <c r="B2176" t="s">
        <v>7380</v>
      </c>
      <c r="C2176" t="s">
        <v>1732</v>
      </c>
      <c r="D2176" t="s">
        <v>6882</v>
      </c>
      <c r="E2176" t="s">
        <v>1706</v>
      </c>
      <c r="H2176" t="str">
        <f>INDEX('Vensim Variables'!$B:$B,MATCH(EPS!$B2176,'Vensim Variables'!$A:$A,0))</f>
        <v>g pollutant</v>
      </c>
      <c r="I2176" t="str">
        <f t="shared" si="66"/>
        <v>CO</v>
      </c>
      <c r="J2176">
        <f>INDEX(NoSettings!$C:$C,MATCH(EPS!$A2176,NoSettings!$A:$A,0))</f>
        <v>0</v>
      </c>
      <c r="K2176">
        <f>INDEX(GWP!$C$2:$C$13,MATCH(EPS!I2176,GWP!$B$2:$B$13,0))</f>
        <v>0</v>
      </c>
      <c r="L2176" s="4">
        <f t="shared" si="67"/>
        <v>0</v>
      </c>
    </row>
    <row r="2177" spans="1:12">
      <c r="A2177" t="s">
        <v>7780</v>
      </c>
      <c r="B2177" t="s">
        <v>7380</v>
      </c>
      <c r="C2177" t="s">
        <v>1732</v>
      </c>
      <c r="D2177" t="s">
        <v>6882</v>
      </c>
      <c r="E2177" t="s">
        <v>1707</v>
      </c>
      <c r="H2177" t="str">
        <f>INDEX('Vensim Variables'!$B:$B,MATCH(EPS!$B2177,'Vensim Variables'!$A:$A,0))</f>
        <v>g pollutant</v>
      </c>
      <c r="I2177" t="str">
        <f t="shared" si="66"/>
        <v>NOx</v>
      </c>
      <c r="J2177">
        <f>INDEX(NoSettings!$C:$C,MATCH(EPS!$A2177,NoSettings!$A:$A,0))</f>
        <v>0</v>
      </c>
      <c r="K2177">
        <f>INDEX(GWP!$C$2:$C$13,MATCH(EPS!I2177,GWP!$B$2:$B$13,0))</f>
        <v>0</v>
      </c>
      <c r="L2177" s="4">
        <f t="shared" si="67"/>
        <v>0</v>
      </c>
    </row>
    <row r="2178" spans="1:12">
      <c r="A2178" t="s">
        <v>7781</v>
      </c>
      <c r="B2178" t="s">
        <v>7380</v>
      </c>
      <c r="C2178" t="s">
        <v>1732</v>
      </c>
      <c r="D2178" t="s">
        <v>6882</v>
      </c>
      <c r="E2178" t="s">
        <v>1708</v>
      </c>
      <c r="H2178" t="str">
        <f>INDEX('Vensim Variables'!$B:$B,MATCH(EPS!$B2178,'Vensim Variables'!$A:$A,0))</f>
        <v>g pollutant</v>
      </c>
      <c r="I2178" t="str">
        <f t="shared" si="66"/>
        <v>PM10</v>
      </c>
      <c r="J2178">
        <f>INDEX(NoSettings!$C:$C,MATCH(EPS!$A2178,NoSettings!$A:$A,0))</f>
        <v>0</v>
      </c>
      <c r="K2178">
        <f>INDEX(GWP!$C$2:$C$13,MATCH(EPS!I2178,GWP!$B$2:$B$13,0))</f>
        <v>0</v>
      </c>
      <c r="L2178" s="4">
        <f t="shared" si="67"/>
        <v>0</v>
      </c>
    </row>
    <row r="2179" spans="1:12">
      <c r="A2179" t="s">
        <v>7782</v>
      </c>
      <c r="B2179" t="s">
        <v>7380</v>
      </c>
      <c r="C2179" t="s">
        <v>1732</v>
      </c>
      <c r="D2179" t="s">
        <v>6882</v>
      </c>
      <c r="E2179" t="s">
        <v>1709</v>
      </c>
      <c r="H2179" t="str">
        <f>INDEX('Vensim Variables'!$B:$B,MATCH(EPS!$B2179,'Vensim Variables'!$A:$A,0))</f>
        <v>g pollutant</v>
      </c>
      <c r="I2179" t="str">
        <f t="shared" ref="I2179:I2242" si="68">IF(OR(C2179="CO2",C2179="CH4",C2179="N2O",C2179="F gases",C2179="VOC",C2179="CO",C2179="NOx",C2179="PM10",C2179="PM25",C2179="SOx",C2179="BC",C2179="OC"),C2179,IF(OR(D2179="CO2",D2179="CH4",D2179="N2O",D2179="F gases",D2179="VOC",D2179="CO",D2179="NOx",D2179="PM10",D2179="PM25",D2179="SOx",D2179="BC",D2179="OC"),D2179,IF(OR(E2179="CO2",E2179="CH4",E2179="N2O",E2179="F gases",E2179="VOC",E2179="CO",E2179="NOx",E2179="PM10",E2179="PM25",E2179="SOx",E2179="BC",E2179="OC"),E2179,"NA")))</f>
        <v>PM25</v>
      </c>
      <c r="J2179">
        <f>INDEX(NoSettings!$C:$C,MATCH(EPS!$A2179,NoSettings!$A:$A,0))</f>
        <v>0</v>
      </c>
      <c r="K2179">
        <f>INDEX(GWP!$C$2:$C$13,MATCH(EPS!I2179,GWP!$B$2:$B$13,0))</f>
        <v>0</v>
      </c>
      <c r="L2179" s="4">
        <f t="shared" ref="L2179:L2242" si="69">IF(H2179="g pollutant",K2179*J2179/10^12,IF(H2179="MMTCO2e",J2179,IF(H2179="MWh",J2179,0)))</f>
        <v>0</v>
      </c>
    </row>
    <row r="2180" spans="1:12">
      <c r="A2180" t="s">
        <v>7783</v>
      </c>
      <c r="B2180" t="s">
        <v>7380</v>
      </c>
      <c r="C2180" t="s">
        <v>1732</v>
      </c>
      <c r="D2180" t="s">
        <v>6882</v>
      </c>
      <c r="E2180" t="s">
        <v>1710</v>
      </c>
      <c r="H2180" t="str">
        <f>INDEX('Vensim Variables'!$B:$B,MATCH(EPS!$B2180,'Vensim Variables'!$A:$A,0))</f>
        <v>g pollutant</v>
      </c>
      <c r="I2180" t="str">
        <f t="shared" si="68"/>
        <v>SOx</v>
      </c>
      <c r="J2180">
        <f>INDEX(NoSettings!$C:$C,MATCH(EPS!$A2180,NoSettings!$A:$A,0))</f>
        <v>0</v>
      </c>
      <c r="K2180">
        <f>INDEX(GWP!$C$2:$C$13,MATCH(EPS!I2180,GWP!$B$2:$B$13,0))</f>
        <v>0</v>
      </c>
      <c r="L2180" s="4">
        <f t="shared" si="69"/>
        <v>0</v>
      </c>
    </row>
    <row r="2181" spans="1:12">
      <c r="A2181" t="s">
        <v>7784</v>
      </c>
      <c r="B2181" t="s">
        <v>7380</v>
      </c>
      <c r="C2181" t="s">
        <v>1732</v>
      </c>
      <c r="D2181" t="s">
        <v>6882</v>
      </c>
      <c r="E2181" t="s">
        <v>1711</v>
      </c>
      <c r="H2181" t="str">
        <f>INDEX('Vensim Variables'!$B:$B,MATCH(EPS!$B2181,'Vensim Variables'!$A:$A,0))</f>
        <v>g pollutant</v>
      </c>
      <c r="I2181" t="str">
        <f t="shared" si="68"/>
        <v>BC</v>
      </c>
      <c r="J2181">
        <f>INDEX(NoSettings!$C:$C,MATCH(EPS!$A2181,NoSettings!$A:$A,0))</f>
        <v>0</v>
      </c>
      <c r="K2181">
        <f>INDEX(GWP!$C$2:$C$13,MATCH(EPS!I2181,GWP!$B$2:$B$13,0))</f>
        <v>0</v>
      </c>
      <c r="L2181" s="4">
        <f t="shared" si="69"/>
        <v>0</v>
      </c>
    </row>
    <row r="2182" spans="1:12">
      <c r="A2182" t="s">
        <v>7785</v>
      </c>
      <c r="B2182" t="s">
        <v>7380</v>
      </c>
      <c r="C2182" t="s">
        <v>1732</v>
      </c>
      <c r="D2182" t="s">
        <v>6882</v>
      </c>
      <c r="E2182" t="s">
        <v>1712</v>
      </c>
      <c r="H2182" t="str">
        <f>INDEX('Vensim Variables'!$B:$B,MATCH(EPS!$B2182,'Vensim Variables'!$A:$A,0))</f>
        <v>g pollutant</v>
      </c>
      <c r="I2182" t="str">
        <f t="shared" si="68"/>
        <v>OC</v>
      </c>
      <c r="J2182">
        <f>INDEX(NoSettings!$C:$C,MATCH(EPS!$A2182,NoSettings!$A:$A,0))</f>
        <v>0</v>
      </c>
      <c r="K2182">
        <f>INDEX(GWP!$C$2:$C$13,MATCH(EPS!I2182,GWP!$B$2:$B$13,0))</f>
        <v>0</v>
      </c>
      <c r="L2182" s="4">
        <f t="shared" si="69"/>
        <v>0</v>
      </c>
    </row>
    <row r="2183" spans="1:12">
      <c r="A2183" t="s">
        <v>7786</v>
      </c>
      <c r="B2183" t="s">
        <v>7380</v>
      </c>
      <c r="C2183" t="s">
        <v>1732</v>
      </c>
      <c r="D2183" t="s">
        <v>6882</v>
      </c>
      <c r="E2183" t="s">
        <v>1713</v>
      </c>
      <c r="H2183" t="str">
        <f>INDEX('Vensim Variables'!$B:$B,MATCH(EPS!$B2183,'Vensim Variables'!$A:$A,0))</f>
        <v>g pollutant</v>
      </c>
      <c r="I2183" t="str">
        <f t="shared" si="68"/>
        <v>CH4</v>
      </c>
      <c r="J2183">
        <f>INDEX(NoSettings!$C:$C,MATCH(EPS!$A2183,NoSettings!$A:$A,0))</f>
        <v>0</v>
      </c>
      <c r="K2183">
        <f>INDEX(GWP!$C$2:$C$13,MATCH(EPS!I2183,GWP!$B$2:$B$13,0))</f>
        <v>28</v>
      </c>
      <c r="L2183" s="4">
        <f t="shared" si="69"/>
        <v>0</v>
      </c>
    </row>
    <row r="2184" spans="1:12">
      <c r="A2184" t="s">
        <v>7787</v>
      </c>
      <c r="B2184" t="s">
        <v>7380</v>
      </c>
      <c r="C2184" t="s">
        <v>1732</v>
      </c>
      <c r="D2184" t="s">
        <v>6882</v>
      </c>
      <c r="E2184" t="s">
        <v>1714</v>
      </c>
      <c r="H2184" t="str">
        <f>INDEX('Vensim Variables'!$B:$B,MATCH(EPS!$B2184,'Vensim Variables'!$A:$A,0))</f>
        <v>g pollutant</v>
      </c>
      <c r="I2184" t="str">
        <f t="shared" si="68"/>
        <v>N2O</v>
      </c>
      <c r="J2184">
        <f>INDEX(NoSettings!$C:$C,MATCH(EPS!$A2184,NoSettings!$A:$A,0))</f>
        <v>0</v>
      </c>
      <c r="K2184">
        <f>INDEX(GWP!$C$2:$C$13,MATCH(EPS!I2184,GWP!$B$2:$B$13,0))</f>
        <v>265</v>
      </c>
      <c r="L2184" s="4">
        <f t="shared" si="69"/>
        <v>0</v>
      </c>
    </row>
    <row r="2185" spans="1:12">
      <c r="A2185" t="s">
        <v>7788</v>
      </c>
      <c r="B2185" t="s">
        <v>7380</v>
      </c>
      <c r="C2185" t="s">
        <v>1732</v>
      </c>
      <c r="D2185" t="s">
        <v>6882</v>
      </c>
      <c r="E2185" t="s">
        <v>1715</v>
      </c>
      <c r="H2185" t="str">
        <f>INDEX('Vensim Variables'!$B:$B,MATCH(EPS!$B2185,'Vensim Variables'!$A:$A,0))</f>
        <v>g pollutant</v>
      </c>
      <c r="I2185" t="str">
        <f t="shared" si="68"/>
        <v>F gases</v>
      </c>
      <c r="J2185">
        <f>INDEX(NoSettings!$C:$C,MATCH(EPS!$A2185,NoSettings!$A:$A,0))</f>
        <v>0</v>
      </c>
      <c r="K2185">
        <f>INDEX(GWP!$C$2:$C$13,MATCH(EPS!I2185,GWP!$B$2:$B$13,0))</f>
        <v>1</v>
      </c>
      <c r="L2185" s="4">
        <f t="shared" si="69"/>
        <v>0</v>
      </c>
    </row>
    <row r="2186" spans="1:12">
      <c r="A2186" t="s">
        <v>7789</v>
      </c>
      <c r="B2186" t="s">
        <v>7380</v>
      </c>
      <c r="C2186" t="s">
        <v>1732</v>
      </c>
      <c r="D2186" t="s">
        <v>6883</v>
      </c>
      <c r="E2186" t="s">
        <v>1702</v>
      </c>
      <c r="H2186" t="str">
        <f>INDEX('Vensim Variables'!$B:$B,MATCH(EPS!$B2186,'Vensim Variables'!$A:$A,0))</f>
        <v>g pollutant</v>
      </c>
      <c r="I2186" t="str">
        <f t="shared" si="68"/>
        <v>CO2</v>
      </c>
      <c r="J2186">
        <f>INDEX(NoSettings!$C:$C,MATCH(EPS!$A2186,NoSettings!$A:$A,0))</f>
        <v>0</v>
      </c>
      <c r="K2186">
        <f>INDEX(GWP!$C$2:$C$13,MATCH(EPS!I2186,GWP!$B$2:$B$13,0))</f>
        <v>1</v>
      </c>
      <c r="L2186" s="4">
        <f t="shared" si="69"/>
        <v>0</v>
      </c>
    </row>
    <row r="2187" spans="1:12">
      <c r="A2187" t="s">
        <v>7790</v>
      </c>
      <c r="B2187" t="s">
        <v>7380</v>
      </c>
      <c r="C2187" t="s">
        <v>1732</v>
      </c>
      <c r="D2187" t="s">
        <v>6883</v>
      </c>
      <c r="E2187" t="s">
        <v>1705</v>
      </c>
      <c r="H2187" t="str">
        <f>INDEX('Vensim Variables'!$B:$B,MATCH(EPS!$B2187,'Vensim Variables'!$A:$A,0))</f>
        <v>g pollutant</v>
      </c>
      <c r="I2187" t="str">
        <f t="shared" si="68"/>
        <v>VOC</v>
      </c>
      <c r="J2187">
        <f>INDEX(NoSettings!$C:$C,MATCH(EPS!$A2187,NoSettings!$A:$A,0))</f>
        <v>0</v>
      </c>
      <c r="K2187">
        <f>INDEX(GWP!$C$2:$C$13,MATCH(EPS!I2187,GWP!$B$2:$B$13,0))</f>
        <v>0</v>
      </c>
      <c r="L2187" s="4">
        <f t="shared" si="69"/>
        <v>0</v>
      </c>
    </row>
    <row r="2188" spans="1:12">
      <c r="A2188" t="s">
        <v>7791</v>
      </c>
      <c r="B2188" t="s">
        <v>7380</v>
      </c>
      <c r="C2188" t="s">
        <v>1732</v>
      </c>
      <c r="D2188" t="s">
        <v>6883</v>
      </c>
      <c r="E2188" t="s">
        <v>1706</v>
      </c>
      <c r="H2188" t="str">
        <f>INDEX('Vensim Variables'!$B:$B,MATCH(EPS!$B2188,'Vensim Variables'!$A:$A,0))</f>
        <v>g pollutant</v>
      </c>
      <c r="I2188" t="str">
        <f t="shared" si="68"/>
        <v>CO</v>
      </c>
      <c r="J2188">
        <f>INDEX(NoSettings!$C:$C,MATCH(EPS!$A2188,NoSettings!$A:$A,0))</f>
        <v>0</v>
      </c>
      <c r="K2188">
        <f>INDEX(GWP!$C$2:$C$13,MATCH(EPS!I2188,GWP!$B$2:$B$13,0))</f>
        <v>0</v>
      </c>
      <c r="L2188" s="4">
        <f t="shared" si="69"/>
        <v>0</v>
      </c>
    </row>
    <row r="2189" spans="1:12">
      <c r="A2189" t="s">
        <v>7792</v>
      </c>
      <c r="B2189" t="s">
        <v>7380</v>
      </c>
      <c r="C2189" t="s">
        <v>1732</v>
      </c>
      <c r="D2189" t="s">
        <v>6883</v>
      </c>
      <c r="E2189" t="s">
        <v>1707</v>
      </c>
      <c r="H2189" t="str">
        <f>INDEX('Vensim Variables'!$B:$B,MATCH(EPS!$B2189,'Vensim Variables'!$A:$A,0))</f>
        <v>g pollutant</v>
      </c>
      <c r="I2189" t="str">
        <f t="shared" si="68"/>
        <v>NOx</v>
      </c>
      <c r="J2189">
        <f>INDEX(NoSettings!$C:$C,MATCH(EPS!$A2189,NoSettings!$A:$A,0))</f>
        <v>0</v>
      </c>
      <c r="K2189">
        <f>INDEX(GWP!$C$2:$C$13,MATCH(EPS!I2189,GWP!$B$2:$B$13,0))</f>
        <v>0</v>
      </c>
      <c r="L2189" s="4">
        <f t="shared" si="69"/>
        <v>0</v>
      </c>
    </row>
    <row r="2190" spans="1:12">
      <c r="A2190" t="s">
        <v>7793</v>
      </c>
      <c r="B2190" t="s">
        <v>7380</v>
      </c>
      <c r="C2190" t="s">
        <v>1732</v>
      </c>
      <c r="D2190" t="s">
        <v>6883</v>
      </c>
      <c r="E2190" t="s">
        <v>1708</v>
      </c>
      <c r="H2190" t="str">
        <f>INDEX('Vensim Variables'!$B:$B,MATCH(EPS!$B2190,'Vensim Variables'!$A:$A,0))</f>
        <v>g pollutant</v>
      </c>
      <c r="I2190" t="str">
        <f t="shared" si="68"/>
        <v>PM10</v>
      </c>
      <c r="J2190">
        <f>INDEX(NoSettings!$C:$C,MATCH(EPS!$A2190,NoSettings!$A:$A,0))</f>
        <v>0</v>
      </c>
      <c r="K2190">
        <f>INDEX(GWP!$C$2:$C$13,MATCH(EPS!I2190,GWP!$B$2:$B$13,0))</f>
        <v>0</v>
      </c>
      <c r="L2190" s="4">
        <f t="shared" si="69"/>
        <v>0</v>
      </c>
    </row>
    <row r="2191" spans="1:12">
      <c r="A2191" t="s">
        <v>7794</v>
      </c>
      <c r="B2191" t="s">
        <v>7380</v>
      </c>
      <c r="C2191" t="s">
        <v>1732</v>
      </c>
      <c r="D2191" t="s">
        <v>6883</v>
      </c>
      <c r="E2191" t="s">
        <v>1709</v>
      </c>
      <c r="H2191" t="str">
        <f>INDEX('Vensim Variables'!$B:$B,MATCH(EPS!$B2191,'Vensim Variables'!$A:$A,0))</f>
        <v>g pollutant</v>
      </c>
      <c r="I2191" t="str">
        <f t="shared" si="68"/>
        <v>PM25</v>
      </c>
      <c r="J2191">
        <f>INDEX(NoSettings!$C:$C,MATCH(EPS!$A2191,NoSettings!$A:$A,0))</f>
        <v>0</v>
      </c>
      <c r="K2191">
        <f>INDEX(GWP!$C$2:$C$13,MATCH(EPS!I2191,GWP!$B$2:$B$13,0))</f>
        <v>0</v>
      </c>
      <c r="L2191" s="4">
        <f t="shared" si="69"/>
        <v>0</v>
      </c>
    </row>
    <row r="2192" spans="1:12">
      <c r="A2192" t="s">
        <v>7795</v>
      </c>
      <c r="B2192" t="s">
        <v>7380</v>
      </c>
      <c r="C2192" t="s">
        <v>1732</v>
      </c>
      <c r="D2192" t="s">
        <v>6883</v>
      </c>
      <c r="E2192" t="s">
        <v>1710</v>
      </c>
      <c r="H2192" t="str">
        <f>INDEX('Vensim Variables'!$B:$B,MATCH(EPS!$B2192,'Vensim Variables'!$A:$A,0))</f>
        <v>g pollutant</v>
      </c>
      <c r="I2192" t="str">
        <f t="shared" si="68"/>
        <v>SOx</v>
      </c>
      <c r="J2192">
        <f>INDEX(NoSettings!$C:$C,MATCH(EPS!$A2192,NoSettings!$A:$A,0))</f>
        <v>0</v>
      </c>
      <c r="K2192">
        <f>INDEX(GWP!$C$2:$C$13,MATCH(EPS!I2192,GWP!$B$2:$B$13,0))</f>
        <v>0</v>
      </c>
      <c r="L2192" s="4">
        <f t="shared" si="69"/>
        <v>0</v>
      </c>
    </row>
    <row r="2193" spans="1:12">
      <c r="A2193" t="s">
        <v>7796</v>
      </c>
      <c r="B2193" t="s">
        <v>7380</v>
      </c>
      <c r="C2193" t="s">
        <v>1732</v>
      </c>
      <c r="D2193" t="s">
        <v>6883</v>
      </c>
      <c r="E2193" t="s">
        <v>1711</v>
      </c>
      <c r="H2193" t="str">
        <f>INDEX('Vensim Variables'!$B:$B,MATCH(EPS!$B2193,'Vensim Variables'!$A:$A,0))</f>
        <v>g pollutant</v>
      </c>
      <c r="I2193" t="str">
        <f t="shared" si="68"/>
        <v>BC</v>
      </c>
      <c r="J2193">
        <f>INDEX(NoSettings!$C:$C,MATCH(EPS!$A2193,NoSettings!$A:$A,0))</f>
        <v>0</v>
      </c>
      <c r="K2193">
        <f>INDEX(GWP!$C$2:$C$13,MATCH(EPS!I2193,GWP!$B$2:$B$13,0))</f>
        <v>0</v>
      </c>
      <c r="L2193" s="4">
        <f t="shared" si="69"/>
        <v>0</v>
      </c>
    </row>
    <row r="2194" spans="1:12">
      <c r="A2194" t="s">
        <v>7797</v>
      </c>
      <c r="B2194" t="s">
        <v>7380</v>
      </c>
      <c r="C2194" t="s">
        <v>1732</v>
      </c>
      <c r="D2194" t="s">
        <v>6883</v>
      </c>
      <c r="E2194" t="s">
        <v>1712</v>
      </c>
      <c r="H2194" t="str">
        <f>INDEX('Vensim Variables'!$B:$B,MATCH(EPS!$B2194,'Vensim Variables'!$A:$A,0))</f>
        <v>g pollutant</v>
      </c>
      <c r="I2194" t="str">
        <f t="shared" si="68"/>
        <v>OC</v>
      </c>
      <c r="J2194">
        <f>INDEX(NoSettings!$C:$C,MATCH(EPS!$A2194,NoSettings!$A:$A,0))</f>
        <v>0</v>
      </c>
      <c r="K2194">
        <f>INDEX(GWP!$C$2:$C$13,MATCH(EPS!I2194,GWP!$B$2:$B$13,0))</f>
        <v>0</v>
      </c>
      <c r="L2194" s="4">
        <f t="shared" si="69"/>
        <v>0</v>
      </c>
    </row>
    <row r="2195" spans="1:12">
      <c r="A2195" t="s">
        <v>7798</v>
      </c>
      <c r="B2195" t="s">
        <v>7380</v>
      </c>
      <c r="C2195" t="s">
        <v>1732</v>
      </c>
      <c r="D2195" t="s">
        <v>6883</v>
      </c>
      <c r="E2195" t="s">
        <v>1713</v>
      </c>
      <c r="H2195" t="str">
        <f>INDEX('Vensim Variables'!$B:$B,MATCH(EPS!$B2195,'Vensim Variables'!$A:$A,0))</f>
        <v>g pollutant</v>
      </c>
      <c r="I2195" t="str">
        <f t="shared" si="68"/>
        <v>CH4</v>
      </c>
      <c r="J2195">
        <f>INDEX(NoSettings!$C:$C,MATCH(EPS!$A2195,NoSettings!$A:$A,0))</f>
        <v>0</v>
      </c>
      <c r="K2195">
        <f>INDEX(GWP!$C$2:$C$13,MATCH(EPS!I2195,GWP!$B$2:$B$13,0))</f>
        <v>28</v>
      </c>
      <c r="L2195" s="4">
        <f t="shared" si="69"/>
        <v>0</v>
      </c>
    </row>
    <row r="2196" spans="1:12">
      <c r="A2196" t="s">
        <v>7799</v>
      </c>
      <c r="B2196" t="s">
        <v>7380</v>
      </c>
      <c r="C2196" t="s">
        <v>1732</v>
      </c>
      <c r="D2196" t="s">
        <v>6883</v>
      </c>
      <c r="E2196" t="s">
        <v>1714</v>
      </c>
      <c r="H2196" t="str">
        <f>INDEX('Vensim Variables'!$B:$B,MATCH(EPS!$B2196,'Vensim Variables'!$A:$A,0))</f>
        <v>g pollutant</v>
      </c>
      <c r="I2196" t="str">
        <f t="shared" si="68"/>
        <v>N2O</v>
      </c>
      <c r="J2196">
        <f>INDEX(NoSettings!$C:$C,MATCH(EPS!$A2196,NoSettings!$A:$A,0))</f>
        <v>0</v>
      </c>
      <c r="K2196">
        <f>INDEX(GWP!$C$2:$C$13,MATCH(EPS!I2196,GWP!$B$2:$B$13,0))</f>
        <v>265</v>
      </c>
      <c r="L2196" s="4">
        <f t="shared" si="69"/>
        <v>0</v>
      </c>
    </row>
    <row r="2197" spans="1:12">
      <c r="A2197" t="s">
        <v>7800</v>
      </c>
      <c r="B2197" t="s">
        <v>7380</v>
      </c>
      <c r="C2197" t="s">
        <v>1732</v>
      </c>
      <c r="D2197" t="s">
        <v>6883</v>
      </c>
      <c r="E2197" t="s">
        <v>1715</v>
      </c>
      <c r="H2197" t="str">
        <f>INDEX('Vensim Variables'!$B:$B,MATCH(EPS!$B2197,'Vensim Variables'!$A:$A,0))</f>
        <v>g pollutant</v>
      </c>
      <c r="I2197" t="str">
        <f t="shared" si="68"/>
        <v>F gases</v>
      </c>
      <c r="J2197">
        <f>INDEX(NoSettings!$C:$C,MATCH(EPS!$A2197,NoSettings!$A:$A,0))</f>
        <v>0</v>
      </c>
      <c r="K2197">
        <f>INDEX(GWP!$C$2:$C$13,MATCH(EPS!I2197,GWP!$B$2:$B$13,0))</f>
        <v>1</v>
      </c>
      <c r="L2197" s="4">
        <f t="shared" si="69"/>
        <v>0</v>
      </c>
    </row>
    <row r="2198" spans="1:12">
      <c r="A2198" t="s">
        <v>7801</v>
      </c>
      <c r="B2198" t="s">
        <v>7380</v>
      </c>
      <c r="C2198" t="s">
        <v>1732</v>
      </c>
      <c r="D2198" t="s">
        <v>6884</v>
      </c>
      <c r="E2198" t="s">
        <v>1702</v>
      </c>
      <c r="H2198" t="str">
        <f>INDEX('Vensim Variables'!$B:$B,MATCH(EPS!$B2198,'Vensim Variables'!$A:$A,0))</f>
        <v>g pollutant</v>
      </c>
      <c r="I2198" t="str">
        <f t="shared" si="68"/>
        <v>CO2</v>
      </c>
      <c r="J2198">
        <f>INDEX(NoSettings!$C:$C,MATCH(EPS!$A2198,NoSettings!$A:$A,0))</f>
        <v>0</v>
      </c>
      <c r="K2198">
        <f>INDEX(GWP!$C$2:$C$13,MATCH(EPS!I2198,GWP!$B$2:$B$13,0))</f>
        <v>1</v>
      </c>
      <c r="L2198" s="4">
        <f t="shared" si="69"/>
        <v>0</v>
      </c>
    </row>
    <row r="2199" spans="1:12">
      <c r="A2199" t="s">
        <v>7802</v>
      </c>
      <c r="B2199" t="s">
        <v>7380</v>
      </c>
      <c r="C2199" t="s">
        <v>1732</v>
      </c>
      <c r="D2199" t="s">
        <v>6884</v>
      </c>
      <c r="E2199" t="s">
        <v>1705</v>
      </c>
      <c r="H2199" t="str">
        <f>INDEX('Vensim Variables'!$B:$B,MATCH(EPS!$B2199,'Vensim Variables'!$A:$A,0))</f>
        <v>g pollutant</v>
      </c>
      <c r="I2199" t="str">
        <f t="shared" si="68"/>
        <v>VOC</v>
      </c>
      <c r="J2199">
        <f>INDEX(NoSettings!$C:$C,MATCH(EPS!$A2199,NoSettings!$A:$A,0))</f>
        <v>0</v>
      </c>
      <c r="K2199">
        <f>INDEX(GWP!$C$2:$C$13,MATCH(EPS!I2199,GWP!$B$2:$B$13,0))</f>
        <v>0</v>
      </c>
      <c r="L2199" s="4">
        <f t="shared" si="69"/>
        <v>0</v>
      </c>
    </row>
    <row r="2200" spans="1:12">
      <c r="A2200" t="s">
        <v>7803</v>
      </c>
      <c r="B2200" t="s">
        <v>7380</v>
      </c>
      <c r="C2200" t="s">
        <v>1732</v>
      </c>
      <c r="D2200" t="s">
        <v>6884</v>
      </c>
      <c r="E2200" t="s">
        <v>1706</v>
      </c>
      <c r="H2200" t="str">
        <f>INDEX('Vensim Variables'!$B:$B,MATCH(EPS!$B2200,'Vensim Variables'!$A:$A,0))</f>
        <v>g pollutant</v>
      </c>
      <c r="I2200" t="str">
        <f t="shared" si="68"/>
        <v>CO</v>
      </c>
      <c r="J2200">
        <f>INDEX(NoSettings!$C:$C,MATCH(EPS!$A2200,NoSettings!$A:$A,0))</f>
        <v>0</v>
      </c>
      <c r="K2200">
        <f>INDEX(GWP!$C$2:$C$13,MATCH(EPS!I2200,GWP!$B$2:$B$13,0))</f>
        <v>0</v>
      </c>
      <c r="L2200" s="4">
        <f t="shared" si="69"/>
        <v>0</v>
      </c>
    </row>
    <row r="2201" spans="1:12">
      <c r="A2201" t="s">
        <v>7804</v>
      </c>
      <c r="B2201" t="s">
        <v>7380</v>
      </c>
      <c r="C2201" t="s">
        <v>1732</v>
      </c>
      <c r="D2201" t="s">
        <v>6884</v>
      </c>
      <c r="E2201" t="s">
        <v>1707</v>
      </c>
      <c r="H2201" t="str">
        <f>INDEX('Vensim Variables'!$B:$B,MATCH(EPS!$B2201,'Vensim Variables'!$A:$A,0))</f>
        <v>g pollutant</v>
      </c>
      <c r="I2201" t="str">
        <f t="shared" si="68"/>
        <v>NOx</v>
      </c>
      <c r="J2201">
        <f>INDEX(NoSettings!$C:$C,MATCH(EPS!$A2201,NoSettings!$A:$A,0))</f>
        <v>0</v>
      </c>
      <c r="K2201">
        <f>INDEX(GWP!$C$2:$C$13,MATCH(EPS!I2201,GWP!$B$2:$B$13,0))</f>
        <v>0</v>
      </c>
      <c r="L2201" s="4">
        <f t="shared" si="69"/>
        <v>0</v>
      </c>
    </row>
    <row r="2202" spans="1:12">
      <c r="A2202" t="s">
        <v>7805</v>
      </c>
      <c r="B2202" t="s">
        <v>7380</v>
      </c>
      <c r="C2202" t="s">
        <v>1732</v>
      </c>
      <c r="D2202" t="s">
        <v>6884</v>
      </c>
      <c r="E2202" t="s">
        <v>1708</v>
      </c>
      <c r="H2202" t="str">
        <f>INDEX('Vensim Variables'!$B:$B,MATCH(EPS!$B2202,'Vensim Variables'!$A:$A,0))</f>
        <v>g pollutant</v>
      </c>
      <c r="I2202" t="str">
        <f t="shared" si="68"/>
        <v>PM10</v>
      </c>
      <c r="J2202">
        <f>INDEX(NoSettings!$C:$C,MATCH(EPS!$A2202,NoSettings!$A:$A,0))</f>
        <v>0</v>
      </c>
      <c r="K2202">
        <f>INDEX(GWP!$C$2:$C$13,MATCH(EPS!I2202,GWP!$B$2:$B$13,0))</f>
        <v>0</v>
      </c>
      <c r="L2202" s="4">
        <f t="shared" si="69"/>
        <v>0</v>
      </c>
    </row>
    <row r="2203" spans="1:12">
      <c r="A2203" t="s">
        <v>7806</v>
      </c>
      <c r="B2203" t="s">
        <v>7380</v>
      </c>
      <c r="C2203" t="s">
        <v>1732</v>
      </c>
      <c r="D2203" t="s">
        <v>6884</v>
      </c>
      <c r="E2203" t="s">
        <v>1709</v>
      </c>
      <c r="H2203" t="str">
        <f>INDEX('Vensim Variables'!$B:$B,MATCH(EPS!$B2203,'Vensim Variables'!$A:$A,0))</f>
        <v>g pollutant</v>
      </c>
      <c r="I2203" t="str">
        <f t="shared" si="68"/>
        <v>PM25</v>
      </c>
      <c r="J2203">
        <f>INDEX(NoSettings!$C:$C,MATCH(EPS!$A2203,NoSettings!$A:$A,0))</f>
        <v>0</v>
      </c>
      <c r="K2203">
        <f>INDEX(GWP!$C$2:$C$13,MATCH(EPS!I2203,GWP!$B$2:$B$13,0))</f>
        <v>0</v>
      </c>
      <c r="L2203" s="4">
        <f t="shared" si="69"/>
        <v>0</v>
      </c>
    </row>
    <row r="2204" spans="1:12">
      <c r="A2204" t="s">
        <v>7807</v>
      </c>
      <c r="B2204" t="s">
        <v>7380</v>
      </c>
      <c r="C2204" t="s">
        <v>1732</v>
      </c>
      <c r="D2204" t="s">
        <v>6884</v>
      </c>
      <c r="E2204" t="s">
        <v>1710</v>
      </c>
      <c r="H2204" t="str">
        <f>INDEX('Vensim Variables'!$B:$B,MATCH(EPS!$B2204,'Vensim Variables'!$A:$A,0))</f>
        <v>g pollutant</v>
      </c>
      <c r="I2204" t="str">
        <f t="shared" si="68"/>
        <v>SOx</v>
      </c>
      <c r="J2204">
        <f>INDEX(NoSettings!$C:$C,MATCH(EPS!$A2204,NoSettings!$A:$A,0))</f>
        <v>0</v>
      </c>
      <c r="K2204">
        <f>INDEX(GWP!$C$2:$C$13,MATCH(EPS!I2204,GWP!$B$2:$B$13,0))</f>
        <v>0</v>
      </c>
      <c r="L2204" s="4">
        <f t="shared" si="69"/>
        <v>0</v>
      </c>
    </row>
    <row r="2205" spans="1:12">
      <c r="A2205" t="s">
        <v>7808</v>
      </c>
      <c r="B2205" t="s">
        <v>7380</v>
      </c>
      <c r="C2205" t="s">
        <v>1732</v>
      </c>
      <c r="D2205" t="s">
        <v>6884</v>
      </c>
      <c r="E2205" t="s">
        <v>1711</v>
      </c>
      <c r="H2205" t="str">
        <f>INDEX('Vensim Variables'!$B:$B,MATCH(EPS!$B2205,'Vensim Variables'!$A:$A,0))</f>
        <v>g pollutant</v>
      </c>
      <c r="I2205" t="str">
        <f t="shared" si="68"/>
        <v>BC</v>
      </c>
      <c r="J2205">
        <f>INDEX(NoSettings!$C:$C,MATCH(EPS!$A2205,NoSettings!$A:$A,0))</f>
        <v>0</v>
      </c>
      <c r="K2205">
        <f>INDEX(GWP!$C$2:$C$13,MATCH(EPS!I2205,GWP!$B$2:$B$13,0))</f>
        <v>0</v>
      </c>
      <c r="L2205" s="4">
        <f t="shared" si="69"/>
        <v>0</v>
      </c>
    </row>
    <row r="2206" spans="1:12">
      <c r="A2206" t="s">
        <v>7809</v>
      </c>
      <c r="B2206" t="s">
        <v>7380</v>
      </c>
      <c r="C2206" t="s">
        <v>1732</v>
      </c>
      <c r="D2206" t="s">
        <v>6884</v>
      </c>
      <c r="E2206" t="s">
        <v>1712</v>
      </c>
      <c r="H2206" t="str">
        <f>INDEX('Vensim Variables'!$B:$B,MATCH(EPS!$B2206,'Vensim Variables'!$A:$A,0))</f>
        <v>g pollutant</v>
      </c>
      <c r="I2206" t="str">
        <f t="shared" si="68"/>
        <v>OC</v>
      </c>
      <c r="J2206">
        <f>INDEX(NoSettings!$C:$C,MATCH(EPS!$A2206,NoSettings!$A:$A,0))</f>
        <v>0</v>
      </c>
      <c r="K2206">
        <f>INDEX(GWP!$C$2:$C$13,MATCH(EPS!I2206,GWP!$B$2:$B$13,0))</f>
        <v>0</v>
      </c>
      <c r="L2206" s="4">
        <f t="shared" si="69"/>
        <v>0</v>
      </c>
    </row>
    <row r="2207" spans="1:12">
      <c r="A2207" t="s">
        <v>7810</v>
      </c>
      <c r="B2207" t="s">
        <v>7380</v>
      </c>
      <c r="C2207" t="s">
        <v>1732</v>
      </c>
      <c r="D2207" t="s">
        <v>6884</v>
      </c>
      <c r="E2207" t="s">
        <v>1713</v>
      </c>
      <c r="H2207" t="str">
        <f>INDEX('Vensim Variables'!$B:$B,MATCH(EPS!$B2207,'Vensim Variables'!$A:$A,0))</f>
        <v>g pollutant</v>
      </c>
      <c r="I2207" t="str">
        <f t="shared" si="68"/>
        <v>CH4</v>
      </c>
      <c r="J2207">
        <f>INDEX(NoSettings!$C:$C,MATCH(EPS!$A2207,NoSettings!$A:$A,0))</f>
        <v>0</v>
      </c>
      <c r="K2207">
        <f>INDEX(GWP!$C$2:$C$13,MATCH(EPS!I2207,GWP!$B$2:$B$13,0))</f>
        <v>28</v>
      </c>
      <c r="L2207" s="4">
        <f t="shared" si="69"/>
        <v>0</v>
      </c>
    </row>
    <row r="2208" spans="1:12">
      <c r="A2208" t="s">
        <v>7811</v>
      </c>
      <c r="B2208" t="s">
        <v>7380</v>
      </c>
      <c r="C2208" t="s">
        <v>1732</v>
      </c>
      <c r="D2208" t="s">
        <v>6884</v>
      </c>
      <c r="E2208" t="s">
        <v>1714</v>
      </c>
      <c r="H2208" t="str">
        <f>INDEX('Vensim Variables'!$B:$B,MATCH(EPS!$B2208,'Vensim Variables'!$A:$A,0))</f>
        <v>g pollutant</v>
      </c>
      <c r="I2208" t="str">
        <f t="shared" si="68"/>
        <v>N2O</v>
      </c>
      <c r="J2208">
        <f>INDEX(NoSettings!$C:$C,MATCH(EPS!$A2208,NoSettings!$A:$A,0))</f>
        <v>0</v>
      </c>
      <c r="K2208">
        <f>INDEX(GWP!$C$2:$C$13,MATCH(EPS!I2208,GWP!$B$2:$B$13,0))</f>
        <v>265</v>
      </c>
      <c r="L2208" s="4">
        <f t="shared" si="69"/>
        <v>0</v>
      </c>
    </row>
    <row r="2209" spans="1:12">
      <c r="A2209" t="s">
        <v>7812</v>
      </c>
      <c r="B2209" t="s">
        <v>7380</v>
      </c>
      <c r="C2209" t="s">
        <v>1732</v>
      </c>
      <c r="D2209" t="s">
        <v>6884</v>
      </c>
      <c r="E2209" t="s">
        <v>1715</v>
      </c>
      <c r="H2209" t="str">
        <f>INDEX('Vensim Variables'!$B:$B,MATCH(EPS!$B2209,'Vensim Variables'!$A:$A,0))</f>
        <v>g pollutant</v>
      </c>
      <c r="I2209" t="str">
        <f t="shared" si="68"/>
        <v>F gases</v>
      </c>
      <c r="J2209">
        <f>INDEX(NoSettings!$C:$C,MATCH(EPS!$A2209,NoSettings!$A:$A,0))</f>
        <v>0</v>
      </c>
      <c r="K2209">
        <f>INDEX(GWP!$C$2:$C$13,MATCH(EPS!I2209,GWP!$B$2:$B$13,0))</f>
        <v>1</v>
      </c>
      <c r="L2209" s="4">
        <f t="shared" si="69"/>
        <v>0</v>
      </c>
    </row>
    <row r="2210" spans="1:12">
      <c r="A2210" t="s">
        <v>7813</v>
      </c>
      <c r="B2210" t="s">
        <v>7380</v>
      </c>
      <c r="C2210" t="s">
        <v>1732</v>
      </c>
      <c r="D2210" t="s">
        <v>6885</v>
      </c>
      <c r="E2210" t="s">
        <v>1702</v>
      </c>
      <c r="H2210" t="str">
        <f>INDEX('Vensim Variables'!$B:$B,MATCH(EPS!$B2210,'Vensim Variables'!$A:$A,0))</f>
        <v>g pollutant</v>
      </c>
      <c r="I2210" t="str">
        <f t="shared" si="68"/>
        <v>CO2</v>
      </c>
      <c r="J2210">
        <f>INDEX(NoSettings!$C:$C,MATCH(EPS!$A2210,NoSettings!$A:$A,0))</f>
        <v>0</v>
      </c>
      <c r="K2210">
        <f>INDEX(GWP!$C$2:$C$13,MATCH(EPS!I2210,GWP!$B$2:$B$13,0))</f>
        <v>1</v>
      </c>
      <c r="L2210" s="4">
        <f t="shared" si="69"/>
        <v>0</v>
      </c>
    </row>
    <row r="2211" spans="1:12">
      <c r="A2211" t="s">
        <v>7814</v>
      </c>
      <c r="B2211" t="s">
        <v>7380</v>
      </c>
      <c r="C2211" t="s">
        <v>1732</v>
      </c>
      <c r="D2211" t="s">
        <v>6885</v>
      </c>
      <c r="E2211" t="s">
        <v>1705</v>
      </c>
      <c r="H2211" t="str">
        <f>INDEX('Vensim Variables'!$B:$B,MATCH(EPS!$B2211,'Vensim Variables'!$A:$A,0))</f>
        <v>g pollutant</v>
      </c>
      <c r="I2211" t="str">
        <f t="shared" si="68"/>
        <v>VOC</v>
      </c>
      <c r="J2211">
        <f>INDEX(NoSettings!$C:$C,MATCH(EPS!$A2211,NoSettings!$A:$A,0))</f>
        <v>0</v>
      </c>
      <c r="K2211">
        <f>INDEX(GWP!$C$2:$C$13,MATCH(EPS!I2211,GWP!$B$2:$B$13,0))</f>
        <v>0</v>
      </c>
      <c r="L2211" s="4">
        <f t="shared" si="69"/>
        <v>0</v>
      </c>
    </row>
    <row r="2212" spans="1:12">
      <c r="A2212" t="s">
        <v>7815</v>
      </c>
      <c r="B2212" t="s">
        <v>7380</v>
      </c>
      <c r="C2212" t="s">
        <v>1732</v>
      </c>
      <c r="D2212" t="s">
        <v>6885</v>
      </c>
      <c r="E2212" t="s">
        <v>1706</v>
      </c>
      <c r="H2212" t="str">
        <f>INDEX('Vensim Variables'!$B:$B,MATCH(EPS!$B2212,'Vensim Variables'!$A:$A,0))</f>
        <v>g pollutant</v>
      </c>
      <c r="I2212" t="str">
        <f t="shared" si="68"/>
        <v>CO</v>
      </c>
      <c r="J2212">
        <f>INDEX(NoSettings!$C:$C,MATCH(EPS!$A2212,NoSettings!$A:$A,0))</f>
        <v>0</v>
      </c>
      <c r="K2212">
        <f>INDEX(GWP!$C$2:$C$13,MATCH(EPS!I2212,GWP!$B$2:$B$13,0))</f>
        <v>0</v>
      </c>
      <c r="L2212" s="4">
        <f t="shared" si="69"/>
        <v>0</v>
      </c>
    </row>
    <row r="2213" spans="1:12">
      <c r="A2213" t="s">
        <v>7816</v>
      </c>
      <c r="B2213" t="s">
        <v>7380</v>
      </c>
      <c r="C2213" t="s">
        <v>1732</v>
      </c>
      <c r="D2213" t="s">
        <v>6885</v>
      </c>
      <c r="E2213" t="s">
        <v>1707</v>
      </c>
      <c r="H2213" t="str">
        <f>INDEX('Vensim Variables'!$B:$B,MATCH(EPS!$B2213,'Vensim Variables'!$A:$A,0))</f>
        <v>g pollutant</v>
      </c>
      <c r="I2213" t="str">
        <f t="shared" si="68"/>
        <v>NOx</v>
      </c>
      <c r="J2213">
        <f>INDEX(NoSettings!$C:$C,MATCH(EPS!$A2213,NoSettings!$A:$A,0))</f>
        <v>0</v>
      </c>
      <c r="K2213">
        <f>INDEX(GWP!$C$2:$C$13,MATCH(EPS!I2213,GWP!$B$2:$B$13,0))</f>
        <v>0</v>
      </c>
      <c r="L2213" s="4">
        <f t="shared" si="69"/>
        <v>0</v>
      </c>
    </row>
    <row r="2214" spans="1:12">
      <c r="A2214" t="s">
        <v>7817</v>
      </c>
      <c r="B2214" t="s">
        <v>7380</v>
      </c>
      <c r="C2214" t="s">
        <v>1732</v>
      </c>
      <c r="D2214" t="s">
        <v>6885</v>
      </c>
      <c r="E2214" t="s">
        <v>1708</v>
      </c>
      <c r="H2214" t="str">
        <f>INDEX('Vensim Variables'!$B:$B,MATCH(EPS!$B2214,'Vensim Variables'!$A:$A,0))</f>
        <v>g pollutant</v>
      </c>
      <c r="I2214" t="str">
        <f t="shared" si="68"/>
        <v>PM10</v>
      </c>
      <c r="J2214">
        <f>INDEX(NoSettings!$C:$C,MATCH(EPS!$A2214,NoSettings!$A:$A,0))</f>
        <v>0</v>
      </c>
      <c r="K2214">
        <f>INDEX(GWP!$C$2:$C$13,MATCH(EPS!I2214,GWP!$B$2:$B$13,0))</f>
        <v>0</v>
      </c>
      <c r="L2214" s="4">
        <f t="shared" si="69"/>
        <v>0</v>
      </c>
    </row>
    <row r="2215" spans="1:12">
      <c r="A2215" t="s">
        <v>7818</v>
      </c>
      <c r="B2215" t="s">
        <v>7380</v>
      </c>
      <c r="C2215" t="s">
        <v>1732</v>
      </c>
      <c r="D2215" t="s">
        <v>6885</v>
      </c>
      <c r="E2215" t="s">
        <v>1709</v>
      </c>
      <c r="H2215" t="str">
        <f>INDEX('Vensim Variables'!$B:$B,MATCH(EPS!$B2215,'Vensim Variables'!$A:$A,0))</f>
        <v>g pollutant</v>
      </c>
      <c r="I2215" t="str">
        <f t="shared" si="68"/>
        <v>PM25</v>
      </c>
      <c r="J2215">
        <f>INDEX(NoSettings!$C:$C,MATCH(EPS!$A2215,NoSettings!$A:$A,0))</f>
        <v>0</v>
      </c>
      <c r="K2215">
        <f>INDEX(GWP!$C$2:$C$13,MATCH(EPS!I2215,GWP!$B$2:$B$13,0))</f>
        <v>0</v>
      </c>
      <c r="L2215" s="4">
        <f t="shared" si="69"/>
        <v>0</v>
      </c>
    </row>
    <row r="2216" spans="1:12">
      <c r="A2216" t="s">
        <v>7819</v>
      </c>
      <c r="B2216" t="s">
        <v>7380</v>
      </c>
      <c r="C2216" t="s">
        <v>1732</v>
      </c>
      <c r="D2216" t="s">
        <v>6885</v>
      </c>
      <c r="E2216" t="s">
        <v>1710</v>
      </c>
      <c r="H2216" t="str">
        <f>INDEX('Vensim Variables'!$B:$B,MATCH(EPS!$B2216,'Vensim Variables'!$A:$A,0))</f>
        <v>g pollutant</v>
      </c>
      <c r="I2216" t="str">
        <f t="shared" si="68"/>
        <v>SOx</v>
      </c>
      <c r="J2216">
        <f>INDEX(NoSettings!$C:$C,MATCH(EPS!$A2216,NoSettings!$A:$A,0))</f>
        <v>0</v>
      </c>
      <c r="K2216">
        <f>INDEX(GWP!$C$2:$C$13,MATCH(EPS!I2216,GWP!$B$2:$B$13,0))</f>
        <v>0</v>
      </c>
      <c r="L2216" s="4">
        <f t="shared" si="69"/>
        <v>0</v>
      </c>
    </row>
    <row r="2217" spans="1:12">
      <c r="A2217" t="s">
        <v>7820</v>
      </c>
      <c r="B2217" t="s">
        <v>7380</v>
      </c>
      <c r="C2217" t="s">
        <v>1732</v>
      </c>
      <c r="D2217" t="s">
        <v>6885</v>
      </c>
      <c r="E2217" t="s">
        <v>1711</v>
      </c>
      <c r="H2217" t="str">
        <f>INDEX('Vensim Variables'!$B:$B,MATCH(EPS!$B2217,'Vensim Variables'!$A:$A,0))</f>
        <v>g pollutant</v>
      </c>
      <c r="I2217" t="str">
        <f t="shared" si="68"/>
        <v>BC</v>
      </c>
      <c r="J2217">
        <f>INDEX(NoSettings!$C:$C,MATCH(EPS!$A2217,NoSettings!$A:$A,0))</f>
        <v>0</v>
      </c>
      <c r="K2217">
        <f>INDEX(GWP!$C$2:$C$13,MATCH(EPS!I2217,GWP!$B$2:$B$13,0))</f>
        <v>0</v>
      </c>
      <c r="L2217" s="4">
        <f t="shared" si="69"/>
        <v>0</v>
      </c>
    </row>
    <row r="2218" spans="1:12">
      <c r="A2218" t="s">
        <v>7821</v>
      </c>
      <c r="B2218" t="s">
        <v>7380</v>
      </c>
      <c r="C2218" t="s">
        <v>1732</v>
      </c>
      <c r="D2218" t="s">
        <v>6885</v>
      </c>
      <c r="E2218" t="s">
        <v>1712</v>
      </c>
      <c r="H2218" t="str">
        <f>INDEX('Vensim Variables'!$B:$B,MATCH(EPS!$B2218,'Vensim Variables'!$A:$A,0))</f>
        <v>g pollutant</v>
      </c>
      <c r="I2218" t="str">
        <f t="shared" si="68"/>
        <v>OC</v>
      </c>
      <c r="J2218">
        <f>INDEX(NoSettings!$C:$C,MATCH(EPS!$A2218,NoSettings!$A:$A,0))</f>
        <v>0</v>
      </c>
      <c r="K2218">
        <f>INDEX(GWP!$C$2:$C$13,MATCH(EPS!I2218,GWP!$B$2:$B$13,0))</f>
        <v>0</v>
      </c>
      <c r="L2218" s="4">
        <f t="shared" si="69"/>
        <v>0</v>
      </c>
    </row>
    <row r="2219" spans="1:12">
      <c r="A2219" t="s">
        <v>7822</v>
      </c>
      <c r="B2219" t="s">
        <v>7380</v>
      </c>
      <c r="C2219" t="s">
        <v>1732</v>
      </c>
      <c r="D2219" t="s">
        <v>6885</v>
      </c>
      <c r="E2219" t="s">
        <v>1713</v>
      </c>
      <c r="H2219" t="str">
        <f>INDEX('Vensim Variables'!$B:$B,MATCH(EPS!$B2219,'Vensim Variables'!$A:$A,0))</f>
        <v>g pollutant</v>
      </c>
      <c r="I2219" t="str">
        <f t="shared" si="68"/>
        <v>CH4</v>
      </c>
      <c r="J2219">
        <f>INDEX(NoSettings!$C:$C,MATCH(EPS!$A2219,NoSettings!$A:$A,0))</f>
        <v>0</v>
      </c>
      <c r="K2219">
        <f>INDEX(GWP!$C$2:$C$13,MATCH(EPS!I2219,GWP!$B$2:$B$13,0))</f>
        <v>28</v>
      </c>
      <c r="L2219" s="4">
        <f t="shared" si="69"/>
        <v>0</v>
      </c>
    </row>
    <row r="2220" spans="1:12">
      <c r="A2220" t="s">
        <v>7823</v>
      </c>
      <c r="B2220" t="s">
        <v>7380</v>
      </c>
      <c r="C2220" t="s">
        <v>1732</v>
      </c>
      <c r="D2220" t="s">
        <v>6885</v>
      </c>
      <c r="E2220" t="s">
        <v>1714</v>
      </c>
      <c r="H2220" t="str">
        <f>INDEX('Vensim Variables'!$B:$B,MATCH(EPS!$B2220,'Vensim Variables'!$A:$A,0))</f>
        <v>g pollutant</v>
      </c>
      <c r="I2220" t="str">
        <f t="shared" si="68"/>
        <v>N2O</v>
      </c>
      <c r="J2220">
        <f>INDEX(NoSettings!$C:$C,MATCH(EPS!$A2220,NoSettings!$A:$A,0))</f>
        <v>0</v>
      </c>
      <c r="K2220">
        <f>INDEX(GWP!$C$2:$C$13,MATCH(EPS!I2220,GWP!$B$2:$B$13,0))</f>
        <v>265</v>
      </c>
      <c r="L2220" s="4">
        <f t="shared" si="69"/>
        <v>0</v>
      </c>
    </row>
    <row r="2221" spans="1:12">
      <c r="A2221" t="s">
        <v>7824</v>
      </c>
      <c r="B2221" t="s">
        <v>7380</v>
      </c>
      <c r="C2221" t="s">
        <v>1732</v>
      </c>
      <c r="D2221" t="s">
        <v>6885</v>
      </c>
      <c r="E2221" t="s">
        <v>1715</v>
      </c>
      <c r="H2221" t="str">
        <f>INDEX('Vensim Variables'!$B:$B,MATCH(EPS!$B2221,'Vensim Variables'!$A:$A,0))</f>
        <v>g pollutant</v>
      </c>
      <c r="I2221" t="str">
        <f t="shared" si="68"/>
        <v>F gases</v>
      </c>
      <c r="J2221">
        <f>INDEX(NoSettings!$C:$C,MATCH(EPS!$A2221,NoSettings!$A:$A,0))</f>
        <v>0</v>
      </c>
      <c r="K2221">
        <f>INDEX(GWP!$C$2:$C$13,MATCH(EPS!I2221,GWP!$B$2:$B$13,0))</f>
        <v>1</v>
      </c>
      <c r="L2221" s="4">
        <f t="shared" si="69"/>
        <v>0</v>
      </c>
    </row>
    <row r="2222" spans="1:12">
      <c r="A2222" t="s">
        <v>7825</v>
      </c>
      <c r="B2222" t="s">
        <v>7380</v>
      </c>
      <c r="C2222" t="s">
        <v>1732</v>
      </c>
      <c r="D2222" t="s">
        <v>6886</v>
      </c>
      <c r="E2222" t="s">
        <v>1702</v>
      </c>
      <c r="H2222" t="str">
        <f>INDEX('Vensim Variables'!$B:$B,MATCH(EPS!$B2222,'Vensim Variables'!$A:$A,0))</f>
        <v>g pollutant</v>
      </c>
      <c r="I2222" t="str">
        <f t="shared" si="68"/>
        <v>CO2</v>
      </c>
      <c r="J2222">
        <f>INDEX(NoSettings!$C:$C,MATCH(EPS!$A2222,NoSettings!$A:$A,0))</f>
        <v>0</v>
      </c>
      <c r="K2222">
        <f>INDEX(GWP!$C$2:$C$13,MATCH(EPS!I2222,GWP!$B$2:$B$13,0))</f>
        <v>1</v>
      </c>
      <c r="L2222" s="4">
        <f t="shared" si="69"/>
        <v>0</v>
      </c>
    </row>
    <row r="2223" spans="1:12">
      <c r="A2223" t="s">
        <v>7826</v>
      </c>
      <c r="B2223" t="s">
        <v>7380</v>
      </c>
      <c r="C2223" t="s">
        <v>1732</v>
      </c>
      <c r="D2223" t="s">
        <v>6886</v>
      </c>
      <c r="E2223" t="s">
        <v>1705</v>
      </c>
      <c r="H2223" t="str">
        <f>INDEX('Vensim Variables'!$B:$B,MATCH(EPS!$B2223,'Vensim Variables'!$A:$A,0))</f>
        <v>g pollutant</v>
      </c>
      <c r="I2223" t="str">
        <f t="shared" si="68"/>
        <v>VOC</v>
      </c>
      <c r="J2223">
        <f>INDEX(NoSettings!$C:$C,MATCH(EPS!$A2223,NoSettings!$A:$A,0))</f>
        <v>0</v>
      </c>
      <c r="K2223">
        <f>INDEX(GWP!$C$2:$C$13,MATCH(EPS!I2223,GWP!$B$2:$B$13,0))</f>
        <v>0</v>
      </c>
      <c r="L2223" s="4">
        <f t="shared" si="69"/>
        <v>0</v>
      </c>
    </row>
    <row r="2224" spans="1:12">
      <c r="A2224" t="s">
        <v>7827</v>
      </c>
      <c r="B2224" t="s">
        <v>7380</v>
      </c>
      <c r="C2224" t="s">
        <v>1732</v>
      </c>
      <c r="D2224" t="s">
        <v>6886</v>
      </c>
      <c r="E2224" t="s">
        <v>1706</v>
      </c>
      <c r="H2224" t="str">
        <f>INDEX('Vensim Variables'!$B:$B,MATCH(EPS!$B2224,'Vensim Variables'!$A:$A,0))</f>
        <v>g pollutant</v>
      </c>
      <c r="I2224" t="str">
        <f t="shared" si="68"/>
        <v>CO</v>
      </c>
      <c r="J2224">
        <f>INDEX(NoSettings!$C:$C,MATCH(EPS!$A2224,NoSettings!$A:$A,0))</f>
        <v>0</v>
      </c>
      <c r="K2224">
        <f>INDEX(GWP!$C$2:$C$13,MATCH(EPS!I2224,GWP!$B$2:$B$13,0))</f>
        <v>0</v>
      </c>
      <c r="L2224" s="4">
        <f t="shared" si="69"/>
        <v>0</v>
      </c>
    </row>
    <row r="2225" spans="1:12">
      <c r="A2225" t="s">
        <v>7828</v>
      </c>
      <c r="B2225" t="s">
        <v>7380</v>
      </c>
      <c r="C2225" t="s">
        <v>1732</v>
      </c>
      <c r="D2225" t="s">
        <v>6886</v>
      </c>
      <c r="E2225" t="s">
        <v>1707</v>
      </c>
      <c r="H2225" t="str">
        <f>INDEX('Vensim Variables'!$B:$B,MATCH(EPS!$B2225,'Vensim Variables'!$A:$A,0))</f>
        <v>g pollutant</v>
      </c>
      <c r="I2225" t="str">
        <f t="shared" si="68"/>
        <v>NOx</v>
      </c>
      <c r="J2225">
        <f>INDEX(NoSettings!$C:$C,MATCH(EPS!$A2225,NoSettings!$A:$A,0))</f>
        <v>0</v>
      </c>
      <c r="K2225">
        <f>INDEX(GWP!$C$2:$C$13,MATCH(EPS!I2225,GWP!$B$2:$B$13,0))</f>
        <v>0</v>
      </c>
      <c r="L2225" s="4">
        <f t="shared" si="69"/>
        <v>0</v>
      </c>
    </row>
    <row r="2226" spans="1:12">
      <c r="A2226" t="s">
        <v>7829</v>
      </c>
      <c r="B2226" t="s">
        <v>7380</v>
      </c>
      <c r="C2226" t="s">
        <v>1732</v>
      </c>
      <c r="D2226" t="s">
        <v>6886</v>
      </c>
      <c r="E2226" t="s">
        <v>1708</v>
      </c>
      <c r="H2226" t="str">
        <f>INDEX('Vensim Variables'!$B:$B,MATCH(EPS!$B2226,'Vensim Variables'!$A:$A,0))</f>
        <v>g pollutant</v>
      </c>
      <c r="I2226" t="str">
        <f t="shared" si="68"/>
        <v>PM10</v>
      </c>
      <c r="J2226">
        <f>INDEX(NoSettings!$C:$C,MATCH(EPS!$A2226,NoSettings!$A:$A,0))</f>
        <v>0</v>
      </c>
      <c r="K2226">
        <f>INDEX(GWP!$C$2:$C$13,MATCH(EPS!I2226,GWP!$B$2:$B$13,0))</f>
        <v>0</v>
      </c>
      <c r="L2226" s="4">
        <f t="shared" si="69"/>
        <v>0</v>
      </c>
    </row>
    <row r="2227" spans="1:12">
      <c r="A2227" t="s">
        <v>7830</v>
      </c>
      <c r="B2227" t="s">
        <v>7380</v>
      </c>
      <c r="C2227" t="s">
        <v>1732</v>
      </c>
      <c r="D2227" t="s">
        <v>6886</v>
      </c>
      <c r="E2227" t="s">
        <v>1709</v>
      </c>
      <c r="H2227" t="str">
        <f>INDEX('Vensim Variables'!$B:$B,MATCH(EPS!$B2227,'Vensim Variables'!$A:$A,0))</f>
        <v>g pollutant</v>
      </c>
      <c r="I2227" t="str">
        <f t="shared" si="68"/>
        <v>PM25</v>
      </c>
      <c r="J2227">
        <f>INDEX(NoSettings!$C:$C,MATCH(EPS!$A2227,NoSettings!$A:$A,0))</f>
        <v>0</v>
      </c>
      <c r="K2227">
        <f>INDEX(GWP!$C$2:$C$13,MATCH(EPS!I2227,GWP!$B$2:$B$13,0))</f>
        <v>0</v>
      </c>
      <c r="L2227" s="4">
        <f t="shared" si="69"/>
        <v>0</v>
      </c>
    </row>
    <row r="2228" spans="1:12">
      <c r="A2228" t="s">
        <v>7831</v>
      </c>
      <c r="B2228" t="s">
        <v>7380</v>
      </c>
      <c r="C2228" t="s">
        <v>1732</v>
      </c>
      <c r="D2228" t="s">
        <v>6886</v>
      </c>
      <c r="E2228" t="s">
        <v>1710</v>
      </c>
      <c r="H2228" t="str">
        <f>INDEX('Vensim Variables'!$B:$B,MATCH(EPS!$B2228,'Vensim Variables'!$A:$A,0))</f>
        <v>g pollutant</v>
      </c>
      <c r="I2228" t="str">
        <f t="shared" si="68"/>
        <v>SOx</v>
      </c>
      <c r="J2228">
        <f>INDEX(NoSettings!$C:$C,MATCH(EPS!$A2228,NoSettings!$A:$A,0))</f>
        <v>0</v>
      </c>
      <c r="K2228">
        <f>INDEX(GWP!$C$2:$C$13,MATCH(EPS!I2228,GWP!$B$2:$B$13,0))</f>
        <v>0</v>
      </c>
      <c r="L2228" s="4">
        <f t="shared" si="69"/>
        <v>0</v>
      </c>
    </row>
    <row r="2229" spans="1:12">
      <c r="A2229" t="s">
        <v>7832</v>
      </c>
      <c r="B2229" t="s">
        <v>7380</v>
      </c>
      <c r="C2229" t="s">
        <v>1732</v>
      </c>
      <c r="D2229" t="s">
        <v>6886</v>
      </c>
      <c r="E2229" t="s">
        <v>1711</v>
      </c>
      <c r="H2229" t="str">
        <f>INDEX('Vensim Variables'!$B:$B,MATCH(EPS!$B2229,'Vensim Variables'!$A:$A,0))</f>
        <v>g pollutant</v>
      </c>
      <c r="I2229" t="str">
        <f t="shared" si="68"/>
        <v>BC</v>
      </c>
      <c r="J2229">
        <f>INDEX(NoSettings!$C:$C,MATCH(EPS!$A2229,NoSettings!$A:$A,0))</f>
        <v>0</v>
      </c>
      <c r="K2229">
        <f>INDEX(GWP!$C$2:$C$13,MATCH(EPS!I2229,GWP!$B$2:$B$13,0))</f>
        <v>0</v>
      </c>
      <c r="L2229" s="4">
        <f t="shared" si="69"/>
        <v>0</v>
      </c>
    </row>
    <row r="2230" spans="1:12">
      <c r="A2230" t="s">
        <v>7833</v>
      </c>
      <c r="B2230" t="s">
        <v>7380</v>
      </c>
      <c r="C2230" t="s">
        <v>1732</v>
      </c>
      <c r="D2230" t="s">
        <v>6886</v>
      </c>
      <c r="E2230" t="s">
        <v>1712</v>
      </c>
      <c r="H2230" t="str">
        <f>INDEX('Vensim Variables'!$B:$B,MATCH(EPS!$B2230,'Vensim Variables'!$A:$A,0))</f>
        <v>g pollutant</v>
      </c>
      <c r="I2230" t="str">
        <f t="shared" si="68"/>
        <v>OC</v>
      </c>
      <c r="J2230">
        <f>INDEX(NoSettings!$C:$C,MATCH(EPS!$A2230,NoSettings!$A:$A,0))</f>
        <v>0</v>
      </c>
      <c r="K2230">
        <f>INDEX(GWP!$C$2:$C$13,MATCH(EPS!I2230,GWP!$B$2:$B$13,0))</f>
        <v>0</v>
      </c>
      <c r="L2230" s="4">
        <f t="shared" si="69"/>
        <v>0</v>
      </c>
    </row>
    <row r="2231" spans="1:12">
      <c r="A2231" t="s">
        <v>7834</v>
      </c>
      <c r="B2231" t="s">
        <v>7380</v>
      </c>
      <c r="C2231" t="s">
        <v>1732</v>
      </c>
      <c r="D2231" t="s">
        <v>6886</v>
      </c>
      <c r="E2231" t="s">
        <v>1713</v>
      </c>
      <c r="H2231" t="str">
        <f>INDEX('Vensim Variables'!$B:$B,MATCH(EPS!$B2231,'Vensim Variables'!$A:$A,0))</f>
        <v>g pollutant</v>
      </c>
      <c r="I2231" t="str">
        <f t="shared" si="68"/>
        <v>CH4</v>
      </c>
      <c r="J2231">
        <f>INDEX(NoSettings!$C:$C,MATCH(EPS!$A2231,NoSettings!$A:$A,0))</f>
        <v>0</v>
      </c>
      <c r="K2231">
        <f>INDEX(GWP!$C$2:$C$13,MATCH(EPS!I2231,GWP!$B$2:$B$13,0))</f>
        <v>28</v>
      </c>
      <c r="L2231" s="4">
        <f t="shared" si="69"/>
        <v>0</v>
      </c>
    </row>
    <row r="2232" spans="1:12">
      <c r="A2232" t="s">
        <v>7835</v>
      </c>
      <c r="B2232" t="s">
        <v>7380</v>
      </c>
      <c r="C2232" t="s">
        <v>1732</v>
      </c>
      <c r="D2232" t="s">
        <v>6886</v>
      </c>
      <c r="E2232" t="s">
        <v>1714</v>
      </c>
      <c r="H2232" t="str">
        <f>INDEX('Vensim Variables'!$B:$B,MATCH(EPS!$B2232,'Vensim Variables'!$A:$A,0))</f>
        <v>g pollutant</v>
      </c>
      <c r="I2232" t="str">
        <f t="shared" si="68"/>
        <v>N2O</v>
      </c>
      <c r="J2232">
        <f>INDEX(NoSettings!$C:$C,MATCH(EPS!$A2232,NoSettings!$A:$A,0))</f>
        <v>0</v>
      </c>
      <c r="K2232">
        <f>INDEX(GWP!$C$2:$C$13,MATCH(EPS!I2232,GWP!$B$2:$B$13,0))</f>
        <v>265</v>
      </c>
      <c r="L2232" s="4">
        <f t="shared" si="69"/>
        <v>0</v>
      </c>
    </row>
    <row r="2233" spans="1:12">
      <c r="A2233" t="s">
        <v>7836</v>
      </c>
      <c r="B2233" t="s">
        <v>7380</v>
      </c>
      <c r="C2233" t="s">
        <v>1732</v>
      </c>
      <c r="D2233" t="s">
        <v>6886</v>
      </c>
      <c r="E2233" t="s">
        <v>1715</v>
      </c>
      <c r="H2233" t="str">
        <f>INDEX('Vensim Variables'!$B:$B,MATCH(EPS!$B2233,'Vensim Variables'!$A:$A,0))</f>
        <v>g pollutant</v>
      </c>
      <c r="I2233" t="str">
        <f t="shared" si="68"/>
        <v>F gases</v>
      </c>
      <c r="J2233">
        <f>INDEX(NoSettings!$C:$C,MATCH(EPS!$A2233,NoSettings!$A:$A,0))</f>
        <v>0</v>
      </c>
      <c r="K2233">
        <f>INDEX(GWP!$C$2:$C$13,MATCH(EPS!I2233,GWP!$B$2:$B$13,0))</f>
        <v>1</v>
      </c>
      <c r="L2233" s="4">
        <f t="shared" si="69"/>
        <v>0</v>
      </c>
    </row>
    <row r="2234" spans="1:12">
      <c r="A2234" t="s">
        <v>7837</v>
      </c>
      <c r="B2234" t="s">
        <v>7380</v>
      </c>
      <c r="C2234" t="s">
        <v>1732</v>
      </c>
      <c r="D2234" t="s">
        <v>6887</v>
      </c>
      <c r="E2234" t="s">
        <v>1702</v>
      </c>
      <c r="H2234" t="str">
        <f>INDEX('Vensim Variables'!$B:$B,MATCH(EPS!$B2234,'Vensim Variables'!$A:$A,0))</f>
        <v>g pollutant</v>
      </c>
      <c r="I2234" t="str">
        <f t="shared" si="68"/>
        <v>CO2</v>
      </c>
      <c r="J2234">
        <f>INDEX(NoSettings!$C:$C,MATCH(EPS!$A2234,NoSettings!$A:$A,0))</f>
        <v>0</v>
      </c>
      <c r="K2234">
        <f>INDEX(GWP!$C$2:$C$13,MATCH(EPS!I2234,GWP!$B$2:$B$13,0))</f>
        <v>1</v>
      </c>
      <c r="L2234" s="4">
        <f t="shared" si="69"/>
        <v>0</v>
      </c>
    </row>
    <row r="2235" spans="1:12">
      <c r="A2235" t="s">
        <v>7838</v>
      </c>
      <c r="B2235" t="s">
        <v>7380</v>
      </c>
      <c r="C2235" t="s">
        <v>1732</v>
      </c>
      <c r="D2235" t="s">
        <v>6887</v>
      </c>
      <c r="E2235" t="s">
        <v>1705</v>
      </c>
      <c r="H2235" t="str">
        <f>INDEX('Vensim Variables'!$B:$B,MATCH(EPS!$B2235,'Vensim Variables'!$A:$A,0))</f>
        <v>g pollutant</v>
      </c>
      <c r="I2235" t="str">
        <f t="shared" si="68"/>
        <v>VOC</v>
      </c>
      <c r="J2235" s="47">
        <f>INDEX(NoSettings!$C:$C,MATCH(EPS!$A2235,NoSettings!$A:$A,0))</f>
        <v>0</v>
      </c>
      <c r="K2235">
        <f>INDEX(GWP!$C$2:$C$13,MATCH(EPS!I2235,GWP!$B$2:$B$13,0))</f>
        <v>0</v>
      </c>
      <c r="L2235" s="4">
        <f t="shared" si="69"/>
        <v>0</v>
      </c>
    </row>
    <row r="2236" spans="1:12">
      <c r="A2236" t="s">
        <v>7839</v>
      </c>
      <c r="B2236" t="s">
        <v>7380</v>
      </c>
      <c r="C2236" t="s">
        <v>1732</v>
      </c>
      <c r="D2236" t="s">
        <v>6887</v>
      </c>
      <c r="E2236" t="s">
        <v>1706</v>
      </c>
      <c r="H2236" t="str">
        <f>INDEX('Vensim Variables'!$B:$B,MATCH(EPS!$B2236,'Vensim Variables'!$A:$A,0))</f>
        <v>g pollutant</v>
      </c>
      <c r="I2236" t="str">
        <f t="shared" si="68"/>
        <v>CO</v>
      </c>
      <c r="J2236">
        <f>INDEX(NoSettings!$C:$C,MATCH(EPS!$A2236,NoSettings!$A:$A,0))</f>
        <v>0</v>
      </c>
      <c r="K2236">
        <f>INDEX(GWP!$C$2:$C$13,MATCH(EPS!I2236,GWP!$B$2:$B$13,0))</f>
        <v>0</v>
      </c>
      <c r="L2236" s="4">
        <f t="shared" si="69"/>
        <v>0</v>
      </c>
    </row>
    <row r="2237" spans="1:12">
      <c r="A2237" t="s">
        <v>7840</v>
      </c>
      <c r="B2237" t="s">
        <v>7380</v>
      </c>
      <c r="C2237" t="s">
        <v>1732</v>
      </c>
      <c r="D2237" t="s">
        <v>6887</v>
      </c>
      <c r="E2237" t="s">
        <v>1707</v>
      </c>
      <c r="H2237" t="str">
        <f>INDEX('Vensim Variables'!$B:$B,MATCH(EPS!$B2237,'Vensim Variables'!$A:$A,0))</f>
        <v>g pollutant</v>
      </c>
      <c r="I2237" t="str">
        <f t="shared" si="68"/>
        <v>NOx</v>
      </c>
      <c r="J2237">
        <f>INDEX(NoSettings!$C:$C,MATCH(EPS!$A2237,NoSettings!$A:$A,0))</f>
        <v>0</v>
      </c>
      <c r="K2237">
        <f>INDEX(GWP!$C$2:$C$13,MATCH(EPS!I2237,GWP!$B$2:$B$13,0))</f>
        <v>0</v>
      </c>
      <c r="L2237" s="4">
        <f t="shared" si="69"/>
        <v>0</v>
      </c>
    </row>
    <row r="2238" spans="1:12">
      <c r="A2238" t="s">
        <v>7841</v>
      </c>
      <c r="B2238" t="s">
        <v>7380</v>
      </c>
      <c r="C2238" t="s">
        <v>1732</v>
      </c>
      <c r="D2238" t="s">
        <v>6887</v>
      </c>
      <c r="E2238" t="s">
        <v>1708</v>
      </c>
      <c r="H2238" t="str">
        <f>INDEX('Vensim Variables'!$B:$B,MATCH(EPS!$B2238,'Vensim Variables'!$A:$A,0))</f>
        <v>g pollutant</v>
      </c>
      <c r="I2238" t="str">
        <f t="shared" si="68"/>
        <v>PM10</v>
      </c>
      <c r="J2238">
        <f>INDEX(NoSettings!$C:$C,MATCH(EPS!$A2238,NoSettings!$A:$A,0))</f>
        <v>0</v>
      </c>
      <c r="K2238">
        <f>INDEX(GWP!$C$2:$C$13,MATCH(EPS!I2238,GWP!$B$2:$B$13,0))</f>
        <v>0</v>
      </c>
      <c r="L2238" s="4">
        <f t="shared" si="69"/>
        <v>0</v>
      </c>
    </row>
    <row r="2239" spans="1:12">
      <c r="A2239" t="s">
        <v>7842</v>
      </c>
      <c r="B2239" t="s">
        <v>7380</v>
      </c>
      <c r="C2239" t="s">
        <v>1732</v>
      </c>
      <c r="D2239" t="s">
        <v>6887</v>
      </c>
      <c r="E2239" t="s">
        <v>1709</v>
      </c>
      <c r="H2239" t="str">
        <f>INDEX('Vensim Variables'!$B:$B,MATCH(EPS!$B2239,'Vensim Variables'!$A:$A,0))</f>
        <v>g pollutant</v>
      </c>
      <c r="I2239" t="str">
        <f t="shared" si="68"/>
        <v>PM25</v>
      </c>
      <c r="J2239">
        <f>INDEX(NoSettings!$C:$C,MATCH(EPS!$A2239,NoSettings!$A:$A,0))</f>
        <v>0</v>
      </c>
      <c r="K2239">
        <f>INDEX(GWP!$C$2:$C$13,MATCH(EPS!I2239,GWP!$B$2:$B$13,0))</f>
        <v>0</v>
      </c>
      <c r="L2239" s="4">
        <f t="shared" si="69"/>
        <v>0</v>
      </c>
    </row>
    <row r="2240" spans="1:12">
      <c r="A2240" t="s">
        <v>7843</v>
      </c>
      <c r="B2240" t="s">
        <v>7380</v>
      </c>
      <c r="C2240" t="s">
        <v>1732</v>
      </c>
      <c r="D2240" t="s">
        <v>6887</v>
      </c>
      <c r="E2240" t="s">
        <v>1710</v>
      </c>
      <c r="H2240" t="str">
        <f>INDEX('Vensim Variables'!$B:$B,MATCH(EPS!$B2240,'Vensim Variables'!$A:$A,0))</f>
        <v>g pollutant</v>
      </c>
      <c r="I2240" t="str">
        <f t="shared" si="68"/>
        <v>SOx</v>
      </c>
      <c r="J2240">
        <f>INDEX(NoSettings!$C:$C,MATCH(EPS!$A2240,NoSettings!$A:$A,0))</f>
        <v>0</v>
      </c>
      <c r="K2240">
        <f>INDEX(GWP!$C$2:$C$13,MATCH(EPS!I2240,GWP!$B$2:$B$13,0))</f>
        <v>0</v>
      </c>
      <c r="L2240" s="4">
        <f t="shared" si="69"/>
        <v>0</v>
      </c>
    </row>
    <row r="2241" spans="1:12">
      <c r="A2241" t="s">
        <v>7844</v>
      </c>
      <c r="B2241" t="s">
        <v>7380</v>
      </c>
      <c r="C2241" t="s">
        <v>1732</v>
      </c>
      <c r="D2241" t="s">
        <v>6887</v>
      </c>
      <c r="E2241" t="s">
        <v>1711</v>
      </c>
      <c r="H2241" t="str">
        <f>INDEX('Vensim Variables'!$B:$B,MATCH(EPS!$B2241,'Vensim Variables'!$A:$A,0))</f>
        <v>g pollutant</v>
      </c>
      <c r="I2241" t="str">
        <f t="shared" si="68"/>
        <v>BC</v>
      </c>
      <c r="J2241">
        <f>INDEX(NoSettings!$C:$C,MATCH(EPS!$A2241,NoSettings!$A:$A,0))</f>
        <v>0</v>
      </c>
      <c r="K2241">
        <f>INDEX(GWP!$C$2:$C$13,MATCH(EPS!I2241,GWP!$B$2:$B$13,0))</f>
        <v>0</v>
      </c>
      <c r="L2241" s="4">
        <f t="shared" si="69"/>
        <v>0</v>
      </c>
    </row>
    <row r="2242" spans="1:12">
      <c r="A2242" t="s">
        <v>7845</v>
      </c>
      <c r="B2242" t="s">
        <v>7380</v>
      </c>
      <c r="C2242" t="s">
        <v>1732</v>
      </c>
      <c r="D2242" t="s">
        <v>6887</v>
      </c>
      <c r="E2242" t="s">
        <v>1712</v>
      </c>
      <c r="H2242" t="str">
        <f>INDEX('Vensim Variables'!$B:$B,MATCH(EPS!$B2242,'Vensim Variables'!$A:$A,0))</f>
        <v>g pollutant</v>
      </c>
      <c r="I2242" t="str">
        <f t="shared" si="68"/>
        <v>OC</v>
      </c>
      <c r="J2242">
        <f>INDEX(NoSettings!$C:$C,MATCH(EPS!$A2242,NoSettings!$A:$A,0))</f>
        <v>0</v>
      </c>
      <c r="K2242">
        <f>INDEX(GWP!$C$2:$C$13,MATCH(EPS!I2242,GWP!$B$2:$B$13,0))</f>
        <v>0</v>
      </c>
      <c r="L2242" s="4">
        <f t="shared" si="69"/>
        <v>0</v>
      </c>
    </row>
    <row r="2243" spans="1:12">
      <c r="A2243" t="s">
        <v>7846</v>
      </c>
      <c r="B2243" t="s">
        <v>7380</v>
      </c>
      <c r="C2243" t="s">
        <v>1732</v>
      </c>
      <c r="D2243" t="s">
        <v>6887</v>
      </c>
      <c r="E2243" t="s">
        <v>1713</v>
      </c>
      <c r="H2243" t="str">
        <f>INDEX('Vensim Variables'!$B:$B,MATCH(EPS!$B2243,'Vensim Variables'!$A:$A,0))</f>
        <v>g pollutant</v>
      </c>
      <c r="I2243" t="str">
        <f t="shared" ref="I2243:I2306" si="70">IF(OR(C2243="CO2",C2243="CH4",C2243="N2O",C2243="F gases",C2243="VOC",C2243="CO",C2243="NOx",C2243="PM10",C2243="PM25",C2243="SOx",C2243="BC",C2243="OC"),C2243,IF(OR(D2243="CO2",D2243="CH4",D2243="N2O",D2243="F gases",D2243="VOC",D2243="CO",D2243="NOx",D2243="PM10",D2243="PM25",D2243="SOx",D2243="BC",D2243="OC"),D2243,IF(OR(E2243="CO2",E2243="CH4",E2243="N2O",E2243="F gases",E2243="VOC",E2243="CO",E2243="NOx",E2243="PM10",E2243="PM25",E2243="SOx",E2243="BC",E2243="OC"),E2243,"NA")))</f>
        <v>CH4</v>
      </c>
      <c r="J2243">
        <f>INDEX(NoSettings!$C:$C,MATCH(EPS!$A2243,NoSettings!$A:$A,0))</f>
        <v>0</v>
      </c>
      <c r="K2243">
        <f>INDEX(GWP!$C$2:$C$13,MATCH(EPS!I2243,GWP!$B$2:$B$13,0))</f>
        <v>28</v>
      </c>
      <c r="L2243" s="4">
        <f t="shared" ref="L2243:L2306" si="71">IF(H2243="g pollutant",K2243*J2243/10^12,IF(H2243="MMTCO2e",J2243,IF(H2243="MWh",J2243,0)))</f>
        <v>0</v>
      </c>
    </row>
    <row r="2244" spans="1:12">
      <c r="A2244" t="s">
        <v>7847</v>
      </c>
      <c r="B2244" t="s">
        <v>7380</v>
      </c>
      <c r="C2244" t="s">
        <v>1732</v>
      </c>
      <c r="D2244" t="s">
        <v>6887</v>
      </c>
      <c r="E2244" t="s">
        <v>1714</v>
      </c>
      <c r="H2244" t="str">
        <f>INDEX('Vensim Variables'!$B:$B,MATCH(EPS!$B2244,'Vensim Variables'!$A:$A,0))</f>
        <v>g pollutant</v>
      </c>
      <c r="I2244" t="str">
        <f t="shared" si="70"/>
        <v>N2O</v>
      </c>
      <c r="J2244">
        <f>INDEX(NoSettings!$C:$C,MATCH(EPS!$A2244,NoSettings!$A:$A,0))</f>
        <v>0</v>
      </c>
      <c r="K2244">
        <f>INDEX(GWP!$C$2:$C$13,MATCH(EPS!I2244,GWP!$B$2:$B$13,0))</f>
        <v>265</v>
      </c>
      <c r="L2244" s="4">
        <f t="shared" si="71"/>
        <v>0</v>
      </c>
    </row>
    <row r="2245" spans="1:12">
      <c r="A2245" t="s">
        <v>7848</v>
      </c>
      <c r="B2245" t="s">
        <v>7380</v>
      </c>
      <c r="C2245" t="s">
        <v>1732</v>
      </c>
      <c r="D2245" t="s">
        <v>6887</v>
      </c>
      <c r="E2245" t="s">
        <v>1715</v>
      </c>
      <c r="H2245" t="str">
        <f>INDEX('Vensim Variables'!$B:$B,MATCH(EPS!$B2245,'Vensim Variables'!$A:$A,0))</f>
        <v>g pollutant</v>
      </c>
      <c r="I2245" t="str">
        <f t="shared" si="70"/>
        <v>F gases</v>
      </c>
      <c r="J2245">
        <f>INDEX(NoSettings!$C:$C,MATCH(EPS!$A2245,NoSettings!$A:$A,0))</f>
        <v>0</v>
      </c>
      <c r="K2245">
        <f>INDEX(GWP!$C$2:$C$13,MATCH(EPS!I2245,GWP!$B$2:$B$13,0))</f>
        <v>1</v>
      </c>
      <c r="L2245" s="4">
        <f t="shared" si="71"/>
        <v>0</v>
      </c>
    </row>
    <row r="2246" spans="1:12">
      <c r="A2246" t="s">
        <v>7849</v>
      </c>
      <c r="B2246" t="s">
        <v>7380</v>
      </c>
      <c r="C2246" t="s">
        <v>1732</v>
      </c>
      <c r="D2246" t="s">
        <v>6888</v>
      </c>
      <c r="E2246" t="s">
        <v>1702</v>
      </c>
      <c r="H2246" t="str">
        <f>INDEX('Vensim Variables'!$B:$B,MATCH(EPS!$B2246,'Vensim Variables'!$A:$A,0))</f>
        <v>g pollutant</v>
      </c>
      <c r="I2246" t="str">
        <f t="shared" si="70"/>
        <v>CO2</v>
      </c>
      <c r="J2246">
        <f>INDEX(NoSettings!$C:$C,MATCH(EPS!$A2246,NoSettings!$A:$A,0))</f>
        <v>0</v>
      </c>
      <c r="K2246">
        <f>INDEX(GWP!$C$2:$C$13,MATCH(EPS!I2246,GWP!$B$2:$B$13,0))</f>
        <v>1</v>
      </c>
      <c r="L2246" s="4">
        <f t="shared" si="71"/>
        <v>0</v>
      </c>
    </row>
    <row r="2247" spans="1:12">
      <c r="A2247" t="s">
        <v>7850</v>
      </c>
      <c r="B2247" t="s">
        <v>7380</v>
      </c>
      <c r="C2247" t="s">
        <v>1732</v>
      </c>
      <c r="D2247" t="s">
        <v>6888</v>
      </c>
      <c r="E2247" t="s">
        <v>1705</v>
      </c>
      <c r="H2247" t="str">
        <f>INDEX('Vensim Variables'!$B:$B,MATCH(EPS!$B2247,'Vensim Variables'!$A:$A,0))</f>
        <v>g pollutant</v>
      </c>
      <c r="I2247" t="str">
        <f t="shared" si="70"/>
        <v>VOC</v>
      </c>
      <c r="J2247">
        <f>INDEX(NoSettings!$C:$C,MATCH(EPS!$A2247,NoSettings!$A:$A,0))</f>
        <v>0</v>
      </c>
      <c r="K2247">
        <f>INDEX(GWP!$C$2:$C$13,MATCH(EPS!I2247,GWP!$B$2:$B$13,0))</f>
        <v>0</v>
      </c>
      <c r="L2247" s="4">
        <f t="shared" si="71"/>
        <v>0</v>
      </c>
    </row>
    <row r="2248" spans="1:12">
      <c r="A2248" t="s">
        <v>7851</v>
      </c>
      <c r="B2248" t="s">
        <v>7380</v>
      </c>
      <c r="C2248" t="s">
        <v>1732</v>
      </c>
      <c r="D2248" t="s">
        <v>6888</v>
      </c>
      <c r="E2248" t="s">
        <v>1706</v>
      </c>
      <c r="H2248" t="str">
        <f>INDEX('Vensim Variables'!$B:$B,MATCH(EPS!$B2248,'Vensim Variables'!$A:$A,0))</f>
        <v>g pollutant</v>
      </c>
      <c r="I2248" t="str">
        <f t="shared" si="70"/>
        <v>CO</v>
      </c>
      <c r="J2248">
        <f>INDEX(NoSettings!$C:$C,MATCH(EPS!$A2248,NoSettings!$A:$A,0))</f>
        <v>0</v>
      </c>
      <c r="K2248">
        <f>INDEX(GWP!$C$2:$C$13,MATCH(EPS!I2248,GWP!$B$2:$B$13,0))</f>
        <v>0</v>
      </c>
      <c r="L2248" s="4">
        <f t="shared" si="71"/>
        <v>0</v>
      </c>
    </row>
    <row r="2249" spans="1:12">
      <c r="A2249" t="s">
        <v>7852</v>
      </c>
      <c r="B2249" t="s">
        <v>7380</v>
      </c>
      <c r="C2249" t="s">
        <v>1732</v>
      </c>
      <c r="D2249" t="s">
        <v>6888</v>
      </c>
      <c r="E2249" t="s">
        <v>1707</v>
      </c>
      <c r="H2249" t="str">
        <f>INDEX('Vensim Variables'!$B:$B,MATCH(EPS!$B2249,'Vensim Variables'!$A:$A,0))</f>
        <v>g pollutant</v>
      </c>
      <c r="I2249" t="str">
        <f t="shared" si="70"/>
        <v>NOx</v>
      </c>
      <c r="J2249">
        <f>INDEX(NoSettings!$C:$C,MATCH(EPS!$A2249,NoSettings!$A:$A,0))</f>
        <v>0</v>
      </c>
      <c r="K2249">
        <f>INDEX(GWP!$C$2:$C$13,MATCH(EPS!I2249,GWP!$B$2:$B$13,0))</f>
        <v>0</v>
      </c>
      <c r="L2249" s="4">
        <f t="shared" si="71"/>
        <v>0</v>
      </c>
    </row>
    <row r="2250" spans="1:12">
      <c r="A2250" t="s">
        <v>7853</v>
      </c>
      <c r="B2250" t="s">
        <v>7380</v>
      </c>
      <c r="C2250" t="s">
        <v>1732</v>
      </c>
      <c r="D2250" t="s">
        <v>6888</v>
      </c>
      <c r="E2250" t="s">
        <v>1708</v>
      </c>
      <c r="H2250" t="str">
        <f>INDEX('Vensim Variables'!$B:$B,MATCH(EPS!$B2250,'Vensim Variables'!$A:$A,0))</f>
        <v>g pollutant</v>
      </c>
      <c r="I2250" t="str">
        <f t="shared" si="70"/>
        <v>PM10</v>
      </c>
      <c r="J2250">
        <f>INDEX(NoSettings!$C:$C,MATCH(EPS!$A2250,NoSettings!$A:$A,0))</f>
        <v>0</v>
      </c>
      <c r="K2250">
        <f>INDEX(GWP!$C$2:$C$13,MATCH(EPS!I2250,GWP!$B$2:$B$13,0))</f>
        <v>0</v>
      </c>
      <c r="L2250" s="4">
        <f t="shared" si="71"/>
        <v>0</v>
      </c>
    </row>
    <row r="2251" spans="1:12">
      <c r="A2251" t="s">
        <v>7854</v>
      </c>
      <c r="B2251" t="s">
        <v>7380</v>
      </c>
      <c r="C2251" t="s">
        <v>1732</v>
      </c>
      <c r="D2251" t="s">
        <v>6888</v>
      </c>
      <c r="E2251" t="s">
        <v>1709</v>
      </c>
      <c r="H2251" t="str">
        <f>INDEX('Vensim Variables'!$B:$B,MATCH(EPS!$B2251,'Vensim Variables'!$A:$A,0))</f>
        <v>g pollutant</v>
      </c>
      <c r="I2251" t="str">
        <f t="shared" si="70"/>
        <v>PM25</v>
      </c>
      <c r="J2251">
        <f>INDEX(NoSettings!$C:$C,MATCH(EPS!$A2251,NoSettings!$A:$A,0))</f>
        <v>0</v>
      </c>
      <c r="K2251">
        <f>INDEX(GWP!$C$2:$C$13,MATCH(EPS!I2251,GWP!$B$2:$B$13,0))</f>
        <v>0</v>
      </c>
      <c r="L2251" s="4">
        <f t="shared" si="71"/>
        <v>0</v>
      </c>
    </row>
    <row r="2252" spans="1:12">
      <c r="A2252" t="s">
        <v>7855</v>
      </c>
      <c r="B2252" t="s">
        <v>7380</v>
      </c>
      <c r="C2252" t="s">
        <v>1732</v>
      </c>
      <c r="D2252" t="s">
        <v>6888</v>
      </c>
      <c r="E2252" t="s">
        <v>1710</v>
      </c>
      <c r="H2252" t="str">
        <f>INDEX('Vensim Variables'!$B:$B,MATCH(EPS!$B2252,'Vensim Variables'!$A:$A,0))</f>
        <v>g pollutant</v>
      </c>
      <c r="I2252" t="str">
        <f t="shared" si="70"/>
        <v>SOx</v>
      </c>
      <c r="J2252">
        <f>INDEX(NoSettings!$C:$C,MATCH(EPS!$A2252,NoSettings!$A:$A,0))</f>
        <v>0</v>
      </c>
      <c r="K2252">
        <f>INDEX(GWP!$C$2:$C$13,MATCH(EPS!I2252,GWP!$B$2:$B$13,0))</f>
        <v>0</v>
      </c>
      <c r="L2252" s="4">
        <f t="shared" si="71"/>
        <v>0</v>
      </c>
    </row>
    <row r="2253" spans="1:12">
      <c r="A2253" t="s">
        <v>7856</v>
      </c>
      <c r="B2253" t="s">
        <v>7380</v>
      </c>
      <c r="C2253" t="s">
        <v>1732</v>
      </c>
      <c r="D2253" t="s">
        <v>6888</v>
      </c>
      <c r="E2253" t="s">
        <v>1711</v>
      </c>
      <c r="H2253" t="str">
        <f>INDEX('Vensim Variables'!$B:$B,MATCH(EPS!$B2253,'Vensim Variables'!$A:$A,0))</f>
        <v>g pollutant</v>
      </c>
      <c r="I2253" t="str">
        <f t="shared" si="70"/>
        <v>BC</v>
      </c>
      <c r="J2253">
        <f>INDEX(NoSettings!$C:$C,MATCH(EPS!$A2253,NoSettings!$A:$A,0))</f>
        <v>0</v>
      </c>
      <c r="K2253">
        <f>INDEX(GWP!$C$2:$C$13,MATCH(EPS!I2253,GWP!$B$2:$B$13,0))</f>
        <v>0</v>
      </c>
      <c r="L2253" s="4">
        <f t="shared" si="71"/>
        <v>0</v>
      </c>
    </row>
    <row r="2254" spans="1:12">
      <c r="A2254" t="s">
        <v>7857</v>
      </c>
      <c r="B2254" t="s">
        <v>7380</v>
      </c>
      <c r="C2254" t="s">
        <v>1732</v>
      </c>
      <c r="D2254" t="s">
        <v>6888</v>
      </c>
      <c r="E2254" t="s">
        <v>1712</v>
      </c>
      <c r="H2254" t="str">
        <f>INDEX('Vensim Variables'!$B:$B,MATCH(EPS!$B2254,'Vensim Variables'!$A:$A,0))</f>
        <v>g pollutant</v>
      </c>
      <c r="I2254" t="str">
        <f t="shared" si="70"/>
        <v>OC</v>
      </c>
      <c r="J2254">
        <f>INDEX(NoSettings!$C:$C,MATCH(EPS!$A2254,NoSettings!$A:$A,0))</f>
        <v>0</v>
      </c>
      <c r="K2254">
        <f>INDEX(GWP!$C$2:$C$13,MATCH(EPS!I2254,GWP!$B$2:$B$13,0))</f>
        <v>0</v>
      </c>
      <c r="L2254" s="4">
        <f t="shared" si="71"/>
        <v>0</v>
      </c>
    </row>
    <row r="2255" spans="1:12">
      <c r="A2255" t="s">
        <v>7858</v>
      </c>
      <c r="B2255" t="s">
        <v>7380</v>
      </c>
      <c r="C2255" t="s">
        <v>1732</v>
      </c>
      <c r="D2255" t="s">
        <v>6888</v>
      </c>
      <c r="E2255" t="s">
        <v>1713</v>
      </c>
      <c r="H2255" t="str">
        <f>INDEX('Vensim Variables'!$B:$B,MATCH(EPS!$B2255,'Vensim Variables'!$A:$A,0))</f>
        <v>g pollutant</v>
      </c>
      <c r="I2255" t="str">
        <f t="shared" si="70"/>
        <v>CH4</v>
      </c>
      <c r="J2255">
        <f>INDEX(NoSettings!$C:$C,MATCH(EPS!$A2255,NoSettings!$A:$A,0))</f>
        <v>0</v>
      </c>
      <c r="K2255">
        <f>INDEX(GWP!$C$2:$C$13,MATCH(EPS!I2255,GWP!$B$2:$B$13,0))</f>
        <v>28</v>
      </c>
      <c r="L2255" s="4">
        <f t="shared" si="71"/>
        <v>0</v>
      </c>
    </row>
    <row r="2256" spans="1:12">
      <c r="A2256" t="s">
        <v>7859</v>
      </c>
      <c r="B2256" t="s">
        <v>7380</v>
      </c>
      <c r="C2256" t="s">
        <v>1732</v>
      </c>
      <c r="D2256" t="s">
        <v>6888</v>
      </c>
      <c r="E2256" t="s">
        <v>1714</v>
      </c>
      <c r="H2256" t="str">
        <f>INDEX('Vensim Variables'!$B:$B,MATCH(EPS!$B2256,'Vensim Variables'!$A:$A,0))</f>
        <v>g pollutant</v>
      </c>
      <c r="I2256" t="str">
        <f t="shared" si="70"/>
        <v>N2O</v>
      </c>
      <c r="J2256">
        <f>INDEX(NoSettings!$C:$C,MATCH(EPS!$A2256,NoSettings!$A:$A,0))</f>
        <v>0</v>
      </c>
      <c r="K2256">
        <f>INDEX(GWP!$C$2:$C$13,MATCH(EPS!I2256,GWP!$B$2:$B$13,0))</f>
        <v>265</v>
      </c>
      <c r="L2256" s="4">
        <f t="shared" si="71"/>
        <v>0</v>
      </c>
    </row>
    <row r="2257" spans="1:12">
      <c r="A2257" t="s">
        <v>7860</v>
      </c>
      <c r="B2257" t="s">
        <v>7380</v>
      </c>
      <c r="C2257" t="s">
        <v>1732</v>
      </c>
      <c r="D2257" t="s">
        <v>6888</v>
      </c>
      <c r="E2257" t="s">
        <v>1715</v>
      </c>
      <c r="H2257" t="str">
        <f>INDEX('Vensim Variables'!$B:$B,MATCH(EPS!$B2257,'Vensim Variables'!$A:$A,0))</f>
        <v>g pollutant</v>
      </c>
      <c r="I2257" t="str">
        <f t="shared" si="70"/>
        <v>F gases</v>
      </c>
      <c r="J2257">
        <f>INDEX(NoSettings!$C:$C,MATCH(EPS!$A2257,NoSettings!$A:$A,0))</f>
        <v>0</v>
      </c>
      <c r="K2257">
        <f>INDEX(GWP!$C$2:$C$13,MATCH(EPS!I2257,GWP!$B$2:$B$13,0))</f>
        <v>1</v>
      </c>
      <c r="L2257" s="4">
        <f t="shared" si="71"/>
        <v>0</v>
      </c>
    </row>
    <row r="2258" spans="1:12">
      <c r="A2258" t="s">
        <v>7861</v>
      </c>
      <c r="B2258" t="s">
        <v>7380</v>
      </c>
      <c r="C2258" t="s">
        <v>1732</v>
      </c>
      <c r="D2258" t="s">
        <v>6889</v>
      </c>
      <c r="E2258" t="s">
        <v>1702</v>
      </c>
      <c r="H2258" t="str">
        <f>INDEX('Vensim Variables'!$B:$B,MATCH(EPS!$B2258,'Vensim Variables'!$A:$A,0))</f>
        <v>g pollutant</v>
      </c>
      <c r="I2258" t="str">
        <f t="shared" si="70"/>
        <v>CO2</v>
      </c>
      <c r="J2258">
        <f>INDEX(NoSettings!$C:$C,MATCH(EPS!$A2258,NoSettings!$A:$A,0))</f>
        <v>0</v>
      </c>
      <c r="K2258">
        <f>INDEX(GWP!$C$2:$C$13,MATCH(EPS!I2258,GWP!$B$2:$B$13,0))</f>
        <v>1</v>
      </c>
      <c r="L2258" s="4">
        <f t="shared" si="71"/>
        <v>0</v>
      </c>
    </row>
    <row r="2259" spans="1:12">
      <c r="A2259" t="s">
        <v>7862</v>
      </c>
      <c r="B2259" t="s">
        <v>7380</v>
      </c>
      <c r="C2259" t="s">
        <v>1732</v>
      </c>
      <c r="D2259" t="s">
        <v>6889</v>
      </c>
      <c r="E2259" t="s">
        <v>1705</v>
      </c>
      <c r="H2259" t="str">
        <f>INDEX('Vensim Variables'!$B:$B,MATCH(EPS!$B2259,'Vensim Variables'!$A:$A,0))</f>
        <v>g pollutant</v>
      </c>
      <c r="I2259" t="str">
        <f t="shared" si="70"/>
        <v>VOC</v>
      </c>
      <c r="J2259">
        <f>INDEX(NoSettings!$C:$C,MATCH(EPS!$A2259,NoSettings!$A:$A,0))</f>
        <v>0</v>
      </c>
      <c r="K2259">
        <f>INDEX(GWP!$C$2:$C$13,MATCH(EPS!I2259,GWP!$B$2:$B$13,0))</f>
        <v>0</v>
      </c>
      <c r="L2259" s="4">
        <f t="shared" si="71"/>
        <v>0</v>
      </c>
    </row>
    <row r="2260" spans="1:12">
      <c r="A2260" t="s">
        <v>7863</v>
      </c>
      <c r="B2260" t="s">
        <v>7380</v>
      </c>
      <c r="C2260" t="s">
        <v>1732</v>
      </c>
      <c r="D2260" t="s">
        <v>6889</v>
      </c>
      <c r="E2260" t="s">
        <v>1706</v>
      </c>
      <c r="H2260" t="str">
        <f>INDEX('Vensim Variables'!$B:$B,MATCH(EPS!$B2260,'Vensim Variables'!$A:$A,0))</f>
        <v>g pollutant</v>
      </c>
      <c r="I2260" t="str">
        <f t="shared" si="70"/>
        <v>CO</v>
      </c>
      <c r="J2260">
        <f>INDEX(NoSettings!$C:$C,MATCH(EPS!$A2260,NoSettings!$A:$A,0))</f>
        <v>0</v>
      </c>
      <c r="K2260">
        <f>INDEX(GWP!$C$2:$C$13,MATCH(EPS!I2260,GWP!$B$2:$B$13,0))</f>
        <v>0</v>
      </c>
      <c r="L2260" s="4">
        <f t="shared" si="71"/>
        <v>0</v>
      </c>
    </row>
    <row r="2261" spans="1:12">
      <c r="A2261" t="s">
        <v>7864</v>
      </c>
      <c r="B2261" t="s">
        <v>7380</v>
      </c>
      <c r="C2261" t="s">
        <v>1732</v>
      </c>
      <c r="D2261" t="s">
        <v>6889</v>
      </c>
      <c r="E2261" t="s">
        <v>1707</v>
      </c>
      <c r="H2261" t="str">
        <f>INDEX('Vensim Variables'!$B:$B,MATCH(EPS!$B2261,'Vensim Variables'!$A:$A,0))</f>
        <v>g pollutant</v>
      </c>
      <c r="I2261" t="str">
        <f t="shared" si="70"/>
        <v>NOx</v>
      </c>
      <c r="J2261">
        <f>INDEX(NoSettings!$C:$C,MATCH(EPS!$A2261,NoSettings!$A:$A,0))</f>
        <v>0</v>
      </c>
      <c r="K2261">
        <f>INDEX(GWP!$C$2:$C$13,MATCH(EPS!I2261,GWP!$B$2:$B$13,0))</f>
        <v>0</v>
      </c>
      <c r="L2261" s="4">
        <f t="shared" si="71"/>
        <v>0</v>
      </c>
    </row>
    <row r="2262" spans="1:12">
      <c r="A2262" t="s">
        <v>7865</v>
      </c>
      <c r="B2262" t="s">
        <v>7380</v>
      </c>
      <c r="C2262" t="s">
        <v>1732</v>
      </c>
      <c r="D2262" t="s">
        <v>6889</v>
      </c>
      <c r="E2262" t="s">
        <v>1708</v>
      </c>
      <c r="H2262" t="str">
        <f>INDEX('Vensim Variables'!$B:$B,MATCH(EPS!$B2262,'Vensim Variables'!$A:$A,0))</f>
        <v>g pollutant</v>
      </c>
      <c r="I2262" t="str">
        <f t="shared" si="70"/>
        <v>PM10</v>
      </c>
      <c r="J2262">
        <f>INDEX(NoSettings!$C:$C,MATCH(EPS!$A2262,NoSettings!$A:$A,0))</f>
        <v>0</v>
      </c>
      <c r="K2262">
        <f>INDEX(GWP!$C$2:$C$13,MATCH(EPS!I2262,GWP!$B$2:$B$13,0))</f>
        <v>0</v>
      </c>
      <c r="L2262" s="4">
        <f t="shared" si="71"/>
        <v>0</v>
      </c>
    </row>
    <row r="2263" spans="1:12">
      <c r="A2263" t="s">
        <v>7866</v>
      </c>
      <c r="B2263" t="s">
        <v>7380</v>
      </c>
      <c r="C2263" t="s">
        <v>1732</v>
      </c>
      <c r="D2263" t="s">
        <v>6889</v>
      </c>
      <c r="E2263" t="s">
        <v>1709</v>
      </c>
      <c r="H2263" t="str">
        <f>INDEX('Vensim Variables'!$B:$B,MATCH(EPS!$B2263,'Vensim Variables'!$A:$A,0))</f>
        <v>g pollutant</v>
      </c>
      <c r="I2263" t="str">
        <f t="shared" si="70"/>
        <v>PM25</v>
      </c>
      <c r="J2263">
        <f>INDEX(NoSettings!$C:$C,MATCH(EPS!$A2263,NoSettings!$A:$A,0))</f>
        <v>0</v>
      </c>
      <c r="K2263">
        <f>INDEX(GWP!$C$2:$C$13,MATCH(EPS!I2263,GWP!$B$2:$B$13,0))</f>
        <v>0</v>
      </c>
      <c r="L2263" s="4">
        <f t="shared" si="71"/>
        <v>0</v>
      </c>
    </row>
    <row r="2264" spans="1:12">
      <c r="A2264" t="s">
        <v>7867</v>
      </c>
      <c r="B2264" t="s">
        <v>7380</v>
      </c>
      <c r="C2264" t="s">
        <v>1732</v>
      </c>
      <c r="D2264" t="s">
        <v>6889</v>
      </c>
      <c r="E2264" t="s">
        <v>1710</v>
      </c>
      <c r="H2264" t="str">
        <f>INDEX('Vensim Variables'!$B:$B,MATCH(EPS!$B2264,'Vensim Variables'!$A:$A,0))</f>
        <v>g pollutant</v>
      </c>
      <c r="I2264" t="str">
        <f t="shared" si="70"/>
        <v>SOx</v>
      </c>
      <c r="J2264">
        <f>INDEX(NoSettings!$C:$C,MATCH(EPS!$A2264,NoSettings!$A:$A,0))</f>
        <v>0</v>
      </c>
      <c r="K2264">
        <f>INDEX(GWP!$C$2:$C$13,MATCH(EPS!I2264,GWP!$B$2:$B$13,0))</f>
        <v>0</v>
      </c>
      <c r="L2264" s="4">
        <f t="shared" si="71"/>
        <v>0</v>
      </c>
    </row>
    <row r="2265" spans="1:12">
      <c r="A2265" t="s">
        <v>7868</v>
      </c>
      <c r="B2265" t="s">
        <v>7380</v>
      </c>
      <c r="C2265" t="s">
        <v>1732</v>
      </c>
      <c r="D2265" t="s">
        <v>6889</v>
      </c>
      <c r="E2265" t="s">
        <v>1711</v>
      </c>
      <c r="H2265" t="str">
        <f>INDEX('Vensim Variables'!$B:$B,MATCH(EPS!$B2265,'Vensim Variables'!$A:$A,0))</f>
        <v>g pollutant</v>
      </c>
      <c r="I2265" t="str">
        <f t="shared" si="70"/>
        <v>BC</v>
      </c>
      <c r="J2265">
        <f>INDEX(NoSettings!$C:$C,MATCH(EPS!$A2265,NoSettings!$A:$A,0))</f>
        <v>0</v>
      </c>
      <c r="K2265">
        <f>INDEX(GWP!$C$2:$C$13,MATCH(EPS!I2265,GWP!$B$2:$B$13,0))</f>
        <v>0</v>
      </c>
      <c r="L2265" s="4">
        <f t="shared" si="71"/>
        <v>0</v>
      </c>
    </row>
    <row r="2266" spans="1:12">
      <c r="A2266" t="s">
        <v>7869</v>
      </c>
      <c r="B2266" t="s">
        <v>7380</v>
      </c>
      <c r="C2266" t="s">
        <v>1732</v>
      </c>
      <c r="D2266" t="s">
        <v>6889</v>
      </c>
      <c r="E2266" t="s">
        <v>1712</v>
      </c>
      <c r="H2266" t="str">
        <f>INDEX('Vensim Variables'!$B:$B,MATCH(EPS!$B2266,'Vensim Variables'!$A:$A,0))</f>
        <v>g pollutant</v>
      </c>
      <c r="I2266" t="str">
        <f t="shared" si="70"/>
        <v>OC</v>
      </c>
      <c r="J2266">
        <f>INDEX(NoSettings!$C:$C,MATCH(EPS!$A2266,NoSettings!$A:$A,0))</f>
        <v>0</v>
      </c>
      <c r="K2266">
        <f>INDEX(GWP!$C$2:$C$13,MATCH(EPS!I2266,GWP!$B$2:$B$13,0))</f>
        <v>0</v>
      </c>
      <c r="L2266" s="4">
        <f t="shared" si="71"/>
        <v>0</v>
      </c>
    </row>
    <row r="2267" spans="1:12">
      <c r="A2267" t="s">
        <v>7870</v>
      </c>
      <c r="B2267" t="s">
        <v>7380</v>
      </c>
      <c r="C2267" t="s">
        <v>1732</v>
      </c>
      <c r="D2267" t="s">
        <v>6889</v>
      </c>
      <c r="E2267" t="s">
        <v>1713</v>
      </c>
      <c r="H2267" t="str">
        <f>INDEX('Vensim Variables'!$B:$B,MATCH(EPS!$B2267,'Vensim Variables'!$A:$A,0))</f>
        <v>g pollutant</v>
      </c>
      <c r="I2267" t="str">
        <f t="shared" si="70"/>
        <v>CH4</v>
      </c>
      <c r="J2267">
        <f>INDEX(NoSettings!$C:$C,MATCH(EPS!$A2267,NoSettings!$A:$A,0))</f>
        <v>0</v>
      </c>
      <c r="K2267">
        <f>INDEX(GWP!$C$2:$C$13,MATCH(EPS!I2267,GWP!$B$2:$B$13,0))</f>
        <v>28</v>
      </c>
      <c r="L2267" s="4">
        <f t="shared" si="71"/>
        <v>0</v>
      </c>
    </row>
    <row r="2268" spans="1:12">
      <c r="A2268" t="s">
        <v>7871</v>
      </c>
      <c r="B2268" t="s">
        <v>7380</v>
      </c>
      <c r="C2268" t="s">
        <v>1732</v>
      </c>
      <c r="D2268" t="s">
        <v>6889</v>
      </c>
      <c r="E2268" t="s">
        <v>1714</v>
      </c>
      <c r="H2268" t="str">
        <f>INDEX('Vensim Variables'!$B:$B,MATCH(EPS!$B2268,'Vensim Variables'!$A:$A,0))</f>
        <v>g pollutant</v>
      </c>
      <c r="I2268" t="str">
        <f t="shared" si="70"/>
        <v>N2O</v>
      </c>
      <c r="J2268">
        <f>INDEX(NoSettings!$C:$C,MATCH(EPS!$A2268,NoSettings!$A:$A,0))</f>
        <v>0</v>
      </c>
      <c r="K2268">
        <f>INDEX(GWP!$C$2:$C$13,MATCH(EPS!I2268,GWP!$B$2:$B$13,0))</f>
        <v>265</v>
      </c>
      <c r="L2268" s="4">
        <f t="shared" si="71"/>
        <v>0</v>
      </c>
    </row>
    <row r="2269" spans="1:12">
      <c r="A2269" t="s">
        <v>7872</v>
      </c>
      <c r="B2269" t="s">
        <v>7380</v>
      </c>
      <c r="C2269" t="s">
        <v>1732</v>
      </c>
      <c r="D2269" t="s">
        <v>6889</v>
      </c>
      <c r="E2269" t="s">
        <v>1715</v>
      </c>
      <c r="H2269" t="str">
        <f>INDEX('Vensim Variables'!$B:$B,MATCH(EPS!$B2269,'Vensim Variables'!$A:$A,0))</f>
        <v>g pollutant</v>
      </c>
      <c r="I2269" t="str">
        <f t="shared" si="70"/>
        <v>F gases</v>
      </c>
      <c r="J2269">
        <f>INDEX(NoSettings!$C:$C,MATCH(EPS!$A2269,NoSettings!$A:$A,0))</f>
        <v>0</v>
      </c>
      <c r="K2269">
        <f>INDEX(GWP!$C$2:$C$13,MATCH(EPS!I2269,GWP!$B$2:$B$13,0))</f>
        <v>1</v>
      </c>
      <c r="L2269" s="4">
        <f t="shared" si="71"/>
        <v>0</v>
      </c>
    </row>
    <row r="2270" spans="1:12">
      <c r="A2270" t="s">
        <v>7873</v>
      </c>
      <c r="B2270" t="s">
        <v>7380</v>
      </c>
      <c r="C2270" t="s">
        <v>1732</v>
      </c>
      <c r="D2270" t="s">
        <v>6890</v>
      </c>
      <c r="E2270" t="s">
        <v>1702</v>
      </c>
      <c r="H2270" t="str">
        <f>INDEX('Vensim Variables'!$B:$B,MATCH(EPS!$B2270,'Vensim Variables'!$A:$A,0))</f>
        <v>g pollutant</v>
      </c>
      <c r="I2270" t="str">
        <f t="shared" si="70"/>
        <v>CO2</v>
      </c>
      <c r="J2270">
        <f>INDEX(NoSettings!$C:$C,MATCH(EPS!$A2270,NoSettings!$A:$A,0))</f>
        <v>0</v>
      </c>
      <c r="K2270">
        <f>INDEX(GWP!$C$2:$C$13,MATCH(EPS!I2270,GWP!$B$2:$B$13,0))</f>
        <v>1</v>
      </c>
      <c r="L2270" s="4">
        <f t="shared" si="71"/>
        <v>0</v>
      </c>
    </row>
    <row r="2271" spans="1:12">
      <c r="A2271" t="s">
        <v>7874</v>
      </c>
      <c r="B2271" t="s">
        <v>7380</v>
      </c>
      <c r="C2271" t="s">
        <v>1732</v>
      </c>
      <c r="D2271" t="s">
        <v>6890</v>
      </c>
      <c r="E2271" t="s">
        <v>1705</v>
      </c>
      <c r="H2271" t="str">
        <f>INDEX('Vensim Variables'!$B:$B,MATCH(EPS!$B2271,'Vensim Variables'!$A:$A,0))</f>
        <v>g pollutant</v>
      </c>
      <c r="I2271" t="str">
        <f t="shared" si="70"/>
        <v>VOC</v>
      </c>
      <c r="J2271">
        <f>INDEX(NoSettings!$C:$C,MATCH(EPS!$A2271,NoSettings!$A:$A,0))</f>
        <v>0</v>
      </c>
      <c r="K2271">
        <f>INDEX(GWP!$C$2:$C$13,MATCH(EPS!I2271,GWP!$B$2:$B$13,0))</f>
        <v>0</v>
      </c>
      <c r="L2271" s="4">
        <f t="shared" si="71"/>
        <v>0</v>
      </c>
    </row>
    <row r="2272" spans="1:12">
      <c r="A2272" t="s">
        <v>7875</v>
      </c>
      <c r="B2272" t="s">
        <v>7380</v>
      </c>
      <c r="C2272" t="s">
        <v>1732</v>
      </c>
      <c r="D2272" t="s">
        <v>6890</v>
      </c>
      <c r="E2272" t="s">
        <v>1706</v>
      </c>
      <c r="H2272" t="str">
        <f>INDEX('Vensim Variables'!$B:$B,MATCH(EPS!$B2272,'Vensim Variables'!$A:$A,0))</f>
        <v>g pollutant</v>
      </c>
      <c r="I2272" t="str">
        <f t="shared" si="70"/>
        <v>CO</v>
      </c>
      <c r="J2272">
        <f>INDEX(NoSettings!$C:$C,MATCH(EPS!$A2272,NoSettings!$A:$A,0))</f>
        <v>0</v>
      </c>
      <c r="K2272">
        <f>INDEX(GWP!$C$2:$C$13,MATCH(EPS!I2272,GWP!$B$2:$B$13,0))</f>
        <v>0</v>
      </c>
      <c r="L2272" s="4">
        <f t="shared" si="71"/>
        <v>0</v>
      </c>
    </row>
    <row r="2273" spans="1:12">
      <c r="A2273" t="s">
        <v>7876</v>
      </c>
      <c r="B2273" t="s">
        <v>7380</v>
      </c>
      <c r="C2273" t="s">
        <v>1732</v>
      </c>
      <c r="D2273" t="s">
        <v>6890</v>
      </c>
      <c r="E2273" t="s">
        <v>1707</v>
      </c>
      <c r="H2273" t="str">
        <f>INDEX('Vensim Variables'!$B:$B,MATCH(EPS!$B2273,'Vensim Variables'!$A:$A,0))</f>
        <v>g pollutant</v>
      </c>
      <c r="I2273" t="str">
        <f t="shared" si="70"/>
        <v>NOx</v>
      </c>
      <c r="J2273">
        <f>INDEX(NoSettings!$C:$C,MATCH(EPS!$A2273,NoSettings!$A:$A,0))</f>
        <v>0</v>
      </c>
      <c r="K2273">
        <f>INDEX(GWP!$C$2:$C$13,MATCH(EPS!I2273,GWP!$B$2:$B$13,0))</f>
        <v>0</v>
      </c>
      <c r="L2273" s="4">
        <f t="shared" si="71"/>
        <v>0</v>
      </c>
    </row>
    <row r="2274" spans="1:12">
      <c r="A2274" t="s">
        <v>7877</v>
      </c>
      <c r="B2274" t="s">
        <v>7380</v>
      </c>
      <c r="C2274" t="s">
        <v>1732</v>
      </c>
      <c r="D2274" t="s">
        <v>6890</v>
      </c>
      <c r="E2274" t="s">
        <v>1708</v>
      </c>
      <c r="H2274" t="str">
        <f>INDEX('Vensim Variables'!$B:$B,MATCH(EPS!$B2274,'Vensim Variables'!$A:$A,0))</f>
        <v>g pollutant</v>
      </c>
      <c r="I2274" t="str">
        <f t="shared" si="70"/>
        <v>PM10</v>
      </c>
      <c r="J2274">
        <f>INDEX(NoSettings!$C:$C,MATCH(EPS!$A2274,NoSettings!$A:$A,0))</f>
        <v>0</v>
      </c>
      <c r="K2274">
        <f>INDEX(GWP!$C$2:$C$13,MATCH(EPS!I2274,GWP!$B$2:$B$13,0))</f>
        <v>0</v>
      </c>
      <c r="L2274" s="4">
        <f t="shared" si="71"/>
        <v>0</v>
      </c>
    </row>
    <row r="2275" spans="1:12">
      <c r="A2275" t="s">
        <v>7878</v>
      </c>
      <c r="B2275" t="s">
        <v>7380</v>
      </c>
      <c r="C2275" t="s">
        <v>1732</v>
      </c>
      <c r="D2275" t="s">
        <v>6890</v>
      </c>
      <c r="E2275" t="s">
        <v>1709</v>
      </c>
      <c r="H2275" t="str">
        <f>INDEX('Vensim Variables'!$B:$B,MATCH(EPS!$B2275,'Vensim Variables'!$A:$A,0))</f>
        <v>g pollutant</v>
      </c>
      <c r="I2275" t="str">
        <f t="shared" si="70"/>
        <v>PM25</v>
      </c>
      <c r="J2275">
        <f>INDEX(NoSettings!$C:$C,MATCH(EPS!$A2275,NoSettings!$A:$A,0))</f>
        <v>0</v>
      </c>
      <c r="K2275">
        <f>INDEX(GWP!$C$2:$C$13,MATCH(EPS!I2275,GWP!$B$2:$B$13,0))</f>
        <v>0</v>
      </c>
      <c r="L2275" s="4">
        <f t="shared" si="71"/>
        <v>0</v>
      </c>
    </row>
    <row r="2276" spans="1:12">
      <c r="A2276" t="s">
        <v>7879</v>
      </c>
      <c r="B2276" t="s">
        <v>7380</v>
      </c>
      <c r="C2276" t="s">
        <v>1732</v>
      </c>
      <c r="D2276" t="s">
        <v>6890</v>
      </c>
      <c r="E2276" t="s">
        <v>1710</v>
      </c>
      <c r="H2276" t="str">
        <f>INDEX('Vensim Variables'!$B:$B,MATCH(EPS!$B2276,'Vensim Variables'!$A:$A,0))</f>
        <v>g pollutant</v>
      </c>
      <c r="I2276" t="str">
        <f t="shared" si="70"/>
        <v>SOx</v>
      </c>
      <c r="J2276">
        <f>INDEX(NoSettings!$C:$C,MATCH(EPS!$A2276,NoSettings!$A:$A,0))</f>
        <v>0</v>
      </c>
      <c r="K2276">
        <f>INDEX(GWP!$C$2:$C$13,MATCH(EPS!I2276,GWP!$B$2:$B$13,0))</f>
        <v>0</v>
      </c>
      <c r="L2276" s="4">
        <f t="shared" si="71"/>
        <v>0</v>
      </c>
    </row>
    <row r="2277" spans="1:12">
      <c r="A2277" t="s">
        <v>7880</v>
      </c>
      <c r="B2277" t="s">
        <v>7380</v>
      </c>
      <c r="C2277" t="s">
        <v>1732</v>
      </c>
      <c r="D2277" t="s">
        <v>6890</v>
      </c>
      <c r="E2277" t="s">
        <v>1711</v>
      </c>
      <c r="H2277" t="str">
        <f>INDEX('Vensim Variables'!$B:$B,MATCH(EPS!$B2277,'Vensim Variables'!$A:$A,0))</f>
        <v>g pollutant</v>
      </c>
      <c r="I2277" t="str">
        <f t="shared" si="70"/>
        <v>BC</v>
      </c>
      <c r="J2277">
        <f>INDEX(NoSettings!$C:$C,MATCH(EPS!$A2277,NoSettings!$A:$A,0))</f>
        <v>0</v>
      </c>
      <c r="K2277">
        <f>INDEX(GWP!$C$2:$C$13,MATCH(EPS!I2277,GWP!$B$2:$B$13,0))</f>
        <v>0</v>
      </c>
      <c r="L2277" s="4">
        <f t="shared" si="71"/>
        <v>0</v>
      </c>
    </row>
    <row r="2278" spans="1:12">
      <c r="A2278" t="s">
        <v>7881</v>
      </c>
      <c r="B2278" t="s">
        <v>7380</v>
      </c>
      <c r="C2278" t="s">
        <v>1732</v>
      </c>
      <c r="D2278" t="s">
        <v>6890</v>
      </c>
      <c r="E2278" t="s">
        <v>1712</v>
      </c>
      <c r="H2278" t="str">
        <f>INDEX('Vensim Variables'!$B:$B,MATCH(EPS!$B2278,'Vensim Variables'!$A:$A,0))</f>
        <v>g pollutant</v>
      </c>
      <c r="I2278" t="str">
        <f t="shared" si="70"/>
        <v>OC</v>
      </c>
      <c r="J2278">
        <f>INDEX(NoSettings!$C:$C,MATCH(EPS!$A2278,NoSettings!$A:$A,0))</f>
        <v>0</v>
      </c>
      <c r="K2278">
        <f>INDEX(GWP!$C$2:$C$13,MATCH(EPS!I2278,GWP!$B$2:$B$13,0))</f>
        <v>0</v>
      </c>
      <c r="L2278" s="4">
        <f t="shared" si="71"/>
        <v>0</v>
      </c>
    </row>
    <row r="2279" spans="1:12">
      <c r="A2279" t="s">
        <v>7882</v>
      </c>
      <c r="B2279" t="s">
        <v>7380</v>
      </c>
      <c r="C2279" t="s">
        <v>1732</v>
      </c>
      <c r="D2279" t="s">
        <v>6890</v>
      </c>
      <c r="E2279" t="s">
        <v>1713</v>
      </c>
      <c r="H2279" t="str">
        <f>INDEX('Vensim Variables'!$B:$B,MATCH(EPS!$B2279,'Vensim Variables'!$A:$A,0))</f>
        <v>g pollutant</v>
      </c>
      <c r="I2279" t="str">
        <f t="shared" si="70"/>
        <v>CH4</v>
      </c>
      <c r="J2279">
        <f>INDEX(NoSettings!$C:$C,MATCH(EPS!$A2279,NoSettings!$A:$A,0))</f>
        <v>0</v>
      </c>
      <c r="K2279">
        <f>INDEX(GWP!$C$2:$C$13,MATCH(EPS!I2279,GWP!$B$2:$B$13,0))</f>
        <v>28</v>
      </c>
      <c r="L2279" s="4">
        <f t="shared" si="71"/>
        <v>0</v>
      </c>
    </row>
    <row r="2280" spans="1:12">
      <c r="A2280" t="s">
        <v>7883</v>
      </c>
      <c r="B2280" t="s">
        <v>7380</v>
      </c>
      <c r="C2280" t="s">
        <v>1732</v>
      </c>
      <c r="D2280" t="s">
        <v>6890</v>
      </c>
      <c r="E2280" t="s">
        <v>1714</v>
      </c>
      <c r="H2280" t="str">
        <f>INDEX('Vensim Variables'!$B:$B,MATCH(EPS!$B2280,'Vensim Variables'!$A:$A,0))</f>
        <v>g pollutant</v>
      </c>
      <c r="I2280" t="str">
        <f t="shared" si="70"/>
        <v>N2O</v>
      </c>
      <c r="J2280">
        <f>INDEX(NoSettings!$C:$C,MATCH(EPS!$A2280,NoSettings!$A:$A,0))</f>
        <v>0</v>
      </c>
      <c r="K2280">
        <f>INDEX(GWP!$C$2:$C$13,MATCH(EPS!I2280,GWP!$B$2:$B$13,0))</f>
        <v>265</v>
      </c>
      <c r="L2280" s="4">
        <f t="shared" si="71"/>
        <v>0</v>
      </c>
    </row>
    <row r="2281" spans="1:12">
      <c r="A2281" t="s">
        <v>7884</v>
      </c>
      <c r="B2281" t="s">
        <v>7380</v>
      </c>
      <c r="C2281" t="s">
        <v>1732</v>
      </c>
      <c r="D2281" t="s">
        <v>6890</v>
      </c>
      <c r="E2281" t="s">
        <v>1715</v>
      </c>
      <c r="H2281" t="str">
        <f>INDEX('Vensim Variables'!$B:$B,MATCH(EPS!$B2281,'Vensim Variables'!$A:$A,0))</f>
        <v>g pollutant</v>
      </c>
      <c r="I2281" t="str">
        <f t="shared" si="70"/>
        <v>F gases</v>
      </c>
      <c r="J2281">
        <f>INDEX(NoSettings!$C:$C,MATCH(EPS!$A2281,NoSettings!$A:$A,0))</f>
        <v>0</v>
      </c>
      <c r="K2281">
        <f>INDEX(GWP!$C$2:$C$13,MATCH(EPS!I2281,GWP!$B$2:$B$13,0))</f>
        <v>1</v>
      </c>
      <c r="L2281" s="4">
        <f t="shared" si="71"/>
        <v>0</v>
      </c>
    </row>
    <row r="2282" spans="1:12">
      <c r="A2282" t="s">
        <v>7885</v>
      </c>
      <c r="B2282" t="s">
        <v>7380</v>
      </c>
      <c r="C2282" t="s">
        <v>1732</v>
      </c>
      <c r="D2282" t="s">
        <v>6891</v>
      </c>
      <c r="E2282" t="s">
        <v>1702</v>
      </c>
      <c r="H2282" t="str">
        <f>INDEX('Vensim Variables'!$B:$B,MATCH(EPS!$B2282,'Vensim Variables'!$A:$A,0))</f>
        <v>g pollutant</v>
      </c>
      <c r="I2282" t="str">
        <f t="shared" si="70"/>
        <v>CO2</v>
      </c>
      <c r="J2282">
        <f>INDEX(NoSettings!$C:$C,MATCH(EPS!$A2282,NoSettings!$A:$A,0))</f>
        <v>0</v>
      </c>
      <c r="K2282">
        <f>INDEX(GWP!$C$2:$C$13,MATCH(EPS!I2282,GWP!$B$2:$B$13,0))</f>
        <v>1</v>
      </c>
      <c r="L2282" s="4">
        <f t="shared" si="71"/>
        <v>0</v>
      </c>
    </row>
    <row r="2283" spans="1:12">
      <c r="A2283" t="s">
        <v>7886</v>
      </c>
      <c r="B2283" t="s">
        <v>7380</v>
      </c>
      <c r="C2283" t="s">
        <v>1732</v>
      </c>
      <c r="D2283" t="s">
        <v>6891</v>
      </c>
      <c r="E2283" t="s">
        <v>1705</v>
      </c>
      <c r="H2283" t="str">
        <f>INDEX('Vensim Variables'!$B:$B,MATCH(EPS!$B2283,'Vensim Variables'!$A:$A,0))</f>
        <v>g pollutant</v>
      </c>
      <c r="I2283" t="str">
        <f t="shared" si="70"/>
        <v>VOC</v>
      </c>
      <c r="J2283">
        <f>INDEX(NoSettings!$C:$C,MATCH(EPS!$A2283,NoSettings!$A:$A,0))</f>
        <v>0</v>
      </c>
      <c r="K2283">
        <f>INDEX(GWP!$C$2:$C$13,MATCH(EPS!I2283,GWP!$B$2:$B$13,0))</f>
        <v>0</v>
      </c>
      <c r="L2283" s="4">
        <f t="shared" si="71"/>
        <v>0</v>
      </c>
    </row>
    <row r="2284" spans="1:12">
      <c r="A2284" t="s">
        <v>7887</v>
      </c>
      <c r="B2284" t="s">
        <v>7380</v>
      </c>
      <c r="C2284" t="s">
        <v>1732</v>
      </c>
      <c r="D2284" t="s">
        <v>6891</v>
      </c>
      <c r="E2284" t="s">
        <v>1706</v>
      </c>
      <c r="H2284" t="str">
        <f>INDEX('Vensim Variables'!$B:$B,MATCH(EPS!$B2284,'Vensim Variables'!$A:$A,0))</f>
        <v>g pollutant</v>
      </c>
      <c r="I2284" t="str">
        <f t="shared" si="70"/>
        <v>CO</v>
      </c>
      <c r="J2284">
        <f>INDEX(NoSettings!$C:$C,MATCH(EPS!$A2284,NoSettings!$A:$A,0))</f>
        <v>0</v>
      </c>
      <c r="K2284">
        <f>INDEX(GWP!$C$2:$C$13,MATCH(EPS!I2284,GWP!$B$2:$B$13,0))</f>
        <v>0</v>
      </c>
      <c r="L2284" s="4">
        <f t="shared" si="71"/>
        <v>0</v>
      </c>
    </row>
    <row r="2285" spans="1:12">
      <c r="A2285" t="s">
        <v>7888</v>
      </c>
      <c r="B2285" t="s">
        <v>7380</v>
      </c>
      <c r="C2285" t="s">
        <v>1732</v>
      </c>
      <c r="D2285" t="s">
        <v>6891</v>
      </c>
      <c r="E2285" t="s">
        <v>1707</v>
      </c>
      <c r="H2285" t="str">
        <f>INDEX('Vensim Variables'!$B:$B,MATCH(EPS!$B2285,'Vensim Variables'!$A:$A,0))</f>
        <v>g pollutant</v>
      </c>
      <c r="I2285" t="str">
        <f t="shared" si="70"/>
        <v>NOx</v>
      </c>
      <c r="J2285">
        <f>INDEX(NoSettings!$C:$C,MATCH(EPS!$A2285,NoSettings!$A:$A,0))</f>
        <v>0</v>
      </c>
      <c r="K2285">
        <f>INDEX(GWP!$C$2:$C$13,MATCH(EPS!I2285,GWP!$B$2:$B$13,0))</f>
        <v>0</v>
      </c>
      <c r="L2285" s="4">
        <f t="shared" si="71"/>
        <v>0</v>
      </c>
    </row>
    <row r="2286" spans="1:12">
      <c r="A2286" t="s">
        <v>7889</v>
      </c>
      <c r="B2286" t="s">
        <v>7380</v>
      </c>
      <c r="C2286" t="s">
        <v>1732</v>
      </c>
      <c r="D2286" t="s">
        <v>6891</v>
      </c>
      <c r="E2286" t="s">
        <v>1708</v>
      </c>
      <c r="H2286" t="str">
        <f>INDEX('Vensim Variables'!$B:$B,MATCH(EPS!$B2286,'Vensim Variables'!$A:$A,0))</f>
        <v>g pollutant</v>
      </c>
      <c r="I2286" t="str">
        <f t="shared" si="70"/>
        <v>PM10</v>
      </c>
      <c r="J2286">
        <f>INDEX(NoSettings!$C:$C,MATCH(EPS!$A2286,NoSettings!$A:$A,0))</f>
        <v>0</v>
      </c>
      <c r="K2286">
        <f>INDEX(GWP!$C$2:$C$13,MATCH(EPS!I2286,GWP!$B$2:$B$13,0))</f>
        <v>0</v>
      </c>
      <c r="L2286" s="4">
        <f t="shared" si="71"/>
        <v>0</v>
      </c>
    </row>
    <row r="2287" spans="1:12">
      <c r="A2287" t="s">
        <v>7890</v>
      </c>
      <c r="B2287" t="s">
        <v>7380</v>
      </c>
      <c r="C2287" t="s">
        <v>1732</v>
      </c>
      <c r="D2287" t="s">
        <v>6891</v>
      </c>
      <c r="E2287" t="s">
        <v>1709</v>
      </c>
      <c r="H2287" t="str">
        <f>INDEX('Vensim Variables'!$B:$B,MATCH(EPS!$B2287,'Vensim Variables'!$A:$A,0))</f>
        <v>g pollutant</v>
      </c>
      <c r="I2287" t="str">
        <f t="shared" si="70"/>
        <v>PM25</v>
      </c>
      <c r="J2287">
        <f>INDEX(NoSettings!$C:$C,MATCH(EPS!$A2287,NoSettings!$A:$A,0))</f>
        <v>0</v>
      </c>
      <c r="K2287">
        <f>INDEX(GWP!$C$2:$C$13,MATCH(EPS!I2287,GWP!$B$2:$B$13,0))</f>
        <v>0</v>
      </c>
      <c r="L2287" s="4">
        <f t="shared" si="71"/>
        <v>0</v>
      </c>
    </row>
    <row r="2288" spans="1:12">
      <c r="A2288" t="s">
        <v>7891</v>
      </c>
      <c r="B2288" t="s">
        <v>7380</v>
      </c>
      <c r="C2288" t="s">
        <v>1732</v>
      </c>
      <c r="D2288" t="s">
        <v>6891</v>
      </c>
      <c r="E2288" t="s">
        <v>1710</v>
      </c>
      <c r="H2288" t="str">
        <f>INDEX('Vensim Variables'!$B:$B,MATCH(EPS!$B2288,'Vensim Variables'!$A:$A,0))</f>
        <v>g pollutant</v>
      </c>
      <c r="I2288" t="str">
        <f t="shared" si="70"/>
        <v>SOx</v>
      </c>
      <c r="J2288">
        <f>INDEX(NoSettings!$C:$C,MATCH(EPS!$A2288,NoSettings!$A:$A,0))</f>
        <v>0</v>
      </c>
      <c r="K2288">
        <f>INDEX(GWP!$C$2:$C$13,MATCH(EPS!I2288,GWP!$B$2:$B$13,0))</f>
        <v>0</v>
      </c>
      <c r="L2288" s="4">
        <f t="shared" si="71"/>
        <v>0</v>
      </c>
    </row>
    <row r="2289" spans="1:12">
      <c r="A2289" t="s">
        <v>7892</v>
      </c>
      <c r="B2289" t="s">
        <v>7380</v>
      </c>
      <c r="C2289" t="s">
        <v>1732</v>
      </c>
      <c r="D2289" t="s">
        <v>6891</v>
      </c>
      <c r="E2289" t="s">
        <v>1711</v>
      </c>
      <c r="H2289" t="str">
        <f>INDEX('Vensim Variables'!$B:$B,MATCH(EPS!$B2289,'Vensim Variables'!$A:$A,0))</f>
        <v>g pollutant</v>
      </c>
      <c r="I2289" t="str">
        <f t="shared" si="70"/>
        <v>BC</v>
      </c>
      <c r="J2289">
        <f>INDEX(NoSettings!$C:$C,MATCH(EPS!$A2289,NoSettings!$A:$A,0))</f>
        <v>0</v>
      </c>
      <c r="K2289">
        <f>INDEX(GWP!$C$2:$C$13,MATCH(EPS!I2289,GWP!$B$2:$B$13,0))</f>
        <v>0</v>
      </c>
      <c r="L2289" s="4">
        <f t="shared" si="71"/>
        <v>0</v>
      </c>
    </row>
    <row r="2290" spans="1:12">
      <c r="A2290" t="s">
        <v>7893</v>
      </c>
      <c r="B2290" t="s">
        <v>7380</v>
      </c>
      <c r="C2290" t="s">
        <v>1732</v>
      </c>
      <c r="D2290" t="s">
        <v>6891</v>
      </c>
      <c r="E2290" t="s">
        <v>1712</v>
      </c>
      <c r="H2290" t="str">
        <f>INDEX('Vensim Variables'!$B:$B,MATCH(EPS!$B2290,'Vensim Variables'!$A:$A,0))</f>
        <v>g pollutant</v>
      </c>
      <c r="I2290" t="str">
        <f t="shared" si="70"/>
        <v>OC</v>
      </c>
      <c r="J2290">
        <f>INDEX(NoSettings!$C:$C,MATCH(EPS!$A2290,NoSettings!$A:$A,0))</f>
        <v>0</v>
      </c>
      <c r="K2290">
        <f>INDEX(GWP!$C$2:$C$13,MATCH(EPS!I2290,GWP!$B$2:$B$13,0))</f>
        <v>0</v>
      </c>
      <c r="L2290" s="4">
        <f t="shared" si="71"/>
        <v>0</v>
      </c>
    </row>
    <row r="2291" spans="1:12">
      <c r="A2291" t="s">
        <v>7894</v>
      </c>
      <c r="B2291" t="s">
        <v>7380</v>
      </c>
      <c r="C2291" t="s">
        <v>1732</v>
      </c>
      <c r="D2291" t="s">
        <v>6891</v>
      </c>
      <c r="E2291" t="s">
        <v>1713</v>
      </c>
      <c r="H2291" t="str">
        <f>INDEX('Vensim Variables'!$B:$B,MATCH(EPS!$B2291,'Vensim Variables'!$A:$A,0))</f>
        <v>g pollutant</v>
      </c>
      <c r="I2291" t="str">
        <f t="shared" si="70"/>
        <v>CH4</v>
      </c>
      <c r="J2291">
        <f>INDEX(NoSettings!$C:$C,MATCH(EPS!$A2291,NoSettings!$A:$A,0))</f>
        <v>0</v>
      </c>
      <c r="K2291">
        <f>INDEX(GWP!$C$2:$C$13,MATCH(EPS!I2291,GWP!$B$2:$B$13,0))</f>
        <v>28</v>
      </c>
      <c r="L2291" s="4">
        <f t="shared" si="71"/>
        <v>0</v>
      </c>
    </row>
    <row r="2292" spans="1:12">
      <c r="A2292" t="s">
        <v>7895</v>
      </c>
      <c r="B2292" t="s">
        <v>7380</v>
      </c>
      <c r="C2292" t="s">
        <v>1732</v>
      </c>
      <c r="D2292" t="s">
        <v>6891</v>
      </c>
      <c r="E2292" t="s">
        <v>1714</v>
      </c>
      <c r="H2292" t="str">
        <f>INDEX('Vensim Variables'!$B:$B,MATCH(EPS!$B2292,'Vensim Variables'!$A:$A,0))</f>
        <v>g pollutant</v>
      </c>
      <c r="I2292" t="str">
        <f t="shared" si="70"/>
        <v>N2O</v>
      </c>
      <c r="J2292">
        <f>INDEX(NoSettings!$C:$C,MATCH(EPS!$A2292,NoSettings!$A:$A,0))</f>
        <v>0</v>
      </c>
      <c r="K2292">
        <f>INDEX(GWP!$C$2:$C$13,MATCH(EPS!I2292,GWP!$B$2:$B$13,0))</f>
        <v>265</v>
      </c>
      <c r="L2292" s="4">
        <f t="shared" si="71"/>
        <v>0</v>
      </c>
    </row>
    <row r="2293" spans="1:12">
      <c r="A2293" t="s">
        <v>7896</v>
      </c>
      <c r="B2293" t="s">
        <v>7380</v>
      </c>
      <c r="C2293" t="s">
        <v>1732</v>
      </c>
      <c r="D2293" t="s">
        <v>6891</v>
      </c>
      <c r="E2293" t="s">
        <v>1715</v>
      </c>
      <c r="H2293" t="str">
        <f>INDEX('Vensim Variables'!$B:$B,MATCH(EPS!$B2293,'Vensim Variables'!$A:$A,0))</f>
        <v>g pollutant</v>
      </c>
      <c r="I2293" t="str">
        <f t="shared" si="70"/>
        <v>F gases</v>
      </c>
      <c r="J2293">
        <f>INDEX(NoSettings!$C:$C,MATCH(EPS!$A2293,NoSettings!$A:$A,0))</f>
        <v>0</v>
      </c>
      <c r="K2293">
        <f>INDEX(GWP!$C$2:$C$13,MATCH(EPS!I2293,GWP!$B$2:$B$13,0))</f>
        <v>1</v>
      </c>
      <c r="L2293" s="4">
        <f t="shared" si="71"/>
        <v>0</v>
      </c>
    </row>
    <row r="2294" spans="1:12">
      <c r="A2294" t="s">
        <v>7897</v>
      </c>
      <c r="B2294" t="s">
        <v>7380</v>
      </c>
      <c r="C2294" t="s">
        <v>1732</v>
      </c>
      <c r="D2294" t="s">
        <v>6892</v>
      </c>
      <c r="E2294" t="s">
        <v>1702</v>
      </c>
      <c r="H2294" t="str">
        <f>INDEX('Vensim Variables'!$B:$B,MATCH(EPS!$B2294,'Vensim Variables'!$A:$A,0))</f>
        <v>g pollutant</v>
      </c>
      <c r="I2294" t="str">
        <f t="shared" si="70"/>
        <v>CO2</v>
      </c>
      <c r="J2294">
        <f>INDEX(NoSettings!$C:$C,MATCH(EPS!$A2294,NoSettings!$A:$A,0))</f>
        <v>0</v>
      </c>
      <c r="K2294">
        <f>INDEX(GWP!$C$2:$C$13,MATCH(EPS!I2294,GWP!$B$2:$B$13,0))</f>
        <v>1</v>
      </c>
      <c r="L2294" s="4">
        <f t="shared" si="71"/>
        <v>0</v>
      </c>
    </row>
    <row r="2295" spans="1:12">
      <c r="A2295" t="s">
        <v>7898</v>
      </c>
      <c r="B2295" t="s">
        <v>7380</v>
      </c>
      <c r="C2295" t="s">
        <v>1732</v>
      </c>
      <c r="D2295" t="s">
        <v>6892</v>
      </c>
      <c r="E2295" t="s">
        <v>1705</v>
      </c>
      <c r="H2295" t="str">
        <f>INDEX('Vensim Variables'!$B:$B,MATCH(EPS!$B2295,'Vensim Variables'!$A:$A,0))</f>
        <v>g pollutant</v>
      </c>
      <c r="I2295" t="str">
        <f t="shared" si="70"/>
        <v>VOC</v>
      </c>
      <c r="J2295">
        <f>INDEX(NoSettings!$C:$C,MATCH(EPS!$A2295,NoSettings!$A:$A,0))</f>
        <v>0</v>
      </c>
      <c r="K2295">
        <f>INDEX(GWP!$C$2:$C$13,MATCH(EPS!I2295,GWP!$B$2:$B$13,0))</f>
        <v>0</v>
      </c>
      <c r="L2295" s="4">
        <f t="shared" si="71"/>
        <v>0</v>
      </c>
    </row>
    <row r="2296" spans="1:12">
      <c r="A2296" t="s">
        <v>7899</v>
      </c>
      <c r="B2296" t="s">
        <v>7380</v>
      </c>
      <c r="C2296" t="s">
        <v>1732</v>
      </c>
      <c r="D2296" t="s">
        <v>6892</v>
      </c>
      <c r="E2296" t="s">
        <v>1706</v>
      </c>
      <c r="H2296" t="str">
        <f>INDEX('Vensim Variables'!$B:$B,MATCH(EPS!$B2296,'Vensim Variables'!$A:$A,0))</f>
        <v>g pollutant</v>
      </c>
      <c r="I2296" t="str">
        <f t="shared" si="70"/>
        <v>CO</v>
      </c>
      <c r="J2296">
        <f>INDEX(NoSettings!$C:$C,MATCH(EPS!$A2296,NoSettings!$A:$A,0))</f>
        <v>0</v>
      </c>
      <c r="K2296">
        <f>INDEX(GWP!$C$2:$C$13,MATCH(EPS!I2296,GWP!$B$2:$B$13,0))</f>
        <v>0</v>
      </c>
      <c r="L2296" s="4">
        <f t="shared" si="71"/>
        <v>0</v>
      </c>
    </row>
    <row r="2297" spans="1:12">
      <c r="A2297" t="s">
        <v>7900</v>
      </c>
      <c r="B2297" t="s">
        <v>7380</v>
      </c>
      <c r="C2297" t="s">
        <v>1732</v>
      </c>
      <c r="D2297" t="s">
        <v>6892</v>
      </c>
      <c r="E2297" t="s">
        <v>1707</v>
      </c>
      <c r="H2297" t="str">
        <f>INDEX('Vensim Variables'!$B:$B,MATCH(EPS!$B2297,'Vensim Variables'!$A:$A,0))</f>
        <v>g pollutant</v>
      </c>
      <c r="I2297" t="str">
        <f t="shared" si="70"/>
        <v>NOx</v>
      </c>
      <c r="J2297">
        <f>INDEX(NoSettings!$C:$C,MATCH(EPS!$A2297,NoSettings!$A:$A,0))</f>
        <v>0</v>
      </c>
      <c r="K2297">
        <f>INDEX(GWP!$C$2:$C$13,MATCH(EPS!I2297,GWP!$B$2:$B$13,0))</f>
        <v>0</v>
      </c>
      <c r="L2297" s="4">
        <f t="shared" si="71"/>
        <v>0</v>
      </c>
    </row>
    <row r="2298" spans="1:12">
      <c r="A2298" t="s">
        <v>7901</v>
      </c>
      <c r="B2298" t="s">
        <v>7380</v>
      </c>
      <c r="C2298" t="s">
        <v>1732</v>
      </c>
      <c r="D2298" t="s">
        <v>6892</v>
      </c>
      <c r="E2298" t="s">
        <v>1708</v>
      </c>
      <c r="H2298" t="str">
        <f>INDEX('Vensim Variables'!$B:$B,MATCH(EPS!$B2298,'Vensim Variables'!$A:$A,0))</f>
        <v>g pollutant</v>
      </c>
      <c r="I2298" t="str">
        <f t="shared" si="70"/>
        <v>PM10</v>
      </c>
      <c r="J2298">
        <f>INDEX(NoSettings!$C:$C,MATCH(EPS!$A2298,NoSettings!$A:$A,0))</f>
        <v>0</v>
      </c>
      <c r="K2298">
        <f>INDEX(GWP!$C$2:$C$13,MATCH(EPS!I2298,GWP!$B$2:$B$13,0))</f>
        <v>0</v>
      </c>
      <c r="L2298" s="4">
        <f t="shared" si="71"/>
        <v>0</v>
      </c>
    </row>
    <row r="2299" spans="1:12">
      <c r="A2299" t="s">
        <v>7902</v>
      </c>
      <c r="B2299" t="s">
        <v>7380</v>
      </c>
      <c r="C2299" t="s">
        <v>1732</v>
      </c>
      <c r="D2299" t="s">
        <v>6892</v>
      </c>
      <c r="E2299" t="s">
        <v>1709</v>
      </c>
      <c r="H2299" t="str">
        <f>INDEX('Vensim Variables'!$B:$B,MATCH(EPS!$B2299,'Vensim Variables'!$A:$A,0))</f>
        <v>g pollutant</v>
      </c>
      <c r="I2299" t="str">
        <f t="shared" si="70"/>
        <v>PM25</v>
      </c>
      <c r="J2299">
        <f>INDEX(NoSettings!$C:$C,MATCH(EPS!$A2299,NoSettings!$A:$A,0))</f>
        <v>0</v>
      </c>
      <c r="K2299">
        <f>INDEX(GWP!$C$2:$C$13,MATCH(EPS!I2299,GWP!$B$2:$B$13,0))</f>
        <v>0</v>
      </c>
      <c r="L2299" s="4">
        <f t="shared" si="71"/>
        <v>0</v>
      </c>
    </row>
    <row r="2300" spans="1:12">
      <c r="A2300" t="s">
        <v>7903</v>
      </c>
      <c r="B2300" t="s">
        <v>7380</v>
      </c>
      <c r="C2300" t="s">
        <v>1732</v>
      </c>
      <c r="D2300" t="s">
        <v>6892</v>
      </c>
      <c r="E2300" t="s">
        <v>1710</v>
      </c>
      <c r="H2300" t="str">
        <f>INDEX('Vensim Variables'!$B:$B,MATCH(EPS!$B2300,'Vensim Variables'!$A:$A,0))</f>
        <v>g pollutant</v>
      </c>
      <c r="I2300" t="str">
        <f t="shared" si="70"/>
        <v>SOx</v>
      </c>
      <c r="J2300">
        <f>INDEX(NoSettings!$C:$C,MATCH(EPS!$A2300,NoSettings!$A:$A,0))</f>
        <v>0</v>
      </c>
      <c r="K2300">
        <f>INDEX(GWP!$C$2:$C$13,MATCH(EPS!I2300,GWP!$B$2:$B$13,0))</f>
        <v>0</v>
      </c>
      <c r="L2300" s="4">
        <f t="shared" si="71"/>
        <v>0</v>
      </c>
    </row>
    <row r="2301" spans="1:12">
      <c r="A2301" t="s">
        <v>7904</v>
      </c>
      <c r="B2301" t="s">
        <v>7380</v>
      </c>
      <c r="C2301" t="s">
        <v>1732</v>
      </c>
      <c r="D2301" t="s">
        <v>6892</v>
      </c>
      <c r="E2301" t="s">
        <v>1711</v>
      </c>
      <c r="H2301" t="str">
        <f>INDEX('Vensim Variables'!$B:$B,MATCH(EPS!$B2301,'Vensim Variables'!$A:$A,0))</f>
        <v>g pollutant</v>
      </c>
      <c r="I2301" t="str">
        <f t="shared" si="70"/>
        <v>BC</v>
      </c>
      <c r="J2301">
        <f>INDEX(NoSettings!$C:$C,MATCH(EPS!$A2301,NoSettings!$A:$A,0))</f>
        <v>0</v>
      </c>
      <c r="K2301">
        <f>INDEX(GWP!$C$2:$C$13,MATCH(EPS!I2301,GWP!$B$2:$B$13,0))</f>
        <v>0</v>
      </c>
      <c r="L2301" s="4">
        <f t="shared" si="71"/>
        <v>0</v>
      </c>
    </row>
    <row r="2302" spans="1:12">
      <c r="A2302" t="s">
        <v>7905</v>
      </c>
      <c r="B2302" t="s">
        <v>7380</v>
      </c>
      <c r="C2302" t="s">
        <v>1732</v>
      </c>
      <c r="D2302" t="s">
        <v>6892</v>
      </c>
      <c r="E2302" t="s">
        <v>1712</v>
      </c>
      <c r="H2302" t="str">
        <f>INDEX('Vensim Variables'!$B:$B,MATCH(EPS!$B2302,'Vensim Variables'!$A:$A,0))</f>
        <v>g pollutant</v>
      </c>
      <c r="I2302" t="str">
        <f t="shared" si="70"/>
        <v>OC</v>
      </c>
      <c r="J2302">
        <f>INDEX(NoSettings!$C:$C,MATCH(EPS!$A2302,NoSettings!$A:$A,0))</f>
        <v>0</v>
      </c>
      <c r="K2302">
        <f>INDEX(GWP!$C$2:$C$13,MATCH(EPS!I2302,GWP!$B$2:$B$13,0))</f>
        <v>0</v>
      </c>
      <c r="L2302" s="4">
        <f t="shared" si="71"/>
        <v>0</v>
      </c>
    </row>
    <row r="2303" spans="1:12">
      <c r="A2303" t="s">
        <v>7906</v>
      </c>
      <c r="B2303" t="s">
        <v>7380</v>
      </c>
      <c r="C2303" t="s">
        <v>1732</v>
      </c>
      <c r="D2303" t="s">
        <v>6892</v>
      </c>
      <c r="E2303" t="s">
        <v>1713</v>
      </c>
      <c r="H2303" t="str">
        <f>INDEX('Vensim Variables'!$B:$B,MATCH(EPS!$B2303,'Vensim Variables'!$A:$A,0))</f>
        <v>g pollutant</v>
      </c>
      <c r="I2303" t="str">
        <f t="shared" si="70"/>
        <v>CH4</v>
      </c>
      <c r="J2303">
        <f>INDEX(NoSettings!$C:$C,MATCH(EPS!$A2303,NoSettings!$A:$A,0))</f>
        <v>0</v>
      </c>
      <c r="K2303">
        <f>INDEX(GWP!$C$2:$C$13,MATCH(EPS!I2303,GWP!$B$2:$B$13,0))</f>
        <v>28</v>
      </c>
      <c r="L2303" s="4">
        <f t="shared" si="71"/>
        <v>0</v>
      </c>
    </row>
    <row r="2304" spans="1:12">
      <c r="A2304" t="s">
        <v>7907</v>
      </c>
      <c r="B2304" t="s">
        <v>7380</v>
      </c>
      <c r="C2304" t="s">
        <v>1732</v>
      </c>
      <c r="D2304" t="s">
        <v>6892</v>
      </c>
      <c r="E2304" t="s">
        <v>1714</v>
      </c>
      <c r="H2304" t="str">
        <f>INDEX('Vensim Variables'!$B:$B,MATCH(EPS!$B2304,'Vensim Variables'!$A:$A,0))</f>
        <v>g pollutant</v>
      </c>
      <c r="I2304" t="str">
        <f t="shared" si="70"/>
        <v>N2O</v>
      </c>
      <c r="J2304">
        <f>INDEX(NoSettings!$C:$C,MATCH(EPS!$A2304,NoSettings!$A:$A,0))</f>
        <v>0</v>
      </c>
      <c r="K2304">
        <f>INDEX(GWP!$C$2:$C$13,MATCH(EPS!I2304,GWP!$B$2:$B$13,0))</f>
        <v>265</v>
      </c>
      <c r="L2304" s="4">
        <f t="shared" si="71"/>
        <v>0</v>
      </c>
    </row>
    <row r="2305" spans="1:12">
      <c r="A2305" t="s">
        <v>7908</v>
      </c>
      <c r="B2305" t="s">
        <v>7380</v>
      </c>
      <c r="C2305" t="s">
        <v>1732</v>
      </c>
      <c r="D2305" t="s">
        <v>6892</v>
      </c>
      <c r="E2305" t="s">
        <v>1715</v>
      </c>
      <c r="H2305" t="str">
        <f>INDEX('Vensim Variables'!$B:$B,MATCH(EPS!$B2305,'Vensim Variables'!$A:$A,0))</f>
        <v>g pollutant</v>
      </c>
      <c r="I2305" t="str">
        <f t="shared" si="70"/>
        <v>F gases</v>
      </c>
      <c r="J2305">
        <f>INDEX(NoSettings!$C:$C,MATCH(EPS!$A2305,NoSettings!$A:$A,0))</f>
        <v>0</v>
      </c>
      <c r="K2305">
        <f>INDEX(GWP!$C$2:$C$13,MATCH(EPS!I2305,GWP!$B$2:$B$13,0))</f>
        <v>1</v>
      </c>
      <c r="L2305" s="4">
        <f t="shared" si="71"/>
        <v>0</v>
      </c>
    </row>
    <row r="2306" spans="1:12">
      <c r="A2306" t="s">
        <v>7909</v>
      </c>
      <c r="B2306" t="s">
        <v>7380</v>
      </c>
      <c r="C2306" t="s">
        <v>1732</v>
      </c>
      <c r="D2306" t="s">
        <v>6893</v>
      </c>
      <c r="E2306" t="s">
        <v>1702</v>
      </c>
      <c r="H2306" t="str">
        <f>INDEX('Vensim Variables'!$B:$B,MATCH(EPS!$B2306,'Vensim Variables'!$A:$A,0))</f>
        <v>g pollutant</v>
      </c>
      <c r="I2306" t="str">
        <f t="shared" si="70"/>
        <v>CO2</v>
      </c>
      <c r="J2306">
        <f>INDEX(NoSettings!$C:$C,MATCH(EPS!$A2306,NoSettings!$A:$A,0))</f>
        <v>0</v>
      </c>
      <c r="K2306">
        <f>INDEX(GWP!$C$2:$C$13,MATCH(EPS!I2306,GWP!$B$2:$B$13,0))</f>
        <v>1</v>
      </c>
      <c r="L2306" s="4">
        <f t="shared" si="71"/>
        <v>0</v>
      </c>
    </row>
    <row r="2307" spans="1:12">
      <c r="A2307" t="s">
        <v>7910</v>
      </c>
      <c r="B2307" t="s">
        <v>7380</v>
      </c>
      <c r="C2307" t="s">
        <v>1732</v>
      </c>
      <c r="D2307" t="s">
        <v>6893</v>
      </c>
      <c r="E2307" t="s">
        <v>1705</v>
      </c>
      <c r="H2307" t="str">
        <f>INDEX('Vensim Variables'!$B:$B,MATCH(EPS!$B2307,'Vensim Variables'!$A:$A,0))</f>
        <v>g pollutant</v>
      </c>
      <c r="I2307" t="str">
        <f t="shared" ref="I2307:I2370" si="72">IF(OR(C2307="CO2",C2307="CH4",C2307="N2O",C2307="F gases",C2307="VOC",C2307="CO",C2307="NOx",C2307="PM10",C2307="PM25",C2307="SOx",C2307="BC",C2307="OC"),C2307,IF(OR(D2307="CO2",D2307="CH4",D2307="N2O",D2307="F gases",D2307="VOC",D2307="CO",D2307="NOx",D2307="PM10",D2307="PM25",D2307="SOx",D2307="BC",D2307="OC"),D2307,IF(OR(E2307="CO2",E2307="CH4",E2307="N2O",E2307="F gases",E2307="VOC",E2307="CO",E2307="NOx",E2307="PM10",E2307="PM25",E2307="SOx",E2307="BC",E2307="OC"),E2307,"NA")))</f>
        <v>VOC</v>
      </c>
      <c r="J2307">
        <f>INDEX(NoSettings!$C:$C,MATCH(EPS!$A2307,NoSettings!$A:$A,0))</f>
        <v>0</v>
      </c>
      <c r="K2307">
        <f>INDEX(GWP!$C$2:$C$13,MATCH(EPS!I2307,GWP!$B$2:$B$13,0))</f>
        <v>0</v>
      </c>
      <c r="L2307" s="4">
        <f t="shared" ref="L2307:L2370" si="73">IF(H2307="g pollutant",K2307*J2307/10^12,IF(H2307="MMTCO2e",J2307,IF(H2307="MWh",J2307,0)))</f>
        <v>0</v>
      </c>
    </row>
    <row r="2308" spans="1:12">
      <c r="A2308" t="s">
        <v>7911</v>
      </c>
      <c r="B2308" t="s">
        <v>7380</v>
      </c>
      <c r="C2308" t="s">
        <v>1732</v>
      </c>
      <c r="D2308" t="s">
        <v>6893</v>
      </c>
      <c r="E2308" t="s">
        <v>1706</v>
      </c>
      <c r="H2308" t="str">
        <f>INDEX('Vensim Variables'!$B:$B,MATCH(EPS!$B2308,'Vensim Variables'!$A:$A,0))</f>
        <v>g pollutant</v>
      </c>
      <c r="I2308" t="str">
        <f t="shared" si="72"/>
        <v>CO</v>
      </c>
      <c r="J2308">
        <f>INDEX(NoSettings!$C:$C,MATCH(EPS!$A2308,NoSettings!$A:$A,0))</f>
        <v>0</v>
      </c>
      <c r="K2308">
        <f>INDEX(GWP!$C$2:$C$13,MATCH(EPS!I2308,GWP!$B$2:$B$13,0))</f>
        <v>0</v>
      </c>
      <c r="L2308" s="4">
        <f t="shared" si="73"/>
        <v>0</v>
      </c>
    </row>
    <row r="2309" spans="1:12">
      <c r="A2309" t="s">
        <v>7912</v>
      </c>
      <c r="B2309" t="s">
        <v>7380</v>
      </c>
      <c r="C2309" t="s">
        <v>1732</v>
      </c>
      <c r="D2309" t="s">
        <v>6893</v>
      </c>
      <c r="E2309" t="s">
        <v>1707</v>
      </c>
      <c r="H2309" t="str">
        <f>INDEX('Vensim Variables'!$B:$B,MATCH(EPS!$B2309,'Vensim Variables'!$A:$A,0))</f>
        <v>g pollutant</v>
      </c>
      <c r="I2309" t="str">
        <f t="shared" si="72"/>
        <v>NOx</v>
      </c>
      <c r="J2309">
        <f>INDEX(NoSettings!$C:$C,MATCH(EPS!$A2309,NoSettings!$A:$A,0))</f>
        <v>0</v>
      </c>
      <c r="K2309">
        <f>INDEX(GWP!$C$2:$C$13,MATCH(EPS!I2309,GWP!$B$2:$B$13,0))</f>
        <v>0</v>
      </c>
      <c r="L2309" s="4">
        <f t="shared" si="73"/>
        <v>0</v>
      </c>
    </row>
    <row r="2310" spans="1:12">
      <c r="A2310" t="s">
        <v>7913</v>
      </c>
      <c r="B2310" t="s">
        <v>7380</v>
      </c>
      <c r="C2310" t="s">
        <v>1732</v>
      </c>
      <c r="D2310" t="s">
        <v>6893</v>
      </c>
      <c r="E2310" t="s">
        <v>1708</v>
      </c>
      <c r="H2310" t="str">
        <f>INDEX('Vensim Variables'!$B:$B,MATCH(EPS!$B2310,'Vensim Variables'!$A:$A,0))</f>
        <v>g pollutant</v>
      </c>
      <c r="I2310" t="str">
        <f t="shared" si="72"/>
        <v>PM10</v>
      </c>
      <c r="J2310">
        <f>INDEX(NoSettings!$C:$C,MATCH(EPS!$A2310,NoSettings!$A:$A,0))</f>
        <v>0</v>
      </c>
      <c r="K2310">
        <f>INDEX(GWP!$C$2:$C$13,MATCH(EPS!I2310,GWP!$B$2:$B$13,0))</f>
        <v>0</v>
      </c>
      <c r="L2310" s="4">
        <f t="shared" si="73"/>
        <v>0</v>
      </c>
    </row>
    <row r="2311" spans="1:12">
      <c r="A2311" t="s">
        <v>7914</v>
      </c>
      <c r="B2311" t="s">
        <v>7380</v>
      </c>
      <c r="C2311" t="s">
        <v>1732</v>
      </c>
      <c r="D2311" t="s">
        <v>6893</v>
      </c>
      <c r="E2311" t="s">
        <v>1709</v>
      </c>
      <c r="H2311" t="str">
        <f>INDEX('Vensim Variables'!$B:$B,MATCH(EPS!$B2311,'Vensim Variables'!$A:$A,0))</f>
        <v>g pollutant</v>
      </c>
      <c r="I2311" t="str">
        <f t="shared" si="72"/>
        <v>PM25</v>
      </c>
      <c r="J2311">
        <f>INDEX(NoSettings!$C:$C,MATCH(EPS!$A2311,NoSettings!$A:$A,0))</f>
        <v>0</v>
      </c>
      <c r="K2311">
        <f>INDEX(GWP!$C$2:$C$13,MATCH(EPS!I2311,GWP!$B$2:$B$13,0))</f>
        <v>0</v>
      </c>
      <c r="L2311" s="4">
        <f t="shared" si="73"/>
        <v>0</v>
      </c>
    </row>
    <row r="2312" spans="1:12">
      <c r="A2312" t="s">
        <v>7915</v>
      </c>
      <c r="B2312" t="s">
        <v>7380</v>
      </c>
      <c r="C2312" t="s">
        <v>1732</v>
      </c>
      <c r="D2312" t="s">
        <v>6893</v>
      </c>
      <c r="E2312" t="s">
        <v>1710</v>
      </c>
      <c r="H2312" t="str">
        <f>INDEX('Vensim Variables'!$B:$B,MATCH(EPS!$B2312,'Vensim Variables'!$A:$A,0))</f>
        <v>g pollutant</v>
      </c>
      <c r="I2312" t="str">
        <f t="shared" si="72"/>
        <v>SOx</v>
      </c>
      <c r="J2312">
        <f>INDEX(NoSettings!$C:$C,MATCH(EPS!$A2312,NoSettings!$A:$A,0))</f>
        <v>0</v>
      </c>
      <c r="K2312">
        <f>INDEX(GWP!$C$2:$C$13,MATCH(EPS!I2312,GWP!$B$2:$B$13,0))</f>
        <v>0</v>
      </c>
      <c r="L2312" s="4">
        <f t="shared" si="73"/>
        <v>0</v>
      </c>
    </row>
    <row r="2313" spans="1:12">
      <c r="A2313" t="s">
        <v>7916</v>
      </c>
      <c r="B2313" t="s">
        <v>7380</v>
      </c>
      <c r="C2313" t="s">
        <v>1732</v>
      </c>
      <c r="D2313" t="s">
        <v>6893</v>
      </c>
      <c r="E2313" t="s">
        <v>1711</v>
      </c>
      <c r="H2313" t="str">
        <f>INDEX('Vensim Variables'!$B:$B,MATCH(EPS!$B2313,'Vensim Variables'!$A:$A,0))</f>
        <v>g pollutant</v>
      </c>
      <c r="I2313" t="str">
        <f t="shared" si="72"/>
        <v>BC</v>
      </c>
      <c r="J2313">
        <f>INDEX(NoSettings!$C:$C,MATCH(EPS!$A2313,NoSettings!$A:$A,0))</f>
        <v>0</v>
      </c>
      <c r="K2313">
        <f>INDEX(GWP!$C$2:$C$13,MATCH(EPS!I2313,GWP!$B$2:$B$13,0))</f>
        <v>0</v>
      </c>
      <c r="L2313" s="4">
        <f t="shared" si="73"/>
        <v>0</v>
      </c>
    </row>
    <row r="2314" spans="1:12">
      <c r="A2314" t="s">
        <v>7917</v>
      </c>
      <c r="B2314" t="s">
        <v>7380</v>
      </c>
      <c r="C2314" t="s">
        <v>1732</v>
      </c>
      <c r="D2314" t="s">
        <v>6893</v>
      </c>
      <c r="E2314" t="s">
        <v>1712</v>
      </c>
      <c r="H2314" t="str">
        <f>INDEX('Vensim Variables'!$B:$B,MATCH(EPS!$B2314,'Vensim Variables'!$A:$A,0))</f>
        <v>g pollutant</v>
      </c>
      <c r="I2314" t="str">
        <f t="shared" si="72"/>
        <v>OC</v>
      </c>
      <c r="J2314">
        <f>INDEX(NoSettings!$C:$C,MATCH(EPS!$A2314,NoSettings!$A:$A,0))</f>
        <v>0</v>
      </c>
      <c r="K2314">
        <f>INDEX(GWP!$C$2:$C$13,MATCH(EPS!I2314,GWP!$B$2:$B$13,0))</f>
        <v>0</v>
      </c>
      <c r="L2314" s="4">
        <f t="shared" si="73"/>
        <v>0</v>
      </c>
    </row>
    <row r="2315" spans="1:12">
      <c r="A2315" t="s">
        <v>7918</v>
      </c>
      <c r="B2315" t="s">
        <v>7380</v>
      </c>
      <c r="C2315" t="s">
        <v>1732</v>
      </c>
      <c r="D2315" t="s">
        <v>6893</v>
      </c>
      <c r="E2315" t="s">
        <v>1713</v>
      </c>
      <c r="H2315" t="str">
        <f>INDEX('Vensim Variables'!$B:$B,MATCH(EPS!$B2315,'Vensim Variables'!$A:$A,0))</f>
        <v>g pollutant</v>
      </c>
      <c r="I2315" t="str">
        <f t="shared" si="72"/>
        <v>CH4</v>
      </c>
      <c r="J2315">
        <f>INDEX(NoSettings!$C:$C,MATCH(EPS!$A2315,NoSettings!$A:$A,0))</f>
        <v>0</v>
      </c>
      <c r="K2315">
        <f>INDEX(GWP!$C$2:$C$13,MATCH(EPS!I2315,GWP!$B$2:$B$13,0))</f>
        <v>28</v>
      </c>
      <c r="L2315" s="4">
        <f t="shared" si="73"/>
        <v>0</v>
      </c>
    </row>
    <row r="2316" spans="1:12">
      <c r="A2316" t="s">
        <v>7919</v>
      </c>
      <c r="B2316" t="s">
        <v>7380</v>
      </c>
      <c r="C2316" t="s">
        <v>1732</v>
      </c>
      <c r="D2316" t="s">
        <v>6893</v>
      </c>
      <c r="E2316" t="s">
        <v>1714</v>
      </c>
      <c r="H2316" t="str">
        <f>INDEX('Vensim Variables'!$B:$B,MATCH(EPS!$B2316,'Vensim Variables'!$A:$A,0))</f>
        <v>g pollutant</v>
      </c>
      <c r="I2316" t="str">
        <f t="shared" si="72"/>
        <v>N2O</v>
      </c>
      <c r="J2316">
        <f>INDEX(NoSettings!$C:$C,MATCH(EPS!$A2316,NoSettings!$A:$A,0))</f>
        <v>0</v>
      </c>
      <c r="K2316">
        <f>INDEX(GWP!$C$2:$C$13,MATCH(EPS!I2316,GWP!$B$2:$B$13,0))</f>
        <v>265</v>
      </c>
      <c r="L2316" s="4">
        <f t="shared" si="73"/>
        <v>0</v>
      </c>
    </row>
    <row r="2317" spans="1:12">
      <c r="A2317" t="s">
        <v>7920</v>
      </c>
      <c r="B2317" t="s">
        <v>7380</v>
      </c>
      <c r="C2317" t="s">
        <v>1732</v>
      </c>
      <c r="D2317" t="s">
        <v>6893</v>
      </c>
      <c r="E2317" t="s">
        <v>1715</v>
      </c>
      <c r="H2317" t="str">
        <f>INDEX('Vensim Variables'!$B:$B,MATCH(EPS!$B2317,'Vensim Variables'!$A:$A,0))</f>
        <v>g pollutant</v>
      </c>
      <c r="I2317" t="str">
        <f t="shared" si="72"/>
        <v>F gases</v>
      </c>
      <c r="J2317">
        <f>INDEX(NoSettings!$C:$C,MATCH(EPS!$A2317,NoSettings!$A:$A,0))</f>
        <v>0</v>
      </c>
      <c r="K2317">
        <f>INDEX(GWP!$C$2:$C$13,MATCH(EPS!I2317,GWP!$B$2:$B$13,0))</f>
        <v>1</v>
      </c>
      <c r="L2317" s="4">
        <f t="shared" si="73"/>
        <v>0</v>
      </c>
    </row>
    <row r="2318" spans="1:12">
      <c r="A2318" t="s">
        <v>7921</v>
      </c>
      <c r="B2318" t="s">
        <v>7380</v>
      </c>
      <c r="C2318" t="s">
        <v>1732</v>
      </c>
      <c r="D2318" t="s">
        <v>6894</v>
      </c>
      <c r="E2318" t="s">
        <v>1702</v>
      </c>
      <c r="H2318" t="str">
        <f>INDEX('Vensim Variables'!$B:$B,MATCH(EPS!$B2318,'Vensim Variables'!$A:$A,0))</f>
        <v>g pollutant</v>
      </c>
      <c r="I2318" t="str">
        <f t="shared" si="72"/>
        <v>CO2</v>
      </c>
      <c r="J2318">
        <f>INDEX(NoSettings!$C:$C,MATCH(EPS!$A2318,NoSettings!$A:$A,0))</f>
        <v>0</v>
      </c>
      <c r="K2318">
        <f>INDEX(GWP!$C$2:$C$13,MATCH(EPS!I2318,GWP!$B$2:$B$13,0))</f>
        <v>1</v>
      </c>
      <c r="L2318" s="4">
        <f t="shared" si="73"/>
        <v>0</v>
      </c>
    </row>
    <row r="2319" spans="1:12">
      <c r="A2319" t="s">
        <v>7922</v>
      </c>
      <c r="B2319" t="s">
        <v>7380</v>
      </c>
      <c r="C2319" t="s">
        <v>1732</v>
      </c>
      <c r="D2319" t="s">
        <v>6894</v>
      </c>
      <c r="E2319" t="s">
        <v>1705</v>
      </c>
      <c r="H2319" t="str">
        <f>INDEX('Vensim Variables'!$B:$B,MATCH(EPS!$B2319,'Vensim Variables'!$A:$A,0))</f>
        <v>g pollutant</v>
      </c>
      <c r="I2319" t="str">
        <f t="shared" si="72"/>
        <v>VOC</v>
      </c>
      <c r="J2319">
        <f>INDEX(NoSettings!$C:$C,MATCH(EPS!$A2319,NoSettings!$A:$A,0))</f>
        <v>0</v>
      </c>
      <c r="K2319">
        <f>INDEX(GWP!$C$2:$C$13,MATCH(EPS!I2319,GWP!$B$2:$B$13,0))</f>
        <v>0</v>
      </c>
      <c r="L2319" s="4">
        <f t="shared" si="73"/>
        <v>0</v>
      </c>
    </row>
    <row r="2320" spans="1:12">
      <c r="A2320" t="s">
        <v>7923</v>
      </c>
      <c r="B2320" t="s">
        <v>7380</v>
      </c>
      <c r="C2320" t="s">
        <v>1732</v>
      </c>
      <c r="D2320" t="s">
        <v>6894</v>
      </c>
      <c r="E2320" t="s">
        <v>1706</v>
      </c>
      <c r="H2320" t="str">
        <f>INDEX('Vensim Variables'!$B:$B,MATCH(EPS!$B2320,'Vensim Variables'!$A:$A,0))</f>
        <v>g pollutant</v>
      </c>
      <c r="I2320" t="str">
        <f t="shared" si="72"/>
        <v>CO</v>
      </c>
      <c r="J2320">
        <f>INDEX(NoSettings!$C:$C,MATCH(EPS!$A2320,NoSettings!$A:$A,0))</f>
        <v>0</v>
      </c>
      <c r="K2320">
        <f>INDEX(GWP!$C$2:$C$13,MATCH(EPS!I2320,GWP!$B$2:$B$13,0))</f>
        <v>0</v>
      </c>
      <c r="L2320" s="4">
        <f t="shared" si="73"/>
        <v>0</v>
      </c>
    </row>
    <row r="2321" spans="1:12">
      <c r="A2321" t="s">
        <v>7924</v>
      </c>
      <c r="B2321" t="s">
        <v>7380</v>
      </c>
      <c r="C2321" t="s">
        <v>1732</v>
      </c>
      <c r="D2321" t="s">
        <v>6894</v>
      </c>
      <c r="E2321" t="s">
        <v>1707</v>
      </c>
      <c r="H2321" t="str">
        <f>INDEX('Vensim Variables'!$B:$B,MATCH(EPS!$B2321,'Vensim Variables'!$A:$A,0))</f>
        <v>g pollutant</v>
      </c>
      <c r="I2321" t="str">
        <f t="shared" si="72"/>
        <v>NOx</v>
      </c>
      <c r="J2321">
        <f>INDEX(NoSettings!$C:$C,MATCH(EPS!$A2321,NoSettings!$A:$A,0))</f>
        <v>0</v>
      </c>
      <c r="K2321">
        <f>INDEX(GWP!$C$2:$C$13,MATCH(EPS!I2321,GWP!$B$2:$B$13,0))</f>
        <v>0</v>
      </c>
      <c r="L2321" s="4">
        <f t="shared" si="73"/>
        <v>0</v>
      </c>
    </row>
    <row r="2322" spans="1:12">
      <c r="A2322" t="s">
        <v>7925</v>
      </c>
      <c r="B2322" t="s">
        <v>7380</v>
      </c>
      <c r="C2322" t="s">
        <v>1732</v>
      </c>
      <c r="D2322" t="s">
        <v>6894</v>
      </c>
      <c r="E2322" t="s">
        <v>1708</v>
      </c>
      <c r="H2322" t="str">
        <f>INDEX('Vensim Variables'!$B:$B,MATCH(EPS!$B2322,'Vensim Variables'!$A:$A,0))</f>
        <v>g pollutant</v>
      </c>
      <c r="I2322" t="str">
        <f t="shared" si="72"/>
        <v>PM10</v>
      </c>
      <c r="J2322">
        <f>INDEX(NoSettings!$C:$C,MATCH(EPS!$A2322,NoSettings!$A:$A,0))</f>
        <v>0</v>
      </c>
      <c r="K2322">
        <f>INDEX(GWP!$C$2:$C$13,MATCH(EPS!I2322,GWP!$B$2:$B$13,0))</f>
        <v>0</v>
      </c>
      <c r="L2322" s="4">
        <f t="shared" si="73"/>
        <v>0</v>
      </c>
    </row>
    <row r="2323" spans="1:12">
      <c r="A2323" t="s">
        <v>7926</v>
      </c>
      <c r="B2323" t="s">
        <v>7380</v>
      </c>
      <c r="C2323" t="s">
        <v>1732</v>
      </c>
      <c r="D2323" t="s">
        <v>6894</v>
      </c>
      <c r="E2323" t="s">
        <v>1709</v>
      </c>
      <c r="H2323" t="str">
        <f>INDEX('Vensim Variables'!$B:$B,MATCH(EPS!$B2323,'Vensim Variables'!$A:$A,0))</f>
        <v>g pollutant</v>
      </c>
      <c r="I2323" t="str">
        <f t="shared" si="72"/>
        <v>PM25</v>
      </c>
      <c r="J2323">
        <f>INDEX(NoSettings!$C:$C,MATCH(EPS!$A2323,NoSettings!$A:$A,0))</f>
        <v>0</v>
      </c>
      <c r="K2323">
        <f>INDEX(GWP!$C$2:$C$13,MATCH(EPS!I2323,GWP!$B$2:$B$13,0))</f>
        <v>0</v>
      </c>
      <c r="L2323" s="4">
        <f t="shared" si="73"/>
        <v>0</v>
      </c>
    </row>
    <row r="2324" spans="1:12">
      <c r="A2324" t="s">
        <v>7927</v>
      </c>
      <c r="B2324" t="s">
        <v>7380</v>
      </c>
      <c r="C2324" t="s">
        <v>1732</v>
      </c>
      <c r="D2324" t="s">
        <v>6894</v>
      </c>
      <c r="E2324" t="s">
        <v>1710</v>
      </c>
      <c r="H2324" t="str">
        <f>INDEX('Vensim Variables'!$B:$B,MATCH(EPS!$B2324,'Vensim Variables'!$A:$A,0))</f>
        <v>g pollutant</v>
      </c>
      <c r="I2324" t="str">
        <f t="shared" si="72"/>
        <v>SOx</v>
      </c>
      <c r="J2324">
        <f>INDEX(NoSettings!$C:$C,MATCH(EPS!$A2324,NoSettings!$A:$A,0))</f>
        <v>0</v>
      </c>
      <c r="K2324">
        <f>INDEX(GWP!$C$2:$C$13,MATCH(EPS!I2324,GWP!$B$2:$B$13,0))</f>
        <v>0</v>
      </c>
      <c r="L2324" s="4">
        <f t="shared" si="73"/>
        <v>0</v>
      </c>
    </row>
    <row r="2325" spans="1:12">
      <c r="A2325" t="s">
        <v>7928</v>
      </c>
      <c r="B2325" t="s">
        <v>7380</v>
      </c>
      <c r="C2325" t="s">
        <v>1732</v>
      </c>
      <c r="D2325" t="s">
        <v>6894</v>
      </c>
      <c r="E2325" t="s">
        <v>1711</v>
      </c>
      <c r="H2325" t="str">
        <f>INDEX('Vensim Variables'!$B:$B,MATCH(EPS!$B2325,'Vensim Variables'!$A:$A,0))</f>
        <v>g pollutant</v>
      </c>
      <c r="I2325" t="str">
        <f t="shared" si="72"/>
        <v>BC</v>
      </c>
      <c r="J2325">
        <f>INDEX(NoSettings!$C:$C,MATCH(EPS!$A2325,NoSettings!$A:$A,0))</f>
        <v>0</v>
      </c>
      <c r="K2325">
        <f>INDEX(GWP!$C$2:$C$13,MATCH(EPS!I2325,GWP!$B$2:$B$13,0))</f>
        <v>0</v>
      </c>
      <c r="L2325" s="4">
        <f t="shared" si="73"/>
        <v>0</v>
      </c>
    </row>
    <row r="2326" spans="1:12">
      <c r="A2326" t="s">
        <v>7929</v>
      </c>
      <c r="B2326" t="s">
        <v>7380</v>
      </c>
      <c r="C2326" t="s">
        <v>1732</v>
      </c>
      <c r="D2326" t="s">
        <v>6894</v>
      </c>
      <c r="E2326" t="s">
        <v>1712</v>
      </c>
      <c r="H2326" t="str">
        <f>INDEX('Vensim Variables'!$B:$B,MATCH(EPS!$B2326,'Vensim Variables'!$A:$A,0))</f>
        <v>g pollutant</v>
      </c>
      <c r="I2326" t="str">
        <f t="shared" si="72"/>
        <v>OC</v>
      </c>
      <c r="J2326">
        <f>INDEX(NoSettings!$C:$C,MATCH(EPS!$A2326,NoSettings!$A:$A,0))</f>
        <v>0</v>
      </c>
      <c r="K2326">
        <f>INDEX(GWP!$C$2:$C$13,MATCH(EPS!I2326,GWP!$B$2:$B$13,0))</f>
        <v>0</v>
      </c>
      <c r="L2326" s="4">
        <f t="shared" si="73"/>
        <v>0</v>
      </c>
    </row>
    <row r="2327" spans="1:12">
      <c r="A2327" t="s">
        <v>7930</v>
      </c>
      <c r="B2327" t="s">
        <v>7380</v>
      </c>
      <c r="C2327" t="s">
        <v>1732</v>
      </c>
      <c r="D2327" t="s">
        <v>6894</v>
      </c>
      <c r="E2327" t="s">
        <v>1713</v>
      </c>
      <c r="H2327" t="str">
        <f>INDEX('Vensim Variables'!$B:$B,MATCH(EPS!$B2327,'Vensim Variables'!$A:$A,0))</f>
        <v>g pollutant</v>
      </c>
      <c r="I2327" t="str">
        <f t="shared" si="72"/>
        <v>CH4</v>
      </c>
      <c r="J2327">
        <f>INDEX(NoSettings!$C:$C,MATCH(EPS!$A2327,NoSettings!$A:$A,0))</f>
        <v>0</v>
      </c>
      <c r="K2327">
        <f>INDEX(GWP!$C$2:$C$13,MATCH(EPS!I2327,GWP!$B$2:$B$13,0))</f>
        <v>28</v>
      </c>
      <c r="L2327" s="4">
        <f t="shared" si="73"/>
        <v>0</v>
      </c>
    </row>
    <row r="2328" spans="1:12">
      <c r="A2328" t="s">
        <v>7931</v>
      </c>
      <c r="B2328" t="s">
        <v>7380</v>
      </c>
      <c r="C2328" t="s">
        <v>1732</v>
      </c>
      <c r="D2328" t="s">
        <v>6894</v>
      </c>
      <c r="E2328" t="s">
        <v>1714</v>
      </c>
      <c r="H2328" t="str">
        <f>INDEX('Vensim Variables'!$B:$B,MATCH(EPS!$B2328,'Vensim Variables'!$A:$A,0))</f>
        <v>g pollutant</v>
      </c>
      <c r="I2328" t="str">
        <f t="shared" si="72"/>
        <v>N2O</v>
      </c>
      <c r="J2328">
        <f>INDEX(NoSettings!$C:$C,MATCH(EPS!$A2328,NoSettings!$A:$A,0))</f>
        <v>0</v>
      </c>
      <c r="K2328">
        <f>INDEX(GWP!$C$2:$C$13,MATCH(EPS!I2328,GWP!$B$2:$B$13,0))</f>
        <v>265</v>
      </c>
      <c r="L2328" s="4">
        <f t="shared" si="73"/>
        <v>0</v>
      </c>
    </row>
    <row r="2329" spans="1:12">
      <c r="A2329" t="s">
        <v>7932</v>
      </c>
      <c r="B2329" t="s">
        <v>7380</v>
      </c>
      <c r="C2329" t="s">
        <v>1732</v>
      </c>
      <c r="D2329" t="s">
        <v>6894</v>
      </c>
      <c r="E2329" t="s">
        <v>1715</v>
      </c>
      <c r="H2329" t="str">
        <f>INDEX('Vensim Variables'!$B:$B,MATCH(EPS!$B2329,'Vensim Variables'!$A:$A,0))</f>
        <v>g pollutant</v>
      </c>
      <c r="I2329" t="str">
        <f t="shared" si="72"/>
        <v>F gases</v>
      </c>
      <c r="J2329">
        <f>INDEX(NoSettings!$C:$C,MATCH(EPS!$A2329,NoSettings!$A:$A,0))</f>
        <v>0</v>
      </c>
      <c r="K2329">
        <f>INDEX(GWP!$C$2:$C$13,MATCH(EPS!I2329,GWP!$B$2:$B$13,0))</f>
        <v>1</v>
      </c>
      <c r="L2329" s="4">
        <f t="shared" si="73"/>
        <v>0</v>
      </c>
    </row>
    <row r="2330" spans="1:12">
      <c r="A2330" t="s">
        <v>7933</v>
      </c>
      <c r="B2330" t="s">
        <v>7380</v>
      </c>
      <c r="C2330" t="s">
        <v>1732</v>
      </c>
      <c r="D2330" t="s">
        <v>6895</v>
      </c>
      <c r="E2330" t="s">
        <v>1702</v>
      </c>
      <c r="H2330" t="str">
        <f>INDEX('Vensim Variables'!$B:$B,MATCH(EPS!$B2330,'Vensim Variables'!$A:$A,0))</f>
        <v>g pollutant</v>
      </c>
      <c r="I2330" t="str">
        <f t="shared" si="72"/>
        <v>CO2</v>
      </c>
      <c r="J2330">
        <f>INDEX(NoSettings!$C:$C,MATCH(EPS!$A2330,NoSettings!$A:$A,0))</f>
        <v>0</v>
      </c>
      <c r="K2330">
        <f>INDEX(GWP!$C$2:$C$13,MATCH(EPS!I2330,GWP!$B$2:$B$13,0))</f>
        <v>1</v>
      </c>
      <c r="L2330" s="4">
        <f t="shared" si="73"/>
        <v>0</v>
      </c>
    </row>
    <row r="2331" spans="1:12">
      <c r="A2331" t="s">
        <v>7934</v>
      </c>
      <c r="B2331" t="s">
        <v>7380</v>
      </c>
      <c r="C2331" t="s">
        <v>1732</v>
      </c>
      <c r="D2331" t="s">
        <v>6895</v>
      </c>
      <c r="E2331" t="s">
        <v>1705</v>
      </c>
      <c r="H2331" t="str">
        <f>INDEX('Vensim Variables'!$B:$B,MATCH(EPS!$B2331,'Vensim Variables'!$A:$A,0))</f>
        <v>g pollutant</v>
      </c>
      <c r="I2331" t="str">
        <f t="shared" si="72"/>
        <v>VOC</v>
      </c>
      <c r="J2331" s="2">
        <f>INDEX(NoSettings!$C:$C,MATCH(EPS!$A2331,NoSettings!$A:$A,0))</f>
        <v>0</v>
      </c>
      <c r="K2331">
        <f>INDEX(GWP!$C$2:$C$13,MATCH(EPS!I2331,GWP!$B$2:$B$13,0))</f>
        <v>0</v>
      </c>
      <c r="L2331" s="4">
        <f t="shared" si="73"/>
        <v>0</v>
      </c>
    </row>
    <row r="2332" spans="1:12">
      <c r="A2332" t="s">
        <v>7935</v>
      </c>
      <c r="B2332" t="s">
        <v>7380</v>
      </c>
      <c r="C2332" t="s">
        <v>1732</v>
      </c>
      <c r="D2332" t="s">
        <v>6895</v>
      </c>
      <c r="E2332" t="s">
        <v>1706</v>
      </c>
      <c r="H2332" t="str">
        <f>INDEX('Vensim Variables'!$B:$B,MATCH(EPS!$B2332,'Vensim Variables'!$A:$A,0))</f>
        <v>g pollutant</v>
      </c>
      <c r="I2332" t="str">
        <f t="shared" si="72"/>
        <v>CO</v>
      </c>
      <c r="J2332">
        <f>INDEX(NoSettings!$C:$C,MATCH(EPS!$A2332,NoSettings!$A:$A,0))</f>
        <v>0</v>
      </c>
      <c r="K2332">
        <f>INDEX(GWP!$C$2:$C$13,MATCH(EPS!I2332,GWP!$B$2:$B$13,0))</f>
        <v>0</v>
      </c>
      <c r="L2332" s="4">
        <f t="shared" si="73"/>
        <v>0</v>
      </c>
    </row>
    <row r="2333" spans="1:12">
      <c r="A2333" t="s">
        <v>7936</v>
      </c>
      <c r="B2333" t="s">
        <v>7380</v>
      </c>
      <c r="C2333" t="s">
        <v>1732</v>
      </c>
      <c r="D2333" t="s">
        <v>6895</v>
      </c>
      <c r="E2333" t="s">
        <v>1707</v>
      </c>
      <c r="H2333" t="str">
        <f>INDEX('Vensim Variables'!$B:$B,MATCH(EPS!$B2333,'Vensim Variables'!$A:$A,0))</f>
        <v>g pollutant</v>
      </c>
      <c r="I2333" t="str">
        <f t="shared" si="72"/>
        <v>NOx</v>
      </c>
      <c r="J2333">
        <f>INDEX(NoSettings!$C:$C,MATCH(EPS!$A2333,NoSettings!$A:$A,0))</f>
        <v>0</v>
      </c>
      <c r="K2333">
        <f>INDEX(GWP!$C$2:$C$13,MATCH(EPS!I2333,GWP!$B$2:$B$13,0))</f>
        <v>0</v>
      </c>
      <c r="L2333" s="4">
        <f t="shared" si="73"/>
        <v>0</v>
      </c>
    </row>
    <row r="2334" spans="1:12">
      <c r="A2334" t="s">
        <v>7937</v>
      </c>
      <c r="B2334" t="s">
        <v>7380</v>
      </c>
      <c r="C2334" t="s">
        <v>1732</v>
      </c>
      <c r="D2334" t="s">
        <v>6895</v>
      </c>
      <c r="E2334" t="s">
        <v>1708</v>
      </c>
      <c r="H2334" t="str">
        <f>INDEX('Vensim Variables'!$B:$B,MATCH(EPS!$B2334,'Vensim Variables'!$A:$A,0))</f>
        <v>g pollutant</v>
      </c>
      <c r="I2334" t="str">
        <f t="shared" si="72"/>
        <v>PM10</v>
      </c>
      <c r="J2334">
        <f>INDEX(NoSettings!$C:$C,MATCH(EPS!$A2334,NoSettings!$A:$A,0))</f>
        <v>0</v>
      </c>
      <c r="K2334">
        <f>INDEX(GWP!$C$2:$C$13,MATCH(EPS!I2334,GWP!$B$2:$B$13,0))</f>
        <v>0</v>
      </c>
      <c r="L2334" s="4">
        <f t="shared" si="73"/>
        <v>0</v>
      </c>
    </row>
    <row r="2335" spans="1:12">
      <c r="A2335" t="s">
        <v>7938</v>
      </c>
      <c r="B2335" t="s">
        <v>7380</v>
      </c>
      <c r="C2335" t="s">
        <v>1732</v>
      </c>
      <c r="D2335" t="s">
        <v>6895</v>
      </c>
      <c r="E2335" t="s">
        <v>1709</v>
      </c>
      <c r="H2335" t="str">
        <f>INDEX('Vensim Variables'!$B:$B,MATCH(EPS!$B2335,'Vensim Variables'!$A:$A,0))</f>
        <v>g pollutant</v>
      </c>
      <c r="I2335" t="str">
        <f t="shared" si="72"/>
        <v>PM25</v>
      </c>
      <c r="J2335">
        <f>INDEX(NoSettings!$C:$C,MATCH(EPS!$A2335,NoSettings!$A:$A,0))</f>
        <v>0</v>
      </c>
      <c r="K2335">
        <f>INDEX(GWP!$C$2:$C$13,MATCH(EPS!I2335,GWP!$B$2:$B$13,0))</f>
        <v>0</v>
      </c>
      <c r="L2335" s="4">
        <f t="shared" si="73"/>
        <v>0</v>
      </c>
    </row>
    <row r="2336" spans="1:12">
      <c r="A2336" t="s">
        <v>7939</v>
      </c>
      <c r="B2336" t="s">
        <v>7380</v>
      </c>
      <c r="C2336" t="s">
        <v>1732</v>
      </c>
      <c r="D2336" t="s">
        <v>6895</v>
      </c>
      <c r="E2336" t="s">
        <v>1710</v>
      </c>
      <c r="H2336" t="str">
        <f>INDEX('Vensim Variables'!$B:$B,MATCH(EPS!$B2336,'Vensim Variables'!$A:$A,0))</f>
        <v>g pollutant</v>
      </c>
      <c r="I2336" t="str">
        <f t="shared" si="72"/>
        <v>SOx</v>
      </c>
      <c r="J2336">
        <f>INDEX(NoSettings!$C:$C,MATCH(EPS!$A2336,NoSettings!$A:$A,0))</f>
        <v>0</v>
      </c>
      <c r="K2336">
        <f>INDEX(GWP!$C$2:$C$13,MATCH(EPS!I2336,GWP!$B$2:$B$13,0))</f>
        <v>0</v>
      </c>
      <c r="L2336" s="4">
        <f t="shared" si="73"/>
        <v>0</v>
      </c>
    </row>
    <row r="2337" spans="1:12">
      <c r="A2337" t="s">
        <v>7940</v>
      </c>
      <c r="B2337" t="s">
        <v>7380</v>
      </c>
      <c r="C2337" t="s">
        <v>1732</v>
      </c>
      <c r="D2337" t="s">
        <v>6895</v>
      </c>
      <c r="E2337" t="s">
        <v>1711</v>
      </c>
      <c r="H2337" t="str">
        <f>INDEX('Vensim Variables'!$B:$B,MATCH(EPS!$B2337,'Vensim Variables'!$A:$A,0))</f>
        <v>g pollutant</v>
      </c>
      <c r="I2337" t="str">
        <f t="shared" si="72"/>
        <v>BC</v>
      </c>
      <c r="J2337">
        <f>INDEX(NoSettings!$C:$C,MATCH(EPS!$A2337,NoSettings!$A:$A,0))</f>
        <v>0</v>
      </c>
      <c r="K2337">
        <f>INDEX(GWP!$C$2:$C$13,MATCH(EPS!I2337,GWP!$B$2:$B$13,0))</f>
        <v>0</v>
      </c>
      <c r="L2337" s="4">
        <f t="shared" si="73"/>
        <v>0</v>
      </c>
    </row>
    <row r="2338" spans="1:12">
      <c r="A2338" t="s">
        <v>7941</v>
      </c>
      <c r="B2338" t="s">
        <v>7380</v>
      </c>
      <c r="C2338" t="s">
        <v>1732</v>
      </c>
      <c r="D2338" t="s">
        <v>6895</v>
      </c>
      <c r="E2338" t="s">
        <v>1712</v>
      </c>
      <c r="H2338" t="str">
        <f>INDEX('Vensim Variables'!$B:$B,MATCH(EPS!$B2338,'Vensim Variables'!$A:$A,0))</f>
        <v>g pollutant</v>
      </c>
      <c r="I2338" t="str">
        <f t="shared" si="72"/>
        <v>OC</v>
      </c>
      <c r="J2338">
        <f>INDEX(NoSettings!$C:$C,MATCH(EPS!$A2338,NoSettings!$A:$A,0))</f>
        <v>0</v>
      </c>
      <c r="K2338">
        <f>INDEX(GWP!$C$2:$C$13,MATCH(EPS!I2338,GWP!$B$2:$B$13,0))</f>
        <v>0</v>
      </c>
      <c r="L2338" s="4">
        <f t="shared" si="73"/>
        <v>0</v>
      </c>
    </row>
    <row r="2339" spans="1:12">
      <c r="A2339" t="s">
        <v>7942</v>
      </c>
      <c r="B2339" t="s">
        <v>7380</v>
      </c>
      <c r="C2339" t="s">
        <v>1732</v>
      </c>
      <c r="D2339" t="s">
        <v>6895</v>
      </c>
      <c r="E2339" t="s">
        <v>1713</v>
      </c>
      <c r="H2339" t="str">
        <f>INDEX('Vensim Variables'!$B:$B,MATCH(EPS!$B2339,'Vensim Variables'!$A:$A,0))</f>
        <v>g pollutant</v>
      </c>
      <c r="I2339" t="str">
        <f t="shared" si="72"/>
        <v>CH4</v>
      </c>
      <c r="J2339">
        <f>INDEX(NoSettings!$C:$C,MATCH(EPS!$A2339,NoSettings!$A:$A,0))</f>
        <v>0</v>
      </c>
      <c r="K2339">
        <f>INDEX(GWP!$C$2:$C$13,MATCH(EPS!I2339,GWP!$B$2:$B$13,0))</f>
        <v>28</v>
      </c>
      <c r="L2339" s="4">
        <f t="shared" si="73"/>
        <v>0</v>
      </c>
    </row>
    <row r="2340" spans="1:12">
      <c r="A2340" t="s">
        <v>7943</v>
      </c>
      <c r="B2340" t="s">
        <v>7380</v>
      </c>
      <c r="C2340" t="s">
        <v>1732</v>
      </c>
      <c r="D2340" t="s">
        <v>6895</v>
      </c>
      <c r="E2340" t="s">
        <v>1714</v>
      </c>
      <c r="H2340" t="str">
        <f>INDEX('Vensim Variables'!$B:$B,MATCH(EPS!$B2340,'Vensim Variables'!$A:$A,0))</f>
        <v>g pollutant</v>
      </c>
      <c r="I2340" t="str">
        <f t="shared" si="72"/>
        <v>N2O</v>
      </c>
      <c r="J2340">
        <f>INDEX(NoSettings!$C:$C,MATCH(EPS!$A2340,NoSettings!$A:$A,0))</f>
        <v>0</v>
      </c>
      <c r="K2340">
        <f>INDEX(GWP!$C$2:$C$13,MATCH(EPS!I2340,GWP!$B$2:$B$13,0))</f>
        <v>265</v>
      </c>
      <c r="L2340" s="4">
        <f t="shared" si="73"/>
        <v>0</v>
      </c>
    </row>
    <row r="2341" spans="1:12">
      <c r="A2341" t="s">
        <v>7944</v>
      </c>
      <c r="B2341" t="s">
        <v>7380</v>
      </c>
      <c r="C2341" t="s">
        <v>1732</v>
      </c>
      <c r="D2341" t="s">
        <v>6895</v>
      </c>
      <c r="E2341" t="s">
        <v>1715</v>
      </c>
      <c r="H2341" t="str">
        <f>INDEX('Vensim Variables'!$B:$B,MATCH(EPS!$B2341,'Vensim Variables'!$A:$A,0))</f>
        <v>g pollutant</v>
      </c>
      <c r="I2341" t="str">
        <f t="shared" si="72"/>
        <v>F gases</v>
      </c>
      <c r="J2341">
        <f>INDEX(NoSettings!$C:$C,MATCH(EPS!$A2341,NoSettings!$A:$A,0))</f>
        <v>0</v>
      </c>
      <c r="K2341">
        <f>INDEX(GWP!$C$2:$C$13,MATCH(EPS!I2341,GWP!$B$2:$B$13,0))</f>
        <v>1</v>
      </c>
      <c r="L2341" s="4">
        <f t="shared" si="73"/>
        <v>0</v>
      </c>
    </row>
    <row r="2342" spans="1:12">
      <c r="A2342" t="s">
        <v>7945</v>
      </c>
      <c r="B2342" t="s">
        <v>7380</v>
      </c>
      <c r="C2342" t="s">
        <v>1732</v>
      </c>
      <c r="D2342" t="s">
        <v>6896</v>
      </c>
      <c r="E2342" t="s">
        <v>1702</v>
      </c>
      <c r="H2342" t="str">
        <f>INDEX('Vensim Variables'!$B:$B,MATCH(EPS!$B2342,'Vensim Variables'!$A:$A,0))</f>
        <v>g pollutant</v>
      </c>
      <c r="I2342" t="str">
        <f t="shared" si="72"/>
        <v>CO2</v>
      </c>
      <c r="J2342">
        <f>INDEX(NoSettings!$C:$C,MATCH(EPS!$A2342,NoSettings!$A:$A,0))</f>
        <v>0</v>
      </c>
      <c r="K2342">
        <f>INDEX(GWP!$C$2:$C$13,MATCH(EPS!I2342,GWP!$B$2:$B$13,0))</f>
        <v>1</v>
      </c>
      <c r="L2342" s="4">
        <f t="shared" si="73"/>
        <v>0</v>
      </c>
    </row>
    <row r="2343" spans="1:12">
      <c r="A2343" t="s">
        <v>7946</v>
      </c>
      <c r="B2343" t="s">
        <v>7380</v>
      </c>
      <c r="C2343" t="s">
        <v>1732</v>
      </c>
      <c r="D2343" t="s">
        <v>6896</v>
      </c>
      <c r="E2343" t="s">
        <v>1705</v>
      </c>
      <c r="H2343" t="str">
        <f>INDEX('Vensim Variables'!$B:$B,MATCH(EPS!$B2343,'Vensim Variables'!$A:$A,0))</f>
        <v>g pollutant</v>
      </c>
      <c r="I2343" t="str">
        <f t="shared" si="72"/>
        <v>VOC</v>
      </c>
      <c r="J2343">
        <f>INDEX(NoSettings!$C:$C,MATCH(EPS!$A2343,NoSettings!$A:$A,0))</f>
        <v>0</v>
      </c>
      <c r="K2343">
        <f>INDEX(GWP!$C$2:$C$13,MATCH(EPS!I2343,GWP!$B$2:$B$13,0))</f>
        <v>0</v>
      </c>
      <c r="L2343" s="4">
        <f t="shared" si="73"/>
        <v>0</v>
      </c>
    </row>
    <row r="2344" spans="1:12">
      <c r="A2344" t="s">
        <v>7947</v>
      </c>
      <c r="B2344" t="s">
        <v>7380</v>
      </c>
      <c r="C2344" t="s">
        <v>1732</v>
      </c>
      <c r="D2344" t="s">
        <v>6896</v>
      </c>
      <c r="E2344" t="s">
        <v>1706</v>
      </c>
      <c r="H2344" t="str">
        <f>INDEX('Vensim Variables'!$B:$B,MATCH(EPS!$B2344,'Vensim Variables'!$A:$A,0))</f>
        <v>g pollutant</v>
      </c>
      <c r="I2344" t="str">
        <f t="shared" si="72"/>
        <v>CO</v>
      </c>
      <c r="J2344">
        <f>INDEX(NoSettings!$C:$C,MATCH(EPS!$A2344,NoSettings!$A:$A,0))</f>
        <v>0</v>
      </c>
      <c r="K2344">
        <f>INDEX(GWP!$C$2:$C$13,MATCH(EPS!I2344,GWP!$B$2:$B$13,0))</f>
        <v>0</v>
      </c>
      <c r="L2344" s="4">
        <f t="shared" si="73"/>
        <v>0</v>
      </c>
    </row>
    <row r="2345" spans="1:12">
      <c r="A2345" t="s">
        <v>7948</v>
      </c>
      <c r="B2345" t="s">
        <v>7380</v>
      </c>
      <c r="C2345" t="s">
        <v>1732</v>
      </c>
      <c r="D2345" t="s">
        <v>6896</v>
      </c>
      <c r="E2345" t="s">
        <v>1707</v>
      </c>
      <c r="H2345" t="str">
        <f>INDEX('Vensim Variables'!$B:$B,MATCH(EPS!$B2345,'Vensim Variables'!$A:$A,0))</f>
        <v>g pollutant</v>
      </c>
      <c r="I2345" t="str">
        <f t="shared" si="72"/>
        <v>NOx</v>
      </c>
      <c r="J2345">
        <f>INDEX(NoSettings!$C:$C,MATCH(EPS!$A2345,NoSettings!$A:$A,0))</f>
        <v>0</v>
      </c>
      <c r="K2345">
        <f>INDEX(GWP!$C$2:$C$13,MATCH(EPS!I2345,GWP!$B$2:$B$13,0))</f>
        <v>0</v>
      </c>
      <c r="L2345" s="4">
        <f t="shared" si="73"/>
        <v>0</v>
      </c>
    </row>
    <row r="2346" spans="1:12">
      <c r="A2346" t="s">
        <v>7949</v>
      </c>
      <c r="B2346" t="s">
        <v>7380</v>
      </c>
      <c r="C2346" t="s">
        <v>1732</v>
      </c>
      <c r="D2346" t="s">
        <v>6896</v>
      </c>
      <c r="E2346" t="s">
        <v>1708</v>
      </c>
      <c r="H2346" t="str">
        <f>INDEX('Vensim Variables'!$B:$B,MATCH(EPS!$B2346,'Vensim Variables'!$A:$A,0))</f>
        <v>g pollutant</v>
      </c>
      <c r="I2346" t="str">
        <f t="shared" si="72"/>
        <v>PM10</v>
      </c>
      <c r="J2346">
        <f>INDEX(NoSettings!$C:$C,MATCH(EPS!$A2346,NoSettings!$A:$A,0))</f>
        <v>0</v>
      </c>
      <c r="K2346">
        <f>INDEX(GWP!$C$2:$C$13,MATCH(EPS!I2346,GWP!$B$2:$B$13,0))</f>
        <v>0</v>
      </c>
      <c r="L2346" s="4">
        <f t="shared" si="73"/>
        <v>0</v>
      </c>
    </row>
    <row r="2347" spans="1:12">
      <c r="A2347" t="s">
        <v>7950</v>
      </c>
      <c r="B2347" t="s">
        <v>7380</v>
      </c>
      <c r="C2347" t="s">
        <v>1732</v>
      </c>
      <c r="D2347" t="s">
        <v>6896</v>
      </c>
      <c r="E2347" t="s">
        <v>1709</v>
      </c>
      <c r="H2347" t="str">
        <f>INDEX('Vensim Variables'!$B:$B,MATCH(EPS!$B2347,'Vensim Variables'!$A:$A,0))</f>
        <v>g pollutant</v>
      </c>
      <c r="I2347" t="str">
        <f t="shared" si="72"/>
        <v>PM25</v>
      </c>
      <c r="J2347">
        <f>INDEX(NoSettings!$C:$C,MATCH(EPS!$A2347,NoSettings!$A:$A,0))</f>
        <v>0</v>
      </c>
      <c r="K2347">
        <f>INDEX(GWP!$C$2:$C$13,MATCH(EPS!I2347,GWP!$B$2:$B$13,0))</f>
        <v>0</v>
      </c>
      <c r="L2347" s="4">
        <f t="shared" si="73"/>
        <v>0</v>
      </c>
    </row>
    <row r="2348" spans="1:12">
      <c r="A2348" t="s">
        <v>7951</v>
      </c>
      <c r="B2348" t="s">
        <v>7380</v>
      </c>
      <c r="C2348" t="s">
        <v>1732</v>
      </c>
      <c r="D2348" t="s">
        <v>6896</v>
      </c>
      <c r="E2348" t="s">
        <v>1710</v>
      </c>
      <c r="H2348" t="str">
        <f>INDEX('Vensim Variables'!$B:$B,MATCH(EPS!$B2348,'Vensim Variables'!$A:$A,0))</f>
        <v>g pollutant</v>
      </c>
      <c r="I2348" t="str">
        <f t="shared" si="72"/>
        <v>SOx</v>
      </c>
      <c r="J2348">
        <f>INDEX(NoSettings!$C:$C,MATCH(EPS!$A2348,NoSettings!$A:$A,0))</f>
        <v>0</v>
      </c>
      <c r="K2348">
        <f>INDEX(GWP!$C$2:$C$13,MATCH(EPS!I2348,GWP!$B$2:$B$13,0))</f>
        <v>0</v>
      </c>
      <c r="L2348" s="4">
        <f t="shared" si="73"/>
        <v>0</v>
      </c>
    </row>
    <row r="2349" spans="1:12">
      <c r="A2349" t="s">
        <v>7952</v>
      </c>
      <c r="B2349" t="s">
        <v>7380</v>
      </c>
      <c r="C2349" t="s">
        <v>1732</v>
      </c>
      <c r="D2349" t="s">
        <v>6896</v>
      </c>
      <c r="E2349" t="s">
        <v>1711</v>
      </c>
      <c r="H2349" t="str">
        <f>INDEX('Vensim Variables'!$B:$B,MATCH(EPS!$B2349,'Vensim Variables'!$A:$A,0))</f>
        <v>g pollutant</v>
      </c>
      <c r="I2349" t="str">
        <f t="shared" si="72"/>
        <v>BC</v>
      </c>
      <c r="J2349">
        <f>INDEX(NoSettings!$C:$C,MATCH(EPS!$A2349,NoSettings!$A:$A,0))</f>
        <v>0</v>
      </c>
      <c r="K2349">
        <f>INDEX(GWP!$C$2:$C$13,MATCH(EPS!I2349,GWP!$B$2:$B$13,0))</f>
        <v>0</v>
      </c>
      <c r="L2349" s="4">
        <f t="shared" si="73"/>
        <v>0</v>
      </c>
    </row>
    <row r="2350" spans="1:12">
      <c r="A2350" t="s">
        <v>7953</v>
      </c>
      <c r="B2350" t="s">
        <v>7380</v>
      </c>
      <c r="C2350" t="s">
        <v>1732</v>
      </c>
      <c r="D2350" t="s">
        <v>6896</v>
      </c>
      <c r="E2350" t="s">
        <v>1712</v>
      </c>
      <c r="H2350" t="str">
        <f>INDEX('Vensim Variables'!$B:$B,MATCH(EPS!$B2350,'Vensim Variables'!$A:$A,0))</f>
        <v>g pollutant</v>
      </c>
      <c r="I2350" t="str">
        <f t="shared" si="72"/>
        <v>OC</v>
      </c>
      <c r="J2350">
        <f>INDEX(NoSettings!$C:$C,MATCH(EPS!$A2350,NoSettings!$A:$A,0))</f>
        <v>0</v>
      </c>
      <c r="K2350">
        <f>INDEX(GWP!$C$2:$C$13,MATCH(EPS!I2350,GWP!$B$2:$B$13,0))</f>
        <v>0</v>
      </c>
      <c r="L2350" s="4">
        <f t="shared" si="73"/>
        <v>0</v>
      </c>
    </row>
    <row r="2351" spans="1:12">
      <c r="A2351" t="s">
        <v>7954</v>
      </c>
      <c r="B2351" t="s">
        <v>7380</v>
      </c>
      <c r="C2351" t="s">
        <v>1732</v>
      </c>
      <c r="D2351" t="s">
        <v>6896</v>
      </c>
      <c r="E2351" t="s">
        <v>1713</v>
      </c>
      <c r="H2351" t="str">
        <f>INDEX('Vensim Variables'!$B:$B,MATCH(EPS!$B2351,'Vensim Variables'!$A:$A,0))</f>
        <v>g pollutant</v>
      </c>
      <c r="I2351" t="str">
        <f t="shared" si="72"/>
        <v>CH4</v>
      </c>
      <c r="J2351">
        <f>INDEX(NoSettings!$C:$C,MATCH(EPS!$A2351,NoSettings!$A:$A,0))</f>
        <v>0</v>
      </c>
      <c r="K2351">
        <f>INDEX(GWP!$C$2:$C$13,MATCH(EPS!I2351,GWP!$B$2:$B$13,0))</f>
        <v>28</v>
      </c>
      <c r="L2351" s="4">
        <f t="shared" si="73"/>
        <v>0</v>
      </c>
    </row>
    <row r="2352" spans="1:12">
      <c r="A2352" t="s">
        <v>7955</v>
      </c>
      <c r="B2352" t="s">
        <v>7380</v>
      </c>
      <c r="C2352" t="s">
        <v>1732</v>
      </c>
      <c r="D2352" t="s">
        <v>6896</v>
      </c>
      <c r="E2352" t="s">
        <v>1714</v>
      </c>
      <c r="H2352" t="str">
        <f>INDEX('Vensim Variables'!$B:$B,MATCH(EPS!$B2352,'Vensim Variables'!$A:$A,0))</f>
        <v>g pollutant</v>
      </c>
      <c r="I2352" t="str">
        <f t="shared" si="72"/>
        <v>N2O</v>
      </c>
      <c r="J2352">
        <f>INDEX(NoSettings!$C:$C,MATCH(EPS!$A2352,NoSettings!$A:$A,0))</f>
        <v>0</v>
      </c>
      <c r="K2352">
        <f>INDEX(GWP!$C$2:$C$13,MATCH(EPS!I2352,GWP!$B$2:$B$13,0))</f>
        <v>265</v>
      </c>
      <c r="L2352" s="4">
        <f t="shared" si="73"/>
        <v>0</v>
      </c>
    </row>
    <row r="2353" spans="1:12">
      <c r="A2353" t="s">
        <v>7956</v>
      </c>
      <c r="B2353" t="s">
        <v>7380</v>
      </c>
      <c r="C2353" t="s">
        <v>1732</v>
      </c>
      <c r="D2353" t="s">
        <v>6896</v>
      </c>
      <c r="E2353" t="s">
        <v>1715</v>
      </c>
      <c r="H2353" t="str">
        <f>INDEX('Vensim Variables'!$B:$B,MATCH(EPS!$B2353,'Vensim Variables'!$A:$A,0))</f>
        <v>g pollutant</v>
      </c>
      <c r="I2353" t="str">
        <f t="shared" si="72"/>
        <v>F gases</v>
      </c>
      <c r="J2353">
        <f>INDEX(NoSettings!$C:$C,MATCH(EPS!$A2353,NoSettings!$A:$A,0))</f>
        <v>0</v>
      </c>
      <c r="K2353">
        <f>INDEX(GWP!$C$2:$C$13,MATCH(EPS!I2353,GWP!$B$2:$B$13,0))</f>
        <v>1</v>
      </c>
      <c r="L2353" s="4">
        <f t="shared" si="73"/>
        <v>0</v>
      </c>
    </row>
    <row r="2354" spans="1:12">
      <c r="A2354" t="s">
        <v>7957</v>
      </c>
      <c r="B2354" t="s">
        <v>7380</v>
      </c>
      <c r="C2354" t="s">
        <v>1732</v>
      </c>
      <c r="D2354" t="s">
        <v>6897</v>
      </c>
      <c r="E2354" t="s">
        <v>1702</v>
      </c>
      <c r="H2354" t="str">
        <f>INDEX('Vensim Variables'!$B:$B,MATCH(EPS!$B2354,'Vensim Variables'!$A:$A,0))</f>
        <v>g pollutant</v>
      </c>
      <c r="I2354" t="str">
        <f t="shared" si="72"/>
        <v>CO2</v>
      </c>
      <c r="J2354">
        <f>INDEX(NoSettings!$C:$C,MATCH(EPS!$A2354,NoSettings!$A:$A,0))</f>
        <v>0</v>
      </c>
      <c r="K2354">
        <f>INDEX(GWP!$C$2:$C$13,MATCH(EPS!I2354,GWP!$B$2:$B$13,0))</f>
        <v>1</v>
      </c>
      <c r="L2354" s="4">
        <f t="shared" si="73"/>
        <v>0</v>
      </c>
    </row>
    <row r="2355" spans="1:12">
      <c r="A2355" t="s">
        <v>7958</v>
      </c>
      <c r="B2355" t="s">
        <v>7380</v>
      </c>
      <c r="C2355" t="s">
        <v>1732</v>
      </c>
      <c r="D2355" t="s">
        <v>6897</v>
      </c>
      <c r="E2355" t="s">
        <v>1705</v>
      </c>
      <c r="H2355" t="str">
        <f>INDEX('Vensim Variables'!$B:$B,MATCH(EPS!$B2355,'Vensim Variables'!$A:$A,0))</f>
        <v>g pollutant</v>
      </c>
      <c r="I2355" t="str">
        <f t="shared" si="72"/>
        <v>VOC</v>
      </c>
      <c r="J2355">
        <f>INDEX(NoSettings!$C:$C,MATCH(EPS!$A2355,NoSettings!$A:$A,0))</f>
        <v>0</v>
      </c>
      <c r="K2355">
        <f>INDEX(GWP!$C$2:$C$13,MATCH(EPS!I2355,GWP!$B$2:$B$13,0))</f>
        <v>0</v>
      </c>
      <c r="L2355" s="4">
        <f t="shared" si="73"/>
        <v>0</v>
      </c>
    </row>
    <row r="2356" spans="1:12">
      <c r="A2356" t="s">
        <v>7959</v>
      </c>
      <c r="B2356" t="s">
        <v>7380</v>
      </c>
      <c r="C2356" t="s">
        <v>1732</v>
      </c>
      <c r="D2356" t="s">
        <v>6897</v>
      </c>
      <c r="E2356" t="s">
        <v>1706</v>
      </c>
      <c r="H2356" t="str">
        <f>INDEX('Vensim Variables'!$B:$B,MATCH(EPS!$B2356,'Vensim Variables'!$A:$A,0))</f>
        <v>g pollutant</v>
      </c>
      <c r="I2356" t="str">
        <f t="shared" si="72"/>
        <v>CO</v>
      </c>
      <c r="J2356">
        <f>INDEX(NoSettings!$C:$C,MATCH(EPS!$A2356,NoSettings!$A:$A,0))</f>
        <v>0</v>
      </c>
      <c r="K2356">
        <f>INDEX(GWP!$C$2:$C$13,MATCH(EPS!I2356,GWP!$B$2:$B$13,0))</f>
        <v>0</v>
      </c>
      <c r="L2356" s="4">
        <f t="shared" si="73"/>
        <v>0</v>
      </c>
    </row>
    <row r="2357" spans="1:12">
      <c r="A2357" t="s">
        <v>7960</v>
      </c>
      <c r="B2357" t="s">
        <v>7380</v>
      </c>
      <c r="C2357" t="s">
        <v>1732</v>
      </c>
      <c r="D2357" t="s">
        <v>6897</v>
      </c>
      <c r="E2357" t="s">
        <v>1707</v>
      </c>
      <c r="H2357" t="str">
        <f>INDEX('Vensim Variables'!$B:$B,MATCH(EPS!$B2357,'Vensim Variables'!$A:$A,0))</f>
        <v>g pollutant</v>
      </c>
      <c r="I2357" t="str">
        <f t="shared" si="72"/>
        <v>NOx</v>
      </c>
      <c r="J2357">
        <f>INDEX(NoSettings!$C:$C,MATCH(EPS!$A2357,NoSettings!$A:$A,0))</f>
        <v>0</v>
      </c>
      <c r="K2357">
        <f>INDEX(GWP!$C$2:$C$13,MATCH(EPS!I2357,GWP!$B$2:$B$13,0))</f>
        <v>0</v>
      </c>
      <c r="L2357" s="4">
        <f t="shared" si="73"/>
        <v>0</v>
      </c>
    </row>
    <row r="2358" spans="1:12">
      <c r="A2358" t="s">
        <v>7961</v>
      </c>
      <c r="B2358" t="s">
        <v>7380</v>
      </c>
      <c r="C2358" t="s">
        <v>1732</v>
      </c>
      <c r="D2358" t="s">
        <v>6897</v>
      </c>
      <c r="E2358" t="s">
        <v>1708</v>
      </c>
      <c r="H2358" t="str">
        <f>INDEX('Vensim Variables'!$B:$B,MATCH(EPS!$B2358,'Vensim Variables'!$A:$A,0))</f>
        <v>g pollutant</v>
      </c>
      <c r="I2358" t="str">
        <f t="shared" si="72"/>
        <v>PM10</v>
      </c>
      <c r="J2358">
        <f>INDEX(NoSettings!$C:$C,MATCH(EPS!$A2358,NoSettings!$A:$A,0))</f>
        <v>0</v>
      </c>
      <c r="K2358">
        <f>INDEX(GWP!$C$2:$C$13,MATCH(EPS!I2358,GWP!$B$2:$B$13,0))</f>
        <v>0</v>
      </c>
      <c r="L2358" s="4">
        <f t="shared" si="73"/>
        <v>0</v>
      </c>
    </row>
    <row r="2359" spans="1:12">
      <c r="A2359" t="s">
        <v>7962</v>
      </c>
      <c r="B2359" t="s">
        <v>7380</v>
      </c>
      <c r="C2359" t="s">
        <v>1732</v>
      </c>
      <c r="D2359" t="s">
        <v>6897</v>
      </c>
      <c r="E2359" t="s">
        <v>1709</v>
      </c>
      <c r="H2359" t="str">
        <f>INDEX('Vensim Variables'!$B:$B,MATCH(EPS!$B2359,'Vensim Variables'!$A:$A,0))</f>
        <v>g pollutant</v>
      </c>
      <c r="I2359" t="str">
        <f t="shared" si="72"/>
        <v>PM25</v>
      </c>
      <c r="J2359">
        <f>INDEX(NoSettings!$C:$C,MATCH(EPS!$A2359,NoSettings!$A:$A,0))</f>
        <v>0</v>
      </c>
      <c r="K2359">
        <f>INDEX(GWP!$C$2:$C$13,MATCH(EPS!I2359,GWP!$B$2:$B$13,0))</f>
        <v>0</v>
      </c>
      <c r="L2359" s="4">
        <f t="shared" si="73"/>
        <v>0</v>
      </c>
    </row>
    <row r="2360" spans="1:12">
      <c r="A2360" t="s">
        <v>7963</v>
      </c>
      <c r="B2360" t="s">
        <v>7380</v>
      </c>
      <c r="C2360" t="s">
        <v>1732</v>
      </c>
      <c r="D2360" t="s">
        <v>6897</v>
      </c>
      <c r="E2360" t="s">
        <v>1710</v>
      </c>
      <c r="H2360" t="str">
        <f>INDEX('Vensim Variables'!$B:$B,MATCH(EPS!$B2360,'Vensim Variables'!$A:$A,0))</f>
        <v>g pollutant</v>
      </c>
      <c r="I2360" t="str">
        <f t="shared" si="72"/>
        <v>SOx</v>
      </c>
      <c r="J2360">
        <f>INDEX(NoSettings!$C:$C,MATCH(EPS!$A2360,NoSettings!$A:$A,0))</f>
        <v>0</v>
      </c>
      <c r="K2360">
        <f>INDEX(GWP!$C$2:$C$13,MATCH(EPS!I2360,GWP!$B$2:$B$13,0))</f>
        <v>0</v>
      </c>
      <c r="L2360" s="4">
        <f t="shared" si="73"/>
        <v>0</v>
      </c>
    </row>
    <row r="2361" spans="1:12">
      <c r="A2361" t="s">
        <v>7964</v>
      </c>
      <c r="B2361" t="s">
        <v>7380</v>
      </c>
      <c r="C2361" t="s">
        <v>1732</v>
      </c>
      <c r="D2361" t="s">
        <v>6897</v>
      </c>
      <c r="E2361" t="s">
        <v>1711</v>
      </c>
      <c r="H2361" t="str">
        <f>INDEX('Vensim Variables'!$B:$B,MATCH(EPS!$B2361,'Vensim Variables'!$A:$A,0))</f>
        <v>g pollutant</v>
      </c>
      <c r="I2361" t="str">
        <f t="shared" si="72"/>
        <v>BC</v>
      </c>
      <c r="J2361">
        <f>INDEX(NoSettings!$C:$C,MATCH(EPS!$A2361,NoSettings!$A:$A,0))</f>
        <v>0</v>
      </c>
      <c r="K2361">
        <f>INDEX(GWP!$C$2:$C$13,MATCH(EPS!I2361,GWP!$B$2:$B$13,0))</f>
        <v>0</v>
      </c>
      <c r="L2361" s="4">
        <f t="shared" si="73"/>
        <v>0</v>
      </c>
    </row>
    <row r="2362" spans="1:12">
      <c r="A2362" t="s">
        <v>7965</v>
      </c>
      <c r="B2362" t="s">
        <v>7380</v>
      </c>
      <c r="C2362" t="s">
        <v>1732</v>
      </c>
      <c r="D2362" t="s">
        <v>6897</v>
      </c>
      <c r="E2362" t="s">
        <v>1712</v>
      </c>
      <c r="H2362" t="str">
        <f>INDEX('Vensim Variables'!$B:$B,MATCH(EPS!$B2362,'Vensim Variables'!$A:$A,0))</f>
        <v>g pollutant</v>
      </c>
      <c r="I2362" t="str">
        <f t="shared" si="72"/>
        <v>OC</v>
      </c>
      <c r="J2362">
        <f>INDEX(NoSettings!$C:$C,MATCH(EPS!$A2362,NoSettings!$A:$A,0))</f>
        <v>0</v>
      </c>
      <c r="K2362">
        <f>INDEX(GWP!$C$2:$C$13,MATCH(EPS!I2362,GWP!$B$2:$B$13,0))</f>
        <v>0</v>
      </c>
      <c r="L2362" s="4">
        <f t="shared" si="73"/>
        <v>0</v>
      </c>
    </row>
    <row r="2363" spans="1:12">
      <c r="A2363" t="s">
        <v>7966</v>
      </c>
      <c r="B2363" t="s">
        <v>7380</v>
      </c>
      <c r="C2363" t="s">
        <v>1732</v>
      </c>
      <c r="D2363" t="s">
        <v>6897</v>
      </c>
      <c r="E2363" t="s">
        <v>1713</v>
      </c>
      <c r="H2363" t="str">
        <f>INDEX('Vensim Variables'!$B:$B,MATCH(EPS!$B2363,'Vensim Variables'!$A:$A,0))</f>
        <v>g pollutant</v>
      </c>
      <c r="I2363" t="str">
        <f t="shared" si="72"/>
        <v>CH4</v>
      </c>
      <c r="J2363">
        <f>INDEX(NoSettings!$C:$C,MATCH(EPS!$A2363,NoSettings!$A:$A,0))</f>
        <v>0</v>
      </c>
      <c r="K2363">
        <f>INDEX(GWP!$C$2:$C$13,MATCH(EPS!I2363,GWP!$B$2:$B$13,0))</f>
        <v>28</v>
      </c>
      <c r="L2363" s="4">
        <f t="shared" si="73"/>
        <v>0</v>
      </c>
    </row>
    <row r="2364" spans="1:12">
      <c r="A2364" t="s">
        <v>7967</v>
      </c>
      <c r="B2364" t="s">
        <v>7380</v>
      </c>
      <c r="C2364" t="s">
        <v>1732</v>
      </c>
      <c r="D2364" t="s">
        <v>6897</v>
      </c>
      <c r="E2364" t="s">
        <v>1714</v>
      </c>
      <c r="H2364" t="str">
        <f>INDEX('Vensim Variables'!$B:$B,MATCH(EPS!$B2364,'Vensim Variables'!$A:$A,0))</f>
        <v>g pollutant</v>
      </c>
      <c r="I2364" t="str">
        <f t="shared" si="72"/>
        <v>N2O</v>
      </c>
      <c r="J2364">
        <f>INDEX(NoSettings!$C:$C,MATCH(EPS!$A2364,NoSettings!$A:$A,0))</f>
        <v>0</v>
      </c>
      <c r="K2364">
        <f>INDEX(GWP!$C$2:$C$13,MATCH(EPS!I2364,GWP!$B$2:$B$13,0))</f>
        <v>265</v>
      </c>
      <c r="L2364" s="4">
        <f t="shared" si="73"/>
        <v>0</v>
      </c>
    </row>
    <row r="2365" spans="1:12">
      <c r="A2365" t="s">
        <v>7968</v>
      </c>
      <c r="B2365" t="s">
        <v>7380</v>
      </c>
      <c r="C2365" t="s">
        <v>1732</v>
      </c>
      <c r="D2365" t="s">
        <v>6897</v>
      </c>
      <c r="E2365" t="s">
        <v>1715</v>
      </c>
      <c r="H2365" t="str">
        <f>INDEX('Vensim Variables'!$B:$B,MATCH(EPS!$B2365,'Vensim Variables'!$A:$A,0))</f>
        <v>g pollutant</v>
      </c>
      <c r="I2365" t="str">
        <f t="shared" si="72"/>
        <v>F gases</v>
      </c>
      <c r="J2365">
        <f>INDEX(NoSettings!$C:$C,MATCH(EPS!$A2365,NoSettings!$A:$A,0))</f>
        <v>0</v>
      </c>
      <c r="K2365">
        <f>INDEX(GWP!$C$2:$C$13,MATCH(EPS!I2365,GWP!$B$2:$B$13,0))</f>
        <v>1</v>
      </c>
      <c r="L2365" s="4">
        <f t="shared" si="73"/>
        <v>0</v>
      </c>
    </row>
    <row r="2366" spans="1:12">
      <c r="A2366" t="s">
        <v>7969</v>
      </c>
      <c r="B2366" t="s">
        <v>7380</v>
      </c>
      <c r="C2366" t="s">
        <v>1732</v>
      </c>
      <c r="D2366" t="s">
        <v>6898</v>
      </c>
      <c r="E2366" t="s">
        <v>1702</v>
      </c>
      <c r="H2366" t="str">
        <f>INDEX('Vensim Variables'!$B:$B,MATCH(EPS!$B2366,'Vensim Variables'!$A:$A,0))</f>
        <v>g pollutant</v>
      </c>
      <c r="I2366" t="str">
        <f t="shared" si="72"/>
        <v>CO2</v>
      </c>
      <c r="J2366">
        <f>INDEX(NoSettings!$C:$C,MATCH(EPS!$A2366,NoSettings!$A:$A,0))</f>
        <v>0</v>
      </c>
      <c r="K2366">
        <f>INDEX(GWP!$C$2:$C$13,MATCH(EPS!I2366,GWP!$B$2:$B$13,0))</f>
        <v>1</v>
      </c>
      <c r="L2366" s="4">
        <f t="shared" si="73"/>
        <v>0</v>
      </c>
    </row>
    <row r="2367" spans="1:12">
      <c r="A2367" t="s">
        <v>7970</v>
      </c>
      <c r="B2367" t="s">
        <v>7380</v>
      </c>
      <c r="C2367" t="s">
        <v>1732</v>
      </c>
      <c r="D2367" t="s">
        <v>6898</v>
      </c>
      <c r="E2367" t="s">
        <v>1705</v>
      </c>
      <c r="H2367" t="str">
        <f>INDEX('Vensim Variables'!$B:$B,MATCH(EPS!$B2367,'Vensim Variables'!$A:$A,0))</f>
        <v>g pollutant</v>
      </c>
      <c r="I2367" t="str">
        <f t="shared" si="72"/>
        <v>VOC</v>
      </c>
      <c r="J2367">
        <f>INDEX(NoSettings!$C:$C,MATCH(EPS!$A2367,NoSettings!$A:$A,0))</f>
        <v>0</v>
      </c>
      <c r="K2367">
        <f>INDEX(GWP!$C$2:$C$13,MATCH(EPS!I2367,GWP!$B$2:$B$13,0))</f>
        <v>0</v>
      </c>
      <c r="L2367" s="4">
        <f t="shared" si="73"/>
        <v>0</v>
      </c>
    </row>
    <row r="2368" spans="1:12">
      <c r="A2368" t="s">
        <v>7971</v>
      </c>
      <c r="B2368" t="s">
        <v>7380</v>
      </c>
      <c r="C2368" t="s">
        <v>1732</v>
      </c>
      <c r="D2368" t="s">
        <v>6898</v>
      </c>
      <c r="E2368" t="s">
        <v>1706</v>
      </c>
      <c r="H2368" t="str">
        <f>INDEX('Vensim Variables'!$B:$B,MATCH(EPS!$B2368,'Vensim Variables'!$A:$A,0))</f>
        <v>g pollutant</v>
      </c>
      <c r="I2368" t="str">
        <f t="shared" si="72"/>
        <v>CO</v>
      </c>
      <c r="J2368">
        <f>INDEX(NoSettings!$C:$C,MATCH(EPS!$A2368,NoSettings!$A:$A,0))</f>
        <v>0</v>
      </c>
      <c r="K2368">
        <f>INDEX(GWP!$C$2:$C$13,MATCH(EPS!I2368,GWP!$B$2:$B$13,0))</f>
        <v>0</v>
      </c>
      <c r="L2368" s="4">
        <f t="shared" si="73"/>
        <v>0</v>
      </c>
    </row>
    <row r="2369" spans="1:12">
      <c r="A2369" t="s">
        <v>7972</v>
      </c>
      <c r="B2369" t="s">
        <v>7380</v>
      </c>
      <c r="C2369" t="s">
        <v>1732</v>
      </c>
      <c r="D2369" t="s">
        <v>6898</v>
      </c>
      <c r="E2369" t="s">
        <v>1707</v>
      </c>
      <c r="H2369" t="str">
        <f>INDEX('Vensim Variables'!$B:$B,MATCH(EPS!$B2369,'Vensim Variables'!$A:$A,0))</f>
        <v>g pollutant</v>
      </c>
      <c r="I2369" t="str">
        <f t="shared" si="72"/>
        <v>NOx</v>
      </c>
      <c r="J2369">
        <f>INDEX(NoSettings!$C:$C,MATCH(EPS!$A2369,NoSettings!$A:$A,0))</f>
        <v>0</v>
      </c>
      <c r="K2369">
        <f>INDEX(GWP!$C$2:$C$13,MATCH(EPS!I2369,GWP!$B$2:$B$13,0))</f>
        <v>0</v>
      </c>
      <c r="L2369" s="4">
        <f t="shared" si="73"/>
        <v>0</v>
      </c>
    </row>
    <row r="2370" spans="1:12">
      <c r="A2370" t="s">
        <v>7973</v>
      </c>
      <c r="B2370" t="s">
        <v>7380</v>
      </c>
      <c r="C2370" t="s">
        <v>1732</v>
      </c>
      <c r="D2370" t="s">
        <v>6898</v>
      </c>
      <c r="E2370" t="s">
        <v>1708</v>
      </c>
      <c r="H2370" t="str">
        <f>INDEX('Vensim Variables'!$B:$B,MATCH(EPS!$B2370,'Vensim Variables'!$A:$A,0))</f>
        <v>g pollutant</v>
      </c>
      <c r="I2370" t="str">
        <f t="shared" si="72"/>
        <v>PM10</v>
      </c>
      <c r="J2370">
        <f>INDEX(NoSettings!$C:$C,MATCH(EPS!$A2370,NoSettings!$A:$A,0))</f>
        <v>0</v>
      </c>
      <c r="K2370">
        <f>INDEX(GWP!$C$2:$C$13,MATCH(EPS!I2370,GWP!$B$2:$B$13,0))</f>
        <v>0</v>
      </c>
      <c r="L2370" s="4">
        <f t="shared" si="73"/>
        <v>0</v>
      </c>
    </row>
    <row r="2371" spans="1:12">
      <c r="A2371" t="s">
        <v>7974</v>
      </c>
      <c r="B2371" t="s">
        <v>7380</v>
      </c>
      <c r="C2371" t="s">
        <v>1732</v>
      </c>
      <c r="D2371" t="s">
        <v>6898</v>
      </c>
      <c r="E2371" t="s">
        <v>1709</v>
      </c>
      <c r="H2371" t="str">
        <f>INDEX('Vensim Variables'!$B:$B,MATCH(EPS!$B2371,'Vensim Variables'!$A:$A,0))</f>
        <v>g pollutant</v>
      </c>
      <c r="I2371" t="str">
        <f t="shared" ref="I2371:I2434" si="74">IF(OR(C2371="CO2",C2371="CH4",C2371="N2O",C2371="F gases",C2371="VOC",C2371="CO",C2371="NOx",C2371="PM10",C2371="PM25",C2371="SOx",C2371="BC",C2371="OC"),C2371,IF(OR(D2371="CO2",D2371="CH4",D2371="N2O",D2371="F gases",D2371="VOC",D2371="CO",D2371="NOx",D2371="PM10",D2371="PM25",D2371="SOx",D2371="BC",D2371="OC"),D2371,IF(OR(E2371="CO2",E2371="CH4",E2371="N2O",E2371="F gases",E2371="VOC",E2371="CO",E2371="NOx",E2371="PM10",E2371="PM25",E2371="SOx",E2371="BC",E2371="OC"),E2371,"NA")))</f>
        <v>PM25</v>
      </c>
      <c r="J2371">
        <f>INDEX(NoSettings!$C:$C,MATCH(EPS!$A2371,NoSettings!$A:$A,0))</f>
        <v>0</v>
      </c>
      <c r="K2371">
        <f>INDEX(GWP!$C$2:$C$13,MATCH(EPS!I2371,GWP!$B$2:$B$13,0))</f>
        <v>0</v>
      </c>
      <c r="L2371" s="4">
        <f t="shared" ref="L2371:L2434" si="75">IF(H2371="g pollutant",K2371*J2371/10^12,IF(H2371="MMTCO2e",J2371,IF(H2371="MWh",J2371,0)))</f>
        <v>0</v>
      </c>
    </row>
    <row r="2372" spans="1:12">
      <c r="A2372" t="s">
        <v>7975</v>
      </c>
      <c r="B2372" t="s">
        <v>7380</v>
      </c>
      <c r="C2372" t="s">
        <v>1732</v>
      </c>
      <c r="D2372" t="s">
        <v>6898</v>
      </c>
      <c r="E2372" t="s">
        <v>1710</v>
      </c>
      <c r="H2372" t="str">
        <f>INDEX('Vensim Variables'!$B:$B,MATCH(EPS!$B2372,'Vensim Variables'!$A:$A,0))</f>
        <v>g pollutant</v>
      </c>
      <c r="I2372" t="str">
        <f t="shared" si="74"/>
        <v>SOx</v>
      </c>
      <c r="J2372">
        <f>INDEX(NoSettings!$C:$C,MATCH(EPS!$A2372,NoSettings!$A:$A,0))</f>
        <v>0</v>
      </c>
      <c r="K2372">
        <f>INDEX(GWP!$C$2:$C$13,MATCH(EPS!I2372,GWP!$B$2:$B$13,0))</f>
        <v>0</v>
      </c>
      <c r="L2372" s="4">
        <f t="shared" si="75"/>
        <v>0</v>
      </c>
    </row>
    <row r="2373" spans="1:12">
      <c r="A2373" t="s">
        <v>7976</v>
      </c>
      <c r="B2373" t="s">
        <v>7380</v>
      </c>
      <c r="C2373" t="s">
        <v>1732</v>
      </c>
      <c r="D2373" t="s">
        <v>6898</v>
      </c>
      <c r="E2373" t="s">
        <v>1711</v>
      </c>
      <c r="H2373" t="str">
        <f>INDEX('Vensim Variables'!$B:$B,MATCH(EPS!$B2373,'Vensim Variables'!$A:$A,0))</f>
        <v>g pollutant</v>
      </c>
      <c r="I2373" t="str">
        <f t="shared" si="74"/>
        <v>BC</v>
      </c>
      <c r="J2373">
        <f>INDEX(NoSettings!$C:$C,MATCH(EPS!$A2373,NoSettings!$A:$A,0))</f>
        <v>0</v>
      </c>
      <c r="K2373">
        <f>INDEX(GWP!$C$2:$C$13,MATCH(EPS!I2373,GWP!$B$2:$B$13,0))</f>
        <v>0</v>
      </c>
      <c r="L2373" s="4">
        <f t="shared" si="75"/>
        <v>0</v>
      </c>
    </row>
    <row r="2374" spans="1:12">
      <c r="A2374" t="s">
        <v>7977</v>
      </c>
      <c r="B2374" t="s">
        <v>7380</v>
      </c>
      <c r="C2374" t="s">
        <v>1732</v>
      </c>
      <c r="D2374" t="s">
        <v>6898</v>
      </c>
      <c r="E2374" t="s">
        <v>1712</v>
      </c>
      <c r="H2374" t="str">
        <f>INDEX('Vensim Variables'!$B:$B,MATCH(EPS!$B2374,'Vensim Variables'!$A:$A,0))</f>
        <v>g pollutant</v>
      </c>
      <c r="I2374" t="str">
        <f t="shared" si="74"/>
        <v>OC</v>
      </c>
      <c r="J2374">
        <f>INDEX(NoSettings!$C:$C,MATCH(EPS!$A2374,NoSettings!$A:$A,0))</f>
        <v>0</v>
      </c>
      <c r="K2374">
        <f>INDEX(GWP!$C$2:$C$13,MATCH(EPS!I2374,GWP!$B$2:$B$13,0))</f>
        <v>0</v>
      </c>
      <c r="L2374" s="4">
        <f t="shared" si="75"/>
        <v>0</v>
      </c>
    </row>
    <row r="2375" spans="1:12">
      <c r="A2375" t="s">
        <v>7978</v>
      </c>
      <c r="B2375" t="s">
        <v>7380</v>
      </c>
      <c r="C2375" t="s">
        <v>1732</v>
      </c>
      <c r="D2375" t="s">
        <v>6898</v>
      </c>
      <c r="E2375" t="s">
        <v>1713</v>
      </c>
      <c r="H2375" t="str">
        <f>INDEX('Vensim Variables'!$B:$B,MATCH(EPS!$B2375,'Vensim Variables'!$A:$A,0))</f>
        <v>g pollutant</v>
      </c>
      <c r="I2375" t="str">
        <f t="shared" si="74"/>
        <v>CH4</v>
      </c>
      <c r="J2375">
        <f>INDEX(NoSettings!$C:$C,MATCH(EPS!$A2375,NoSettings!$A:$A,0))</f>
        <v>0</v>
      </c>
      <c r="K2375">
        <f>INDEX(GWP!$C$2:$C$13,MATCH(EPS!I2375,GWP!$B$2:$B$13,0))</f>
        <v>28</v>
      </c>
      <c r="L2375" s="4">
        <f t="shared" si="75"/>
        <v>0</v>
      </c>
    </row>
    <row r="2376" spans="1:12">
      <c r="A2376" t="s">
        <v>7979</v>
      </c>
      <c r="B2376" t="s">
        <v>7380</v>
      </c>
      <c r="C2376" t="s">
        <v>1732</v>
      </c>
      <c r="D2376" t="s">
        <v>6898</v>
      </c>
      <c r="E2376" t="s">
        <v>1714</v>
      </c>
      <c r="H2376" t="str">
        <f>INDEX('Vensim Variables'!$B:$B,MATCH(EPS!$B2376,'Vensim Variables'!$A:$A,0))</f>
        <v>g pollutant</v>
      </c>
      <c r="I2376" t="str">
        <f t="shared" si="74"/>
        <v>N2O</v>
      </c>
      <c r="J2376">
        <f>INDEX(NoSettings!$C:$C,MATCH(EPS!$A2376,NoSettings!$A:$A,0))</f>
        <v>0</v>
      </c>
      <c r="K2376">
        <f>INDEX(GWP!$C$2:$C$13,MATCH(EPS!I2376,GWP!$B$2:$B$13,0))</f>
        <v>265</v>
      </c>
      <c r="L2376" s="4">
        <f t="shared" si="75"/>
        <v>0</v>
      </c>
    </row>
    <row r="2377" spans="1:12">
      <c r="A2377" t="s">
        <v>7980</v>
      </c>
      <c r="B2377" t="s">
        <v>7380</v>
      </c>
      <c r="C2377" t="s">
        <v>1732</v>
      </c>
      <c r="D2377" t="s">
        <v>6898</v>
      </c>
      <c r="E2377" t="s">
        <v>1715</v>
      </c>
      <c r="H2377" t="str">
        <f>INDEX('Vensim Variables'!$B:$B,MATCH(EPS!$B2377,'Vensim Variables'!$A:$A,0))</f>
        <v>g pollutant</v>
      </c>
      <c r="I2377" t="str">
        <f t="shared" si="74"/>
        <v>F gases</v>
      </c>
      <c r="J2377">
        <f>INDEX(NoSettings!$C:$C,MATCH(EPS!$A2377,NoSettings!$A:$A,0))</f>
        <v>0</v>
      </c>
      <c r="K2377">
        <f>INDEX(GWP!$C$2:$C$13,MATCH(EPS!I2377,GWP!$B$2:$B$13,0))</f>
        <v>1</v>
      </c>
      <c r="L2377" s="4">
        <f t="shared" si="75"/>
        <v>0</v>
      </c>
    </row>
    <row r="2378" spans="1:12">
      <c r="A2378" t="s">
        <v>7981</v>
      </c>
      <c r="B2378" t="s">
        <v>7380</v>
      </c>
      <c r="C2378" t="s">
        <v>1733</v>
      </c>
      <c r="D2378" t="s">
        <v>6874</v>
      </c>
      <c r="E2378" t="s">
        <v>1702</v>
      </c>
      <c r="H2378" t="str">
        <f>INDEX('Vensim Variables'!$B:$B,MATCH(EPS!$B2378,'Vensim Variables'!$A:$A,0))</f>
        <v>g pollutant</v>
      </c>
      <c r="I2378" t="str">
        <f t="shared" si="74"/>
        <v>CO2</v>
      </c>
      <c r="J2378">
        <f>INDEX(NoSettings!$C:$C,MATCH(EPS!$A2378,NoSettings!$A:$A,0))</f>
        <v>0</v>
      </c>
      <c r="K2378">
        <f>INDEX(GWP!$C$2:$C$13,MATCH(EPS!I2378,GWP!$B$2:$B$13,0))</f>
        <v>1</v>
      </c>
      <c r="L2378" s="4">
        <f t="shared" si="75"/>
        <v>0</v>
      </c>
    </row>
    <row r="2379" spans="1:12">
      <c r="A2379" t="s">
        <v>7982</v>
      </c>
      <c r="B2379" t="s">
        <v>7380</v>
      </c>
      <c r="C2379" t="s">
        <v>1733</v>
      </c>
      <c r="D2379" t="s">
        <v>6874</v>
      </c>
      <c r="E2379" t="s">
        <v>1705</v>
      </c>
      <c r="H2379" t="str">
        <f>INDEX('Vensim Variables'!$B:$B,MATCH(EPS!$B2379,'Vensim Variables'!$A:$A,0))</f>
        <v>g pollutant</v>
      </c>
      <c r="I2379" t="str">
        <f t="shared" si="74"/>
        <v>VOC</v>
      </c>
      <c r="J2379">
        <f>INDEX(NoSettings!$C:$C,MATCH(EPS!$A2379,NoSettings!$A:$A,0))</f>
        <v>0</v>
      </c>
      <c r="K2379">
        <f>INDEX(GWP!$C$2:$C$13,MATCH(EPS!I2379,GWP!$B$2:$B$13,0))</f>
        <v>0</v>
      </c>
      <c r="L2379" s="4">
        <f t="shared" si="75"/>
        <v>0</v>
      </c>
    </row>
    <row r="2380" spans="1:12">
      <c r="A2380" t="s">
        <v>7983</v>
      </c>
      <c r="B2380" t="s">
        <v>7380</v>
      </c>
      <c r="C2380" t="s">
        <v>1733</v>
      </c>
      <c r="D2380" t="s">
        <v>6874</v>
      </c>
      <c r="E2380" t="s">
        <v>1706</v>
      </c>
      <c r="H2380" t="str">
        <f>INDEX('Vensim Variables'!$B:$B,MATCH(EPS!$B2380,'Vensim Variables'!$A:$A,0))</f>
        <v>g pollutant</v>
      </c>
      <c r="I2380" t="str">
        <f t="shared" si="74"/>
        <v>CO</v>
      </c>
      <c r="J2380">
        <f>INDEX(NoSettings!$C:$C,MATCH(EPS!$A2380,NoSettings!$A:$A,0))</f>
        <v>0</v>
      </c>
      <c r="K2380">
        <f>INDEX(GWP!$C$2:$C$13,MATCH(EPS!I2380,GWP!$B$2:$B$13,0))</f>
        <v>0</v>
      </c>
      <c r="L2380" s="4">
        <f t="shared" si="75"/>
        <v>0</v>
      </c>
    </row>
    <row r="2381" spans="1:12">
      <c r="A2381" t="s">
        <v>7984</v>
      </c>
      <c r="B2381" t="s">
        <v>7380</v>
      </c>
      <c r="C2381" t="s">
        <v>1733</v>
      </c>
      <c r="D2381" t="s">
        <v>6874</v>
      </c>
      <c r="E2381" t="s">
        <v>1707</v>
      </c>
      <c r="H2381" t="str">
        <f>INDEX('Vensim Variables'!$B:$B,MATCH(EPS!$B2381,'Vensim Variables'!$A:$A,0))</f>
        <v>g pollutant</v>
      </c>
      <c r="I2381" t="str">
        <f t="shared" si="74"/>
        <v>NOx</v>
      </c>
      <c r="J2381">
        <f>INDEX(NoSettings!$C:$C,MATCH(EPS!$A2381,NoSettings!$A:$A,0))</f>
        <v>0</v>
      </c>
      <c r="K2381">
        <f>INDEX(GWP!$C$2:$C$13,MATCH(EPS!I2381,GWP!$B$2:$B$13,0))</f>
        <v>0</v>
      </c>
      <c r="L2381" s="4">
        <f t="shared" si="75"/>
        <v>0</v>
      </c>
    </row>
    <row r="2382" spans="1:12">
      <c r="A2382" t="s">
        <v>7985</v>
      </c>
      <c r="B2382" t="s">
        <v>7380</v>
      </c>
      <c r="C2382" t="s">
        <v>1733</v>
      </c>
      <c r="D2382" t="s">
        <v>6874</v>
      </c>
      <c r="E2382" t="s">
        <v>1708</v>
      </c>
      <c r="H2382" t="str">
        <f>INDEX('Vensim Variables'!$B:$B,MATCH(EPS!$B2382,'Vensim Variables'!$A:$A,0))</f>
        <v>g pollutant</v>
      </c>
      <c r="I2382" t="str">
        <f t="shared" si="74"/>
        <v>PM10</v>
      </c>
      <c r="J2382">
        <f>INDEX(NoSettings!$C:$C,MATCH(EPS!$A2382,NoSettings!$A:$A,0))</f>
        <v>0</v>
      </c>
      <c r="K2382">
        <f>INDEX(GWP!$C$2:$C$13,MATCH(EPS!I2382,GWP!$B$2:$B$13,0))</f>
        <v>0</v>
      </c>
      <c r="L2382" s="4">
        <f t="shared" si="75"/>
        <v>0</v>
      </c>
    </row>
    <row r="2383" spans="1:12">
      <c r="A2383" t="s">
        <v>7986</v>
      </c>
      <c r="B2383" t="s">
        <v>7380</v>
      </c>
      <c r="C2383" t="s">
        <v>1733</v>
      </c>
      <c r="D2383" t="s">
        <v>6874</v>
      </c>
      <c r="E2383" t="s">
        <v>1709</v>
      </c>
      <c r="H2383" t="str">
        <f>INDEX('Vensim Variables'!$B:$B,MATCH(EPS!$B2383,'Vensim Variables'!$A:$A,0))</f>
        <v>g pollutant</v>
      </c>
      <c r="I2383" t="str">
        <f t="shared" si="74"/>
        <v>PM25</v>
      </c>
      <c r="J2383">
        <f>INDEX(NoSettings!$C:$C,MATCH(EPS!$A2383,NoSettings!$A:$A,0))</f>
        <v>0</v>
      </c>
      <c r="K2383">
        <f>INDEX(GWP!$C$2:$C$13,MATCH(EPS!I2383,GWP!$B$2:$B$13,0))</f>
        <v>0</v>
      </c>
      <c r="L2383" s="4">
        <f t="shared" si="75"/>
        <v>0</v>
      </c>
    </row>
    <row r="2384" spans="1:12">
      <c r="A2384" t="s">
        <v>7987</v>
      </c>
      <c r="B2384" t="s">
        <v>7380</v>
      </c>
      <c r="C2384" t="s">
        <v>1733</v>
      </c>
      <c r="D2384" t="s">
        <v>6874</v>
      </c>
      <c r="E2384" t="s">
        <v>1710</v>
      </c>
      <c r="H2384" t="str">
        <f>INDEX('Vensim Variables'!$B:$B,MATCH(EPS!$B2384,'Vensim Variables'!$A:$A,0))</f>
        <v>g pollutant</v>
      </c>
      <c r="I2384" t="str">
        <f t="shared" si="74"/>
        <v>SOx</v>
      </c>
      <c r="J2384">
        <f>INDEX(NoSettings!$C:$C,MATCH(EPS!$A2384,NoSettings!$A:$A,0))</f>
        <v>0</v>
      </c>
      <c r="K2384">
        <f>INDEX(GWP!$C$2:$C$13,MATCH(EPS!I2384,GWP!$B$2:$B$13,0))</f>
        <v>0</v>
      </c>
      <c r="L2384" s="4">
        <f t="shared" si="75"/>
        <v>0</v>
      </c>
    </row>
    <row r="2385" spans="1:12">
      <c r="A2385" t="s">
        <v>7988</v>
      </c>
      <c r="B2385" t="s">
        <v>7380</v>
      </c>
      <c r="C2385" t="s">
        <v>1733</v>
      </c>
      <c r="D2385" t="s">
        <v>6874</v>
      </c>
      <c r="E2385" t="s">
        <v>1711</v>
      </c>
      <c r="H2385" t="str">
        <f>INDEX('Vensim Variables'!$B:$B,MATCH(EPS!$B2385,'Vensim Variables'!$A:$A,0))</f>
        <v>g pollutant</v>
      </c>
      <c r="I2385" t="str">
        <f t="shared" si="74"/>
        <v>BC</v>
      </c>
      <c r="J2385">
        <f>INDEX(NoSettings!$C:$C,MATCH(EPS!$A2385,NoSettings!$A:$A,0))</f>
        <v>0</v>
      </c>
      <c r="K2385">
        <f>INDEX(GWP!$C$2:$C$13,MATCH(EPS!I2385,GWP!$B$2:$B$13,0))</f>
        <v>0</v>
      </c>
      <c r="L2385" s="4">
        <f t="shared" si="75"/>
        <v>0</v>
      </c>
    </row>
    <row r="2386" spans="1:12">
      <c r="A2386" t="s">
        <v>7989</v>
      </c>
      <c r="B2386" t="s">
        <v>7380</v>
      </c>
      <c r="C2386" t="s">
        <v>1733</v>
      </c>
      <c r="D2386" t="s">
        <v>6874</v>
      </c>
      <c r="E2386" t="s">
        <v>1712</v>
      </c>
      <c r="H2386" t="str">
        <f>INDEX('Vensim Variables'!$B:$B,MATCH(EPS!$B2386,'Vensim Variables'!$A:$A,0))</f>
        <v>g pollutant</v>
      </c>
      <c r="I2386" t="str">
        <f t="shared" si="74"/>
        <v>OC</v>
      </c>
      <c r="J2386">
        <f>INDEX(NoSettings!$C:$C,MATCH(EPS!$A2386,NoSettings!$A:$A,0))</f>
        <v>0</v>
      </c>
      <c r="K2386">
        <f>INDEX(GWP!$C$2:$C$13,MATCH(EPS!I2386,GWP!$B$2:$B$13,0))</f>
        <v>0</v>
      </c>
      <c r="L2386" s="4">
        <f t="shared" si="75"/>
        <v>0</v>
      </c>
    </row>
    <row r="2387" spans="1:12">
      <c r="A2387" t="s">
        <v>7990</v>
      </c>
      <c r="B2387" t="s">
        <v>7380</v>
      </c>
      <c r="C2387" t="s">
        <v>1733</v>
      </c>
      <c r="D2387" t="s">
        <v>6874</v>
      </c>
      <c r="E2387" t="s">
        <v>1713</v>
      </c>
      <c r="H2387" t="str">
        <f>INDEX('Vensim Variables'!$B:$B,MATCH(EPS!$B2387,'Vensim Variables'!$A:$A,0))</f>
        <v>g pollutant</v>
      </c>
      <c r="I2387" t="str">
        <f t="shared" si="74"/>
        <v>CH4</v>
      </c>
      <c r="J2387">
        <f>INDEX(NoSettings!$C:$C,MATCH(EPS!$A2387,NoSettings!$A:$A,0))</f>
        <v>0</v>
      </c>
      <c r="K2387">
        <f>INDEX(GWP!$C$2:$C$13,MATCH(EPS!I2387,GWP!$B$2:$B$13,0))</f>
        <v>28</v>
      </c>
      <c r="L2387" s="4">
        <f t="shared" si="75"/>
        <v>0</v>
      </c>
    </row>
    <row r="2388" spans="1:12">
      <c r="A2388" t="s">
        <v>7991</v>
      </c>
      <c r="B2388" t="s">
        <v>7380</v>
      </c>
      <c r="C2388" t="s">
        <v>1733</v>
      </c>
      <c r="D2388" t="s">
        <v>6874</v>
      </c>
      <c r="E2388" t="s">
        <v>1714</v>
      </c>
      <c r="H2388" t="str">
        <f>INDEX('Vensim Variables'!$B:$B,MATCH(EPS!$B2388,'Vensim Variables'!$A:$A,0))</f>
        <v>g pollutant</v>
      </c>
      <c r="I2388" t="str">
        <f t="shared" si="74"/>
        <v>N2O</v>
      </c>
      <c r="J2388">
        <f>INDEX(NoSettings!$C:$C,MATCH(EPS!$A2388,NoSettings!$A:$A,0))</f>
        <v>0</v>
      </c>
      <c r="K2388">
        <f>INDEX(GWP!$C$2:$C$13,MATCH(EPS!I2388,GWP!$B$2:$B$13,0))</f>
        <v>265</v>
      </c>
      <c r="L2388" s="4">
        <f t="shared" si="75"/>
        <v>0</v>
      </c>
    </row>
    <row r="2389" spans="1:12">
      <c r="A2389" t="s">
        <v>7992</v>
      </c>
      <c r="B2389" t="s">
        <v>7380</v>
      </c>
      <c r="C2389" t="s">
        <v>1733</v>
      </c>
      <c r="D2389" t="s">
        <v>6874</v>
      </c>
      <c r="E2389" t="s">
        <v>1715</v>
      </c>
      <c r="H2389" t="str">
        <f>INDEX('Vensim Variables'!$B:$B,MATCH(EPS!$B2389,'Vensim Variables'!$A:$A,0))</f>
        <v>g pollutant</v>
      </c>
      <c r="I2389" t="str">
        <f t="shared" si="74"/>
        <v>F gases</v>
      </c>
      <c r="J2389">
        <f>INDEX(NoSettings!$C:$C,MATCH(EPS!$A2389,NoSettings!$A:$A,0))</f>
        <v>0</v>
      </c>
      <c r="K2389">
        <f>INDEX(GWP!$C$2:$C$13,MATCH(EPS!I2389,GWP!$B$2:$B$13,0))</f>
        <v>1</v>
      </c>
      <c r="L2389" s="4">
        <f t="shared" si="75"/>
        <v>0</v>
      </c>
    </row>
    <row r="2390" spans="1:12">
      <c r="A2390" t="s">
        <v>7993</v>
      </c>
      <c r="B2390" t="s">
        <v>7380</v>
      </c>
      <c r="C2390" t="s">
        <v>1733</v>
      </c>
      <c r="D2390" t="s">
        <v>6875</v>
      </c>
      <c r="E2390" t="s">
        <v>1702</v>
      </c>
      <c r="H2390" t="str">
        <f>INDEX('Vensim Variables'!$B:$B,MATCH(EPS!$B2390,'Vensim Variables'!$A:$A,0))</f>
        <v>g pollutant</v>
      </c>
      <c r="I2390" t="str">
        <f t="shared" si="74"/>
        <v>CO2</v>
      </c>
      <c r="J2390">
        <f>INDEX(NoSettings!$C:$C,MATCH(EPS!$A2390,NoSettings!$A:$A,0))</f>
        <v>0</v>
      </c>
      <c r="K2390">
        <f>INDEX(GWP!$C$2:$C$13,MATCH(EPS!I2390,GWP!$B$2:$B$13,0))</f>
        <v>1</v>
      </c>
      <c r="L2390" s="4">
        <f t="shared" si="75"/>
        <v>0</v>
      </c>
    </row>
    <row r="2391" spans="1:12">
      <c r="A2391" t="s">
        <v>7994</v>
      </c>
      <c r="B2391" t="s">
        <v>7380</v>
      </c>
      <c r="C2391" t="s">
        <v>1733</v>
      </c>
      <c r="D2391" t="s">
        <v>6875</v>
      </c>
      <c r="E2391" t="s">
        <v>1705</v>
      </c>
      <c r="H2391" t="str">
        <f>INDEX('Vensim Variables'!$B:$B,MATCH(EPS!$B2391,'Vensim Variables'!$A:$A,0))</f>
        <v>g pollutant</v>
      </c>
      <c r="I2391" t="str">
        <f t="shared" si="74"/>
        <v>VOC</v>
      </c>
      <c r="J2391">
        <f>INDEX(NoSettings!$C:$C,MATCH(EPS!$A2391,NoSettings!$A:$A,0))</f>
        <v>0</v>
      </c>
      <c r="K2391">
        <f>INDEX(GWP!$C$2:$C$13,MATCH(EPS!I2391,GWP!$B$2:$B$13,0))</f>
        <v>0</v>
      </c>
      <c r="L2391" s="4">
        <f t="shared" si="75"/>
        <v>0</v>
      </c>
    </row>
    <row r="2392" spans="1:12">
      <c r="A2392" t="s">
        <v>7995</v>
      </c>
      <c r="B2392" t="s">
        <v>7380</v>
      </c>
      <c r="C2392" t="s">
        <v>1733</v>
      </c>
      <c r="D2392" t="s">
        <v>6875</v>
      </c>
      <c r="E2392" t="s">
        <v>1706</v>
      </c>
      <c r="H2392" t="str">
        <f>INDEX('Vensim Variables'!$B:$B,MATCH(EPS!$B2392,'Vensim Variables'!$A:$A,0))</f>
        <v>g pollutant</v>
      </c>
      <c r="I2392" t="str">
        <f t="shared" si="74"/>
        <v>CO</v>
      </c>
      <c r="J2392">
        <f>INDEX(NoSettings!$C:$C,MATCH(EPS!$A2392,NoSettings!$A:$A,0))</f>
        <v>0</v>
      </c>
      <c r="K2392">
        <f>INDEX(GWP!$C$2:$C$13,MATCH(EPS!I2392,GWP!$B$2:$B$13,0))</f>
        <v>0</v>
      </c>
      <c r="L2392" s="4">
        <f t="shared" si="75"/>
        <v>0</v>
      </c>
    </row>
    <row r="2393" spans="1:12">
      <c r="A2393" t="s">
        <v>7996</v>
      </c>
      <c r="B2393" t="s">
        <v>7380</v>
      </c>
      <c r="C2393" t="s">
        <v>1733</v>
      </c>
      <c r="D2393" t="s">
        <v>6875</v>
      </c>
      <c r="E2393" t="s">
        <v>1707</v>
      </c>
      <c r="H2393" t="str">
        <f>INDEX('Vensim Variables'!$B:$B,MATCH(EPS!$B2393,'Vensim Variables'!$A:$A,0))</f>
        <v>g pollutant</v>
      </c>
      <c r="I2393" t="str">
        <f t="shared" si="74"/>
        <v>NOx</v>
      </c>
      <c r="J2393">
        <f>INDEX(NoSettings!$C:$C,MATCH(EPS!$A2393,NoSettings!$A:$A,0))</f>
        <v>0</v>
      </c>
      <c r="K2393">
        <f>INDEX(GWP!$C$2:$C$13,MATCH(EPS!I2393,GWP!$B$2:$B$13,0))</f>
        <v>0</v>
      </c>
      <c r="L2393" s="4">
        <f t="shared" si="75"/>
        <v>0</v>
      </c>
    </row>
    <row r="2394" spans="1:12">
      <c r="A2394" t="s">
        <v>7997</v>
      </c>
      <c r="B2394" t="s">
        <v>7380</v>
      </c>
      <c r="C2394" t="s">
        <v>1733</v>
      </c>
      <c r="D2394" t="s">
        <v>6875</v>
      </c>
      <c r="E2394" t="s">
        <v>1708</v>
      </c>
      <c r="H2394" t="str">
        <f>INDEX('Vensim Variables'!$B:$B,MATCH(EPS!$B2394,'Vensim Variables'!$A:$A,0))</f>
        <v>g pollutant</v>
      </c>
      <c r="I2394" t="str">
        <f t="shared" si="74"/>
        <v>PM10</v>
      </c>
      <c r="J2394">
        <f>INDEX(NoSettings!$C:$C,MATCH(EPS!$A2394,NoSettings!$A:$A,0))</f>
        <v>0</v>
      </c>
      <c r="K2394">
        <f>INDEX(GWP!$C$2:$C$13,MATCH(EPS!I2394,GWP!$B$2:$B$13,0))</f>
        <v>0</v>
      </c>
      <c r="L2394" s="4">
        <f t="shared" si="75"/>
        <v>0</v>
      </c>
    </row>
    <row r="2395" spans="1:12">
      <c r="A2395" t="s">
        <v>7998</v>
      </c>
      <c r="B2395" t="s">
        <v>7380</v>
      </c>
      <c r="C2395" t="s">
        <v>1733</v>
      </c>
      <c r="D2395" t="s">
        <v>6875</v>
      </c>
      <c r="E2395" t="s">
        <v>1709</v>
      </c>
      <c r="H2395" t="str">
        <f>INDEX('Vensim Variables'!$B:$B,MATCH(EPS!$B2395,'Vensim Variables'!$A:$A,0))</f>
        <v>g pollutant</v>
      </c>
      <c r="I2395" t="str">
        <f t="shared" si="74"/>
        <v>PM25</v>
      </c>
      <c r="J2395">
        <f>INDEX(NoSettings!$C:$C,MATCH(EPS!$A2395,NoSettings!$A:$A,0))</f>
        <v>0</v>
      </c>
      <c r="K2395">
        <f>INDEX(GWP!$C$2:$C$13,MATCH(EPS!I2395,GWP!$B$2:$B$13,0))</f>
        <v>0</v>
      </c>
      <c r="L2395" s="4">
        <f t="shared" si="75"/>
        <v>0</v>
      </c>
    </row>
    <row r="2396" spans="1:12">
      <c r="A2396" t="s">
        <v>7999</v>
      </c>
      <c r="B2396" t="s">
        <v>7380</v>
      </c>
      <c r="C2396" t="s">
        <v>1733</v>
      </c>
      <c r="D2396" t="s">
        <v>6875</v>
      </c>
      <c r="E2396" t="s">
        <v>1710</v>
      </c>
      <c r="H2396" t="str">
        <f>INDEX('Vensim Variables'!$B:$B,MATCH(EPS!$B2396,'Vensim Variables'!$A:$A,0))</f>
        <v>g pollutant</v>
      </c>
      <c r="I2396" t="str">
        <f t="shared" si="74"/>
        <v>SOx</v>
      </c>
      <c r="J2396">
        <f>INDEX(NoSettings!$C:$C,MATCH(EPS!$A2396,NoSettings!$A:$A,0))</f>
        <v>0</v>
      </c>
      <c r="K2396">
        <f>INDEX(GWP!$C$2:$C$13,MATCH(EPS!I2396,GWP!$B$2:$B$13,0))</f>
        <v>0</v>
      </c>
      <c r="L2396" s="4">
        <f t="shared" si="75"/>
        <v>0</v>
      </c>
    </row>
    <row r="2397" spans="1:12">
      <c r="A2397" t="s">
        <v>8000</v>
      </c>
      <c r="B2397" t="s">
        <v>7380</v>
      </c>
      <c r="C2397" t="s">
        <v>1733</v>
      </c>
      <c r="D2397" t="s">
        <v>6875</v>
      </c>
      <c r="E2397" t="s">
        <v>1711</v>
      </c>
      <c r="H2397" t="str">
        <f>INDEX('Vensim Variables'!$B:$B,MATCH(EPS!$B2397,'Vensim Variables'!$A:$A,0))</f>
        <v>g pollutant</v>
      </c>
      <c r="I2397" t="str">
        <f t="shared" si="74"/>
        <v>BC</v>
      </c>
      <c r="J2397">
        <f>INDEX(NoSettings!$C:$C,MATCH(EPS!$A2397,NoSettings!$A:$A,0))</f>
        <v>0</v>
      </c>
      <c r="K2397">
        <f>INDEX(GWP!$C$2:$C$13,MATCH(EPS!I2397,GWP!$B$2:$B$13,0))</f>
        <v>0</v>
      </c>
      <c r="L2397" s="4">
        <f t="shared" si="75"/>
        <v>0</v>
      </c>
    </row>
    <row r="2398" spans="1:12">
      <c r="A2398" t="s">
        <v>8001</v>
      </c>
      <c r="B2398" t="s">
        <v>7380</v>
      </c>
      <c r="C2398" t="s">
        <v>1733</v>
      </c>
      <c r="D2398" t="s">
        <v>6875</v>
      </c>
      <c r="E2398" t="s">
        <v>1712</v>
      </c>
      <c r="H2398" t="str">
        <f>INDEX('Vensim Variables'!$B:$B,MATCH(EPS!$B2398,'Vensim Variables'!$A:$A,0))</f>
        <v>g pollutant</v>
      </c>
      <c r="I2398" t="str">
        <f t="shared" si="74"/>
        <v>OC</v>
      </c>
      <c r="J2398">
        <f>INDEX(NoSettings!$C:$C,MATCH(EPS!$A2398,NoSettings!$A:$A,0))</f>
        <v>0</v>
      </c>
      <c r="K2398">
        <f>INDEX(GWP!$C$2:$C$13,MATCH(EPS!I2398,GWP!$B$2:$B$13,0))</f>
        <v>0</v>
      </c>
      <c r="L2398" s="4">
        <f t="shared" si="75"/>
        <v>0</v>
      </c>
    </row>
    <row r="2399" spans="1:12">
      <c r="A2399" t="s">
        <v>8002</v>
      </c>
      <c r="B2399" t="s">
        <v>7380</v>
      </c>
      <c r="C2399" t="s">
        <v>1733</v>
      </c>
      <c r="D2399" t="s">
        <v>6875</v>
      </c>
      <c r="E2399" t="s">
        <v>1713</v>
      </c>
      <c r="H2399" t="str">
        <f>INDEX('Vensim Variables'!$B:$B,MATCH(EPS!$B2399,'Vensim Variables'!$A:$A,0))</f>
        <v>g pollutant</v>
      </c>
      <c r="I2399" t="str">
        <f t="shared" si="74"/>
        <v>CH4</v>
      </c>
      <c r="J2399">
        <f>INDEX(NoSettings!$C:$C,MATCH(EPS!$A2399,NoSettings!$A:$A,0))</f>
        <v>0</v>
      </c>
      <c r="K2399">
        <f>INDEX(GWP!$C$2:$C$13,MATCH(EPS!I2399,GWP!$B$2:$B$13,0))</f>
        <v>28</v>
      </c>
      <c r="L2399" s="4">
        <f t="shared" si="75"/>
        <v>0</v>
      </c>
    </row>
    <row r="2400" spans="1:12">
      <c r="A2400" t="s">
        <v>8003</v>
      </c>
      <c r="B2400" t="s">
        <v>7380</v>
      </c>
      <c r="C2400" t="s">
        <v>1733</v>
      </c>
      <c r="D2400" t="s">
        <v>6875</v>
      </c>
      <c r="E2400" t="s">
        <v>1714</v>
      </c>
      <c r="H2400" t="str">
        <f>INDEX('Vensim Variables'!$B:$B,MATCH(EPS!$B2400,'Vensim Variables'!$A:$A,0))</f>
        <v>g pollutant</v>
      </c>
      <c r="I2400" t="str">
        <f t="shared" si="74"/>
        <v>N2O</v>
      </c>
      <c r="J2400">
        <f>INDEX(NoSettings!$C:$C,MATCH(EPS!$A2400,NoSettings!$A:$A,0))</f>
        <v>0</v>
      </c>
      <c r="K2400">
        <f>INDEX(GWP!$C$2:$C$13,MATCH(EPS!I2400,GWP!$B$2:$B$13,0))</f>
        <v>265</v>
      </c>
      <c r="L2400" s="4">
        <f t="shared" si="75"/>
        <v>0</v>
      </c>
    </row>
    <row r="2401" spans="1:12">
      <c r="A2401" t="s">
        <v>8004</v>
      </c>
      <c r="B2401" t="s">
        <v>7380</v>
      </c>
      <c r="C2401" t="s">
        <v>1733</v>
      </c>
      <c r="D2401" t="s">
        <v>6875</v>
      </c>
      <c r="E2401" t="s">
        <v>1715</v>
      </c>
      <c r="H2401" t="str">
        <f>INDEX('Vensim Variables'!$B:$B,MATCH(EPS!$B2401,'Vensim Variables'!$A:$A,0))</f>
        <v>g pollutant</v>
      </c>
      <c r="I2401" t="str">
        <f t="shared" si="74"/>
        <v>F gases</v>
      </c>
      <c r="J2401">
        <f>INDEX(NoSettings!$C:$C,MATCH(EPS!$A2401,NoSettings!$A:$A,0))</f>
        <v>0</v>
      </c>
      <c r="K2401">
        <f>INDEX(GWP!$C$2:$C$13,MATCH(EPS!I2401,GWP!$B$2:$B$13,0))</f>
        <v>1</v>
      </c>
      <c r="L2401" s="4">
        <f t="shared" si="75"/>
        <v>0</v>
      </c>
    </row>
    <row r="2402" spans="1:12">
      <c r="A2402" t="s">
        <v>8005</v>
      </c>
      <c r="B2402" t="s">
        <v>7380</v>
      </c>
      <c r="C2402" t="s">
        <v>1733</v>
      </c>
      <c r="D2402" t="s">
        <v>6876</v>
      </c>
      <c r="E2402" t="s">
        <v>1702</v>
      </c>
      <c r="H2402" t="str">
        <f>INDEX('Vensim Variables'!$B:$B,MATCH(EPS!$B2402,'Vensim Variables'!$A:$A,0))</f>
        <v>g pollutant</v>
      </c>
      <c r="I2402" t="str">
        <f t="shared" si="74"/>
        <v>CO2</v>
      </c>
      <c r="J2402">
        <f>INDEX(NoSettings!$C:$C,MATCH(EPS!$A2402,NoSettings!$A:$A,0))</f>
        <v>12013600000</v>
      </c>
      <c r="K2402">
        <f>INDEX(GWP!$C$2:$C$13,MATCH(EPS!I2402,GWP!$B$2:$B$13,0))</f>
        <v>1</v>
      </c>
      <c r="L2402" s="4">
        <f t="shared" si="75"/>
        <v>1.2013599999999999E-2</v>
      </c>
    </row>
    <row r="2403" spans="1:12">
      <c r="A2403" t="s">
        <v>8006</v>
      </c>
      <c r="B2403" t="s">
        <v>7380</v>
      </c>
      <c r="C2403" t="s">
        <v>1733</v>
      </c>
      <c r="D2403" t="s">
        <v>6876</v>
      </c>
      <c r="E2403" t="s">
        <v>1705</v>
      </c>
      <c r="H2403" t="str">
        <f>INDEX('Vensim Variables'!$B:$B,MATCH(EPS!$B2403,'Vensim Variables'!$A:$A,0))</f>
        <v>g pollutant</v>
      </c>
      <c r="I2403" t="str">
        <f t="shared" si="74"/>
        <v>VOC</v>
      </c>
      <c r="J2403">
        <f>INDEX(NoSettings!$C:$C,MATCH(EPS!$A2403,NoSettings!$A:$A,0))</f>
        <v>111545</v>
      </c>
      <c r="K2403">
        <f>INDEX(GWP!$C$2:$C$13,MATCH(EPS!I2403,GWP!$B$2:$B$13,0))</f>
        <v>0</v>
      </c>
      <c r="L2403" s="4">
        <f t="shared" si="75"/>
        <v>0</v>
      </c>
    </row>
    <row r="2404" spans="1:12">
      <c r="A2404" t="s">
        <v>8007</v>
      </c>
      <c r="B2404" t="s">
        <v>7380</v>
      </c>
      <c r="C2404" t="s">
        <v>1733</v>
      </c>
      <c r="D2404" t="s">
        <v>6876</v>
      </c>
      <c r="E2404" t="s">
        <v>1706</v>
      </c>
      <c r="H2404" t="str">
        <f>INDEX('Vensim Variables'!$B:$B,MATCH(EPS!$B2404,'Vensim Variables'!$A:$A,0))</f>
        <v>g pollutant</v>
      </c>
      <c r="I2404" t="str">
        <f t="shared" si="74"/>
        <v>CO</v>
      </c>
      <c r="J2404">
        <f>INDEX(NoSettings!$C:$C,MATCH(EPS!$A2404,NoSettings!$A:$A,0))</f>
        <v>3781240</v>
      </c>
      <c r="K2404">
        <f>INDEX(GWP!$C$2:$C$13,MATCH(EPS!I2404,GWP!$B$2:$B$13,0))</f>
        <v>0</v>
      </c>
      <c r="L2404" s="4">
        <f t="shared" si="75"/>
        <v>0</v>
      </c>
    </row>
    <row r="2405" spans="1:12">
      <c r="A2405" t="s">
        <v>8008</v>
      </c>
      <c r="B2405" t="s">
        <v>7380</v>
      </c>
      <c r="C2405" t="s">
        <v>1733</v>
      </c>
      <c r="D2405" t="s">
        <v>6876</v>
      </c>
      <c r="E2405" t="s">
        <v>1707</v>
      </c>
      <c r="H2405" t="str">
        <f>INDEX('Vensim Variables'!$B:$B,MATCH(EPS!$B2405,'Vensim Variables'!$A:$A,0))</f>
        <v>g pollutant</v>
      </c>
      <c r="I2405" t="str">
        <f t="shared" si="74"/>
        <v>NOx</v>
      </c>
      <c r="J2405">
        <f>INDEX(NoSettings!$C:$C,MATCH(EPS!$A2405,NoSettings!$A:$A,0))</f>
        <v>10933600</v>
      </c>
      <c r="K2405">
        <f>INDEX(GWP!$C$2:$C$13,MATCH(EPS!I2405,GWP!$B$2:$B$13,0))</f>
        <v>0</v>
      </c>
      <c r="L2405" s="4">
        <f t="shared" si="75"/>
        <v>0</v>
      </c>
    </row>
    <row r="2406" spans="1:12">
      <c r="A2406" t="s">
        <v>8009</v>
      </c>
      <c r="B2406" t="s">
        <v>7380</v>
      </c>
      <c r="C2406" t="s">
        <v>1733</v>
      </c>
      <c r="D2406" t="s">
        <v>6876</v>
      </c>
      <c r="E2406" t="s">
        <v>1708</v>
      </c>
      <c r="H2406" t="str">
        <f>INDEX('Vensim Variables'!$B:$B,MATCH(EPS!$B2406,'Vensim Variables'!$A:$A,0))</f>
        <v>g pollutant</v>
      </c>
      <c r="I2406" t="str">
        <f t="shared" si="74"/>
        <v>PM10</v>
      </c>
      <c r="J2406">
        <f>INDEX(NoSettings!$C:$C,MATCH(EPS!$A2406,NoSettings!$A:$A,0))</f>
        <v>3901160</v>
      </c>
      <c r="K2406">
        <f>INDEX(GWP!$C$2:$C$13,MATCH(EPS!I2406,GWP!$B$2:$B$13,0))</f>
        <v>0</v>
      </c>
      <c r="L2406" s="4">
        <f t="shared" si="75"/>
        <v>0</v>
      </c>
    </row>
    <row r="2407" spans="1:12">
      <c r="A2407" t="s">
        <v>8010</v>
      </c>
      <c r="B2407" t="s">
        <v>7380</v>
      </c>
      <c r="C2407" t="s">
        <v>1733</v>
      </c>
      <c r="D2407" t="s">
        <v>6876</v>
      </c>
      <c r="E2407" t="s">
        <v>1709</v>
      </c>
      <c r="H2407" t="str">
        <f>INDEX('Vensim Variables'!$B:$B,MATCH(EPS!$B2407,'Vensim Variables'!$A:$A,0))</f>
        <v>g pollutant</v>
      </c>
      <c r="I2407" t="str">
        <f t="shared" si="74"/>
        <v>PM25</v>
      </c>
      <c r="J2407">
        <f>INDEX(NoSettings!$C:$C,MATCH(EPS!$A2407,NoSettings!$A:$A,0))</f>
        <v>1173320</v>
      </c>
      <c r="K2407">
        <f>INDEX(GWP!$C$2:$C$13,MATCH(EPS!I2407,GWP!$B$2:$B$13,0))</f>
        <v>0</v>
      </c>
      <c r="L2407" s="4">
        <f t="shared" si="75"/>
        <v>0</v>
      </c>
    </row>
    <row r="2408" spans="1:12">
      <c r="A2408" t="s">
        <v>8011</v>
      </c>
      <c r="B2408" t="s">
        <v>7380</v>
      </c>
      <c r="C2408" t="s">
        <v>1733</v>
      </c>
      <c r="D2408" t="s">
        <v>6876</v>
      </c>
      <c r="E2408" t="s">
        <v>1710</v>
      </c>
      <c r="H2408" t="str">
        <f>INDEX('Vensim Variables'!$B:$B,MATCH(EPS!$B2408,'Vensim Variables'!$A:$A,0))</f>
        <v>g pollutant</v>
      </c>
      <c r="I2408" t="str">
        <f t="shared" si="74"/>
        <v>SOx</v>
      </c>
      <c r="J2408">
        <f>INDEX(NoSettings!$C:$C,MATCH(EPS!$A2408,NoSettings!$A:$A,0))</f>
        <v>29268700</v>
      </c>
      <c r="K2408">
        <f>INDEX(GWP!$C$2:$C$13,MATCH(EPS!I2408,GWP!$B$2:$B$13,0))</f>
        <v>0</v>
      </c>
      <c r="L2408" s="4">
        <f t="shared" si="75"/>
        <v>0</v>
      </c>
    </row>
    <row r="2409" spans="1:12">
      <c r="A2409" t="s">
        <v>8012</v>
      </c>
      <c r="B2409" t="s">
        <v>7380</v>
      </c>
      <c r="C2409" t="s">
        <v>1733</v>
      </c>
      <c r="D2409" t="s">
        <v>6876</v>
      </c>
      <c r="E2409" t="s">
        <v>1711</v>
      </c>
      <c r="H2409" t="str">
        <f>INDEX('Vensim Variables'!$B:$B,MATCH(EPS!$B2409,'Vensim Variables'!$A:$A,0))</f>
        <v>g pollutant</v>
      </c>
      <c r="I2409" t="str">
        <f t="shared" si="74"/>
        <v>BC</v>
      </c>
      <c r="J2409">
        <f>INDEX(NoSettings!$C:$C,MATCH(EPS!$A2409,NoSettings!$A:$A,0))</f>
        <v>40988.699999999997</v>
      </c>
      <c r="K2409">
        <f>INDEX(GWP!$C$2:$C$13,MATCH(EPS!I2409,GWP!$B$2:$B$13,0))</f>
        <v>0</v>
      </c>
      <c r="L2409" s="4">
        <f t="shared" si="75"/>
        <v>0</v>
      </c>
    </row>
    <row r="2410" spans="1:12">
      <c r="A2410" t="s">
        <v>8013</v>
      </c>
      <c r="B2410" t="s">
        <v>7380</v>
      </c>
      <c r="C2410" t="s">
        <v>1733</v>
      </c>
      <c r="D2410" t="s">
        <v>6876</v>
      </c>
      <c r="E2410" t="s">
        <v>1712</v>
      </c>
      <c r="H2410" t="str">
        <f>INDEX('Vensim Variables'!$B:$B,MATCH(EPS!$B2410,'Vensim Variables'!$A:$A,0))</f>
        <v>g pollutant</v>
      </c>
      <c r="I2410" t="str">
        <f t="shared" si="74"/>
        <v>OC</v>
      </c>
      <c r="J2410">
        <f>INDEX(NoSettings!$C:$C,MATCH(EPS!$A2410,NoSettings!$A:$A,0))</f>
        <v>27918</v>
      </c>
      <c r="K2410">
        <f>INDEX(GWP!$C$2:$C$13,MATCH(EPS!I2410,GWP!$B$2:$B$13,0))</f>
        <v>0</v>
      </c>
      <c r="L2410" s="4">
        <f t="shared" si="75"/>
        <v>0</v>
      </c>
    </row>
    <row r="2411" spans="1:12">
      <c r="A2411" t="s">
        <v>8014</v>
      </c>
      <c r="B2411" t="s">
        <v>7380</v>
      </c>
      <c r="C2411" t="s">
        <v>1733</v>
      </c>
      <c r="D2411" t="s">
        <v>6876</v>
      </c>
      <c r="E2411" t="s">
        <v>1713</v>
      </c>
      <c r="H2411" t="str">
        <f>INDEX('Vensim Variables'!$B:$B,MATCH(EPS!$B2411,'Vensim Variables'!$A:$A,0))</f>
        <v>g pollutant</v>
      </c>
      <c r="I2411" t="str">
        <f t="shared" si="74"/>
        <v>CH4</v>
      </c>
      <c r="J2411">
        <f>INDEX(NoSettings!$C:$C,MATCH(EPS!$A2411,NoSettings!$A:$A,0))</f>
        <v>1007210</v>
      </c>
      <c r="K2411">
        <f>INDEX(GWP!$C$2:$C$13,MATCH(EPS!I2411,GWP!$B$2:$B$13,0))</f>
        <v>28</v>
      </c>
      <c r="L2411" s="4">
        <f t="shared" si="75"/>
        <v>2.820188E-5</v>
      </c>
    </row>
    <row r="2412" spans="1:12">
      <c r="A2412" t="s">
        <v>8015</v>
      </c>
      <c r="B2412" t="s">
        <v>7380</v>
      </c>
      <c r="C2412" t="s">
        <v>1733</v>
      </c>
      <c r="D2412" t="s">
        <v>6876</v>
      </c>
      <c r="E2412" t="s">
        <v>1714</v>
      </c>
      <c r="H2412" t="str">
        <f>INDEX('Vensim Variables'!$B:$B,MATCH(EPS!$B2412,'Vensim Variables'!$A:$A,0))</f>
        <v>g pollutant</v>
      </c>
      <c r="I2412" t="str">
        <f t="shared" si="74"/>
        <v>N2O</v>
      </c>
      <c r="J2412">
        <f>INDEX(NoSettings!$C:$C,MATCH(EPS!$A2412,NoSettings!$A:$A,0))</f>
        <v>212811</v>
      </c>
      <c r="K2412">
        <f>INDEX(GWP!$C$2:$C$13,MATCH(EPS!I2412,GWP!$B$2:$B$13,0))</f>
        <v>265</v>
      </c>
      <c r="L2412" s="4">
        <f t="shared" si="75"/>
        <v>5.6394914999999999E-5</v>
      </c>
    </row>
    <row r="2413" spans="1:12">
      <c r="A2413" t="s">
        <v>8016</v>
      </c>
      <c r="B2413" t="s">
        <v>7380</v>
      </c>
      <c r="C2413" t="s">
        <v>1733</v>
      </c>
      <c r="D2413" t="s">
        <v>6876</v>
      </c>
      <c r="E2413" t="s">
        <v>1715</v>
      </c>
      <c r="H2413" t="str">
        <f>INDEX('Vensim Variables'!$B:$B,MATCH(EPS!$B2413,'Vensim Variables'!$A:$A,0))</f>
        <v>g pollutant</v>
      </c>
      <c r="I2413" t="str">
        <f t="shared" si="74"/>
        <v>F gases</v>
      </c>
      <c r="J2413">
        <f>INDEX(NoSettings!$C:$C,MATCH(EPS!$A2413,NoSettings!$A:$A,0))</f>
        <v>0</v>
      </c>
      <c r="K2413">
        <f>INDEX(GWP!$C$2:$C$13,MATCH(EPS!I2413,GWP!$B$2:$B$13,0))</f>
        <v>1</v>
      </c>
      <c r="L2413" s="4">
        <f t="shared" si="75"/>
        <v>0</v>
      </c>
    </row>
    <row r="2414" spans="1:12">
      <c r="A2414" t="s">
        <v>8017</v>
      </c>
      <c r="B2414" t="s">
        <v>7380</v>
      </c>
      <c r="C2414" t="s">
        <v>1733</v>
      </c>
      <c r="D2414" t="s">
        <v>6877</v>
      </c>
      <c r="E2414" t="s">
        <v>1702</v>
      </c>
      <c r="H2414" t="str">
        <f>INDEX('Vensim Variables'!$B:$B,MATCH(EPS!$B2414,'Vensim Variables'!$A:$A,0))</f>
        <v>g pollutant</v>
      </c>
      <c r="I2414" t="str">
        <f t="shared" si="74"/>
        <v>CO2</v>
      </c>
      <c r="J2414">
        <f>INDEX(NoSettings!$C:$C,MATCH(EPS!$A2414,NoSettings!$A:$A,0))</f>
        <v>849947000000</v>
      </c>
      <c r="K2414">
        <f>INDEX(GWP!$C$2:$C$13,MATCH(EPS!I2414,GWP!$B$2:$B$13,0))</f>
        <v>1</v>
      </c>
      <c r="L2414" s="4">
        <f t="shared" si="75"/>
        <v>0.84994700000000001</v>
      </c>
    </row>
    <row r="2415" spans="1:12">
      <c r="A2415" t="s">
        <v>8018</v>
      </c>
      <c r="B2415" t="s">
        <v>7380</v>
      </c>
      <c r="C2415" t="s">
        <v>1733</v>
      </c>
      <c r="D2415" t="s">
        <v>6877</v>
      </c>
      <c r="E2415" t="s">
        <v>1705</v>
      </c>
      <c r="H2415" t="str">
        <f>INDEX('Vensim Variables'!$B:$B,MATCH(EPS!$B2415,'Vensim Variables'!$A:$A,0))</f>
        <v>g pollutant</v>
      </c>
      <c r="I2415" t="str">
        <f t="shared" si="74"/>
        <v>VOC</v>
      </c>
      <c r="J2415">
        <f>INDEX(NoSettings!$C:$C,MATCH(EPS!$A2415,NoSettings!$A:$A,0))</f>
        <v>7891660</v>
      </c>
      <c r="K2415">
        <f>INDEX(GWP!$C$2:$C$13,MATCH(EPS!I2415,GWP!$B$2:$B$13,0))</f>
        <v>0</v>
      </c>
      <c r="L2415" s="4">
        <f t="shared" si="75"/>
        <v>0</v>
      </c>
    </row>
    <row r="2416" spans="1:12">
      <c r="A2416" t="s">
        <v>8019</v>
      </c>
      <c r="B2416" t="s">
        <v>7380</v>
      </c>
      <c r="C2416" t="s">
        <v>1733</v>
      </c>
      <c r="D2416" t="s">
        <v>6877</v>
      </c>
      <c r="E2416" t="s">
        <v>1706</v>
      </c>
      <c r="H2416" t="str">
        <f>INDEX('Vensim Variables'!$B:$B,MATCH(EPS!$B2416,'Vensim Variables'!$A:$A,0))</f>
        <v>g pollutant</v>
      </c>
      <c r="I2416" t="str">
        <f t="shared" si="74"/>
        <v>CO</v>
      </c>
      <c r="J2416">
        <f>INDEX(NoSettings!$C:$C,MATCH(EPS!$A2416,NoSettings!$A:$A,0))</f>
        <v>267517000</v>
      </c>
      <c r="K2416">
        <f>INDEX(GWP!$C$2:$C$13,MATCH(EPS!I2416,GWP!$B$2:$B$13,0))</f>
        <v>0</v>
      </c>
      <c r="L2416" s="4">
        <f t="shared" si="75"/>
        <v>0</v>
      </c>
    </row>
    <row r="2417" spans="1:12">
      <c r="A2417" t="s">
        <v>8020</v>
      </c>
      <c r="B2417" t="s">
        <v>7380</v>
      </c>
      <c r="C2417" t="s">
        <v>1733</v>
      </c>
      <c r="D2417" t="s">
        <v>6877</v>
      </c>
      <c r="E2417" t="s">
        <v>1707</v>
      </c>
      <c r="H2417" t="str">
        <f>INDEX('Vensim Variables'!$B:$B,MATCH(EPS!$B2417,'Vensim Variables'!$A:$A,0))</f>
        <v>g pollutant</v>
      </c>
      <c r="I2417" t="str">
        <f t="shared" si="74"/>
        <v>NOx</v>
      </c>
      <c r="J2417">
        <f>INDEX(NoSettings!$C:$C,MATCH(EPS!$A2417,NoSettings!$A:$A,0))</f>
        <v>773536000</v>
      </c>
      <c r="K2417">
        <f>INDEX(GWP!$C$2:$C$13,MATCH(EPS!I2417,GWP!$B$2:$B$13,0))</f>
        <v>0</v>
      </c>
      <c r="L2417" s="4">
        <f t="shared" si="75"/>
        <v>0</v>
      </c>
    </row>
    <row r="2418" spans="1:12">
      <c r="A2418" t="s">
        <v>8021</v>
      </c>
      <c r="B2418" t="s">
        <v>7380</v>
      </c>
      <c r="C2418" t="s">
        <v>1733</v>
      </c>
      <c r="D2418" t="s">
        <v>6877</v>
      </c>
      <c r="E2418" t="s">
        <v>1708</v>
      </c>
      <c r="H2418" t="str">
        <f>INDEX('Vensim Variables'!$B:$B,MATCH(EPS!$B2418,'Vensim Variables'!$A:$A,0))</f>
        <v>g pollutant</v>
      </c>
      <c r="I2418" t="str">
        <f t="shared" si="74"/>
        <v>PM10</v>
      </c>
      <c r="J2418">
        <f>INDEX(NoSettings!$C:$C,MATCH(EPS!$A2418,NoSettings!$A:$A,0))</f>
        <v>276002000</v>
      </c>
      <c r="K2418">
        <f>INDEX(GWP!$C$2:$C$13,MATCH(EPS!I2418,GWP!$B$2:$B$13,0))</f>
        <v>0</v>
      </c>
      <c r="L2418" s="4">
        <f t="shared" si="75"/>
        <v>0</v>
      </c>
    </row>
    <row r="2419" spans="1:12">
      <c r="A2419" t="s">
        <v>8022</v>
      </c>
      <c r="B2419" t="s">
        <v>7380</v>
      </c>
      <c r="C2419" t="s">
        <v>1733</v>
      </c>
      <c r="D2419" t="s">
        <v>6877</v>
      </c>
      <c r="E2419" t="s">
        <v>1709</v>
      </c>
      <c r="H2419" t="str">
        <f>INDEX('Vensim Variables'!$B:$B,MATCH(EPS!$B2419,'Vensim Variables'!$A:$A,0))</f>
        <v>g pollutant</v>
      </c>
      <c r="I2419" t="str">
        <f t="shared" si="74"/>
        <v>PM25</v>
      </c>
      <c r="J2419">
        <f>INDEX(NoSettings!$C:$C,MATCH(EPS!$A2419,NoSettings!$A:$A,0))</f>
        <v>83010600</v>
      </c>
      <c r="K2419">
        <f>INDEX(GWP!$C$2:$C$13,MATCH(EPS!I2419,GWP!$B$2:$B$13,0))</f>
        <v>0</v>
      </c>
      <c r="L2419" s="4">
        <f t="shared" si="75"/>
        <v>0</v>
      </c>
    </row>
    <row r="2420" spans="1:12">
      <c r="A2420" t="s">
        <v>8023</v>
      </c>
      <c r="B2420" t="s">
        <v>7380</v>
      </c>
      <c r="C2420" t="s">
        <v>1733</v>
      </c>
      <c r="D2420" t="s">
        <v>6877</v>
      </c>
      <c r="E2420" t="s">
        <v>1710</v>
      </c>
      <c r="H2420" t="str">
        <f>INDEX('Vensim Variables'!$B:$B,MATCH(EPS!$B2420,'Vensim Variables'!$A:$A,0))</f>
        <v>g pollutant</v>
      </c>
      <c r="I2420" t="str">
        <f t="shared" si="74"/>
        <v>SOx</v>
      </c>
      <c r="J2420">
        <f>INDEX(NoSettings!$C:$C,MATCH(EPS!$A2420,NoSettings!$A:$A,0))</f>
        <v>2070720000</v>
      </c>
      <c r="K2420">
        <f>INDEX(GWP!$C$2:$C$13,MATCH(EPS!I2420,GWP!$B$2:$B$13,0))</f>
        <v>0</v>
      </c>
      <c r="L2420" s="4">
        <f t="shared" si="75"/>
        <v>0</v>
      </c>
    </row>
    <row r="2421" spans="1:12">
      <c r="A2421" t="s">
        <v>8024</v>
      </c>
      <c r="B2421" t="s">
        <v>7380</v>
      </c>
      <c r="C2421" t="s">
        <v>1733</v>
      </c>
      <c r="D2421" t="s">
        <v>6877</v>
      </c>
      <c r="E2421" t="s">
        <v>1711</v>
      </c>
      <c r="H2421" t="str">
        <f>INDEX('Vensim Variables'!$B:$B,MATCH(EPS!$B2421,'Vensim Variables'!$A:$A,0))</f>
        <v>g pollutant</v>
      </c>
      <c r="I2421" t="str">
        <f t="shared" si="74"/>
        <v>BC</v>
      </c>
      <c r="J2421">
        <f>INDEX(NoSettings!$C:$C,MATCH(EPS!$A2421,NoSettings!$A:$A,0))</f>
        <v>2899890</v>
      </c>
      <c r="K2421">
        <f>INDEX(GWP!$C$2:$C$13,MATCH(EPS!I2421,GWP!$B$2:$B$13,0))</f>
        <v>0</v>
      </c>
      <c r="L2421" s="4">
        <f t="shared" si="75"/>
        <v>0</v>
      </c>
    </row>
    <row r="2422" spans="1:12">
      <c r="A2422" t="s">
        <v>8025</v>
      </c>
      <c r="B2422" t="s">
        <v>7380</v>
      </c>
      <c r="C2422" t="s">
        <v>1733</v>
      </c>
      <c r="D2422" t="s">
        <v>6877</v>
      </c>
      <c r="E2422" t="s">
        <v>1712</v>
      </c>
      <c r="H2422" t="str">
        <f>INDEX('Vensim Variables'!$B:$B,MATCH(EPS!$B2422,'Vensim Variables'!$A:$A,0))</f>
        <v>g pollutant</v>
      </c>
      <c r="I2422" t="str">
        <f t="shared" si="74"/>
        <v>OC</v>
      </c>
      <c r="J2422">
        <f>INDEX(NoSettings!$C:$C,MATCH(EPS!$A2422,NoSettings!$A:$A,0))</f>
        <v>1975160</v>
      </c>
      <c r="K2422">
        <f>INDEX(GWP!$C$2:$C$13,MATCH(EPS!I2422,GWP!$B$2:$B$13,0))</f>
        <v>0</v>
      </c>
      <c r="L2422" s="4">
        <f t="shared" si="75"/>
        <v>0</v>
      </c>
    </row>
    <row r="2423" spans="1:12">
      <c r="A2423" t="s">
        <v>8026</v>
      </c>
      <c r="B2423" t="s">
        <v>7380</v>
      </c>
      <c r="C2423" t="s">
        <v>1733</v>
      </c>
      <c r="D2423" t="s">
        <v>6877</v>
      </c>
      <c r="E2423" t="s">
        <v>1713</v>
      </c>
      <c r="H2423" t="str">
        <f>INDEX('Vensim Variables'!$B:$B,MATCH(EPS!$B2423,'Vensim Variables'!$A:$A,0))</f>
        <v>g pollutant</v>
      </c>
      <c r="I2423" t="str">
        <f t="shared" si="74"/>
        <v>CH4</v>
      </c>
      <c r="J2423">
        <f>INDEX(NoSettings!$C:$C,MATCH(EPS!$A2423,NoSettings!$A:$A,0))</f>
        <v>71258400</v>
      </c>
      <c r="K2423">
        <f>INDEX(GWP!$C$2:$C$13,MATCH(EPS!I2423,GWP!$B$2:$B$13,0))</f>
        <v>28</v>
      </c>
      <c r="L2423" s="4">
        <f t="shared" si="75"/>
        <v>1.9952351999999998E-3</v>
      </c>
    </row>
    <row r="2424" spans="1:12">
      <c r="A2424" t="s">
        <v>8027</v>
      </c>
      <c r="B2424" t="s">
        <v>7380</v>
      </c>
      <c r="C2424" t="s">
        <v>1733</v>
      </c>
      <c r="D2424" t="s">
        <v>6877</v>
      </c>
      <c r="E2424" t="s">
        <v>1714</v>
      </c>
      <c r="H2424" t="str">
        <f>INDEX('Vensim Variables'!$B:$B,MATCH(EPS!$B2424,'Vensim Variables'!$A:$A,0))</f>
        <v>g pollutant</v>
      </c>
      <c r="I2424" t="str">
        <f t="shared" si="74"/>
        <v>N2O</v>
      </c>
      <c r="J2424">
        <f>INDEX(NoSettings!$C:$C,MATCH(EPS!$A2424,NoSettings!$A:$A,0))</f>
        <v>15056100</v>
      </c>
      <c r="K2424">
        <f>INDEX(GWP!$C$2:$C$13,MATCH(EPS!I2424,GWP!$B$2:$B$13,0))</f>
        <v>265</v>
      </c>
      <c r="L2424" s="4">
        <f t="shared" si="75"/>
        <v>3.9898664999999996E-3</v>
      </c>
    </row>
    <row r="2425" spans="1:12">
      <c r="A2425" t="s">
        <v>8028</v>
      </c>
      <c r="B2425" t="s">
        <v>7380</v>
      </c>
      <c r="C2425" t="s">
        <v>1733</v>
      </c>
      <c r="D2425" t="s">
        <v>6877</v>
      </c>
      <c r="E2425" t="s">
        <v>1715</v>
      </c>
      <c r="H2425" t="str">
        <f>INDEX('Vensim Variables'!$B:$B,MATCH(EPS!$B2425,'Vensim Variables'!$A:$A,0))</f>
        <v>g pollutant</v>
      </c>
      <c r="I2425" t="str">
        <f t="shared" si="74"/>
        <v>F gases</v>
      </c>
      <c r="J2425">
        <f>INDEX(NoSettings!$C:$C,MATCH(EPS!$A2425,NoSettings!$A:$A,0))</f>
        <v>0</v>
      </c>
      <c r="K2425">
        <f>INDEX(GWP!$C$2:$C$13,MATCH(EPS!I2425,GWP!$B$2:$B$13,0))</f>
        <v>1</v>
      </c>
      <c r="L2425" s="4">
        <f t="shared" si="75"/>
        <v>0</v>
      </c>
    </row>
    <row r="2426" spans="1:12">
      <c r="A2426" t="s">
        <v>8029</v>
      </c>
      <c r="B2426" t="s">
        <v>7380</v>
      </c>
      <c r="C2426" t="s">
        <v>1733</v>
      </c>
      <c r="D2426" t="s">
        <v>6878</v>
      </c>
      <c r="E2426" t="s">
        <v>1702</v>
      </c>
      <c r="H2426" t="str">
        <f>INDEX('Vensim Variables'!$B:$B,MATCH(EPS!$B2426,'Vensim Variables'!$A:$A,0))</f>
        <v>g pollutant</v>
      </c>
      <c r="I2426" t="str">
        <f t="shared" si="74"/>
        <v>CO2</v>
      </c>
      <c r="J2426">
        <f>INDEX(NoSettings!$C:$C,MATCH(EPS!$A2426,NoSettings!$A:$A,0))</f>
        <v>12610000000000</v>
      </c>
      <c r="K2426">
        <f>INDEX(GWP!$C$2:$C$13,MATCH(EPS!I2426,GWP!$B$2:$B$13,0))</f>
        <v>1</v>
      </c>
      <c r="L2426" s="4">
        <f t="shared" si="75"/>
        <v>12.61</v>
      </c>
    </row>
    <row r="2427" spans="1:12">
      <c r="A2427" t="s">
        <v>8030</v>
      </c>
      <c r="B2427" t="s">
        <v>7380</v>
      </c>
      <c r="C2427" t="s">
        <v>1733</v>
      </c>
      <c r="D2427" t="s">
        <v>6878</v>
      </c>
      <c r="E2427" t="s">
        <v>1705</v>
      </c>
      <c r="H2427" t="str">
        <f>INDEX('Vensim Variables'!$B:$B,MATCH(EPS!$B2427,'Vensim Variables'!$A:$A,0))</f>
        <v>g pollutant</v>
      </c>
      <c r="I2427" t="str">
        <f t="shared" si="74"/>
        <v>VOC</v>
      </c>
      <c r="J2427" s="2">
        <f>INDEX(NoSettings!$C:$C,MATCH(EPS!$A2427,NoSettings!$A:$A,0))</f>
        <v>117083000</v>
      </c>
      <c r="K2427">
        <f>INDEX(GWP!$C$2:$C$13,MATCH(EPS!I2427,GWP!$B$2:$B$13,0))</f>
        <v>0</v>
      </c>
      <c r="L2427" s="4">
        <f t="shared" si="75"/>
        <v>0</v>
      </c>
    </row>
    <row r="2428" spans="1:12">
      <c r="A2428" t="s">
        <v>8031</v>
      </c>
      <c r="B2428" t="s">
        <v>7380</v>
      </c>
      <c r="C2428" t="s">
        <v>1733</v>
      </c>
      <c r="D2428" t="s">
        <v>6878</v>
      </c>
      <c r="E2428" t="s">
        <v>1706</v>
      </c>
      <c r="H2428" t="str">
        <f>INDEX('Vensim Variables'!$B:$B,MATCH(EPS!$B2428,'Vensim Variables'!$A:$A,0))</f>
        <v>g pollutant</v>
      </c>
      <c r="I2428" t="str">
        <f t="shared" si="74"/>
        <v>CO</v>
      </c>
      <c r="J2428">
        <f>INDEX(NoSettings!$C:$C,MATCH(EPS!$A2428,NoSettings!$A:$A,0))</f>
        <v>3968960000</v>
      </c>
      <c r="K2428">
        <f>INDEX(GWP!$C$2:$C$13,MATCH(EPS!I2428,GWP!$B$2:$B$13,0))</f>
        <v>0</v>
      </c>
      <c r="L2428" s="4">
        <f t="shared" si="75"/>
        <v>0</v>
      </c>
    </row>
    <row r="2429" spans="1:12">
      <c r="A2429" t="s">
        <v>8032</v>
      </c>
      <c r="B2429" t="s">
        <v>7380</v>
      </c>
      <c r="C2429" t="s">
        <v>1733</v>
      </c>
      <c r="D2429" t="s">
        <v>6878</v>
      </c>
      <c r="E2429" t="s">
        <v>1707</v>
      </c>
      <c r="H2429" t="str">
        <f>INDEX('Vensim Variables'!$B:$B,MATCH(EPS!$B2429,'Vensim Variables'!$A:$A,0))</f>
        <v>g pollutant</v>
      </c>
      <c r="I2429" t="str">
        <f t="shared" si="74"/>
        <v>NOx</v>
      </c>
      <c r="J2429">
        <f>INDEX(NoSettings!$C:$C,MATCH(EPS!$A2429,NoSettings!$A:$A,0))</f>
        <v>11476400000</v>
      </c>
      <c r="K2429">
        <f>INDEX(GWP!$C$2:$C$13,MATCH(EPS!I2429,GWP!$B$2:$B$13,0))</f>
        <v>0</v>
      </c>
      <c r="L2429" s="4">
        <f t="shared" si="75"/>
        <v>0</v>
      </c>
    </row>
    <row r="2430" spans="1:12">
      <c r="A2430" t="s">
        <v>8033</v>
      </c>
      <c r="B2430" t="s">
        <v>7380</v>
      </c>
      <c r="C2430" t="s">
        <v>1733</v>
      </c>
      <c r="D2430" t="s">
        <v>6878</v>
      </c>
      <c r="E2430" t="s">
        <v>1708</v>
      </c>
      <c r="H2430" t="str">
        <f>INDEX('Vensim Variables'!$B:$B,MATCH(EPS!$B2430,'Vensim Variables'!$A:$A,0))</f>
        <v>g pollutant</v>
      </c>
      <c r="I2430" t="str">
        <f t="shared" si="74"/>
        <v>PM10</v>
      </c>
      <c r="J2430">
        <f>INDEX(NoSettings!$C:$C,MATCH(EPS!$A2430,NoSettings!$A:$A,0))</f>
        <v>4094830000</v>
      </c>
      <c r="K2430">
        <f>INDEX(GWP!$C$2:$C$13,MATCH(EPS!I2430,GWP!$B$2:$B$13,0))</f>
        <v>0</v>
      </c>
      <c r="L2430" s="4">
        <f t="shared" si="75"/>
        <v>0</v>
      </c>
    </row>
    <row r="2431" spans="1:12">
      <c r="A2431" t="s">
        <v>8034</v>
      </c>
      <c r="B2431" t="s">
        <v>7380</v>
      </c>
      <c r="C2431" t="s">
        <v>1733</v>
      </c>
      <c r="D2431" t="s">
        <v>6878</v>
      </c>
      <c r="E2431" t="s">
        <v>1709</v>
      </c>
      <c r="H2431" t="str">
        <f>INDEX('Vensim Variables'!$B:$B,MATCH(EPS!$B2431,'Vensim Variables'!$A:$A,0))</f>
        <v>g pollutant</v>
      </c>
      <c r="I2431" t="str">
        <f t="shared" si="74"/>
        <v>PM25</v>
      </c>
      <c r="J2431">
        <f>INDEX(NoSettings!$C:$C,MATCH(EPS!$A2431,NoSettings!$A:$A,0))</f>
        <v>1231570000</v>
      </c>
      <c r="K2431">
        <f>INDEX(GWP!$C$2:$C$13,MATCH(EPS!I2431,GWP!$B$2:$B$13,0))</f>
        <v>0</v>
      </c>
      <c r="L2431" s="4">
        <f t="shared" si="75"/>
        <v>0</v>
      </c>
    </row>
    <row r="2432" spans="1:12">
      <c r="A2432" t="s">
        <v>8035</v>
      </c>
      <c r="B2432" t="s">
        <v>7380</v>
      </c>
      <c r="C2432" t="s">
        <v>1733</v>
      </c>
      <c r="D2432" t="s">
        <v>6878</v>
      </c>
      <c r="E2432" t="s">
        <v>1710</v>
      </c>
      <c r="H2432" t="str">
        <f>INDEX('Vensim Variables'!$B:$B,MATCH(EPS!$B2432,'Vensim Variables'!$A:$A,0))</f>
        <v>g pollutant</v>
      </c>
      <c r="I2432" t="str">
        <f t="shared" si="74"/>
        <v>SOx</v>
      </c>
      <c r="J2432">
        <f>INDEX(NoSettings!$C:$C,MATCH(EPS!$A2432,NoSettings!$A:$A,0))</f>
        <v>30721800000</v>
      </c>
      <c r="K2432">
        <f>INDEX(GWP!$C$2:$C$13,MATCH(EPS!I2432,GWP!$B$2:$B$13,0))</f>
        <v>0</v>
      </c>
      <c r="L2432" s="4">
        <f t="shared" si="75"/>
        <v>0</v>
      </c>
    </row>
    <row r="2433" spans="1:12">
      <c r="A2433" t="s">
        <v>8036</v>
      </c>
      <c r="B2433" t="s">
        <v>7380</v>
      </c>
      <c r="C2433" t="s">
        <v>1733</v>
      </c>
      <c r="D2433" t="s">
        <v>6878</v>
      </c>
      <c r="E2433" t="s">
        <v>1711</v>
      </c>
      <c r="H2433" t="str">
        <f>INDEX('Vensim Variables'!$B:$B,MATCH(EPS!$B2433,'Vensim Variables'!$A:$A,0))</f>
        <v>g pollutant</v>
      </c>
      <c r="I2433" t="str">
        <f t="shared" si="74"/>
        <v>BC</v>
      </c>
      <c r="J2433">
        <f>INDEX(NoSettings!$C:$C,MATCH(EPS!$A2433,NoSettings!$A:$A,0))</f>
        <v>43023600</v>
      </c>
      <c r="K2433">
        <f>INDEX(GWP!$C$2:$C$13,MATCH(EPS!I2433,GWP!$B$2:$B$13,0))</f>
        <v>0</v>
      </c>
      <c r="L2433" s="4">
        <f t="shared" si="75"/>
        <v>0</v>
      </c>
    </row>
    <row r="2434" spans="1:12">
      <c r="A2434" t="s">
        <v>8037</v>
      </c>
      <c r="B2434" t="s">
        <v>7380</v>
      </c>
      <c r="C2434" t="s">
        <v>1733</v>
      </c>
      <c r="D2434" t="s">
        <v>6878</v>
      </c>
      <c r="E2434" t="s">
        <v>1712</v>
      </c>
      <c r="H2434" t="str">
        <f>INDEX('Vensim Variables'!$B:$B,MATCH(EPS!$B2434,'Vensim Variables'!$A:$A,0))</f>
        <v>g pollutant</v>
      </c>
      <c r="I2434" t="str">
        <f t="shared" si="74"/>
        <v>OC</v>
      </c>
      <c r="J2434">
        <f>INDEX(NoSettings!$C:$C,MATCH(EPS!$A2434,NoSettings!$A:$A,0))</f>
        <v>29304000</v>
      </c>
      <c r="K2434">
        <f>INDEX(GWP!$C$2:$C$13,MATCH(EPS!I2434,GWP!$B$2:$B$13,0))</f>
        <v>0</v>
      </c>
      <c r="L2434" s="4">
        <f t="shared" si="75"/>
        <v>0</v>
      </c>
    </row>
    <row r="2435" spans="1:12">
      <c r="A2435" t="s">
        <v>8038</v>
      </c>
      <c r="B2435" t="s">
        <v>7380</v>
      </c>
      <c r="C2435" t="s">
        <v>1733</v>
      </c>
      <c r="D2435" t="s">
        <v>6878</v>
      </c>
      <c r="E2435" t="s">
        <v>1713</v>
      </c>
      <c r="H2435" t="str">
        <f>INDEX('Vensim Variables'!$B:$B,MATCH(EPS!$B2435,'Vensim Variables'!$A:$A,0))</f>
        <v>g pollutant</v>
      </c>
      <c r="I2435" t="str">
        <f t="shared" ref="I2435:I2498" si="76">IF(OR(C2435="CO2",C2435="CH4",C2435="N2O",C2435="F gases",C2435="VOC",C2435="CO",C2435="NOx",C2435="PM10",C2435="PM25",C2435="SOx",C2435="BC",C2435="OC"),C2435,IF(OR(D2435="CO2",D2435="CH4",D2435="N2O",D2435="F gases",D2435="VOC",D2435="CO",D2435="NOx",D2435="PM10",D2435="PM25",D2435="SOx",D2435="BC",D2435="OC"),D2435,IF(OR(E2435="CO2",E2435="CH4",E2435="N2O",E2435="F gases",E2435="VOC",E2435="CO",E2435="NOx",E2435="PM10",E2435="PM25",E2435="SOx",E2435="BC",E2435="OC"),E2435,"NA")))</f>
        <v>CH4</v>
      </c>
      <c r="J2435">
        <f>INDEX(NoSettings!$C:$C,MATCH(EPS!$A2435,NoSettings!$A:$A,0))</f>
        <v>1057210000</v>
      </c>
      <c r="K2435">
        <f>INDEX(GWP!$C$2:$C$13,MATCH(EPS!I2435,GWP!$B$2:$B$13,0))</f>
        <v>28</v>
      </c>
      <c r="L2435" s="4">
        <f t="shared" ref="L2435:L2498" si="77">IF(H2435="g pollutant",K2435*J2435/10^12,IF(H2435="MMTCO2e",J2435,IF(H2435="MWh",J2435,0)))</f>
        <v>2.9601880000000001E-2</v>
      </c>
    </row>
    <row r="2436" spans="1:12">
      <c r="A2436" t="s">
        <v>8039</v>
      </c>
      <c r="B2436" t="s">
        <v>7380</v>
      </c>
      <c r="C2436" t="s">
        <v>1733</v>
      </c>
      <c r="D2436" t="s">
        <v>6878</v>
      </c>
      <c r="E2436" t="s">
        <v>1714</v>
      </c>
      <c r="H2436" t="str">
        <f>INDEX('Vensim Variables'!$B:$B,MATCH(EPS!$B2436,'Vensim Variables'!$A:$A,0))</f>
        <v>g pollutant</v>
      </c>
      <c r="I2436" t="str">
        <f t="shared" si="76"/>
        <v>N2O</v>
      </c>
      <c r="J2436">
        <f>INDEX(NoSettings!$C:$C,MATCH(EPS!$A2436,NoSettings!$A:$A,0))</f>
        <v>223376000</v>
      </c>
      <c r="K2436">
        <f>INDEX(GWP!$C$2:$C$13,MATCH(EPS!I2436,GWP!$B$2:$B$13,0))</f>
        <v>265</v>
      </c>
      <c r="L2436" s="4">
        <f t="shared" si="77"/>
        <v>5.919464E-2</v>
      </c>
    </row>
    <row r="2437" spans="1:12">
      <c r="A2437" t="s">
        <v>8040</v>
      </c>
      <c r="B2437" t="s">
        <v>7380</v>
      </c>
      <c r="C2437" t="s">
        <v>1733</v>
      </c>
      <c r="D2437" t="s">
        <v>6878</v>
      </c>
      <c r="E2437" t="s">
        <v>1715</v>
      </c>
      <c r="H2437" t="str">
        <f>INDEX('Vensim Variables'!$B:$B,MATCH(EPS!$B2437,'Vensim Variables'!$A:$A,0))</f>
        <v>g pollutant</v>
      </c>
      <c r="I2437" t="str">
        <f t="shared" si="76"/>
        <v>F gases</v>
      </c>
      <c r="J2437">
        <f>INDEX(NoSettings!$C:$C,MATCH(EPS!$A2437,NoSettings!$A:$A,0))</f>
        <v>0</v>
      </c>
      <c r="K2437">
        <f>INDEX(GWP!$C$2:$C$13,MATCH(EPS!I2437,GWP!$B$2:$B$13,0))</f>
        <v>1</v>
      </c>
      <c r="L2437" s="4">
        <f t="shared" si="77"/>
        <v>0</v>
      </c>
    </row>
    <row r="2438" spans="1:12">
      <c r="A2438" t="s">
        <v>8041</v>
      </c>
      <c r="B2438" t="s">
        <v>7380</v>
      </c>
      <c r="C2438" t="s">
        <v>1733</v>
      </c>
      <c r="D2438" t="s">
        <v>6879</v>
      </c>
      <c r="E2438" t="s">
        <v>1702</v>
      </c>
      <c r="H2438" t="str">
        <f>INDEX('Vensim Variables'!$B:$B,MATCH(EPS!$B2438,'Vensim Variables'!$A:$A,0))</f>
        <v>g pollutant</v>
      </c>
      <c r="I2438" t="str">
        <f t="shared" si="76"/>
        <v>CO2</v>
      </c>
      <c r="J2438">
        <f>INDEX(NoSettings!$C:$C,MATCH(EPS!$A2438,NoSettings!$A:$A,0))</f>
        <v>358231000000</v>
      </c>
      <c r="K2438">
        <f>INDEX(GWP!$C$2:$C$13,MATCH(EPS!I2438,GWP!$B$2:$B$13,0))</f>
        <v>1</v>
      </c>
      <c r="L2438" s="4">
        <f t="shared" si="77"/>
        <v>0.35823100000000002</v>
      </c>
    </row>
    <row r="2439" spans="1:12">
      <c r="A2439" t="s">
        <v>8042</v>
      </c>
      <c r="B2439" t="s">
        <v>7380</v>
      </c>
      <c r="C2439" t="s">
        <v>1733</v>
      </c>
      <c r="D2439" t="s">
        <v>6879</v>
      </c>
      <c r="E2439" t="s">
        <v>1705</v>
      </c>
      <c r="H2439" t="str">
        <f>INDEX('Vensim Variables'!$B:$B,MATCH(EPS!$B2439,'Vensim Variables'!$A:$A,0))</f>
        <v>g pollutant</v>
      </c>
      <c r="I2439" t="str">
        <f t="shared" si="76"/>
        <v>VOC</v>
      </c>
      <c r="J2439">
        <f>INDEX(NoSettings!$C:$C,MATCH(EPS!$A2439,NoSettings!$A:$A,0))</f>
        <v>3326140</v>
      </c>
      <c r="K2439">
        <f>INDEX(GWP!$C$2:$C$13,MATCH(EPS!I2439,GWP!$B$2:$B$13,0))</f>
        <v>0</v>
      </c>
      <c r="L2439" s="4">
        <f t="shared" si="77"/>
        <v>0</v>
      </c>
    </row>
    <row r="2440" spans="1:12">
      <c r="A2440" t="s">
        <v>8043</v>
      </c>
      <c r="B2440" t="s">
        <v>7380</v>
      </c>
      <c r="C2440" t="s">
        <v>1733</v>
      </c>
      <c r="D2440" t="s">
        <v>6879</v>
      </c>
      <c r="E2440" t="s">
        <v>1706</v>
      </c>
      <c r="H2440" t="str">
        <f>INDEX('Vensim Variables'!$B:$B,MATCH(EPS!$B2440,'Vensim Variables'!$A:$A,0))</f>
        <v>g pollutant</v>
      </c>
      <c r="I2440" t="str">
        <f t="shared" si="76"/>
        <v>CO</v>
      </c>
      <c r="J2440">
        <f>INDEX(NoSettings!$C:$C,MATCH(EPS!$A2440,NoSettings!$A:$A,0))</f>
        <v>112752000</v>
      </c>
      <c r="K2440">
        <f>INDEX(GWP!$C$2:$C$13,MATCH(EPS!I2440,GWP!$B$2:$B$13,0))</f>
        <v>0</v>
      </c>
      <c r="L2440" s="4">
        <f t="shared" si="77"/>
        <v>0</v>
      </c>
    </row>
    <row r="2441" spans="1:12">
      <c r="A2441" t="s">
        <v>8044</v>
      </c>
      <c r="B2441" t="s">
        <v>7380</v>
      </c>
      <c r="C2441" t="s">
        <v>1733</v>
      </c>
      <c r="D2441" t="s">
        <v>6879</v>
      </c>
      <c r="E2441" t="s">
        <v>1707</v>
      </c>
      <c r="H2441" t="str">
        <f>INDEX('Vensim Variables'!$B:$B,MATCH(EPS!$B2441,'Vensim Variables'!$A:$A,0))</f>
        <v>g pollutant</v>
      </c>
      <c r="I2441" t="str">
        <f t="shared" si="76"/>
        <v>NOx</v>
      </c>
      <c r="J2441">
        <f>INDEX(NoSettings!$C:$C,MATCH(EPS!$A2441,NoSettings!$A:$A,0))</f>
        <v>326026000</v>
      </c>
      <c r="K2441">
        <f>INDEX(GWP!$C$2:$C$13,MATCH(EPS!I2441,GWP!$B$2:$B$13,0))</f>
        <v>0</v>
      </c>
      <c r="L2441" s="4">
        <f t="shared" si="77"/>
        <v>0</v>
      </c>
    </row>
    <row r="2442" spans="1:12">
      <c r="A2442" t="s">
        <v>8045</v>
      </c>
      <c r="B2442" t="s">
        <v>7380</v>
      </c>
      <c r="C2442" t="s">
        <v>1733</v>
      </c>
      <c r="D2442" t="s">
        <v>6879</v>
      </c>
      <c r="E2442" t="s">
        <v>1708</v>
      </c>
      <c r="H2442" t="str">
        <f>INDEX('Vensim Variables'!$B:$B,MATCH(EPS!$B2442,'Vensim Variables'!$A:$A,0))</f>
        <v>g pollutant</v>
      </c>
      <c r="I2442" t="str">
        <f t="shared" si="76"/>
        <v>PM10</v>
      </c>
      <c r="J2442">
        <f>INDEX(NoSettings!$C:$C,MATCH(EPS!$A2442,NoSettings!$A:$A,0))</f>
        <v>116328000</v>
      </c>
      <c r="K2442">
        <f>INDEX(GWP!$C$2:$C$13,MATCH(EPS!I2442,GWP!$B$2:$B$13,0))</f>
        <v>0</v>
      </c>
      <c r="L2442" s="4">
        <f t="shared" si="77"/>
        <v>0</v>
      </c>
    </row>
    <row r="2443" spans="1:12">
      <c r="A2443" t="s">
        <v>8046</v>
      </c>
      <c r="B2443" t="s">
        <v>7380</v>
      </c>
      <c r="C2443" t="s">
        <v>1733</v>
      </c>
      <c r="D2443" t="s">
        <v>6879</v>
      </c>
      <c r="E2443" t="s">
        <v>1709</v>
      </c>
      <c r="H2443" t="str">
        <f>INDEX('Vensim Variables'!$B:$B,MATCH(EPS!$B2443,'Vensim Variables'!$A:$A,0))</f>
        <v>g pollutant</v>
      </c>
      <c r="I2443" t="str">
        <f t="shared" si="76"/>
        <v>PM25</v>
      </c>
      <c r="J2443">
        <f>INDEX(NoSettings!$C:$C,MATCH(EPS!$A2443,NoSettings!$A:$A,0))</f>
        <v>34986900</v>
      </c>
      <c r="K2443">
        <f>INDEX(GWP!$C$2:$C$13,MATCH(EPS!I2443,GWP!$B$2:$B$13,0))</f>
        <v>0</v>
      </c>
      <c r="L2443" s="4">
        <f t="shared" si="77"/>
        <v>0</v>
      </c>
    </row>
    <row r="2444" spans="1:12">
      <c r="A2444" t="s">
        <v>8047</v>
      </c>
      <c r="B2444" t="s">
        <v>7380</v>
      </c>
      <c r="C2444" t="s">
        <v>1733</v>
      </c>
      <c r="D2444" t="s">
        <v>6879</v>
      </c>
      <c r="E2444" t="s">
        <v>1710</v>
      </c>
      <c r="H2444" t="str">
        <f>INDEX('Vensim Variables'!$B:$B,MATCH(EPS!$B2444,'Vensim Variables'!$A:$A,0))</f>
        <v>g pollutant</v>
      </c>
      <c r="I2444" t="str">
        <f t="shared" si="76"/>
        <v>SOx</v>
      </c>
      <c r="J2444">
        <f>INDEX(NoSettings!$C:$C,MATCH(EPS!$A2444,NoSettings!$A:$A,0))</f>
        <v>872757000</v>
      </c>
      <c r="K2444">
        <f>INDEX(GWP!$C$2:$C$13,MATCH(EPS!I2444,GWP!$B$2:$B$13,0))</f>
        <v>0</v>
      </c>
      <c r="L2444" s="4">
        <f t="shared" si="77"/>
        <v>0</v>
      </c>
    </row>
    <row r="2445" spans="1:12">
      <c r="A2445" t="s">
        <v>8048</v>
      </c>
      <c r="B2445" t="s">
        <v>7380</v>
      </c>
      <c r="C2445" t="s">
        <v>1733</v>
      </c>
      <c r="D2445" t="s">
        <v>6879</v>
      </c>
      <c r="E2445" t="s">
        <v>1711</v>
      </c>
      <c r="H2445" t="str">
        <f>INDEX('Vensim Variables'!$B:$B,MATCH(EPS!$B2445,'Vensim Variables'!$A:$A,0))</f>
        <v>g pollutant</v>
      </c>
      <c r="I2445" t="str">
        <f t="shared" si="76"/>
        <v>BC</v>
      </c>
      <c r="J2445">
        <f>INDEX(NoSettings!$C:$C,MATCH(EPS!$A2445,NoSettings!$A:$A,0))</f>
        <v>1222230</v>
      </c>
      <c r="K2445">
        <f>INDEX(GWP!$C$2:$C$13,MATCH(EPS!I2445,GWP!$B$2:$B$13,0))</f>
        <v>0</v>
      </c>
      <c r="L2445" s="4">
        <f t="shared" si="77"/>
        <v>0</v>
      </c>
    </row>
    <row r="2446" spans="1:12">
      <c r="A2446" t="s">
        <v>8049</v>
      </c>
      <c r="B2446" t="s">
        <v>7380</v>
      </c>
      <c r="C2446" t="s">
        <v>1733</v>
      </c>
      <c r="D2446" t="s">
        <v>6879</v>
      </c>
      <c r="E2446" t="s">
        <v>1712</v>
      </c>
      <c r="H2446" t="str">
        <f>INDEX('Vensim Variables'!$B:$B,MATCH(EPS!$B2446,'Vensim Variables'!$A:$A,0))</f>
        <v>g pollutant</v>
      </c>
      <c r="I2446" t="str">
        <f t="shared" si="76"/>
        <v>OC</v>
      </c>
      <c r="J2446">
        <f>INDEX(NoSettings!$C:$C,MATCH(EPS!$A2446,NoSettings!$A:$A,0))</f>
        <v>832480</v>
      </c>
      <c r="K2446">
        <f>INDEX(GWP!$C$2:$C$13,MATCH(EPS!I2446,GWP!$B$2:$B$13,0))</f>
        <v>0</v>
      </c>
      <c r="L2446" s="4">
        <f t="shared" si="77"/>
        <v>0</v>
      </c>
    </row>
    <row r="2447" spans="1:12">
      <c r="A2447" t="s">
        <v>8050</v>
      </c>
      <c r="B2447" t="s">
        <v>7380</v>
      </c>
      <c r="C2447" t="s">
        <v>1733</v>
      </c>
      <c r="D2447" t="s">
        <v>6879</v>
      </c>
      <c r="E2447" t="s">
        <v>1713</v>
      </c>
      <c r="H2447" t="str">
        <f>INDEX('Vensim Variables'!$B:$B,MATCH(EPS!$B2447,'Vensim Variables'!$A:$A,0))</f>
        <v>g pollutant</v>
      </c>
      <c r="I2447" t="str">
        <f t="shared" si="76"/>
        <v>CH4</v>
      </c>
      <c r="J2447">
        <f>INDEX(NoSettings!$C:$C,MATCH(EPS!$A2447,NoSettings!$A:$A,0))</f>
        <v>30033600</v>
      </c>
      <c r="K2447">
        <f>INDEX(GWP!$C$2:$C$13,MATCH(EPS!I2447,GWP!$B$2:$B$13,0))</f>
        <v>28</v>
      </c>
      <c r="L2447" s="4">
        <f t="shared" si="77"/>
        <v>8.4094080000000004E-4</v>
      </c>
    </row>
    <row r="2448" spans="1:12">
      <c r="A2448" t="s">
        <v>8051</v>
      </c>
      <c r="B2448" t="s">
        <v>7380</v>
      </c>
      <c r="C2448" t="s">
        <v>1733</v>
      </c>
      <c r="D2448" t="s">
        <v>6879</v>
      </c>
      <c r="E2448" t="s">
        <v>1714</v>
      </c>
      <c r="H2448" t="str">
        <f>INDEX('Vensim Variables'!$B:$B,MATCH(EPS!$B2448,'Vensim Variables'!$A:$A,0))</f>
        <v>g pollutant</v>
      </c>
      <c r="I2448" t="str">
        <f t="shared" si="76"/>
        <v>N2O</v>
      </c>
      <c r="J2448">
        <f>INDEX(NoSettings!$C:$C,MATCH(EPS!$A2448,NoSettings!$A:$A,0))</f>
        <v>6345770</v>
      </c>
      <c r="K2448">
        <f>INDEX(GWP!$C$2:$C$13,MATCH(EPS!I2448,GWP!$B$2:$B$13,0))</f>
        <v>265</v>
      </c>
      <c r="L2448" s="4">
        <f t="shared" si="77"/>
        <v>1.68162905E-3</v>
      </c>
    </row>
    <row r="2449" spans="1:12">
      <c r="A2449" t="s">
        <v>8052</v>
      </c>
      <c r="B2449" t="s">
        <v>7380</v>
      </c>
      <c r="C2449" t="s">
        <v>1733</v>
      </c>
      <c r="D2449" t="s">
        <v>6879</v>
      </c>
      <c r="E2449" t="s">
        <v>1715</v>
      </c>
      <c r="H2449" t="str">
        <f>INDEX('Vensim Variables'!$B:$B,MATCH(EPS!$B2449,'Vensim Variables'!$A:$A,0))</f>
        <v>g pollutant</v>
      </c>
      <c r="I2449" t="str">
        <f t="shared" si="76"/>
        <v>F gases</v>
      </c>
      <c r="J2449">
        <f>INDEX(NoSettings!$C:$C,MATCH(EPS!$A2449,NoSettings!$A:$A,0))</f>
        <v>0</v>
      </c>
      <c r="K2449">
        <f>INDEX(GWP!$C$2:$C$13,MATCH(EPS!I2449,GWP!$B$2:$B$13,0))</f>
        <v>1</v>
      </c>
      <c r="L2449" s="4">
        <f t="shared" si="77"/>
        <v>0</v>
      </c>
    </row>
    <row r="2450" spans="1:12">
      <c r="A2450" t="s">
        <v>8053</v>
      </c>
      <c r="B2450" t="s">
        <v>7380</v>
      </c>
      <c r="C2450" t="s">
        <v>1733</v>
      </c>
      <c r="D2450" t="s">
        <v>6880</v>
      </c>
      <c r="E2450" t="s">
        <v>1702</v>
      </c>
      <c r="H2450" t="str">
        <f>INDEX('Vensim Variables'!$B:$B,MATCH(EPS!$B2450,'Vensim Variables'!$A:$A,0))</f>
        <v>g pollutant</v>
      </c>
      <c r="I2450" t="str">
        <f t="shared" si="76"/>
        <v>CO2</v>
      </c>
      <c r="J2450">
        <f>INDEX(NoSettings!$C:$C,MATCH(EPS!$A2450,NoSettings!$A:$A,0))</f>
        <v>0</v>
      </c>
      <c r="K2450">
        <f>INDEX(GWP!$C$2:$C$13,MATCH(EPS!I2450,GWP!$B$2:$B$13,0))</f>
        <v>1</v>
      </c>
      <c r="L2450" s="4">
        <f t="shared" si="77"/>
        <v>0</v>
      </c>
    </row>
    <row r="2451" spans="1:12">
      <c r="A2451" t="s">
        <v>8054</v>
      </c>
      <c r="B2451" t="s">
        <v>7380</v>
      </c>
      <c r="C2451" t="s">
        <v>1733</v>
      </c>
      <c r="D2451" t="s">
        <v>6880</v>
      </c>
      <c r="E2451" t="s">
        <v>1705</v>
      </c>
      <c r="H2451" t="str">
        <f>INDEX('Vensim Variables'!$B:$B,MATCH(EPS!$B2451,'Vensim Variables'!$A:$A,0))</f>
        <v>g pollutant</v>
      </c>
      <c r="I2451" t="str">
        <f t="shared" si="76"/>
        <v>VOC</v>
      </c>
      <c r="J2451">
        <f>INDEX(NoSettings!$C:$C,MATCH(EPS!$A2451,NoSettings!$A:$A,0))</f>
        <v>0</v>
      </c>
      <c r="K2451">
        <f>INDEX(GWP!$C$2:$C$13,MATCH(EPS!I2451,GWP!$B$2:$B$13,0))</f>
        <v>0</v>
      </c>
      <c r="L2451" s="4">
        <f t="shared" si="77"/>
        <v>0</v>
      </c>
    </row>
    <row r="2452" spans="1:12">
      <c r="A2452" t="s">
        <v>8055</v>
      </c>
      <c r="B2452" t="s">
        <v>7380</v>
      </c>
      <c r="C2452" t="s">
        <v>1733</v>
      </c>
      <c r="D2452" t="s">
        <v>6880</v>
      </c>
      <c r="E2452" t="s">
        <v>1706</v>
      </c>
      <c r="H2452" t="str">
        <f>INDEX('Vensim Variables'!$B:$B,MATCH(EPS!$B2452,'Vensim Variables'!$A:$A,0))</f>
        <v>g pollutant</v>
      </c>
      <c r="I2452" t="str">
        <f t="shared" si="76"/>
        <v>CO</v>
      </c>
      <c r="J2452">
        <f>INDEX(NoSettings!$C:$C,MATCH(EPS!$A2452,NoSettings!$A:$A,0))</f>
        <v>0</v>
      </c>
      <c r="K2452">
        <f>INDEX(GWP!$C$2:$C$13,MATCH(EPS!I2452,GWP!$B$2:$B$13,0))</f>
        <v>0</v>
      </c>
      <c r="L2452" s="4">
        <f t="shared" si="77"/>
        <v>0</v>
      </c>
    </row>
    <row r="2453" spans="1:12">
      <c r="A2453" t="s">
        <v>8056</v>
      </c>
      <c r="B2453" t="s">
        <v>7380</v>
      </c>
      <c r="C2453" t="s">
        <v>1733</v>
      </c>
      <c r="D2453" t="s">
        <v>6880</v>
      </c>
      <c r="E2453" t="s">
        <v>1707</v>
      </c>
      <c r="H2453" t="str">
        <f>INDEX('Vensim Variables'!$B:$B,MATCH(EPS!$B2453,'Vensim Variables'!$A:$A,0))</f>
        <v>g pollutant</v>
      </c>
      <c r="I2453" t="str">
        <f t="shared" si="76"/>
        <v>NOx</v>
      </c>
      <c r="J2453">
        <f>INDEX(NoSettings!$C:$C,MATCH(EPS!$A2453,NoSettings!$A:$A,0))</f>
        <v>0</v>
      </c>
      <c r="K2453">
        <f>INDEX(GWP!$C$2:$C$13,MATCH(EPS!I2453,GWP!$B$2:$B$13,0))</f>
        <v>0</v>
      </c>
      <c r="L2453" s="4">
        <f t="shared" si="77"/>
        <v>0</v>
      </c>
    </row>
    <row r="2454" spans="1:12">
      <c r="A2454" t="s">
        <v>8057</v>
      </c>
      <c r="B2454" t="s">
        <v>7380</v>
      </c>
      <c r="C2454" t="s">
        <v>1733</v>
      </c>
      <c r="D2454" t="s">
        <v>6880</v>
      </c>
      <c r="E2454" t="s">
        <v>1708</v>
      </c>
      <c r="H2454" t="str">
        <f>INDEX('Vensim Variables'!$B:$B,MATCH(EPS!$B2454,'Vensim Variables'!$A:$A,0))</f>
        <v>g pollutant</v>
      </c>
      <c r="I2454" t="str">
        <f t="shared" si="76"/>
        <v>PM10</v>
      </c>
      <c r="J2454">
        <f>INDEX(NoSettings!$C:$C,MATCH(EPS!$A2454,NoSettings!$A:$A,0))</f>
        <v>0</v>
      </c>
      <c r="K2454">
        <f>INDEX(GWP!$C$2:$C$13,MATCH(EPS!I2454,GWP!$B$2:$B$13,0))</f>
        <v>0</v>
      </c>
      <c r="L2454" s="4">
        <f t="shared" si="77"/>
        <v>0</v>
      </c>
    </row>
    <row r="2455" spans="1:12">
      <c r="A2455" t="s">
        <v>8058</v>
      </c>
      <c r="B2455" t="s">
        <v>7380</v>
      </c>
      <c r="C2455" t="s">
        <v>1733</v>
      </c>
      <c r="D2455" t="s">
        <v>6880</v>
      </c>
      <c r="E2455" t="s">
        <v>1709</v>
      </c>
      <c r="H2455" t="str">
        <f>INDEX('Vensim Variables'!$B:$B,MATCH(EPS!$B2455,'Vensim Variables'!$A:$A,0))</f>
        <v>g pollutant</v>
      </c>
      <c r="I2455" t="str">
        <f t="shared" si="76"/>
        <v>PM25</v>
      </c>
      <c r="J2455">
        <f>INDEX(NoSettings!$C:$C,MATCH(EPS!$A2455,NoSettings!$A:$A,0))</f>
        <v>0</v>
      </c>
      <c r="K2455">
        <f>INDEX(GWP!$C$2:$C$13,MATCH(EPS!I2455,GWP!$B$2:$B$13,0))</f>
        <v>0</v>
      </c>
      <c r="L2455" s="4">
        <f t="shared" si="77"/>
        <v>0</v>
      </c>
    </row>
    <row r="2456" spans="1:12">
      <c r="A2456" t="s">
        <v>8059</v>
      </c>
      <c r="B2456" t="s">
        <v>7380</v>
      </c>
      <c r="C2456" t="s">
        <v>1733</v>
      </c>
      <c r="D2456" t="s">
        <v>6880</v>
      </c>
      <c r="E2456" t="s">
        <v>1710</v>
      </c>
      <c r="H2456" t="str">
        <f>INDEX('Vensim Variables'!$B:$B,MATCH(EPS!$B2456,'Vensim Variables'!$A:$A,0))</f>
        <v>g pollutant</v>
      </c>
      <c r="I2456" t="str">
        <f t="shared" si="76"/>
        <v>SOx</v>
      </c>
      <c r="J2456">
        <f>INDEX(NoSettings!$C:$C,MATCH(EPS!$A2456,NoSettings!$A:$A,0))</f>
        <v>0</v>
      </c>
      <c r="K2456">
        <f>INDEX(GWP!$C$2:$C$13,MATCH(EPS!I2456,GWP!$B$2:$B$13,0))</f>
        <v>0</v>
      </c>
      <c r="L2456" s="4">
        <f t="shared" si="77"/>
        <v>0</v>
      </c>
    </row>
    <row r="2457" spans="1:12">
      <c r="A2457" t="s">
        <v>8060</v>
      </c>
      <c r="B2457" t="s">
        <v>7380</v>
      </c>
      <c r="C2457" t="s">
        <v>1733</v>
      </c>
      <c r="D2457" t="s">
        <v>6880</v>
      </c>
      <c r="E2457" t="s">
        <v>1711</v>
      </c>
      <c r="H2457" t="str">
        <f>INDEX('Vensim Variables'!$B:$B,MATCH(EPS!$B2457,'Vensim Variables'!$A:$A,0))</f>
        <v>g pollutant</v>
      </c>
      <c r="I2457" t="str">
        <f t="shared" si="76"/>
        <v>BC</v>
      </c>
      <c r="J2457">
        <f>INDEX(NoSettings!$C:$C,MATCH(EPS!$A2457,NoSettings!$A:$A,0))</f>
        <v>0</v>
      </c>
      <c r="K2457">
        <f>INDEX(GWP!$C$2:$C$13,MATCH(EPS!I2457,GWP!$B$2:$B$13,0))</f>
        <v>0</v>
      </c>
      <c r="L2457" s="4">
        <f t="shared" si="77"/>
        <v>0</v>
      </c>
    </row>
    <row r="2458" spans="1:12">
      <c r="A2458" t="s">
        <v>8061</v>
      </c>
      <c r="B2458" t="s">
        <v>7380</v>
      </c>
      <c r="C2458" t="s">
        <v>1733</v>
      </c>
      <c r="D2458" t="s">
        <v>6880</v>
      </c>
      <c r="E2458" t="s">
        <v>1712</v>
      </c>
      <c r="H2458" t="str">
        <f>INDEX('Vensim Variables'!$B:$B,MATCH(EPS!$B2458,'Vensim Variables'!$A:$A,0))</f>
        <v>g pollutant</v>
      </c>
      <c r="I2458" t="str">
        <f t="shared" si="76"/>
        <v>OC</v>
      </c>
      <c r="J2458">
        <f>INDEX(NoSettings!$C:$C,MATCH(EPS!$A2458,NoSettings!$A:$A,0))</f>
        <v>0</v>
      </c>
      <c r="K2458">
        <f>INDEX(GWP!$C$2:$C$13,MATCH(EPS!I2458,GWP!$B$2:$B$13,0))</f>
        <v>0</v>
      </c>
      <c r="L2458" s="4">
        <f t="shared" si="77"/>
        <v>0</v>
      </c>
    </row>
    <row r="2459" spans="1:12">
      <c r="A2459" t="s">
        <v>8062</v>
      </c>
      <c r="B2459" t="s">
        <v>7380</v>
      </c>
      <c r="C2459" t="s">
        <v>1733</v>
      </c>
      <c r="D2459" t="s">
        <v>6880</v>
      </c>
      <c r="E2459" t="s">
        <v>1713</v>
      </c>
      <c r="H2459" t="str">
        <f>INDEX('Vensim Variables'!$B:$B,MATCH(EPS!$B2459,'Vensim Variables'!$A:$A,0))</f>
        <v>g pollutant</v>
      </c>
      <c r="I2459" t="str">
        <f t="shared" si="76"/>
        <v>CH4</v>
      </c>
      <c r="J2459">
        <f>INDEX(NoSettings!$C:$C,MATCH(EPS!$A2459,NoSettings!$A:$A,0))</f>
        <v>0</v>
      </c>
      <c r="K2459">
        <f>INDEX(GWP!$C$2:$C$13,MATCH(EPS!I2459,GWP!$B$2:$B$13,0))</f>
        <v>28</v>
      </c>
      <c r="L2459" s="4">
        <f t="shared" si="77"/>
        <v>0</v>
      </c>
    </row>
    <row r="2460" spans="1:12">
      <c r="A2460" t="s">
        <v>8063</v>
      </c>
      <c r="B2460" t="s">
        <v>7380</v>
      </c>
      <c r="C2460" t="s">
        <v>1733</v>
      </c>
      <c r="D2460" t="s">
        <v>6880</v>
      </c>
      <c r="E2460" t="s">
        <v>1714</v>
      </c>
      <c r="H2460" t="str">
        <f>INDEX('Vensim Variables'!$B:$B,MATCH(EPS!$B2460,'Vensim Variables'!$A:$A,0))</f>
        <v>g pollutant</v>
      </c>
      <c r="I2460" t="str">
        <f t="shared" si="76"/>
        <v>N2O</v>
      </c>
      <c r="J2460">
        <f>INDEX(NoSettings!$C:$C,MATCH(EPS!$A2460,NoSettings!$A:$A,0))</f>
        <v>0</v>
      </c>
      <c r="K2460">
        <f>INDEX(GWP!$C$2:$C$13,MATCH(EPS!I2460,GWP!$B$2:$B$13,0))</f>
        <v>265</v>
      </c>
      <c r="L2460" s="4">
        <f t="shared" si="77"/>
        <v>0</v>
      </c>
    </row>
    <row r="2461" spans="1:12">
      <c r="A2461" t="s">
        <v>8064</v>
      </c>
      <c r="B2461" t="s">
        <v>7380</v>
      </c>
      <c r="C2461" t="s">
        <v>1733</v>
      </c>
      <c r="D2461" t="s">
        <v>6880</v>
      </c>
      <c r="E2461" t="s">
        <v>1715</v>
      </c>
      <c r="H2461" t="str">
        <f>INDEX('Vensim Variables'!$B:$B,MATCH(EPS!$B2461,'Vensim Variables'!$A:$A,0))</f>
        <v>g pollutant</v>
      </c>
      <c r="I2461" t="str">
        <f t="shared" si="76"/>
        <v>F gases</v>
      </c>
      <c r="J2461">
        <f>INDEX(NoSettings!$C:$C,MATCH(EPS!$A2461,NoSettings!$A:$A,0))</f>
        <v>0</v>
      </c>
      <c r="K2461">
        <f>INDEX(GWP!$C$2:$C$13,MATCH(EPS!I2461,GWP!$B$2:$B$13,0))</f>
        <v>1</v>
      </c>
      <c r="L2461" s="4">
        <f t="shared" si="77"/>
        <v>0</v>
      </c>
    </row>
    <row r="2462" spans="1:12">
      <c r="A2462" t="s">
        <v>8065</v>
      </c>
      <c r="B2462" t="s">
        <v>7380</v>
      </c>
      <c r="C2462" t="s">
        <v>1733</v>
      </c>
      <c r="D2462" t="s">
        <v>6881</v>
      </c>
      <c r="E2462" t="s">
        <v>1702</v>
      </c>
      <c r="H2462" t="str">
        <f>INDEX('Vensim Variables'!$B:$B,MATCH(EPS!$B2462,'Vensim Variables'!$A:$A,0))</f>
        <v>g pollutant</v>
      </c>
      <c r="I2462" t="str">
        <f t="shared" si="76"/>
        <v>CO2</v>
      </c>
      <c r="J2462">
        <f>INDEX(NoSettings!$C:$C,MATCH(EPS!$A2462,NoSettings!$A:$A,0))</f>
        <v>3039850000000</v>
      </c>
      <c r="K2462">
        <f>INDEX(GWP!$C$2:$C$13,MATCH(EPS!I2462,GWP!$B$2:$B$13,0))</f>
        <v>1</v>
      </c>
      <c r="L2462" s="4">
        <f t="shared" si="77"/>
        <v>3.0398499999999999</v>
      </c>
    </row>
    <row r="2463" spans="1:12">
      <c r="A2463" t="s">
        <v>8066</v>
      </c>
      <c r="B2463" t="s">
        <v>7380</v>
      </c>
      <c r="C2463" t="s">
        <v>1733</v>
      </c>
      <c r="D2463" t="s">
        <v>6881</v>
      </c>
      <c r="E2463" t="s">
        <v>1705</v>
      </c>
      <c r="H2463" t="str">
        <f>INDEX('Vensim Variables'!$B:$B,MATCH(EPS!$B2463,'Vensim Variables'!$A:$A,0))</f>
        <v>g pollutant</v>
      </c>
      <c r="I2463" t="str">
        <f t="shared" si="76"/>
        <v>VOC</v>
      </c>
      <c r="J2463">
        <f>INDEX(NoSettings!$C:$C,MATCH(EPS!$A2463,NoSettings!$A:$A,0))</f>
        <v>28224700</v>
      </c>
      <c r="K2463">
        <f>INDEX(GWP!$C$2:$C$13,MATCH(EPS!I2463,GWP!$B$2:$B$13,0))</f>
        <v>0</v>
      </c>
      <c r="L2463" s="4">
        <f t="shared" si="77"/>
        <v>0</v>
      </c>
    </row>
    <row r="2464" spans="1:12">
      <c r="A2464" t="s">
        <v>8067</v>
      </c>
      <c r="B2464" t="s">
        <v>7380</v>
      </c>
      <c r="C2464" t="s">
        <v>1733</v>
      </c>
      <c r="D2464" t="s">
        <v>6881</v>
      </c>
      <c r="E2464" t="s">
        <v>1706</v>
      </c>
      <c r="H2464" t="str">
        <f>INDEX('Vensim Variables'!$B:$B,MATCH(EPS!$B2464,'Vensim Variables'!$A:$A,0))</f>
        <v>g pollutant</v>
      </c>
      <c r="I2464" t="str">
        <f t="shared" si="76"/>
        <v>CO</v>
      </c>
      <c r="J2464">
        <f>INDEX(NoSettings!$C:$C,MATCH(EPS!$A2464,NoSettings!$A:$A,0))</f>
        <v>956782000</v>
      </c>
      <c r="K2464">
        <f>INDEX(GWP!$C$2:$C$13,MATCH(EPS!I2464,GWP!$B$2:$B$13,0))</f>
        <v>0</v>
      </c>
      <c r="L2464" s="4">
        <f t="shared" si="77"/>
        <v>0</v>
      </c>
    </row>
    <row r="2465" spans="1:12">
      <c r="A2465" t="s">
        <v>8068</v>
      </c>
      <c r="B2465" t="s">
        <v>7380</v>
      </c>
      <c r="C2465" t="s">
        <v>1733</v>
      </c>
      <c r="D2465" t="s">
        <v>6881</v>
      </c>
      <c r="E2465" t="s">
        <v>1707</v>
      </c>
      <c r="H2465" t="str">
        <f>INDEX('Vensim Variables'!$B:$B,MATCH(EPS!$B2465,'Vensim Variables'!$A:$A,0))</f>
        <v>g pollutant</v>
      </c>
      <c r="I2465" t="str">
        <f t="shared" si="76"/>
        <v>NOx</v>
      </c>
      <c r="J2465">
        <f>INDEX(NoSettings!$C:$C,MATCH(EPS!$A2465,NoSettings!$A:$A,0))</f>
        <v>2766570000</v>
      </c>
      <c r="K2465">
        <f>INDEX(GWP!$C$2:$C$13,MATCH(EPS!I2465,GWP!$B$2:$B$13,0))</f>
        <v>0</v>
      </c>
      <c r="L2465" s="4">
        <f t="shared" si="77"/>
        <v>0</v>
      </c>
    </row>
    <row r="2466" spans="1:12">
      <c r="A2466" t="s">
        <v>8069</v>
      </c>
      <c r="B2466" t="s">
        <v>7380</v>
      </c>
      <c r="C2466" t="s">
        <v>1733</v>
      </c>
      <c r="D2466" t="s">
        <v>6881</v>
      </c>
      <c r="E2466" t="s">
        <v>1708</v>
      </c>
      <c r="H2466" t="str">
        <f>INDEX('Vensim Variables'!$B:$B,MATCH(EPS!$B2466,'Vensim Variables'!$A:$A,0))</f>
        <v>g pollutant</v>
      </c>
      <c r="I2466" t="str">
        <f t="shared" si="76"/>
        <v>PM10</v>
      </c>
      <c r="J2466">
        <f>INDEX(NoSettings!$C:$C,MATCH(EPS!$A2466,NoSettings!$A:$A,0))</f>
        <v>987126000</v>
      </c>
      <c r="K2466">
        <f>INDEX(GWP!$C$2:$C$13,MATCH(EPS!I2466,GWP!$B$2:$B$13,0))</f>
        <v>0</v>
      </c>
      <c r="L2466" s="4">
        <f t="shared" si="77"/>
        <v>0</v>
      </c>
    </row>
    <row r="2467" spans="1:12">
      <c r="A2467" t="s">
        <v>8070</v>
      </c>
      <c r="B2467" t="s">
        <v>7380</v>
      </c>
      <c r="C2467" t="s">
        <v>1733</v>
      </c>
      <c r="D2467" t="s">
        <v>6881</v>
      </c>
      <c r="E2467" t="s">
        <v>1709</v>
      </c>
      <c r="H2467" t="str">
        <f>INDEX('Vensim Variables'!$B:$B,MATCH(EPS!$B2467,'Vensim Variables'!$A:$A,0))</f>
        <v>g pollutant</v>
      </c>
      <c r="I2467" t="str">
        <f t="shared" si="76"/>
        <v>PM25</v>
      </c>
      <c r="J2467">
        <f>INDEX(NoSettings!$C:$C,MATCH(EPS!$A2467,NoSettings!$A:$A,0))</f>
        <v>296889000</v>
      </c>
      <c r="K2467">
        <f>INDEX(GWP!$C$2:$C$13,MATCH(EPS!I2467,GWP!$B$2:$B$13,0))</f>
        <v>0</v>
      </c>
      <c r="L2467" s="4">
        <f t="shared" si="77"/>
        <v>0</v>
      </c>
    </row>
    <row r="2468" spans="1:12">
      <c r="A2468" t="s">
        <v>8071</v>
      </c>
      <c r="B2468" t="s">
        <v>7380</v>
      </c>
      <c r="C2468" t="s">
        <v>1733</v>
      </c>
      <c r="D2468" t="s">
        <v>6881</v>
      </c>
      <c r="E2468" t="s">
        <v>1710</v>
      </c>
      <c r="H2468" t="str">
        <f>INDEX('Vensim Variables'!$B:$B,MATCH(EPS!$B2468,'Vensim Variables'!$A:$A,0))</f>
        <v>g pollutant</v>
      </c>
      <c r="I2468" t="str">
        <f t="shared" si="76"/>
        <v>SOx</v>
      </c>
      <c r="J2468">
        <f>INDEX(NoSettings!$C:$C,MATCH(EPS!$A2468,NoSettings!$A:$A,0))</f>
        <v>7405980000</v>
      </c>
      <c r="K2468">
        <f>INDEX(GWP!$C$2:$C$13,MATCH(EPS!I2468,GWP!$B$2:$B$13,0))</f>
        <v>0</v>
      </c>
      <c r="L2468" s="4">
        <f t="shared" si="77"/>
        <v>0</v>
      </c>
    </row>
    <row r="2469" spans="1:12">
      <c r="A2469" t="s">
        <v>8072</v>
      </c>
      <c r="B2469" t="s">
        <v>7380</v>
      </c>
      <c r="C2469" t="s">
        <v>1733</v>
      </c>
      <c r="D2469" t="s">
        <v>6881</v>
      </c>
      <c r="E2469" t="s">
        <v>1711</v>
      </c>
      <c r="H2469" t="str">
        <f>INDEX('Vensim Variables'!$B:$B,MATCH(EPS!$B2469,'Vensim Variables'!$A:$A,0))</f>
        <v>g pollutant</v>
      </c>
      <c r="I2469" t="str">
        <f t="shared" si="76"/>
        <v>BC</v>
      </c>
      <c r="J2469">
        <f>INDEX(NoSettings!$C:$C,MATCH(EPS!$A2469,NoSettings!$A:$A,0))</f>
        <v>10371500</v>
      </c>
      <c r="K2469">
        <f>INDEX(GWP!$C$2:$C$13,MATCH(EPS!I2469,GWP!$B$2:$B$13,0))</f>
        <v>0</v>
      </c>
      <c r="L2469" s="4">
        <f t="shared" si="77"/>
        <v>0</v>
      </c>
    </row>
    <row r="2470" spans="1:12">
      <c r="A2470" t="s">
        <v>8073</v>
      </c>
      <c r="B2470" t="s">
        <v>7380</v>
      </c>
      <c r="C2470" t="s">
        <v>1733</v>
      </c>
      <c r="D2470" t="s">
        <v>6881</v>
      </c>
      <c r="E2470" t="s">
        <v>1712</v>
      </c>
      <c r="H2470" t="str">
        <f>INDEX('Vensim Variables'!$B:$B,MATCH(EPS!$B2470,'Vensim Variables'!$A:$A,0))</f>
        <v>g pollutant</v>
      </c>
      <c r="I2470" t="str">
        <f t="shared" si="76"/>
        <v>OC</v>
      </c>
      <c r="J2470">
        <f>INDEX(NoSettings!$C:$C,MATCH(EPS!$A2470,NoSettings!$A:$A,0))</f>
        <v>7064200</v>
      </c>
      <c r="K2470">
        <f>INDEX(GWP!$C$2:$C$13,MATCH(EPS!I2470,GWP!$B$2:$B$13,0))</f>
        <v>0</v>
      </c>
      <c r="L2470" s="4">
        <f t="shared" si="77"/>
        <v>0</v>
      </c>
    </row>
    <row r="2471" spans="1:12">
      <c r="A2471" t="s">
        <v>8074</v>
      </c>
      <c r="B2471" t="s">
        <v>7380</v>
      </c>
      <c r="C2471" t="s">
        <v>1733</v>
      </c>
      <c r="D2471" t="s">
        <v>6881</v>
      </c>
      <c r="E2471" t="s">
        <v>1713</v>
      </c>
      <c r="H2471" t="str">
        <f>INDEX('Vensim Variables'!$B:$B,MATCH(EPS!$B2471,'Vensim Variables'!$A:$A,0))</f>
        <v>g pollutant</v>
      </c>
      <c r="I2471" t="str">
        <f t="shared" si="76"/>
        <v>CH4</v>
      </c>
      <c r="J2471">
        <f>INDEX(NoSettings!$C:$C,MATCH(EPS!$A2471,NoSettings!$A:$A,0))</f>
        <v>254857000</v>
      </c>
      <c r="K2471">
        <f>INDEX(GWP!$C$2:$C$13,MATCH(EPS!I2471,GWP!$B$2:$B$13,0))</f>
        <v>28</v>
      </c>
      <c r="L2471" s="4">
        <f t="shared" si="77"/>
        <v>7.1359960000000004E-3</v>
      </c>
    </row>
    <row r="2472" spans="1:12">
      <c r="A2472" t="s">
        <v>8075</v>
      </c>
      <c r="B2472" t="s">
        <v>7380</v>
      </c>
      <c r="C2472" t="s">
        <v>1733</v>
      </c>
      <c r="D2472" t="s">
        <v>6881</v>
      </c>
      <c r="E2472" t="s">
        <v>1714</v>
      </c>
      <c r="H2472" t="str">
        <f>INDEX('Vensim Variables'!$B:$B,MATCH(EPS!$B2472,'Vensim Variables'!$A:$A,0))</f>
        <v>g pollutant</v>
      </c>
      <c r="I2472" t="str">
        <f t="shared" si="76"/>
        <v>N2O</v>
      </c>
      <c r="J2472">
        <f>INDEX(NoSettings!$C:$C,MATCH(EPS!$A2472,NoSettings!$A:$A,0))</f>
        <v>53848500</v>
      </c>
      <c r="K2472">
        <f>INDEX(GWP!$C$2:$C$13,MATCH(EPS!I2472,GWP!$B$2:$B$13,0))</f>
        <v>265</v>
      </c>
      <c r="L2472" s="4">
        <f t="shared" si="77"/>
        <v>1.4269852499999999E-2</v>
      </c>
    </row>
    <row r="2473" spans="1:12">
      <c r="A2473" t="s">
        <v>8076</v>
      </c>
      <c r="B2473" t="s">
        <v>7380</v>
      </c>
      <c r="C2473" t="s">
        <v>1733</v>
      </c>
      <c r="D2473" t="s">
        <v>6881</v>
      </c>
      <c r="E2473" t="s">
        <v>1715</v>
      </c>
      <c r="H2473" t="str">
        <f>INDEX('Vensim Variables'!$B:$B,MATCH(EPS!$B2473,'Vensim Variables'!$A:$A,0))</f>
        <v>g pollutant</v>
      </c>
      <c r="I2473" t="str">
        <f t="shared" si="76"/>
        <v>F gases</v>
      </c>
      <c r="J2473">
        <f>INDEX(NoSettings!$C:$C,MATCH(EPS!$A2473,NoSettings!$A:$A,0))</f>
        <v>0</v>
      </c>
      <c r="K2473">
        <f>INDEX(GWP!$C$2:$C$13,MATCH(EPS!I2473,GWP!$B$2:$B$13,0))</f>
        <v>1</v>
      </c>
      <c r="L2473" s="4">
        <f t="shared" si="77"/>
        <v>0</v>
      </c>
    </row>
    <row r="2474" spans="1:12">
      <c r="A2474" t="s">
        <v>8077</v>
      </c>
      <c r="B2474" t="s">
        <v>7380</v>
      </c>
      <c r="C2474" t="s">
        <v>1733</v>
      </c>
      <c r="D2474" t="s">
        <v>6882</v>
      </c>
      <c r="E2474" t="s">
        <v>1702</v>
      </c>
      <c r="H2474" t="str">
        <f>INDEX('Vensim Variables'!$B:$B,MATCH(EPS!$B2474,'Vensim Variables'!$A:$A,0))</f>
        <v>g pollutant</v>
      </c>
      <c r="I2474" t="str">
        <f t="shared" si="76"/>
        <v>CO2</v>
      </c>
      <c r="J2474">
        <f>INDEX(NoSettings!$C:$C,MATCH(EPS!$A2474,NoSettings!$A:$A,0))</f>
        <v>2219060000000</v>
      </c>
      <c r="K2474">
        <f>INDEX(GWP!$C$2:$C$13,MATCH(EPS!I2474,GWP!$B$2:$B$13,0))</f>
        <v>1</v>
      </c>
      <c r="L2474" s="4">
        <f t="shared" si="77"/>
        <v>2.2190599999999998</v>
      </c>
    </row>
    <row r="2475" spans="1:12">
      <c r="A2475" t="s">
        <v>8078</v>
      </c>
      <c r="B2475" t="s">
        <v>7380</v>
      </c>
      <c r="C2475" t="s">
        <v>1733</v>
      </c>
      <c r="D2475" t="s">
        <v>6882</v>
      </c>
      <c r="E2475" t="s">
        <v>1705</v>
      </c>
      <c r="H2475" t="str">
        <f>INDEX('Vensim Variables'!$B:$B,MATCH(EPS!$B2475,'Vensim Variables'!$A:$A,0))</f>
        <v>g pollutant</v>
      </c>
      <c r="I2475" t="str">
        <f t="shared" si="76"/>
        <v>VOC</v>
      </c>
      <c r="J2475">
        <f>INDEX(NoSettings!$C:$C,MATCH(EPS!$A2475,NoSettings!$A:$A,0))</f>
        <v>20603800</v>
      </c>
      <c r="K2475">
        <f>INDEX(GWP!$C$2:$C$13,MATCH(EPS!I2475,GWP!$B$2:$B$13,0))</f>
        <v>0</v>
      </c>
      <c r="L2475" s="4">
        <f t="shared" si="77"/>
        <v>0</v>
      </c>
    </row>
    <row r="2476" spans="1:12">
      <c r="A2476" t="s">
        <v>8079</v>
      </c>
      <c r="B2476" t="s">
        <v>7380</v>
      </c>
      <c r="C2476" t="s">
        <v>1733</v>
      </c>
      <c r="D2476" t="s">
        <v>6882</v>
      </c>
      <c r="E2476" t="s">
        <v>1706</v>
      </c>
      <c r="H2476" t="str">
        <f>INDEX('Vensim Variables'!$B:$B,MATCH(EPS!$B2476,'Vensim Variables'!$A:$A,0))</f>
        <v>g pollutant</v>
      </c>
      <c r="I2476" t="str">
        <f t="shared" si="76"/>
        <v>CO</v>
      </c>
      <c r="J2476">
        <f>INDEX(NoSettings!$C:$C,MATCH(EPS!$A2476,NoSettings!$A:$A,0))</f>
        <v>698442000</v>
      </c>
      <c r="K2476">
        <f>INDEX(GWP!$C$2:$C$13,MATCH(EPS!I2476,GWP!$B$2:$B$13,0))</f>
        <v>0</v>
      </c>
      <c r="L2476" s="4">
        <f t="shared" si="77"/>
        <v>0</v>
      </c>
    </row>
    <row r="2477" spans="1:12">
      <c r="A2477" t="s">
        <v>8080</v>
      </c>
      <c r="B2477" t="s">
        <v>7380</v>
      </c>
      <c r="C2477" t="s">
        <v>1733</v>
      </c>
      <c r="D2477" t="s">
        <v>6882</v>
      </c>
      <c r="E2477" t="s">
        <v>1707</v>
      </c>
      <c r="H2477" t="str">
        <f>INDEX('Vensim Variables'!$B:$B,MATCH(EPS!$B2477,'Vensim Variables'!$A:$A,0))</f>
        <v>g pollutant</v>
      </c>
      <c r="I2477" t="str">
        <f t="shared" si="76"/>
        <v>NOx</v>
      </c>
      <c r="J2477">
        <f>INDEX(NoSettings!$C:$C,MATCH(EPS!$A2477,NoSettings!$A:$A,0))</f>
        <v>2019570000</v>
      </c>
      <c r="K2477">
        <f>INDEX(GWP!$C$2:$C$13,MATCH(EPS!I2477,GWP!$B$2:$B$13,0))</f>
        <v>0</v>
      </c>
      <c r="L2477" s="4">
        <f t="shared" si="77"/>
        <v>0</v>
      </c>
    </row>
    <row r="2478" spans="1:12">
      <c r="A2478" t="s">
        <v>8081</v>
      </c>
      <c r="B2478" t="s">
        <v>7380</v>
      </c>
      <c r="C2478" t="s">
        <v>1733</v>
      </c>
      <c r="D2478" t="s">
        <v>6882</v>
      </c>
      <c r="E2478" t="s">
        <v>1708</v>
      </c>
      <c r="H2478" t="str">
        <f>INDEX('Vensim Variables'!$B:$B,MATCH(EPS!$B2478,'Vensim Variables'!$A:$A,0))</f>
        <v>g pollutant</v>
      </c>
      <c r="I2478" t="str">
        <f t="shared" si="76"/>
        <v>PM10</v>
      </c>
      <c r="J2478">
        <f>INDEX(NoSettings!$C:$C,MATCH(EPS!$A2478,NoSettings!$A:$A,0))</f>
        <v>720592000</v>
      </c>
      <c r="K2478">
        <f>INDEX(GWP!$C$2:$C$13,MATCH(EPS!I2478,GWP!$B$2:$B$13,0))</f>
        <v>0</v>
      </c>
      <c r="L2478" s="4">
        <f t="shared" si="77"/>
        <v>0</v>
      </c>
    </row>
    <row r="2479" spans="1:12">
      <c r="A2479" t="s">
        <v>8082</v>
      </c>
      <c r="B2479" t="s">
        <v>7380</v>
      </c>
      <c r="C2479" t="s">
        <v>1733</v>
      </c>
      <c r="D2479" t="s">
        <v>6882</v>
      </c>
      <c r="E2479" t="s">
        <v>1709</v>
      </c>
      <c r="H2479" t="str">
        <f>INDEX('Vensim Variables'!$B:$B,MATCH(EPS!$B2479,'Vensim Variables'!$A:$A,0))</f>
        <v>g pollutant</v>
      </c>
      <c r="I2479" t="str">
        <f t="shared" si="76"/>
        <v>PM25</v>
      </c>
      <c r="J2479">
        <f>INDEX(NoSettings!$C:$C,MATCH(EPS!$A2479,NoSettings!$A:$A,0))</f>
        <v>216726000</v>
      </c>
      <c r="K2479">
        <f>INDEX(GWP!$C$2:$C$13,MATCH(EPS!I2479,GWP!$B$2:$B$13,0))</f>
        <v>0</v>
      </c>
      <c r="L2479" s="4">
        <f t="shared" si="77"/>
        <v>0</v>
      </c>
    </row>
    <row r="2480" spans="1:12">
      <c r="A2480" t="s">
        <v>8083</v>
      </c>
      <c r="B2480" t="s">
        <v>7380</v>
      </c>
      <c r="C2480" t="s">
        <v>1733</v>
      </c>
      <c r="D2480" t="s">
        <v>6882</v>
      </c>
      <c r="E2480" t="s">
        <v>1710</v>
      </c>
      <c r="H2480" t="str">
        <f>INDEX('Vensim Variables'!$B:$B,MATCH(EPS!$B2480,'Vensim Variables'!$A:$A,0))</f>
        <v>g pollutant</v>
      </c>
      <c r="I2480" t="str">
        <f t="shared" si="76"/>
        <v>SOx</v>
      </c>
      <c r="J2480">
        <f>INDEX(NoSettings!$C:$C,MATCH(EPS!$A2480,NoSettings!$A:$A,0))</f>
        <v>5406300000</v>
      </c>
      <c r="K2480">
        <f>INDEX(GWP!$C$2:$C$13,MATCH(EPS!I2480,GWP!$B$2:$B$13,0))</f>
        <v>0</v>
      </c>
      <c r="L2480" s="4">
        <f t="shared" si="77"/>
        <v>0</v>
      </c>
    </row>
    <row r="2481" spans="1:12">
      <c r="A2481" t="s">
        <v>8084</v>
      </c>
      <c r="B2481" t="s">
        <v>7380</v>
      </c>
      <c r="C2481" t="s">
        <v>1733</v>
      </c>
      <c r="D2481" t="s">
        <v>6882</v>
      </c>
      <c r="E2481" t="s">
        <v>1711</v>
      </c>
      <c r="H2481" t="str">
        <f>INDEX('Vensim Variables'!$B:$B,MATCH(EPS!$B2481,'Vensim Variables'!$A:$A,0))</f>
        <v>g pollutant</v>
      </c>
      <c r="I2481" t="str">
        <f t="shared" si="76"/>
        <v>BC</v>
      </c>
      <c r="J2481">
        <f>INDEX(NoSettings!$C:$C,MATCH(EPS!$A2481,NoSettings!$A:$A,0))</f>
        <v>7571120</v>
      </c>
      <c r="K2481">
        <f>INDEX(GWP!$C$2:$C$13,MATCH(EPS!I2481,GWP!$B$2:$B$13,0))</f>
        <v>0</v>
      </c>
      <c r="L2481" s="4">
        <f t="shared" si="77"/>
        <v>0</v>
      </c>
    </row>
    <row r="2482" spans="1:12">
      <c r="A2482" t="s">
        <v>8085</v>
      </c>
      <c r="B2482" t="s">
        <v>7380</v>
      </c>
      <c r="C2482" t="s">
        <v>1733</v>
      </c>
      <c r="D2482" t="s">
        <v>6882</v>
      </c>
      <c r="E2482" t="s">
        <v>1712</v>
      </c>
      <c r="H2482" t="str">
        <f>INDEX('Vensim Variables'!$B:$B,MATCH(EPS!$B2482,'Vensim Variables'!$A:$A,0))</f>
        <v>g pollutant</v>
      </c>
      <c r="I2482" t="str">
        <f t="shared" si="76"/>
        <v>OC</v>
      </c>
      <c r="J2482">
        <f>INDEX(NoSettings!$C:$C,MATCH(EPS!$A2482,NoSettings!$A:$A,0))</f>
        <v>5156800</v>
      </c>
      <c r="K2482">
        <f>INDEX(GWP!$C$2:$C$13,MATCH(EPS!I2482,GWP!$B$2:$B$13,0))</f>
        <v>0</v>
      </c>
      <c r="L2482" s="4">
        <f t="shared" si="77"/>
        <v>0</v>
      </c>
    </row>
    <row r="2483" spans="1:12">
      <c r="A2483" t="s">
        <v>8086</v>
      </c>
      <c r="B2483" t="s">
        <v>7380</v>
      </c>
      <c r="C2483" t="s">
        <v>1733</v>
      </c>
      <c r="D2483" t="s">
        <v>6882</v>
      </c>
      <c r="E2483" t="s">
        <v>1713</v>
      </c>
      <c r="H2483" t="str">
        <f>INDEX('Vensim Variables'!$B:$B,MATCH(EPS!$B2483,'Vensim Variables'!$A:$A,0))</f>
        <v>g pollutant</v>
      </c>
      <c r="I2483" t="str">
        <f t="shared" si="76"/>
        <v>CH4</v>
      </c>
      <c r="J2483">
        <f>INDEX(NoSettings!$C:$C,MATCH(EPS!$A2483,NoSettings!$A:$A,0))</f>
        <v>186043000</v>
      </c>
      <c r="K2483">
        <f>INDEX(GWP!$C$2:$C$13,MATCH(EPS!I2483,GWP!$B$2:$B$13,0))</f>
        <v>28</v>
      </c>
      <c r="L2483" s="4">
        <f t="shared" si="77"/>
        <v>5.2092040000000003E-3</v>
      </c>
    </row>
    <row r="2484" spans="1:12">
      <c r="A2484" t="s">
        <v>8087</v>
      </c>
      <c r="B2484" t="s">
        <v>7380</v>
      </c>
      <c r="C2484" t="s">
        <v>1733</v>
      </c>
      <c r="D2484" t="s">
        <v>6882</v>
      </c>
      <c r="E2484" t="s">
        <v>1714</v>
      </c>
      <c r="H2484" t="str">
        <f>INDEX('Vensim Variables'!$B:$B,MATCH(EPS!$B2484,'Vensim Variables'!$A:$A,0))</f>
        <v>g pollutant</v>
      </c>
      <c r="I2484" t="str">
        <f t="shared" si="76"/>
        <v>N2O</v>
      </c>
      <c r="J2484">
        <f>INDEX(NoSettings!$C:$C,MATCH(EPS!$A2484,NoSettings!$A:$A,0))</f>
        <v>39308900</v>
      </c>
      <c r="K2484">
        <f>INDEX(GWP!$C$2:$C$13,MATCH(EPS!I2484,GWP!$B$2:$B$13,0))</f>
        <v>265</v>
      </c>
      <c r="L2484" s="4">
        <f t="shared" si="77"/>
        <v>1.0416858500000001E-2</v>
      </c>
    </row>
    <row r="2485" spans="1:12">
      <c r="A2485" t="s">
        <v>8088</v>
      </c>
      <c r="B2485" t="s">
        <v>7380</v>
      </c>
      <c r="C2485" t="s">
        <v>1733</v>
      </c>
      <c r="D2485" t="s">
        <v>6882</v>
      </c>
      <c r="E2485" t="s">
        <v>1715</v>
      </c>
      <c r="H2485" t="str">
        <f>INDEX('Vensim Variables'!$B:$B,MATCH(EPS!$B2485,'Vensim Variables'!$A:$A,0))</f>
        <v>g pollutant</v>
      </c>
      <c r="I2485" t="str">
        <f t="shared" si="76"/>
        <v>F gases</v>
      </c>
      <c r="J2485">
        <f>INDEX(NoSettings!$C:$C,MATCH(EPS!$A2485,NoSettings!$A:$A,0))</f>
        <v>0</v>
      </c>
      <c r="K2485">
        <f>INDEX(GWP!$C$2:$C$13,MATCH(EPS!I2485,GWP!$B$2:$B$13,0))</f>
        <v>1</v>
      </c>
      <c r="L2485" s="4">
        <f t="shared" si="77"/>
        <v>0</v>
      </c>
    </row>
    <row r="2486" spans="1:12">
      <c r="A2486" t="s">
        <v>8089</v>
      </c>
      <c r="B2486" t="s">
        <v>7380</v>
      </c>
      <c r="C2486" t="s">
        <v>1733</v>
      </c>
      <c r="D2486" t="s">
        <v>6883</v>
      </c>
      <c r="E2486" t="s">
        <v>1702</v>
      </c>
      <c r="H2486" t="str">
        <f>INDEX('Vensim Variables'!$B:$B,MATCH(EPS!$B2486,'Vensim Variables'!$A:$A,0))</f>
        <v>g pollutant</v>
      </c>
      <c r="I2486" t="str">
        <f t="shared" si="76"/>
        <v>CO2</v>
      </c>
      <c r="J2486">
        <f>INDEX(NoSettings!$C:$C,MATCH(EPS!$A2486,NoSettings!$A:$A,0))</f>
        <v>5639490000000</v>
      </c>
      <c r="K2486">
        <f>INDEX(GWP!$C$2:$C$13,MATCH(EPS!I2486,GWP!$B$2:$B$13,0))</f>
        <v>1</v>
      </c>
      <c r="L2486" s="4">
        <f t="shared" si="77"/>
        <v>5.6394900000000003</v>
      </c>
    </row>
    <row r="2487" spans="1:12">
      <c r="A2487" t="s">
        <v>8090</v>
      </c>
      <c r="B2487" t="s">
        <v>7380</v>
      </c>
      <c r="C2487" t="s">
        <v>1733</v>
      </c>
      <c r="D2487" t="s">
        <v>6883</v>
      </c>
      <c r="E2487" t="s">
        <v>1705</v>
      </c>
      <c r="H2487" t="str">
        <f>INDEX('Vensim Variables'!$B:$B,MATCH(EPS!$B2487,'Vensim Variables'!$A:$A,0))</f>
        <v>g pollutant</v>
      </c>
      <c r="I2487" t="str">
        <f t="shared" si="76"/>
        <v>VOC</v>
      </c>
      <c r="J2487">
        <f>INDEX(NoSettings!$C:$C,MATCH(EPS!$A2487,NoSettings!$A:$A,0))</f>
        <v>52362000</v>
      </c>
      <c r="K2487">
        <f>INDEX(GWP!$C$2:$C$13,MATCH(EPS!I2487,GWP!$B$2:$B$13,0))</f>
        <v>0</v>
      </c>
      <c r="L2487" s="4">
        <f t="shared" si="77"/>
        <v>0</v>
      </c>
    </row>
    <row r="2488" spans="1:12">
      <c r="A2488" t="s">
        <v>8091</v>
      </c>
      <c r="B2488" t="s">
        <v>7380</v>
      </c>
      <c r="C2488" t="s">
        <v>1733</v>
      </c>
      <c r="D2488" t="s">
        <v>6883</v>
      </c>
      <c r="E2488" t="s">
        <v>1706</v>
      </c>
      <c r="H2488" t="str">
        <f>INDEX('Vensim Variables'!$B:$B,MATCH(EPS!$B2488,'Vensim Variables'!$A:$A,0))</f>
        <v>g pollutant</v>
      </c>
      <c r="I2488" t="str">
        <f t="shared" si="76"/>
        <v>CO</v>
      </c>
      <c r="J2488">
        <f>INDEX(NoSettings!$C:$C,MATCH(EPS!$A2488,NoSettings!$A:$A,0))</f>
        <v>1775010000</v>
      </c>
      <c r="K2488">
        <f>INDEX(GWP!$C$2:$C$13,MATCH(EPS!I2488,GWP!$B$2:$B$13,0))</f>
        <v>0</v>
      </c>
      <c r="L2488" s="4">
        <f t="shared" si="77"/>
        <v>0</v>
      </c>
    </row>
    <row r="2489" spans="1:12">
      <c r="A2489" t="s">
        <v>8092</v>
      </c>
      <c r="B2489" t="s">
        <v>7380</v>
      </c>
      <c r="C2489" t="s">
        <v>1733</v>
      </c>
      <c r="D2489" t="s">
        <v>6883</v>
      </c>
      <c r="E2489" t="s">
        <v>1707</v>
      </c>
      <c r="H2489" t="str">
        <f>INDEX('Vensim Variables'!$B:$B,MATCH(EPS!$B2489,'Vensim Variables'!$A:$A,0))</f>
        <v>g pollutant</v>
      </c>
      <c r="I2489" t="str">
        <f t="shared" si="76"/>
        <v>NOx</v>
      </c>
      <c r="J2489">
        <f>INDEX(NoSettings!$C:$C,MATCH(EPS!$A2489,NoSettings!$A:$A,0))</f>
        <v>5132490000</v>
      </c>
      <c r="K2489">
        <f>INDEX(GWP!$C$2:$C$13,MATCH(EPS!I2489,GWP!$B$2:$B$13,0))</f>
        <v>0</v>
      </c>
      <c r="L2489" s="4">
        <f t="shared" si="77"/>
        <v>0</v>
      </c>
    </row>
    <row r="2490" spans="1:12">
      <c r="A2490" t="s">
        <v>8093</v>
      </c>
      <c r="B2490" t="s">
        <v>7380</v>
      </c>
      <c r="C2490" t="s">
        <v>1733</v>
      </c>
      <c r="D2490" t="s">
        <v>6883</v>
      </c>
      <c r="E2490" t="s">
        <v>1708</v>
      </c>
      <c r="H2490" t="str">
        <f>INDEX('Vensim Variables'!$B:$B,MATCH(EPS!$B2490,'Vensim Variables'!$A:$A,0))</f>
        <v>g pollutant</v>
      </c>
      <c r="I2490" t="str">
        <f t="shared" si="76"/>
        <v>PM10</v>
      </c>
      <c r="J2490">
        <f>INDEX(NoSettings!$C:$C,MATCH(EPS!$A2490,NoSettings!$A:$A,0))</f>
        <v>1831300000</v>
      </c>
      <c r="K2490">
        <f>INDEX(GWP!$C$2:$C$13,MATCH(EPS!I2490,GWP!$B$2:$B$13,0))</f>
        <v>0</v>
      </c>
      <c r="L2490" s="4">
        <f t="shared" si="77"/>
        <v>0</v>
      </c>
    </row>
    <row r="2491" spans="1:12">
      <c r="A2491" t="s">
        <v>8094</v>
      </c>
      <c r="B2491" t="s">
        <v>7380</v>
      </c>
      <c r="C2491" t="s">
        <v>1733</v>
      </c>
      <c r="D2491" t="s">
        <v>6883</v>
      </c>
      <c r="E2491" t="s">
        <v>1709</v>
      </c>
      <c r="H2491" t="str">
        <f>INDEX('Vensim Variables'!$B:$B,MATCH(EPS!$B2491,'Vensim Variables'!$A:$A,0))</f>
        <v>g pollutant</v>
      </c>
      <c r="I2491" t="str">
        <f t="shared" si="76"/>
        <v>PM25</v>
      </c>
      <c r="J2491">
        <f>INDEX(NoSettings!$C:$C,MATCH(EPS!$A2491,NoSettings!$A:$A,0))</f>
        <v>550784000</v>
      </c>
      <c r="K2491">
        <f>INDEX(GWP!$C$2:$C$13,MATCH(EPS!I2491,GWP!$B$2:$B$13,0))</f>
        <v>0</v>
      </c>
      <c r="L2491" s="4">
        <f t="shared" si="77"/>
        <v>0</v>
      </c>
    </row>
    <row r="2492" spans="1:12">
      <c r="A2492" t="s">
        <v>8095</v>
      </c>
      <c r="B2492" t="s">
        <v>7380</v>
      </c>
      <c r="C2492" t="s">
        <v>1733</v>
      </c>
      <c r="D2492" t="s">
        <v>6883</v>
      </c>
      <c r="E2492" t="s">
        <v>1710</v>
      </c>
      <c r="H2492" t="str">
        <f>INDEX('Vensim Variables'!$B:$B,MATCH(EPS!$B2492,'Vensim Variables'!$A:$A,0))</f>
        <v>g pollutant</v>
      </c>
      <c r="I2492" t="str">
        <f t="shared" si="76"/>
        <v>SOx</v>
      </c>
      <c r="J2492">
        <f>INDEX(NoSettings!$C:$C,MATCH(EPS!$A2492,NoSettings!$A:$A,0))</f>
        <v>13739500000</v>
      </c>
      <c r="K2492">
        <f>INDEX(GWP!$C$2:$C$13,MATCH(EPS!I2492,GWP!$B$2:$B$13,0))</f>
        <v>0</v>
      </c>
      <c r="L2492" s="4">
        <f t="shared" si="77"/>
        <v>0</v>
      </c>
    </row>
    <row r="2493" spans="1:12">
      <c r="A2493" t="s">
        <v>8096</v>
      </c>
      <c r="B2493" t="s">
        <v>7380</v>
      </c>
      <c r="C2493" t="s">
        <v>1733</v>
      </c>
      <c r="D2493" t="s">
        <v>6883</v>
      </c>
      <c r="E2493" t="s">
        <v>1711</v>
      </c>
      <c r="H2493" t="str">
        <f>INDEX('Vensim Variables'!$B:$B,MATCH(EPS!$B2493,'Vensim Variables'!$A:$A,0))</f>
        <v>g pollutant</v>
      </c>
      <c r="I2493" t="str">
        <f t="shared" si="76"/>
        <v>BC</v>
      </c>
      <c r="J2493">
        <f>INDEX(NoSettings!$C:$C,MATCH(EPS!$A2493,NoSettings!$A:$A,0))</f>
        <v>19241100</v>
      </c>
      <c r="K2493">
        <f>INDEX(GWP!$C$2:$C$13,MATCH(EPS!I2493,GWP!$B$2:$B$13,0))</f>
        <v>0</v>
      </c>
      <c r="L2493" s="4">
        <f t="shared" si="77"/>
        <v>0</v>
      </c>
    </row>
    <row r="2494" spans="1:12">
      <c r="A2494" t="s">
        <v>8097</v>
      </c>
      <c r="B2494" t="s">
        <v>7380</v>
      </c>
      <c r="C2494" t="s">
        <v>1733</v>
      </c>
      <c r="D2494" t="s">
        <v>6883</v>
      </c>
      <c r="E2494" t="s">
        <v>1712</v>
      </c>
      <c r="H2494" t="str">
        <f>INDEX('Vensim Variables'!$B:$B,MATCH(EPS!$B2494,'Vensim Variables'!$A:$A,0))</f>
        <v>g pollutant</v>
      </c>
      <c r="I2494" t="str">
        <f t="shared" si="76"/>
        <v>OC</v>
      </c>
      <c r="J2494">
        <f>INDEX(NoSettings!$C:$C,MATCH(EPS!$A2494,NoSettings!$A:$A,0))</f>
        <v>13105400</v>
      </c>
      <c r="K2494">
        <f>INDEX(GWP!$C$2:$C$13,MATCH(EPS!I2494,GWP!$B$2:$B$13,0))</f>
        <v>0</v>
      </c>
      <c r="L2494" s="4">
        <f t="shared" si="77"/>
        <v>0</v>
      </c>
    </row>
    <row r="2495" spans="1:12">
      <c r="A2495" t="s">
        <v>8098</v>
      </c>
      <c r="B2495" t="s">
        <v>7380</v>
      </c>
      <c r="C2495" t="s">
        <v>1733</v>
      </c>
      <c r="D2495" t="s">
        <v>6883</v>
      </c>
      <c r="E2495" t="s">
        <v>1713</v>
      </c>
      <c r="H2495" t="str">
        <f>INDEX('Vensim Variables'!$B:$B,MATCH(EPS!$B2495,'Vensim Variables'!$A:$A,0))</f>
        <v>g pollutant</v>
      </c>
      <c r="I2495" t="str">
        <f t="shared" si="76"/>
        <v>CH4</v>
      </c>
      <c r="J2495">
        <f>INDEX(NoSettings!$C:$C,MATCH(EPS!$A2495,NoSettings!$A:$A,0))</f>
        <v>472807000</v>
      </c>
      <c r="K2495">
        <f>INDEX(GWP!$C$2:$C$13,MATCH(EPS!I2495,GWP!$B$2:$B$13,0))</f>
        <v>28</v>
      </c>
      <c r="L2495" s="4">
        <f t="shared" si="77"/>
        <v>1.3238596E-2</v>
      </c>
    </row>
    <row r="2496" spans="1:12">
      <c r="A2496" t="s">
        <v>8099</v>
      </c>
      <c r="B2496" t="s">
        <v>7380</v>
      </c>
      <c r="C2496" t="s">
        <v>1733</v>
      </c>
      <c r="D2496" t="s">
        <v>6883</v>
      </c>
      <c r="E2496" t="s">
        <v>1714</v>
      </c>
      <c r="H2496" t="str">
        <f>INDEX('Vensim Variables'!$B:$B,MATCH(EPS!$B2496,'Vensim Variables'!$A:$A,0))</f>
        <v>g pollutant</v>
      </c>
      <c r="I2496" t="str">
        <f t="shared" si="76"/>
        <v>N2O</v>
      </c>
      <c r="J2496">
        <f>INDEX(NoSettings!$C:$C,MATCH(EPS!$A2496,NoSettings!$A:$A,0))</f>
        <v>99898900</v>
      </c>
      <c r="K2496">
        <f>INDEX(GWP!$C$2:$C$13,MATCH(EPS!I2496,GWP!$B$2:$B$13,0))</f>
        <v>265</v>
      </c>
      <c r="L2496" s="4">
        <f t="shared" si="77"/>
        <v>2.6473208500000001E-2</v>
      </c>
    </row>
    <row r="2497" spans="1:12">
      <c r="A2497" t="s">
        <v>8100</v>
      </c>
      <c r="B2497" t="s">
        <v>7380</v>
      </c>
      <c r="C2497" t="s">
        <v>1733</v>
      </c>
      <c r="D2497" t="s">
        <v>6883</v>
      </c>
      <c r="E2497" t="s">
        <v>1715</v>
      </c>
      <c r="H2497" t="str">
        <f>INDEX('Vensim Variables'!$B:$B,MATCH(EPS!$B2497,'Vensim Variables'!$A:$A,0))</f>
        <v>g pollutant</v>
      </c>
      <c r="I2497" t="str">
        <f t="shared" si="76"/>
        <v>F gases</v>
      </c>
      <c r="J2497">
        <f>INDEX(NoSettings!$C:$C,MATCH(EPS!$A2497,NoSettings!$A:$A,0))</f>
        <v>0</v>
      </c>
      <c r="K2497">
        <f>INDEX(GWP!$C$2:$C$13,MATCH(EPS!I2497,GWP!$B$2:$B$13,0))</f>
        <v>1</v>
      </c>
      <c r="L2497" s="4">
        <f t="shared" si="77"/>
        <v>0</v>
      </c>
    </row>
    <row r="2498" spans="1:12">
      <c r="A2498" t="s">
        <v>8101</v>
      </c>
      <c r="B2498" t="s">
        <v>7380</v>
      </c>
      <c r="C2498" t="s">
        <v>1733</v>
      </c>
      <c r="D2498" t="s">
        <v>6884</v>
      </c>
      <c r="E2498" t="s">
        <v>1702</v>
      </c>
      <c r="H2498" t="str">
        <f>INDEX('Vensim Variables'!$B:$B,MATCH(EPS!$B2498,'Vensim Variables'!$A:$A,0))</f>
        <v>g pollutant</v>
      </c>
      <c r="I2498" t="str">
        <f t="shared" si="76"/>
        <v>CO2</v>
      </c>
      <c r="J2498">
        <f>INDEX(NoSettings!$C:$C,MATCH(EPS!$A2498,NoSettings!$A:$A,0))</f>
        <v>0</v>
      </c>
      <c r="K2498">
        <f>INDEX(GWP!$C$2:$C$13,MATCH(EPS!I2498,GWP!$B$2:$B$13,0))</f>
        <v>1</v>
      </c>
      <c r="L2498" s="4">
        <f t="shared" si="77"/>
        <v>0</v>
      </c>
    </row>
    <row r="2499" spans="1:12">
      <c r="A2499" t="s">
        <v>8102</v>
      </c>
      <c r="B2499" t="s">
        <v>7380</v>
      </c>
      <c r="C2499" t="s">
        <v>1733</v>
      </c>
      <c r="D2499" t="s">
        <v>6884</v>
      </c>
      <c r="E2499" t="s">
        <v>1705</v>
      </c>
      <c r="H2499" t="str">
        <f>INDEX('Vensim Variables'!$B:$B,MATCH(EPS!$B2499,'Vensim Variables'!$A:$A,0))</f>
        <v>g pollutant</v>
      </c>
      <c r="I2499" t="str">
        <f t="shared" ref="I2499:I2562" si="78">IF(OR(C2499="CO2",C2499="CH4",C2499="N2O",C2499="F gases",C2499="VOC",C2499="CO",C2499="NOx",C2499="PM10",C2499="PM25",C2499="SOx",C2499="BC",C2499="OC"),C2499,IF(OR(D2499="CO2",D2499="CH4",D2499="N2O",D2499="F gases",D2499="VOC",D2499="CO",D2499="NOx",D2499="PM10",D2499="PM25",D2499="SOx",D2499="BC",D2499="OC"),D2499,IF(OR(E2499="CO2",E2499="CH4",E2499="N2O",E2499="F gases",E2499="VOC",E2499="CO",E2499="NOx",E2499="PM10",E2499="PM25",E2499="SOx",E2499="BC",E2499="OC"),E2499,"NA")))</f>
        <v>VOC</v>
      </c>
      <c r="J2499">
        <f>INDEX(NoSettings!$C:$C,MATCH(EPS!$A2499,NoSettings!$A:$A,0))</f>
        <v>0</v>
      </c>
      <c r="K2499">
        <f>INDEX(GWP!$C$2:$C$13,MATCH(EPS!I2499,GWP!$B$2:$B$13,0))</f>
        <v>0</v>
      </c>
      <c r="L2499" s="4">
        <f t="shared" ref="L2499:L2562" si="79">IF(H2499="g pollutant",K2499*J2499/10^12,IF(H2499="MMTCO2e",J2499,IF(H2499="MWh",J2499,0)))</f>
        <v>0</v>
      </c>
    </row>
    <row r="2500" spans="1:12">
      <c r="A2500" t="s">
        <v>8103</v>
      </c>
      <c r="B2500" t="s">
        <v>7380</v>
      </c>
      <c r="C2500" t="s">
        <v>1733</v>
      </c>
      <c r="D2500" t="s">
        <v>6884</v>
      </c>
      <c r="E2500" t="s">
        <v>1706</v>
      </c>
      <c r="H2500" t="str">
        <f>INDEX('Vensim Variables'!$B:$B,MATCH(EPS!$B2500,'Vensim Variables'!$A:$A,0))</f>
        <v>g pollutant</v>
      </c>
      <c r="I2500" t="str">
        <f t="shared" si="78"/>
        <v>CO</v>
      </c>
      <c r="J2500">
        <f>INDEX(NoSettings!$C:$C,MATCH(EPS!$A2500,NoSettings!$A:$A,0))</f>
        <v>0</v>
      </c>
      <c r="K2500">
        <f>INDEX(GWP!$C$2:$C$13,MATCH(EPS!I2500,GWP!$B$2:$B$13,0))</f>
        <v>0</v>
      </c>
      <c r="L2500" s="4">
        <f t="shared" si="79"/>
        <v>0</v>
      </c>
    </row>
    <row r="2501" spans="1:12">
      <c r="A2501" t="s">
        <v>8104</v>
      </c>
      <c r="B2501" t="s">
        <v>7380</v>
      </c>
      <c r="C2501" t="s">
        <v>1733</v>
      </c>
      <c r="D2501" t="s">
        <v>6884</v>
      </c>
      <c r="E2501" t="s">
        <v>1707</v>
      </c>
      <c r="H2501" t="str">
        <f>INDEX('Vensim Variables'!$B:$B,MATCH(EPS!$B2501,'Vensim Variables'!$A:$A,0))</f>
        <v>g pollutant</v>
      </c>
      <c r="I2501" t="str">
        <f t="shared" si="78"/>
        <v>NOx</v>
      </c>
      <c r="J2501">
        <f>INDEX(NoSettings!$C:$C,MATCH(EPS!$A2501,NoSettings!$A:$A,0))</f>
        <v>0</v>
      </c>
      <c r="K2501">
        <f>INDEX(GWP!$C$2:$C$13,MATCH(EPS!I2501,GWP!$B$2:$B$13,0))</f>
        <v>0</v>
      </c>
      <c r="L2501" s="4">
        <f t="shared" si="79"/>
        <v>0</v>
      </c>
    </row>
    <row r="2502" spans="1:12">
      <c r="A2502" t="s">
        <v>8105</v>
      </c>
      <c r="B2502" t="s">
        <v>7380</v>
      </c>
      <c r="C2502" t="s">
        <v>1733</v>
      </c>
      <c r="D2502" t="s">
        <v>6884</v>
      </c>
      <c r="E2502" t="s">
        <v>1708</v>
      </c>
      <c r="H2502" t="str">
        <f>INDEX('Vensim Variables'!$B:$B,MATCH(EPS!$B2502,'Vensim Variables'!$A:$A,0))</f>
        <v>g pollutant</v>
      </c>
      <c r="I2502" t="str">
        <f t="shared" si="78"/>
        <v>PM10</v>
      </c>
      <c r="J2502">
        <f>INDEX(NoSettings!$C:$C,MATCH(EPS!$A2502,NoSettings!$A:$A,0))</f>
        <v>0</v>
      </c>
      <c r="K2502">
        <f>INDEX(GWP!$C$2:$C$13,MATCH(EPS!I2502,GWP!$B$2:$B$13,0))</f>
        <v>0</v>
      </c>
      <c r="L2502" s="4">
        <f t="shared" si="79"/>
        <v>0</v>
      </c>
    </row>
    <row r="2503" spans="1:12">
      <c r="A2503" t="s">
        <v>8106</v>
      </c>
      <c r="B2503" t="s">
        <v>7380</v>
      </c>
      <c r="C2503" t="s">
        <v>1733</v>
      </c>
      <c r="D2503" t="s">
        <v>6884</v>
      </c>
      <c r="E2503" t="s">
        <v>1709</v>
      </c>
      <c r="H2503" t="str">
        <f>INDEX('Vensim Variables'!$B:$B,MATCH(EPS!$B2503,'Vensim Variables'!$A:$A,0))</f>
        <v>g pollutant</v>
      </c>
      <c r="I2503" t="str">
        <f t="shared" si="78"/>
        <v>PM25</v>
      </c>
      <c r="J2503">
        <f>INDEX(NoSettings!$C:$C,MATCH(EPS!$A2503,NoSettings!$A:$A,0))</f>
        <v>0</v>
      </c>
      <c r="K2503">
        <f>INDEX(GWP!$C$2:$C$13,MATCH(EPS!I2503,GWP!$B$2:$B$13,0))</f>
        <v>0</v>
      </c>
      <c r="L2503" s="4">
        <f t="shared" si="79"/>
        <v>0</v>
      </c>
    </row>
    <row r="2504" spans="1:12">
      <c r="A2504" t="s">
        <v>8107</v>
      </c>
      <c r="B2504" t="s">
        <v>7380</v>
      </c>
      <c r="C2504" t="s">
        <v>1733</v>
      </c>
      <c r="D2504" t="s">
        <v>6884</v>
      </c>
      <c r="E2504" t="s">
        <v>1710</v>
      </c>
      <c r="H2504" t="str">
        <f>INDEX('Vensim Variables'!$B:$B,MATCH(EPS!$B2504,'Vensim Variables'!$A:$A,0))</f>
        <v>g pollutant</v>
      </c>
      <c r="I2504" t="str">
        <f t="shared" si="78"/>
        <v>SOx</v>
      </c>
      <c r="J2504">
        <f>INDEX(NoSettings!$C:$C,MATCH(EPS!$A2504,NoSettings!$A:$A,0))</f>
        <v>0</v>
      </c>
      <c r="K2504">
        <f>INDEX(GWP!$C$2:$C$13,MATCH(EPS!I2504,GWP!$B$2:$B$13,0))</f>
        <v>0</v>
      </c>
      <c r="L2504" s="4">
        <f t="shared" si="79"/>
        <v>0</v>
      </c>
    </row>
    <row r="2505" spans="1:12">
      <c r="A2505" t="s">
        <v>8108</v>
      </c>
      <c r="B2505" t="s">
        <v>7380</v>
      </c>
      <c r="C2505" t="s">
        <v>1733</v>
      </c>
      <c r="D2505" t="s">
        <v>6884</v>
      </c>
      <c r="E2505" t="s">
        <v>1711</v>
      </c>
      <c r="H2505" t="str">
        <f>INDEX('Vensim Variables'!$B:$B,MATCH(EPS!$B2505,'Vensim Variables'!$A:$A,0))</f>
        <v>g pollutant</v>
      </c>
      <c r="I2505" t="str">
        <f t="shared" si="78"/>
        <v>BC</v>
      </c>
      <c r="J2505">
        <f>INDEX(NoSettings!$C:$C,MATCH(EPS!$A2505,NoSettings!$A:$A,0))</f>
        <v>0</v>
      </c>
      <c r="K2505">
        <f>INDEX(GWP!$C$2:$C$13,MATCH(EPS!I2505,GWP!$B$2:$B$13,0))</f>
        <v>0</v>
      </c>
      <c r="L2505" s="4">
        <f t="shared" si="79"/>
        <v>0</v>
      </c>
    </row>
    <row r="2506" spans="1:12">
      <c r="A2506" t="s">
        <v>8109</v>
      </c>
      <c r="B2506" t="s">
        <v>7380</v>
      </c>
      <c r="C2506" t="s">
        <v>1733</v>
      </c>
      <c r="D2506" t="s">
        <v>6884</v>
      </c>
      <c r="E2506" t="s">
        <v>1712</v>
      </c>
      <c r="H2506" t="str">
        <f>INDEX('Vensim Variables'!$B:$B,MATCH(EPS!$B2506,'Vensim Variables'!$A:$A,0))</f>
        <v>g pollutant</v>
      </c>
      <c r="I2506" t="str">
        <f t="shared" si="78"/>
        <v>OC</v>
      </c>
      <c r="J2506">
        <f>INDEX(NoSettings!$C:$C,MATCH(EPS!$A2506,NoSettings!$A:$A,0))</f>
        <v>0</v>
      </c>
      <c r="K2506">
        <f>INDEX(GWP!$C$2:$C$13,MATCH(EPS!I2506,GWP!$B$2:$B$13,0))</f>
        <v>0</v>
      </c>
      <c r="L2506" s="4">
        <f t="shared" si="79"/>
        <v>0</v>
      </c>
    </row>
    <row r="2507" spans="1:12">
      <c r="A2507" t="s">
        <v>8110</v>
      </c>
      <c r="B2507" t="s">
        <v>7380</v>
      </c>
      <c r="C2507" t="s">
        <v>1733</v>
      </c>
      <c r="D2507" t="s">
        <v>6884</v>
      </c>
      <c r="E2507" t="s">
        <v>1713</v>
      </c>
      <c r="H2507" t="str">
        <f>INDEX('Vensim Variables'!$B:$B,MATCH(EPS!$B2507,'Vensim Variables'!$A:$A,0))</f>
        <v>g pollutant</v>
      </c>
      <c r="I2507" t="str">
        <f t="shared" si="78"/>
        <v>CH4</v>
      </c>
      <c r="J2507">
        <f>INDEX(NoSettings!$C:$C,MATCH(EPS!$A2507,NoSettings!$A:$A,0))</f>
        <v>0</v>
      </c>
      <c r="K2507">
        <f>INDEX(GWP!$C$2:$C$13,MATCH(EPS!I2507,GWP!$B$2:$B$13,0))</f>
        <v>28</v>
      </c>
      <c r="L2507" s="4">
        <f t="shared" si="79"/>
        <v>0</v>
      </c>
    </row>
    <row r="2508" spans="1:12">
      <c r="A2508" t="s">
        <v>8111</v>
      </c>
      <c r="B2508" t="s">
        <v>7380</v>
      </c>
      <c r="C2508" t="s">
        <v>1733</v>
      </c>
      <c r="D2508" t="s">
        <v>6884</v>
      </c>
      <c r="E2508" t="s">
        <v>1714</v>
      </c>
      <c r="H2508" t="str">
        <f>INDEX('Vensim Variables'!$B:$B,MATCH(EPS!$B2508,'Vensim Variables'!$A:$A,0))</f>
        <v>g pollutant</v>
      </c>
      <c r="I2508" t="str">
        <f t="shared" si="78"/>
        <v>N2O</v>
      </c>
      <c r="J2508">
        <f>INDEX(NoSettings!$C:$C,MATCH(EPS!$A2508,NoSettings!$A:$A,0))</f>
        <v>0</v>
      </c>
      <c r="K2508">
        <f>INDEX(GWP!$C$2:$C$13,MATCH(EPS!I2508,GWP!$B$2:$B$13,0))</f>
        <v>265</v>
      </c>
      <c r="L2508" s="4">
        <f t="shared" si="79"/>
        <v>0</v>
      </c>
    </row>
    <row r="2509" spans="1:12">
      <c r="A2509" t="s">
        <v>8112</v>
      </c>
      <c r="B2509" t="s">
        <v>7380</v>
      </c>
      <c r="C2509" t="s">
        <v>1733</v>
      </c>
      <c r="D2509" t="s">
        <v>6884</v>
      </c>
      <c r="E2509" t="s">
        <v>1715</v>
      </c>
      <c r="H2509" t="str">
        <f>INDEX('Vensim Variables'!$B:$B,MATCH(EPS!$B2509,'Vensim Variables'!$A:$A,0))</f>
        <v>g pollutant</v>
      </c>
      <c r="I2509" t="str">
        <f t="shared" si="78"/>
        <v>F gases</v>
      </c>
      <c r="J2509">
        <f>INDEX(NoSettings!$C:$C,MATCH(EPS!$A2509,NoSettings!$A:$A,0))</f>
        <v>0</v>
      </c>
      <c r="K2509">
        <f>INDEX(GWP!$C$2:$C$13,MATCH(EPS!I2509,GWP!$B$2:$B$13,0))</f>
        <v>1</v>
      </c>
      <c r="L2509" s="4">
        <f t="shared" si="79"/>
        <v>0</v>
      </c>
    </row>
    <row r="2510" spans="1:12">
      <c r="A2510" t="s">
        <v>8113</v>
      </c>
      <c r="B2510" t="s">
        <v>7380</v>
      </c>
      <c r="C2510" t="s">
        <v>1733</v>
      </c>
      <c r="D2510" t="s">
        <v>6885</v>
      </c>
      <c r="E2510" t="s">
        <v>1702</v>
      </c>
      <c r="H2510" t="str">
        <f>INDEX('Vensim Variables'!$B:$B,MATCH(EPS!$B2510,'Vensim Variables'!$A:$A,0))</f>
        <v>g pollutant</v>
      </c>
      <c r="I2510" t="str">
        <f t="shared" si="78"/>
        <v>CO2</v>
      </c>
      <c r="J2510">
        <f>INDEX(NoSettings!$C:$C,MATCH(EPS!$A2510,NoSettings!$A:$A,0))</f>
        <v>0</v>
      </c>
      <c r="K2510">
        <f>INDEX(GWP!$C$2:$C$13,MATCH(EPS!I2510,GWP!$B$2:$B$13,0))</f>
        <v>1</v>
      </c>
      <c r="L2510" s="4">
        <f t="shared" si="79"/>
        <v>0</v>
      </c>
    </row>
    <row r="2511" spans="1:12">
      <c r="A2511" t="s">
        <v>8114</v>
      </c>
      <c r="B2511" t="s">
        <v>7380</v>
      </c>
      <c r="C2511" t="s">
        <v>1733</v>
      </c>
      <c r="D2511" t="s">
        <v>6885</v>
      </c>
      <c r="E2511" t="s">
        <v>1705</v>
      </c>
      <c r="H2511" t="str">
        <f>INDEX('Vensim Variables'!$B:$B,MATCH(EPS!$B2511,'Vensim Variables'!$A:$A,0))</f>
        <v>g pollutant</v>
      </c>
      <c r="I2511" t="str">
        <f t="shared" si="78"/>
        <v>VOC</v>
      </c>
      <c r="J2511">
        <f>INDEX(NoSettings!$C:$C,MATCH(EPS!$A2511,NoSettings!$A:$A,0))</f>
        <v>0</v>
      </c>
      <c r="K2511">
        <f>INDEX(GWP!$C$2:$C$13,MATCH(EPS!I2511,GWP!$B$2:$B$13,0))</f>
        <v>0</v>
      </c>
      <c r="L2511" s="4">
        <f t="shared" si="79"/>
        <v>0</v>
      </c>
    </row>
    <row r="2512" spans="1:12">
      <c r="A2512" t="s">
        <v>8115</v>
      </c>
      <c r="B2512" t="s">
        <v>7380</v>
      </c>
      <c r="C2512" t="s">
        <v>1733</v>
      </c>
      <c r="D2512" t="s">
        <v>6885</v>
      </c>
      <c r="E2512" t="s">
        <v>1706</v>
      </c>
      <c r="H2512" t="str">
        <f>INDEX('Vensim Variables'!$B:$B,MATCH(EPS!$B2512,'Vensim Variables'!$A:$A,0))</f>
        <v>g pollutant</v>
      </c>
      <c r="I2512" t="str">
        <f t="shared" si="78"/>
        <v>CO</v>
      </c>
      <c r="J2512">
        <f>INDEX(NoSettings!$C:$C,MATCH(EPS!$A2512,NoSettings!$A:$A,0))</f>
        <v>0</v>
      </c>
      <c r="K2512">
        <f>INDEX(GWP!$C$2:$C$13,MATCH(EPS!I2512,GWP!$B$2:$B$13,0))</f>
        <v>0</v>
      </c>
      <c r="L2512" s="4">
        <f t="shared" si="79"/>
        <v>0</v>
      </c>
    </row>
    <row r="2513" spans="1:12">
      <c r="A2513" t="s">
        <v>8116</v>
      </c>
      <c r="B2513" t="s">
        <v>7380</v>
      </c>
      <c r="C2513" t="s">
        <v>1733</v>
      </c>
      <c r="D2513" t="s">
        <v>6885</v>
      </c>
      <c r="E2513" t="s">
        <v>1707</v>
      </c>
      <c r="H2513" t="str">
        <f>INDEX('Vensim Variables'!$B:$B,MATCH(EPS!$B2513,'Vensim Variables'!$A:$A,0))</f>
        <v>g pollutant</v>
      </c>
      <c r="I2513" t="str">
        <f t="shared" si="78"/>
        <v>NOx</v>
      </c>
      <c r="J2513">
        <f>INDEX(NoSettings!$C:$C,MATCH(EPS!$A2513,NoSettings!$A:$A,0))</f>
        <v>0</v>
      </c>
      <c r="K2513">
        <f>INDEX(GWP!$C$2:$C$13,MATCH(EPS!I2513,GWP!$B$2:$B$13,0))</f>
        <v>0</v>
      </c>
      <c r="L2513" s="4">
        <f t="shared" si="79"/>
        <v>0</v>
      </c>
    </row>
    <row r="2514" spans="1:12">
      <c r="A2514" t="s">
        <v>8117</v>
      </c>
      <c r="B2514" t="s">
        <v>7380</v>
      </c>
      <c r="C2514" t="s">
        <v>1733</v>
      </c>
      <c r="D2514" t="s">
        <v>6885</v>
      </c>
      <c r="E2514" t="s">
        <v>1708</v>
      </c>
      <c r="H2514" t="str">
        <f>INDEX('Vensim Variables'!$B:$B,MATCH(EPS!$B2514,'Vensim Variables'!$A:$A,0))</f>
        <v>g pollutant</v>
      </c>
      <c r="I2514" t="str">
        <f t="shared" si="78"/>
        <v>PM10</v>
      </c>
      <c r="J2514">
        <f>INDEX(NoSettings!$C:$C,MATCH(EPS!$A2514,NoSettings!$A:$A,0))</f>
        <v>0</v>
      </c>
      <c r="K2514">
        <f>INDEX(GWP!$C$2:$C$13,MATCH(EPS!I2514,GWP!$B$2:$B$13,0))</f>
        <v>0</v>
      </c>
      <c r="L2514" s="4">
        <f t="shared" si="79"/>
        <v>0</v>
      </c>
    </row>
    <row r="2515" spans="1:12">
      <c r="A2515" t="s">
        <v>8118</v>
      </c>
      <c r="B2515" t="s">
        <v>7380</v>
      </c>
      <c r="C2515" t="s">
        <v>1733</v>
      </c>
      <c r="D2515" t="s">
        <v>6885</v>
      </c>
      <c r="E2515" t="s">
        <v>1709</v>
      </c>
      <c r="H2515" t="str">
        <f>INDEX('Vensim Variables'!$B:$B,MATCH(EPS!$B2515,'Vensim Variables'!$A:$A,0))</f>
        <v>g pollutant</v>
      </c>
      <c r="I2515" t="str">
        <f t="shared" si="78"/>
        <v>PM25</v>
      </c>
      <c r="J2515">
        <f>INDEX(NoSettings!$C:$C,MATCH(EPS!$A2515,NoSettings!$A:$A,0))</f>
        <v>0</v>
      </c>
      <c r="K2515">
        <f>INDEX(GWP!$C$2:$C$13,MATCH(EPS!I2515,GWP!$B$2:$B$13,0))</f>
        <v>0</v>
      </c>
      <c r="L2515" s="4">
        <f t="shared" si="79"/>
        <v>0</v>
      </c>
    </row>
    <row r="2516" spans="1:12">
      <c r="A2516" t="s">
        <v>8119</v>
      </c>
      <c r="B2516" t="s">
        <v>7380</v>
      </c>
      <c r="C2516" t="s">
        <v>1733</v>
      </c>
      <c r="D2516" t="s">
        <v>6885</v>
      </c>
      <c r="E2516" t="s">
        <v>1710</v>
      </c>
      <c r="H2516" t="str">
        <f>INDEX('Vensim Variables'!$B:$B,MATCH(EPS!$B2516,'Vensim Variables'!$A:$A,0))</f>
        <v>g pollutant</v>
      </c>
      <c r="I2516" t="str">
        <f t="shared" si="78"/>
        <v>SOx</v>
      </c>
      <c r="J2516">
        <f>INDEX(NoSettings!$C:$C,MATCH(EPS!$A2516,NoSettings!$A:$A,0))</f>
        <v>0</v>
      </c>
      <c r="K2516">
        <f>INDEX(GWP!$C$2:$C$13,MATCH(EPS!I2516,GWP!$B$2:$B$13,0))</f>
        <v>0</v>
      </c>
      <c r="L2516" s="4">
        <f t="shared" si="79"/>
        <v>0</v>
      </c>
    </row>
    <row r="2517" spans="1:12">
      <c r="A2517" t="s">
        <v>8120</v>
      </c>
      <c r="B2517" t="s">
        <v>7380</v>
      </c>
      <c r="C2517" t="s">
        <v>1733</v>
      </c>
      <c r="D2517" t="s">
        <v>6885</v>
      </c>
      <c r="E2517" t="s">
        <v>1711</v>
      </c>
      <c r="H2517" t="str">
        <f>INDEX('Vensim Variables'!$B:$B,MATCH(EPS!$B2517,'Vensim Variables'!$A:$A,0))</f>
        <v>g pollutant</v>
      </c>
      <c r="I2517" t="str">
        <f t="shared" si="78"/>
        <v>BC</v>
      </c>
      <c r="J2517">
        <f>INDEX(NoSettings!$C:$C,MATCH(EPS!$A2517,NoSettings!$A:$A,0))</f>
        <v>0</v>
      </c>
      <c r="K2517">
        <f>INDEX(GWP!$C$2:$C$13,MATCH(EPS!I2517,GWP!$B$2:$B$13,0))</f>
        <v>0</v>
      </c>
      <c r="L2517" s="4">
        <f t="shared" si="79"/>
        <v>0</v>
      </c>
    </row>
    <row r="2518" spans="1:12">
      <c r="A2518" t="s">
        <v>8121</v>
      </c>
      <c r="B2518" t="s">
        <v>7380</v>
      </c>
      <c r="C2518" t="s">
        <v>1733</v>
      </c>
      <c r="D2518" t="s">
        <v>6885</v>
      </c>
      <c r="E2518" t="s">
        <v>1712</v>
      </c>
      <c r="H2518" t="str">
        <f>INDEX('Vensim Variables'!$B:$B,MATCH(EPS!$B2518,'Vensim Variables'!$A:$A,0))</f>
        <v>g pollutant</v>
      </c>
      <c r="I2518" t="str">
        <f t="shared" si="78"/>
        <v>OC</v>
      </c>
      <c r="J2518">
        <f>INDEX(NoSettings!$C:$C,MATCH(EPS!$A2518,NoSettings!$A:$A,0))</f>
        <v>0</v>
      </c>
      <c r="K2518">
        <f>INDEX(GWP!$C$2:$C$13,MATCH(EPS!I2518,GWP!$B$2:$B$13,0))</f>
        <v>0</v>
      </c>
      <c r="L2518" s="4">
        <f t="shared" si="79"/>
        <v>0</v>
      </c>
    </row>
    <row r="2519" spans="1:12">
      <c r="A2519" t="s">
        <v>8122</v>
      </c>
      <c r="B2519" t="s">
        <v>7380</v>
      </c>
      <c r="C2519" t="s">
        <v>1733</v>
      </c>
      <c r="D2519" t="s">
        <v>6885</v>
      </c>
      <c r="E2519" t="s">
        <v>1713</v>
      </c>
      <c r="H2519" t="str">
        <f>INDEX('Vensim Variables'!$B:$B,MATCH(EPS!$B2519,'Vensim Variables'!$A:$A,0))</f>
        <v>g pollutant</v>
      </c>
      <c r="I2519" t="str">
        <f t="shared" si="78"/>
        <v>CH4</v>
      </c>
      <c r="J2519">
        <f>INDEX(NoSettings!$C:$C,MATCH(EPS!$A2519,NoSettings!$A:$A,0))</f>
        <v>0</v>
      </c>
      <c r="K2519">
        <f>INDEX(GWP!$C$2:$C$13,MATCH(EPS!I2519,GWP!$B$2:$B$13,0))</f>
        <v>28</v>
      </c>
      <c r="L2519" s="4">
        <f t="shared" si="79"/>
        <v>0</v>
      </c>
    </row>
    <row r="2520" spans="1:12">
      <c r="A2520" t="s">
        <v>8123</v>
      </c>
      <c r="B2520" t="s">
        <v>7380</v>
      </c>
      <c r="C2520" t="s">
        <v>1733</v>
      </c>
      <c r="D2520" t="s">
        <v>6885</v>
      </c>
      <c r="E2520" t="s">
        <v>1714</v>
      </c>
      <c r="H2520" t="str">
        <f>INDEX('Vensim Variables'!$B:$B,MATCH(EPS!$B2520,'Vensim Variables'!$A:$A,0))</f>
        <v>g pollutant</v>
      </c>
      <c r="I2520" t="str">
        <f t="shared" si="78"/>
        <v>N2O</v>
      </c>
      <c r="J2520">
        <f>INDEX(NoSettings!$C:$C,MATCH(EPS!$A2520,NoSettings!$A:$A,0))</f>
        <v>0</v>
      </c>
      <c r="K2520">
        <f>INDEX(GWP!$C$2:$C$13,MATCH(EPS!I2520,GWP!$B$2:$B$13,0))</f>
        <v>265</v>
      </c>
      <c r="L2520" s="4">
        <f t="shared" si="79"/>
        <v>0</v>
      </c>
    </row>
    <row r="2521" spans="1:12">
      <c r="A2521" t="s">
        <v>8124</v>
      </c>
      <c r="B2521" t="s">
        <v>7380</v>
      </c>
      <c r="C2521" t="s">
        <v>1733</v>
      </c>
      <c r="D2521" t="s">
        <v>6885</v>
      </c>
      <c r="E2521" t="s">
        <v>1715</v>
      </c>
      <c r="H2521" t="str">
        <f>INDEX('Vensim Variables'!$B:$B,MATCH(EPS!$B2521,'Vensim Variables'!$A:$A,0))</f>
        <v>g pollutant</v>
      </c>
      <c r="I2521" t="str">
        <f t="shared" si="78"/>
        <v>F gases</v>
      </c>
      <c r="J2521">
        <f>INDEX(NoSettings!$C:$C,MATCH(EPS!$A2521,NoSettings!$A:$A,0))</f>
        <v>0</v>
      </c>
      <c r="K2521">
        <f>INDEX(GWP!$C$2:$C$13,MATCH(EPS!I2521,GWP!$B$2:$B$13,0))</f>
        <v>1</v>
      </c>
      <c r="L2521" s="4">
        <f t="shared" si="79"/>
        <v>0</v>
      </c>
    </row>
    <row r="2522" spans="1:12">
      <c r="A2522" t="s">
        <v>8125</v>
      </c>
      <c r="B2522" t="s">
        <v>7380</v>
      </c>
      <c r="C2522" t="s">
        <v>1733</v>
      </c>
      <c r="D2522" t="s">
        <v>6886</v>
      </c>
      <c r="E2522" t="s">
        <v>1702</v>
      </c>
      <c r="H2522" t="str">
        <f>INDEX('Vensim Variables'!$B:$B,MATCH(EPS!$B2522,'Vensim Variables'!$A:$A,0))</f>
        <v>g pollutant</v>
      </c>
      <c r="I2522" t="str">
        <f t="shared" si="78"/>
        <v>CO2</v>
      </c>
      <c r="J2522">
        <f>INDEX(NoSettings!$C:$C,MATCH(EPS!$A2522,NoSettings!$A:$A,0))</f>
        <v>11975800000000</v>
      </c>
      <c r="K2522">
        <f>INDEX(GWP!$C$2:$C$13,MATCH(EPS!I2522,GWP!$B$2:$B$13,0))</f>
        <v>1</v>
      </c>
      <c r="L2522" s="4">
        <f t="shared" si="79"/>
        <v>11.9758</v>
      </c>
    </row>
    <row r="2523" spans="1:12">
      <c r="A2523" t="s">
        <v>8126</v>
      </c>
      <c r="B2523" t="s">
        <v>7380</v>
      </c>
      <c r="C2523" t="s">
        <v>1733</v>
      </c>
      <c r="D2523" t="s">
        <v>6886</v>
      </c>
      <c r="E2523" t="s">
        <v>1705</v>
      </c>
      <c r="H2523" t="str">
        <f>INDEX('Vensim Variables'!$B:$B,MATCH(EPS!$B2523,'Vensim Variables'!$A:$A,0))</f>
        <v>g pollutant</v>
      </c>
      <c r="I2523" t="str">
        <f t="shared" si="78"/>
        <v>VOC</v>
      </c>
      <c r="J2523" s="2">
        <f>INDEX(NoSettings!$C:$C,MATCH(EPS!$A2523,NoSettings!$A:$A,0))</f>
        <v>111194000</v>
      </c>
      <c r="K2523">
        <f>INDEX(GWP!$C$2:$C$13,MATCH(EPS!I2523,GWP!$B$2:$B$13,0))</f>
        <v>0</v>
      </c>
      <c r="L2523" s="4">
        <f t="shared" si="79"/>
        <v>0</v>
      </c>
    </row>
    <row r="2524" spans="1:12">
      <c r="A2524" t="s">
        <v>8127</v>
      </c>
      <c r="B2524" t="s">
        <v>7380</v>
      </c>
      <c r="C2524" t="s">
        <v>1733</v>
      </c>
      <c r="D2524" t="s">
        <v>6886</v>
      </c>
      <c r="E2524" t="s">
        <v>1706</v>
      </c>
      <c r="H2524" t="str">
        <f>INDEX('Vensim Variables'!$B:$B,MATCH(EPS!$B2524,'Vensim Variables'!$A:$A,0))</f>
        <v>g pollutant</v>
      </c>
      <c r="I2524" t="str">
        <f t="shared" si="78"/>
        <v>CO</v>
      </c>
      <c r="J2524">
        <f>INDEX(NoSettings!$C:$C,MATCH(EPS!$A2524,NoSettings!$A:$A,0))</f>
        <v>3769320000</v>
      </c>
      <c r="K2524">
        <f>INDEX(GWP!$C$2:$C$13,MATCH(EPS!I2524,GWP!$B$2:$B$13,0))</f>
        <v>0</v>
      </c>
      <c r="L2524" s="4">
        <f t="shared" si="79"/>
        <v>0</v>
      </c>
    </row>
    <row r="2525" spans="1:12">
      <c r="A2525" t="s">
        <v>8128</v>
      </c>
      <c r="B2525" t="s">
        <v>7380</v>
      </c>
      <c r="C2525" t="s">
        <v>1733</v>
      </c>
      <c r="D2525" t="s">
        <v>6886</v>
      </c>
      <c r="E2525" t="s">
        <v>1707</v>
      </c>
      <c r="H2525" t="str">
        <f>INDEX('Vensim Variables'!$B:$B,MATCH(EPS!$B2525,'Vensim Variables'!$A:$A,0))</f>
        <v>g pollutant</v>
      </c>
      <c r="I2525" t="str">
        <f t="shared" si="78"/>
        <v>NOx</v>
      </c>
      <c r="J2525">
        <f>INDEX(NoSettings!$C:$C,MATCH(EPS!$A2525,NoSettings!$A:$A,0))</f>
        <v>10899100000</v>
      </c>
      <c r="K2525">
        <f>INDEX(GWP!$C$2:$C$13,MATCH(EPS!I2525,GWP!$B$2:$B$13,0))</f>
        <v>0</v>
      </c>
      <c r="L2525" s="4">
        <f t="shared" si="79"/>
        <v>0</v>
      </c>
    </row>
    <row r="2526" spans="1:12">
      <c r="A2526" t="s">
        <v>8129</v>
      </c>
      <c r="B2526" t="s">
        <v>7380</v>
      </c>
      <c r="C2526" t="s">
        <v>1733</v>
      </c>
      <c r="D2526" t="s">
        <v>6886</v>
      </c>
      <c r="E2526" t="s">
        <v>1708</v>
      </c>
      <c r="H2526" t="str">
        <f>INDEX('Vensim Variables'!$B:$B,MATCH(EPS!$B2526,'Vensim Variables'!$A:$A,0))</f>
        <v>g pollutant</v>
      </c>
      <c r="I2526" t="str">
        <f t="shared" si="78"/>
        <v>PM10</v>
      </c>
      <c r="J2526">
        <f>INDEX(NoSettings!$C:$C,MATCH(EPS!$A2526,NoSettings!$A:$A,0))</f>
        <v>3888860000</v>
      </c>
      <c r="K2526">
        <f>INDEX(GWP!$C$2:$C$13,MATCH(EPS!I2526,GWP!$B$2:$B$13,0))</f>
        <v>0</v>
      </c>
      <c r="L2526" s="4">
        <f t="shared" si="79"/>
        <v>0</v>
      </c>
    </row>
    <row r="2527" spans="1:12">
      <c r="A2527" t="s">
        <v>8130</v>
      </c>
      <c r="B2527" t="s">
        <v>7380</v>
      </c>
      <c r="C2527" t="s">
        <v>1733</v>
      </c>
      <c r="D2527" t="s">
        <v>6886</v>
      </c>
      <c r="E2527" t="s">
        <v>1709</v>
      </c>
      <c r="H2527" t="str">
        <f>INDEX('Vensim Variables'!$B:$B,MATCH(EPS!$B2527,'Vensim Variables'!$A:$A,0))</f>
        <v>g pollutant</v>
      </c>
      <c r="I2527" t="str">
        <f t="shared" si="78"/>
        <v>PM25</v>
      </c>
      <c r="J2527">
        <f>INDEX(NoSettings!$C:$C,MATCH(EPS!$A2527,NoSettings!$A:$A,0))</f>
        <v>1169620000</v>
      </c>
      <c r="K2527">
        <f>INDEX(GWP!$C$2:$C$13,MATCH(EPS!I2527,GWP!$B$2:$B$13,0))</f>
        <v>0</v>
      </c>
      <c r="L2527" s="4">
        <f t="shared" si="79"/>
        <v>0</v>
      </c>
    </row>
    <row r="2528" spans="1:12">
      <c r="A2528" t="s">
        <v>8131</v>
      </c>
      <c r="B2528" t="s">
        <v>7380</v>
      </c>
      <c r="C2528" t="s">
        <v>1733</v>
      </c>
      <c r="D2528" t="s">
        <v>6886</v>
      </c>
      <c r="E2528" t="s">
        <v>1710</v>
      </c>
      <c r="H2528" t="str">
        <f>INDEX('Vensim Variables'!$B:$B,MATCH(EPS!$B2528,'Vensim Variables'!$A:$A,0))</f>
        <v>g pollutant</v>
      </c>
      <c r="I2528" t="str">
        <f t="shared" si="78"/>
        <v>SOx</v>
      </c>
      <c r="J2528">
        <f>INDEX(NoSettings!$C:$C,MATCH(EPS!$A2528,NoSettings!$A:$A,0))</f>
        <v>29176500000</v>
      </c>
      <c r="K2528">
        <f>INDEX(GWP!$C$2:$C$13,MATCH(EPS!I2528,GWP!$B$2:$B$13,0))</f>
        <v>0</v>
      </c>
      <c r="L2528" s="4">
        <f t="shared" si="79"/>
        <v>0</v>
      </c>
    </row>
    <row r="2529" spans="1:12">
      <c r="A2529" t="s">
        <v>8132</v>
      </c>
      <c r="B2529" t="s">
        <v>7380</v>
      </c>
      <c r="C2529" t="s">
        <v>1733</v>
      </c>
      <c r="D2529" t="s">
        <v>6886</v>
      </c>
      <c r="E2529" t="s">
        <v>1711</v>
      </c>
      <c r="H2529" t="str">
        <f>INDEX('Vensim Variables'!$B:$B,MATCH(EPS!$B2529,'Vensim Variables'!$A:$A,0))</f>
        <v>g pollutant</v>
      </c>
      <c r="I2529" t="str">
        <f t="shared" si="78"/>
        <v>BC</v>
      </c>
      <c r="J2529">
        <f>INDEX(NoSettings!$C:$C,MATCH(EPS!$A2529,NoSettings!$A:$A,0))</f>
        <v>40859500</v>
      </c>
      <c r="K2529">
        <f>INDEX(GWP!$C$2:$C$13,MATCH(EPS!I2529,GWP!$B$2:$B$13,0))</f>
        <v>0</v>
      </c>
      <c r="L2529" s="4">
        <f t="shared" si="79"/>
        <v>0</v>
      </c>
    </row>
    <row r="2530" spans="1:12">
      <c r="A2530" t="s">
        <v>8133</v>
      </c>
      <c r="B2530" t="s">
        <v>7380</v>
      </c>
      <c r="C2530" t="s">
        <v>1733</v>
      </c>
      <c r="D2530" t="s">
        <v>6886</v>
      </c>
      <c r="E2530" t="s">
        <v>1712</v>
      </c>
      <c r="H2530" t="str">
        <f>INDEX('Vensim Variables'!$B:$B,MATCH(EPS!$B2530,'Vensim Variables'!$A:$A,0))</f>
        <v>g pollutant</v>
      </c>
      <c r="I2530" t="str">
        <f t="shared" si="78"/>
        <v>OC</v>
      </c>
      <c r="J2530">
        <f>INDEX(NoSettings!$C:$C,MATCH(EPS!$A2530,NoSettings!$A:$A,0))</f>
        <v>27830000</v>
      </c>
      <c r="K2530">
        <f>INDEX(GWP!$C$2:$C$13,MATCH(EPS!I2530,GWP!$B$2:$B$13,0))</f>
        <v>0</v>
      </c>
      <c r="L2530" s="4">
        <f t="shared" si="79"/>
        <v>0</v>
      </c>
    </row>
    <row r="2531" spans="1:12">
      <c r="A2531" t="s">
        <v>8134</v>
      </c>
      <c r="B2531" t="s">
        <v>7380</v>
      </c>
      <c r="C2531" t="s">
        <v>1733</v>
      </c>
      <c r="D2531" t="s">
        <v>6886</v>
      </c>
      <c r="E2531" t="s">
        <v>1713</v>
      </c>
      <c r="H2531" t="str">
        <f>INDEX('Vensim Variables'!$B:$B,MATCH(EPS!$B2531,'Vensim Variables'!$A:$A,0))</f>
        <v>g pollutant</v>
      </c>
      <c r="I2531" t="str">
        <f t="shared" si="78"/>
        <v>CH4</v>
      </c>
      <c r="J2531">
        <f>INDEX(NoSettings!$C:$C,MATCH(EPS!$A2531,NoSettings!$A:$A,0))</f>
        <v>1004030000</v>
      </c>
      <c r="K2531">
        <f>INDEX(GWP!$C$2:$C$13,MATCH(EPS!I2531,GWP!$B$2:$B$13,0))</f>
        <v>28</v>
      </c>
      <c r="L2531" s="4">
        <f t="shared" si="79"/>
        <v>2.811284E-2</v>
      </c>
    </row>
    <row r="2532" spans="1:12">
      <c r="A2532" t="s">
        <v>8135</v>
      </c>
      <c r="B2532" t="s">
        <v>7380</v>
      </c>
      <c r="C2532" t="s">
        <v>1733</v>
      </c>
      <c r="D2532" t="s">
        <v>6886</v>
      </c>
      <c r="E2532" t="s">
        <v>1714</v>
      </c>
      <c r="H2532" t="str">
        <f>INDEX('Vensim Variables'!$B:$B,MATCH(EPS!$B2532,'Vensim Variables'!$A:$A,0))</f>
        <v>g pollutant</v>
      </c>
      <c r="I2532" t="str">
        <f t="shared" si="78"/>
        <v>N2O</v>
      </c>
      <c r="J2532">
        <f>INDEX(NoSettings!$C:$C,MATCH(EPS!$A2532,NoSettings!$A:$A,0))</f>
        <v>212140000</v>
      </c>
      <c r="K2532">
        <f>INDEX(GWP!$C$2:$C$13,MATCH(EPS!I2532,GWP!$B$2:$B$13,0))</f>
        <v>265</v>
      </c>
      <c r="L2532" s="4">
        <f t="shared" si="79"/>
        <v>5.6217099999999999E-2</v>
      </c>
    </row>
    <row r="2533" spans="1:12">
      <c r="A2533" t="s">
        <v>8136</v>
      </c>
      <c r="B2533" t="s">
        <v>7380</v>
      </c>
      <c r="C2533" t="s">
        <v>1733</v>
      </c>
      <c r="D2533" t="s">
        <v>6886</v>
      </c>
      <c r="E2533" t="s">
        <v>1715</v>
      </c>
      <c r="H2533" t="str">
        <f>INDEX('Vensim Variables'!$B:$B,MATCH(EPS!$B2533,'Vensim Variables'!$A:$A,0))</f>
        <v>g pollutant</v>
      </c>
      <c r="I2533" t="str">
        <f t="shared" si="78"/>
        <v>F gases</v>
      </c>
      <c r="J2533">
        <f>INDEX(NoSettings!$C:$C,MATCH(EPS!$A2533,NoSettings!$A:$A,0))</f>
        <v>0</v>
      </c>
      <c r="K2533">
        <f>INDEX(GWP!$C$2:$C$13,MATCH(EPS!I2533,GWP!$B$2:$B$13,0))</f>
        <v>1</v>
      </c>
      <c r="L2533" s="4">
        <f t="shared" si="79"/>
        <v>0</v>
      </c>
    </row>
    <row r="2534" spans="1:12">
      <c r="A2534" t="s">
        <v>8137</v>
      </c>
      <c r="B2534" t="s">
        <v>7380</v>
      </c>
      <c r="C2534" t="s">
        <v>1733</v>
      </c>
      <c r="D2534" t="s">
        <v>6887</v>
      </c>
      <c r="E2534" t="s">
        <v>1702</v>
      </c>
      <c r="H2534" t="str">
        <f>INDEX('Vensim Variables'!$B:$B,MATCH(EPS!$B2534,'Vensim Variables'!$A:$A,0))</f>
        <v>g pollutant</v>
      </c>
      <c r="I2534" t="str">
        <f t="shared" si="78"/>
        <v>CO2</v>
      </c>
      <c r="J2534">
        <f>INDEX(NoSettings!$C:$C,MATCH(EPS!$A2534,NoSettings!$A:$A,0))</f>
        <v>3592410000000</v>
      </c>
      <c r="K2534">
        <f>INDEX(GWP!$C$2:$C$13,MATCH(EPS!I2534,GWP!$B$2:$B$13,0))</f>
        <v>1</v>
      </c>
      <c r="L2534" s="4">
        <f t="shared" si="79"/>
        <v>3.5924100000000001</v>
      </c>
    </row>
    <row r="2535" spans="1:12">
      <c r="A2535" t="s">
        <v>8138</v>
      </c>
      <c r="B2535" t="s">
        <v>7380</v>
      </c>
      <c r="C2535" t="s">
        <v>1733</v>
      </c>
      <c r="D2535" t="s">
        <v>6887</v>
      </c>
      <c r="E2535" t="s">
        <v>1705</v>
      </c>
      <c r="H2535" t="str">
        <f>INDEX('Vensim Variables'!$B:$B,MATCH(EPS!$B2535,'Vensim Variables'!$A:$A,0))</f>
        <v>g pollutant</v>
      </c>
      <c r="I2535" t="str">
        <f t="shared" si="78"/>
        <v>VOC</v>
      </c>
      <c r="J2535">
        <f>INDEX(NoSettings!$C:$C,MATCH(EPS!$A2535,NoSettings!$A:$A,0))</f>
        <v>33355100</v>
      </c>
      <c r="K2535">
        <f>INDEX(GWP!$C$2:$C$13,MATCH(EPS!I2535,GWP!$B$2:$B$13,0))</f>
        <v>0</v>
      </c>
      <c r="L2535" s="4">
        <f t="shared" si="79"/>
        <v>0</v>
      </c>
    </row>
    <row r="2536" spans="1:12">
      <c r="A2536" t="s">
        <v>8139</v>
      </c>
      <c r="B2536" t="s">
        <v>7380</v>
      </c>
      <c r="C2536" t="s">
        <v>1733</v>
      </c>
      <c r="D2536" t="s">
        <v>6887</v>
      </c>
      <c r="E2536" t="s">
        <v>1706</v>
      </c>
      <c r="H2536" t="str">
        <f>INDEX('Vensim Variables'!$B:$B,MATCH(EPS!$B2536,'Vensim Variables'!$A:$A,0))</f>
        <v>g pollutant</v>
      </c>
      <c r="I2536" t="str">
        <f t="shared" si="78"/>
        <v>CO</v>
      </c>
      <c r="J2536">
        <f>INDEX(NoSettings!$C:$C,MATCH(EPS!$A2536,NoSettings!$A:$A,0))</f>
        <v>1130700000</v>
      </c>
      <c r="K2536">
        <f>INDEX(GWP!$C$2:$C$13,MATCH(EPS!I2536,GWP!$B$2:$B$13,0))</f>
        <v>0</v>
      </c>
      <c r="L2536" s="4">
        <f t="shared" si="79"/>
        <v>0</v>
      </c>
    </row>
    <row r="2537" spans="1:12">
      <c r="A2537" t="s">
        <v>8140</v>
      </c>
      <c r="B2537" t="s">
        <v>7380</v>
      </c>
      <c r="C2537" t="s">
        <v>1733</v>
      </c>
      <c r="D2537" t="s">
        <v>6887</v>
      </c>
      <c r="E2537" t="s">
        <v>1707</v>
      </c>
      <c r="H2537" t="str">
        <f>INDEX('Vensim Variables'!$B:$B,MATCH(EPS!$B2537,'Vensim Variables'!$A:$A,0))</f>
        <v>g pollutant</v>
      </c>
      <c r="I2537" t="str">
        <f t="shared" si="78"/>
        <v>NOx</v>
      </c>
      <c r="J2537">
        <f>INDEX(NoSettings!$C:$C,MATCH(EPS!$A2537,NoSettings!$A:$A,0))</f>
        <v>3269440000</v>
      </c>
      <c r="K2537">
        <f>INDEX(GWP!$C$2:$C$13,MATCH(EPS!I2537,GWP!$B$2:$B$13,0))</f>
        <v>0</v>
      </c>
      <c r="L2537" s="4">
        <f t="shared" si="79"/>
        <v>0</v>
      </c>
    </row>
    <row r="2538" spans="1:12">
      <c r="A2538" t="s">
        <v>8141</v>
      </c>
      <c r="B2538" t="s">
        <v>7380</v>
      </c>
      <c r="C2538" t="s">
        <v>1733</v>
      </c>
      <c r="D2538" t="s">
        <v>6887</v>
      </c>
      <c r="E2538" t="s">
        <v>1708</v>
      </c>
      <c r="H2538" t="str">
        <f>INDEX('Vensim Variables'!$B:$B,MATCH(EPS!$B2538,'Vensim Variables'!$A:$A,0))</f>
        <v>g pollutant</v>
      </c>
      <c r="I2538" t="str">
        <f t="shared" si="78"/>
        <v>PM10</v>
      </c>
      <c r="J2538">
        <f>INDEX(NoSettings!$C:$C,MATCH(EPS!$A2538,NoSettings!$A:$A,0))</f>
        <v>1166560000</v>
      </c>
      <c r="K2538">
        <f>INDEX(GWP!$C$2:$C$13,MATCH(EPS!I2538,GWP!$B$2:$B$13,0))</f>
        <v>0</v>
      </c>
      <c r="L2538" s="4">
        <f t="shared" si="79"/>
        <v>0</v>
      </c>
    </row>
    <row r="2539" spans="1:12">
      <c r="A2539" t="s">
        <v>8142</v>
      </c>
      <c r="B2539" t="s">
        <v>7380</v>
      </c>
      <c r="C2539" t="s">
        <v>1733</v>
      </c>
      <c r="D2539" t="s">
        <v>6887</v>
      </c>
      <c r="E2539" t="s">
        <v>1709</v>
      </c>
      <c r="H2539" t="str">
        <f>INDEX('Vensim Variables'!$B:$B,MATCH(EPS!$B2539,'Vensim Variables'!$A:$A,0))</f>
        <v>g pollutant</v>
      </c>
      <c r="I2539" t="str">
        <f t="shared" si="78"/>
        <v>PM25</v>
      </c>
      <c r="J2539">
        <f>INDEX(NoSettings!$C:$C,MATCH(EPS!$A2539,NoSettings!$A:$A,0))</f>
        <v>350855000</v>
      </c>
      <c r="K2539">
        <f>INDEX(GWP!$C$2:$C$13,MATCH(EPS!I2539,GWP!$B$2:$B$13,0))</f>
        <v>0</v>
      </c>
      <c r="L2539" s="4">
        <f t="shared" si="79"/>
        <v>0</v>
      </c>
    </row>
    <row r="2540" spans="1:12">
      <c r="A2540" t="s">
        <v>8143</v>
      </c>
      <c r="B2540" t="s">
        <v>7380</v>
      </c>
      <c r="C2540" t="s">
        <v>1733</v>
      </c>
      <c r="D2540" t="s">
        <v>6887</v>
      </c>
      <c r="E2540" t="s">
        <v>1710</v>
      </c>
      <c r="H2540" t="str">
        <f>INDEX('Vensim Variables'!$B:$B,MATCH(EPS!$B2540,'Vensim Variables'!$A:$A,0))</f>
        <v>g pollutant</v>
      </c>
      <c r="I2540" t="str">
        <f t="shared" si="78"/>
        <v>SOx</v>
      </c>
      <c r="J2540">
        <f>INDEX(NoSettings!$C:$C,MATCH(EPS!$A2540,NoSettings!$A:$A,0))</f>
        <v>8752160000</v>
      </c>
      <c r="K2540">
        <f>INDEX(GWP!$C$2:$C$13,MATCH(EPS!I2540,GWP!$B$2:$B$13,0))</f>
        <v>0</v>
      </c>
      <c r="L2540" s="4">
        <f t="shared" si="79"/>
        <v>0</v>
      </c>
    </row>
    <row r="2541" spans="1:12">
      <c r="A2541" t="s">
        <v>8144</v>
      </c>
      <c r="B2541" t="s">
        <v>7380</v>
      </c>
      <c r="C2541" t="s">
        <v>1733</v>
      </c>
      <c r="D2541" t="s">
        <v>6887</v>
      </c>
      <c r="E2541" t="s">
        <v>1711</v>
      </c>
      <c r="H2541" t="str">
        <f>INDEX('Vensim Variables'!$B:$B,MATCH(EPS!$B2541,'Vensim Variables'!$A:$A,0))</f>
        <v>g pollutant</v>
      </c>
      <c r="I2541" t="str">
        <f t="shared" si="78"/>
        <v>BC</v>
      </c>
      <c r="J2541">
        <f>INDEX(NoSettings!$C:$C,MATCH(EPS!$A2541,NoSettings!$A:$A,0))</f>
        <v>12256800</v>
      </c>
      <c r="K2541">
        <f>INDEX(GWP!$C$2:$C$13,MATCH(EPS!I2541,GWP!$B$2:$B$13,0))</f>
        <v>0</v>
      </c>
      <c r="L2541" s="4">
        <f t="shared" si="79"/>
        <v>0</v>
      </c>
    </row>
    <row r="2542" spans="1:12">
      <c r="A2542" t="s">
        <v>8145</v>
      </c>
      <c r="B2542" t="s">
        <v>7380</v>
      </c>
      <c r="C2542" t="s">
        <v>1733</v>
      </c>
      <c r="D2542" t="s">
        <v>6887</v>
      </c>
      <c r="E2542" t="s">
        <v>1712</v>
      </c>
      <c r="H2542" t="str">
        <f>INDEX('Vensim Variables'!$B:$B,MATCH(EPS!$B2542,'Vensim Variables'!$A:$A,0))</f>
        <v>g pollutant</v>
      </c>
      <c r="I2542" t="str">
        <f t="shared" si="78"/>
        <v>OC</v>
      </c>
      <c r="J2542">
        <f>INDEX(NoSettings!$C:$C,MATCH(EPS!$A2542,NoSettings!$A:$A,0))</f>
        <v>8348260</v>
      </c>
      <c r="K2542">
        <f>INDEX(GWP!$C$2:$C$13,MATCH(EPS!I2542,GWP!$B$2:$B$13,0))</f>
        <v>0</v>
      </c>
      <c r="L2542" s="4">
        <f t="shared" si="79"/>
        <v>0</v>
      </c>
    </row>
    <row r="2543" spans="1:12">
      <c r="A2543" t="s">
        <v>8146</v>
      </c>
      <c r="B2543" t="s">
        <v>7380</v>
      </c>
      <c r="C2543" t="s">
        <v>1733</v>
      </c>
      <c r="D2543" t="s">
        <v>6887</v>
      </c>
      <c r="E2543" t="s">
        <v>1713</v>
      </c>
      <c r="H2543" t="str">
        <f>INDEX('Vensim Variables'!$B:$B,MATCH(EPS!$B2543,'Vensim Variables'!$A:$A,0))</f>
        <v>g pollutant</v>
      </c>
      <c r="I2543" t="str">
        <f t="shared" si="78"/>
        <v>CH4</v>
      </c>
      <c r="J2543">
        <f>INDEX(NoSettings!$C:$C,MATCH(EPS!$A2543,NoSettings!$A:$A,0))</f>
        <v>301182000</v>
      </c>
      <c r="K2543">
        <f>INDEX(GWP!$C$2:$C$13,MATCH(EPS!I2543,GWP!$B$2:$B$13,0))</f>
        <v>28</v>
      </c>
      <c r="L2543" s="4">
        <f t="shared" si="79"/>
        <v>8.4330959999999993E-3</v>
      </c>
    </row>
    <row r="2544" spans="1:12">
      <c r="A2544" t="s">
        <v>8147</v>
      </c>
      <c r="B2544" t="s">
        <v>7380</v>
      </c>
      <c r="C2544" t="s">
        <v>1733</v>
      </c>
      <c r="D2544" t="s">
        <v>6887</v>
      </c>
      <c r="E2544" t="s">
        <v>1714</v>
      </c>
      <c r="H2544" t="str">
        <f>INDEX('Vensim Variables'!$B:$B,MATCH(EPS!$B2544,'Vensim Variables'!$A:$A,0))</f>
        <v>g pollutant</v>
      </c>
      <c r="I2544" t="str">
        <f t="shared" si="78"/>
        <v>N2O</v>
      </c>
      <c r="J2544">
        <f>INDEX(NoSettings!$C:$C,MATCH(EPS!$A2544,NoSettings!$A:$A,0))</f>
        <v>63636500</v>
      </c>
      <c r="K2544">
        <f>INDEX(GWP!$C$2:$C$13,MATCH(EPS!I2544,GWP!$B$2:$B$13,0))</f>
        <v>265</v>
      </c>
      <c r="L2544" s="4">
        <f t="shared" si="79"/>
        <v>1.6863672499999999E-2</v>
      </c>
    </row>
    <row r="2545" spans="1:12">
      <c r="A2545" t="s">
        <v>8148</v>
      </c>
      <c r="B2545" t="s">
        <v>7380</v>
      </c>
      <c r="C2545" t="s">
        <v>1733</v>
      </c>
      <c r="D2545" t="s">
        <v>6887</v>
      </c>
      <c r="E2545" t="s">
        <v>1715</v>
      </c>
      <c r="H2545" t="str">
        <f>INDEX('Vensim Variables'!$B:$B,MATCH(EPS!$B2545,'Vensim Variables'!$A:$A,0))</f>
        <v>g pollutant</v>
      </c>
      <c r="I2545" t="str">
        <f t="shared" si="78"/>
        <v>F gases</v>
      </c>
      <c r="J2545">
        <f>INDEX(NoSettings!$C:$C,MATCH(EPS!$A2545,NoSettings!$A:$A,0))</f>
        <v>0</v>
      </c>
      <c r="K2545">
        <f>INDEX(GWP!$C$2:$C$13,MATCH(EPS!I2545,GWP!$B$2:$B$13,0))</f>
        <v>1</v>
      </c>
      <c r="L2545" s="4">
        <f t="shared" si="79"/>
        <v>0</v>
      </c>
    </row>
    <row r="2546" spans="1:12">
      <c r="A2546" t="s">
        <v>8149</v>
      </c>
      <c r="B2546" t="s">
        <v>7380</v>
      </c>
      <c r="C2546" t="s">
        <v>1733</v>
      </c>
      <c r="D2546" t="s">
        <v>6888</v>
      </c>
      <c r="E2546" t="s">
        <v>1702</v>
      </c>
      <c r="H2546" t="str">
        <f>INDEX('Vensim Variables'!$B:$B,MATCH(EPS!$B2546,'Vensim Variables'!$A:$A,0))</f>
        <v>g pollutant</v>
      </c>
      <c r="I2546" t="str">
        <f t="shared" si="78"/>
        <v>CO2</v>
      </c>
      <c r="J2546">
        <f>INDEX(NoSettings!$C:$C,MATCH(EPS!$A2546,NoSettings!$A:$A,0))</f>
        <v>308246000000</v>
      </c>
      <c r="K2546">
        <f>INDEX(GWP!$C$2:$C$13,MATCH(EPS!I2546,GWP!$B$2:$B$13,0))</f>
        <v>1</v>
      </c>
      <c r="L2546" s="4">
        <f t="shared" si="79"/>
        <v>0.30824600000000002</v>
      </c>
    </row>
    <row r="2547" spans="1:12">
      <c r="A2547" t="s">
        <v>8150</v>
      </c>
      <c r="B2547" t="s">
        <v>7380</v>
      </c>
      <c r="C2547" t="s">
        <v>1733</v>
      </c>
      <c r="D2547" t="s">
        <v>6888</v>
      </c>
      <c r="E2547" t="s">
        <v>1705</v>
      </c>
      <c r="H2547" t="str">
        <f>INDEX('Vensim Variables'!$B:$B,MATCH(EPS!$B2547,'Vensim Variables'!$A:$A,0))</f>
        <v>g pollutant</v>
      </c>
      <c r="I2547" t="str">
        <f t="shared" si="78"/>
        <v>VOC</v>
      </c>
      <c r="J2547">
        <f>INDEX(NoSettings!$C:$C,MATCH(EPS!$A2547,NoSettings!$A:$A,0))</f>
        <v>2862020</v>
      </c>
      <c r="K2547">
        <f>INDEX(GWP!$C$2:$C$13,MATCH(EPS!I2547,GWP!$B$2:$B$13,0))</f>
        <v>0</v>
      </c>
      <c r="L2547" s="4">
        <f t="shared" si="79"/>
        <v>0</v>
      </c>
    </row>
    <row r="2548" spans="1:12">
      <c r="A2548" t="s">
        <v>8151</v>
      </c>
      <c r="B2548" t="s">
        <v>7380</v>
      </c>
      <c r="C2548" t="s">
        <v>1733</v>
      </c>
      <c r="D2548" t="s">
        <v>6888</v>
      </c>
      <c r="E2548" t="s">
        <v>1706</v>
      </c>
      <c r="H2548" t="str">
        <f>INDEX('Vensim Variables'!$B:$B,MATCH(EPS!$B2548,'Vensim Variables'!$A:$A,0))</f>
        <v>g pollutant</v>
      </c>
      <c r="I2548" t="str">
        <f t="shared" si="78"/>
        <v>CO</v>
      </c>
      <c r="J2548">
        <f>INDEX(NoSettings!$C:$C,MATCH(EPS!$A2548,NoSettings!$A:$A,0))</f>
        <v>97019000</v>
      </c>
      <c r="K2548">
        <f>INDEX(GWP!$C$2:$C$13,MATCH(EPS!I2548,GWP!$B$2:$B$13,0))</f>
        <v>0</v>
      </c>
      <c r="L2548" s="4">
        <f t="shared" si="79"/>
        <v>0</v>
      </c>
    </row>
    <row r="2549" spans="1:12">
      <c r="A2549" t="s">
        <v>8152</v>
      </c>
      <c r="B2549" t="s">
        <v>7380</v>
      </c>
      <c r="C2549" t="s">
        <v>1733</v>
      </c>
      <c r="D2549" t="s">
        <v>6888</v>
      </c>
      <c r="E2549" t="s">
        <v>1707</v>
      </c>
      <c r="H2549" t="str">
        <f>INDEX('Vensim Variables'!$B:$B,MATCH(EPS!$B2549,'Vensim Variables'!$A:$A,0))</f>
        <v>g pollutant</v>
      </c>
      <c r="I2549" t="str">
        <f t="shared" si="78"/>
        <v>NOx</v>
      </c>
      <c r="J2549">
        <f>INDEX(NoSettings!$C:$C,MATCH(EPS!$A2549,NoSettings!$A:$A,0))</f>
        <v>280534000</v>
      </c>
      <c r="K2549">
        <f>INDEX(GWP!$C$2:$C$13,MATCH(EPS!I2549,GWP!$B$2:$B$13,0))</f>
        <v>0</v>
      </c>
      <c r="L2549" s="4">
        <f t="shared" si="79"/>
        <v>0</v>
      </c>
    </row>
    <row r="2550" spans="1:12">
      <c r="A2550" t="s">
        <v>8153</v>
      </c>
      <c r="B2550" t="s">
        <v>7380</v>
      </c>
      <c r="C2550" t="s">
        <v>1733</v>
      </c>
      <c r="D2550" t="s">
        <v>6888</v>
      </c>
      <c r="E2550" t="s">
        <v>1708</v>
      </c>
      <c r="H2550" t="str">
        <f>INDEX('Vensim Variables'!$B:$B,MATCH(EPS!$B2550,'Vensim Variables'!$A:$A,0))</f>
        <v>g pollutant</v>
      </c>
      <c r="I2550" t="str">
        <f t="shared" si="78"/>
        <v>PM10</v>
      </c>
      <c r="J2550">
        <f>INDEX(NoSettings!$C:$C,MATCH(EPS!$A2550,NoSettings!$A:$A,0))</f>
        <v>100096000</v>
      </c>
      <c r="K2550">
        <f>INDEX(GWP!$C$2:$C$13,MATCH(EPS!I2550,GWP!$B$2:$B$13,0))</f>
        <v>0</v>
      </c>
      <c r="L2550" s="4">
        <f t="shared" si="79"/>
        <v>0</v>
      </c>
    </row>
    <row r="2551" spans="1:12">
      <c r="A2551" t="s">
        <v>8154</v>
      </c>
      <c r="B2551" t="s">
        <v>7380</v>
      </c>
      <c r="C2551" t="s">
        <v>1733</v>
      </c>
      <c r="D2551" t="s">
        <v>6888</v>
      </c>
      <c r="E2551" t="s">
        <v>1709</v>
      </c>
      <c r="H2551" t="str">
        <f>INDEX('Vensim Variables'!$B:$B,MATCH(EPS!$B2551,'Vensim Variables'!$A:$A,0))</f>
        <v>g pollutant</v>
      </c>
      <c r="I2551" t="str">
        <f t="shared" si="78"/>
        <v>PM25</v>
      </c>
      <c r="J2551">
        <f>INDEX(NoSettings!$C:$C,MATCH(EPS!$A2551,NoSettings!$A:$A,0))</f>
        <v>30105000</v>
      </c>
      <c r="K2551">
        <f>INDEX(GWP!$C$2:$C$13,MATCH(EPS!I2551,GWP!$B$2:$B$13,0))</f>
        <v>0</v>
      </c>
      <c r="L2551" s="4">
        <f t="shared" si="79"/>
        <v>0</v>
      </c>
    </row>
    <row r="2552" spans="1:12">
      <c r="A2552" t="s">
        <v>8155</v>
      </c>
      <c r="B2552" t="s">
        <v>7380</v>
      </c>
      <c r="C2552" t="s">
        <v>1733</v>
      </c>
      <c r="D2552" t="s">
        <v>6888</v>
      </c>
      <c r="E2552" t="s">
        <v>1710</v>
      </c>
      <c r="H2552" t="str">
        <f>INDEX('Vensim Variables'!$B:$B,MATCH(EPS!$B2552,'Vensim Variables'!$A:$A,0))</f>
        <v>g pollutant</v>
      </c>
      <c r="I2552" t="str">
        <f t="shared" si="78"/>
        <v>SOx</v>
      </c>
      <c r="J2552">
        <f>INDEX(NoSettings!$C:$C,MATCH(EPS!$A2552,NoSettings!$A:$A,0))</f>
        <v>750977000</v>
      </c>
      <c r="K2552">
        <f>INDEX(GWP!$C$2:$C$13,MATCH(EPS!I2552,GWP!$B$2:$B$13,0))</f>
        <v>0</v>
      </c>
      <c r="L2552" s="4">
        <f t="shared" si="79"/>
        <v>0</v>
      </c>
    </row>
    <row r="2553" spans="1:12">
      <c r="A2553" t="s">
        <v>8156</v>
      </c>
      <c r="B2553" t="s">
        <v>7380</v>
      </c>
      <c r="C2553" t="s">
        <v>1733</v>
      </c>
      <c r="D2553" t="s">
        <v>6888</v>
      </c>
      <c r="E2553" t="s">
        <v>1711</v>
      </c>
      <c r="H2553" t="str">
        <f>INDEX('Vensim Variables'!$B:$B,MATCH(EPS!$B2553,'Vensim Variables'!$A:$A,0))</f>
        <v>g pollutant</v>
      </c>
      <c r="I2553" t="str">
        <f t="shared" si="78"/>
        <v>BC</v>
      </c>
      <c r="J2553">
        <f>INDEX(NoSettings!$C:$C,MATCH(EPS!$A2553,NoSettings!$A:$A,0))</f>
        <v>1051690</v>
      </c>
      <c r="K2553">
        <f>INDEX(GWP!$C$2:$C$13,MATCH(EPS!I2553,GWP!$B$2:$B$13,0))</f>
        <v>0</v>
      </c>
      <c r="L2553" s="4">
        <f t="shared" si="79"/>
        <v>0</v>
      </c>
    </row>
    <row r="2554" spans="1:12">
      <c r="A2554" t="s">
        <v>8157</v>
      </c>
      <c r="B2554" t="s">
        <v>7380</v>
      </c>
      <c r="C2554" t="s">
        <v>1733</v>
      </c>
      <c r="D2554" t="s">
        <v>6888</v>
      </c>
      <c r="E2554" t="s">
        <v>1712</v>
      </c>
      <c r="H2554" t="str">
        <f>INDEX('Vensim Variables'!$B:$B,MATCH(EPS!$B2554,'Vensim Variables'!$A:$A,0))</f>
        <v>g pollutant</v>
      </c>
      <c r="I2554" t="str">
        <f t="shared" si="78"/>
        <v>OC</v>
      </c>
      <c r="J2554">
        <f>INDEX(NoSettings!$C:$C,MATCH(EPS!$A2554,NoSettings!$A:$A,0))</f>
        <v>716320</v>
      </c>
      <c r="K2554">
        <f>INDEX(GWP!$C$2:$C$13,MATCH(EPS!I2554,GWP!$B$2:$B$13,0))</f>
        <v>0</v>
      </c>
      <c r="L2554" s="4">
        <f t="shared" si="79"/>
        <v>0</v>
      </c>
    </row>
    <row r="2555" spans="1:12">
      <c r="A2555" t="s">
        <v>8158</v>
      </c>
      <c r="B2555" t="s">
        <v>7380</v>
      </c>
      <c r="C2555" t="s">
        <v>1733</v>
      </c>
      <c r="D2555" t="s">
        <v>6888</v>
      </c>
      <c r="E2555" t="s">
        <v>1713</v>
      </c>
      <c r="H2555" t="str">
        <f>INDEX('Vensim Variables'!$B:$B,MATCH(EPS!$B2555,'Vensim Variables'!$A:$A,0))</f>
        <v>g pollutant</v>
      </c>
      <c r="I2555" t="str">
        <f t="shared" si="78"/>
        <v>CH4</v>
      </c>
      <c r="J2555">
        <f>INDEX(NoSettings!$C:$C,MATCH(EPS!$A2555,NoSettings!$A:$A,0))</f>
        <v>25842900</v>
      </c>
      <c r="K2555">
        <f>INDEX(GWP!$C$2:$C$13,MATCH(EPS!I2555,GWP!$B$2:$B$13,0))</f>
        <v>28</v>
      </c>
      <c r="L2555" s="4">
        <f t="shared" si="79"/>
        <v>7.236012E-4</v>
      </c>
    </row>
    <row r="2556" spans="1:12">
      <c r="A2556" t="s">
        <v>8159</v>
      </c>
      <c r="B2556" t="s">
        <v>7380</v>
      </c>
      <c r="C2556" t="s">
        <v>1733</v>
      </c>
      <c r="D2556" t="s">
        <v>6888</v>
      </c>
      <c r="E2556" t="s">
        <v>1714</v>
      </c>
      <c r="H2556" t="str">
        <f>INDEX('Vensim Variables'!$B:$B,MATCH(EPS!$B2556,'Vensim Variables'!$A:$A,0))</f>
        <v>g pollutant</v>
      </c>
      <c r="I2556" t="str">
        <f t="shared" si="78"/>
        <v>N2O</v>
      </c>
      <c r="J2556">
        <f>INDEX(NoSettings!$C:$C,MATCH(EPS!$A2556,NoSettings!$A:$A,0))</f>
        <v>5460310</v>
      </c>
      <c r="K2556">
        <f>INDEX(GWP!$C$2:$C$13,MATCH(EPS!I2556,GWP!$B$2:$B$13,0))</f>
        <v>265</v>
      </c>
      <c r="L2556" s="4">
        <f t="shared" si="79"/>
        <v>1.4469821499999999E-3</v>
      </c>
    </row>
    <row r="2557" spans="1:12">
      <c r="A2557" t="s">
        <v>8160</v>
      </c>
      <c r="B2557" t="s">
        <v>7380</v>
      </c>
      <c r="C2557" t="s">
        <v>1733</v>
      </c>
      <c r="D2557" t="s">
        <v>6888</v>
      </c>
      <c r="E2557" t="s">
        <v>1715</v>
      </c>
      <c r="H2557" t="str">
        <f>INDEX('Vensim Variables'!$B:$B,MATCH(EPS!$B2557,'Vensim Variables'!$A:$A,0))</f>
        <v>g pollutant</v>
      </c>
      <c r="I2557" t="str">
        <f t="shared" si="78"/>
        <v>F gases</v>
      </c>
      <c r="J2557">
        <f>INDEX(NoSettings!$C:$C,MATCH(EPS!$A2557,NoSettings!$A:$A,0))</f>
        <v>0</v>
      </c>
      <c r="K2557">
        <f>INDEX(GWP!$C$2:$C$13,MATCH(EPS!I2557,GWP!$B$2:$B$13,0))</f>
        <v>1</v>
      </c>
      <c r="L2557" s="4">
        <f t="shared" si="79"/>
        <v>0</v>
      </c>
    </row>
    <row r="2558" spans="1:12">
      <c r="A2558" t="s">
        <v>8161</v>
      </c>
      <c r="B2558" t="s">
        <v>7380</v>
      </c>
      <c r="C2558" t="s">
        <v>1733</v>
      </c>
      <c r="D2558" t="s">
        <v>6889</v>
      </c>
      <c r="E2558" t="s">
        <v>1702</v>
      </c>
      <c r="H2558" t="str">
        <f>INDEX('Vensim Variables'!$B:$B,MATCH(EPS!$B2558,'Vensim Variables'!$A:$A,0))</f>
        <v>g pollutant</v>
      </c>
      <c r="I2558" t="str">
        <f t="shared" si="78"/>
        <v>CO2</v>
      </c>
      <c r="J2558">
        <f>INDEX(NoSettings!$C:$C,MATCH(EPS!$A2558,NoSettings!$A:$A,0))</f>
        <v>0</v>
      </c>
      <c r="K2558">
        <f>INDEX(GWP!$C$2:$C$13,MATCH(EPS!I2558,GWP!$B$2:$B$13,0))</f>
        <v>1</v>
      </c>
      <c r="L2558" s="4">
        <f t="shared" si="79"/>
        <v>0</v>
      </c>
    </row>
    <row r="2559" spans="1:12">
      <c r="A2559" t="s">
        <v>8162</v>
      </c>
      <c r="B2559" t="s">
        <v>7380</v>
      </c>
      <c r="C2559" t="s">
        <v>1733</v>
      </c>
      <c r="D2559" t="s">
        <v>6889</v>
      </c>
      <c r="E2559" t="s">
        <v>1705</v>
      </c>
      <c r="H2559" t="str">
        <f>INDEX('Vensim Variables'!$B:$B,MATCH(EPS!$B2559,'Vensim Variables'!$A:$A,0))</f>
        <v>g pollutant</v>
      </c>
      <c r="I2559" t="str">
        <f t="shared" si="78"/>
        <v>VOC</v>
      </c>
      <c r="J2559">
        <f>INDEX(NoSettings!$C:$C,MATCH(EPS!$A2559,NoSettings!$A:$A,0))</f>
        <v>0</v>
      </c>
      <c r="K2559">
        <f>INDEX(GWP!$C$2:$C$13,MATCH(EPS!I2559,GWP!$B$2:$B$13,0))</f>
        <v>0</v>
      </c>
      <c r="L2559" s="4">
        <f t="shared" si="79"/>
        <v>0</v>
      </c>
    </row>
    <row r="2560" spans="1:12">
      <c r="A2560" t="s">
        <v>8163</v>
      </c>
      <c r="B2560" t="s">
        <v>7380</v>
      </c>
      <c r="C2560" t="s">
        <v>1733</v>
      </c>
      <c r="D2560" t="s">
        <v>6889</v>
      </c>
      <c r="E2560" t="s">
        <v>1706</v>
      </c>
      <c r="H2560" t="str">
        <f>INDEX('Vensim Variables'!$B:$B,MATCH(EPS!$B2560,'Vensim Variables'!$A:$A,0))</f>
        <v>g pollutant</v>
      </c>
      <c r="I2560" t="str">
        <f t="shared" si="78"/>
        <v>CO</v>
      </c>
      <c r="J2560">
        <f>INDEX(NoSettings!$C:$C,MATCH(EPS!$A2560,NoSettings!$A:$A,0))</f>
        <v>0</v>
      </c>
      <c r="K2560">
        <f>INDEX(GWP!$C$2:$C$13,MATCH(EPS!I2560,GWP!$B$2:$B$13,0))</f>
        <v>0</v>
      </c>
      <c r="L2560" s="4">
        <f t="shared" si="79"/>
        <v>0</v>
      </c>
    </row>
    <row r="2561" spans="1:12">
      <c r="A2561" t="s">
        <v>8164</v>
      </c>
      <c r="B2561" t="s">
        <v>7380</v>
      </c>
      <c r="C2561" t="s">
        <v>1733</v>
      </c>
      <c r="D2561" t="s">
        <v>6889</v>
      </c>
      <c r="E2561" t="s">
        <v>1707</v>
      </c>
      <c r="H2561" t="str">
        <f>INDEX('Vensim Variables'!$B:$B,MATCH(EPS!$B2561,'Vensim Variables'!$A:$A,0))</f>
        <v>g pollutant</v>
      </c>
      <c r="I2561" t="str">
        <f t="shared" si="78"/>
        <v>NOx</v>
      </c>
      <c r="J2561">
        <f>INDEX(NoSettings!$C:$C,MATCH(EPS!$A2561,NoSettings!$A:$A,0))</f>
        <v>0</v>
      </c>
      <c r="K2561">
        <f>INDEX(GWP!$C$2:$C$13,MATCH(EPS!I2561,GWP!$B$2:$B$13,0))</f>
        <v>0</v>
      </c>
      <c r="L2561" s="4">
        <f t="shared" si="79"/>
        <v>0</v>
      </c>
    </row>
    <row r="2562" spans="1:12">
      <c r="A2562" t="s">
        <v>8165</v>
      </c>
      <c r="B2562" t="s">
        <v>7380</v>
      </c>
      <c r="C2562" t="s">
        <v>1733</v>
      </c>
      <c r="D2562" t="s">
        <v>6889</v>
      </c>
      <c r="E2562" t="s">
        <v>1708</v>
      </c>
      <c r="H2562" t="str">
        <f>INDEX('Vensim Variables'!$B:$B,MATCH(EPS!$B2562,'Vensim Variables'!$A:$A,0))</f>
        <v>g pollutant</v>
      </c>
      <c r="I2562" t="str">
        <f t="shared" si="78"/>
        <v>PM10</v>
      </c>
      <c r="J2562">
        <f>INDEX(NoSettings!$C:$C,MATCH(EPS!$A2562,NoSettings!$A:$A,0))</f>
        <v>0</v>
      </c>
      <c r="K2562">
        <f>INDEX(GWP!$C$2:$C$13,MATCH(EPS!I2562,GWP!$B$2:$B$13,0))</f>
        <v>0</v>
      </c>
      <c r="L2562" s="4">
        <f t="shared" si="79"/>
        <v>0</v>
      </c>
    </row>
    <row r="2563" spans="1:12">
      <c r="A2563" t="s">
        <v>8166</v>
      </c>
      <c r="B2563" t="s">
        <v>7380</v>
      </c>
      <c r="C2563" t="s">
        <v>1733</v>
      </c>
      <c r="D2563" t="s">
        <v>6889</v>
      </c>
      <c r="E2563" t="s">
        <v>1709</v>
      </c>
      <c r="H2563" t="str">
        <f>INDEX('Vensim Variables'!$B:$B,MATCH(EPS!$B2563,'Vensim Variables'!$A:$A,0))</f>
        <v>g pollutant</v>
      </c>
      <c r="I2563" t="str">
        <f t="shared" ref="I2563:I2626" si="80">IF(OR(C2563="CO2",C2563="CH4",C2563="N2O",C2563="F gases",C2563="VOC",C2563="CO",C2563="NOx",C2563="PM10",C2563="PM25",C2563="SOx",C2563="BC",C2563="OC"),C2563,IF(OR(D2563="CO2",D2563="CH4",D2563="N2O",D2563="F gases",D2563="VOC",D2563="CO",D2563="NOx",D2563="PM10",D2563="PM25",D2563="SOx",D2563="BC",D2563="OC"),D2563,IF(OR(E2563="CO2",E2563="CH4",E2563="N2O",E2563="F gases",E2563="VOC",E2563="CO",E2563="NOx",E2563="PM10",E2563="PM25",E2563="SOx",E2563="BC",E2563="OC"),E2563,"NA")))</f>
        <v>PM25</v>
      </c>
      <c r="J2563">
        <f>INDEX(NoSettings!$C:$C,MATCH(EPS!$A2563,NoSettings!$A:$A,0))</f>
        <v>0</v>
      </c>
      <c r="K2563">
        <f>INDEX(GWP!$C$2:$C$13,MATCH(EPS!I2563,GWP!$B$2:$B$13,0))</f>
        <v>0</v>
      </c>
      <c r="L2563" s="4">
        <f t="shared" ref="L2563:L2626" si="81">IF(H2563="g pollutant",K2563*J2563/10^12,IF(H2563="MMTCO2e",J2563,IF(H2563="MWh",J2563,0)))</f>
        <v>0</v>
      </c>
    </row>
    <row r="2564" spans="1:12">
      <c r="A2564" t="s">
        <v>8167</v>
      </c>
      <c r="B2564" t="s">
        <v>7380</v>
      </c>
      <c r="C2564" t="s">
        <v>1733</v>
      </c>
      <c r="D2564" t="s">
        <v>6889</v>
      </c>
      <c r="E2564" t="s">
        <v>1710</v>
      </c>
      <c r="H2564" t="str">
        <f>INDEX('Vensim Variables'!$B:$B,MATCH(EPS!$B2564,'Vensim Variables'!$A:$A,0))</f>
        <v>g pollutant</v>
      </c>
      <c r="I2564" t="str">
        <f t="shared" si="80"/>
        <v>SOx</v>
      </c>
      <c r="J2564">
        <f>INDEX(NoSettings!$C:$C,MATCH(EPS!$A2564,NoSettings!$A:$A,0))</f>
        <v>0</v>
      </c>
      <c r="K2564">
        <f>INDEX(GWP!$C$2:$C$13,MATCH(EPS!I2564,GWP!$B$2:$B$13,0))</f>
        <v>0</v>
      </c>
      <c r="L2564" s="4">
        <f t="shared" si="81"/>
        <v>0</v>
      </c>
    </row>
    <row r="2565" spans="1:12">
      <c r="A2565" t="s">
        <v>8168</v>
      </c>
      <c r="B2565" t="s">
        <v>7380</v>
      </c>
      <c r="C2565" t="s">
        <v>1733</v>
      </c>
      <c r="D2565" t="s">
        <v>6889</v>
      </c>
      <c r="E2565" t="s">
        <v>1711</v>
      </c>
      <c r="H2565" t="str">
        <f>INDEX('Vensim Variables'!$B:$B,MATCH(EPS!$B2565,'Vensim Variables'!$A:$A,0))</f>
        <v>g pollutant</v>
      </c>
      <c r="I2565" t="str">
        <f t="shared" si="80"/>
        <v>BC</v>
      </c>
      <c r="J2565">
        <f>INDEX(NoSettings!$C:$C,MATCH(EPS!$A2565,NoSettings!$A:$A,0))</f>
        <v>0</v>
      </c>
      <c r="K2565">
        <f>INDEX(GWP!$C$2:$C$13,MATCH(EPS!I2565,GWP!$B$2:$B$13,0))</f>
        <v>0</v>
      </c>
      <c r="L2565" s="4">
        <f t="shared" si="81"/>
        <v>0</v>
      </c>
    </row>
    <row r="2566" spans="1:12">
      <c r="A2566" t="s">
        <v>8169</v>
      </c>
      <c r="B2566" t="s">
        <v>7380</v>
      </c>
      <c r="C2566" t="s">
        <v>1733</v>
      </c>
      <c r="D2566" t="s">
        <v>6889</v>
      </c>
      <c r="E2566" t="s">
        <v>1712</v>
      </c>
      <c r="H2566" t="str">
        <f>INDEX('Vensim Variables'!$B:$B,MATCH(EPS!$B2566,'Vensim Variables'!$A:$A,0))</f>
        <v>g pollutant</v>
      </c>
      <c r="I2566" t="str">
        <f t="shared" si="80"/>
        <v>OC</v>
      </c>
      <c r="J2566">
        <f>INDEX(NoSettings!$C:$C,MATCH(EPS!$A2566,NoSettings!$A:$A,0))</f>
        <v>0</v>
      </c>
      <c r="K2566">
        <f>INDEX(GWP!$C$2:$C$13,MATCH(EPS!I2566,GWP!$B$2:$B$13,0))</f>
        <v>0</v>
      </c>
      <c r="L2566" s="4">
        <f t="shared" si="81"/>
        <v>0</v>
      </c>
    </row>
    <row r="2567" spans="1:12">
      <c r="A2567" t="s">
        <v>8170</v>
      </c>
      <c r="B2567" t="s">
        <v>7380</v>
      </c>
      <c r="C2567" t="s">
        <v>1733</v>
      </c>
      <c r="D2567" t="s">
        <v>6889</v>
      </c>
      <c r="E2567" t="s">
        <v>1713</v>
      </c>
      <c r="H2567" t="str">
        <f>INDEX('Vensim Variables'!$B:$B,MATCH(EPS!$B2567,'Vensim Variables'!$A:$A,0))</f>
        <v>g pollutant</v>
      </c>
      <c r="I2567" t="str">
        <f t="shared" si="80"/>
        <v>CH4</v>
      </c>
      <c r="J2567">
        <f>INDEX(NoSettings!$C:$C,MATCH(EPS!$A2567,NoSettings!$A:$A,0))</f>
        <v>0</v>
      </c>
      <c r="K2567">
        <f>INDEX(GWP!$C$2:$C$13,MATCH(EPS!I2567,GWP!$B$2:$B$13,0))</f>
        <v>28</v>
      </c>
      <c r="L2567" s="4">
        <f t="shared" si="81"/>
        <v>0</v>
      </c>
    </row>
    <row r="2568" spans="1:12">
      <c r="A2568" t="s">
        <v>8171</v>
      </c>
      <c r="B2568" t="s">
        <v>7380</v>
      </c>
      <c r="C2568" t="s">
        <v>1733</v>
      </c>
      <c r="D2568" t="s">
        <v>6889</v>
      </c>
      <c r="E2568" t="s">
        <v>1714</v>
      </c>
      <c r="H2568" t="str">
        <f>INDEX('Vensim Variables'!$B:$B,MATCH(EPS!$B2568,'Vensim Variables'!$A:$A,0))</f>
        <v>g pollutant</v>
      </c>
      <c r="I2568" t="str">
        <f t="shared" si="80"/>
        <v>N2O</v>
      </c>
      <c r="J2568">
        <f>INDEX(NoSettings!$C:$C,MATCH(EPS!$A2568,NoSettings!$A:$A,0))</f>
        <v>0</v>
      </c>
      <c r="K2568">
        <f>INDEX(GWP!$C$2:$C$13,MATCH(EPS!I2568,GWP!$B$2:$B$13,0))</f>
        <v>265</v>
      </c>
      <c r="L2568" s="4">
        <f t="shared" si="81"/>
        <v>0</v>
      </c>
    </row>
    <row r="2569" spans="1:12">
      <c r="A2569" t="s">
        <v>8172</v>
      </c>
      <c r="B2569" t="s">
        <v>7380</v>
      </c>
      <c r="C2569" t="s">
        <v>1733</v>
      </c>
      <c r="D2569" t="s">
        <v>6889</v>
      </c>
      <c r="E2569" t="s">
        <v>1715</v>
      </c>
      <c r="H2569" t="str">
        <f>INDEX('Vensim Variables'!$B:$B,MATCH(EPS!$B2569,'Vensim Variables'!$A:$A,0))</f>
        <v>g pollutant</v>
      </c>
      <c r="I2569" t="str">
        <f t="shared" si="80"/>
        <v>F gases</v>
      </c>
      <c r="J2569">
        <f>INDEX(NoSettings!$C:$C,MATCH(EPS!$A2569,NoSettings!$A:$A,0))</f>
        <v>0</v>
      </c>
      <c r="K2569">
        <f>INDEX(GWP!$C$2:$C$13,MATCH(EPS!I2569,GWP!$B$2:$B$13,0))</f>
        <v>1</v>
      </c>
      <c r="L2569" s="4">
        <f t="shared" si="81"/>
        <v>0</v>
      </c>
    </row>
    <row r="2570" spans="1:12">
      <c r="A2570" t="s">
        <v>8173</v>
      </c>
      <c r="B2570" t="s">
        <v>7380</v>
      </c>
      <c r="C2570" t="s">
        <v>1733</v>
      </c>
      <c r="D2570" t="s">
        <v>6890</v>
      </c>
      <c r="E2570" t="s">
        <v>1702</v>
      </c>
      <c r="H2570" t="str">
        <f>INDEX('Vensim Variables'!$B:$B,MATCH(EPS!$B2570,'Vensim Variables'!$A:$A,0))</f>
        <v>g pollutant</v>
      </c>
      <c r="I2570" t="str">
        <f t="shared" si="80"/>
        <v>CO2</v>
      </c>
      <c r="J2570">
        <f>INDEX(NoSettings!$C:$C,MATCH(EPS!$A2570,NoSettings!$A:$A,0))</f>
        <v>0</v>
      </c>
      <c r="K2570">
        <f>INDEX(GWP!$C$2:$C$13,MATCH(EPS!I2570,GWP!$B$2:$B$13,0))</f>
        <v>1</v>
      </c>
      <c r="L2570" s="4">
        <f t="shared" si="81"/>
        <v>0</v>
      </c>
    </row>
    <row r="2571" spans="1:12">
      <c r="A2571" t="s">
        <v>8174</v>
      </c>
      <c r="B2571" t="s">
        <v>7380</v>
      </c>
      <c r="C2571" t="s">
        <v>1733</v>
      </c>
      <c r="D2571" t="s">
        <v>6890</v>
      </c>
      <c r="E2571" t="s">
        <v>1705</v>
      </c>
      <c r="H2571" t="str">
        <f>INDEX('Vensim Variables'!$B:$B,MATCH(EPS!$B2571,'Vensim Variables'!$A:$A,0))</f>
        <v>g pollutant</v>
      </c>
      <c r="I2571" t="str">
        <f t="shared" si="80"/>
        <v>VOC</v>
      </c>
      <c r="J2571">
        <f>INDEX(NoSettings!$C:$C,MATCH(EPS!$A2571,NoSettings!$A:$A,0))</f>
        <v>0</v>
      </c>
      <c r="K2571">
        <f>INDEX(GWP!$C$2:$C$13,MATCH(EPS!I2571,GWP!$B$2:$B$13,0))</f>
        <v>0</v>
      </c>
      <c r="L2571" s="4">
        <f t="shared" si="81"/>
        <v>0</v>
      </c>
    </row>
    <row r="2572" spans="1:12">
      <c r="A2572" t="s">
        <v>8175</v>
      </c>
      <c r="B2572" t="s">
        <v>7380</v>
      </c>
      <c r="C2572" t="s">
        <v>1733</v>
      </c>
      <c r="D2572" t="s">
        <v>6890</v>
      </c>
      <c r="E2572" t="s">
        <v>1706</v>
      </c>
      <c r="H2572" t="str">
        <f>INDEX('Vensim Variables'!$B:$B,MATCH(EPS!$B2572,'Vensim Variables'!$A:$A,0))</f>
        <v>g pollutant</v>
      </c>
      <c r="I2572" t="str">
        <f t="shared" si="80"/>
        <v>CO</v>
      </c>
      <c r="J2572">
        <f>INDEX(NoSettings!$C:$C,MATCH(EPS!$A2572,NoSettings!$A:$A,0))</f>
        <v>0</v>
      </c>
      <c r="K2572">
        <f>INDEX(GWP!$C$2:$C$13,MATCH(EPS!I2572,GWP!$B$2:$B$13,0))</f>
        <v>0</v>
      </c>
      <c r="L2572" s="4">
        <f t="shared" si="81"/>
        <v>0</v>
      </c>
    </row>
    <row r="2573" spans="1:12">
      <c r="A2573" t="s">
        <v>8176</v>
      </c>
      <c r="B2573" t="s">
        <v>7380</v>
      </c>
      <c r="C2573" t="s">
        <v>1733</v>
      </c>
      <c r="D2573" t="s">
        <v>6890</v>
      </c>
      <c r="E2573" t="s">
        <v>1707</v>
      </c>
      <c r="H2573" t="str">
        <f>INDEX('Vensim Variables'!$B:$B,MATCH(EPS!$B2573,'Vensim Variables'!$A:$A,0))</f>
        <v>g pollutant</v>
      </c>
      <c r="I2573" t="str">
        <f t="shared" si="80"/>
        <v>NOx</v>
      </c>
      <c r="J2573">
        <f>INDEX(NoSettings!$C:$C,MATCH(EPS!$A2573,NoSettings!$A:$A,0))</f>
        <v>0</v>
      </c>
      <c r="K2573">
        <f>INDEX(GWP!$C$2:$C$13,MATCH(EPS!I2573,GWP!$B$2:$B$13,0))</f>
        <v>0</v>
      </c>
      <c r="L2573" s="4">
        <f t="shared" si="81"/>
        <v>0</v>
      </c>
    </row>
    <row r="2574" spans="1:12">
      <c r="A2574" t="s">
        <v>8177</v>
      </c>
      <c r="B2574" t="s">
        <v>7380</v>
      </c>
      <c r="C2574" t="s">
        <v>1733</v>
      </c>
      <c r="D2574" t="s">
        <v>6890</v>
      </c>
      <c r="E2574" t="s">
        <v>1708</v>
      </c>
      <c r="H2574" t="str">
        <f>INDEX('Vensim Variables'!$B:$B,MATCH(EPS!$B2574,'Vensim Variables'!$A:$A,0))</f>
        <v>g pollutant</v>
      </c>
      <c r="I2574" t="str">
        <f t="shared" si="80"/>
        <v>PM10</v>
      </c>
      <c r="J2574">
        <f>INDEX(NoSettings!$C:$C,MATCH(EPS!$A2574,NoSettings!$A:$A,0))</f>
        <v>0</v>
      </c>
      <c r="K2574">
        <f>INDEX(GWP!$C$2:$C$13,MATCH(EPS!I2574,GWP!$B$2:$B$13,0))</f>
        <v>0</v>
      </c>
      <c r="L2574" s="4">
        <f t="shared" si="81"/>
        <v>0</v>
      </c>
    </row>
    <row r="2575" spans="1:12">
      <c r="A2575" t="s">
        <v>8178</v>
      </c>
      <c r="B2575" t="s">
        <v>7380</v>
      </c>
      <c r="C2575" t="s">
        <v>1733</v>
      </c>
      <c r="D2575" t="s">
        <v>6890</v>
      </c>
      <c r="E2575" t="s">
        <v>1709</v>
      </c>
      <c r="H2575" t="str">
        <f>INDEX('Vensim Variables'!$B:$B,MATCH(EPS!$B2575,'Vensim Variables'!$A:$A,0))</f>
        <v>g pollutant</v>
      </c>
      <c r="I2575" t="str">
        <f t="shared" si="80"/>
        <v>PM25</v>
      </c>
      <c r="J2575">
        <f>INDEX(NoSettings!$C:$C,MATCH(EPS!$A2575,NoSettings!$A:$A,0))</f>
        <v>0</v>
      </c>
      <c r="K2575">
        <f>INDEX(GWP!$C$2:$C$13,MATCH(EPS!I2575,GWP!$B$2:$B$13,0))</f>
        <v>0</v>
      </c>
      <c r="L2575" s="4">
        <f t="shared" si="81"/>
        <v>0</v>
      </c>
    </row>
    <row r="2576" spans="1:12">
      <c r="A2576" t="s">
        <v>8179</v>
      </c>
      <c r="B2576" t="s">
        <v>7380</v>
      </c>
      <c r="C2576" t="s">
        <v>1733</v>
      </c>
      <c r="D2576" t="s">
        <v>6890</v>
      </c>
      <c r="E2576" t="s">
        <v>1710</v>
      </c>
      <c r="H2576" t="str">
        <f>INDEX('Vensim Variables'!$B:$B,MATCH(EPS!$B2576,'Vensim Variables'!$A:$A,0))</f>
        <v>g pollutant</v>
      </c>
      <c r="I2576" t="str">
        <f t="shared" si="80"/>
        <v>SOx</v>
      </c>
      <c r="J2576">
        <f>INDEX(NoSettings!$C:$C,MATCH(EPS!$A2576,NoSettings!$A:$A,0))</f>
        <v>0</v>
      </c>
      <c r="K2576">
        <f>INDEX(GWP!$C$2:$C$13,MATCH(EPS!I2576,GWP!$B$2:$B$13,0))</f>
        <v>0</v>
      </c>
      <c r="L2576" s="4">
        <f t="shared" si="81"/>
        <v>0</v>
      </c>
    </row>
    <row r="2577" spans="1:12">
      <c r="A2577" t="s">
        <v>8180</v>
      </c>
      <c r="B2577" t="s">
        <v>7380</v>
      </c>
      <c r="C2577" t="s">
        <v>1733</v>
      </c>
      <c r="D2577" t="s">
        <v>6890</v>
      </c>
      <c r="E2577" t="s">
        <v>1711</v>
      </c>
      <c r="H2577" t="str">
        <f>INDEX('Vensim Variables'!$B:$B,MATCH(EPS!$B2577,'Vensim Variables'!$A:$A,0))</f>
        <v>g pollutant</v>
      </c>
      <c r="I2577" t="str">
        <f t="shared" si="80"/>
        <v>BC</v>
      </c>
      <c r="J2577">
        <f>INDEX(NoSettings!$C:$C,MATCH(EPS!$A2577,NoSettings!$A:$A,0))</f>
        <v>0</v>
      </c>
      <c r="K2577">
        <f>INDEX(GWP!$C$2:$C$13,MATCH(EPS!I2577,GWP!$B$2:$B$13,0))</f>
        <v>0</v>
      </c>
      <c r="L2577" s="4">
        <f t="shared" si="81"/>
        <v>0</v>
      </c>
    </row>
    <row r="2578" spans="1:12">
      <c r="A2578" t="s">
        <v>8181</v>
      </c>
      <c r="B2578" t="s">
        <v>7380</v>
      </c>
      <c r="C2578" t="s">
        <v>1733</v>
      </c>
      <c r="D2578" t="s">
        <v>6890</v>
      </c>
      <c r="E2578" t="s">
        <v>1712</v>
      </c>
      <c r="H2578" t="str">
        <f>INDEX('Vensim Variables'!$B:$B,MATCH(EPS!$B2578,'Vensim Variables'!$A:$A,0))</f>
        <v>g pollutant</v>
      </c>
      <c r="I2578" t="str">
        <f t="shared" si="80"/>
        <v>OC</v>
      </c>
      <c r="J2578">
        <f>INDEX(NoSettings!$C:$C,MATCH(EPS!$A2578,NoSettings!$A:$A,0))</f>
        <v>0</v>
      </c>
      <c r="K2578">
        <f>INDEX(GWP!$C$2:$C$13,MATCH(EPS!I2578,GWP!$B$2:$B$13,0))</f>
        <v>0</v>
      </c>
      <c r="L2578" s="4">
        <f t="shared" si="81"/>
        <v>0</v>
      </c>
    </row>
    <row r="2579" spans="1:12">
      <c r="A2579" t="s">
        <v>8182</v>
      </c>
      <c r="B2579" t="s">
        <v>7380</v>
      </c>
      <c r="C2579" t="s">
        <v>1733</v>
      </c>
      <c r="D2579" t="s">
        <v>6890</v>
      </c>
      <c r="E2579" t="s">
        <v>1713</v>
      </c>
      <c r="H2579" t="str">
        <f>INDEX('Vensim Variables'!$B:$B,MATCH(EPS!$B2579,'Vensim Variables'!$A:$A,0))</f>
        <v>g pollutant</v>
      </c>
      <c r="I2579" t="str">
        <f t="shared" si="80"/>
        <v>CH4</v>
      </c>
      <c r="J2579">
        <f>INDEX(NoSettings!$C:$C,MATCH(EPS!$A2579,NoSettings!$A:$A,0))</f>
        <v>0</v>
      </c>
      <c r="K2579">
        <f>INDEX(GWP!$C$2:$C$13,MATCH(EPS!I2579,GWP!$B$2:$B$13,0))</f>
        <v>28</v>
      </c>
      <c r="L2579" s="4">
        <f t="shared" si="81"/>
        <v>0</v>
      </c>
    </row>
    <row r="2580" spans="1:12">
      <c r="A2580" t="s">
        <v>8183</v>
      </c>
      <c r="B2580" t="s">
        <v>7380</v>
      </c>
      <c r="C2580" t="s">
        <v>1733</v>
      </c>
      <c r="D2580" t="s">
        <v>6890</v>
      </c>
      <c r="E2580" t="s">
        <v>1714</v>
      </c>
      <c r="H2580" t="str">
        <f>INDEX('Vensim Variables'!$B:$B,MATCH(EPS!$B2580,'Vensim Variables'!$A:$A,0))</f>
        <v>g pollutant</v>
      </c>
      <c r="I2580" t="str">
        <f t="shared" si="80"/>
        <v>N2O</v>
      </c>
      <c r="J2580">
        <f>INDEX(NoSettings!$C:$C,MATCH(EPS!$A2580,NoSettings!$A:$A,0))</f>
        <v>0</v>
      </c>
      <c r="K2580">
        <f>INDEX(GWP!$C$2:$C$13,MATCH(EPS!I2580,GWP!$B$2:$B$13,0))</f>
        <v>265</v>
      </c>
      <c r="L2580" s="4">
        <f t="shared" si="81"/>
        <v>0</v>
      </c>
    </row>
    <row r="2581" spans="1:12">
      <c r="A2581" t="s">
        <v>8184</v>
      </c>
      <c r="B2581" t="s">
        <v>7380</v>
      </c>
      <c r="C2581" t="s">
        <v>1733</v>
      </c>
      <c r="D2581" t="s">
        <v>6890</v>
      </c>
      <c r="E2581" t="s">
        <v>1715</v>
      </c>
      <c r="H2581" t="str">
        <f>INDEX('Vensim Variables'!$B:$B,MATCH(EPS!$B2581,'Vensim Variables'!$A:$A,0))</f>
        <v>g pollutant</v>
      </c>
      <c r="I2581" t="str">
        <f t="shared" si="80"/>
        <v>F gases</v>
      </c>
      <c r="J2581">
        <f>INDEX(NoSettings!$C:$C,MATCH(EPS!$A2581,NoSettings!$A:$A,0))</f>
        <v>0</v>
      </c>
      <c r="K2581">
        <f>INDEX(GWP!$C$2:$C$13,MATCH(EPS!I2581,GWP!$B$2:$B$13,0))</f>
        <v>1</v>
      </c>
      <c r="L2581" s="4">
        <f t="shared" si="81"/>
        <v>0</v>
      </c>
    </row>
    <row r="2582" spans="1:12">
      <c r="A2582" t="s">
        <v>8185</v>
      </c>
      <c r="B2582" t="s">
        <v>7380</v>
      </c>
      <c r="C2582" t="s">
        <v>1733</v>
      </c>
      <c r="D2582" t="s">
        <v>6891</v>
      </c>
      <c r="E2582" t="s">
        <v>1702</v>
      </c>
      <c r="H2582" t="str">
        <f>INDEX('Vensim Variables'!$B:$B,MATCH(EPS!$B2582,'Vensim Variables'!$A:$A,0))</f>
        <v>g pollutant</v>
      </c>
      <c r="I2582" t="str">
        <f t="shared" si="80"/>
        <v>CO2</v>
      </c>
      <c r="J2582">
        <f>INDEX(NoSettings!$C:$C,MATCH(EPS!$A2582,NoSettings!$A:$A,0))</f>
        <v>0</v>
      </c>
      <c r="K2582">
        <f>INDEX(GWP!$C$2:$C$13,MATCH(EPS!I2582,GWP!$B$2:$B$13,0))</f>
        <v>1</v>
      </c>
      <c r="L2582" s="4">
        <f t="shared" si="81"/>
        <v>0</v>
      </c>
    </row>
    <row r="2583" spans="1:12">
      <c r="A2583" t="s">
        <v>8186</v>
      </c>
      <c r="B2583" t="s">
        <v>7380</v>
      </c>
      <c r="C2583" t="s">
        <v>1733</v>
      </c>
      <c r="D2583" t="s">
        <v>6891</v>
      </c>
      <c r="E2583" t="s">
        <v>1705</v>
      </c>
      <c r="H2583" t="str">
        <f>INDEX('Vensim Variables'!$B:$B,MATCH(EPS!$B2583,'Vensim Variables'!$A:$A,0))</f>
        <v>g pollutant</v>
      </c>
      <c r="I2583" t="str">
        <f t="shared" si="80"/>
        <v>VOC</v>
      </c>
      <c r="J2583">
        <f>INDEX(NoSettings!$C:$C,MATCH(EPS!$A2583,NoSettings!$A:$A,0))</f>
        <v>0</v>
      </c>
      <c r="K2583">
        <f>INDEX(GWP!$C$2:$C$13,MATCH(EPS!I2583,GWP!$B$2:$B$13,0))</f>
        <v>0</v>
      </c>
      <c r="L2583" s="4">
        <f t="shared" si="81"/>
        <v>0</v>
      </c>
    </row>
    <row r="2584" spans="1:12">
      <c r="A2584" t="s">
        <v>8187</v>
      </c>
      <c r="B2584" t="s">
        <v>7380</v>
      </c>
      <c r="C2584" t="s">
        <v>1733</v>
      </c>
      <c r="D2584" t="s">
        <v>6891</v>
      </c>
      <c r="E2584" t="s">
        <v>1706</v>
      </c>
      <c r="H2584" t="str">
        <f>INDEX('Vensim Variables'!$B:$B,MATCH(EPS!$B2584,'Vensim Variables'!$A:$A,0))</f>
        <v>g pollutant</v>
      </c>
      <c r="I2584" t="str">
        <f t="shared" si="80"/>
        <v>CO</v>
      </c>
      <c r="J2584">
        <f>INDEX(NoSettings!$C:$C,MATCH(EPS!$A2584,NoSettings!$A:$A,0))</f>
        <v>0</v>
      </c>
      <c r="K2584">
        <f>INDEX(GWP!$C$2:$C$13,MATCH(EPS!I2584,GWP!$B$2:$B$13,0))</f>
        <v>0</v>
      </c>
      <c r="L2584" s="4">
        <f t="shared" si="81"/>
        <v>0</v>
      </c>
    </row>
    <row r="2585" spans="1:12">
      <c r="A2585" t="s">
        <v>8188</v>
      </c>
      <c r="B2585" t="s">
        <v>7380</v>
      </c>
      <c r="C2585" t="s">
        <v>1733</v>
      </c>
      <c r="D2585" t="s">
        <v>6891</v>
      </c>
      <c r="E2585" t="s">
        <v>1707</v>
      </c>
      <c r="H2585" t="str">
        <f>INDEX('Vensim Variables'!$B:$B,MATCH(EPS!$B2585,'Vensim Variables'!$A:$A,0))</f>
        <v>g pollutant</v>
      </c>
      <c r="I2585" t="str">
        <f t="shared" si="80"/>
        <v>NOx</v>
      </c>
      <c r="J2585">
        <f>INDEX(NoSettings!$C:$C,MATCH(EPS!$A2585,NoSettings!$A:$A,0))</f>
        <v>0</v>
      </c>
      <c r="K2585">
        <f>INDEX(GWP!$C$2:$C$13,MATCH(EPS!I2585,GWP!$B$2:$B$13,0))</f>
        <v>0</v>
      </c>
      <c r="L2585" s="4">
        <f t="shared" si="81"/>
        <v>0</v>
      </c>
    </row>
    <row r="2586" spans="1:12">
      <c r="A2586" t="s">
        <v>8189</v>
      </c>
      <c r="B2586" t="s">
        <v>7380</v>
      </c>
      <c r="C2586" t="s">
        <v>1733</v>
      </c>
      <c r="D2586" t="s">
        <v>6891</v>
      </c>
      <c r="E2586" t="s">
        <v>1708</v>
      </c>
      <c r="H2586" t="str">
        <f>INDEX('Vensim Variables'!$B:$B,MATCH(EPS!$B2586,'Vensim Variables'!$A:$A,0))</f>
        <v>g pollutant</v>
      </c>
      <c r="I2586" t="str">
        <f t="shared" si="80"/>
        <v>PM10</v>
      </c>
      <c r="J2586">
        <f>INDEX(NoSettings!$C:$C,MATCH(EPS!$A2586,NoSettings!$A:$A,0))</f>
        <v>0</v>
      </c>
      <c r="K2586">
        <f>INDEX(GWP!$C$2:$C$13,MATCH(EPS!I2586,GWP!$B$2:$B$13,0))</f>
        <v>0</v>
      </c>
      <c r="L2586" s="4">
        <f t="shared" si="81"/>
        <v>0</v>
      </c>
    </row>
    <row r="2587" spans="1:12">
      <c r="A2587" t="s">
        <v>8190</v>
      </c>
      <c r="B2587" t="s">
        <v>7380</v>
      </c>
      <c r="C2587" t="s">
        <v>1733</v>
      </c>
      <c r="D2587" t="s">
        <v>6891</v>
      </c>
      <c r="E2587" t="s">
        <v>1709</v>
      </c>
      <c r="H2587" t="str">
        <f>INDEX('Vensim Variables'!$B:$B,MATCH(EPS!$B2587,'Vensim Variables'!$A:$A,0))</f>
        <v>g pollutant</v>
      </c>
      <c r="I2587" t="str">
        <f t="shared" si="80"/>
        <v>PM25</v>
      </c>
      <c r="J2587">
        <f>INDEX(NoSettings!$C:$C,MATCH(EPS!$A2587,NoSettings!$A:$A,0))</f>
        <v>0</v>
      </c>
      <c r="K2587">
        <f>INDEX(GWP!$C$2:$C$13,MATCH(EPS!I2587,GWP!$B$2:$B$13,0))</f>
        <v>0</v>
      </c>
      <c r="L2587" s="4">
        <f t="shared" si="81"/>
        <v>0</v>
      </c>
    </row>
    <row r="2588" spans="1:12">
      <c r="A2588" t="s">
        <v>8191</v>
      </c>
      <c r="B2588" t="s">
        <v>7380</v>
      </c>
      <c r="C2588" t="s">
        <v>1733</v>
      </c>
      <c r="D2588" t="s">
        <v>6891</v>
      </c>
      <c r="E2588" t="s">
        <v>1710</v>
      </c>
      <c r="H2588" t="str">
        <f>INDEX('Vensim Variables'!$B:$B,MATCH(EPS!$B2588,'Vensim Variables'!$A:$A,0))</f>
        <v>g pollutant</v>
      </c>
      <c r="I2588" t="str">
        <f t="shared" si="80"/>
        <v>SOx</v>
      </c>
      <c r="J2588">
        <f>INDEX(NoSettings!$C:$C,MATCH(EPS!$A2588,NoSettings!$A:$A,0))</f>
        <v>0</v>
      </c>
      <c r="K2588">
        <f>INDEX(GWP!$C$2:$C$13,MATCH(EPS!I2588,GWP!$B$2:$B$13,0))</f>
        <v>0</v>
      </c>
      <c r="L2588" s="4">
        <f t="shared" si="81"/>
        <v>0</v>
      </c>
    </row>
    <row r="2589" spans="1:12">
      <c r="A2589" t="s">
        <v>8192</v>
      </c>
      <c r="B2589" t="s">
        <v>7380</v>
      </c>
      <c r="C2589" t="s">
        <v>1733</v>
      </c>
      <c r="D2589" t="s">
        <v>6891</v>
      </c>
      <c r="E2589" t="s">
        <v>1711</v>
      </c>
      <c r="H2589" t="str">
        <f>INDEX('Vensim Variables'!$B:$B,MATCH(EPS!$B2589,'Vensim Variables'!$A:$A,0))</f>
        <v>g pollutant</v>
      </c>
      <c r="I2589" t="str">
        <f t="shared" si="80"/>
        <v>BC</v>
      </c>
      <c r="J2589">
        <f>INDEX(NoSettings!$C:$C,MATCH(EPS!$A2589,NoSettings!$A:$A,0))</f>
        <v>0</v>
      </c>
      <c r="K2589">
        <f>INDEX(GWP!$C$2:$C$13,MATCH(EPS!I2589,GWP!$B$2:$B$13,0))</f>
        <v>0</v>
      </c>
      <c r="L2589" s="4">
        <f t="shared" si="81"/>
        <v>0</v>
      </c>
    </row>
    <row r="2590" spans="1:12">
      <c r="A2590" t="s">
        <v>8193</v>
      </c>
      <c r="B2590" t="s">
        <v>7380</v>
      </c>
      <c r="C2590" t="s">
        <v>1733</v>
      </c>
      <c r="D2590" t="s">
        <v>6891</v>
      </c>
      <c r="E2590" t="s">
        <v>1712</v>
      </c>
      <c r="H2590" t="str">
        <f>INDEX('Vensim Variables'!$B:$B,MATCH(EPS!$B2590,'Vensim Variables'!$A:$A,0))</f>
        <v>g pollutant</v>
      </c>
      <c r="I2590" t="str">
        <f t="shared" si="80"/>
        <v>OC</v>
      </c>
      <c r="J2590">
        <f>INDEX(NoSettings!$C:$C,MATCH(EPS!$A2590,NoSettings!$A:$A,0))</f>
        <v>0</v>
      </c>
      <c r="K2590">
        <f>INDEX(GWP!$C$2:$C$13,MATCH(EPS!I2590,GWP!$B$2:$B$13,0))</f>
        <v>0</v>
      </c>
      <c r="L2590" s="4">
        <f t="shared" si="81"/>
        <v>0</v>
      </c>
    </row>
    <row r="2591" spans="1:12">
      <c r="A2591" t="s">
        <v>8194</v>
      </c>
      <c r="B2591" t="s">
        <v>7380</v>
      </c>
      <c r="C2591" t="s">
        <v>1733</v>
      </c>
      <c r="D2591" t="s">
        <v>6891</v>
      </c>
      <c r="E2591" t="s">
        <v>1713</v>
      </c>
      <c r="H2591" t="str">
        <f>INDEX('Vensim Variables'!$B:$B,MATCH(EPS!$B2591,'Vensim Variables'!$A:$A,0))</f>
        <v>g pollutant</v>
      </c>
      <c r="I2591" t="str">
        <f t="shared" si="80"/>
        <v>CH4</v>
      </c>
      <c r="J2591">
        <f>INDEX(NoSettings!$C:$C,MATCH(EPS!$A2591,NoSettings!$A:$A,0))</f>
        <v>0</v>
      </c>
      <c r="K2591">
        <f>INDEX(GWP!$C$2:$C$13,MATCH(EPS!I2591,GWP!$B$2:$B$13,0))</f>
        <v>28</v>
      </c>
      <c r="L2591" s="4">
        <f t="shared" si="81"/>
        <v>0</v>
      </c>
    </row>
    <row r="2592" spans="1:12">
      <c r="A2592" t="s">
        <v>8195</v>
      </c>
      <c r="B2592" t="s">
        <v>7380</v>
      </c>
      <c r="C2592" t="s">
        <v>1733</v>
      </c>
      <c r="D2592" t="s">
        <v>6891</v>
      </c>
      <c r="E2592" t="s">
        <v>1714</v>
      </c>
      <c r="H2592" t="str">
        <f>INDEX('Vensim Variables'!$B:$B,MATCH(EPS!$B2592,'Vensim Variables'!$A:$A,0))</f>
        <v>g pollutant</v>
      </c>
      <c r="I2592" t="str">
        <f t="shared" si="80"/>
        <v>N2O</v>
      </c>
      <c r="J2592">
        <f>INDEX(NoSettings!$C:$C,MATCH(EPS!$A2592,NoSettings!$A:$A,0))</f>
        <v>0</v>
      </c>
      <c r="K2592">
        <f>INDEX(GWP!$C$2:$C$13,MATCH(EPS!I2592,GWP!$B$2:$B$13,0))</f>
        <v>265</v>
      </c>
      <c r="L2592" s="4">
        <f t="shared" si="81"/>
        <v>0</v>
      </c>
    </row>
    <row r="2593" spans="1:12">
      <c r="A2593" t="s">
        <v>8196</v>
      </c>
      <c r="B2593" t="s">
        <v>7380</v>
      </c>
      <c r="C2593" t="s">
        <v>1733</v>
      </c>
      <c r="D2593" t="s">
        <v>6891</v>
      </c>
      <c r="E2593" t="s">
        <v>1715</v>
      </c>
      <c r="H2593" t="str">
        <f>INDEX('Vensim Variables'!$B:$B,MATCH(EPS!$B2593,'Vensim Variables'!$A:$A,0))</f>
        <v>g pollutant</v>
      </c>
      <c r="I2593" t="str">
        <f t="shared" si="80"/>
        <v>F gases</v>
      </c>
      <c r="J2593">
        <f>INDEX(NoSettings!$C:$C,MATCH(EPS!$A2593,NoSettings!$A:$A,0))</f>
        <v>0</v>
      </c>
      <c r="K2593">
        <f>INDEX(GWP!$C$2:$C$13,MATCH(EPS!I2593,GWP!$B$2:$B$13,0))</f>
        <v>1</v>
      </c>
      <c r="L2593" s="4">
        <f t="shared" si="81"/>
        <v>0</v>
      </c>
    </row>
    <row r="2594" spans="1:12">
      <c r="A2594" t="s">
        <v>8197</v>
      </c>
      <c r="B2594" t="s">
        <v>7380</v>
      </c>
      <c r="C2594" t="s">
        <v>1733</v>
      </c>
      <c r="D2594" t="s">
        <v>6892</v>
      </c>
      <c r="E2594" t="s">
        <v>1702</v>
      </c>
      <c r="H2594" t="str">
        <f>INDEX('Vensim Variables'!$B:$B,MATCH(EPS!$B2594,'Vensim Variables'!$A:$A,0))</f>
        <v>g pollutant</v>
      </c>
      <c r="I2594" t="str">
        <f t="shared" si="80"/>
        <v>CO2</v>
      </c>
      <c r="J2594">
        <f>INDEX(NoSettings!$C:$C,MATCH(EPS!$A2594,NoSettings!$A:$A,0))</f>
        <v>0</v>
      </c>
      <c r="K2594">
        <f>INDEX(GWP!$C$2:$C$13,MATCH(EPS!I2594,GWP!$B$2:$B$13,0))</f>
        <v>1</v>
      </c>
      <c r="L2594" s="4">
        <f t="shared" si="81"/>
        <v>0</v>
      </c>
    </row>
    <row r="2595" spans="1:12">
      <c r="A2595" t="s">
        <v>8198</v>
      </c>
      <c r="B2595" t="s">
        <v>7380</v>
      </c>
      <c r="C2595" t="s">
        <v>1733</v>
      </c>
      <c r="D2595" t="s">
        <v>6892</v>
      </c>
      <c r="E2595" t="s">
        <v>1705</v>
      </c>
      <c r="H2595" t="str">
        <f>INDEX('Vensim Variables'!$B:$B,MATCH(EPS!$B2595,'Vensim Variables'!$A:$A,0))</f>
        <v>g pollutant</v>
      </c>
      <c r="I2595" t="str">
        <f t="shared" si="80"/>
        <v>VOC</v>
      </c>
      <c r="J2595">
        <f>INDEX(NoSettings!$C:$C,MATCH(EPS!$A2595,NoSettings!$A:$A,0))</f>
        <v>0</v>
      </c>
      <c r="K2595">
        <f>INDEX(GWP!$C$2:$C$13,MATCH(EPS!I2595,GWP!$B$2:$B$13,0))</f>
        <v>0</v>
      </c>
      <c r="L2595" s="4">
        <f t="shared" si="81"/>
        <v>0</v>
      </c>
    </row>
    <row r="2596" spans="1:12">
      <c r="A2596" t="s">
        <v>8199</v>
      </c>
      <c r="B2596" t="s">
        <v>7380</v>
      </c>
      <c r="C2596" t="s">
        <v>1733</v>
      </c>
      <c r="D2596" t="s">
        <v>6892</v>
      </c>
      <c r="E2596" t="s">
        <v>1706</v>
      </c>
      <c r="H2596" t="str">
        <f>INDEX('Vensim Variables'!$B:$B,MATCH(EPS!$B2596,'Vensim Variables'!$A:$A,0))</f>
        <v>g pollutant</v>
      </c>
      <c r="I2596" t="str">
        <f t="shared" si="80"/>
        <v>CO</v>
      </c>
      <c r="J2596">
        <f>INDEX(NoSettings!$C:$C,MATCH(EPS!$A2596,NoSettings!$A:$A,0))</f>
        <v>0</v>
      </c>
      <c r="K2596">
        <f>INDEX(GWP!$C$2:$C$13,MATCH(EPS!I2596,GWP!$B$2:$B$13,0))</f>
        <v>0</v>
      </c>
      <c r="L2596" s="4">
        <f t="shared" si="81"/>
        <v>0</v>
      </c>
    </row>
    <row r="2597" spans="1:12">
      <c r="A2597" t="s">
        <v>8200</v>
      </c>
      <c r="B2597" t="s">
        <v>7380</v>
      </c>
      <c r="C2597" t="s">
        <v>1733</v>
      </c>
      <c r="D2597" t="s">
        <v>6892</v>
      </c>
      <c r="E2597" t="s">
        <v>1707</v>
      </c>
      <c r="H2597" t="str">
        <f>INDEX('Vensim Variables'!$B:$B,MATCH(EPS!$B2597,'Vensim Variables'!$A:$A,0))</f>
        <v>g pollutant</v>
      </c>
      <c r="I2597" t="str">
        <f t="shared" si="80"/>
        <v>NOx</v>
      </c>
      <c r="J2597">
        <f>INDEX(NoSettings!$C:$C,MATCH(EPS!$A2597,NoSettings!$A:$A,0))</f>
        <v>0</v>
      </c>
      <c r="K2597">
        <f>INDEX(GWP!$C$2:$C$13,MATCH(EPS!I2597,GWP!$B$2:$B$13,0))</f>
        <v>0</v>
      </c>
      <c r="L2597" s="4">
        <f t="shared" si="81"/>
        <v>0</v>
      </c>
    </row>
    <row r="2598" spans="1:12">
      <c r="A2598" t="s">
        <v>8201</v>
      </c>
      <c r="B2598" t="s">
        <v>7380</v>
      </c>
      <c r="C2598" t="s">
        <v>1733</v>
      </c>
      <c r="D2598" t="s">
        <v>6892</v>
      </c>
      <c r="E2598" t="s">
        <v>1708</v>
      </c>
      <c r="H2598" t="str">
        <f>INDEX('Vensim Variables'!$B:$B,MATCH(EPS!$B2598,'Vensim Variables'!$A:$A,0))</f>
        <v>g pollutant</v>
      </c>
      <c r="I2598" t="str">
        <f t="shared" si="80"/>
        <v>PM10</v>
      </c>
      <c r="J2598">
        <f>INDEX(NoSettings!$C:$C,MATCH(EPS!$A2598,NoSettings!$A:$A,0))</f>
        <v>0</v>
      </c>
      <c r="K2598">
        <f>INDEX(GWP!$C$2:$C$13,MATCH(EPS!I2598,GWP!$B$2:$B$13,0))</f>
        <v>0</v>
      </c>
      <c r="L2598" s="4">
        <f t="shared" si="81"/>
        <v>0</v>
      </c>
    </row>
    <row r="2599" spans="1:12">
      <c r="A2599" t="s">
        <v>8202</v>
      </c>
      <c r="B2599" t="s">
        <v>7380</v>
      </c>
      <c r="C2599" t="s">
        <v>1733</v>
      </c>
      <c r="D2599" t="s">
        <v>6892</v>
      </c>
      <c r="E2599" t="s">
        <v>1709</v>
      </c>
      <c r="H2599" t="str">
        <f>INDEX('Vensim Variables'!$B:$B,MATCH(EPS!$B2599,'Vensim Variables'!$A:$A,0))</f>
        <v>g pollutant</v>
      </c>
      <c r="I2599" t="str">
        <f t="shared" si="80"/>
        <v>PM25</v>
      </c>
      <c r="J2599">
        <f>INDEX(NoSettings!$C:$C,MATCH(EPS!$A2599,NoSettings!$A:$A,0))</f>
        <v>0</v>
      </c>
      <c r="K2599">
        <f>INDEX(GWP!$C$2:$C$13,MATCH(EPS!I2599,GWP!$B$2:$B$13,0))</f>
        <v>0</v>
      </c>
      <c r="L2599" s="4">
        <f t="shared" si="81"/>
        <v>0</v>
      </c>
    </row>
    <row r="2600" spans="1:12">
      <c r="A2600" t="s">
        <v>8203</v>
      </c>
      <c r="B2600" t="s">
        <v>7380</v>
      </c>
      <c r="C2600" t="s">
        <v>1733</v>
      </c>
      <c r="D2600" t="s">
        <v>6892</v>
      </c>
      <c r="E2600" t="s">
        <v>1710</v>
      </c>
      <c r="H2600" t="str">
        <f>INDEX('Vensim Variables'!$B:$B,MATCH(EPS!$B2600,'Vensim Variables'!$A:$A,0))</f>
        <v>g pollutant</v>
      </c>
      <c r="I2600" t="str">
        <f t="shared" si="80"/>
        <v>SOx</v>
      </c>
      <c r="J2600">
        <f>INDEX(NoSettings!$C:$C,MATCH(EPS!$A2600,NoSettings!$A:$A,0))</f>
        <v>0</v>
      </c>
      <c r="K2600">
        <f>INDEX(GWP!$C$2:$C$13,MATCH(EPS!I2600,GWP!$B$2:$B$13,0))</f>
        <v>0</v>
      </c>
      <c r="L2600" s="4">
        <f t="shared" si="81"/>
        <v>0</v>
      </c>
    </row>
    <row r="2601" spans="1:12">
      <c r="A2601" t="s">
        <v>8204</v>
      </c>
      <c r="B2601" t="s">
        <v>7380</v>
      </c>
      <c r="C2601" t="s">
        <v>1733</v>
      </c>
      <c r="D2601" t="s">
        <v>6892</v>
      </c>
      <c r="E2601" t="s">
        <v>1711</v>
      </c>
      <c r="H2601" t="str">
        <f>INDEX('Vensim Variables'!$B:$B,MATCH(EPS!$B2601,'Vensim Variables'!$A:$A,0))</f>
        <v>g pollutant</v>
      </c>
      <c r="I2601" t="str">
        <f t="shared" si="80"/>
        <v>BC</v>
      </c>
      <c r="J2601">
        <f>INDEX(NoSettings!$C:$C,MATCH(EPS!$A2601,NoSettings!$A:$A,0))</f>
        <v>0</v>
      </c>
      <c r="K2601">
        <f>INDEX(GWP!$C$2:$C$13,MATCH(EPS!I2601,GWP!$B$2:$B$13,0))</f>
        <v>0</v>
      </c>
      <c r="L2601" s="4">
        <f t="shared" si="81"/>
        <v>0</v>
      </c>
    </row>
    <row r="2602" spans="1:12">
      <c r="A2602" t="s">
        <v>8205</v>
      </c>
      <c r="B2602" t="s">
        <v>7380</v>
      </c>
      <c r="C2602" t="s">
        <v>1733</v>
      </c>
      <c r="D2602" t="s">
        <v>6892</v>
      </c>
      <c r="E2602" t="s">
        <v>1712</v>
      </c>
      <c r="H2602" t="str">
        <f>INDEX('Vensim Variables'!$B:$B,MATCH(EPS!$B2602,'Vensim Variables'!$A:$A,0))</f>
        <v>g pollutant</v>
      </c>
      <c r="I2602" t="str">
        <f t="shared" si="80"/>
        <v>OC</v>
      </c>
      <c r="J2602">
        <f>INDEX(NoSettings!$C:$C,MATCH(EPS!$A2602,NoSettings!$A:$A,0))</f>
        <v>0</v>
      </c>
      <c r="K2602">
        <f>INDEX(GWP!$C$2:$C$13,MATCH(EPS!I2602,GWP!$B$2:$B$13,0))</f>
        <v>0</v>
      </c>
      <c r="L2602" s="4">
        <f t="shared" si="81"/>
        <v>0</v>
      </c>
    </row>
    <row r="2603" spans="1:12">
      <c r="A2603" t="s">
        <v>8206</v>
      </c>
      <c r="B2603" t="s">
        <v>7380</v>
      </c>
      <c r="C2603" t="s">
        <v>1733</v>
      </c>
      <c r="D2603" t="s">
        <v>6892</v>
      </c>
      <c r="E2603" t="s">
        <v>1713</v>
      </c>
      <c r="H2603" t="str">
        <f>INDEX('Vensim Variables'!$B:$B,MATCH(EPS!$B2603,'Vensim Variables'!$A:$A,0))</f>
        <v>g pollutant</v>
      </c>
      <c r="I2603" t="str">
        <f t="shared" si="80"/>
        <v>CH4</v>
      </c>
      <c r="J2603">
        <f>INDEX(NoSettings!$C:$C,MATCH(EPS!$A2603,NoSettings!$A:$A,0))</f>
        <v>0</v>
      </c>
      <c r="K2603">
        <f>INDEX(GWP!$C$2:$C$13,MATCH(EPS!I2603,GWP!$B$2:$B$13,0))</f>
        <v>28</v>
      </c>
      <c r="L2603" s="4">
        <f t="shared" si="81"/>
        <v>0</v>
      </c>
    </row>
    <row r="2604" spans="1:12">
      <c r="A2604" t="s">
        <v>8207</v>
      </c>
      <c r="B2604" t="s">
        <v>7380</v>
      </c>
      <c r="C2604" t="s">
        <v>1733</v>
      </c>
      <c r="D2604" t="s">
        <v>6892</v>
      </c>
      <c r="E2604" t="s">
        <v>1714</v>
      </c>
      <c r="H2604" t="str">
        <f>INDEX('Vensim Variables'!$B:$B,MATCH(EPS!$B2604,'Vensim Variables'!$A:$A,0))</f>
        <v>g pollutant</v>
      </c>
      <c r="I2604" t="str">
        <f t="shared" si="80"/>
        <v>N2O</v>
      </c>
      <c r="J2604">
        <f>INDEX(NoSettings!$C:$C,MATCH(EPS!$A2604,NoSettings!$A:$A,0))</f>
        <v>0</v>
      </c>
      <c r="K2604">
        <f>INDEX(GWP!$C$2:$C$13,MATCH(EPS!I2604,GWP!$B$2:$B$13,0))</f>
        <v>265</v>
      </c>
      <c r="L2604" s="4">
        <f t="shared" si="81"/>
        <v>0</v>
      </c>
    </row>
    <row r="2605" spans="1:12">
      <c r="A2605" t="s">
        <v>8208</v>
      </c>
      <c r="B2605" t="s">
        <v>7380</v>
      </c>
      <c r="C2605" t="s">
        <v>1733</v>
      </c>
      <c r="D2605" t="s">
        <v>6892</v>
      </c>
      <c r="E2605" t="s">
        <v>1715</v>
      </c>
      <c r="H2605" t="str">
        <f>INDEX('Vensim Variables'!$B:$B,MATCH(EPS!$B2605,'Vensim Variables'!$A:$A,0))</f>
        <v>g pollutant</v>
      </c>
      <c r="I2605" t="str">
        <f t="shared" si="80"/>
        <v>F gases</v>
      </c>
      <c r="J2605">
        <f>INDEX(NoSettings!$C:$C,MATCH(EPS!$A2605,NoSettings!$A:$A,0))</f>
        <v>0</v>
      </c>
      <c r="K2605">
        <f>INDEX(GWP!$C$2:$C$13,MATCH(EPS!I2605,GWP!$B$2:$B$13,0))</f>
        <v>1</v>
      </c>
      <c r="L2605" s="4">
        <f t="shared" si="81"/>
        <v>0</v>
      </c>
    </row>
    <row r="2606" spans="1:12">
      <c r="A2606" t="s">
        <v>8209</v>
      </c>
      <c r="B2606" t="s">
        <v>7380</v>
      </c>
      <c r="C2606" t="s">
        <v>1733</v>
      </c>
      <c r="D2606" t="s">
        <v>6893</v>
      </c>
      <c r="E2606" t="s">
        <v>1702</v>
      </c>
      <c r="H2606" t="str">
        <f>INDEX('Vensim Variables'!$B:$B,MATCH(EPS!$B2606,'Vensim Variables'!$A:$A,0))</f>
        <v>g pollutant</v>
      </c>
      <c r="I2606" t="str">
        <f t="shared" si="80"/>
        <v>CO2</v>
      </c>
      <c r="J2606">
        <f>INDEX(NoSettings!$C:$C,MATCH(EPS!$A2606,NoSettings!$A:$A,0))</f>
        <v>0</v>
      </c>
      <c r="K2606">
        <f>INDEX(GWP!$C$2:$C$13,MATCH(EPS!I2606,GWP!$B$2:$B$13,0))</f>
        <v>1</v>
      </c>
      <c r="L2606" s="4">
        <f t="shared" si="81"/>
        <v>0</v>
      </c>
    </row>
    <row r="2607" spans="1:12">
      <c r="A2607" t="s">
        <v>8210</v>
      </c>
      <c r="B2607" t="s">
        <v>7380</v>
      </c>
      <c r="C2607" t="s">
        <v>1733</v>
      </c>
      <c r="D2607" t="s">
        <v>6893</v>
      </c>
      <c r="E2607" t="s">
        <v>1705</v>
      </c>
      <c r="H2607" t="str">
        <f>INDEX('Vensim Variables'!$B:$B,MATCH(EPS!$B2607,'Vensim Variables'!$A:$A,0))</f>
        <v>g pollutant</v>
      </c>
      <c r="I2607" t="str">
        <f t="shared" si="80"/>
        <v>VOC</v>
      </c>
      <c r="J2607">
        <f>INDEX(NoSettings!$C:$C,MATCH(EPS!$A2607,NoSettings!$A:$A,0))</f>
        <v>0</v>
      </c>
      <c r="K2607">
        <f>INDEX(GWP!$C$2:$C$13,MATCH(EPS!I2607,GWP!$B$2:$B$13,0))</f>
        <v>0</v>
      </c>
      <c r="L2607" s="4">
        <f t="shared" si="81"/>
        <v>0</v>
      </c>
    </row>
    <row r="2608" spans="1:12">
      <c r="A2608" t="s">
        <v>8211</v>
      </c>
      <c r="B2608" t="s">
        <v>7380</v>
      </c>
      <c r="C2608" t="s">
        <v>1733</v>
      </c>
      <c r="D2608" t="s">
        <v>6893</v>
      </c>
      <c r="E2608" t="s">
        <v>1706</v>
      </c>
      <c r="H2608" t="str">
        <f>INDEX('Vensim Variables'!$B:$B,MATCH(EPS!$B2608,'Vensim Variables'!$A:$A,0))</f>
        <v>g pollutant</v>
      </c>
      <c r="I2608" t="str">
        <f t="shared" si="80"/>
        <v>CO</v>
      </c>
      <c r="J2608">
        <f>INDEX(NoSettings!$C:$C,MATCH(EPS!$A2608,NoSettings!$A:$A,0))</f>
        <v>0</v>
      </c>
      <c r="K2608">
        <f>INDEX(GWP!$C$2:$C$13,MATCH(EPS!I2608,GWP!$B$2:$B$13,0))</f>
        <v>0</v>
      </c>
      <c r="L2608" s="4">
        <f t="shared" si="81"/>
        <v>0</v>
      </c>
    </row>
    <row r="2609" spans="1:12">
      <c r="A2609" t="s">
        <v>8212</v>
      </c>
      <c r="B2609" t="s">
        <v>7380</v>
      </c>
      <c r="C2609" t="s">
        <v>1733</v>
      </c>
      <c r="D2609" t="s">
        <v>6893</v>
      </c>
      <c r="E2609" t="s">
        <v>1707</v>
      </c>
      <c r="H2609" t="str">
        <f>INDEX('Vensim Variables'!$B:$B,MATCH(EPS!$B2609,'Vensim Variables'!$A:$A,0))</f>
        <v>g pollutant</v>
      </c>
      <c r="I2609" t="str">
        <f t="shared" si="80"/>
        <v>NOx</v>
      </c>
      <c r="J2609">
        <f>INDEX(NoSettings!$C:$C,MATCH(EPS!$A2609,NoSettings!$A:$A,0))</f>
        <v>0</v>
      </c>
      <c r="K2609">
        <f>INDEX(GWP!$C$2:$C$13,MATCH(EPS!I2609,GWP!$B$2:$B$13,0))</f>
        <v>0</v>
      </c>
      <c r="L2609" s="4">
        <f t="shared" si="81"/>
        <v>0</v>
      </c>
    </row>
    <row r="2610" spans="1:12">
      <c r="A2610" t="s">
        <v>8213</v>
      </c>
      <c r="B2610" t="s">
        <v>7380</v>
      </c>
      <c r="C2610" t="s">
        <v>1733</v>
      </c>
      <c r="D2610" t="s">
        <v>6893</v>
      </c>
      <c r="E2610" t="s">
        <v>1708</v>
      </c>
      <c r="H2610" t="str">
        <f>INDEX('Vensim Variables'!$B:$B,MATCH(EPS!$B2610,'Vensim Variables'!$A:$A,0))</f>
        <v>g pollutant</v>
      </c>
      <c r="I2610" t="str">
        <f t="shared" si="80"/>
        <v>PM10</v>
      </c>
      <c r="J2610">
        <f>INDEX(NoSettings!$C:$C,MATCH(EPS!$A2610,NoSettings!$A:$A,0))</f>
        <v>0</v>
      </c>
      <c r="K2610">
        <f>INDEX(GWP!$C$2:$C$13,MATCH(EPS!I2610,GWP!$B$2:$B$13,0))</f>
        <v>0</v>
      </c>
      <c r="L2610" s="4">
        <f t="shared" si="81"/>
        <v>0</v>
      </c>
    </row>
    <row r="2611" spans="1:12">
      <c r="A2611" t="s">
        <v>8214</v>
      </c>
      <c r="B2611" t="s">
        <v>7380</v>
      </c>
      <c r="C2611" t="s">
        <v>1733</v>
      </c>
      <c r="D2611" t="s">
        <v>6893</v>
      </c>
      <c r="E2611" t="s">
        <v>1709</v>
      </c>
      <c r="H2611" t="str">
        <f>INDEX('Vensim Variables'!$B:$B,MATCH(EPS!$B2611,'Vensim Variables'!$A:$A,0))</f>
        <v>g pollutant</v>
      </c>
      <c r="I2611" t="str">
        <f t="shared" si="80"/>
        <v>PM25</v>
      </c>
      <c r="J2611">
        <f>INDEX(NoSettings!$C:$C,MATCH(EPS!$A2611,NoSettings!$A:$A,0))</f>
        <v>0</v>
      </c>
      <c r="K2611">
        <f>INDEX(GWP!$C$2:$C$13,MATCH(EPS!I2611,GWP!$B$2:$B$13,0))</f>
        <v>0</v>
      </c>
      <c r="L2611" s="4">
        <f t="shared" si="81"/>
        <v>0</v>
      </c>
    </row>
    <row r="2612" spans="1:12">
      <c r="A2612" t="s">
        <v>8215</v>
      </c>
      <c r="B2612" t="s">
        <v>7380</v>
      </c>
      <c r="C2612" t="s">
        <v>1733</v>
      </c>
      <c r="D2612" t="s">
        <v>6893</v>
      </c>
      <c r="E2612" t="s">
        <v>1710</v>
      </c>
      <c r="H2612" t="str">
        <f>INDEX('Vensim Variables'!$B:$B,MATCH(EPS!$B2612,'Vensim Variables'!$A:$A,0))</f>
        <v>g pollutant</v>
      </c>
      <c r="I2612" t="str">
        <f t="shared" si="80"/>
        <v>SOx</v>
      </c>
      <c r="J2612">
        <f>INDEX(NoSettings!$C:$C,MATCH(EPS!$A2612,NoSettings!$A:$A,0))</f>
        <v>0</v>
      </c>
      <c r="K2612">
        <f>INDEX(GWP!$C$2:$C$13,MATCH(EPS!I2612,GWP!$B$2:$B$13,0))</f>
        <v>0</v>
      </c>
      <c r="L2612" s="4">
        <f t="shared" si="81"/>
        <v>0</v>
      </c>
    </row>
    <row r="2613" spans="1:12">
      <c r="A2613" t="s">
        <v>8216</v>
      </c>
      <c r="B2613" t="s">
        <v>7380</v>
      </c>
      <c r="C2613" t="s">
        <v>1733</v>
      </c>
      <c r="D2613" t="s">
        <v>6893</v>
      </c>
      <c r="E2613" t="s">
        <v>1711</v>
      </c>
      <c r="H2613" t="str">
        <f>INDEX('Vensim Variables'!$B:$B,MATCH(EPS!$B2613,'Vensim Variables'!$A:$A,0))</f>
        <v>g pollutant</v>
      </c>
      <c r="I2613" t="str">
        <f t="shared" si="80"/>
        <v>BC</v>
      </c>
      <c r="J2613">
        <f>INDEX(NoSettings!$C:$C,MATCH(EPS!$A2613,NoSettings!$A:$A,0))</f>
        <v>0</v>
      </c>
      <c r="K2613">
        <f>INDEX(GWP!$C$2:$C$13,MATCH(EPS!I2613,GWP!$B$2:$B$13,0))</f>
        <v>0</v>
      </c>
      <c r="L2613" s="4">
        <f t="shared" si="81"/>
        <v>0</v>
      </c>
    </row>
    <row r="2614" spans="1:12">
      <c r="A2614" t="s">
        <v>8217</v>
      </c>
      <c r="B2614" t="s">
        <v>7380</v>
      </c>
      <c r="C2614" t="s">
        <v>1733</v>
      </c>
      <c r="D2614" t="s">
        <v>6893</v>
      </c>
      <c r="E2614" t="s">
        <v>1712</v>
      </c>
      <c r="H2614" t="str">
        <f>INDEX('Vensim Variables'!$B:$B,MATCH(EPS!$B2614,'Vensim Variables'!$A:$A,0))</f>
        <v>g pollutant</v>
      </c>
      <c r="I2614" t="str">
        <f t="shared" si="80"/>
        <v>OC</v>
      </c>
      <c r="J2614">
        <f>INDEX(NoSettings!$C:$C,MATCH(EPS!$A2614,NoSettings!$A:$A,0))</f>
        <v>0</v>
      </c>
      <c r="K2614">
        <f>INDEX(GWP!$C$2:$C$13,MATCH(EPS!I2614,GWP!$B$2:$B$13,0))</f>
        <v>0</v>
      </c>
      <c r="L2614" s="4">
        <f t="shared" si="81"/>
        <v>0</v>
      </c>
    </row>
    <row r="2615" spans="1:12">
      <c r="A2615" t="s">
        <v>8218</v>
      </c>
      <c r="B2615" t="s">
        <v>7380</v>
      </c>
      <c r="C2615" t="s">
        <v>1733</v>
      </c>
      <c r="D2615" t="s">
        <v>6893</v>
      </c>
      <c r="E2615" t="s">
        <v>1713</v>
      </c>
      <c r="H2615" t="str">
        <f>INDEX('Vensim Variables'!$B:$B,MATCH(EPS!$B2615,'Vensim Variables'!$A:$A,0))</f>
        <v>g pollutant</v>
      </c>
      <c r="I2615" t="str">
        <f t="shared" si="80"/>
        <v>CH4</v>
      </c>
      <c r="J2615">
        <f>INDEX(NoSettings!$C:$C,MATCH(EPS!$A2615,NoSettings!$A:$A,0))</f>
        <v>0</v>
      </c>
      <c r="K2615">
        <f>INDEX(GWP!$C$2:$C$13,MATCH(EPS!I2615,GWP!$B$2:$B$13,0))</f>
        <v>28</v>
      </c>
      <c r="L2615" s="4">
        <f t="shared" si="81"/>
        <v>0</v>
      </c>
    </row>
    <row r="2616" spans="1:12">
      <c r="A2616" t="s">
        <v>8219</v>
      </c>
      <c r="B2616" t="s">
        <v>7380</v>
      </c>
      <c r="C2616" t="s">
        <v>1733</v>
      </c>
      <c r="D2616" t="s">
        <v>6893</v>
      </c>
      <c r="E2616" t="s">
        <v>1714</v>
      </c>
      <c r="H2616" t="str">
        <f>INDEX('Vensim Variables'!$B:$B,MATCH(EPS!$B2616,'Vensim Variables'!$A:$A,0))</f>
        <v>g pollutant</v>
      </c>
      <c r="I2616" t="str">
        <f t="shared" si="80"/>
        <v>N2O</v>
      </c>
      <c r="J2616">
        <f>INDEX(NoSettings!$C:$C,MATCH(EPS!$A2616,NoSettings!$A:$A,0))</f>
        <v>0</v>
      </c>
      <c r="K2616">
        <f>INDEX(GWP!$C$2:$C$13,MATCH(EPS!I2616,GWP!$B$2:$B$13,0))</f>
        <v>265</v>
      </c>
      <c r="L2616" s="4">
        <f t="shared" si="81"/>
        <v>0</v>
      </c>
    </row>
    <row r="2617" spans="1:12">
      <c r="A2617" t="s">
        <v>8220</v>
      </c>
      <c r="B2617" t="s">
        <v>7380</v>
      </c>
      <c r="C2617" t="s">
        <v>1733</v>
      </c>
      <c r="D2617" t="s">
        <v>6893</v>
      </c>
      <c r="E2617" t="s">
        <v>1715</v>
      </c>
      <c r="H2617" t="str">
        <f>INDEX('Vensim Variables'!$B:$B,MATCH(EPS!$B2617,'Vensim Variables'!$A:$A,0))</f>
        <v>g pollutant</v>
      </c>
      <c r="I2617" t="str">
        <f t="shared" si="80"/>
        <v>F gases</v>
      </c>
      <c r="J2617">
        <f>INDEX(NoSettings!$C:$C,MATCH(EPS!$A2617,NoSettings!$A:$A,0))</f>
        <v>0</v>
      </c>
      <c r="K2617">
        <f>INDEX(GWP!$C$2:$C$13,MATCH(EPS!I2617,GWP!$B$2:$B$13,0))</f>
        <v>1</v>
      </c>
      <c r="L2617" s="4">
        <f t="shared" si="81"/>
        <v>0</v>
      </c>
    </row>
    <row r="2618" spans="1:12">
      <c r="A2618" t="s">
        <v>8221</v>
      </c>
      <c r="B2618" t="s">
        <v>7380</v>
      </c>
      <c r="C2618" t="s">
        <v>1733</v>
      </c>
      <c r="D2618" t="s">
        <v>6894</v>
      </c>
      <c r="E2618" t="s">
        <v>1702</v>
      </c>
      <c r="H2618" t="str">
        <f>INDEX('Vensim Variables'!$B:$B,MATCH(EPS!$B2618,'Vensim Variables'!$A:$A,0))</f>
        <v>g pollutant</v>
      </c>
      <c r="I2618" t="str">
        <f t="shared" si="80"/>
        <v>CO2</v>
      </c>
      <c r="J2618">
        <f>INDEX(NoSettings!$C:$C,MATCH(EPS!$A2618,NoSettings!$A:$A,0))</f>
        <v>0</v>
      </c>
      <c r="K2618">
        <f>INDEX(GWP!$C$2:$C$13,MATCH(EPS!I2618,GWP!$B$2:$B$13,0))</f>
        <v>1</v>
      </c>
      <c r="L2618" s="4">
        <f t="shared" si="81"/>
        <v>0</v>
      </c>
    </row>
    <row r="2619" spans="1:12">
      <c r="A2619" t="s">
        <v>8222</v>
      </c>
      <c r="B2619" t="s">
        <v>7380</v>
      </c>
      <c r="C2619" t="s">
        <v>1733</v>
      </c>
      <c r="D2619" t="s">
        <v>6894</v>
      </c>
      <c r="E2619" t="s">
        <v>1705</v>
      </c>
      <c r="H2619" t="str">
        <f>INDEX('Vensim Variables'!$B:$B,MATCH(EPS!$B2619,'Vensim Variables'!$A:$A,0))</f>
        <v>g pollutant</v>
      </c>
      <c r="I2619" t="str">
        <f t="shared" si="80"/>
        <v>VOC</v>
      </c>
      <c r="J2619" s="47">
        <f>INDEX(NoSettings!$C:$C,MATCH(EPS!$A2619,NoSettings!$A:$A,0))</f>
        <v>0</v>
      </c>
      <c r="K2619">
        <f>INDEX(GWP!$C$2:$C$13,MATCH(EPS!I2619,GWP!$B$2:$B$13,0))</f>
        <v>0</v>
      </c>
      <c r="L2619" s="4">
        <f t="shared" si="81"/>
        <v>0</v>
      </c>
    </row>
    <row r="2620" spans="1:12">
      <c r="A2620" t="s">
        <v>8223</v>
      </c>
      <c r="B2620" t="s">
        <v>7380</v>
      </c>
      <c r="C2620" t="s">
        <v>1733</v>
      </c>
      <c r="D2620" t="s">
        <v>6894</v>
      </c>
      <c r="E2620" t="s">
        <v>1706</v>
      </c>
      <c r="H2620" t="str">
        <f>INDEX('Vensim Variables'!$B:$B,MATCH(EPS!$B2620,'Vensim Variables'!$A:$A,0))</f>
        <v>g pollutant</v>
      </c>
      <c r="I2620" t="str">
        <f t="shared" si="80"/>
        <v>CO</v>
      </c>
      <c r="J2620">
        <f>INDEX(NoSettings!$C:$C,MATCH(EPS!$A2620,NoSettings!$A:$A,0))</f>
        <v>0</v>
      </c>
      <c r="K2620">
        <f>INDEX(GWP!$C$2:$C$13,MATCH(EPS!I2620,GWP!$B$2:$B$13,0))</f>
        <v>0</v>
      </c>
      <c r="L2620" s="4">
        <f t="shared" si="81"/>
        <v>0</v>
      </c>
    </row>
    <row r="2621" spans="1:12">
      <c r="A2621" t="s">
        <v>8224</v>
      </c>
      <c r="B2621" t="s">
        <v>7380</v>
      </c>
      <c r="C2621" t="s">
        <v>1733</v>
      </c>
      <c r="D2621" t="s">
        <v>6894</v>
      </c>
      <c r="E2621" t="s">
        <v>1707</v>
      </c>
      <c r="H2621" t="str">
        <f>INDEX('Vensim Variables'!$B:$B,MATCH(EPS!$B2621,'Vensim Variables'!$A:$A,0))</f>
        <v>g pollutant</v>
      </c>
      <c r="I2621" t="str">
        <f t="shared" si="80"/>
        <v>NOx</v>
      </c>
      <c r="J2621">
        <f>INDEX(NoSettings!$C:$C,MATCH(EPS!$A2621,NoSettings!$A:$A,0))</f>
        <v>0</v>
      </c>
      <c r="K2621">
        <f>INDEX(GWP!$C$2:$C$13,MATCH(EPS!I2621,GWP!$B$2:$B$13,0))</f>
        <v>0</v>
      </c>
      <c r="L2621" s="4">
        <f t="shared" si="81"/>
        <v>0</v>
      </c>
    </row>
    <row r="2622" spans="1:12">
      <c r="A2622" t="s">
        <v>8225</v>
      </c>
      <c r="B2622" t="s">
        <v>7380</v>
      </c>
      <c r="C2622" t="s">
        <v>1733</v>
      </c>
      <c r="D2622" t="s">
        <v>6894</v>
      </c>
      <c r="E2622" t="s">
        <v>1708</v>
      </c>
      <c r="H2622" t="str">
        <f>INDEX('Vensim Variables'!$B:$B,MATCH(EPS!$B2622,'Vensim Variables'!$A:$A,0))</f>
        <v>g pollutant</v>
      </c>
      <c r="I2622" t="str">
        <f t="shared" si="80"/>
        <v>PM10</v>
      </c>
      <c r="J2622">
        <f>INDEX(NoSettings!$C:$C,MATCH(EPS!$A2622,NoSettings!$A:$A,0))</f>
        <v>0</v>
      </c>
      <c r="K2622">
        <f>INDEX(GWP!$C$2:$C$13,MATCH(EPS!I2622,GWP!$B$2:$B$13,0))</f>
        <v>0</v>
      </c>
      <c r="L2622" s="4">
        <f t="shared" si="81"/>
        <v>0</v>
      </c>
    </row>
    <row r="2623" spans="1:12">
      <c r="A2623" t="s">
        <v>8226</v>
      </c>
      <c r="B2623" t="s">
        <v>7380</v>
      </c>
      <c r="C2623" t="s">
        <v>1733</v>
      </c>
      <c r="D2623" t="s">
        <v>6894</v>
      </c>
      <c r="E2623" t="s">
        <v>1709</v>
      </c>
      <c r="H2623" t="str">
        <f>INDEX('Vensim Variables'!$B:$B,MATCH(EPS!$B2623,'Vensim Variables'!$A:$A,0))</f>
        <v>g pollutant</v>
      </c>
      <c r="I2623" t="str">
        <f t="shared" si="80"/>
        <v>PM25</v>
      </c>
      <c r="J2623">
        <f>INDEX(NoSettings!$C:$C,MATCH(EPS!$A2623,NoSettings!$A:$A,0))</f>
        <v>0</v>
      </c>
      <c r="K2623">
        <f>INDEX(GWP!$C$2:$C$13,MATCH(EPS!I2623,GWP!$B$2:$B$13,0))</f>
        <v>0</v>
      </c>
      <c r="L2623" s="4">
        <f t="shared" si="81"/>
        <v>0</v>
      </c>
    </row>
    <row r="2624" spans="1:12">
      <c r="A2624" t="s">
        <v>8227</v>
      </c>
      <c r="B2624" t="s">
        <v>7380</v>
      </c>
      <c r="C2624" t="s">
        <v>1733</v>
      </c>
      <c r="D2624" t="s">
        <v>6894</v>
      </c>
      <c r="E2624" t="s">
        <v>1710</v>
      </c>
      <c r="H2624" t="str">
        <f>INDEX('Vensim Variables'!$B:$B,MATCH(EPS!$B2624,'Vensim Variables'!$A:$A,0))</f>
        <v>g pollutant</v>
      </c>
      <c r="I2624" t="str">
        <f t="shared" si="80"/>
        <v>SOx</v>
      </c>
      <c r="J2624">
        <f>INDEX(NoSettings!$C:$C,MATCH(EPS!$A2624,NoSettings!$A:$A,0))</f>
        <v>0</v>
      </c>
      <c r="K2624">
        <f>INDEX(GWP!$C$2:$C$13,MATCH(EPS!I2624,GWP!$B$2:$B$13,0))</f>
        <v>0</v>
      </c>
      <c r="L2624" s="4">
        <f t="shared" si="81"/>
        <v>0</v>
      </c>
    </row>
    <row r="2625" spans="1:12">
      <c r="A2625" t="s">
        <v>8228</v>
      </c>
      <c r="B2625" t="s">
        <v>7380</v>
      </c>
      <c r="C2625" t="s">
        <v>1733</v>
      </c>
      <c r="D2625" t="s">
        <v>6894</v>
      </c>
      <c r="E2625" t="s">
        <v>1711</v>
      </c>
      <c r="H2625" t="str">
        <f>INDEX('Vensim Variables'!$B:$B,MATCH(EPS!$B2625,'Vensim Variables'!$A:$A,0))</f>
        <v>g pollutant</v>
      </c>
      <c r="I2625" t="str">
        <f t="shared" si="80"/>
        <v>BC</v>
      </c>
      <c r="J2625">
        <f>INDEX(NoSettings!$C:$C,MATCH(EPS!$A2625,NoSettings!$A:$A,0))</f>
        <v>0</v>
      </c>
      <c r="K2625">
        <f>INDEX(GWP!$C$2:$C$13,MATCH(EPS!I2625,GWP!$B$2:$B$13,0))</f>
        <v>0</v>
      </c>
      <c r="L2625" s="4">
        <f t="shared" si="81"/>
        <v>0</v>
      </c>
    </row>
    <row r="2626" spans="1:12">
      <c r="A2626" t="s">
        <v>8229</v>
      </c>
      <c r="B2626" t="s">
        <v>7380</v>
      </c>
      <c r="C2626" t="s">
        <v>1733</v>
      </c>
      <c r="D2626" t="s">
        <v>6894</v>
      </c>
      <c r="E2626" t="s">
        <v>1712</v>
      </c>
      <c r="H2626" t="str">
        <f>INDEX('Vensim Variables'!$B:$B,MATCH(EPS!$B2626,'Vensim Variables'!$A:$A,0))</f>
        <v>g pollutant</v>
      </c>
      <c r="I2626" t="str">
        <f t="shared" si="80"/>
        <v>OC</v>
      </c>
      <c r="J2626">
        <f>INDEX(NoSettings!$C:$C,MATCH(EPS!$A2626,NoSettings!$A:$A,0))</f>
        <v>0</v>
      </c>
      <c r="K2626">
        <f>INDEX(GWP!$C$2:$C$13,MATCH(EPS!I2626,GWP!$B$2:$B$13,0))</f>
        <v>0</v>
      </c>
      <c r="L2626" s="4">
        <f t="shared" si="81"/>
        <v>0</v>
      </c>
    </row>
    <row r="2627" spans="1:12">
      <c r="A2627" t="s">
        <v>8230</v>
      </c>
      <c r="B2627" t="s">
        <v>7380</v>
      </c>
      <c r="C2627" t="s">
        <v>1733</v>
      </c>
      <c r="D2627" t="s">
        <v>6894</v>
      </c>
      <c r="E2627" t="s">
        <v>1713</v>
      </c>
      <c r="H2627" t="str">
        <f>INDEX('Vensim Variables'!$B:$B,MATCH(EPS!$B2627,'Vensim Variables'!$A:$A,0))</f>
        <v>g pollutant</v>
      </c>
      <c r="I2627" t="str">
        <f t="shared" ref="I2627:I2690" si="82">IF(OR(C2627="CO2",C2627="CH4",C2627="N2O",C2627="F gases",C2627="VOC",C2627="CO",C2627="NOx",C2627="PM10",C2627="PM25",C2627="SOx",C2627="BC",C2627="OC"),C2627,IF(OR(D2627="CO2",D2627="CH4",D2627="N2O",D2627="F gases",D2627="VOC",D2627="CO",D2627="NOx",D2627="PM10",D2627="PM25",D2627="SOx",D2627="BC",D2627="OC"),D2627,IF(OR(E2627="CO2",E2627="CH4",E2627="N2O",E2627="F gases",E2627="VOC",E2627="CO",E2627="NOx",E2627="PM10",E2627="PM25",E2627="SOx",E2627="BC",E2627="OC"),E2627,"NA")))</f>
        <v>CH4</v>
      </c>
      <c r="J2627">
        <f>INDEX(NoSettings!$C:$C,MATCH(EPS!$A2627,NoSettings!$A:$A,0))</f>
        <v>0</v>
      </c>
      <c r="K2627">
        <f>INDEX(GWP!$C$2:$C$13,MATCH(EPS!I2627,GWP!$B$2:$B$13,0))</f>
        <v>28</v>
      </c>
      <c r="L2627" s="4">
        <f t="shared" ref="L2627:L2690" si="83">IF(H2627="g pollutant",K2627*J2627/10^12,IF(H2627="MMTCO2e",J2627,IF(H2627="MWh",J2627,0)))</f>
        <v>0</v>
      </c>
    </row>
    <row r="2628" spans="1:12">
      <c r="A2628" t="s">
        <v>8231</v>
      </c>
      <c r="B2628" t="s">
        <v>7380</v>
      </c>
      <c r="C2628" t="s">
        <v>1733</v>
      </c>
      <c r="D2628" t="s">
        <v>6894</v>
      </c>
      <c r="E2628" t="s">
        <v>1714</v>
      </c>
      <c r="H2628" t="str">
        <f>INDEX('Vensim Variables'!$B:$B,MATCH(EPS!$B2628,'Vensim Variables'!$A:$A,0))</f>
        <v>g pollutant</v>
      </c>
      <c r="I2628" t="str">
        <f t="shared" si="82"/>
        <v>N2O</v>
      </c>
      <c r="J2628">
        <f>INDEX(NoSettings!$C:$C,MATCH(EPS!$A2628,NoSettings!$A:$A,0))</f>
        <v>0</v>
      </c>
      <c r="K2628">
        <f>INDEX(GWP!$C$2:$C$13,MATCH(EPS!I2628,GWP!$B$2:$B$13,0))</f>
        <v>265</v>
      </c>
      <c r="L2628" s="4">
        <f t="shared" si="83"/>
        <v>0</v>
      </c>
    </row>
    <row r="2629" spans="1:12">
      <c r="A2629" t="s">
        <v>8232</v>
      </c>
      <c r="B2629" t="s">
        <v>7380</v>
      </c>
      <c r="C2629" t="s">
        <v>1733</v>
      </c>
      <c r="D2629" t="s">
        <v>6894</v>
      </c>
      <c r="E2629" t="s">
        <v>1715</v>
      </c>
      <c r="H2629" t="str">
        <f>INDEX('Vensim Variables'!$B:$B,MATCH(EPS!$B2629,'Vensim Variables'!$A:$A,0))</f>
        <v>g pollutant</v>
      </c>
      <c r="I2629" t="str">
        <f t="shared" si="82"/>
        <v>F gases</v>
      </c>
      <c r="J2629">
        <f>INDEX(NoSettings!$C:$C,MATCH(EPS!$A2629,NoSettings!$A:$A,0))</f>
        <v>0</v>
      </c>
      <c r="K2629">
        <f>INDEX(GWP!$C$2:$C$13,MATCH(EPS!I2629,GWP!$B$2:$B$13,0))</f>
        <v>1</v>
      </c>
      <c r="L2629" s="4">
        <f t="shared" si="83"/>
        <v>0</v>
      </c>
    </row>
    <row r="2630" spans="1:12">
      <c r="A2630" t="s">
        <v>8233</v>
      </c>
      <c r="B2630" t="s">
        <v>7380</v>
      </c>
      <c r="C2630" t="s">
        <v>1733</v>
      </c>
      <c r="D2630" t="s">
        <v>6895</v>
      </c>
      <c r="E2630" t="s">
        <v>1702</v>
      </c>
      <c r="H2630" t="str">
        <f>INDEX('Vensim Variables'!$B:$B,MATCH(EPS!$B2630,'Vensim Variables'!$A:$A,0))</f>
        <v>g pollutant</v>
      </c>
      <c r="I2630" t="str">
        <f t="shared" si="82"/>
        <v>CO2</v>
      </c>
      <c r="J2630">
        <f>INDEX(NoSettings!$C:$C,MATCH(EPS!$A2630,NoSettings!$A:$A,0))</f>
        <v>1119000000000</v>
      </c>
      <c r="K2630">
        <f>INDEX(GWP!$C$2:$C$13,MATCH(EPS!I2630,GWP!$B$2:$B$13,0))</f>
        <v>1</v>
      </c>
      <c r="L2630" s="4">
        <f t="shared" si="83"/>
        <v>1.119</v>
      </c>
    </row>
    <row r="2631" spans="1:12">
      <c r="A2631" t="s">
        <v>8234</v>
      </c>
      <c r="B2631" t="s">
        <v>7380</v>
      </c>
      <c r="C2631" t="s">
        <v>1733</v>
      </c>
      <c r="D2631" t="s">
        <v>6895</v>
      </c>
      <c r="E2631" t="s">
        <v>1705</v>
      </c>
      <c r="H2631" t="str">
        <f>INDEX('Vensim Variables'!$B:$B,MATCH(EPS!$B2631,'Vensim Variables'!$A:$A,0))</f>
        <v>g pollutant</v>
      </c>
      <c r="I2631" t="str">
        <f t="shared" si="82"/>
        <v>VOC</v>
      </c>
      <c r="J2631">
        <f>INDEX(NoSettings!$C:$C,MATCH(EPS!$A2631,NoSettings!$A:$A,0))</f>
        <v>10389800</v>
      </c>
      <c r="K2631">
        <f>INDEX(GWP!$C$2:$C$13,MATCH(EPS!I2631,GWP!$B$2:$B$13,0))</f>
        <v>0</v>
      </c>
      <c r="L2631" s="4">
        <f t="shared" si="83"/>
        <v>0</v>
      </c>
    </row>
    <row r="2632" spans="1:12">
      <c r="A2632" t="s">
        <v>8235</v>
      </c>
      <c r="B2632" t="s">
        <v>7380</v>
      </c>
      <c r="C2632" t="s">
        <v>1733</v>
      </c>
      <c r="D2632" t="s">
        <v>6895</v>
      </c>
      <c r="E2632" t="s">
        <v>1706</v>
      </c>
      <c r="H2632" t="str">
        <f>INDEX('Vensim Variables'!$B:$B,MATCH(EPS!$B2632,'Vensim Variables'!$A:$A,0))</f>
        <v>g pollutant</v>
      </c>
      <c r="I2632" t="str">
        <f t="shared" si="82"/>
        <v>CO</v>
      </c>
      <c r="J2632">
        <f>INDEX(NoSettings!$C:$C,MATCH(EPS!$A2632,NoSettings!$A:$A,0))</f>
        <v>352201000</v>
      </c>
      <c r="K2632">
        <f>INDEX(GWP!$C$2:$C$13,MATCH(EPS!I2632,GWP!$B$2:$B$13,0))</f>
        <v>0</v>
      </c>
      <c r="L2632" s="4">
        <f t="shared" si="83"/>
        <v>0</v>
      </c>
    </row>
    <row r="2633" spans="1:12">
      <c r="A2633" t="s">
        <v>8236</v>
      </c>
      <c r="B2633" t="s">
        <v>7380</v>
      </c>
      <c r="C2633" t="s">
        <v>1733</v>
      </c>
      <c r="D2633" t="s">
        <v>6895</v>
      </c>
      <c r="E2633" t="s">
        <v>1707</v>
      </c>
      <c r="H2633" t="str">
        <f>INDEX('Vensim Variables'!$B:$B,MATCH(EPS!$B2633,'Vensim Variables'!$A:$A,0))</f>
        <v>g pollutant</v>
      </c>
      <c r="I2633" t="str">
        <f t="shared" si="82"/>
        <v>NOx</v>
      </c>
      <c r="J2633">
        <f>INDEX(NoSettings!$C:$C,MATCH(EPS!$A2633,NoSettings!$A:$A,0))</f>
        <v>1018400000</v>
      </c>
      <c r="K2633">
        <f>INDEX(GWP!$C$2:$C$13,MATCH(EPS!I2633,GWP!$B$2:$B$13,0))</f>
        <v>0</v>
      </c>
      <c r="L2633" s="4">
        <f t="shared" si="83"/>
        <v>0</v>
      </c>
    </row>
    <row r="2634" spans="1:12">
      <c r="A2634" t="s">
        <v>8237</v>
      </c>
      <c r="B2634" t="s">
        <v>7380</v>
      </c>
      <c r="C2634" t="s">
        <v>1733</v>
      </c>
      <c r="D2634" t="s">
        <v>6895</v>
      </c>
      <c r="E2634" t="s">
        <v>1708</v>
      </c>
      <c r="H2634" t="str">
        <f>INDEX('Vensim Variables'!$B:$B,MATCH(EPS!$B2634,'Vensim Variables'!$A:$A,0))</f>
        <v>g pollutant</v>
      </c>
      <c r="I2634" t="str">
        <f t="shared" si="82"/>
        <v>PM10</v>
      </c>
      <c r="J2634">
        <f>INDEX(NoSettings!$C:$C,MATCH(EPS!$A2634,NoSettings!$A:$A,0))</f>
        <v>363370000</v>
      </c>
      <c r="K2634">
        <f>INDEX(GWP!$C$2:$C$13,MATCH(EPS!I2634,GWP!$B$2:$B$13,0))</f>
        <v>0</v>
      </c>
      <c r="L2634" s="4">
        <f t="shared" si="83"/>
        <v>0</v>
      </c>
    </row>
    <row r="2635" spans="1:12">
      <c r="A2635" t="s">
        <v>8238</v>
      </c>
      <c r="B2635" t="s">
        <v>7380</v>
      </c>
      <c r="C2635" t="s">
        <v>1733</v>
      </c>
      <c r="D2635" t="s">
        <v>6895</v>
      </c>
      <c r="E2635" t="s">
        <v>1709</v>
      </c>
      <c r="H2635" t="str">
        <f>INDEX('Vensim Variables'!$B:$B,MATCH(EPS!$B2635,'Vensim Variables'!$A:$A,0))</f>
        <v>g pollutant</v>
      </c>
      <c r="I2635" t="str">
        <f t="shared" si="82"/>
        <v>PM25</v>
      </c>
      <c r="J2635">
        <f>INDEX(NoSettings!$C:$C,MATCH(EPS!$A2635,NoSettings!$A:$A,0))</f>
        <v>109288000</v>
      </c>
      <c r="K2635">
        <f>INDEX(GWP!$C$2:$C$13,MATCH(EPS!I2635,GWP!$B$2:$B$13,0))</f>
        <v>0</v>
      </c>
      <c r="L2635" s="4">
        <f t="shared" si="83"/>
        <v>0</v>
      </c>
    </row>
    <row r="2636" spans="1:12">
      <c r="A2636" t="s">
        <v>8239</v>
      </c>
      <c r="B2636" t="s">
        <v>7380</v>
      </c>
      <c r="C2636" t="s">
        <v>1733</v>
      </c>
      <c r="D2636" t="s">
        <v>6895</v>
      </c>
      <c r="E2636" t="s">
        <v>1710</v>
      </c>
      <c r="H2636" t="str">
        <f>INDEX('Vensim Variables'!$B:$B,MATCH(EPS!$B2636,'Vensim Variables'!$A:$A,0))</f>
        <v>g pollutant</v>
      </c>
      <c r="I2636" t="str">
        <f t="shared" si="82"/>
        <v>SOx</v>
      </c>
      <c r="J2636">
        <f>INDEX(NoSettings!$C:$C,MATCH(EPS!$A2636,NoSettings!$A:$A,0))</f>
        <v>2726210000</v>
      </c>
      <c r="K2636">
        <f>INDEX(GWP!$C$2:$C$13,MATCH(EPS!I2636,GWP!$B$2:$B$13,0))</f>
        <v>0</v>
      </c>
      <c r="L2636" s="4">
        <f t="shared" si="83"/>
        <v>0</v>
      </c>
    </row>
    <row r="2637" spans="1:12">
      <c r="A2637" t="s">
        <v>8240</v>
      </c>
      <c r="B2637" t="s">
        <v>7380</v>
      </c>
      <c r="C2637" t="s">
        <v>1733</v>
      </c>
      <c r="D2637" t="s">
        <v>6895</v>
      </c>
      <c r="E2637" t="s">
        <v>1711</v>
      </c>
      <c r="H2637" t="str">
        <f>INDEX('Vensim Variables'!$B:$B,MATCH(EPS!$B2637,'Vensim Variables'!$A:$A,0))</f>
        <v>g pollutant</v>
      </c>
      <c r="I2637" t="str">
        <f t="shared" si="82"/>
        <v>BC</v>
      </c>
      <c r="J2637">
        <f>INDEX(NoSettings!$C:$C,MATCH(EPS!$A2637,NoSettings!$A:$A,0))</f>
        <v>3817860</v>
      </c>
      <c r="K2637">
        <f>INDEX(GWP!$C$2:$C$13,MATCH(EPS!I2637,GWP!$B$2:$B$13,0))</f>
        <v>0</v>
      </c>
      <c r="L2637" s="4">
        <f t="shared" si="83"/>
        <v>0</v>
      </c>
    </row>
    <row r="2638" spans="1:12">
      <c r="A2638" t="s">
        <v>8241</v>
      </c>
      <c r="B2638" t="s">
        <v>7380</v>
      </c>
      <c r="C2638" t="s">
        <v>1733</v>
      </c>
      <c r="D2638" t="s">
        <v>6895</v>
      </c>
      <c r="E2638" t="s">
        <v>1712</v>
      </c>
      <c r="H2638" t="str">
        <f>INDEX('Vensim Variables'!$B:$B,MATCH(EPS!$B2638,'Vensim Variables'!$A:$A,0))</f>
        <v>g pollutant</v>
      </c>
      <c r="I2638" t="str">
        <f t="shared" si="82"/>
        <v>OC</v>
      </c>
      <c r="J2638">
        <f>INDEX(NoSettings!$C:$C,MATCH(EPS!$A2638,NoSettings!$A:$A,0))</f>
        <v>2600400</v>
      </c>
      <c r="K2638">
        <f>INDEX(GWP!$C$2:$C$13,MATCH(EPS!I2638,GWP!$B$2:$B$13,0))</f>
        <v>0</v>
      </c>
      <c r="L2638" s="4">
        <f t="shared" si="83"/>
        <v>0</v>
      </c>
    </row>
    <row r="2639" spans="1:12">
      <c r="A2639" t="s">
        <v>8242</v>
      </c>
      <c r="B2639" t="s">
        <v>7380</v>
      </c>
      <c r="C2639" t="s">
        <v>1733</v>
      </c>
      <c r="D2639" t="s">
        <v>6895</v>
      </c>
      <c r="E2639" t="s">
        <v>1713</v>
      </c>
      <c r="H2639" t="str">
        <f>INDEX('Vensim Variables'!$B:$B,MATCH(EPS!$B2639,'Vensim Variables'!$A:$A,0))</f>
        <v>g pollutant</v>
      </c>
      <c r="I2639" t="str">
        <f t="shared" si="82"/>
        <v>CH4</v>
      </c>
      <c r="J2639">
        <f>INDEX(NoSettings!$C:$C,MATCH(EPS!$A2639,NoSettings!$A:$A,0))</f>
        <v>93815300</v>
      </c>
      <c r="K2639">
        <f>INDEX(GWP!$C$2:$C$13,MATCH(EPS!I2639,GWP!$B$2:$B$13,0))</f>
        <v>28</v>
      </c>
      <c r="L2639" s="4">
        <f t="shared" si="83"/>
        <v>2.6268284E-3</v>
      </c>
    </row>
    <row r="2640" spans="1:12">
      <c r="A2640" t="s">
        <v>8243</v>
      </c>
      <c r="B2640" t="s">
        <v>7380</v>
      </c>
      <c r="C2640" t="s">
        <v>1733</v>
      </c>
      <c r="D2640" t="s">
        <v>6895</v>
      </c>
      <c r="E2640" t="s">
        <v>1714</v>
      </c>
      <c r="H2640" t="str">
        <f>INDEX('Vensim Variables'!$B:$B,MATCH(EPS!$B2640,'Vensim Variables'!$A:$A,0))</f>
        <v>g pollutant</v>
      </c>
      <c r="I2640" t="str">
        <f t="shared" si="82"/>
        <v>N2O</v>
      </c>
      <c r="J2640">
        <f>INDEX(NoSettings!$C:$C,MATCH(EPS!$A2640,NoSettings!$A:$A,0))</f>
        <v>19822100</v>
      </c>
      <c r="K2640">
        <f>INDEX(GWP!$C$2:$C$13,MATCH(EPS!I2640,GWP!$B$2:$B$13,0))</f>
        <v>265</v>
      </c>
      <c r="L2640" s="4">
        <f t="shared" si="83"/>
        <v>5.2528564999999999E-3</v>
      </c>
    </row>
    <row r="2641" spans="1:12">
      <c r="A2641" t="s">
        <v>8244</v>
      </c>
      <c r="B2641" t="s">
        <v>7380</v>
      </c>
      <c r="C2641" t="s">
        <v>1733</v>
      </c>
      <c r="D2641" t="s">
        <v>6895</v>
      </c>
      <c r="E2641" t="s">
        <v>1715</v>
      </c>
      <c r="H2641" t="str">
        <f>INDEX('Vensim Variables'!$B:$B,MATCH(EPS!$B2641,'Vensim Variables'!$A:$A,0))</f>
        <v>g pollutant</v>
      </c>
      <c r="I2641" t="str">
        <f t="shared" si="82"/>
        <v>F gases</v>
      </c>
      <c r="J2641">
        <f>INDEX(NoSettings!$C:$C,MATCH(EPS!$A2641,NoSettings!$A:$A,0))</f>
        <v>0</v>
      </c>
      <c r="K2641">
        <f>INDEX(GWP!$C$2:$C$13,MATCH(EPS!I2641,GWP!$B$2:$B$13,0))</f>
        <v>1</v>
      </c>
      <c r="L2641" s="4">
        <f t="shared" si="83"/>
        <v>0</v>
      </c>
    </row>
    <row r="2642" spans="1:12">
      <c r="A2642" t="s">
        <v>8245</v>
      </c>
      <c r="B2642" t="s">
        <v>7380</v>
      </c>
      <c r="C2642" t="s">
        <v>1733</v>
      </c>
      <c r="D2642" t="s">
        <v>6896</v>
      </c>
      <c r="E2642" t="s">
        <v>1702</v>
      </c>
      <c r="H2642" t="str">
        <f>INDEX('Vensim Variables'!$B:$B,MATCH(EPS!$B2642,'Vensim Variables'!$A:$A,0))</f>
        <v>g pollutant</v>
      </c>
      <c r="I2642" t="str">
        <f t="shared" si="82"/>
        <v>CO2</v>
      </c>
      <c r="J2642">
        <f>INDEX(NoSettings!$C:$C,MATCH(EPS!$A2642,NoSettings!$A:$A,0))</f>
        <v>0</v>
      </c>
      <c r="K2642">
        <f>INDEX(GWP!$C$2:$C$13,MATCH(EPS!I2642,GWP!$B$2:$B$13,0))</f>
        <v>1</v>
      </c>
      <c r="L2642" s="4">
        <f t="shared" si="83"/>
        <v>0</v>
      </c>
    </row>
    <row r="2643" spans="1:12">
      <c r="A2643" t="s">
        <v>8246</v>
      </c>
      <c r="B2643" t="s">
        <v>7380</v>
      </c>
      <c r="C2643" t="s">
        <v>1733</v>
      </c>
      <c r="D2643" t="s">
        <v>6896</v>
      </c>
      <c r="E2643" t="s">
        <v>1705</v>
      </c>
      <c r="H2643" t="str">
        <f>INDEX('Vensim Variables'!$B:$B,MATCH(EPS!$B2643,'Vensim Variables'!$A:$A,0))</f>
        <v>g pollutant</v>
      </c>
      <c r="I2643" t="str">
        <f t="shared" si="82"/>
        <v>VOC</v>
      </c>
      <c r="J2643">
        <f>INDEX(NoSettings!$C:$C,MATCH(EPS!$A2643,NoSettings!$A:$A,0))</f>
        <v>0</v>
      </c>
      <c r="K2643">
        <f>INDEX(GWP!$C$2:$C$13,MATCH(EPS!I2643,GWP!$B$2:$B$13,0))</f>
        <v>0</v>
      </c>
      <c r="L2643" s="4">
        <f t="shared" si="83"/>
        <v>0</v>
      </c>
    </row>
    <row r="2644" spans="1:12">
      <c r="A2644" t="s">
        <v>8247</v>
      </c>
      <c r="B2644" t="s">
        <v>7380</v>
      </c>
      <c r="C2644" t="s">
        <v>1733</v>
      </c>
      <c r="D2644" t="s">
        <v>6896</v>
      </c>
      <c r="E2644" t="s">
        <v>1706</v>
      </c>
      <c r="H2644" t="str">
        <f>INDEX('Vensim Variables'!$B:$B,MATCH(EPS!$B2644,'Vensim Variables'!$A:$A,0))</f>
        <v>g pollutant</v>
      </c>
      <c r="I2644" t="str">
        <f t="shared" si="82"/>
        <v>CO</v>
      </c>
      <c r="J2644">
        <f>INDEX(NoSettings!$C:$C,MATCH(EPS!$A2644,NoSettings!$A:$A,0))</f>
        <v>0</v>
      </c>
      <c r="K2644">
        <f>INDEX(GWP!$C$2:$C$13,MATCH(EPS!I2644,GWP!$B$2:$B$13,0))</f>
        <v>0</v>
      </c>
      <c r="L2644" s="4">
        <f t="shared" si="83"/>
        <v>0</v>
      </c>
    </row>
    <row r="2645" spans="1:12">
      <c r="A2645" t="s">
        <v>8248</v>
      </c>
      <c r="B2645" t="s">
        <v>7380</v>
      </c>
      <c r="C2645" t="s">
        <v>1733</v>
      </c>
      <c r="D2645" t="s">
        <v>6896</v>
      </c>
      <c r="E2645" t="s">
        <v>1707</v>
      </c>
      <c r="H2645" t="str">
        <f>INDEX('Vensim Variables'!$B:$B,MATCH(EPS!$B2645,'Vensim Variables'!$A:$A,0))</f>
        <v>g pollutant</v>
      </c>
      <c r="I2645" t="str">
        <f t="shared" si="82"/>
        <v>NOx</v>
      </c>
      <c r="J2645">
        <f>INDEX(NoSettings!$C:$C,MATCH(EPS!$A2645,NoSettings!$A:$A,0))</f>
        <v>0</v>
      </c>
      <c r="K2645">
        <f>INDEX(GWP!$C$2:$C$13,MATCH(EPS!I2645,GWP!$B$2:$B$13,0))</f>
        <v>0</v>
      </c>
      <c r="L2645" s="4">
        <f t="shared" si="83"/>
        <v>0</v>
      </c>
    </row>
    <row r="2646" spans="1:12">
      <c r="A2646" t="s">
        <v>8249</v>
      </c>
      <c r="B2646" t="s">
        <v>7380</v>
      </c>
      <c r="C2646" t="s">
        <v>1733</v>
      </c>
      <c r="D2646" t="s">
        <v>6896</v>
      </c>
      <c r="E2646" t="s">
        <v>1708</v>
      </c>
      <c r="H2646" t="str">
        <f>INDEX('Vensim Variables'!$B:$B,MATCH(EPS!$B2646,'Vensim Variables'!$A:$A,0))</f>
        <v>g pollutant</v>
      </c>
      <c r="I2646" t="str">
        <f t="shared" si="82"/>
        <v>PM10</v>
      </c>
      <c r="J2646">
        <f>INDEX(NoSettings!$C:$C,MATCH(EPS!$A2646,NoSettings!$A:$A,0))</f>
        <v>0</v>
      </c>
      <c r="K2646">
        <f>INDEX(GWP!$C$2:$C$13,MATCH(EPS!I2646,GWP!$B$2:$B$13,0))</f>
        <v>0</v>
      </c>
      <c r="L2646" s="4">
        <f t="shared" si="83"/>
        <v>0</v>
      </c>
    </row>
    <row r="2647" spans="1:12">
      <c r="A2647" t="s">
        <v>8250</v>
      </c>
      <c r="B2647" t="s">
        <v>7380</v>
      </c>
      <c r="C2647" t="s">
        <v>1733</v>
      </c>
      <c r="D2647" t="s">
        <v>6896</v>
      </c>
      <c r="E2647" t="s">
        <v>1709</v>
      </c>
      <c r="H2647" t="str">
        <f>INDEX('Vensim Variables'!$B:$B,MATCH(EPS!$B2647,'Vensim Variables'!$A:$A,0))</f>
        <v>g pollutant</v>
      </c>
      <c r="I2647" t="str">
        <f t="shared" si="82"/>
        <v>PM25</v>
      </c>
      <c r="J2647">
        <f>INDEX(NoSettings!$C:$C,MATCH(EPS!$A2647,NoSettings!$A:$A,0))</f>
        <v>0</v>
      </c>
      <c r="K2647">
        <f>INDEX(GWP!$C$2:$C$13,MATCH(EPS!I2647,GWP!$B$2:$B$13,0))</f>
        <v>0</v>
      </c>
      <c r="L2647" s="4">
        <f t="shared" si="83"/>
        <v>0</v>
      </c>
    </row>
    <row r="2648" spans="1:12">
      <c r="A2648" t="s">
        <v>8251</v>
      </c>
      <c r="B2648" t="s">
        <v>7380</v>
      </c>
      <c r="C2648" t="s">
        <v>1733</v>
      </c>
      <c r="D2648" t="s">
        <v>6896</v>
      </c>
      <c r="E2648" t="s">
        <v>1710</v>
      </c>
      <c r="H2648" t="str">
        <f>INDEX('Vensim Variables'!$B:$B,MATCH(EPS!$B2648,'Vensim Variables'!$A:$A,0))</f>
        <v>g pollutant</v>
      </c>
      <c r="I2648" t="str">
        <f t="shared" si="82"/>
        <v>SOx</v>
      </c>
      <c r="J2648">
        <f>INDEX(NoSettings!$C:$C,MATCH(EPS!$A2648,NoSettings!$A:$A,0))</f>
        <v>0</v>
      </c>
      <c r="K2648">
        <f>INDEX(GWP!$C$2:$C$13,MATCH(EPS!I2648,GWP!$B$2:$B$13,0))</f>
        <v>0</v>
      </c>
      <c r="L2648" s="4">
        <f t="shared" si="83"/>
        <v>0</v>
      </c>
    </row>
    <row r="2649" spans="1:12">
      <c r="A2649" t="s">
        <v>8252</v>
      </c>
      <c r="B2649" t="s">
        <v>7380</v>
      </c>
      <c r="C2649" t="s">
        <v>1733</v>
      </c>
      <c r="D2649" t="s">
        <v>6896</v>
      </c>
      <c r="E2649" t="s">
        <v>1711</v>
      </c>
      <c r="H2649" t="str">
        <f>INDEX('Vensim Variables'!$B:$B,MATCH(EPS!$B2649,'Vensim Variables'!$A:$A,0))</f>
        <v>g pollutant</v>
      </c>
      <c r="I2649" t="str">
        <f t="shared" si="82"/>
        <v>BC</v>
      </c>
      <c r="J2649">
        <f>INDEX(NoSettings!$C:$C,MATCH(EPS!$A2649,NoSettings!$A:$A,0))</f>
        <v>0</v>
      </c>
      <c r="K2649">
        <f>INDEX(GWP!$C$2:$C$13,MATCH(EPS!I2649,GWP!$B$2:$B$13,0))</f>
        <v>0</v>
      </c>
      <c r="L2649" s="4">
        <f t="shared" si="83"/>
        <v>0</v>
      </c>
    </row>
    <row r="2650" spans="1:12">
      <c r="A2650" t="s">
        <v>8253</v>
      </c>
      <c r="B2650" t="s">
        <v>7380</v>
      </c>
      <c r="C2650" t="s">
        <v>1733</v>
      </c>
      <c r="D2650" t="s">
        <v>6896</v>
      </c>
      <c r="E2650" t="s">
        <v>1712</v>
      </c>
      <c r="H2650" t="str">
        <f>INDEX('Vensim Variables'!$B:$B,MATCH(EPS!$B2650,'Vensim Variables'!$A:$A,0))</f>
        <v>g pollutant</v>
      </c>
      <c r="I2650" t="str">
        <f t="shared" si="82"/>
        <v>OC</v>
      </c>
      <c r="J2650">
        <f>INDEX(NoSettings!$C:$C,MATCH(EPS!$A2650,NoSettings!$A:$A,0))</f>
        <v>0</v>
      </c>
      <c r="K2650">
        <f>INDEX(GWP!$C$2:$C$13,MATCH(EPS!I2650,GWP!$B$2:$B$13,0))</f>
        <v>0</v>
      </c>
      <c r="L2650" s="4">
        <f t="shared" si="83"/>
        <v>0</v>
      </c>
    </row>
    <row r="2651" spans="1:12">
      <c r="A2651" t="s">
        <v>8254</v>
      </c>
      <c r="B2651" t="s">
        <v>7380</v>
      </c>
      <c r="C2651" t="s">
        <v>1733</v>
      </c>
      <c r="D2651" t="s">
        <v>6896</v>
      </c>
      <c r="E2651" t="s">
        <v>1713</v>
      </c>
      <c r="H2651" t="str">
        <f>INDEX('Vensim Variables'!$B:$B,MATCH(EPS!$B2651,'Vensim Variables'!$A:$A,0))</f>
        <v>g pollutant</v>
      </c>
      <c r="I2651" t="str">
        <f t="shared" si="82"/>
        <v>CH4</v>
      </c>
      <c r="J2651">
        <f>INDEX(NoSettings!$C:$C,MATCH(EPS!$A2651,NoSettings!$A:$A,0))</f>
        <v>0</v>
      </c>
      <c r="K2651">
        <f>INDEX(GWP!$C$2:$C$13,MATCH(EPS!I2651,GWP!$B$2:$B$13,0))</f>
        <v>28</v>
      </c>
      <c r="L2651" s="4">
        <f t="shared" si="83"/>
        <v>0</v>
      </c>
    </row>
    <row r="2652" spans="1:12">
      <c r="A2652" t="s">
        <v>8255</v>
      </c>
      <c r="B2652" t="s">
        <v>7380</v>
      </c>
      <c r="C2652" t="s">
        <v>1733</v>
      </c>
      <c r="D2652" t="s">
        <v>6896</v>
      </c>
      <c r="E2652" t="s">
        <v>1714</v>
      </c>
      <c r="H2652" t="str">
        <f>INDEX('Vensim Variables'!$B:$B,MATCH(EPS!$B2652,'Vensim Variables'!$A:$A,0))</f>
        <v>g pollutant</v>
      </c>
      <c r="I2652" t="str">
        <f t="shared" si="82"/>
        <v>N2O</v>
      </c>
      <c r="J2652">
        <f>INDEX(NoSettings!$C:$C,MATCH(EPS!$A2652,NoSettings!$A:$A,0))</f>
        <v>0</v>
      </c>
      <c r="K2652">
        <f>INDEX(GWP!$C$2:$C$13,MATCH(EPS!I2652,GWP!$B$2:$B$13,0))</f>
        <v>265</v>
      </c>
      <c r="L2652" s="4">
        <f t="shared" si="83"/>
        <v>0</v>
      </c>
    </row>
    <row r="2653" spans="1:12">
      <c r="A2653" t="s">
        <v>8256</v>
      </c>
      <c r="B2653" t="s">
        <v>7380</v>
      </c>
      <c r="C2653" t="s">
        <v>1733</v>
      </c>
      <c r="D2653" t="s">
        <v>6896</v>
      </c>
      <c r="E2653" t="s">
        <v>1715</v>
      </c>
      <c r="H2653" t="str">
        <f>INDEX('Vensim Variables'!$B:$B,MATCH(EPS!$B2653,'Vensim Variables'!$A:$A,0))</f>
        <v>g pollutant</v>
      </c>
      <c r="I2653" t="str">
        <f t="shared" si="82"/>
        <v>F gases</v>
      </c>
      <c r="J2653">
        <f>INDEX(NoSettings!$C:$C,MATCH(EPS!$A2653,NoSettings!$A:$A,0))</f>
        <v>0</v>
      </c>
      <c r="K2653">
        <f>INDEX(GWP!$C$2:$C$13,MATCH(EPS!I2653,GWP!$B$2:$B$13,0))</f>
        <v>1</v>
      </c>
      <c r="L2653" s="4">
        <f t="shared" si="83"/>
        <v>0</v>
      </c>
    </row>
    <row r="2654" spans="1:12">
      <c r="A2654" t="s">
        <v>8257</v>
      </c>
      <c r="B2654" t="s">
        <v>7380</v>
      </c>
      <c r="C2654" t="s">
        <v>1733</v>
      </c>
      <c r="D2654" t="s">
        <v>6897</v>
      </c>
      <c r="E2654" t="s">
        <v>1702</v>
      </c>
      <c r="H2654" t="str">
        <f>INDEX('Vensim Variables'!$B:$B,MATCH(EPS!$B2654,'Vensim Variables'!$A:$A,0))</f>
        <v>g pollutant</v>
      </c>
      <c r="I2654" t="str">
        <f t="shared" si="82"/>
        <v>CO2</v>
      </c>
      <c r="J2654">
        <f>INDEX(NoSettings!$C:$C,MATCH(EPS!$A2654,NoSettings!$A:$A,0))</f>
        <v>0</v>
      </c>
      <c r="K2654">
        <f>INDEX(GWP!$C$2:$C$13,MATCH(EPS!I2654,GWP!$B$2:$B$13,0))</f>
        <v>1</v>
      </c>
      <c r="L2654" s="4">
        <f t="shared" si="83"/>
        <v>0</v>
      </c>
    </row>
    <row r="2655" spans="1:12">
      <c r="A2655" t="s">
        <v>8258</v>
      </c>
      <c r="B2655" t="s">
        <v>7380</v>
      </c>
      <c r="C2655" t="s">
        <v>1733</v>
      </c>
      <c r="D2655" t="s">
        <v>6897</v>
      </c>
      <c r="E2655" t="s">
        <v>1705</v>
      </c>
      <c r="H2655" t="str">
        <f>INDEX('Vensim Variables'!$B:$B,MATCH(EPS!$B2655,'Vensim Variables'!$A:$A,0))</f>
        <v>g pollutant</v>
      </c>
      <c r="I2655" t="str">
        <f t="shared" si="82"/>
        <v>VOC</v>
      </c>
      <c r="J2655">
        <f>INDEX(NoSettings!$C:$C,MATCH(EPS!$A2655,NoSettings!$A:$A,0))</f>
        <v>0</v>
      </c>
      <c r="K2655">
        <f>INDEX(GWP!$C$2:$C$13,MATCH(EPS!I2655,GWP!$B$2:$B$13,0))</f>
        <v>0</v>
      </c>
      <c r="L2655" s="4">
        <f t="shared" si="83"/>
        <v>0</v>
      </c>
    </row>
    <row r="2656" spans="1:12">
      <c r="A2656" t="s">
        <v>8259</v>
      </c>
      <c r="B2656" t="s">
        <v>7380</v>
      </c>
      <c r="C2656" t="s">
        <v>1733</v>
      </c>
      <c r="D2656" t="s">
        <v>6897</v>
      </c>
      <c r="E2656" t="s">
        <v>1706</v>
      </c>
      <c r="H2656" t="str">
        <f>INDEX('Vensim Variables'!$B:$B,MATCH(EPS!$B2656,'Vensim Variables'!$A:$A,0))</f>
        <v>g pollutant</v>
      </c>
      <c r="I2656" t="str">
        <f t="shared" si="82"/>
        <v>CO</v>
      </c>
      <c r="J2656">
        <f>INDEX(NoSettings!$C:$C,MATCH(EPS!$A2656,NoSettings!$A:$A,0))</f>
        <v>0</v>
      </c>
      <c r="K2656">
        <f>INDEX(GWP!$C$2:$C$13,MATCH(EPS!I2656,GWP!$B$2:$B$13,0))</f>
        <v>0</v>
      </c>
      <c r="L2656" s="4">
        <f t="shared" si="83"/>
        <v>0</v>
      </c>
    </row>
    <row r="2657" spans="1:12">
      <c r="A2657" t="s">
        <v>8260</v>
      </c>
      <c r="B2657" t="s">
        <v>7380</v>
      </c>
      <c r="C2657" t="s">
        <v>1733</v>
      </c>
      <c r="D2657" t="s">
        <v>6897</v>
      </c>
      <c r="E2657" t="s">
        <v>1707</v>
      </c>
      <c r="H2657" t="str">
        <f>INDEX('Vensim Variables'!$B:$B,MATCH(EPS!$B2657,'Vensim Variables'!$A:$A,0))</f>
        <v>g pollutant</v>
      </c>
      <c r="I2657" t="str">
        <f t="shared" si="82"/>
        <v>NOx</v>
      </c>
      <c r="J2657">
        <f>INDEX(NoSettings!$C:$C,MATCH(EPS!$A2657,NoSettings!$A:$A,0))</f>
        <v>0</v>
      </c>
      <c r="K2657">
        <f>INDEX(GWP!$C$2:$C$13,MATCH(EPS!I2657,GWP!$B$2:$B$13,0))</f>
        <v>0</v>
      </c>
      <c r="L2657" s="4">
        <f t="shared" si="83"/>
        <v>0</v>
      </c>
    </row>
    <row r="2658" spans="1:12">
      <c r="A2658" t="s">
        <v>8261</v>
      </c>
      <c r="B2658" t="s">
        <v>7380</v>
      </c>
      <c r="C2658" t="s">
        <v>1733</v>
      </c>
      <c r="D2658" t="s">
        <v>6897</v>
      </c>
      <c r="E2658" t="s">
        <v>1708</v>
      </c>
      <c r="H2658" t="str">
        <f>INDEX('Vensim Variables'!$B:$B,MATCH(EPS!$B2658,'Vensim Variables'!$A:$A,0))</f>
        <v>g pollutant</v>
      </c>
      <c r="I2658" t="str">
        <f t="shared" si="82"/>
        <v>PM10</v>
      </c>
      <c r="J2658">
        <f>INDEX(NoSettings!$C:$C,MATCH(EPS!$A2658,NoSettings!$A:$A,0))</f>
        <v>0</v>
      </c>
      <c r="K2658">
        <f>INDEX(GWP!$C$2:$C$13,MATCH(EPS!I2658,GWP!$B$2:$B$13,0))</f>
        <v>0</v>
      </c>
      <c r="L2658" s="4">
        <f t="shared" si="83"/>
        <v>0</v>
      </c>
    </row>
    <row r="2659" spans="1:12">
      <c r="A2659" t="s">
        <v>8262</v>
      </c>
      <c r="B2659" t="s">
        <v>7380</v>
      </c>
      <c r="C2659" t="s">
        <v>1733</v>
      </c>
      <c r="D2659" t="s">
        <v>6897</v>
      </c>
      <c r="E2659" t="s">
        <v>1709</v>
      </c>
      <c r="H2659" t="str">
        <f>INDEX('Vensim Variables'!$B:$B,MATCH(EPS!$B2659,'Vensim Variables'!$A:$A,0))</f>
        <v>g pollutant</v>
      </c>
      <c r="I2659" t="str">
        <f t="shared" si="82"/>
        <v>PM25</v>
      </c>
      <c r="J2659">
        <f>INDEX(NoSettings!$C:$C,MATCH(EPS!$A2659,NoSettings!$A:$A,0))</f>
        <v>0</v>
      </c>
      <c r="K2659">
        <f>INDEX(GWP!$C$2:$C$13,MATCH(EPS!I2659,GWP!$B$2:$B$13,0))</f>
        <v>0</v>
      </c>
      <c r="L2659" s="4">
        <f t="shared" si="83"/>
        <v>0</v>
      </c>
    </row>
    <row r="2660" spans="1:12">
      <c r="A2660" t="s">
        <v>8263</v>
      </c>
      <c r="B2660" t="s">
        <v>7380</v>
      </c>
      <c r="C2660" t="s">
        <v>1733</v>
      </c>
      <c r="D2660" t="s">
        <v>6897</v>
      </c>
      <c r="E2660" t="s">
        <v>1710</v>
      </c>
      <c r="H2660" t="str">
        <f>INDEX('Vensim Variables'!$B:$B,MATCH(EPS!$B2660,'Vensim Variables'!$A:$A,0))</f>
        <v>g pollutant</v>
      </c>
      <c r="I2660" t="str">
        <f t="shared" si="82"/>
        <v>SOx</v>
      </c>
      <c r="J2660">
        <f>INDEX(NoSettings!$C:$C,MATCH(EPS!$A2660,NoSettings!$A:$A,0))</f>
        <v>0</v>
      </c>
      <c r="K2660">
        <f>INDEX(GWP!$C$2:$C$13,MATCH(EPS!I2660,GWP!$B$2:$B$13,0))</f>
        <v>0</v>
      </c>
      <c r="L2660" s="4">
        <f t="shared" si="83"/>
        <v>0</v>
      </c>
    </row>
    <row r="2661" spans="1:12">
      <c r="A2661" t="s">
        <v>8264</v>
      </c>
      <c r="B2661" t="s">
        <v>7380</v>
      </c>
      <c r="C2661" t="s">
        <v>1733</v>
      </c>
      <c r="D2661" t="s">
        <v>6897</v>
      </c>
      <c r="E2661" t="s">
        <v>1711</v>
      </c>
      <c r="H2661" t="str">
        <f>INDEX('Vensim Variables'!$B:$B,MATCH(EPS!$B2661,'Vensim Variables'!$A:$A,0))</f>
        <v>g pollutant</v>
      </c>
      <c r="I2661" t="str">
        <f t="shared" si="82"/>
        <v>BC</v>
      </c>
      <c r="J2661">
        <f>INDEX(NoSettings!$C:$C,MATCH(EPS!$A2661,NoSettings!$A:$A,0))</f>
        <v>0</v>
      </c>
      <c r="K2661">
        <f>INDEX(GWP!$C$2:$C$13,MATCH(EPS!I2661,GWP!$B$2:$B$13,0))</f>
        <v>0</v>
      </c>
      <c r="L2661" s="4">
        <f t="shared" si="83"/>
        <v>0</v>
      </c>
    </row>
    <row r="2662" spans="1:12">
      <c r="A2662" t="s">
        <v>8265</v>
      </c>
      <c r="B2662" t="s">
        <v>7380</v>
      </c>
      <c r="C2662" t="s">
        <v>1733</v>
      </c>
      <c r="D2662" t="s">
        <v>6897</v>
      </c>
      <c r="E2662" t="s">
        <v>1712</v>
      </c>
      <c r="H2662" t="str">
        <f>INDEX('Vensim Variables'!$B:$B,MATCH(EPS!$B2662,'Vensim Variables'!$A:$A,0))</f>
        <v>g pollutant</v>
      </c>
      <c r="I2662" t="str">
        <f t="shared" si="82"/>
        <v>OC</v>
      </c>
      <c r="J2662">
        <f>INDEX(NoSettings!$C:$C,MATCH(EPS!$A2662,NoSettings!$A:$A,0))</f>
        <v>0</v>
      </c>
      <c r="K2662">
        <f>INDEX(GWP!$C$2:$C$13,MATCH(EPS!I2662,GWP!$B$2:$B$13,0))</f>
        <v>0</v>
      </c>
      <c r="L2662" s="4">
        <f t="shared" si="83"/>
        <v>0</v>
      </c>
    </row>
    <row r="2663" spans="1:12">
      <c r="A2663" t="s">
        <v>8266</v>
      </c>
      <c r="B2663" t="s">
        <v>7380</v>
      </c>
      <c r="C2663" t="s">
        <v>1733</v>
      </c>
      <c r="D2663" t="s">
        <v>6897</v>
      </c>
      <c r="E2663" t="s">
        <v>1713</v>
      </c>
      <c r="H2663" t="str">
        <f>INDEX('Vensim Variables'!$B:$B,MATCH(EPS!$B2663,'Vensim Variables'!$A:$A,0))</f>
        <v>g pollutant</v>
      </c>
      <c r="I2663" t="str">
        <f t="shared" si="82"/>
        <v>CH4</v>
      </c>
      <c r="J2663">
        <f>INDEX(NoSettings!$C:$C,MATCH(EPS!$A2663,NoSettings!$A:$A,0))</f>
        <v>0</v>
      </c>
      <c r="K2663">
        <f>INDEX(GWP!$C$2:$C$13,MATCH(EPS!I2663,GWP!$B$2:$B$13,0))</f>
        <v>28</v>
      </c>
      <c r="L2663" s="4">
        <f t="shared" si="83"/>
        <v>0</v>
      </c>
    </row>
    <row r="2664" spans="1:12">
      <c r="A2664" t="s">
        <v>8267</v>
      </c>
      <c r="B2664" t="s">
        <v>7380</v>
      </c>
      <c r="C2664" t="s">
        <v>1733</v>
      </c>
      <c r="D2664" t="s">
        <v>6897</v>
      </c>
      <c r="E2664" t="s">
        <v>1714</v>
      </c>
      <c r="H2664" t="str">
        <f>INDEX('Vensim Variables'!$B:$B,MATCH(EPS!$B2664,'Vensim Variables'!$A:$A,0))</f>
        <v>g pollutant</v>
      </c>
      <c r="I2664" t="str">
        <f t="shared" si="82"/>
        <v>N2O</v>
      </c>
      <c r="J2664">
        <f>INDEX(NoSettings!$C:$C,MATCH(EPS!$A2664,NoSettings!$A:$A,0))</f>
        <v>0</v>
      </c>
      <c r="K2664">
        <f>INDEX(GWP!$C$2:$C$13,MATCH(EPS!I2664,GWP!$B$2:$B$13,0))</f>
        <v>265</v>
      </c>
      <c r="L2664" s="4">
        <f t="shared" si="83"/>
        <v>0</v>
      </c>
    </row>
    <row r="2665" spans="1:12">
      <c r="A2665" t="s">
        <v>8268</v>
      </c>
      <c r="B2665" t="s">
        <v>7380</v>
      </c>
      <c r="C2665" t="s">
        <v>1733</v>
      </c>
      <c r="D2665" t="s">
        <v>6897</v>
      </c>
      <c r="E2665" t="s">
        <v>1715</v>
      </c>
      <c r="H2665" t="str">
        <f>INDEX('Vensim Variables'!$B:$B,MATCH(EPS!$B2665,'Vensim Variables'!$A:$A,0))</f>
        <v>g pollutant</v>
      </c>
      <c r="I2665" t="str">
        <f t="shared" si="82"/>
        <v>F gases</v>
      </c>
      <c r="J2665">
        <f>INDEX(NoSettings!$C:$C,MATCH(EPS!$A2665,NoSettings!$A:$A,0))</f>
        <v>0</v>
      </c>
      <c r="K2665">
        <f>INDEX(GWP!$C$2:$C$13,MATCH(EPS!I2665,GWP!$B$2:$B$13,0))</f>
        <v>1</v>
      </c>
      <c r="L2665" s="4">
        <f t="shared" si="83"/>
        <v>0</v>
      </c>
    </row>
    <row r="2666" spans="1:12">
      <c r="A2666" t="s">
        <v>8269</v>
      </c>
      <c r="B2666" t="s">
        <v>7380</v>
      </c>
      <c r="C2666" t="s">
        <v>1733</v>
      </c>
      <c r="D2666" t="s">
        <v>6898</v>
      </c>
      <c r="E2666" t="s">
        <v>1702</v>
      </c>
      <c r="H2666" t="str">
        <f>INDEX('Vensim Variables'!$B:$B,MATCH(EPS!$B2666,'Vensim Variables'!$A:$A,0))</f>
        <v>g pollutant</v>
      </c>
      <c r="I2666" t="str">
        <f t="shared" si="82"/>
        <v>CO2</v>
      </c>
      <c r="J2666">
        <f>INDEX(NoSettings!$C:$C,MATCH(EPS!$A2666,NoSettings!$A:$A,0))</f>
        <v>0</v>
      </c>
      <c r="K2666">
        <f>INDEX(GWP!$C$2:$C$13,MATCH(EPS!I2666,GWP!$B$2:$B$13,0))</f>
        <v>1</v>
      </c>
      <c r="L2666" s="4">
        <f t="shared" si="83"/>
        <v>0</v>
      </c>
    </row>
    <row r="2667" spans="1:12">
      <c r="A2667" t="s">
        <v>8270</v>
      </c>
      <c r="B2667" t="s">
        <v>7380</v>
      </c>
      <c r="C2667" t="s">
        <v>1733</v>
      </c>
      <c r="D2667" t="s">
        <v>6898</v>
      </c>
      <c r="E2667" t="s">
        <v>1705</v>
      </c>
      <c r="H2667" t="str">
        <f>INDEX('Vensim Variables'!$B:$B,MATCH(EPS!$B2667,'Vensim Variables'!$A:$A,0))</f>
        <v>g pollutant</v>
      </c>
      <c r="I2667" t="str">
        <f t="shared" si="82"/>
        <v>VOC</v>
      </c>
      <c r="J2667">
        <f>INDEX(NoSettings!$C:$C,MATCH(EPS!$A2667,NoSettings!$A:$A,0))</f>
        <v>0</v>
      </c>
      <c r="K2667">
        <f>INDEX(GWP!$C$2:$C$13,MATCH(EPS!I2667,GWP!$B$2:$B$13,0))</f>
        <v>0</v>
      </c>
      <c r="L2667" s="4">
        <f t="shared" si="83"/>
        <v>0</v>
      </c>
    </row>
    <row r="2668" spans="1:12">
      <c r="A2668" t="s">
        <v>8271</v>
      </c>
      <c r="B2668" t="s">
        <v>7380</v>
      </c>
      <c r="C2668" t="s">
        <v>1733</v>
      </c>
      <c r="D2668" t="s">
        <v>6898</v>
      </c>
      <c r="E2668" t="s">
        <v>1706</v>
      </c>
      <c r="H2668" t="str">
        <f>INDEX('Vensim Variables'!$B:$B,MATCH(EPS!$B2668,'Vensim Variables'!$A:$A,0))</f>
        <v>g pollutant</v>
      </c>
      <c r="I2668" t="str">
        <f t="shared" si="82"/>
        <v>CO</v>
      </c>
      <c r="J2668">
        <f>INDEX(NoSettings!$C:$C,MATCH(EPS!$A2668,NoSettings!$A:$A,0))</f>
        <v>0</v>
      </c>
      <c r="K2668">
        <f>INDEX(GWP!$C$2:$C$13,MATCH(EPS!I2668,GWP!$B$2:$B$13,0))</f>
        <v>0</v>
      </c>
      <c r="L2668" s="4">
        <f t="shared" si="83"/>
        <v>0</v>
      </c>
    </row>
    <row r="2669" spans="1:12">
      <c r="A2669" t="s">
        <v>8272</v>
      </c>
      <c r="B2669" t="s">
        <v>7380</v>
      </c>
      <c r="C2669" t="s">
        <v>1733</v>
      </c>
      <c r="D2669" t="s">
        <v>6898</v>
      </c>
      <c r="E2669" t="s">
        <v>1707</v>
      </c>
      <c r="H2669" t="str">
        <f>INDEX('Vensim Variables'!$B:$B,MATCH(EPS!$B2669,'Vensim Variables'!$A:$A,0))</f>
        <v>g pollutant</v>
      </c>
      <c r="I2669" t="str">
        <f t="shared" si="82"/>
        <v>NOx</v>
      </c>
      <c r="J2669">
        <f>INDEX(NoSettings!$C:$C,MATCH(EPS!$A2669,NoSettings!$A:$A,0))</f>
        <v>0</v>
      </c>
      <c r="K2669">
        <f>INDEX(GWP!$C$2:$C$13,MATCH(EPS!I2669,GWP!$B$2:$B$13,0))</f>
        <v>0</v>
      </c>
      <c r="L2669" s="4">
        <f t="shared" si="83"/>
        <v>0</v>
      </c>
    </row>
    <row r="2670" spans="1:12">
      <c r="A2670" t="s">
        <v>8273</v>
      </c>
      <c r="B2670" t="s">
        <v>7380</v>
      </c>
      <c r="C2670" t="s">
        <v>1733</v>
      </c>
      <c r="D2670" t="s">
        <v>6898</v>
      </c>
      <c r="E2670" t="s">
        <v>1708</v>
      </c>
      <c r="H2670" t="str">
        <f>INDEX('Vensim Variables'!$B:$B,MATCH(EPS!$B2670,'Vensim Variables'!$A:$A,0))</f>
        <v>g pollutant</v>
      </c>
      <c r="I2670" t="str">
        <f t="shared" si="82"/>
        <v>PM10</v>
      </c>
      <c r="J2670">
        <f>INDEX(NoSettings!$C:$C,MATCH(EPS!$A2670,NoSettings!$A:$A,0))</f>
        <v>0</v>
      </c>
      <c r="K2670">
        <f>INDEX(GWP!$C$2:$C$13,MATCH(EPS!I2670,GWP!$B$2:$B$13,0))</f>
        <v>0</v>
      </c>
      <c r="L2670" s="4">
        <f t="shared" si="83"/>
        <v>0</v>
      </c>
    </row>
    <row r="2671" spans="1:12">
      <c r="A2671" t="s">
        <v>8274</v>
      </c>
      <c r="B2671" t="s">
        <v>7380</v>
      </c>
      <c r="C2671" t="s">
        <v>1733</v>
      </c>
      <c r="D2671" t="s">
        <v>6898</v>
      </c>
      <c r="E2671" t="s">
        <v>1709</v>
      </c>
      <c r="H2671" t="str">
        <f>INDEX('Vensim Variables'!$B:$B,MATCH(EPS!$B2671,'Vensim Variables'!$A:$A,0))</f>
        <v>g pollutant</v>
      </c>
      <c r="I2671" t="str">
        <f t="shared" si="82"/>
        <v>PM25</v>
      </c>
      <c r="J2671">
        <f>INDEX(NoSettings!$C:$C,MATCH(EPS!$A2671,NoSettings!$A:$A,0))</f>
        <v>0</v>
      </c>
      <c r="K2671">
        <f>INDEX(GWP!$C$2:$C$13,MATCH(EPS!I2671,GWP!$B$2:$B$13,0))</f>
        <v>0</v>
      </c>
      <c r="L2671" s="4">
        <f t="shared" si="83"/>
        <v>0</v>
      </c>
    </row>
    <row r="2672" spans="1:12">
      <c r="A2672" t="s">
        <v>8275</v>
      </c>
      <c r="B2672" t="s">
        <v>7380</v>
      </c>
      <c r="C2672" t="s">
        <v>1733</v>
      </c>
      <c r="D2672" t="s">
        <v>6898</v>
      </c>
      <c r="E2672" t="s">
        <v>1710</v>
      </c>
      <c r="H2672" t="str">
        <f>INDEX('Vensim Variables'!$B:$B,MATCH(EPS!$B2672,'Vensim Variables'!$A:$A,0))</f>
        <v>g pollutant</v>
      </c>
      <c r="I2672" t="str">
        <f t="shared" si="82"/>
        <v>SOx</v>
      </c>
      <c r="J2672">
        <f>INDEX(NoSettings!$C:$C,MATCH(EPS!$A2672,NoSettings!$A:$A,0))</f>
        <v>0</v>
      </c>
      <c r="K2672">
        <f>INDEX(GWP!$C$2:$C$13,MATCH(EPS!I2672,GWP!$B$2:$B$13,0))</f>
        <v>0</v>
      </c>
      <c r="L2672" s="4">
        <f t="shared" si="83"/>
        <v>0</v>
      </c>
    </row>
    <row r="2673" spans="1:12">
      <c r="A2673" t="s">
        <v>8276</v>
      </c>
      <c r="B2673" t="s">
        <v>7380</v>
      </c>
      <c r="C2673" t="s">
        <v>1733</v>
      </c>
      <c r="D2673" t="s">
        <v>6898</v>
      </c>
      <c r="E2673" t="s">
        <v>1711</v>
      </c>
      <c r="H2673" t="str">
        <f>INDEX('Vensim Variables'!$B:$B,MATCH(EPS!$B2673,'Vensim Variables'!$A:$A,0))</f>
        <v>g pollutant</v>
      </c>
      <c r="I2673" t="str">
        <f t="shared" si="82"/>
        <v>BC</v>
      </c>
      <c r="J2673">
        <f>INDEX(NoSettings!$C:$C,MATCH(EPS!$A2673,NoSettings!$A:$A,0))</f>
        <v>0</v>
      </c>
      <c r="K2673">
        <f>INDEX(GWP!$C$2:$C$13,MATCH(EPS!I2673,GWP!$B$2:$B$13,0))</f>
        <v>0</v>
      </c>
      <c r="L2673" s="4">
        <f t="shared" si="83"/>
        <v>0</v>
      </c>
    </row>
    <row r="2674" spans="1:12">
      <c r="A2674" t="s">
        <v>8277</v>
      </c>
      <c r="B2674" t="s">
        <v>7380</v>
      </c>
      <c r="C2674" t="s">
        <v>1733</v>
      </c>
      <c r="D2674" t="s">
        <v>6898</v>
      </c>
      <c r="E2674" t="s">
        <v>1712</v>
      </c>
      <c r="H2674" t="str">
        <f>INDEX('Vensim Variables'!$B:$B,MATCH(EPS!$B2674,'Vensim Variables'!$A:$A,0))</f>
        <v>g pollutant</v>
      </c>
      <c r="I2674" t="str">
        <f t="shared" si="82"/>
        <v>OC</v>
      </c>
      <c r="J2674">
        <f>INDEX(NoSettings!$C:$C,MATCH(EPS!$A2674,NoSettings!$A:$A,0))</f>
        <v>0</v>
      </c>
      <c r="K2674">
        <f>INDEX(GWP!$C$2:$C$13,MATCH(EPS!I2674,GWP!$B$2:$B$13,0))</f>
        <v>0</v>
      </c>
      <c r="L2674" s="4">
        <f t="shared" si="83"/>
        <v>0</v>
      </c>
    </row>
    <row r="2675" spans="1:12">
      <c r="A2675" t="s">
        <v>8278</v>
      </c>
      <c r="B2675" t="s">
        <v>7380</v>
      </c>
      <c r="C2675" t="s">
        <v>1733</v>
      </c>
      <c r="D2675" t="s">
        <v>6898</v>
      </c>
      <c r="E2675" t="s">
        <v>1713</v>
      </c>
      <c r="H2675" t="str">
        <f>INDEX('Vensim Variables'!$B:$B,MATCH(EPS!$B2675,'Vensim Variables'!$A:$A,0))</f>
        <v>g pollutant</v>
      </c>
      <c r="I2675" t="str">
        <f t="shared" si="82"/>
        <v>CH4</v>
      </c>
      <c r="J2675">
        <f>INDEX(NoSettings!$C:$C,MATCH(EPS!$A2675,NoSettings!$A:$A,0))</f>
        <v>0</v>
      </c>
      <c r="K2675">
        <f>INDEX(GWP!$C$2:$C$13,MATCH(EPS!I2675,GWP!$B$2:$B$13,0))</f>
        <v>28</v>
      </c>
      <c r="L2675" s="4">
        <f t="shared" si="83"/>
        <v>0</v>
      </c>
    </row>
    <row r="2676" spans="1:12">
      <c r="A2676" t="s">
        <v>8279</v>
      </c>
      <c r="B2676" t="s">
        <v>7380</v>
      </c>
      <c r="C2676" t="s">
        <v>1733</v>
      </c>
      <c r="D2676" t="s">
        <v>6898</v>
      </c>
      <c r="E2676" t="s">
        <v>1714</v>
      </c>
      <c r="H2676" t="str">
        <f>INDEX('Vensim Variables'!$B:$B,MATCH(EPS!$B2676,'Vensim Variables'!$A:$A,0))</f>
        <v>g pollutant</v>
      </c>
      <c r="I2676" t="str">
        <f t="shared" si="82"/>
        <v>N2O</v>
      </c>
      <c r="J2676">
        <f>INDEX(NoSettings!$C:$C,MATCH(EPS!$A2676,NoSettings!$A:$A,0))</f>
        <v>0</v>
      </c>
      <c r="K2676">
        <f>INDEX(GWP!$C$2:$C$13,MATCH(EPS!I2676,GWP!$B$2:$B$13,0))</f>
        <v>265</v>
      </c>
      <c r="L2676" s="4">
        <f t="shared" si="83"/>
        <v>0</v>
      </c>
    </row>
    <row r="2677" spans="1:12">
      <c r="A2677" t="s">
        <v>8280</v>
      </c>
      <c r="B2677" t="s">
        <v>7380</v>
      </c>
      <c r="C2677" t="s">
        <v>1733</v>
      </c>
      <c r="D2677" t="s">
        <v>6898</v>
      </c>
      <c r="E2677" t="s">
        <v>1715</v>
      </c>
      <c r="H2677" t="str">
        <f>INDEX('Vensim Variables'!$B:$B,MATCH(EPS!$B2677,'Vensim Variables'!$A:$A,0))</f>
        <v>g pollutant</v>
      </c>
      <c r="I2677" t="str">
        <f t="shared" si="82"/>
        <v>F gases</v>
      </c>
      <c r="J2677">
        <f>INDEX(NoSettings!$C:$C,MATCH(EPS!$A2677,NoSettings!$A:$A,0))</f>
        <v>0</v>
      </c>
      <c r="K2677">
        <f>INDEX(GWP!$C$2:$C$13,MATCH(EPS!I2677,GWP!$B$2:$B$13,0))</f>
        <v>1</v>
      </c>
      <c r="L2677" s="4">
        <f t="shared" si="83"/>
        <v>0</v>
      </c>
    </row>
    <row r="2678" spans="1:12">
      <c r="A2678" t="s">
        <v>8281</v>
      </c>
      <c r="B2678" t="s">
        <v>7380</v>
      </c>
      <c r="C2678" t="s">
        <v>1734</v>
      </c>
      <c r="D2678" t="s">
        <v>6874</v>
      </c>
      <c r="E2678" t="s">
        <v>1702</v>
      </c>
      <c r="H2678" t="str">
        <f>INDEX('Vensim Variables'!$B:$B,MATCH(EPS!$B2678,'Vensim Variables'!$A:$A,0))</f>
        <v>g pollutant</v>
      </c>
      <c r="I2678" t="str">
        <f t="shared" si="82"/>
        <v>CO2</v>
      </c>
      <c r="J2678">
        <f>INDEX(NoSettings!$C:$C,MATCH(EPS!$A2678,NoSettings!$A:$A,0))</f>
        <v>6351280000000</v>
      </c>
      <c r="K2678">
        <f>INDEX(GWP!$C$2:$C$13,MATCH(EPS!I2678,GWP!$B$2:$B$13,0))</f>
        <v>1</v>
      </c>
      <c r="L2678" s="4">
        <f t="shared" si="83"/>
        <v>6.35128</v>
      </c>
    </row>
    <row r="2679" spans="1:12">
      <c r="A2679" t="s">
        <v>8282</v>
      </c>
      <c r="B2679" t="s">
        <v>7380</v>
      </c>
      <c r="C2679" t="s">
        <v>1734</v>
      </c>
      <c r="D2679" t="s">
        <v>6874</v>
      </c>
      <c r="E2679" t="s">
        <v>1705</v>
      </c>
      <c r="H2679" t="str">
        <f>INDEX('Vensim Variables'!$B:$B,MATCH(EPS!$B2679,'Vensim Variables'!$A:$A,0))</f>
        <v>g pollutant</v>
      </c>
      <c r="I2679" t="str">
        <f t="shared" si="82"/>
        <v>VOC</v>
      </c>
      <c r="J2679">
        <f>INDEX(NoSettings!$C:$C,MATCH(EPS!$A2679,NoSettings!$A:$A,0))</f>
        <v>685522000</v>
      </c>
      <c r="K2679">
        <f>INDEX(GWP!$C$2:$C$13,MATCH(EPS!I2679,GWP!$B$2:$B$13,0))</f>
        <v>0</v>
      </c>
      <c r="L2679" s="4">
        <f t="shared" si="83"/>
        <v>0</v>
      </c>
    </row>
    <row r="2680" spans="1:12">
      <c r="A2680" t="s">
        <v>8283</v>
      </c>
      <c r="B2680" t="s">
        <v>7380</v>
      </c>
      <c r="C2680" t="s">
        <v>1734</v>
      </c>
      <c r="D2680" t="s">
        <v>6874</v>
      </c>
      <c r="E2680" t="s">
        <v>1706</v>
      </c>
      <c r="H2680" t="str">
        <f>INDEX('Vensim Variables'!$B:$B,MATCH(EPS!$B2680,'Vensim Variables'!$A:$A,0))</f>
        <v>g pollutant</v>
      </c>
      <c r="I2680" t="str">
        <f t="shared" si="82"/>
        <v>CO</v>
      </c>
      <c r="J2680">
        <f>INDEX(NoSettings!$C:$C,MATCH(EPS!$A2680,NoSettings!$A:$A,0))</f>
        <v>3821420000</v>
      </c>
      <c r="K2680">
        <f>INDEX(GWP!$C$2:$C$13,MATCH(EPS!I2680,GWP!$B$2:$B$13,0))</f>
        <v>0</v>
      </c>
      <c r="L2680" s="4">
        <f t="shared" si="83"/>
        <v>0</v>
      </c>
    </row>
    <row r="2681" spans="1:12">
      <c r="A2681" t="s">
        <v>8284</v>
      </c>
      <c r="B2681" t="s">
        <v>7380</v>
      </c>
      <c r="C2681" t="s">
        <v>1734</v>
      </c>
      <c r="D2681" t="s">
        <v>6874</v>
      </c>
      <c r="E2681" t="s">
        <v>1707</v>
      </c>
      <c r="H2681" t="str">
        <f>INDEX('Vensim Variables'!$B:$B,MATCH(EPS!$B2681,'Vensim Variables'!$A:$A,0))</f>
        <v>g pollutant</v>
      </c>
      <c r="I2681" t="str">
        <f t="shared" si="82"/>
        <v>NOx</v>
      </c>
      <c r="J2681">
        <f>INDEX(NoSettings!$C:$C,MATCH(EPS!$A2681,NoSettings!$A:$A,0))</f>
        <v>6393060000</v>
      </c>
      <c r="K2681">
        <f>INDEX(GWP!$C$2:$C$13,MATCH(EPS!I2681,GWP!$B$2:$B$13,0))</f>
        <v>0</v>
      </c>
      <c r="L2681" s="4">
        <f t="shared" si="83"/>
        <v>0</v>
      </c>
    </row>
    <row r="2682" spans="1:12">
      <c r="A2682" t="s">
        <v>8285</v>
      </c>
      <c r="B2682" t="s">
        <v>7380</v>
      </c>
      <c r="C2682" t="s">
        <v>1734</v>
      </c>
      <c r="D2682" t="s">
        <v>6874</v>
      </c>
      <c r="E2682" t="s">
        <v>1708</v>
      </c>
      <c r="H2682" t="str">
        <f>INDEX('Vensim Variables'!$B:$B,MATCH(EPS!$B2682,'Vensim Variables'!$A:$A,0))</f>
        <v>g pollutant</v>
      </c>
      <c r="I2682" t="str">
        <f t="shared" si="82"/>
        <v>PM10</v>
      </c>
      <c r="J2682">
        <f>INDEX(NoSettings!$C:$C,MATCH(EPS!$A2682,NoSettings!$A:$A,0))</f>
        <v>256397000</v>
      </c>
      <c r="K2682">
        <f>INDEX(GWP!$C$2:$C$13,MATCH(EPS!I2682,GWP!$B$2:$B$13,0))</f>
        <v>0</v>
      </c>
      <c r="L2682" s="4">
        <f t="shared" si="83"/>
        <v>0</v>
      </c>
    </row>
    <row r="2683" spans="1:12">
      <c r="A2683" t="s">
        <v>8286</v>
      </c>
      <c r="B2683" t="s">
        <v>7380</v>
      </c>
      <c r="C2683" t="s">
        <v>1734</v>
      </c>
      <c r="D2683" t="s">
        <v>6874</v>
      </c>
      <c r="E2683" t="s">
        <v>1709</v>
      </c>
      <c r="H2683" t="str">
        <f>INDEX('Vensim Variables'!$B:$B,MATCH(EPS!$B2683,'Vensim Variables'!$A:$A,0))</f>
        <v>g pollutant</v>
      </c>
      <c r="I2683" t="str">
        <f t="shared" si="82"/>
        <v>PM25</v>
      </c>
      <c r="J2683">
        <f>INDEX(NoSettings!$C:$C,MATCH(EPS!$A2683,NoSettings!$A:$A,0))</f>
        <v>240956000</v>
      </c>
      <c r="K2683">
        <f>INDEX(GWP!$C$2:$C$13,MATCH(EPS!I2683,GWP!$B$2:$B$13,0))</f>
        <v>0</v>
      </c>
      <c r="L2683" s="4">
        <f t="shared" si="83"/>
        <v>0</v>
      </c>
    </row>
    <row r="2684" spans="1:12">
      <c r="A2684" t="s">
        <v>8287</v>
      </c>
      <c r="B2684" t="s">
        <v>7380</v>
      </c>
      <c r="C2684" t="s">
        <v>1734</v>
      </c>
      <c r="D2684" t="s">
        <v>6874</v>
      </c>
      <c r="E2684" t="s">
        <v>1710</v>
      </c>
      <c r="H2684" t="str">
        <f>INDEX('Vensim Variables'!$B:$B,MATCH(EPS!$B2684,'Vensim Variables'!$A:$A,0))</f>
        <v>g pollutant</v>
      </c>
      <c r="I2684" t="str">
        <f t="shared" si="82"/>
        <v>SOx</v>
      </c>
      <c r="J2684">
        <f>INDEX(NoSettings!$C:$C,MATCH(EPS!$A2684,NoSettings!$A:$A,0))</f>
        <v>148787000</v>
      </c>
      <c r="K2684">
        <f>INDEX(GWP!$C$2:$C$13,MATCH(EPS!I2684,GWP!$B$2:$B$13,0))</f>
        <v>0</v>
      </c>
      <c r="L2684" s="4">
        <f t="shared" si="83"/>
        <v>0</v>
      </c>
    </row>
    <row r="2685" spans="1:12">
      <c r="A2685" t="s">
        <v>8288</v>
      </c>
      <c r="B2685" t="s">
        <v>7380</v>
      </c>
      <c r="C2685" t="s">
        <v>1734</v>
      </c>
      <c r="D2685" t="s">
        <v>6874</v>
      </c>
      <c r="E2685" t="s">
        <v>1711</v>
      </c>
      <c r="H2685" t="str">
        <f>INDEX('Vensim Variables'!$B:$B,MATCH(EPS!$B2685,'Vensim Variables'!$A:$A,0))</f>
        <v>g pollutant</v>
      </c>
      <c r="I2685" t="str">
        <f t="shared" si="82"/>
        <v>BC</v>
      </c>
      <c r="J2685">
        <f>INDEX(NoSettings!$C:$C,MATCH(EPS!$A2685,NoSettings!$A:$A,0))</f>
        <v>15082200</v>
      </c>
      <c r="K2685">
        <f>INDEX(GWP!$C$2:$C$13,MATCH(EPS!I2685,GWP!$B$2:$B$13,0))</f>
        <v>0</v>
      </c>
      <c r="L2685" s="4">
        <f t="shared" si="83"/>
        <v>0</v>
      </c>
    </row>
    <row r="2686" spans="1:12">
      <c r="A2686" t="s">
        <v>8289</v>
      </c>
      <c r="B2686" t="s">
        <v>7380</v>
      </c>
      <c r="C2686" t="s">
        <v>1734</v>
      </c>
      <c r="D2686" t="s">
        <v>6874</v>
      </c>
      <c r="E2686" t="s">
        <v>1712</v>
      </c>
      <c r="H2686" t="str">
        <f>INDEX('Vensim Variables'!$B:$B,MATCH(EPS!$B2686,'Vensim Variables'!$A:$A,0))</f>
        <v>g pollutant</v>
      </c>
      <c r="I2686" t="str">
        <f t="shared" si="82"/>
        <v>OC</v>
      </c>
      <c r="J2686">
        <f>INDEX(NoSettings!$C:$C,MATCH(EPS!$A2686,NoSettings!$A:$A,0))</f>
        <v>110124000</v>
      </c>
      <c r="K2686">
        <f>INDEX(GWP!$C$2:$C$13,MATCH(EPS!I2686,GWP!$B$2:$B$13,0))</f>
        <v>0</v>
      </c>
      <c r="L2686" s="4">
        <f t="shared" si="83"/>
        <v>0</v>
      </c>
    </row>
    <row r="2687" spans="1:12">
      <c r="A2687" t="s">
        <v>8290</v>
      </c>
      <c r="B2687" t="s">
        <v>7380</v>
      </c>
      <c r="C2687" t="s">
        <v>1734</v>
      </c>
      <c r="D2687" t="s">
        <v>6874</v>
      </c>
      <c r="E2687" t="s">
        <v>1713</v>
      </c>
      <c r="H2687" t="str">
        <f>INDEX('Vensim Variables'!$B:$B,MATCH(EPS!$B2687,'Vensim Variables'!$A:$A,0))</f>
        <v>g pollutant</v>
      </c>
      <c r="I2687" t="str">
        <f t="shared" si="82"/>
        <v>CH4</v>
      </c>
      <c r="J2687">
        <f>INDEX(NoSettings!$C:$C,MATCH(EPS!$A2687,NoSettings!$A:$A,0))</f>
        <v>135860000</v>
      </c>
      <c r="K2687">
        <f>INDEX(GWP!$C$2:$C$13,MATCH(EPS!I2687,GWP!$B$2:$B$13,0))</f>
        <v>28</v>
      </c>
      <c r="L2687" s="4">
        <f t="shared" si="83"/>
        <v>3.80408E-3</v>
      </c>
    </row>
    <row r="2688" spans="1:12">
      <c r="A2688" t="s">
        <v>8291</v>
      </c>
      <c r="B2688" t="s">
        <v>7380</v>
      </c>
      <c r="C2688" t="s">
        <v>1734</v>
      </c>
      <c r="D2688" t="s">
        <v>6874</v>
      </c>
      <c r="E2688" t="s">
        <v>1714</v>
      </c>
      <c r="H2688" t="str">
        <f>INDEX('Vensim Variables'!$B:$B,MATCH(EPS!$B2688,'Vensim Variables'!$A:$A,0))</f>
        <v>g pollutant</v>
      </c>
      <c r="I2688" t="str">
        <f t="shared" si="82"/>
        <v>N2O</v>
      </c>
      <c r="J2688">
        <f>INDEX(NoSettings!$C:$C,MATCH(EPS!$A2688,NoSettings!$A:$A,0))</f>
        <v>9576000</v>
      </c>
      <c r="K2688">
        <f>INDEX(GWP!$C$2:$C$13,MATCH(EPS!I2688,GWP!$B$2:$B$13,0))</f>
        <v>265</v>
      </c>
      <c r="L2688" s="4">
        <f t="shared" si="83"/>
        <v>2.5376399999999999E-3</v>
      </c>
    </row>
    <row r="2689" spans="1:12">
      <c r="A2689" t="s">
        <v>8292</v>
      </c>
      <c r="B2689" t="s">
        <v>7380</v>
      </c>
      <c r="C2689" t="s">
        <v>1734</v>
      </c>
      <c r="D2689" t="s">
        <v>6874</v>
      </c>
      <c r="E2689" t="s">
        <v>1715</v>
      </c>
      <c r="H2689" t="str">
        <f>INDEX('Vensim Variables'!$B:$B,MATCH(EPS!$B2689,'Vensim Variables'!$A:$A,0))</f>
        <v>g pollutant</v>
      </c>
      <c r="I2689" t="str">
        <f t="shared" si="82"/>
        <v>F gases</v>
      </c>
      <c r="J2689">
        <f>INDEX(NoSettings!$C:$C,MATCH(EPS!$A2689,NoSettings!$A:$A,0))</f>
        <v>0</v>
      </c>
      <c r="K2689">
        <f>INDEX(GWP!$C$2:$C$13,MATCH(EPS!I2689,GWP!$B$2:$B$13,0))</f>
        <v>1</v>
      </c>
      <c r="L2689" s="4">
        <f t="shared" si="83"/>
        <v>0</v>
      </c>
    </row>
    <row r="2690" spans="1:12">
      <c r="A2690" t="s">
        <v>8293</v>
      </c>
      <c r="B2690" t="s">
        <v>7380</v>
      </c>
      <c r="C2690" t="s">
        <v>1734</v>
      </c>
      <c r="D2690" t="s">
        <v>6875</v>
      </c>
      <c r="E2690" t="s">
        <v>1702</v>
      </c>
      <c r="H2690" t="str">
        <f>INDEX('Vensim Variables'!$B:$B,MATCH(EPS!$B2690,'Vensim Variables'!$A:$A,0))</f>
        <v>g pollutant</v>
      </c>
      <c r="I2690" t="str">
        <f t="shared" si="82"/>
        <v>CO2</v>
      </c>
      <c r="J2690">
        <f>INDEX(NoSettings!$C:$C,MATCH(EPS!$A2690,NoSettings!$A:$A,0))</f>
        <v>557130000000</v>
      </c>
      <c r="K2690">
        <f>INDEX(GWP!$C$2:$C$13,MATCH(EPS!I2690,GWP!$B$2:$B$13,0))</f>
        <v>1</v>
      </c>
      <c r="L2690" s="4">
        <f t="shared" si="83"/>
        <v>0.55713000000000001</v>
      </c>
    </row>
    <row r="2691" spans="1:12">
      <c r="A2691" t="s">
        <v>8294</v>
      </c>
      <c r="B2691" t="s">
        <v>7380</v>
      </c>
      <c r="C2691" t="s">
        <v>1734</v>
      </c>
      <c r="D2691" t="s">
        <v>6875</v>
      </c>
      <c r="E2691" t="s">
        <v>1705</v>
      </c>
      <c r="H2691" t="str">
        <f>INDEX('Vensim Variables'!$B:$B,MATCH(EPS!$B2691,'Vensim Variables'!$A:$A,0))</f>
        <v>g pollutant</v>
      </c>
      <c r="I2691" t="str">
        <f t="shared" ref="I2691:I2754" si="84">IF(OR(C2691="CO2",C2691="CH4",C2691="N2O",C2691="F gases",C2691="VOC",C2691="CO",C2691="NOx",C2691="PM10",C2691="PM25",C2691="SOx",C2691="BC",C2691="OC"),C2691,IF(OR(D2691="CO2",D2691="CH4",D2691="N2O",D2691="F gases",D2691="VOC",D2691="CO",D2691="NOx",D2691="PM10",D2691="PM25",D2691="SOx",D2691="BC",D2691="OC"),D2691,IF(OR(E2691="CO2",E2691="CH4",E2691="N2O",E2691="F gases",E2691="VOC",E2691="CO",E2691="NOx",E2691="PM10",E2691="PM25",E2691="SOx",E2691="BC",E2691="OC"),E2691,"NA")))</f>
        <v>VOC</v>
      </c>
      <c r="J2691">
        <f>INDEX(NoSettings!$C:$C,MATCH(EPS!$A2691,NoSettings!$A:$A,0))</f>
        <v>60133500</v>
      </c>
      <c r="K2691">
        <f>INDEX(GWP!$C$2:$C$13,MATCH(EPS!I2691,GWP!$B$2:$B$13,0))</f>
        <v>0</v>
      </c>
      <c r="L2691" s="4">
        <f t="shared" ref="L2691:L2754" si="85">IF(H2691="g pollutant",K2691*J2691/10^12,IF(H2691="MMTCO2e",J2691,IF(H2691="MWh",J2691,0)))</f>
        <v>0</v>
      </c>
    </row>
    <row r="2692" spans="1:12">
      <c r="A2692" t="s">
        <v>8295</v>
      </c>
      <c r="B2692" t="s">
        <v>7380</v>
      </c>
      <c r="C2692" t="s">
        <v>1734</v>
      </c>
      <c r="D2692" t="s">
        <v>6875</v>
      </c>
      <c r="E2692" t="s">
        <v>1706</v>
      </c>
      <c r="H2692" t="str">
        <f>INDEX('Vensim Variables'!$B:$B,MATCH(EPS!$B2692,'Vensim Variables'!$A:$A,0))</f>
        <v>g pollutant</v>
      </c>
      <c r="I2692" t="str">
        <f t="shared" si="84"/>
        <v>CO</v>
      </c>
      <c r="J2692">
        <f>INDEX(NoSettings!$C:$C,MATCH(EPS!$A2692,NoSettings!$A:$A,0))</f>
        <v>335212000</v>
      </c>
      <c r="K2692">
        <f>INDEX(GWP!$C$2:$C$13,MATCH(EPS!I2692,GWP!$B$2:$B$13,0))</f>
        <v>0</v>
      </c>
      <c r="L2692" s="4">
        <f t="shared" si="85"/>
        <v>0</v>
      </c>
    </row>
    <row r="2693" spans="1:12">
      <c r="A2693" t="s">
        <v>8296</v>
      </c>
      <c r="B2693" t="s">
        <v>7380</v>
      </c>
      <c r="C2693" t="s">
        <v>1734</v>
      </c>
      <c r="D2693" t="s">
        <v>6875</v>
      </c>
      <c r="E2693" t="s">
        <v>1707</v>
      </c>
      <c r="H2693" t="str">
        <f>INDEX('Vensim Variables'!$B:$B,MATCH(EPS!$B2693,'Vensim Variables'!$A:$A,0))</f>
        <v>g pollutant</v>
      </c>
      <c r="I2693" t="str">
        <f t="shared" si="84"/>
        <v>NOx</v>
      </c>
      <c r="J2693">
        <f>INDEX(NoSettings!$C:$C,MATCH(EPS!$A2693,NoSettings!$A:$A,0))</f>
        <v>560794000</v>
      </c>
      <c r="K2693">
        <f>INDEX(GWP!$C$2:$C$13,MATCH(EPS!I2693,GWP!$B$2:$B$13,0))</f>
        <v>0</v>
      </c>
      <c r="L2693" s="4">
        <f t="shared" si="85"/>
        <v>0</v>
      </c>
    </row>
    <row r="2694" spans="1:12">
      <c r="A2694" t="s">
        <v>8297</v>
      </c>
      <c r="B2694" t="s">
        <v>7380</v>
      </c>
      <c r="C2694" t="s">
        <v>1734</v>
      </c>
      <c r="D2694" t="s">
        <v>6875</v>
      </c>
      <c r="E2694" t="s">
        <v>1708</v>
      </c>
      <c r="H2694" t="str">
        <f>INDEX('Vensim Variables'!$B:$B,MATCH(EPS!$B2694,'Vensim Variables'!$A:$A,0))</f>
        <v>g pollutant</v>
      </c>
      <c r="I2694" t="str">
        <f t="shared" si="84"/>
        <v>PM10</v>
      </c>
      <c r="J2694">
        <f>INDEX(NoSettings!$C:$C,MATCH(EPS!$A2694,NoSettings!$A:$A,0))</f>
        <v>22491000</v>
      </c>
      <c r="K2694">
        <f>INDEX(GWP!$C$2:$C$13,MATCH(EPS!I2694,GWP!$B$2:$B$13,0))</f>
        <v>0</v>
      </c>
      <c r="L2694" s="4">
        <f t="shared" si="85"/>
        <v>0</v>
      </c>
    </row>
    <row r="2695" spans="1:12">
      <c r="A2695" t="s">
        <v>8298</v>
      </c>
      <c r="B2695" t="s">
        <v>7380</v>
      </c>
      <c r="C2695" t="s">
        <v>1734</v>
      </c>
      <c r="D2695" t="s">
        <v>6875</v>
      </c>
      <c r="E2695" t="s">
        <v>1709</v>
      </c>
      <c r="H2695" t="str">
        <f>INDEX('Vensim Variables'!$B:$B,MATCH(EPS!$B2695,'Vensim Variables'!$A:$A,0))</f>
        <v>g pollutant</v>
      </c>
      <c r="I2695" t="str">
        <f t="shared" si="84"/>
        <v>PM25</v>
      </c>
      <c r="J2695">
        <f>INDEX(NoSettings!$C:$C,MATCH(EPS!$A2695,NoSettings!$A:$A,0))</f>
        <v>21136500</v>
      </c>
      <c r="K2695">
        <f>INDEX(GWP!$C$2:$C$13,MATCH(EPS!I2695,GWP!$B$2:$B$13,0))</f>
        <v>0</v>
      </c>
      <c r="L2695" s="4">
        <f t="shared" si="85"/>
        <v>0</v>
      </c>
    </row>
    <row r="2696" spans="1:12">
      <c r="A2696" t="s">
        <v>8299</v>
      </c>
      <c r="B2696" t="s">
        <v>7380</v>
      </c>
      <c r="C2696" t="s">
        <v>1734</v>
      </c>
      <c r="D2696" t="s">
        <v>6875</v>
      </c>
      <c r="E2696" t="s">
        <v>1710</v>
      </c>
      <c r="H2696" t="str">
        <f>INDEX('Vensim Variables'!$B:$B,MATCH(EPS!$B2696,'Vensim Variables'!$A:$A,0))</f>
        <v>g pollutant</v>
      </c>
      <c r="I2696" t="str">
        <f t="shared" si="84"/>
        <v>SOx</v>
      </c>
      <c r="J2696">
        <f>INDEX(NoSettings!$C:$C,MATCH(EPS!$A2696,NoSettings!$A:$A,0))</f>
        <v>13051500</v>
      </c>
      <c r="K2696">
        <f>INDEX(GWP!$C$2:$C$13,MATCH(EPS!I2696,GWP!$B$2:$B$13,0))</f>
        <v>0</v>
      </c>
      <c r="L2696" s="4">
        <f t="shared" si="85"/>
        <v>0</v>
      </c>
    </row>
    <row r="2697" spans="1:12">
      <c r="A2697" t="s">
        <v>8300</v>
      </c>
      <c r="B2697" t="s">
        <v>7380</v>
      </c>
      <c r="C2697" t="s">
        <v>1734</v>
      </c>
      <c r="D2697" t="s">
        <v>6875</v>
      </c>
      <c r="E2697" t="s">
        <v>1711</v>
      </c>
      <c r="H2697" t="str">
        <f>INDEX('Vensim Variables'!$B:$B,MATCH(EPS!$B2697,'Vensim Variables'!$A:$A,0))</f>
        <v>g pollutant</v>
      </c>
      <c r="I2697" t="str">
        <f t="shared" si="84"/>
        <v>BC</v>
      </c>
      <c r="J2697">
        <f>INDEX(NoSettings!$C:$C,MATCH(EPS!$A2697,NoSettings!$A:$A,0))</f>
        <v>1323000</v>
      </c>
      <c r="K2697">
        <f>INDEX(GWP!$C$2:$C$13,MATCH(EPS!I2697,GWP!$B$2:$B$13,0))</f>
        <v>0</v>
      </c>
      <c r="L2697" s="4">
        <f t="shared" si="85"/>
        <v>0</v>
      </c>
    </row>
    <row r="2698" spans="1:12">
      <c r="A2698" t="s">
        <v>8301</v>
      </c>
      <c r="B2698" t="s">
        <v>7380</v>
      </c>
      <c r="C2698" t="s">
        <v>1734</v>
      </c>
      <c r="D2698" t="s">
        <v>6875</v>
      </c>
      <c r="E2698" t="s">
        <v>1712</v>
      </c>
      <c r="H2698" t="str">
        <f>INDEX('Vensim Variables'!$B:$B,MATCH(EPS!$B2698,'Vensim Variables'!$A:$A,0))</f>
        <v>g pollutant</v>
      </c>
      <c r="I2698" t="str">
        <f t="shared" si="84"/>
        <v>OC</v>
      </c>
      <c r="J2698">
        <f>INDEX(NoSettings!$C:$C,MATCH(EPS!$A2698,NoSettings!$A:$A,0))</f>
        <v>9660000</v>
      </c>
      <c r="K2698">
        <f>INDEX(GWP!$C$2:$C$13,MATCH(EPS!I2698,GWP!$B$2:$B$13,0))</f>
        <v>0</v>
      </c>
      <c r="L2698" s="4">
        <f t="shared" si="85"/>
        <v>0</v>
      </c>
    </row>
    <row r="2699" spans="1:12">
      <c r="A2699" t="s">
        <v>8302</v>
      </c>
      <c r="B2699" t="s">
        <v>7380</v>
      </c>
      <c r="C2699" t="s">
        <v>1734</v>
      </c>
      <c r="D2699" t="s">
        <v>6875</v>
      </c>
      <c r="E2699" t="s">
        <v>1713</v>
      </c>
      <c r="H2699" t="str">
        <f>INDEX('Vensim Variables'!$B:$B,MATCH(EPS!$B2699,'Vensim Variables'!$A:$A,0))</f>
        <v>g pollutant</v>
      </c>
      <c r="I2699" t="str">
        <f t="shared" si="84"/>
        <v>CH4</v>
      </c>
      <c r="J2699">
        <f>INDEX(NoSettings!$C:$C,MATCH(EPS!$A2699,NoSettings!$A:$A,0))</f>
        <v>11917500</v>
      </c>
      <c r="K2699">
        <f>INDEX(GWP!$C$2:$C$13,MATCH(EPS!I2699,GWP!$B$2:$B$13,0))</f>
        <v>28</v>
      </c>
      <c r="L2699" s="4">
        <f t="shared" si="85"/>
        <v>3.3368999999999998E-4</v>
      </c>
    </row>
    <row r="2700" spans="1:12">
      <c r="A2700" t="s">
        <v>8303</v>
      </c>
      <c r="B2700" t="s">
        <v>7380</v>
      </c>
      <c r="C2700" t="s">
        <v>1734</v>
      </c>
      <c r="D2700" t="s">
        <v>6875</v>
      </c>
      <c r="E2700" t="s">
        <v>1714</v>
      </c>
      <c r="H2700" t="str">
        <f>INDEX('Vensim Variables'!$B:$B,MATCH(EPS!$B2700,'Vensim Variables'!$A:$A,0))</f>
        <v>g pollutant</v>
      </c>
      <c r="I2700" t="str">
        <f t="shared" si="84"/>
        <v>N2O</v>
      </c>
      <c r="J2700">
        <f>INDEX(NoSettings!$C:$C,MATCH(EPS!$A2700,NoSettings!$A:$A,0))</f>
        <v>840000</v>
      </c>
      <c r="K2700">
        <f>INDEX(GWP!$C$2:$C$13,MATCH(EPS!I2700,GWP!$B$2:$B$13,0))</f>
        <v>265</v>
      </c>
      <c r="L2700" s="4">
        <f t="shared" si="85"/>
        <v>2.2259999999999999E-4</v>
      </c>
    </row>
    <row r="2701" spans="1:12">
      <c r="A2701" t="s">
        <v>8304</v>
      </c>
      <c r="B2701" t="s">
        <v>7380</v>
      </c>
      <c r="C2701" t="s">
        <v>1734</v>
      </c>
      <c r="D2701" t="s">
        <v>6875</v>
      </c>
      <c r="E2701" t="s">
        <v>1715</v>
      </c>
      <c r="H2701" t="str">
        <f>INDEX('Vensim Variables'!$B:$B,MATCH(EPS!$B2701,'Vensim Variables'!$A:$A,0))</f>
        <v>g pollutant</v>
      </c>
      <c r="I2701" t="str">
        <f t="shared" si="84"/>
        <v>F gases</v>
      </c>
      <c r="J2701">
        <f>INDEX(NoSettings!$C:$C,MATCH(EPS!$A2701,NoSettings!$A:$A,0))</f>
        <v>0</v>
      </c>
      <c r="K2701">
        <f>INDEX(GWP!$C$2:$C$13,MATCH(EPS!I2701,GWP!$B$2:$B$13,0))</f>
        <v>1</v>
      </c>
      <c r="L2701" s="4">
        <f t="shared" si="85"/>
        <v>0</v>
      </c>
    </row>
    <row r="2702" spans="1:12">
      <c r="A2702" t="s">
        <v>8305</v>
      </c>
      <c r="B2702" t="s">
        <v>7380</v>
      </c>
      <c r="C2702" t="s">
        <v>1734</v>
      </c>
      <c r="D2702" t="s">
        <v>6876</v>
      </c>
      <c r="E2702" t="s">
        <v>1702</v>
      </c>
      <c r="H2702" t="str">
        <f>INDEX('Vensim Variables'!$B:$B,MATCH(EPS!$B2702,'Vensim Variables'!$A:$A,0))</f>
        <v>g pollutant</v>
      </c>
      <c r="I2702" t="str">
        <f t="shared" si="84"/>
        <v>CO2</v>
      </c>
      <c r="J2702">
        <f>INDEX(NoSettings!$C:$C,MATCH(EPS!$A2702,NoSettings!$A:$A,0))</f>
        <v>119491000000000</v>
      </c>
      <c r="K2702">
        <f>INDEX(GWP!$C$2:$C$13,MATCH(EPS!I2702,GWP!$B$2:$B$13,0))</f>
        <v>1</v>
      </c>
      <c r="L2702" s="4">
        <f t="shared" si="85"/>
        <v>119.491</v>
      </c>
    </row>
    <row r="2703" spans="1:12">
      <c r="A2703" t="s">
        <v>8306</v>
      </c>
      <c r="B2703" t="s">
        <v>7380</v>
      </c>
      <c r="C2703" t="s">
        <v>1734</v>
      </c>
      <c r="D2703" t="s">
        <v>6876</v>
      </c>
      <c r="E2703" t="s">
        <v>1705</v>
      </c>
      <c r="H2703" t="str">
        <f>INDEX('Vensim Variables'!$B:$B,MATCH(EPS!$B2703,'Vensim Variables'!$A:$A,0))</f>
        <v>g pollutant</v>
      </c>
      <c r="I2703" t="str">
        <f t="shared" si="84"/>
        <v>VOC</v>
      </c>
      <c r="J2703">
        <f>INDEX(NoSettings!$C:$C,MATCH(EPS!$A2703,NoSettings!$A:$A,0))</f>
        <v>12897200000</v>
      </c>
      <c r="K2703">
        <f>INDEX(GWP!$C$2:$C$13,MATCH(EPS!I2703,GWP!$B$2:$B$13,0))</f>
        <v>0</v>
      </c>
      <c r="L2703" s="4">
        <f t="shared" si="85"/>
        <v>0</v>
      </c>
    </row>
    <row r="2704" spans="1:12">
      <c r="A2704" t="s">
        <v>8307</v>
      </c>
      <c r="B2704" t="s">
        <v>7380</v>
      </c>
      <c r="C2704" t="s">
        <v>1734</v>
      </c>
      <c r="D2704" t="s">
        <v>6876</v>
      </c>
      <c r="E2704" t="s">
        <v>1706</v>
      </c>
      <c r="H2704" t="str">
        <f>INDEX('Vensim Variables'!$B:$B,MATCH(EPS!$B2704,'Vensim Variables'!$A:$A,0))</f>
        <v>g pollutant</v>
      </c>
      <c r="I2704" t="str">
        <f t="shared" si="84"/>
        <v>CO</v>
      </c>
      <c r="J2704">
        <f>INDEX(NoSettings!$C:$C,MATCH(EPS!$A2704,NoSettings!$A:$A,0))</f>
        <v>71895100000</v>
      </c>
      <c r="K2704">
        <f>INDEX(GWP!$C$2:$C$13,MATCH(EPS!I2704,GWP!$B$2:$B$13,0))</f>
        <v>0</v>
      </c>
      <c r="L2704" s="4">
        <f t="shared" si="85"/>
        <v>0</v>
      </c>
    </row>
    <row r="2705" spans="1:12">
      <c r="A2705" t="s">
        <v>8308</v>
      </c>
      <c r="B2705" t="s">
        <v>7380</v>
      </c>
      <c r="C2705" t="s">
        <v>1734</v>
      </c>
      <c r="D2705" t="s">
        <v>6876</v>
      </c>
      <c r="E2705" t="s">
        <v>1707</v>
      </c>
      <c r="H2705" t="str">
        <f>INDEX('Vensim Variables'!$B:$B,MATCH(EPS!$B2705,'Vensim Variables'!$A:$A,0))</f>
        <v>g pollutant</v>
      </c>
      <c r="I2705" t="str">
        <f t="shared" si="84"/>
        <v>NOx</v>
      </c>
      <c r="J2705">
        <f>INDEX(NoSettings!$C:$C,MATCH(EPS!$A2705,NoSettings!$A:$A,0))</f>
        <v>120277000000</v>
      </c>
      <c r="K2705">
        <f>INDEX(GWP!$C$2:$C$13,MATCH(EPS!I2705,GWP!$B$2:$B$13,0))</f>
        <v>0</v>
      </c>
      <c r="L2705" s="4">
        <f t="shared" si="85"/>
        <v>0</v>
      </c>
    </row>
    <row r="2706" spans="1:12">
      <c r="A2706" t="s">
        <v>8309</v>
      </c>
      <c r="B2706" t="s">
        <v>7380</v>
      </c>
      <c r="C2706" t="s">
        <v>1734</v>
      </c>
      <c r="D2706" t="s">
        <v>6876</v>
      </c>
      <c r="E2706" t="s">
        <v>1708</v>
      </c>
      <c r="H2706" t="str">
        <f>INDEX('Vensim Variables'!$B:$B,MATCH(EPS!$B2706,'Vensim Variables'!$A:$A,0))</f>
        <v>g pollutant</v>
      </c>
      <c r="I2706" t="str">
        <f t="shared" si="84"/>
        <v>PM10</v>
      </c>
      <c r="J2706">
        <f>INDEX(NoSettings!$C:$C,MATCH(EPS!$A2706,NoSettings!$A:$A,0))</f>
        <v>4823780000</v>
      </c>
      <c r="K2706">
        <f>INDEX(GWP!$C$2:$C$13,MATCH(EPS!I2706,GWP!$B$2:$B$13,0))</f>
        <v>0</v>
      </c>
      <c r="L2706" s="4">
        <f t="shared" si="85"/>
        <v>0</v>
      </c>
    </row>
    <row r="2707" spans="1:12">
      <c r="A2707" t="s">
        <v>8310</v>
      </c>
      <c r="B2707" t="s">
        <v>7380</v>
      </c>
      <c r="C2707" t="s">
        <v>1734</v>
      </c>
      <c r="D2707" t="s">
        <v>6876</v>
      </c>
      <c r="E2707" t="s">
        <v>1709</v>
      </c>
      <c r="H2707" t="str">
        <f>INDEX('Vensim Variables'!$B:$B,MATCH(EPS!$B2707,'Vensim Variables'!$A:$A,0))</f>
        <v>g pollutant</v>
      </c>
      <c r="I2707" t="str">
        <f t="shared" si="84"/>
        <v>PM25</v>
      </c>
      <c r="J2707">
        <f>INDEX(NoSettings!$C:$C,MATCH(EPS!$A2707,NoSettings!$A:$A,0))</f>
        <v>4533280000</v>
      </c>
      <c r="K2707">
        <f>INDEX(GWP!$C$2:$C$13,MATCH(EPS!I2707,GWP!$B$2:$B$13,0))</f>
        <v>0</v>
      </c>
      <c r="L2707" s="4">
        <f t="shared" si="85"/>
        <v>0</v>
      </c>
    </row>
    <row r="2708" spans="1:12">
      <c r="A2708" t="s">
        <v>8311</v>
      </c>
      <c r="B2708" t="s">
        <v>7380</v>
      </c>
      <c r="C2708" t="s">
        <v>1734</v>
      </c>
      <c r="D2708" t="s">
        <v>6876</v>
      </c>
      <c r="E2708" t="s">
        <v>1710</v>
      </c>
      <c r="H2708" t="str">
        <f>INDEX('Vensim Variables'!$B:$B,MATCH(EPS!$B2708,'Vensim Variables'!$A:$A,0))</f>
        <v>g pollutant</v>
      </c>
      <c r="I2708" t="str">
        <f t="shared" si="84"/>
        <v>SOx</v>
      </c>
      <c r="J2708">
        <f>INDEX(NoSettings!$C:$C,MATCH(EPS!$A2708,NoSettings!$A:$A,0))</f>
        <v>2799240000</v>
      </c>
      <c r="K2708">
        <f>INDEX(GWP!$C$2:$C$13,MATCH(EPS!I2708,GWP!$B$2:$B$13,0))</f>
        <v>0</v>
      </c>
      <c r="L2708" s="4">
        <f t="shared" si="85"/>
        <v>0</v>
      </c>
    </row>
    <row r="2709" spans="1:12">
      <c r="A2709" t="s">
        <v>8312</v>
      </c>
      <c r="B2709" t="s">
        <v>7380</v>
      </c>
      <c r="C2709" t="s">
        <v>1734</v>
      </c>
      <c r="D2709" t="s">
        <v>6876</v>
      </c>
      <c r="E2709" t="s">
        <v>1711</v>
      </c>
      <c r="H2709" t="str">
        <f>INDEX('Vensim Variables'!$B:$B,MATCH(EPS!$B2709,'Vensim Variables'!$A:$A,0))</f>
        <v>g pollutant</v>
      </c>
      <c r="I2709" t="str">
        <f t="shared" si="84"/>
        <v>BC</v>
      </c>
      <c r="J2709">
        <f>INDEX(NoSettings!$C:$C,MATCH(EPS!$A2709,NoSettings!$A:$A,0))</f>
        <v>283752000</v>
      </c>
      <c r="K2709">
        <f>INDEX(GWP!$C$2:$C$13,MATCH(EPS!I2709,GWP!$B$2:$B$13,0))</f>
        <v>0</v>
      </c>
      <c r="L2709" s="4">
        <f t="shared" si="85"/>
        <v>0</v>
      </c>
    </row>
    <row r="2710" spans="1:12">
      <c r="A2710" t="s">
        <v>8313</v>
      </c>
      <c r="B2710" t="s">
        <v>7380</v>
      </c>
      <c r="C2710" t="s">
        <v>1734</v>
      </c>
      <c r="D2710" t="s">
        <v>6876</v>
      </c>
      <c r="E2710" t="s">
        <v>1712</v>
      </c>
      <c r="H2710" t="str">
        <f>INDEX('Vensim Variables'!$B:$B,MATCH(EPS!$B2710,'Vensim Variables'!$A:$A,0))</f>
        <v>g pollutant</v>
      </c>
      <c r="I2710" t="str">
        <f t="shared" si="84"/>
        <v>OC</v>
      </c>
      <c r="J2710">
        <f>INDEX(NoSettings!$C:$C,MATCH(EPS!$A2710,NoSettings!$A:$A,0))</f>
        <v>2071840000</v>
      </c>
      <c r="K2710">
        <f>INDEX(GWP!$C$2:$C$13,MATCH(EPS!I2710,GWP!$B$2:$B$13,0))</f>
        <v>0</v>
      </c>
      <c r="L2710" s="4">
        <f t="shared" si="85"/>
        <v>0</v>
      </c>
    </row>
    <row r="2711" spans="1:12">
      <c r="A2711" t="s">
        <v>8314</v>
      </c>
      <c r="B2711" t="s">
        <v>7380</v>
      </c>
      <c r="C2711" t="s">
        <v>1734</v>
      </c>
      <c r="D2711" t="s">
        <v>6876</v>
      </c>
      <c r="E2711" t="s">
        <v>1713</v>
      </c>
      <c r="H2711" t="str">
        <f>INDEX('Vensim Variables'!$B:$B,MATCH(EPS!$B2711,'Vensim Variables'!$A:$A,0))</f>
        <v>g pollutant</v>
      </c>
      <c r="I2711" t="str">
        <f t="shared" si="84"/>
        <v>CH4</v>
      </c>
      <c r="J2711">
        <f>INDEX(NoSettings!$C:$C,MATCH(EPS!$A2711,NoSettings!$A:$A,0))</f>
        <v>2556020000</v>
      </c>
      <c r="K2711">
        <f>INDEX(GWP!$C$2:$C$13,MATCH(EPS!I2711,GWP!$B$2:$B$13,0))</f>
        <v>28</v>
      </c>
      <c r="L2711" s="4">
        <f t="shared" si="85"/>
        <v>7.1568560000000003E-2</v>
      </c>
    </row>
    <row r="2712" spans="1:12">
      <c r="A2712" t="s">
        <v>8315</v>
      </c>
      <c r="B2712" t="s">
        <v>7380</v>
      </c>
      <c r="C2712" t="s">
        <v>1734</v>
      </c>
      <c r="D2712" t="s">
        <v>6876</v>
      </c>
      <c r="E2712" t="s">
        <v>1714</v>
      </c>
      <c r="H2712" t="str">
        <f>INDEX('Vensim Variables'!$B:$B,MATCH(EPS!$B2712,'Vensim Variables'!$A:$A,0))</f>
        <v>g pollutant</v>
      </c>
      <c r="I2712" t="str">
        <f t="shared" si="84"/>
        <v>N2O</v>
      </c>
      <c r="J2712">
        <f>INDEX(NoSettings!$C:$C,MATCH(EPS!$A2712,NoSettings!$A:$A,0))</f>
        <v>180160000</v>
      </c>
      <c r="K2712">
        <f>INDEX(GWP!$C$2:$C$13,MATCH(EPS!I2712,GWP!$B$2:$B$13,0))</f>
        <v>265</v>
      </c>
      <c r="L2712" s="4">
        <f t="shared" si="85"/>
        <v>4.7742399999999997E-2</v>
      </c>
    </row>
    <row r="2713" spans="1:12">
      <c r="A2713" t="s">
        <v>8316</v>
      </c>
      <c r="B2713" t="s">
        <v>7380</v>
      </c>
      <c r="C2713" t="s">
        <v>1734</v>
      </c>
      <c r="D2713" t="s">
        <v>6876</v>
      </c>
      <c r="E2713" t="s">
        <v>1715</v>
      </c>
      <c r="H2713" t="str">
        <f>INDEX('Vensim Variables'!$B:$B,MATCH(EPS!$B2713,'Vensim Variables'!$A:$A,0))</f>
        <v>g pollutant</v>
      </c>
      <c r="I2713" t="str">
        <f t="shared" si="84"/>
        <v>F gases</v>
      </c>
      <c r="J2713">
        <f>INDEX(NoSettings!$C:$C,MATCH(EPS!$A2713,NoSettings!$A:$A,0))</f>
        <v>0</v>
      </c>
      <c r="K2713">
        <f>INDEX(GWP!$C$2:$C$13,MATCH(EPS!I2713,GWP!$B$2:$B$13,0))</f>
        <v>1</v>
      </c>
      <c r="L2713" s="4">
        <f t="shared" si="85"/>
        <v>0</v>
      </c>
    </row>
    <row r="2714" spans="1:12">
      <c r="A2714" t="s">
        <v>8317</v>
      </c>
      <c r="B2714" t="s">
        <v>7380</v>
      </c>
      <c r="C2714" t="s">
        <v>1734</v>
      </c>
      <c r="D2714" t="s">
        <v>6877</v>
      </c>
      <c r="E2714" t="s">
        <v>1702</v>
      </c>
      <c r="H2714" t="str">
        <f>INDEX('Vensim Variables'!$B:$B,MATCH(EPS!$B2714,'Vensim Variables'!$A:$A,0))</f>
        <v>g pollutant</v>
      </c>
      <c r="I2714" t="str">
        <f t="shared" si="84"/>
        <v>CO2</v>
      </c>
      <c r="J2714">
        <f>INDEX(NoSettings!$C:$C,MATCH(EPS!$A2714,NoSettings!$A:$A,0))</f>
        <v>9959360000000</v>
      </c>
      <c r="K2714">
        <f>INDEX(GWP!$C$2:$C$13,MATCH(EPS!I2714,GWP!$B$2:$B$13,0))</f>
        <v>1</v>
      </c>
      <c r="L2714" s="4">
        <f t="shared" si="85"/>
        <v>9.9593600000000002</v>
      </c>
    </row>
    <row r="2715" spans="1:12">
      <c r="A2715" t="s">
        <v>8318</v>
      </c>
      <c r="B2715" t="s">
        <v>7380</v>
      </c>
      <c r="C2715" t="s">
        <v>1734</v>
      </c>
      <c r="D2715" t="s">
        <v>6877</v>
      </c>
      <c r="E2715" t="s">
        <v>1705</v>
      </c>
      <c r="H2715" t="str">
        <f>INDEX('Vensim Variables'!$B:$B,MATCH(EPS!$B2715,'Vensim Variables'!$A:$A,0))</f>
        <v>g pollutant</v>
      </c>
      <c r="I2715" t="str">
        <f t="shared" si="84"/>
        <v>VOC</v>
      </c>
      <c r="J2715" s="2">
        <f>INDEX(NoSettings!$C:$C,MATCH(EPS!$A2715,NoSettings!$A:$A,0))</f>
        <v>1074960000</v>
      </c>
      <c r="K2715">
        <f>INDEX(GWP!$C$2:$C$13,MATCH(EPS!I2715,GWP!$B$2:$B$13,0))</f>
        <v>0</v>
      </c>
      <c r="L2715" s="4">
        <f t="shared" si="85"/>
        <v>0</v>
      </c>
    </row>
    <row r="2716" spans="1:12">
      <c r="A2716" t="s">
        <v>8319</v>
      </c>
      <c r="B2716" t="s">
        <v>7380</v>
      </c>
      <c r="C2716" t="s">
        <v>1734</v>
      </c>
      <c r="D2716" t="s">
        <v>6877</v>
      </c>
      <c r="E2716" t="s">
        <v>1706</v>
      </c>
      <c r="H2716" t="str">
        <f>INDEX('Vensim Variables'!$B:$B,MATCH(EPS!$B2716,'Vensim Variables'!$A:$A,0))</f>
        <v>g pollutant</v>
      </c>
      <c r="I2716" t="str">
        <f t="shared" si="84"/>
        <v>CO</v>
      </c>
      <c r="J2716">
        <f>INDEX(NoSettings!$C:$C,MATCH(EPS!$A2716,NoSettings!$A:$A,0))</f>
        <v>5992320000</v>
      </c>
      <c r="K2716">
        <f>INDEX(GWP!$C$2:$C$13,MATCH(EPS!I2716,GWP!$B$2:$B$13,0))</f>
        <v>0</v>
      </c>
      <c r="L2716" s="4">
        <f t="shared" si="85"/>
        <v>0</v>
      </c>
    </row>
    <row r="2717" spans="1:12">
      <c r="A2717" t="s">
        <v>8320</v>
      </c>
      <c r="B2717" t="s">
        <v>7380</v>
      </c>
      <c r="C2717" t="s">
        <v>1734</v>
      </c>
      <c r="D2717" t="s">
        <v>6877</v>
      </c>
      <c r="E2717" t="s">
        <v>1707</v>
      </c>
      <c r="H2717" t="str">
        <f>INDEX('Vensim Variables'!$B:$B,MATCH(EPS!$B2717,'Vensim Variables'!$A:$A,0))</f>
        <v>g pollutant</v>
      </c>
      <c r="I2717" t="str">
        <f t="shared" si="84"/>
        <v>NOx</v>
      </c>
      <c r="J2717">
        <f>INDEX(NoSettings!$C:$C,MATCH(EPS!$A2717,NoSettings!$A:$A,0))</f>
        <v>10024900000</v>
      </c>
      <c r="K2717">
        <f>INDEX(GWP!$C$2:$C$13,MATCH(EPS!I2717,GWP!$B$2:$B$13,0))</f>
        <v>0</v>
      </c>
      <c r="L2717" s="4">
        <f t="shared" si="85"/>
        <v>0</v>
      </c>
    </row>
    <row r="2718" spans="1:12">
      <c r="A2718" t="s">
        <v>8321</v>
      </c>
      <c r="B2718" t="s">
        <v>7380</v>
      </c>
      <c r="C2718" t="s">
        <v>1734</v>
      </c>
      <c r="D2718" t="s">
        <v>6877</v>
      </c>
      <c r="E2718" t="s">
        <v>1708</v>
      </c>
      <c r="H2718" t="str">
        <f>INDEX('Vensim Variables'!$B:$B,MATCH(EPS!$B2718,'Vensim Variables'!$A:$A,0))</f>
        <v>g pollutant</v>
      </c>
      <c r="I2718" t="str">
        <f t="shared" si="84"/>
        <v>PM10</v>
      </c>
      <c r="J2718">
        <f>INDEX(NoSettings!$C:$C,MATCH(EPS!$A2718,NoSettings!$A:$A,0))</f>
        <v>402053000</v>
      </c>
      <c r="K2718">
        <f>INDEX(GWP!$C$2:$C$13,MATCH(EPS!I2718,GWP!$B$2:$B$13,0))</f>
        <v>0</v>
      </c>
      <c r="L2718" s="4">
        <f t="shared" si="85"/>
        <v>0</v>
      </c>
    </row>
    <row r="2719" spans="1:12">
      <c r="A2719" t="s">
        <v>8322</v>
      </c>
      <c r="B2719" t="s">
        <v>7380</v>
      </c>
      <c r="C2719" t="s">
        <v>1734</v>
      </c>
      <c r="D2719" t="s">
        <v>6877</v>
      </c>
      <c r="E2719" t="s">
        <v>1709</v>
      </c>
      <c r="H2719" t="str">
        <f>INDEX('Vensim Variables'!$B:$B,MATCH(EPS!$B2719,'Vensim Variables'!$A:$A,0))</f>
        <v>g pollutant</v>
      </c>
      <c r="I2719" t="str">
        <f t="shared" si="84"/>
        <v>PM25</v>
      </c>
      <c r="J2719">
        <f>INDEX(NoSettings!$C:$C,MATCH(EPS!$A2719,NoSettings!$A:$A,0))</f>
        <v>377840000</v>
      </c>
      <c r="K2719">
        <f>INDEX(GWP!$C$2:$C$13,MATCH(EPS!I2719,GWP!$B$2:$B$13,0))</f>
        <v>0</v>
      </c>
      <c r="L2719" s="4">
        <f t="shared" si="85"/>
        <v>0</v>
      </c>
    </row>
    <row r="2720" spans="1:12">
      <c r="A2720" t="s">
        <v>8323</v>
      </c>
      <c r="B2720" t="s">
        <v>7380</v>
      </c>
      <c r="C2720" t="s">
        <v>1734</v>
      </c>
      <c r="D2720" t="s">
        <v>6877</v>
      </c>
      <c r="E2720" t="s">
        <v>1710</v>
      </c>
      <c r="H2720" t="str">
        <f>INDEX('Vensim Variables'!$B:$B,MATCH(EPS!$B2720,'Vensim Variables'!$A:$A,0))</f>
        <v>g pollutant</v>
      </c>
      <c r="I2720" t="str">
        <f t="shared" si="84"/>
        <v>SOx</v>
      </c>
      <c r="J2720">
        <f>INDEX(NoSettings!$C:$C,MATCH(EPS!$A2720,NoSettings!$A:$A,0))</f>
        <v>233311000</v>
      </c>
      <c r="K2720">
        <f>INDEX(GWP!$C$2:$C$13,MATCH(EPS!I2720,GWP!$B$2:$B$13,0))</f>
        <v>0</v>
      </c>
      <c r="L2720" s="4">
        <f t="shared" si="85"/>
        <v>0</v>
      </c>
    </row>
    <row r="2721" spans="1:12">
      <c r="A2721" t="s">
        <v>8324</v>
      </c>
      <c r="B2721" t="s">
        <v>7380</v>
      </c>
      <c r="C2721" t="s">
        <v>1734</v>
      </c>
      <c r="D2721" t="s">
        <v>6877</v>
      </c>
      <c r="E2721" t="s">
        <v>1711</v>
      </c>
      <c r="H2721" t="str">
        <f>INDEX('Vensim Variables'!$B:$B,MATCH(EPS!$B2721,'Vensim Variables'!$A:$A,0))</f>
        <v>g pollutant</v>
      </c>
      <c r="I2721" t="str">
        <f t="shared" si="84"/>
        <v>BC</v>
      </c>
      <c r="J2721">
        <f>INDEX(NoSettings!$C:$C,MATCH(EPS!$A2721,NoSettings!$A:$A,0))</f>
        <v>23650200</v>
      </c>
      <c r="K2721">
        <f>INDEX(GWP!$C$2:$C$13,MATCH(EPS!I2721,GWP!$B$2:$B$13,0))</f>
        <v>0</v>
      </c>
      <c r="L2721" s="4">
        <f t="shared" si="85"/>
        <v>0</v>
      </c>
    </row>
    <row r="2722" spans="1:12">
      <c r="A2722" t="s">
        <v>8325</v>
      </c>
      <c r="B2722" t="s">
        <v>7380</v>
      </c>
      <c r="C2722" t="s">
        <v>1734</v>
      </c>
      <c r="D2722" t="s">
        <v>6877</v>
      </c>
      <c r="E2722" t="s">
        <v>1712</v>
      </c>
      <c r="H2722" t="str">
        <f>INDEX('Vensim Variables'!$B:$B,MATCH(EPS!$B2722,'Vensim Variables'!$A:$A,0))</f>
        <v>g pollutant</v>
      </c>
      <c r="I2722" t="str">
        <f t="shared" si="84"/>
        <v>OC</v>
      </c>
      <c r="J2722">
        <f>INDEX(NoSettings!$C:$C,MATCH(EPS!$A2722,NoSettings!$A:$A,0))</f>
        <v>172684000</v>
      </c>
      <c r="K2722">
        <f>INDEX(GWP!$C$2:$C$13,MATCH(EPS!I2722,GWP!$B$2:$B$13,0))</f>
        <v>0</v>
      </c>
      <c r="L2722" s="4">
        <f t="shared" si="85"/>
        <v>0</v>
      </c>
    </row>
    <row r="2723" spans="1:12">
      <c r="A2723" t="s">
        <v>8326</v>
      </c>
      <c r="B2723" t="s">
        <v>7380</v>
      </c>
      <c r="C2723" t="s">
        <v>1734</v>
      </c>
      <c r="D2723" t="s">
        <v>6877</v>
      </c>
      <c r="E2723" t="s">
        <v>1713</v>
      </c>
      <c r="H2723" t="str">
        <f>INDEX('Vensim Variables'!$B:$B,MATCH(EPS!$B2723,'Vensim Variables'!$A:$A,0))</f>
        <v>g pollutant</v>
      </c>
      <c r="I2723" t="str">
        <f t="shared" si="84"/>
        <v>CH4</v>
      </c>
      <c r="J2723">
        <f>INDEX(NoSettings!$C:$C,MATCH(EPS!$A2723,NoSettings!$A:$A,0))</f>
        <v>213040000</v>
      </c>
      <c r="K2723">
        <f>INDEX(GWP!$C$2:$C$13,MATCH(EPS!I2723,GWP!$B$2:$B$13,0))</f>
        <v>28</v>
      </c>
      <c r="L2723" s="4">
        <f t="shared" si="85"/>
        <v>5.96512E-3</v>
      </c>
    </row>
    <row r="2724" spans="1:12">
      <c r="A2724" t="s">
        <v>8327</v>
      </c>
      <c r="B2724" t="s">
        <v>7380</v>
      </c>
      <c r="C2724" t="s">
        <v>1734</v>
      </c>
      <c r="D2724" t="s">
        <v>6877</v>
      </c>
      <c r="E2724" t="s">
        <v>1714</v>
      </c>
      <c r="H2724" t="str">
        <f>INDEX('Vensim Variables'!$B:$B,MATCH(EPS!$B2724,'Vensim Variables'!$A:$A,0))</f>
        <v>g pollutant</v>
      </c>
      <c r="I2724" t="str">
        <f t="shared" si="84"/>
        <v>N2O</v>
      </c>
      <c r="J2724">
        <f>INDEX(NoSettings!$C:$C,MATCH(EPS!$A2724,NoSettings!$A:$A,0))</f>
        <v>15016000</v>
      </c>
      <c r="K2724">
        <f>INDEX(GWP!$C$2:$C$13,MATCH(EPS!I2724,GWP!$B$2:$B$13,0))</f>
        <v>265</v>
      </c>
      <c r="L2724" s="4">
        <f t="shared" si="85"/>
        <v>3.9792400000000002E-3</v>
      </c>
    </row>
    <row r="2725" spans="1:12">
      <c r="A2725" t="s">
        <v>8328</v>
      </c>
      <c r="B2725" t="s">
        <v>7380</v>
      </c>
      <c r="C2725" t="s">
        <v>1734</v>
      </c>
      <c r="D2725" t="s">
        <v>6877</v>
      </c>
      <c r="E2725" t="s">
        <v>1715</v>
      </c>
      <c r="H2725" t="str">
        <f>INDEX('Vensim Variables'!$B:$B,MATCH(EPS!$B2725,'Vensim Variables'!$A:$A,0))</f>
        <v>g pollutant</v>
      </c>
      <c r="I2725" t="str">
        <f t="shared" si="84"/>
        <v>F gases</v>
      </c>
      <c r="J2725">
        <f>INDEX(NoSettings!$C:$C,MATCH(EPS!$A2725,NoSettings!$A:$A,0))</f>
        <v>0</v>
      </c>
      <c r="K2725">
        <f>INDEX(GWP!$C$2:$C$13,MATCH(EPS!I2725,GWP!$B$2:$B$13,0))</f>
        <v>1</v>
      </c>
      <c r="L2725" s="4">
        <f t="shared" si="85"/>
        <v>0</v>
      </c>
    </row>
    <row r="2726" spans="1:12">
      <c r="A2726" t="s">
        <v>8329</v>
      </c>
      <c r="B2726" t="s">
        <v>7380</v>
      </c>
      <c r="C2726" t="s">
        <v>1734</v>
      </c>
      <c r="D2726" t="s">
        <v>6878</v>
      </c>
      <c r="E2726" t="s">
        <v>1702</v>
      </c>
      <c r="H2726" t="str">
        <f>INDEX('Vensim Variables'!$B:$B,MATCH(EPS!$B2726,'Vensim Variables'!$A:$A,0))</f>
        <v>g pollutant</v>
      </c>
      <c r="I2726" t="str">
        <f t="shared" si="84"/>
        <v>CO2</v>
      </c>
      <c r="J2726">
        <f>INDEX(NoSettings!$C:$C,MATCH(EPS!$A2726,NoSettings!$A:$A,0))</f>
        <v>45965900000000</v>
      </c>
      <c r="K2726">
        <f>INDEX(GWP!$C$2:$C$13,MATCH(EPS!I2726,GWP!$B$2:$B$13,0))</f>
        <v>1</v>
      </c>
      <c r="L2726" s="4">
        <f t="shared" si="85"/>
        <v>45.965899999999998</v>
      </c>
    </row>
    <row r="2727" spans="1:12">
      <c r="A2727" t="s">
        <v>8330</v>
      </c>
      <c r="B2727" t="s">
        <v>7380</v>
      </c>
      <c r="C2727" t="s">
        <v>1734</v>
      </c>
      <c r="D2727" t="s">
        <v>6878</v>
      </c>
      <c r="E2727" t="s">
        <v>1705</v>
      </c>
      <c r="H2727" t="str">
        <f>INDEX('Vensim Variables'!$B:$B,MATCH(EPS!$B2727,'Vensim Variables'!$A:$A,0))</f>
        <v>g pollutant</v>
      </c>
      <c r="I2727" t="str">
        <f t="shared" si="84"/>
        <v>VOC</v>
      </c>
      <c r="J2727">
        <f>INDEX(NoSettings!$C:$C,MATCH(EPS!$A2727,NoSettings!$A:$A,0))</f>
        <v>4961300000</v>
      </c>
      <c r="K2727">
        <f>INDEX(GWP!$C$2:$C$13,MATCH(EPS!I2727,GWP!$B$2:$B$13,0))</f>
        <v>0</v>
      </c>
      <c r="L2727" s="4">
        <f t="shared" si="85"/>
        <v>0</v>
      </c>
    </row>
    <row r="2728" spans="1:12">
      <c r="A2728" t="s">
        <v>8331</v>
      </c>
      <c r="B2728" t="s">
        <v>7380</v>
      </c>
      <c r="C2728" t="s">
        <v>1734</v>
      </c>
      <c r="D2728" t="s">
        <v>6878</v>
      </c>
      <c r="E2728" t="s">
        <v>1706</v>
      </c>
      <c r="H2728" t="str">
        <f>INDEX('Vensim Variables'!$B:$B,MATCH(EPS!$B2728,'Vensim Variables'!$A:$A,0))</f>
        <v>g pollutant</v>
      </c>
      <c r="I2728" t="str">
        <f t="shared" si="84"/>
        <v>CO</v>
      </c>
      <c r="J2728">
        <f>INDEX(NoSettings!$C:$C,MATCH(EPS!$A2728,NoSettings!$A:$A,0))</f>
        <v>27656600000</v>
      </c>
      <c r="K2728">
        <f>INDEX(GWP!$C$2:$C$13,MATCH(EPS!I2728,GWP!$B$2:$B$13,0))</f>
        <v>0</v>
      </c>
      <c r="L2728" s="4">
        <f t="shared" si="85"/>
        <v>0</v>
      </c>
    </row>
    <row r="2729" spans="1:12">
      <c r="A2729" t="s">
        <v>8332</v>
      </c>
      <c r="B2729" t="s">
        <v>7380</v>
      </c>
      <c r="C2729" t="s">
        <v>1734</v>
      </c>
      <c r="D2729" t="s">
        <v>6878</v>
      </c>
      <c r="E2729" t="s">
        <v>1707</v>
      </c>
      <c r="H2729" t="str">
        <f>INDEX('Vensim Variables'!$B:$B,MATCH(EPS!$B2729,'Vensim Variables'!$A:$A,0))</f>
        <v>g pollutant</v>
      </c>
      <c r="I2729" t="str">
        <f t="shared" si="84"/>
        <v>NOx</v>
      </c>
      <c r="J2729">
        <f>INDEX(NoSettings!$C:$C,MATCH(EPS!$A2729,NoSettings!$A:$A,0))</f>
        <v>46268200000</v>
      </c>
      <c r="K2729">
        <f>INDEX(GWP!$C$2:$C$13,MATCH(EPS!I2729,GWP!$B$2:$B$13,0))</f>
        <v>0</v>
      </c>
      <c r="L2729" s="4">
        <f t="shared" si="85"/>
        <v>0</v>
      </c>
    </row>
    <row r="2730" spans="1:12">
      <c r="A2730" t="s">
        <v>8333</v>
      </c>
      <c r="B2730" t="s">
        <v>7380</v>
      </c>
      <c r="C2730" t="s">
        <v>1734</v>
      </c>
      <c r="D2730" t="s">
        <v>6878</v>
      </c>
      <c r="E2730" t="s">
        <v>1708</v>
      </c>
      <c r="H2730" t="str">
        <f>INDEX('Vensim Variables'!$B:$B,MATCH(EPS!$B2730,'Vensim Variables'!$A:$A,0))</f>
        <v>g pollutant</v>
      </c>
      <c r="I2730" t="str">
        <f t="shared" si="84"/>
        <v>PM10</v>
      </c>
      <c r="J2730">
        <f>INDEX(NoSettings!$C:$C,MATCH(EPS!$A2730,NoSettings!$A:$A,0))</f>
        <v>1855610000</v>
      </c>
      <c r="K2730">
        <f>INDEX(GWP!$C$2:$C$13,MATCH(EPS!I2730,GWP!$B$2:$B$13,0))</f>
        <v>0</v>
      </c>
      <c r="L2730" s="4">
        <f t="shared" si="85"/>
        <v>0</v>
      </c>
    </row>
    <row r="2731" spans="1:12">
      <c r="A2731" t="s">
        <v>8334</v>
      </c>
      <c r="B2731" t="s">
        <v>7380</v>
      </c>
      <c r="C2731" t="s">
        <v>1734</v>
      </c>
      <c r="D2731" t="s">
        <v>6878</v>
      </c>
      <c r="E2731" t="s">
        <v>1709</v>
      </c>
      <c r="H2731" t="str">
        <f>INDEX('Vensim Variables'!$B:$B,MATCH(EPS!$B2731,'Vensim Variables'!$A:$A,0))</f>
        <v>g pollutant</v>
      </c>
      <c r="I2731" t="str">
        <f t="shared" si="84"/>
        <v>PM25</v>
      </c>
      <c r="J2731">
        <f>INDEX(NoSettings!$C:$C,MATCH(EPS!$A2731,NoSettings!$A:$A,0))</f>
        <v>1743860000</v>
      </c>
      <c r="K2731">
        <f>INDEX(GWP!$C$2:$C$13,MATCH(EPS!I2731,GWP!$B$2:$B$13,0))</f>
        <v>0</v>
      </c>
      <c r="L2731" s="4">
        <f t="shared" si="85"/>
        <v>0</v>
      </c>
    </row>
    <row r="2732" spans="1:12">
      <c r="A2732" t="s">
        <v>8335</v>
      </c>
      <c r="B2732" t="s">
        <v>7380</v>
      </c>
      <c r="C2732" t="s">
        <v>1734</v>
      </c>
      <c r="D2732" t="s">
        <v>6878</v>
      </c>
      <c r="E2732" t="s">
        <v>1710</v>
      </c>
      <c r="H2732" t="str">
        <f>INDEX('Vensim Variables'!$B:$B,MATCH(EPS!$B2732,'Vensim Variables'!$A:$A,0))</f>
        <v>g pollutant</v>
      </c>
      <c r="I2732" t="str">
        <f t="shared" si="84"/>
        <v>SOx</v>
      </c>
      <c r="J2732">
        <f>INDEX(NoSettings!$C:$C,MATCH(EPS!$A2732,NoSettings!$A:$A,0))</f>
        <v>1076810000</v>
      </c>
      <c r="K2732">
        <f>INDEX(GWP!$C$2:$C$13,MATCH(EPS!I2732,GWP!$B$2:$B$13,0))</f>
        <v>0</v>
      </c>
      <c r="L2732" s="4">
        <f t="shared" si="85"/>
        <v>0</v>
      </c>
    </row>
    <row r="2733" spans="1:12">
      <c r="A2733" t="s">
        <v>8336</v>
      </c>
      <c r="B2733" t="s">
        <v>7380</v>
      </c>
      <c r="C2733" t="s">
        <v>1734</v>
      </c>
      <c r="D2733" t="s">
        <v>6878</v>
      </c>
      <c r="E2733" t="s">
        <v>1711</v>
      </c>
      <c r="H2733" t="str">
        <f>INDEX('Vensim Variables'!$B:$B,MATCH(EPS!$B2733,'Vensim Variables'!$A:$A,0))</f>
        <v>g pollutant</v>
      </c>
      <c r="I2733" t="str">
        <f t="shared" si="84"/>
        <v>BC</v>
      </c>
      <c r="J2733">
        <f>INDEX(NoSettings!$C:$C,MATCH(EPS!$A2733,NoSettings!$A:$A,0))</f>
        <v>109154000</v>
      </c>
      <c r="K2733">
        <f>INDEX(GWP!$C$2:$C$13,MATCH(EPS!I2733,GWP!$B$2:$B$13,0))</f>
        <v>0</v>
      </c>
      <c r="L2733" s="4">
        <f t="shared" si="85"/>
        <v>0</v>
      </c>
    </row>
    <row r="2734" spans="1:12">
      <c r="A2734" t="s">
        <v>8337</v>
      </c>
      <c r="B2734" t="s">
        <v>7380</v>
      </c>
      <c r="C2734" t="s">
        <v>1734</v>
      </c>
      <c r="D2734" t="s">
        <v>6878</v>
      </c>
      <c r="E2734" t="s">
        <v>1712</v>
      </c>
      <c r="H2734" t="str">
        <f>INDEX('Vensim Variables'!$B:$B,MATCH(EPS!$B2734,'Vensim Variables'!$A:$A,0))</f>
        <v>g pollutant</v>
      </c>
      <c r="I2734" t="str">
        <f t="shared" si="84"/>
        <v>OC</v>
      </c>
      <c r="J2734">
        <f>INDEX(NoSettings!$C:$C,MATCH(EPS!$A2734,NoSettings!$A:$A,0))</f>
        <v>796996000</v>
      </c>
      <c r="K2734">
        <f>INDEX(GWP!$C$2:$C$13,MATCH(EPS!I2734,GWP!$B$2:$B$13,0))</f>
        <v>0</v>
      </c>
      <c r="L2734" s="4">
        <f t="shared" si="85"/>
        <v>0</v>
      </c>
    </row>
    <row r="2735" spans="1:12">
      <c r="A2735" t="s">
        <v>8338</v>
      </c>
      <c r="B2735" t="s">
        <v>7380</v>
      </c>
      <c r="C2735" t="s">
        <v>1734</v>
      </c>
      <c r="D2735" t="s">
        <v>6878</v>
      </c>
      <c r="E2735" t="s">
        <v>1713</v>
      </c>
      <c r="H2735" t="str">
        <f>INDEX('Vensim Variables'!$B:$B,MATCH(EPS!$B2735,'Vensim Variables'!$A:$A,0))</f>
        <v>g pollutant</v>
      </c>
      <c r="I2735" t="str">
        <f t="shared" si="84"/>
        <v>CH4</v>
      </c>
      <c r="J2735">
        <f>INDEX(NoSettings!$C:$C,MATCH(EPS!$A2735,NoSettings!$A:$A,0))</f>
        <v>983250000</v>
      </c>
      <c r="K2735">
        <f>INDEX(GWP!$C$2:$C$13,MATCH(EPS!I2735,GWP!$B$2:$B$13,0))</f>
        <v>28</v>
      </c>
      <c r="L2735" s="4">
        <f t="shared" si="85"/>
        <v>2.7531E-2</v>
      </c>
    </row>
    <row r="2736" spans="1:12">
      <c r="A2736" t="s">
        <v>8339</v>
      </c>
      <c r="B2736" t="s">
        <v>7380</v>
      </c>
      <c r="C2736" t="s">
        <v>1734</v>
      </c>
      <c r="D2736" t="s">
        <v>6878</v>
      </c>
      <c r="E2736" t="s">
        <v>1714</v>
      </c>
      <c r="H2736" t="str">
        <f>INDEX('Vensim Variables'!$B:$B,MATCH(EPS!$B2736,'Vensim Variables'!$A:$A,0))</f>
        <v>g pollutant</v>
      </c>
      <c r="I2736" t="str">
        <f t="shared" si="84"/>
        <v>N2O</v>
      </c>
      <c r="J2736">
        <f>INDEX(NoSettings!$C:$C,MATCH(EPS!$A2736,NoSettings!$A:$A,0))</f>
        <v>69304000</v>
      </c>
      <c r="K2736">
        <f>INDEX(GWP!$C$2:$C$13,MATCH(EPS!I2736,GWP!$B$2:$B$13,0))</f>
        <v>265</v>
      </c>
      <c r="L2736" s="4">
        <f t="shared" si="85"/>
        <v>1.836556E-2</v>
      </c>
    </row>
    <row r="2737" spans="1:12">
      <c r="A2737" t="s">
        <v>8340</v>
      </c>
      <c r="B2737" t="s">
        <v>7380</v>
      </c>
      <c r="C2737" t="s">
        <v>1734</v>
      </c>
      <c r="D2737" t="s">
        <v>6878</v>
      </c>
      <c r="E2737" t="s">
        <v>1715</v>
      </c>
      <c r="H2737" t="str">
        <f>INDEX('Vensim Variables'!$B:$B,MATCH(EPS!$B2737,'Vensim Variables'!$A:$A,0))</f>
        <v>g pollutant</v>
      </c>
      <c r="I2737" t="str">
        <f t="shared" si="84"/>
        <v>F gases</v>
      </c>
      <c r="J2737">
        <f>INDEX(NoSettings!$C:$C,MATCH(EPS!$A2737,NoSettings!$A:$A,0))</f>
        <v>0</v>
      </c>
      <c r="K2737">
        <f>INDEX(GWP!$C$2:$C$13,MATCH(EPS!I2737,GWP!$B$2:$B$13,0))</f>
        <v>1</v>
      </c>
      <c r="L2737" s="4">
        <f t="shared" si="85"/>
        <v>0</v>
      </c>
    </row>
    <row r="2738" spans="1:12">
      <c r="A2738" t="s">
        <v>8341</v>
      </c>
      <c r="B2738" t="s">
        <v>7380</v>
      </c>
      <c r="C2738" t="s">
        <v>1734</v>
      </c>
      <c r="D2738" t="s">
        <v>6879</v>
      </c>
      <c r="E2738" t="s">
        <v>1702</v>
      </c>
      <c r="H2738" t="str">
        <f>INDEX('Vensim Variables'!$B:$B,MATCH(EPS!$B2738,'Vensim Variables'!$A:$A,0))</f>
        <v>g pollutant</v>
      </c>
      <c r="I2738" t="str">
        <f t="shared" si="84"/>
        <v>CO2</v>
      </c>
      <c r="J2738">
        <f>INDEX(NoSettings!$C:$C,MATCH(EPS!$A2738,NoSettings!$A:$A,0))</f>
        <v>5390900000000</v>
      </c>
      <c r="K2738">
        <f>INDEX(GWP!$C$2:$C$13,MATCH(EPS!I2738,GWP!$B$2:$B$13,0))</f>
        <v>1</v>
      </c>
      <c r="L2738" s="4">
        <f t="shared" si="85"/>
        <v>5.3909000000000002</v>
      </c>
    </row>
    <row r="2739" spans="1:12">
      <c r="A2739" t="s">
        <v>8342</v>
      </c>
      <c r="B2739" t="s">
        <v>7380</v>
      </c>
      <c r="C2739" t="s">
        <v>1734</v>
      </c>
      <c r="D2739" t="s">
        <v>6879</v>
      </c>
      <c r="E2739" t="s">
        <v>1705</v>
      </c>
      <c r="H2739" t="str">
        <f>INDEX('Vensim Variables'!$B:$B,MATCH(EPS!$B2739,'Vensim Variables'!$A:$A,0))</f>
        <v>g pollutant</v>
      </c>
      <c r="I2739" t="str">
        <f t="shared" si="84"/>
        <v>VOC</v>
      </c>
      <c r="J2739">
        <f>INDEX(NoSettings!$C:$C,MATCH(EPS!$A2739,NoSettings!$A:$A,0))</f>
        <v>581863000</v>
      </c>
      <c r="K2739">
        <f>INDEX(GWP!$C$2:$C$13,MATCH(EPS!I2739,GWP!$B$2:$B$13,0))</f>
        <v>0</v>
      </c>
      <c r="L2739" s="4">
        <f t="shared" si="85"/>
        <v>0</v>
      </c>
    </row>
    <row r="2740" spans="1:12">
      <c r="A2740" t="s">
        <v>8343</v>
      </c>
      <c r="B2740" t="s">
        <v>7380</v>
      </c>
      <c r="C2740" t="s">
        <v>1734</v>
      </c>
      <c r="D2740" t="s">
        <v>6879</v>
      </c>
      <c r="E2740" t="s">
        <v>1706</v>
      </c>
      <c r="H2740" t="str">
        <f>INDEX('Vensim Variables'!$B:$B,MATCH(EPS!$B2740,'Vensim Variables'!$A:$A,0))</f>
        <v>g pollutant</v>
      </c>
      <c r="I2740" t="str">
        <f t="shared" si="84"/>
        <v>CO</v>
      </c>
      <c r="J2740">
        <f>INDEX(NoSettings!$C:$C,MATCH(EPS!$A2740,NoSettings!$A:$A,0))</f>
        <v>3243580000</v>
      </c>
      <c r="K2740">
        <f>INDEX(GWP!$C$2:$C$13,MATCH(EPS!I2740,GWP!$B$2:$B$13,0))</f>
        <v>0</v>
      </c>
      <c r="L2740" s="4">
        <f t="shared" si="85"/>
        <v>0</v>
      </c>
    </row>
    <row r="2741" spans="1:12">
      <c r="A2741" t="s">
        <v>8344</v>
      </c>
      <c r="B2741" t="s">
        <v>7380</v>
      </c>
      <c r="C2741" t="s">
        <v>1734</v>
      </c>
      <c r="D2741" t="s">
        <v>6879</v>
      </c>
      <c r="E2741" t="s">
        <v>1707</v>
      </c>
      <c r="H2741" t="str">
        <f>INDEX('Vensim Variables'!$B:$B,MATCH(EPS!$B2741,'Vensim Variables'!$A:$A,0))</f>
        <v>g pollutant</v>
      </c>
      <c r="I2741" t="str">
        <f t="shared" si="84"/>
        <v>NOx</v>
      </c>
      <c r="J2741">
        <f>INDEX(NoSettings!$C:$C,MATCH(EPS!$A2741,NoSettings!$A:$A,0))</f>
        <v>5426350000</v>
      </c>
      <c r="K2741">
        <f>INDEX(GWP!$C$2:$C$13,MATCH(EPS!I2741,GWP!$B$2:$B$13,0))</f>
        <v>0</v>
      </c>
      <c r="L2741" s="4">
        <f t="shared" si="85"/>
        <v>0</v>
      </c>
    </row>
    <row r="2742" spans="1:12">
      <c r="A2742" t="s">
        <v>8345</v>
      </c>
      <c r="B2742" t="s">
        <v>7380</v>
      </c>
      <c r="C2742" t="s">
        <v>1734</v>
      </c>
      <c r="D2742" t="s">
        <v>6879</v>
      </c>
      <c r="E2742" t="s">
        <v>1708</v>
      </c>
      <c r="H2742" t="str">
        <f>INDEX('Vensim Variables'!$B:$B,MATCH(EPS!$B2742,'Vensim Variables'!$A:$A,0))</f>
        <v>g pollutant</v>
      </c>
      <c r="I2742" t="str">
        <f t="shared" si="84"/>
        <v>PM10</v>
      </c>
      <c r="J2742">
        <f>INDEX(NoSettings!$C:$C,MATCH(EPS!$A2742,NoSettings!$A:$A,0))</f>
        <v>217627000</v>
      </c>
      <c r="K2742">
        <f>INDEX(GWP!$C$2:$C$13,MATCH(EPS!I2742,GWP!$B$2:$B$13,0))</f>
        <v>0</v>
      </c>
      <c r="L2742" s="4">
        <f t="shared" si="85"/>
        <v>0</v>
      </c>
    </row>
    <row r="2743" spans="1:12">
      <c r="A2743" t="s">
        <v>8346</v>
      </c>
      <c r="B2743" t="s">
        <v>7380</v>
      </c>
      <c r="C2743" t="s">
        <v>1734</v>
      </c>
      <c r="D2743" t="s">
        <v>6879</v>
      </c>
      <c r="E2743" t="s">
        <v>1709</v>
      </c>
      <c r="H2743" t="str">
        <f>INDEX('Vensim Variables'!$B:$B,MATCH(EPS!$B2743,'Vensim Variables'!$A:$A,0))</f>
        <v>g pollutant</v>
      </c>
      <c r="I2743" t="str">
        <f t="shared" si="84"/>
        <v>PM25</v>
      </c>
      <c r="J2743">
        <f>INDEX(NoSettings!$C:$C,MATCH(EPS!$A2743,NoSettings!$A:$A,0))</f>
        <v>204521000</v>
      </c>
      <c r="K2743">
        <f>INDEX(GWP!$C$2:$C$13,MATCH(EPS!I2743,GWP!$B$2:$B$13,0))</f>
        <v>0</v>
      </c>
      <c r="L2743" s="4">
        <f t="shared" si="85"/>
        <v>0</v>
      </c>
    </row>
    <row r="2744" spans="1:12">
      <c r="A2744" t="s">
        <v>8347</v>
      </c>
      <c r="B2744" t="s">
        <v>7380</v>
      </c>
      <c r="C2744" t="s">
        <v>1734</v>
      </c>
      <c r="D2744" t="s">
        <v>6879</v>
      </c>
      <c r="E2744" t="s">
        <v>1710</v>
      </c>
      <c r="H2744" t="str">
        <f>INDEX('Vensim Variables'!$B:$B,MATCH(EPS!$B2744,'Vensim Variables'!$A:$A,0))</f>
        <v>g pollutant</v>
      </c>
      <c r="I2744" t="str">
        <f t="shared" si="84"/>
        <v>SOx</v>
      </c>
      <c r="J2744">
        <f>INDEX(NoSettings!$C:$C,MATCH(EPS!$A2744,NoSettings!$A:$A,0))</f>
        <v>126289000</v>
      </c>
      <c r="K2744">
        <f>INDEX(GWP!$C$2:$C$13,MATCH(EPS!I2744,GWP!$B$2:$B$13,0))</f>
        <v>0</v>
      </c>
      <c r="L2744" s="4">
        <f t="shared" si="85"/>
        <v>0</v>
      </c>
    </row>
    <row r="2745" spans="1:12">
      <c r="A2745" t="s">
        <v>8348</v>
      </c>
      <c r="B2745" t="s">
        <v>7380</v>
      </c>
      <c r="C2745" t="s">
        <v>1734</v>
      </c>
      <c r="D2745" t="s">
        <v>6879</v>
      </c>
      <c r="E2745" t="s">
        <v>1711</v>
      </c>
      <c r="H2745" t="str">
        <f>INDEX('Vensim Variables'!$B:$B,MATCH(EPS!$B2745,'Vensim Variables'!$A:$A,0))</f>
        <v>g pollutant</v>
      </c>
      <c r="I2745" t="str">
        <f t="shared" si="84"/>
        <v>BC</v>
      </c>
      <c r="J2745">
        <f>INDEX(NoSettings!$C:$C,MATCH(EPS!$A2745,NoSettings!$A:$A,0))</f>
        <v>12801600</v>
      </c>
      <c r="K2745">
        <f>INDEX(GWP!$C$2:$C$13,MATCH(EPS!I2745,GWP!$B$2:$B$13,0))</f>
        <v>0</v>
      </c>
      <c r="L2745" s="4">
        <f t="shared" si="85"/>
        <v>0</v>
      </c>
    </row>
    <row r="2746" spans="1:12">
      <c r="A2746" t="s">
        <v>8349</v>
      </c>
      <c r="B2746" t="s">
        <v>7380</v>
      </c>
      <c r="C2746" t="s">
        <v>1734</v>
      </c>
      <c r="D2746" t="s">
        <v>6879</v>
      </c>
      <c r="E2746" t="s">
        <v>1712</v>
      </c>
      <c r="H2746" t="str">
        <f>INDEX('Vensim Variables'!$B:$B,MATCH(EPS!$B2746,'Vensim Variables'!$A:$A,0))</f>
        <v>g pollutant</v>
      </c>
      <c r="I2746" t="str">
        <f t="shared" si="84"/>
        <v>OC</v>
      </c>
      <c r="J2746">
        <f>INDEX(NoSettings!$C:$C,MATCH(EPS!$A2746,NoSettings!$A:$A,0))</f>
        <v>93472000</v>
      </c>
      <c r="K2746">
        <f>INDEX(GWP!$C$2:$C$13,MATCH(EPS!I2746,GWP!$B$2:$B$13,0))</f>
        <v>0</v>
      </c>
      <c r="L2746" s="4">
        <f t="shared" si="85"/>
        <v>0</v>
      </c>
    </row>
    <row r="2747" spans="1:12">
      <c r="A2747" t="s">
        <v>8350</v>
      </c>
      <c r="B2747" t="s">
        <v>7380</v>
      </c>
      <c r="C2747" t="s">
        <v>1734</v>
      </c>
      <c r="D2747" t="s">
        <v>6879</v>
      </c>
      <c r="E2747" t="s">
        <v>1713</v>
      </c>
      <c r="H2747" t="str">
        <f>INDEX('Vensim Variables'!$B:$B,MATCH(EPS!$B2747,'Vensim Variables'!$A:$A,0))</f>
        <v>g pollutant</v>
      </c>
      <c r="I2747" t="str">
        <f t="shared" si="84"/>
        <v>CH4</v>
      </c>
      <c r="J2747">
        <f>INDEX(NoSettings!$C:$C,MATCH(EPS!$A2747,NoSettings!$A:$A,0))</f>
        <v>115316000</v>
      </c>
      <c r="K2747">
        <f>INDEX(GWP!$C$2:$C$13,MATCH(EPS!I2747,GWP!$B$2:$B$13,0))</f>
        <v>28</v>
      </c>
      <c r="L2747" s="4">
        <f t="shared" si="85"/>
        <v>3.2288479999999999E-3</v>
      </c>
    </row>
    <row r="2748" spans="1:12">
      <c r="A2748" t="s">
        <v>8351</v>
      </c>
      <c r="B2748" t="s">
        <v>7380</v>
      </c>
      <c r="C2748" t="s">
        <v>1734</v>
      </c>
      <c r="D2748" t="s">
        <v>6879</v>
      </c>
      <c r="E2748" t="s">
        <v>1714</v>
      </c>
      <c r="H2748" t="str">
        <f>INDEX('Vensim Variables'!$B:$B,MATCH(EPS!$B2748,'Vensim Variables'!$A:$A,0))</f>
        <v>g pollutant</v>
      </c>
      <c r="I2748" t="str">
        <f t="shared" si="84"/>
        <v>N2O</v>
      </c>
      <c r="J2748">
        <f>INDEX(NoSettings!$C:$C,MATCH(EPS!$A2748,NoSettings!$A:$A,0))</f>
        <v>8128000</v>
      </c>
      <c r="K2748">
        <f>INDEX(GWP!$C$2:$C$13,MATCH(EPS!I2748,GWP!$B$2:$B$13,0))</f>
        <v>265</v>
      </c>
      <c r="L2748" s="4">
        <f t="shared" si="85"/>
        <v>2.1539200000000001E-3</v>
      </c>
    </row>
    <row r="2749" spans="1:12">
      <c r="A2749" t="s">
        <v>8352</v>
      </c>
      <c r="B2749" t="s">
        <v>7380</v>
      </c>
      <c r="C2749" t="s">
        <v>1734</v>
      </c>
      <c r="D2749" t="s">
        <v>6879</v>
      </c>
      <c r="E2749" t="s">
        <v>1715</v>
      </c>
      <c r="H2749" t="str">
        <f>INDEX('Vensim Variables'!$B:$B,MATCH(EPS!$B2749,'Vensim Variables'!$A:$A,0))</f>
        <v>g pollutant</v>
      </c>
      <c r="I2749" t="str">
        <f t="shared" si="84"/>
        <v>F gases</v>
      </c>
      <c r="J2749">
        <f>INDEX(NoSettings!$C:$C,MATCH(EPS!$A2749,NoSettings!$A:$A,0))</f>
        <v>0</v>
      </c>
      <c r="K2749">
        <f>INDEX(GWP!$C$2:$C$13,MATCH(EPS!I2749,GWP!$B$2:$B$13,0))</f>
        <v>1</v>
      </c>
      <c r="L2749" s="4">
        <f t="shared" si="85"/>
        <v>0</v>
      </c>
    </row>
    <row r="2750" spans="1:12">
      <c r="A2750" t="s">
        <v>8353</v>
      </c>
      <c r="B2750" t="s">
        <v>7380</v>
      </c>
      <c r="C2750" t="s">
        <v>1734</v>
      </c>
      <c r="D2750" t="s">
        <v>6880</v>
      </c>
      <c r="E2750" t="s">
        <v>1702</v>
      </c>
      <c r="H2750" t="str">
        <f>INDEX('Vensim Variables'!$B:$B,MATCH(EPS!$B2750,'Vensim Variables'!$A:$A,0))</f>
        <v>g pollutant</v>
      </c>
      <c r="I2750" t="str">
        <f t="shared" si="84"/>
        <v>CO2</v>
      </c>
      <c r="J2750">
        <f>INDEX(NoSettings!$C:$C,MATCH(EPS!$A2750,NoSettings!$A:$A,0))</f>
        <v>2971360000000</v>
      </c>
      <c r="K2750">
        <f>INDEX(GWP!$C$2:$C$13,MATCH(EPS!I2750,GWP!$B$2:$B$13,0))</f>
        <v>1</v>
      </c>
      <c r="L2750" s="4">
        <f t="shared" si="85"/>
        <v>2.9713599999999998</v>
      </c>
    </row>
    <row r="2751" spans="1:12">
      <c r="A2751" t="s">
        <v>8354</v>
      </c>
      <c r="B2751" t="s">
        <v>7380</v>
      </c>
      <c r="C2751" t="s">
        <v>1734</v>
      </c>
      <c r="D2751" t="s">
        <v>6880</v>
      </c>
      <c r="E2751" t="s">
        <v>1705</v>
      </c>
      <c r="H2751" t="str">
        <f>INDEX('Vensim Variables'!$B:$B,MATCH(EPS!$B2751,'Vensim Variables'!$A:$A,0))</f>
        <v>g pollutant</v>
      </c>
      <c r="I2751" t="str">
        <f t="shared" si="84"/>
        <v>VOC</v>
      </c>
      <c r="J2751">
        <f>INDEX(NoSettings!$C:$C,MATCH(EPS!$A2751,NoSettings!$A:$A,0))</f>
        <v>320712000</v>
      </c>
      <c r="K2751">
        <f>INDEX(GWP!$C$2:$C$13,MATCH(EPS!I2751,GWP!$B$2:$B$13,0))</f>
        <v>0</v>
      </c>
      <c r="L2751" s="4">
        <f>IF(H2751="g pollutant",K2751*J2751/10^12,IF(H2751="MMTCO2e",J2751,IF(H2751="MWh",J2751,0)))</f>
        <v>0</v>
      </c>
    </row>
    <row r="2752" spans="1:12">
      <c r="A2752" t="s">
        <v>8355</v>
      </c>
      <c r="B2752" t="s">
        <v>7380</v>
      </c>
      <c r="C2752" t="s">
        <v>1734</v>
      </c>
      <c r="D2752" t="s">
        <v>6880</v>
      </c>
      <c r="E2752" t="s">
        <v>1706</v>
      </c>
      <c r="H2752" t="str">
        <f>INDEX('Vensim Variables'!$B:$B,MATCH(EPS!$B2752,'Vensim Variables'!$A:$A,0))</f>
        <v>g pollutant</v>
      </c>
      <c r="I2752" t="str">
        <f t="shared" si="84"/>
        <v>CO</v>
      </c>
      <c r="J2752">
        <f>INDEX(NoSettings!$C:$C,MATCH(EPS!$A2752,NoSettings!$A:$A,0))</f>
        <v>1787800000</v>
      </c>
      <c r="K2752">
        <f>INDEX(GWP!$C$2:$C$13,MATCH(EPS!I2752,GWP!$B$2:$B$13,0))</f>
        <v>0</v>
      </c>
      <c r="L2752" s="4">
        <f t="shared" si="85"/>
        <v>0</v>
      </c>
    </row>
    <row r="2753" spans="1:12">
      <c r="A2753" t="s">
        <v>8356</v>
      </c>
      <c r="B2753" t="s">
        <v>7380</v>
      </c>
      <c r="C2753" t="s">
        <v>1734</v>
      </c>
      <c r="D2753" t="s">
        <v>6880</v>
      </c>
      <c r="E2753" t="s">
        <v>1707</v>
      </c>
      <c r="H2753" t="str">
        <f>INDEX('Vensim Variables'!$B:$B,MATCH(EPS!$B2753,'Vensim Variables'!$A:$A,0))</f>
        <v>g pollutant</v>
      </c>
      <c r="I2753" t="str">
        <f t="shared" si="84"/>
        <v>NOx</v>
      </c>
      <c r="J2753">
        <f>INDEX(NoSettings!$C:$C,MATCH(EPS!$A2753,NoSettings!$A:$A,0))</f>
        <v>2990900000</v>
      </c>
      <c r="K2753">
        <f>INDEX(GWP!$C$2:$C$13,MATCH(EPS!I2753,GWP!$B$2:$B$13,0))</f>
        <v>0</v>
      </c>
      <c r="L2753" s="4">
        <f t="shared" si="85"/>
        <v>0</v>
      </c>
    </row>
    <row r="2754" spans="1:12">
      <c r="A2754" t="s">
        <v>8357</v>
      </c>
      <c r="B2754" t="s">
        <v>7380</v>
      </c>
      <c r="C2754" t="s">
        <v>1734</v>
      </c>
      <c r="D2754" t="s">
        <v>6880</v>
      </c>
      <c r="E2754" t="s">
        <v>1708</v>
      </c>
      <c r="H2754" t="str">
        <f>INDEX('Vensim Variables'!$B:$B,MATCH(EPS!$B2754,'Vensim Variables'!$A:$A,0))</f>
        <v>g pollutant</v>
      </c>
      <c r="I2754" t="str">
        <f t="shared" si="84"/>
        <v>PM10</v>
      </c>
      <c r="J2754">
        <f>INDEX(NoSettings!$C:$C,MATCH(EPS!$A2754,NoSettings!$A:$A,0))</f>
        <v>119952000</v>
      </c>
      <c r="K2754">
        <f>INDEX(GWP!$C$2:$C$13,MATCH(EPS!I2754,GWP!$B$2:$B$13,0))</f>
        <v>0</v>
      </c>
      <c r="L2754" s="4">
        <f t="shared" si="85"/>
        <v>0</v>
      </c>
    </row>
    <row r="2755" spans="1:12">
      <c r="A2755" t="s">
        <v>8358</v>
      </c>
      <c r="B2755" t="s">
        <v>7380</v>
      </c>
      <c r="C2755" t="s">
        <v>1734</v>
      </c>
      <c r="D2755" t="s">
        <v>6880</v>
      </c>
      <c r="E2755" t="s">
        <v>1709</v>
      </c>
      <c r="H2755" t="str">
        <f>INDEX('Vensim Variables'!$B:$B,MATCH(EPS!$B2755,'Vensim Variables'!$A:$A,0))</f>
        <v>g pollutant</v>
      </c>
      <c r="I2755" t="str">
        <f t="shared" ref="I2755:I2818" si="86">IF(OR(C2755="CO2",C2755="CH4",C2755="N2O",C2755="F gases",C2755="VOC",C2755="CO",C2755="NOx",C2755="PM10",C2755="PM25",C2755="SOx",C2755="BC",C2755="OC"),C2755,IF(OR(D2755="CO2",D2755="CH4",D2755="N2O",D2755="F gases",D2755="VOC",D2755="CO",D2755="NOx",D2755="PM10",D2755="PM25",D2755="SOx",D2755="BC",D2755="OC"),D2755,IF(OR(E2755="CO2",E2755="CH4",E2755="N2O",E2755="F gases",E2755="VOC",E2755="CO",E2755="NOx",E2755="PM10",E2755="PM25",E2755="SOx",E2755="BC",E2755="OC"),E2755,"NA")))</f>
        <v>PM25</v>
      </c>
      <c r="J2755">
        <f>INDEX(NoSettings!$C:$C,MATCH(EPS!$A2755,NoSettings!$A:$A,0))</f>
        <v>112728000</v>
      </c>
      <c r="K2755">
        <f>INDEX(GWP!$C$2:$C$13,MATCH(EPS!I2755,GWP!$B$2:$B$13,0))</f>
        <v>0</v>
      </c>
      <c r="L2755" s="4">
        <f t="shared" ref="L2755:L2818" si="87">IF(H2755="g pollutant",K2755*J2755/10^12,IF(H2755="MMTCO2e",J2755,IF(H2755="MWh",J2755,0)))</f>
        <v>0</v>
      </c>
    </row>
    <row r="2756" spans="1:12">
      <c r="A2756" t="s">
        <v>8359</v>
      </c>
      <c r="B2756" t="s">
        <v>7380</v>
      </c>
      <c r="C2756" t="s">
        <v>1734</v>
      </c>
      <c r="D2756" t="s">
        <v>6880</v>
      </c>
      <c r="E2756" t="s">
        <v>1710</v>
      </c>
      <c r="H2756" t="str">
        <f>INDEX('Vensim Variables'!$B:$B,MATCH(EPS!$B2756,'Vensim Variables'!$A:$A,0))</f>
        <v>g pollutant</v>
      </c>
      <c r="I2756" t="str">
        <f t="shared" si="86"/>
        <v>SOx</v>
      </c>
      <c r="J2756">
        <f>INDEX(NoSettings!$C:$C,MATCH(EPS!$A2756,NoSettings!$A:$A,0))</f>
        <v>69608000</v>
      </c>
      <c r="K2756">
        <f>INDEX(GWP!$C$2:$C$13,MATCH(EPS!I2756,GWP!$B$2:$B$13,0))</f>
        <v>0</v>
      </c>
      <c r="L2756" s="4">
        <f t="shared" si="87"/>
        <v>0</v>
      </c>
    </row>
    <row r="2757" spans="1:12">
      <c r="A2757" t="s">
        <v>8360</v>
      </c>
      <c r="B2757" t="s">
        <v>7380</v>
      </c>
      <c r="C2757" t="s">
        <v>1734</v>
      </c>
      <c r="D2757" t="s">
        <v>6880</v>
      </c>
      <c r="E2757" t="s">
        <v>1711</v>
      </c>
      <c r="H2757" t="str">
        <f>INDEX('Vensim Variables'!$B:$B,MATCH(EPS!$B2757,'Vensim Variables'!$A:$A,0))</f>
        <v>g pollutant</v>
      </c>
      <c r="I2757" t="str">
        <f t="shared" si="86"/>
        <v>BC</v>
      </c>
      <c r="J2757">
        <f>INDEX(NoSettings!$C:$C,MATCH(EPS!$A2757,NoSettings!$A:$A,0))</f>
        <v>7056000</v>
      </c>
      <c r="K2757">
        <f>INDEX(GWP!$C$2:$C$13,MATCH(EPS!I2757,GWP!$B$2:$B$13,0))</f>
        <v>0</v>
      </c>
      <c r="L2757" s="4">
        <f t="shared" si="87"/>
        <v>0</v>
      </c>
    </row>
    <row r="2758" spans="1:12">
      <c r="A2758" t="s">
        <v>8361</v>
      </c>
      <c r="B2758" t="s">
        <v>7380</v>
      </c>
      <c r="C2758" t="s">
        <v>1734</v>
      </c>
      <c r="D2758" t="s">
        <v>6880</v>
      </c>
      <c r="E2758" t="s">
        <v>1712</v>
      </c>
      <c r="H2758" t="str">
        <f>INDEX('Vensim Variables'!$B:$B,MATCH(EPS!$B2758,'Vensim Variables'!$A:$A,0))</f>
        <v>g pollutant</v>
      </c>
      <c r="I2758" t="str">
        <f t="shared" si="86"/>
        <v>OC</v>
      </c>
      <c r="J2758">
        <f>INDEX(NoSettings!$C:$C,MATCH(EPS!$A2758,NoSettings!$A:$A,0))</f>
        <v>51520000</v>
      </c>
      <c r="K2758">
        <f>INDEX(GWP!$C$2:$C$13,MATCH(EPS!I2758,GWP!$B$2:$B$13,0))</f>
        <v>0</v>
      </c>
      <c r="L2758" s="4">
        <f t="shared" si="87"/>
        <v>0</v>
      </c>
    </row>
    <row r="2759" spans="1:12">
      <c r="A2759" t="s">
        <v>8362</v>
      </c>
      <c r="B2759" t="s">
        <v>7380</v>
      </c>
      <c r="C2759" t="s">
        <v>1734</v>
      </c>
      <c r="D2759" t="s">
        <v>6880</v>
      </c>
      <c r="E2759" t="s">
        <v>1713</v>
      </c>
      <c r="H2759" t="str">
        <f>INDEX('Vensim Variables'!$B:$B,MATCH(EPS!$B2759,'Vensim Variables'!$A:$A,0))</f>
        <v>g pollutant</v>
      </c>
      <c r="I2759" t="str">
        <f t="shared" si="86"/>
        <v>CH4</v>
      </c>
      <c r="J2759">
        <f>INDEX(NoSettings!$C:$C,MATCH(EPS!$A2759,NoSettings!$A:$A,0))</f>
        <v>63560000</v>
      </c>
      <c r="K2759">
        <f>INDEX(GWP!$C$2:$C$13,MATCH(EPS!I2759,GWP!$B$2:$B$13,0))</f>
        <v>28</v>
      </c>
      <c r="L2759" s="4">
        <f t="shared" si="87"/>
        <v>1.7796800000000001E-3</v>
      </c>
    </row>
    <row r="2760" spans="1:12">
      <c r="A2760" t="s">
        <v>8363</v>
      </c>
      <c r="B2760" t="s">
        <v>7380</v>
      </c>
      <c r="C2760" t="s">
        <v>1734</v>
      </c>
      <c r="D2760" t="s">
        <v>6880</v>
      </c>
      <c r="E2760" t="s">
        <v>1714</v>
      </c>
      <c r="H2760" t="str">
        <f>INDEX('Vensim Variables'!$B:$B,MATCH(EPS!$B2760,'Vensim Variables'!$A:$A,0))</f>
        <v>g pollutant</v>
      </c>
      <c r="I2760" t="str">
        <f t="shared" si="86"/>
        <v>N2O</v>
      </c>
      <c r="J2760">
        <f>INDEX(NoSettings!$C:$C,MATCH(EPS!$A2760,NoSettings!$A:$A,0))</f>
        <v>4480000</v>
      </c>
      <c r="K2760">
        <f>INDEX(GWP!$C$2:$C$13,MATCH(EPS!I2760,GWP!$B$2:$B$13,0))</f>
        <v>265</v>
      </c>
      <c r="L2760" s="4">
        <f t="shared" si="87"/>
        <v>1.1872E-3</v>
      </c>
    </row>
    <row r="2761" spans="1:12">
      <c r="A2761" t="s">
        <v>8364</v>
      </c>
      <c r="B2761" t="s">
        <v>7380</v>
      </c>
      <c r="C2761" t="s">
        <v>1734</v>
      </c>
      <c r="D2761" t="s">
        <v>6880</v>
      </c>
      <c r="E2761" t="s">
        <v>1715</v>
      </c>
      <c r="H2761" t="str">
        <f>INDEX('Vensim Variables'!$B:$B,MATCH(EPS!$B2761,'Vensim Variables'!$A:$A,0))</f>
        <v>g pollutant</v>
      </c>
      <c r="I2761" t="str">
        <f t="shared" si="86"/>
        <v>F gases</v>
      </c>
      <c r="J2761">
        <f>INDEX(NoSettings!$C:$C,MATCH(EPS!$A2761,NoSettings!$A:$A,0))</f>
        <v>0</v>
      </c>
      <c r="K2761">
        <f>INDEX(GWP!$C$2:$C$13,MATCH(EPS!I2761,GWP!$B$2:$B$13,0))</f>
        <v>1</v>
      </c>
      <c r="L2761" s="4">
        <f t="shared" si="87"/>
        <v>0</v>
      </c>
    </row>
    <row r="2762" spans="1:12">
      <c r="A2762" t="s">
        <v>8365</v>
      </c>
      <c r="B2762" t="s">
        <v>7380</v>
      </c>
      <c r="C2762" t="s">
        <v>1734</v>
      </c>
      <c r="D2762" t="s">
        <v>6881</v>
      </c>
      <c r="E2762" t="s">
        <v>1702</v>
      </c>
      <c r="H2762" t="str">
        <f>INDEX('Vensim Variables'!$B:$B,MATCH(EPS!$B2762,'Vensim Variables'!$A:$A,0))</f>
        <v>g pollutant</v>
      </c>
      <c r="I2762" t="str">
        <f t="shared" si="86"/>
        <v>CO2</v>
      </c>
      <c r="J2762">
        <f>INDEX(NoSettings!$C:$C,MATCH(EPS!$A2762,NoSettings!$A:$A,0))</f>
        <v>30021300000000</v>
      </c>
      <c r="K2762">
        <f>INDEX(GWP!$C$2:$C$13,MATCH(EPS!I2762,GWP!$B$2:$B$13,0))</f>
        <v>1</v>
      </c>
      <c r="L2762" s="4">
        <f t="shared" si="87"/>
        <v>30.0213</v>
      </c>
    </row>
    <row r="2763" spans="1:12">
      <c r="A2763" t="s">
        <v>8366</v>
      </c>
      <c r="B2763" t="s">
        <v>7380</v>
      </c>
      <c r="C2763" t="s">
        <v>1734</v>
      </c>
      <c r="D2763" t="s">
        <v>6881</v>
      </c>
      <c r="E2763" t="s">
        <v>1705</v>
      </c>
      <c r="H2763" t="str">
        <f>INDEX('Vensim Variables'!$B:$B,MATCH(EPS!$B2763,'Vensim Variables'!$A:$A,0))</f>
        <v>g pollutant</v>
      </c>
      <c r="I2763" t="str">
        <f t="shared" si="86"/>
        <v>VOC</v>
      </c>
      <c r="J2763">
        <f>INDEX(NoSettings!$C:$C,MATCH(EPS!$A2763,NoSettings!$A:$A,0))</f>
        <v>3240340000</v>
      </c>
      <c r="K2763">
        <f>INDEX(GWP!$C$2:$C$13,MATCH(EPS!I2763,GWP!$B$2:$B$13,0))</f>
        <v>0</v>
      </c>
      <c r="L2763" s="4">
        <f t="shared" si="87"/>
        <v>0</v>
      </c>
    </row>
    <row r="2764" spans="1:12">
      <c r="A2764" t="s">
        <v>8367</v>
      </c>
      <c r="B2764" t="s">
        <v>7380</v>
      </c>
      <c r="C2764" t="s">
        <v>1734</v>
      </c>
      <c r="D2764" t="s">
        <v>6881</v>
      </c>
      <c r="E2764" t="s">
        <v>1706</v>
      </c>
      <c r="H2764" t="str">
        <f>INDEX('Vensim Variables'!$B:$B,MATCH(EPS!$B2764,'Vensim Variables'!$A:$A,0))</f>
        <v>g pollutant</v>
      </c>
      <c r="I2764" t="str">
        <f t="shared" si="86"/>
        <v>CO</v>
      </c>
      <c r="J2764">
        <f>INDEX(NoSettings!$C:$C,MATCH(EPS!$A2764,NoSettings!$A:$A,0))</f>
        <v>18063200000</v>
      </c>
      <c r="K2764">
        <f>INDEX(GWP!$C$2:$C$13,MATCH(EPS!I2764,GWP!$B$2:$B$13,0))</f>
        <v>0</v>
      </c>
      <c r="L2764" s="4">
        <f t="shared" si="87"/>
        <v>0</v>
      </c>
    </row>
    <row r="2765" spans="1:12">
      <c r="A2765" t="s">
        <v>8368</v>
      </c>
      <c r="B2765" t="s">
        <v>7380</v>
      </c>
      <c r="C2765" t="s">
        <v>1734</v>
      </c>
      <c r="D2765" t="s">
        <v>6881</v>
      </c>
      <c r="E2765" t="s">
        <v>1707</v>
      </c>
      <c r="H2765" t="str">
        <f>INDEX('Vensim Variables'!$B:$B,MATCH(EPS!$B2765,'Vensim Variables'!$A:$A,0))</f>
        <v>g pollutant</v>
      </c>
      <c r="I2765" t="str">
        <f t="shared" si="86"/>
        <v>NOx</v>
      </c>
      <c r="J2765">
        <f>INDEX(NoSettings!$C:$C,MATCH(EPS!$A2765,NoSettings!$A:$A,0))</f>
        <v>30218800000</v>
      </c>
      <c r="K2765">
        <f>INDEX(GWP!$C$2:$C$13,MATCH(EPS!I2765,GWP!$B$2:$B$13,0))</f>
        <v>0</v>
      </c>
      <c r="L2765" s="4">
        <f t="shared" si="87"/>
        <v>0</v>
      </c>
    </row>
    <row r="2766" spans="1:12">
      <c r="A2766" t="s">
        <v>8369</v>
      </c>
      <c r="B2766" t="s">
        <v>7380</v>
      </c>
      <c r="C2766" t="s">
        <v>1734</v>
      </c>
      <c r="D2766" t="s">
        <v>6881</v>
      </c>
      <c r="E2766" t="s">
        <v>1708</v>
      </c>
      <c r="H2766" t="str">
        <f>INDEX('Vensim Variables'!$B:$B,MATCH(EPS!$B2766,'Vensim Variables'!$A:$A,0))</f>
        <v>g pollutant</v>
      </c>
      <c r="I2766" t="str">
        <f t="shared" si="86"/>
        <v>PM10</v>
      </c>
      <c r="J2766">
        <f>INDEX(NoSettings!$C:$C,MATCH(EPS!$A2766,NoSettings!$A:$A,0))</f>
        <v>1211940000</v>
      </c>
      <c r="K2766">
        <f>INDEX(GWP!$C$2:$C$13,MATCH(EPS!I2766,GWP!$B$2:$B$13,0))</f>
        <v>0</v>
      </c>
      <c r="L2766" s="4">
        <f t="shared" si="87"/>
        <v>0</v>
      </c>
    </row>
    <row r="2767" spans="1:12">
      <c r="A2767" t="s">
        <v>8370</v>
      </c>
      <c r="B2767" t="s">
        <v>7380</v>
      </c>
      <c r="C2767" t="s">
        <v>1734</v>
      </c>
      <c r="D2767" t="s">
        <v>6881</v>
      </c>
      <c r="E2767" t="s">
        <v>1709</v>
      </c>
      <c r="H2767" t="str">
        <f>INDEX('Vensim Variables'!$B:$B,MATCH(EPS!$B2767,'Vensim Variables'!$A:$A,0))</f>
        <v>g pollutant</v>
      </c>
      <c r="I2767" t="str">
        <f t="shared" si="86"/>
        <v>PM25</v>
      </c>
      <c r="J2767">
        <f>INDEX(NoSettings!$C:$C,MATCH(EPS!$A2767,NoSettings!$A:$A,0))</f>
        <v>1138960000</v>
      </c>
      <c r="K2767">
        <f>INDEX(GWP!$C$2:$C$13,MATCH(EPS!I2767,GWP!$B$2:$B$13,0))</f>
        <v>0</v>
      </c>
      <c r="L2767" s="4">
        <f t="shared" si="87"/>
        <v>0</v>
      </c>
    </row>
    <row r="2768" spans="1:12">
      <c r="A2768" t="s">
        <v>8371</v>
      </c>
      <c r="B2768" t="s">
        <v>7380</v>
      </c>
      <c r="C2768" t="s">
        <v>1734</v>
      </c>
      <c r="D2768" t="s">
        <v>6881</v>
      </c>
      <c r="E2768" t="s">
        <v>1710</v>
      </c>
      <c r="H2768" t="str">
        <f>INDEX('Vensim Variables'!$B:$B,MATCH(EPS!$B2768,'Vensim Variables'!$A:$A,0))</f>
        <v>g pollutant</v>
      </c>
      <c r="I2768" t="str">
        <f t="shared" si="86"/>
        <v>SOx</v>
      </c>
      <c r="J2768">
        <f>INDEX(NoSettings!$C:$C,MATCH(EPS!$A2768,NoSettings!$A:$A,0))</f>
        <v>703289000</v>
      </c>
      <c r="K2768">
        <f>INDEX(GWP!$C$2:$C$13,MATCH(EPS!I2768,GWP!$B$2:$B$13,0))</f>
        <v>0</v>
      </c>
      <c r="L2768" s="4">
        <f t="shared" si="87"/>
        <v>0</v>
      </c>
    </row>
    <row r="2769" spans="1:12">
      <c r="A2769" t="s">
        <v>8372</v>
      </c>
      <c r="B2769" t="s">
        <v>7380</v>
      </c>
      <c r="C2769" t="s">
        <v>1734</v>
      </c>
      <c r="D2769" t="s">
        <v>6881</v>
      </c>
      <c r="E2769" t="s">
        <v>1711</v>
      </c>
      <c r="H2769" t="str">
        <f>INDEX('Vensim Variables'!$B:$B,MATCH(EPS!$B2769,'Vensim Variables'!$A:$A,0))</f>
        <v>g pollutant</v>
      </c>
      <c r="I2769" t="str">
        <f t="shared" si="86"/>
        <v>BC</v>
      </c>
      <c r="J2769">
        <f>INDEX(NoSettings!$C:$C,MATCH(EPS!$A2769,NoSettings!$A:$A,0))</f>
        <v>71290800</v>
      </c>
      <c r="K2769">
        <f>INDEX(GWP!$C$2:$C$13,MATCH(EPS!I2769,GWP!$B$2:$B$13,0))</f>
        <v>0</v>
      </c>
      <c r="L2769" s="4">
        <f t="shared" si="87"/>
        <v>0</v>
      </c>
    </row>
    <row r="2770" spans="1:12">
      <c r="A2770" t="s">
        <v>8373</v>
      </c>
      <c r="B2770" t="s">
        <v>7380</v>
      </c>
      <c r="C2770" t="s">
        <v>1734</v>
      </c>
      <c r="D2770" t="s">
        <v>6881</v>
      </c>
      <c r="E2770" t="s">
        <v>1712</v>
      </c>
      <c r="H2770" t="str">
        <f>INDEX('Vensim Variables'!$B:$B,MATCH(EPS!$B2770,'Vensim Variables'!$A:$A,0))</f>
        <v>g pollutant</v>
      </c>
      <c r="I2770" t="str">
        <f t="shared" si="86"/>
        <v>OC</v>
      </c>
      <c r="J2770">
        <f>INDEX(NoSettings!$C:$C,MATCH(EPS!$A2770,NoSettings!$A:$A,0))</f>
        <v>520536000</v>
      </c>
      <c r="K2770">
        <f>INDEX(GWP!$C$2:$C$13,MATCH(EPS!I2770,GWP!$B$2:$B$13,0))</f>
        <v>0</v>
      </c>
      <c r="L2770" s="4">
        <f t="shared" si="87"/>
        <v>0</v>
      </c>
    </row>
    <row r="2771" spans="1:12">
      <c r="A2771" t="s">
        <v>8374</v>
      </c>
      <c r="B2771" t="s">
        <v>7380</v>
      </c>
      <c r="C2771" t="s">
        <v>1734</v>
      </c>
      <c r="D2771" t="s">
        <v>6881</v>
      </c>
      <c r="E2771" t="s">
        <v>1713</v>
      </c>
      <c r="H2771" t="str">
        <f>INDEX('Vensim Variables'!$B:$B,MATCH(EPS!$B2771,'Vensim Variables'!$A:$A,0))</f>
        <v>g pollutant</v>
      </c>
      <c r="I2771" t="str">
        <f t="shared" si="86"/>
        <v>CH4</v>
      </c>
      <c r="J2771">
        <f>INDEX(NoSettings!$C:$C,MATCH(EPS!$A2771,NoSettings!$A:$A,0))</f>
        <v>642183000</v>
      </c>
      <c r="K2771">
        <f>INDEX(GWP!$C$2:$C$13,MATCH(EPS!I2771,GWP!$B$2:$B$13,0))</f>
        <v>28</v>
      </c>
      <c r="L2771" s="4">
        <f t="shared" si="87"/>
        <v>1.7981124000000001E-2</v>
      </c>
    </row>
    <row r="2772" spans="1:12">
      <c r="A2772" t="s">
        <v>8375</v>
      </c>
      <c r="B2772" t="s">
        <v>7380</v>
      </c>
      <c r="C2772" t="s">
        <v>1734</v>
      </c>
      <c r="D2772" t="s">
        <v>6881</v>
      </c>
      <c r="E2772" t="s">
        <v>1714</v>
      </c>
      <c r="H2772" t="str">
        <f>INDEX('Vensim Variables'!$B:$B,MATCH(EPS!$B2772,'Vensim Variables'!$A:$A,0))</f>
        <v>g pollutant</v>
      </c>
      <c r="I2772" t="str">
        <f t="shared" si="86"/>
        <v>N2O</v>
      </c>
      <c r="J2772">
        <f>INDEX(NoSettings!$C:$C,MATCH(EPS!$A2772,NoSettings!$A:$A,0))</f>
        <v>45264000</v>
      </c>
      <c r="K2772">
        <f>INDEX(GWP!$C$2:$C$13,MATCH(EPS!I2772,GWP!$B$2:$B$13,0))</f>
        <v>265</v>
      </c>
      <c r="L2772" s="4">
        <f t="shared" si="87"/>
        <v>1.1994960000000001E-2</v>
      </c>
    </row>
    <row r="2773" spans="1:12">
      <c r="A2773" t="s">
        <v>8376</v>
      </c>
      <c r="B2773" t="s">
        <v>7380</v>
      </c>
      <c r="C2773" t="s">
        <v>1734</v>
      </c>
      <c r="D2773" t="s">
        <v>6881</v>
      </c>
      <c r="E2773" t="s">
        <v>1715</v>
      </c>
      <c r="H2773" t="str">
        <f>INDEX('Vensim Variables'!$B:$B,MATCH(EPS!$B2773,'Vensim Variables'!$A:$A,0))</f>
        <v>g pollutant</v>
      </c>
      <c r="I2773" t="str">
        <f t="shared" si="86"/>
        <v>F gases</v>
      </c>
      <c r="J2773">
        <f>INDEX(NoSettings!$C:$C,MATCH(EPS!$A2773,NoSettings!$A:$A,0))</f>
        <v>0</v>
      </c>
      <c r="K2773">
        <f>INDEX(GWP!$C$2:$C$13,MATCH(EPS!I2773,GWP!$B$2:$B$13,0))</f>
        <v>1</v>
      </c>
      <c r="L2773" s="4">
        <f t="shared" si="87"/>
        <v>0</v>
      </c>
    </row>
    <row r="2774" spans="1:12">
      <c r="A2774" t="s">
        <v>8377</v>
      </c>
      <c r="B2774" t="s">
        <v>7380</v>
      </c>
      <c r="C2774" t="s">
        <v>1734</v>
      </c>
      <c r="D2774" t="s">
        <v>6882</v>
      </c>
      <c r="E2774" t="s">
        <v>1702</v>
      </c>
      <c r="H2774" t="str">
        <f>INDEX('Vensim Variables'!$B:$B,MATCH(EPS!$B2774,'Vensim Variables'!$A:$A,0))</f>
        <v>g pollutant</v>
      </c>
      <c r="I2774" t="str">
        <f t="shared" si="86"/>
        <v>CO2</v>
      </c>
      <c r="J2774">
        <f>INDEX(NoSettings!$C:$C,MATCH(EPS!$A2774,NoSettings!$A:$A,0))</f>
        <v>39168900000000</v>
      </c>
      <c r="K2774">
        <f>INDEX(GWP!$C$2:$C$13,MATCH(EPS!I2774,GWP!$B$2:$B$13,0))</f>
        <v>1</v>
      </c>
      <c r="L2774" s="4">
        <f t="shared" si="87"/>
        <v>39.168900000000001</v>
      </c>
    </row>
    <row r="2775" spans="1:12">
      <c r="A2775" t="s">
        <v>8378</v>
      </c>
      <c r="B2775" t="s">
        <v>7380</v>
      </c>
      <c r="C2775" t="s">
        <v>1734</v>
      </c>
      <c r="D2775" t="s">
        <v>6882</v>
      </c>
      <c r="E2775" t="s">
        <v>1705</v>
      </c>
      <c r="H2775" t="str">
        <f>INDEX('Vensim Variables'!$B:$B,MATCH(EPS!$B2775,'Vensim Variables'!$A:$A,0))</f>
        <v>g pollutant</v>
      </c>
      <c r="I2775" t="str">
        <f t="shared" si="86"/>
        <v>VOC</v>
      </c>
      <c r="J2775">
        <f>INDEX(NoSettings!$C:$C,MATCH(EPS!$A2775,NoSettings!$A:$A,0))</f>
        <v>4227670000</v>
      </c>
      <c r="K2775">
        <f>INDEX(GWP!$C$2:$C$13,MATCH(EPS!I2775,GWP!$B$2:$B$13,0))</f>
        <v>0</v>
      </c>
      <c r="L2775" s="4">
        <f t="shared" si="87"/>
        <v>0</v>
      </c>
    </row>
    <row r="2776" spans="1:12">
      <c r="A2776" t="s">
        <v>8379</v>
      </c>
      <c r="B2776" t="s">
        <v>7380</v>
      </c>
      <c r="C2776" t="s">
        <v>1734</v>
      </c>
      <c r="D2776" t="s">
        <v>6882</v>
      </c>
      <c r="E2776" t="s">
        <v>1706</v>
      </c>
      <c r="H2776" t="str">
        <f>INDEX('Vensim Variables'!$B:$B,MATCH(EPS!$B2776,'Vensim Variables'!$A:$A,0))</f>
        <v>g pollutant</v>
      </c>
      <c r="I2776" t="str">
        <f t="shared" si="86"/>
        <v>CO</v>
      </c>
      <c r="J2776">
        <f>INDEX(NoSettings!$C:$C,MATCH(EPS!$A2776,NoSettings!$A:$A,0))</f>
        <v>23567000000</v>
      </c>
      <c r="K2776">
        <f>INDEX(GWP!$C$2:$C$13,MATCH(EPS!I2776,GWP!$B$2:$B$13,0))</f>
        <v>0</v>
      </c>
      <c r="L2776" s="4">
        <f t="shared" si="87"/>
        <v>0</v>
      </c>
    </row>
    <row r="2777" spans="1:12">
      <c r="A2777" t="s">
        <v>8380</v>
      </c>
      <c r="B2777" t="s">
        <v>7380</v>
      </c>
      <c r="C2777" t="s">
        <v>1734</v>
      </c>
      <c r="D2777" t="s">
        <v>6882</v>
      </c>
      <c r="E2777" t="s">
        <v>1707</v>
      </c>
      <c r="H2777" t="str">
        <f>INDEX('Vensim Variables'!$B:$B,MATCH(EPS!$B2777,'Vensim Variables'!$A:$A,0))</f>
        <v>g pollutant</v>
      </c>
      <c r="I2777" t="str">
        <f t="shared" si="86"/>
        <v>NOx</v>
      </c>
      <c r="J2777">
        <f>INDEX(NoSettings!$C:$C,MATCH(EPS!$A2777,NoSettings!$A:$A,0))</f>
        <v>39426500000</v>
      </c>
      <c r="K2777">
        <f>INDEX(GWP!$C$2:$C$13,MATCH(EPS!I2777,GWP!$B$2:$B$13,0))</f>
        <v>0</v>
      </c>
      <c r="L2777" s="4">
        <f t="shared" si="87"/>
        <v>0</v>
      </c>
    </row>
    <row r="2778" spans="1:12">
      <c r="A2778" t="s">
        <v>8381</v>
      </c>
      <c r="B2778" t="s">
        <v>7380</v>
      </c>
      <c r="C2778" t="s">
        <v>1734</v>
      </c>
      <c r="D2778" t="s">
        <v>6882</v>
      </c>
      <c r="E2778" t="s">
        <v>1708</v>
      </c>
      <c r="H2778" t="str">
        <f>INDEX('Vensim Variables'!$B:$B,MATCH(EPS!$B2778,'Vensim Variables'!$A:$A,0))</f>
        <v>g pollutant</v>
      </c>
      <c r="I2778" t="str">
        <f t="shared" si="86"/>
        <v>PM10</v>
      </c>
      <c r="J2778">
        <f>INDEX(NoSettings!$C:$C,MATCH(EPS!$A2778,NoSettings!$A:$A,0))</f>
        <v>1581230000</v>
      </c>
      <c r="K2778">
        <f>INDEX(GWP!$C$2:$C$13,MATCH(EPS!I2778,GWP!$B$2:$B$13,0))</f>
        <v>0</v>
      </c>
      <c r="L2778" s="4">
        <f t="shared" si="87"/>
        <v>0</v>
      </c>
    </row>
    <row r="2779" spans="1:12">
      <c r="A2779" t="s">
        <v>8382</v>
      </c>
      <c r="B2779" t="s">
        <v>7380</v>
      </c>
      <c r="C2779" t="s">
        <v>1734</v>
      </c>
      <c r="D2779" t="s">
        <v>6882</v>
      </c>
      <c r="E2779" t="s">
        <v>1709</v>
      </c>
      <c r="H2779" t="str">
        <f>INDEX('Vensim Variables'!$B:$B,MATCH(EPS!$B2779,'Vensim Variables'!$A:$A,0))</f>
        <v>g pollutant</v>
      </c>
      <c r="I2779" t="str">
        <f t="shared" si="86"/>
        <v>PM25</v>
      </c>
      <c r="J2779">
        <f>INDEX(NoSettings!$C:$C,MATCH(EPS!$A2779,NoSettings!$A:$A,0))</f>
        <v>1486000000</v>
      </c>
      <c r="K2779">
        <f>INDEX(GWP!$C$2:$C$13,MATCH(EPS!I2779,GWP!$B$2:$B$13,0))</f>
        <v>0</v>
      </c>
      <c r="L2779" s="4">
        <f t="shared" si="87"/>
        <v>0</v>
      </c>
    </row>
    <row r="2780" spans="1:12">
      <c r="A2780" t="s">
        <v>8383</v>
      </c>
      <c r="B2780" t="s">
        <v>7380</v>
      </c>
      <c r="C2780" t="s">
        <v>1734</v>
      </c>
      <c r="D2780" t="s">
        <v>6882</v>
      </c>
      <c r="E2780" t="s">
        <v>1710</v>
      </c>
      <c r="H2780" t="str">
        <f>INDEX('Vensim Variables'!$B:$B,MATCH(EPS!$B2780,'Vensim Variables'!$A:$A,0))</f>
        <v>g pollutant</v>
      </c>
      <c r="I2780" t="str">
        <f t="shared" si="86"/>
        <v>SOx</v>
      </c>
      <c r="J2780">
        <f>INDEX(NoSettings!$C:$C,MATCH(EPS!$A2780,NoSettings!$A:$A,0))</f>
        <v>917583000</v>
      </c>
      <c r="K2780">
        <f>INDEX(GWP!$C$2:$C$13,MATCH(EPS!I2780,GWP!$B$2:$B$13,0))</f>
        <v>0</v>
      </c>
      <c r="L2780" s="4">
        <f t="shared" si="87"/>
        <v>0</v>
      </c>
    </row>
    <row r="2781" spans="1:12">
      <c r="A2781" t="s">
        <v>8384</v>
      </c>
      <c r="B2781" t="s">
        <v>7380</v>
      </c>
      <c r="C2781" t="s">
        <v>1734</v>
      </c>
      <c r="D2781" t="s">
        <v>6882</v>
      </c>
      <c r="E2781" t="s">
        <v>1711</v>
      </c>
      <c r="H2781" t="str">
        <f>INDEX('Vensim Variables'!$B:$B,MATCH(EPS!$B2781,'Vensim Variables'!$A:$A,0))</f>
        <v>g pollutant</v>
      </c>
      <c r="I2781" t="str">
        <f t="shared" si="86"/>
        <v>BC</v>
      </c>
      <c r="J2781">
        <f>INDEX(NoSettings!$C:$C,MATCH(EPS!$A2781,NoSettings!$A:$A,0))</f>
        <v>93013200</v>
      </c>
      <c r="K2781">
        <f>INDEX(GWP!$C$2:$C$13,MATCH(EPS!I2781,GWP!$B$2:$B$13,0))</f>
        <v>0</v>
      </c>
      <c r="L2781" s="4">
        <f t="shared" si="87"/>
        <v>0</v>
      </c>
    </row>
    <row r="2782" spans="1:12">
      <c r="A2782" t="s">
        <v>8385</v>
      </c>
      <c r="B2782" t="s">
        <v>7380</v>
      </c>
      <c r="C2782" t="s">
        <v>1734</v>
      </c>
      <c r="D2782" t="s">
        <v>6882</v>
      </c>
      <c r="E2782" t="s">
        <v>1712</v>
      </c>
      <c r="H2782" t="str">
        <f>INDEX('Vensim Variables'!$B:$B,MATCH(EPS!$B2782,'Vensim Variables'!$A:$A,0))</f>
        <v>g pollutant</v>
      </c>
      <c r="I2782" t="str">
        <f t="shared" si="86"/>
        <v>OC</v>
      </c>
      <c r="J2782">
        <f>INDEX(NoSettings!$C:$C,MATCH(EPS!$A2782,NoSettings!$A:$A,0))</f>
        <v>679144000</v>
      </c>
      <c r="K2782">
        <f>INDEX(GWP!$C$2:$C$13,MATCH(EPS!I2782,GWP!$B$2:$B$13,0))</f>
        <v>0</v>
      </c>
      <c r="L2782" s="4">
        <f t="shared" si="87"/>
        <v>0</v>
      </c>
    </row>
    <row r="2783" spans="1:12">
      <c r="A2783" t="s">
        <v>8386</v>
      </c>
      <c r="B2783" t="s">
        <v>7380</v>
      </c>
      <c r="C2783" t="s">
        <v>1734</v>
      </c>
      <c r="D2783" t="s">
        <v>6882</v>
      </c>
      <c r="E2783" t="s">
        <v>1713</v>
      </c>
      <c r="H2783" t="str">
        <f>INDEX('Vensim Variables'!$B:$B,MATCH(EPS!$B2783,'Vensim Variables'!$A:$A,0))</f>
        <v>g pollutant</v>
      </c>
      <c r="I2783" t="str">
        <f t="shared" si="86"/>
        <v>CH4</v>
      </c>
      <c r="J2783">
        <f>INDEX(NoSettings!$C:$C,MATCH(EPS!$A2783,NoSettings!$A:$A,0))</f>
        <v>837857000</v>
      </c>
      <c r="K2783">
        <f>INDEX(GWP!$C$2:$C$13,MATCH(EPS!I2783,GWP!$B$2:$B$13,0))</f>
        <v>28</v>
      </c>
      <c r="L2783" s="4">
        <f t="shared" si="87"/>
        <v>2.3459996E-2</v>
      </c>
    </row>
    <row r="2784" spans="1:12">
      <c r="A2784" t="s">
        <v>8387</v>
      </c>
      <c r="B2784" t="s">
        <v>7380</v>
      </c>
      <c r="C2784" t="s">
        <v>1734</v>
      </c>
      <c r="D2784" t="s">
        <v>6882</v>
      </c>
      <c r="E2784" t="s">
        <v>1714</v>
      </c>
      <c r="H2784" t="str">
        <f>INDEX('Vensim Variables'!$B:$B,MATCH(EPS!$B2784,'Vensim Variables'!$A:$A,0))</f>
        <v>g pollutant</v>
      </c>
      <c r="I2784" t="str">
        <f t="shared" si="86"/>
        <v>N2O</v>
      </c>
      <c r="J2784">
        <f>INDEX(NoSettings!$C:$C,MATCH(EPS!$A2784,NoSettings!$A:$A,0))</f>
        <v>59056000</v>
      </c>
      <c r="K2784">
        <f>INDEX(GWP!$C$2:$C$13,MATCH(EPS!I2784,GWP!$B$2:$B$13,0))</f>
        <v>265</v>
      </c>
      <c r="L2784" s="4">
        <f t="shared" si="87"/>
        <v>1.5649840000000002E-2</v>
      </c>
    </row>
    <row r="2785" spans="1:12">
      <c r="A2785" t="s">
        <v>8388</v>
      </c>
      <c r="B2785" t="s">
        <v>7380</v>
      </c>
      <c r="C2785" t="s">
        <v>1734</v>
      </c>
      <c r="D2785" t="s">
        <v>6882</v>
      </c>
      <c r="E2785" t="s">
        <v>1715</v>
      </c>
      <c r="H2785" t="str">
        <f>INDEX('Vensim Variables'!$B:$B,MATCH(EPS!$B2785,'Vensim Variables'!$A:$A,0))</f>
        <v>g pollutant</v>
      </c>
      <c r="I2785" t="str">
        <f t="shared" si="86"/>
        <v>F gases</v>
      </c>
      <c r="J2785">
        <f>INDEX(NoSettings!$C:$C,MATCH(EPS!$A2785,NoSettings!$A:$A,0))</f>
        <v>0</v>
      </c>
      <c r="K2785">
        <f>INDEX(GWP!$C$2:$C$13,MATCH(EPS!I2785,GWP!$B$2:$B$13,0))</f>
        <v>1</v>
      </c>
      <c r="L2785" s="4">
        <f t="shared" si="87"/>
        <v>0</v>
      </c>
    </row>
    <row r="2786" spans="1:12">
      <c r="A2786" t="s">
        <v>8389</v>
      </c>
      <c r="B2786" t="s">
        <v>7380</v>
      </c>
      <c r="C2786" t="s">
        <v>1734</v>
      </c>
      <c r="D2786" t="s">
        <v>6883</v>
      </c>
      <c r="E2786" t="s">
        <v>1702</v>
      </c>
      <c r="H2786" t="str">
        <f>INDEX('Vensim Variables'!$B:$B,MATCH(EPS!$B2786,'Vensim Variables'!$A:$A,0))</f>
        <v>g pollutant</v>
      </c>
      <c r="I2786" t="str">
        <f t="shared" si="86"/>
        <v>CO2</v>
      </c>
      <c r="J2786">
        <f>INDEX(NoSettings!$C:$C,MATCH(EPS!$A2786,NoSettings!$A:$A,0))</f>
        <v>92745400000000</v>
      </c>
      <c r="K2786">
        <f>INDEX(GWP!$C$2:$C$13,MATCH(EPS!I2786,GWP!$B$2:$B$13,0))</f>
        <v>1</v>
      </c>
      <c r="L2786" s="4">
        <f t="shared" si="87"/>
        <v>92.745400000000004</v>
      </c>
    </row>
    <row r="2787" spans="1:12">
      <c r="A2787" t="s">
        <v>8390</v>
      </c>
      <c r="B2787" t="s">
        <v>7380</v>
      </c>
      <c r="C2787" t="s">
        <v>1734</v>
      </c>
      <c r="D2787" t="s">
        <v>6883</v>
      </c>
      <c r="E2787" t="s">
        <v>1705</v>
      </c>
      <c r="H2787" t="str">
        <f>INDEX('Vensim Variables'!$B:$B,MATCH(EPS!$B2787,'Vensim Variables'!$A:$A,0))</f>
        <v>g pollutant</v>
      </c>
      <c r="I2787" t="str">
        <f t="shared" si="86"/>
        <v>VOC</v>
      </c>
      <c r="J2787">
        <f>INDEX(NoSettings!$C:$C,MATCH(EPS!$A2787,NoSettings!$A:$A,0))</f>
        <v>10010400000</v>
      </c>
      <c r="K2787">
        <f>INDEX(GWP!$C$2:$C$13,MATCH(EPS!I2787,GWP!$B$2:$B$13,0))</f>
        <v>0</v>
      </c>
      <c r="L2787" s="4">
        <f t="shared" si="87"/>
        <v>0</v>
      </c>
    </row>
    <row r="2788" spans="1:12">
      <c r="A2788" t="s">
        <v>8391</v>
      </c>
      <c r="B2788" t="s">
        <v>7380</v>
      </c>
      <c r="C2788" t="s">
        <v>1734</v>
      </c>
      <c r="D2788" t="s">
        <v>6883</v>
      </c>
      <c r="E2788" t="s">
        <v>1706</v>
      </c>
      <c r="H2788" t="str">
        <f>INDEX('Vensim Variables'!$B:$B,MATCH(EPS!$B2788,'Vensim Variables'!$A:$A,0))</f>
        <v>g pollutant</v>
      </c>
      <c r="I2788" t="str">
        <f t="shared" si="86"/>
        <v>CO</v>
      </c>
      <c r="J2788">
        <f>INDEX(NoSettings!$C:$C,MATCH(EPS!$A2788,NoSettings!$A:$A,0))</f>
        <v>55802800000</v>
      </c>
      <c r="K2788">
        <f>INDEX(GWP!$C$2:$C$13,MATCH(EPS!I2788,GWP!$B$2:$B$13,0))</f>
        <v>0</v>
      </c>
      <c r="L2788" s="4">
        <f t="shared" si="87"/>
        <v>0</v>
      </c>
    </row>
    <row r="2789" spans="1:12">
      <c r="A2789" t="s">
        <v>8392</v>
      </c>
      <c r="B2789" t="s">
        <v>7380</v>
      </c>
      <c r="C2789" t="s">
        <v>1734</v>
      </c>
      <c r="D2789" t="s">
        <v>6883</v>
      </c>
      <c r="E2789" t="s">
        <v>1707</v>
      </c>
      <c r="H2789" t="str">
        <f>INDEX('Vensim Variables'!$B:$B,MATCH(EPS!$B2789,'Vensim Variables'!$A:$A,0))</f>
        <v>g pollutant</v>
      </c>
      <c r="I2789" t="str">
        <f t="shared" si="86"/>
        <v>NOx</v>
      </c>
      <c r="J2789">
        <f>INDEX(NoSettings!$C:$C,MATCH(EPS!$A2789,NoSettings!$A:$A,0))</f>
        <v>93355400000</v>
      </c>
      <c r="K2789">
        <f>INDEX(GWP!$C$2:$C$13,MATCH(EPS!I2789,GWP!$B$2:$B$13,0))</f>
        <v>0</v>
      </c>
      <c r="L2789" s="4">
        <f t="shared" si="87"/>
        <v>0</v>
      </c>
    </row>
    <row r="2790" spans="1:12">
      <c r="A2790" t="s">
        <v>8393</v>
      </c>
      <c r="B2790" t="s">
        <v>7380</v>
      </c>
      <c r="C2790" t="s">
        <v>1734</v>
      </c>
      <c r="D2790" t="s">
        <v>6883</v>
      </c>
      <c r="E2790" t="s">
        <v>1708</v>
      </c>
      <c r="H2790" t="str">
        <f>INDEX('Vensim Variables'!$B:$B,MATCH(EPS!$B2790,'Vensim Variables'!$A:$A,0))</f>
        <v>g pollutant</v>
      </c>
      <c r="I2790" t="str">
        <f t="shared" si="86"/>
        <v>PM10</v>
      </c>
      <c r="J2790">
        <f>INDEX(NoSettings!$C:$C,MATCH(EPS!$A2790,NoSettings!$A:$A,0))</f>
        <v>3744080000</v>
      </c>
      <c r="K2790">
        <f>INDEX(GWP!$C$2:$C$13,MATCH(EPS!I2790,GWP!$B$2:$B$13,0))</f>
        <v>0</v>
      </c>
      <c r="L2790" s="4">
        <f t="shared" si="87"/>
        <v>0</v>
      </c>
    </row>
    <row r="2791" spans="1:12">
      <c r="A2791" t="s">
        <v>8394</v>
      </c>
      <c r="B2791" t="s">
        <v>7380</v>
      </c>
      <c r="C2791" t="s">
        <v>1734</v>
      </c>
      <c r="D2791" t="s">
        <v>6883</v>
      </c>
      <c r="E2791" t="s">
        <v>1709</v>
      </c>
      <c r="H2791" t="str">
        <f>INDEX('Vensim Variables'!$B:$B,MATCH(EPS!$B2791,'Vensim Variables'!$A:$A,0))</f>
        <v>g pollutant</v>
      </c>
      <c r="I2791" t="str">
        <f t="shared" si="86"/>
        <v>PM25</v>
      </c>
      <c r="J2791">
        <f>INDEX(NoSettings!$C:$C,MATCH(EPS!$A2791,NoSettings!$A:$A,0))</f>
        <v>3518590000</v>
      </c>
      <c r="K2791">
        <f>INDEX(GWP!$C$2:$C$13,MATCH(EPS!I2791,GWP!$B$2:$B$13,0))</f>
        <v>0</v>
      </c>
      <c r="L2791" s="4">
        <f t="shared" si="87"/>
        <v>0</v>
      </c>
    </row>
    <row r="2792" spans="1:12">
      <c r="A2792" t="s">
        <v>8395</v>
      </c>
      <c r="B2792" t="s">
        <v>7380</v>
      </c>
      <c r="C2792" t="s">
        <v>1734</v>
      </c>
      <c r="D2792" t="s">
        <v>6883</v>
      </c>
      <c r="E2792" t="s">
        <v>1710</v>
      </c>
      <c r="H2792" t="str">
        <f>INDEX('Vensim Variables'!$B:$B,MATCH(EPS!$B2792,'Vensim Variables'!$A:$A,0))</f>
        <v>g pollutant</v>
      </c>
      <c r="I2792" t="str">
        <f t="shared" si="86"/>
        <v>SOx</v>
      </c>
      <c r="J2792">
        <f>INDEX(NoSettings!$C:$C,MATCH(EPS!$A2792,NoSettings!$A:$A,0))</f>
        <v>2172680000</v>
      </c>
      <c r="K2792">
        <f>INDEX(GWP!$C$2:$C$13,MATCH(EPS!I2792,GWP!$B$2:$B$13,0))</f>
        <v>0</v>
      </c>
      <c r="L2792" s="4">
        <f t="shared" si="87"/>
        <v>0</v>
      </c>
    </row>
    <row r="2793" spans="1:12">
      <c r="A2793" t="s">
        <v>8396</v>
      </c>
      <c r="B2793" t="s">
        <v>7380</v>
      </c>
      <c r="C2793" t="s">
        <v>1734</v>
      </c>
      <c r="D2793" t="s">
        <v>6883</v>
      </c>
      <c r="E2793" t="s">
        <v>1711</v>
      </c>
      <c r="H2793" t="str">
        <f>INDEX('Vensim Variables'!$B:$B,MATCH(EPS!$B2793,'Vensim Variables'!$A:$A,0))</f>
        <v>g pollutant</v>
      </c>
      <c r="I2793" t="str">
        <f t="shared" si="86"/>
        <v>BC</v>
      </c>
      <c r="J2793">
        <f>INDEX(NoSettings!$C:$C,MATCH(EPS!$A2793,NoSettings!$A:$A,0))</f>
        <v>220240000</v>
      </c>
      <c r="K2793">
        <f>INDEX(GWP!$C$2:$C$13,MATCH(EPS!I2793,GWP!$B$2:$B$13,0))</f>
        <v>0</v>
      </c>
      <c r="L2793" s="4">
        <f t="shared" si="87"/>
        <v>0</v>
      </c>
    </row>
    <row r="2794" spans="1:12">
      <c r="A2794" t="s">
        <v>8397</v>
      </c>
      <c r="B2794" t="s">
        <v>7380</v>
      </c>
      <c r="C2794" t="s">
        <v>1734</v>
      </c>
      <c r="D2794" t="s">
        <v>6883</v>
      </c>
      <c r="E2794" t="s">
        <v>1712</v>
      </c>
      <c r="H2794" t="str">
        <f>INDEX('Vensim Variables'!$B:$B,MATCH(EPS!$B2794,'Vensim Variables'!$A:$A,0))</f>
        <v>g pollutant</v>
      </c>
      <c r="I2794" t="str">
        <f t="shared" si="86"/>
        <v>OC</v>
      </c>
      <c r="J2794">
        <f>INDEX(NoSettings!$C:$C,MATCH(EPS!$A2794,NoSettings!$A:$A,0))</f>
        <v>1608100000</v>
      </c>
      <c r="K2794">
        <f>INDEX(GWP!$C$2:$C$13,MATCH(EPS!I2794,GWP!$B$2:$B$13,0))</f>
        <v>0</v>
      </c>
      <c r="L2794" s="4">
        <f t="shared" si="87"/>
        <v>0</v>
      </c>
    </row>
    <row r="2795" spans="1:12">
      <c r="A2795" t="s">
        <v>8398</v>
      </c>
      <c r="B2795" t="s">
        <v>7380</v>
      </c>
      <c r="C2795" t="s">
        <v>1734</v>
      </c>
      <c r="D2795" t="s">
        <v>6883</v>
      </c>
      <c r="E2795" t="s">
        <v>1713</v>
      </c>
      <c r="H2795" t="str">
        <f>INDEX('Vensim Variables'!$B:$B,MATCH(EPS!$B2795,'Vensim Variables'!$A:$A,0))</f>
        <v>g pollutant</v>
      </c>
      <c r="I2795" t="str">
        <f t="shared" si="86"/>
        <v>CH4</v>
      </c>
      <c r="J2795">
        <f>INDEX(NoSettings!$C:$C,MATCH(EPS!$A2795,NoSettings!$A:$A,0))</f>
        <v>1983910000</v>
      </c>
      <c r="K2795">
        <f>INDEX(GWP!$C$2:$C$13,MATCH(EPS!I2795,GWP!$B$2:$B$13,0))</f>
        <v>28</v>
      </c>
      <c r="L2795" s="4">
        <f t="shared" si="87"/>
        <v>5.5549479999999998E-2</v>
      </c>
    </row>
    <row r="2796" spans="1:12">
      <c r="A2796" t="s">
        <v>8399</v>
      </c>
      <c r="B2796" t="s">
        <v>7380</v>
      </c>
      <c r="C2796" t="s">
        <v>1734</v>
      </c>
      <c r="D2796" t="s">
        <v>6883</v>
      </c>
      <c r="E2796" t="s">
        <v>1714</v>
      </c>
      <c r="H2796" t="str">
        <f>INDEX('Vensim Variables'!$B:$B,MATCH(EPS!$B2796,'Vensim Variables'!$A:$A,0))</f>
        <v>g pollutant</v>
      </c>
      <c r="I2796" t="str">
        <f t="shared" si="86"/>
        <v>N2O</v>
      </c>
      <c r="J2796">
        <f>INDEX(NoSettings!$C:$C,MATCH(EPS!$A2796,NoSettings!$A:$A,0))</f>
        <v>139835000</v>
      </c>
      <c r="K2796">
        <f>INDEX(GWP!$C$2:$C$13,MATCH(EPS!I2796,GWP!$B$2:$B$13,0))</f>
        <v>265</v>
      </c>
      <c r="L2796" s="4">
        <f t="shared" si="87"/>
        <v>3.7056275E-2</v>
      </c>
    </row>
    <row r="2797" spans="1:12">
      <c r="A2797" t="s">
        <v>8400</v>
      </c>
      <c r="B2797" t="s">
        <v>7380</v>
      </c>
      <c r="C2797" t="s">
        <v>1734</v>
      </c>
      <c r="D2797" t="s">
        <v>6883</v>
      </c>
      <c r="E2797" t="s">
        <v>1715</v>
      </c>
      <c r="H2797" t="str">
        <f>INDEX('Vensim Variables'!$B:$B,MATCH(EPS!$B2797,'Vensim Variables'!$A:$A,0))</f>
        <v>g pollutant</v>
      </c>
      <c r="I2797" t="str">
        <f t="shared" si="86"/>
        <v>F gases</v>
      </c>
      <c r="J2797">
        <f>INDEX(NoSettings!$C:$C,MATCH(EPS!$A2797,NoSettings!$A:$A,0))</f>
        <v>0</v>
      </c>
      <c r="K2797">
        <f>INDEX(GWP!$C$2:$C$13,MATCH(EPS!I2797,GWP!$B$2:$B$13,0))</f>
        <v>1</v>
      </c>
      <c r="L2797" s="4">
        <f t="shared" si="87"/>
        <v>0</v>
      </c>
    </row>
    <row r="2798" spans="1:12">
      <c r="A2798" t="s">
        <v>8401</v>
      </c>
      <c r="B2798" t="s">
        <v>7380</v>
      </c>
      <c r="C2798" t="s">
        <v>1734</v>
      </c>
      <c r="D2798" t="s">
        <v>6884</v>
      </c>
      <c r="E2798" t="s">
        <v>1702</v>
      </c>
      <c r="H2798" t="str">
        <f>INDEX('Vensim Variables'!$B:$B,MATCH(EPS!$B2798,'Vensim Variables'!$A:$A,0))</f>
        <v>g pollutant</v>
      </c>
      <c r="I2798" t="str">
        <f t="shared" si="86"/>
        <v>CO2</v>
      </c>
      <c r="J2798">
        <f>INDEX(NoSettings!$C:$C,MATCH(EPS!$A2798,NoSettings!$A:$A,0))</f>
        <v>4198640000000</v>
      </c>
      <c r="K2798">
        <f>INDEX(GWP!$C$2:$C$13,MATCH(EPS!I2798,GWP!$B$2:$B$13,0))</f>
        <v>1</v>
      </c>
      <c r="L2798" s="4">
        <f t="shared" si="87"/>
        <v>4.1986400000000001</v>
      </c>
    </row>
    <row r="2799" spans="1:12">
      <c r="A2799" t="s">
        <v>8402</v>
      </c>
      <c r="B2799" t="s">
        <v>7380</v>
      </c>
      <c r="C2799" t="s">
        <v>1734</v>
      </c>
      <c r="D2799" t="s">
        <v>6884</v>
      </c>
      <c r="E2799" t="s">
        <v>1705</v>
      </c>
      <c r="H2799" t="str">
        <f>INDEX('Vensim Variables'!$B:$B,MATCH(EPS!$B2799,'Vensim Variables'!$A:$A,0))</f>
        <v>g pollutant</v>
      </c>
      <c r="I2799" t="str">
        <f t="shared" si="86"/>
        <v>VOC</v>
      </c>
      <c r="J2799">
        <f>INDEX(NoSettings!$C:$C,MATCH(EPS!$A2799,NoSettings!$A:$A,0))</f>
        <v>453178000</v>
      </c>
      <c r="K2799">
        <f>INDEX(GWP!$C$2:$C$13,MATCH(EPS!I2799,GWP!$B$2:$B$13,0))</f>
        <v>0</v>
      </c>
      <c r="L2799" s="4">
        <f t="shared" si="87"/>
        <v>0</v>
      </c>
    </row>
    <row r="2800" spans="1:12">
      <c r="A2800" t="s">
        <v>8403</v>
      </c>
      <c r="B2800" t="s">
        <v>7380</v>
      </c>
      <c r="C2800" t="s">
        <v>1734</v>
      </c>
      <c r="D2800" t="s">
        <v>6884</v>
      </c>
      <c r="E2800" t="s">
        <v>1706</v>
      </c>
      <c r="H2800" t="str">
        <f>INDEX('Vensim Variables'!$B:$B,MATCH(EPS!$B2800,'Vensim Variables'!$A:$A,0))</f>
        <v>g pollutant</v>
      </c>
      <c r="I2800" t="str">
        <f t="shared" si="86"/>
        <v>CO</v>
      </c>
      <c r="J2800">
        <f>INDEX(NoSettings!$C:$C,MATCH(EPS!$A2800,NoSettings!$A:$A,0))</f>
        <v>2526230000</v>
      </c>
      <c r="K2800">
        <f>INDEX(GWP!$C$2:$C$13,MATCH(EPS!I2800,GWP!$B$2:$B$13,0))</f>
        <v>0</v>
      </c>
      <c r="L2800" s="4">
        <f t="shared" si="87"/>
        <v>0</v>
      </c>
    </row>
    <row r="2801" spans="1:12">
      <c r="A2801" t="s">
        <v>8404</v>
      </c>
      <c r="B2801" t="s">
        <v>7380</v>
      </c>
      <c r="C2801" t="s">
        <v>1734</v>
      </c>
      <c r="D2801" t="s">
        <v>6884</v>
      </c>
      <c r="E2801" t="s">
        <v>1707</v>
      </c>
      <c r="H2801" t="str">
        <f>INDEX('Vensim Variables'!$B:$B,MATCH(EPS!$B2801,'Vensim Variables'!$A:$A,0))</f>
        <v>g pollutant</v>
      </c>
      <c r="I2801" t="str">
        <f t="shared" si="86"/>
        <v>NOx</v>
      </c>
      <c r="J2801">
        <f>INDEX(NoSettings!$C:$C,MATCH(EPS!$A2801,NoSettings!$A:$A,0))</f>
        <v>4226250000</v>
      </c>
      <c r="K2801">
        <f>INDEX(GWP!$C$2:$C$13,MATCH(EPS!I2801,GWP!$B$2:$B$13,0))</f>
        <v>0</v>
      </c>
      <c r="L2801" s="4">
        <f t="shared" si="87"/>
        <v>0</v>
      </c>
    </row>
    <row r="2802" spans="1:12">
      <c r="A2802" t="s">
        <v>8405</v>
      </c>
      <c r="B2802" t="s">
        <v>7380</v>
      </c>
      <c r="C2802" t="s">
        <v>1734</v>
      </c>
      <c r="D2802" t="s">
        <v>6884</v>
      </c>
      <c r="E2802" t="s">
        <v>1708</v>
      </c>
      <c r="H2802" t="str">
        <f>INDEX('Vensim Variables'!$B:$B,MATCH(EPS!$B2802,'Vensim Variables'!$A:$A,0))</f>
        <v>g pollutant</v>
      </c>
      <c r="I2802" t="str">
        <f t="shared" si="86"/>
        <v>PM10</v>
      </c>
      <c r="J2802">
        <f>INDEX(NoSettings!$C:$C,MATCH(EPS!$A2802,NoSettings!$A:$A,0))</f>
        <v>169496000</v>
      </c>
      <c r="K2802">
        <f>INDEX(GWP!$C$2:$C$13,MATCH(EPS!I2802,GWP!$B$2:$B$13,0))</f>
        <v>0</v>
      </c>
      <c r="L2802" s="4">
        <f t="shared" si="87"/>
        <v>0</v>
      </c>
    </row>
    <row r="2803" spans="1:12">
      <c r="A2803" t="s">
        <v>8406</v>
      </c>
      <c r="B2803" t="s">
        <v>7380</v>
      </c>
      <c r="C2803" t="s">
        <v>1734</v>
      </c>
      <c r="D2803" t="s">
        <v>6884</v>
      </c>
      <c r="E2803" t="s">
        <v>1709</v>
      </c>
      <c r="H2803" t="str">
        <f>INDEX('Vensim Variables'!$B:$B,MATCH(EPS!$B2803,'Vensim Variables'!$A:$A,0))</f>
        <v>g pollutant</v>
      </c>
      <c r="I2803" t="str">
        <f t="shared" si="86"/>
        <v>PM25</v>
      </c>
      <c r="J2803">
        <f>INDEX(NoSettings!$C:$C,MATCH(EPS!$A2803,NoSettings!$A:$A,0))</f>
        <v>159289000</v>
      </c>
      <c r="K2803">
        <f>INDEX(GWP!$C$2:$C$13,MATCH(EPS!I2803,GWP!$B$2:$B$13,0))</f>
        <v>0</v>
      </c>
      <c r="L2803" s="4">
        <f t="shared" si="87"/>
        <v>0</v>
      </c>
    </row>
    <row r="2804" spans="1:12">
      <c r="A2804" t="s">
        <v>8407</v>
      </c>
      <c r="B2804" t="s">
        <v>7380</v>
      </c>
      <c r="C2804" t="s">
        <v>1734</v>
      </c>
      <c r="D2804" t="s">
        <v>6884</v>
      </c>
      <c r="E2804" t="s">
        <v>1710</v>
      </c>
      <c r="H2804" t="str">
        <f>INDEX('Vensim Variables'!$B:$B,MATCH(EPS!$B2804,'Vensim Variables'!$A:$A,0))</f>
        <v>g pollutant</v>
      </c>
      <c r="I2804" t="str">
        <f t="shared" si="86"/>
        <v>SOx</v>
      </c>
      <c r="J2804">
        <f>INDEX(NoSettings!$C:$C,MATCH(EPS!$A2804,NoSettings!$A:$A,0))</f>
        <v>98358600</v>
      </c>
      <c r="K2804">
        <f>INDEX(GWP!$C$2:$C$13,MATCH(EPS!I2804,GWP!$B$2:$B$13,0))</f>
        <v>0</v>
      </c>
      <c r="L2804" s="4">
        <f t="shared" si="87"/>
        <v>0</v>
      </c>
    </row>
    <row r="2805" spans="1:12">
      <c r="A2805" t="s">
        <v>8408</v>
      </c>
      <c r="B2805" t="s">
        <v>7380</v>
      </c>
      <c r="C2805" t="s">
        <v>1734</v>
      </c>
      <c r="D2805" t="s">
        <v>6884</v>
      </c>
      <c r="E2805" t="s">
        <v>1711</v>
      </c>
      <c r="H2805" t="str">
        <f>INDEX('Vensim Variables'!$B:$B,MATCH(EPS!$B2805,'Vensim Variables'!$A:$A,0))</f>
        <v>g pollutant</v>
      </c>
      <c r="I2805" t="str">
        <f t="shared" si="86"/>
        <v>BC</v>
      </c>
      <c r="J2805">
        <f>INDEX(NoSettings!$C:$C,MATCH(EPS!$A2805,NoSettings!$A:$A,0))</f>
        <v>9970380</v>
      </c>
      <c r="K2805">
        <f>INDEX(GWP!$C$2:$C$13,MATCH(EPS!I2805,GWP!$B$2:$B$13,0))</f>
        <v>0</v>
      </c>
      <c r="L2805" s="4">
        <f t="shared" si="87"/>
        <v>0</v>
      </c>
    </row>
    <row r="2806" spans="1:12">
      <c r="A2806" t="s">
        <v>8409</v>
      </c>
      <c r="B2806" t="s">
        <v>7380</v>
      </c>
      <c r="C2806" t="s">
        <v>1734</v>
      </c>
      <c r="D2806" t="s">
        <v>6884</v>
      </c>
      <c r="E2806" t="s">
        <v>1712</v>
      </c>
      <c r="H2806" t="str">
        <f>INDEX('Vensim Variables'!$B:$B,MATCH(EPS!$B2806,'Vensim Variables'!$A:$A,0))</f>
        <v>g pollutant</v>
      </c>
      <c r="I2806" t="str">
        <f t="shared" si="86"/>
        <v>OC</v>
      </c>
      <c r="J2806">
        <f>INDEX(NoSettings!$C:$C,MATCH(EPS!$A2806,NoSettings!$A:$A,0))</f>
        <v>72799600</v>
      </c>
      <c r="K2806">
        <f>INDEX(GWP!$C$2:$C$13,MATCH(EPS!I2806,GWP!$B$2:$B$13,0))</f>
        <v>0</v>
      </c>
      <c r="L2806" s="4">
        <f t="shared" si="87"/>
        <v>0</v>
      </c>
    </row>
    <row r="2807" spans="1:12">
      <c r="A2807" t="s">
        <v>8410</v>
      </c>
      <c r="B2807" t="s">
        <v>7380</v>
      </c>
      <c r="C2807" t="s">
        <v>1734</v>
      </c>
      <c r="D2807" t="s">
        <v>6884</v>
      </c>
      <c r="E2807" t="s">
        <v>1713</v>
      </c>
      <c r="H2807" t="str">
        <f>INDEX('Vensim Variables'!$B:$B,MATCH(EPS!$B2807,'Vensim Variables'!$A:$A,0))</f>
        <v>g pollutant</v>
      </c>
      <c r="I2807" t="str">
        <f t="shared" si="86"/>
        <v>CH4</v>
      </c>
      <c r="J2807">
        <f>INDEX(NoSettings!$C:$C,MATCH(EPS!$A2807,NoSettings!$A:$A,0))</f>
        <v>89812600</v>
      </c>
      <c r="K2807">
        <f>INDEX(GWP!$C$2:$C$13,MATCH(EPS!I2807,GWP!$B$2:$B$13,0))</f>
        <v>28</v>
      </c>
      <c r="L2807" s="4">
        <f t="shared" si="87"/>
        <v>2.5147528000000001E-3</v>
      </c>
    </row>
    <row r="2808" spans="1:12">
      <c r="A2808" t="s">
        <v>8411</v>
      </c>
      <c r="B2808" t="s">
        <v>7380</v>
      </c>
      <c r="C2808" t="s">
        <v>1734</v>
      </c>
      <c r="D2808" t="s">
        <v>6884</v>
      </c>
      <c r="E2808" t="s">
        <v>1714</v>
      </c>
      <c r="H2808" t="str">
        <f>INDEX('Vensim Variables'!$B:$B,MATCH(EPS!$B2808,'Vensim Variables'!$A:$A,0))</f>
        <v>g pollutant</v>
      </c>
      <c r="I2808" t="str">
        <f t="shared" si="86"/>
        <v>N2O</v>
      </c>
      <c r="J2808">
        <f>INDEX(NoSettings!$C:$C,MATCH(EPS!$A2808,NoSettings!$A:$A,0))</f>
        <v>6330400</v>
      </c>
      <c r="K2808">
        <f>INDEX(GWP!$C$2:$C$13,MATCH(EPS!I2808,GWP!$B$2:$B$13,0))</f>
        <v>265</v>
      </c>
      <c r="L2808" s="4">
        <f t="shared" si="87"/>
        <v>1.677556E-3</v>
      </c>
    </row>
    <row r="2809" spans="1:12">
      <c r="A2809" t="s">
        <v>8412</v>
      </c>
      <c r="B2809" t="s">
        <v>7380</v>
      </c>
      <c r="C2809" t="s">
        <v>1734</v>
      </c>
      <c r="D2809" t="s">
        <v>6884</v>
      </c>
      <c r="E2809" t="s">
        <v>1715</v>
      </c>
      <c r="H2809" t="str">
        <f>INDEX('Vensim Variables'!$B:$B,MATCH(EPS!$B2809,'Vensim Variables'!$A:$A,0))</f>
        <v>g pollutant</v>
      </c>
      <c r="I2809" t="str">
        <f t="shared" si="86"/>
        <v>F gases</v>
      </c>
      <c r="J2809">
        <f>INDEX(NoSettings!$C:$C,MATCH(EPS!$A2809,NoSettings!$A:$A,0))</f>
        <v>0</v>
      </c>
      <c r="K2809">
        <f>INDEX(GWP!$C$2:$C$13,MATCH(EPS!I2809,GWP!$B$2:$B$13,0))</f>
        <v>1</v>
      </c>
      <c r="L2809" s="4">
        <f t="shared" si="87"/>
        <v>0</v>
      </c>
    </row>
    <row r="2810" spans="1:12">
      <c r="A2810" t="s">
        <v>8413</v>
      </c>
      <c r="B2810" t="s">
        <v>7380</v>
      </c>
      <c r="C2810" t="s">
        <v>1734</v>
      </c>
      <c r="D2810" t="s">
        <v>6885</v>
      </c>
      <c r="E2810" t="s">
        <v>1702</v>
      </c>
      <c r="H2810" t="str">
        <f>INDEX('Vensim Variables'!$B:$B,MATCH(EPS!$B2810,'Vensim Variables'!$A:$A,0))</f>
        <v>g pollutant</v>
      </c>
      <c r="I2810" t="str">
        <f t="shared" si="86"/>
        <v>CO2</v>
      </c>
      <c r="J2810">
        <f>INDEX(NoSettings!$C:$C,MATCH(EPS!$A2810,NoSettings!$A:$A,0))</f>
        <v>6001090000000</v>
      </c>
      <c r="K2810">
        <f>INDEX(GWP!$C$2:$C$13,MATCH(EPS!I2810,GWP!$B$2:$B$13,0))</f>
        <v>1</v>
      </c>
      <c r="L2810" s="4">
        <f t="shared" si="87"/>
        <v>6.0010899999999996</v>
      </c>
    </row>
    <row r="2811" spans="1:12">
      <c r="A2811" t="s">
        <v>8414</v>
      </c>
      <c r="B2811" t="s">
        <v>7380</v>
      </c>
      <c r="C2811" t="s">
        <v>1734</v>
      </c>
      <c r="D2811" t="s">
        <v>6885</v>
      </c>
      <c r="E2811" t="s">
        <v>1705</v>
      </c>
      <c r="H2811" t="str">
        <f>INDEX('Vensim Variables'!$B:$B,MATCH(EPS!$B2811,'Vensim Variables'!$A:$A,0))</f>
        <v>g pollutant</v>
      </c>
      <c r="I2811" t="str">
        <f t="shared" si="86"/>
        <v>VOC</v>
      </c>
      <c r="J2811">
        <f>INDEX(NoSettings!$C:$C,MATCH(EPS!$A2811,NoSettings!$A:$A,0))</f>
        <v>647724000</v>
      </c>
      <c r="K2811">
        <f>INDEX(GWP!$C$2:$C$13,MATCH(EPS!I2811,GWP!$B$2:$B$13,0))</f>
        <v>0</v>
      </c>
      <c r="L2811" s="4">
        <f t="shared" si="87"/>
        <v>0</v>
      </c>
    </row>
    <row r="2812" spans="1:12">
      <c r="A2812" t="s">
        <v>8415</v>
      </c>
      <c r="B2812" t="s">
        <v>7380</v>
      </c>
      <c r="C2812" t="s">
        <v>1734</v>
      </c>
      <c r="D2812" t="s">
        <v>6885</v>
      </c>
      <c r="E2812" t="s">
        <v>1706</v>
      </c>
      <c r="H2812" t="str">
        <f>INDEX('Vensim Variables'!$B:$B,MATCH(EPS!$B2812,'Vensim Variables'!$A:$A,0))</f>
        <v>g pollutant</v>
      </c>
      <c r="I2812" t="str">
        <f t="shared" si="86"/>
        <v>CO</v>
      </c>
      <c r="J2812">
        <f>INDEX(NoSettings!$C:$C,MATCH(EPS!$A2812,NoSettings!$A:$A,0))</f>
        <v>3610720000</v>
      </c>
      <c r="K2812">
        <f>INDEX(GWP!$C$2:$C$13,MATCH(EPS!I2812,GWP!$B$2:$B$13,0))</f>
        <v>0</v>
      </c>
      <c r="L2812" s="4">
        <f t="shared" si="87"/>
        <v>0</v>
      </c>
    </row>
    <row r="2813" spans="1:12">
      <c r="A2813" t="s">
        <v>8416</v>
      </c>
      <c r="B2813" t="s">
        <v>7380</v>
      </c>
      <c r="C2813" t="s">
        <v>1734</v>
      </c>
      <c r="D2813" t="s">
        <v>6885</v>
      </c>
      <c r="E2813" t="s">
        <v>1707</v>
      </c>
      <c r="H2813" t="str">
        <f>INDEX('Vensim Variables'!$B:$B,MATCH(EPS!$B2813,'Vensim Variables'!$A:$A,0))</f>
        <v>g pollutant</v>
      </c>
      <c r="I2813" t="str">
        <f t="shared" si="86"/>
        <v>NOx</v>
      </c>
      <c r="J2813">
        <f>INDEX(NoSettings!$C:$C,MATCH(EPS!$A2813,NoSettings!$A:$A,0))</f>
        <v>6040560000</v>
      </c>
      <c r="K2813">
        <f>INDEX(GWP!$C$2:$C$13,MATCH(EPS!I2813,GWP!$B$2:$B$13,0))</f>
        <v>0</v>
      </c>
      <c r="L2813" s="4">
        <f t="shared" si="87"/>
        <v>0</v>
      </c>
    </row>
    <row r="2814" spans="1:12">
      <c r="A2814" t="s">
        <v>8417</v>
      </c>
      <c r="B2814" t="s">
        <v>7380</v>
      </c>
      <c r="C2814" t="s">
        <v>1734</v>
      </c>
      <c r="D2814" t="s">
        <v>6885</v>
      </c>
      <c r="E2814" t="s">
        <v>1708</v>
      </c>
      <c r="H2814" t="str">
        <f>INDEX('Vensim Variables'!$B:$B,MATCH(EPS!$B2814,'Vensim Variables'!$A:$A,0))</f>
        <v>g pollutant</v>
      </c>
      <c r="I2814" t="str">
        <f t="shared" si="86"/>
        <v>PM10</v>
      </c>
      <c r="J2814">
        <f>INDEX(NoSettings!$C:$C,MATCH(EPS!$A2814,NoSettings!$A:$A,0))</f>
        <v>242260000</v>
      </c>
      <c r="K2814">
        <f>INDEX(GWP!$C$2:$C$13,MATCH(EPS!I2814,GWP!$B$2:$B$13,0))</f>
        <v>0</v>
      </c>
      <c r="L2814" s="4">
        <f t="shared" si="87"/>
        <v>0</v>
      </c>
    </row>
    <row r="2815" spans="1:12">
      <c r="A2815" t="s">
        <v>8418</v>
      </c>
      <c r="B2815" t="s">
        <v>7380</v>
      </c>
      <c r="C2815" t="s">
        <v>1734</v>
      </c>
      <c r="D2815" t="s">
        <v>6885</v>
      </c>
      <c r="E2815" t="s">
        <v>1709</v>
      </c>
      <c r="H2815" t="str">
        <f>INDEX('Vensim Variables'!$B:$B,MATCH(EPS!$B2815,'Vensim Variables'!$A:$A,0))</f>
        <v>g pollutant</v>
      </c>
      <c r="I2815" t="str">
        <f t="shared" si="86"/>
        <v>PM25</v>
      </c>
      <c r="J2815">
        <f>INDEX(NoSettings!$C:$C,MATCH(EPS!$A2815,NoSettings!$A:$A,0))</f>
        <v>227670000</v>
      </c>
      <c r="K2815">
        <f>INDEX(GWP!$C$2:$C$13,MATCH(EPS!I2815,GWP!$B$2:$B$13,0))</f>
        <v>0</v>
      </c>
      <c r="L2815" s="4">
        <f t="shared" si="87"/>
        <v>0</v>
      </c>
    </row>
    <row r="2816" spans="1:12">
      <c r="A2816" t="s">
        <v>8419</v>
      </c>
      <c r="B2816" t="s">
        <v>7380</v>
      </c>
      <c r="C2816" t="s">
        <v>1734</v>
      </c>
      <c r="D2816" t="s">
        <v>6885</v>
      </c>
      <c r="E2816" t="s">
        <v>1710</v>
      </c>
      <c r="H2816" t="str">
        <f>INDEX('Vensim Variables'!$B:$B,MATCH(EPS!$B2816,'Vensim Variables'!$A:$A,0))</f>
        <v>g pollutant</v>
      </c>
      <c r="I2816" t="str">
        <f t="shared" si="86"/>
        <v>SOx</v>
      </c>
      <c r="J2816">
        <f>INDEX(NoSettings!$C:$C,MATCH(EPS!$A2816,NoSettings!$A:$A,0))</f>
        <v>140583000</v>
      </c>
      <c r="K2816">
        <f>INDEX(GWP!$C$2:$C$13,MATCH(EPS!I2816,GWP!$B$2:$B$13,0))</f>
        <v>0</v>
      </c>
      <c r="L2816" s="4">
        <f t="shared" si="87"/>
        <v>0</v>
      </c>
    </row>
    <row r="2817" spans="1:12">
      <c r="A2817" t="s">
        <v>8420</v>
      </c>
      <c r="B2817" t="s">
        <v>7380</v>
      </c>
      <c r="C2817" t="s">
        <v>1734</v>
      </c>
      <c r="D2817" t="s">
        <v>6885</v>
      </c>
      <c r="E2817" t="s">
        <v>1711</v>
      </c>
      <c r="H2817" t="str">
        <f>INDEX('Vensim Variables'!$B:$B,MATCH(EPS!$B2817,'Vensim Variables'!$A:$A,0))</f>
        <v>g pollutant</v>
      </c>
      <c r="I2817" t="str">
        <f t="shared" si="86"/>
        <v>BC</v>
      </c>
      <c r="J2817">
        <f>INDEX(NoSettings!$C:$C,MATCH(EPS!$A2817,NoSettings!$A:$A,0))</f>
        <v>14250600</v>
      </c>
      <c r="K2817">
        <f>INDEX(GWP!$C$2:$C$13,MATCH(EPS!I2817,GWP!$B$2:$B$13,0))</f>
        <v>0</v>
      </c>
      <c r="L2817" s="4">
        <f t="shared" si="87"/>
        <v>0</v>
      </c>
    </row>
    <row r="2818" spans="1:12">
      <c r="A2818" t="s">
        <v>8421</v>
      </c>
      <c r="B2818" t="s">
        <v>7380</v>
      </c>
      <c r="C2818" t="s">
        <v>1734</v>
      </c>
      <c r="D2818" t="s">
        <v>6885</v>
      </c>
      <c r="E2818" t="s">
        <v>1712</v>
      </c>
      <c r="H2818" t="str">
        <f>INDEX('Vensim Variables'!$B:$B,MATCH(EPS!$B2818,'Vensim Variables'!$A:$A,0))</f>
        <v>g pollutant</v>
      </c>
      <c r="I2818" t="str">
        <f t="shared" si="86"/>
        <v>OC</v>
      </c>
      <c r="J2818">
        <f>INDEX(NoSettings!$C:$C,MATCH(EPS!$A2818,NoSettings!$A:$A,0))</f>
        <v>104052000</v>
      </c>
      <c r="K2818">
        <f>INDEX(GWP!$C$2:$C$13,MATCH(EPS!I2818,GWP!$B$2:$B$13,0))</f>
        <v>0</v>
      </c>
      <c r="L2818" s="4">
        <f t="shared" si="87"/>
        <v>0</v>
      </c>
    </row>
    <row r="2819" spans="1:12">
      <c r="A2819" t="s">
        <v>8422</v>
      </c>
      <c r="B2819" t="s">
        <v>7380</v>
      </c>
      <c r="C2819" t="s">
        <v>1734</v>
      </c>
      <c r="D2819" t="s">
        <v>6885</v>
      </c>
      <c r="E2819" t="s">
        <v>1713</v>
      </c>
      <c r="H2819" t="str">
        <f>INDEX('Vensim Variables'!$B:$B,MATCH(EPS!$B2819,'Vensim Variables'!$A:$A,0))</f>
        <v>g pollutant</v>
      </c>
      <c r="I2819" t="str">
        <f t="shared" ref="I2819:I2882" si="88">IF(OR(C2819="CO2",C2819="CH4",C2819="N2O",C2819="F gases",C2819="VOC",C2819="CO",C2819="NOx",C2819="PM10",C2819="PM25",C2819="SOx",C2819="BC",C2819="OC"),C2819,IF(OR(D2819="CO2",D2819="CH4",D2819="N2O",D2819="F gases",D2819="VOC",D2819="CO",D2819="NOx",D2819="PM10",D2819="PM25",D2819="SOx",D2819="BC",D2819="OC"),D2819,IF(OR(E2819="CO2",E2819="CH4",E2819="N2O",E2819="F gases",E2819="VOC",E2819="CO",E2819="NOx",E2819="PM10",E2819="PM25",E2819="SOx",E2819="BC",E2819="OC"),E2819,"NA")))</f>
        <v>CH4</v>
      </c>
      <c r="J2819">
        <f>INDEX(NoSettings!$C:$C,MATCH(EPS!$A2819,NoSettings!$A:$A,0))</f>
        <v>128368000</v>
      </c>
      <c r="K2819">
        <f>INDEX(GWP!$C$2:$C$13,MATCH(EPS!I2819,GWP!$B$2:$B$13,0))</f>
        <v>28</v>
      </c>
      <c r="L2819" s="4">
        <f t="shared" ref="L2819:L2882" si="89">IF(H2819="g pollutant",K2819*J2819/10^12,IF(H2819="MMTCO2e",J2819,IF(H2819="MWh",J2819,0)))</f>
        <v>3.594304E-3</v>
      </c>
    </row>
    <row r="2820" spans="1:12">
      <c r="A2820" t="s">
        <v>8423</v>
      </c>
      <c r="B2820" t="s">
        <v>7380</v>
      </c>
      <c r="C2820" t="s">
        <v>1734</v>
      </c>
      <c r="D2820" t="s">
        <v>6885</v>
      </c>
      <c r="E2820" t="s">
        <v>1714</v>
      </c>
      <c r="H2820" t="str">
        <f>INDEX('Vensim Variables'!$B:$B,MATCH(EPS!$B2820,'Vensim Variables'!$A:$A,0))</f>
        <v>g pollutant</v>
      </c>
      <c r="I2820" t="str">
        <f t="shared" si="88"/>
        <v>N2O</v>
      </c>
      <c r="J2820">
        <f>INDEX(NoSettings!$C:$C,MATCH(EPS!$A2820,NoSettings!$A:$A,0))</f>
        <v>9048000</v>
      </c>
      <c r="K2820">
        <f>INDEX(GWP!$C$2:$C$13,MATCH(EPS!I2820,GWP!$B$2:$B$13,0))</f>
        <v>265</v>
      </c>
      <c r="L2820" s="4">
        <f t="shared" si="89"/>
        <v>2.3977199999999999E-3</v>
      </c>
    </row>
    <row r="2821" spans="1:12">
      <c r="A2821" t="s">
        <v>8424</v>
      </c>
      <c r="B2821" t="s">
        <v>7380</v>
      </c>
      <c r="C2821" t="s">
        <v>1734</v>
      </c>
      <c r="D2821" t="s">
        <v>6885</v>
      </c>
      <c r="E2821" t="s">
        <v>1715</v>
      </c>
      <c r="H2821" t="str">
        <f>INDEX('Vensim Variables'!$B:$B,MATCH(EPS!$B2821,'Vensim Variables'!$A:$A,0))</f>
        <v>g pollutant</v>
      </c>
      <c r="I2821" t="str">
        <f t="shared" si="88"/>
        <v>F gases</v>
      </c>
      <c r="J2821">
        <f>INDEX(NoSettings!$C:$C,MATCH(EPS!$A2821,NoSettings!$A:$A,0))</f>
        <v>0</v>
      </c>
      <c r="K2821">
        <f>INDEX(GWP!$C$2:$C$13,MATCH(EPS!I2821,GWP!$B$2:$B$13,0))</f>
        <v>1</v>
      </c>
      <c r="L2821" s="4">
        <f t="shared" si="89"/>
        <v>0</v>
      </c>
    </row>
    <row r="2822" spans="1:12">
      <c r="A2822" t="s">
        <v>8425</v>
      </c>
      <c r="B2822" t="s">
        <v>7380</v>
      </c>
      <c r="C2822" t="s">
        <v>1734</v>
      </c>
      <c r="D2822" t="s">
        <v>6886</v>
      </c>
      <c r="E2822" t="s">
        <v>1702</v>
      </c>
      <c r="H2822" t="str">
        <f>INDEX('Vensim Variables'!$B:$B,MATCH(EPS!$B2822,'Vensim Variables'!$A:$A,0))</f>
        <v>g pollutant</v>
      </c>
      <c r="I2822" t="str">
        <f t="shared" si="88"/>
        <v>CO2</v>
      </c>
      <c r="J2822">
        <f>INDEX(NoSettings!$C:$C,MATCH(EPS!$A2822,NoSettings!$A:$A,0))</f>
        <v>4883110000000</v>
      </c>
      <c r="K2822">
        <f>INDEX(GWP!$C$2:$C$13,MATCH(EPS!I2822,GWP!$B$2:$B$13,0))</f>
        <v>1</v>
      </c>
      <c r="L2822" s="4">
        <f t="shared" si="89"/>
        <v>4.8831100000000003</v>
      </c>
    </row>
    <row r="2823" spans="1:12">
      <c r="A2823" t="s">
        <v>8426</v>
      </c>
      <c r="B2823" t="s">
        <v>7380</v>
      </c>
      <c r="C2823" t="s">
        <v>1734</v>
      </c>
      <c r="D2823" t="s">
        <v>6886</v>
      </c>
      <c r="E2823" t="s">
        <v>1705</v>
      </c>
      <c r="H2823" t="str">
        <f>INDEX('Vensim Variables'!$B:$B,MATCH(EPS!$B2823,'Vensim Variables'!$A:$A,0))</f>
        <v>g pollutant</v>
      </c>
      <c r="I2823" t="str">
        <f t="shared" si="88"/>
        <v>VOC</v>
      </c>
      <c r="J2823">
        <f>INDEX(NoSettings!$C:$C,MATCH(EPS!$A2823,NoSettings!$A:$A,0))</f>
        <v>527056000</v>
      </c>
      <c r="K2823">
        <f>INDEX(GWP!$C$2:$C$13,MATCH(EPS!I2823,GWP!$B$2:$B$13,0))</f>
        <v>0</v>
      </c>
      <c r="L2823" s="4">
        <f t="shared" si="89"/>
        <v>0</v>
      </c>
    </row>
    <row r="2824" spans="1:12">
      <c r="A2824" t="s">
        <v>8427</v>
      </c>
      <c r="B2824" t="s">
        <v>7380</v>
      </c>
      <c r="C2824" t="s">
        <v>1734</v>
      </c>
      <c r="D2824" t="s">
        <v>6886</v>
      </c>
      <c r="E2824" t="s">
        <v>1706</v>
      </c>
      <c r="H2824" t="str">
        <f>INDEX('Vensim Variables'!$B:$B,MATCH(EPS!$B2824,'Vensim Variables'!$A:$A,0))</f>
        <v>g pollutant</v>
      </c>
      <c r="I2824" t="str">
        <f t="shared" si="88"/>
        <v>CO</v>
      </c>
      <c r="J2824">
        <f>INDEX(NoSettings!$C:$C,MATCH(EPS!$A2824,NoSettings!$A:$A,0))</f>
        <v>2938060000</v>
      </c>
      <c r="K2824">
        <f>INDEX(GWP!$C$2:$C$13,MATCH(EPS!I2824,GWP!$B$2:$B$13,0))</f>
        <v>0</v>
      </c>
      <c r="L2824" s="4">
        <f t="shared" si="89"/>
        <v>0</v>
      </c>
    </row>
    <row r="2825" spans="1:12">
      <c r="A2825" t="s">
        <v>8428</v>
      </c>
      <c r="B2825" t="s">
        <v>7380</v>
      </c>
      <c r="C2825" t="s">
        <v>1734</v>
      </c>
      <c r="D2825" t="s">
        <v>6886</v>
      </c>
      <c r="E2825" t="s">
        <v>1707</v>
      </c>
      <c r="H2825" t="str">
        <f>INDEX('Vensim Variables'!$B:$B,MATCH(EPS!$B2825,'Vensim Variables'!$A:$A,0))</f>
        <v>g pollutant</v>
      </c>
      <c r="I2825" t="str">
        <f t="shared" si="88"/>
        <v>NOx</v>
      </c>
      <c r="J2825">
        <f>INDEX(NoSettings!$C:$C,MATCH(EPS!$A2825,NoSettings!$A:$A,0))</f>
        <v>4915230000</v>
      </c>
      <c r="K2825">
        <f>INDEX(GWP!$C$2:$C$13,MATCH(EPS!I2825,GWP!$B$2:$B$13,0))</f>
        <v>0</v>
      </c>
      <c r="L2825" s="4">
        <f t="shared" si="89"/>
        <v>0</v>
      </c>
    </row>
    <row r="2826" spans="1:12">
      <c r="A2826" t="s">
        <v>8429</v>
      </c>
      <c r="B2826" t="s">
        <v>7380</v>
      </c>
      <c r="C2826" t="s">
        <v>1734</v>
      </c>
      <c r="D2826" t="s">
        <v>6886</v>
      </c>
      <c r="E2826" t="s">
        <v>1708</v>
      </c>
      <c r="H2826" t="str">
        <f>INDEX('Vensim Variables'!$B:$B,MATCH(EPS!$B2826,'Vensim Variables'!$A:$A,0))</f>
        <v>g pollutant</v>
      </c>
      <c r="I2826" t="str">
        <f t="shared" si="88"/>
        <v>PM10</v>
      </c>
      <c r="J2826">
        <f>INDEX(NoSettings!$C:$C,MATCH(EPS!$A2826,NoSettings!$A:$A,0))</f>
        <v>197128000</v>
      </c>
      <c r="K2826">
        <f>INDEX(GWP!$C$2:$C$13,MATCH(EPS!I2826,GWP!$B$2:$B$13,0))</f>
        <v>0</v>
      </c>
      <c r="L2826" s="4">
        <f t="shared" si="89"/>
        <v>0</v>
      </c>
    </row>
    <row r="2827" spans="1:12">
      <c r="A2827" t="s">
        <v>8430</v>
      </c>
      <c r="B2827" t="s">
        <v>7380</v>
      </c>
      <c r="C2827" t="s">
        <v>1734</v>
      </c>
      <c r="D2827" t="s">
        <v>6886</v>
      </c>
      <c r="E2827" t="s">
        <v>1709</v>
      </c>
      <c r="H2827" t="str">
        <f>INDEX('Vensim Variables'!$B:$B,MATCH(EPS!$B2827,'Vensim Variables'!$A:$A,0))</f>
        <v>g pollutant</v>
      </c>
      <c r="I2827" t="str">
        <f t="shared" si="88"/>
        <v>PM25</v>
      </c>
      <c r="J2827">
        <f>INDEX(NoSettings!$C:$C,MATCH(EPS!$A2827,NoSettings!$A:$A,0))</f>
        <v>185256000</v>
      </c>
      <c r="K2827">
        <f>INDEX(GWP!$C$2:$C$13,MATCH(EPS!I2827,GWP!$B$2:$B$13,0))</f>
        <v>0</v>
      </c>
      <c r="L2827" s="4">
        <f t="shared" si="89"/>
        <v>0</v>
      </c>
    </row>
    <row r="2828" spans="1:12">
      <c r="A2828" t="s">
        <v>8431</v>
      </c>
      <c r="B2828" t="s">
        <v>7380</v>
      </c>
      <c r="C2828" t="s">
        <v>1734</v>
      </c>
      <c r="D2828" t="s">
        <v>6886</v>
      </c>
      <c r="E2828" t="s">
        <v>1710</v>
      </c>
      <c r="H2828" t="str">
        <f>INDEX('Vensim Variables'!$B:$B,MATCH(EPS!$B2828,'Vensim Variables'!$A:$A,0))</f>
        <v>g pollutant</v>
      </c>
      <c r="I2828" t="str">
        <f t="shared" si="88"/>
        <v>SOx</v>
      </c>
      <c r="J2828">
        <f>INDEX(NoSettings!$C:$C,MATCH(EPS!$A2828,NoSettings!$A:$A,0))</f>
        <v>114393000</v>
      </c>
      <c r="K2828">
        <f>INDEX(GWP!$C$2:$C$13,MATCH(EPS!I2828,GWP!$B$2:$B$13,0))</f>
        <v>0</v>
      </c>
      <c r="L2828" s="4">
        <f t="shared" si="89"/>
        <v>0</v>
      </c>
    </row>
    <row r="2829" spans="1:12">
      <c r="A2829" t="s">
        <v>8432</v>
      </c>
      <c r="B2829" t="s">
        <v>7380</v>
      </c>
      <c r="C2829" t="s">
        <v>1734</v>
      </c>
      <c r="D2829" t="s">
        <v>6886</v>
      </c>
      <c r="E2829" t="s">
        <v>1711</v>
      </c>
      <c r="H2829" t="str">
        <f>INDEX('Vensim Variables'!$B:$B,MATCH(EPS!$B2829,'Vensim Variables'!$A:$A,0))</f>
        <v>g pollutant</v>
      </c>
      <c r="I2829" t="str">
        <f t="shared" si="88"/>
        <v>BC</v>
      </c>
      <c r="J2829">
        <f>INDEX(NoSettings!$C:$C,MATCH(EPS!$A2829,NoSettings!$A:$A,0))</f>
        <v>11595800</v>
      </c>
      <c r="K2829">
        <f>INDEX(GWP!$C$2:$C$13,MATCH(EPS!I2829,GWP!$B$2:$B$13,0))</f>
        <v>0</v>
      </c>
      <c r="L2829" s="4">
        <f t="shared" si="89"/>
        <v>0</v>
      </c>
    </row>
    <row r="2830" spans="1:12">
      <c r="A2830" t="s">
        <v>8433</v>
      </c>
      <c r="B2830" t="s">
        <v>7380</v>
      </c>
      <c r="C2830" t="s">
        <v>1734</v>
      </c>
      <c r="D2830" t="s">
        <v>6886</v>
      </c>
      <c r="E2830" t="s">
        <v>1712</v>
      </c>
      <c r="H2830" t="str">
        <f>INDEX('Vensim Variables'!$B:$B,MATCH(EPS!$B2830,'Vensim Variables'!$A:$A,0))</f>
        <v>g pollutant</v>
      </c>
      <c r="I2830" t="str">
        <f t="shared" si="88"/>
        <v>OC</v>
      </c>
      <c r="J2830">
        <f>INDEX(NoSettings!$C:$C,MATCH(EPS!$A2830,NoSettings!$A:$A,0))</f>
        <v>84667600</v>
      </c>
      <c r="K2830">
        <f>INDEX(GWP!$C$2:$C$13,MATCH(EPS!I2830,GWP!$B$2:$B$13,0))</f>
        <v>0</v>
      </c>
      <c r="L2830" s="4">
        <f t="shared" si="89"/>
        <v>0</v>
      </c>
    </row>
    <row r="2831" spans="1:12">
      <c r="A2831" t="s">
        <v>8434</v>
      </c>
      <c r="B2831" t="s">
        <v>7380</v>
      </c>
      <c r="C2831" t="s">
        <v>1734</v>
      </c>
      <c r="D2831" t="s">
        <v>6886</v>
      </c>
      <c r="E2831" t="s">
        <v>1713</v>
      </c>
      <c r="H2831" t="str">
        <f>INDEX('Vensim Variables'!$B:$B,MATCH(EPS!$B2831,'Vensim Variables'!$A:$A,0))</f>
        <v>g pollutant</v>
      </c>
      <c r="I2831" t="str">
        <f t="shared" si="88"/>
        <v>CH4</v>
      </c>
      <c r="J2831">
        <f>INDEX(NoSettings!$C:$C,MATCH(EPS!$A2831,NoSettings!$A:$A,0))</f>
        <v>104454000</v>
      </c>
      <c r="K2831">
        <f>INDEX(GWP!$C$2:$C$13,MATCH(EPS!I2831,GWP!$B$2:$B$13,0))</f>
        <v>28</v>
      </c>
      <c r="L2831" s="4">
        <f t="shared" si="89"/>
        <v>2.9247119999999999E-3</v>
      </c>
    </row>
    <row r="2832" spans="1:12">
      <c r="A2832" t="s">
        <v>8435</v>
      </c>
      <c r="B2832" t="s">
        <v>7380</v>
      </c>
      <c r="C2832" t="s">
        <v>1734</v>
      </c>
      <c r="D2832" t="s">
        <v>6886</v>
      </c>
      <c r="E2832" t="s">
        <v>1714</v>
      </c>
      <c r="H2832" t="str">
        <f>INDEX('Vensim Variables'!$B:$B,MATCH(EPS!$B2832,'Vensim Variables'!$A:$A,0))</f>
        <v>g pollutant</v>
      </c>
      <c r="I2832" t="str">
        <f t="shared" si="88"/>
        <v>N2O</v>
      </c>
      <c r="J2832">
        <f>INDEX(NoSettings!$C:$C,MATCH(EPS!$A2832,NoSettings!$A:$A,0))</f>
        <v>7362400</v>
      </c>
      <c r="K2832">
        <f>INDEX(GWP!$C$2:$C$13,MATCH(EPS!I2832,GWP!$B$2:$B$13,0))</f>
        <v>265</v>
      </c>
      <c r="L2832" s="4">
        <f t="shared" si="89"/>
        <v>1.951036E-3</v>
      </c>
    </row>
    <row r="2833" spans="1:12">
      <c r="A2833" t="s">
        <v>8436</v>
      </c>
      <c r="B2833" t="s">
        <v>7380</v>
      </c>
      <c r="C2833" t="s">
        <v>1734</v>
      </c>
      <c r="D2833" t="s">
        <v>6886</v>
      </c>
      <c r="E2833" t="s">
        <v>1715</v>
      </c>
      <c r="H2833" t="str">
        <f>INDEX('Vensim Variables'!$B:$B,MATCH(EPS!$B2833,'Vensim Variables'!$A:$A,0))</f>
        <v>g pollutant</v>
      </c>
      <c r="I2833" t="str">
        <f t="shared" si="88"/>
        <v>F gases</v>
      </c>
      <c r="J2833">
        <f>INDEX(NoSettings!$C:$C,MATCH(EPS!$A2833,NoSettings!$A:$A,0))</f>
        <v>0</v>
      </c>
      <c r="K2833">
        <f>INDEX(GWP!$C$2:$C$13,MATCH(EPS!I2833,GWP!$B$2:$B$13,0))</f>
        <v>1</v>
      </c>
      <c r="L2833" s="4">
        <f t="shared" si="89"/>
        <v>0</v>
      </c>
    </row>
    <row r="2834" spans="1:12">
      <c r="A2834" t="s">
        <v>8437</v>
      </c>
      <c r="B2834" t="s">
        <v>7380</v>
      </c>
      <c r="C2834" t="s">
        <v>1734</v>
      </c>
      <c r="D2834" t="s">
        <v>6887</v>
      </c>
      <c r="E2834" t="s">
        <v>1702</v>
      </c>
      <c r="H2834" t="str">
        <f>INDEX('Vensim Variables'!$B:$B,MATCH(EPS!$B2834,'Vensim Variables'!$A:$A,0))</f>
        <v>g pollutant</v>
      </c>
      <c r="I2834" t="str">
        <f t="shared" si="88"/>
        <v>CO2</v>
      </c>
      <c r="J2834">
        <f>INDEX(NoSettings!$C:$C,MATCH(EPS!$A2834,NoSettings!$A:$A,0))</f>
        <v>16582500000000</v>
      </c>
      <c r="K2834">
        <f>INDEX(GWP!$C$2:$C$13,MATCH(EPS!I2834,GWP!$B$2:$B$13,0))</f>
        <v>1</v>
      </c>
      <c r="L2834" s="4">
        <f t="shared" si="89"/>
        <v>16.5825</v>
      </c>
    </row>
    <row r="2835" spans="1:12">
      <c r="A2835" t="s">
        <v>8438</v>
      </c>
      <c r="B2835" t="s">
        <v>7380</v>
      </c>
      <c r="C2835" t="s">
        <v>1734</v>
      </c>
      <c r="D2835" t="s">
        <v>6887</v>
      </c>
      <c r="E2835" t="s">
        <v>1705</v>
      </c>
      <c r="H2835" t="str">
        <f>INDEX('Vensim Variables'!$B:$B,MATCH(EPS!$B2835,'Vensim Variables'!$A:$A,0))</f>
        <v>g pollutant</v>
      </c>
      <c r="I2835" t="str">
        <f t="shared" si="88"/>
        <v>VOC</v>
      </c>
      <c r="J2835">
        <f>INDEX(NoSettings!$C:$C,MATCH(EPS!$A2835,NoSettings!$A:$A,0))</f>
        <v>1789820000</v>
      </c>
      <c r="K2835">
        <f>INDEX(GWP!$C$2:$C$13,MATCH(EPS!I2835,GWP!$B$2:$B$13,0))</f>
        <v>0</v>
      </c>
      <c r="L2835" s="4">
        <f t="shared" si="89"/>
        <v>0</v>
      </c>
    </row>
    <row r="2836" spans="1:12">
      <c r="A2836" t="s">
        <v>8439</v>
      </c>
      <c r="B2836" t="s">
        <v>7380</v>
      </c>
      <c r="C2836" t="s">
        <v>1734</v>
      </c>
      <c r="D2836" t="s">
        <v>6887</v>
      </c>
      <c r="E2836" t="s">
        <v>1706</v>
      </c>
      <c r="H2836" t="str">
        <f>INDEX('Vensim Variables'!$B:$B,MATCH(EPS!$B2836,'Vensim Variables'!$A:$A,0))</f>
        <v>g pollutant</v>
      </c>
      <c r="I2836" t="str">
        <f t="shared" si="88"/>
        <v>CO</v>
      </c>
      <c r="J2836">
        <f>INDEX(NoSettings!$C:$C,MATCH(EPS!$A2836,NoSettings!$A:$A,0))</f>
        <v>9977320000</v>
      </c>
      <c r="K2836">
        <f>INDEX(GWP!$C$2:$C$13,MATCH(EPS!I2836,GWP!$B$2:$B$13,0))</f>
        <v>0</v>
      </c>
      <c r="L2836" s="4">
        <f t="shared" si="89"/>
        <v>0</v>
      </c>
    </row>
    <row r="2837" spans="1:12">
      <c r="A2837" t="s">
        <v>8440</v>
      </c>
      <c r="B2837" t="s">
        <v>7380</v>
      </c>
      <c r="C2837" t="s">
        <v>1734</v>
      </c>
      <c r="D2837" t="s">
        <v>6887</v>
      </c>
      <c r="E2837" t="s">
        <v>1707</v>
      </c>
      <c r="H2837" t="str">
        <f>INDEX('Vensim Variables'!$B:$B,MATCH(EPS!$B2837,'Vensim Variables'!$A:$A,0))</f>
        <v>g pollutant</v>
      </c>
      <c r="I2837" t="str">
        <f t="shared" si="88"/>
        <v>NOx</v>
      </c>
      <c r="J2837">
        <f>INDEX(NoSettings!$C:$C,MATCH(EPS!$A2837,NoSettings!$A:$A,0))</f>
        <v>16691600000</v>
      </c>
      <c r="K2837">
        <f>INDEX(GWP!$C$2:$C$13,MATCH(EPS!I2837,GWP!$B$2:$B$13,0))</f>
        <v>0</v>
      </c>
      <c r="L2837" s="4">
        <f t="shared" si="89"/>
        <v>0</v>
      </c>
    </row>
    <row r="2838" spans="1:12">
      <c r="A2838" t="s">
        <v>8441</v>
      </c>
      <c r="B2838" t="s">
        <v>7380</v>
      </c>
      <c r="C2838" t="s">
        <v>1734</v>
      </c>
      <c r="D2838" t="s">
        <v>6887</v>
      </c>
      <c r="E2838" t="s">
        <v>1708</v>
      </c>
      <c r="H2838" t="str">
        <f>INDEX('Vensim Variables'!$B:$B,MATCH(EPS!$B2838,'Vensim Variables'!$A:$A,0))</f>
        <v>g pollutant</v>
      </c>
      <c r="I2838" t="str">
        <f t="shared" si="88"/>
        <v>PM10</v>
      </c>
      <c r="J2838">
        <f>INDEX(NoSettings!$C:$C,MATCH(EPS!$A2838,NoSettings!$A:$A,0))</f>
        <v>669426000</v>
      </c>
      <c r="K2838">
        <f>INDEX(GWP!$C$2:$C$13,MATCH(EPS!I2838,GWP!$B$2:$B$13,0))</f>
        <v>0</v>
      </c>
      <c r="L2838" s="4">
        <f t="shared" si="89"/>
        <v>0</v>
      </c>
    </row>
    <row r="2839" spans="1:12">
      <c r="A2839" t="s">
        <v>8442</v>
      </c>
      <c r="B2839" t="s">
        <v>7380</v>
      </c>
      <c r="C2839" t="s">
        <v>1734</v>
      </c>
      <c r="D2839" t="s">
        <v>6887</v>
      </c>
      <c r="E2839" t="s">
        <v>1709</v>
      </c>
      <c r="H2839" t="str">
        <f>INDEX('Vensim Variables'!$B:$B,MATCH(EPS!$B2839,'Vensim Variables'!$A:$A,0))</f>
        <v>g pollutant</v>
      </c>
      <c r="I2839" t="str">
        <f t="shared" si="88"/>
        <v>PM25</v>
      </c>
      <c r="J2839">
        <f>INDEX(NoSettings!$C:$C,MATCH(EPS!$A2839,NoSettings!$A:$A,0))</f>
        <v>629110000</v>
      </c>
      <c r="K2839">
        <f>INDEX(GWP!$C$2:$C$13,MATCH(EPS!I2839,GWP!$B$2:$B$13,0))</f>
        <v>0</v>
      </c>
      <c r="L2839" s="4">
        <f t="shared" si="89"/>
        <v>0</v>
      </c>
    </row>
    <row r="2840" spans="1:12">
      <c r="A2840" t="s">
        <v>8443</v>
      </c>
      <c r="B2840" t="s">
        <v>7380</v>
      </c>
      <c r="C2840" t="s">
        <v>1734</v>
      </c>
      <c r="D2840" t="s">
        <v>6887</v>
      </c>
      <c r="E2840" t="s">
        <v>1710</v>
      </c>
      <c r="H2840" t="str">
        <f>INDEX('Vensim Variables'!$B:$B,MATCH(EPS!$B2840,'Vensim Variables'!$A:$A,0))</f>
        <v>g pollutant</v>
      </c>
      <c r="I2840" t="str">
        <f t="shared" si="88"/>
        <v>SOx</v>
      </c>
      <c r="J2840">
        <f>INDEX(NoSettings!$C:$C,MATCH(EPS!$A2840,NoSettings!$A:$A,0))</f>
        <v>388467000</v>
      </c>
      <c r="K2840">
        <f>INDEX(GWP!$C$2:$C$13,MATCH(EPS!I2840,GWP!$B$2:$B$13,0))</f>
        <v>0</v>
      </c>
      <c r="L2840" s="4">
        <f t="shared" si="89"/>
        <v>0</v>
      </c>
    </row>
    <row r="2841" spans="1:12">
      <c r="A2841" t="s">
        <v>8444</v>
      </c>
      <c r="B2841" t="s">
        <v>7380</v>
      </c>
      <c r="C2841" t="s">
        <v>1734</v>
      </c>
      <c r="D2841" t="s">
        <v>6887</v>
      </c>
      <c r="E2841" t="s">
        <v>1711</v>
      </c>
      <c r="H2841" t="str">
        <f>INDEX('Vensim Variables'!$B:$B,MATCH(EPS!$B2841,'Vensim Variables'!$A:$A,0))</f>
        <v>g pollutant</v>
      </c>
      <c r="I2841" t="str">
        <f t="shared" si="88"/>
        <v>BC</v>
      </c>
      <c r="J2841">
        <f>INDEX(NoSettings!$C:$C,MATCH(EPS!$A2841,NoSettings!$A:$A,0))</f>
        <v>39378000</v>
      </c>
      <c r="K2841">
        <f>INDEX(GWP!$C$2:$C$13,MATCH(EPS!I2841,GWP!$B$2:$B$13,0))</f>
        <v>0</v>
      </c>
      <c r="L2841" s="4">
        <f t="shared" si="89"/>
        <v>0</v>
      </c>
    </row>
    <row r="2842" spans="1:12">
      <c r="A2842" t="s">
        <v>8445</v>
      </c>
      <c r="B2842" t="s">
        <v>7380</v>
      </c>
      <c r="C2842" t="s">
        <v>1734</v>
      </c>
      <c r="D2842" t="s">
        <v>6887</v>
      </c>
      <c r="E2842" t="s">
        <v>1712</v>
      </c>
      <c r="H2842" t="str">
        <f>INDEX('Vensim Variables'!$B:$B,MATCH(EPS!$B2842,'Vensim Variables'!$A:$A,0))</f>
        <v>g pollutant</v>
      </c>
      <c r="I2842" t="str">
        <f t="shared" si="88"/>
        <v>OC</v>
      </c>
      <c r="J2842">
        <f>INDEX(NoSettings!$C:$C,MATCH(EPS!$A2842,NoSettings!$A:$A,0))</f>
        <v>287522000</v>
      </c>
      <c r="K2842">
        <f>INDEX(GWP!$C$2:$C$13,MATCH(EPS!I2842,GWP!$B$2:$B$13,0))</f>
        <v>0</v>
      </c>
      <c r="L2842" s="4">
        <f t="shared" si="89"/>
        <v>0</v>
      </c>
    </row>
    <row r="2843" spans="1:12">
      <c r="A2843" t="s">
        <v>8446</v>
      </c>
      <c r="B2843" t="s">
        <v>7380</v>
      </c>
      <c r="C2843" t="s">
        <v>1734</v>
      </c>
      <c r="D2843" t="s">
        <v>6887</v>
      </c>
      <c r="E2843" t="s">
        <v>1713</v>
      </c>
      <c r="H2843" t="str">
        <f>INDEX('Vensim Variables'!$B:$B,MATCH(EPS!$B2843,'Vensim Variables'!$A:$A,0))</f>
        <v>g pollutant</v>
      </c>
      <c r="I2843" t="str">
        <f t="shared" si="88"/>
        <v>CH4</v>
      </c>
      <c r="J2843">
        <f>INDEX(NoSettings!$C:$C,MATCH(EPS!$A2843,NoSettings!$A:$A,0))</f>
        <v>354714000</v>
      </c>
      <c r="K2843">
        <f>INDEX(GWP!$C$2:$C$13,MATCH(EPS!I2843,GWP!$B$2:$B$13,0))</f>
        <v>28</v>
      </c>
      <c r="L2843" s="4">
        <f t="shared" si="89"/>
        <v>9.9319920000000006E-3</v>
      </c>
    </row>
    <row r="2844" spans="1:12">
      <c r="A2844" t="s">
        <v>8447</v>
      </c>
      <c r="B2844" t="s">
        <v>7380</v>
      </c>
      <c r="C2844" t="s">
        <v>1734</v>
      </c>
      <c r="D2844" t="s">
        <v>6887</v>
      </c>
      <c r="E2844" t="s">
        <v>1714</v>
      </c>
      <c r="H2844" t="str">
        <f>INDEX('Vensim Variables'!$B:$B,MATCH(EPS!$B2844,'Vensim Variables'!$A:$A,0))</f>
        <v>g pollutant</v>
      </c>
      <c r="I2844" t="str">
        <f t="shared" si="88"/>
        <v>N2O</v>
      </c>
      <c r="J2844">
        <f>INDEX(NoSettings!$C:$C,MATCH(EPS!$A2844,NoSettings!$A:$A,0))</f>
        <v>25001900</v>
      </c>
      <c r="K2844">
        <f>INDEX(GWP!$C$2:$C$13,MATCH(EPS!I2844,GWP!$B$2:$B$13,0))</f>
        <v>265</v>
      </c>
      <c r="L2844" s="4">
        <f t="shared" si="89"/>
        <v>6.6255035000000002E-3</v>
      </c>
    </row>
    <row r="2845" spans="1:12">
      <c r="A2845" t="s">
        <v>8448</v>
      </c>
      <c r="B2845" t="s">
        <v>7380</v>
      </c>
      <c r="C2845" t="s">
        <v>1734</v>
      </c>
      <c r="D2845" t="s">
        <v>6887</v>
      </c>
      <c r="E2845" t="s">
        <v>1715</v>
      </c>
      <c r="H2845" t="str">
        <f>INDEX('Vensim Variables'!$B:$B,MATCH(EPS!$B2845,'Vensim Variables'!$A:$A,0))</f>
        <v>g pollutant</v>
      </c>
      <c r="I2845" t="str">
        <f t="shared" si="88"/>
        <v>F gases</v>
      </c>
      <c r="J2845">
        <f>INDEX(NoSettings!$C:$C,MATCH(EPS!$A2845,NoSettings!$A:$A,0))</f>
        <v>0</v>
      </c>
      <c r="K2845">
        <f>INDEX(GWP!$C$2:$C$13,MATCH(EPS!I2845,GWP!$B$2:$B$13,0))</f>
        <v>1</v>
      </c>
      <c r="L2845" s="4">
        <f t="shared" si="89"/>
        <v>0</v>
      </c>
    </row>
    <row r="2846" spans="1:12">
      <c r="A2846" t="s">
        <v>8449</v>
      </c>
      <c r="B2846" t="s">
        <v>7380</v>
      </c>
      <c r="C2846" t="s">
        <v>1734</v>
      </c>
      <c r="D2846" t="s">
        <v>6888</v>
      </c>
      <c r="E2846" t="s">
        <v>1702</v>
      </c>
      <c r="H2846" t="str">
        <f>INDEX('Vensim Variables'!$B:$B,MATCH(EPS!$B2846,'Vensim Variables'!$A:$A,0))</f>
        <v>g pollutant</v>
      </c>
      <c r="I2846" t="str">
        <f t="shared" si="88"/>
        <v>CO2</v>
      </c>
      <c r="J2846">
        <f>INDEX(NoSettings!$C:$C,MATCH(EPS!$A2846,NoSettings!$A:$A,0))</f>
        <v>9980590000000</v>
      </c>
      <c r="K2846">
        <f>INDEX(GWP!$C$2:$C$13,MATCH(EPS!I2846,GWP!$B$2:$B$13,0))</f>
        <v>1</v>
      </c>
      <c r="L2846" s="4">
        <f t="shared" si="89"/>
        <v>9.9805899999999994</v>
      </c>
    </row>
    <row r="2847" spans="1:12">
      <c r="A2847" t="s">
        <v>8450</v>
      </c>
      <c r="B2847" t="s">
        <v>7380</v>
      </c>
      <c r="C2847" t="s">
        <v>1734</v>
      </c>
      <c r="D2847" t="s">
        <v>6888</v>
      </c>
      <c r="E2847" t="s">
        <v>1705</v>
      </c>
      <c r="H2847" t="str">
        <f>INDEX('Vensim Variables'!$B:$B,MATCH(EPS!$B2847,'Vensim Variables'!$A:$A,0))</f>
        <v>g pollutant</v>
      </c>
      <c r="I2847" t="str">
        <f t="shared" si="88"/>
        <v>VOC</v>
      </c>
      <c r="J2847">
        <f>INDEX(NoSettings!$C:$C,MATCH(EPS!$A2847,NoSettings!$A:$A,0))</f>
        <v>1077250000</v>
      </c>
      <c r="K2847">
        <f>INDEX(GWP!$C$2:$C$13,MATCH(EPS!I2847,GWP!$B$2:$B$13,0))</f>
        <v>0</v>
      </c>
      <c r="L2847" s="4">
        <f t="shared" si="89"/>
        <v>0</v>
      </c>
    </row>
    <row r="2848" spans="1:12">
      <c r="A2848" t="s">
        <v>8451</v>
      </c>
      <c r="B2848" t="s">
        <v>7380</v>
      </c>
      <c r="C2848" t="s">
        <v>1734</v>
      </c>
      <c r="D2848" t="s">
        <v>6888</v>
      </c>
      <c r="E2848" t="s">
        <v>1706</v>
      </c>
      <c r="H2848" t="str">
        <f>INDEX('Vensim Variables'!$B:$B,MATCH(EPS!$B2848,'Vensim Variables'!$A:$A,0))</f>
        <v>g pollutant</v>
      </c>
      <c r="I2848" t="str">
        <f t="shared" si="88"/>
        <v>CO</v>
      </c>
      <c r="J2848">
        <f>INDEX(NoSettings!$C:$C,MATCH(EPS!$A2848,NoSettings!$A:$A,0))</f>
        <v>6005090000</v>
      </c>
      <c r="K2848">
        <f>INDEX(GWP!$C$2:$C$13,MATCH(EPS!I2848,GWP!$B$2:$B$13,0))</f>
        <v>0</v>
      </c>
      <c r="L2848" s="4">
        <f t="shared" si="89"/>
        <v>0</v>
      </c>
    </row>
    <row r="2849" spans="1:12">
      <c r="A2849" t="s">
        <v>8452</v>
      </c>
      <c r="B2849" t="s">
        <v>7380</v>
      </c>
      <c r="C2849" t="s">
        <v>1734</v>
      </c>
      <c r="D2849" t="s">
        <v>6888</v>
      </c>
      <c r="E2849" t="s">
        <v>1707</v>
      </c>
      <c r="H2849" t="str">
        <f>INDEX('Vensim Variables'!$B:$B,MATCH(EPS!$B2849,'Vensim Variables'!$A:$A,0))</f>
        <v>g pollutant</v>
      </c>
      <c r="I2849" t="str">
        <f t="shared" si="88"/>
        <v>NOx</v>
      </c>
      <c r="J2849">
        <f>INDEX(NoSettings!$C:$C,MATCH(EPS!$A2849,NoSettings!$A:$A,0))</f>
        <v>10046200000</v>
      </c>
      <c r="K2849">
        <f>INDEX(GWP!$C$2:$C$13,MATCH(EPS!I2849,GWP!$B$2:$B$13,0))</f>
        <v>0</v>
      </c>
      <c r="L2849" s="4">
        <f t="shared" si="89"/>
        <v>0</v>
      </c>
    </row>
    <row r="2850" spans="1:12">
      <c r="A2850" t="s">
        <v>8453</v>
      </c>
      <c r="B2850" t="s">
        <v>7380</v>
      </c>
      <c r="C2850" t="s">
        <v>1734</v>
      </c>
      <c r="D2850" t="s">
        <v>6888</v>
      </c>
      <c r="E2850" t="s">
        <v>1708</v>
      </c>
      <c r="H2850" t="str">
        <f>INDEX('Vensim Variables'!$B:$B,MATCH(EPS!$B2850,'Vensim Variables'!$A:$A,0))</f>
        <v>g pollutant</v>
      </c>
      <c r="I2850" t="str">
        <f t="shared" si="88"/>
        <v>PM10</v>
      </c>
      <c r="J2850">
        <f>INDEX(NoSettings!$C:$C,MATCH(EPS!$A2850,NoSettings!$A:$A,0))</f>
        <v>402910000</v>
      </c>
      <c r="K2850">
        <f>INDEX(GWP!$C$2:$C$13,MATCH(EPS!I2850,GWP!$B$2:$B$13,0))</f>
        <v>0</v>
      </c>
      <c r="L2850" s="4">
        <f t="shared" si="89"/>
        <v>0</v>
      </c>
    </row>
    <row r="2851" spans="1:12">
      <c r="A2851" t="s">
        <v>8454</v>
      </c>
      <c r="B2851" t="s">
        <v>7380</v>
      </c>
      <c r="C2851" t="s">
        <v>1734</v>
      </c>
      <c r="D2851" t="s">
        <v>6888</v>
      </c>
      <c r="E2851" t="s">
        <v>1709</v>
      </c>
      <c r="H2851" t="str">
        <f>INDEX('Vensim Variables'!$B:$B,MATCH(EPS!$B2851,'Vensim Variables'!$A:$A,0))</f>
        <v>g pollutant</v>
      </c>
      <c r="I2851" t="str">
        <f t="shared" si="88"/>
        <v>PM25</v>
      </c>
      <c r="J2851">
        <f>INDEX(NoSettings!$C:$C,MATCH(EPS!$A2851,NoSettings!$A:$A,0))</f>
        <v>378645000</v>
      </c>
      <c r="K2851">
        <f>INDEX(GWP!$C$2:$C$13,MATCH(EPS!I2851,GWP!$B$2:$B$13,0))</f>
        <v>0</v>
      </c>
      <c r="L2851" s="4">
        <f t="shared" si="89"/>
        <v>0</v>
      </c>
    </row>
    <row r="2852" spans="1:12">
      <c r="A2852" t="s">
        <v>8455</v>
      </c>
      <c r="B2852" t="s">
        <v>7380</v>
      </c>
      <c r="C2852" t="s">
        <v>1734</v>
      </c>
      <c r="D2852" t="s">
        <v>6888</v>
      </c>
      <c r="E2852" t="s">
        <v>1710</v>
      </c>
      <c r="H2852" t="str">
        <f>INDEX('Vensim Variables'!$B:$B,MATCH(EPS!$B2852,'Vensim Variables'!$A:$A,0))</f>
        <v>g pollutant</v>
      </c>
      <c r="I2852" t="str">
        <f t="shared" si="88"/>
        <v>SOx</v>
      </c>
      <c r="J2852">
        <f>INDEX(NoSettings!$C:$C,MATCH(EPS!$A2852,NoSettings!$A:$A,0))</f>
        <v>233808000</v>
      </c>
      <c r="K2852">
        <f>INDEX(GWP!$C$2:$C$13,MATCH(EPS!I2852,GWP!$B$2:$B$13,0))</f>
        <v>0</v>
      </c>
      <c r="L2852" s="4">
        <f t="shared" si="89"/>
        <v>0</v>
      </c>
    </row>
    <row r="2853" spans="1:12">
      <c r="A2853" t="s">
        <v>8456</v>
      </c>
      <c r="B2853" t="s">
        <v>7380</v>
      </c>
      <c r="C2853" t="s">
        <v>1734</v>
      </c>
      <c r="D2853" t="s">
        <v>6888</v>
      </c>
      <c r="E2853" t="s">
        <v>1711</v>
      </c>
      <c r="H2853" t="str">
        <f>INDEX('Vensim Variables'!$B:$B,MATCH(EPS!$B2853,'Vensim Variables'!$A:$A,0))</f>
        <v>g pollutant</v>
      </c>
      <c r="I2853" t="str">
        <f t="shared" si="88"/>
        <v>BC</v>
      </c>
      <c r="J2853">
        <f>INDEX(NoSettings!$C:$C,MATCH(EPS!$A2853,NoSettings!$A:$A,0))</f>
        <v>23700600</v>
      </c>
      <c r="K2853">
        <f>INDEX(GWP!$C$2:$C$13,MATCH(EPS!I2853,GWP!$B$2:$B$13,0))</f>
        <v>0</v>
      </c>
      <c r="L2853" s="4">
        <f t="shared" si="89"/>
        <v>0</v>
      </c>
    </row>
    <row r="2854" spans="1:12">
      <c r="A2854" t="s">
        <v>8457</v>
      </c>
      <c r="B2854" t="s">
        <v>7380</v>
      </c>
      <c r="C2854" t="s">
        <v>1734</v>
      </c>
      <c r="D2854" t="s">
        <v>6888</v>
      </c>
      <c r="E2854" t="s">
        <v>1712</v>
      </c>
      <c r="H2854" t="str">
        <f>INDEX('Vensim Variables'!$B:$B,MATCH(EPS!$B2854,'Vensim Variables'!$A:$A,0))</f>
        <v>g pollutant</v>
      </c>
      <c r="I2854" t="str">
        <f t="shared" si="88"/>
        <v>OC</v>
      </c>
      <c r="J2854">
        <f>INDEX(NoSettings!$C:$C,MATCH(EPS!$A2854,NoSettings!$A:$A,0))</f>
        <v>173052000</v>
      </c>
      <c r="K2854">
        <f>INDEX(GWP!$C$2:$C$13,MATCH(EPS!I2854,GWP!$B$2:$B$13,0))</f>
        <v>0</v>
      </c>
      <c r="L2854" s="4">
        <f t="shared" si="89"/>
        <v>0</v>
      </c>
    </row>
    <row r="2855" spans="1:12">
      <c r="A2855" t="s">
        <v>8458</v>
      </c>
      <c r="B2855" t="s">
        <v>7380</v>
      </c>
      <c r="C2855" t="s">
        <v>1734</v>
      </c>
      <c r="D2855" t="s">
        <v>6888</v>
      </c>
      <c r="E2855" t="s">
        <v>1713</v>
      </c>
      <c r="H2855" t="str">
        <f>INDEX('Vensim Variables'!$B:$B,MATCH(EPS!$B2855,'Vensim Variables'!$A:$A,0))</f>
        <v>g pollutant</v>
      </c>
      <c r="I2855" t="str">
        <f t="shared" si="88"/>
        <v>CH4</v>
      </c>
      <c r="J2855">
        <f>INDEX(NoSettings!$C:$C,MATCH(EPS!$A2855,NoSettings!$A:$A,0))</f>
        <v>213493000</v>
      </c>
      <c r="K2855">
        <f>INDEX(GWP!$C$2:$C$13,MATCH(EPS!I2855,GWP!$B$2:$B$13,0))</f>
        <v>28</v>
      </c>
      <c r="L2855" s="4">
        <f t="shared" si="89"/>
        <v>5.9778039999999998E-3</v>
      </c>
    </row>
    <row r="2856" spans="1:12">
      <c r="A2856" t="s">
        <v>8459</v>
      </c>
      <c r="B2856" t="s">
        <v>7380</v>
      </c>
      <c r="C2856" t="s">
        <v>1734</v>
      </c>
      <c r="D2856" t="s">
        <v>6888</v>
      </c>
      <c r="E2856" t="s">
        <v>1714</v>
      </c>
      <c r="H2856" t="str">
        <f>INDEX('Vensim Variables'!$B:$B,MATCH(EPS!$B2856,'Vensim Variables'!$A:$A,0))</f>
        <v>g pollutant</v>
      </c>
      <c r="I2856" t="str">
        <f t="shared" si="88"/>
        <v>N2O</v>
      </c>
      <c r="J2856">
        <f>INDEX(NoSettings!$C:$C,MATCH(EPS!$A2856,NoSettings!$A:$A,0))</f>
        <v>15048000</v>
      </c>
      <c r="K2856">
        <f>INDEX(GWP!$C$2:$C$13,MATCH(EPS!I2856,GWP!$B$2:$B$13,0))</f>
        <v>265</v>
      </c>
      <c r="L2856" s="4">
        <f t="shared" si="89"/>
        <v>3.9877200000000002E-3</v>
      </c>
    </row>
    <row r="2857" spans="1:12">
      <c r="A2857" t="s">
        <v>8460</v>
      </c>
      <c r="B2857" t="s">
        <v>7380</v>
      </c>
      <c r="C2857" t="s">
        <v>1734</v>
      </c>
      <c r="D2857" t="s">
        <v>6888</v>
      </c>
      <c r="E2857" t="s">
        <v>1715</v>
      </c>
      <c r="H2857" t="str">
        <f>INDEX('Vensim Variables'!$B:$B,MATCH(EPS!$B2857,'Vensim Variables'!$A:$A,0))</f>
        <v>g pollutant</v>
      </c>
      <c r="I2857" t="str">
        <f t="shared" si="88"/>
        <v>F gases</v>
      </c>
      <c r="J2857">
        <f>INDEX(NoSettings!$C:$C,MATCH(EPS!$A2857,NoSettings!$A:$A,0))</f>
        <v>0</v>
      </c>
      <c r="K2857">
        <f>INDEX(GWP!$C$2:$C$13,MATCH(EPS!I2857,GWP!$B$2:$B$13,0))</f>
        <v>1</v>
      </c>
      <c r="L2857" s="4">
        <f t="shared" si="89"/>
        <v>0</v>
      </c>
    </row>
    <row r="2858" spans="1:12">
      <c r="A2858" t="s">
        <v>8461</v>
      </c>
      <c r="B2858" t="s">
        <v>7380</v>
      </c>
      <c r="C2858" t="s">
        <v>1734</v>
      </c>
      <c r="D2858" t="s">
        <v>6889</v>
      </c>
      <c r="E2858" t="s">
        <v>1702</v>
      </c>
      <c r="H2858" t="str">
        <f>INDEX('Vensim Variables'!$B:$B,MATCH(EPS!$B2858,'Vensim Variables'!$A:$A,0))</f>
        <v>g pollutant</v>
      </c>
      <c r="I2858" t="str">
        <f t="shared" si="88"/>
        <v>CO2</v>
      </c>
      <c r="J2858">
        <f>INDEX(NoSettings!$C:$C,MATCH(EPS!$A2858,NoSettings!$A:$A,0))</f>
        <v>5518240000000</v>
      </c>
      <c r="K2858">
        <f>INDEX(GWP!$C$2:$C$13,MATCH(EPS!I2858,GWP!$B$2:$B$13,0))</f>
        <v>1</v>
      </c>
      <c r="L2858" s="4">
        <f t="shared" si="89"/>
        <v>5.5182399999999996</v>
      </c>
    </row>
    <row r="2859" spans="1:12">
      <c r="A2859" t="s">
        <v>8462</v>
      </c>
      <c r="B2859" t="s">
        <v>7380</v>
      </c>
      <c r="C2859" t="s">
        <v>1734</v>
      </c>
      <c r="D2859" t="s">
        <v>6889</v>
      </c>
      <c r="E2859" t="s">
        <v>1705</v>
      </c>
      <c r="H2859" t="str">
        <f>INDEX('Vensim Variables'!$B:$B,MATCH(EPS!$B2859,'Vensim Variables'!$A:$A,0))</f>
        <v>g pollutant</v>
      </c>
      <c r="I2859" t="str">
        <f t="shared" si="88"/>
        <v>VOC</v>
      </c>
      <c r="J2859">
        <f>INDEX(NoSettings!$C:$C,MATCH(EPS!$A2859,NoSettings!$A:$A,0))</f>
        <v>595608000</v>
      </c>
      <c r="K2859">
        <f>INDEX(GWP!$C$2:$C$13,MATCH(EPS!I2859,GWP!$B$2:$B$13,0))</f>
        <v>0</v>
      </c>
      <c r="L2859" s="4">
        <f t="shared" si="89"/>
        <v>0</v>
      </c>
    </row>
    <row r="2860" spans="1:12">
      <c r="A2860" t="s">
        <v>8463</v>
      </c>
      <c r="B2860" t="s">
        <v>7380</v>
      </c>
      <c r="C2860" t="s">
        <v>1734</v>
      </c>
      <c r="D2860" t="s">
        <v>6889</v>
      </c>
      <c r="E2860" t="s">
        <v>1706</v>
      </c>
      <c r="H2860" t="str">
        <f>INDEX('Vensim Variables'!$B:$B,MATCH(EPS!$B2860,'Vensim Variables'!$A:$A,0))</f>
        <v>g pollutant</v>
      </c>
      <c r="I2860" t="str">
        <f t="shared" si="88"/>
        <v>CO</v>
      </c>
      <c r="J2860">
        <f>INDEX(NoSettings!$C:$C,MATCH(EPS!$A2860,NoSettings!$A:$A,0))</f>
        <v>3320200000</v>
      </c>
      <c r="K2860">
        <f>INDEX(GWP!$C$2:$C$13,MATCH(EPS!I2860,GWP!$B$2:$B$13,0))</f>
        <v>0</v>
      </c>
      <c r="L2860" s="4">
        <f t="shared" si="89"/>
        <v>0</v>
      </c>
    </row>
    <row r="2861" spans="1:12">
      <c r="A2861" t="s">
        <v>8464</v>
      </c>
      <c r="B2861" t="s">
        <v>7380</v>
      </c>
      <c r="C2861" t="s">
        <v>1734</v>
      </c>
      <c r="D2861" t="s">
        <v>6889</v>
      </c>
      <c r="E2861" t="s">
        <v>1707</v>
      </c>
      <c r="H2861" t="str">
        <f>INDEX('Vensim Variables'!$B:$B,MATCH(EPS!$B2861,'Vensim Variables'!$A:$A,0))</f>
        <v>g pollutant</v>
      </c>
      <c r="I2861" t="str">
        <f t="shared" si="88"/>
        <v>NOx</v>
      </c>
      <c r="J2861">
        <f>INDEX(NoSettings!$C:$C,MATCH(EPS!$A2861,NoSettings!$A:$A,0))</f>
        <v>5554540000</v>
      </c>
      <c r="K2861">
        <f>INDEX(GWP!$C$2:$C$13,MATCH(EPS!I2861,GWP!$B$2:$B$13,0))</f>
        <v>0</v>
      </c>
      <c r="L2861" s="4">
        <f t="shared" si="89"/>
        <v>0</v>
      </c>
    </row>
    <row r="2862" spans="1:12">
      <c r="A2862" t="s">
        <v>8465</v>
      </c>
      <c r="B2862" t="s">
        <v>7380</v>
      </c>
      <c r="C2862" t="s">
        <v>1734</v>
      </c>
      <c r="D2862" t="s">
        <v>6889</v>
      </c>
      <c r="E2862" t="s">
        <v>1708</v>
      </c>
      <c r="H2862" t="str">
        <f>INDEX('Vensim Variables'!$B:$B,MATCH(EPS!$B2862,'Vensim Variables'!$A:$A,0))</f>
        <v>g pollutant</v>
      </c>
      <c r="I2862" t="str">
        <f t="shared" si="88"/>
        <v>PM10</v>
      </c>
      <c r="J2862">
        <f>INDEX(NoSettings!$C:$C,MATCH(EPS!$A2862,NoSettings!$A:$A,0))</f>
        <v>222768000</v>
      </c>
      <c r="K2862">
        <f>INDEX(GWP!$C$2:$C$13,MATCH(EPS!I2862,GWP!$B$2:$B$13,0))</f>
        <v>0</v>
      </c>
      <c r="L2862" s="4">
        <f t="shared" si="89"/>
        <v>0</v>
      </c>
    </row>
    <row r="2863" spans="1:12">
      <c r="A2863" t="s">
        <v>8466</v>
      </c>
      <c r="B2863" t="s">
        <v>7380</v>
      </c>
      <c r="C2863" t="s">
        <v>1734</v>
      </c>
      <c r="D2863" t="s">
        <v>6889</v>
      </c>
      <c r="E2863" t="s">
        <v>1709</v>
      </c>
      <c r="H2863" t="str">
        <f>INDEX('Vensim Variables'!$B:$B,MATCH(EPS!$B2863,'Vensim Variables'!$A:$A,0))</f>
        <v>g pollutant</v>
      </c>
      <c r="I2863" t="str">
        <f t="shared" si="88"/>
        <v>PM25</v>
      </c>
      <c r="J2863">
        <f>INDEX(NoSettings!$C:$C,MATCH(EPS!$A2863,NoSettings!$A:$A,0))</f>
        <v>209352000</v>
      </c>
      <c r="K2863">
        <f>INDEX(GWP!$C$2:$C$13,MATCH(EPS!I2863,GWP!$B$2:$B$13,0))</f>
        <v>0</v>
      </c>
      <c r="L2863" s="4">
        <f t="shared" si="89"/>
        <v>0</v>
      </c>
    </row>
    <row r="2864" spans="1:12">
      <c r="A2864" t="s">
        <v>8467</v>
      </c>
      <c r="B2864" t="s">
        <v>7380</v>
      </c>
      <c r="C2864" t="s">
        <v>1734</v>
      </c>
      <c r="D2864" t="s">
        <v>6889</v>
      </c>
      <c r="E2864" t="s">
        <v>1710</v>
      </c>
      <c r="H2864" t="str">
        <f>INDEX('Vensim Variables'!$B:$B,MATCH(EPS!$B2864,'Vensim Variables'!$A:$A,0))</f>
        <v>g pollutant</v>
      </c>
      <c r="I2864" t="str">
        <f t="shared" si="88"/>
        <v>SOx</v>
      </c>
      <c r="J2864">
        <f>INDEX(NoSettings!$C:$C,MATCH(EPS!$A2864,NoSettings!$A:$A,0))</f>
        <v>129272000</v>
      </c>
      <c r="K2864">
        <f>INDEX(GWP!$C$2:$C$13,MATCH(EPS!I2864,GWP!$B$2:$B$13,0))</f>
        <v>0</v>
      </c>
      <c r="L2864" s="4">
        <f t="shared" si="89"/>
        <v>0</v>
      </c>
    </row>
    <row r="2865" spans="1:12">
      <c r="A2865" t="s">
        <v>8468</v>
      </c>
      <c r="B2865" t="s">
        <v>7380</v>
      </c>
      <c r="C2865" t="s">
        <v>1734</v>
      </c>
      <c r="D2865" t="s">
        <v>6889</v>
      </c>
      <c r="E2865" t="s">
        <v>1711</v>
      </c>
      <c r="H2865" t="str">
        <f>INDEX('Vensim Variables'!$B:$B,MATCH(EPS!$B2865,'Vensim Variables'!$A:$A,0))</f>
        <v>g pollutant</v>
      </c>
      <c r="I2865" t="str">
        <f t="shared" si="88"/>
        <v>BC</v>
      </c>
      <c r="J2865">
        <f>INDEX(NoSettings!$C:$C,MATCH(EPS!$A2865,NoSettings!$A:$A,0))</f>
        <v>13104000</v>
      </c>
      <c r="K2865">
        <f>INDEX(GWP!$C$2:$C$13,MATCH(EPS!I2865,GWP!$B$2:$B$13,0))</f>
        <v>0</v>
      </c>
      <c r="L2865" s="4">
        <f t="shared" si="89"/>
        <v>0</v>
      </c>
    </row>
    <row r="2866" spans="1:12">
      <c r="A2866" t="s">
        <v>8469</v>
      </c>
      <c r="B2866" t="s">
        <v>7380</v>
      </c>
      <c r="C2866" t="s">
        <v>1734</v>
      </c>
      <c r="D2866" t="s">
        <v>6889</v>
      </c>
      <c r="E2866" t="s">
        <v>1712</v>
      </c>
      <c r="H2866" t="str">
        <f>INDEX('Vensim Variables'!$B:$B,MATCH(EPS!$B2866,'Vensim Variables'!$A:$A,0))</f>
        <v>g pollutant</v>
      </c>
      <c r="I2866" t="str">
        <f t="shared" si="88"/>
        <v>OC</v>
      </c>
      <c r="J2866">
        <f>INDEX(NoSettings!$C:$C,MATCH(EPS!$A2866,NoSettings!$A:$A,0))</f>
        <v>95680000</v>
      </c>
      <c r="K2866">
        <f>INDEX(GWP!$C$2:$C$13,MATCH(EPS!I2866,GWP!$B$2:$B$13,0))</f>
        <v>0</v>
      </c>
      <c r="L2866" s="4">
        <f t="shared" si="89"/>
        <v>0</v>
      </c>
    </row>
    <row r="2867" spans="1:12">
      <c r="A2867" t="s">
        <v>8470</v>
      </c>
      <c r="B2867" t="s">
        <v>7380</v>
      </c>
      <c r="C2867" t="s">
        <v>1734</v>
      </c>
      <c r="D2867" t="s">
        <v>6889</v>
      </c>
      <c r="E2867" t="s">
        <v>1713</v>
      </c>
      <c r="H2867" t="str">
        <f>INDEX('Vensim Variables'!$B:$B,MATCH(EPS!$B2867,'Vensim Variables'!$A:$A,0))</f>
        <v>g pollutant</v>
      </c>
      <c r="I2867" t="str">
        <f t="shared" si="88"/>
        <v>CH4</v>
      </c>
      <c r="J2867">
        <f>INDEX(NoSettings!$C:$C,MATCH(EPS!$A2867,NoSettings!$A:$A,0))</f>
        <v>118040000</v>
      </c>
      <c r="K2867">
        <f>INDEX(GWP!$C$2:$C$13,MATCH(EPS!I2867,GWP!$B$2:$B$13,0))</f>
        <v>28</v>
      </c>
      <c r="L2867" s="4">
        <f t="shared" si="89"/>
        <v>3.3051199999999999E-3</v>
      </c>
    </row>
    <row r="2868" spans="1:12">
      <c r="A2868" t="s">
        <v>8471</v>
      </c>
      <c r="B2868" t="s">
        <v>7380</v>
      </c>
      <c r="C2868" t="s">
        <v>1734</v>
      </c>
      <c r="D2868" t="s">
        <v>6889</v>
      </c>
      <c r="E2868" t="s">
        <v>1714</v>
      </c>
      <c r="H2868" t="str">
        <f>INDEX('Vensim Variables'!$B:$B,MATCH(EPS!$B2868,'Vensim Variables'!$A:$A,0))</f>
        <v>g pollutant</v>
      </c>
      <c r="I2868" t="str">
        <f t="shared" si="88"/>
        <v>N2O</v>
      </c>
      <c r="J2868">
        <f>INDEX(NoSettings!$C:$C,MATCH(EPS!$A2868,NoSettings!$A:$A,0))</f>
        <v>8320000</v>
      </c>
      <c r="K2868">
        <f>INDEX(GWP!$C$2:$C$13,MATCH(EPS!I2868,GWP!$B$2:$B$13,0))</f>
        <v>265</v>
      </c>
      <c r="L2868" s="4">
        <f t="shared" si="89"/>
        <v>2.2047999999999998E-3</v>
      </c>
    </row>
    <row r="2869" spans="1:12">
      <c r="A2869" t="s">
        <v>8472</v>
      </c>
      <c r="B2869" t="s">
        <v>7380</v>
      </c>
      <c r="C2869" t="s">
        <v>1734</v>
      </c>
      <c r="D2869" t="s">
        <v>6889</v>
      </c>
      <c r="E2869" t="s">
        <v>1715</v>
      </c>
      <c r="H2869" t="str">
        <f>INDEX('Vensim Variables'!$B:$B,MATCH(EPS!$B2869,'Vensim Variables'!$A:$A,0))</f>
        <v>g pollutant</v>
      </c>
      <c r="I2869" t="str">
        <f t="shared" si="88"/>
        <v>F gases</v>
      </c>
      <c r="J2869">
        <f>INDEX(NoSettings!$C:$C,MATCH(EPS!$A2869,NoSettings!$A:$A,0))</f>
        <v>0</v>
      </c>
      <c r="K2869">
        <f>INDEX(GWP!$C$2:$C$13,MATCH(EPS!I2869,GWP!$B$2:$B$13,0))</f>
        <v>1</v>
      </c>
      <c r="L2869" s="4">
        <f t="shared" si="89"/>
        <v>0</v>
      </c>
    </row>
    <row r="2870" spans="1:12">
      <c r="A2870" t="s">
        <v>8473</v>
      </c>
      <c r="B2870" t="s">
        <v>7380</v>
      </c>
      <c r="C2870" t="s">
        <v>1734</v>
      </c>
      <c r="D2870" t="s">
        <v>6890</v>
      </c>
      <c r="E2870" t="s">
        <v>1702</v>
      </c>
      <c r="H2870" t="str">
        <f>INDEX('Vensim Variables'!$B:$B,MATCH(EPS!$B2870,'Vensim Variables'!$A:$A,0))</f>
        <v>g pollutant</v>
      </c>
      <c r="I2870" t="str">
        <f t="shared" si="88"/>
        <v>CO2</v>
      </c>
      <c r="J2870">
        <f>INDEX(NoSettings!$C:$C,MATCH(EPS!$A2870,NoSettings!$A:$A,0))</f>
        <v>1228870000000</v>
      </c>
      <c r="K2870">
        <f>INDEX(GWP!$C$2:$C$13,MATCH(EPS!I2870,GWP!$B$2:$B$13,0))</f>
        <v>1</v>
      </c>
      <c r="L2870" s="4">
        <f t="shared" si="89"/>
        <v>1.2288699999999999</v>
      </c>
    </row>
    <row r="2871" spans="1:12">
      <c r="A2871" t="s">
        <v>8474</v>
      </c>
      <c r="B2871" t="s">
        <v>7380</v>
      </c>
      <c r="C2871" t="s">
        <v>1734</v>
      </c>
      <c r="D2871" t="s">
        <v>6890</v>
      </c>
      <c r="E2871" t="s">
        <v>1705</v>
      </c>
      <c r="H2871" t="str">
        <f>INDEX('Vensim Variables'!$B:$B,MATCH(EPS!$B2871,'Vensim Variables'!$A:$A,0))</f>
        <v>g pollutant</v>
      </c>
      <c r="I2871" t="str">
        <f t="shared" si="88"/>
        <v>VOC</v>
      </c>
      <c r="J2871">
        <f>INDEX(NoSettings!$C:$C,MATCH(EPS!$A2871,NoSettings!$A:$A,0))</f>
        <v>132637000</v>
      </c>
      <c r="K2871">
        <f>INDEX(GWP!$C$2:$C$13,MATCH(EPS!I2871,GWP!$B$2:$B$13,0))</f>
        <v>0</v>
      </c>
      <c r="L2871" s="4">
        <f t="shared" si="89"/>
        <v>0</v>
      </c>
    </row>
    <row r="2872" spans="1:12">
      <c r="A2872" t="s">
        <v>8475</v>
      </c>
      <c r="B2872" t="s">
        <v>7380</v>
      </c>
      <c r="C2872" t="s">
        <v>1734</v>
      </c>
      <c r="D2872" t="s">
        <v>6890</v>
      </c>
      <c r="E2872" t="s">
        <v>1706</v>
      </c>
      <c r="H2872" t="str">
        <f>INDEX('Vensim Variables'!$B:$B,MATCH(EPS!$B2872,'Vensim Variables'!$A:$A,0))</f>
        <v>g pollutant</v>
      </c>
      <c r="I2872" t="str">
        <f t="shared" si="88"/>
        <v>CO</v>
      </c>
      <c r="J2872">
        <f>INDEX(NoSettings!$C:$C,MATCH(EPS!$A2872,NoSettings!$A:$A,0))</f>
        <v>739383000</v>
      </c>
      <c r="K2872">
        <f>INDEX(GWP!$C$2:$C$13,MATCH(EPS!I2872,GWP!$B$2:$B$13,0))</f>
        <v>0</v>
      </c>
      <c r="L2872" s="4">
        <f t="shared" si="89"/>
        <v>0</v>
      </c>
    </row>
    <row r="2873" spans="1:12">
      <c r="A2873" t="s">
        <v>8476</v>
      </c>
      <c r="B2873" t="s">
        <v>7380</v>
      </c>
      <c r="C2873" t="s">
        <v>1734</v>
      </c>
      <c r="D2873" t="s">
        <v>6890</v>
      </c>
      <c r="E2873" t="s">
        <v>1707</v>
      </c>
      <c r="H2873" t="str">
        <f>INDEX('Vensim Variables'!$B:$B,MATCH(EPS!$B2873,'Vensim Variables'!$A:$A,0))</f>
        <v>g pollutant</v>
      </c>
      <c r="I2873" t="str">
        <f t="shared" si="88"/>
        <v>NOx</v>
      </c>
      <c r="J2873">
        <f>INDEX(NoSettings!$C:$C,MATCH(EPS!$A2873,NoSettings!$A:$A,0))</f>
        <v>1236950000</v>
      </c>
      <c r="K2873">
        <f>INDEX(GWP!$C$2:$C$13,MATCH(EPS!I2873,GWP!$B$2:$B$13,0))</f>
        <v>0</v>
      </c>
      <c r="L2873" s="4">
        <f t="shared" si="89"/>
        <v>0</v>
      </c>
    </row>
    <row r="2874" spans="1:12">
      <c r="A2874" t="s">
        <v>8477</v>
      </c>
      <c r="B2874" t="s">
        <v>7380</v>
      </c>
      <c r="C2874" t="s">
        <v>1734</v>
      </c>
      <c r="D2874" t="s">
        <v>6890</v>
      </c>
      <c r="E2874" t="s">
        <v>1708</v>
      </c>
      <c r="H2874" t="str">
        <f>INDEX('Vensim Variables'!$B:$B,MATCH(EPS!$B2874,'Vensim Variables'!$A:$A,0))</f>
        <v>g pollutant</v>
      </c>
      <c r="I2874" t="str">
        <f t="shared" si="88"/>
        <v>PM10</v>
      </c>
      <c r="J2874">
        <f>INDEX(NoSettings!$C:$C,MATCH(EPS!$A2874,NoSettings!$A:$A,0))</f>
        <v>49608700</v>
      </c>
      <c r="K2874">
        <f>INDEX(GWP!$C$2:$C$13,MATCH(EPS!I2874,GWP!$B$2:$B$13,0))</f>
        <v>0</v>
      </c>
      <c r="L2874" s="4">
        <f t="shared" si="89"/>
        <v>0</v>
      </c>
    </row>
    <row r="2875" spans="1:12">
      <c r="A2875" t="s">
        <v>8478</v>
      </c>
      <c r="B2875" t="s">
        <v>7380</v>
      </c>
      <c r="C2875" t="s">
        <v>1734</v>
      </c>
      <c r="D2875" t="s">
        <v>6890</v>
      </c>
      <c r="E2875" t="s">
        <v>1709</v>
      </c>
      <c r="H2875" t="str">
        <f>INDEX('Vensim Variables'!$B:$B,MATCH(EPS!$B2875,'Vensim Variables'!$A:$A,0))</f>
        <v>g pollutant</v>
      </c>
      <c r="I2875" t="str">
        <f t="shared" si="88"/>
        <v>PM25</v>
      </c>
      <c r="J2875">
        <f>INDEX(NoSettings!$C:$C,MATCH(EPS!$A2875,NoSettings!$A:$A,0))</f>
        <v>46621100</v>
      </c>
      <c r="K2875">
        <f>INDEX(GWP!$C$2:$C$13,MATCH(EPS!I2875,GWP!$B$2:$B$13,0))</f>
        <v>0</v>
      </c>
      <c r="L2875" s="4">
        <f t="shared" si="89"/>
        <v>0</v>
      </c>
    </row>
    <row r="2876" spans="1:12">
      <c r="A2876" t="s">
        <v>8479</v>
      </c>
      <c r="B2876" t="s">
        <v>7380</v>
      </c>
      <c r="C2876" t="s">
        <v>1734</v>
      </c>
      <c r="D2876" t="s">
        <v>6890</v>
      </c>
      <c r="E2876" t="s">
        <v>1710</v>
      </c>
      <c r="H2876" t="str">
        <f>INDEX('Vensim Variables'!$B:$B,MATCH(EPS!$B2876,'Vensim Variables'!$A:$A,0))</f>
        <v>g pollutant</v>
      </c>
      <c r="I2876" t="str">
        <f t="shared" si="88"/>
        <v>SOx</v>
      </c>
      <c r="J2876">
        <f>INDEX(NoSettings!$C:$C,MATCH(EPS!$A2876,NoSettings!$A:$A,0))</f>
        <v>28787900</v>
      </c>
      <c r="K2876">
        <f>INDEX(GWP!$C$2:$C$13,MATCH(EPS!I2876,GWP!$B$2:$B$13,0))</f>
        <v>0</v>
      </c>
      <c r="L2876" s="4">
        <f t="shared" si="89"/>
        <v>0</v>
      </c>
    </row>
    <row r="2877" spans="1:12">
      <c r="A2877" t="s">
        <v>8480</v>
      </c>
      <c r="B2877" t="s">
        <v>7380</v>
      </c>
      <c r="C2877" t="s">
        <v>1734</v>
      </c>
      <c r="D2877" t="s">
        <v>6890</v>
      </c>
      <c r="E2877" t="s">
        <v>1711</v>
      </c>
      <c r="H2877" t="str">
        <f>INDEX('Vensim Variables'!$B:$B,MATCH(EPS!$B2877,'Vensim Variables'!$A:$A,0))</f>
        <v>g pollutant</v>
      </c>
      <c r="I2877" t="str">
        <f t="shared" si="88"/>
        <v>BC</v>
      </c>
      <c r="J2877">
        <f>INDEX(NoSettings!$C:$C,MATCH(EPS!$A2877,NoSettings!$A:$A,0))</f>
        <v>2918160</v>
      </c>
      <c r="K2877">
        <f>INDEX(GWP!$C$2:$C$13,MATCH(EPS!I2877,GWP!$B$2:$B$13,0))</f>
        <v>0</v>
      </c>
      <c r="L2877" s="4">
        <f t="shared" si="89"/>
        <v>0</v>
      </c>
    </row>
    <row r="2878" spans="1:12">
      <c r="A2878" t="s">
        <v>8481</v>
      </c>
      <c r="B2878" t="s">
        <v>7380</v>
      </c>
      <c r="C2878" t="s">
        <v>1734</v>
      </c>
      <c r="D2878" t="s">
        <v>6890</v>
      </c>
      <c r="E2878" t="s">
        <v>1712</v>
      </c>
      <c r="H2878" t="str">
        <f>INDEX('Vensim Variables'!$B:$B,MATCH(EPS!$B2878,'Vensim Variables'!$A:$A,0))</f>
        <v>g pollutant</v>
      </c>
      <c r="I2878" t="str">
        <f t="shared" si="88"/>
        <v>OC</v>
      </c>
      <c r="J2878">
        <f>INDEX(NoSettings!$C:$C,MATCH(EPS!$A2878,NoSettings!$A:$A,0))</f>
        <v>21307200</v>
      </c>
      <c r="K2878">
        <f>INDEX(GWP!$C$2:$C$13,MATCH(EPS!I2878,GWP!$B$2:$B$13,0))</f>
        <v>0</v>
      </c>
      <c r="L2878" s="4">
        <f t="shared" si="89"/>
        <v>0</v>
      </c>
    </row>
    <row r="2879" spans="1:12">
      <c r="A2879" t="s">
        <v>8482</v>
      </c>
      <c r="B2879" t="s">
        <v>7380</v>
      </c>
      <c r="C2879" t="s">
        <v>1734</v>
      </c>
      <c r="D2879" t="s">
        <v>6890</v>
      </c>
      <c r="E2879" t="s">
        <v>1713</v>
      </c>
      <c r="H2879" t="str">
        <f>INDEX('Vensim Variables'!$B:$B,MATCH(EPS!$B2879,'Vensim Variables'!$A:$A,0))</f>
        <v>g pollutant</v>
      </c>
      <c r="I2879" t="str">
        <f t="shared" si="88"/>
        <v>CH4</v>
      </c>
      <c r="J2879">
        <f>INDEX(NoSettings!$C:$C,MATCH(EPS!$A2879,NoSettings!$A:$A,0))</f>
        <v>26286600</v>
      </c>
      <c r="K2879">
        <f>INDEX(GWP!$C$2:$C$13,MATCH(EPS!I2879,GWP!$B$2:$B$13,0))</f>
        <v>28</v>
      </c>
      <c r="L2879" s="4">
        <f t="shared" si="89"/>
        <v>7.360248E-4</v>
      </c>
    </row>
    <row r="2880" spans="1:12">
      <c r="A2880" t="s">
        <v>8483</v>
      </c>
      <c r="B2880" t="s">
        <v>7380</v>
      </c>
      <c r="C2880" t="s">
        <v>1734</v>
      </c>
      <c r="D2880" t="s">
        <v>6890</v>
      </c>
      <c r="E2880" t="s">
        <v>1714</v>
      </c>
      <c r="H2880" t="str">
        <f>INDEX('Vensim Variables'!$B:$B,MATCH(EPS!$B2880,'Vensim Variables'!$A:$A,0))</f>
        <v>g pollutant</v>
      </c>
      <c r="I2880" t="str">
        <f t="shared" si="88"/>
        <v>N2O</v>
      </c>
      <c r="J2880">
        <f>INDEX(NoSettings!$C:$C,MATCH(EPS!$A2880,NoSettings!$A:$A,0))</f>
        <v>1852800</v>
      </c>
      <c r="K2880">
        <f>INDEX(GWP!$C$2:$C$13,MATCH(EPS!I2880,GWP!$B$2:$B$13,0))</f>
        <v>265</v>
      </c>
      <c r="L2880" s="4">
        <f t="shared" si="89"/>
        <v>4.9099199999999999E-4</v>
      </c>
    </row>
    <row r="2881" spans="1:12">
      <c r="A2881" t="s">
        <v>8484</v>
      </c>
      <c r="B2881" t="s">
        <v>7380</v>
      </c>
      <c r="C2881" t="s">
        <v>1734</v>
      </c>
      <c r="D2881" t="s">
        <v>6890</v>
      </c>
      <c r="E2881" t="s">
        <v>1715</v>
      </c>
      <c r="H2881" t="str">
        <f>INDEX('Vensim Variables'!$B:$B,MATCH(EPS!$B2881,'Vensim Variables'!$A:$A,0))</f>
        <v>g pollutant</v>
      </c>
      <c r="I2881" t="str">
        <f t="shared" si="88"/>
        <v>F gases</v>
      </c>
      <c r="J2881">
        <f>INDEX(NoSettings!$C:$C,MATCH(EPS!$A2881,NoSettings!$A:$A,0))</f>
        <v>0</v>
      </c>
      <c r="K2881">
        <f>INDEX(GWP!$C$2:$C$13,MATCH(EPS!I2881,GWP!$B$2:$B$13,0))</f>
        <v>1</v>
      </c>
      <c r="L2881" s="4">
        <f t="shared" si="89"/>
        <v>0</v>
      </c>
    </row>
    <row r="2882" spans="1:12">
      <c r="A2882" t="s">
        <v>8485</v>
      </c>
      <c r="B2882" t="s">
        <v>7380</v>
      </c>
      <c r="C2882" t="s">
        <v>1734</v>
      </c>
      <c r="D2882" t="s">
        <v>6891</v>
      </c>
      <c r="E2882" t="s">
        <v>1702</v>
      </c>
      <c r="H2882" t="str">
        <f>INDEX('Vensim Variables'!$B:$B,MATCH(EPS!$B2882,'Vensim Variables'!$A:$A,0))</f>
        <v>g pollutant</v>
      </c>
      <c r="I2882" t="str">
        <f t="shared" si="88"/>
        <v>CO2</v>
      </c>
      <c r="J2882">
        <f>INDEX(NoSettings!$C:$C,MATCH(EPS!$A2882,NoSettings!$A:$A,0))</f>
        <v>1656530000000</v>
      </c>
      <c r="K2882">
        <f>INDEX(GWP!$C$2:$C$13,MATCH(EPS!I2882,GWP!$B$2:$B$13,0))</f>
        <v>1</v>
      </c>
      <c r="L2882" s="4">
        <f t="shared" si="89"/>
        <v>1.6565300000000001</v>
      </c>
    </row>
    <row r="2883" spans="1:12">
      <c r="A2883" t="s">
        <v>8486</v>
      </c>
      <c r="B2883" t="s">
        <v>7380</v>
      </c>
      <c r="C2883" t="s">
        <v>1734</v>
      </c>
      <c r="D2883" t="s">
        <v>6891</v>
      </c>
      <c r="E2883" t="s">
        <v>1705</v>
      </c>
      <c r="H2883" t="str">
        <f>INDEX('Vensim Variables'!$B:$B,MATCH(EPS!$B2883,'Vensim Variables'!$A:$A,0))</f>
        <v>g pollutant</v>
      </c>
      <c r="I2883" t="str">
        <f t="shared" ref="I2883:I2946" si="90">IF(OR(C2883="CO2",C2883="CH4",C2883="N2O",C2883="F gases",C2883="VOC",C2883="CO",C2883="NOx",C2883="PM10",C2883="PM25",C2883="SOx",C2883="BC",C2883="OC"),C2883,IF(OR(D2883="CO2",D2883="CH4",D2883="N2O",D2883="F gases",D2883="VOC",D2883="CO",D2883="NOx",D2883="PM10",D2883="PM25",D2883="SOx",D2883="BC",D2883="OC"),D2883,IF(OR(E2883="CO2",E2883="CH4",E2883="N2O",E2883="F gases",E2883="VOC",E2883="CO",E2883="NOx",E2883="PM10",E2883="PM25",E2883="SOx",E2883="BC",E2883="OC"),E2883,"NA")))</f>
        <v>VOC</v>
      </c>
      <c r="J2883">
        <f>INDEX(NoSettings!$C:$C,MATCH(EPS!$A2883,NoSettings!$A:$A,0))</f>
        <v>178797000</v>
      </c>
      <c r="K2883">
        <f>INDEX(GWP!$C$2:$C$13,MATCH(EPS!I2883,GWP!$B$2:$B$13,0))</f>
        <v>0</v>
      </c>
      <c r="L2883" s="4">
        <f t="shared" ref="L2883:L2946" si="91">IF(H2883="g pollutant",K2883*J2883/10^12,IF(H2883="MMTCO2e",J2883,IF(H2883="MWh",J2883,0)))</f>
        <v>0</v>
      </c>
    </row>
    <row r="2884" spans="1:12">
      <c r="A2884" t="s">
        <v>8487</v>
      </c>
      <c r="B2884" t="s">
        <v>7380</v>
      </c>
      <c r="C2884" t="s">
        <v>1734</v>
      </c>
      <c r="D2884" t="s">
        <v>6891</v>
      </c>
      <c r="E2884" t="s">
        <v>1706</v>
      </c>
      <c r="H2884" t="str">
        <f>INDEX('Vensim Variables'!$B:$B,MATCH(EPS!$B2884,'Vensim Variables'!$A:$A,0))</f>
        <v>g pollutant</v>
      </c>
      <c r="I2884" t="str">
        <f t="shared" si="90"/>
        <v>CO</v>
      </c>
      <c r="J2884">
        <f>INDEX(NoSettings!$C:$C,MATCH(EPS!$A2884,NoSettings!$A:$A,0))</f>
        <v>996698000</v>
      </c>
      <c r="K2884">
        <f>INDEX(GWP!$C$2:$C$13,MATCH(EPS!I2884,GWP!$B$2:$B$13,0))</f>
        <v>0</v>
      </c>
      <c r="L2884" s="4">
        <f t="shared" si="91"/>
        <v>0</v>
      </c>
    </row>
    <row r="2885" spans="1:12">
      <c r="A2885" t="s">
        <v>8488</v>
      </c>
      <c r="B2885" t="s">
        <v>7380</v>
      </c>
      <c r="C2885" t="s">
        <v>1734</v>
      </c>
      <c r="D2885" t="s">
        <v>6891</v>
      </c>
      <c r="E2885" t="s">
        <v>1707</v>
      </c>
      <c r="H2885" t="str">
        <f>INDEX('Vensim Variables'!$B:$B,MATCH(EPS!$B2885,'Vensim Variables'!$A:$A,0))</f>
        <v>g pollutant</v>
      </c>
      <c r="I2885" t="str">
        <f t="shared" si="90"/>
        <v>NOx</v>
      </c>
      <c r="J2885">
        <f>INDEX(NoSettings!$C:$C,MATCH(EPS!$A2885,NoSettings!$A:$A,0))</f>
        <v>1667430000</v>
      </c>
      <c r="K2885">
        <f>INDEX(GWP!$C$2:$C$13,MATCH(EPS!I2885,GWP!$B$2:$B$13,0))</f>
        <v>0</v>
      </c>
      <c r="L2885" s="4">
        <f t="shared" si="91"/>
        <v>0</v>
      </c>
    </row>
    <row r="2886" spans="1:12">
      <c r="A2886" t="s">
        <v>8489</v>
      </c>
      <c r="B2886" t="s">
        <v>7380</v>
      </c>
      <c r="C2886" t="s">
        <v>1734</v>
      </c>
      <c r="D2886" t="s">
        <v>6891</v>
      </c>
      <c r="E2886" t="s">
        <v>1708</v>
      </c>
      <c r="H2886" t="str">
        <f>INDEX('Vensim Variables'!$B:$B,MATCH(EPS!$B2886,'Vensim Variables'!$A:$A,0))</f>
        <v>g pollutant</v>
      </c>
      <c r="I2886" t="str">
        <f t="shared" si="90"/>
        <v>PM10</v>
      </c>
      <c r="J2886">
        <f>INDEX(NoSettings!$C:$C,MATCH(EPS!$A2886,NoSettings!$A:$A,0))</f>
        <v>66873200</v>
      </c>
      <c r="K2886">
        <f>INDEX(GWP!$C$2:$C$13,MATCH(EPS!I2886,GWP!$B$2:$B$13,0))</f>
        <v>0</v>
      </c>
      <c r="L2886" s="4">
        <f t="shared" si="91"/>
        <v>0</v>
      </c>
    </row>
    <row r="2887" spans="1:12">
      <c r="A2887" t="s">
        <v>8490</v>
      </c>
      <c r="B2887" t="s">
        <v>7380</v>
      </c>
      <c r="C2887" t="s">
        <v>1734</v>
      </c>
      <c r="D2887" t="s">
        <v>6891</v>
      </c>
      <c r="E2887" t="s">
        <v>1709</v>
      </c>
      <c r="H2887" t="str">
        <f>INDEX('Vensim Variables'!$B:$B,MATCH(EPS!$B2887,'Vensim Variables'!$A:$A,0))</f>
        <v>g pollutant</v>
      </c>
      <c r="I2887" t="str">
        <f t="shared" si="90"/>
        <v>PM25</v>
      </c>
      <c r="J2887">
        <f>INDEX(NoSettings!$C:$C,MATCH(EPS!$A2887,NoSettings!$A:$A,0))</f>
        <v>62845900</v>
      </c>
      <c r="K2887">
        <f>INDEX(GWP!$C$2:$C$13,MATCH(EPS!I2887,GWP!$B$2:$B$13,0))</f>
        <v>0</v>
      </c>
      <c r="L2887" s="4">
        <f t="shared" si="91"/>
        <v>0</v>
      </c>
    </row>
    <row r="2888" spans="1:12">
      <c r="A2888" t="s">
        <v>8491</v>
      </c>
      <c r="B2888" t="s">
        <v>7380</v>
      </c>
      <c r="C2888" t="s">
        <v>1734</v>
      </c>
      <c r="D2888" t="s">
        <v>6891</v>
      </c>
      <c r="E2888" t="s">
        <v>1710</v>
      </c>
      <c r="H2888" t="str">
        <f>INDEX('Vensim Variables'!$B:$B,MATCH(EPS!$B2888,'Vensim Variables'!$A:$A,0))</f>
        <v>g pollutant</v>
      </c>
      <c r="I2888" t="str">
        <f t="shared" si="90"/>
        <v>SOx</v>
      </c>
      <c r="J2888">
        <f>INDEX(NoSettings!$C:$C,MATCH(EPS!$A2888,NoSettings!$A:$A,0))</f>
        <v>38806500</v>
      </c>
      <c r="K2888">
        <f>INDEX(GWP!$C$2:$C$13,MATCH(EPS!I2888,GWP!$B$2:$B$13,0))</f>
        <v>0</v>
      </c>
      <c r="L2888" s="4">
        <f t="shared" si="91"/>
        <v>0</v>
      </c>
    </row>
    <row r="2889" spans="1:12">
      <c r="A2889" t="s">
        <v>8492</v>
      </c>
      <c r="B2889" t="s">
        <v>7380</v>
      </c>
      <c r="C2889" t="s">
        <v>1734</v>
      </c>
      <c r="D2889" t="s">
        <v>6891</v>
      </c>
      <c r="E2889" t="s">
        <v>1711</v>
      </c>
      <c r="H2889" t="str">
        <f>INDEX('Vensim Variables'!$B:$B,MATCH(EPS!$B2889,'Vensim Variables'!$A:$A,0))</f>
        <v>g pollutant</v>
      </c>
      <c r="I2889" t="str">
        <f t="shared" si="90"/>
        <v>BC</v>
      </c>
      <c r="J2889">
        <f>INDEX(NoSettings!$C:$C,MATCH(EPS!$A2889,NoSettings!$A:$A,0))</f>
        <v>3933720</v>
      </c>
      <c r="K2889">
        <f>INDEX(GWP!$C$2:$C$13,MATCH(EPS!I2889,GWP!$B$2:$B$13,0))</f>
        <v>0</v>
      </c>
      <c r="L2889" s="4">
        <f t="shared" si="91"/>
        <v>0</v>
      </c>
    </row>
    <row r="2890" spans="1:12">
      <c r="A2890" t="s">
        <v>8493</v>
      </c>
      <c r="B2890" t="s">
        <v>7380</v>
      </c>
      <c r="C2890" t="s">
        <v>1734</v>
      </c>
      <c r="D2890" t="s">
        <v>6891</v>
      </c>
      <c r="E2890" t="s">
        <v>1712</v>
      </c>
      <c r="H2890" t="str">
        <f>INDEX('Vensim Variables'!$B:$B,MATCH(EPS!$B2890,'Vensim Variables'!$A:$A,0))</f>
        <v>g pollutant</v>
      </c>
      <c r="I2890" t="str">
        <f t="shared" si="90"/>
        <v>OC</v>
      </c>
      <c r="J2890">
        <f>INDEX(NoSettings!$C:$C,MATCH(EPS!$A2890,NoSettings!$A:$A,0))</f>
        <v>28722400</v>
      </c>
      <c r="K2890">
        <f>INDEX(GWP!$C$2:$C$13,MATCH(EPS!I2890,GWP!$B$2:$B$13,0))</f>
        <v>0</v>
      </c>
      <c r="L2890" s="4">
        <f t="shared" si="91"/>
        <v>0</v>
      </c>
    </row>
    <row r="2891" spans="1:12">
      <c r="A2891" t="s">
        <v>8494</v>
      </c>
      <c r="B2891" t="s">
        <v>7380</v>
      </c>
      <c r="C2891" t="s">
        <v>1734</v>
      </c>
      <c r="D2891" t="s">
        <v>6891</v>
      </c>
      <c r="E2891" t="s">
        <v>1713</v>
      </c>
      <c r="H2891" t="str">
        <f>INDEX('Vensim Variables'!$B:$B,MATCH(EPS!$B2891,'Vensim Variables'!$A:$A,0))</f>
        <v>g pollutant</v>
      </c>
      <c r="I2891" t="str">
        <f t="shared" si="90"/>
        <v>CH4</v>
      </c>
      <c r="J2891">
        <f>INDEX(NoSettings!$C:$C,MATCH(EPS!$A2891,NoSettings!$A:$A,0))</f>
        <v>35434700</v>
      </c>
      <c r="K2891">
        <f>INDEX(GWP!$C$2:$C$13,MATCH(EPS!I2891,GWP!$B$2:$B$13,0))</f>
        <v>28</v>
      </c>
      <c r="L2891" s="4">
        <f t="shared" si="91"/>
        <v>9.9217160000000001E-4</v>
      </c>
    </row>
    <row r="2892" spans="1:12">
      <c r="A2892" t="s">
        <v>8495</v>
      </c>
      <c r="B2892" t="s">
        <v>7380</v>
      </c>
      <c r="C2892" t="s">
        <v>1734</v>
      </c>
      <c r="D2892" t="s">
        <v>6891</v>
      </c>
      <c r="E2892" t="s">
        <v>1714</v>
      </c>
      <c r="H2892" t="str">
        <f>INDEX('Vensim Variables'!$B:$B,MATCH(EPS!$B2892,'Vensim Variables'!$A:$A,0))</f>
        <v>g pollutant</v>
      </c>
      <c r="I2892" t="str">
        <f t="shared" si="90"/>
        <v>N2O</v>
      </c>
      <c r="J2892">
        <f>INDEX(NoSettings!$C:$C,MATCH(EPS!$A2892,NoSettings!$A:$A,0))</f>
        <v>2497600</v>
      </c>
      <c r="K2892">
        <f>INDEX(GWP!$C$2:$C$13,MATCH(EPS!I2892,GWP!$B$2:$B$13,0))</f>
        <v>265</v>
      </c>
      <c r="L2892" s="4">
        <f t="shared" si="91"/>
        <v>6.6186399999999996E-4</v>
      </c>
    </row>
    <row r="2893" spans="1:12">
      <c r="A2893" t="s">
        <v>8496</v>
      </c>
      <c r="B2893" t="s">
        <v>7380</v>
      </c>
      <c r="C2893" t="s">
        <v>1734</v>
      </c>
      <c r="D2893" t="s">
        <v>6891</v>
      </c>
      <c r="E2893" t="s">
        <v>1715</v>
      </c>
      <c r="H2893" t="str">
        <f>INDEX('Vensim Variables'!$B:$B,MATCH(EPS!$B2893,'Vensim Variables'!$A:$A,0))</f>
        <v>g pollutant</v>
      </c>
      <c r="I2893" t="str">
        <f t="shared" si="90"/>
        <v>F gases</v>
      </c>
      <c r="J2893">
        <f>INDEX(NoSettings!$C:$C,MATCH(EPS!$A2893,NoSettings!$A:$A,0))</f>
        <v>0</v>
      </c>
      <c r="K2893">
        <f>INDEX(GWP!$C$2:$C$13,MATCH(EPS!I2893,GWP!$B$2:$B$13,0))</f>
        <v>1</v>
      </c>
      <c r="L2893" s="4">
        <f t="shared" si="91"/>
        <v>0</v>
      </c>
    </row>
    <row r="2894" spans="1:12">
      <c r="A2894" t="s">
        <v>8497</v>
      </c>
      <c r="B2894" t="s">
        <v>7380</v>
      </c>
      <c r="C2894" t="s">
        <v>1734</v>
      </c>
      <c r="D2894" t="s">
        <v>6892</v>
      </c>
      <c r="E2894" t="s">
        <v>1702</v>
      </c>
      <c r="H2894" t="str">
        <f>INDEX('Vensim Variables'!$B:$B,MATCH(EPS!$B2894,'Vensim Variables'!$A:$A,0))</f>
        <v>g pollutant</v>
      </c>
      <c r="I2894" t="str">
        <f t="shared" si="90"/>
        <v>CO2</v>
      </c>
      <c r="J2894">
        <f>INDEX(NoSettings!$C:$C,MATCH(EPS!$A2894,NoSettings!$A:$A,0))</f>
        <v>2714550000000</v>
      </c>
      <c r="K2894">
        <f>INDEX(GWP!$C$2:$C$13,MATCH(EPS!I2894,GWP!$B$2:$B$13,0))</f>
        <v>1</v>
      </c>
      <c r="L2894" s="4">
        <f t="shared" si="91"/>
        <v>2.71455</v>
      </c>
    </row>
    <row r="2895" spans="1:12">
      <c r="A2895" t="s">
        <v>8498</v>
      </c>
      <c r="B2895" t="s">
        <v>7380</v>
      </c>
      <c r="C2895" t="s">
        <v>1734</v>
      </c>
      <c r="D2895" t="s">
        <v>6892</v>
      </c>
      <c r="E2895" t="s">
        <v>1705</v>
      </c>
      <c r="H2895" t="str">
        <f>INDEX('Vensim Variables'!$B:$B,MATCH(EPS!$B2895,'Vensim Variables'!$A:$A,0))</f>
        <v>g pollutant</v>
      </c>
      <c r="I2895" t="str">
        <f t="shared" si="90"/>
        <v>VOC</v>
      </c>
      <c r="J2895">
        <f>INDEX(NoSettings!$C:$C,MATCH(EPS!$A2895,NoSettings!$A:$A,0))</f>
        <v>292993000</v>
      </c>
      <c r="K2895">
        <f>INDEX(GWP!$C$2:$C$13,MATCH(EPS!I2895,GWP!$B$2:$B$13,0))</f>
        <v>0</v>
      </c>
      <c r="L2895" s="4">
        <f t="shared" si="91"/>
        <v>0</v>
      </c>
    </row>
    <row r="2896" spans="1:12">
      <c r="A2896" t="s">
        <v>8499</v>
      </c>
      <c r="B2896" t="s">
        <v>7380</v>
      </c>
      <c r="C2896" t="s">
        <v>1734</v>
      </c>
      <c r="D2896" t="s">
        <v>6892</v>
      </c>
      <c r="E2896" t="s">
        <v>1706</v>
      </c>
      <c r="H2896" t="str">
        <f>INDEX('Vensim Variables'!$B:$B,MATCH(EPS!$B2896,'Vensim Variables'!$A:$A,0))</f>
        <v>g pollutant</v>
      </c>
      <c r="I2896" t="str">
        <f t="shared" si="90"/>
        <v>CO</v>
      </c>
      <c r="J2896">
        <f>INDEX(NoSettings!$C:$C,MATCH(EPS!$A2896,NoSettings!$A:$A,0))</f>
        <v>1633280000</v>
      </c>
      <c r="K2896">
        <f>INDEX(GWP!$C$2:$C$13,MATCH(EPS!I2896,GWP!$B$2:$B$13,0))</f>
        <v>0</v>
      </c>
      <c r="L2896" s="4">
        <f t="shared" si="91"/>
        <v>0</v>
      </c>
    </row>
    <row r="2897" spans="1:12">
      <c r="A2897" t="s">
        <v>8500</v>
      </c>
      <c r="B2897" t="s">
        <v>7380</v>
      </c>
      <c r="C2897" t="s">
        <v>1734</v>
      </c>
      <c r="D2897" t="s">
        <v>6892</v>
      </c>
      <c r="E2897" t="s">
        <v>1707</v>
      </c>
      <c r="H2897" t="str">
        <f>INDEX('Vensim Variables'!$B:$B,MATCH(EPS!$B2897,'Vensim Variables'!$A:$A,0))</f>
        <v>g pollutant</v>
      </c>
      <c r="I2897" t="str">
        <f t="shared" si="90"/>
        <v>NOx</v>
      </c>
      <c r="J2897">
        <f>INDEX(NoSettings!$C:$C,MATCH(EPS!$A2897,NoSettings!$A:$A,0))</f>
        <v>2732400000</v>
      </c>
      <c r="K2897">
        <f>INDEX(GWP!$C$2:$C$13,MATCH(EPS!I2897,GWP!$B$2:$B$13,0))</f>
        <v>0</v>
      </c>
      <c r="L2897" s="4">
        <f t="shared" si="91"/>
        <v>0</v>
      </c>
    </row>
    <row r="2898" spans="1:12">
      <c r="A2898" t="s">
        <v>8501</v>
      </c>
      <c r="B2898" t="s">
        <v>7380</v>
      </c>
      <c r="C2898" t="s">
        <v>1734</v>
      </c>
      <c r="D2898" t="s">
        <v>6892</v>
      </c>
      <c r="E2898" t="s">
        <v>1708</v>
      </c>
      <c r="H2898" t="str">
        <f>INDEX('Vensim Variables'!$B:$B,MATCH(EPS!$B2898,'Vensim Variables'!$A:$A,0))</f>
        <v>g pollutant</v>
      </c>
      <c r="I2898" t="str">
        <f t="shared" si="90"/>
        <v>PM10</v>
      </c>
      <c r="J2898">
        <f>INDEX(NoSettings!$C:$C,MATCH(EPS!$A2898,NoSettings!$A:$A,0))</f>
        <v>109585000</v>
      </c>
      <c r="K2898">
        <f>INDEX(GWP!$C$2:$C$13,MATCH(EPS!I2898,GWP!$B$2:$B$13,0))</f>
        <v>0</v>
      </c>
      <c r="L2898" s="4">
        <f t="shared" si="91"/>
        <v>0</v>
      </c>
    </row>
    <row r="2899" spans="1:12">
      <c r="A2899" t="s">
        <v>8502</v>
      </c>
      <c r="B2899" t="s">
        <v>7380</v>
      </c>
      <c r="C2899" t="s">
        <v>1734</v>
      </c>
      <c r="D2899" t="s">
        <v>6892</v>
      </c>
      <c r="E2899" t="s">
        <v>1709</v>
      </c>
      <c r="H2899" t="str">
        <f>INDEX('Vensim Variables'!$B:$B,MATCH(EPS!$B2899,'Vensim Variables'!$A:$A,0))</f>
        <v>g pollutant</v>
      </c>
      <c r="I2899" t="str">
        <f t="shared" si="90"/>
        <v>PM25</v>
      </c>
      <c r="J2899">
        <f>INDEX(NoSettings!$C:$C,MATCH(EPS!$A2899,NoSettings!$A:$A,0))</f>
        <v>102985000</v>
      </c>
      <c r="K2899">
        <f>INDEX(GWP!$C$2:$C$13,MATCH(EPS!I2899,GWP!$B$2:$B$13,0))</f>
        <v>0</v>
      </c>
      <c r="L2899" s="4">
        <f t="shared" si="91"/>
        <v>0</v>
      </c>
    </row>
    <row r="2900" spans="1:12">
      <c r="A2900" t="s">
        <v>8503</v>
      </c>
      <c r="B2900" t="s">
        <v>7380</v>
      </c>
      <c r="C2900" t="s">
        <v>1734</v>
      </c>
      <c r="D2900" t="s">
        <v>6892</v>
      </c>
      <c r="E2900" t="s">
        <v>1710</v>
      </c>
      <c r="H2900" t="str">
        <f>INDEX('Vensim Variables'!$B:$B,MATCH(EPS!$B2900,'Vensim Variables'!$A:$A,0))</f>
        <v>g pollutant</v>
      </c>
      <c r="I2900" t="str">
        <f t="shared" si="90"/>
        <v>SOx</v>
      </c>
      <c r="J2900">
        <f>INDEX(NoSettings!$C:$C,MATCH(EPS!$A2900,NoSettings!$A:$A,0))</f>
        <v>63591900</v>
      </c>
      <c r="K2900">
        <f>INDEX(GWP!$C$2:$C$13,MATCH(EPS!I2900,GWP!$B$2:$B$13,0))</f>
        <v>0</v>
      </c>
      <c r="L2900" s="4">
        <f t="shared" si="91"/>
        <v>0</v>
      </c>
    </row>
    <row r="2901" spans="1:12">
      <c r="A2901" t="s">
        <v>8504</v>
      </c>
      <c r="B2901" t="s">
        <v>7380</v>
      </c>
      <c r="C2901" t="s">
        <v>1734</v>
      </c>
      <c r="D2901" t="s">
        <v>6892</v>
      </c>
      <c r="E2901" t="s">
        <v>1711</v>
      </c>
      <c r="H2901" t="str">
        <f>INDEX('Vensim Variables'!$B:$B,MATCH(EPS!$B2901,'Vensim Variables'!$A:$A,0))</f>
        <v>g pollutant</v>
      </c>
      <c r="I2901" t="str">
        <f t="shared" si="90"/>
        <v>BC</v>
      </c>
      <c r="J2901">
        <f>INDEX(NoSettings!$C:$C,MATCH(EPS!$A2901,NoSettings!$A:$A,0))</f>
        <v>6446160</v>
      </c>
      <c r="K2901">
        <f>INDEX(GWP!$C$2:$C$13,MATCH(EPS!I2901,GWP!$B$2:$B$13,0))</f>
        <v>0</v>
      </c>
      <c r="L2901" s="4">
        <f t="shared" si="91"/>
        <v>0</v>
      </c>
    </row>
    <row r="2902" spans="1:12">
      <c r="A2902" t="s">
        <v>8505</v>
      </c>
      <c r="B2902" t="s">
        <v>7380</v>
      </c>
      <c r="C2902" t="s">
        <v>1734</v>
      </c>
      <c r="D2902" t="s">
        <v>6892</v>
      </c>
      <c r="E2902" t="s">
        <v>1712</v>
      </c>
      <c r="H2902" t="str">
        <f>INDEX('Vensim Variables'!$B:$B,MATCH(EPS!$B2902,'Vensim Variables'!$A:$A,0))</f>
        <v>g pollutant</v>
      </c>
      <c r="I2902" t="str">
        <f t="shared" si="90"/>
        <v>OC</v>
      </c>
      <c r="J2902">
        <f>INDEX(NoSettings!$C:$C,MATCH(EPS!$A2902,NoSettings!$A:$A,0))</f>
        <v>47067200</v>
      </c>
      <c r="K2902">
        <f>INDEX(GWP!$C$2:$C$13,MATCH(EPS!I2902,GWP!$B$2:$B$13,0))</f>
        <v>0</v>
      </c>
      <c r="L2902" s="4">
        <f t="shared" si="91"/>
        <v>0</v>
      </c>
    </row>
    <row r="2903" spans="1:12">
      <c r="A2903" t="s">
        <v>8506</v>
      </c>
      <c r="B2903" t="s">
        <v>7380</v>
      </c>
      <c r="C2903" t="s">
        <v>1734</v>
      </c>
      <c r="D2903" t="s">
        <v>6892</v>
      </c>
      <c r="E2903" t="s">
        <v>1713</v>
      </c>
      <c r="H2903" t="str">
        <f>INDEX('Vensim Variables'!$B:$B,MATCH(EPS!$B2903,'Vensim Variables'!$A:$A,0))</f>
        <v>g pollutant</v>
      </c>
      <c r="I2903" t="str">
        <f t="shared" si="90"/>
        <v>CH4</v>
      </c>
      <c r="J2903">
        <f>INDEX(NoSettings!$C:$C,MATCH(EPS!$A2903,NoSettings!$A:$A,0))</f>
        <v>58066600</v>
      </c>
      <c r="K2903">
        <f>INDEX(GWP!$C$2:$C$13,MATCH(EPS!I2903,GWP!$B$2:$B$13,0))</f>
        <v>28</v>
      </c>
      <c r="L2903" s="4">
        <f t="shared" si="91"/>
        <v>1.6258647999999999E-3</v>
      </c>
    </row>
    <row r="2904" spans="1:12">
      <c r="A2904" t="s">
        <v>8507</v>
      </c>
      <c r="B2904" t="s">
        <v>7380</v>
      </c>
      <c r="C2904" t="s">
        <v>1734</v>
      </c>
      <c r="D2904" t="s">
        <v>6892</v>
      </c>
      <c r="E2904" t="s">
        <v>1714</v>
      </c>
      <c r="H2904" t="str">
        <f>INDEX('Vensim Variables'!$B:$B,MATCH(EPS!$B2904,'Vensim Variables'!$A:$A,0))</f>
        <v>g pollutant</v>
      </c>
      <c r="I2904" t="str">
        <f t="shared" si="90"/>
        <v>N2O</v>
      </c>
      <c r="J2904">
        <f>INDEX(NoSettings!$C:$C,MATCH(EPS!$A2904,NoSettings!$A:$A,0))</f>
        <v>4092800</v>
      </c>
      <c r="K2904">
        <f>INDEX(GWP!$C$2:$C$13,MATCH(EPS!I2904,GWP!$B$2:$B$13,0))</f>
        <v>265</v>
      </c>
      <c r="L2904" s="4">
        <f t="shared" si="91"/>
        <v>1.0845920000000001E-3</v>
      </c>
    </row>
    <row r="2905" spans="1:12">
      <c r="A2905" t="s">
        <v>8508</v>
      </c>
      <c r="B2905" t="s">
        <v>7380</v>
      </c>
      <c r="C2905" t="s">
        <v>1734</v>
      </c>
      <c r="D2905" t="s">
        <v>6892</v>
      </c>
      <c r="E2905" t="s">
        <v>1715</v>
      </c>
      <c r="H2905" t="str">
        <f>INDEX('Vensim Variables'!$B:$B,MATCH(EPS!$B2905,'Vensim Variables'!$A:$A,0))</f>
        <v>g pollutant</v>
      </c>
      <c r="I2905" t="str">
        <f t="shared" si="90"/>
        <v>F gases</v>
      </c>
      <c r="J2905">
        <f>INDEX(NoSettings!$C:$C,MATCH(EPS!$A2905,NoSettings!$A:$A,0))</f>
        <v>0</v>
      </c>
      <c r="K2905">
        <f>INDEX(GWP!$C$2:$C$13,MATCH(EPS!I2905,GWP!$B$2:$B$13,0))</f>
        <v>1</v>
      </c>
      <c r="L2905" s="4">
        <f t="shared" si="91"/>
        <v>0</v>
      </c>
    </row>
    <row r="2906" spans="1:12">
      <c r="A2906" t="s">
        <v>8509</v>
      </c>
      <c r="B2906" t="s">
        <v>7380</v>
      </c>
      <c r="C2906" t="s">
        <v>1734</v>
      </c>
      <c r="D2906" t="s">
        <v>6893</v>
      </c>
      <c r="E2906" t="s">
        <v>1702</v>
      </c>
      <c r="H2906" t="str">
        <f>INDEX('Vensim Variables'!$B:$B,MATCH(EPS!$B2906,'Vensim Variables'!$A:$A,0))</f>
        <v>g pollutant</v>
      </c>
      <c r="I2906" t="str">
        <f t="shared" si="90"/>
        <v>CO2</v>
      </c>
      <c r="J2906">
        <f>INDEX(NoSettings!$C:$C,MATCH(EPS!$A2906,NoSettings!$A:$A,0))</f>
        <v>4958990000000</v>
      </c>
      <c r="K2906">
        <f>INDEX(GWP!$C$2:$C$13,MATCH(EPS!I2906,GWP!$B$2:$B$13,0))</f>
        <v>1</v>
      </c>
      <c r="L2906" s="4">
        <f t="shared" si="91"/>
        <v>4.95899</v>
      </c>
    </row>
    <row r="2907" spans="1:12">
      <c r="A2907" t="s">
        <v>8510</v>
      </c>
      <c r="B2907" t="s">
        <v>7380</v>
      </c>
      <c r="C2907" t="s">
        <v>1734</v>
      </c>
      <c r="D2907" t="s">
        <v>6893</v>
      </c>
      <c r="E2907" t="s">
        <v>1705</v>
      </c>
      <c r="H2907" t="str">
        <f>INDEX('Vensim Variables'!$B:$B,MATCH(EPS!$B2907,'Vensim Variables'!$A:$A,0))</f>
        <v>g pollutant</v>
      </c>
      <c r="I2907" t="str">
        <f t="shared" si="90"/>
        <v>VOC</v>
      </c>
      <c r="J2907">
        <f>INDEX(NoSettings!$C:$C,MATCH(EPS!$A2907,NoSettings!$A:$A,0))</f>
        <v>535245000</v>
      </c>
      <c r="K2907">
        <f>INDEX(GWP!$C$2:$C$13,MATCH(EPS!I2907,GWP!$B$2:$B$13,0))</f>
        <v>0</v>
      </c>
      <c r="L2907" s="4">
        <f t="shared" si="91"/>
        <v>0</v>
      </c>
    </row>
    <row r="2908" spans="1:12">
      <c r="A2908" t="s">
        <v>8511</v>
      </c>
      <c r="B2908" t="s">
        <v>7380</v>
      </c>
      <c r="C2908" t="s">
        <v>1734</v>
      </c>
      <c r="D2908" t="s">
        <v>6893</v>
      </c>
      <c r="E2908" t="s">
        <v>1706</v>
      </c>
      <c r="H2908" t="str">
        <f>INDEX('Vensim Variables'!$B:$B,MATCH(EPS!$B2908,'Vensim Variables'!$A:$A,0))</f>
        <v>g pollutant</v>
      </c>
      <c r="I2908" t="str">
        <f t="shared" si="90"/>
        <v>CO</v>
      </c>
      <c r="J2908">
        <f>INDEX(NoSettings!$C:$C,MATCH(EPS!$A2908,NoSettings!$A:$A,0))</f>
        <v>2983710000</v>
      </c>
      <c r="K2908">
        <f>INDEX(GWP!$C$2:$C$13,MATCH(EPS!I2908,GWP!$B$2:$B$13,0))</f>
        <v>0</v>
      </c>
      <c r="L2908" s="4">
        <f t="shared" si="91"/>
        <v>0</v>
      </c>
    </row>
    <row r="2909" spans="1:12">
      <c r="A2909" t="s">
        <v>8512</v>
      </c>
      <c r="B2909" t="s">
        <v>7380</v>
      </c>
      <c r="C2909" t="s">
        <v>1734</v>
      </c>
      <c r="D2909" t="s">
        <v>6893</v>
      </c>
      <c r="E2909" t="s">
        <v>1707</v>
      </c>
      <c r="H2909" t="str">
        <f>INDEX('Vensim Variables'!$B:$B,MATCH(EPS!$B2909,'Vensim Variables'!$A:$A,0))</f>
        <v>g pollutant</v>
      </c>
      <c r="I2909" t="str">
        <f t="shared" si="90"/>
        <v>NOx</v>
      </c>
      <c r="J2909" s="7">
        <f>INDEX(NoSettings!$C:$C,MATCH(EPS!$A2909,NoSettings!$A:$A,0))</f>
        <v>4991610000</v>
      </c>
      <c r="K2909">
        <f>INDEX(GWP!$C$2:$C$13,MATCH(EPS!I2909,GWP!$B$2:$B$13,0))</f>
        <v>0</v>
      </c>
      <c r="L2909" s="4">
        <f t="shared" si="91"/>
        <v>0</v>
      </c>
    </row>
    <row r="2910" spans="1:12">
      <c r="A2910" t="s">
        <v>8513</v>
      </c>
      <c r="B2910" t="s">
        <v>7380</v>
      </c>
      <c r="C2910" t="s">
        <v>1734</v>
      </c>
      <c r="D2910" t="s">
        <v>6893</v>
      </c>
      <c r="E2910" t="s">
        <v>1708</v>
      </c>
      <c r="H2910" t="str">
        <f>INDEX('Vensim Variables'!$B:$B,MATCH(EPS!$B2910,'Vensim Variables'!$A:$A,0))</f>
        <v>g pollutant</v>
      </c>
      <c r="I2910" t="str">
        <f t="shared" si="90"/>
        <v>PM10</v>
      </c>
      <c r="J2910">
        <f>INDEX(NoSettings!$C:$C,MATCH(EPS!$A2910,NoSettings!$A:$A,0))</f>
        <v>200191000</v>
      </c>
      <c r="K2910">
        <f>INDEX(GWP!$C$2:$C$13,MATCH(EPS!I2910,GWP!$B$2:$B$13,0))</f>
        <v>0</v>
      </c>
      <c r="L2910" s="4">
        <f t="shared" si="91"/>
        <v>0</v>
      </c>
    </row>
    <row r="2911" spans="1:12">
      <c r="A2911" t="s">
        <v>8514</v>
      </c>
      <c r="B2911" t="s">
        <v>7380</v>
      </c>
      <c r="C2911" t="s">
        <v>1734</v>
      </c>
      <c r="D2911" t="s">
        <v>6893</v>
      </c>
      <c r="E2911" t="s">
        <v>1709</v>
      </c>
      <c r="H2911" t="str">
        <f>INDEX('Vensim Variables'!$B:$B,MATCH(EPS!$B2911,'Vensim Variables'!$A:$A,0))</f>
        <v>g pollutant</v>
      </c>
      <c r="I2911" t="str">
        <f t="shared" si="90"/>
        <v>PM25</v>
      </c>
      <c r="J2911">
        <f>INDEX(NoSettings!$C:$C,MATCH(EPS!$A2911,NoSettings!$A:$A,0))</f>
        <v>188135000</v>
      </c>
      <c r="K2911">
        <f>INDEX(GWP!$C$2:$C$13,MATCH(EPS!I2911,GWP!$B$2:$B$13,0))</f>
        <v>0</v>
      </c>
      <c r="L2911" s="4">
        <f t="shared" si="91"/>
        <v>0</v>
      </c>
    </row>
    <row r="2912" spans="1:12">
      <c r="A2912" t="s">
        <v>8515</v>
      </c>
      <c r="B2912" t="s">
        <v>7380</v>
      </c>
      <c r="C2912" t="s">
        <v>1734</v>
      </c>
      <c r="D2912" t="s">
        <v>6893</v>
      </c>
      <c r="E2912" t="s">
        <v>1710</v>
      </c>
      <c r="H2912" t="str">
        <f>INDEX('Vensim Variables'!$B:$B,MATCH(EPS!$B2912,'Vensim Variables'!$A:$A,0))</f>
        <v>g pollutant</v>
      </c>
      <c r="I2912" t="str">
        <f t="shared" si="90"/>
        <v>SOx</v>
      </c>
      <c r="J2912">
        <f>INDEX(NoSettings!$C:$C,MATCH(EPS!$A2912,NoSettings!$A:$A,0))</f>
        <v>116171000</v>
      </c>
      <c r="K2912">
        <f>INDEX(GWP!$C$2:$C$13,MATCH(EPS!I2912,GWP!$B$2:$B$13,0))</f>
        <v>0</v>
      </c>
      <c r="L2912" s="4">
        <f t="shared" si="91"/>
        <v>0</v>
      </c>
    </row>
    <row r="2913" spans="1:12">
      <c r="A2913" t="s">
        <v>8516</v>
      </c>
      <c r="B2913" t="s">
        <v>7380</v>
      </c>
      <c r="C2913" t="s">
        <v>1734</v>
      </c>
      <c r="D2913" t="s">
        <v>6893</v>
      </c>
      <c r="E2913" t="s">
        <v>1711</v>
      </c>
      <c r="H2913" t="str">
        <f>INDEX('Vensim Variables'!$B:$B,MATCH(EPS!$B2913,'Vensim Variables'!$A:$A,0))</f>
        <v>g pollutant</v>
      </c>
      <c r="I2913" t="str">
        <f t="shared" si="90"/>
        <v>BC</v>
      </c>
      <c r="J2913">
        <f>INDEX(NoSettings!$C:$C,MATCH(EPS!$A2913,NoSettings!$A:$A,0))</f>
        <v>11776000</v>
      </c>
      <c r="K2913">
        <f>INDEX(GWP!$C$2:$C$13,MATCH(EPS!I2913,GWP!$B$2:$B$13,0))</f>
        <v>0</v>
      </c>
      <c r="L2913" s="4">
        <f t="shared" si="91"/>
        <v>0</v>
      </c>
    </row>
    <row r="2914" spans="1:12">
      <c r="A2914" t="s">
        <v>8517</v>
      </c>
      <c r="B2914" t="s">
        <v>7380</v>
      </c>
      <c r="C2914" t="s">
        <v>1734</v>
      </c>
      <c r="D2914" t="s">
        <v>6893</v>
      </c>
      <c r="E2914" t="s">
        <v>1712</v>
      </c>
      <c r="H2914" t="str">
        <f>INDEX('Vensim Variables'!$B:$B,MATCH(EPS!$B2914,'Vensim Variables'!$A:$A,0))</f>
        <v>g pollutant</v>
      </c>
      <c r="I2914" t="str">
        <f t="shared" si="90"/>
        <v>OC</v>
      </c>
      <c r="J2914">
        <f>INDEX(NoSettings!$C:$C,MATCH(EPS!$A2914,NoSettings!$A:$A,0))</f>
        <v>85983200</v>
      </c>
      <c r="K2914">
        <f>INDEX(GWP!$C$2:$C$13,MATCH(EPS!I2914,GWP!$B$2:$B$13,0))</f>
        <v>0</v>
      </c>
      <c r="L2914" s="4">
        <f t="shared" si="91"/>
        <v>0</v>
      </c>
    </row>
    <row r="2915" spans="1:12">
      <c r="A2915" t="s">
        <v>8518</v>
      </c>
      <c r="B2915" t="s">
        <v>7380</v>
      </c>
      <c r="C2915" t="s">
        <v>1734</v>
      </c>
      <c r="D2915" t="s">
        <v>6893</v>
      </c>
      <c r="E2915" t="s">
        <v>1713</v>
      </c>
      <c r="H2915" t="str">
        <f>INDEX('Vensim Variables'!$B:$B,MATCH(EPS!$B2915,'Vensim Variables'!$A:$A,0))</f>
        <v>g pollutant</v>
      </c>
      <c r="I2915" t="str">
        <f t="shared" si="90"/>
        <v>CH4</v>
      </c>
      <c r="J2915">
        <f>INDEX(NoSettings!$C:$C,MATCH(EPS!$A2915,NoSettings!$A:$A,0))</f>
        <v>106077000</v>
      </c>
      <c r="K2915">
        <f>INDEX(GWP!$C$2:$C$13,MATCH(EPS!I2915,GWP!$B$2:$B$13,0))</f>
        <v>28</v>
      </c>
      <c r="L2915" s="4">
        <f t="shared" si="91"/>
        <v>2.9701559999999998E-3</v>
      </c>
    </row>
    <row r="2916" spans="1:12">
      <c r="A2916" t="s">
        <v>8519</v>
      </c>
      <c r="B2916" t="s">
        <v>7380</v>
      </c>
      <c r="C2916" t="s">
        <v>1734</v>
      </c>
      <c r="D2916" t="s">
        <v>6893</v>
      </c>
      <c r="E2916" t="s">
        <v>1714</v>
      </c>
      <c r="H2916" t="str">
        <f>INDEX('Vensim Variables'!$B:$B,MATCH(EPS!$B2916,'Vensim Variables'!$A:$A,0))</f>
        <v>g pollutant</v>
      </c>
      <c r="I2916" t="str">
        <f t="shared" si="90"/>
        <v>N2O</v>
      </c>
      <c r="J2916">
        <f>INDEX(NoSettings!$C:$C,MATCH(EPS!$A2916,NoSettings!$A:$A,0))</f>
        <v>7476800</v>
      </c>
      <c r="K2916">
        <f>INDEX(GWP!$C$2:$C$13,MATCH(EPS!I2916,GWP!$B$2:$B$13,0))</f>
        <v>265</v>
      </c>
      <c r="L2916" s="4">
        <f t="shared" si="91"/>
        <v>1.981352E-3</v>
      </c>
    </row>
    <row r="2917" spans="1:12">
      <c r="A2917" t="s">
        <v>8520</v>
      </c>
      <c r="B2917" t="s">
        <v>7380</v>
      </c>
      <c r="C2917" t="s">
        <v>1734</v>
      </c>
      <c r="D2917" t="s">
        <v>6893</v>
      </c>
      <c r="E2917" t="s">
        <v>1715</v>
      </c>
      <c r="H2917" t="str">
        <f>INDEX('Vensim Variables'!$B:$B,MATCH(EPS!$B2917,'Vensim Variables'!$A:$A,0))</f>
        <v>g pollutant</v>
      </c>
      <c r="I2917" t="str">
        <f t="shared" si="90"/>
        <v>F gases</v>
      </c>
      <c r="J2917">
        <f>INDEX(NoSettings!$C:$C,MATCH(EPS!$A2917,NoSettings!$A:$A,0))</f>
        <v>0</v>
      </c>
      <c r="K2917">
        <f>INDEX(GWP!$C$2:$C$13,MATCH(EPS!I2917,GWP!$B$2:$B$13,0))</f>
        <v>1</v>
      </c>
      <c r="L2917" s="4">
        <f t="shared" si="91"/>
        <v>0</v>
      </c>
    </row>
    <row r="2918" spans="1:12">
      <c r="A2918" t="s">
        <v>8521</v>
      </c>
      <c r="B2918" t="s">
        <v>7380</v>
      </c>
      <c r="C2918" t="s">
        <v>1734</v>
      </c>
      <c r="D2918" t="s">
        <v>6894</v>
      </c>
      <c r="E2918" t="s">
        <v>1702</v>
      </c>
      <c r="H2918" t="str">
        <f>INDEX('Vensim Variables'!$B:$B,MATCH(EPS!$B2918,'Vensim Variables'!$A:$A,0))</f>
        <v>g pollutant</v>
      </c>
      <c r="I2918" t="str">
        <f t="shared" si="90"/>
        <v>CO2</v>
      </c>
      <c r="J2918">
        <f>INDEX(NoSettings!$C:$C,MATCH(EPS!$A2918,NoSettings!$A:$A,0))</f>
        <v>2807400000000</v>
      </c>
      <c r="K2918">
        <f>INDEX(GWP!$C$2:$C$13,MATCH(EPS!I2918,GWP!$B$2:$B$13,0))</f>
        <v>1</v>
      </c>
      <c r="L2918" s="4">
        <f t="shared" si="91"/>
        <v>2.8073999999999999</v>
      </c>
    </row>
    <row r="2919" spans="1:12">
      <c r="A2919" t="s">
        <v>8522</v>
      </c>
      <c r="B2919" t="s">
        <v>7380</v>
      </c>
      <c r="C2919" t="s">
        <v>1734</v>
      </c>
      <c r="D2919" t="s">
        <v>6894</v>
      </c>
      <c r="E2919" t="s">
        <v>1705</v>
      </c>
      <c r="H2919" t="str">
        <f>INDEX('Vensim Variables'!$B:$B,MATCH(EPS!$B2919,'Vensim Variables'!$A:$A,0))</f>
        <v>g pollutant</v>
      </c>
      <c r="I2919" t="str">
        <f t="shared" si="90"/>
        <v>VOC</v>
      </c>
      <c r="J2919">
        <f>INDEX(NoSettings!$C:$C,MATCH(EPS!$A2919,NoSettings!$A:$A,0))</f>
        <v>303016000</v>
      </c>
      <c r="K2919">
        <f>INDEX(GWP!$C$2:$C$13,MATCH(EPS!I2919,GWP!$B$2:$B$13,0))</f>
        <v>0</v>
      </c>
      <c r="L2919" s="4">
        <f t="shared" si="91"/>
        <v>0</v>
      </c>
    </row>
    <row r="2920" spans="1:12">
      <c r="A2920" t="s">
        <v>8523</v>
      </c>
      <c r="B2920" t="s">
        <v>7380</v>
      </c>
      <c r="C2920" t="s">
        <v>1734</v>
      </c>
      <c r="D2920" t="s">
        <v>6894</v>
      </c>
      <c r="E2920" t="s">
        <v>1706</v>
      </c>
      <c r="H2920" t="str">
        <f>INDEX('Vensim Variables'!$B:$B,MATCH(EPS!$B2920,'Vensim Variables'!$A:$A,0))</f>
        <v>g pollutant</v>
      </c>
      <c r="I2920" t="str">
        <f t="shared" si="90"/>
        <v>CO</v>
      </c>
      <c r="J2920">
        <f>INDEX(NoSettings!$C:$C,MATCH(EPS!$A2920,NoSettings!$A:$A,0))</f>
        <v>1689150000</v>
      </c>
      <c r="K2920">
        <f>INDEX(GWP!$C$2:$C$13,MATCH(EPS!I2920,GWP!$B$2:$B$13,0))</f>
        <v>0</v>
      </c>
      <c r="L2920" s="4">
        <f t="shared" si="91"/>
        <v>0</v>
      </c>
    </row>
    <row r="2921" spans="1:12">
      <c r="A2921" t="s">
        <v>8524</v>
      </c>
      <c r="B2921" t="s">
        <v>7380</v>
      </c>
      <c r="C2921" t="s">
        <v>1734</v>
      </c>
      <c r="D2921" t="s">
        <v>6894</v>
      </c>
      <c r="E2921" t="s">
        <v>1707</v>
      </c>
      <c r="H2921" t="str">
        <f>INDEX('Vensim Variables'!$B:$B,MATCH(EPS!$B2921,'Vensim Variables'!$A:$A,0))</f>
        <v>g pollutant</v>
      </c>
      <c r="I2921" t="str">
        <f t="shared" si="90"/>
        <v>NOx</v>
      </c>
      <c r="J2921">
        <f>INDEX(NoSettings!$C:$C,MATCH(EPS!$A2921,NoSettings!$A:$A,0))</f>
        <v>2825870000</v>
      </c>
      <c r="K2921">
        <f>INDEX(GWP!$C$2:$C$13,MATCH(EPS!I2921,GWP!$B$2:$B$13,0))</f>
        <v>0</v>
      </c>
      <c r="L2921" s="4">
        <f t="shared" si="91"/>
        <v>0</v>
      </c>
    </row>
    <row r="2922" spans="1:12">
      <c r="A2922" t="s">
        <v>8525</v>
      </c>
      <c r="B2922" t="s">
        <v>7380</v>
      </c>
      <c r="C2922" t="s">
        <v>1734</v>
      </c>
      <c r="D2922" t="s">
        <v>6894</v>
      </c>
      <c r="E2922" t="s">
        <v>1708</v>
      </c>
      <c r="H2922" t="str">
        <f>INDEX('Vensim Variables'!$B:$B,MATCH(EPS!$B2922,'Vensim Variables'!$A:$A,0))</f>
        <v>g pollutant</v>
      </c>
      <c r="I2922" t="str">
        <f t="shared" si="90"/>
        <v>PM10</v>
      </c>
      <c r="J2922">
        <f>INDEX(NoSettings!$C:$C,MATCH(EPS!$A2922,NoSettings!$A:$A,0))</f>
        <v>113333000</v>
      </c>
      <c r="K2922">
        <f>INDEX(GWP!$C$2:$C$13,MATCH(EPS!I2922,GWP!$B$2:$B$13,0))</f>
        <v>0</v>
      </c>
      <c r="L2922" s="4">
        <f t="shared" si="91"/>
        <v>0</v>
      </c>
    </row>
    <row r="2923" spans="1:12">
      <c r="A2923" t="s">
        <v>8526</v>
      </c>
      <c r="B2923" t="s">
        <v>7380</v>
      </c>
      <c r="C2923" t="s">
        <v>1734</v>
      </c>
      <c r="D2923" t="s">
        <v>6894</v>
      </c>
      <c r="E2923" t="s">
        <v>1709</v>
      </c>
      <c r="H2923" t="str">
        <f>INDEX('Vensim Variables'!$B:$B,MATCH(EPS!$B2923,'Vensim Variables'!$A:$A,0))</f>
        <v>g pollutant</v>
      </c>
      <c r="I2923" t="str">
        <f t="shared" si="90"/>
        <v>PM25</v>
      </c>
      <c r="J2923">
        <f>INDEX(NoSettings!$C:$C,MATCH(EPS!$A2923,NoSettings!$A:$A,0))</f>
        <v>106508000</v>
      </c>
      <c r="K2923">
        <f>INDEX(GWP!$C$2:$C$13,MATCH(EPS!I2923,GWP!$B$2:$B$13,0))</f>
        <v>0</v>
      </c>
      <c r="L2923" s="4">
        <f t="shared" si="91"/>
        <v>0</v>
      </c>
    </row>
    <row r="2924" spans="1:12">
      <c r="A2924" t="s">
        <v>8527</v>
      </c>
      <c r="B2924" t="s">
        <v>7380</v>
      </c>
      <c r="C2924" t="s">
        <v>1734</v>
      </c>
      <c r="D2924" t="s">
        <v>6894</v>
      </c>
      <c r="E2924" t="s">
        <v>1710</v>
      </c>
      <c r="H2924" t="str">
        <f>INDEX('Vensim Variables'!$B:$B,MATCH(EPS!$B2924,'Vensim Variables'!$A:$A,0))</f>
        <v>g pollutant</v>
      </c>
      <c r="I2924" t="str">
        <f t="shared" si="90"/>
        <v>SOx</v>
      </c>
      <c r="J2924">
        <f>INDEX(NoSettings!$C:$C,MATCH(EPS!$A2924,NoSettings!$A:$A,0))</f>
        <v>65767100</v>
      </c>
      <c r="K2924">
        <f>INDEX(GWP!$C$2:$C$13,MATCH(EPS!I2924,GWP!$B$2:$B$13,0))</f>
        <v>0</v>
      </c>
      <c r="L2924" s="4">
        <f t="shared" si="91"/>
        <v>0</v>
      </c>
    </row>
    <row r="2925" spans="1:12">
      <c r="A2925" t="s">
        <v>8528</v>
      </c>
      <c r="B2925" t="s">
        <v>7380</v>
      </c>
      <c r="C2925" t="s">
        <v>1734</v>
      </c>
      <c r="D2925" t="s">
        <v>6894</v>
      </c>
      <c r="E2925" t="s">
        <v>1711</v>
      </c>
      <c r="H2925" t="str">
        <f>INDEX('Vensim Variables'!$B:$B,MATCH(EPS!$B2925,'Vensim Variables'!$A:$A,0))</f>
        <v>g pollutant</v>
      </c>
      <c r="I2925" t="str">
        <f t="shared" si="90"/>
        <v>BC</v>
      </c>
      <c r="J2925">
        <f>INDEX(NoSettings!$C:$C,MATCH(EPS!$A2925,NoSettings!$A:$A,0))</f>
        <v>6666660</v>
      </c>
      <c r="K2925">
        <f>INDEX(GWP!$C$2:$C$13,MATCH(EPS!I2925,GWP!$B$2:$B$13,0))</f>
        <v>0</v>
      </c>
      <c r="L2925" s="4">
        <f t="shared" si="91"/>
        <v>0</v>
      </c>
    </row>
    <row r="2926" spans="1:12">
      <c r="A2926" t="s">
        <v>8529</v>
      </c>
      <c r="B2926" t="s">
        <v>7380</v>
      </c>
      <c r="C2926" t="s">
        <v>1734</v>
      </c>
      <c r="D2926" t="s">
        <v>6894</v>
      </c>
      <c r="E2926" t="s">
        <v>1712</v>
      </c>
      <c r="H2926" t="str">
        <f>INDEX('Vensim Variables'!$B:$B,MATCH(EPS!$B2926,'Vensim Variables'!$A:$A,0))</f>
        <v>g pollutant</v>
      </c>
      <c r="I2926" t="str">
        <f t="shared" si="90"/>
        <v>OC</v>
      </c>
      <c r="J2926">
        <f>INDEX(NoSettings!$C:$C,MATCH(EPS!$A2926,NoSettings!$A:$A,0))</f>
        <v>48677200</v>
      </c>
      <c r="K2926">
        <f>INDEX(GWP!$C$2:$C$13,MATCH(EPS!I2926,GWP!$B$2:$B$13,0))</f>
        <v>0</v>
      </c>
      <c r="L2926" s="4">
        <f t="shared" si="91"/>
        <v>0</v>
      </c>
    </row>
    <row r="2927" spans="1:12">
      <c r="A2927" t="s">
        <v>8530</v>
      </c>
      <c r="B2927" t="s">
        <v>7380</v>
      </c>
      <c r="C2927" t="s">
        <v>1734</v>
      </c>
      <c r="D2927" t="s">
        <v>6894</v>
      </c>
      <c r="E2927" t="s">
        <v>1713</v>
      </c>
      <c r="H2927" t="str">
        <f>INDEX('Vensim Variables'!$B:$B,MATCH(EPS!$B2927,'Vensim Variables'!$A:$A,0))</f>
        <v>g pollutant</v>
      </c>
      <c r="I2927" t="str">
        <f t="shared" si="90"/>
        <v>CH4</v>
      </c>
      <c r="J2927">
        <f>INDEX(NoSettings!$C:$C,MATCH(EPS!$A2927,NoSettings!$A:$A,0))</f>
        <v>60052800</v>
      </c>
      <c r="K2927">
        <f>INDEX(GWP!$C$2:$C$13,MATCH(EPS!I2927,GWP!$B$2:$B$13,0))</f>
        <v>28</v>
      </c>
      <c r="L2927" s="4">
        <f t="shared" si="91"/>
        <v>1.6814784000000001E-3</v>
      </c>
    </row>
    <row r="2928" spans="1:12">
      <c r="A2928" t="s">
        <v>8531</v>
      </c>
      <c r="B2928" t="s">
        <v>7380</v>
      </c>
      <c r="C2928" t="s">
        <v>1734</v>
      </c>
      <c r="D2928" t="s">
        <v>6894</v>
      </c>
      <c r="E2928" t="s">
        <v>1714</v>
      </c>
      <c r="H2928" t="str">
        <f>INDEX('Vensim Variables'!$B:$B,MATCH(EPS!$B2928,'Vensim Variables'!$A:$A,0))</f>
        <v>g pollutant</v>
      </c>
      <c r="I2928" t="str">
        <f t="shared" si="90"/>
        <v>N2O</v>
      </c>
      <c r="J2928">
        <f>INDEX(NoSettings!$C:$C,MATCH(EPS!$A2928,NoSettings!$A:$A,0))</f>
        <v>4232800</v>
      </c>
      <c r="K2928">
        <f>INDEX(GWP!$C$2:$C$13,MATCH(EPS!I2928,GWP!$B$2:$B$13,0))</f>
        <v>265</v>
      </c>
      <c r="L2928" s="4">
        <f t="shared" si="91"/>
        <v>1.1216920000000001E-3</v>
      </c>
    </row>
    <row r="2929" spans="1:12">
      <c r="A2929" t="s">
        <v>8532</v>
      </c>
      <c r="B2929" t="s">
        <v>7380</v>
      </c>
      <c r="C2929" t="s">
        <v>1734</v>
      </c>
      <c r="D2929" t="s">
        <v>6894</v>
      </c>
      <c r="E2929" t="s">
        <v>1715</v>
      </c>
      <c r="H2929" t="str">
        <f>INDEX('Vensim Variables'!$B:$B,MATCH(EPS!$B2929,'Vensim Variables'!$A:$A,0))</f>
        <v>g pollutant</v>
      </c>
      <c r="I2929" t="str">
        <f t="shared" si="90"/>
        <v>F gases</v>
      </c>
      <c r="J2929">
        <f>INDEX(NoSettings!$C:$C,MATCH(EPS!$A2929,NoSettings!$A:$A,0))</f>
        <v>0</v>
      </c>
      <c r="K2929">
        <f>INDEX(GWP!$C$2:$C$13,MATCH(EPS!I2929,GWP!$B$2:$B$13,0))</f>
        <v>1</v>
      </c>
      <c r="L2929" s="4">
        <f t="shared" si="91"/>
        <v>0</v>
      </c>
    </row>
    <row r="2930" spans="1:12">
      <c r="A2930" t="s">
        <v>8533</v>
      </c>
      <c r="B2930" t="s">
        <v>7380</v>
      </c>
      <c r="C2930" t="s">
        <v>1734</v>
      </c>
      <c r="D2930" t="s">
        <v>6895</v>
      </c>
      <c r="E2930" t="s">
        <v>1702</v>
      </c>
      <c r="H2930" t="str">
        <f>INDEX('Vensim Variables'!$B:$B,MATCH(EPS!$B2930,'Vensim Variables'!$A:$A,0))</f>
        <v>g pollutant</v>
      </c>
      <c r="I2930" t="str">
        <f t="shared" si="90"/>
        <v>CO2</v>
      </c>
      <c r="J2930">
        <f>INDEX(NoSettings!$C:$C,MATCH(EPS!$A2930,NoSettings!$A:$A,0))</f>
        <v>16841200000000</v>
      </c>
      <c r="K2930">
        <f>INDEX(GWP!$C$2:$C$13,MATCH(EPS!I2930,GWP!$B$2:$B$13,0))</f>
        <v>1</v>
      </c>
      <c r="L2930" s="4">
        <f t="shared" si="91"/>
        <v>16.841200000000001</v>
      </c>
    </row>
    <row r="2931" spans="1:12">
      <c r="A2931" t="s">
        <v>8534</v>
      </c>
      <c r="B2931" t="s">
        <v>7380</v>
      </c>
      <c r="C2931" t="s">
        <v>1734</v>
      </c>
      <c r="D2931" t="s">
        <v>6895</v>
      </c>
      <c r="E2931" t="s">
        <v>1705</v>
      </c>
      <c r="H2931" t="str">
        <f>INDEX('Vensim Variables'!$B:$B,MATCH(EPS!$B2931,'Vensim Variables'!$A:$A,0))</f>
        <v>g pollutant</v>
      </c>
      <c r="I2931" t="str">
        <f t="shared" si="90"/>
        <v>VOC</v>
      </c>
      <c r="J2931">
        <f>INDEX(NoSettings!$C:$C,MATCH(EPS!$A2931,NoSettings!$A:$A,0))</f>
        <v>1817750000</v>
      </c>
      <c r="K2931">
        <f>INDEX(GWP!$C$2:$C$13,MATCH(EPS!I2931,GWP!$B$2:$B$13,0))</f>
        <v>0</v>
      </c>
      <c r="L2931" s="4">
        <f t="shared" si="91"/>
        <v>0</v>
      </c>
    </row>
    <row r="2932" spans="1:12">
      <c r="A2932" t="s">
        <v>8535</v>
      </c>
      <c r="B2932" t="s">
        <v>7380</v>
      </c>
      <c r="C2932" t="s">
        <v>1734</v>
      </c>
      <c r="D2932" t="s">
        <v>6895</v>
      </c>
      <c r="E2932" t="s">
        <v>1706</v>
      </c>
      <c r="H2932" t="str">
        <f>INDEX('Vensim Variables'!$B:$B,MATCH(EPS!$B2932,'Vensim Variables'!$A:$A,0))</f>
        <v>g pollutant</v>
      </c>
      <c r="I2932" t="str">
        <f t="shared" si="90"/>
        <v>CO</v>
      </c>
      <c r="J2932">
        <f>INDEX(NoSettings!$C:$C,MATCH(EPS!$A2932,NoSettings!$A:$A,0))</f>
        <v>10133000000</v>
      </c>
      <c r="K2932">
        <f>INDEX(GWP!$C$2:$C$13,MATCH(EPS!I2932,GWP!$B$2:$B$13,0))</f>
        <v>0</v>
      </c>
      <c r="L2932" s="4">
        <f t="shared" si="91"/>
        <v>0</v>
      </c>
    </row>
    <row r="2933" spans="1:12">
      <c r="A2933" t="s">
        <v>8536</v>
      </c>
      <c r="B2933" t="s">
        <v>7380</v>
      </c>
      <c r="C2933" t="s">
        <v>1734</v>
      </c>
      <c r="D2933" t="s">
        <v>6895</v>
      </c>
      <c r="E2933" t="s">
        <v>1707</v>
      </c>
      <c r="H2933" t="str">
        <f>INDEX('Vensim Variables'!$B:$B,MATCH(EPS!$B2933,'Vensim Variables'!$A:$A,0))</f>
        <v>g pollutant</v>
      </c>
      <c r="I2933" t="str">
        <f t="shared" si="90"/>
        <v>NOx</v>
      </c>
      <c r="J2933">
        <f>INDEX(NoSettings!$C:$C,MATCH(EPS!$A2933,NoSettings!$A:$A,0))</f>
        <v>16952000000</v>
      </c>
      <c r="K2933">
        <f>INDEX(GWP!$C$2:$C$13,MATCH(EPS!I2933,GWP!$B$2:$B$13,0))</f>
        <v>0</v>
      </c>
      <c r="L2933" s="4">
        <f t="shared" si="91"/>
        <v>0</v>
      </c>
    </row>
    <row r="2934" spans="1:12">
      <c r="A2934" t="s">
        <v>8537</v>
      </c>
      <c r="B2934" t="s">
        <v>7380</v>
      </c>
      <c r="C2934" t="s">
        <v>1734</v>
      </c>
      <c r="D2934" t="s">
        <v>6895</v>
      </c>
      <c r="E2934" t="s">
        <v>1708</v>
      </c>
      <c r="H2934" t="str">
        <f>INDEX('Vensim Variables'!$B:$B,MATCH(EPS!$B2934,'Vensim Variables'!$A:$A,0))</f>
        <v>g pollutant</v>
      </c>
      <c r="I2934" t="str">
        <f t="shared" si="90"/>
        <v>PM10</v>
      </c>
      <c r="J2934">
        <f>INDEX(NoSettings!$C:$C,MATCH(EPS!$A2934,NoSettings!$A:$A,0))</f>
        <v>679871000</v>
      </c>
      <c r="K2934">
        <f>INDEX(GWP!$C$2:$C$13,MATCH(EPS!I2934,GWP!$B$2:$B$13,0))</f>
        <v>0</v>
      </c>
      <c r="L2934" s="4">
        <f t="shared" si="91"/>
        <v>0</v>
      </c>
    </row>
    <row r="2935" spans="1:12">
      <c r="A2935" t="s">
        <v>8538</v>
      </c>
      <c r="B2935" t="s">
        <v>7380</v>
      </c>
      <c r="C2935" t="s">
        <v>1734</v>
      </c>
      <c r="D2935" t="s">
        <v>6895</v>
      </c>
      <c r="E2935" t="s">
        <v>1709</v>
      </c>
      <c r="H2935" t="str">
        <f>INDEX('Vensim Variables'!$B:$B,MATCH(EPS!$B2935,'Vensim Variables'!$A:$A,0))</f>
        <v>g pollutant</v>
      </c>
      <c r="I2935" t="str">
        <f t="shared" si="90"/>
        <v>PM25</v>
      </c>
      <c r="J2935">
        <f>INDEX(NoSettings!$C:$C,MATCH(EPS!$A2935,NoSettings!$A:$A,0))</f>
        <v>638926000</v>
      </c>
      <c r="K2935">
        <f>INDEX(GWP!$C$2:$C$13,MATCH(EPS!I2935,GWP!$B$2:$B$13,0))</f>
        <v>0</v>
      </c>
      <c r="L2935" s="4">
        <f t="shared" si="91"/>
        <v>0</v>
      </c>
    </row>
    <row r="2936" spans="1:12">
      <c r="A2936" t="s">
        <v>8539</v>
      </c>
      <c r="B2936" t="s">
        <v>7380</v>
      </c>
      <c r="C2936" t="s">
        <v>1734</v>
      </c>
      <c r="D2936" t="s">
        <v>6895</v>
      </c>
      <c r="E2936" t="s">
        <v>1710</v>
      </c>
      <c r="H2936" t="str">
        <f>INDEX('Vensim Variables'!$B:$B,MATCH(EPS!$B2936,'Vensim Variables'!$A:$A,0))</f>
        <v>g pollutant</v>
      </c>
      <c r="I2936" t="str">
        <f t="shared" si="90"/>
        <v>SOx</v>
      </c>
      <c r="J2936">
        <f>INDEX(NoSettings!$C:$C,MATCH(EPS!$A2936,NoSettings!$A:$A,0))</f>
        <v>394528000</v>
      </c>
      <c r="K2936">
        <f>INDEX(GWP!$C$2:$C$13,MATCH(EPS!I2936,GWP!$B$2:$B$13,0))</f>
        <v>0</v>
      </c>
      <c r="L2936" s="4">
        <f t="shared" si="91"/>
        <v>0</v>
      </c>
    </row>
    <row r="2937" spans="1:12">
      <c r="A2937" t="s">
        <v>8540</v>
      </c>
      <c r="B2937" t="s">
        <v>7380</v>
      </c>
      <c r="C2937" t="s">
        <v>1734</v>
      </c>
      <c r="D2937" t="s">
        <v>6895</v>
      </c>
      <c r="E2937" t="s">
        <v>1711</v>
      </c>
      <c r="H2937" t="str">
        <f>INDEX('Vensim Variables'!$B:$B,MATCH(EPS!$B2937,'Vensim Variables'!$A:$A,0))</f>
        <v>g pollutant</v>
      </c>
      <c r="I2937" t="str">
        <f t="shared" si="90"/>
        <v>BC</v>
      </c>
      <c r="J2937">
        <f>INDEX(NoSettings!$C:$C,MATCH(EPS!$A2937,NoSettings!$A:$A,0))</f>
        <v>39992400</v>
      </c>
      <c r="K2937">
        <f>INDEX(GWP!$C$2:$C$13,MATCH(EPS!I2937,GWP!$B$2:$B$13,0))</f>
        <v>0</v>
      </c>
      <c r="L2937" s="4">
        <f t="shared" si="91"/>
        <v>0</v>
      </c>
    </row>
    <row r="2938" spans="1:12">
      <c r="A2938" t="s">
        <v>8541</v>
      </c>
      <c r="B2938" t="s">
        <v>7380</v>
      </c>
      <c r="C2938" t="s">
        <v>1734</v>
      </c>
      <c r="D2938" t="s">
        <v>6895</v>
      </c>
      <c r="E2938" t="s">
        <v>1712</v>
      </c>
      <c r="H2938" t="str">
        <f>INDEX('Vensim Variables'!$B:$B,MATCH(EPS!$B2938,'Vensim Variables'!$A:$A,0))</f>
        <v>g pollutant</v>
      </c>
      <c r="I2938" t="str">
        <f t="shared" si="90"/>
        <v>OC</v>
      </c>
      <c r="J2938">
        <f>INDEX(NoSettings!$C:$C,MATCH(EPS!$A2938,NoSettings!$A:$A,0))</f>
        <v>292008000</v>
      </c>
      <c r="K2938">
        <f>INDEX(GWP!$C$2:$C$13,MATCH(EPS!I2938,GWP!$B$2:$B$13,0))</f>
        <v>0</v>
      </c>
      <c r="L2938" s="4">
        <f t="shared" si="91"/>
        <v>0</v>
      </c>
    </row>
    <row r="2939" spans="1:12">
      <c r="A2939" t="s">
        <v>8542</v>
      </c>
      <c r="B2939" t="s">
        <v>7380</v>
      </c>
      <c r="C2939" t="s">
        <v>1734</v>
      </c>
      <c r="D2939" t="s">
        <v>6895</v>
      </c>
      <c r="E2939" t="s">
        <v>1713</v>
      </c>
      <c r="H2939" t="str">
        <f>INDEX('Vensim Variables'!$B:$B,MATCH(EPS!$B2939,'Vensim Variables'!$A:$A,0))</f>
        <v>g pollutant</v>
      </c>
      <c r="I2939" t="str">
        <f t="shared" si="90"/>
        <v>CH4</v>
      </c>
      <c r="J2939">
        <f>INDEX(NoSettings!$C:$C,MATCH(EPS!$A2939,NoSettings!$A:$A,0))</f>
        <v>360249000</v>
      </c>
      <c r="K2939">
        <f>INDEX(GWP!$C$2:$C$13,MATCH(EPS!I2939,GWP!$B$2:$B$13,0))</f>
        <v>28</v>
      </c>
      <c r="L2939" s="4">
        <f t="shared" si="91"/>
        <v>1.0086972E-2</v>
      </c>
    </row>
    <row r="2940" spans="1:12">
      <c r="A2940" t="s">
        <v>8543</v>
      </c>
      <c r="B2940" t="s">
        <v>7380</v>
      </c>
      <c r="C2940" t="s">
        <v>1734</v>
      </c>
      <c r="D2940" t="s">
        <v>6895</v>
      </c>
      <c r="E2940" t="s">
        <v>1714</v>
      </c>
      <c r="H2940" t="str">
        <f>INDEX('Vensim Variables'!$B:$B,MATCH(EPS!$B2940,'Vensim Variables'!$A:$A,0))</f>
        <v>g pollutant</v>
      </c>
      <c r="I2940" t="str">
        <f t="shared" si="90"/>
        <v>N2O</v>
      </c>
      <c r="J2940">
        <f>INDEX(NoSettings!$C:$C,MATCH(EPS!$A2940,NoSettings!$A:$A,0))</f>
        <v>25392000</v>
      </c>
      <c r="K2940">
        <f>INDEX(GWP!$C$2:$C$13,MATCH(EPS!I2940,GWP!$B$2:$B$13,0))</f>
        <v>265</v>
      </c>
      <c r="L2940" s="4">
        <f t="shared" si="91"/>
        <v>6.7288799999999996E-3</v>
      </c>
    </row>
    <row r="2941" spans="1:12">
      <c r="A2941" t="s">
        <v>8544</v>
      </c>
      <c r="B2941" t="s">
        <v>7380</v>
      </c>
      <c r="C2941" t="s">
        <v>1734</v>
      </c>
      <c r="D2941" t="s">
        <v>6895</v>
      </c>
      <c r="E2941" t="s">
        <v>1715</v>
      </c>
      <c r="H2941" t="str">
        <f>INDEX('Vensim Variables'!$B:$B,MATCH(EPS!$B2941,'Vensim Variables'!$A:$A,0))</f>
        <v>g pollutant</v>
      </c>
      <c r="I2941" t="str">
        <f t="shared" si="90"/>
        <v>F gases</v>
      </c>
      <c r="J2941">
        <f>INDEX(NoSettings!$C:$C,MATCH(EPS!$A2941,NoSettings!$A:$A,0))</f>
        <v>0</v>
      </c>
      <c r="K2941">
        <f>INDEX(GWP!$C$2:$C$13,MATCH(EPS!I2941,GWP!$B$2:$B$13,0))</f>
        <v>1</v>
      </c>
      <c r="L2941" s="4">
        <f t="shared" si="91"/>
        <v>0</v>
      </c>
    </row>
    <row r="2942" spans="1:12">
      <c r="A2942" t="s">
        <v>8545</v>
      </c>
      <c r="B2942" t="s">
        <v>7380</v>
      </c>
      <c r="C2942" t="s">
        <v>1734</v>
      </c>
      <c r="D2942" t="s">
        <v>6896</v>
      </c>
      <c r="E2942" t="s">
        <v>1702</v>
      </c>
      <c r="H2942" t="str">
        <f>INDEX('Vensim Variables'!$B:$B,MATCH(EPS!$B2942,'Vensim Variables'!$A:$A,0))</f>
        <v>g pollutant</v>
      </c>
      <c r="I2942" t="str">
        <f t="shared" si="90"/>
        <v>CO2</v>
      </c>
      <c r="J2942">
        <f>INDEX(NoSettings!$C:$C,MATCH(EPS!$A2942,NoSettings!$A:$A,0))</f>
        <v>55659900000000</v>
      </c>
      <c r="K2942">
        <f>INDEX(GWP!$C$2:$C$13,MATCH(EPS!I2942,GWP!$B$2:$B$13,0))</f>
        <v>1</v>
      </c>
      <c r="L2942" s="4">
        <f t="shared" si="91"/>
        <v>55.6599</v>
      </c>
    </row>
    <row r="2943" spans="1:12">
      <c r="A2943" t="s">
        <v>8546</v>
      </c>
      <c r="B2943" t="s">
        <v>7380</v>
      </c>
      <c r="C2943" t="s">
        <v>1734</v>
      </c>
      <c r="D2943" t="s">
        <v>6896</v>
      </c>
      <c r="E2943" t="s">
        <v>1705</v>
      </c>
      <c r="H2943" t="str">
        <f>INDEX('Vensim Variables'!$B:$B,MATCH(EPS!$B2943,'Vensim Variables'!$A:$A,0))</f>
        <v>g pollutant</v>
      </c>
      <c r="I2943" t="str">
        <f t="shared" si="90"/>
        <v>VOC</v>
      </c>
      <c r="J2943">
        <f>INDEX(NoSettings!$C:$C,MATCH(EPS!$A2943,NoSettings!$A:$A,0))</f>
        <v>6007620000</v>
      </c>
      <c r="K2943">
        <f>INDEX(GWP!$C$2:$C$13,MATCH(EPS!I2943,GWP!$B$2:$B$13,0))</f>
        <v>0</v>
      </c>
      <c r="L2943" s="4">
        <f t="shared" si="91"/>
        <v>0</v>
      </c>
    </row>
    <row r="2944" spans="1:12">
      <c r="A2944" t="s">
        <v>8547</v>
      </c>
      <c r="B2944" t="s">
        <v>7380</v>
      </c>
      <c r="C2944" t="s">
        <v>1734</v>
      </c>
      <c r="D2944" t="s">
        <v>6896</v>
      </c>
      <c r="E2944" t="s">
        <v>1706</v>
      </c>
      <c r="H2944" t="str">
        <f>INDEX('Vensim Variables'!$B:$B,MATCH(EPS!$B2944,'Vensim Variables'!$A:$A,0))</f>
        <v>g pollutant</v>
      </c>
      <c r="I2944" t="str">
        <f t="shared" si="90"/>
        <v>CO</v>
      </c>
      <c r="J2944">
        <f>INDEX(NoSettings!$C:$C,MATCH(EPS!$A2944,NoSettings!$A:$A,0))</f>
        <v>33489300000</v>
      </c>
      <c r="K2944">
        <f>INDEX(GWP!$C$2:$C$13,MATCH(EPS!I2944,GWP!$B$2:$B$13,0))</f>
        <v>0</v>
      </c>
      <c r="L2944" s="4">
        <f t="shared" si="91"/>
        <v>0</v>
      </c>
    </row>
    <row r="2945" spans="1:12">
      <c r="A2945" t="s">
        <v>8548</v>
      </c>
      <c r="B2945" t="s">
        <v>7380</v>
      </c>
      <c r="C2945" t="s">
        <v>1734</v>
      </c>
      <c r="D2945" t="s">
        <v>6896</v>
      </c>
      <c r="E2945" t="s">
        <v>1707</v>
      </c>
      <c r="H2945" t="str">
        <f>INDEX('Vensim Variables'!$B:$B,MATCH(EPS!$B2945,'Vensim Variables'!$A:$A,0))</f>
        <v>g pollutant</v>
      </c>
      <c r="I2945" t="str">
        <f t="shared" si="90"/>
        <v>NOx</v>
      </c>
      <c r="J2945">
        <f>INDEX(NoSettings!$C:$C,MATCH(EPS!$A2945,NoSettings!$A:$A,0))</f>
        <v>56026000000</v>
      </c>
      <c r="K2945">
        <f>INDEX(GWP!$C$2:$C$13,MATCH(EPS!I2945,GWP!$B$2:$B$13,0))</f>
        <v>0</v>
      </c>
      <c r="L2945" s="4">
        <f t="shared" si="91"/>
        <v>0</v>
      </c>
    </row>
    <row r="2946" spans="1:12">
      <c r="A2946" t="s">
        <v>8549</v>
      </c>
      <c r="B2946" t="s">
        <v>7380</v>
      </c>
      <c r="C2946" t="s">
        <v>1734</v>
      </c>
      <c r="D2946" t="s">
        <v>6896</v>
      </c>
      <c r="E2946" t="s">
        <v>1708</v>
      </c>
      <c r="H2946" t="str">
        <f>INDEX('Vensim Variables'!$B:$B,MATCH(EPS!$B2946,'Vensim Variables'!$A:$A,0))</f>
        <v>g pollutant</v>
      </c>
      <c r="I2946" t="str">
        <f t="shared" si="90"/>
        <v>PM10</v>
      </c>
      <c r="J2946">
        <f>INDEX(NoSettings!$C:$C,MATCH(EPS!$A2946,NoSettings!$A:$A,0))</f>
        <v>2246960000</v>
      </c>
      <c r="K2946">
        <f>INDEX(GWP!$C$2:$C$13,MATCH(EPS!I2946,GWP!$B$2:$B$13,0))</f>
        <v>0</v>
      </c>
      <c r="L2946" s="4">
        <f t="shared" si="91"/>
        <v>0</v>
      </c>
    </row>
    <row r="2947" spans="1:12">
      <c r="A2947" t="s">
        <v>8550</v>
      </c>
      <c r="B2947" t="s">
        <v>7380</v>
      </c>
      <c r="C2947" t="s">
        <v>1734</v>
      </c>
      <c r="D2947" t="s">
        <v>6896</v>
      </c>
      <c r="E2947" t="s">
        <v>1709</v>
      </c>
      <c r="H2947" t="str">
        <f>INDEX('Vensim Variables'!$B:$B,MATCH(EPS!$B2947,'Vensim Variables'!$A:$A,0))</f>
        <v>g pollutant</v>
      </c>
      <c r="I2947" t="str">
        <f t="shared" ref="I2947:I3010" si="92">IF(OR(C2947="CO2",C2947="CH4",C2947="N2O",C2947="F gases",C2947="VOC",C2947="CO",C2947="NOx",C2947="PM10",C2947="PM25",C2947="SOx",C2947="BC",C2947="OC"),C2947,IF(OR(D2947="CO2",D2947="CH4",D2947="N2O",D2947="F gases",D2947="VOC",D2947="CO",D2947="NOx",D2947="PM10",D2947="PM25",D2947="SOx",D2947="BC",D2947="OC"),D2947,IF(OR(E2947="CO2",E2947="CH4",E2947="N2O",E2947="F gases",E2947="VOC",E2947="CO",E2947="NOx",E2947="PM10",E2947="PM25",E2947="SOx",E2947="BC",E2947="OC"),E2947,"NA")))</f>
        <v>PM25</v>
      </c>
      <c r="J2947">
        <f>INDEX(NoSettings!$C:$C,MATCH(EPS!$A2947,NoSettings!$A:$A,0))</f>
        <v>2111640000</v>
      </c>
      <c r="K2947">
        <f>INDEX(GWP!$C$2:$C$13,MATCH(EPS!I2947,GWP!$B$2:$B$13,0))</f>
        <v>0</v>
      </c>
      <c r="L2947" s="4">
        <f t="shared" ref="L2947:L3010" si="93">IF(H2947="g pollutant",K2947*J2947/10^12,IF(H2947="MMTCO2e",J2947,IF(H2947="MWh",J2947,0)))</f>
        <v>0</v>
      </c>
    </row>
    <row r="2948" spans="1:12">
      <c r="A2948" t="s">
        <v>8551</v>
      </c>
      <c r="B2948" t="s">
        <v>7380</v>
      </c>
      <c r="C2948" t="s">
        <v>1734</v>
      </c>
      <c r="D2948" t="s">
        <v>6896</v>
      </c>
      <c r="E2948" t="s">
        <v>1710</v>
      </c>
      <c r="H2948" t="str">
        <f>INDEX('Vensim Variables'!$B:$B,MATCH(EPS!$B2948,'Vensim Variables'!$A:$A,0))</f>
        <v>g pollutant</v>
      </c>
      <c r="I2948" t="str">
        <f t="shared" si="92"/>
        <v>SOx</v>
      </c>
      <c r="J2948">
        <f>INDEX(NoSettings!$C:$C,MATCH(EPS!$A2948,NoSettings!$A:$A,0))</f>
        <v>1303910000</v>
      </c>
      <c r="K2948">
        <f>INDEX(GWP!$C$2:$C$13,MATCH(EPS!I2948,GWP!$B$2:$B$13,0))</f>
        <v>0</v>
      </c>
      <c r="L2948" s="4">
        <f t="shared" si="93"/>
        <v>0</v>
      </c>
    </row>
    <row r="2949" spans="1:12">
      <c r="A2949" t="s">
        <v>8552</v>
      </c>
      <c r="B2949" t="s">
        <v>7380</v>
      </c>
      <c r="C2949" t="s">
        <v>1734</v>
      </c>
      <c r="D2949" t="s">
        <v>6896</v>
      </c>
      <c r="E2949" t="s">
        <v>1711</v>
      </c>
      <c r="H2949" t="str">
        <f>INDEX('Vensim Variables'!$B:$B,MATCH(EPS!$B2949,'Vensim Variables'!$A:$A,0))</f>
        <v>g pollutant</v>
      </c>
      <c r="I2949" t="str">
        <f t="shared" si="92"/>
        <v>BC</v>
      </c>
      <c r="J2949">
        <f>INDEX(NoSettings!$C:$C,MATCH(EPS!$A2949,NoSettings!$A:$A,0))</f>
        <v>132174000</v>
      </c>
      <c r="K2949">
        <f>INDEX(GWP!$C$2:$C$13,MATCH(EPS!I2949,GWP!$B$2:$B$13,0))</f>
        <v>0</v>
      </c>
      <c r="L2949" s="4">
        <f t="shared" si="93"/>
        <v>0</v>
      </c>
    </row>
    <row r="2950" spans="1:12">
      <c r="A2950" t="s">
        <v>8553</v>
      </c>
      <c r="B2950" t="s">
        <v>7380</v>
      </c>
      <c r="C2950" t="s">
        <v>1734</v>
      </c>
      <c r="D2950" t="s">
        <v>6896</v>
      </c>
      <c r="E2950" t="s">
        <v>1712</v>
      </c>
      <c r="H2950" t="str">
        <f>INDEX('Vensim Variables'!$B:$B,MATCH(EPS!$B2950,'Vensim Variables'!$A:$A,0))</f>
        <v>g pollutant</v>
      </c>
      <c r="I2950" t="str">
        <f t="shared" si="92"/>
        <v>OC</v>
      </c>
      <c r="J2950">
        <f>INDEX(NoSettings!$C:$C,MATCH(EPS!$A2950,NoSettings!$A:$A,0))</f>
        <v>965080000</v>
      </c>
      <c r="K2950">
        <f>INDEX(GWP!$C$2:$C$13,MATCH(EPS!I2950,GWP!$B$2:$B$13,0))</f>
        <v>0</v>
      </c>
      <c r="L2950" s="4">
        <f t="shared" si="93"/>
        <v>0</v>
      </c>
    </row>
    <row r="2951" spans="1:12">
      <c r="A2951" t="s">
        <v>8554</v>
      </c>
      <c r="B2951" t="s">
        <v>7380</v>
      </c>
      <c r="C2951" t="s">
        <v>1734</v>
      </c>
      <c r="D2951" t="s">
        <v>6896</v>
      </c>
      <c r="E2951" t="s">
        <v>1713</v>
      </c>
      <c r="H2951" t="str">
        <f>INDEX('Vensim Variables'!$B:$B,MATCH(EPS!$B2951,'Vensim Variables'!$A:$A,0))</f>
        <v>g pollutant</v>
      </c>
      <c r="I2951" t="str">
        <f t="shared" si="92"/>
        <v>CH4</v>
      </c>
      <c r="J2951">
        <f>INDEX(NoSettings!$C:$C,MATCH(EPS!$A2951,NoSettings!$A:$A,0))</f>
        <v>1190620000</v>
      </c>
      <c r="K2951">
        <f>INDEX(GWP!$C$2:$C$13,MATCH(EPS!I2951,GWP!$B$2:$B$13,0))</f>
        <v>28</v>
      </c>
      <c r="L2951" s="4">
        <f t="shared" si="93"/>
        <v>3.3337360000000003E-2</v>
      </c>
    </row>
    <row r="2952" spans="1:12">
      <c r="A2952" t="s">
        <v>8555</v>
      </c>
      <c r="B2952" t="s">
        <v>7380</v>
      </c>
      <c r="C2952" t="s">
        <v>1734</v>
      </c>
      <c r="D2952" t="s">
        <v>6896</v>
      </c>
      <c r="E2952" t="s">
        <v>1714</v>
      </c>
      <c r="H2952" t="str">
        <f>INDEX('Vensim Variables'!$B:$B,MATCH(EPS!$B2952,'Vensim Variables'!$A:$A,0))</f>
        <v>g pollutant</v>
      </c>
      <c r="I2952" t="str">
        <f t="shared" si="92"/>
        <v>N2O</v>
      </c>
      <c r="J2952">
        <f>INDEX(NoSettings!$C:$C,MATCH(EPS!$A2952,NoSettings!$A:$A,0))</f>
        <v>83920000</v>
      </c>
      <c r="K2952">
        <f>INDEX(GWP!$C$2:$C$13,MATCH(EPS!I2952,GWP!$B$2:$B$13,0))</f>
        <v>265</v>
      </c>
      <c r="L2952" s="4">
        <f t="shared" si="93"/>
        <v>2.22388E-2</v>
      </c>
    </row>
    <row r="2953" spans="1:12">
      <c r="A2953" t="s">
        <v>8556</v>
      </c>
      <c r="B2953" t="s">
        <v>7380</v>
      </c>
      <c r="C2953" t="s">
        <v>1734</v>
      </c>
      <c r="D2953" t="s">
        <v>6896</v>
      </c>
      <c r="E2953" t="s">
        <v>1715</v>
      </c>
      <c r="H2953" t="str">
        <f>INDEX('Vensim Variables'!$B:$B,MATCH(EPS!$B2953,'Vensim Variables'!$A:$A,0))</f>
        <v>g pollutant</v>
      </c>
      <c r="I2953" t="str">
        <f t="shared" si="92"/>
        <v>F gases</v>
      </c>
      <c r="J2953">
        <f>INDEX(NoSettings!$C:$C,MATCH(EPS!$A2953,NoSettings!$A:$A,0))</f>
        <v>0</v>
      </c>
      <c r="K2953">
        <f>INDEX(GWP!$C$2:$C$13,MATCH(EPS!I2953,GWP!$B$2:$B$13,0))</f>
        <v>1</v>
      </c>
      <c r="L2953" s="4">
        <f t="shared" si="93"/>
        <v>0</v>
      </c>
    </row>
    <row r="2954" spans="1:12">
      <c r="A2954" t="s">
        <v>8557</v>
      </c>
      <c r="B2954" t="s">
        <v>7380</v>
      </c>
      <c r="C2954" t="s">
        <v>1734</v>
      </c>
      <c r="D2954" t="s">
        <v>6897</v>
      </c>
      <c r="E2954" t="s">
        <v>1702</v>
      </c>
      <c r="H2954" t="str">
        <f>INDEX('Vensim Variables'!$B:$B,MATCH(EPS!$B2954,'Vensim Variables'!$A:$A,0))</f>
        <v>g pollutant</v>
      </c>
      <c r="I2954" t="str">
        <f t="shared" si="92"/>
        <v>CO2</v>
      </c>
      <c r="J2954">
        <f>INDEX(NoSettings!$C:$C,MATCH(EPS!$A2954,NoSettings!$A:$A,0))</f>
        <v>0</v>
      </c>
      <c r="K2954">
        <f>INDEX(GWP!$C$2:$C$13,MATCH(EPS!I2954,GWP!$B$2:$B$13,0))</f>
        <v>1</v>
      </c>
      <c r="L2954" s="4">
        <f t="shared" si="93"/>
        <v>0</v>
      </c>
    </row>
    <row r="2955" spans="1:12">
      <c r="A2955" t="s">
        <v>8558</v>
      </c>
      <c r="B2955" t="s">
        <v>7380</v>
      </c>
      <c r="C2955" t="s">
        <v>1734</v>
      </c>
      <c r="D2955" t="s">
        <v>6897</v>
      </c>
      <c r="E2955" t="s">
        <v>1705</v>
      </c>
      <c r="H2955" t="str">
        <f>INDEX('Vensim Variables'!$B:$B,MATCH(EPS!$B2955,'Vensim Variables'!$A:$A,0))</f>
        <v>g pollutant</v>
      </c>
      <c r="I2955" t="str">
        <f t="shared" si="92"/>
        <v>VOC</v>
      </c>
      <c r="J2955">
        <f>INDEX(NoSettings!$C:$C,MATCH(EPS!$A2955,NoSettings!$A:$A,0))</f>
        <v>0</v>
      </c>
      <c r="K2955">
        <f>INDEX(GWP!$C$2:$C$13,MATCH(EPS!I2955,GWP!$B$2:$B$13,0))</f>
        <v>0</v>
      </c>
      <c r="L2955" s="4">
        <f t="shared" si="93"/>
        <v>0</v>
      </c>
    </row>
    <row r="2956" spans="1:12">
      <c r="A2956" t="s">
        <v>8559</v>
      </c>
      <c r="B2956" t="s">
        <v>7380</v>
      </c>
      <c r="C2956" t="s">
        <v>1734</v>
      </c>
      <c r="D2956" t="s">
        <v>6897</v>
      </c>
      <c r="E2956" t="s">
        <v>1706</v>
      </c>
      <c r="H2956" t="str">
        <f>INDEX('Vensim Variables'!$B:$B,MATCH(EPS!$B2956,'Vensim Variables'!$A:$A,0))</f>
        <v>g pollutant</v>
      </c>
      <c r="I2956" t="str">
        <f t="shared" si="92"/>
        <v>CO</v>
      </c>
      <c r="J2956">
        <f>INDEX(NoSettings!$C:$C,MATCH(EPS!$A2956,NoSettings!$A:$A,0))</f>
        <v>0</v>
      </c>
      <c r="K2956">
        <f>INDEX(GWP!$C$2:$C$13,MATCH(EPS!I2956,GWP!$B$2:$B$13,0))</f>
        <v>0</v>
      </c>
      <c r="L2956" s="4">
        <f t="shared" si="93"/>
        <v>0</v>
      </c>
    </row>
    <row r="2957" spans="1:12">
      <c r="A2957" t="s">
        <v>8560</v>
      </c>
      <c r="B2957" t="s">
        <v>7380</v>
      </c>
      <c r="C2957" t="s">
        <v>1734</v>
      </c>
      <c r="D2957" t="s">
        <v>6897</v>
      </c>
      <c r="E2957" t="s">
        <v>1707</v>
      </c>
      <c r="H2957" t="str">
        <f>INDEX('Vensim Variables'!$B:$B,MATCH(EPS!$B2957,'Vensim Variables'!$A:$A,0))</f>
        <v>g pollutant</v>
      </c>
      <c r="I2957" t="str">
        <f t="shared" si="92"/>
        <v>NOx</v>
      </c>
      <c r="J2957">
        <f>INDEX(NoSettings!$C:$C,MATCH(EPS!$A2957,NoSettings!$A:$A,0))</f>
        <v>0</v>
      </c>
      <c r="K2957">
        <f>INDEX(GWP!$C$2:$C$13,MATCH(EPS!I2957,GWP!$B$2:$B$13,0))</f>
        <v>0</v>
      </c>
      <c r="L2957" s="4">
        <f t="shared" si="93"/>
        <v>0</v>
      </c>
    </row>
    <row r="2958" spans="1:12">
      <c r="A2958" t="s">
        <v>8561</v>
      </c>
      <c r="B2958" t="s">
        <v>7380</v>
      </c>
      <c r="C2958" t="s">
        <v>1734</v>
      </c>
      <c r="D2958" t="s">
        <v>6897</v>
      </c>
      <c r="E2958" t="s">
        <v>1708</v>
      </c>
      <c r="H2958" t="str">
        <f>INDEX('Vensim Variables'!$B:$B,MATCH(EPS!$B2958,'Vensim Variables'!$A:$A,0))</f>
        <v>g pollutant</v>
      </c>
      <c r="I2958" t="str">
        <f t="shared" si="92"/>
        <v>PM10</v>
      </c>
      <c r="J2958">
        <f>INDEX(NoSettings!$C:$C,MATCH(EPS!$A2958,NoSettings!$A:$A,0))</f>
        <v>0</v>
      </c>
      <c r="K2958">
        <f>INDEX(GWP!$C$2:$C$13,MATCH(EPS!I2958,GWP!$B$2:$B$13,0))</f>
        <v>0</v>
      </c>
      <c r="L2958" s="4">
        <f t="shared" si="93"/>
        <v>0</v>
      </c>
    </row>
    <row r="2959" spans="1:12">
      <c r="A2959" t="s">
        <v>8562</v>
      </c>
      <c r="B2959" t="s">
        <v>7380</v>
      </c>
      <c r="C2959" t="s">
        <v>1734</v>
      </c>
      <c r="D2959" t="s">
        <v>6897</v>
      </c>
      <c r="E2959" t="s">
        <v>1709</v>
      </c>
      <c r="H2959" t="str">
        <f>INDEX('Vensim Variables'!$B:$B,MATCH(EPS!$B2959,'Vensim Variables'!$A:$A,0))</f>
        <v>g pollutant</v>
      </c>
      <c r="I2959" t="str">
        <f t="shared" si="92"/>
        <v>PM25</v>
      </c>
      <c r="J2959">
        <f>INDEX(NoSettings!$C:$C,MATCH(EPS!$A2959,NoSettings!$A:$A,0))</f>
        <v>0</v>
      </c>
      <c r="K2959">
        <f>INDEX(GWP!$C$2:$C$13,MATCH(EPS!I2959,GWP!$B$2:$B$13,0))</f>
        <v>0</v>
      </c>
      <c r="L2959" s="4">
        <f t="shared" si="93"/>
        <v>0</v>
      </c>
    </row>
    <row r="2960" spans="1:12">
      <c r="A2960" t="s">
        <v>8563</v>
      </c>
      <c r="B2960" t="s">
        <v>7380</v>
      </c>
      <c r="C2960" t="s">
        <v>1734</v>
      </c>
      <c r="D2960" t="s">
        <v>6897</v>
      </c>
      <c r="E2960" t="s">
        <v>1710</v>
      </c>
      <c r="H2960" t="str">
        <f>INDEX('Vensim Variables'!$B:$B,MATCH(EPS!$B2960,'Vensim Variables'!$A:$A,0))</f>
        <v>g pollutant</v>
      </c>
      <c r="I2960" t="str">
        <f t="shared" si="92"/>
        <v>SOx</v>
      </c>
      <c r="J2960">
        <f>INDEX(NoSettings!$C:$C,MATCH(EPS!$A2960,NoSettings!$A:$A,0))</f>
        <v>0</v>
      </c>
      <c r="K2960">
        <f>INDEX(GWP!$C$2:$C$13,MATCH(EPS!I2960,GWP!$B$2:$B$13,0))</f>
        <v>0</v>
      </c>
      <c r="L2960" s="4">
        <f t="shared" si="93"/>
        <v>0</v>
      </c>
    </row>
    <row r="2961" spans="1:12">
      <c r="A2961" t="s">
        <v>8564</v>
      </c>
      <c r="B2961" t="s">
        <v>7380</v>
      </c>
      <c r="C2961" t="s">
        <v>1734</v>
      </c>
      <c r="D2961" t="s">
        <v>6897</v>
      </c>
      <c r="E2961" t="s">
        <v>1711</v>
      </c>
      <c r="H2961" t="str">
        <f>INDEX('Vensim Variables'!$B:$B,MATCH(EPS!$B2961,'Vensim Variables'!$A:$A,0))</f>
        <v>g pollutant</v>
      </c>
      <c r="I2961" t="str">
        <f t="shared" si="92"/>
        <v>BC</v>
      </c>
      <c r="J2961">
        <f>INDEX(NoSettings!$C:$C,MATCH(EPS!$A2961,NoSettings!$A:$A,0))</f>
        <v>0</v>
      </c>
      <c r="K2961">
        <f>INDEX(GWP!$C$2:$C$13,MATCH(EPS!I2961,GWP!$B$2:$B$13,0))</f>
        <v>0</v>
      </c>
      <c r="L2961" s="4">
        <f t="shared" si="93"/>
        <v>0</v>
      </c>
    </row>
    <row r="2962" spans="1:12">
      <c r="A2962" t="s">
        <v>8565</v>
      </c>
      <c r="B2962" t="s">
        <v>7380</v>
      </c>
      <c r="C2962" t="s">
        <v>1734</v>
      </c>
      <c r="D2962" t="s">
        <v>6897</v>
      </c>
      <c r="E2962" t="s">
        <v>1712</v>
      </c>
      <c r="H2962" t="str">
        <f>INDEX('Vensim Variables'!$B:$B,MATCH(EPS!$B2962,'Vensim Variables'!$A:$A,0))</f>
        <v>g pollutant</v>
      </c>
      <c r="I2962" t="str">
        <f t="shared" si="92"/>
        <v>OC</v>
      </c>
      <c r="J2962">
        <f>INDEX(NoSettings!$C:$C,MATCH(EPS!$A2962,NoSettings!$A:$A,0))</f>
        <v>0</v>
      </c>
      <c r="K2962">
        <f>INDEX(GWP!$C$2:$C$13,MATCH(EPS!I2962,GWP!$B$2:$B$13,0))</f>
        <v>0</v>
      </c>
      <c r="L2962" s="4">
        <f t="shared" si="93"/>
        <v>0</v>
      </c>
    </row>
    <row r="2963" spans="1:12">
      <c r="A2963" t="s">
        <v>8566</v>
      </c>
      <c r="B2963" t="s">
        <v>7380</v>
      </c>
      <c r="C2963" t="s">
        <v>1734</v>
      </c>
      <c r="D2963" t="s">
        <v>6897</v>
      </c>
      <c r="E2963" t="s">
        <v>1713</v>
      </c>
      <c r="H2963" t="str">
        <f>INDEX('Vensim Variables'!$B:$B,MATCH(EPS!$B2963,'Vensim Variables'!$A:$A,0))</f>
        <v>g pollutant</v>
      </c>
      <c r="I2963" t="str">
        <f t="shared" si="92"/>
        <v>CH4</v>
      </c>
      <c r="J2963">
        <f>INDEX(NoSettings!$C:$C,MATCH(EPS!$A2963,NoSettings!$A:$A,0))</f>
        <v>0</v>
      </c>
      <c r="K2963">
        <f>INDEX(GWP!$C$2:$C$13,MATCH(EPS!I2963,GWP!$B$2:$B$13,0))</f>
        <v>28</v>
      </c>
      <c r="L2963" s="4">
        <f t="shared" si="93"/>
        <v>0</v>
      </c>
    </row>
    <row r="2964" spans="1:12">
      <c r="A2964" t="s">
        <v>8567</v>
      </c>
      <c r="B2964" t="s">
        <v>7380</v>
      </c>
      <c r="C2964" t="s">
        <v>1734</v>
      </c>
      <c r="D2964" t="s">
        <v>6897</v>
      </c>
      <c r="E2964" t="s">
        <v>1714</v>
      </c>
      <c r="H2964" t="str">
        <f>INDEX('Vensim Variables'!$B:$B,MATCH(EPS!$B2964,'Vensim Variables'!$A:$A,0))</f>
        <v>g pollutant</v>
      </c>
      <c r="I2964" t="str">
        <f t="shared" si="92"/>
        <v>N2O</v>
      </c>
      <c r="J2964">
        <f>INDEX(NoSettings!$C:$C,MATCH(EPS!$A2964,NoSettings!$A:$A,0))</f>
        <v>0</v>
      </c>
      <c r="K2964">
        <f>INDEX(GWP!$C$2:$C$13,MATCH(EPS!I2964,GWP!$B$2:$B$13,0))</f>
        <v>265</v>
      </c>
      <c r="L2964" s="4">
        <f t="shared" si="93"/>
        <v>0</v>
      </c>
    </row>
    <row r="2965" spans="1:12">
      <c r="A2965" t="s">
        <v>8568</v>
      </c>
      <c r="B2965" t="s">
        <v>7380</v>
      </c>
      <c r="C2965" t="s">
        <v>1734</v>
      </c>
      <c r="D2965" t="s">
        <v>6897</v>
      </c>
      <c r="E2965" t="s">
        <v>1715</v>
      </c>
      <c r="H2965" t="str">
        <f>INDEX('Vensim Variables'!$B:$B,MATCH(EPS!$B2965,'Vensim Variables'!$A:$A,0))</f>
        <v>g pollutant</v>
      </c>
      <c r="I2965" t="str">
        <f t="shared" si="92"/>
        <v>F gases</v>
      </c>
      <c r="J2965">
        <f>INDEX(NoSettings!$C:$C,MATCH(EPS!$A2965,NoSettings!$A:$A,0))</f>
        <v>0</v>
      </c>
      <c r="K2965">
        <f>INDEX(GWP!$C$2:$C$13,MATCH(EPS!I2965,GWP!$B$2:$B$13,0))</f>
        <v>1</v>
      </c>
      <c r="L2965" s="4">
        <f t="shared" si="93"/>
        <v>0</v>
      </c>
    </row>
    <row r="2966" spans="1:12">
      <c r="A2966" t="s">
        <v>8569</v>
      </c>
      <c r="B2966" t="s">
        <v>7380</v>
      </c>
      <c r="C2966" t="s">
        <v>1734</v>
      </c>
      <c r="D2966" t="s">
        <v>6898</v>
      </c>
      <c r="E2966" t="s">
        <v>1702</v>
      </c>
      <c r="H2966" t="str">
        <f>INDEX('Vensim Variables'!$B:$B,MATCH(EPS!$B2966,'Vensim Variables'!$A:$A,0))</f>
        <v>g pollutant</v>
      </c>
      <c r="I2966" t="str">
        <f t="shared" si="92"/>
        <v>CO2</v>
      </c>
      <c r="J2966">
        <f>INDEX(NoSettings!$C:$C,MATCH(EPS!$A2966,NoSettings!$A:$A,0))</f>
        <v>11922600000000</v>
      </c>
      <c r="K2966">
        <f>INDEX(GWP!$C$2:$C$13,MATCH(EPS!I2966,GWP!$B$2:$B$13,0))</f>
        <v>1</v>
      </c>
      <c r="L2966" s="4">
        <f t="shared" si="93"/>
        <v>11.922599999999999</v>
      </c>
    </row>
    <row r="2967" spans="1:12">
      <c r="A2967" t="s">
        <v>8570</v>
      </c>
      <c r="B2967" t="s">
        <v>7380</v>
      </c>
      <c r="C2967" t="s">
        <v>1734</v>
      </c>
      <c r="D2967" t="s">
        <v>6898</v>
      </c>
      <c r="E2967" t="s">
        <v>1705</v>
      </c>
      <c r="H2967" t="str">
        <f>INDEX('Vensim Variables'!$B:$B,MATCH(EPS!$B2967,'Vensim Variables'!$A:$A,0))</f>
        <v>g pollutant</v>
      </c>
      <c r="I2967" t="str">
        <f t="shared" si="92"/>
        <v>VOC</v>
      </c>
      <c r="J2967">
        <f>INDEX(NoSettings!$C:$C,MATCH(EPS!$A2967,NoSettings!$A:$A,0))</f>
        <v>1286860000</v>
      </c>
      <c r="K2967">
        <f>INDEX(GWP!$C$2:$C$13,MATCH(EPS!I2967,GWP!$B$2:$B$13,0))</f>
        <v>0</v>
      </c>
      <c r="L2967" s="4">
        <f t="shared" si="93"/>
        <v>0</v>
      </c>
    </row>
    <row r="2968" spans="1:12">
      <c r="A2968" t="s">
        <v>8571</v>
      </c>
      <c r="B2968" t="s">
        <v>7380</v>
      </c>
      <c r="C2968" t="s">
        <v>1734</v>
      </c>
      <c r="D2968" t="s">
        <v>6898</v>
      </c>
      <c r="E2968" t="s">
        <v>1706</v>
      </c>
      <c r="H2968" t="str">
        <f>INDEX('Vensim Variables'!$B:$B,MATCH(EPS!$B2968,'Vensim Variables'!$A:$A,0))</f>
        <v>g pollutant</v>
      </c>
      <c r="I2968" t="str">
        <f t="shared" si="92"/>
        <v>CO</v>
      </c>
      <c r="J2968">
        <f>INDEX(NoSettings!$C:$C,MATCH(EPS!$A2968,NoSettings!$A:$A,0))</f>
        <v>7173550000</v>
      </c>
      <c r="K2968">
        <f>INDEX(GWP!$C$2:$C$13,MATCH(EPS!I2968,GWP!$B$2:$B$13,0))</f>
        <v>0</v>
      </c>
      <c r="L2968" s="4">
        <f t="shared" si="93"/>
        <v>0</v>
      </c>
    </row>
    <row r="2969" spans="1:12">
      <c r="A2969" t="s">
        <v>8572</v>
      </c>
      <c r="B2969" t="s">
        <v>7380</v>
      </c>
      <c r="C2969" t="s">
        <v>1734</v>
      </c>
      <c r="D2969" t="s">
        <v>6898</v>
      </c>
      <c r="E2969" t="s">
        <v>1707</v>
      </c>
      <c r="H2969" t="str">
        <f>INDEX('Vensim Variables'!$B:$B,MATCH(EPS!$B2969,'Vensim Variables'!$A:$A,0))</f>
        <v>g pollutant</v>
      </c>
      <c r="I2969" t="str">
        <f t="shared" si="92"/>
        <v>NOx</v>
      </c>
      <c r="J2969">
        <f>INDEX(NoSettings!$C:$C,MATCH(EPS!$A2969,NoSettings!$A:$A,0))</f>
        <v>12001000000</v>
      </c>
      <c r="K2969">
        <f>INDEX(GWP!$C$2:$C$13,MATCH(EPS!I2969,GWP!$B$2:$B$13,0))</f>
        <v>0</v>
      </c>
      <c r="L2969" s="4">
        <f t="shared" si="93"/>
        <v>0</v>
      </c>
    </row>
    <row r="2970" spans="1:12">
      <c r="A2970" t="s">
        <v>8573</v>
      </c>
      <c r="B2970" t="s">
        <v>7380</v>
      </c>
      <c r="C2970" t="s">
        <v>1734</v>
      </c>
      <c r="D2970" t="s">
        <v>6898</v>
      </c>
      <c r="E2970" t="s">
        <v>1708</v>
      </c>
      <c r="H2970" t="str">
        <f>INDEX('Vensim Variables'!$B:$B,MATCH(EPS!$B2970,'Vensim Variables'!$A:$A,0))</f>
        <v>g pollutant</v>
      </c>
      <c r="I2970" t="str">
        <f t="shared" si="92"/>
        <v>PM10</v>
      </c>
      <c r="J2970">
        <f>INDEX(NoSettings!$C:$C,MATCH(EPS!$A2970,NoSettings!$A:$A,0))</f>
        <v>481307000</v>
      </c>
      <c r="K2970">
        <f>INDEX(GWP!$C$2:$C$13,MATCH(EPS!I2970,GWP!$B$2:$B$13,0))</f>
        <v>0</v>
      </c>
      <c r="L2970" s="4">
        <f t="shared" si="93"/>
        <v>0</v>
      </c>
    </row>
    <row r="2971" spans="1:12">
      <c r="A2971" t="s">
        <v>8574</v>
      </c>
      <c r="B2971" t="s">
        <v>7380</v>
      </c>
      <c r="C2971" t="s">
        <v>1734</v>
      </c>
      <c r="D2971" t="s">
        <v>6898</v>
      </c>
      <c r="E2971" t="s">
        <v>1709</v>
      </c>
      <c r="H2971" t="str">
        <f>INDEX('Vensim Variables'!$B:$B,MATCH(EPS!$B2971,'Vensim Variables'!$A:$A,0))</f>
        <v>g pollutant</v>
      </c>
      <c r="I2971" t="str">
        <f t="shared" si="92"/>
        <v>PM25</v>
      </c>
      <c r="J2971">
        <f>INDEX(NoSettings!$C:$C,MATCH(EPS!$A2971,NoSettings!$A:$A,0))</f>
        <v>452321000</v>
      </c>
      <c r="K2971">
        <f>INDEX(GWP!$C$2:$C$13,MATCH(EPS!I2971,GWP!$B$2:$B$13,0))</f>
        <v>0</v>
      </c>
      <c r="L2971" s="4">
        <f t="shared" si="93"/>
        <v>0</v>
      </c>
    </row>
    <row r="2972" spans="1:12">
      <c r="A2972" t="s">
        <v>8575</v>
      </c>
      <c r="B2972" t="s">
        <v>7380</v>
      </c>
      <c r="C2972" t="s">
        <v>1734</v>
      </c>
      <c r="D2972" t="s">
        <v>6898</v>
      </c>
      <c r="E2972" t="s">
        <v>1710</v>
      </c>
      <c r="H2972" t="str">
        <f>INDEX('Vensim Variables'!$B:$B,MATCH(EPS!$B2972,'Vensim Variables'!$A:$A,0))</f>
        <v>g pollutant</v>
      </c>
      <c r="I2972" t="str">
        <f t="shared" si="92"/>
        <v>SOx</v>
      </c>
      <c r="J2972">
        <f>INDEX(NoSettings!$C:$C,MATCH(EPS!$A2972,NoSettings!$A:$A,0))</f>
        <v>279302000</v>
      </c>
      <c r="K2972">
        <f>INDEX(GWP!$C$2:$C$13,MATCH(EPS!I2972,GWP!$B$2:$B$13,0))</f>
        <v>0</v>
      </c>
      <c r="L2972" s="4">
        <f t="shared" si="93"/>
        <v>0</v>
      </c>
    </row>
    <row r="2973" spans="1:12">
      <c r="A2973" t="s">
        <v>8576</v>
      </c>
      <c r="B2973" t="s">
        <v>7380</v>
      </c>
      <c r="C2973" t="s">
        <v>1734</v>
      </c>
      <c r="D2973" t="s">
        <v>6898</v>
      </c>
      <c r="E2973" t="s">
        <v>1711</v>
      </c>
      <c r="H2973" t="str">
        <f>INDEX('Vensim Variables'!$B:$B,MATCH(EPS!$B2973,'Vensim Variables'!$A:$A,0))</f>
        <v>g pollutant</v>
      </c>
      <c r="I2973" t="str">
        <f t="shared" si="92"/>
        <v>BC</v>
      </c>
      <c r="J2973">
        <f>INDEX(NoSettings!$C:$C,MATCH(EPS!$A2973,NoSettings!$A:$A,0))</f>
        <v>28312200</v>
      </c>
      <c r="K2973">
        <f>INDEX(GWP!$C$2:$C$13,MATCH(EPS!I2973,GWP!$B$2:$B$13,0))</f>
        <v>0</v>
      </c>
      <c r="L2973" s="4">
        <f t="shared" si="93"/>
        <v>0</v>
      </c>
    </row>
    <row r="2974" spans="1:12">
      <c r="A2974" t="s">
        <v>8577</v>
      </c>
      <c r="B2974" t="s">
        <v>7380</v>
      </c>
      <c r="C2974" t="s">
        <v>1734</v>
      </c>
      <c r="D2974" t="s">
        <v>6898</v>
      </c>
      <c r="E2974" t="s">
        <v>1712</v>
      </c>
      <c r="H2974" t="str">
        <f>INDEX('Vensim Variables'!$B:$B,MATCH(EPS!$B2974,'Vensim Variables'!$A:$A,0))</f>
        <v>g pollutant</v>
      </c>
      <c r="I2974" t="str">
        <f t="shared" si="92"/>
        <v>OC</v>
      </c>
      <c r="J2974">
        <f>INDEX(NoSettings!$C:$C,MATCH(EPS!$A2974,NoSettings!$A:$A,0))</f>
        <v>206724000</v>
      </c>
      <c r="K2974">
        <f>INDEX(GWP!$C$2:$C$13,MATCH(EPS!I2974,GWP!$B$2:$B$13,0))</f>
        <v>0</v>
      </c>
      <c r="L2974" s="4">
        <f t="shared" si="93"/>
        <v>0</v>
      </c>
    </row>
    <row r="2975" spans="1:12">
      <c r="A2975" t="s">
        <v>8578</v>
      </c>
      <c r="B2975" t="s">
        <v>7380</v>
      </c>
      <c r="C2975" t="s">
        <v>1734</v>
      </c>
      <c r="D2975" t="s">
        <v>6898</v>
      </c>
      <c r="E2975" t="s">
        <v>1713</v>
      </c>
      <c r="H2975" t="str">
        <f>INDEX('Vensim Variables'!$B:$B,MATCH(EPS!$B2975,'Vensim Variables'!$A:$A,0))</f>
        <v>g pollutant</v>
      </c>
      <c r="I2975" t="str">
        <f t="shared" si="92"/>
        <v>CH4</v>
      </c>
      <c r="J2975">
        <f>INDEX(NoSettings!$C:$C,MATCH(EPS!$A2975,NoSettings!$A:$A,0))</f>
        <v>255034000</v>
      </c>
      <c r="K2975">
        <f>INDEX(GWP!$C$2:$C$13,MATCH(EPS!I2975,GWP!$B$2:$B$13,0))</f>
        <v>28</v>
      </c>
      <c r="L2975" s="4">
        <f t="shared" si="93"/>
        <v>7.1409519999999999E-3</v>
      </c>
    </row>
    <row r="2976" spans="1:12">
      <c r="A2976" t="s">
        <v>8579</v>
      </c>
      <c r="B2976" t="s">
        <v>7380</v>
      </c>
      <c r="C2976" t="s">
        <v>1734</v>
      </c>
      <c r="D2976" t="s">
        <v>6898</v>
      </c>
      <c r="E2976" t="s">
        <v>1714</v>
      </c>
      <c r="H2976" t="str">
        <f>INDEX('Vensim Variables'!$B:$B,MATCH(EPS!$B2976,'Vensim Variables'!$A:$A,0))</f>
        <v>g pollutant</v>
      </c>
      <c r="I2976" t="str">
        <f t="shared" si="92"/>
        <v>N2O</v>
      </c>
      <c r="J2976">
        <f>INDEX(NoSettings!$C:$C,MATCH(EPS!$A2976,NoSettings!$A:$A,0))</f>
        <v>17976000</v>
      </c>
      <c r="K2976">
        <f>INDEX(GWP!$C$2:$C$13,MATCH(EPS!I2976,GWP!$B$2:$B$13,0))</f>
        <v>265</v>
      </c>
      <c r="L2976" s="4">
        <f t="shared" si="93"/>
        <v>4.7636400000000004E-3</v>
      </c>
    </row>
    <row r="2977" spans="1:12">
      <c r="A2977" t="s">
        <v>8580</v>
      </c>
      <c r="B2977" t="s">
        <v>7380</v>
      </c>
      <c r="C2977" t="s">
        <v>1734</v>
      </c>
      <c r="D2977" t="s">
        <v>6898</v>
      </c>
      <c r="E2977" t="s">
        <v>1715</v>
      </c>
      <c r="H2977" t="str">
        <f>INDEX('Vensim Variables'!$B:$B,MATCH(EPS!$B2977,'Vensim Variables'!$A:$A,0))</f>
        <v>g pollutant</v>
      </c>
      <c r="I2977" t="str">
        <f t="shared" si="92"/>
        <v>F gases</v>
      </c>
      <c r="J2977">
        <f>INDEX(NoSettings!$C:$C,MATCH(EPS!$A2977,NoSettings!$A:$A,0))</f>
        <v>0</v>
      </c>
      <c r="K2977">
        <f>INDEX(GWP!$C$2:$C$13,MATCH(EPS!I2977,GWP!$B$2:$B$13,0))</f>
        <v>1</v>
      </c>
      <c r="L2977" s="4">
        <f t="shared" si="93"/>
        <v>0</v>
      </c>
    </row>
    <row r="2978" spans="1:12">
      <c r="A2978" t="s">
        <v>8581</v>
      </c>
      <c r="B2978" t="s">
        <v>7380</v>
      </c>
      <c r="C2978" t="s">
        <v>1735</v>
      </c>
      <c r="D2978" t="s">
        <v>6874</v>
      </c>
      <c r="E2978" t="s">
        <v>1702</v>
      </c>
      <c r="H2978" t="str">
        <f>INDEX('Vensim Variables'!$B:$B,MATCH(EPS!$B2978,'Vensim Variables'!$A:$A,0))</f>
        <v>g pollutant</v>
      </c>
      <c r="I2978" t="str">
        <f t="shared" si="92"/>
        <v>CO2</v>
      </c>
      <c r="J2978">
        <f>INDEX(NoSettings!$C:$C,MATCH(EPS!$A2978,NoSettings!$A:$A,0))</f>
        <v>0</v>
      </c>
      <c r="K2978">
        <f>INDEX(GWP!$C$2:$C$13,MATCH(EPS!I2978,GWP!$B$2:$B$13,0))</f>
        <v>1</v>
      </c>
      <c r="L2978" s="4">
        <f t="shared" si="93"/>
        <v>0</v>
      </c>
    </row>
    <row r="2979" spans="1:12">
      <c r="A2979" t="s">
        <v>8582</v>
      </c>
      <c r="B2979" t="s">
        <v>7380</v>
      </c>
      <c r="C2979" t="s">
        <v>1735</v>
      </c>
      <c r="D2979" t="s">
        <v>6874</v>
      </c>
      <c r="E2979" t="s">
        <v>1705</v>
      </c>
      <c r="H2979" t="str">
        <f>INDEX('Vensim Variables'!$B:$B,MATCH(EPS!$B2979,'Vensim Variables'!$A:$A,0))</f>
        <v>g pollutant</v>
      </c>
      <c r="I2979" t="str">
        <f t="shared" si="92"/>
        <v>VOC</v>
      </c>
      <c r="J2979">
        <f>INDEX(NoSettings!$C:$C,MATCH(EPS!$A2979,NoSettings!$A:$A,0))</f>
        <v>722954000</v>
      </c>
      <c r="K2979">
        <f>INDEX(GWP!$C$2:$C$13,MATCH(EPS!I2979,GWP!$B$2:$B$13,0))</f>
        <v>0</v>
      </c>
      <c r="L2979" s="4">
        <f t="shared" si="93"/>
        <v>0</v>
      </c>
    </row>
    <row r="2980" spans="1:12">
      <c r="A2980" t="s">
        <v>8583</v>
      </c>
      <c r="B2980" t="s">
        <v>7380</v>
      </c>
      <c r="C2980" t="s">
        <v>1735</v>
      </c>
      <c r="D2980" t="s">
        <v>6874</v>
      </c>
      <c r="E2980" t="s">
        <v>1706</v>
      </c>
      <c r="H2980" t="str">
        <f>INDEX('Vensim Variables'!$B:$B,MATCH(EPS!$B2980,'Vensim Variables'!$A:$A,0))</f>
        <v>g pollutant</v>
      </c>
      <c r="I2980" t="str">
        <f t="shared" si="92"/>
        <v>CO</v>
      </c>
      <c r="J2980">
        <f>INDEX(NoSettings!$C:$C,MATCH(EPS!$A2980,NoSettings!$A:$A,0))</f>
        <v>21379400000</v>
      </c>
      <c r="K2980">
        <f>INDEX(GWP!$C$2:$C$13,MATCH(EPS!I2980,GWP!$B$2:$B$13,0))</f>
        <v>0</v>
      </c>
      <c r="L2980" s="4">
        <f t="shared" si="93"/>
        <v>0</v>
      </c>
    </row>
    <row r="2981" spans="1:12">
      <c r="A2981" t="s">
        <v>8584</v>
      </c>
      <c r="B2981" t="s">
        <v>7380</v>
      </c>
      <c r="C2981" t="s">
        <v>1735</v>
      </c>
      <c r="D2981" t="s">
        <v>6874</v>
      </c>
      <c r="E2981" t="s">
        <v>1707</v>
      </c>
      <c r="H2981" t="str">
        <f>INDEX('Vensim Variables'!$B:$B,MATCH(EPS!$B2981,'Vensim Variables'!$A:$A,0))</f>
        <v>g pollutant</v>
      </c>
      <c r="I2981" t="str">
        <f t="shared" si="92"/>
        <v>NOx</v>
      </c>
      <c r="J2981">
        <f>INDEX(NoSettings!$C:$C,MATCH(EPS!$A2981,NoSettings!$A:$A,0))</f>
        <v>8678060000</v>
      </c>
      <c r="K2981">
        <f>INDEX(GWP!$C$2:$C$13,MATCH(EPS!I2981,GWP!$B$2:$B$13,0))</f>
        <v>0</v>
      </c>
      <c r="L2981" s="4">
        <f t="shared" si="93"/>
        <v>0</v>
      </c>
    </row>
    <row r="2982" spans="1:12">
      <c r="A2982" t="s">
        <v>8585</v>
      </c>
      <c r="B2982" t="s">
        <v>7380</v>
      </c>
      <c r="C2982" t="s">
        <v>1735</v>
      </c>
      <c r="D2982" t="s">
        <v>6874</v>
      </c>
      <c r="E2982" t="s">
        <v>1708</v>
      </c>
      <c r="H2982" t="str">
        <f>INDEX('Vensim Variables'!$B:$B,MATCH(EPS!$B2982,'Vensim Variables'!$A:$A,0))</f>
        <v>g pollutant</v>
      </c>
      <c r="I2982" t="str">
        <f t="shared" si="92"/>
        <v>PM10</v>
      </c>
      <c r="J2982">
        <f>INDEX(NoSettings!$C:$C,MATCH(EPS!$A2982,NoSettings!$A:$A,0))</f>
        <v>14642300000</v>
      </c>
      <c r="K2982">
        <f>INDEX(GWP!$C$2:$C$13,MATCH(EPS!I2982,GWP!$B$2:$B$13,0))</f>
        <v>0</v>
      </c>
      <c r="L2982" s="4">
        <f t="shared" si="93"/>
        <v>0</v>
      </c>
    </row>
    <row r="2983" spans="1:12">
      <c r="A2983" t="s">
        <v>8586</v>
      </c>
      <c r="B2983" t="s">
        <v>7380</v>
      </c>
      <c r="C2983" t="s">
        <v>1735</v>
      </c>
      <c r="D2983" t="s">
        <v>6874</v>
      </c>
      <c r="E2983" t="s">
        <v>1709</v>
      </c>
      <c r="H2983" t="str">
        <f>INDEX('Vensim Variables'!$B:$B,MATCH(EPS!$B2983,'Vensim Variables'!$A:$A,0))</f>
        <v>g pollutant</v>
      </c>
      <c r="I2983" t="str">
        <f t="shared" si="92"/>
        <v>PM25</v>
      </c>
      <c r="J2983">
        <f>INDEX(NoSettings!$C:$C,MATCH(EPS!$A2983,NoSettings!$A:$A,0))</f>
        <v>12653200000</v>
      </c>
      <c r="K2983">
        <f>INDEX(GWP!$C$2:$C$13,MATCH(EPS!I2983,GWP!$B$2:$B$13,0))</f>
        <v>0</v>
      </c>
      <c r="L2983" s="4">
        <f t="shared" si="93"/>
        <v>0</v>
      </c>
    </row>
    <row r="2984" spans="1:12">
      <c r="A2984" t="s">
        <v>8587</v>
      </c>
      <c r="B2984" t="s">
        <v>7380</v>
      </c>
      <c r="C2984" t="s">
        <v>1735</v>
      </c>
      <c r="D2984" t="s">
        <v>6874</v>
      </c>
      <c r="E2984" t="s">
        <v>1710</v>
      </c>
      <c r="H2984" t="str">
        <f>INDEX('Vensim Variables'!$B:$B,MATCH(EPS!$B2984,'Vensim Variables'!$A:$A,0))</f>
        <v>g pollutant</v>
      </c>
      <c r="I2984" t="str">
        <f t="shared" si="92"/>
        <v>SOx</v>
      </c>
      <c r="J2984">
        <f>INDEX(NoSettings!$C:$C,MATCH(EPS!$A2984,NoSettings!$A:$A,0))</f>
        <v>1245230000</v>
      </c>
      <c r="K2984">
        <f>INDEX(GWP!$C$2:$C$13,MATCH(EPS!I2984,GWP!$B$2:$B$13,0))</f>
        <v>0</v>
      </c>
      <c r="L2984" s="4">
        <f t="shared" si="93"/>
        <v>0</v>
      </c>
    </row>
    <row r="2985" spans="1:12">
      <c r="A2985" t="s">
        <v>8588</v>
      </c>
      <c r="B2985" t="s">
        <v>7380</v>
      </c>
      <c r="C2985" t="s">
        <v>1735</v>
      </c>
      <c r="D2985" t="s">
        <v>6874</v>
      </c>
      <c r="E2985" t="s">
        <v>1711</v>
      </c>
      <c r="H2985" t="str">
        <f>INDEX('Vensim Variables'!$B:$B,MATCH(EPS!$B2985,'Vensim Variables'!$A:$A,0))</f>
        <v>g pollutant</v>
      </c>
      <c r="I2985" t="str">
        <f t="shared" si="92"/>
        <v>BC</v>
      </c>
      <c r="J2985">
        <f>INDEX(NoSettings!$C:$C,MATCH(EPS!$A2985,NoSettings!$A:$A,0))</f>
        <v>464170000</v>
      </c>
      <c r="K2985">
        <f>INDEX(GWP!$C$2:$C$13,MATCH(EPS!I2985,GWP!$B$2:$B$13,0))</f>
        <v>0</v>
      </c>
      <c r="L2985" s="4">
        <f t="shared" si="93"/>
        <v>0</v>
      </c>
    </row>
    <row r="2986" spans="1:12">
      <c r="A2986" t="s">
        <v>8589</v>
      </c>
      <c r="B2986" t="s">
        <v>7380</v>
      </c>
      <c r="C2986" t="s">
        <v>1735</v>
      </c>
      <c r="D2986" t="s">
        <v>6874</v>
      </c>
      <c r="E2986" t="s">
        <v>1712</v>
      </c>
      <c r="H2986" t="str">
        <f>INDEX('Vensim Variables'!$B:$B,MATCH(EPS!$B2986,'Vensim Variables'!$A:$A,0))</f>
        <v>g pollutant</v>
      </c>
      <c r="I2986" t="str">
        <f t="shared" si="92"/>
        <v>OC</v>
      </c>
      <c r="J2986">
        <f>INDEX(NoSettings!$C:$C,MATCH(EPS!$A2986,NoSettings!$A:$A,0))</f>
        <v>4439980000</v>
      </c>
      <c r="K2986">
        <f>INDEX(GWP!$C$2:$C$13,MATCH(EPS!I2986,GWP!$B$2:$B$13,0))</f>
        <v>0</v>
      </c>
      <c r="L2986" s="4">
        <f t="shared" si="93"/>
        <v>0</v>
      </c>
    </row>
    <row r="2987" spans="1:12">
      <c r="A2987" t="s">
        <v>8590</v>
      </c>
      <c r="B2987" t="s">
        <v>7380</v>
      </c>
      <c r="C2987" t="s">
        <v>1735</v>
      </c>
      <c r="D2987" t="s">
        <v>6874</v>
      </c>
      <c r="E2987" t="s">
        <v>1713</v>
      </c>
      <c r="H2987" t="str">
        <f>INDEX('Vensim Variables'!$B:$B,MATCH(EPS!$B2987,'Vensim Variables'!$A:$A,0))</f>
        <v>g pollutant</v>
      </c>
      <c r="I2987" t="str">
        <f t="shared" si="92"/>
        <v>CH4</v>
      </c>
      <c r="J2987">
        <f>INDEX(NoSettings!$C:$C,MATCH(EPS!$A2987,NoSettings!$A:$A,0))</f>
        <v>0</v>
      </c>
      <c r="K2987">
        <f>INDEX(GWP!$C$2:$C$13,MATCH(EPS!I2987,GWP!$B$2:$B$13,0))</f>
        <v>28</v>
      </c>
      <c r="L2987" s="4">
        <f t="shared" si="93"/>
        <v>0</v>
      </c>
    </row>
    <row r="2988" spans="1:12">
      <c r="A2988" t="s">
        <v>8591</v>
      </c>
      <c r="B2988" t="s">
        <v>7380</v>
      </c>
      <c r="C2988" t="s">
        <v>1735</v>
      </c>
      <c r="D2988" t="s">
        <v>6874</v>
      </c>
      <c r="E2988" t="s">
        <v>1714</v>
      </c>
      <c r="H2988" t="str">
        <f>INDEX('Vensim Variables'!$B:$B,MATCH(EPS!$B2988,'Vensim Variables'!$A:$A,0))</f>
        <v>g pollutant</v>
      </c>
      <c r="I2988" t="str">
        <f t="shared" si="92"/>
        <v>N2O</v>
      </c>
      <c r="J2988">
        <f>INDEX(NoSettings!$C:$C,MATCH(EPS!$A2988,NoSettings!$A:$A,0))</f>
        <v>0</v>
      </c>
      <c r="K2988">
        <f>INDEX(GWP!$C$2:$C$13,MATCH(EPS!I2988,GWP!$B$2:$B$13,0))</f>
        <v>265</v>
      </c>
      <c r="L2988" s="4">
        <f t="shared" si="93"/>
        <v>0</v>
      </c>
    </row>
    <row r="2989" spans="1:12">
      <c r="A2989" t="s">
        <v>8592</v>
      </c>
      <c r="B2989" t="s">
        <v>7380</v>
      </c>
      <c r="C2989" t="s">
        <v>1735</v>
      </c>
      <c r="D2989" t="s">
        <v>6874</v>
      </c>
      <c r="E2989" t="s">
        <v>1715</v>
      </c>
      <c r="H2989" t="str">
        <f>INDEX('Vensim Variables'!$B:$B,MATCH(EPS!$B2989,'Vensim Variables'!$A:$A,0))</f>
        <v>g pollutant</v>
      </c>
      <c r="I2989" t="str">
        <f t="shared" si="92"/>
        <v>F gases</v>
      </c>
      <c r="J2989">
        <f>INDEX(NoSettings!$C:$C,MATCH(EPS!$A2989,NoSettings!$A:$A,0))</f>
        <v>0</v>
      </c>
      <c r="K2989">
        <f>INDEX(GWP!$C$2:$C$13,MATCH(EPS!I2989,GWP!$B$2:$B$13,0))</f>
        <v>1</v>
      </c>
      <c r="L2989" s="4">
        <f t="shared" si="93"/>
        <v>0</v>
      </c>
    </row>
    <row r="2990" spans="1:12">
      <c r="A2990" t="s">
        <v>8593</v>
      </c>
      <c r="B2990" t="s">
        <v>7380</v>
      </c>
      <c r="C2990" t="s">
        <v>1735</v>
      </c>
      <c r="D2990" t="s">
        <v>6875</v>
      </c>
      <c r="E2990" t="s">
        <v>1702</v>
      </c>
      <c r="H2990" t="str">
        <f>INDEX('Vensim Variables'!$B:$B,MATCH(EPS!$B2990,'Vensim Variables'!$A:$A,0))</f>
        <v>g pollutant</v>
      </c>
      <c r="I2990" t="str">
        <f t="shared" si="92"/>
        <v>CO2</v>
      </c>
      <c r="J2990">
        <f>INDEX(NoSettings!$C:$C,MATCH(EPS!$A2990,NoSettings!$A:$A,0))</f>
        <v>0</v>
      </c>
      <c r="K2990">
        <f>INDEX(GWP!$C$2:$C$13,MATCH(EPS!I2990,GWP!$B$2:$B$13,0))</f>
        <v>1</v>
      </c>
      <c r="L2990" s="4">
        <f t="shared" si="93"/>
        <v>0</v>
      </c>
    </row>
    <row r="2991" spans="1:12">
      <c r="A2991" t="s">
        <v>8594</v>
      </c>
      <c r="B2991" t="s">
        <v>7380</v>
      </c>
      <c r="C2991" t="s">
        <v>1735</v>
      </c>
      <c r="D2991" t="s">
        <v>6875</v>
      </c>
      <c r="E2991" t="s">
        <v>1705</v>
      </c>
      <c r="H2991" t="str">
        <f>INDEX('Vensim Variables'!$B:$B,MATCH(EPS!$B2991,'Vensim Variables'!$A:$A,0))</f>
        <v>g pollutant</v>
      </c>
      <c r="I2991" t="str">
        <f t="shared" si="92"/>
        <v>VOC</v>
      </c>
      <c r="J2991">
        <f>INDEX(NoSettings!$C:$C,MATCH(EPS!$A2991,NoSettings!$A:$A,0))</f>
        <v>0</v>
      </c>
      <c r="K2991">
        <f>INDEX(GWP!$C$2:$C$13,MATCH(EPS!I2991,GWP!$B$2:$B$13,0))</f>
        <v>0</v>
      </c>
      <c r="L2991" s="4">
        <f t="shared" si="93"/>
        <v>0</v>
      </c>
    </row>
    <row r="2992" spans="1:12">
      <c r="A2992" t="s">
        <v>8595</v>
      </c>
      <c r="B2992" t="s">
        <v>7380</v>
      </c>
      <c r="C2992" t="s">
        <v>1735</v>
      </c>
      <c r="D2992" t="s">
        <v>6875</v>
      </c>
      <c r="E2992" t="s">
        <v>1706</v>
      </c>
      <c r="H2992" t="str">
        <f>INDEX('Vensim Variables'!$B:$B,MATCH(EPS!$B2992,'Vensim Variables'!$A:$A,0))</f>
        <v>g pollutant</v>
      </c>
      <c r="I2992" t="str">
        <f t="shared" si="92"/>
        <v>CO</v>
      </c>
      <c r="J2992">
        <f>INDEX(NoSettings!$C:$C,MATCH(EPS!$A2992,NoSettings!$A:$A,0))</f>
        <v>0</v>
      </c>
      <c r="K2992">
        <f>INDEX(GWP!$C$2:$C$13,MATCH(EPS!I2992,GWP!$B$2:$B$13,0))</f>
        <v>0</v>
      </c>
      <c r="L2992" s="4">
        <f t="shared" si="93"/>
        <v>0</v>
      </c>
    </row>
    <row r="2993" spans="1:12">
      <c r="A2993" t="s">
        <v>8596</v>
      </c>
      <c r="B2993" t="s">
        <v>7380</v>
      </c>
      <c r="C2993" t="s">
        <v>1735</v>
      </c>
      <c r="D2993" t="s">
        <v>6875</v>
      </c>
      <c r="E2993" t="s">
        <v>1707</v>
      </c>
      <c r="H2993" t="str">
        <f>INDEX('Vensim Variables'!$B:$B,MATCH(EPS!$B2993,'Vensim Variables'!$A:$A,0))</f>
        <v>g pollutant</v>
      </c>
      <c r="I2993" t="str">
        <f t="shared" si="92"/>
        <v>NOx</v>
      </c>
      <c r="J2993">
        <f>INDEX(NoSettings!$C:$C,MATCH(EPS!$A2993,NoSettings!$A:$A,0))</f>
        <v>0</v>
      </c>
      <c r="K2993">
        <f>INDEX(GWP!$C$2:$C$13,MATCH(EPS!I2993,GWP!$B$2:$B$13,0))</f>
        <v>0</v>
      </c>
      <c r="L2993" s="4">
        <f t="shared" si="93"/>
        <v>0</v>
      </c>
    </row>
    <row r="2994" spans="1:12">
      <c r="A2994" t="s">
        <v>8597</v>
      </c>
      <c r="B2994" t="s">
        <v>7380</v>
      </c>
      <c r="C2994" t="s">
        <v>1735</v>
      </c>
      <c r="D2994" t="s">
        <v>6875</v>
      </c>
      <c r="E2994" t="s">
        <v>1708</v>
      </c>
      <c r="H2994" t="str">
        <f>INDEX('Vensim Variables'!$B:$B,MATCH(EPS!$B2994,'Vensim Variables'!$A:$A,0))</f>
        <v>g pollutant</v>
      </c>
      <c r="I2994" t="str">
        <f t="shared" si="92"/>
        <v>PM10</v>
      </c>
      <c r="J2994">
        <f>INDEX(NoSettings!$C:$C,MATCH(EPS!$A2994,NoSettings!$A:$A,0))</f>
        <v>0</v>
      </c>
      <c r="K2994">
        <f>INDEX(GWP!$C$2:$C$13,MATCH(EPS!I2994,GWP!$B$2:$B$13,0))</f>
        <v>0</v>
      </c>
      <c r="L2994" s="4">
        <f t="shared" si="93"/>
        <v>0</v>
      </c>
    </row>
    <row r="2995" spans="1:12">
      <c r="A2995" t="s">
        <v>8598</v>
      </c>
      <c r="B2995" t="s">
        <v>7380</v>
      </c>
      <c r="C2995" t="s">
        <v>1735</v>
      </c>
      <c r="D2995" t="s">
        <v>6875</v>
      </c>
      <c r="E2995" t="s">
        <v>1709</v>
      </c>
      <c r="H2995" t="str">
        <f>INDEX('Vensim Variables'!$B:$B,MATCH(EPS!$B2995,'Vensim Variables'!$A:$A,0))</f>
        <v>g pollutant</v>
      </c>
      <c r="I2995" t="str">
        <f t="shared" si="92"/>
        <v>PM25</v>
      </c>
      <c r="J2995">
        <f>INDEX(NoSettings!$C:$C,MATCH(EPS!$A2995,NoSettings!$A:$A,0))</f>
        <v>0</v>
      </c>
      <c r="K2995">
        <f>INDEX(GWP!$C$2:$C$13,MATCH(EPS!I2995,GWP!$B$2:$B$13,0))</f>
        <v>0</v>
      </c>
      <c r="L2995" s="4">
        <f t="shared" si="93"/>
        <v>0</v>
      </c>
    </row>
    <row r="2996" spans="1:12">
      <c r="A2996" t="s">
        <v>8599</v>
      </c>
      <c r="B2996" t="s">
        <v>7380</v>
      </c>
      <c r="C2996" t="s">
        <v>1735</v>
      </c>
      <c r="D2996" t="s">
        <v>6875</v>
      </c>
      <c r="E2996" t="s">
        <v>1710</v>
      </c>
      <c r="H2996" t="str">
        <f>INDEX('Vensim Variables'!$B:$B,MATCH(EPS!$B2996,'Vensim Variables'!$A:$A,0))</f>
        <v>g pollutant</v>
      </c>
      <c r="I2996" t="str">
        <f t="shared" si="92"/>
        <v>SOx</v>
      </c>
      <c r="J2996">
        <f>INDEX(NoSettings!$C:$C,MATCH(EPS!$A2996,NoSettings!$A:$A,0))</f>
        <v>0</v>
      </c>
      <c r="K2996">
        <f>INDEX(GWP!$C$2:$C$13,MATCH(EPS!I2996,GWP!$B$2:$B$13,0))</f>
        <v>0</v>
      </c>
      <c r="L2996" s="4">
        <f t="shared" si="93"/>
        <v>0</v>
      </c>
    </row>
    <row r="2997" spans="1:12">
      <c r="A2997" t="s">
        <v>8600</v>
      </c>
      <c r="B2997" t="s">
        <v>7380</v>
      </c>
      <c r="C2997" t="s">
        <v>1735</v>
      </c>
      <c r="D2997" t="s">
        <v>6875</v>
      </c>
      <c r="E2997" t="s">
        <v>1711</v>
      </c>
      <c r="H2997" t="str">
        <f>INDEX('Vensim Variables'!$B:$B,MATCH(EPS!$B2997,'Vensim Variables'!$A:$A,0))</f>
        <v>g pollutant</v>
      </c>
      <c r="I2997" t="str">
        <f t="shared" si="92"/>
        <v>BC</v>
      </c>
      <c r="J2997">
        <f>INDEX(NoSettings!$C:$C,MATCH(EPS!$A2997,NoSettings!$A:$A,0))</f>
        <v>0</v>
      </c>
      <c r="K2997">
        <f>INDEX(GWP!$C$2:$C$13,MATCH(EPS!I2997,GWP!$B$2:$B$13,0))</f>
        <v>0</v>
      </c>
      <c r="L2997" s="4">
        <f t="shared" si="93"/>
        <v>0</v>
      </c>
    </row>
    <row r="2998" spans="1:12">
      <c r="A2998" t="s">
        <v>8601</v>
      </c>
      <c r="B2998" t="s">
        <v>7380</v>
      </c>
      <c r="C2998" t="s">
        <v>1735</v>
      </c>
      <c r="D2998" t="s">
        <v>6875</v>
      </c>
      <c r="E2998" t="s">
        <v>1712</v>
      </c>
      <c r="H2998" t="str">
        <f>INDEX('Vensim Variables'!$B:$B,MATCH(EPS!$B2998,'Vensim Variables'!$A:$A,0))</f>
        <v>g pollutant</v>
      </c>
      <c r="I2998" t="str">
        <f t="shared" si="92"/>
        <v>OC</v>
      </c>
      <c r="J2998">
        <f>INDEX(NoSettings!$C:$C,MATCH(EPS!$A2998,NoSettings!$A:$A,0))</f>
        <v>0</v>
      </c>
      <c r="K2998">
        <f>INDEX(GWP!$C$2:$C$13,MATCH(EPS!I2998,GWP!$B$2:$B$13,0))</f>
        <v>0</v>
      </c>
      <c r="L2998" s="4">
        <f t="shared" si="93"/>
        <v>0</v>
      </c>
    </row>
    <row r="2999" spans="1:12">
      <c r="A2999" t="s">
        <v>8602</v>
      </c>
      <c r="B2999" t="s">
        <v>7380</v>
      </c>
      <c r="C2999" t="s">
        <v>1735</v>
      </c>
      <c r="D2999" t="s">
        <v>6875</v>
      </c>
      <c r="E2999" t="s">
        <v>1713</v>
      </c>
      <c r="H2999" t="str">
        <f>INDEX('Vensim Variables'!$B:$B,MATCH(EPS!$B2999,'Vensim Variables'!$A:$A,0))</f>
        <v>g pollutant</v>
      </c>
      <c r="I2999" t="str">
        <f t="shared" si="92"/>
        <v>CH4</v>
      </c>
      <c r="J2999">
        <f>INDEX(NoSettings!$C:$C,MATCH(EPS!$A2999,NoSettings!$A:$A,0))</f>
        <v>0</v>
      </c>
      <c r="K2999">
        <f>INDEX(GWP!$C$2:$C$13,MATCH(EPS!I2999,GWP!$B$2:$B$13,0))</f>
        <v>28</v>
      </c>
      <c r="L2999" s="4">
        <f t="shared" si="93"/>
        <v>0</v>
      </c>
    </row>
    <row r="3000" spans="1:12">
      <c r="A3000" t="s">
        <v>8603</v>
      </c>
      <c r="B3000" t="s">
        <v>7380</v>
      </c>
      <c r="C3000" t="s">
        <v>1735</v>
      </c>
      <c r="D3000" t="s">
        <v>6875</v>
      </c>
      <c r="E3000" t="s">
        <v>1714</v>
      </c>
      <c r="H3000" t="str">
        <f>INDEX('Vensim Variables'!$B:$B,MATCH(EPS!$B3000,'Vensim Variables'!$A:$A,0))</f>
        <v>g pollutant</v>
      </c>
      <c r="I3000" t="str">
        <f t="shared" si="92"/>
        <v>N2O</v>
      </c>
      <c r="J3000">
        <f>INDEX(NoSettings!$C:$C,MATCH(EPS!$A3000,NoSettings!$A:$A,0))</f>
        <v>0</v>
      </c>
      <c r="K3000">
        <f>INDEX(GWP!$C$2:$C$13,MATCH(EPS!I3000,GWP!$B$2:$B$13,0))</f>
        <v>265</v>
      </c>
      <c r="L3000" s="4">
        <f t="shared" si="93"/>
        <v>0</v>
      </c>
    </row>
    <row r="3001" spans="1:12">
      <c r="A3001" t="s">
        <v>8604</v>
      </c>
      <c r="B3001" t="s">
        <v>7380</v>
      </c>
      <c r="C3001" t="s">
        <v>1735</v>
      </c>
      <c r="D3001" t="s">
        <v>6875</v>
      </c>
      <c r="E3001" t="s">
        <v>1715</v>
      </c>
      <c r="H3001" t="str">
        <f>INDEX('Vensim Variables'!$B:$B,MATCH(EPS!$B3001,'Vensim Variables'!$A:$A,0))</f>
        <v>g pollutant</v>
      </c>
      <c r="I3001" t="str">
        <f t="shared" si="92"/>
        <v>F gases</v>
      </c>
      <c r="J3001">
        <f>INDEX(NoSettings!$C:$C,MATCH(EPS!$A3001,NoSettings!$A:$A,0))</f>
        <v>0</v>
      </c>
      <c r="K3001">
        <f>INDEX(GWP!$C$2:$C$13,MATCH(EPS!I3001,GWP!$B$2:$B$13,0))</f>
        <v>1</v>
      </c>
      <c r="L3001" s="4">
        <f t="shared" si="93"/>
        <v>0</v>
      </c>
    </row>
    <row r="3002" spans="1:12">
      <c r="A3002" t="s">
        <v>8605</v>
      </c>
      <c r="B3002" t="s">
        <v>7380</v>
      </c>
      <c r="C3002" t="s">
        <v>1735</v>
      </c>
      <c r="D3002" t="s">
        <v>6876</v>
      </c>
      <c r="E3002" t="s">
        <v>1702</v>
      </c>
      <c r="H3002" t="str">
        <f>INDEX('Vensim Variables'!$B:$B,MATCH(EPS!$B3002,'Vensim Variables'!$A:$A,0))</f>
        <v>g pollutant</v>
      </c>
      <c r="I3002" t="str">
        <f t="shared" si="92"/>
        <v>CO2</v>
      </c>
      <c r="J3002">
        <f>INDEX(NoSettings!$C:$C,MATCH(EPS!$A3002,NoSettings!$A:$A,0))</f>
        <v>0</v>
      </c>
      <c r="K3002">
        <f>INDEX(GWP!$C$2:$C$13,MATCH(EPS!I3002,GWP!$B$2:$B$13,0))</f>
        <v>1</v>
      </c>
      <c r="L3002" s="4">
        <f t="shared" si="93"/>
        <v>0</v>
      </c>
    </row>
    <row r="3003" spans="1:12">
      <c r="A3003" t="s">
        <v>8606</v>
      </c>
      <c r="B3003" t="s">
        <v>7380</v>
      </c>
      <c r="C3003" t="s">
        <v>1735</v>
      </c>
      <c r="D3003" t="s">
        <v>6876</v>
      </c>
      <c r="E3003" t="s">
        <v>1705</v>
      </c>
      <c r="H3003" t="str">
        <f>INDEX('Vensim Variables'!$B:$B,MATCH(EPS!$B3003,'Vensim Variables'!$A:$A,0))</f>
        <v>g pollutant</v>
      </c>
      <c r="I3003" t="str">
        <f t="shared" si="92"/>
        <v>VOC</v>
      </c>
      <c r="J3003">
        <f>INDEX(NoSettings!$C:$C,MATCH(EPS!$A3003,NoSettings!$A:$A,0))</f>
        <v>24286300</v>
      </c>
      <c r="K3003">
        <f>INDEX(GWP!$C$2:$C$13,MATCH(EPS!I3003,GWP!$B$2:$B$13,0))</f>
        <v>0</v>
      </c>
      <c r="L3003" s="4">
        <f t="shared" si="93"/>
        <v>0</v>
      </c>
    </row>
    <row r="3004" spans="1:12">
      <c r="A3004" t="s">
        <v>8607</v>
      </c>
      <c r="B3004" t="s">
        <v>7380</v>
      </c>
      <c r="C3004" t="s">
        <v>1735</v>
      </c>
      <c r="D3004" t="s">
        <v>6876</v>
      </c>
      <c r="E3004" t="s">
        <v>1706</v>
      </c>
      <c r="H3004" t="str">
        <f>INDEX('Vensim Variables'!$B:$B,MATCH(EPS!$B3004,'Vensim Variables'!$A:$A,0))</f>
        <v>g pollutant</v>
      </c>
      <c r="I3004" t="str">
        <f t="shared" si="92"/>
        <v>CO</v>
      </c>
      <c r="J3004">
        <f>INDEX(NoSettings!$C:$C,MATCH(EPS!$A3004,NoSettings!$A:$A,0))</f>
        <v>718201000</v>
      </c>
      <c r="K3004">
        <f>INDEX(GWP!$C$2:$C$13,MATCH(EPS!I3004,GWP!$B$2:$B$13,0))</f>
        <v>0</v>
      </c>
      <c r="L3004" s="4">
        <f t="shared" si="93"/>
        <v>0</v>
      </c>
    </row>
    <row r="3005" spans="1:12">
      <c r="A3005" t="s">
        <v>8608</v>
      </c>
      <c r="B3005" t="s">
        <v>7380</v>
      </c>
      <c r="C3005" t="s">
        <v>1735</v>
      </c>
      <c r="D3005" t="s">
        <v>6876</v>
      </c>
      <c r="E3005" t="s">
        <v>1707</v>
      </c>
      <c r="H3005" t="str">
        <f>INDEX('Vensim Variables'!$B:$B,MATCH(EPS!$B3005,'Vensim Variables'!$A:$A,0))</f>
        <v>g pollutant</v>
      </c>
      <c r="I3005" t="str">
        <f t="shared" si="92"/>
        <v>NOx</v>
      </c>
      <c r="J3005">
        <f>INDEX(NoSettings!$C:$C,MATCH(EPS!$A3005,NoSettings!$A:$A,0))</f>
        <v>291523000</v>
      </c>
      <c r="K3005">
        <f>INDEX(GWP!$C$2:$C$13,MATCH(EPS!I3005,GWP!$B$2:$B$13,0))</f>
        <v>0</v>
      </c>
      <c r="L3005" s="4">
        <f t="shared" si="93"/>
        <v>0</v>
      </c>
    </row>
    <row r="3006" spans="1:12">
      <c r="A3006" t="s">
        <v>8609</v>
      </c>
      <c r="B3006" t="s">
        <v>7380</v>
      </c>
      <c r="C3006" t="s">
        <v>1735</v>
      </c>
      <c r="D3006" t="s">
        <v>6876</v>
      </c>
      <c r="E3006" t="s">
        <v>1708</v>
      </c>
      <c r="H3006" t="str">
        <f>INDEX('Vensim Variables'!$B:$B,MATCH(EPS!$B3006,'Vensim Variables'!$A:$A,0))</f>
        <v>g pollutant</v>
      </c>
      <c r="I3006" t="str">
        <f t="shared" si="92"/>
        <v>PM10</v>
      </c>
      <c r="J3006">
        <f>INDEX(NoSettings!$C:$C,MATCH(EPS!$A3006,NoSettings!$A:$A,0))</f>
        <v>491880000</v>
      </c>
      <c r="K3006">
        <f>INDEX(GWP!$C$2:$C$13,MATCH(EPS!I3006,GWP!$B$2:$B$13,0))</f>
        <v>0</v>
      </c>
      <c r="L3006" s="4">
        <f t="shared" si="93"/>
        <v>0</v>
      </c>
    </row>
    <row r="3007" spans="1:12">
      <c r="A3007" t="s">
        <v>8610</v>
      </c>
      <c r="B3007" t="s">
        <v>7380</v>
      </c>
      <c r="C3007" t="s">
        <v>1735</v>
      </c>
      <c r="D3007" t="s">
        <v>6876</v>
      </c>
      <c r="E3007" t="s">
        <v>1709</v>
      </c>
      <c r="H3007" t="str">
        <f>INDEX('Vensim Variables'!$B:$B,MATCH(EPS!$B3007,'Vensim Variables'!$A:$A,0))</f>
        <v>g pollutant</v>
      </c>
      <c r="I3007" t="str">
        <f t="shared" si="92"/>
        <v>PM25</v>
      </c>
      <c r="J3007">
        <f>INDEX(NoSettings!$C:$C,MATCH(EPS!$A3007,NoSettings!$A:$A,0))</f>
        <v>425059000</v>
      </c>
      <c r="K3007">
        <f>INDEX(GWP!$C$2:$C$13,MATCH(EPS!I3007,GWP!$B$2:$B$13,0))</f>
        <v>0</v>
      </c>
      <c r="L3007" s="4">
        <f t="shared" si="93"/>
        <v>0</v>
      </c>
    </row>
    <row r="3008" spans="1:12">
      <c r="A3008" t="s">
        <v>8611</v>
      </c>
      <c r="B3008" t="s">
        <v>7380</v>
      </c>
      <c r="C3008" t="s">
        <v>1735</v>
      </c>
      <c r="D3008" t="s">
        <v>6876</v>
      </c>
      <c r="E3008" t="s">
        <v>1710</v>
      </c>
      <c r="H3008" t="str">
        <f>INDEX('Vensim Variables'!$B:$B,MATCH(EPS!$B3008,'Vensim Variables'!$A:$A,0))</f>
        <v>g pollutant</v>
      </c>
      <c r="I3008" t="str">
        <f t="shared" si="92"/>
        <v>SOx</v>
      </c>
      <c r="J3008">
        <f>INDEX(NoSettings!$C:$C,MATCH(EPS!$A3008,NoSettings!$A:$A,0))</f>
        <v>41831200</v>
      </c>
      <c r="K3008">
        <f>INDEX(GWP!$C$2:$C$13,MATCH(EPS!I3008,GWP!$B$2:$B$13,0))</f>
        <v>0</v>
      </c>
      <c r="L3008" s="4">
        <f t="shared" si="93"/>
        <v>0</v>
      </c>
    </row>
    <row r="3009" spans="1:12">
      <c r="A3009" t="s">
        <v>8612</v>
      </c>
      <c r="B3009" t="s">
        <v>7380</v>
      </c>
      <c r="C3009" t="s">
        <v>1735</v>
      </c>
      <c r="D3009" t="s">
        <v>6876</v>
      </c>
      <c r="E3009" t="s">
        <v>1711</v>
      </c>
      <c r="H3009" t="str">
        <f>INDEX('Vensim Variables'!$B:$B,MATCH(EPS!$B3009,'Vensim Variables'!$A:$A,0))</f>
        <v>g pollutant</v>
      </c>
      <c r="I3009" t="str">
        <f t="shared" si="92"/>
        <v>BC</v>
      </c>
      <c r="J3009">
        <f>INDEX(NoSettings!$C:$C,MATCH(EPS!$A3009,NoSettings!$A:$A,0))</f>
        <v>15592900</v>
      </c>
      <c r="K3009">
        <f>INDEX(GWP!$C$2:$C$13,MATCH(EPS!I3009,GWP!$B$2:$B$13,0))</f>
        <v>0</v>
      </c>
      <c r="L3009" s="4">
        <f t="shared" si="93"/>
        <v>0</v>
      </c>
    </row>
    <row r="3010" spans="1:12">
      <c r="A3010" t="s">
        <v>8613</v>
      </c>
      <c r="B3010" t="s">
        <v>7380</v>
      </c>
      <c r="C3010" t="s">
        <v>1735</v>
      </c>
      <c r="D3010" t="s">
        <v>6876</v>
      </c>
      <c r="E3010" t="s">
        <v>1712</v>
      </c>
      <c r="H3010" t="str">
        <f>INDEX('Vensim Variables'!$B:$B,MATCH(EPS!$B3010,'Vensim Variables'!$A:$A,0))</f>
        <v>g pollutant</v>
      </c>
      <c r="I3010" t="str">
        <f t="shared" si="92"/>
        <v>OC</v>
      </c>
      <c r="J3010">
        <f>INDEX(NoSettings!$C:$C,MATCH(EPS!$A3010,NoSettings!$A:$A,0))</f>
        <v>149153000</v>
      </c>
      <c r="K3010">
        <f>INDEX(GWP!$C$2:$C$13,MATCH(EPS!I3010,GWP!$B$2:$B$13,0))</f>
        <v>0</v>
      </c>
      <c r="L3010" s="4">
        <f t="shared" si="93"/>
        <v>0</v>
      </c>
    </row>
    <row r="3011" spans="1:12">
      <c r="A3011" t="s">
        <v>8614</v>
      </c>
      <c r="B3011" t="s">
        <v>7380</v>
      </c>
      <c r="C3011" t="s">
        <v>1735</v>
      </c>
      <c r="D3011" t="s">
        <v>6876</v>
      </c>
      <c r="E3011" t="s">
        <v>1713</v>
      </c>
      <c r="H3011" t="str">
        <f>INDEX('Vensim Variables'!$B:$B,MATCH(EPS!$B3011,'Vensim Variables'!$A:$A,0))</f>
        <v>g pollutant</v>
      </c>
      <c r="I3011" t="str">
        <f t="shared" ref="I3011:I3074" si="94">IF(OR(C3011="CO2",C3011="CH4",C3011="N2O",C3011="F gases",C3011="VOC",C3011="CO",C3011="NOx",C3011="PM10",C3011="PM25",C3011="SOx",C3011="BC",C3011="OC"),C3011,IF(OR(D3011="CO2",D3011="CH4",D3011="N2O",D3011="F gases",D3011="VOC",D3011="CO",D3011="NOx",D3011="PM10",D3011="PM25",D3011="SOx",D3011="BC",D3011="OC"),D3011,IF(OR(E3011="CO2",E3011="CH4",E3011="N2O",E3011="F gases",E3011="VOC",E3011="CO",E3011="NOx",E3011="PM10",E3011="PM25",E3011="SOx",E3011="BC",E3011="OC"),E3011,"NA")))</f>
        <v>CH4</v>
      </c>
      <c r="J3011">
        <f>INDEX(NoSettings!$C:$C,MATCH(EPS!$A3011,NoSettings!$A:$A,0))</f>
        <v>0</v>
      </c>
      <c r="K3011">
        <f>INDEX(GWP!$C$2:$C$13,MATCH(EPS!I3011,GWP!$B$2:$B$13,0))</f>
        <v>28</v>
      </c>
      <c r="L3011" s="4">
        <f t="shared" ref="L3011:L3074" si="95">IF(H3011="g pollutant",K3011*J3011/10^12,IF(H3011="MMTCO2e",J3011,IF(H3011="MWh",J3011,0)))</f>
        <v>0</v>
      </c>
    </row>
    <row r="3012" spans="1:12">
      <c r="A3012" t="s">
        <v>8615</v>
      </c>
      <c r="B3012" t="s">
        <v>7380</v>
      </c>
      <c r="C3012" t="s">
        <v>1735</v>
      </c>
      <c r="D3012" t="s">
        <v>6876</v>
      </c>
      <c r="E3012" t="s">
        <v>1714</v>
      </c>
      <c r="H3012" t="str">
        <f>INDEX('Vensim Variables'!$B:$B,MATCH(EPS!$B3012,'Vensim Variables'!$A:$A,0))</f>
        <v>g pollutant</v>
      </c>
      <c r="I3012" t="str">
        <f t="shared" si="94"/>
        <v>N2O</v>
      </c>
      <c r="J3012">
        <f>INDEX(NoSettings!$C:$C,MATCH(EPS!$A3012,NoSettings!$A:$A,0))</f>
        <v>0</v>
      </c>
      <c r="K3012">
        <f>INDEX(GWP!$C$2:$C$13,MATCH(EPS!I3012,GWP!$B$2:$B$13,0))</f>
        <v>265</v>
      </c>
      <c r="L3012" s="4">
        <f t="shared" si="95"/>
        <v>0</v>
      </c>
    </row>
    <row r="3013" spans="1:12">
      <c r="A3013" t="s">
        <v>8616</v>
      </c>
      <c r="B3013" t="s">
        <v>7380</v>
      </c>
      <c r="C3013" t="s">
        <v>1735</v>
      </c>
      <c r="D3013" t="s">
        <v>6876</v>
      </c>
      <c r="E3013" t="s">
        <v>1715</v>
      </c>
      <c r="H3013" t="str">
        <f>INDEX('Vensim Variables'!$B:$B,MATCH(EPS!$B3013,'Vensim Variables'!$A:$A,0))</f>
        <v>g pollutant</v>
      </c>
      <c r="I3013" t="str">
        <f t="shared" si="94"/>
        <v>F gases</v>
      </c>
      <c r="J3013">
        <f>INDEX(NoSettings!$C:$C,MATCH(EPS!$A3013,NoSettings!$A:$A,0))</f>
        <v>0</v>
      </c>
      <c r="K3013">
        <f>INDEX(GWP!$C$2:$C$13,MATCH(EPS!I3013,GWP!$B$2:$B$13,0))</f>
        <v>1</v>
      </c>
      <c r="L3013" s="4">
        <f t="shared" si="95"/>
        <v>0</v>
      </c>
    </row>
    <row r="3014" spans="1:12">
      <c r="A3014" t="s">
        <v>8617</v>
      </c>
      <c r="B3014" t="s">
        <v>7380</v>
      </c>
      <c r="C3014" t="s">
        <v>1735</v>
      </c>
      <c r="D3014" t="s">
        <v>6877</v>
      </c>
      <c r="E3014" t="s">
        <v>1702</v>
      </c>
      <c r="H3014" t="str">
        <f>INDEX('Vensim Variables'!$B:$B,MATCH(EPS!$B3014,'Vensim Variables'!$A:$A,0))</f>
        <v>g pollutant</v>
      </c>
      <c r="I3014" t="str">
        <f t="shared" si="94"/>
        <v>CO2</v>
      </c>
      <c r="J3014">
        <f>INDEX(NoSettings!$C:$C,MATCH(EPS!$A3014,NoSettings!$A:$A,0))</f>
        <v>0</v>
      </c>
      <c r="K3014">
        <f>INDEX(GWP!$C$2:$C$13,MATCH(EPS!I3014,GWP!$B$2:$B$13,0))</f>
        <v>1</v>
      </c>
      <c r="L3014" s="4">
        <f t="shared" si="95"/>
        <v>0</v>
      </c>
    </row>
    <row r="3015" spans="1:12">
      <c r="A3015" t="s">
        <v>8618</v>
      </c>
      <c r="B3015" t="s">
        <v>7380</v>
      </c>
      <c r="C3015" t="s">
        <v>1735</v>
      </c>
      <c r="D3015" t="s">
        <v>6877</v>
      </c>
      <c r="E3015" t="s">
        <v>1705</v>
      </c>
      <c r="H3015" t="str">
        <f>INDEX('Vensim Variables'!$B:$B,MATCH(EPS!$B3015,'Vensim Variables'!$A:$A,0))</f>
        <v>g pollutant</v>
      </c>
      <c r="I3015" t="str">
        <f t="shared" si="94"/>
        <v>VOC</v>
      </c>
      <c r="J3015">
        <f>INDEX(NoSettings!$C:$C,MATCH(EPS!$A3015,NoSettings!$A:$A,0))</f>
        <v>0</v>
      </c>
      <c r="K3015">
        <f>INDEX(GWP!$C$2:$C$13,MATCH(EPS!I3015,GWP!$B$2:$B$13,0))</f>
        <v>0</v>
      </c>
      <c r="L3015" s="4">
        <f t="shared" si="95"/>
        <v>0</v>
      </c>
    </row>
    <row r="3016" spans="1:12">
      <c r="A3016" t="s">
        <v>8619</v>
      </c>
      <c r="B3016" t="s">
        <v>7380</v>
      </c>
      <c r="C3016" t="s">
        <v>1735</v>
      </c>
      <c r="D3016" t="s">
        <v>6877</v>
      </c>
      <c r="E3016" t="s">
        <v>1706</v>
      </c>
      <c r="H3016" t="str">
        <f>INDEX('Vensim Variables'!$B:$B,MATCH(EPS!$B3016,'Vensim Variables'!$A:$A,0))</f>
        <v>g pollutant</v>
      </c>
      <c r="I3016" t="str">
        <f t="shared" si="94"/>
        <v>CO</v>
      </c>
      <c r="J3016">
        <f>INDEX(NoSettings!$C:$C,MATCH(EPS!$A3016,NoSettings!$A:$A,0))</f>
        <v>0</v>
      </c>
      <c r="K3016">
        <f>INDEX(GWP!$C$2:$C$13,MATCH(EPS!I3016,GWP!$B$2:$B$13,0))</f>
        <v>0</v>
      </c>
      <c r="L3016" s="4">
        <f t="shared" si="95"/>
        <v>0</v>
      </c>
    </row>
    <row r="3017" spans="1:12">
      <c r="A3017" t="s">
        <v>8620</v>
      </c>
      <c r="B3017" t="s">
        <v>7380</v>
      </c>
      <c r="C3017" t="s">
        <v>1735</v>
      </c>
      <c r="D3017" t="s">
        <v>6877</v>
      </c>
      <c r="E3017" t="s">
        <v>1707</v>
      </c>
      <c r="H3017" t="str">
        <f>INDEX('Vensim Variables'!$B:$B,MATCH(EPS!$B3017,'Vensim Variables'!$A:$A,0))</f>
        <v>g pollutant</v>
      </c>
      <c r="I3017" t="str">
        <f t="shared" si="94"/>
        <v>NOx</v>
      </c>
      <c r="J3017">
        <f>INDEX(NoSettings!$C:$C,MATCH(EPS!$A3017,NoSettings!$A:$A,0))</f>
        <v>0</v>
      </c>
      <c r="K3017">
        <f>INDEX(GWP!$C$2:$C$13,MATCH(EPS!I3017,GWP!$B$2:$B$13,0))</f>
        <v>0</v>
      </c>
      <c r="L3017" s="4">
        <f t="shared" si="95"/>
        <v>0</v>
      </c>
    </row>
    <row r="3018" spans="1:12">
      <c r="A3018" t="s">
        <v>8621</v>
      </c>
      <c r="B3018" t="s">
        <v>7380</v>
      </c>
      <c r="C3018" t="s">
        <v>1735</v>
      </c>
      <c r="D3018" t="s">
        <v>6877</v>
      </c>
      <c r="E3018" t="s">
        <v>1708</v>
      </c>
      <c r="H3018" t="str">
        <f>INDEX('Vensim Variables'!$B:$B,MATCH(EPS!$B3018,'Vensim Variables'!$A:$A,0))</f>
        <v>g pollutant</v>
      </c>
      <c r="I3018" t="str">
        <f t="shared" si="94"/>
        <v>PM10</v>
      </c>
      <c r="J3018">
        <f>INDEX(NoSettings!$C:$C,MATCH(EPS!$A3018,NoSettings!$A:$A,0))</f>
        <v>0</v>
      </c>
      <c r="K3018">
        <f>INDEX(GWP!$C$2:$C$13,MATCH(EPS!I3018,GWP!$B$2:$B$13,0))</f>
        <v>0</v>
      </c>
      <c r="L3018" s="4">
        <f t="shared" si="95"/>
        <v>0</v>
      </c>
    </row>
    <row r="3019" spans="1:12">
      <c r="A3019" t="s">
        <v>8622</v>
      </c>
      <c r="B3019" t="s">
        <v>7380</v>
      </c>
      <c r="C3019" t="s">
        <v>1735</v>
      </c>
      <c r="D3019" t="s">
        <v>6877</v>
      </c>
      <c r="E3019" t="s">
        <v>1709</v>
      </c>
      <c r="H3019" t="str">
        <f>INDEX('Vensim Variables'!$B:$B,MATCH(EPS!$B3019,'Vensim Variables'!$A:$A,0))</f>
        <v>g pollutant</v>
      </c>
      <c r="I3019" t="str">
        <f t="shared" si="94"/>
        <v>PM25</v>
      </c>
      <c r="J3019">
        <f>INDEX(NoSettings!$C:$C,MATCH(EPS!$A3019,NoSettings!$A:$A,0))</f>
        <v>0</v>
      </c>
      <c r="K3019">
        <f>INDEX(GWP!$C$2:$C$13,MATCH(EPS!I3019,GWP!$B$2:$B$13,0))</f>
        <v>0</v>
      </c>
      <c r="L3019" s="4">
        <f t="shared" si="95"/>
        <v>0</v>
      </c>
    </row>
    <row r="3020" spans="1:12">
      <c r="A3020" t="s">
        <v>8623</v>
      </c>
      <c r="B3020" t="s">
        <v>7380</v>
      </c>
      <c r="C3020" t="s">
        <v>1735</v>
      </c>
      <c r="D3020" t="s">
        <v>6877</v>
      </c>
      <c r="E3020" t="s">
        <v>1710</v>
      </c>
      <c r="H3020" t="str">
        <f>INDEX('Vensim Variables'!$B:$B,MATCH(EPS!$B3020,'Vensim Variables'!$A:$A,0))</f>
        <v>g pollutant</v>
      </c>
      <c r="I3020" t="str">
        <f t="shared" si="94"/>
        <v>SOx</v>
      </c>
      <c r="J3020">
        <f>INDEX(NoSettings!$C:$C,MATCH(EPS!$A3020,NoSettings!$A:$A,0))</f>
        <v>0</v>
      </c>
      <c r="K3020">
        <f>INDEX(GWP!$C$2:$C$13,MATCH(EPS!I3020,GWP!$B$2:$B$13,0))</f>
        <v>0</v>
      </c>
      <c r="L3020" s="4">
        <f t="shared" si="95"/>
        <v>0</v>
      </c>
    </row>
    <row r="3021" spans="1:12">
      <c r="A3021" t="s">
        <v>8624</v>
      </c>
      <c r="B3021" t="s">
        <v>7380</v>
      </c>
      <c r="C3021" t="s">
        <v>1735</v>
      </c>
      <c r="D3021" t="s">
        <v>6877</v>
      </c>
      <c r="E3021" t="s">
        <v>1711</v>
      </c>
      <c r="H3021" t="str">
        <f>INDEX('Vensim Variables'!$B:$B,MATCH(EPS!$B3021,'Vensim Variables'!$A:$A,0))</f>
        <v>g pollutant</v>
      </c>
      <c r="I3021" t="str">
        <f t="shared" si="94"/>
        <v>BC</v>
      </c>
      <c r="J3021">
        <f>INDEX(NoSettings!$C:$C,MATCH(EPS!$A3021,NoSettings!$A:$A,0))</f>
        <v>0</v>
      </c>
      <c r="K3021">
        <f>INDEX(GWP!$C$2:$C$13,MATCH(EPS!I3021,GWP!$B$2:$B$13,0))</f>
        <v>0</v>
      </c>
      <c r="L3021" s="4">
        <f t="shared" si="95"/>
        <v>0</v>
      </c>
    </row>
    <row r="3022" spans="1:12">
      <c r="A3022" t="s">
        <v>8625</v>
      </c>
      <c r="B3022" t="s">
        <v>7380</v>
      </c>
      <c r="C3022" t="s">
        <v>1735</v>
      </c>
      <c r="D3022" t="s">
        <v>6877</v>
      </c>
      <c r="E3022" t="s">
        <v>1712</v>
      </c>
      <c r="H3022" t="str">
        <f>INDEX('Vensim Variables'!$B:$B,MATCH(EPS!$B3022,'Vensim Variables'!$A:$A,0))</f>
        <v>g pollutant</v>
      </c>
      <c r="I3022" t="str">
        <f t="shared" si="94"/>
        <v>OC</v>
      </c>
      <c r="J3022">
        <f>INDEX(NoSettings!$C:$C,MATCH(EPS!$A3022,NoSettings!$A:$A,0))</f>
        <v>0</v>
      </c>
      <c r="K3022">
        <f>INDEX(GWP!$C$2:$C$13,MATCH(EPS!I3022,GWP!$B$2:$B$13,0))</f>
        <v>0</v>
      </c>
      <c r="L3022" s="4">
        <f t="shared" si="95"/>
        <v>0</v>
      </c>
    </row>
    <row r="3023" spans="1:12">
      <c r="A3023" t="s">
        <v>8626</v>
      </c>
      <c r="B3023" t="s">
        <v>7380</v>
      </c>
      <c r="C3023" t="s">
        <v>1735</v>
      </c>
      <c r="D3023" t="s">
        <v>6877</v>
      </c>
      <c r="E3023" t="s">
        <v>1713</v>
      </c>
      <c r="H3023" t="str">
        <f>INDEX('Vensim Variables'!$B:$B,MATCH(EPS!$B3023,'Vensim Variables'!$A:$A,0))</f>
        <v>g pollutant</v>
      </c>
      <c r="I3023" t="str">
        <f t="shared" si="94"/>
        <v>CH4</v>
      </c>
      <c r="J3023">
        <f>INDEX(NoSettings!$C:$C,MATCH(EPS!$A3023,NoSettings!$A:$A,0))</f>
        <v>0</v>
      </c>
      <c r="K3023">
        <f>INDEX(GWP!$C$2:$C$13,MATCH(EPS!I3023,GWP!$B$2:$B$13,0))</f>
        <v>28</v>
      </c>
      <c r="L3023" s="4">
        <f t="shared" si="95"/>
        <v>0</v>
      </c>
    </row>
    <row r="3024" spans="1:12">
      <c r="A3024" t="s">
        <v>8627</v>
      </c>
      <c r="B3024" t="s">
        <v>7380</v>
      </c>
      <c r="C3024" t="s">
        <v>1735</v>
      </c>
      <c r="D3024" t="s">
        <v>6877</v>
      </c>
      <c r="E3024" t="s">
        <v>1714</v>
      </c>
      <c r="H3024" t="str">
        <f>INDEX('Vensim Variables'!$B:$B,MATCH(EPS!$B3024,'Vensim Variables'!$A:$A,0))</f>
        <v>g pollutant</v>
      </c>
      <c r="I3024" t="str">
        <f t="shared" si="94"/>
        <v>N2O</v>
      </c>
      <c r="J3024">
        <f>INDEX(NoSettings!$C:$C,MATCH(EPS!$A3024,NoSettings!$A:$A,0))</f>
        <v>0</v>
      </c>
      <c r="K3024">
        <f>INDEX(GWP!$C$2:$C$13,MATCH(EPS!I3024,GWP!$B$2:$B$13,0))</f>
        <v>265</v>
      </c>
      <c r="L3024" s="4">
        <f t="shared" si="95"/>
        <v>0</v>
      </c>
    </row>
    <row r="3025" spans="1:12">
      <c r="A3025" t="s">
        <v>8628</v>
      </c>
      <c r="B3025" t="s">
        <v>7380</v>
      </c>
      <c r="C3025" t="s">
        <v>1735</v>
      </c>
      <c r="D3025" t="s">
        <v>6877</v>
      </c>
      <c r="E3025" t="s">
        <v>1715</v>
      </c>
      <c r="H3025" t="str">
        <f>INDEX('Vensim Variables'!$B:$B,MATCH(EPS!$B3025,'Vensim Variables'!$A:$A,0))</f>
        <v>g pollutant</v>
      </c>
      <c r="I3025" t="str">
        <f t="shared" si="94"/>
        <v>F gases</v>
      </c>
      <c r="J3025">
        <f>INDEX(NoSettings!$C:$C,MATCH(EPS!$A3025,NoSettings!$A:$A,0))</f>
        <v>0</v>
      </c>
      <c r="K3025">
        <f>INDEX(GWP!$C$2:$C$13,MATCH(EPS!I3025,GWP!$B$2:$B$13,0))</f>
        <v>1</v>
      </c>
      <c r="L3025" s="4">
        <f t="shared" si="95"/>
        <v>0</v>
      </c>
    </row>
    <row r="3026" spans="1:12">
      <c r="A3026" t="s">
        <v>8629</v>
      </c>
      <c r="B3026" t="s">
        <v>7380</v>
      </c>
      <c r="C3026" t="s">
        <v>1735</v>
      </c>
      <c r="D3026" t="s">
        <v>6878</v>
      </c>
      <c r="E3026" t="s">
        <v>1702</v>
      </c>
      <c r="H3026" t="str">
        <f>INDEX('Vensim Variables'!$B:$B,MATCH(EPS!$B3026,'Vensim Variables'!$A:$A,0))</f>
        <v>g pollutant</v>
      </c>
      <c r="I3026" t="str">
        <f t="shared" si="94"/>
        <v>CO2</v>
      </c>
      <c r="J3026">
        <f>INDEX(NoSettings!$C:$C,MATCH(EPS!$A3026,NoSettings!$A:$A,0))</f>
        <v>0</v>
      </c>
      <c r="K3026">
        <f>INDEX(GWP!$C$2:$C$13,MATCH(EPS!I3026,GWP!$B$2:$B$13,0))</f>
        <v>1</v>
      </c>
      <c r="L3026" s="4">
        <f t="shared" si="95"/>
        <v>0</v>
      </c>
    </row>
    <row r="3027" spans="1:12">
      <c r="A3027" t="s">
        <v>8630</v>
      </c>
      <c r="B3027" t="s">
        <v>7380</v>
      </c>
      <c r="C3027" t="s">
        <v>1735</v>
      </c>
      <c r="D3027" t="s">
        <v>6878</v>
      </c>
      <c r="E3027" t="s">
        <v>1705</v>
      </c>
      <c r="H3027" t="str">
        <f>INDEX('Vensim Variables'!$B:$B,MATCH(EPS!$B3027,'Vensim Variables'!$A:$A,0))</f>
        <v>g pollutant</v>
      </c>
      <c r="I3027" t="str">
        <f t="shared" si="94"/>
        <v>VOC</v>
      </c>
      <c r="J3027">
        <f>INDEX(NoSettings!$C:$C,MATCH(EPS!$A3027,NoSettings!$A:$A,0))</f>
        <v>197621000</v>
      </c>
      <c r="K3027">
        <f>INDEX(GWP!$C$2:$C$13,MATCH(EPS!I3027,GWP!$B$2:$B$13,0))</f>
        <v>0</v>
      </c>
      <c r="L3027" s="4">
        <f t="shared" si="95"/>
        <v>0</v>
      </c>
    </row>
    <row r="3028" spans="1:12">
      <c r="A3028" t="s">
        <v>8631</v>
      </c>
      <c r="B3028" t="s">
        <v>7380</v>
      </c>
      <c r="C3028" t="s">
        <v>1735</v>
      </c>
      <c r="D3028" t="s">
        <v>6878</v>
      </c>
      <c r="E3028" t="s">
        <v>1706</v>
      </c>
      <c r="H3028" t="str">
        <f>INDEX('Vensim Variables'!$B:$B,MATCH(EPS!$B3028,'Vensim Variables'!$A:$A,0))</f>
        <v>g pollutant</v>
      </c>
      <c r="I3028" t="str">
        <f t="shared" si="94"/>
        <v>CO</v>
      </c>
      <c r="J3028">
        <f>INDEX(NoSettings!$C:$C,MATCH(EPS!$A3028,NoSettings!$A:$A,0))</f>
        <v>5844110000</v>
      </c>
      <c r="K3028">
        <f>INDEX(GWP!$C$2:$C$13,MATCH(EPS!I3028,GWP!$B$2:$B$13,0))</f>
        <v>0</v>
      </c>
      <c r="L3028" s="4">
        <f t="shared" si="95"/>
        <v>0</v>
      </c>
    </row>
    <row r="3029" spans="1:12">
      <c r="A3029" t="s">
        <v>8632</v>
      </c>
      <c r="B3029" t="s">
        <v>7380</v>
      </c>
      <c r="C3029" t="s">
        <v>1735</v>
      </c>
      <c r="D3029" t="s">
        <v>6878</v>
      </c>
      <c r="E3029" t="s">
        <v>1707</v>
      </c>
      <c r="H3029" t="str">
        <f>INDEX('Vensim Variables'!$B:$B,MATCH(EPS!$B3029,'Vensim Variables'!$A:$A,0))</f>
        <v>g pollutant</v>
      </c>
      <c r="I3029" t="str">
        <f t="shared" si="94"/>
        <v>NOx</v>
      </c>
      <c r="J3029">
        <f>INDEX(NoSettings!$C:$C,MATCH(EPS!$A3029,NoSettings!$A:$A,0))</f>
        <v>2372170000</v>
      </c>
      <c r="K3029">
        <f>INDEX(GWP!$C$2:$C$13,MATCH(EPS!I3029,GWP!$B$2:$B$13,0))</f>
        <v>0</v>
      </c>
      <c r="L3029" s="4">
        <f t="shared" si="95"/>
        <v>0</v>
      </c>
    </row>
    <row r="3030" spans="1:12">
      <c r="A3030" t="s">
        <v>8633</v>
      </c>
      <c r="B3030" t="s">
        <v>7380</v>
      </c>
      <c r="C3030" t="s">
        <v>1735</v>
      </c>
      <c r="D3030" t="s">
        <v>6878</v>
      </c>
      <c r="E3030" t="s">
        <v>1708</v>
      </c>
      <c r="H3030" t="str">
        <f>INDEX('Vensim Variables'!$B:$B,MATCH(EPS!$B3030,'Vensim Variables'!$A:$A,0))</f>
        <v>g pollutant</v>
      </c>
      <c r="I3030" t="str">
        <f t="shared" si="94"/>
        <v>PM10</v>
      </c>
      <c r="J3030">
        <f>INDEX(NoSettings!$C:$C,MATCH(EPS!$A3030,NoSettings!$A:$A,0))</f>
        <v>4002510000</v>
      </c>
      <c r="K3030">
        <f>INDEX(GWP!$C$2:$C$13,MATCH(EPS!I3030,GWP!$B$2:$B$13,0))</f>
        <v>0</v>
      </c>
      <c r="L3030" s="4">
        <f t="shared" si="95"/>
        <v>0</v>
      </c>
    </row>
    <row r="3031" spans="1:12">
      <c r="A3031" t="s">
        <v>8634</v>
      </c>
      <c r="B3031" t="s">
        <v>7380</v>
      </c>
      <c r="C3031" t="s">
        <v>1735</v>
      </c>
      <c r="D3031" t="s">
        <v>6878</v>
      </c>
      <c r="E3031" t="s">
        <v>1709</v>
      </c>
      <c r="H3031" t="str">
        <f>INDEX('Vensim Variables'!$B:$B,MATCH(EPS!$B3031,'Vensim Variables'!$A:$A,0))</f>
        <v>g pollutant</v>
      </c>
      <c r="I3031" t="str">
        <f t="shared" si="94"/>
        <v>PM25</v>
      </c>
      <c r="J3031">
        <f>INDEX(NoSettings!$C:$C,MATCH(EPS!$A3031,NoSettings!$A:$A,0))</f>
        <v>3458770000</v>
      </c>
      <c r="K3031">
        <f>INDEX(GWP!$C$2:$C$13,MATCH(EPS!I3031,GWP!$B$2:$B$13,0))</f>
        <v>0</v>
      </c>
      <c r="L3031" s="4">
        <f t="shared" si="95"/>
        <v>0</v>
      </c>
    </row>
    <row r="3032" spans="1:12">
      <c r="A3032" t="s">
        <v>8635</v>
      </c>
      <c r="B3032" t="s">
        <v>7380</v>
      </c>
      <c r="C3032" t="s">
        <v>1735</v>
      </c>
      <c r="D3032" t="s">
        <v>6878</v>
      </c>
      <c r="E3032" t="s">
        <v>1710</v>
      </c>
      <c r="H3032" t="str">
        <f>INDEX('Vensim Variables'!$B:$B,MATCH(EPS!$B3032,'Vensim Variables'!$A:$A,0))</f>
        <v>g pollutant</v>
      </c>
      <c r="I3032" t="str">
        <f t="shared" si="94"/>
        <v>SOx</v>
      </c>
      <c r="J3032">
        <f>INDEX(NoSettings!$C:$C,MATCH(EPS!$A3032,NoSettings!$A:$A,0))</f>
        <v>340387000</v>
      </c>
      <c r="K3032">
        <f>INDEX(GWP!$C$2:$C$13,MATCH(EPS!I3032,GWP!$B$2:$B$13,0))</f>
        <v>0</v>
      </c>
      <c r="L3032" s="4">
        <f t="shared" si="95"/>
        <v>0</v>
      </c>
    </row>
    <row r="3033" spans="1:12">
      <c r="A3033" t="s">
        <v>8636</v>
      </c>
      <c r="B3033" t="s">
        <v>7380</v>
      </c>
      <c r="C3033" t="s">
        <v>1735</v>
      </c>
      <c r="D3033" t="s">
        <v>6878</v>
      </c>
      <c r="E3033" t="s">
        <v>1711</v>
      </c>
      <c r="H3033" t="str">
        <f>INDEX('Vensim Variables'!$B:$B,MATCH(EPS!$B3033,'Vensim Variables'!$A:$A,0))</f>
        <v>g pollutant</v>
      </c>
      <c r="I3033" t="str">
        <f t="shared" si="94"/>
        <v>BC</v>
      </c>
      <c r="J3033">
        <f>INDEX(NoSettings!$C:$C,MATCH(EPS!$A3033,NoSettings!$A:$A,0))</f>
        <v>126882000</v>
      </c>
      <c r="K3033">
        <f>INDEX(GWP!$C$2:$C$13,MATCH(EPS!I3033,GWP!$B$2:$B$13,0))</f>
        <v>0</v>
      </c>
      <c r="L3033" s="4">
        <f t="shared" si="95"/>
        <v>0</v>
      </c>
    </row>
    <row r="3034" spans="1:12">
      <c r="A3034" t="s">
        <v>8637</v>
      </c>
      <c r="B3034" t="s">
        <v>7380</v>
      </c>
      <c r="C3034" t="s">
        <v>1735</v>
      </c>
      <c r="D3034" t="s">
        <v>6878</v>
      </c>
      <c r="E3034" t="s">
        <v>1712</v>
      </c>
      <c r="H3034" t="str">
        <f>INDEX('Vensim Variables'!$B:$B,MATCH(EPS!$B3034,'Vensim Variables'!$A:$A,0))</f>
        <v>g pollutant</v>
      </c>
      <c r="I3034" t="str">
        <f t="shared" si="94"/>
        <v>OC</v>
      </c>
      <c r="J3034">
        <f>INDEX(NoSettings!$C:$C,MATCH(EPS!$A3034,NoSettings!$A:$A,0))</f>
        <v>1213680000</v>
      </c>
      <c r="K3034">
        <f>INDEX(GWP!$C$2:$C$13,MATCH(EPS!I3034,GWP!$B$2:$B$13,0))</f>
        <v>0</v>
      </c>
      <c r="L3034" s="4">
        <f t="shared" si="95"/>
        <v>0</v>
      </c>
    </row>
    <row r="3035" spans="1:12">
      <c r="A3035" t="s">
        <v>8638</v>
      </c>
      <c r="B3035" t="s">
        <v>7380</v>
      </c>
      <c r="C3035" t="s">
        <v>1735</v>
      </c>
      <c r="D3035" t="s">
        <v>6878</v>
      </c>
      <c r="E3035" t="s">
        <v>1713</v>
      </c>
      <c r="H3035" t="str">
        <f>INDEX('Vensim Variables'!$B:$B,MATCH(EPS!$B3035,'Vensim Variables'!$A:$A,0))</f>
        <v>g pollutant</v>
      </c>
      <c r="I3035" t="str">
        <f t="shared" si="94"/>
        <v>CH4</v>
      </c>
      <c r="J3035">
        <f>INDEX(NoSettings!$C:$C,MATCH(EPS!$A3035,NoSettings!$A:$A,0))</f>
        <v>0</v>
      </c>
      <c r="K3035">
        <f>INDEX(GWP!$C$2:$C$13,MATCH(EPS!I3035,GWP!$B$2:$B$13,0))</f>
        <v>28</v>
      </c>
      <c r="L3035" s="4">
        <f t="shared" si="95"/>
        <v>0</v>
      </c>
    </row>
    <row r="3036" spans="1:12">
      <c r="A3036" t="s">
        <v>8639</v>
      </c>
      <c r="B3036" t="s">
        <v>7380</v>
      </c>
      <c r="C3036" t="s">
        <v>1735</v>
      </c>
      <c r="D3036" t="s">
        <v>6878</v>
      </c>
      <c r="E3036" t="s">
        <v>1714</v>
      </c>
      <c r="H3036" t="str">
        <f>INDEX('Vensim Variables'!$B:$B,MATCH(EPS!$B3036,'Vensim Variables'!$A:$A,0))</f>
        <v>g pollutant</v>
      </c>
      <c r="I3036" t="str">
        <f t="shared" si="94"/>
        <v>N2O</v>
      </c>
      <c r="J3036">
        <f>INDEX(NoSettings!$C:$C,MATCH(EPS!$A3036,NoSettings!$A:$A,0))</f>
        <v>0</v>
      </c>
      <c r="K3036">
        <f>INDEX(GWP!$C$2:$C$13,MATCH(EPS!I3036,GWP!$B$2:$B$13,0))</f>
        <v>265</v>
      </c>
      <c r="L3036" s="4">
        <f t="shared" si="95"/>
        <v>0</v>
      </c>
    </row>
    <row r="3037" spans="1:12">
      <c r="A3037" t="s">
        <v>8640</v>
      </c>
      <c r="B3037" t="s">
        <v>7380</v>
      </c>
      <c r="C3037" t="s">
        <v>1735</v>
      </c>
      <c r="D3037" t="s">
        <v>6878</v>
      </c>
      <c r="E3037" t="s">
        <v>1715</v>
      </c>
      <c r="H3037" t="str">
        <f>INDEX('Vensim Variables'!$B:$B,MATCH(EPS!$B3037,'Vensim Variables'!$A:$A,0))</f>
        <v>g pollutant</v>
      </c>
      <c r="I3037" t="str">
        <f t="shared" si="94"/>
        <v>F gases</v>
      </c>
      <c r="J3037">
        <f>INDEX(NoSettings!$C:$C,MATCH(EPS!$A3037,NoSettings!$A:$A,0))</f>
        <v>0</v>
      </c>
      <c r="K3037">
        <f>INDEX(GWP!$C$2:$C$13,MATCH(EPS!I3037,GWP!$B$2:$B$13,0))</f>
        <v>1</v>
      </c>
      <c r="L3037" s="4">
        <f t="shared" si="95"/>
        <v>0</v>
      </c>
    </row>
    <row r="3038" spans="1:12">
      <c r="A3038" t="s">
        <v>8641</v>
      </c>
      <c r="B3038" t="s">
        <v>7380</v>
      </c>
      <c r="C3038" t="s">
        <v>1735</v>
      </c>
      <c r="D3038" t="s">
        <v>6879</v>
      </c>
      <c r="E3038" t="s">
        <v>1702</v>
      </c>
      <c r="H3038" t="str">
        <f>INDEX('Vensim Variables'!$B:$B,MATCH(EPS!$B3038,'Vensim Variables'!$A:$A,0))</f>
        <v>g pollutant</v>
      </c>
      <c r="I3038" t="str">
        <f t="shared" si="94"/>
        <v>CO2</v>
      </c>
      <c r="J3038">
        <f>INDEX(NoSettings!$C:$C,MATCH(EPS!$A3038,NoSettings!$A:$A,0))</f>
        <v>0</v>
      </c>
      <c r="K3038">
        <f>INDEX(GWP!$C$2:$C$13,MATCH(EPS!I3038,GWP!$B$2:$B$13,0))</f>
        <v>1</v>
      </c>
      <c r="L3038" s="4">
        <f t="shared" si="95"/>
        <v>0</v>
      </c>
    </row>
    <row r="3039" spans="1:12">
      <c r="A3039" t="s">
        <v>8642</v>
      </c>
      <c r="B3039" t="s">
        <v>7380</v>
      </c>
      <c r="C3039" t="s">
        <v>1735</v>
      </c>
      <c r="D3039" t="s">
        <v>6879</v>
      </c>
      <c r="E3039" t="s">
        <v>1705</v>
      </c>
      <c r="H3039" t="str">
        <f>INDEX('Vensim Variables'!$B:$B,MATCH(EPS!$B3039,'Vensim Variables'!$A:$A,0))</f>
        <v>g pollutant</v>
      </c>
      <c r="I3039" t="str">
        <f t="shared" si="94"/>
        <v>VOC</v>
      </c>
      <c r="J3039">
        <f>INDEX(NoSettings!$C:$C,MATCH(EPS!$A3039,NoSettings!$A:$A,0))</f>
        <v>7643830</v>
      </c>
      <c r="K3039">
        <f>INDEX(GWP!$C$2:$C$13,MATCH(EPS!I3039,GWP!$B$2:$B$13,0))</f>
        <v>0</v>
      </c>
      <c r="L3039" s="4">
        <f t="shared" si="95"/>
        <v>0</v>
      </c>
    </row>
    <row r="3040" spans="1:12">
      <c r="A3040" t="s">
        <v>8643</v>
      </c>
      <c r="B3040" t="s">
        <v>7380</v>
      </c>
      <c r="C3040" t="s">
        <v>1735</v>
      </c>
      <c r="D3040" t="s">
        <v>6879</v>
      </c>
      <c r="E3040" t="s">
        <v>1706</v>
      </c>
      <c r="H3040" t="str">
        <f>INDEX('Vensim Variables'!$B:$B,MATCH(EPS!$B3040,'Vensim Variables'!$A:$A,0))</f>
        <v>g pollutant</v>
      </c>
      <c r="I3040" t="str">
        <f t="shared" si="94"/>
        <v>CO</v>
      </c>
      <c r="J3040">
        <f>INDEX(NoSettings!$C:$C,MATCH(EPS!$A3040,NoSettings!$A:$A,0))</f>
        <v>226046000</v>
      </c>
      <c r="K3040">
        <f>INDEX(GWP!$C$2:$C$13,MATCH(EPS!I3040,GWP!$B$2:$B$13,0))</f>
        <v>0</v>
      </c>
      <c r="L3040" s="4">
        <f t="shared" si="95"/>
        <v>0</v>
      </c>
    </row>
    <row r="3041" spans="1:12">
      <c r="A3041" t="s">
        <v>8644</v>
      </c>
      <c r="B3041" t="s">
        <v>7380</v>
      </c>
      <c r="C3041" t="s">
        <v>1735</v>
      </c>
      <c r="D3041" t="s">
        <v>6879</v>
      </c>
      <c r="E3041" t="s">
        <v>1707</v>
      </c>
      <c r="H3041" t="str">
        <f>INDEX('Vensim Variables'!$B:$B,MATCH(EPS!$B3041,'Vensim Variables'!$A:$A,0))</f>
        <v>g pollutant</v>
      </c>
      <c r="I3041" t="str">
        <f t="shared" si="94"/>
        <v>NOx</v>
      </c>
      <c r="J3041">
        <f>INDEX(NoSettings!$C:$C,MATCH(EPS!$A3041,NoSettings!$A:$A,0))</f>
        <v>91753700</v>
      </c>
      <c r="K3041">
        <f>INDEX(GWP!$C$2:$C$13,MATCH(EPS!I3041,GWP!$B$2:$B$13,0))</f>
        <v>0</v>
      </c>
      <c r="L3041" s="4">
        <f t="shared" si="95"/>
        <v>0</v>
      </c>
    </row>
    <row r="3042" spans="1:12">
      <c r="A3042" t="s">
        <v>8645</v>
      </c>
      <c r="B3042" t="s">
        <v>7380</v>
      </c>
      <c r="C3042" t="s">
        <v>1735</v>
      </c>
      <c r="D3042" t="s">
        <v>6879</v>
      </c>
      <c r="E3042" t="s">
        <v>1708</v>
      </c>
      <c r="H3042" t="str">
        <f>INDEX('Vensim Variables'!$B:$B,MATCH(EPS!$B3042,'Vensim Variables'!$A:$A,0))</f>
        <v>g pollutant</v>
      </c>
      <c r="I3042" t="str">
        <f t="shared" si="94"/>
        <v>PM10</v>
      </c>
      <c r="J3042">
        <f>INDEX(NoSettings!$C:$C,MATCH(EPS!$A3042,NoSettings!$A:$A,0))</f>
        <v>154814000</v>
      </c>
      <c r="K3042">
        <f>INDEX(GWP!$C$2:$C$13,MATCH(EPS!I3042,GWP!$B$2:$B$13,0))</f>
        <v>0</v>
      </c>
      <c r="L3042" s="4">
        <f t="shared" si="95"/>
        <v>0</v>
      </c>
    </row>
    <row r="3043" spans="1:12">
      <c r="A3043" t="s">
        <v>8646</v>
      </c>
      <c r="B3043" t="s">
        <v>7380</v>
      </c>
      <c r="C3043" t="s">
        <v>1735</v>
      </c>
      <c r="D3043" t="s">
        <v>6879</v>
      </c>
      <c r="E3043" t="s">
        <v>1709</v>
      </c>
      <c r="H3043" t="str">
        <f>INDEX('Vensim Variables'!$B:$B,MATCH(EPS!$B3043,'Vensim Variables'!$A:$A,0))</f>
        <v>g pollutant</v>
      </c>
      <c r="I3043" t="str">
        <f t="shared" si="94"/>
        <v>PM25</v>
      </c>
      <c r="J3043">
        <f>INDEX(NoSettings!$C:$C,MATCH(EPS!$A3043,NoSettings!$A:$A,0))</f>
        <v>133783000</v>
      </c>
      <c r="K3043">
        <f>INDEX(GWP!$C$2:$C$13,MATCH(EPS!I3043,GWP!$B$2:$B$13,0))</f>
        <v>0</v>
      </c>
      <c r="L3043" s="4">
        <f t="shared" si="95"/>
        <v>0</v>
      </c>
    </row>
    <row r="3044" spans="1:12">
      <c r="A3044" t="s">
        <v>8647</v>
      </c>
      <c r="B3044" t="s">
        <v>7380</v>
      </c>
      <c r="C3044" t="s">
        <v>1735</v>
      </c>
      <c r="D3044" t="s">
        <v>6879</v>
      </c>
      <c r="E3044" t="s">
        <v>1710</v>
      </c>
      <c r="H3044" t="str">
        <f>INDEX('Vensim Variables'!$B:$B,MATCH(EPS!$B3044,'Vensim Variables'!$A:$A,0))</f>
        <v>g pollutant</v>
      </c>
      <c r="I3044" t="str">
        <f t="shared" si="94"/>
        <v>SOx</v>
      </c>
      <c r="J3044">
        <f>INDEX(NoSettings!$C:$C,MATCH(EPS!$A3044,NoSettings!$A:$A,0))</f>
        <v>13165900</v>
      </c>
      <c r="K3044">
        <f>INDEX(GWP!$C$2:$C$13,MATCH(EPS!I3044,GWP!$B$2:$B$13,0))</f>
        <v>0</v>
      </c>
      <c r="L3044" s="4">
        <f t="shared" si="95"/>
        <v>0</v>
      </c>
    </row>
    <row r="3045" spans="1:12">
      <c r="A3045" t="s">
        <v>8648</v>
      </c>
      <c r="B3045" t="s">
        <v>7380</v>
      </c>
      <c r="C3045" t="s">
        <v>1735</v>
      </c>
      <c r="D3045" t="s">
        <v>6879</v>
      </c>
      <c r="E3045" t="s">
        <v>1711</v>
      </c>
      <c r="H3045" t="str">
        <f>INDEX('Vensim Variables'!$B:$B,MATCH(EPS!$B3045,'Vensim Variables'!$A:$A,0))</f>
        <v>g pollutant</v>
      </c>
      <c r="I3045" t="str">
        <f t="shared" si="94"/>
        <v>BC</v>
      </c>
      <c r="J3045">
        <f>INDEX(NoSettings!$C:$C,MATCH(EPS!$A3045,NoSettings!$A:$A,0))</f>
        <v>4907700</v>
      </c>
      <c r="K3045">
        <f>INDEX(GWP!$C$2:$C$13,MATCH(EPS!I3045,GWP!$B$2:$B$13,0))</f>
        <v>0</v>
      </c>
      <c r="L3045" s="4">
        <f t="shared" si="95"/>
        <v>0</v>
      </c>
    </row>
    <row r="3046" spans="1:12">
      <c r="A3046" t="s">
        <v>8649</v>
      </c>
      <c r="B3046" t="s">
        <v>7380</v>
      </c>
      <c r="C3046" t="s">
        <v>1735</v>
      </c>
      <c r="D3046" t="s">
        <v>6879</v>
      </c>
      <c r="E3046" t="s">
        <v>1712</v>
      </c>
      <c r="H3046" t="str">
        <f>INDEX('Vensim Variables'!$B:$B,MATCH(EPS!$B3046,'Vensim Variables'!$A:$A,0))</f>
        <v>g pollutant</v>
      </c>
      <c r="I3046" t="str">
        <f t="shared" si="94"/>
        <v>OC</v>
      </c>
      <c r="J3046">
        <f>INDEX(NoSettings!$C:$C,MATCH(EPS!$A3046,NoSettings!$A:$A,0))</f>
        <v>46944200</v>
      </c>
      <c r="K3046">
        <f>INDEX(GWP!$C$2:$C$13,MATCH(EPS!I3046,GWP!$B$2:$B$13,0))</f>
        <v>0</v>
      </c>
      <c r="L3046" s="4">
        <f t="shared" si="95"/>
        <v>0</v>
      </c>
    </row>
    <row r="3047" spans="1:12">
      <c r="A3047" t="s">
        <v>8650</v>
      </c>
      <c r="B3047" t="s">
        <v>7380</v>
      </c>
      <c r="C3047" t="s">
        <v>1735</v>
      </c>
      <c r="D3047" t="s">
        <v>6879</v>
      </c>
      <c r="E3047" t="s">
        <v>1713</v>
      </c>
      <c r="H3047" t="str">
        <f>INDEX('Vensim Variables'!$B:$B,MATCH(EPS!$B3047,'Vensim Variables'!$A:$A,0))</f>
        <v>g pollutant</v>
      </c>
      <c r="I3047" t="str">
        <f t="shared" si="94"/>
        <v>CH4</v>
      </c>
      <c r="J3047">
        <f>INDEX(NoSettings!$C:$C,MATCH(EPS!$A3047,NoSettings!$A:$A,0))</f>
        <v>0</v>
      </c>
      <c r="K3047">
        <f>INDEX(GWP!$C$2:$C$13,MATCH(EPS!I3047,GWP!$B$2:$B$13,0))</f>
        <v>28</v>
      </c>
      <c r="L3047" s="4">
        <f t="shared" si="95"/>
        <v>0</v>
      </c>
    </row>
    <row r="3048" spans="1:12">
      <c r="A3048" t="s">
        <v>8651</v>
      </c>
      <c r="B3048" t="s">
        <v>7380</v>
      </c>
      <c r="C3048" t="s">
        <v>1735</v>
      </c>
      <c r="D3048" t="s">
        <v>6879</v>
      </c>
      <c r="E3048" t="s">
        <v>1714</v>
      </c>
      <c r="H3048" t="str">
        <f>INDEX('Vensim Variables'!$B:$B,MATCH(EPS!$B3048,'Vensim Variables'!$A:$A,0))</f>
        <v>g pollutant</v>
      </c>
      <c r="I3048" t="str">
        <f t="shared" si="94"/>
        <v>N2O</v>
      </c>
      <c r="J3048">
        <f>INDEX(NoSettings!$C:$C,MATCH(EPS!$A3048,NoSettings!$A:$A,0))</f>
        <v>0</v>
      </c>
      <c r="K3048">
        <f>INDEX(GWP!$C$2:$C$13,MATCH(EPS!I3048,GWP!$B$2:$B$13,0))</f>
        <v>265</v>
      </c>
      <c r="L3048" s="4">
        <f t="shared" si="95"/>
        <v>0</v>
      </c>
    </row>
    <row r="3049" spans="1:12">
      <c r="A3049" t="s">
        <v>8652</v>
      </c>
      <c r="B3049" t="s">
        <v>7380</v>
      </c>
      <c r="C3049" t="s">
        <v>1735</v>
      </c>
      <c r="D3049" t="s">
        <v>6879</v>
      </c>
      <c r="E3049" t="s">
        <v>1715</v>
      </c>
      <c r="H3049" t="str">
        <f>INDEX('Vensim Variables'!$B:$B,MATCH(EPS!$B3049,'Vensim Variables'!$A:$A,0))</f>
        <v>g pollutant</v>
      </c>
      <c r="I3049" t="str">
        <f t="shared" si="94"/>
        <v>F gases</v>
      </c>
      <c r="J3049">
        <f>INDEX(NoSettings!$C:$C,MATCH(EPS!$A3049,NoSettings!$A:$A,0))</f>
        <v>0</v>
      </c>
      <c r="K3049">
        <f>INDEX(GWP!$C$2:$C$13,MATCH(EPS!I3049,GWP!$B$2:$B$13,0))</f>
        <v>1</v>
      </c>
      <c r="L3049" s="4">
        <f t="shared" si="95"/>
        <v>0</v>
      </c>
    </row>
    <row r="3050" spans="1:12">
      <c r="A3050" t="s">
        <v>8653</v>
      </c>
      <c r="B3050" t="s">
        <v>7380</v>
      </c>
      <c r="C3050" t="s">
        <v>1735</v>
      </c>
      <c r="D3050" t="s">
        <v>6880</v>
      </c>
      <c r="E3050" t="s">
        <v>1702</v>
      </c>
      <c r="H3050" t="str">
        <f>INDEX('Vensim Variables'!$B:$B,MATCH(EPS!$B3050,'Vensim Variables'!$A:$A,0))</f>
        <v>g pollutant</v>
      </c>
      <c r="I3050" t="str">
        <f t="shared" si="94"/>
        <v>CO2</v>
      </c>
      <c r="J3050">
        <f>INDEX(NoSettings!$C:$C,MATCH(EPS!$A3050,NoSettings!$A:$A,0))</f>
        <v>0</v>
      </c>
      <c r="K3050">
        <f>INDEX(GWP!$C$2:$C$13,MATCH(EPS!I3050,GWP!$B$2:$B$13,0))</f>
        <v>1</v>
      </c>
      <c r="L3050" s="4">
        <f t="shared" si="95"/>
        <v>0</v>
      </c>
    </row>
    <row r="3051" spans="1:12">
      <c r="A3051" t="s">
        <v>8654</v>
      </c>
      <c r="B3051" t="s">
        <v>7380</v>
      </c>
      <c r="C3051" t="s">
        <v>1735</v>
      </c>
      <c r="D3051" t="s">
        <v>6880</v>
      </c>
      <c r="E3051" t="s">
        <v>1705</v>
      </c>
      <c r="H3051" t="str">
        <f>INDEX('Vensim Variables'!$B:$B,MATCH(EPS!$B3051,'Vensim Variables'!$A:$A,0))</f>
        <v>g pollutant</v>
      </c>
      <c r="I3051" t="str">
        <f t="shared" si="94"/>
        <v>VOC</v>
      </c>
      <c r="J3051">
        <f>INDEX(NoSettings!$C:$C,MATCH(EPS!$A3051,NoSettings!$A:$A,0))</f>
        <v>1278120000</v>
      </c>
      <c r="K3051">
        <f>INDEX(GWP!$C$2:$C$13,MATCH(EPS!I3051,GWP!$B$2:$B$13,0))</f>
        <v>0</v>
      </c>
      <c r="L3051" s="4">
        <f t="shared" si="95"/>
        <v>0</v>
      </c>
    </row>
    <row r="3052" spans="1:12">
      <c r="A3052" t="s">
        <v>8655</v>
      </c>
      <c r="B3052" t="s">
        <v>7380</v>
      </c>
      <c r="C3052" t="s">
        <v>1735</v>
      </c>
      <c r="D3052" t="s">
        <v>6880</v>
      </c>
      <c r="E3052" t="s">
        <v>1706</v>
      </c>
      <c r="H3052" t="str">
        <f>INDEX('Vensim Variables'!$B:$B,MATCH(EPS!$B3052,'Vensim Variables'!$A:$A,0))</f>
        <v>g pollutant</v>
      </c>
      <c r="I3052" t="str">
        <f t="shared" si="94"/>
        <v>CO</v>
      </c>
      <c r="J3052">
        <f>INDEX(NoSettings!$C:$C,MATCH(EPS!$A3052,NoSettings!$A:$A,0))</f>
        <v>37796800000</v>
      </c>
      <c r="K3052">
        <f>INDEX(GWP!$C$2:$C$13,MATCH(EPS!I3052,GWP!$B$2:$B$13,0))</f>
        <v>0</v>
      </c>
      <c r="L3052" s="4">
        <f t="shared" si="95"/>
        <v>0</v>
      </c>
    </row>
    <row r="3053" spans="1:12">
      <c r="A3053" t="s">
        <v>8656</v>
      </c>
      <c r="B3053" t="s">
        <v>7380</v>
      </c>
      <c r="C3053" t="s">
        <v>1735</v>
      </c>
      <c r="D3053" t="s">
        <v>6880</v>
      </c>
      <c r="E3053" t="s">
        <v>1707</v>
      </c>
      <c r="H3053" t="str">
        <f>INDEX('Vensim Variables'!$B:$B,MATCH(EPS!$B3053,'Vensim Variables'!$A:$A,0))</f>
        <v>g pollutant</v>
      </c>
      <c r="I3053" t="str">
        <f t="shared" si="94"/>
        <v>NOx</v>
      </c>
      <c r="J3053">
        <f>INDEX(NoSettings!$C:$C,MATCH(EPS!$A3053,NoSettings!$A:$A,0))</f>
        <v>15342000000</v>
      </c>
      <c r="K3053">
        <f>INDEX(GWP!$C$2:$C$13,MATCH(EPS!I3053,GWP!$B$2:$B$13,0))</f>
        <v>0</v>
      </c>
      <c r="L3053" s="4">
        <f t="shared" si="95"/>
        <v>0</v>
      </c>
    </row>
    <row r="3054" spans="1:12">
      <c r="A3054" t="s">
        <v>8657</v>
      </c>
      <c r="B3054" t="s">
        <v>7380</v>
      </c>
      <c r="C3054" t="s">
        <v>1735</v>
      </c>
      <c r="D3054" t="s">
        <v>6880</v>
      </c>
      <c r="E3054" t="s">
        <v>1708</v>
      </c>
      <c r="H3054" t="str">
        <f>INDEX('Vensim Variables'!$B:$B,MATCH(EPS!$B3054,'Vensim Variables'!$A:$A,0))</f>
        <v>g pollutant</v>
      </c>
      <c r="I3054" t="str">
        <f t="shared" si="94"/>
        <v>PM10</v>
      </c>
      <c r="J3054">
        <f>INDEX(NoSettings!$C:$C,MATCH(EPS!$A3054,NoSettings!$A:$A,0))</f>
        <v>25886200000</v>
      </c>
      <c r="K3054">
        <f>INDEX(GWP!$C$2:$C$13,MATCH(EPS!I3054,GWP!$B$2:$B$13,0))</f>
        <v>0</v>
      </c>
      <c r="L3054" s="4">
        <f t="shared" si="95"/>
        <v>0</v>
      </c>
    </row>
    <row r="3055" spans="1:12">
      <c r="A3055" t="s">
        <v>8658</v>
      </c>
      <c r="B3055" t="s">
        <v>7380</v>
      </c>
      <c r="C3055" t="s">
        <v>1735</v>
      </c>
      <c r="D3055" t="s">
        <v>6880</v>
      </c>
      <c r="E3055" t="s">
        <v>1709</v>
      </c>
      <c r="H3055" t="str">
        <f>INDEX('Vensim Variables'!$B:$B,MATCH(EPS!$B3055,'Vensim Variables'!$A:$A,0))</f>
        <v>g pollutant</v>
      </c>
      <c r="I3055" t="str">
        <f t="shared" si="94"/>
        <v>PM25</v>
      </c>
      <c r="J3055">
        <f>INDEX(NoSettings!$C:$C,MATCH(EPS!$A3055,NoSettings!$A:$A,0))</f>
        <v>22369600000</v>
      </c>
      <c r="K3055">
        <f>INDEX(GWP!$C$2:$C$13,MATCH(EPS!I3055,GWP!$B$2:$B$13,0))</f>
        <v>0</v>
      </c>
      <c r="L3055" s="4">
        <f t="shared" si="95"/>
        <v>0</v>
      </c>
    </row>
    <row r="3056" spans="1:12">
      <c r="A3056" t="s">
        <v>8659</v>
      </c>
      <c r="B3056" t="s">
        <v>7380</v>
      </c>
      <c r="C3056" t="s">
        <v>1735</v>
      </c>
      <c r="D3056" t="s">
        <v>6880</v>
      </c>
      <c r="E3056" t="s">
        <v>1710</v>
      </c>
      <c r="H3056" t="str">
        <f>INDEX('Vensim Variables'!$B:$B,MATCH(EPS!$B3056,'Vensim Variables'!$A:$A,0))</f>
        <v>g pollutant</v>
      </c>
      <c r="I3056" t="str">
        <f t="shared" si="94"/>
        <v>SOx</v>
      </c>
      <c r="J3056">
        <f>INDEX(NoSettings!$C:$C,MATCH(EPS!$A3056,NoSettings!$A:$A,0))</f>
        <v>2201460000</v>
      </c>
      <c r="K3056">
        <f>INDEX(GWP!$C$2:$C$13,MATCH(EPS!I3056,GWP!$B$2:$B$13,0))</f>
        <v>0</v>
      </c>
      <c r="L3056" s="4">
        <f t="shared" si="95"/>
        <v>0</v>
      </c>
    </row>
    <row r="3057" spans="1:12">
      <c r="A3057" t="s">
        <v>8660</v>
      </c>
      <c r="B3057" t="s">
        <v>7380</v>
      </c>
      <c r="C3057" t="s">
        <v>1735</v>
      </c>
      <c r="D3057" t="s">
        <v>6880</v>
      </c>
      <c r="E3057" t="s">
        <v>1711</v>
      </c>
      <c r="H3057" t="str">
        <f>INDEX('Vensim Variables'!$B:$B,MATCH(EPS!$B3057,'Vensim Variables'!$A:$A,0))</f>
        <v>g pollutant</v>
      </c>
      <c r="I3057" t="str">
        <f t="shared" si="94"/>
        <v>BC</v>
      </c>
      <c r="J3057">
        <f>INDEX(NoSettings!$C:$C,MATCH(EPS!$A3057,NoSettings!$A:$A,0))</f>
        <v>820610000</v>
      </c>
      <c r="K3057">
        <f>INDEX(GWP!$C$2:$C$13,MATCH(EPS!I3057,GWP!$B$2:$B$13,0))</f>
        <v>0</v>
      </c>
      <c r="L3057" s="4">
        <f t="shared" si="95"/>
        <v>0</v>
      </c>
    </row>
    <row r="3058" spans="1:12">
      <c r="A3058" t="s">
        <v>8661</v>
      </c>
      <c r="B3058" t="s">
        <v>7380</v>
      </c>
      <c r="C3058" t="s">
        <v>1735</v>
      </c>
      <c r="D3058" t="s">
        <v>6880</v>
      </c>
      <c r="E3058" t="s">
        <v>1712</v>
      </c>
      <c r="H3058" t="str">
        <f>INDEX('Vensim Variables'!$B:$B,MATCH(EPS!$B3058,'Vensim Variables'!$A:$A,0))</f>
        <v>g pollutant</v>
      </c>
      <c r="I3058" t="str">
        <f t="shared" si="94"/>
        <v>OC</v>
      </c>
      <c r="J3058">
        <f>INDEX(NoSettings!$C:$C,MATCH(EPS!$A3058,NoSettings!$A:$A,0))</f>
        <v>7849470000</v>
      </c>
      <c r="K3058">
        <f>INDEX(GWP!$C$2:$C$13,MATCH(EPS!I3058,GWP!$B$2:$B$13,0))</f>
        <v>0</v>
      </c>
      <c r="L3058" s="4">
        <f t="shared" si="95"/>
        <v>0</v>
      </c>
    </row>
    <row r="3059" spans="1:12">
      <c r="A3059" t="s">
        <v>8662</v>
      </c>
      <c r="B3059" t="s">
        <v>7380</v>
      </c>
      <c r="C3059" t="s">
        <v>1735</v>
      </c>
      <c r="D3059" t="s">
        <v>6880</v>
      </c>
      <c r="E3059" t="s">
        <v>1713</v>
      </c>
      <c r="H3059" t="str">
        <f>INDEX('Vensim Variables'!$B:$B,MATCH(EPS!$B3059,'Vensim Variables'!$A:$A,0))</f>
        <v>g pollutant</v>
      </c>
      <c r="I3059" t="str">
        <f t="shared" si="94"/>
        <v>CH4</v>
      </c>
      <c r="J3059">
        <f>INDEX(NoSettings!$C:$C,MATCH(EPS!$A3059,NoSettings!$A:$A,0))</f>
        <v>0</v>
      </c>
      <c r="K3059">
        <f>INDEX(GWP!$C$2:$C$13,MATCH(EPS!I3059,GWP!$B$2:$B$13,0))</f>
        <v>28</v>
      </c>
      <c r="L3059" s="4">
        <f t="shared" si="95"/>
        <v>0</v>
      </c>
    </row>
    <row r="3060" spans="1:12">
      <c r="A3060" t="s">
        <v>8663</v>
      </c>
      <c r="B3060" t="s">
        <v>7380</v>
      </c>
      <c r="C3060" t="s">
        <v>1735</v>
      </c>
      <c r="D3060" t="s">
        <v>6880</v>
      </c>
      <c r="E3060" t="s">
        <v>1714</v>
      </c>
      <c r="H3060" t="str">
        <f>INDEX('Vensim Variables'!$B:$B,MATCH(EPS!$B3060,'Vensim Variables'!$A:$A,0))</f>
        <v>g pollutant</v>
      </c>
      <c r="I3060" t="str">
        <f t="shared" si="94"/>
        <v>N2O</v>
      </c>
      <c r="J3060">
        <f>INDEX(NoSettings!$C:$C,MATCH(EPS!$A3060,NoSettings!$A:$A,0))</f>
        <v>0</v>
      </c>
      <c r="K3060">
        <f>INDEX(GWP!$C$2:$C$13,MATCH(EPS!I3060,GWP!$B$2:$B$13,0))</f>
        <v>265</v>
      </c>
      <c r="L3060" s="4">
        <f t="shared" si="95"/>
        <v>0</v>
      </c>
    </row>
    <row r="3061" spans="1:12">
      <c r="A3061" t="s">
        <v>8664</v>
      </c>
      <c r="B3061" t="s">
        <v>7380</v>
      </c>
      <c r="C3061" t="s">
        <v>1735</v>
      </c>
      <c r="D3061" t="s">
        <v>6880</v>
      </c>
      <c r="E3061" t="s">
        <v>1715</v>
      </c>
      <c r="H3061" t="str">
        <f>INDEX('Vensim Variables'!$B:$B,MATCH(EPS!$B3061,'Vensim Variables'!$A:$A,0))</f>
        <v>g pollutant</v>
      </c>
      <c r="I3061" t="str">
        <f t="shared" si="94"/>
        <v>F gases</v>
      </c>
      <c r="J3061">
        <f>INDEX(NoSettings!$C:$C,MATCH(EPS!$A3061,NoSettings!$A:$A,0))</f>
        <v>0</v>
      </c>
      <c r="K3061">
        <f>INDEX(GWP!$C$2:$C$13,MATCH(EPS!I3061,GWP!$B$2:$B$13,0))</f>
        <v>1</v>
      </c>
      <c r="L3061" s="4">
        <f t="shared" si="95"/>
        <v>0</v>
      </c>
    </row>
    <row r="3062" spans="1:12">
      <c r="A3062" t="s">
        <v>8665</v>
      </c>
      <c r="B3062" t="s">
        <v>7380</v>
      </c>
      <c r="C3062" t="s">
        <v>1735</v>
      </c>
      <c r="D3062" t="s">
        <v>6881</v>
      </c>
      <c r="E3062" t="s">
        <v>1702</v>
      </c>
      <c r="H3062" t="str">
        <f>INDEX('Vensim Variables'!$B:$B,MATCH(EPS!$B3062,'Vensim Variables'!$A:$A,0))</f>
        <v>g pollutant</v>
      </c>
      <c r="I3062" t="str">
        <f t="shared" si="94"/>
        <v>CO2</v>
      </c>
      <c r="J3062">
        <f>INDEX(NoSettings!$C:$C,MATCH(EPS!$A3062,NoSettings!$A:$A,0))</f>
        <v>0</v>
      </c>
      <c r="K3062">
        <f>INDEX(GWP!$C$2:$C$13,MATCH(EPS!I3062,GWP!$B$2:$B$13,0))</f>
        <v>1</v>
      </c>
      <c r="L3062" s="4">
        <f t="shared" si="95"/>
        <v>0</v>
      </c>
    </row>
    <row r="3063" spans="1:12">
      <c r="A3063" t="s">
        <v>8666</v>
      </c>
      <c r="B3063" t="s">
        <v>7380</v>
      </c>
      <c r="C3063" t="s">
        <v>1735</v>
      </c>
      <c r="D3063" t="s">
        <v>6881</v>
      </c>
      <c r="E3063" t="s">
        <v>1705</v>
      </c>
      <c r="H3063" t="str">
        <f>INDEX('Vensim Variables'!$B:$B,MATCH(EPS!$B3063,'Vensim Variables'!$A:$A,0))</f>
        <v>g pollutant</v>
      </c>
      <c r="I3063" t="str">
        <f t="shared" si="94"/>
        <v>VOC</v>
      </c>
      <c r="J3063">
        <f>INDEX(NoSettings!$C:$C,MATCH(EPS!$A3063,NoSettings!$A:$A,0))</f>
        <v>3773860000</v>
      </c>
      <c r="K3063">
        <f>INDEX(GWP!$C$2:$C$13,MATCH(EPS!I3063,GWP!$B$2:$B$13,0))</f>
        <v>0</v>
      </c>
      <c r="L3063" s="4">
        <f t="shared" si="95"/>
        <v>0</v>
      </c>
    </row>
    <row r="3064" spans="1:12">
      <c r="A3064" t="s">
        <v>8667</v>
      </c>
      <c r="B3064" t="s">
        <v>7380</v>
      </c>
      <c r="C3064" t="s">
        <v>1735</v>
      </c>
      <c r="D3064" t="s">
        <v>6881</v>
      </c>
      <c r="E3064" t="s">
        <v>1706</v>
      </c>
      <c r="H3064" t="str">
        <f>INDEX('Vensim Variables'!$B:$B,MATCH(EPS!$B3064,'Vensim Variables'!$A:$A,0))</f>
        <v>g pollutant</v>
      </c>
      <c r="I3064" t="str">
        <f t="shared" si="94"/>
        <v>CO</v>
      </c>
      <c r="J3064">
        <f>INDEX(NoSettings!$C:$C,MATCH(EPS!$A3064,NoSettings!$A:$A,0))</f>
        <v>111602000000</v>
      </c>
      <c r="K3064">
        <f>INDEX(GWP!$C$2:$C$13,MATCH(EPS!I3064,GWP!$B$2:$B$13,0))</f>
        <v>0</v>
      </c>
      <c r="L3064" s="4">
        <f t="shared" si="95"/>
        <v>0</v>
      </c>
    </row>
    <row r="3065" spans="1:12">
      <c r="A3065" t="s">
        <v>8668</v>
      </c>
      <c r="B3065" t="s">
        <v>7380</v>
      </c>
      <c r="C3065" t="s">
        <v>1735</v>
      </c>
      <c r="D3065" t="s">
        <v>6881</v>
      </c>
      <c r="E3065" t="s">
        <v>1707</v>
      </c>
      <c r="H3065" t="str">
        <f>INDEX('Vensim Variables'!$B:$B,MATCH(EPS!$B3065,'Vensim Variables'!$A:$A,0))</f>
        <v>g pollutant</v>
      </c>
      <c r="I3065" t="str">
        <f t="shared" si="94"/>
        <v>NOx</v>
      </c>
      <c r="J3065">
        <f>INDEX(NoSettings!$C:$C,MATCH(EPS!$A3065,NoSettings!$A:$A,0))</f>
        <v>45300000000</v>
      </c>
      <c r="K3065">
        <f>INDEX(GWP!$C$2:$C$13,MATCH(EPS!I3065,GWP!$B$2:$B$13,0))</f>
        <v>0</v>
      </c>
      <c r="L3065" s="4">
        <f t="shared" si="95"/>
        <v>0</v>
      </c>
    </row>
    <row r="3066" spans="1:12">
      <c r="A3066" t="s">
        <v>8669</v>
      </c>
      <c r="B3066" t="s">
        <v>7380</v>
      </c>
      <c r="C3066" t="s">
        <v>1735</v>
      </c>
      <c r="D3066" t="s">
        <v>6881</v>
      </c>
      <c r="E3066" t="s">
        <v>1708</v>
      </c>
      <c r="H3066" t="str">
        <f>INDEX('Vensim Variables'!$B:$B,MATCH(EPS!$B3066,'Vensim Variables'!$A:$A,0))</f>
        <v>g pollutant</v>
      </c>
      <c r="I3066" t="str">
        <f t="shared" si="94"/>
        <v>PM10</v>
      </c>
      <c r="J3066">
        <f>INDEX(NoSettings!$C:$C,MATCH(EPS!$A3066,NoSettings!$A:$A,0))</f>
        <v>76433600000</v>
      </c>
      <c r="K3066">
        <f>INDEX(GWP!$C$2:$C$13,MATCH(EPS!I3066,GWP!$B$2:$B$13,0))</f>
        <v>0</v>
      </c>
      <c r="L3066" s="4">
        <f t="shared" si="95"/>
        <v>0</v>
      </c>
    </row>
    <row r="3067" spans="1:12">
      <c r="A3067" t="s">
        <v>8670</v>
      </c>
      <c r="B3067" t="s">
        <v>7380</v>
      </c>
      <c r="C3067" t="s">
        <v>1735</v>
      </c>
      <c r="D3067" t="s">
        <v>6881</v>
      </c>
      <c r="E3067" t="s">
        <v>1709</v>
      </c>
      <c r="H3067" t="str">
        <f>INDEX('Vensim Variables'!$B:$B,MATCH(EPS!$B3067,'Vensim Variables'!$A:$A,0))</f>
        <v>g pollutant</v>
      </c>
      <c r="I3067" t="str">
        <f t="shared" si="94"/>
        <v>PM25</v>
      </c>
      <c r="J3067">
        <f>INDEX(NoSettings!$C:$C,MATCH(EPS!$A3067,NoSettings!$A:$A,0))</f>
        <v>66050300000</v>
      </c>
      <c r="K3067">
        <f>INDEX(GWP!$C$2:$C$13,MATCH(EPS!I3067,GWP!$B$2:$B$13,0))</f>
        <v>0</v>
      </c>
      <c r="L3067" s="4">
        <f t="shared" si="95"/>
        <v>0</v>
      </c>
    </row>
    <row r="3068" spans="1:12">
      <c r="A3068" t="s">
        <v>8671</v>
      </c>
      <c r="B3068" t="s">
        <v>7380</v>
      </c>
      <c r="C3068" t="s">
        <v>1735</v>
      </c>
      <c r="D3068" t="s">
        <v>6881</v>
      </c>
      <c r="E3068" t="s">
        <v>1710</v>
      </c>
      <c r="H3068" t="str">
        <f>INDEX('Vensim Variables'!$B:$B,MATCH(EPS!$B3068,'Vensim Variables'!$A:$A,0))</f>
        <v>g pollutant</v>
      </c>
      <c r="I3068" t="str">
        <f t="shared" si="94"/>
        <v>SOx</v>
      </c>
      <c r="J3068">
        <f>INDEX(NoSettings!$C:$C,MATCH(EPS!$A3068,NoSettings!$A:$A,0))</f>
        <v>6500180000</v>
      </c>
      <c r="K3068">
        <f>INDEX(GWP!$C$2:$C$13,MATCH(EPS!I3068,GWP!$B$2:$B$13,0))</f>
        <v>0</v>
      </c>
      <c r="L3068" s="4">
        <f t="shared" si="95"/>
        <v>0</v>
      </c>
    </row>
    <row r="3069" spans="1:12">
      <c r="A3069" t="s">
        <v>8672</v>
      </c>
      <c r="B3069" t="s">
        <v>7380</v>
      </c>
      <c r="C3069" t="s">
        <v>1735</v>
      </c>
      <c r="D3069" t="s">
        <v>6881</v>
      </c>
      <c r="E3069" t="s">
        <v>1711</v>
      </c>
      <c r="H3069" t="str">
        <f>INDEX('Vensim Variables'!$B:$B,MATCH(EPS!$B3069,'Vensim Variables'!$A:$A,0))</f>
        <v>g pollutant</v>
      </c>
      <c r="I3069" t="str">
        <f t="shared" si="94"/>
        <v>BC</v>
      </c>
      <c r="J3069">
        <f>INDEX(NoSettings!$C:$C,MATCH(EPS!$A3069,NoSettings!$A:$A,0))</f>
        <v>2422990000</v>
      </c>
      <c r="K3069">
        <f>INDEX(GWP!$C$2:$C$13,MATCH(EPS!I3069,GWP!$B$2:$B$13,0))</f>
        <v>0</v>
      </c>
      <c r="L3069" s="4">
        <f t="shared" si="95"/>
        <v>0</v>
      </c>
    </row>
    <row r="3070" spans="1:12">
      <c r="A3070" t="s">
        <v>8673</v>
      </c>
      <c r="B3070" t="s">
        <v>7380</v>
      </c>
      <c r="C3070" t="s">
        <v>1735</v>
      </c>
      <c r="D3070" t="s">
        <v>6881</v>
      </c>
      <c r="E3070" t="s">
        <v>1712</v>
      </c>
      <c r="H3070" t="str">
        <f>INDEX('Vensim Variables'!$B:$B,MATCH(EPS!$B3070,'Vensim Variables'!$A:$A,0))</f>
        <v>g pollutant</v>
      </c>
      <c r="I3070" t="str">
        <f t="shared" si="94"/>
        <v>OC</v>
      </c>
      <c r="J3070">
        <f>INDEX(NoSettings!$C:$C,MATCH(EPS!$A3070,NoSettings!$A:$A,0))</f>
        <v>23176900000</v>
      </c>
      <c r="K3070">
        <f>INDEX(GWP!$C$2:$C$13,MATCH(EPS!I3070,GWP!$B$2:$B$13,0))</f>
        <v>0</v>
      </c>
      <c r="L3070" s="4">
        <f t="shared" si="95"/>
        <v>0</v>
      </c>
    </row>
    <row r="3071" spans="1:12">
      <c r="A3071" t="s">
        <v>8674</v>
      </c>
      <c r="B3071" t="s">
        <v>7380</v>
      </c>
      <c r="C3071" t="s">
        <v>1735</v>
      </c>
      <c r="D3071" t="s">
        <v>6881</v>
      </c>
      <c r="E3071" t="s">
        <v>1713</v>
      </c>
      <c r="H3071" t="str">
        <f>INDEX('Vensim Variables'!$B:$B,MATCH(EPS!$B3071,'Vensim Variables'!$A:$A,0))</f>
        <v>g pollutant</v>
      </c>
      <c r="I3071" t="str">
        <f t="shared" si="94"/>
        <v>CH4</v>
      </c>
      <c r="J3071">
        <f>INDEX(NoSettings!$C:$C,MATCH(EPS!$A3071,NoSettings!$A:$A,0))</f>
        <v>0</v>
      </c>
      <c r="K3071">
        <f>INDEX(GWP!$C$2:$C$13,MATCH(EPS!I3071,GWP!$B$2:$B$13,0))</f>
        <v>28</v>
      </c>
      <c r="L3071" s="4">
        <f t="shared" si="95"/>
        <v>0</v>
      </c>
    </row>
    <row r="3072" spans="1:12">
      <c r="A3072" t="s">
        <v>8675</v>
      </c>
      <c r="B3072" t="s">
        <v>7380</v>
      </c>
      <c r="C3072" t="s">
        <v>1735</v>
      </c>
      <c r="D3072" t="s">
        <v>6881</v>
      </c>
      <c r="E3072" t="s">
        <v>1714</v>
      </c>
      <c r="H3072" t="str">
        <f>INDEX('Vensim Variables'!$B:$B,MATCH(EPS!$B3072,'Vensim Variables'!$A:$A,0))</f>
        <v>g pollutant</v>
      </c>
      <c r="I3072" t="str">
        <f t="shared" si="94"/>
        <v>N2O</v>
      </c>
      <c r="J3072">
        <f>INDEX(NoSettings!$C:$C,MATCH(EPS!$A3072,NoSettings!$A:$A,0))</f>
        <v>0</v>
      </c>
      <c r="K3072">
        <f>INDEX(GWP!$C$2:$C$13,MATCH(EPS!I3072,GWP!$B$2:$B$13,0))</f>
        <v>265</v>
      </c>
      <c r="L3072" s="4">
        <f t="shared" si="95"/>
        <v>0</v>
      </c>
    </row>
    <row r="3073" spans="1:12">
      <c r="A3073" t="s">
        <v>8676</v>
      </c>
      <c r="B3073" t="s">
        <v>7380</v>
      </c>
      <c r="C3073" t="s">
        <v>1735</v>
      </c>
      <c r="D3073" t="s">
        <v>6881</v>
      </c>
      <c r="E3073" t="s">
        <v>1715</v>
      </c>
      <c r="H3073" t="str">
        <f>INDEX('Vensim Variables'!$B:$B,MATCH(EPS!$B3073,'Vensim Variables'!$A:$A,0))</f>
        <v>g pollutant</v>
      </c>
      <c r="I3073" t="str">
        <f t="shared" si="94"/>
        <v>F gases</v>
      </c>
      <c r="J3073">
        <f>INDEX(NoSettings!$C:$C,MATCH(EPS!$A3073,NoSettings!$A:$A,0))</f>
        <v>0</v>
      </c>
      <c r="K3073">
        <f>INDEX(GWP!$C$2:$C$13,MATCH(EPS!I3073,GWP!$B$2:$B$13,0))</f>
        <v>1</v>
      </c>
      <c r="L3073" s="4">
        <f t="shared" si="95"/>
        <v>0</v>
      </c>
    </row>
    <row r="3074" spans="1:12">
      <c r="A3074" t="s">
        <v>8677</v>
      </c>
      <c r="B3074" t="s">
        <v>7380</v>
      </c>
      <c r="C3074" t="s">
        <v>1735</v>
      </c>
      <c r="D3074" t="s">
        <v>6882</v>
      </c>
      <c r="E3074" t="s">
        <v>1702</v>
      </c>
      <c r="H3074" t="str">
        <f>INDEX('Vensim Variables'!$B:$B,MATCH(EPS!$B3074,'Vensim Variables'!$A:$A,0))</f>
        <v>g pollutant</v>
      </c>
      <c r="I3074" t="str">
        <f t="shared" si="94"/>
        <v>CO2</v>
      </c>
      <c r="J3074">
        <f>INDEX(NoSettings!$C:$C,MATCH(EPS!$A3074,NoSettings!$A:$A,0))</f>
        <v>0</v>
      </c>
      <c r="K3074">
        <f>INDEX(GWP!$C$2:$C$13,MATCH(EPS!I3074,GWP!$B$2:$B$13,0))</f>
        <v>1</v>
      </c>
      <c r="L3074" s="4">
        <f t="shared" si="95"/>
        <v>0</v>
      </c>
    </row>
    <row r="3075" spans="1:12">
      <c r="A3075" t="s">
        <v>8678</v>
      </c>
      <c r="B3075" t="s">
        <v>7380</v>
      </c>
      <c r="C3075" t="s">
        <v>1735</v>
      </c>
      <c r="D3075" t="s">
        <v>6882</v>
      </c>
      <c r="E3075" t="s">
        <v>1705</v>
      </c>
      <c r="H3075" t="str">
        <f>INDEX('Vensim Variables'!$B:$B,MATCH(EPS!$B3075,'Vensim Variables'!$A:$A,0))</f>
        <v>g pollutant</v>
      </c>
      <c r="I3075" t="str">
        <f t="shared" ref="I3075:I3138" si="96">IF(OR(C3075="CO2",C3075="CH4",C3075="N2O",C3075="F gases",C3075="VOC",C3075="CO",C3075="NOx",C3075="PM10",C3075="PM25",C3075="SOx",C3075="BC",C3075="OC"),C3075,IF(OR(D3075="CO2",D3075="CH4",D3075="N2O",D3075="F gases",D3075="VOC",D3075="CO",D3075="NOx",D3075="PM10",D3075="PM25",D3075="SOx",D3075="BC",D3075="OC"),D3075,IF(OR(E3075="CO2",E3075="CH4",E3075="N2O",E3075="F gases",E3075="VOC",E3075="CO",E3075="NOx",E3075="PM10",E3075="PM25",E3075="SOx",E3075="BC",E3075="OC"),E3075,"NA")))</f>
        <v>VOC</v>
      </c>
      <c r="J3075">
        <f>INDEX(NoSettings!$C:$C,MATCH(EPS!$A3075,NoSettings!$A:$A,0))</f>
        <v>3900630000</v>
      </c>
      <c r="K3075">
        <f>INDEX(GWP!$C$2:$C$13,MATCH(EPS!I3075,GWP!$B$2:$B$13,0))</f>
        <v>0</v>
      </c>
      <c r="L3075" s="4">
        <f t="shared" ref="L3075:L3138" si="97">IF(H3075="g pollutant",K3075*J3075/10^12,IF(H3075="MMTCO2e",J3075,IF(H3075="MWh",J3075,0)))</f>
        <v>0</v>
      </c>
    </row>
    <row r="3076" spans="1:12">
      <c r="A3076" t="s">
        <v>8679</v>
      </c>
      <c r="B3076" t="s">
        <v>7380</v>
      </c>
      <c r="C3076" t="s">
        <v>1735</v>
      </c>
      <c r="D3076" t="s">
        <v>6882</v>
      </c>
      <c r="E3076" t="s">
        <v>1706</v>
      </c>
      <c r="H3076" t="str">
        <f>INDEX('Vensim Variables'!$B:$B,MATCH(EPS!$B3076,'Vensim Variables'!$A:$A,0))</f>
        <v>g pollutant</v>
      </c>
      <c r="I3076" t="str">
        <f t="shared" si="96"/>
        <v>CO</v>
      </c>
      <c r="J3076">
        <f>INDEX(NoSettings!$C:$C,MATCH(EPS!$A3076,NoSettings!$A:$A,0))</f>
        <v>115351000000</v>
      </c>
      <c r="K3076">
        <f>INDEX(GWP!$C$2:$C$13,MATCH(EPS!I3076,GWP!$B$2:$B$13,0))</f>
        <v>0</v>
      </c>
      <c r="L3076" s="4">
        <f t="shared" si="97"/>
        <v>0</v>
      </c>
    </row>
    <row r="3077" spans="1:12">
      <c r="A3077" t="s">
        <v>8680</v>
      </c>
      <c r="B3077" t="s">
        <v>7380</v>
      </c>
      <c r="C3077" t="s">
        <v>1735</v>
      </c>
      <c r="D3077" t="s">
        <v>6882</v>
      </c>
      <c r="E3077" t="s">
        <v>1707</v>
      </c>
      <c r="H3077" t="str">
        <f>INDEX('Vensim Variables'!$B:$B,MATCH(EPS!$B3077,'Vensim Variables'!$A:$A,0))</f>
        <v>g pollutant</v>
      </c>
      <c r="I3077" t="str">
        <f t="shared" si="96"/>
        <v>NOx</v>
      </c>
      <c r="J3077">
        <f>INDEX(NoSettings!$C:$C,MATCH(EPS!$A3077,NoSettings!$A:$A,0))</f>
        <v>46821700000</v>
      </c>
      <c r="K3077">
        <f>INDEX(GWP!$C$2:$C$13,MATCH(EPS!I3077,GWP!$B$2:$B$13,0))</f>
        <v>0</v>
      </c>
      <c r="L3077" s="4">
        <f t="shared" si="97"/>
        <v>0</v>
      </c>
    </row>
    <row r="3078" spans="1:12">
      <c r="A3078" t="s">
        <v>8681</v>
      </c>
      <c r="B3078" t="s">
        <v>7380</v>
      </c>
      <c r="C3078" t="s">
        <v>1735</v>
      </c>
      <c r="D3078" t="s">
        <v>6882</v>
      </c>
      <c r="E3078" t="s">
        <v>1708</v>
      </c>
      <c r="H3078" t="str">
        <f>INDEX('Vensim Variables'!$B:$B,MATCH(EPS!$B3078,'Vensim Variables'!$A:$A,0))</f>
        <v>g pollutant</v>
      </c>
      <c r="I3078" t="str">
        <f t="shared" si="96"/>
        <v>PM10</v>
      </c>
      <c r="J3078">
        <f>INDEX(NoSettings!$C:$C,MATCH(EPS!$A3078,NoSettings!$A:$A,0))</f>
        <v>79001300000</v>
      </c>
      <c r="K3078">
        <f>INDEX(GWP!$C$2:$C$13,MATCH(EPS!I3078,GWP!$B$2:$B$13,0))</f>
        <v>0</v>
      </c>
      <c r="L3078" s="4">
        <f t="shared" si="97"/>
        <v>0</v>
      </c>
    </row>
    <row r="3079" spans="1:12">
      <c r="A3079" t="s">
        <v>8682</v>
      </c>
      <c r="B3079" t="s">
        <v>7380</v>
      </c>
      <c r="C3079" t="s">
        <v>1735</v>
      </c>
      <c r="D3079" t="s">
        <v>6882</v>
      </c>
      <c r="E3079" t="s">
        <v>1709</v>
      </c>
      <c r="H3079" t="str">
        <f>INDEX('Vensim Variables'!$B:$B,MATCH(EPS!$B3079,'Vensim Variables'!$A:$A,0))</f>
        <v>g pollutant</v>
      </c>
      <c r="I3079" t="str">
        <f t="shared" si="96"/>
        <v>PM25</v>
      </c>
      <c r="J3079">
        <f>INDEX(NoSettings!$C:$C,MATCH(EPS!$A3079,NoSettings!$A:$A,0))</f>
        <v>68269100000</v>
      </c>
      <c r="K3079">
        <f>INDEX(GWP!$C$2:$C$13,MATCH(EPS!I3079,GWP!$B$2:$B$13,0))</f>
        <v>0</v>
      </c>
      <c r="L3079" s="4">
        <f t="shared" si="97"/>
        <v>0</v>
      </c>
    </row>
    <row r="3080" spans="1:12">
      <c r="A3080" t="s">
        <v>8683</v>
      </c>
      <c r="B3080" t="s">
        <v>7380</v>
      </c>
      <c r="C3080" t="s">
        <v>1735</v>
      </c>
      <c r="D3080" t="s">
        <v>6882</v>
      </c>
      <c r="E3080" t="s">
        <v>1710</v>
      </c>
      <c r="H3080" t="str">
        <f>INDEX('Vensim Variables'!$B:$B,MATCH(EPS!$B3080,'Vensim Variables'!$A:$A,0))</f>
        <v>g pollutant</v>
      </c>
      <c r="I3080" t="str">
        <f t="shared" si="96"/>
        <v>SOx</v>
      </c>
      <c r="J3080">
        <f>INDEX(NoSettings!$C:$C,MATCH(EPS!$A3080,NoSettings!$A:$A,0))</f>
        <v>6718540000</v>
      </c>
      <c r="K3080">
        <f>INDEX(GWP!$C$2:$C$13,MATCH(EPS!I3080,GWP!$B$2:$B$13,0))</f>
        <v>0</v>
      </c>
      <c r="L3080" s="4">
        <f t="shared" si="97"/>
        <v>0</v>
      </c>
    </row>
    <row r="3081" spans="1:12">
      <c r="A3081" t="s">
        <v>8684</v>
      </c>
      <c r="B3081" t="s">
        <v>7380</v>
      </c>
      <c r="C3081" t="s">
        <v>1735</v>
      </c>
      <c r="D3081" t="s">
        <v>6882</v>
      </c>
      <c r="E3081" t="s">
        <v>1711</v>
      </c>
      <c r="H3081" t="str">
        <f>INDEX('Vensim Variables'!$B:$B,MATCH(EPS!$B3081,'Vensim Variables'!$A:$A,0))</f>
        <v>g pollutant</v>
      </c>
      <c r="I3081" t="str">
        <f t="shared" si="96"/>
        <v>BC</v>
      </c>
      <c r="J3081">
        <f>INDEX(NoSettings!$C:$C,MATCH(EPS!$A3081,NoSettings!$A:$A,0))</f>
        <v>2504390000</v>
      </c>
      <c r="K3081">
        <f>INDEX(GWP!$C$2:$C$13,MATCH(EPS!I3081,GWP!$B$2:$B$13,0))</f>
        <v>0</v>
      </c>
      <c r="L3081" s="4">
        <f t="shared" si="97"/>
        <v>0</v>
      </c>
    </row>
    <row r="3082" spans="1:12">
      <c r="A3082" t="s">
        <v>8685</v>
      </c>
      <c r="B3082" t="s">
        <v>7380</v>
      </c>
      <c r="C3082" t="s">
        <v>1735</v>
      </c>
      <c r="D3082" t="s">
        <v>6882</v>
      </c>
      <c r="E3082" t="s">
        <v>1712</v>
      </c>
      <c r="H3082" t="str">
        <f>INDEX('Vensim Variables'!$B:$B,MATCH(EPS!$B3082,'Vensim Variables'!$A:$A,0))</f>
        <v>g pollutant</v>
      </c>
      <c r="I3082" t="str">
        <f t="shared" si="96"/>
        <v>OC</v>
      </c>
      <c r="J3082">
        <f>INDEX(NoSettings!$C:$C,MATCH(EPS!$A3082,NoSettings!$A:$A,0))</f>
        <v>23955500000</v>
      </c>
      <c r="K3082">
        <f>INDEX(GWP!$C$2:$C$13,MATCH(EPS!I3082,GWP!$B$2:$B$13,0))</f>
        <v>0</v>
      </c>
      <c r="L3082" s="4">
        <f t="shared" si="97"/>
        <v>0</v>
      </c>
    </row>
    <row r="3083" spans="1:12">
      <c r="A3083" t="s">
        <v>8686</v>
      </c>
      <c r="B3083" t="s">
        <v>7380</v>
      </c>
      <c r="C3083" t="s">
        <v>1735</v>
      </c>
      <c r="D3083" t="s">
        <v>6882</v>
      </c>
      <c r="E3083" t="s">
        <v>1713</v>
      </c>
      <c r="H3083" t="str">
        <f>INDEX('Vensim Variables'!$B:$B,MATCH(EPS!$B3083,'Vensim Variables'!$A:$A,0))</f>
        <v>g pollutant</v>
      </c>
      <c r="I3083" t="str">
        <f t="shared" si="96"/>
        <v>CH4</v>
      </c>
      <c r="J3083">
        <f>INDEX(NoSettings!$C:$C,MATCH(EPS!$A3083,NoSettings!$A:$A,0))</f>
        <v>0</v>
      </c>
      <c r="K3083">
        <f>INDEX(GWP!$C$2:$C$13,MATCH(EPS!I3083,GWP!$B$2:$B$13,0))</f>
        <v>28</v>
      </c>
      <c r="L3083" s="4">
        <f t="shared" si="97"/>
        <v>0</v>
      </c>
    </row>
    <row r="3084" spans="1:12">
      <c r="A3084" t="s">
        <v>8687</v>
      </c>
      <c r="B3084" t="s">
        <v>7380</v>
      </c>
      <c r="C3084" t="s">
        <v>1735</v>
      </c>
      <c r="D3084" t="s">
        <v>6882</v>
      </c>
      <c r="E3084" t="s">
        <v>1714</v>
      </c>
      <c r="H3084" t="str">
        <f>INDEX('Vensim Variables'!$B:$B,MATCH(EPS!$B3084,'Vensim Variables'!$A:$A,0))</f>
        <v>g pollutant</v>
      </c>
      <c r="I3084" t="str">
        <f t="shared" si="96"/>
        <v>N2O</v>
      </c>
      <c r="J3084">
        <f>INDEX(NoSettings!$C:$C,MATCH(EPS!$A3084,NoSettings!$A:$A,0))</f>
        <v>0</v>
      </c>
      <c r="K3084">
        <f>INDEX(GWP!$C$2:$C$13,MATCH(EPS!I3084,GWP!$B$2:$B$13,0))</f>
        <v>265</v>
      </c>
      <c r="L3084" s="4">
        <f t="shared" si="97"/>
        <v>0</v>
      </c>
    </row>
    <row r="3085" spans="1:12">
      <c r="A3085" t="s">
        <v>8688</v>
      </c>
      <c r="B3085" t="s">
        <v>7380</v>
      </c>
      <c r="C3085" t="s">
        <v>1735</v>
      </c>
      <c r="D3085" t="s">
        <v>6882</v>
      </c>
      <c r="E3085" t="s">
        <v>1715</v>
      </c>
      <c r="H3085" t="str">
        <f>INDEX('Vensim Variables'!$B:$B,MATCH(EPS!$B3085,'Vensim Variables'!$A:$A,0))</f>
        <v>g pollutant</v>
      </c>
      <c r="I3085" t="str">
        <f t="shared" si="96"/>
        <v>F gases</v>
      </c>
      <c r="J3085">
        <f>INDEX(NoSettings!$C:$C,MATCH(EPS!$A3085,NoSettings!$A:$A,0))</f>
        <v>0</v>
      </c>
      <c r="K3085">
        <f>INDEX(GWP!$C$2:$C$13,MATCH(EPS!I3085,GWP!$B$2:$B$13,0))</f>
        <v>1</v>
      </c>
      <c r="L3085" s="4">
        <f t="shared" si="97"/>
        <v>0</v>
      </c>
    </row>
    <row r="3086" spans="1:12">
      <c r="A3086" t="s">
        <v>8689</v>
      </c>
      <c r="B3086" t="s">
        <v>7380</v>
      </c>
      <c r="C3086" t="s">
        <v>1735</v>
      </c>
      <c r="D3086" t="s">
        <v>6883</v>
      </c>
      <c r="E3086" t="s">
        <v>1702</v>
      </c>
      <c r="H3086" t="str">
        <f>INDEX('Vensim Variables'!$B:$B,MATCH(EPS!$B3086,'Vensim Variables'!$A:$A,0))</f>
        <v>g pollutant</v>
      </c>
      <c r="I3086" t="str">
        <f t="shared" si="96"/>
        <v>CO2</v>
      </c>
      <c r="J3086">
        <f>INDEX(NoSettings!$C:$C,MATCH(EPS!$A3086,NoSettings!$A:$A,0))</f>
        <v>0</v>
      </c>
      <c r="K3086">
        <f>INDEX(GWP!$C$2:$C$13,MATCH(EPS!I3086,GWP!$B$2:$B$13,0))</f>
        <v>1</v>
      </c>
      <c r="L3086" s="4">
        <f t="shared" si="97"/>
        <v>0</v>
      </c>
    </row>
    <row r="3087" spans="1:12">
      <c r="A3087" t="s">
        <v>8690</v>
      </c>
      <c r="B3087" t="s">
        <v>7380</v>
      </c>
      <c r="C3087" t="s">
        <v>1735</v>
      </c>
      <c r="D3087" t="s">
        <v>6883</v>
      </c>
      <c r="E3087" t="s">
        <v>1705</v>
      </c>
      <c r="H3087" t="str">
        <f>INDEX('Vensim Variables'!$B:$B,MATCH(EPS!$B3087,'Vensim Variables'!$A:$A,0))</f>
        <v>g pollutant</v>
      </c>
      <c r="I3087" t="str">
        <f t="shared" si="96"/>
        <v>VOC</v>
      </c>
      <c r="J3087">
        <f>INDEX(NoSettings!$C:$C,MATCH(EPS!$A3087,NoSettings!$A:$A,0))</f>
        <v>29001</v>
      </c>
      <c r="K3087">
        <f>INDEX(GWP!$C$2:$C$13,MATCH(EPS!I3087,GWP!$B$2:$B$13,0))</f>
        <v>0</v>
      </c>
      <c r="L3087" s="4">
        <f t="shared" si="97"/>
        <v>0</v>
      </c>
    </row>
    <row r="3088" spans="1:12">
      <c r="A3088" t="s">
        <v>8691</v>
      </c>
      <c r="B3088" t="s">
        <v>7380</v>
      </c>
      <c r="C3088" t="s">
        <v>1735</v>
      </c>
      <c r="D3088" t="s">
        <v>6883</v>
      </c>
      <c r="E3088" t="s">
        <v>1706</v>
      </c>
      <c r="H3088" t="str">
        <f>INDEX('Vensim Variables'!$B:$B,MATCH(EPS!$B3088,'Vensim Variables'!$A:$A,0))</f>
        <v>g pollutant</v>
      </c>
      <c r="I3088" t="str">
        <f t="shared" si="96"/>
        <v>CO</v>
      </c>
      <c r="J3088">
        <f>INDEX(NoSettings!$C:$C,MATCH(EPS!$A3088,NoSettings!$A:$A,0))</f>
        <v>857626</v>
      </c>
      <c r="K3088">
        <f>INDEX(GWP!$C$2:$C$13,MATCH(EPS!I3088,GWP!$B$2:$B$13,0))</f>
        <v>0</v>
      </c>
      <c r="L3088" s="4">
        <f t="shared" si="97"/>
        <v>0</v>
      </c>
    </row>
    <row r="3089" spans="1:12">
      <c r="A3089" t="s">
        <v>8692</v>
      </c>
      <c r="B3089" t="s">
        <v>7380</v>
      </c>
      <c r="C3089" t="s">
        <v>1735</v>
      </c>
      <c r="D3089" t="s">
        <v>6883</v>
      </c>
      <c r="E3089" t="s">
        <v>1707</v>
      </c>
      <c r="H3089" t="str">
        <f>INDEX('Vensim Variables'!$B:$B,MATCH(EPS!$B3089,'Vensim Variables'!$A:$A,0))</f>
        <v>g pollutant</v>
      </c>
      <c r="I3089" t="str">
        <f t="shared" si="96"/>
        <v>NOx</v>
      </c>
      <c r="J3089">
        <f>INDEX(NoSettings!$C:$C,MATCH(EPS!$A3089,NoSettings!$A:$A,0))</f>
        <v>348117</v>
      </c>
      <c r="K3089">
        <f>INDEX(GWP!$C$2:$C$13,MATCH(EPS!I3089,GWP!$B$2:$B$13,0))</f>
        <v>0</v>
      </c>
      <c r="L3089" s="4">
        <f t="shared" si="97"/>
        <v>0</v>
      </c>
    </row>
    <row r="3090" spans="1:12">
      <c r="A3090" t="s">
        <v>8693</v>
      </c>
      <c r="B3090" t="s">
        <v>7380</v>
      </c>
      <c r="C3090" t="s">
        <v>1735</v>
      </c>
      <c r="D3090" t="s">
        <v>6883</v>
      </c>
      <c r="E3090" t="s">
        <v>1708</v>
      </c>
      <c r="H3090" t="str">
        <f>INDEX('Vensim Variables'!$B:$B,MATCH(EPS!$B3090,'Vensim Variables'!$A:$A,0))</f>
        <v>g pollutant</v>
      </c>
      <c r="I3090" t="str">
        <f t="shared" si="96"/>
        <v>PM10</v>
      </c>
      <c r="J3090">
        <f>INDEX(NoSettings!$C:$C,MATCH(EPS!$A3090,NoSettings!$A:$A,0))</f>
        <v>587370</v>
      </c>
      <c r="K3090">
        <f>INDEX(GWP!$C$2:$C$13,MATCH(EPS!I3090,GWP!$B$2:$B$13,0))</f>
        <v>0</v>
      </c>
      <c r="L3090" s="4">
        <f t="shared" si="97"/>
        <v>0</v>
      </c>
    </row>
    <row r="3091" spans="1:12">
      <c r="A3091" t="s">
        <v>8694</v>
      </c>
      <c r="B3091" t="s">
        <v>7380</v>
      </c>
      <c r="C3091" t="s">
        <v>1735</v>
      </c>
      <c r="D3091" t="s">
        <v>6883</v>
      </c>
      <c r="E3091" t="s">
        <v>1709</v>
      </c>
      <c r="H3091" t="str">
        <f>INDEX('Vensim Variables'!$B:$B,MATCH(EPS!$B3091,'Vensim Variables'!$A:$A,0))</f>
        <v>g pollutant</v>
      </c>
      <c r="I3091" t="str">
        <f t="shared" si="96"/>
        <v>PM25</v>
      </c>
      <c r="J3091">
        <f>INDEX(NoSettings!$C:$C,MATCH(EPS!$A3091,NoSettings!$A:$A,0))</f>
        <v>507577</v>
      </c>
      <c r="K3091">
        <f>INDEX(GWP!$C$2:$C$13,MATCH(EPS!I3091,GWP!$B$2:$B$13,0))</f>
        <v>0</v>
      </c>
      <c r="L3091" s="4">
        <f t="shared" si="97"/>
        <v>0</v>
      </c>
    </row>
    <row r="3092" spans="1:12">
      <c r="A3092" t="s">
        <v>8695</v>
      </c>
      <c r="B3092" t="s">
        <v>7380</v>
      </c>
      <c r="C3092" t="s">
        <v>1735</v>
      </c>
      <c r="D3092" t="s">
        <v>6883</v>
      </c>
      <c r="E3092" t="s">
        <v>1710</v>
      </c>
      <c r="H3092" t="str">
        <f>INDEX('Vensim Variables'!$B:$B,MATCH(EPS!$B3092,'Vensim Variables'!$A:$A,0))</f>
        <v>g pollutant</v>
      </c>
      <c r="I3092" t="str">
        <f t="shared" si="96"/>
        <v>SOx</v>
      </c>
      <c r="J3092">
        <f>INDEX(NoSettings!$C:$C,MATCH(EPS!$A3092,NoSettings!$A:$A,0))</f>
        <v>49952</v>
      </c>
      <c r="K3092">
        <f>INDEX(GWP!$C$2:$C$13,MATCH(EPS!I3092,GWP!$B$2:$B$13,0))</f>
        <v>0</v>
      </c>
      <c r="L3092" s="4">
        <f t="shared" si="97"/>
        <v>0</v>
      </c>
    </row>
    <row r="3093" spans="1:12">
      <c r="A3093" t="s">
        <v>8696</v>
      </c>
      <c r="B3093" t="s">
        <v>7380</v>
      </c>
      <c r="C3093" t="s">
        <v>1735</v>
      </c>
      <c r="D3093" t="s">
        <v>6883</v>
      </c>
      <c r="E3093" t="s">
        <v>1711</v>
      </c>
      <c r="H3093" t="str">
        <f>INDEX('Vensim Variables'!$B:$B,MATCH(EPS!$B3093,'Vensim Variables'!$A:$A,0))</f>
        <v>g pollutant</v>
      </c>
      <c r="I3093" t="str">
        <f t="shared" si="96"/>
        <v>BC</v>
      </c>
      <c r="J3093">
        <f>INDEX(NoSettings!$C:$C,MATCH(EPS!$A3093,NoSettings!$A:$A,0))</f>
        <v>18620</v>
      </c>
      <c r="K3093">
        <f>INDEX(GWP!$C$2:$C$13,MATCH(EPS!I3093,GWP!$B$2:$B$13,0))</f>
        <v>0</v>
      </c>
      <c r="L3093" s="4">
        <f t="shared" si="97"/>
        <v>0</v>
      </c>
    </row>
    <row r="3094" spans="1:12">
      <c r="A3094" t="s">
        <v>8697</v>
      </c>
      <c r="B3094" t="s">
        <v>7380</v>
      </c>
      <c r="C3094" t="s">
        <v>1735</v>
      </c>
      <c r="D3094" t="s">
        <v>6883</v>
      </c>
      <c r="E3094" t="s">
        <v>1712</v>
      </c>
      <c r="H3094" t="str">
        <f>INDEX('Vensim Variables'!$B:$B,MATCH(EPS!$B3094,'Vensim Variables'!$A:$A,0))</f>
        <v>g pollutant</v>
      </c>
      <c r="I3094" t="str">
        <f t="shared" si="96"/>
        <v>OC</v>
      </c>
      <c r="J3094">
        <f>INDEX(NoSettings!$C:$C,MATCH(EPS!$A3094,NoSettings!$A:$A,0))</f>
        <v>178108</v>
      </c>
      <c r="K3094">
        <f>INDEX(GWP!$C$2:$C$13,MATCH(EPS!I3094,GWP!$B$2:$B$13,0))</f>
        <v>0</v>
      </c>
      <c r="L3094" s="4">
        <f t="shared" si="97"/>
        <v>0</v>
      </c>
    </row>
    <row r="3095" spans="1:12">
      <c r="A3095" t="s">
        <v>8698</v>
      </c>
      <c r="B3095" t="s">
        <v>7380</v>
      </c>
      <c r="C3095" t="s">
        <v>1735</v>
      </c>
      <c r="D3095" t="s">
        <v>6883</v>
      </c>
      <c r="E3095" t="s">
        <v>1713</v>
      </c>
      <c r="H3095" t="str">
        <f>INDEX('Vensim Variables'!$B:$B,MATCH(EPS!$B3095,'Vensim Variables'!$A:$A,0))</f>
        <v>g pollutant</v>
      </c>
      <c r="I3095" t="str">
        <f t="shared" si="96"/>
        <v>CH4</v>
      </c>
      <c r="J3095">
        <f>INDEX(NoSettings!$C:$C,MATCH(EPS!$A3095,NoSettings!$A:$A,0))</f>
        <v>0</v>
      </c>
      <c r="K3095">
        <f>INDEX(GWP!$C$2:$C$13,MATCH(EPS!I3095,GWP!$B$2:$B$13,0))</f>
        <v>28</v>
      </c>
      <c r="L3095" s="4">
        <f t="shared" si="97"/>
        <v>0</v>
      </c>
    </row>
    <row r="3096" spans="1:12">
      <c r="A3096" t="s">
        <v>8699</v>
      </c>
      <c r="B3096" t="s">
        <v>7380</v>
      </c>
      <c r="C3096" t="s">
        <v>1735</v>
      </c>
      <c r="D3096" t="s">
        <v>6883</v>
      </c>
      <c r="E3096" t="s">
        <v>1714</v>
      </c>
      <c r="H3096" t="str">
        <f>INDEX('Vensim Variables'!$B:$B,MATCH(EPS!$B3096,'Vensim Variables'!$A:$A,0))</f>
        <v>g pollutant</v>
      </c>
      <c r="I3096" t="str">
        <f t="shared" si="96"/>
        <v>N2O</v>
      </c>
      <c r="J3096">
        <f>INDEX(NoSettings!$C:$C,MATCH(EPS!$A3096,NoSettings!$A:$A,0))</f>
        <v>0</v>
      </c>
      <c r="K3096">
        <f>INDEX(GWP!$C$2:$C$13,MATCH(EPS!I3096,GWP!$B$2:$B$13,0))</f>
        <v>265</v>
      </c>
      <c r="L3096" s="4">
        <f t="shared" si="97"/>
        <v>0</v>
      </c>
    </row>
    <row r="3097" spans="1:12">
      <c r="A3097" t="s">
        <v>8700</v>
      </c>
      <c r="B3097" t="s">
        <v>7380</v>
      </c>
      <c r="C3097" t="s">
        <v>1735</v>
      </c>
      <c r="D3097" t="s">
        <v>6883</v>
      </c>
      <c r="E3097" t="s">
        <v>1715</v>
      </c>
      <c r="H3097" t="str">
        <f>INDEX('Vensim Variables'!$B:$B,MATCH(EPS!$B3097,'Vensim Variables'!$A:$A,0))</f>
        <v>g pollutant</v>
      </c>
      <c r="I3097" t="str">
        <f t="shared" si="96"/>
        <v>F gases</v>
      </c>
      <c r="J3097">
        <f>INDEX(NoSettings!$C:$C,MATCH(EPS!$A3097,NoSettings!$A:$A,0))</f>
        <v>0</v>
      </c>
      <c r="K3097">
        <f>INDEX(GWP!$C$2:$C$13,MATCH(EPS!I3097,GWP!$B$2:$B$13,0))</f>
        <v>1</v>
      </c>
      <c r="L3097" s="4">
        <f t="shared" si="97"/>
        <v>0</v>
      </c>
    </row>
    <row r="3098" spans="1:12">
      <c r="A3098" t="s">
        <v>8701</v>
      </c>
      <c r="B3098" t="s">
        <v>7380</v>
      </c>
      <c r="C3098" t="s">
        <v>1735</v>
      </c>
      <c r="D3098" t="s">
        <v>6884</v>
      </c>
      <c r="E3098" t="s">
        <v>1702</v>
      </c>
      <c r="H3098" t="str">
        <f>INDEX('Vensim Variables'!$B:$B,MATCH(EPS!$B3098,'Vensim Variables'!$A:$A,0))</f>
        <v>g pollutant</v>
      </c>
      <c r="I3098" t="str">
        <f t="shared" si="96"/>
        <v>CO2</v>
      </c>
      <c r="J3098">
        <f>INDEX(NoSettings!$C:$C,MATCH(EPS!$A3098,NoSettings!$A:$A,0))</f>
        <v>0</v>
      </c>
      <c r="K3098">
        <f>INDEX(GWP!$C$2:$C$13,MATCH(EPS!I3098,GWP!$B$2:$B$13,0))</f>
        <v>1</v>
      </c>
      <c r="L3098" s="4">
        <f t="shared" si="97"/>
        <v>0</v>
      </c>
    </row>
    <row r="3099" spans="1:12">
      <c r="A3099" t="s">
        <v>8702</v>
      </c>
      <c r="B3099" t="s">
        <v>7380</v>
      </c>
      <c r="C3099" t="s">
        <v>1735</v>
      </c>
      <c r="D3099" t="s">
        <v>6884</v>
      </c>
      <c r="E3099" t="s">
        <v>1705</v>
      </c>
      <c r="H3099" t="str">
        <f>INDEX('Vensim Variables'!$B:$B,MATCH(EPS!$B3099,'Vensim Variables'!$A:$A,0))</f>
        <v>g pollutant</v>
      </c>
      <c r="I3099" t="str">
        <f t="shared" si="96"/>
        <v>VOC</v>
      </c>
      <c r="J3099">
        <f>INDEX(NoSettings!$C:$C,MATCH(EPS!$A3099,NoSettings!$A:$A,0))</f>
        <v>0</v>
      </c>
      <c r="K3099">
        <f>INDEX(GWP!$C$2:$C$13,MATCH(EPS!I3099,GWP!$B$2:$B$13,0))</f>
        <v>0</v>
      </c>
      <c r="L3099" s="4">
        <f t="shared" si="97"/>
        <v>0</v>
      </c>
    </row>
    <row r="3100" spans="1:12">
      <c r="A3100" t="s">
        <v>8703</v>
      </c>
      <c r="B3100" t="s">
        <v>7380</v>
      </c>
      <c r="C3100" t="s">
        <v>1735</v>
      </c>
      <c r="D3100" t="s">
        <v>6884</v>
      </c>
      <c r="E3100" t="s">
        <v>1706</v>
      </c>
      <c r="H3100" t="str">
        <f>INDEX('Vensim Variables'!$B:$B,MATCH(EPS!$B3100,'Vensim Variables'!$A:$A,0))</f>
        <v>g pollutant</v>
      </c>
      <c r="I3100" t="str">
        <f t="shared" si="96"/>
        <v>CO</v>
      </c>
      <c r="J3100">
        <f>INDEX(NoSettings!$C:$C,MATCH(EPS!$A3100,NoSettings!$A:$A,0))</f>
        <v>0</v>
      </c>
      <c r="K3100">
        <f>INDEX(GWP!$C$2:$C$13,MATCH(EPS!I3100,GWP!$B$2:$B$13,0))</f>
        <v>0</v>
      </c>
      <c r="L3100" s="4">
        <f t="shared" si="97"/>
        <v>0</v>
      </c>
    </row>
    <row r="3101" spans="1:12">
      <c r="A3101" t="s">
        <v>8704</v>
      </c>
      <c r="B3101" t="s">
        <v>7380</v>
      </c>
      <c r="C3101" t="s">
        <v>1735</v>
      </c>
      <c r="D3101" t="s">
        <v>6884</v>
      </c>
      <c r="E3101" t="s">
        <v>1707</v>
      </c>
      <c r="H3101" t="str">
        <f>INDEX('Vensim Variables'!$B:$B,MATCH(EPS!$B3101,'Vensim Variables'!$A:$A,0))</f>
        <v>g pollutant</v>
      </c>
      <c r="I3101" t="str">
        <f t="shared" si="96"/>
        <v>NOx</v>
      </c>
      <c r="J3101">
        <f>INDEX(NoSettings!$C:$C,MATCH(EPS!$A3101,NoSettings!$A:$A,0))</f>
        <v>0</v>
      </c>
      <c r="K3101">
        <f>INDEX(GWP!$C$2:$C$13,MATCH(EPS!I3101,GWP!$B$2:$B$13,0))</f>
        <v>0</v>
      </c>
      <c r="L3101" s="4">
        <f t="shared" si="97"/>
        <v>0</v>
      </c>
    </row>
    <row r="3102" spans="1:12">
      <c r="A3102" t="s">
        <v>8705</v>
      </c>
      <c r="B3102" t="s">
        <v>7380</v>
      </c>
      <c r="C3102" t="s">
        <v>1735</v>
      </c>
      <c r="D3102" t="s">
        <v>6884</v>
      </c>
      <c r="E3102" t="s">
        <v>1708</v>
      </c>
      <c r="H3102" t="str">
        <f>INDEX('Vensim Variables'!$B:$B,MATCH(EPS!$B3102,'Vensim Variables'!$A:$A,0))</f>
        <v>g pollutant</v>
      </c>
      <c r="I3102" t="str">
        <f t="shared" si="96"/>
        <v>PM10</v>
      </c>
      <c r="J3102">
        <f>INDEX(NoSettings!$C:$C,MATCH(EPS!$A3102,NoSettings!$A:$A,0))</f>
        <v>0</v>
      </c>
      <c r="K3102">
        <f>INDEX(GWP!$C$2:$C$13,MATCH(EPS!I3102,GWP!$B$2:$B$13,0))</f>
        <v>0</v>
      </c>
      <c r="L3102" s="4">
        <f t="shared" si="97"/>
        <v>0</v>
      </c>
    </row>
    <row r="3103" spans="1:12">
      <c r="A3103" t="s">
        <v>8706</v>
      </c>
      <c r="B3103" t="s">
        <v>7380</v>
      </c>
      <c r="C3103" t="s">
        <v>1735</v>
      </c>
      <c r="D3103" t="s">
        <v>6884</v>
      </c>
      <c r="E3103" t="s">
        <v>1709</v>
      </c>
      <c r="H3103" t="str">
        <f>INDEX('Vensim Variables'!$B:$B,MATCH(EPS!$B3103,'Vensim Variables'!$A:$A,0))</f>
        <v>g pollutant</v>
      </c>
      <c r="I3103" t="str">
        <f t="shared" si="96"/>
        <v>PM25</v>
      </c>
      <c r="J3103">
        <f>INDEX(NoSettings!$C:$C,MATCH(EPS!$A3103,NoSettings!$A:$A,0))</f>
        <v>0</v>
      </c>
      <c r="K3103">
        <f>INDEX(GWP!$C$2:$C$13,MATCH(EPS!I3103,GWP!$B$2:$B$13,0))</f>
        <v>0</v>
      </c>
      <c r="L3103" s="4">
        <f t="shared" si="97"/>
        <v>0</v>
      </c>
    </row>
    <row r="3104" spans="1:12">
      <c r="A3104" t="s">
        <v>8707</v>
      </c>
      <c r="B3104" t="s">
        <v>7380</v>
      </c>
      <c r="C3104" t="s">
        <v>1735</v>
      </c>
      <c r="D3104" t="s">
        <v>6884</v>
      </c>
      <c r="E3104" t="s">
        <v>1710</v>
      </c>
      <c r="H3104" t="str">
        <f>INDEX('Vensim Variables'!$B:$B,MATCH(EPS!$B3104,'Vensim Variables'!$A:$A,0))</f>
        <v>g pollutant</v>
      </c>
      <c r="I3104" t="str">
        <f t="shared" si="96"/>
        <v>SOx</v>
      </c>
      <c r="J3104">
        <f>INDEX(NoSettings!$C:$C,MATCH(EPS!$A3104,NoSettings!$A:$A,0))</f>
        <v>0</v>
      </c>
      <c r="K3104">
        <f>INDEX(GWP!$C$2:$C$13,MATCH(EPS!I3104,GWP!$B$2:$B$13,0))</f>
        <v>0</v>
      </c>
      <c r="L3104" s="4">
        <f t="shared" si="97"/>
        <v>0</v>
      </c>
    </row>
    <row r="3105" spans="1:12">
      <c r="A3105" t="s">
        <v>8708</v>
      </c>
      <c r="B3105" t="s">
        <v>7380</v>
      </c>
      <c r="C3105" t="s">
        <v>1735</v>
      </c>
      <c r="D3105" t="s">
        <v>6884</v>
      </c>
      <c r="E3105" t="s">
        <v>1711</v>
      </c>
      <c r="H3105" t="str">
        <f>INDEX('Vensim Variables'!$B:$B,MATCH(EPS!$B3105,'Vensim Variables'!$A:$A,0))</f>
        <v>g pollutant</v>
      </c>
      <c r="I3105" t="str">
        <f t="shared" si="96"/>
        <v>BC</v>
      </c>
      <c r="J3105">
        <f>INDEX(NoSettings!$C:$C,MATCH(EPS!$A3105,NoSettings!$A:$A,0))</f>
        <v>0</v>
      </c>
      <c r="K3105">
        <f>INDEX(GWP!$C$2:$C$13,MATCH(EPS!I3105,GWP!$B$2:$B$13,0))</f>
        <v>0</v>
      </c>
      <c r="L3105" s="4">
        <f t="shared" si="97"/>
        <v>0</v>
      </c>
    </row>
    <row r="3106" spans="1:12">
      <c r="A3106" t="s">
        <v>8709</v>
      </c>
      <c r="B3106" t="s">
        <v>7380</v>
      </c>
      <c r="C3106" t="s">
        <v>1735</v>
      </c>
      <c r="D3106" t="s">
        <v>6884</v>
      </c>
      <c r="E3106" t="s">
        <v>1712</v>
      </c>
      <c r="H3106" t="str">
        <f>INDEX('Vensim Variables'!$B:$B,MATCH(EPS!$B3106,'Vensim Variables'!$A:$A,0))</f>
        <v>g pollutant</v>
      </c>
      <c r="I3106" t="str">
        <f t="shared" si="96"/>
        <v>OC</v>
      </c>
      <c r="J3106">
        <f>INDEX(NoSettings!$C:$C,MATCH(EPS!$A3106,NoSettings!$A:$A,0))</f>
        <v>0</v>
      </c>
      <c r="K3106">
        <f>INDEX(GWP!$C$2:$C$13,MATCH(EPS!I3106,GWP!$B$2:$B$13,0))</f>
        <v>0</v>
      </c>
      <c r="L3106" s="4">
        <f t="shared" si="97"/>
        <v>0</v>
      </c>
    </row>
    <row r="3107" spans="1:12">
      <c r="A3107" t="s">
        <v>8710</v>
      </c>
      <c r="B3107" t="s">
        <v>7380</v>
      </c>
      <c r="C3107" t="s">
        <v>1735</v>
      </c>
      <c r="D3107" t="s">
        <v>6884</v>
      </c>
      <c r="E3107" t="s">
        <v>1713</v>
      </c>
      <c r="H3107" t="str">
        <f>INDEX('Vensim Variables'!$B:$B,MATCH(EPS!$B3107,'Vensim Variables'!$A:$A,0))</f>
        <v>g pollutant</v>
      </c>
      <c r="I3107" t="str">
        <f t="shared" si="96"/>
        <v>CH4</v>
      </c>
      <c r="J3107">
        <f>INDEX(NoSettings!$C:$C,MATCH(EPS!$A3107,NoSettings!$A:$A,0))</f>
        <v>0</v>
      </c>
      <c r="K3107">
        <f>INDEX(GWP!$C$2:$C$13,MATCH(EPS!I3107,GWP!$B$2:$B$13,0))</f>
        <v>28</v>
      </c>
      <c r="L3107" s="4">
        <f t="shared" si="97"/>
        <v>0</v>
      </c>
    </row>
    <row r="3108" spans="1:12">
      <c r="A3108" t="s">
        <v>8711</v>
      </c>
      <c r="B3108" t="s">
        <v>7380</v>
      </c>
      <c r="C3108" t="s">
        <v>1735</v>
      </c>
      <c r="D3108" t="s">
        <v>6884</v>
      </c>
      <c r="E3108" t="s">
        <v>1714</v>
      </c>
      <c r="H3108" t="str">
        <f>INDEX('Vensim Variables'!$B:$B,MATCH(EPS!$B3108,'Vensim Variables'!$A:$A,0))</f>
        <v>g pollutant</v>
      </c>
      <c r="I3108" t="str">
        <f t="shared" si="96"/>
        <v>N2O</v>
      </c>
      <c r="J3108">
        <f>INDEX(NoSettings!$C:$C,MATCH(EPS!$A3108,NoSettings!$A:$A,0))</f>
        <v>0</v>
      </c>
      <c r="K3108">
        <f>INDEX(GWP!$C$2:$C$13,MATCH(EPS!I3108,GWP!$B$2:$B$13,0))</f>
        <v>265</v>
      </c>
      <c r="L3108" s="4">
        <f t="shared" si="97"/>
        <v>0</v>
      </c>
    </row>
    <row r="3109" spans="1:12">
      <c r="A3109" t="s">
        <v>8712</v>
      </c>
      <c r="B3109" t="s">
        <v>7380</v>
      </c>
      <c r="C3109" t="s">
        <v>1735</v>
      </c>
      <c r="D3109" t="s">
        <v>6884</v>
      </c>
      <c r="E3109" t="s">
        <v>1715</v>
      </c>
      <c r="H3109" t="str">
        <f>INDEX('Vensim Variables'!$B:$B,MATCH(EPS!$B3109,'Vensim Variables'!$A:$A,0))</f>
        <v>g pollutant</v>
      </c>
      <c r="I3109" t="str">
        <f t="shared" si="96"/>
        <v>F gases</v>
      </c>
      <c r="J3109">
        <f>INDEX(NoSettings!$C:$C,MATCH(EPS!$A3109,NoSettings!$A:$A,0))</f>
        <v>0</v>
      </c>
      <c r="K3109">
        <f>INDEX(GWP!$C$2:$C$13,MATCH(EPS!I3109,GWP!$B$2:$B$13,0))</f>
        <v>1</v>
      </c>
      <c r="L3109" s="4">
        <f t="shared" si="97"/>
        <v>0</v>
      </c>
    </row>
    <row r="3110" spans="1:12">
      <c r="A3110" t="s">
        <v>8713</v>
      </c>
      <c r="B3110" t="s">
        <v>7380</v>
      </c>
      <c r="C3110" t="s">
        <v>1735</v>
      </c>
      <c r="D3110" t="s">
        <v>6885</v>
      </c>
      <c r="E3110" t="s">
        <v>1702</v>
      </c>
      <c r="H3110" t="str">
        <f>INDEX('Vensim Variables'!$B:$B,MATCH(EPS!$B3110,'Vensim Variables'!$A:$A,0))</f>
        <v>g pollutant</v>
      </c>
      <c r="I3110" t="str">
        <f t="shared" si="96"/>
        <v>CO2</v>
      </c>
      <c r="J3110">
        <f>INDEX(NoSettings!$C:$C,MATCH(EPS!$A3110,NoSettings!$A:$A,0))</f>
        <v>0</v>
      </c>
      <c r="K3110">
        <f>INDEX(GWP!$C$2:$C$13,MATCH(EPS!I3110,GWP!$B$2:$B$13,0))</f>
        <v>1</v>
      </c>
      <c r="L3110" s="4">
        <f t="shared" si="97"/>
        <v>0</v>
      </c>
    </row>
    <row r="3111" spans="1:12">
      <c r="A3111" t="s">
        <v>8714</v>
      </c>
      <c r="B3111" t="s">
        <v>7380</v>
      </c>
      <c r="C3111" t="s">
        <v>1735</v>
      </c>
      <c r="D3111" t="s">
        <v>6885</v>
      </c>
      <c r="E3111" t="s">
        <v>1705</v>
      </c>
      <c r="H3111" t="str">
        <f>INDEX('Vensim Variables'!$B:$B,MATCH(EPS!$B3111,'Vensim Variables'!$A:$A,0))</f>
        <v>g pollutant</v>
      </c>
      <c r="I3111" t="str">
        <f t="shared" si="96"/>
        <v>VOC</v>
      </c>
      <c r="J3111">
        <f>INDEX(NoSettings!$C:$C,MATCH(EPS!$A3111,NoSettings!$A:$A,0))</f>
        <v>0</v>
      </c>
      <c r="K3111">
        <f>INDEX(GWP!$C$2:$C$13,MATCH(EPS!I3111,GWP!$B$2:$B$13,0))</f>
        <v>0</v>
      </c>
      <c r="L3111" s="4">
        <f t="shared" si="97"/>
        <v>0</v>
      </c>
    </row>
    <row r="3112" spans="1:12">
      <c r="A3112" t="s">
        <v>8715</v>
      </c>
      <c r="B3112" t="s">
        <v>7380</v>
      </c>
      <c r="C3112" t="s">
        <v>1735</v>
      </c>
      <c r="D3112" t="s">
        <v>6885</v>
      </c>
      <c r="E3112" t="s">
        <v>1706</v>
      </c>
      <c r="H3112" t="str">
        <f>INDEX('Vensim Variables'!$B:$B,MATCH(EPS!$B3112,'Vensim Variables'!$A:$A,0))</f>
        <v>g pollutant</v>
      </c>
      <c r="I3112" t="str">
        <f t="shared" si="96"/>
        <v>CO</v>
      </c>
      <c r="J3112">
        <f>INDEX(NoSettings!$C:$C,MATCH(EPS!$A3112,NoSettings!$A:$A,0))</f>
        <v>0</v>
      </c>
      <c r="K3112">
        <f>INDEX(GWP!$C$2:$C$13,MATCH(EPS!I3112,GWP!$B$2:$B$13,0))</f>
        <v>0</v>
      </c>
      <c r="L3112" s="4">
        <f t="shared" si="97"/>
        <v>0</v>
      </c>
    </row>
    <row r="3113" spans="1:12">
      <c r="A3113" t="s">
        <v>8716</v>
      </c>
      <c r="B3113" t="s">
        <v>7380</v>
      </c>
      <c r="C3113" t="s">
        <v>1735</v>
      </c>
      <c r="D3113" t="s">
        <v>6885</v>
      </c>
      <c r="E3113" t="s">
        <v>1707</v>
      </c>
      <c r="H3113" t="str">
        <f>INDEX('Vensim Variables'!$B:$B,MATCH(EPS!$B3113,'Vensim Variables'!$A:$A,0))</f>
        <v>g pollutant</v>
      </c>
      <c r="I3113" t="str">
        <f t="shared" si="96"/>
        <v>NOx</v>
      </c>
      <c r="J3113">
        <f>INDEX(NoSettings!$C:$C,MATCH(EPS!$A3113,NoSettings!$A:$A,0))</f>
        <v>0</v>
      </c>
      <c r="K3113">
        <f>INDEX(GWP!$C$2:$C$13,MATCH(EPS!I3113,GWP!$B$2:$B$13,0))</f>
        <v>0</v>
      </c>
      <c r="L3113" s="4">
        <f t="shared" si="97"/>
        <v>0</v>
      </c>
    </row>
    <row r="3114" spans="1:12">
      <c r="A3114" t="s">
        <v>8717</v>
      </c>
      <c r="B3114" t="s">
        <v>7380</v>
      </c>
      <c r="C3114" t="s">
        <v>1735</v>
      </c>
      <c r="D3114" t="s">
        <v>6885</v>
      </c>
      <c r="E3114" t="s">
        <v>1708</v>
      </c>
      <c r="H3114" t="str">
        <f>INDEX('Vensim Variables'!$B:$B,MATCH(EPS!$B3114,'Vensim Variables'!$A:$A,0))</f>
        <v>g pollutant</v>
      </c>
      <c r="I3114" t="str">
        <f t="shared" si="96"/>
        <v>PM10</v>
      </c>
      <c r="J3114">
        <f>INDEX(NoSettings!$C:$C,MATCH(EPS!$A3114,NoSettings!$A:$A,0))</f>
        <v>0</v>
      </c>
      <c r="K3114">
        <f>INDEX(GWP!$C$2:$C$13,MATCH(EPS!I3114,GWP!$B$2:$B$13,0))</f>
        <v>0</v>
      </c>
      <c r="L3114" s="4">
        <f t="shared" si="97"/>
        <v>0</v>
      </c>
    </row>
    <row r="3115" spans="1:12">
      <c r="A3115" t="s">
        <v>8718</v>
      </c>
      <c r="B3115" t="s">
        <v>7380</v>
      </c>
      <c r="C3115" t="s">
        <v>1735</v>
      </c>
      <c r="D3115" t="s">
        <v>6885</v>
      </c>
      <c r="E3115" t="s">
        <v>1709</v>
      </c>
      <c r="H3115" t="str">
        <f>INDEX('Vensim Variables'!$B:$B,MATCH(EPS!$B3115,'Vensim Variables'!$A:$A,0))</f>
        <v>g pollutant</v>
      </c>
      <c r="I3115" t="str">
        <f t="shared" si="96"/>
        <v>PM25</v>
      </c>
      <c r="J3115">
        <f>INDEX(NoSettings!$C:$C,MATCH(EPS!$A3115,NoSettings!$A:$A,0))</f>
        <v>0</v>
      </c>
      <c r="K3115">
        <f>INDEX(GWP!$C$2:$C$13,MATCH(EPS!I3115,GWP!$B$2:$B$13,0))</f>
        <v>0</v>
      </c>
      <c r="L3115" s="4">
        <f t="shared" si="97"/>
        <v>0</v>
      </c>
    </row>
    <row r="3116" spans="1:12">
      <c r="A3116" t="s">
        <v>8719</v>
      </c>
      <c r="B3116" t="s">
        <v>7380</v>
      </c>
      <c r="C3116" t="s">
        <v>1735</v>
      </c>
      <c r="D3116" t="s">
        <v>6885</v>
      </c>
      <c r="E3116" t="s">
        <v>1710</v>
      </c>
      <c r="H3116" t="str">
        <f>INDEX('Vensim Variables'!$B:$B,MATCH(EPS!$B3116,'Vensim Variables'!$A:$A,0))</f>
        <v>g pollutant</v>
      </c>
      <c r="I3116" t="str">
        <f t="shared" si="96"/>
        <v>SOx</v>
      </c>
      <c r="J3116">
        <f>INDEX(NoSettings!$C:$C,MATCH(EPS!$A3116,NoSettings!$A:$A,0))</f>
        <v>0</v>
      </c>
      <c r="K3116">
        <f>INDEX(GWP!$C$2:$C$13,MATCH(EPS!I3116,GWP!$B$2:$B$13,0))</f>
        <v>0</v>
      </c>
      <c r="L3116" s="4">
        <f t="shared" si="97"/>
        <v>0</v>
      </c>
    </row>
    <row r="3117" spans="1:12">
      <c r="A3117" t="s">
        <v>8720</v>
      </c>
      <c r="B3117" t="s">
        <v>7380</v>
      </c>
      <c r="C3117" t="s">
        <v>1735</v>
      </c>
      <c r="D3117" t="s">
        <v>6885</v>
      </c>
      <c r="E3117" t="s">
        <v>1711</v>
      </c>
      <c r="H3117" t="str">
        <f>INDEX('Vensim Variables'!$B:$B,MATCH(EPS!$B3117,'Vensim Variables'!$A:$A,0))</f>
        <v>g pollutant</v>
      </c>
      <c r="I3117" t="str">
        <f t="shared" si="96"/>
        <v>BC</v>
      </c>
      <c r="J3117">
        <f>INDEX(NoSettings!$C:$C,MATCH(EPS!$A3117,NoSettings!$A:$A,0))</f>
        <v>0</v>
      </c>
      <c r="K3117">
        <f>INDEX(GWP!$C$2:$C$13,MATCH(EPS!I3117,GWP!$B$2:$B$13,0))</f>
        <v>0</v>
      </c>
      <c r="L3117" s="4">
        <f t="shared" si="97"/>
        <v>0</v>
      </c>
    </row>
    <row r="3118" spans="1:12">
      <c r="A3118" t="s">
        <v>8721</v>
      </c>
      <c r="B3118" t="s">
        <v>7380</v>
      </c>
      <c r="C3118" t="s">
        <v>1735</v>
      </c>
      <c r="D3118" t="s">
        <v>6885</v>
      </c>
      <c r="E3118" t="s">
        <v>1712</v>
      </c>
      <c r="H3118" t="str">
        <f>INDEX('Vensim Variables'!$B:$B,MATCH(EPS!$B3118,'Vensim Variables'!$A:$A,0))</f>
        <v>g pollutant</v>
      </c>
      <c r="I3118" t="str">
        <f t="shared" si="96"/>
        <v>OC</v>
      </c>
      <c r="J3118">
        <f>INDEX(NoSettings!$C:$C,MATCH(EPS!$A3118,NoSettings!$A:$A,0))</f>
        <v>0</v>
      </c>
      <c r="K3118">
        <f>INDEX(GWP!$C$2:$C$13,MATCH(EPS!I3118,GWP!$B$2:$B$13,0))</f>
        <v>0</v>
      </c>
      <c r="L3118" s="4">
        <f t="shared" si="97"/>
        <v>0</v>
      </c>
    </row>
    <row r="3119" spans="1:12">
      <c r="A3119" t="s">
        <v>8722</v>
      </c>
      <c r="B3119" t="s">
        <v>7380</v>
      </c>
      <c r="C3119" t="s">
        <v>1735</v>
      </c>
      <c r="D3119" t="s">
        <v>6885</v>
      </c>
      <c r="E3119" t="s">
        <v>1713</v>
      </c>
      <c r="H3119" t="str">
        <f>INDEX('Vensim Variables'!$B:$B,MATCH(EPS!$B3119,'Vensim Variables'!$A:$A,0))</f>
        <v>g pollutant</v>
      </c>
      <c r="I3119" t="str">
        <f t="shared" si="96"/>
        <v>CH4</v>
      </c>
      <c r="J3119">
        <f>INDEX(NoSettings!$C:$C,MATCH(EPS!$A3119,NoSettings!$A:$A,0))</f>
        <v>0</v>
      </c>
      <c r="K3119">
        <f>INDEX(GWP!$C$2:$C$13,MATCH(EPS!I3119,GWP!$B$2:$B$13,0))</f>
        <v>28</v>
      </c>
      <c r="L3119" s="4">
        <f t="shared" si="97"/>
        <v>0</v>
      </c>
    </row>
    <row r="3120" spans="1:12">
      <c r="A3120" t="s">
        <v>8723</v>
      </c>
      <c r="B3120" t="s">
        <v>7380</v>
      </c>
      <c r="C3120" t="s">
        <v>1735</v>
      </c>
      <c r="D3120" t="s">
        <v>6885</v>
      </c>
      <c r="E3120" t="s">
        <v>1714</v>
      </c>
      <c r="H3120" t="str">
        <f>INDEX('Vensim Variables'!$B:$B,MATCH(EPS!$B3120,'Vensim Variables'!$A:$A,0))</f>
        <v>g pollutant</v>
      </c>
      <c r="I3120" t="str">
        <f t="shared" si="96"/>
        <v>N2O</v>
      </c>
      <c r="J3120">
        <f>INDEX(NoSettings!$C:$C,MATCH(EPS!$A3120,NoSettings!$A:$A,0))</f>
        <v>0</v>
      </c>
      <c r="K3120">
        <f>INDEX(GWP!$C$2:$C$13,MATCH(EPS!I3120,GWP!$B$2:$B$13,0))</f>
        <v>265</v>
      </c>
      <c r="L3120" s="4">
        <f t="shared" si="97"/>
        <v>0</v>
      </c>
    </row>
    <row r="3121" spans="1:12">
      <c r="A3121" t="s">
        <v>8724</v>
      </c>
      <c r="B3121" t="s">
        <v>7380</v>
      </c>
      <c r="C3121" t="s">
        <v>1735</v>
      </c>
      <c r="D3121" t="s">
        <v>6885</v>
      </c>
      <c r="E3121" t="s">
        <v>1715</v>
      </c>
      <c r="H3121" t="str">
        <f>INDEX('Vensim Variables'!$B:$B,MATCH(EPS!$B3121,'Vensim Variables'!$A:$A,0))</f>
        <v>g pollutant</v>
      </c>
      <c r="I3121" t="str">
        <f t="shared" si="96"/>
        <v>F gases</v>
      </c>
      <c r="J3121">
        <f>INDEX(NoSettings!$C:$C,MATCH(EPS!$A3121,NoSettings!$A:$A,0))</f>
        <v>0</v>
      </c>
      <c r="K3121">
        <f>INDEX(GWP!$C$2:$C$13,MATCH(EPS!I3121,GWP!$B$2:$B$13,0))</f>
        <v>1</v>
      </c>
      <c r="L3121" s="4">
        <f t="shared" si="97"/>
        <v>0</v>
      </c>
    </row>
    <row r="3122" spans="1:12">
      <c r="A3122" t="s">
        <v>8725</v>
      </c>
      <c r="B3122" t="s">
        <v>7380</v>
      </c>
      <c r="C3122" t="s">
        <v>1735</v>
      </c>
      <c r="D3122" t="s">
        <v>6886</v>
      </c>
      <c r="E3122" t="s">
        <v>1702</v>
      </c>
      <c r="H3122" t="str">
        <f>INDEX('Vensim Variables'!$B:$B,MATCH(EPS!$B3122,'Vensim Variables'!$A:$A,0))</f>
        <v>g pollutant</v>
      </c>
      <c r="I3122" t="str">
        <f t="shared" si="96"/>
        <v>CO2</v>
      </c>
      <c r="J3122">
        <f>INDEX(NoSettings!$C:$C,MATCH(EPS!$A3122,NoSettings!$A:$A,0))</f>
        <v>0</v>
      </c>
      <c r="K3122">
        <f>INDEX(GWP!$C$2:$C$13,MATCH(EPS!I3122,GWP!$B$2:$B$13,0))</f>
        <v>1</v>
      </c>
      <c r="L3122" s="4">
        <f t="shared" si="97"/>
        <v>0</v>
      </c>
    </row>
    <row r="3123" spans="1:12">
      <c r="A3123" t="s">
        <v>8726</v>
      </c>
      <c r="B3123" t="s">
        <v>7380</v>
      </c>
      <c r="C3123" t="s">
        <v>1735</v>
      </c>
      <c r="D3123" t="s">
        <v>6886</v>
      </c>
      <c r="E3123" t="s">
        <v>1705</v>
      </c>
      <c r="H3123" t="str">
        <f>INDEX('Vensim Variables'!$B:$B,MATCH(EPS!$B3123,'Vensim Variables'!$A:$A,0))</f>
        <v>g pollutant</v>
      </c>
      <c r="I3123" t="str">
        <f t="shared" si="96"/>
        <v>VOC</v>
      </c>
      <c r="J3123">
        <f>INDEX(NoSettings!$C:$C,MATCH(EPS!$A3123,NoSettings!$A:$A,0))</f>
        <v>189294000</v>
      </c>
      <c r="K3123">
        <f>INDEX(GWP!$C$2:$C$13,MATCH(EPS!I3123,GWP!$B$2:$B$13,0))</f>
        <v>0</v>
      </c>
      <c r="L3123" s="4">
        <f t="shared" si="97"/>
        <v>0</v>
      </c>
    </row>
    <row r="3124" spans="1:12">
      <c r="A3124" t="s">
        <v>8727</v>
      </c>
      <c r="B3124" t="s">
        <v>7380</v>
      </c>
      <c r="C3124" t="s">
        <v>1735</v>
      </c>
      <c r="D3124" t="s">
        <v>6886</v>
      </c>
      <c r="E3124" t="s">
        <v>1706</v>
      </c>
      <c r="H3124" t="str">
        <f>INDEX('Vensim Variables'!$B:$B,MATCH(EPS!$B3124,'Vensim Variables'!$A:$A,0))</f>
        <v>g pollutant</v>
      </c>
      <c r="I3124" t="str">
        <f t="shared" si="96"/>
        <v>CO</v>
      </c>
      <c r="J3124">
        <f>INDEX(NoSettings!$C:$C,MATCH(EPS!$A3124,NoSettings!$A:$A,0))</f>
        <v>5597850000</v>
      </c>
      <c r="K3124">
        <f>INDEX(GWP!$C$2:$C$13,MATCH(EPS!I3124,GWP!$B$2:$B$13,0))</f>
        <v>0</v>
      </c>
      <c r="L3124" s="4">
        <f t="shared" si="97"/>
        <v>0</v>
      </c>
    </row>
    <row r="3125" spans="1:12">
      <c r="A3125" t="s">
        <v>8728</v>
      </c>
      <c r="B3125" t="s">
        <v>7380</v>
      </c>
      <c r="C3125" t="s">
        <v>1735</v>
      </c>
      <c r="D3125" t="s">
        <v>6886</v>
      </c>
      <c r="E3125" t="s">
        <v>1707</v>
      </c>
      <c r="H3125" t="str">
        <f>INDEX('Vensim Variables'!$B:$B,MATCH(EPS!$B3125,'Vensim Variables'!$A:$A,0))</f>
        <v>g pollutant</v>
      </c>
      <c r="I3125" t="str">
        <f t="shared" si="96"/>
        <v>NOx</v>
      </c>
      <c r="J3125">
        <f>INDEX(NoSettings!$C:$C,MATCH(EPS!$A3125,NoSettings!$A:$A,0))</f>
        <v>2272210000</v>
      </c>
      <c r="K3125">
        <f>INDEX(GWP!$C$2:$C$13,MATCH(EPS!I3125,GWP!$B$2:$B$13,0))</f>
        <v>0</v>
      </c>
      <c r="L3125" s="4">
        <f t="shared" si="97"/>
        <v>0</v>
      </c>
    </row>
    <row r="3126" spans="1:12">
      <c r="A3126" t="s">
        <v>8729</v>
      </c>
      <c r="B3126" t="s">
        <v>7380</v>
      </c>
      <c r="C3126" t="s">
        <v>1735</v>
      </c>
      <c r="D3126" t="s">
        <v>6886</v>
      </c>
      <c r="E3126" t="s">
        <v>1708</v>
      </c>
      <c r="H3126" t="str">
        <f>INDEX('Vensim Variables'!$B:$B,MATCH(EPS!$B3126,'Vensim Variables'!$A:$A,0))</f>
        <v>g pollutant</v>
      </c>
      <c r="I3126" t="str">
        <f t="shared" si="96"/>
        <v>PM10</v>
      </c>
      <c r="J3126">
        <f>INDEX(NoSettings!$C:$C,MATCH(EPS!$A3126,NoSettings!$A:$A,0))</f>
        <v>3833850000</v>
      </c>
      <c r="K3126">
        <f>INDEX(GWP!$C$2:$C$13,MATCH(EPS!I3126,GWP!$B$2:$B$13,0))</f>
        <v>0</v>
      </c>
      <c r="L3126" s="4">
        <f t="shared" si="97"/>
        <v>0</v>
      </c>
    </row>
    <row r="3127" spans="1:12">
      <c r="A3127" t="s">
        <v>8730</v>
      </c>
      <c r="B3127" t="s">
        <v>7380</v>
      </c>
      <c r="C3127" t="s">
        <v>1735</v>
      </c>
      <c r="D3127" t="s">
        <v>6886</v>
      </c>
      <c r="E3127" t="s">
        <v>1709</v>
      </c>
      <c r="H3127" t="str">
        <f>INDEX('Vensim Variables'!$B:$B,MATCH(EPS!$B3127,'Vensim Variables'!$A:$A,0))</f>
        <v>g pollutant</v>
      </c>
      <c r="I3127" t="str">
        <f t="shared" si="96"/>
        <v>PM25</v>
      </c>
      <c r="J3127">
        <f>INDEX(NoSettings!$C:$C,MATCH(EPS!$A3127,NoSettings!$A:$A,0))</f>
        <v>3313030000</v>
      </c>
      <c r="K3127">
        <f>INDEX(GWP!$C$2:$C$13,MATCH(EPS!I3127,GWP!$B$2:$B$13,0))</f>
        <v>0</v>
      </c>
      <c r="L3127" s="4">
        <f t="shared" si="97"/>
        <v>0</v>
      </c>
    </row>
    <row r="3128" spans="1:12">
      <c r="A3128" t="s">
        <v>8731</v>
      </c>
      <c r="B3128" t="s">
        <v>7380</v>
      </c>
      <c r="C3128" t="s">
        <v>1735</v>
      </c>
      <c r="D3128" t="s">
        <v>6886</v>
      </c>
      <c r="E3128" t="s">
        <v>1710</v>
      </c>
      <c r="H3128" t="str">
        <f>INDEX('Vensim Variables'!$B:$B,MATCH(EPS!$B3128,'Vensim Variables'!$A:$A,0))</f>
        <v>g pollutant</v>
      </c>
      <c r="I3128" t="str">
        <f t="shared" si="96"/>
        <v>SOx</v>
      </c>
      <c r="J3128">
        <f>INDEX(NoSettings!$C:$C,MATCH(EPS!$A3128,NoSettings!$A:$A,0))</f>
        <v>326044000</v>
      </c>
      <c r="K3128">
        <f>INDEX(GWP!$C$2:$C$13,MATCH(EPS!I3128,GWP!$B$2:$B$13,0))</f>
        <v>0</v>
      </c>
      <c r="L3128" s="4">
        <f t="shared" si="97"/>
        <v>0</v>
      </c>
    </row>
    <row r="3129" spans="1:12">
      <c r="A3129" t="s">
        <v>8732</v>
      </c>
      <c r="B3129" t="s">
        <v>7380</v>
      </c>
      <c r="C3129" t="s">
        <v>1735</v>
      </c>
      <c r="D3129" t="s">
        <v>6886</v>
      </c>
      <c r="E3129" t="s">
        <v>1711</v>
      </c>
      <c r="H3129" t="str">
        <f>INDEX('Vensim Variables'!$B:$B,MATCH(EPS!$B3129,'Vensim Variables'!$A:$A,0))</f>
        <v>g pollutant</v>
      </c>
      <c r="I3129" t="str">
        <f t="shared" si="96"/>
        <v>BC</v>
      </c>
      <c r="J3129">
        <f>INDEX(NoSettings!$C:$C,MATCH(EPS!$A3129,NoSettings!$A:$A,0))</f>
        <v>121535000</v>
      </c>
      <c r="K3129">
        <f>INDEX(GWP!$C$2:$C$13,MATCH(EPS!I3129,GWP!$B$2:$B$13,0))</f>
        <v>0</v>
      </c>
      <c r="L3129" s="4">
        <f t="shared" si="97"/>
        <v>0</v>
      </c>
    </row>
    <row r="3130" spans="1:12">
      <c r="A3130" t="s">
        <v>8733</v>
      </c>
      <c r="B3130" t="s">
        <v>7380</v>
      </c>
      <c r="C3130" t="s">
        <v>1735</v>
      </c>
      <c r="D3130" t="s">
        <v>6886</v>
      </c>
      <c r="E3130" t="s">
        <v>1712</v>
      </c>
      <c r="H3130" t="str">
        <f>INDEX('Vensim Variables'!$B:$B,MATCH(EPS!$B3130,'Vensim Variables'!$A:$A,0))</f>
        <v>g pollutant</v>
      </c>
      <c r="I3130" t="str">
        <f t="shared" si="96"/>
        <v>OC</v>
      </c>
      <c r="J3130">
        <f>INDEX(NoSettings!$C:$C,MATCH(EPS!$A3130,NoSettings!$A:$A,0))</f>
        <v>1162540000</v>
      </c>
      <c r="K3130">
        <f>INDEX(GWP!$C$2:$C$13,MATCH(EPS!I3130,GWP!$B$2:$B$13,0))</f>
        <v>0</v>
      </c>
      <c r="L3130" s="4">
        <f t="shared" si="97"/>
        <v>0</v>
      </c>
    </row>
    <row r="3131" spans="1:12">
      <c r="A3131" t="s">
        <v>8734</v>
      </c>
      <c r="B3131" t="s">
        <v>7380</v>
      </c>
      <c r="C3131" t="s">
        <v>1735</v>
      </c>
      <c r="D3131" t="s">
        <v>6886</v>
      </c>
      <c r="E3131" t="s">
        <v>1713</v>
      </c>
      <c r="H3131" t="str">
        <f>INDEX('Vensim Variables'!$B:$B,MATCH(EPS!$B3131,'Vensim Variables'!$A:$A,0))</f>
        <v>g pollutant</v>
      </c>
      <c r="I3131" t="str">
        <f t="shared" si="96"/>
        <v>CH4</v>
      </c>
      <c r="J3131">
        <f>INDEX(NoSettings!$C:$C,MATCH(EPS!$A3131,NoSettings!$A:$A,0))</f>
        <v>0</v>
      </c>
      <c r="K3131">
        <f>INDEX(GWP!$C$2:$C$13,MATCH(EPS!I3131,GWP!$B$2:$B$13,0))</f>
        <v>28</v>
      </c>
      <c r="L3131" s="4">
        <f t="shared" si="97"/>
        <v>0</v>
      </c>
    </row>
    <row r="3132" spans="1:12">
      <c r="A3132" t="s">
        <v>8735</v>
      </c>
      <c r="B3132" t="s">
        <v>7380</v>
      </c>
      <c r="C3132" t="s">
        <v>1735</v>
      </c>
      <c r="D3132" t="s">
        <v>6886</v>
      </c>
      <c r="E3132" t="s">
        <v>1714</v>
      </c>
      <c r="H3132" t="str">
        <f>INDEX('Vensim Variables'!$B:$B,MATCH(EPS!$B3132,'Vensim Variables'!$A:$A,0))</f>
        <v>g pollutant</v>
      </c>
      <c r="I3132" t="str">
        <f t="shared" si="96"/>
        <v>N2O</v>
      </c>
      <c r="J3132">
        <f>INDEX(NoSettings!$C:$C,MATCH(EPS!$A3132,NoSettings!$A:$A,0))</f>
        <v>0</v>
      </c>
      <c r="K3132">
        <f>INDEX(GWP!$C$2:$C$13,MATCH(EPS!I3132,GWP!$B$2:$B$13,0))</f>
        <v>265</v>
      </c>
      <c r="L3132" s="4">
        <f t="shared" si="97"/>
        <v>0</v>
      </c>
    </row>
    <row r="3133" spans="1:12">
      <c r="A3133" t="s">
        <v>8736</v>
      </c>
      <c r="B3133" t="s">
        <v>7380</v>
      </c>
      <c r="C3133" t="s">
        <v>1735</v>
      </c>
      <c r="D3133" t="s">
        <v>6886</v>
      </c>
      <c r="E3133" t="s">
        <v>1715</v>
      </c>
      <c r="H3133" t="str">
        <f>INDEX('Vensim Variables'!$B:$B,MATCH(EPS!$B3133,'Vensim Variables'!$A:$A,0))</f>
        <v>g pollutant</v>
      </c>
      <c r="I3133" t="str">
        <f t="shared" si="96"/>
        <v>F gases</v>
      </c>
      <c r="J3133">
        <f>INDEX(NoSettings!$C:$C,MATCH(EPS!$A3133,NoSettings!$A:$A,0))</f>
        <v>0</v>
      </c>
      <c r="K3133">
        <f>INDEX(GWP!$C$2:$C$13,MATCH(EPS!I3133,GWP!$B$2:$B$13,0))</f>
        <v>1</v>
      </c>
      <c r="L3133" s="4">
        <f t="shared" si="97"/>
        <v>0</v>
      </c>
    </row>
    <row r="3134" spans="1:12">
      <c r="A3134" t="s">
        <v>8737</v>
      </c>
      <c r="B3134" t="s">
        <v>7380</v>
      </c>
      <c r="C3134" t="s">
        <v>1735</v>
      </c>
      <c r="D3134" t="s">
        <v>6887</v>
      </c>
      <c r="E3134" t="s">
        <v>1702</v>
      </c>
      <c r="H3134" t="str">
        <f>INDEX('Vensim Variables'!$B:$B,MATCH(EPS!$B3134,'Vensim Variables'!$A:$A,0))</f>
        <v>g pollutant</v>
      </c>
      <c r="I3134" t="str">
        <f t="shared" si="96"/>
        <v>CO2</v>
      </c>
      <c r="J3134">
        <f>INDEX(NoSettings!$C:$C,MATCH(EPS!$A3134,NoSettings!$A:$A,0))</f>
        <v>0</v>
      </c>
      <c r="K3134">
        <f>INDEX(GWP!$C$2:$C$13,MATCH(EPS!I3134,GWP!$B$2:$B$13,0))</f>
        <v>1</v>
      </c>
      <c r="L3134" s="4">
        <f t="shared" si="97"/>
        <v>0</v>
      </c>
    </row>
    <row r="3135" spans="1:12">
      <c r="A3135" t="s">
        <v>8738</v>
      </c>
      <c r="B3135" t="s">
        <v>7380</v>
      </c>
      <c r="C3135" t="s">
        <v>1735</v>
      </c>
      <c r="D3135" t="s">
        <v>6887</v>
      </c>
      <c r="E3135" t="s">
        <v>1705</v>
      </c>
      <c r="H3135" t="str">
        <f>INDEX('Vensim Variables'!$B:$B,MATCH(EPS!$B3135,'Vensim Variables'!$A:$A,0))</f>
        <v>g pollutant</v>
      </c>
      <c r="I3135" t="str">
        <f t="shared" si="96"/>
        <v>VOC</v>
      </c>
      <c r="J3135">
        <f>INDEX(NoSettings!$C:$C,MATCH(EPS!$A3135,NoSettings!$A:$A,0))</f>
        <v>0</v>
      </c>
      <c r="K3135">
        <f>INDEX(GWP!$C$2:$C$13,MATCH(EPS!I3135,GWP!$B$2:$B$13,0))</f>
        <v>0</v>
      </c>
      <c r="L3135" s="4">
        <f t="shared" si="97"/>
        <v>0</v>
      </c>
    </row>
    <row r="3136" spans="1:12">
      <c r="A3136" t="s">
        <v>8739</v>
      </c>
      <c r="B3136" t="s">
        <v>7380</v>
      </c>
      <c r="C3136" t="s">
        <v>1735</v>
      </c>
      <c r="D3136" t="s">
        <v>6887</v>
      </c>
      <c r="E3136" t="s">
        <v>1706</v>
      </c>
      <c r="H3136" t="str">
        <f>INDEX('Vensim Variables'!$B:$B,MATCH(EPS!$B3136,'Vensim Variables'!$A:$A,0))</f>
        <v>g pollutant</v>
      </c>
      <c r="I3136" t="str">
        <f t="shared" si="96"/>
        <v>CO</v>
      </c>
      <c r="J3136">
        <f>INDEX(NoSettings!$C:$C,MATCH(EPS!$A3136,NoSettings!$A:$A,0))</f>
        <v>0</v>
      </c>
      <c r="K3136">
        <f>INDEX(GWP!$C$2:$C$13,MATCH(EPS!I3136,GWP!$B$2:$B$13,0))</f>
        <v>0</v>
      </c>
      <c r="L3136" s="4">
        <f t="shared" si="97"/>
        <v>0</v>
      </c>
    </row>
    <row r="3137" spans="1:12">
      <c r="A3137" t="s">
        <v>8740</v>
      </c>
      <c r="B3137" t="s">
        <v>7380</v>
      </c>
      <c r="C3137" t="s">
        <v>1735</v>
      </c>
      <c r="D3137" t="s">
        <v>6887</v>
      </c>
      <c r="E3137" t="s">
        <v>1707</v>
      </c>
      <c r="H3137" t="str">
        <f>INDEX('Vensim Variables'!$B:$B,MATCH(EPS!$B3137,'Vensim Variables'!$A:$A,0))</f>
        <v>g pollutant</v>
      </c>
      <c r="I3137" t="str">
        <f t="shared" si="96"/>
        <v>NOx</v>
      </c>
      <c r="J3137">
        <f>INDEX(NoSettings!$C:$C,MATCH(EPS!$A3137,NoSettings!$A:$A,0))</f>
        <v>0</v>
      </c>
      <c r="K3137">
        <f>INDEX(GWP!$C$2:$C$13,MATCH(EPS!I3137,GWP!$B$2:$B$13,0))</f>
        <v>0</v>
      </c>
      <c r="L3137" s="4">
        <f t="shared" si="97"/>
        <v>0</v>
      </c>
    </row>
    <row r="3138" spans="1:12">
      <c r="A3138" t="s">
        <v>8741</v>
      </c>
      <c r="B3138" t="s">
        <v>7380</v>
      </c>
      <c r="C3138" t="s">
        <v>1735</v>
      </c>
      <c r="D3138" t="s">
        <v>6887</v>
      </c>
      <c r="E3138" t="s">
        <v>1708</v>
      </c>
      <c r="H3138" t="str">
        <f>INDEX('Vensim Variables'!$B:$B,MATCH(EPS!$B3138,'Vensim Variables'!$A:$A,0))</f>
        <v>g pollutant</v>
      </c>
      <c r="I3138" t="str">
        <f t="shared" si="96"/>
        <v>PM10</v>
      </c>
      <c r="J3138">
        <f>INDEX(NoSettings!$C:$C,MATCH(EPS!$A3138,NoSettings!$A:$A,0))</f>
        <v>0</v>
      </c>
      <c r="K3138">
        <f>INDEX(GWP!$C$2:$C$13,MATCH(EPS!I3138,GWP!$B$2:$B$13,0))</f>
        <v>0</v>
      </c>
      <c r="L3138" s="4">
        <f t="shared" si="97"/>
        <v>0</v>
      </c>
    </row>
    <row r="3139" spans="1:12">
      <c r="A3139" t="s">
        <v>8742</v>
      </c>
      <c r="B3139" t="s">
        <v>7380</v>
      </c>
      <c r="C3139" t="s">
        <v>1735</v>
      </c>
      <c r="D3139" t="s">
        <v>6887</v>
      </c>
      <c r="E3139" t="s">
        <v>1709</v>
      </c>
      <c r="H3139" t="str">
        <f>INDEX('Vensim Variables'!$B:$B,MATCH(EPS!$B3139,'Vensim Variables'!$A:$A,0))</f>
        <v>g pollutant</v>
      </c>
      <c r="I3139" t="str">
        <f t="shared" ref="I3139:I3202" si="98">IF(OR(C3139="CO2",C3139="CH4",C3139="N2O",C3139="F gases",C3139="VOC",C3139="CO",C3139="NOx",C3139="PM10",C3139="PM25",C3139="SOx",C3139="BC",C3139="OC"),C3139,IF(OR(D3139="CO2",D3139="CH4",D3139="N2O",D3139="F gases",D3139="VOC",D3139="CO",D3139="NOx",D3139="PM10",D3139="PM25",D3139="SOx",D3139="BC",D3139="OC"),D3139,IF(OR(E3139="CO2",E3139="CH4",E3139="N2O",E3139="F gases",E3139="VOC",E3139="CO",E3139="NOx",E3139="PM10",E3139="PM25",E3139="SOx",E3139="BC",E3139="OC"),E3139,"NA")))</f>
        <v>PM25</v>
      </c>
      <c r="J3139">
        <f>INDEX(NoSettings!$C:$C,MATCH(EPS!$A3139,NoSettings!$A:$A,0))</f>
        <v>0</v>
      </c>
      <c r="K3139">
        <f>INDEX(GWP!$C$2:$C$13,MATCH(EPS!I3139,GWP!$B$2:$B$13,0))</f>
        <v>0</v>
      </c>
      <c r="L3139" s="4">
        <f t="shared" ref="L3139:L3202" si="99">IF(H3139="g pollutant",K3139*J3139/10^12,IF(H3139="MMTCO2e",J3139,IF(H3139="MWh",J3139,0)))</f>
        <v>0</v>
      </c>
    </row>
    <row r="3140" spans="1:12">
      <c r="A3140" t="s">
        <v>8743</v>
      </c>
      <c r="B3140" t="s">
        <v>7380</v>
      </c>
      <c r="C3140" t="s">
        <v>1735</v>
      </c>
      <c r="D3140" t="s">
        <v>6887</v>
      </c>
      <c r="E3140" t="s">
        <v>1710</v>
      </c>
      <c r="H3140" t="str">
        <f>INDEX('Vensim Variables'!$B:$B,MATCH(EPS!$B3140,'Vensim Variables'!$A:$A,0))</f>
        <v>g pollutant</v>
      </c>
      <c r="I3140" t="str">
        <f t="shared" si="98"/>
        <v>SOx</v>
      </c>
      <c r="J3140">
        <f>INDEX(NoSettings!$C:$C,MATCH(EPS!$A3140,NoSettings!$A:$A,0))</f>
        <v>0</v>
      </c>
      <c r="K3140">
        <f>INDEX(GWP!$C$2:$C$13,MATCH(EPS!I3140,GWP!$B$2:$B$13,0))</f>
        <v>0</v>
      </c>
      <c r="L3140" s="4">
        <f t="shared" si="99"/>
        <v>0</v>
      </c>
    </row>
    <row r="3141" spans="1:12">
      <c r="A3141" t="s">
        <v>8744</v>
      </c>
      <c r="B3141" t="s">
        <v>7380</v>
      </c>
      <c r="C3141" t="s">
        <v>1735</v>
      </c>
      <c r="D3141" t="s">
        <v>6887</v>
      </c>
      <c r="E3141" t="s">
        <v>1711</v>
      </c>
      <c r="H3141" t="str">
        <f>INDEX('Vensim Variables'!$B:$B,MATCH(EPS!$B3141,'Vensim Variables'!$A:$A,0))</f>
        <v>g pollutant</v>
      </c>
      <c r="I3141" t="str">
        <f t="shared" si="98"/>
        <v>BC</v>
      </c>
      <c r="J3141">
        <f>INDEX(NoSettings!$C:$C,MATCH(EPS!$A3141,NoSettings!$A:$A,0))</f>
        <v>0</v>
      </c>
      <c r="K3141">
        <f>INDEX(GWP!$C$2:$C$13,MATCH(EPS!I3141,GWP!$B$2:$B$13,0))</f>
        <v>0</v>
      </c>
      <c r="L3141" s="4">
        <f t="shared" si="99"/>
        <v>0</v>
      </c>
    </row>
    <row r="3142" spans="1:12">
      <c r="A3142" t="s">
        <v>8745</v>
      </c>
      <c r="B3142" t="s">
        <v>7380</v>
      </c>
      <c r="C3142" t="s">
        <v>1735</v>
      </c>
      <c r="D3142" t="s">
        <v>6887</v>
      </c>
      <c r="E3142" t="s">
        <v>1712</v>
      </c>
      <c r="H3142" t="str">
        <f>INDEX('Vensim Variables'!$B:$B,MATCH(EPS!$B3142,'Vensim Variables'!$A:$A,0))</f>
        <v>g pollutant</v>
      </c>
      <c r="I3142" t="str">
        <f t="shared" si="98"/>
        <v>OC</v>
      </c>
      <c r="J3142">
        <f>INDEX(NoSettings!$C:$C,MATCH(EPS!$A3142,NoSettings!$A:$A,0))</f>
        <v>0</v>
      </c>
      <c r="K3142">
        <f>INDEX(GWP!$C$2:$C$13,MATCH(EPS!I3142,GWP!$B$2:$B$13,0))</f>
        <v>0</v>
      </c>
      <c r="L3142" s="4">
        <f t="shared" si="99"/>
        <v>0</v>
      </c>
    </row>
    <row r="3143" spans="1:12">
      <c r="A3143" t="s">
        <v>8746</v>
      </c>
      <c r="B3143" t="s">
        <v>7380</v>
      </c>
      <c r="C3143" t="s">
        <v>1735</v>
      </c>
      <c r="D3143" t="s">
        <v>6887</v>
      </c>
      <c r="E3143" t="s">
        <v>1713</v>
      </c>
      <c r="H3143" t="str">
        <f>INDEX('Vensim Variables'!$B:$B,MATCH(EPS!$B3143,'Vensim Variables'!$A:$A,0))</f>
        <v>g pollutant</v>
      </c>
      <c r="I3143" t="str">
        <f t="shared" si="98"/>
        <v>CH4</v>
      </c>
      <c r="J3143">
        <f>INDEX(NoSettings!$C:$C,MATCH(EPS!$A3143,NoSettings!$A:$A,0))</f>
        <v>0</v>
      </c>
      <c r="K3143">
        <f>INDEX(GWP!$C$2:$C$13,MATCH(EPS!I3143,GWP!$B$2:$B$13,0))</f>
        <v>28</v>
      </c>
      <c r="L3143" s="4">
        <f t="shared" si="99"/>
        <v>0</v>
      </c>
    </row>
    <row r="3144" spans="1:12">
      <c r="A3144" t="s">
        <v>8747</v>
      </c>
      <c r="B3144" t="s">
        <v>7380</v>
      </c>
      <c r="C3144" t="s">
        <v>1735</v>
      </c>
      <c r="D3144" t="s">
        <v>6887</v>
      </c>
      <c r="E3144" t="s">
        <v>1714</v>
      </c>
      <c r="H3144" t="str">
        <f>INDEX('Vensim Variables'!$B:$B,MATCH(EPS!$B3144,'Vensim Variables'!$A:$A,0))</f>
        <v>g pollutant</v>
      </c>
      <c r="I3144" t="str">
        <f t="shared" si="98"/>
        <v>N2O</v>
      </c>
      <c r="J3144">
        <f>INDEX(NoSettings!$C:$C,MATCH(EPS!$A3144,NoSettings!$A:$A,0))</f>
        <v>0</v>
      </c>
      <c r="K3144">
        <f>INDEX(GWP!$C$2:$C$13,MATCH(EPS!I3144,GWP!$B$2:$B$13,0))</f>
        <v>265</v>
      </c>
      <c r="L3144" s="4">
        <f t="shared" si="99"/>
        <v>0</v>
      </c>
    </row>
    <row r="3145" spans="1:12">
      <c r="A3145" t="s">
        <v>8748</v>
      </c>
      <c r="B3145" t="s">
        <v>7380</v>
      </c>
      <c r="C3145" t="s">
        <v>1735</v>
      </c>
      <c r="D3145" t="s">
        <v>6887</v>
      </c>
      <c r="E3145" t="s">
        <v>1715</v>
      </c>
      <c r="H3145" t="str">
        <f>INDEX('Vensim Variables'!$B:$B,MATCH(EPS!$B3145,'Vensim Variables'!$A:$A,0))</f>
        <v>g pollutant</v>
      </c>
      <c r="I3145" t="str">
        <f t="shared" si="98"/>
        <v>F gases</v>
      </c>
      <c r="J3145">
        <f>INDEX(NoSettings!$C:$C,MATCH(EPS!$A3145,NoSettings!$A:$A,0))</f>
        <v>0</v>
      </c>
      <c r="K3145">
        <f>INDEX(GWP!$C$2:$C$13,MATCH(EPS!I3145,GWP!$B$2:$B$13,0))</f>
        <v>1</v>
      </c>
      <c r="L3145" s="4">
        <f t="shared" si="99"/>
        <v>0</v>
      </c>
    </row>
    <row r="3146" spans="1:12">
      <c r="A3146" t="s">
        <v>8749</v>
      </c>
      <c r="B3146" t="s">
        <v>7380</v>
      </c>
      <c r="C3146" t="s">
        <v>1735</v>
      </c>
      <c r="D3146" t="s">
        <v>6888</v>
      </c>
      <c r="E3146" t="s">
        <v>1702</v>
      </c>
      <c r="H3146" t="str">
        <f>INDEX('Vensim Variables'!$B:$B,MATCH(EPS!$B3146,'Vensim Variables'!$A:$A,0))</f>
        <v>g pollutant</v>
      </c>
      <c r="I3146" t="str">
        <f t="shared" si="98"/>
        <v>CO2</v>
      </c>
      <c r="J3146">
        <f>INDEX(NoSettings!$C:$C,MATCH(EPS!$A3146,NoSettings!$A:$A,0))</f>
        <v>0</v>
      </c>
      <c r="K3146">
        <f>INDEX(GWP!$C$2:$C$13,MATCH(EPS!I3146,GWP!$B$2:$B$13,0))</f>
        <v>1</v>
      </c>
      <c r="L3146" s="4">
        <f t="shared" si="99"/>
        <v>0</v>
      </c>
    </row>
    <row r="3147" spans="1:12">
      <c r="A3147" t="s">
        <v>8750</v>
      </c>
      <c r="B3147" t="s">
        <v>7380</v>
      </c>
      <c r="C3147" t="s">
        <v>1735</v>
      </c>
      <c r="D3147" t="s">
        <v>6888</v>
      </c>
      <c r="E3147" t="s">
        <v>1705</v>
      </c>
      <c r="H3147" t="str">
        <f>INDEX('Vensim Variables'!$B:$B,MATCH(EPS!$B3147,'Vensim Variables'!$A:$A,0))</f>
        <v>g pollutant</v>
      </c>
      <c r="I3147" t="str">
        <f t="shared" si="98"/>
        <v>VOC</v>
      </c>
      <c r="J3147">
        <f>INDEX(NoSettings!$C:$C,MATCH(EPS!$A3147,NoSettings!$A:$A,0))</f>
        <v>6574940</v>
      </c>
      <c r="K3147">
        <f>INDEX(GWP!$C$2:$C$13,MATCH(EPS!I3147,GWP!$B$2:$B$13,0))</f>
        <v>0</v>
      </c>
      <c r="L3147" s="4">
        <f t="shared" si="99"/>
        <v>0</v>
      </c>
    </row>
    <row r="3148" spans="1:12">
      <c r="A3148" t="s">
        <v>8751</v>
      </c>
      <c r="B3148" t="s">
        <v>7380</v>
      </c>
      <c r="C3148" t="s">
        <v>1735</v>
      </c>
      <c r="D3148" t="s">
        <v>6888</v>
      </c>
      <c r="E3148" t="s">
        <v>1706</v>
      </c>
      <c r="H3148" t="str">
        <f>INDEX('Vensim Variables'!$B:$B,MATCH(EPS!$B3148,'Vensim Variables'!$A:$A,0))</f>
        <v>g pollutant</v>
      </c>
      <c r="I3148" t="str">
        <f t="shared" si="98"/>
        <v>CO</v>
      </c>
      <c r="J3148">
        <f>INDEX(NoSettings!$C:$C,MATCH(EPS!$A3148,NoSettings!$A:$A,0))</f>
        <v>194436000</v>
      </c>
      <c r="K3148">
        <f>INDEX(GWP!$C$2:$C$13,MATCH(EPS!I3148,GWP!$B$2:$B$13,0))</f>
        <v>0</v>
      </c>
      <c r="L3148" s="4">
        <f t="shared" si="99"/>
        <v>0</v>
      </c>
    </row>
    <row r="3149" spans="1:12">
      <c r="A3149" t="s">
        <v>8752</v>
      </c>
      <c r="B3149" t="s">
        <v>7380</v>
      </c>
      <c r="C3149" t="s">
        <v>1735</v>
      </c>
      <c r="D3149" t="s">
        <v>6888</v>
      </c>
      <c r="E3149" t="s">
        <v>1707</v>
      </c>
      <c r="H3149" t="str">
        <f>INDEX('Vensim Variables'!$B:$B,MATCH(EPS!$B3149,'Vensim Variables'!$A:$A,0))</f>
        <v>g pollutant</v>
      </c>
      <c r="I3149" t="str">
        <f t="shared" si="98"/>
        <v>NOx</v>
      </c>
      <c r="J3149">
        <f>INDEX(NoSettings!$C:$C,MATCH(EPS!$A3149,NoSettings!$A:$A,0))</f>
        <v>78923100</v>
      </c>
      <c r="K3149">
        <f>INDEX(GWP!$C$2:$C$13,MATCH(EPS!I3149,GWP!$B$2:$B$13,0))</f>
        <v>0</v>
      </c>
      <c r="L3149" s="4">
        <f t="shared" si="99"/>
        <v>0</v>
      </c>
    </row>
    <row r="3150" spans="1:12">
      <c r="A3150" t="s">
        <v>8753</v>
      </c>
      <c r="B3150" t="s">
        <v>7380</v>
      </c>
      <c r="C3150" t="s">
        <v>1735</v>
      </c>
      <c r="D3150" t="s">
        <v>6888</v>
      </c>
      <c r="E3150" t="s">
        <v>1708</v>
      </c>
      <c r="H3150" t="str">
        <f>INDEX('Vensim Variables'!$B:$B,MATCH(EPS!$B3150,'Vensim Variables'!$A:$A,0))</f>
        <v>g pollutant</v>
      </c>
      <c r="I3150" t="str">
        <f t="shared" si="98"/>
        <v>PM10</v>
      </c>
      <c r="J3150">
        <f>INDEX(NoSettings!$C:$C,MATCH(EPS!$A3150,NoSettings!$A:$A,0))</f>
        <v>133165000</v>
      </c>
      <c r="K3150">
        <f>INDEX(GWP!$C$2:$C$13,MATCH(EPS!I3150,GWP!$B$2:$B$13,0))</f>
        <v>0</v>
      </c>
      <c r="L3150" s="4">
        <f t="shared" si="99"/>
        <v>0</v>
      </c>
    </row>
    <row r="3151" spans="1:12">
      <c r="A3151" t="s">
        <v>8754</v>
      </c>
      <c r="B3151" t="s">
        <v>7380</v>
      </c>
      <c r="C3151" t="s">
        <v>1735</v>
      </c>
      <c r="D3151" t="s">
        <v>6888</v>
      </c>
      <c r="E3151" t="s">
        <v>1709</v>
      </c>
      <c r="H3151" t="str">
        <f>INDEX('Vensim Variables'!$B:$B,MATCH(EPS!$B3151,'Vensim Variables'!$A:$A,0))</f>
        <v>g pollutant</v>
      </c>
      <c r="I3151" t="str">
        <f t="shared" si="98"/>
        <v>PM25</v>
      </c>
      <c r="J3151">
        <f>INDEX(NoSettings!$C:$C,MATCH(EPS!$A3151,NoSettings!$A:$A,0))</f>
        <v>115075000</v>
      </c>
      <c r="K3151">
        <f>INDEX(GWP!$C$2:$C$13,MATCH(EPS!I3151,GWP!$B$2:$B$13,0))</f>
        <v>0</v>
      </c>
      <c r="L3151" s="4">
        <f t="shared" si="99"/>
        <v>0</v>
      </c>
    </row>
    <row r="3152" spans="1:12">
      <c r="A3152" t="s">
        <v>8755</v>
      </c>
      <c r="B3152" t="s">
        <v>7380</v>
      </c>
      <c r="C3152" t="s">
        <v>1735</v>
      </c>
      <c r="D3152" t="s">
        <v>6888</v>
      </c>
      <c r="E3152" t="s">
        <v>1710</v>
      </c>
      <c r="H3152" t="str">
        <f>INDEX('Vensim Variables'!$B:$B,MATCH(EPS!$B3152,'Vensim Variables'!$A:$A,0))</f>
        <v>g pollutant</v>
      </c>
      <c r="I3152" t="str">
        <f t="shared" si="98"/>
        <v>SOx</v>
      </c>
      <c r="J3152">
        <f>INDEX(NoSettings!$C:$C,MATCH(EPS!$A3152,NoSettings!$A:$A,0))</f>
        <v>11324800</v>
      </c>
      <c r="K3152">
        <f>INDEX(GWP!$C$2:$C$13,MATCH(EPS!I3152,GWP!$B$2:$B$13,0))</f>
        <v>0</v>
      </c>
      <c r="L3152" s="4">
        <f t="shared" si="99"/>
        <v>0</v>
      </c>
    </row>
    <row r="3153" spans="1:12">
      <c r="A3153" t="s">
        <v>8756</v>
      </c>
      <c r="B3153" t="s">
        <v>7380</v>
      </c>
      <c r="C3153" t="s">
        <v>1735</v>
      </c>
      <c r="D3153" t="s">
        <v>6888</v>
      </c>
      <c r="E3153" t="s">
        <v>1711</v>
      </c>
      <c r="H3153" t="str">
        <f>INDEX('Vensim Variables'!$B:$B,MATCH(EPS!$B3153,'Vensim Variables'!$A:$A,0))</f>
        <v>g pollutant</v>
      </c>
      <c r="I3153" t="str">
        <f t="shared" si="98"/>
        <v>BC</v>
      </c>
      <c r="J3153">
        <f>INDEX(NoSettings!$C:$C,MATCH(EPS!$A3153,NoSettings!$A:$A,0))</f>
        <v>4221420</v>
      </c>
      <c r="K3153">
        <f>INDEX(GWP!$C$2:$C$13,MATCH(EPS!I3153,GWP!$B$2:$B$13,0))</f>
        <v>0</v>
      </c>
      <c r="L3153" s="4">
        <f t="shared" si="99"/>
        <v>0</v>
      </c>
    </row>
    <row r="3154" spans="1:12">
      <c r="A3154" t="s">
        <v>8757</v>
      </c>
      <c r="B3154" t="s">
        <v>7380</v>
      </c>
      <c r="C3154" t="s">
        <v>1735</v>
      </c>
      <c r="D3154" t="s">
        <v>6888</v>
      </c>
      <c r="E3154" t="s">
        <v>1712</v>
      </c>
      <c r="H3154" t="str">
        <f>INDEX('Vensim Variables'!$B:$B,MATCH(EPS!$B3154,'Vensim Variables'!$A:$A,0))</f>
        <v>g pollutant</v>
      </c>
      <c r="I3154" t="str">
        <f t="shared" si="98"/>
        <v>OC</v>
      </c>
      <c r="J3154">
        <f>INDEX(NoSettings!$C:$C,MATCH(EPS!$A3154,NoSettings!$A:$A,0))</f>
        <v>40379600</v>
      </c>
      <c r="K3154">
        <f>INDEX(GWP!$C$2:$C$13,MATCH(EPS!I3154,GWP!$B$2:$B$13,0))</f>
        <v>0</v>
      </c>
      <c r="L3154" s="4">
        <f t="shared" si="99"/>
        <v>0</v>
      </c>
    </row>
    <row r="3155" spans="1:12">
      <c r="A3155" t="s">
        <v>8758</v>
      </c>
      <c r="B3155" t="s">
        <v>7380</v>
      </c>
      <c r="C3155" t="s">
        <v>1735</v>
      </c>
      <c r="D3155" t="s">
        <v>6888</v>
      </c>
      <c r="E3155" t="s">
        <v>1713</v>
      </c>
      <c r="H3155" t="str">
        <f>INDEX('Vensim Variables'!$B:$B,MATCH(EPS!$B3155,'Vensim Variables'!$A:$A,0))</f>
        <v>g pollutant</v>
      </c>
      <c r="I3155" t="str">
        <f t="shared" si="98"/>
        <v>CH4</v>
      </c>
      <c r="J3155">
        <f>INDEX(NoSettings!$C:$C,MATCH(EPS!$A3155,NoSettings!$A:$A,0))</f>
        <v>0</v>
      </c>
      <c r="K3155">
        <f>INDEX(GWP!$C$2:$C$13,MATCH(EPS!I3155,GWP!$B$2:$B$13,0))</f>
        <v>28</v>
      </c>
      <c r="L3155" s="4">
        <f t="shared" si="99"/>
        <v>0</v>
      </c>
    </row>
    <row r="3156" spans="1:12">
      <c r="A3156" t="s">
        <v>8759</v>
      </c>
      <c r="B3156" t="s">
        <v>7380</v>
      </c>
      <c r="C3156" t="s">
        <v>1735</v>
      </c>
      <c r="D3156" t="s">
        <v>6888</v>
      </c>
      <c r="E3156" t="s">
        <v>1714</v>
      </c>
      <c r="H3156" t="str">
        <f>INDEX('Vensim Variables'!$B:$B,MATCH(EPS!$B3156,'Vensim Variables'!$A:$A,0))</f>
        <v>g pollutant</v>
      </c>
      <c r="I3156" t="str">
        <f t="shared" si="98"/>
        <v>N2O</v>
      </c>
      <c r="J3156">
        <f>INDEX(NoSettings!$C:$C,MATCH(EPS!$A3156,NoSettings!$A:$A,0))</f>
        <v>0</v>
      </c>
      <c r="K3156">
        <f>INDEX(GWP!$C$2:$C$13,MATCH(EPS!I3156,GWP!$B$2:$B$13,0))</f>
        <v>265</v>
      </c>
      <c r="L3156" s="4">
        <f t="shared" si="99"/>
        <v>0</v>
      </c>
    </row>
    <row r="3157" spans="1:12">
      <c r="A3157" t="s">
        <v>8760</v>
      </c>
      <c r="B3157" t="s">
        <v>7380</v>
      </c>
      <c r="C3157" t="s">
        <v>1735</v>
      </c>
      <c r="D3157" t="s">
        <v>6888</v>
      </c>
      <c r="E3157" t="s">
        <v>1715</v>
      </c>
      <c r="H3157" t="str">
        <f>INDEX('Vensim Variables'!$B:$B,MATCH(EPS!$B3157,'Vensim Variables'!$A:$A,0))</f>
        <v>g pollutant</v>
      </c>
      <c r="I3157" t="str">
        <f t="shared" si="98"/>
        <v>F gases</v>
      </c>
      <c r="J3157">
        <f>INDEX(NoSettings!$C:$C,MATCH(EPS!$A3157,NoSettings!$A:$A,0))</f>
        <v>0</v>
      </c>
      <c r="K3157">
        <f>INDEX(GWP!$C$2:$C$13,MATCH(EPS!I3157,GWP!$B$2:$B$13,0))</f>
        <v>1</v>
      </c>
      <c r="L3157" s="4">
        <f t="shared" si="99"/>
        <v>0</v>
      </c>
    </row>
    <row r="3158" spans="1:12">
      <c r="A3158" t="s">
        <v>8761</v>
      </c>
      <c r="B3158" t="s">
        <v>7380</v>
      </c>
      <c r="C3158" t="s">
        <v>1735</v>
      </c>
      <c r="D3158" t="s">
        <v>6889</v>
      </c>
      <c r="E3158" t="s">
        <v>1702</v>
      </c>
      <c r="H3158" t="str">
        <f>INDEX('Vensim Variables'!$B:$B,MATCH(EPS!$B3158,'Vensim Variables'!$A:$A,0))</f>
        <v>g pollutant</v>
      </c>
      <c r="I3158" t="str">
        <f t="shared" si="98"/>
        <v>CO2</v>
      </c>
      <c r="J3158">
        <f>INDEX(NoSettings!$C:$C,MATCH(EPS!$A3158,NoSettings!$A:$A,0))</f>
        <v>0</v>
      </c>
      <c r="K3158">
        <f>INDEX(GWP!$C$2:$C$13,MATCH(EPS!I3158,GWP!$B$2:$B$13,0))</f>
        <v>1</v>
      </c>
      <c r="L3158" s="4">
        <f t="shared" si="99"/>
        <v>0</v>
      </c>
    </row>
    <row r="3159" spans="1:12">
      <c r="A3159" t="s">
        <v>8762</v>
      </c>
      <c r="B3159" t="s">
        <v>7380</v>
      </c>
      <c r="C3159" t="s">
        <v>1735</v>
      </c>
      <c r="D3159" t="s">
        <v>6889</v>
      </c>
      <c r="E3159" t="s">
        <v>1705</v>
      </c>
      <c r="H3159" t="str">
        <f>INDEX('Vensim Variables'!$B:$B,MATCH(EPS!$B3159,'Vensim Variables'!$A:$A,0))</f>
        <v>g pollutant</v>
      </c>
      <c r="I3159" t="str">
        <f t="shared" si="98"/>
        <v>VOC</v>
      </c>
      <c r="J3159">
        <f>INDEX(NoSettings!$C:$C,MATCH(EPS!$A3159,NoSettings!$A:$A,0))</f>
        <v>0</v>
      </c>
      <c r="K3159">
        <f>INDEX(GWP!$C$2:$C$13,MATCH(EPS!I3159,GWP!$B$2:$B$13,0))</f>
        <v>0</v>
      </c>
      <c r="L3159" s="4">
        <f t="shared" si="99"/>
        <v>0</v>
      </c>
    </row>
    <row r="3160" spans="1:12">
      <c r="A3160" t="s">
        <v>8763</v>
      </c>
      <c r="B3160" t="s">
        <v>7380</v>
      </c>
      <c r="C3160" t="s">
        <v>1735</v>
      </c>
      <c r="D3160" t="s">
        <v>6889</v>
      </c>
      <c r="E3160" t="s">
        <v>1706</v>
      </c>
      <c r="H3160" t="str">
        <f>INDEX('Vensim Variables'!$B:$B,MATCH(EPS!$B3160,'Vensim Variables'!$A:$A,0))</f>
        <v>g pollutant</v>
      </c>
      <c r="I3160" t="str">
        <f t="shared" si="98"/>
        <v>CO</v>
      </c>
      <c r="J3160">
        <f>INDEX(NoSettings!$C:$C,MATCH(EPS!$A3160,NoSettings!$A:$A,0))</f>
        <v>0</v>
      </c>
      <c r="K3160">
        <f>INDEX(GWP!$C$2:$C$13,MATCH(EPS!I3160,GWP!$B$2:$B$13,0))</f>
        <v>0</v>
      </c>
      <c r="L3160" s="4">
        <f t="shared" si="99"/>
        <v>0</v>
      </c>
    </row>
    <row r="3161" spans="1:12">
      <c r="A3161" t="s">
        <v>8764</v>
      </c>
      <c r="B3161" t="s">
        <v>7380</v>
      </c>
      <c r="C3161" t="s">
        <v>1735</v>
      </c>
      <c r="D3161" t="s">
        <v>6889</v>
      </c>
      <c r="E3161" t="s">
        <v>1707</v>
      </c>
      <c r="H3161" t="str">
        <f>INDEX('Vensim Variables'!$B:$B,MATCH(EPS!$B3161,'Vensim Variables'!$A:$A,0))</f>
        <v>g pollutant</v>
      </c>
      <c r="I3161" t="str">
        <f t="shared" si="98"/>
        <v>NOx</v>
      </c>
      <c r="J3161">
        <f>INDEX(NoSettings!$C:$C,MATCH(EPS!$A3161,NoSettings!$A:$A,0))</f>
        <v>0</v>
      </c>
      <c r="K3161">
        <f>INDEX(GWP!$C$2:$C$13,MATCH(EPS!I3161,GWP!$B$2:$B$13,0))</f>
        <v>0</v>
      </c>
      <c r="L3161" s="4">
        <f t="shared" si="99"/>
        <v>0</v>
      </c>
    </row>
    <row r="3162" spans="1:12">
      <c r="A3162" t="s">
        <v>8765</v>
      </c>
      <c r="B3162" t="s">
        <v>7380</v>
      </c>
      <c r="C3162" t="s">
        <v>1735</v>
      </c>
      <c r="D3162" t="s">
        <v>6889</v>
      </c>
      <c r="E3162" t="s">
        <v>1708</v>
      </c>
      <c r="H3162" t="str">
        <f>INDEX('Vensim Variables'!$B:$B,MATCH(EPS!$B3162,'Vensim Variables'!$A:$A,0))</f>
        <v>g pollutant</v>
      </c>
      <c r="I3162" t="str">
        <f t="shared" si="98"/>
        <v>PM10</v>
      </c>
      <c r="J3162">
        <f>INDEX(NoSettings!$C:$C,MATCH(EPS!$A3162,NoSettings!$A:$A,0))</f>
        <v>0</v>
      </c>
      <c r="K3162">
        <f>INDEX(GWP!$C$2:$C$13,MATCH(EPS!I3162,GWP!$B$2:$B$13,0))</f>
        <v>0</v>
      </c>
      <c r="L3162" s="4">
        <f t="shared" si="99"/>
        <v>0</v>
      </c>
    </row>
    <row r="3163" spans="1:12">
      <c r="A3163" t="s">
        <v>8766</v>
      </c>
      <c r="B3163" t="s">
        <v>7380</v>
      </c>
      <c r="C3163" t="s">
        <v>1735</v>
      </c>
      <c r="D3163" t="s">
        <v>6889</v>
      </c>
      <c r="E3163" t="s">
        <v>1709</v>
      </c>
      <c r="H3163" t="str">
        <f>INDEX('Vensim Variables'!$B:$B,MATCH(EPS!$B3163,'Vensim Variables'!$A:$A,0))</f>
        <v>g pollutant</v>
      </c>
      <c r="I3163" t="str">
        <f t="shared" si="98"/>
        <v>PM25</v>
      </c>
      <c r="J3163">
        <f>INDEX(NoSettings!$C:$C,MATCH(EPS!$A3163,NoSettings!$A:$A,0))</f>
        <v>0</v>
      </c>
      <c r="K3163">
        <f>INDEX(GWP!$C$2:$C$13,MATCH(EPS!I3163,GWP!$B$2:$B$13,0))</f>
        <v>0</v>
      </c>
      <c r="L3163" s="4">
        <f t="shared" si="99"/>
        <v>0</v>
      </c>
    </row>
    <row r="3164" spans="1:12">
      <c r="A3164" t="s">
        <v>8767</v>
      </c>
      <c r="B3164" t="s">
        <v>7380</v>
      </c>
      <c r="C3164" t="s">
        <v>1735</v>
      </c>
      <c r="D3164" t="s">
        <v>6889</v>
      </c>
      <c r="E3164" t="s">
        <v>1710</v>
      </c>
      <c r="H3164" t="str">
        <f>INDEX('Vensim Variables'!$B:$B,MATCH(EPS!$B3164,'Vensim Variables'!$A:$A,0))</f>
        <v>g pollutant</v>
      </c>
      <c r="I3164" t="str">
        <f t="shared" si="98"/>
        <v>SOx</v>
      </c>
      <c r="J3164">
        <f>INDEX(NoSettings!$C:$C,MATCH(EPS!$A3164,NoSettings!$A:$A,0))</f>
        <v>0</v>
      </c>
      <c r="K3164">
        <f>INDEX(GWP!$C$2:$C$13,MATCH(EPS!I3164,GWP!$B$2:$B$13,0))</f>
        <v>0</v>
      </c>
      <c r="L3164" s="4">
        <f t="shared" si="99"/>
        <v>0</v>
      </c>
    </row>
    <row r="3165" spans="1:12">
      <c r="A3165" t="s">
        <v>8768</v>
      </c>
      <c r="B3165" t="s">
        <v>7380</v>
      </c>
      <c r="C3165" t="s">
        <v>1735</v>
      </c>
      <c r="D3165" t="s">
        <v>6889</v>
      </c>
      <c r="E3165" t="s">
        <v>1711</v>
      </c>
      <c r="H3165" t="str">
        <f>INDEX('Vensim Variables'!$B:$B,MATCH(EPS!$B3165,'Vensim Variables'!$A:$A,0))</f>
        <v>g pollutant</v>
      </c>
      <c r="I3165" t="str">
        <f t="shared" si="98"/>
        <v>BC</v>
      </c>
      <c r="J3165">
        <f>INDEX(NoSettings!$C:$C,MATCH(EPS!$A3165,NoSettings!$A:$A,0))</f>
        <v>0</v>
      </c>
      <c r="K3165">
        <f>INDEX(GWP!$C$2:$C$13,MATCH(EPS!I3165,GWP!$B$2:$B$13,0))</f>
        <v>0</v>
      </c>
      <c r="L3165" s="4">
        <f t="shared" si="99"/>
        <v>0</v>
      </c>
    </row>
    <row r="3166" spans="1:12">
      <c r="A3166" t="s">
        <v>8769</v>
      </c>
      <c r="B3166" t="s">
        <v>7380</v>
      </c>
      <c r="C3166" t="s">
        <v>1735</v>
      </c>
      <c r="D3166" t="s">
        <v>6889</v>
      </c>
      <c r="E3166" t="s">
        <v>1712</v>
      </c>
      <c r="H3166" t="str">
        <f>INDEX('Vensim Variables'!$B:$B,MATCH(EPS!$B3166,'Vensim Variables'!$A:$A,0))</f>
        <v>g pollutant</v>
      </c>
      <c r="I3166" t="str">
        <f t="shared" si="98"/>
        <v>OC</v>
      </c>
      <c r="J3166">
        <f>INDEX(NoSettings!$C:$C,MATCH(EPS!$A3166,NoSettings!$A:$A,0))</f>
        <v>0</v>
      </c>
      <c r="K3166">
        <f>INDEX(GWP!$C$2:$C$13,MATCH(EPS!I3166,GWP!$B$2:$B$13,0))</f>
        <v>0</v>
      </c>
      <c r="L3166" s="4">
        <f t="shared" si="99"/>
        <v>0</v>
      </c>
    </row>
    <row r="3167" spans="1:12">
      <c r="A3167" t="s">
        <v>8770</v>
      </c>
      <c r="B3167" t="s">
        <v>7380</v>
      </c>
      <c r="C3167" t="s">
        <v>1735</v>
      </c>
      <c r="D3167" t="s">
        <v>6889</v>
      </c>
      <c r="E3167" t="s">
        <v>1713</v>
      </c>
      <c r="H3167" t="str">
        <f>INDEX('Vensim Variables'!$B:$B,MATCH(EPS!$B3167,'Vensim Variables'!$A:$A,0))</f>
        <v>g pollutant</v>
      </c>
      <c r="I3167" t="str">
        <f t="shared" si="98"/>
        <v>CH4</v>
      </c>
      <c r="J3167">
        <f>INDEX(NoSettings!$C:$C,MATCH(EPS!$A3167,NoSettings!$A:$A,0))</f>
        <v>0</v>
      </c>
      <c r="K3167">
        <f>INDEX(GWP!$C$2:$C$13,MATCH(EPS!I3167,GWP!$B$2:$B$13,0))</f>
        <v>28</v>
      </c>
      <c r="L3167" s="4">
        <f t="shared" si="99"/>
        <v>0</v>
      </c>
    </row>
    <row r="3168" spans="1:12">
      <c r="A3168" t="s">
        <v>8771</v>
      </c>
      <c r="B3168" t="s">
        <v>7380</v>
      </c>
      <c r="C3168" t="s">
        <v>1735</v>
      </c>
      <c r="D3168" t="s">
        <v>6889</v>
      </c>
      <c r="E3168" t="s">
        <v>1714</v>
      </c>
      <c r="H3168" t="str">
        <f>INDEX('Vensim Variables'!$B:$B,MATCH(EPS!$B3168,'Vensim Variables'!$A:$A,0))</f>
        <v>g pollutant</v>
      </c>
      <c r="I3168" t="str">
        <f t="shared" si="98"/>
        <v>N2O</v>
      </c>
      <c r="J3168">
        <f>INDEX(NoSettings!$C:$C,MATCH(EPS!$A3168,NoSettings!$A:$A,0))</f>
        <v>0</v>
      </c>
      <c r="K3168">
        <f>INDEX(GWP!$C$2:$C$13,MATCH(EPS!I3168,GWP!$B$2:$B$13,0))</f>
        <v>265</v>
      </c>
      <c r="L3168" s="4">
        <f t="shared" si="99"/>
        <v>0</v>
      </c>
    </row>
    <row r="3169" spans="1:12">
      <c r="A3169" t="s">
        <v>8772</v>
      </c>
      <c r="B3169" t="s">
        <v>7380</v>
      </c>
      <c r="C3169" t="s">
        <v>1735</v>
      </c>
      <c r="D3169" t="s">
        <v>6889</v>
      </c>
      <c r="E3169" t="s">
        <v>1715</v>
      </c>
      <c r="H3169" t="str">
        <f>INDEX('Vensim Variables'!$B:$B,MATCH(EPS!$B3169,'Vensim Variables'!$A:$A,0))</f>
        <v>g pollutant</v>
      </c>
      <c r="I3169" t="str">
        <f t="shared" si="98"/>
        <v>F gases</v>
      </c>
      <c r="J3169">
        <f>INDEX(NoSettings!$C:$C,MATCH(EPS!$A3169,NoSettings!$A:$A,0))</f>
        <v>0</v>
      </c>
      <c r="K3169">
        <f>INDEX(GWP!$C$2:$C$13,MATCH(EPS!I3169,GWP!$B$2:$B$13,0))</f>
        <v>1</v>
      </c>
      <c r="L3169" s="4">
        <f t="shared" si="99"/>
        <v>0</v>
      </c>
    </row>
    <row r="3170" spans="1:12">
      <c r="A3170" t="s">
        <v>8773</v>
      </c>
      <c r="B3170" t="s">
        <v>7380</v>
      </c>
      <c r="C3170" t="s">
        <v>1735</v>
      </c>
      <c r="D3170" t="s">
        <v>6890</v>
      </c>
      <c r="E3170" t="s">
        <v>1702</v>
      </c>
      <c r="H3170" t="str">
        <f>INDEX('Vensim Variables'!$B:$B,MATCH(EPS!$B3170,'Vensim Variables'!$A:$A,0))</f>
        <v>g pollutant</v>
      </c>
      <c r="I3170" t="str">
        <f t="shared" si="98"/>
        <v>CO2</v>
      </c>
      <c r="J3170">
        <f>INDEX(NoSettings!$C:$C,MATCH(EPS!$A3170,NoSettings!$A:$A,0))</f>
        <v>0</v>
      </c>
      <c r="K3170">
        <f>INDEX(GWP!$C$2:$C$13,MATCH(EPS!I3170,GWP!$B$2:$B$13,0))</f>
        <v>1</v>
      </c>
      <c r="L3170" s="4">
        <f t="shared" si="99"/>
        <v>0</v>
      </c>
    </row>
    <row r="3171" spans="1:12">
      <c r="A3171" t="s">
        <v>8774</v>
      </c>
      <c r="B3171" t="s">
        <v>7380</v>
      </c>
      <c r="C3171" t="s">
        <v>1735</v>
      </c>
      <c r="D3171" t="s">
        <v>6890</v>
      </c>
      <c r="E3171" t="s">
        <v>1705</v>
      </c>
      <c r="H3171" t="str">
        <f>INDEX('Vensim Variables'!$B:$B,MATCH(EPS!$B3171,'Vensim Variables'!$A:$A,0))</f>
        <v>g pollutant</v>
      </c>
      <c r="I3171" t="str">
        <f t="shared" si="98"/>
        <v>VOC</v>
      </c>
      <c r="J3171">
        <f>INDEX(NoSettings!$C:$C,MATCH(EPS!$A3171,NoSettings!$A:$A,0))</f>
        <v>0</v>
      </c>
      <c r="K3171">
        <f>INDEX(GWP!$C$2:$C$13,MATCH(EPS!I3171,GWP!$B$2:$B$13,0))</f>
        <v>0</v>
      </c>
      <c r="L3171" s="4">
        <f t="shared" si="99"/>
        <v>0</v>
      </c>
    </row>
    <row r="3172" spans="1:12">
      <c r="A3172" t="s">
        <v>8775</v>
      </c>
      <c r="B3172" t="s">
        <v>7380</v>
      </c>
      <c r="C3172" t="s">
        <v>1735</v>
      </c>
      <c r="D3172" t="s">
        <v>6890</v>
      </c>
      <c r="E3172" t="s">
        <v>1706</v>
      </c>
      <c r="H3172" t="str">
        <f>INDEX('Vensim Variables'!$B:$B,MATCH(EPS!$B3172,'Vensim Variables'!$A:$A,0))</f>
        <v>g pollutant</v>
      </c>
      <c r="I3172" t="str">
        <f t="shared" si="98"/>
        <v>CO</v>
      </c>
      <c r="J3172">
        <f>INDEX(NoSettings!$C:$C,MATCH(EPS!$A3172,NoSettings!$A:$A,0))</f>
        <v>0</v>
      </c>
      <c r="K3172">
        <f>INDEX(GWP!$C$2:$C$13,MATCH(EPS!I3172,GWP!$B$2:$B$13,0))</f>
        <v>0</v>
      </c>
      <c r="L3172" s="4">
        <f t="shared" si="99"/>
        <v>0</v>
      </c>
    </row>
    <row r="3173" spans="1:12">
      <c r="A3173" t="s">
        <v>8776</v>
      </c>
      <c r="B3173" t="s">
        <v>7380</v>
      </c>
      <c r="C3173" t="s">
        <v>1735</v>
      </c>
      <c r="D3173" t="s">
        <v>6890</v>
      </c>
      <c r="E3173" t="s">
        <v>1707</v>
      </c>
      <c r="H3173" t="str">
        <f>INDEX('Vensim Variables'!$B:$B,MATCH(EPS!$B3173,'Vensim Variables'!$A:$A,0))</f>
        <v>g pollutant</v>
      </c>
      <c r="I3173" t="str">
        <f t="shared" si="98"/>
        <v>NOx</v>
      </c>
      <c r="J3173">
        <f>INDEX(NoSettings!$C:$C,MATCH(EPS!$A3173,NoSettings!$A:$A,0))</f>
        <v>0</v>
      </c>
      <c r="K3173">
        <f>INDEX(GWP!$C$2:$C$13,MATCH(EPS!I3173,GWP!$B$2:$B$13,0))</f>
        <v>0</v>
      </c>
      <c r="L3173" s="4">
        <f t="shared" si="99"/>
        <v>0</v>
      </c>
    </row>
    <row r="3174" spans="1:12">
      <c r="A3174" t="s">
        <v>8777</v>
      </c>
      <c r="B3174" t="s">
        <v>7380</v>
      </c>
      <c r="C3174" t="s">
        <v>1735</v>
      </c>
      <c r="D3174" t="s">
        <v>6890</v>
      </c>
      <c r="E3174" t="s">
        <v>1708</v>
      </c>
      <c r="H3174" t="str">
        <f>INDEX('Vensim Variables'!$B:$B,MATCH(EPS!$B3174,'Vensim Variables'!$A:$A,0))</f>
        <v>g pollutant</v>
      </c>
      <c r="I3174" t="str">
        <f t="shared" si="98"/>
        <v>PM10</v>
      </c>
      <c r="J3174">
        <f>INDEX(NoSettings!$C:$C,MATCH(EPS!$A3174,NoSettings!$A:$A,0))</f>
        <v>0</v>
      </c>
      <c r="K3174">
        <f>INDEX(GWP!$C$2:$C$13,MATCH(EPS!I3174,GWP!$B$2:$B$13,0))</f>
        <v>0</v>
      </c>
      <c r="L3174" s="4">
        <f t="shared" si="99"/>
        <v>0</v>
      </c>
    </row>
    <row r="3175" spans="1:12">
      <c r="A3175" t="s">
        <v>8778</v>
      </c>
      <c r="B3175" t="s">
        <v>7380</v>
      </c>
      <c r="C3175" t="s">
        <v>1735</v>
      </c>
      <c r="D3175" t="s">
        <v>6890</v>
      </c>
      <c r="E3175" t="s">
        <v>1709</v>
      </c>
      <c r="H3175" t="str">
        <f>INDEX('Vensim Variables'!$B:$B,MATCH(EPS!$B3175,'Vensim Variables'!$A:$A,0))</f>
        <v>g pollutant</v>
      </c>
      <c r="I3175" t="str">
        <f t="shared" si="98"/>
        <v>PM25</v>
      </c>
      <c r="J3175">
        <f>INDEX(NoSettings!$C:$C,MATCH(EPS!$A3175,NoSettings!$A:$A,0))</f>
        <v>0</v>
      </c>
      <c r="K3175">
        <f>INDEX(GWP!$C$2:$C$13,MATCH(EPS!I3175,GWP!$B$2:$B$13,0))</f>
        <v>0</v>
      </c>
      <c r="L3175" s="4">
        <f t="shared" si="99"/>
        <v>0</v>
      </c>
    </row>
    <row r="3176" spans="1:12">
      <c r="A3176" t="s">
        <v>8779</v>
      </c>
      <c r="B3176" t="s">
        <v>7380</v>
      </c>
      <c r="C3176" t="s">
        <v>1735</v>
      </c>
      <c r="D3176" t="s">
        <v>6890</v>
      </c>
      <c r="E3176" t="s">
        <v>1710</v>
      </c>
      <c r="H3176" t="str">
        <f>INDEX('Vensim Variables'!$B:$B,MATCH(EPS!$B3176,'Vensim Variables'!$A:$A,0))</f>
        <v>g pollutant</v>
      </c>
      <c r="I3176" t="str">
        <f t="shared" si="98"/>
        <v>SOx</v>
      </c>
      <c r="J3176">
        <f>INDEX(NoSettings!$C:$C,MATCH(EPS!$A3176,NoSettings!$A:$A,0))</f>
        <v>0</v>
      </c>
      <c r="K3176">
        <f>INDEX(GWP!$C$2:$C$13,MATCH(EPS!I3176,GWP!$B$2:$B$13,0))</f>
        <v>0</v>
      </c>
      <c r="L3176" s="4">
        <f t="shared" si="99"/>
        <v>0</v>
      </c>
    </row>
    <row r="3177" spans="1:12">
      <c r="A3177" t="s">
        <v>8780</v>
      </c>
      <c r="B3177" t="s">
        <v>7380</v>
      </c>
      <c r="C3177" t="s">
        <v>1735</v>
      </c>
      <c r="D3177" t="s">
        <v>6890</v>
      </c>
      <c r="E3177" t="s">
        <v>1711</v>
      </c>
      <c r="H3177" t="str">
        <f>INDEX('Vensim Variables'!$B:$B,MATCH(EPS!$B3177,'Vensim Variables'!$A:$A,0))</f>
        <v>g pollutant</v>
      </c>
      <c r="I3177" t="str">
        <f t="shared" si="98"/>
        <v>BC</v>
      </c>
      <c r="J3177">
        <f>INDEX(NoSettings!$C:$C,MATCH(EPS!$A3177,NoSettings!$A:$A,0))</f>
        <v>0</v>
      </c>
      <c r="K3177">
        <f>INDEX(GWP!$C$2:$C$13,MATCH(EPS!I3177,GWP!$B$2:$B$13,0))</f>
        <v>0</v>
      </c>
      <c r="L3177" s="4">
        <f t="shared" si="99"/>
        <v>0</v>
      </c>
    </row>
    <row r="3178" spans="1:12">
      <c r="A3178" t="s">
        <v>8781</v>
      </c>
      <c r="B3178" t="s">
        <v>7380</v>
      </c>
      <c r="C3178" t="s">
        <v>1735</v>
      </c>
      <c r="D3178" t="s">
        <v>6890</v>
      </c>
      <c r="E3178" t="s">
        <v>1712</v>
      </c>
      <c r="H3178" t="str">
        <f>INDEX('Vensim Variables'!$B:$B,MATCH(EPS!$B3178,'Vensim Variables'!$A:$A,0))</f>
        <v>g pollutant</v>
      </c>
      <c r="I3178" t="str">
        <f t="shared" si="98"/>
        <v>OC</v>
      </c>
      <c r="J3178">
        <f>INDEX(NoSettings!$C:$C,MATCH(EPS!$A3178,NoSettings!$A:$A,0))</f>
        <v>0</v>
      </c>
      <c r="K3178">
        <f>INDEX(GWP!$C$2:$C$13,MATCH(EPS!I3178,GWP!$B$2:$B$13,0))</f>
        <v>0</v>
      </c>
      <c r="L3178" s="4">
        <f t="shared" si="99"/>
        <v>0</v>
      </c>
    </row>
    <row r="3179" spans="1:12">
      <c r="A3179" t="s">
        <v>8782</v>
      </c>
      <c r="B3179" t="s">
        <v>7380</v>
      </c>
      <c r="C3179" t="s">
        <v>1735</v>
      </c>
      <c r="D3179" t="s">
        <v>6890</v>
      </c>
      <c r="E3179" t="s">
        <v>1713</v>
      </c>
      <c r="H3179" t="str">
        <f>INDEX('Vensim Variables'!$B:$B,MATCH(EPS!$B3179,'Vensim Variables'!$A:$A,0))</f>
        <v>g pollutant</v>
      </c>
      <c r="I3179" t="str">
        <f t="shared" si="98"/>
        <v>CH4</v>
      </c>
      <c r="J3179">
        <f>INDEX(NoSettings!$C:$C,MATCH(EPS!$A3179,NoSettings!$A:$A,0))</f>
        <v>0</v>
      </c>
      <c r="K3179">
        <f>INDEX(GWP!$C$2:$C$13,MATCH(EPS!I3179,GWP!$B$2:$B$13,0))</f>
        <v>28</v>
      </c>
      <c r="L3179" s="4">
        <f t="shared" si="99"/>
        <v>0</v>
      </c>
    </row>
    <row r="3180" spans="1:12">
      <c r="A3180" t="s">
        <v>8783</v>
      </c>
      <c r="B3180" t="s">
        <v>7380</v>
      </c>
      <c r="C3180" t="s">
        <v>1735</v>
      </c>
      <c r="D3180" t="s">
        <v>6890</v>
      </c>
      <c r="E3180" t="s">
        <v>1714</v>
      </c>
      <c r="H3180" t="str">
        <f>INDEX('Vensim Variables'!$B:$B,MATCH(EPS!$B3180,'Vensim Variables'!$A:$A,0))</f>
        <v>g pollutant</v>
      </c>
      <c r="I3180" t="str">
        <f t="shared" si="98"/>
        <v>N2O</v>
      </c>
      <c r="J3180">
        <f>INDEX(NoSettings!$C:$C,MATCH(EPS!$A3180,NoSettings!$A:$A,0))</f>
        <v>0</v>
      </c>
      <c r="K3180">
        <f>INDEX(GWP!$C$2:$C$13,MATCH(EPS!I3180,GWP!$B$2:$B$13,0))</f>
        <v>265</v>
      </c>
      <c r="L3180" s="4">
        <f t="shared" si="99"/>
        <v>0</v>
      </c>
    </row>
    <row r="3181" spans="1:12">
      <c r="A3181" t="s">
        <v>8784</v>
      </c>
      <c r="B3181" t="s">
        <v>7380</v>
      </c>
      <c r="C3181" t="s">
        <v>1735</v>
      </c>
      <c r="D3181" t="s">
        <v>6890</v>
      </c>
      <c r="E3181" t="s">
        <v>1715</v>
      </c>
      <c r="H3181" t="str">
        <f>INDEX('Vensim Variables'!$B:$B,MATCH(EPS!$B3181,'Vensim Variables'!$A:$A,0))</f>
        <v>g pollutant</v>
      </c>
      <c r="I3181" t="str">
        <f t="shared" si="98"/>
        <v>F gases</v>
      </c>
      <c r="J3181">
        <f>INDEX(NoSettings!$C:$C,MATCH(EPS!$A3181,NoSettings!$A:$A,0))</f>
        <v>0</v>
      </c>
      <c r="K3181">
        <f>INDEX(GWP!$C$2:$C$13,MATCH(EPS!I3181,GWP!$B$2:$B$13,0))</f>
        <v>1</v>
      </c>
      <c r="L3181" s="4">
        <f t="shared" si="99"/>
        <v>0</v>
      </c>
    </row>
    <row r="3182" spans="1:12">
      <c r="A3182" t="s">
        <v>8785</v>
      </c>
      <c r="B3182" t="s">
        <v>7380</v>
      </c>
      <c r="C3182" t="s">
        <v>1735</v>
      </c>
      <c r="D3182" t="s">
        <v>6891</v>
      </c>
      <c r="E3182" t="s">
        <v>1702</v>
      </c>
      <c r="H3182" t="str">
        <f>INDEX('Vensim Variables'!$B:$B,MATCH(EPS!$B3182,'Vensim Variables'!$A:$A,0))</f>
        <v>g pollutant</v>
      </c>
      <c r="I3182" t="str">
        <f t="shared" si="98"/>
        <v>CO2</v>
      </c>
      <c r="J3182">
        <f>INDEX(NoSettings!$C:$C,MATCH(EPS!$A3182,NoSettings!$A:$A,0))</f>
        <v>0</v>
      </c>
      <c r="K3182">
        <f>INDEX(GWP!$C$2:$C$13,MATCH(EPS!I3182,GWP!$B$2:$B$13,0))</f>
        <v>1</v>
      </c>
      <c r="L3182" s="4">
        <f t="shared" si="99"/>
        <v>0</v>
      </c>
    </row>
    <row r="3183" spans="1:12">
      <c r="A3183" t="s">
        <v>8786</v>
      </c>
      <c r="B3183" t="s">
        <v>7380</v>
      </c>
      <c r="C3183" t="s">
        <v>1735</v>
      </c>
      <c r="D3183" t="s">
        <v>6891</v>
      </c>
      <c r="E3183" t="s">
        <v>1705</v>
      </c>
      <c r="H3183" t="str">
        <f>INDEX('Vensim Variables'!$B:$B,MATCH(EPS!$B3183,'Vensim Variables'!$A:$A,0))</f>
        <v>g pollutant</v>
      </c>
      <c r="I3183" t="str">
        <f t="shared" si="98"/>
        <v>VOC</v>
      </c>
      <c r="J3183">
        <f>INDEX(NoSettings!$C:$C,MATCH(EPS!$A3183,NoSettings!$A:$A,0))</f>
        <v>0</v>
      </c>
      <c r="K3183">
        <f>INDEX(GWP!$C$2:$C$13,MATCH(EPS!I3183,GWP!$B$2:$B$13,0))</f>
        <v>0</v>
      </c>
      <c r="L3183" s="4">
        <f t="shared" si="99"/>
        <v>0</v>
      </c>
    </row>
    <row r="3184" spans="1:12">
      <c r="A3184" t="s">
        <v>8787</v>
      </c>
      <c r="B3184" t="s">
        <v>7380</v>
      </c>
      <c r="C3184" t="s">
        <v>1735</v>
      </c>
      <c r="D3184" t="s">
        <v>6891</v>
      </c>
      <c r="E3184" t="s">
        <v>1706</v>
      </c>
      <c r="H3184" t="str">
        <f>INDEX('Vensim Variables'!$B:$B,MATCH(EPS!$B3184,'Vensim Variables'!$A:$A,0))</f>
        <v>g pollutant</v>
      </c>
      <c r="I3184" t="str">
        <f t="shared" si="98"/>
        <v>CO</v>
      </c>
      <c r="J3184">
        <f>INDEX(NoSettings!$C:$C,MATCH(EPS!$A3184,NoSettings!$A:$A,0))</f>
        <v>0</v>
      </c>
      <c r="K3184">
        <f>INDEX(GWP!$C$2:$C$13,MATCH(EPS!I3184,GWP!$B$2:$B$13,0))</f>
        <v>0</v>
      </c>
      <c r="L3184" s="4">
        <f t="shared" si="99"/>
        <v>0</v>
      </c>
    </row>
    <row r="3185" spans="1:12">
      <c r="A3185" t="s">
        <v>8788</v>
      </c>
      <c r="B3185" t="s">
        <v>7380</v>
      </c>
      <c r="C3185" t="s">
        <v>1735</v>
      </c>
      <c r="D3185" t="s">
        <v>6891</v>
      </c>
      <c r="E3185" t="s">
        <v>1707</v>
      </c>
      <c r="H3185" t="str">
        <f>INDEX('Vensim Variables'!$B:$B,MATCH(EPS!$B3185,'Vensim Variables'!$A:$A,0))</f>
        <v>g pollutant</v>
      </c>
      <c r="I3185" t="str">
        <f t="shared" si="98"/>
        <v>NOx</v>
      </c>
      <c r="J3185">
        <f>INDEX(NoSettings!$C:$C,MATCH(EPS!$A3185,NoSettings!$A:$A,0))</f>
        <v>0</v>
      </c>
      <c r="K3185">
        <f>INDEX(GWP!$C$2:$C$13,MATCH(EPS!I3185,GWP!$B$2:$B$13,0))</f>
        <v>0</v>
      </c>
      <c r="L3185" s="4">
        <f t="shared" si="99"/>
        <v>0</v>
      </c>
    </row>
    <row r="3186" spans="1:12">
      <c r="A3186" t="s">
        <v>8789</v>
      </c>
      <c r="B3186" t="s">
        <v>7380</v>
      </c>
      <c r="C3186" t="s">
        <v>1735</v>
      </c>
      <c r="D3186" t="s">
        <v>6891</v>
      </c>
      <c r="E3186" t="s">
        <v>1708</v>
      </c>
      <c r="H3186" t="str">
        <f>INDEX('Vensim Variables'!$B:$B,MATCH(EPS!$B3186,'Vensim Variables'!$A:$A,0))</f>
        <v>g pollutant</v>
      </c>
      <c r="I3186" t="str">
        <f t="shared" si="98"/>
        <v>PM10</v>
      </c>
      <c r="J3186">
        <f>INDEX(NoSettings!$C:$C,MATCH(EPS!$A3186,NoSettings!$A:$A,0))</f>
        <v>0</v>
      </c>
      <c r="K3186">
        <f>INDEX(GWP!$C$2:$C$13,MATCH(EPS!I3186,GWP!$B$2:$B$13,0))</f>
        <v>0</v>
      </c>
      <c r="L3186" s="4">
        <f t="shared" si="99"/>
        <v>0</v>
      </c>
    </row>
    <row r="3187" spans="1:12">
      <c r="A3187" t="s">
        <v>8790</v>
      </c>
      <c r="B3187" t="s">
        <v>7380</v>
      </c>
      <c r="C3187" t="s">
        <v>1735</v>
      </c>
      <c r="D3187" t="s">
        <v>6891</v>
      </c>
      <c r="E3187" t="s">
        <v>1709</v>
      </c>
      <c r="H3187" t="str">
        <f>INDEX('Vensim Variables'!$B:$B,MATCH(EPS!$B3187,'Vensim Variables'!$A:$A,0))</f>
        <v>g pollutant</v>
      </c>
      <c r="I3187" t="str">
        <f t="shared" si="98"/>
        <v>PM25</v>
      </c>
      <c r="J3187">
        <f>INDEX(NoSettings!$C:$C,MATCH(EPS!$A3187,NoSettings!$A:$A,0))</f>
        <v>0</v>
      </c>
      <c r="K3187">
        <f>INDEX(GWP!$C$2:$C$13,MATCH(EPS!I3187,GWP!$B$2:$B$13,0))</f>
        <v>0</v>
      </c>
      <c r="L3187" s="4">
        <f t="shared" si="99"/>
        <v>0</v>
      </c>
    </row>
    <row r="3188" spans="1:12">
      <c r="A3188" t="s">
        <v>8791</v>
      </c>
      <c r="B3188" t="s">
        <v>7380</v>
      </c>
      <c r="C3188" t="s">
        <v>1735</v>
      </c>
      <c r="D3188" t="s">
        <v>6891</v>
      </c>
      <c r="E3188" t="s">
        <v>1710</v>
      </c>
      <c r="H3188" t="str">
        <f>INDEX('Vensim Variables'!$B:$B,MATCH(EPS!$B3188,'Vensim Variables'!$A:$A,0))</f>
        <v>g pollutant</v>
      </c>
      <c r="I3188" t="str">
        <f t="shared" si="98"/>
        <v>SOx</v>
      </c>
      <c r="J3188">
        <f>INDEX(NoSettings!$C:$C,MATCH(EPS!$A3188,NoSettings!$A:$A,0))</f>
        <v>0</v>
      </c>
      <c r="K3188">
        <f>INDEX(GWP!$C$2:$C$13,MATCH(EPS!I3188,GWP!$B$2:$B$13,0))</f>
        <v>0</v>
      </c>
      <c r="L3188" s="4">
        <f t="shared" si="99"/>
        <v>0</v>
      </c>
    </row>
    <row r="3189" spans="1:12">
      <c r="A3189" t="s">
        <v>8792</v>
      </c>
      <c r="B3189" t="s">
        <v>7380</v>
      </c>
      <c r="C3189" t="s">
        <v>1735</v>
      </c>
      <c r="D3189" t="s">
        <v>6891</v>
      </c>
      <c r="E3189" t="s">
        <v>1711</v>
      </c>
      <c r="H3189" t="str">
        <f>INDEX('Vensim Variables'!$B:$B,MATCH(EPS!$B3189,'Vensim Variables'!$A:$A,0))</f>
        <v>g pollutant</v>
      </c>
      <c r="I3189" t="str">
        <f t="shared" si="98"/>
        <v>BC</v>
      </c>
      <c r="J3189">
        <f>INDEX(NoSettings!$C:$C,MATCH(EPS!$A3189,NoSettings!$A:$A,0))</f>
        <v>0</v>
      </c>
      <c r="K3189">
        <f>INDEX(GWP!$C$2:$C$13,MATCH(EPS!I3189,GWP!$B$2:$B$13,0))</f>
        <v>0</v>
      </c>
      <c r="L3189" s="4">
        <f t="shared" si="99"/>
        <v>0</v>
      </c>
    </row>
    <row r="3190" spans="1:12">
      <c r="A3190" t="s">
        <v>8793</v>
      </c>
      <c r="B3190" t="s">
        <v>7380</v>
      </c>
      <c r="C3190" t="s">
        <v>1735</v>
      </c>
      <c r="D3190" t="s">
        <v>6891</v>
      </c>
      <c r="E3190" t="s">
        <v>1712</v>
      </c>
      <c r="H3190" t="str">
        <f>INDEX('Vensim Variables'!$B:$B,MATCH(EPS!$B3190,'Vensim Variables'!$A:$A,0))</f>
        <v>g pollutant</v>
      </c>
      <c r="I3190" t="str">
        <f t="shared" si="98"/>
        <v>OC</v>
      </c>
      <c r="J3190">
        <f>INDEX(NoSettings!$C:$C,MATCH(EPS!$A3190,NoSettings!$A:$A,0))</f>
        <v>0</v>
      </c>
      <c r="K3190">
        <f>INDEX(GWP!$C$2:$C$13,MATCH(EPS!I3190,GWP!$B$2:$B$13,0))</f>
        <v>0</v>
      </c>
      <c r="L3190" s="4">
        <f t="shared" si="99"/>
        <v>0</v>
      </c>
    </row>
    <row r="3191" spans="1:12">
      <c r="A3191" t="s">
        <v>8794</v>
      </c>
      <c r="B3191" t="s">
        <v>7380</v>
      </c>
      <c r="C3191" t="s">
        <v>1735</v>
      </c>
      <c r="D3191" t="s">
        <v>6891</v>
      </c>
      <c r="E3191" t="s">
        <v>1713</v>
      </c>
      <c r="H3191" t="str">
        <f>INDEX('Vensim Variables'!$B:$B,MATCH(EPS!$B3191,'Vensim Variables'!$A:$A,0))</f>
        <v>g pollutant</v>
      </c>
      <c r="I3191" t="str">
        <f t="shared" si="98"/>
        <v>CH4</v>
      </c>
      <c r="J3191">
        <f>INDEX(NoSettings!$C:$C,MATCH(EPS!$A3191,NoSettings!$A:$A,0))</f>
        <v>0</v>
      </c>
      <c r="K3191">
        <f>INDEX(GWP!$C$2:$C$13,MATCH(EPS!I3191,GWP!$B$2:$B$13,0))</f>
        <v>28</v>
      </c>
      <c r="L3191" s="4">
        <f t="shared" si="99"/>
        <v>0</v>
      </c>
    </row>
    <row r="3192" spans="1:12">
      <c r="A3192" t="s">
        <v>8795</v>
      </c>
      <c r="B3192" t="s">
        <v>7380</v>
      </c>
      <c r="C3192" t="s">
        <v>1735</v>
      </c>
      <c r="D3192" t="s">
        <v>6891</v>
      </c>
      <c r="E3192" t="s">
        <v>1714</v>
      </c>
      <c r="H3192" t="str">
        <f>INDEX('Vensim Variables'!$B:$B,MATCH(EPS!$B3192,'Vensim Variables'!$A:$A,0))</f>
        <v>g pollutant</v>
      </c>
      <c r="I3192" t="str">
        <f t="shared" si="98"/>
        <v>N2O</v>
      </c>
      <c r="J3192">
        <f>INDEX(NoSettings!$C:$C,MATCH(EPS!$A3192,NoSettings!$A:$A,0))</f>
        <v>0</v>
      </c>
      <c r="K3192">
        <f>INDEX(GWP!$C$2:$C$13,MATCH(EPS!I3192,GWP!$B$2:$B$13,0))</f>
        <v>265</v>
      </c>
      <c r="L3192" s="4">
        <f t="shared" si="99"/>
        <v>0</v>
      </c>
    </row>
    <row r="3193" spans="1:12">
      <c r="A3193" t="s">
        <v>8796</v>
      </c>
      <c r="B3193" t="s">
        <v>7380</v>
      </c>
      <c r="C3193" t="s">
        <v>1735</v>
      </c>
      <c r="D3193" t="s">
        <v>6891</v>
      </c>
      <c r="E3193" t="s">
        <v>1715</v>
      </c>
      <c r="H3193" t="str">
        <f>INDEX('Vensim Variables'!$B:$B,MATCH(EPS!$B3193,'Vensim Variables'!$A:$A,0))</f>
        <v>g pollutant</v>
      </c>
      <c r="I3193" t="str">
        <f t="shared" si="98"/>
        <v>F gases</v>
      </c>
      <c r="J3193">
        <f>INDEX(NoSettings!$C:$C,MATCH(EPS!$A3193,NoSettings!$A:$A,0))</f>
        <v>0</v>
      </c>
      <c r="K3193">
        <f>INDEX(GWP!$C$2:$C$13,MATCH(EPS!I3193,GWP!$B$2:$B$13,0))</f>
        <v>1</v>
      </c>
      <c r="L3193" s="4">
        <f t="shared" si="99"/>
        <v>0</v>
      </c>
    </row>
    <row r="3194" spans="1:12">
      <c r="A3194" t="s">
        <v>8797</v>
      </c>
      <c r="B3194" t="s">
        <v>7380</v>
      </c>
      <c r="C3194" t="s">
        <v>1735</v>
      </c>
      <c r="D3194" t="s">
        <v>6892</v>
      </c>
      <c r="E3194" t="s">
        <v>1702</v>
      </c>
      <c r="H3194" t="str">
        <f>INDEX('Vensim Variables'!$B:$B,MATCH(EPS!$B3194,'Vensim Variables'!$A:$A,0))</f>
        <v>g pollutant</v>
      </c>
      <c r="I3194" t="str">
        <f t="shared" si="98"/>
        <v>CO2</v>
      </c>
      <c r="J3194">
        <f>INDEX(NoSettings!$C:$C,MATCH(EPS!$A3194,NoSettings!$A:$A,0))</f>
        <v>0</v>
      </c>
      <c r="K3194">
        <f>INDEX(GWP!$C$2:$C$13,MATCH(EPS!I3194,GWP!$B$2:$B$13,0))</f>
        <v>1</v>
      </c>
      <c r="L3194" s="4">
        <f t="shared" si="99"/>
        <v>0</v>
      </c>
    </row>
    <row r="3195" spans="1:12">
      <c r="A3195" t="s">
        <v>8798</v>
      </c>
      <c r="B3195" t="s">
        <v>7380</v>
      </c>
      <c r="C3195" t="s">
        <v>1735</v>
      </c>
      <c r="D3195" t="s">
        <v>6892</v>
      </c>
      <c r="E3195" t="s">
        <v>1705</v>
      </c>
      <c r="H3195" t="str">
        <f>INDEX('Vensim Variables'!$B:$B,MATCH(EPS!$B3195,'Vensim Variables'!$A:$A,0))</f>
        <v>g pollutant</v>
      </c>
      <c r="I3195" t="str">
        <f t="shared" si="98"/>
        <v>VOC</v>
      </c>
      <c r="J3195">
        <f>INDEX(NoSettings!$C:$C,MATCH(EPS!$A3195,NoSettings!$A:$A,0))</f>
        <v>0</v>
      </c>
      <c r="K3195">
        <f>INDEX(GWP!$C$2:$C$13,MATCH(EPS!I3195,GWP!$B$2:$B$13,0))</f>
        <v>0</v>
      </c>
      <c r="L3195" s="4">
        <f t="shared" si="99"/>
        <v>0</v>
      </c>
    </row>
    <row r="3196" spans="1:12">
      <c r="A3196" t="s">
        <v>8799</v>
      </c>
      <c r="B3196" t="s">
        <v>7380</v>
      </c>
      <c r="C3196" t="s">
        <v>1735</v>
      </c>
      <c r="D3196" t="s">
        <v>6892</v>
      </c>
      <c r="E3196" t="s">
        <v>1706</v>
      </c>
      <c r="H3196" t="str">
        <f>INDEX('Vensim Variables'!$B:$B,MATCH(EPS!$B3196,'Vensim Variables'!$A:$A,0))</f>
        <v>g pollutant</v>
      </c>
      <c r="I3196" t="str">
        <f t="shared" si="98"/>
        <v>CO</v>
      </c>
      <c r="J3196">
        <f>INDEX(NoSettings!$C:$C,MATCH(EPS!$A3196,NoSettings!$A:$A,0))</f>
        <v>0</v>
      </c>
      <c r="K3196">
        <f>INDEX(GWP!$C$2:$C$13,MATCH(EPS!I3196,GWP!$B$2:$B$13,0))</f>
        <v>0</v>
      </c>
      <c r="L3196" s="4">
        <f t="shared" si="99"/>
        <v>0</v>
      </c>
    </row>
    <row r="3197" spans="1:12">
      <c r="A3197" t="s">
        <v>8800</v>
      </c>
      <c r="B3197" t="s">
        <v>7380</v>
      </c>
      <c r="C3197" t="s">
        <v>1735</v>
      </c>
      <c r="D3197" t="s">
        <v>6892</v>
      </c>
      <c r="E3197" t="s">
        <v>1707</v>
      </c>
      <c r="H3197" t="str">
        <f>INDEX('Vensim Variables'!$B:$B,MATCH(EPS!$B3197,'Vensim Variables'!$A:$A,0))</f>
        <v>g pollutant</v>
      </c>
      <c r="I3197" t="str">
        <f t="shared" si="98"/>
        <v>NOx</v>
      </c>
      <c r="J3197">
        <f>INDEX(NoSettings!$C:$C,MATCH(EPS!$A3197,NoSettings!$A:$A,0))</f>
        <v>0</v>
      </c>
      <c r="K3197">
        <f>INDEX(GWP!$C$2:$C$13,MATCH(EPS!I3197,GWP!$B$2:$B$13,0))</f>
        <v>0</v>
      </c>
      <c r="L3197" s="4">
        <f t="shared" si="99"/>
        <v>0</v>
      </c>
    </row>
    <row r="3198" spans="1:12">
      <c r="A3198" t="s">
        <v>8801</v>
      </c>
      <c r="B3198" t="s">
        <v>7380</v>
      </c>
      <c r="C3198" t="s">
        <v>1735</v>
      </c>
      <c r="D3198" t="s">
        <v>6892</v>
      </c>
      <c r="E3198" t="s">
        <v>1708</v>
      </c>
      <c r="H3198" t="str">
        <f>INDEX('Vensim Variables'!$B:$B,MATCH(EPS!$B3198,'Vensim Variables'!$A:$A,0))</f>
        <v>g pollutant</v>
      </c>
      <c r="I3198" t="str">
        <f t="shared" si="98"/>
        <v>PM10</v>
      </c>
      <c r="J3198">
        <f>INDEX(NoSettings!$C:$C,MATCH(EPS!$A3198,NoSettings!$A:$A,0))</f>
        <v>0</v>
      </c>
      <c r="K3198">
        <f>INDEX(GWP!$C$2:$C$13,MATCH(EPS!I3198,GWP!$B$2:$B$13,0))</f>
        <v>0</v>
      </c>
      <c r="L3198" s="4">
        <f t="shared" si="99"/>
        <v>0</v>
      </c>
    </row>
    <row r="3199" spans="1:12">
      <c r="A3199" t="s">
        <v>8802</v>
      </c>
      <c r="B3199" t="s">
        <v>7380</v>
      </c>
      <c r="C3199" t="s">
        <v>1735</v>
      </c>
      <c r="D3199" t="s">
        <v>6892</v>
      </c>
      <c r="E3199" t="s">
        <v>1709</v>
      </c>
      <c r="H3199" t="str">
        <f>INDEX('Vensim Variables'!$B:$B,MATCH(EPS!$B3199,'Vensim Variables'!$A:$A,0))</f>
        <v>g pollutant</v>
      </c>
      <c r="I3199" t="str">
        <f t="shared" si="98"/>
        <v>PM25</v>
      </c>
      <c r="J3199">
        <f>INDEX(NoSettings!$C:$C,MATCH(EPS!$A3199,NoSettings!$A:$A,0))</f>
        <v>0</v>
      </c>
      <c r="K3199">
        <f>INDEX(GWP!$C$2:$C$13,MATCH(EPS!I3199,GWP!$B$2:$B$13,0))</f>
        <v>0</v>
      </c>
      <c r="L3199" s="4">
        <f t="shared" si="99"/>
        <v>0</v>
      </c>
    </row>
    <row r="3200" spans="1:12">
      <c r="A3200" t="s">
        <v>8803</v>
      </c>
      <c r="B3200" t="s">
        <v>7380</v>
      </c>
      <c r="C3200" t="s">
        <v>1735</v>
      </c>
      <c r="D3200" t="s">
        <v>6892</v>
      </c>
      <c r="E3200" t="s">
        <v>1710</v>
      </c>
      <c r="H3200" t="str">
        <f>INDEX('Vensim Variables'!$B:$B,MATCH(EPS!$B3200,'Vensim Variables'!$A:$A,0))</f>
        <v>g pollutant</v>
      </c>
      <c r="I3200" t="str">
        <f t="shared" si="98"/>
        <v>SOx</v>
      </c>
      <c r="J3200">
        <f>INDEX(NoSettings!$C:$C,MATCH(EPS!$A3200,NoSettings!$A:$A,0))</f>
        <v>0</v>
      </c>
      <c r="K3200">
        <f>INDEX(GWP!$C$2:$C$13,MATCH(EPS!I3200,GWP!$B$2:$B$13,0))</f>
        <v>0</v>
      </c>
      <c r="L3200" s="4">
        <f t="shared" si="99"/>
        <v>0</v>
      </c>
    </row>
    <row r="3201" spans="1:12">
      <c r="A3201" t="s">
        <v>8804</v>
      </c>
      <c r="B3201" t="s">
        <v>7380</v>
      </c>
      <c r="C3201" t="s">
        <v>1735</v>
      </c>
      <c r="D3201" t="s">
        <v>6892</v>
      </c>
      <c r="E3201" t="s">
        <v>1711</v>
      </c>
      <c r="H3201" t="str">
        <f>INDEX('Vensim Variables'!$B:$B,MATCH(EPS!$B3201,'Vensim Variables'!$A:$A,0))</f>
        <v>g pollutant</v>
      </c>
      <c r="I3201" t="str">
        <f t="shared" si="98"/>
        <v>BC</v>
      </c>
      <c r="J3201">
        <f>INDEX(NoSettings!$C:$C,MATCH(EPS!$A3201,NoSettings!$A:$A,0))</f>
        <v>0</v>
      </c>
      <c r="K3201">
        <f>INDEX(GWP!$C$2:$C$13,MATCH(EPS!I3201,GWP!$B$2:$B$13,0))</f>
        <v>0</v>
      </c>
      <c r="L3201" s="4">
        <f t="shared" si="99"/>
        <v>0</v>
      </c>
    </row>
    <row r="3202" spans="1:12">
      <c r="A3202" t="s">
        <v>8805</v>
      </c>
      <c r="B3202" t="s">
        <v>7380</v>
      </c>
      <c r="C3202" t="s">
        <v>1735</v>
      </c>
      <c r="D3202" t="s">
        <v>6892</v>
      </c>
      <c r="E3202" t="s">
        <v>1712</v>
      </c>
      <c r="H3202" t="str">
        <f>INDEX('Vensim Variables'!$B:$B,MATCH(EPS!$B3202,'Vensim Variables'!$A:$A,0))</f>
        <v>g pollutant</v>
      </c>
      <c r="I3202" t="str">
        <f t="shared" si="98"/>
        <v>OC</v>
      </c>
      <c r="J3202">
        <f>INDEX(NoSettings!$C:$C,MATCH(EPS!$A3202,NoSettings!$A:$A,0))</f>
        <v>0</v>
      </c>
      <c r="K3202">
        <f>INDEX(GWP!$C$2:$C$13,MATCH(EPS!I3202,GWP!$B$2:$B$13,0))</f>
        <v>0</v>
      </c>
      <c r="L3202" s="4">
        <f t="shared" si="99"/>
        <v>0</v>
      </c>
    </row>
    <row r="3203" spans="1:12">
      <c r="A3203" t="s">
        <v>8806</v>
      </c>
      <c r="B3203" t="s">
        <v>7380</v>
      </c>
      <c r="C3203" t="s">
        <v>1735</v>
      </c>
      <c r="D3203" t="s">
        <v>6892</v>
      </c>
      <c r="E3203" t="s">
        <v>1713</v>
      </c>
      <c r="H3203" t="str">
        <f>INDEX('Vensim Variables'!$B:$B,MATCH(EPS!$B3203,'Vensim Variables'!$A:$A,0))</f>
        <v>g pollutant</v>
      </c>
      <c r="I3203" t="str">
        <f t="shared" ref="I3203:I3266" si="100">IF(OR(C3203="CO2",C3203="CH4",C3203="N2O",C3203="F gases",C3203="VOC",C3203="CO",C3203="NOx",C3203="PM10",C3203="PM25",C3203="SOx",C3203="BC",C3203="OC"),C3203,IF(OR(D3203="CO2",D3203="CH4",D3203="N2O",D3203="F gases",D3203="VOC",D3203="CO",D3203="NOx",D3203="PM10",D3203="PM25",D3203="SOx",D3203="BC",D3203="OC"),D3203,IF(OR(E3203="CO2",E3203="CH4",E3203="N2O",E3203="F gases",E3203="VOC",E3203="CO",E3203="NOx",E3203="PM10",E3203="PM25",E3203="SOx",E3203="BC",E3203="OC"),E3203,"NA")))</f>
        <v>CH4</v>
      </c>
      <c r="J3203">
        <f>INDEX(NoSettings!$C:$C,MATCH(EPS!$A3203,NoSettings!$A:$A,0))</f>
        <v>0</v>
      </c>
      <c r="K3203">
        <f>INDEX(GWP!$C$2:$C$13,MATCH(EPS!I3203,GWP!$B$2:$B$13,0))</f>
        <v>28</v>
      </c>
      <c r="L3203" s="4">
        <f t="shared" ref="L3203:L3266" si="101">IF(H3203="g pollutant",K3203*J3203/10^12,IF(H3203="MMTCO2e",J3203,IF(H3203="MWh",J3203,0)))</f>
        <v>0</v>
      </c>
    </row>
    <row r="3204" spans="1:12">
      <c r="A3204" t="s">
        <v>8807</v>
      </c>
      <c r="B3204" t="s">
        <v>7380</v>
      </c>
      <c r="C3204" t="s">
        <v>1735</v>
      </c>
      <c r="D3204" t="s">
        <v>6892</v>
      </c>
      <c r="E3204" t="s">
        <v>1714</v>
      </c>
      <c r="H3204" t="str">
        <f>INDEX('Vensim Variables'!$B:$B,MATCH(EPS!$B3204,'Vensim Variables'!$A:$A,0))</f>
        <v>g pollutant</v>
      </c>
      <c r="I3204" t="str">
        <f t="shared" si="100"/>
        <v>N2O</v>
      </c>
      <c r="J3204">
        <f>INDEX(NoSettings!$C:$C,MATCH(EPS!$A3204,NoSettings!$A:$A,0))</f>
        <v>0</v>
      </c>
      <c r="K3204">
        <f>INDEX(GWP!$C$2:$C$13,MATCH(EPS!I3204,GWP!$B$2:$B$13,0))</f>
        <v>265</v>
      </c>
      <c r="L3204" s="4">
        <f t="shared" si="101"/>
        <v>0</v>
      </c>
    </row>
    <row r="3205" spans="1:12">
      <c r="A3205" t="s">
        <v>8808</v>
      </c>
      <c r="B3205" t="s">
        <v>7380</v>
      </c>
      <c r="C3205" t="s">
        <v>1735</v>
      </c>
      <c r="D3205" t="s">
        <v>6892</v>
      </c>
      <c r="E3205" t="s">
        <v>1715</v>
      </c>
      <c r="H3205" t="str">
        <f>INDEX('Vensim Variables'!$B:$B,MATCH(EPS!$B3205,'Vensim Variables'!$A:$A,0))</f>
        <v>g pollutant</v>
      </c>
      <c r="I3205" t="str">
        <f t="shared" si="100"/>
        <v>F gases</v>
      </c>
      <c r="J3205">
        <f>INDEX(NoSettings!$C:$C,MATCH(EPS!$A3205,NoSettings!$A:$A,0))</f>
        <v>0</v>
      </c>
      <c r="K3205">
        <f>INDEX(GWP!$C$2:$C$13,MATCH(EPS!I3205,GWP!$B$2:$B$13,0))</f>
        <v>1</v>
      </c>
      <c r="L3205" s="4">
        <f t="shared" si="101"/>
        <v>0</v>
      </c>
    </row>
    <row r="3206" spans="1:12">
      <c r="A3206" t="s">
        <v>8809</v>
      </c>
      <c r="B3206" t="s">
        <v>7380</v>
      </c>
      <c r="C3206" t="s">
        <v>1735</v>
      </c>
      <c r="D3206" t="s">
        <v>6893</v>
      </c>
      <c r="E3206" t="s">
        <v>1702</v>
      </c>
      <c r="H3206" t="str">
        <f>INDEX('Vensim Variables'!$B:$B,MATCH(EPS!$B3206,'Vensim Variables'!$A:$A,0))</f>
        <v>g pollutant</v>
      </c>
      <c r="I3206" t="str">
        <f t="shared" si="100"/>
        <v>CO2</v>
      </c>
      <c r="J3206">
        <f>INDEX(NoSettings!$C:$C,MATCH(EPS!$A3206,NoSettings!$A:$A,0))</f>
        <v>0</v>
      </c>
      <c r="K3206">
        <f>INDEX(GWP!$C$2:$C$13,MATCH(EPS!I3206,GWP!$B$2:$B$13,0))</f>
        <v>1</v>
      </c>
      <c r="L3206" s="4">
        <f t="shared" si="101"/>
        <v>0</v>
      </c>
    </row>
    <row r="3207" spans="1:12">
      <c r="A3207" t="s">
        <v>8810</v>
      </c>
      <c r="B3207" t="s">
        <v>7380</v>
      </c>
      <c r="C3207" t="s">
        <v>1735</v>
      </c>
      <c r="D3207" t="s">
        <v>6893</v>
      </c>
      <c r="E3207" t="s">
        <v>1705</v>
      </c>
      <c r="H3207" t="str">
        <f>INDEX('Vensim Variables'!$B:$B,MATCH(EPS!$B3207,'Vensim Variables'!$A:$A,0))</f>
        <v>g pollutant</v>
      </c>
      <c r="I3207" t="str">
        <f t="shared" si="100"/>
        <v>VOC</v>
      </c>
      <c r="J3207">
        <f>INDEX(NoSettings!$C:$C,MATCH(EPS!$A3207,NoSettings!$A:$A,0))</f>
        <v>0</v>
      </c>
      <c r="K3207">
        <f>INDEX(GWP!$C$2:$C$13,MATCH(EPS!I3207,GWP!$B$2:$B$13,0))</f>
        <v>0</v>
      </c>
      <c r="L3207" s="4">
        <f t="shared" si="101"/>
        <v>0</v>
      </c>
    </row>
    <row r="3208" spans="1:12">
      <c r="A3208" t="s">
        <v>8811</v>
      </c>
      <c r="B3208" t="s">
        <v>7380</v>
      </c>
      <c r="C3208" t="s">
        <v>1735</v>
      </c>
      <c r="D3208" t="s">
        <v>6893</v>
      </c>
      <c r="E3208" t="s">
        <v>1706</v>
      </c>
      <c r="H3208" t="str">
        <f>INDEX('Vensim Variables'!$B:$B,MATCH(EPS!$B3208,'Vensim Variables'!$A:$A,0))</f>
        <v>g pollutant</v>
      </c>
      <c r="I3208" t="str">
        <f t="shared" si="100"/>
        <v>CO</v>
      </c>
      <c r="J3208">
        <f>INDEX(NoSettings!$C:$C,MATCH(EPS!$A3208,NoSettings!$A:$A,0))</f>
        <v>0</v>
      </c>
      <c r="K3208">
        <f>INDEX(GWP!$C$2:$C$13,MATCH(EPS!I3208,GWP!$B$2:$B$13,0))</f>
        <v>0</v>
      </c>
      <c r="L3208" s="4">
        <f t="shared" si="101"/>
        <v>0</v>
      </c>
    </row>
    <row r="3209" spans="1:12">
      <c r="A3209" t="s">
        <v>8812</v>
      </c>
      <c r="B3209" t="s">
        <v>7380</v>
      </c>
      <c r="C3209" t="s">
        <v>1735</v>
      </c>
      <c r="D3209" t="s">
        <v>6893</v>
      </c>
      <c r="E3209" t="s">
        <v>1707</v>
      </c>
      <c r="H3209" t="str">
        <f>INDEX('Vensim Variables'!$B:$B,MATCH(EPS!$B3209,'Vensim Variables'!$A:$A,0))</f>
        <v>g pollutant</v>
      </c>
      <c r="I3209" t="str">
        <f t="shared" si="100"/>
        <v>NOx</v>
      </c>
      <c r="J3209">
        <f>INDEX(NoSettings!$C:$C,MATCH(EPS!$A3209,NoSettings!$A:$A,0))</f>
        <v>0</v>
      </c>
      <c r="K3209">
        <f>INDEX(GWP!$C$2:$C$13,MATCH(EPS!I3209,GWP!$B$2:$B$13,0))</f>
        <v>0</v>
      </c>
      <c r="L3209" s="4">
        <f t="shared" si="101"/>
        <v>0</v>
      </c>
    </row>
    <row r="3210" spans="1:12">
      <c r="A3210" t="s">
        <v>8813</v>
      </c>
      <c r="B3210" t="s">
        <v>7380</v>
      </c>
      <c r="C3210" t="s">
        <v>1735</v>
      </c>
      <c r="D3210" t="s">
        <v>6893</v>
      </c>
      <c r="E3210" t="s">
        <v>1708</v>
      </c>
      <c r="H3210" t="str">
        <f>INDEX('Vensim Variables'!$B:$B,MATCH(EPS!$B3210,'Vensim Variables'!$A:$A,0))</f>
        <v>g pollutant</v>
      </c>
      <c r="I3210" t="str">
        <f t="shared" si="100"/>
        <v>PM10</v>
      </c>
      <c r="J3210">
        <f>INDEX(NoSettings!$C:$C,MATCH(EPS!$A3210,NoSettings!$A:$A,0))</f>
        <v>0</v>
      </c>
      <c r="K3210">
        <f>INDEX(GWP!$C$2:$C$13,MATCH(EPS!I3210,GWP!$B$2:$B$13,0))</f>
        <v>0</v>
      </c>
      <c r="L3210" s="4">
        <f t="shared" si="101"/>
        <v>0</v>
      </c>
    </row>
    <row r="3211" spans="1:12">
      <c r="A3211" t="s">
        <v>8814</v>
      </c>
      <c r="B3211" t="s">
        <v>7380</v>
      </c>
      <c r="C3211" t="s">
        <v>1735</v>
      </c>
      <c r="D3211" t="s">
        <v>6893</v>
      </c>
      <c r="E3211" t="s">
        <v>1709</v>
      </c>
      <c r="H3211" t="str">
        <f>INDEX('Vensim Variables'!$B:$B,MATCH(EPS!$B3211,'Vensim Variables'!$A:$A,0))</f>
        <v>g pollutant</v>
      </c>
      <c r="I3211" t="str">
        <f t="shared" si="100"/>
        <v>PM25</v>
      </c>
      <c r="J3211">
        <f>INDEX(NoSettings!$C:$C,MATCH(EPS!$A3211,NoSettings!$A:$A,0))</f>
        <v>0</v>
      </c>
      <c r="K3211">
        <f>INDEX(GWP!$C$2:$C$13,MATCH(EPS!I3211,GWP!$B$2:$B$13,0))</f>
        <v>0</v>
      </c>
      <c r="L3211" s="4">
        <f t="shared" si="101"/>
        <v>0</v>
      </c>
    </row>
    <row r="3212" spans="1:12">
      <c r="A3212" t="s">
        <v>8815</v>
      </c>
      <c r="B3212" t="s">
        <v>7380</v>
      </c>
      <c r="C3212" t="s">
        <v>1735</v>
      </c>
      <c r="D3212" t="s">
        <v>6893</v>
      </c>
      <c r="E3212" t="s">
        <v>1710</v>
      </c>
      <c r="H3212" t="str">
        <f>INDEX('Vensim Variables'!$B:$B,MATCH(EPS!$B3212,'Vensim Variables'!$A:$A,0))</f>
        <v>g pollutant</v>
      </c>
      <c r="I3212" t="str">
        <f t="shared" si="100"/>
        <v>SOx</v>
      </c>
      <c r="J3212">
        <f>INDEX(NoSettings!$C:$C,MATCH(EPS!$A3212,NoSettings!$A:$A,0))</f>
        <v>0</v>
      </c>
      <c r="K3212">
        <f>INDEX(GWP!$C$2:$C$13,MATCH(EPS!I3212,GWP!$B$2:$B$13,0))</f>
        <v>0</v>
      </c>
      <c r="L3212" s="4">
        <f t="shared" si="101"/>
        <v>0</v>
      </c>
    </row>
    <row r="3213" spans="1:12">
      <c r="A3213" t="s">
        <v>8816</v>
      </c>
      <c r="B3213" t="s">
        <v>7380</v>
      </c>
      <c r="C3213" t="s">
        <v>1735</v>
      </c>
      <c r="D3213" t="s">
        <v>6893</v>
      </c>
      <c r="E3213" t="s">
        <v>1711</v>
      </c>
      <c r="H3213" t="str">
        <f>INDEX('Vensim Variables'!$B:$B,MATCH(EPS!$B3213,'Vensim Variables'!$A:$A,0))</f>
        <v>g pollutant</v>
      </c>
      <c r="I3213" t="str">
        <f t="shared" si="100"/>
        <v>BC</v>
      </c>
      <c r="J3213">
        <f>INDEX(NoSettings!$C:$C,MATCH(EPS!$A3213,NoSettings!$A:$A,0))</f>
        <v>0</v>
      </c>
      <c r="K3213">
        <f>INDEX(GWP!$C$2:$C$13,MATCH(EPS!I3213,GWP!$B$2:$B$13,0))</f>
        <v>0</v>
      </c>
      <c r="L3213" s="4">
        <f t="shared" si="101"/>
        <v>0</v>
      </c>
    </row>
    <row r="3214" spans="1:12">
      <c r="A3214" t="s">
        <v>8817</v>
      </c>
      <c r="B3214" t="s">
        <v>7380</v>
      </c>
      <c r="C3214" t="s">
        <v>1735</v>
      </c>
      <c r="D3214" t="s">
        <v>6893</v>
      </c>
      <c r="E3214" t="s">
        <v>1712</v>
      </c>
      <c r="H3214" t="str">
        <f>INDEX('Vensim Variables'!$B:$B,MATCH(EPS!$B3214,'Vensim Variables'!$A:$A,0))</f>
        <v>g pollutant</v>
      </c>
      <c r="I3214" t="str">
        <f t="shared" si="100"/>
        <v>OC</v>
      </c>
      <c r="J3214">
        <f>INDEX(NoSettings!$C:$C,MATCH(EPS!$A3214,NoSettings!$A:$A,0))</f>
        <v>0</v>
      </c>
      <c r="K3214">
        <f>INDEX(GWP!$C$2:$C$13,MATCH(EPS!I3214,GWP!$B$2:$B$13,0))</f>
        <v>0</v>
      </c>
      <c r="L3214" s="4">
        <f t="shared" si="101"/>
        <v>0</v>
      </c>
    </row>
    <row r="3215" spans="1:12">
      <c r="A3215" t="s">
        <v>8818</v>
      </c>
      <c r="B3215" t="s">
        <v>7380</v>
      </c>
      <c r="C3215" t="s">
        <v>1735</v>
      </c>
      <c r="D3215" t="s">
        <v>6893</v>
      </c>
      <c r="E3215" t="s">
        <v>1713</v>
      </c>
      <c r="H3215" t="str">
        <f>INDEX('Vensim Variables'!$B:$B,MATCH(EPS!$B3215,'Vensim Variables'!$A:$A,0))</f>
        <v>g pollutant</v>
      </c>
      <c r="I3215" t="str">
        <f t="shared" si="100"/>
        <v>CH4</v>
      </c>
      <c r="J3215">
        <f>INDEX(NoSettings!$C:$C,MATCH(EPS!$A3215,NoSettings!$A:$A,0))</f>
        <v>0</v>
      </c>
      <c r="K3215">
        <f>INDEX(GWP!$C$2:$C$13,MATCH(EPS!I3215,GWP!$B$2:$B$13,0))</f>
        <v>28</v>
      </c>
      <c r="L3215" s="4">
        <f t="shared" si="101"/>
        <v>0</v>
      </c>
    </row>
    <row r="3216" spans="1:12">
      <c r="A3216" t="s">
        <v>8819</v>
      </c>
      <c r="B3216" t="s">
        <v>7380</v>
      </c>
      <c r="C3216" t="s">
        <v>1735</v>
      </c>
      <c r="D3216" t="s">
        <v>6893</v>
      </c>
      <c r="E3216" t="s">
        <v>1714</v>
      </c>
      <c r="H3216" t="str">
        <f>INDEX('Vensim Variables'!$B:$B,MATCH(EPS!$B3216,'Vensim Variables'!$A:$A,0))</f>
        <v>g pollutant</v>
      </c>
      <c r="I3216" t="str">
        <f t="shared" si="100"/>
        <v>N2O</v>
      </c>
      <c r="J3216">
        <f>INDEX(NoSettings!$C:$C,MATCH(EPS!$A3216,NoSettings!$A:$A,0))</f>
        <v>0</v>
      </c>
      <c r="K3216">
        <f>INDEX(GWP!$C$2:$C$13,MATCH(EPS!I3216,GWP!$B$2:$B$13,0))</f>
        <v>265</v>
      </c>
      <c r="L3216" s="4">
        <f t="shared" si="101"/>
        <v>0</v>
      </c>
    </row>
    <row r="3217" spans="1:12">
      <c r="A3217" t="s">
        <v>8820</v>
      </c>
      <c r="B3217" t="s">
        <v>7380</v>
      </c>
      <c r="C3217" t="s">
        <v>1735</v>
      </c>
      <c r="D3217" t="s">
        <v>6893</v>
      </c>
      <c r="E3217" t="s">
        <v>1715</v>
      </c>
      <c r="H3217" t="str">
        <f>INDEX('Vensim Variables'!$B:$B,MATCH(EPS!$B3217,'Vensim Variables'!$A:$A,0))</f>
        <v>g pollutant</v>
      </c>
      <c r="I3217" t="str">
        <f t="shared" si="100"/>
        <v>F gases</v>
      </c>
      <c r="J3217">
        <f>INDEX(NoSettings!$C:$C,MATCH(EPS!$A3217,NoSettings!$A:$A,0))</f>
        <v>0</v>
      </c>
      <c r="K3217">
        <f>INDEX(GWP!$C$2:$C$13,MATCH(EPS!I3217,GWP!$B$2:$B$13,0))</f>
        <v>1</v>
      </c>
      <c r="L3217" s="4">
        <f t="shared" si="101"/>
        <v>0</v>
      </c>
    </row>
    <row r="3218" spans="1:12">
      <c r="A3218" t="s">
        <v>8821</v>
      </c>
      <c r="B3218" t="s">
        <v>7380</v>
      </c>
      <c r="C3218" t="s">
        <v>1735</v>
      </c>
      <c r="D3218" t="s">
        <v>6894</v>
      </c>
      <c r="E3218" t="s">
        <v>1702</v>
      </c>
      <c r="H3218" t="str">
        <f>INDEX('Vensim Variables'!$B:$B,MATCH(EPS!$B3218,'Vensim Variables'!$A:$A,0))</f>
        <v>g pollutant</v>
      </c>
      <c r="I3218" t="str">
        <f t="shared" si="100"/>
        <v>CO2</v>
      </c>
      <c r="J3218">
        <f>INDEX(NoSettings!$C:$C,MATCH(EPS!$A3218,NoSettings!$A:$A,0))</f>
        <v>0</v>
      </c>
      <c r="K3218">
        <f>INDEX(GWP!$C$2:$C$13,MATCH(EPS!I3218,GWP!$B$2:$B$13,0))</f>
        <v>1</v>
      </c>
      <c r="L3218" s="4">
        <f t="shared" si="101"/>
        <v>0</v>
      </c>
    </row>
    <row r="3219" spans="1:12">
      <c r="A3219" t="s">
        <v>8822</v>
      </c>
      <c r="B3219" t="s">
        <v>7380</v>
      </c>
      <c r="C3219" t="s">
        <v>1735</v>
      </c>
      <c r="D3219" t="s">
        <v>6894</v>
      </c>
      <c r="E3219" t="s">
        <v>1705</v>
      </c>
      <c r="H3219" t="str">
        <f>INDEX('Vensim Variables'!$B:$B,MATCH(EPS!$B3219,'Vensim Variables'!$A:$A,0))</f>
        <v>g pollutant</v>
      </c>
      <c r="I3219" t="str">
        <f t="shared" si="100"/>
        <v>VOC</v>
      </c>
      <c r="J3219">
        <f>INDEX(NoSettings!$C:$C,MATCH(EPS!$A3219,NoSettings!$A:$A,0))</f>
        <v>0</v>
      </c>
      <c r="K3219">
        <f>INDEX(GWP!$C$2:$C$13,MATCH(EPS!I3219,GWP!$B$2:$B$13,0))</f>
        <v>0</v>
      </c>
      <c r="L3219" s="4">
        <f t="shared" si="101"/>
        <v>0</v>
      </c>
    </row>
    <row r="3220" spans="1:12">
      <c r="A3220" t="s">
        <v>8823</v>
      </c>
      <c r="B3220" t="s">
        <v>7380</v>
      </c>
      <c r="C3220" t="s">
        <v>1735</v>
      </c>
      <c r="D3220" t="s">
        <v>6894</v>
      </c>
      <c r="E3220" t="s">
        <v>1706</v>
      </c>
      <c r="H3220" t="str">
        <f>INDEX('Vensim Variables'!$B:$B,MATCH(EPS!$B3220,'Vensim Variables'!$A:$A,0))</f>
        <v>g pollutant</v>
      </c>
      <c r="I3220" t="str">
        <f t="shared" si="100"/>
        <v>CO</v>
      </c>
      <c r="J3220">
        <f>INDEX(NoSettings!$C:$C,MATCH(EPS!$A3220,NoSettings!$A:$A,0))</f>
        <v>0</v>
      </c>
      <c r="K3220">
        <f>INDEX(GWP!$C$2:$C$13,MATCH(EPS!I3220,GWP!$B$2:$B$13,0))</f>
        <v>0</v>
      </c>
      <c r="L3220" s="4">
        <f t="shared" si="101"/>
        <v>0</v>
      </c>
    </row>
    <row r="3221" spans="1:12">
      <c r="A3221" t="s">
        <v>8824</v>
      </c>
      <c r="B3221" t="s">
        <v>7380</v>
      </c>
      <c r="C3221" t="s">
        <v>1735</v>
      </c>
      <c r="D3221" t="s">
        <v>6894</v>
      </c>
      <c r="E3221" t="s">
        <v>1707</v>
      </c>
      <c r="H3221" t="str">
        <f>INDEX('Vensim Variables'!$B:$B,MATCH(EPS!$B3221,'Vensim Variables'!$A:$A,0))</f>
        <v>g pollutant</v>
      </c>
      <c r="I3221" t="str">
        <f t="shared" si="100"/>
        <v>NOx</v>
      </c>
      <c r="J3221">
        <f>INDEX(NoSettings!$C:$C,MATCH(EPS!$A3221,NoSettings!$A:$A,0))</f>
        <v>0</v>
      </c>
      <c r="K3221">
        <f>INDEX(GWP!$C$2:$C$13,MATCH(EPS!I3221,GWP!$B$2:$B$13,0))</f>
        <v>0</v>
      </c>
      <c r="L3221" s="4">
        <f t="shared" si="101"/>
        <v>0</v>
      </c>
    </row>
    <row r="3222" spans="1:12">
      <c r="A3222" t="s">
        <v>8825</v>
      </c>
      <c r="B3222" t="s">
        <v>7380</v>
      </c>
      <c r="C3222" t="s">
        <v>1735</v>
      </c>
      <c r="D3222" t="s">
        <v>6894</v>
      </c>
      <c r="E3222" t="s">
        <v>1708</v>
      </c>
      <c r="H3222" t="str">
        <f>INDEX('Vensim Variables'!$B:$B,MATCH(EPS!$B3222,'Vensim Variables'!$A:$A,0))</f>
        <v>g pollutant</v>
      </c>
      <c r="I3222" t="str">
        <f t="shared" si="100"/>
        <v>PM10</v>
      </c>
      <c r="J3222">
        <f>INDEX(NoSettings!$C:$C,MATCH(EPS!$A3222,NoSettings!$A:$A,0))</f>
        <v>0</v>
      </c>
      <c r="K3222">
        <f>INDEX(GWP!$C$2:$C$13,MATCH(EPS!I3222,GWP!$B$2:$B$13,0))</f>
        <v>0</v>
      </c>
      <c r="L3222" s="4">
        <f t="shared" si="101"/>
        <v>0</v>
      </c>
    </row>
    <row r="3223" spans="1:12">
      <c r="A3223" t="s">
        <v>8826</v>
      </c>
      <c r="B3223" t="s">
        <v>7380</v>
      </c>
      <c r="C3223" t="s">
        <v>1735</v>
      </c>
      <c r="D3223" t="s">
        <v>6894</v>
      </c>
      <c r="E3223" t="s">
        <v>1709</v>
      </c>
      <c r="H3223" t="str">
        <f>INDEX('Vensim Variables'!$B:$B,MATCH(EPS!$B3223,'Vensim Variables'!$A:$A,0))</f>
        <v>g pollutant</v>
      </c>
      <c r="I3223" t="str">
        <f t="shared" si="100"/>
        <v>PM25</v>
      </c>
      <c r="J3223">
        <f>INDEX(NoSettings!$C:$C,MATCH(EPS!$A3223,NoSettings!$A:$A,0))</f>
        <v>0</v>
      </c>
      <c r="K3223">
        <f>INDEX(GWP!$C$2:$C$13,MATCH(EPS!I3223,GWP!$B$2:$B$13,0))</f>
        <v>0</v>
      </c>
      <c r="L3223" s="4">
        <f t="shared" si="101"/>
        <v>0</v>
      </c>
    </row>
    <row r="3224" spans="1:12">
      <c r="A3224" t="s">
        <v>8827</v>
      </c>
      <c r="B3224" t="s">
        <v>7380</v>
      </c>
      <c r="C3224" t="s">
        <v>1735</v>
      </c>
      <c r="D3224" t="s">
        <v>6894</v>
      </c>
      <c r="E3224" t="s">
        <v>1710</v>
      </c>
      <c r="H3224" t="str">
        <f>INDEX('Vensim Variables'!$B:$B,MATCH(EPS!$B3224,'Vensim Variables'!$A:$A,0))</f>
        <v>g pollutant</v>
      </c>
      <c r="I3224" t="str">
        <f t="shared" si="100"/>
        <v>SOx</v>
      </c>
      <c r="J3224">
        <f>INDEX(NoSettings!$C:$C,MATCH(EPS!$A3224,NoSettings!$A:$A,0))</f>
        <v>0</v>
      </c>
      <c r="K3224">
        <f>INDEX(GWP!$C$2:$C$13,MATCH(EPS!I3224,GWP!$B$2:$B$13,0))</f>
        <v>0</v>
      </c>
      <c r="L3224" s="4">
        <f t="shared" si="101"/>
        <v>0</v>
      </c>
    </row>
    <row r="3225" spans="1:12">
      <c r="A3225" t="s">
        <v>8828</v>
      </c>
      <c r="B3225" t="s">
        <v>7380</v>
      </c>
      <c r="C3225" t="s">
        <v>1735</v>
      </c>
      <c r="D3225" t="s">
        <v>6894</v>
      </c>
      <c r="E3225" t="s">
        <v>1711</v>
      </c>
      <c r="H3225" t="str">
        <f>INDEX('Vensim Variables'!$B:$B,MATCH(EPS!$B3225,'Vensim Variables'!$A:$A,0))</f>
        <v>g pollutant</v>
      </c>
      <c r="I3225" t="str">
        <f t="shared" si="100"/>
        <v>BC</v>
      </c>
      <c r="J3225">
        <f>INDEX(NoSettings!$C:$C,MATCH(EPS!$A3225,NoSettings!$A:$A,0))</f>
        <v>0</v>
      </c>
      <c r="K3225">
        <f>INDEX(GWP!$C$2:$C$13,MATCH(EPS!I3225,GWP!$B$2:$B$13,0))</f>
        <v>0</v>
      </c>
      <c r="L3225" s="4">
        <f t="shared" si="101"/>
        <v>0</v>
      </c>
    </row>
    <row r="3226" spans="1:12">
      <c r="A3226" t="s">
        <v>8829</v>
      </c>
      <c r="B3226" t="s">
        <v>7380</v>
      </c>
      <c r="C3226" t="s">
        <v>1735</v>
      </c>
      <c r="D3226" t="s">
        <v>6894</v>
      </c>
      <c r="E3226" t="s">
        <v>1712</v>
      </c>
      <c r="H3226" t="str">
        <f>INDEX('Vensim Variables'!$B:$B,MATCH(EPS!$B3226,'Vensim Variables'!$A:$A,0))</f>
        <v>g pollutant</v>
      </c>
      <c r="I3226" t="str">
        <f t="shared" si="100"/>
        <v>OC</v>
      </c>
      <c r="J3226">
        <f>INDEX(NoSettings!$C:$C,MATCH(EPS!$A3226,NoSettings!$A:$A,0))</f>
        <v>0</v>
      </c>
      <c r="K3226">
        <f>INDEX(GWP!$C$2:$C$13,MATCH(EPS!I3226,GWP!$B$2:$B$13,0))</f>
        <v>0</v>
      </c>
      <c r="L3226" s="4">
        <f t="shared" si="101"/>
        <v>0</v>
      </c>
    </row>
    <row r="3227" spans="1:12">
      <c r="A3227" t="s">
        <v>8830</v>
      </c>
      <c r="B3227" t="s">
        <v>7380</v>
      </c>
      <c r="C3227" t="s">
        <v>1735</v>
      </c>
      <c r="D3227" t="s">
        <v>6894</v>
      </c>
      <c r="E3227" t="s">
        <v>1713</v>
      </c>
      <c r="H3227" t="str">
        <f>INDEX('Vensim Variables'!$B:$B,MATCH(EPS!$B3227,'Vensim Variables'!$A:$A,0))</f>
        <v>g pollutant</v>
      </c>
      <c r="I3227" t="str">
        <f t="shared" si="100"/>
        <v>CH4</v>
      </c>
      <c r="J3227">
        <f>INDEX(NoSettings!$C:$C,MATCH(EPS!$A3227,NoSettings!$A:$A,0))</f>
        <v>0</v>
      </c>
      <c r="K3227">
        <f>INDEX(GWP!$C$2:$C$13,MATCH(EPS!I3227,GWP!$B$2:$B$13,0))</f>
        <v>28</v>
      </c>
      <c r="L3227" s="4">
        <f t="shared" si="101"/>
        <v>0</v>
      </c>
    </row>
    <row r="3228" spans="1:12">
      <c r="A3228" t="s">
        <v>8831</v>
      </c>
      <c r="B3228" t="s">
        <v>7380</v>
      </c>
      <c r="C3228" t="s">
        <v>1735</v>
      </c>
      <c r="D3228" t="s">
        <v>6894</v>
      </c>
      <c r="E3228" t="s">
        <v>1714</v>
      </c>
      <c r="H3228" t="str">
        <f>INDEX('Vensim Variables'!$B:$B,MATCH(EPS!$B3228,'Vensim Variables'!$A:$A,0))</f>
        <v>g pollutant</v>
      </c>
      <c r="I3228" t="str">
        <f t="shared" si="100"/>
        <v>N2O</v>
      </c>
      <c r="J3228">
        <f>INDEX(NoSettings!$C:$C,MATCH(EPS!$A3228,NoSettings!$A:$A,0))</f>
        <v>0</v>
      </c>
      <c r="K3228">
        <f>INDEX(GWP!$C$2:$C$13,MATCH(EPS!I3228,GWP!$B$2:$B$13,0))</f>
        <v>265</v>
      </c>
      <c r="L3228" s="4">
        <f t="shared" si="101"/>
        <v>0</v>
      </c>
    </row>
    <row r="3229" spans="1:12">
      <c r="A3229" t="s">
        <v>8832</v>
      </c>
      <c r="B3229" t="s">
        <v>7380</v>
      </c>
      <c r="C3229" t="s">
        <v>1735</v>
      </c>
      <c r="D3229" t="s">
        <v>6894</v>
      </c>
      <c r="E3229" t="s">
        <v>1715</v>
      </c>
      <c r="H3229" t="str">
        <f>INDEX('Vensim Variables'!$B:$B,MATCH(EPS!$B3229,'Vensim Variables'!$A:$A,0))</f>
        <v>g pollutant</v>
      </c>
      <c r="I3229" t="str">
        <f t="shared" si="100"/>
        <v>F gases</v>
      </c>
      <c r="J3229">
        <f>INDEX(NoSettings!$C:$C,MATCH(EPS!$A3229,NoSettings!$A:$A,0))</f>
        <v>0</v>
      </c>
      <c r="K3229">
        <f>INDEX(GWP!$C$2:$C$13,MATCH(EPS!I3229,GWP!$B$2:$B$13,0))</f>
        <v>1</v>
      </c>
      <c r="L3229" s="4">
        <f t="shared" si="101"/>
        <v>0</v>
      </c>
    </row>
    <row r="3230" spans="1:12">
      <c r="A3230" t="s">
        <v>8833</v>
      </c>
      <c r="B3230" t="s">
        <v>7380</v>
      </c>
      <c r="C3230" t="s">
        <v>1735</v>
      </c>
      <c r="D3230" t="s">
        <v>6895</v>
      </c>
      <c r="E3230" t="s">
        <v>1702</v>
      </c>
      <c r="H3230" t="str">
        <f>INDEX('Vensim Variables'!$B:$B,MATCH(EPS!$B3230,'Vensim Variables'!$A:$A,0))</f>
        <v>g pollutant</v>
      </c>
      <c r="I3230" t="str">
        <f t="shared" si="100"/>
        <v>CO2</v>
      </c>
      <c r="J3230">
        <f>INDEX(NoSettings!$C:$C,MATCH(EPS!$A3230,NoSettings!$A:$A,0))</f>
        <v>0</v>
      </c>
      <c r="K3230">
        <f>INDEX(GWP!$C$2:$C$13,MATCH(EPS!I3230,GWP!$B$2:$B$13,0))</f>
        <v>1</v>
      </c>
      <c r="L3230" s="4">
        <f t="shared" si="101"/>
        <v>0</v>
      </c>
    </row>
    <row r="3231" spans="1:12">
      <c r="A3231" t="s">
        <v>8834</v>
      </c>
      <c r="B3231" t="s">
        <v>7380</v>
      </c>
      <c r="C3231" t="s">
        <v>1735</v>
      </c>
      <c r="D3231" t="s">
        <v>6895</v>
      </c>
      <c r="E3231" t="s">
        <v>1705</v>
      </c>
      <c r="H3231" t="str">
        <f>INDEX('Vensim Variables'!$B:$B,MATCH(EPS!$B3231,'Vensim Variables'!$A:$A,0))</f>
        <v>g pollutant</v>
      </c>
      <c r="I3231" t="str">
        <f t="shared" si="100"/>
        <v>VOC</v>
      </c>
      <c r="J3231">
        <f>INDEX(NoSettings!$C:$C,MATCH(EPS!$A3231,NoSettings!$A:$A,0))</f>
        <v>23867800</v>
      </c>
      <c r="K3231">
        <f>INDEX(GWP!$C$2:$C$13,MATCH(EPS!I3231,GWP!$B$2:$B$13,0))</f>
        <v>0</v>
      </c>
      <c r="L3231" s="4">
        <f t="shared" si="101"/>
        <v>0</v>
      </c>
    </row>
    <row r="3232" spans="1:12">
      <c r="A3232" t="s">
        <v>8835</v>
      </c>
      <c r="B3232" t="s">
        <v>7380</v>
      </c>
      <c r="C3232" t="s">
        <v>1735</v>
      </c>
      <c r="D3232" t="s">
        <v>6895</v>
      </c>
      <c r="E3232" t="s">
        <v>1706</v>
      </c>
      <c r="H3232" t="str">
        <f>INDEX('Vensim Variables'!$B:$B,MATCH(EPS!$B3232,'Vensim Variables'!$A:$A,0))</f>
        <v>g pollutant</v>
      </c>
      <c r="I3232" t="str">
        <f t="shared" si="100"/>
        <v>CO</v>
      </c>
      <c r="J3232">
        <f>INDEX(NoSettings!$C:$C,MATCH(EPS!$A3232,NoSettings!$A:$A,0))</f>
        <v>705826000</v>
      </c>
      <c r="K3232">
        <f>INDEX(GWP!$C$2:$C$13,MATCH(EPS!I3232,GWP!$B$2:$B$13,0))</f>
        <v>0</v>
      </c>
      <c r="L3232" s="4">
        <f t="shared" si="101"/>
        <v>0</v>
      </c>
    </row>
    <row r="3233" spans="1:12">
      <c r="A3233" t="s">
        <v>8836</v>
      </c>
      <c r="B3233" t="s">
        <v>7380</v>
      </c>
      <c r="C3233" t="s">
        <v>1735</v>
      </c>
      <c r="D3233" t="s">
        <v>6895</v>
      </c>
      <c r="E3233" t="s">
        <v>1707</v>
      </c>
      <c r="H3233" t="str">
        <f>INDEX('Vensim Variables'!$B:$B,MATCH(EPS!$B3233,'Vensim Variables'!$A:$A,0))</f>
        <v>g pollutant</v>
      </c>
      <c r="I3233" t="str">
        <f t="shared" si="100"/>
        <v>NOx</v>
      </c>
      <c r="J3233">
        <f>INDEX(NoSettings!$C:$C,MATCH(EPS!$A3233,NoSettings!$A:$A,0))</f>
        <v>286500000</v>
      </c>
      <c r="K3233">
        <f>INDEX(GWP!$C$2:$C$13,MATCH(EPS!I3233,GWP!$B$2:$B$13,0))</f>
        <v>0</v>
      </c>
      <c r="L3233" s="4">
        <f t="shared" si="101"/>
        <v>0</v>
      </c>
    </row>
    <row r="3234" spans="1:12">
      <c r="A3234" t="s">
        <v>8837</v>
      </c>
      <c r="B3234" t="s">
        <v>7380</v>
      </c>
      <c r="C3234" t="s">
        <v>1735</v>
      </c>
      <c r="D3234" t="s">
        <v>6895</v>
      </c>
      <c r="E3234" t="s">
        <v>1708</v>
      </c>
      <c r="H3234" t="str">
        <f>INDEX('Vensim Variables'!$B:$B,MATCH(EPS!$B3234,'Vensim Variables'!$A:$A,0))</f>
        <v>g pollutant</v>
      </c>
      <c r="I3234" t="str">
        <f t="shared" si="100"/>
        <v>PM10</v>
      </c>
      <c r="J3234">
        <f>INDEX(NoSettings!$C:$C,MATCH(EPS!$A3234,NoSettings!$A:$A,0))</f>
        <v>483406000</v>
      </c>
      <c r="K3234">
        <f>INDEX(GWP!$C$2:$C$13,MATCH(EPS!I3234,GWP!$B$2:$B$13,0))</f>
        <v>0</v>
      </c>
      <c r="L3234" s="4">
        <f t="shared" si="101"/>
        <v>0</v>
      </c>
    </row>
    <row r="3235" spans="1:12">
      <c r="A3235" t="s">
        <v>8838</v>
      </c>
      <c r="B3235" t="s">
        <v>7380</v>
      </c>
      <c r="C3235" t="s">
        <v>1735</v>
      </c>
      <c r="D3235" t="s">
        <v>6895</v>
      </c>
      <c r="E3235" t="s">
        <v>1709</v>
      </c>
      <c r="H3235" t="str">
        <f>INDEX('Vensim Variables'!$B:$B,MATCH(EPS!$B3235,'Vensim Variables'!$A:$A,0))</f>
        <v>g pollutant</v>
      </c>
      <c r="I3235" t="str">
        <f t="shared" si="100"/>
        <v>PM25</v>
      </c>
      <c r="J3235">
        <f>INDEX(NoSettings!$C:$C,MATCH(EPS!$A3235,NoSettings!$A:$A,0))</f>
        <v>417736000</v>
      </c>
      <c r="K3235">
        <f>INDEX(GWP!$C$2:$C$13,MATCH(EPS!I3235,GWP!$B$2:$B$13,0))</f>
        <v>0</v>
      </c>
      <c r="L3235" s="4">
        <f t="shared" si="101"/>
        <v>0</v>
      </c>
    </row>
    <row r="3236" spans="1:12">
      <c r="A3236" t="s">
        <v>8839</v>
      </c>
      <c r="B3236" t="s">
        <v>7380</v>
      </c>
      <c r="C3236" t="s">
        <v>1735</v>
      </c>
      <c r="D3236" t="s">
        <v>6895</v>
      </c>
      <c r="E3236" t="s">
        <v>1710</v>
      </c>
      <c r="H3236" t="str">
        <f>INDEX('Vensim Variables'!$B:$B,MATCH(EPS!$B3236,'Vensim Variables'!$A:$A,0))</f>
        <v>g pollutant</v>
      </c>
      <c r="I3236" t="str">
        <f t="shared" si="100"/>
        <v>SOx</v>
      </c>
      <c r="J3236">
        <f>INDEX(NoSettings!$C:$C,MATCH(EPS!$A3236,NoSettings!$A:$A,0))</f>
        <v>41110500</v>
      </c>
      <c r="K3236">
        <f>INDEX(GWP!$C$2:$C$13,MATCH(EPS!I3236,GWP!$B$2:$B$13,0))</f>
        <v>0</v>
      </c>
      <c r="L3236" s="4">
        <f t="shared" si="101"/>
        <v>0</v>
      </c>
    </row>
    <row r="3237" spans="1:12">
      <c r="A3237" t="s">
        <v>8840</v>
      </c>
      <c r="B3237" t="s">
        <v>7380</v>
      </c>
      <c r="C3237" t="s">
        <v>1735</v>
      </c>
      <c r="D3237" t="s">
        <v>6895</v>
      </c>
      <c r="E3237" t="s">
        <v>1711</v>
      </c>
      <c r="H3237" t="str">
        <f>INDEX('Vensim Variables'!$B:$B,MATCH(EPS!$B3237,'Vensim Variables'!$A:$A,0))</f>
        <v>g pollutant</v>
      </c>
      <c r="I3237" t="str">
        <f t="shared" si="100"/>
        <v>BC</v>
      </c>
      <c r="J3237">
        <f>INDEX(NoSettings!$C:$C,MATCH(EPS!$A3237,NoSettings!$A:$A,0))</f>
        <v>15324300</v>
      </c>
      <c r="K3237">
        <f>INDEX(GWP!$C$2:$C$13,MATCH(EPS!I3237,GWP!$B$2:$B$13,0))</f>
        <v>0</v>
      </c>
      <c r="L3237" s="4">
        <f t="shared" si="101"/>
        <v>0</v>
      </c>
    </row>
    <row r="3238" spans="1:12">
      <c r="A3238" t="s">
        <v>8841</v>
      </c>
      <c r="B3238" t="s">
        <v>7380</v>
      </c>
      <c r="C3238" t="s">
        <v>1735</v>
      </c>
      <c r="D3238" t="s">
        <v>6895</v>
      </c>
      <c r="E3238" t="s">
        <v>1712</v>
      </c>
      <c r="H3238" t="str">
        <f>INDEX('Vensim Variables'!$B:$B,MATCH(EPS!$B3238,'Vensim Variables'!$A:$A,0))</f>
        <v>g pollutant</v>
      </c>
      <c r="I3238" t="str">
        <f t="shared" si="100"/>
        <v>OC</v>
      </c>
      <c r="J3238">
        <f>INDEX(NoSettings!$C:$C,MATCH(EPS!$A3238,NoSettings!$A:$A,0))</f>
        <v>146583000</v>
      </c>
      <c r="K3238">
        <f>INDEX(GWP!$C$2:$C$13,MATCH(EPS!I3238,GWP!$B$2:$B$13,0))</f>
        <v>0</v>
      </c>
      <c r="L3238" s="4">
        <f t="shared" si="101"/>
        <v>0</v>
      </c>
    </row>
    <row r="3239" spans="1:12">
      <c r="A3239" t="s">
        <v>8842</v>
      </c>
      <c r="B3239" t="s">
        <v>7380</v>
      </c>
      <c r="C3239" t="s">
        <v>1735</v>
      </c>
      <c r="D3239" t="s">
        <v>6895</v>
      </c>
      <c r="E3239" t="s">
        <v>1713</v>
      </c>
      <c r="H3239" t="str">
        <f>INDEX('Vensim Variables'!$B:$B,MATCH(EPS!$B3239,'Vensim Variables'!$A:$A,0))</f>
        <v>g pollutant</v>
      </c>
      <c r="I3239" t="str">
        <f t="shared" si="100"/>
        <v>CH4</v>
      </c>
      <c r="J3239">
        <f>INDEX(NoSettings!$C:$C,MATCH(EPS!$A3239,NoSettings!$A:$A,0))</f>
        <v>0</v>
      </c>
      <c r="K3239">
        <f>INDEX(GWP!$C$2:$C$13,MATCH(EPS!I3239,GWP!$B$2:$B$13,0))</f>
        <v>28</v>
      </c>
      <c r="L3239" s="4">
        <f t="shared" si="101"/>
        <v>0</v>
      </c>
    </row>
    <row r="3240" spans="1:12">
      <c r="A3240" t="s">
        <v>8843</v>
      </c>
      <c r="B3240" t="s">
        <v>7380</v>
      </c>
      <c r="C3240" t="s">
        <v>1735</v>
      </c>
      <c r="D3240" t="s">
        <v>6895</v>
      </c>
      <c r="E3240" t="s">
        <v>1714</v>
      </c>
      <c r="H3240" t="str">
        <f>INDEX('Vensim Variables'!$B:$B,MATCH(EPS!$B3240,'Vensim Variables'!$A:$A,0))</f>
        <v>g pollutant</v>
      </c>
      <c r="I3240" t="str">
        <f t="shared" si="100"/>
        <v>N2O</v>
      </c>
      <c r="J3240">
        <f>INDEX(NoSettings!$C:$C,MATCH(EPS!$A3240,NoSettings!$A:$A,0))</f>
        <v>0</v>
      </c>
      <c r="K3240">
        <f>INDEX(GWP!$C$2:$C$13,MATCH(EPS!I3240,GWP!$B$2:$B$13,0))</f>
        <v>265</v>
      </c>
      <c r="L3240" s="4">
        <f t="shared" si="101"/>
        <v>0</v>
      </c>
    </row>
    <row r="3241" spans="1:12">
      <c r="A3241" t="s">
        <v>8844</v>
      </c>
      <c r="B3241" t="s">
        <v>7380</v>
      </c>
      <c r="C3241" t="s">
        <v>1735</v>
      </c>
      <c r="D3241" t="s">
        <v>6895</v>
      </c>
      <c r="E3241" t="s">
        <v>1715</v>
      </c>
      <c r="H3241" t="str">
        <f>INDEX('Vensim Variables'!$B:$B,MATCH(EPS!$B3241,'Vensim Variables'!$A:$A,0))</f>
        <v>g pollutant</v>
      </c>
      <c r="I3241" t="str">
        <f t="shared" si="100"/>
        <v>F gases</v>
      </c>
      <c r="J3241">
        <f>INDEX(NoSettings!$C:$C,MATCH(EPS!$A3241,NoSettings!$A:$A,0))</f>
        <v>0</v>
      </c>
      <c r="K3241">
        <f>INDEX(GWP!$C$2:$C$13,MATCH(EPS!I3241,GWP!$B$2:$B$13,0))</f>
        <v>1</v>
      </c>
      <c r="L3241" s="4">
        <f t="shared" si="101"/>
        <v>0</v>
      </c>
    </row>
    <row r="3242" spans="1:12">
      <c r="A3242" t="s">
        <v>8845</v>
      </c>
      <c r="B3242" t="s">
        <v>7380</v>
      </c>
      <c r="C3242" t="s">
        <v>1735</v>
      </c>
      <c r="D3242" t="s">
        <v>6896</v>
      </c>
      <c r="E3242" t="s">
        <v>1702</v>
      </c>
      <c r="H3242" t="str">
        <f>INDEX('Vensim Variables'!$B:$B,MATCH(EPS!$B3242,'Vensim Variables'!$A:$A,0))</f>
        <v>g pollutant</v>
      </c>
      <c r="I3242" t="str">
        <f t="shared" si="100"/>
        <v>CO2</v>
      </c>
      <c r="J3242">
        <f>INDEX(NoSettings!$C:$C,MATCH(EPS!$A3242,NoSettings!$A:$A,0))</f>
        <v>0</v>
      </c>
      <c r="K3242">
        <f>INDEX(GWP!$C$2:$C$13,MATCH(EPS!I3242,GWP!$B$2:$B$13,0))</f>
        <v>1</v>
      </c>
      <c r="L3242" s="4">
        <f t="shared" si="101"/>
        <v>0</v>
      </c>
    </row>
    <row r="3243" spans="1:12">
      <c r="A3243" t="s">
        <v>8846</v>
      </c>
      <c r="B3243" t="s">
        <v>7380</v>
      </c>
      <c r="C3243" t="s">
        <v>1735</v>
      </c>
      <c r="D3243" t="s">
        <v>6896</v>
      </c>
      <c r="E3243" t="s">
        <v>1705</v>
      </c>
      <c r="H3243" t="str">
        <f>INDEX('Vensim Variables'!$B:$B,MATCH(EPS!$B3243,'Vensim Variables'!$A:$A,0))</f>
        <v>g pollutant</v>
      </c>
      <c r="I3243" t="str">
        <f t="shared" si="100"/>
        <v>VOC</v>
      </c>
      <c r="J3243">
        <f>INDEX(NoSettings!$C:$C,MATCH(EPS!$A3243,NoSettings!$A:$A,0))</f>
        <v>0</v>
      </c>
      <c r="K3243">
        <f>INDEX(GWP!$C$2:$C$13,MATCH(EPS!I3243,GWP!$B$2:$B$13,0))</f>
        <v>0</v>
      </c>
      <c r="L3243" s="4">
        <f t="shared" si="101"/>
        <v>0</v>
      </c>
    </row>
    <row r="3244" spans="1:12">
      <c r="A3244" t="s">
        <v>8847</v>
      </c>
      <c r="B3244" t="s">
        <v>7380</v>
      </c>
      <c r="C3244" t="s">
        <v>1735</v>
      </c>
      <c r="D3244" t="s">
        <v>6896</v>
      </c>
      <c r="E3244" t="s">
        <v>1706</v>
      </c>
      <c r="H3244" t="str">
        <f>INDEX('Vensim Variables'!$B:$B,MATCH(EPS!$B3244,'Vensim Variables'!$A:$A,0))</f>
        <v>g pollutant</v>
      </c>
      <c r="I3244" t="str">
        <f t="shared" si="100"/>
        <v>CO</v>
      </c>
      <c r="J3244">
        <f>INDEX(NoSettings!$C:$C,MATCH(EPS!$A3244,NoSettings!$A:$A,0))</f>
        <v>0</v>
      </c>
      <c r="K3244">
        <f>INDEX(GWP!$C$2:$C$13,MATCH(EPS!I3244,GWP!$B$2:$B$13,0))</f>
        <v>0</v>
      </c>
      <c r="L3244" s="4">
        <f t="shared" si="101"/>
        <v>0</v>
      </c>
    </row>
    <row r="3245" spans="1:12">
      <c r="A3245" t="s">
        <v>8848</v>
      </c>
      <c r="B3245" t="s">
        <v>7380</v>
      </c>
      <c r="C3245" t="s">
        <v>1735</v>
      </c>
      <c r="D3245" t="s">
        <v>6896</v>
      </c>
      <c r="E3245" t="s">
        <v>1707</v>
      </c>
      <c r="H3245" t="str">
        <f>INDEX('Vensim Variables'!$B:$B,MATCH(EPS!$B3245,'Vensim Variables'!$A:$A,0))</f>
        <v>g pollutant</v>
      </c>
      <c r="I3245" t="str">
        <f t="shared" si="100"/>
        <v>NOx</v>
      </c>
      <c r="J3245">
        <f>INDEX(NoSettings!$C:$C,MATCH(EPS!$A3245,NoSettings!$A:$A,0))</f>
        <v>0</v>
      </c>
      <c r="K3245">
        <f>INDEX(GWP!$C$2:$C$13,MATCH(EPS!I3245,GWP!$B$2:$B$13,0))</f>
        <v>0</v>
      </c>
      <c r="L3245" s="4">
        <f t="shared" si="101"/>
        <v>0</v>
      </c>
    </row>
    <row r="3246" spans="1:12">
      <c r="A3246" t="s">
        <v>8849</v>
      </c>
      <c r="B3246" t="s">
        <v>7380</v>
      </c>
      <c r="C3246" t="s">
        <v>1735</v>
      </c>
      <c r="D3246" t="s">
        <v>6896</v>
      </c>
      <c r="E3246" t="s">
        <v>1708</v>
      </c>
      <c r="H3246" t="str">
        <f>INDEX('Vensim Variables'!$B:$B,MATCH(EPS!$B3246,'Vensim Variables'!$A:$A,0))</f>
        <v>g pollutant</v>
      </c>
      <c r="I3246" t="str">
        <f t="shared" si="100"/>
        <v>PM10</v>
      </c>
      <c r="J3246">
        <f>INDEX(NoSettings!$C:$C,MATCH(EPS!$A3246,NoSettings!$A:$A,0))</f>
        <v>0</v>
      </c>
      <c r="K3246">
        <f>INDEX(GWP!$C$2:$C$13,MATCH(EPS!I3246,GWP!$B$2:$B$13,0))</f>
        <v>0</v>
      </c>
      <c r="L3246" s="4">
        <f t="shared" si="101"/>
        <v>0</v>
      </c>
    </row>
    <row r="3247" spans="1:12">
      <c r="A3247" t="s">
        <v>8850</v>
      </c>
      <c r="B3247" t="s">
        <v>7380</v>
      </c>
      <c r="C3247" t="s">
        <v>1735</v>
      </c>
      <c r="D3247" t="s">
        <v>6896</v>
      </c>
      <c r="E3247" t="s">
        <v>1709</v>
      </c>
      <c r="H3247" t="str">
        <f>INDEX('Vensim Variables'!$B:$B,MATCH(EPS!$B3247,'Vensim Variables'!$A:$A,0))</f>
        <v>g pollutant</v>
      </c>
      <c r="I3247" t="str">
        <f t="shared" si="100"/>
        <v>PM25</v>
      </c>
      <c r="J3247">
        <f>INDEX(NoSettings!$C:$C,MATCH(EPS!$A3247,NoSettings!$A:$A,0))</f>
        <v>0</v>
      </c>
      <c r="K3247">
        <f>INDEX(GWP!$C$2:$C$13,MATCH(EPS!I3247,GWP!$B$2:$B$13,0))</f>
        <v>0</v>
      </c>
      <c r="L3247" s="4">
        <f t="shared" si="101"/>
        <v>0</v>
      </c>
    </row>
    <row r="3248" spans="1:12">
      <c r="A3248" t="s">
        <v>8851</v>
      </c>
      <c r="B3248" t="s">
        <v>7380</v>
      </c>
      <c r="C3248" t="s">
        <v>1735</v>
      </c>
      <c r="D3248" t="s">
        <v>6896</v>
      </c>
      <c r="E3248" t="s">
        <v>1710</v>
      </c>
      <c r="H3248" t="str">
        <f>INDEX('Vensim Variables'!$B:$B,MATCH(EPS!$B3248,'Vensim Variables'!$A:$A,0))</f>
        <v>g pollutant</v>
      </c>
      <c r="I3248" t="str">
        <f t="shared" si="100"/>
        <v>SOx</v>
      </c>
      <c r="J3248">
        <f>INDEX(NoSettings!$C:$C,MATCH(EPS!$A3248,NoSettings!$A:$A,0))</f>
        <v>0</v>
      </c>
      <c r="K3248">
        <f>INDEX(GWP!$C$2:$C$13,MATCH(EPS!I3248,GWP!$B$2:$B$13,0))</f>
        <v>0</v>
      </c>
      <c r="L3248" s="4">
        <f t="shared" si="101"/>
        <v>0</v>
      </c>
    </row>
    <row r="3249" spans="1:12">
      <c r="A3249" t="s">
        <v>8852</v>
      </c>
      <c r="B3249" t="s">
        <v>7380</v>
      </c>
      <c r="C3249" t="s">
        <v>1735</v>
      </c>
      <c r="D3249" t="s">
        <v>6896</v>
      </c>
      <c r="E3249" t="s">
        <v>1711</v>
      </c>
      <c r="H3249" t="str">
        <f>INDEX('Vensim Variables'!$B:$B,MATCH(EPS!$B3249,'Vensim Variables'!$A:$A,0))</f>
        <v>g pollutant</v>
      </c>
      <c r="I3249" t="str">
        <f t="shared" si="100"/>
        <v>BC</v>
      </c>
      <c r="J3249">
        <f>INDEX(NoSettings!$C:$C,MATCH(EPS!$A3249,NoSettings!$A:$A,0))</f>
        <v>0</v>
      </c>
      <c r="K3249">
        <f>INDEX(GWP!$C$2:$C$13,MATCH(EPS!I3249,GWP!$B$2:$B$13,0))</f>
        <v>0</v>
      </c>
      <c r="L3249" s="4">
        <f t="shared" si="101"/>
        <v>0</v>
      </c>
    </row>
    <row r="3250" spans="1:12">
      <c r="A3250" t="s">
        <v>8853</v>
      </c>
      <c r="B3250" t="s">
        <v>7380</v>
      </c>
      <c r="C3250" t="s">
        <v>1735</v>
      </c>
      <c r="D3250" t="s">
        <v>6896</v>
      </c>
      <c r="E3250" t="s">
        <v>1712</v>
      </c>
      <c r="H3250" t="str">
        <f>INDEX('Vensim Variables'!$B:$B,MATCH(EPS!$B3250,'Vensim Variables'!$A:$A,0))</f>
        <v>g pollutant</v>
      </c>
      <c r="I3250" t="str">
        <f t="shared" si="100"/>
        <v>OC</v>
      </c>
      <c r="J3250">
        <f>INDEX(NoSettings!$C:$C,MATCH(EPS!$A3250,NoSettings!$A:$A,0))</f>
        <v>0</v>
      </c>
      <c r="K3250">
        <f>INDEX(GWP!$C$2:$C$13,MATCH(EPS!I3250,GWP!$B$2:$B$13,0))</f>
        <v>0</v>
      </c>
      <c r="L3250" s="4">
        <f t="shared" si="101"/>
        <v>0</v>
      </c>
    </row>
    <row r="3251" spans="1:12">
      <c r="A3251" t="s">
        <v>8854</v>
      </c>
      <c r="B3251" t="s">
        <v>7380</v>
      </c>
      <c r="C3251" t="s">
        <v>1735</v>
      </c>
      <c r="D3251" t="s">
        <v>6896</v>
      </c>
      <c r="E3251" t="s">
        <v>1713</v>
      </c>
      <c r="H3251" t="str">
        <f>INDEX('Vensim Variables'!$B:$B,MATCH(EPS!$B3251,'Vensim Variables'!$A:$A,0))</f>
        <v>g pollutant</v>
      </c>
      <c r="I3251" t="str">
        <f t="shared" si="100"/>
        <v>CH4</v>
      </c>
      <c r="J3251">
        <f>INDEX(NoSettings!$C:$C,MATCH(EPS!$A3251,NoSettings!$A:$A,0))</f>
        <v>0</v>
      </c>
      <c r="K3251">
        <f>INDEX(GWP!$C$2:$C$13,MATCH(EPS!I3251,GWP!$B$2:$B$13,0))</f>
        <v>28</v>
      </c>
      <c r="L3251" s="4">
        <f t="shared" si="101"/>
        <v>0</v>
      </c>
    </row>
    <row r="3252" spans="1:12">
      <c r="A3252" t="s">
        <v>8855</v>
      </c>
      <c r="B3252" t="s">
        <v>7380</v>
      </c>
      <c r="C3252" t="s">
        <v>1735</v>
      </c>
      <c r="D3252" t="s">
        <v>6896</v>
      </c>
      <c r="E3252" t="s">
        <v>1714</v>
      </c>
      <c r="H3252" t="str">
        <f>INDEX('Vensim Variables'!$B:$B,MATCH(EPS!$B3252,'Vensim Variables'!$A:$A,0))</f>
        <v>g pollutant</v>
      </c>
      <c r="I3252" t="str">
        <f t="shared" si="100"/>
        <v>N2O</v>
      </c>
      <c r="J3252">
        <f>INDEX(NoSettings!$C:$C,MATCH(EPS!$A3252,NoSettings!$A:$A,0))</f>
        <v>0</v>
      </c>
      <c r="K3252">
        <f>INDEX(GWP!$C$2:$C$13,MATCH(EPS!I3252,GWP!$B$2:$B$13,0))</f>
        <v>265</v>
      </c>
      <c r="L3252" s="4">
        <f t="shared" si="101"/>
        <v>0</v>
      </c>
    </row>
    <row r="3253" spans="1:12">
      <c r="A3253" t="s">
        <v>8856</v>
      </c>
      <c r="B3253" t="s">
        <v>7380</v>
      </c>
      <c r="C3253" t="s">
        <v>1735</v>
      </c>
      <c r="D3253" t="s">
        <v>6896</v>
      </c>
      <c r="E3253" t="s">
        <v>1715</v>
      </c>
      <c r="H3253" t="str">
        <f>INDEX('Vensim Variables'!$B:$B,MATCH(EPS!$B3253,'Vensim Variables'!$A:$A,0))</f>
        <v>g pollutant</v>
      </c>
      <c r="I3253" t="str">
        <f t="shared" si="100"/>
        <v>F gases</v>
      </c>
      <c r="J3253">
        <f>INDEX(NoSettings!$C:$C,MATCH(EPS!$A3253,NoSettings!$A:$A,0))</f>
        <v>0</v>
      </c>
      <c r="K3253">
        <f>INDEX(GWP!$C$2:$C$13,MATCH(EPS!I3253,GWP!$B$2:$B$13,0))</f>
        <v>1</v>
      </c>
      <c r="L3253" s="4">
        <f t="shared" si="101"/>
        <v>0</v>
      </c>
    </row>
    <row r="3254" spans="1:12">
      <c r="A3254" t="s">
        <v>8857</v>
      </c>
      <c r="B3254" t="s">
        <v>7380</v>
      </c>
      <c r="C3254" t="s">
        <v>1735</v>
      </c>
      <c r="D3254" t="s">
        <v>6897</v>
      </c>
      <c r="E3254" t="s">
        <v>1702</v>
      </c>
      <c r="H3254" t="str">
        <f>INDEX('Vensim Variables'!$B:$B,MATCH(EPS!$B3254,'Vensim Variables'!$A:$A,0))</f>
        <v>g pollutant</v>
      </c>
      <c r="I3254" t="str">
        <f t="shared" si="100"/>
        <v>CO2</v>
      </c>
      <c r="J3254">
        <f>INDEX(NoSettings!$C:$C,MATCH(EPS!$A3254,NoSettings!$A:$A,0))</f>
        <v>0</v>
      </c>
      <c r="K3254">
        <f>INDEX(GWP!$C$2:$C$13,MATCH(EPS!I3254,GWP!$B$2:$B$13,0))</f>
        <v>1</v>
      </c>
      <c r="L3254" s="4">
        <f t="shared" si="101"/>
        <v>0</v>
      </c>
    </row>
    <row r="3255" spans="1:12">
      <c r="A3255" t="s">
        <v>8858</v>
      </c>
      <c r="B3255" t="s">
        <v>7380</v>
      </c>
      <c r="C3255" t="s">
        <v>1735</v>
      </c>
      <c r="D3255" t="s">
        <v>6897</v>
      </c>
      <c r="E3255" t="s">
        <v>1705</v>
      </c>
      <c r="H3255" t="str">
        <f>INDEX('Vensim Variables'!$B:$B,MATCH(EPS!$B3255,'Vensim Variables'!$A:$A,0))</f>
        <v>g pollutant</v>
      </c>
      <c r="I3255" t="str">
        <f t="shared" si="100"/>
        <v>VOC</v>
      </c>
      <c r="J3255">
        <f>INDEX(NoSettings!$C:$C,MATCH(EPS!$A3255,NoSettings!$A:$A,0))</f>
        <v>0</v>
      </c>
      <c r="K3255">
        <f>INDEX(GWP!$C$2:$C$13,MATCH(EPS!I3255,GWP!$B$2:$B$13,0))</f>
        <v>0</v>
      </c>
      <c r="L3255" s="4">
        <f t="shared" si="101"/>
        <v>0</v>
      </c>
    </row>
    <row r="3256" spans="1:12">
      <c r="A3256" t="s">
        <v>8859</v>
      </c>
      <c r="B3256" t="s">
        <v>7380</v>
      </c>
      <c r="C3256" t="s">
        <v>1735</v>
      </c>
      <c r="D3256" t="s">
        <v>6897</v>
      </c>
      <c r="E3256" t="s">
        <v>1706</v>
      </c>
      <c r="H3256" t="str">
        <f>INDEX('Vensim Variables'!$B:$B,MATCH(EPS!$B3256,'Vensim Variables'!$A:$A,0))</f>
        <v>g pollutant</v>
      </c>
      <c r="I3256" t="str">
        <f t="shared" si="100"/>
        <v>CO</v>
      </c>
      <c r="J3256">
        <f>INDEX(NoSettings!$C:$C,MATCH(EPS!$A3256,NoSettings!$A:$A,0))</f>
        <v>0</v>
      </c>
      <c r="K3256">
        <f>INDEX(GWP!$C$2:$C$13,MATCH(EPS!I3256,GWP!$B$2:$B$13,0))</f>
        <v>0</v>
      </c>
      <c r="L3256" s="4">
        <f t="shared" si="101"/>
        <v>0</v>
      </c>
    </row>
    <row r="3257" spans="1:12">
      <c r="A3257" t="s">
        <v>8860</v>
      </c>
      <c r="B3257" t="s">
        <v>7380</v>
      </c>
      <c r="C3257" t="s">
        <v>1735</v>
      </c>
      <c r="D3257" t="s">
        <v>6897</v>
      </c>
      <c r="E3257" t="s">
        <v>1707</v>
      </c>
      <c r="H3257" t="str">
        <f>INDEX('Vensim Variables'!$B:$B,MATCH(EPS!$B3257,'Vensim Variables'!$A:$A,0))</f>
        <v>g pollutant</v>
      </c>
      <c r="I3257" t="str">
        <f t="shared" si="100"/>
        <v>NOx</v>
      </c>
      <c r="J3257">
        <f>INDEX(NoSettings!$C:$C,MATCH(EPS!$A3257,NoSettings!$A:$A,0))</f>
        <v>0</v>
      </c>
      <c r="K3257">
        <f>INDEX(GWP!$C$2:$C$13,MATCH(EPS!I3257,GWP!$B$2:$B$13,0))</f>
        <v>0</v>
      </c>
      <c r="L3257" s="4">
        <f t="shared" si="101"/>
        <v>0</v>
      </c>
    </row>
    <row r="3258" spans="1:12">
      <c r="A3258" t="s">
        <v>8861</v>
      </c>
      <c r="B3258" t="s">
        <v>7380</v>
      </c>
      <c r="C3258" t="s">
        <v>1735</v>
      </c>
      <c r="D3258" t="s">
        <v>6897</v>
      </c>
      <c r="E3258" t="s">
        <v>1708</v>
      </c>
      <c r="H3258" t="str">
        <f>INDEX('Vensim Variables'!$B:$B,MATCH(EPS!$B3258,'Vensim Variables'!$A:$A,0))</f>
        <v>g pollutant</v>
      </c>
      <c r="I3258" t="str">
        <f t="shared" si="100"/>
        <v>PM10</v>
      </c>
      <c r="J3258">
        <f>INDEX(NoSettings!$C:$C,MATCH(EPS!$A3258,NoSettings!$A:$A,0))</f>
        <v>0</v>
      </c>
      <c r="K3258">
        <f>INDEX(GWP!$C$2:$C$13,MATCH(EPS!I3258,GWP!$B$2:$B$13,0))</f>
        <v>0</v>
      </c>
      <c r="L3258" s="4">
        <f t="shared" si="101"/>
        <v>0</v>
      </c>
    </row>
    <row r="3259" spans="1:12">
      <c r="A3259" t="s">
        <v>8862</v>
      </c>
      <c r="B3259" t="s">
        <v>7380</v>
      </c>
      <c r="C3259" t="s">
        <v>1735</v>
      </c>
      <c r="D3259" t="s">
        <v>6897</v>
      </c>
      <c r="E3259" t="s">
        <v>1709</v>
      </c>
      <c r="H3259" t="str">
        <f>INDEX('Vensim Variables'!$B:$B,MATCH(EPS!$B3259,'Vensim Variables'!$A:$A,0))</f>
        <v>g pollutant</v>
      </c>
      <c r="I3259" t="str">
        <f t="shared" si="100"/>
        <v>PM25</v>
      </c>
      <c r="J3259">
        <f>INDEX(NoSettings!$C:$C,MATCH(EPS!$A3259,NoSettings!$A:$A,0))</f>
        <v>0</v>
      </c>
      <c r="K3259">
        <f>INDEX(GWP!$C$2:$C$13,MATCH(EPS!I3259,GWP!$B$2:$B$13,0))</f>
        <v>0</v>
      </c>
      <c r="L3259" s="4">
        <f t="shared" si="101"/>
        <v>0</v>
      </c>
    </row>
    <row r="3260" spans="1:12">
      <c r="A3260" t="s">
        <v>8863</v>
      </c>
      <c r="B3260" t="s">
        <v>7380</v>
      </c>
      <c r="C3260" t="s">
        <v>1735</v>
      </c>
      <c r="D3260" t="s">
        <v>6897</v>
      </c>
      <c r="E3260" t="s">
        <v>1710</v>
      </c>
      <c r="H3260" t="str">
        <f>INDEX('Vensim Variables'!$B:$B,MATCH(EPS!$B3260,'Vensim Variables'!$A:$A,0))</f>
        <v>g pollutant</v>
      </c>
      <c r="I3260" t="str">
        <f t="shared" si="100"/>
        <v>SOx</v>
      </c>
      <c r="J3260">
        <f>INDEX(NoSettings!$C:$C,MATCH(EPS!$A3260,NoSettings!$A:$A,0))</f>
        <v>0</v>
      </c>
      <c r="K3260">
        <f>INDEX(GWP!$C$2:$C$13,MATCH(EPS!I3260,GWP!$B$2:$B$13,0))</f>
        <v>0</v>
      </c>
      <c r="L3260" s="4">
        <f t="shared" si="101"/>
        <v>0</v>
      </c>
    </row>
    <row r="3261" spans="1:12">
      <c r="A3261" t="s">
        <v>8864</v>
      </c>
      <c r="B3261" t="s">
        <v>7380</v>
      </c>
      <c r="C3261" t="s">
        <v>1735</v>
      </c>
      <c r="D3261" t="s">
        <v>6897</v>
      </c>
      <c r="E3261" t="s">
        <v>1711</v>
      </c>
      <c r="H3261" t="str">
        <f>INDEX('Vensim Variables'!$B:$B,MATCH(EPS!$B3261,'Vensim Variables'!$A:$A,0))</f>
        <v>g pollutant</v>
      </c>
      <c r="I3261" t="str">
        <f t="shared" si="100"/>
        <v>BC</v>
      </c>
      <c r="J3261">
        <f>INDEX(NoSettings!$C:$C,MATCH(EPS!$A3261,NoSettings!$A:$A,0))</f>
        <v>0</v>
      </c>
      <c r="K3261">
        <f>INDEX(GWP!$C$2:$C$13,MATCH(EPS!I3261,GWP!$B$2:$B$13,0))</f>
        <v>0</v>
      </c>
      <c r="L3261" s="4">
        <f t="shared" si="101"/>
        <v>0</v>
      </c>
    </row>
    <row r="3262" spans="1:12">
      <c r="A3262" t="s">
        <v>8865</v>
      </c>
      <c r="B3262" t="s">
        <v>7380</v>
      </c>
      <c r="C3262" t="s">
        <v>1735</v>
      </c>
      <c r="D3262" t="s">
        <v>6897</v>
      </c>
      <c r="E3262" t="s">
        <v>1712</v>
      </c>
      <c r="H3262" t="str">
        <f>INDEX('Vensim Variables'!$B:$B,MATCH(EPS!$B3262,'Vensim Variables'!$A:$A,0))</f>
        <v>g pollutant</v>
      </c>
      <c r="I3262" t="str">
        <f t="shared" si="100"/>
        <v>OC</v>
      </c>
      <c r="J3262">
        <f>INDEX(NoSettings!$C:$C,MATCH(EPS!$A3262,NoSettings!$A:$A,0))</f>
        <v>0</v>
      </c>
      <c r="K3262">
        <f>INDEX(GWP!$C$2:$C$13,MATCH(EPS!I3262,GWP!$B$2:$B$13,0))</f>
        <v>0</v>
      </c>
      <c r="L3262" s="4">
        <f t="shared" si="101"/>
        <v>0</v>
      </c>
    </row>
    <row r="3263" spans="1:12">
      <c r="A3263" t="s">
        <v>8866</v>
      </c>
      <c r="B3263" t="s">
        <v>7380</v>
      </c>
      <c r="C3263" t="s">
        <v>1735</v>
      </c>
      <c r="D3263" t="s">
        <v>6897</v>
      </c>
      <c r="E3263" t="s">
        <v>1713</v>
      </c>
      <c r="H3263" t="str">
        <f>INDEX('Vensim Variables'!$B:$B,MATCH(EPS!$B3263,'Vensim Variables'!$A:$A,0))</f>
        <v>g pollutant</v>
      </c>
      <c r="I3263" t="str">
        <f t="shared" si="100"/>
        <v>CH4</v>
      </c>
      <c r="J3263">
        <f>INDEX(NoSettings!$C:$C,MATCH(EPS!$A3263,NoSettings!$A:$A,0))</f>
        <v>0</v>
      </c>
      <c r="K3263">
        <f>INDEX(GWP!$C$2:$C$13,MATCH(EPS!I3263,GWP!$B$2:$B$13,0))</f>
        <v>28</v>
      </c>
      <c r="L3263" s="4">
        <f t="shared" si="101"/>
        <v>0</v>
      </c>
    </row>
    <row r="3264" spans="1:12">
      <c r="A3264" t="s">
        <v>8867</v>
      </c>
      <c r="B3264" t="s">
        <v>7380</v>
      </c>
      <c r="C3264" t="s">
        <v>1735</v>
      </c>
      <c r="D3264" t="s">
        <v>6897</v>
      </c>
      <c r="E3264" t="s">
        <v>1714</v>
      </c>
      <c r="H3264" t="str">
        <f>INDEX('Vensim Variables'!$B:$B,MATCH(EPS!$B3264,'Vensim Variables'!$A:$A,0))</f>
        <v>g pollutant</v>
      </c>
      <c r="I3264" t="str">
        <f t="shared" si="100"/>
        <v>N2O</v>
      </c>
      <c r="J3264">
        <f>INDEX(NoSettings!$C:$C,MATCH(EPS!$A3264,NoSettings!$A:$A,0))</f>
        <v>0</v>
      </c>
      <c r="K3264">
        <f>INDEX(GWP!$C$2:$C$13,MATCH(EPS!I3264,GWP!$B$2:$B$13,0))</f>
        <v>265</v>
      </c>
      <c r="L3264" s="4">
        <f t="shared" si="101"/>
        <v>0</v>
      </c>
    </row>
    <row r="3265" spans="1:12">
      <c r="A3265" t="s">
        <v>8868</v>
      </c>
      <c r="B3265" t="s">
        <v>7380</v>
      </c>
      <c r="C3265" t="s">
        <v>1735</v>
      </c>
      <c r="D3265" t="s">
        <v>6897</v>
      </c>
      <c r="E3265" t="s">
        <v>1715</v>
      </c>
      <c r="H3265" t="str">
        <f>INDEX('Vensim Variables'!$B:$B,MATCH(EPS!$B3265,'Vensim Variables'!$A:$A,0))</f>
        <v>g pollutant</v>
      </c>
      <c r="I3265" t="str">
        <f t="shared" si="100"/>
        <v>F gases</v>
      </c>
      <c r="J3265">
        <f>INDEX(NoSettings!$C:$C,MATCH(EPS!$A3265,NoSettings!$A:$A,0))</f>
        <v>0</v>
      </c>
      <c r="K3265">
        <f>INDEX(GWP!$C$2:$C$13,MATCH(EPS!I3265,GWP!$B$2:$B$13,0))</f>
        <v>1</v>
      </c>
      <c r="L3265" s="4">
        <f t="shared" si="101"/>
        <v>0</v>
      </c>
    </row>
    <row r="3266" spans="1:12">
      <c r="A3266" t="s">
        <v>8869</v>
      </c>
      <c r="B3266" t="s">
        <v>7380</v>
      </c>
      <c r="C3266" t="s">
        <v>1735</v>
      </c>
      <c r="D3266" t="s">
        <v>6898</v>
      </c>
      <c r="E3266" t="s">
        <v>1702</v>
      </c>
      <c r="H3266" t="str">
        <f>INDEX('Vensim Variables'!$B:$B,MATCH(EPS!$B3266,'Vensim Variables'!$A:$A,0))</f>
        <v>g pollutant</v>
      </c>
      <c r="I3266" t="str">
        <f t="shared" si="100"/>
        <v>CO2</v>
      </c>
      <c r="J3266">
        <f>INDEX(NoSettings!$C:$C,MATCH(EPS!$A3266,NoSettings!$A:$A,0))</f>
        <v>0</v>
      </c>
      <c r="K3266">
        <f>INDEX(GWP!$C$2:$C$13,MATCH(EPS!I3266,GWP!$B$2:$B$13,0))</f>
        <v>1</v>
      </c>
      <c r="L3266" s="4">
        <f t="shared" si="101"/>
        <v>0</v>
      </c>
    </row>
    <row r="3267" spans="1:12">
      <c r="A3267" t="s">
        <v>8870</v>
      </c>
      <c r="B3267" t="s">
        <v>7380</v>
      </c>
      <c r="C3267" t="s">
        <v>1735</v>
      </c>
      <c r="D3267" t="s">
        <v>6898</v>
      </c>
      <c r="E3267" t="s">
        <v>1705</v>
      </c>
      <c r="H3267" t="str">
        <f>INDEX('Vensim Variables'!$B:$B,MATCH(EPS!$B3267,'Vensim Variables'!$A:$A,0))</f>
        <v>g pollutant</v>
      </c>
      <c r="I3267" t="str">
        <f t="shared" ref="I3267:I3330" si="102">IF(OR(C3267="CO2",C3267="CH4",C3267="N2O",C3267="F gases",C3267="VOC",C3267="CO",C3267="NOx",C3267="PM10",C3267="PM25",C3267="SOx",C3267="BC",C3267="OC"),C3267,IF(OR(D3267="CO2",D3267="CH4",D3267="N2O",D3267="F gases",D3267="VOC",D3267="CO",D3267="NOx",D3267="PM10",D3267="PM25",D3267="SOx",D3267="BC",D3267="OC"),D3267,IF(OR(E3267="CO2",E3267="CH4",E3267="N2O",E3267="F gases",E3267="VOC",E3267="CO",E3267="NOx",E3267="PM10",E3267="PM25",E3267="SOx",E3267="BC",E3267="OC"),E3267,"NA")))</f>
        <v>VOC</v>
      </c>
      <c r="J3267">
        <f>INDEX(NoSettings!$C:$C,MATCH(EPS!$A3267,NoSettings!$A:$A,0))</f>
        <v>0</v>
      </c>
      <c r="K3267">
        <f>INDEX(GWP!$C$2:$C$13,MATCH(EPS!I3267,GWP!$B$2:$B$13,0))</f>
        <v>0</v>
      </c>
      <c r="L3267" s="4">
        <f t="shared" ref="L3267:L3330" si="103">IF(H3267="g pollutant",K3267*J3267/10^12,IF(H3267="MMTCO2e",J3267,IF(H3267="MWh",J3267,0)))</f>
        <v>0</v>
      </c>
    </row>
    <row r="3268" spans="1:12">
      <c r="A3268" t="s">
        <v>8871</v>
      </c>
      <c r="B3268" t="s">
        <v>7380</v>
      </c>
      <c r="C3268" t="s">
        <v>1735</v>
      </c>
      <c r="D3268" t="s">
        <v>6898</v>
      </c>
      <c r="E3268" t="s">
        <v>1706</v>
      </c>
      <c r="H3268" t="str">
        <f>INDEX('Vensim Variables'!$B:$B,MATCH(EPS!$B3268,'Vensim Variables'!$A:$A,0))</f>
        <v>g pollutant</v>
      </c>
      <c r="I3268" t="str">
        <f t="shared" si="102"/>
        <v>CO</v>
      </c>
      <c r="J3268">
        <f>INDEX(NoSettings!$C:$C,MATCH(EPS!$A3268,NoSettings!$A:$A,0))</f>
        <v>0</v>
      </c>
      <c r="K3268">
        <f>INDEX(GWP!$C$2:$C$13,MATCH(EPS!I3268,GWP!$B$2:$B$13,0))</f>
        <v>0</v>
      </c>
      <c r="L3268" s="4">
        <f t="shared" si="103"/>
        <v>0</v>
      </c>
    </row>
    <row r="3269" spans="1:12">
      <c r="A3269" t="s">
        <v>8872</v>
      </c>
      <c r="B3269" t="s">
        <v>7380</v>
      </c>
      <c r="C3269" t="s">
        <v>1735</v>
      </c>
      <c r="D3269" t="s">
        <v>6898</v>
      </c>
      <c r="E3269" t="s">
        <v>1707</v>
      </c>
      <c r="H3269" t="str">
        <f>INDEX('Vensim Variables'!$B:$B,MATCH(EPS!$B3269,'Vensim Variables'!$A:$A,0))</f>
        <v>g pollutant</v>
      </c>
      <c r="I3269" t="str">
        <f t="shared" si="102"/>
        <v>NOx</v>
      </c>
      <c r="J3269">
        <f>INDEX(NoSettings!$C:$C,MATCH(EPS!$A3269,NoSettings!$A:$A,0))</f>
        <v>0</v>
      </c>
      <c r="K3269">
        <f>INDEX(GWP!$C$2:$C$13,MATCH(EPS!I3269,GWP!$B$2:$B$13,0))</f>
        <v>0</v>
      </c>
      <c r="L3269" s="4">
        <f t="shared" si="103"/>
        <v>0</v>
      </c>
    </row>
    <row r="3270" spans="1:12">
      <c r="A3270" t="s">
        <v>8873</v>
      </c>
      <c r="B3270" t="s">
        <v>7380</v>
      </c>
      <c r="C3270" t="s">
        <v>1735</v>
      </c>
      <c r="D3270" t="s">
        <v>6898</v>
      </c>
      <c r="E3270" t="s">
        <v>1708</v>
      </c>
      <c r="H3270" t="str">
        <f>INDEX('Vensim Variables'!$B:$B,MATCH(EPS!$B3270,'Vensim Variables'!$A:$A,0))</f>
        <v>g pollutant</v>
      </c>
      <c r="I3270" t="str">
        <f t="shared" si="102"/>
        <v>PM10</v>
      </c>
      <c r="J3270">
        <f>INDEX(NoSettings!$C:$C,MATCH(EPS!$A3270,NoSettings!$A:$A,0))</f>
        <v>0</v>
      </c>
      <c r="K3270">
        <f>INDEX(GWP!$C$2:$C$13,MATCH(EPS!I3270,GWP!$B$2:$B$13,0))</f>
        <v>0</v>
      </c>
      <c r="L3270" s="4">
        <f t="shared" si="103"/>
        <v>0</v>
      </c>
    </row>
    <row r="3271" spans="1:12">
      <c r="A3271" t="s">
        <v>8874</v>
      </c>
      <c r="B3271" t="s">
        <v>7380</v>
      </c>
      <c r="C3271" t="s">
        <v>1735</v>
      </c>
      <c r="D3271" t="s">
        <v>6898</v>
      </c>
      <c r="E3271" t="s">
        <v>1709</v>
      </c>
      <c r="H3271" t="str">
        <f>INDEX('Vensim Variables'!$B:$B,MATCH(EPS!$B3271,'Vensim Variables'!$A:$A,0))</f>
        <v>g pollutant</v>
      </c>
      <c r="I3271" t="str">
        <f t="shared" si="102"/>
        <v>PM25</v>
      </c>
      <c r="J3271">
        <f>INDEX(NoSettings!$C:$C,MATCH(EPS!$A3271,NoSettings!$A:$A,0))</f>
        <v>0</v>
      </c>
      <c r="K3271">
        <f>INDEX(GWP!$C$2:$C$13,MATCH(EPS!I3271,GWP!$B$2:$B$13,0))</f>
        <v>0</v>
      </c>
      <c r="L3271" s="4">
        <f t="shared" si="103"/>
        <v>0</v>
      </c>
    </row>
    <row r="3272" spans="1:12">
      <c r="A3272" t="s">
        <v>8875</v>
      </c>
      <c r="B3272" t="s">
        <v>7380</v>
      </c>
      <c r="C3272" t="s">
        <v>1735</v>
      </c>
      <c r="D3272" t="s">
        <v>6898</v>
      </c>
      <c r="E3272" t="s">
        <v>1710</v>
      </c>
      <c r="H3272" t="str">
        <f>INDEX('Vensim Variables'!$B:$B,MATCH(EPS!$B3272,'Vensim Variables'!$A:$A,0))</f>
        <v>g pollutant</v>
      </c>
      <c r="I3272" t="str">
        <f t="shared" si="102"/>
        <v>SOx</v>
      </c>
      <c r="J3272">
        <f>INDEX(NoSettings!$C:$C,MATCH(EPS!$A3272,NoSettings!$A:$A,0))</f>
        <v>0</v>
      </c>
      <c r="K3272">
        <f>INDEX(GWP!$C$2:$C$13,MATCH(EPS!I3272,GWP!$B$2:$B$13,0))</f>
        <v>0</v>
      </c>
      <c r="L3272" s="4">
        <f t="shared" si="103"/>
        <v>0</v>
      </c>
    </row>
    <row r="3273" spans="1:12">
      <c r="A3273" t="s">
        <v>8876</v>
      </c>
      <c r="B3273" t="s">
        <v>7380</v>
      </c>
      <c r="C3273" t="s">
        <v>1735</v>
      </c>
      <c r="D3273" t="s">
        <v>6898</v>
      </c>
      <c r="E3273" t="s">
        <v>1711</v>
      </c>
      <c r="H3273" t="str">
        <f>INDEX('Vensim Variables'!$B:$B,MATCH(EPS!$B3273,'Vensim Variables'!$A:$A,0))</f>
        <v>g pollutant</v>
      </c>
      <c r="I3273" t="str">
        <f t="shared" si="102"/>
        <v>BC</v>
      </c>
      <c r="J3273">
        <f>INDEX(NoSettings!$C:$C,MATCH(EPS!$A3273,NoSettings!$A:$A,0))</f>
        <v>0</v>
      </c>
      <c r="K3273">
        <f>INDEX(GWP!$C$2:$C$13,MATCH(EPS!I3273,GWP!$B$2:$B$13,0))</f>
        <v>0</v>
      </c>
      <c r="L3273" s="4">
        <f t="shared" si="103"/>
        <v>0</v>
      </c>
    </row>
    <row r="3274" spans="1:12">
      <c r="A3274" t="s">
        <v>8877</v>
      </c>
      <c r="B3274" t="s">
        <v>7380</v>
      </c>
      <c r="C3274" t="s">
        <v>1735</v>
      </c>
      <c r="D3274" t="s">
        <v>6898</v>
      </c>
      <c r="E3274" t="s">
        <v>1712</v>
      </c>
      <c r="H3274" t="str">
        <f>INDEX('Vensim Variables'!$B:$B,MATCH(EPS!$B3274,'Vensim Variables'!$A:$A,0))</f>
        <v>g pollutant</v>
      </c>
      <c r="I3274" t="str">
        <f t="shared" si="102"/>
        <v>OC</v>
      </c>
      <c r="J3274">
        <f>INDEX(NoSettings!$C:$C,MATCH(EPS!$A3274,NoSettings!$A:$A,0))</f>
        <v>0</v>
      </c>
      <c r="K3274">
        <f>INDEX(GWP!$C$2:$C$13,MATCH(EPS!I3274,GWP!$B$2:$B$13,0))</f>
        <v>0</v>
      </c>
      <c r="L3274" s="4">
        <f t="shared" si="103"/>
        <v>0</v>
      </c>
    </row>
    <row r="3275" spans="1:12">
      <c r="A3275" t="s">
        <v>8878</v>
      </c>
      <c r="B3275" t="s">
        <v>7380</v>
      </c>
      <c r="C3275" t="s">
        <v>1735</v>
      </c>
      <c r="D3275" t="s">
        <v>6898</v>
      </c>
      <c r="E3275" t="s">
        <v>1713</v>
      </c>
      <c r="H3275" t="str">
        <f>INDEX('Vensim Variables'!$B:$B,MATCH(EPS!$B3275,'Vensim Variables'!$A:$A,0))</f>
        <v>g pollutant</v>
      </c>
      <c r="I3275" t="str">
        <f t="shared" si="102"/>
        <v>CH4</v>
      </c>
      <c r="J3275">
        <f>INDEX(NoSettings!$C:$C,MATCH(EPS!$A3275,NoSettings!$A:$A,0))</f>
        <v>0</v>
      </c>
      <c r="K3275">
        <f>INDEX(GWP!$C$2:$C$13,MATCH(EPS!I3275,GWP!$B$2:$B$13,0))</f>
        <v>28</v>
      </c>
      <c r="L3275" s="4">
        <f t="shared" si="103"/>
        <v>0</v>
      </c>
    </row>
    <row r="3276" spans="1:12">
      <c r="A3276" t="s">
        <v>8879</v>
      </c>
      <c r="B3276" t="s">
        <v>7380</v>
      </c>
      <c r="C3276" t="s">
        <v>1735</v>
      </c>
      <c r="D3276" t="s">
        <v>6898</v>
      </c>
      <c r="E3276" t="s">
        <v>1714</v>
      </c>
      <c r="H3276" t="str">
        <f>INDEX('Vensim Variables'!$B:$B,MATCH(EPS!$B3276,'Vensim Variables'!$A:$A,0))</f>
        <v>g pollutant</v>
      </c>
      <c r="I3276" t="str">
        <f t="shared" si="102"/>
        <v>N2O</v>
      </c>
      <c r="J3276">
        <f>INDEX(NoSettings!$C:$C,MATCH(EPS!$A3276,NoSettings!$A:$A,0))</f>
        <v>0</v>
      </c>
      <c r="K3276">
        <f>INDEX(GWP!$C$2:$C$13,MATCH(EPS!I3276,GWP!$B$2:$B$13,0))</f>
        <v>265</v>
      </c>
      <c r="L3276" s="4">
        <f t="shared" si="103"/>
        <v>0</v>
      </c>
    </row>
    <row r="3277" spans="1:12">
      <c r="A3277" t="s">
        <v>8880</v>
      </c>
      <c r="B3277" t="s">
        <v>7380</v>
      </c>
      <c r="C3277" t="s">
        <v>1735</v>
      </c>
      <c r="D3277" t="s">
        <v>6898</v>
      </c>
      <c r="E3277" t="s">
        <v>1715</v>
      </c>
      <c r="H3277" t="str">
        <f>INDEX('Vensim Variables'!$B:$B,MATCH(EPS!$B3277,'Vensim Variables'!$A:$A,0))</f>
        <v>g pollutant</v>
      </c>
      <c r="I3277" t="str">
        <f t="shared" si="102"/>
        <v>F gases</v>
      </c>
      <c r="J3277">
        <f>INDEX(NoSettings!$C:$C,MATCH(EPS!$A3277,NoSettings!$A:$A,0))</f>
        <v>0</v>
      </c>
      <c r="K3277">
        <f>INDEX(GWP!$C$2:$C$13,MATCH(EPS!I3277,GWP!$B$2:$B$13,0))</f>
        <v>1</v>
      </c>
      <c r="L3277" s="4">
        <f t="shared" si="103"/>
        <v>0</v>
      </c>
    </row>
    <row r="3278" spans="1:12">
      <c r="A3278" t="s">
        <v>8881</v>
      </c>
      <c r="B3278" t="s">
        <v>7380</v>
      </c>
      <c r="C3278" t="s">
        <v>1736</v>
      </c>
      <c r="D3278" t="s">
        <v>6874</v>
      </c>
      <c r="E3278" t="s">
        <v>1702</v>
      </c>
      <c r="H3278" t="str">
        <f>INDEX('Vensim Variables'!$B:$B,MATCH(EPS!$B3278,'Vensim Variables'!$A:$A,0))</f>
        <v>g pollutant</v>
      </c>
      <c r="I3278" t="str">
        <f t="shared" si="102"/>
        <v>CO2</v>
      </c>
      <c r="J3278">
        <f>INDEX(NoSettings!$C:$C,MATCH(EPS!$A3278,NoSettings!$A:$A,0))</f>
        <v>41257000000000</v>
      </c>
      <c r="K3278">
        <f>INDEX(GWP!$C$2:$C$13,MATCH(EPS!I3278,GWP!$B$2:$B$13,0))</f>
        <v>1</v>
      </c>
      <c r="L3278" s="4">
        <f t="shared" si="103"/>
        <v>41.256999999999998</v>
      </c>
    </row>
    <row r="3279" spans="1:12">
      <c r="A3279" t="s">
        <v>8882</v>
      </c>
      <c r="B3279" t="s">
        <v>7380</v>
      </c>
      <c r="C3279" t="s">
        <v>1736</v>
      </c>
      <c r="D3279" t="s">
        <v>6874</v>
      </c>
      <c r="E3279" t="s">
        <v>1705</v>
      </c>
      <c r="H3279" t="str">
        <f>INDEX('Vensim Variables'!$B:$B,MATCH(EPS!$B3279,'Vensim Variables'!$A:$A,0))</f>
        <v>g pollutant</v>
      </c>
      <c r="I3279" t="str">
        <f t="shared" si="102"/>
        <v>VOC</v>
      </c>
      <c r="J3279">
        <f>INDEX(NoSettings!$C:$C,MATCH(EPS!$A3279,NoSettings!$A:$A,0))</f>
        <v>765871000</v>
      </c>
      <c r="K3279">
        <f>INDEX(GWP!$C$2:$C$13,MATCH(EPS!I3279,GWP!$B$2:$B$13,0))</f>
        <v>0</v>
      </c>
      <c r="L3279" s="4">
        <f t="shared" si="103"/>
        <v>0</v>
      </c>
    </row>
    <row r="3280" spans="1:12">
      <c r="A3280" t="s">
        <v>8883</v>
      </c>
      <c r="B3280" t="s">
        <v>7380</v>
      </c>
      <c r="C3280" t="s">
        <v>1736</v>
      </c>
      <c r="D3280" t="s">
        <v>6874</v>
      </c>
      <c r="E3280" t="s">
        <v>1706</v>
      </c>
      <c r="H3280" t="str">
        <f>INDEX('Vensim Variables'!$B:$B,MATCH(EPS!$B3280,'Vensim Variables'!$A:$A,0))</f>
        <v>g pollutant</v>
      </c>
      <c r="I3280" t="str">
        <f t="shared" si="102"/>
        <v>CO</v>
      </c>
      <c r="J3280">
        <f>INDEX(NoSettings!$C:$C,MATCH(EPS!$A3280,NoSettings!$A:$A,0))</f>
        <v>3774380000</v>
      </c>
      <c r="K3280">
        <f>INDEX(GWP!$C$2:$C$13,MATCH(EPS!I3280,GWP!$B$2:$B$13,0))</f>
        <v>0</v>
      </c>
      <c r="L3280" s="4">
        <f t="shared" si="103"/>
        <v>0</v>
      </c>
    </row>
    <row r="3281" spans="1:12">
      <c r="A3281" t="s">
        <v>8884</v>
      </c>
      <c r="B3281" t="s">
        <v>7380</v>
      </c>
      <c r="C3281" t="s">
        <v>1736</v>
      </c>
      <c r="D3281" t="s">
        <v>6874</v>
      </c>
      <c r="E3281" t="s">
        <v>1707</v>
      </c>
      <c r="H3281" t="str">
        <f>INDEX('Vensim Variables'!$B:$B,MATCH(EPS!$B3281,'Vensim Variables'!$A:$A,0))</f>
        <v>g pollutant</v>
      </c>
      <c r="I3281" t="str">
        <f t="shared" si="102"/>
        <v>NOx</v>
      </c>
      <c r="J3281">
        <f>INDEX(NoSettings!$C:$C,MATCH(EPS!$A3281,NoSettings!$A:$A,0))</f>
        <v>11209300000</v>
      </c>
      <c r="K3281">
        <f>INDEX(GWP!$C$2:$C$13,MATCH(EPS!I3281,GWP!$B$2:$B$13,0))</f>
        <v>0</v>
      </c>
      <c r="L3281" s="4">
        <f t="shared" si="103"/>
        <v>0</v>
      </c>
    </row>
    <row r="3282" spans="1:12">
      <c r="A3282" t="s">
        <v>8885</v>
      </c>
      <c r="B3282" t="s">
        <v>7380</v>
      </c>
      <c r="C3282" t="s">
        <v>1736</v>
      </c>
      <c r="D3282" t="s">
        <v>6874</v>
      </c>
      <c r="E3282" t="s">
        <v>1708</v>
      </c>
      <c r="H3282" t="str">
        <f>INDEX('Vensim Variables'!$B:$B,MATCH(EPS!$B3282,'Vensim Variables'!$A:$A,0))</f>
        <v>g pollutant</v>
      </c>
      <c r="I3282" t="str">
        <f t="shared" si="102"/>
        <v>PM10</v>
      </c>
      <c r="J3282">
        <f>INDEX(NoSettings!$C:$C,MATCH(EPS!$A3282,NoSettings!$A:$A,0))</f>
        <v>794461000</v>
      </c>
      <c r="K3282">
        <f>INDEX(GWP!$C$2:$C$13,MATCH(EPS!I3282,GWP!$B$2:$B$13,0))</f>
        <v>0</v>
      </c>
      <c r="L3282" s="4">
        <f t="shared" si="103"/>
        <v>0</v>
      </c>
    </row>
    <row r="3283" spans="1:12">
      <c r="A3283" t="s">
        <v>8886</v>
      </c>
      <c r="B3283" t="s">
        <v>7380</v>
      </c>
      <c r="C3283" t="s">
        <v>1736</v>
      </c>
      <c r="D3283" t="s">
        <v>6874</v>
      </c>
      <c r="E3283" t="s">
        <v>1709</v>
      </c>
      <c r="H3283" t="str">
        <f>INDEX('Vensim Variables'!$B:$B,MATCH(EPS!$B3283,'Vensim Variables'!$A:$A,0))</f>
        <v>g pollutant</v>
      </c>
      <c r="I3283" t="str">
        <f t="shared" si="102"/>
        <v>PM25</v>
      </c>
      <c r="J3283">
        <f>INDEX(NoSettings!$C:$C,MATCH(EPS!$A3283,NoSettings!$A:$A,0))</f>
        <v>712541000</v>
      </c>
      <c r="K3283">
        <f>INDEX(GWP!$C$2:$C$13,MATCH(EPS!I3283,GWP!$B$2:$B$13,0))</f>
        <v>0</v>
      </c>
      <c r="L3283" s="4">
        <f t="shared" si="103"/>
        <v>0</v>
      </c>
    </row>
    <row r="3284" spans="1:12">
      <c r="A3284" t="s">
        <v>8887</v>
      </c>
      <c r="B3284" t="s">
        <v>7380</v>
      </c>
      <c r="C3284" t="s">
        <v>1736</v>
      </c>
      <c r="D3284" t="s">
        <v>6874</v>
      </c>
      <c r="E3284" t="s">
        <v>1710</v>
      </c>
      <c r="H3284" t="str">
        <f>INDEX('Vensim Variables'!$B:$B,MATCH(EPS!$B3284,'Vensim Variables'!$A:$A,0))</f>
        <v>g pollutant</v>
      </c>
      <c r="I3284" t="str">
        <f t="shared" si="102"/>
        <v>SOx</v>
      </c>
      <c r="J3284">
        <f>INDEX(NoSettings!$C:$C,MATCH(EPS!$A3284,NoSettings!$A:$A,0))</f>
        <v>1848430000</v>
      </c>
      <c r="K3284">
        <f>INDEX(GWP!$C$2:$C$13,MATCH(EPS!I3284,GWP!$B$2:$B$13,0))</f>
        <v>0</v>
      </c>
      <c r="L3284" s="4">
        <f t="shared" si="103"/>
        <v>0</v>
      </c>
    </row>
    <row r="3285" spans="1:12">
      <c r="A3285" t="s">
        <v>8888</v>
      </c>
      <c r="B3285" t="s">
        <v>7380</v>
      </c>
      <c r="C3285" t="s">
        <v>1736</v>
      </c>
      <c r="D3285" t="s">
        <v>6874</v>
      </c>
      <c r="E3285" t="s">
        <v>1711</v>
      </c>
      <c r="H3285" t="str">
        <f>INDEX('Vensim Variables'!$B:$B,MATCH(EPS!$B3285,'Vensim Variables'!$A:$A,0))</f>
        <v>g pollutant</v>
      </c>
      <c r="I3285" t="str">
        <f t="shared" si="102"/>
        <v>BC</v>
      </c>
      <c r="J3285">
        <f>INDEX(NoSettings!$C:$C,MATCH(EPS!$A3285,NoSettings!$A:$A,0))</f>
        <v>186382000</v>
      </c>
      <c r="K3285">
        <f>INDEX(GWP!$C$2:$C$13,MATCH(EPS!I3285,GWP!$B$2:$B$13,0))</f>
        <v>0</v>
      </c>
      <c r="L3285" s="4">
        <f t="shared" si="103"/>
        <v>0</v>
      </c>
    </row>
    <row r="3286" spans="1:12">
      <c r="A3286" t="s">
        <v>8889</v>
      </c>
      <c r="B3286" t="s">
        <v>7380</v>
      </c>
      <c r="C3286" t="s">
        <v>1736</v>
      </c>
      <c r="D3286" t="s">
        <v>6874</v>
      </c>
      <c r="E3286" t="s">
        <v>1712</v>
      </c>
      <c r="H3286" t="str">
        <f>INDEX('Vensim Variables'!$B:$B,MATCH(EPS!$B3286,'Vensim Variables'!$A:$A,0))</f>
        <v>g pollutant</v>
      </c>
      <c r="I3286" t="str">
        <f t="shared" si="102"/>
        <v>OC</v>
      </c>
      <c r="J3286">
        <f>INDEX(NoSettings!$C:$C,MATCH(EPS!$A3286,NoSettings!$A:$A,0))</f>
        <v>122605000</v>
      </c>
      <c r="K3286">
        <f>INDEX(GWP!$C$2:$C$13,MATCH(EPS!I3286,GWP!$B$2:$B$13,0))</f>
        <v>0</v>
      </c>
      <c r="L3286" s="4">
        <f t="shared" si="103"/>
        <v>0</v>
      </c>
    </row>
    <row r="3287" spans="1:12">
      <c r="A3287" t="s">
        <v>8890</v>
      </c>
      <c r="B3287" t="s">
        <v>7380</v>
      </c>
      <c r="C3287" t="s">
        <v>1736</v>
      </c>
      <c r="D3287" t="s">
        <v>6874</v>
      </c>
      <c r="E3287" t="s">
        <v>1713</v>
      </c>
      <c r="H3287" t="str">
        <f>INDEX('Vensim Variables'!$B:$B,MATCH(EPS!$B3287,'Vensim Variables'!$A:$A,0))</f>
        <v>g pollutant</v>
      </c>
      <c r="I3287" t="str">
        <f t="shared" si="102"/>
        <v>CH4</v>
      </c>
      <c r="J3287">
        <f>INDEX(NoSettings!$C:$C,MATCH(EPS!$A3287,NoSettings!$A:$A,0))</f>
        <v>1146330000</v>
      </c>
      <c r="K3287">
        <f>INDEX(GWP!$C$2:$C$13,MATCH(EPS!I3287,GWP!$B$2:$B$13,0))</f>
        <v>28</v>
      </c>
      <c r="L3287" s="4">
        <f t="shared" si="103"/>
        <v>3.2097239999999999E-2</v>
      </c>
    </row>
    <row r="3288" spans="1:12">
      <c r="A3288" t="s">
        <v>8891</v>
      </c>
      <c r="B3288" t="s">
        <v>7380</v>
      </c>
      <c r="C3288" t="s">
        <v>1736</v>
      </c>
      <c r="D3288" t="s">
        <v>6874</v>
      </c>
      <c r="E3288" t="s">
        <v>1714</v>
      </c>
      <c r="H3288" t="str">
        <f>INDEX('Vensim Variables'!$B:$B,MATCH(EPS!$B3288,'Vensim Variables'!$A:$A,0))</f>
        <v>g pollutant</v>
      </c>
      <c r="I3288" t="str">
        <f t="shared" si="102"/>
        <v>N2O</v>
      </c>
      <c r="J3288">
        <f>INDEX(NoSettings!$C:$C,MATCH(EPS!$A3288,NoSettings!$A:$A,0))</f>
        <v>363418000</v>
      </c>
      <c r="K3288">
        <f>INDEX(GWP!$C$2:$C$13,MATCH(EPS!I3288,GWP!$B$2:$B$13,0))</f>
        <v>265</v>
      </c>
      <c r="L3288" s="4">
        <f t="shared" si="103"/>
        <v>9.6305769999999999E-2</v>
      </c>
    </row>
    <row r="3289" spans="1:12">
      <c r="A3289" t="s">
        <v>8892</v>
      </c>
      <c r="B3289" t="s">
        <v>7380</v>
      </c>
      <c r="C3289" t="s">
        <v>1736</v>
      </c>
      <c r="D3289" t="s">
        <v>6874</v>
      </c>
      <c r="E3289" t="s">
        <v>1715</v>
      </c>
      <c r="H3289" t="str">
        <f>INDEX('Vensim Variables'!$B:$B,MATCH(EPS!$B3289,'Vensim Variables'!$A:$A,0))</f>
        <v>g pollutant</v>
      </c>
      <c r="I3289" t="str">
        <f t="shared" si="102"/>
        <v>F gases</v>
      </c>
      <c r="J3289">
        <f>INDEX(NoSettings!$C:$C,MATCH(EPS!$A3289,NoSettings!$A:$A,0))</f>
        <v>0</v>
      </c>
      <c r="K3289">
        <f>INDEX(GWP!$C$2:$C$13,MATCH(EPS!I3289,GWP!$B$2:$B$13,0))</f>
        <v>1</v>
      </c>
      <c r="L3289" s="4">
        <f t="shared" si="103"/>
        <v>0</v>
      </c>
    </row>
    <row r="3290" spans="1:12">
      <c r="A3290" t="s">
        <v>8893</v>
      </c>
      <c r="B3290" t="s">
        <v>7380</v>
      </c>
      <c r="C3290" t="s">
        <v>1736</v>
      </c>
      <c r="D3290" t="s">
        <v>6875</v>
      </c>
      <c r="E3290" t="s">
        <v>1702</v>
      </c>
      <c r="H3290" t="str">
        <f>INDEX('Vensim Variables'!$B:$B,MATCH(EPS!$B3290,'Vensim Variables'!$A:$A,0))</f>
        <v>g pollutant</v>
      </c>
      <c r="I3290" t="str">
        <f t="shared" si="102"/>
        <v>CO2</v>
      </c>
      <c r="J3290">
        <f>INDEX(NoSettings!$C:$C,MATCH(EPS!$A3290,NoSettings!$A:$A,0))</f>
        <v>2726200000000</v>
      </c>
      <c r="K3290">
        <f>INDEX(GWP!$C$2:$C$13,MATCH(EPS!I3290,GWP!$B$2:$B$13,0))</f>
        <v>1</v>
      </c>
      <c r="L3290" s="4">
        <f t="shared" si="103"/>
        <v>2.7262</v>
      </c>
    </row>
    <row r="3291" spans="1:12">
      <c r="A3291" t="s">
        <v>8894</v>
      </c>
      <c r="B3291" t="s">
        <v>7380</v>
      </c>
      <c r="C3291" t="s">
        <v>1736</v>
      </c>
      <c r="D3291" t="s">
        <v>6875</v>
      </c>
      <c r="E3291" t="s">
        <v>1705</v>
      </c>
      <c r="H3291" t="str">
        <f>INDEX('Vensim Variables'!$B:$B,MATCH(EPS!$B3291,'Vensim Variables'!$A:$A,0))</f>
        <v>g pollutant</v>
      </c>
      <c r="I3291" t="str">
        <f t="shared" si="102"/>
        <v>VOC</v>
      </c>
      <c r="J3291">
        <f>INDEX(NoSettings!$C:$C,MATCH(EPS!$A3291,NoSettings!$A:$A,0))</f>
        <v>50607700</v>
      </c>
      <c r="K3291">
        <f>INDEX(GWP!$C$2:$C$13,MATCH(EPS!I3291,GWP!$B$2:$B$13,0))</f>
        <v>0</v>
      </c>
      <c r="L3291" s="4">
        <f t="shared" si="103"/>
        <v>0</v>
      </c>
    </row>
    <row r="3292" spans="1:12">
      <c r="A3292" t="s">
        <v>8895</v>
      </c>
      <c r="B3292" t="s">
        <v>7380</v>
      </c>
      <c r="C3292" t="s">
        <v>1736</v>
      </c>
      <c r="D3292" t="s">
        <v>6875</v>
      </c>
      <c r="E3292" t="s">
        <v>1706</v>
      </c>
      <c r="H3292" t="str">
        <f>INDEX('Vensim Variables'!$B:$B,MATCH(EPS!$B3292,'Vensim Variables'!$A:$A,0))</f>
        <v>g pollutant</v>
      </c>
      <c r="I3292" t="str">
        <f t="shared" si="102"/>
        <v>CO</v>
      </c>
      <c r="J3292">
        <f>INDEX(NoSettings!$C:$C,MATCH(EPS!$A3292,NoSettings!$A:$A,0))</f>
        <v>249405000</v>
      </c>
      <c r="K3292">
        <f>INDEX(GWP!$C$2:$C$13,MATCH(EPS!I3292,GWP!$B$2:$B$13,0))</f>
        <v>0</v>
      </c>
      <c r="L3292" s="4">
        <f t="shared" si="103"/>
        <v>0</v>
      </c>
    </row>
    <row r="3293" spans="1:12">
      <c r="A3293" t="s">
        <v>8896</v>
      </c>
      <c r="B3293" t="s">
        <v>7380</v>
      </c>
      <c r="C3293" t="s">
        <v>1736</v>
      </c>
      <c r="D3293" t="s">
        <v>6875</v>
      </c>
      <c r="E3293" t="s">
        <v>1707</v>
      </c>
      <c r="H3293" t="str">
        <f>INDEX('Vensim Variables'!$B:$B,MATCH(EPS!$B3293,'Vensim Variables'!$A:$A,0))</f>
        <v>g pollutant</v>
      </c>
      <c r="I3293" t="str">
        <f t="shared" si="102"/>
        <v>NOx</v>
      </c>
      <c r="J3293">
        <f>INDEX(NoSettings!$C:$C,MATCH(EPS!$A3293,NoSettings!$A:$A,0))</f>
        <v>740696000</v>
      </c>
      <c r="K3293">
        <f>INDEX(GWP!$C$2:$C$13,MATCH(EPS!I3293,GWP!$B$2:$B$13,0))</f>
        <v>0</v>
      </c>
      <c r="L3293" s="4">
        <f t="shared" si="103"/>
        <v>0</v>
      </c>
    </row>
    <row r="3294" spans="1:12">
      <c r="A3294" t="s">
        <v>8897</v>
      </c>
      <c r="B3294" t="s">
        <v>7380</v>
      </c>
      <c r="C3294" t="s">
        <v>1736</v>
      </c>
      <c r="D3294" t="s">
        <v>6875</v>
      </c>
      <c r="E3294" t="s">
        <v>1708</v>
      </c>
      <c r="H3294" t="str">
        <f>INDEX('Vensim Variables'!$B:$B,MATCH(EPS!$B3294,'Vensim Variables'!$A:$A,0))</f>
        <v>g pollutant</v>
      </c>
      <c r="I3294" t="str">
        <f t="shared" si="102"/>
        <v>PM10</v>
      </c>
      <c r="J3294">
        <f>INDEX(NoSettings!$C:$C,MATCH(EPS!$A3294,NoSettings!$A:$A,0))</f>
        <v>52496800</v>
      </c>
      <c r="K3294">
        <f>INDEX(GWP!$C$2:$C$13,MATCH(EPS!I3294,GWP!$B$2:$B$13,0))</f>
        <v>0</v>
      </c>
      <c r="L3294" s="4">
        <f t="shared" si="103"/>
        <v>0</v>
      </c>
    </row>
    <row r="3295" spans="1:12">
      <c r="A3295" t="s">
        <v>8898</v>
      </c>
      <c r="B3295" t="s">
        <v>7380</v>
      </c>
      <c r="C3295" t="s">
        <v>1736</v>
      </c>
      <c r="D3295" t="s">
        <v>6875</v>
      </c>
      <c r="E3295" t="s">
        <v>1709</v>
      </c>
      <c r="H3295" t="str">
        <f>INDEX('Vensim Variables'!$B:$B,MATCH(EPS!$B3295,'Vensim Variables'!$A:$A,0))</f>
        <v>g pollutant</v>
      </c>
      <c r="I3295" t="str">
        <f t="shared" si="102"/>
        <v>PM25</v>
      </c>
      <c r="J3295">
        <f>INDEX(NoSettings!$C:$C,MATCH(EPS!$A3295,NoSettings!$A:$A,0))</f>
        <v>47083700</v>
      </c>
      <c r="K3295">
        <f>INDEX(GWP!$C$2:$C$13,MATCH(EPS!I3295,GWP!$B$2:$B$13,0))</f>
        <v>0</v>
      </c>
      <c r="L3295" s="4">
        <f t="shared" si="103"/>
        <v>0</v>
      </c>
    </row>
    <row r="3296" spans="1:12">
      <c r="A3296" t="s">
        <v>8899</v>
      </c>
      <c r="B3296" t="s">
        <v>7380</v>
      </c>
      <c r="C3296" t="s">
        <v>1736</v>
      </c>
      <c r="D3296" t="s">
        <v>6875</v>
      </c>
      <c r="E3296" t="s">
        <v>1710</v>
      </c>
      <c r="H3296" t="str">
        <f>INDEX('Vensim Variables'!$B:$B,MATCH(EPS!$B3296,'Vensim Variables'!$A:$A,0))</f>
        <v>g pollutant</v>
      </c>
      <c r="I3296" t="str">
        <f t="shared" si="102"/>
        <v>SOx</v>
      </c>
      <c r="J3296">
        <f>INDEX(NoSettings!$C:$C,MATCH(EPS!$A3296,NoSettings!$A:$A,0))</f>
        <v>122141000</v>
      </c>
      <c r="K3296">
        <f>INDEX(GWP!$C$2:$C$13,MATCH(EPS!I3296,GWP!$B$2:$B$13,0))</f>
        <v>0</v>
      </c>
      <c r="L3296" s="4">
        <f t="shared" si="103"/>
        <v>0</v>
      </c>
    </row>
    <row r="3297" spans="1:12">
      <c r="A3297" t="s">
        <v>8900</v>
      </c>
      <c r="B3297" t="s">
        <v>7380</v>
      </c>
      <c r="C3297" t="s">
        <v>1736</v>
      </c>
      <c r="D3297" t="s">
        <v>6875</v>
      </c>
      <c r="E3297" t="s">
        <v>1711</v>
      </c>
      <c r="H3297" t="str">
        <f>INDEX('Vensim Variables'!$B:$B,MATCH(EPS!$B3297,'Vensim Variables'!$A:$A,0))</f>
        <v>g pollutant</v>
      </c>
      <c r="I3297" t="str">
        <f t="shared" si="102"/>
        <v>BC</v>
      </c>
      <c r="J3297">
        <f>INDEX(NoSettings!$C:$C,MATCH(EPS!$A3297,NoSettings!$A:$A,0))</f>
        <v>12315900</v>
      </c>
      <c r="K3297">
        <f>INDEX(GWP!$C$2:$C$13,MATCH(EPS!I3297,GWP!$B$2:$B$13,0))</f>
        <v>0</v>
      </c>
      <c r="L3297" s="4">
        <f t="shared" si="103"/>
        <v>0</v>
      </c>
    </row>
    <row r="3298" spans="1:12">
      <c r="A3298" t="s">
        <v>8901</v>
      </c>
      <c r="B3298" t="s">
        <v>7380</v>
      </c>
      <c r="C3298" t="s">
        <v>1736</v>
      </c>
      <c r="D3298" t="s">
        <v>6875</v>
      </c>
      <c r="E3298" t="s">
        <v>1712</v>
      </c>
      <c r="H3298" t="str">
        <f>INDEX('Vensim Variables'!$B:$B,MATCH(EPS!$B3298,'Vensim Variables'!$A:$A,0))</f>
        <v>g pollutant</v>
      </c>
      <c r="I3298" t="str">
        <f t="shared" si="102"/>
        <v>OC</v>
      </c>
      <c r="J3298">
        <f>INDEX(NoSettings!$C:$C,MATCH(EPS!$A3298,NoSettings!$A:$A,0))</f>
        <v>8101590</v>
      </c>
      <c r="K3298">
        <f>INDEX(GWP!$C$2:$C$13,MATCH(EPS!I3298,GWP!$B$2:$B$13,0))</f>
        <v>0</v>
      </c>
      <c r="L3298" s="4">
        <f t="shared" si="103"/>
        <v>0</v>
      </c>
    </row>
    <row r="3299" spans="1:12">
      <c r="A3299" t="s">
        <v>8902</v>
      </c>
      <c r="B3299" t="s">
        <v>7380</v>
      </c>
      <c r="C3299" t="s">
        <v>1736</v>
      </c>
      <c r="D3299" t="s">
        <v>6875</v>
      </c>
      <c r="E3299" t="s">
        <v>1713</v>
      </c>
      <c r="H3299" t="str">
        <f>INDEX('Vensim Variables'!$B:$B,MATCH(EPS!$B3299,'Vensim Variables'!$A:$A,0))</f>
        <v>g pollutant</v>
      </c>
      <c r="I3299" t="str">
        <f t="shared" si="102"/>
        <v>CH4</v>
      </c>
      <c r="J3299">
        <f>INDEX(NoSettings!$C:$C,MATCH(EPS!$A3299,NoSettings!$A:$A,0))</f>
        <v>75748000</v>
      </c>
      <c r="K3299">
        <f>INDEX(GWP!$C$2:$C$13,MATCH(EPS!I3299,GWP!$B$2:$B$13,0))</f>
        <v>28</v>
      </c>
      <c r="L3299" s="4">
        <f t="shared" si="103"/>
        <v>2.120944E-3</v>
      </c>
    </row>
    <row r="3300" spans="1:12">
      <c r="A3300" t="s">
        <v>8903</v>
      </c>
      <c r="B3300" t="s">
        <v>7380</v>
      </c>
      <c r="C3300" t="s">
        <v>1736</v>
      </c>
      <c r="D3300" t="s">
        <v>6875</v>
      </c>
      <c r="E3300" t="s">
        <v>1714</v>
      </c>
      <c r="H3300" t="str">
        <f>INDEX('Vensim Variables'!$B:$B,MATCH(EPS!$B3300,'Vensim Variables'!$A:$A,0))</f>
        <v>g pollutant</v>
      </c>
      <c r="I3300" t="str">
        <f t="shared" si="102"/>
        <v>N2O</v>
      </c>
      <c r="J3300">
        <f>INDEX(NoSettings!$C:$C,MATCH(EPS!$A3300,NoSettings!$A:$A,0))</f>
        <v>24014100</v>
      </c>
      <c r="K3300">
        <f>INDEX(GWP!$C$2:$C$13,MATCH(EPS!I3300,GWP!$B$2:$B$13,0))</f>
        <v>265</v>
      </c>
      <c r="L3300" s="4">
        <f t="shared" si="103"/>
        <v>6.3637364999999998E-3</v>
      </c>
    </row>
    <row r="3301" spans="1:12">
      <c r="A3301" t="s">
        <v>8904</v>
      </c>
      <c r="B3301" t="s">
        <v>7380</v>
      </c>
      <c r="C3301" t="s">
        <v>1736</v>
      </c>
      <c r="D3301" t="s">
        <v>6875</v>
      </c>
      <c r="E3301" t="s">
        <v>1715</v>
      </c>
      <c r="H3301" t="str">
        <f>INDEX('Vensim Variables'!$B:$B,MATCH(EPS!$B3301,'Vensim Variables'!$A:$A,0))</f>
        <v>g pollutant</v>
      </c>
      <c r="I3301" t="str">
        <f t="shared" si="102"/>
        <v>F gases</v>
      </c>
      <c r="J3301">
        <f>INDEX(NoSettings!$C:$C,MATCH(EPS!$A3301,NoSettings!$A:$A,0))</f>
        <v>0</v>
      </c>
      <c r="K3301">
        <f>INDEX(GWP!$C$2:$C$13,MATCH(EPS!I3301,GWP!$B$2:$B$13,0))</f>
        <v>1</v>
      </c>
      <c r="L3301" s="4">
        <f t="shared" si="103"/>
        <v>0</v>
      </c>
    </row>
    <row r="3302" spans="1:12">
      <c r="A3302" t="s">
        <v>8905</v>
      </c>
      <c r="B3302" t="s">
        <v>7380</v>
      </c>
      <c r="C3302" t="s">
        <v>1736</v>
      </c>
      <c r="D3302" t="s">
        <v>6876</v>
      </c>
      <c r="E3302" t="s">
        <v>1702</v>
      </c>
      <c r="H3302" t="str">
        <f>INDEX('Vensim Variables'!$B:$B,MATCH(EPS!$B3302,'Vensim Variables'!$A:$A,0))</f>
        <v>g pollutant</v>
      </c>
      <c r="I3302" t="str">
        <f t="shared" si="102"/>
        <v>CO2</v>
      </c>
      <c r="J3302">
        <f>INDEX(NoSettings!$C:$C,MATCH(EPS!$A3302,NoSettings!$A:$A,0))</f>
        <v>10100400000000</v>
      </c>
      <c r="K3302">
        <f>INDEX(GWP!$C$2:$C$13,MATCH(EPS!I3302,GWP!$B$2:$B$13,0))</f>
        <v>1</v>
      </c>
      <c r="L3302" s="4">
        <f t="shared" si="103"/>
        <v>10.1004</v>
      </c>
    </row>
    <row r="3303" spans="1:12">
      <c r="A3303" t="s">
        <v>8906</v>
      </c>
      <c r="B3303" t="s">
        <v>7380</v>
      </c>
      <c r="C3303" t="s">
        <v>1736</v>
      </c>
      <c r="D3303" t="s">
        <v>6876</v>
      </c>
      <c r="E3303" t="s">
        <v>1705</v>
      </c>
      <c r="H3303" t="str">
        <f>INDEX('Vensim Variables'!$B:$B,MATCH(EPS!$B3303,'Vensim Variables'!$A:$A,0))</f>
        <v>g pollutant</v>
      </c>
      <c r="I3303" t="str">
        <f t="shared" si="102"/>
        <v>VOC</v>
      </c>
      <c r="J3303">
        <f>INDEX(NoSettings!$C:$C,MATCH(EPS!$A3303,NoSettings!$A:$A,0))</f>
        <v>187498000</v>
      </c>
      <c r="K3303">
        <f>INDEX(GWP!$C$2:$C$13,MATCH(EPS!I3303,GWP!$B$2:$B$13,0))</f>
        <v>0</v>
      </c>
      <c r="L3303" s="4">
        <f t="shared" si="103"/>
        <v>0</v>
      </c>
    </row>
    <row r="3304" spans="1:12">
      <c r="A3304" t="s">
        <v>8907</v>
      </c>
      <c r="B3304" t="s">
        <v>7380</v>
      </c>
      <c r="C3304" t="s">
        <v>1736</v>
      </c>
      <c r="D3304" t="s">
        <v>6876</v>
      </c>
      <c r="E3304" t="s">
        <v>1706</v>
      </c>
      <c r="H3304" t="str">
        <f>INDEX('Vensim Variables'!$B:$B,MATCH(EPS!$B3304,'Vensim Variables'!$A:$A,0))</f>
        <v>g pollutant</v>
      </c>
      <c r="I3304" t="str">
        <f t="shared" si="102"/>
        <v>CO</v>
      </c>
      <c r="J3304">
        <f>INDEX(NoSettings!$C:$C,MATCH(EPS!$A3304,NoSettings!$A:$A,0))</f>
        <v>924029000</v>
      </c>
      <c r="K3304">
        <f>INDEX(GWP!$C$2:$C$13,MATCH(EPS!I3304,GWP!$B$2:$B$13,0))</f>
        <v>0</v>
      </c>
      <c r="L3304" s="4">
        <f t="shared" si="103"/>
        <v>0</v>
      </c>
    </row>
    <row r="3305" spans="1:12">
      <c r="A3305" t="s">
        <v>8908</v>
      </c>
      <c r="B3305" t="s">
        <v>7380</v>
      </c>
      <c r="C3305" t="s">
        <v>1736</v>
      </c>
      <c r="D3305" t="s">
        <v>6876</v>
      </c>
      <c r="E3305" t="s">
        <v>1707</v>
      </c>
      <c r="H3305" t="str">
        <f>INDEX('Vensim Variables'!$B:$B,MATCH(EPS!$B3305,'Vensim Variables'!$A:$A,0))</f>
        <v>g pollutant</v>
      </c>
      <c r="I3305" t="str">
        <f t="shared" si="102"/>
        <v>NOx</v>
      </c>
      <c r="J3305">
        <f>INDEX(NoSettings!$C:$C,MATCH(EPS!$A3305,NoSettings!$A:$A,0))</f>
        <v>2744220000</v>
      </c>
      <c r="K3305">
        <f>INDEX(GWP!$C$2:$C$13,MATCH(EPS!I3305,GWP!$B$2:$B$13,0))</f>
        <v>0</v>
      </c>
      <c r="L3305" s="4">
        <f t="shared" si="103"/>
        <v>0</v>
      </c>
    </row>
    <row r="3306" spans="1:12">
      <c r="A3306" t="s">
        <v>8909</v>
      </c>
      <c r="B3306" t="s">
        <v>7380</v>
      </c>
      <c r="C3306" t="s">
        <v>1736</v>
      </c>
      <c r="D3306" t="s">
        <v>6876</v>
      </c>
      <c r="E3306" t="s">
        <v>1708</v>
      </c>
      <c r="H3306" t="str">
        <f>INDEX('Vensim Variables'!$B:$B,MATCH(EPS!$B3306,'Vensim Variables'!$A:$A,0))</f>
        <v>g pollutant</v>
      </c>
      <c r="I3306" t="str">
        <f t="shared" si="102"/>
        <v>PM10</v>
      </c>
      <c r="J3306">
        <f>INDEX(NoSettings!$C:$C,MATCH(EPS!$A3306,NoSettings!$A:$A,0))</f>
        <v>194497000</v>
      </c>
      <c r="K3306">
        <f>INDEX(GWP!$C$2:$C$13,MATCH(EPS!I3306,GWP!$B$2:$B$13,0))</f>
        <v>0</v>
      </c>
      <c r="L3306" s="4">
        <f t="shared" si="103"/>
        <v>0</v>
      </c>
    </row>
    <row r="3307" spans="1:12">
      <c r="A3307" t="s">
        <v>8910</v>
      </c>
      <c r="B3307" t="s">
        <v>7380</v>
      </c>
      <c r="C3307" t="s">
        <v>1736</v>
      </c>
      <c r="D3307" t="s">
        <v>6876</v>
      </c>
      <c r="E3307" t="s">
        <v>1709</v>
      </c>
      <c r="H3307" t="str">
        <f>INDEX('Vensim Variables'!$B:$B,MATCH(EPS!$B3307,'Vensim Variables'!$A:$A,0))</f>
        <v>g pollutant</v>
      </c>
      <c r="I3307" t="str">
        <f t="shared" si="102"/>
        <v>PM25</v>
      </c>
      <c r="J3307">
        <f>INDEX(NoSettings!$C:$C,MATCH(EPS!$A3307,NoSettings!$A:$A,0))</f>
        <v>174442000</v>
      </c>
      <c r="K3307">
        <f>INDEX(GWP!$C$2:$C$13,MATCH(EPS!I3307,GWP!$B$2:$B$13,0))</f>
        <v>0</v>
      </c>
      <c r="L3307" s="4">
        <f t="shared" si="103"/>
        <v>0</v>
      </c>
    </row>
    <row r="3308" spans="1:12">
      <c r="A3308" t="s">
        <v>8911</v>
      </c>
      <c r="B3308" t="s">
        <v>7380</v>
      </c>
      <c r="C3308" t="s">
        <v>1736</v>
      </c>
      <c r="D3308" t="s">
        <v>6876</v>
      </c>
      <c r="E3308" t="s">
        <v>1710</v>
      </c>
      <c r="H3308" t="str">
        <f>INDEX('Vensim Variables'!$B:$B,MATCH(EPS!$B3308,'Vensim Variables'!$A:$A,0))</f>
        <v>g pollutant</v>
      </c>
      <c r="I3308" t="str">
        <f t="shared" si="102"/>
        <v>SOx</v>
      </c>
      <c r="J3308">
        <f>INDEX(NoSettings!$C:$C,MATCH(EPS!$A3308,NoSettings!$A:$A,0))</f>
        <v>452525000</v>
      </c>
      <c r="K3308">
        <f>INDEX(GWP!$C$2:$C$13,MATCH(EPS!I3308,GWP!$B$2:$B$13,0))</f>
        <v>0</v>
      </c>
      <c r="L3308" s="4">
        <f t="shared" si="103"/>
        <v>0</v>
      </c>
    </row>
    <row r="3309" spans="1:12">
      <c r="A3309" t="s">
        <v>8912</v>
      </c>
      <c r="B3309" t="s">
        <v>7380</v>
      </c>
      <c r="C3309" t="s">
        <v>1736</v>
      </c>
      <c r="D3309" t="s">
        <v>6876</v>
      </c>
      <c r="E3309" t="s">
        <v>1711</v>
      </c>
      <c r="H3309" t="str">
        <f>INDEX('Vensim Variables'!$B:$B,MATCH(EPS!$B3309,'Vensim Variables'!$A:$A,0))</f>
        <v>g pollutant</v>
      </c>
      <c r="I3309" t="str">
        <f t="shared" si="102"/>
        <v>BC</v>
      </c>
      <c r="J3309">
        <f>INDEX(NoSettings!$C:$C,MATCH(EPS!$A3309,NoSettings!$A:$A,0))</f>
        <v>45629400</v>
      </c>
      <c r="K3309">
        <f>INDEX(GWP!$C$2:$C$13,MATCH(EPS!I3309,GWP!$B$2:$B$13,0))</f>
        <v>0</v>
      </c>
      <c r="L3309" s="4">
        <f t="shared" si="103"/>
        <v>0</v>
      </c>
    </row>
    <row r="3310" spans="1:12">
      <c r="A3310" t="s">
        <v>8913</v>
      </c>
      <c r="B3310" t="s">
        <v>7380</v>
      </c>
      <c r="C3310" t="s">
        <v>1736</v>
      </c>
      <c r="D3310" t="s">
        <v>6876</v>
      </c>
      <c r="E3310" t="s">
        <v>1712</v>
      </c>
      <c r="H3310" t="str">
        <f>INDEX('Vensim Variables'!$B:$B,MATCH(EPS!$B3310,'Vensim Variables'!$A:$A,0))</f>
        <v>g pollutant</v>
      </c>
      <c r="I3310" t="str">
        <f t="shared" si="102"/>
        <v>OC</v>
      </c>
      <c r="J3310">
        <f>INDEX(NoSettings!$C:$C,MATCH(EPS!$A3310,NoSettings!$A:$A,0))</f>
        <v>30015800</v>
      </c>
      <c r="K3310">
        <f>INDEX(GWP!$C$2:$C$13,MATCH(EPS!I3310,GWP!$B$2:$B$13,0))</f>
        <v>0</v>
      </c>
      <c r="L3310" s="4">
        <f t="shared" si="103"/>
        <v>0</v>
      </c>
    </row>
    <row r="3311" spans="1:12">
      <c r="A3311" t="s">
        <v>8914</v>
      </c>
      <c r="B3311" t="s">
        <v>7380</v>
      </c>
      <c r="C3311" t="s">
        <v>1736</v>
      </c>
      <c r="D3311" t="s">
        <v>6876</v>
      </c>
      <c r="E3311" t="s">
        <v>1713</v>
      </c>
      <c r="H3311" t="str">
        <f>INDEX('Vensim Variables'!$B:$B,MATCH(EPS!$B3311,'Vensim Variables'!$A:$A,0))</f>
        <v>g pollutant</v>
      </c>
      <c r="I3311" t="str">
        <f t="shared" si="102"/>
        <v>CH4</v>
      </c>
      <c r="J3311">
        <f>INDEX(NoSettings!$C:$C,MATCH(EPS!$A3311,NoSettings!$A:$A,0))</f>
        <v>280641000</v>
      </c>
      <c r="K3311">
        <f>INDEX(GWP!$C$2:$C$13,MATCH(EPS!I3311,GWP!$B$2:$B$13,0))</f>
        <v>28</v>
      </c>
      <c r="L3311" s="4">
        <f t="shared" si="103"/>
        <v>7.857948E-3</v>
      </c>
    </row>
    <row r="3312" spans="1:12">
      <c r="A3312" t="s">
        <v>8915</v>
      </c>
      <c r="B3312" t="s">
        <v>7380</v>
      </c>
      <c r="C3312" t="s">
        <v>1736</v>
      </c>
      <c r="D3312" t="s">
        <v>6876</v>
      </c>
      <c r="E3312" t="s">
        <v>1714</v>
      </c>
      <c r="H3312" t="str">
        <f>INDEX('Vensim Variables'!$B:$B,MATCH(EPS!$B3312,'Vensim Variables'!$A:$A,0))</f>
        <v>g pollutant</v>
      </c>
      <c r="I3312" t="str">
        <f t="shared" si="102"/>
        <v>N2O</v>
      </c>
      <c r="J3312">
        <f>INDEX(NoSettings!$C:$C,MATCH(EPS!$A3312,NoSettings!$A:$A,0))</f>
        <v>88970600</v>
      </c>
      <c r="K3312">
        <f>INDEX(GWP!$C$2:$C$13,MATCH(EPS!I3312,GWP!$B$2:$B$13,0))</f>
        <v>265</v>
      </c>
      <c r="L3312" s="4">
        <f t="shared" si="103"/>
        <v>2.3577208999999998E-2</v>
      </c>
    </row>
    <row r="3313" spans="1:12">
      <c r="A3313" t="s">
        <v>8916</v>
      </c>
      <c r="B3313" t="s">
        <v>7380</v>
      </c>
      <c r="C3313" t="s">
        <v>1736</v>
      </c>
      <c r="D3313" t="s">
        <v>6876</v>
      </c>
      <c r="E3313" t="s">
        <v>1715</v>
      </c>
      <c r="H3313" t="str">
        <f>INDEX('Vensim Variables'!$B:$B,MATCH(EPS!$B3313,'Vensim Variables'!$A:$A,0))</f>
        <v>g pollutant</v>
      </c>
      <c r="I3313" t="str">
        <f t="shared" si="102"/>
        <v>F gases</v>
      </c>
      <c r="J3313">
        <f>INDEX(NoSettings!$C:$C,MATCH(EPS!$A3313,NoSettings!$A:$A,0))</f>
        <v>0</v>
      </c>
      <c r="K3313">
        <f>INDEX(GWP!$C$2:$C$13,MATCH(EPS!I3313,GWP!$B$2:$B$13,0))</f>
        <v>1</v>
      </c>
      <c r="L3313" s="4">
        <f t="shared" si="103"/>
        <v>0</v>
      </c>
    </row>
    <row r="3314" spans="1:12">
      <c r="A3314" t="s">
        <v>8917</v>
      </c>
      <c r="B3314" t="s">
        <v>7380</v>
      </c>
      <c r="C3314" t="s">
        <v>1736</v>
      </c>
      <c r="D3314" t="s">
        <v>6877</v>
      </c>
      <c r="E3314" t="s">
        <v>1702</v>
      </c>
      <c r="H3314" t="str">
        <f>INDEX('Vensim Variables'!$B:$B,MATCH(EPS!$B3314,'Vensim Variables'!$A:$A,0))</f>
        <v>g pollutant</v>
      </c>
      <c r="I3314" t="str">
        <f t="shared" si="102"/>
        <v>CO2</v>
      </c>
      <c r="J3314">
        <f>INDEX(NoSettings!$C:$C,MATCH(EPS!$A3314,NoSettings!$A:$A,0))</f>
        <v>7395190000000</v>
      </c>
      <c r="K3314">
        <f>INDEX(GWP!$C$2:$C$13,MATCH(EPS!I3314,GWP!$B$2:$B$13,0))</f>
        <v>1</v>
      </c>
      <c r="L3314" s="4">
        <f t="shared" si="103"/>
        <v>7.3951900000000004</v>
      </c>
    </row>
    <row r="3315" spans="1:12">
      <c r="A3315" t="s">
        <v>8918</v>
      </c>
      <c r="B3315" t="s">
        <v>7380</v>
      </c>
      <c r="C3315" t="s">
        <v>1736</v>
      </c>
      <c r="D3315" t="s">
        <v>6877</v>
      </c>
      <c r="E3315" t="s">
        <v>1705</v>
      </c>
      <c r="H3315" t="str">
        <f>INDEX('Vensim Variables'!$B:$B,MATCH(EPS!$B3315,'Vensim Variables'!$A:$A,0))</f>
        <v>g pollutant</v>
      </c>
      <c r="I3315" t="str">
        <f t="shared" si="102"/>
        <v>VOC</v>
      </c>
      <c r="J3315">
        <f>INDEX(NoSettings!$C:$C,MATCH(EPS!$A3315,NoSettings!$A:$A,0))</f>
        <v>137280000</v>
      </c>
      <c r="K3315">
        <f>INDEX(GWP!$C$2:$C$13,MATCH(EPS!I3315,GWP!$B$2:$B$13,0))</f>
        <v>0</v>
      </c>
      <c r="L3315" s="4">
        <f t="shared" si="103"/>
        <v>0</v>
      </c>
    </row>
    <row r="3316" spans="1:12">
      <c r="A3316" t="s">
        <v>8919</v>
      </c>
      <c r="B3316" t="s">
        <v>7380</v>
      </c>
      <c r="C3316" t="s">
        <v>1736</v>
      </c>
      <c r="D3316" t="s">
        <v>6877</v>
      </c>
      <c r="E3316" t="s">
        <v>1706</v>
      </c>
      <c r="H3316" t="str">
        <f>INDEX('Vensim Variables'!$B:$B,MATCH(EPS!$B3316,'Vensim Variables'!$A:$A,0))</f>
        <v>g pollutant</v>
      </c>
      <c r="I3316" t="str">
        <f t="shared" si="102"/>
        <v>CO</v>
      </c>
      <c r="J3316">
        <f>INDEX(NoSettings!$C:$C,MATCH(EPS!$A3316,NoSettings!$A:$A,0))</f>
        <v>676546000</v>
      </c>
      <c r="K3316">
        <f>INDEX(GWP!$C$2:$C$13,MATCH(EPS!I3316,GWP!$B$2:$B$13,0))</f>
        <v>0</v>
      </c>
      <c r="L3316" s="4">
        <f t="shared" si="103"/>
        <v>0</v>
      </c>
    </row>
    <row r="3317" spans="1:12">
      <c r="A3317" t="s">
        <v>8920</v>
      </c>
      <c r="B3317" t="s">
        <v>7380</v>
      </c>
      <c r="C3317" t="s">
        <v>1736</v>
      </c>
      <c r="D3317" t="s">
        <v>6877</v>
      </c>
      <c r="E3317" t="s">
        <v>1707</v>
      </c>
      <c r="H3317" t="str">
        <f>INDEX('Vensim Variables'!$B:$B,MATCH(EPS!$B3317,'Vensim Variables'!$A:$A,0))</f>
        <v>g pollutant</v>
      </c>
      <c r="I3317" t="str">
        <f t="shared" si="102"/>
        <v>NOx</v>
      </c>
      <c r="J3317">
        <f>INDEX(NoSettings!$C:$C,MATCH(EPS!$A3317,NoSettings!$A:$A,0))</f>
        <v>2009240000</v>
      </c>
      <c r="K3317">
        <f>INDEX(GWP!$C$2:$C$13,MATCH(EPS!I3317,GWP!$B$2:$B$13,0))</f>
        <v>0</v>
      </c>
      <c r="L3317" s="4">
        <f t="shared" si="103"/>
        <v>0</v>
      </c>
    </row>
    <row r="3318" spans="1:12">
      <c r="A3318" t="s">
        <v>8921</v>
      </c>
      <c r="B3318" t="s">
        <v>7380</v>
      </c>
      <c r="C3318" t="s">
        <v>1736</v>
      </c>
      <c r="D3318" t="s">
        <v>6877</v>
      </c>
      <c r="E3318" t="s">
        <v>1708</v>
      </c>
      <c r="H3318" t="str">
        <f>INDEX('Vensim Variables'!$B:$B,MATCH(EPS!$B3318,'Vensim Variables'!$A:$A,0))</f>
        <v>g pollutant</v>
      </c>
      <c r="I3318" t="str">
        <f t="shared" si="102"/>
        <v>PM10</v>
      </c>
      <c r="J3318">
        <f>INDEX(NoSettings!$C:$C,MATCH(EPS!$A3318,NoSettings!$A:$A,0))</f>
        <v>142405000</v>
      </c>
      <c r="K3318">
        <f>INDEX(GWP!$C$2:$C$13,MATCH(EPS!I3318,GWP!$B$2:$B$13,0))</f>
        <v>0</v>
      </c>
      <c r="L3318" s="4">
        <f t="shared" si="103"/>
        <v>0</v>
      </c>
    </row>
    <row r="3319" spans="1:12">
      <c r="A3319" t="s">
        <v>8922</v>
      </c>
      <c r="B3319" t="s">
        <v>7380</v>
      </c>
      <c r="C3319" t="s">
        <v>1736</v>
      </c>
      <c r="D3319" t="s">
        <v>6877</v>
      </c>
      <c r="E3319" t="s">
        <v>1709</v>
      </c>
      <c r="H3319" t="str">
        <f>INDEX('Vensim Variables'!$B:$B,MATCH(EPS!$B3319,'Vensim Variables'!$A:$A,0))</f>
        <v>g pollutant</v>
      </c>
      <c r="I3319" t="str">
        <f t="shared" si="102"/>
        <v>PM25</v>
      </c>
      <c r="J3319">
        <f>INDEX(NoSettings!$C:$C,MATCH(EPS!$A3319,NoSettings!$A:$A,0))</f>
        <v>127721000</v>
      </c>
      <c r="K3319">
        <f>INDEX(GWP!$C$2:$C$13,MATCH(EPS!I3319,GWP!$B$2:$B$13,0))</f>
        <v>0</v>
      </c>
      <c r="L3319" s="4">
        <f t="shared" si="103"/>
        <v>0</v>
      </c>
    </row>
    <row r="3320" spans="1:12">
      <c r="A3320" t="s">
        <v>8923</v>
      </c>
      <c r="B3320" t="s">
        <v>7380</v>
      </c>
      <c r="C3320" t="s">
        <v>1736</v>
      </c>
      <c r="D3320" t="s">
        <v>6877</v>
      </c>
      <c r="E3320" t="s">
        <v>1710</v>
      </c>
      <c r="H3320" t="str">
        <f>INDEX('Vensim Variables'!$B:$B,MATCH(EPS!$B3320,'Vensim Variables'!$A:$A,0))</f>
        <v>g pollutant</v>
      </c>
      <c r="I3320" t="str">
        <f t="shared" si="102"/>
        <v>SOx</v>
      </c>
      <c r="J3320">
        <f>INDEX(NoSettings!$C:$C,MATCH(EPS!$A3320,NoSettings!$A:$A,0))</f>
        <v>331325000</v>
      </c>
      <c r="K3320">
        <f>INDEX(GWP!$C$2:$C$13,MATCH(EPS!I3320,GWP!$B$2:$B$13,0))</f>
        <v>0</v>
      </c>
      <c r="L3320" s="4">
        <f t="shared" si="103"/>
        <v>0</v>
      </c>
    </row>
    <row r="3321" spans="1:12">
      <c r="A3321" t="s">
        <v>8924</v>
      </c>
      <c r="B3321" t="s">
        <v>7380</v>
      </c>
      <c r="C3321" t="s">
        <v>1736</v>
      </c>
      <c r="D3321" t="s">
        <v>6877</v>
      </c>
      <c r="E3321" t="s">
        <v>1711</v>
      </c>
      <c r="H3321" t="str">
        <f>INDEX('Vensim Variables'!$B:$B,MATCH(EPS!$B3321,'Vensim Variables'!$A:$A,0))</f>
        <v>g pollutant</v>
      </c>
      <c r="I3321" t="str">
        <f t="shared" si="102"/>
        <v>BC</v>
      </c>
      <c r="J3321">
        <f>INDEX(NoSettings!$C:$C,MATCH(EPS!$A3321,NoSettings!$A:$A,0))</f>
        <v>33408400</v>
      </c>
      <c r="K3321">
        <f>INDEX(GWP!$C$2:$C$13,MATCH(EPS!I3321,GWP!$B$2:$B$13,0))</f>
        <v>0</v>
      </c>
      <c r="L3321" s="4">
        <f t="shared" si="103"/>
        <v>0</v>
      </c>
    </row>
    <row r="3322" spans="1:12">
      <c r="A3322" t="s">
        <v>8925</v>
      </c>
      <c r="B3322" t="s">
        <v>7380</v>
      </c>
      <c r="C3322" t="s">
        <v>1736</v>
      </c>
      <c r="D3322" t="s">
        <v>6877</v>
      </c>
      <c r="E3322" t="s">
        <v>1712</v>
      </c>
      <c r="H3322" t="str">
        <f>INDEX('Vensim Variables'!$B:$B,MATCH(EPS!$B3322,'Vensim Variables'!$A:$A,0))</f>
        <v>g pollutant</v>
      </c>
      <c r="I3322" t="str">
        <f t="shared" si="102"/>
        <v>OC</v>
      </c>
      <c r="J3322">
        <f>INDEX(NoSettings!$C:$C,MATCH(EPS!$A3322,NoSettings!$A:$A,0))</f>
        <v>21976600</v>
      </c>
      <c r="K3322">
        <f>INDEX(GWP!$C$2:$C$13,MATCH(EPS!I3322,GWP!$B$2:$B$13,0))</f>
        <v>0</v>
      </c>
      <c r="L3322" s="4">
        <f t="shared" si="103"/>
        <v>0</v>
      </c>
    </row>
    <row r="3323" spans="1:12">
      <c r="A3323" t="s">
        <v>8926</v>
      </c>
      <c r="B3323" t="s">
        <v>7380</v>
      </c>
      <c r="C3323" t="s">
        <v>1736</v>
      </c>
      <c r="D3323" t="s">
        <v>6877</v>
      </c>
      <c r="E3323" t="s">
        <v>1713</v>
      </c>
      <c r="H3323" t="str">
        <f>INDEX('Vensim Variables'!$B:$B,MATCH(EPS!$B3323,'Vensim Variables'!$A:$A,0))</f>
        <v>g pollutant</v>
      </c>
      <c r="I3323" t="str">
        <f t="shared" si="102"/>
        <v>CH4</v>
      </c>
      <c r="J3323">
        <f>INDEX(NoSettings!$C:$C,MATCH(EPS!$A3323,NoSettings!$A:$A,0))</f>
        <v>205477000</v>
      </c>
      <c r="K3323">
        <f>INDEX(GWP!$C$2:$C$13,MATCH(EPS!I3323,GWP!$B$2:$B$13,0))</f>
        <v>28</v>
      </c>
      <c r="L3323" s="4">
        <f t="shared" si="103"/>
        <v>5.7533560000000003E-3</v>
      </c>
    </row>
    <row r="3324" spans="1:12">
      <c r="A3324" t="s">
        <v>8927</v>
      </c>
      <c r="B3324" t="s">
        <v>7380</v>
      </c>
      <c r="C3324" t="s">
        <v>1736</v>
      </c>
      <c r="D3324" t="s">
        <v>6877</v>
      </c>
      <c r="E3324" t="s">
        <v>1714</v>
      </c>
      <c r="H3324" t="str">
        <f>INDEX('Vensim Variables'!$B:$B,MATCH(EPS!$B3324,'Vensim Variables'!$A:$A,0))</f>
        <v>g pollutant</v>
      </c>
      <c r="I3324" t="str">
        <f t="shared" si="102"/>
        <v>N2O</v>
      </c>
      <c r="J3324">
        <f>INDEX(NoSettings!$C:$C,MATCH(EPS!$A3324,NoSettings!$A:$A,0))</f>
        <v>65141600</v>
      </c>
      <c r="K3324">
        <f>INDEX(GWP!$C$2:$C$13,MATCH(EPS!I3324,GWP!$B$2:$B$13,0))</f>
        <v>265</v>
      </c>
      <c r="L3324" s="4">
        <f t="shared" si="103"/>
        <v>1.7262524000000001E-2</v>
      </c>
    </row>
    <row r="3325" spans="1:12">
      <c r="A3325" t="s">
        <v>8928</v>
      </c>
      <c r="B3325" t="s">
        <v>7380</v>
      </c>
      <c r="C3325" t="s">
        <v>1736</v>
      </c>
      <c r="D3325" t="s">
        <v>6877</v>
      </c>
      <c r="E3325" t="s">
        <v>1715</v>
      </c>
      <c r="H3325" t="str">
        <f>INDEX('Vensim Variables'!$B:$B,MATCH(EPS!$B3325,'Vensim Variables'!$A:$A,0))</f>
        <v>g pollutant</v>
      </c>
      <c r="I3325" t="str">
        <f t="shared" si="102"/>
        <v>F gases</v>
      </c>
      <c r="J3325">
        <f>INDEX(NoSettings!$C:$C,MATCH(EPS!$A3325,NoSettings!$A:$A,0))</f>
        <v>0</v>
      </c>
      <c r="K3325">
        <f>INDEX(GWP!$C$2:$C$13,MATCH(EPS!I3325,GWP!$B$2:$B$13,0))</f>
        <v>1</v>
      </c>
      <c r="L3325" s="4">
        <f t="shared" si="103"/>
        <v>0</v>
      </c>
    </row>
    <row r="3326" spans="1:12">
      <c r="A3326" t="s">
        <v>8929</v>
      </c>
      <c r="B3326" t="s">
        <v>7380</v>
      </c>
      <c r="C3326" t="s">
        <v>1736</v>
      </c>
      <c r="D3326" t="s">
        <v>6878</v>
      </c>
      <c r="E3326" t="s">
        <v>1702</v>
      </c>
      <c r="H3326" t="str">
        <f>INDEX('Vensim Variables'!$B:$B,MATCH(EPS!$B3326,'Vensim Variables'!$A:$A,0))</f>
        <v>g pollutant</v>
      </c>
      <c r="I3326" t="str">
        <f t="shared" si="102"/>
        <v>CO2</v>
      </c>
      <c r="J3326">
        <f>INDEX(NoSettings!$C:$C,MATCH(EPS!$A3326,NoSettings!$A:$A,0))</f>
        <v>913237000000</v>
      </c>
      <c r="K3326">
        <f>INDEX(GWP!$C$2:$C$13,MATCH(EPS!I3326,GWP!$B$2:$B$13,0))</f>
        <v>1</v>
      </c>
      <c r="L3326" s="4">
        <f t="shared" si="103"/>
        <v>0.91323699999999997</v>
      </c>
    </row>
    <row r="3327" spans="1:12">
      <c r="A3327" t="s">
        <v>8930</v>
      </c>
      <c r="B3327" t="s">
        <v>7380</v>
      </c>
      <c r="C3327" t="s">
        <v>1736</v>
      </c>
      <c r="D3327" t="s">
        <v>6878</v>
      </c>
      <c r="E3327" t="s">
        <v>1705</v>
      </c>
      <c r="H3327" t="str">
        <f>INDEX('Vensim Variables'!$B:$B,MATCH(EPS!$B3327,'Vensim Variables'!$A:$A,0))</f>
        <v>g pollutant</v>
      </c>
      <c r="I3327" t="str">
        <f t="shared" si="102"/>
        <v>VOC</v>
      </c>
      <c r="J3327">
        <f>INDEX(NoSettings!$C:$C,MATCH(EPS!$A3327,NoSettings!$A:$A,0))</f>
        <v>16952800</v>
      </c>
      <c r="K3327">
        <f>INDEX(GWP!$C$2:$C$13,MATCH(EPS!I3327,GWP!$B$2:$B$13,0))</f>
        <v>0</v>
      </c>
      <c r="L3327" s="4">
        <f t="shared" si="103"/>
        <v>0</v>
      </c>
    </row>
    <row r="3328" spans="1:12">
      <c r="A3328" t="s">
        <v>8931</v>
      </c>
      <c r="B3328" t="s">
        <v>7380</v>
      </c>
      <c r="C3328" t="s">
        <v>1736</v>
      </c>
      <c r="D3328" t="s">
        <v>6878</v>
      </c>
      <c r="E3328" t="s">
        <v>1706</v>
      </c>
      <c r="H3328" t="str">
        <f>INDEX('Vensim Variables'!$B:$B,MATCH(EPS!$B3328,'Vensim Variables'!$A:$A,0))</f>
        <v>g pollutant</v>
      </c>
      <c r="I3328" t="str">
        <f t="shared" si="102"/>
        <v>CO</v>
      </c>
      <c r="J3328">
        <f>INDEX(NoSettings!$C:$C,MATCH(EPS!$A3328,NoSettings!$A:$A,0))</f>
        <v>83547000</v>
      </c>
      <c r="K3328">
        <f>INDEX(GWP!$C$2:$C$13,MATCH(EPS!I3328,GWP!$B$2:$B$13,0))</f>
        <v>0</v>
      </c>
      <c r="L3328" s="4">
        <f t="shared" si="103"/>
        <v>0</v>
      </c>
    </row>
    <row r="3329" spans="1:12">
      <c r="A3329" t="s">
        <v>8932</v>
      </c>
      <c r="B3329" t="s">
        <v>7380</v>
      </c>
      <c r="C3329" t="s">
        <v>1736</v>
      </c>
      <c r="D3329" t="s">
        <v>6878</v>
      </c>
      <c r="E3329" t="s">
        <v>1707</v>
      </c>
      <c r="H3329" t="str">
        <f>INDEX('Vensim Variables'!$B:$B,MATCH(EPS!$B3329,'Vensim Variables'!$A:$A,0))</f>
        <v>g pollutant</v>
      </c>
      <c r="I3329" t="str">
        <f t="shared" si="102"/>
        <v>NOx</v>
      </c>
      <c r="J3329">
        <f>INDEX(NoSettings!$C:$C,MATCH(EPS!$A3329,NoSettings!$A:$A,0))</f>
        <v>248122000</v>
      </c>
      <c r="K3329">
        <f>INDEX(GWP!$C$2:$C$13,MATCH(EPS!I3329,GWP!$B$2:$B$13,0))</f>
        <v>0</v>
      </c>
      <c r="L3329" s="4">
        <f t="shared" si="103"/>
        <v>0</v>
      </c>
    </row>
    <row r="3330" spans="1:12">
      <c r="A3330" t="s">
        <v>8933</v>
      </c>
      <c r="B3330" t="s">
        <v>7380</v>
      </c>
      <c r="C3330" t="s">
        <v>1736</v>
      </c>
      <c r="D3330" t="s">
        <v>6878</v>
      </c>
      <c r="E3330" t="s">
        <v>1708</v>
      </c>
      <c r="H3330" t="str">
        <f>INDEX('Vensim Variables'!$B:$B,MATCH(EPS!$B3330,'Vensim Variables'!$A:$A,0))</f>
        <v>g pollutant</v>
      </c>
      <c r="I3330" t="str">
        <f t="shared" si="102"/>
        <v>PM10</v>
      </c>
      <c r="J3330">
        <f>INDEX(NoSettings!$C:$C,MATCH(EPS!$A3330,NoSettings!$A:$A,0))</f>
        <v>17585600</v>
      </c>
      <c r="K3330">
        <f>INDEX(GWP!$C$2:$C$13,MATCH(EPS!I3330,GWP!$B$2:$B$13,0))</f>
        <v>0</v>
      </c>
      <c r="L3330" s="4">
        <f t="shared" si="103"/>
        <v>0</v>
      </c>
    </row>
    <row r="3331" spans="1:12">
      <c r="A3331" t="s">
        <v>8934</v>
      </c>
      <c r="B3331" t="s">
        <v>7380</v>
      </c>
      <c r="C3331" t="s">
        <v>1736</v>
      </c>
      <c r="D3331" t="s">
        <v>6878</v>
      </c>
      <c r="E3331" t="s">
        <v>1709</v>
      </c>
      <c r="H3331" t="str">
        <f>INDEX('Vensim Variables'!$B:$B,MATCH(EPS!$B3331,'Vensim Variables'!$A:$A,0))</f>
        <v>g pollutant</v>
      </c>
      <c r="I3331" t="str">
        <f t="shared" ref="I3331:I3394" si="104">IF(OR(C3331="CO2",C3331="CH4",C3331="N2O",C3331="F gases",C3331="VOC",C3331="CO",C3331="NOx",C3331="PM10",C3331="PM25",C3331="SOx",C3331="BC",C3331="OC"),C3331,IF(OR(D3331="CO2",D3331="CH4",D3331="N2O",D3331="F gases",D3331="VOC",D3331="CO",D3331="NOx",D3331="PM10",D3331="PM25",D3331="SOx",D3331="BC",D3331="OC"),D3331,IF(OR(E3331="CO2",E3331="CH4",E3331="N2O",E3331="F gases",E3331="VOC",E3331="CO",E3331="NOx",E3331="PM10",E3331="PM25",E3331="SOx",E3331="BC",E3331="OC"),E3331,"NA")))</f>
        <v>PM25</v>
      </c>
      <c r="J3331">
        <f>INDEX(NoSettings!$C:$C,MATCH(EPS!$A3331,NoSettings!$A:$A,0))</f>
        <v>15772300</v>
      </c>
      <c r="K3331">
        <f>INDEX(GWP!$C$2:$C$13,MATCH(EPS!I3331,GWP!$B$2:$B$13,0))</f>
        <v>0</v>
      </c>
      <c r="L3331" s="4">
        <f t="shared" ref="L3331:L3394" si="105">IF(H3331="g pollutant",K3331*J3331/10^12,IF(H3331="MMTCO2e",J3331,IF(H3331="MWh",J3331,0)))</f>
        <v>0</v>
      </c>
    </row>
    <row r="3332" spans="1:12">
      <c r="A3332" t="s">
        <v>8935</v>
      </c>
      <c r="B3332" t="s">
        <v>7380</v>
      </c>
      <c r="C3332" t="s">
        <v>1736</v>
      </c>
      <c r="D3332" t="s">
        <v>6878</v>
      </c>
      <c r="E3332" t="s">
        <v>1710</v>
      </c>
      <c r="H3332" t="str">
        <f>INDEX('Vensim Variables'!$B:$B,MATCH(EPS!$B3332,'Vensim Variables'!$A:$A,0))</f>
        <v>g pollutant</v>
      </c>
      <c r="I3332" t="str">
        <f t="shared" si="104"/>
        <v>SOx</v>
      </c>
      <c r="J3332">
        <f>INDEX(NoSettings!$C:$C,MATCH(EPS!$A3332,NoSettings!$A:$A,0))</f>
        <v>40915500</v>
      </c>
      <c r="K3332">
        <f>INDEX(GWP!$C$2:$C$13,MATCH(EPS!I3332,GWP!$B$2:$B$13,0))</f>
        <v>0</v>
      </c>
      <c r="L3332" s="4">
        <f t="shared" si="105"/>
        <v>0</v>
      </c>
    </row>
    <row r="3333" spans="1:12">
      <c r="A3333" t="s">
        <v>8936</v>
      </c>
      <c r="B3333" t="s">
        <v>7380</v>
      </c>
      <c r="C3333" t="s">
        <v>1736</v>
      </c>
      <c r="D3333" t="s">
        <v>6878</v>
      </c>
      <c r="E3333" t="s">
        <v>1711</v>
      </c>
      <c r="H3333" t="str">
        <f>INDEX('Vensim Variables'!$B:$B,MATCH(EPS!$B3333,'Vensim Variables'!$A:$A,0))</f>
        <v>g pollutant</v>
      </c>
      <c r="I3333" t="str">
        <f t="shared" si="104"/>
        <v>BC</v>
      </c>
      <c r="J3333">
        <f>INDEX(NoSettings!$C:$C,MATCH(EPS!$A3333,NoSettings!$A:$A,0))</f>
        <v>4125630</v>
      </c>
      <c r="K3333">
        <f>INDEX(GWP!$C$2:$C$13,MATCH(EPS!I3333,GWP!$B$2:$B$13,0))</f>
        <v>0</v>
      </c>
      <c r="L3333" s="4">
        <f t="shared" si="105"/>
        <v>0</v>
      </c>
    </row>
    <row r="3334" spans="1:12">
      <c r="A3334" t="s">
        <v>8937</v>
      </c>
      <c r="B3334" t="s">
        <v>7380</v>
      </c>
      <c r="C3334" t="s">
        <v>1736</v>
      </c>
      <c r="D3334" t="s">
        <v>6878</v>
      </c>
      <c r="E3334" t="s">
        <v>1712</v>
      </c>
      <c r="H3334" t="str">
        <f>INDEX('Vensim Variables'!$B:$B,MATCH(EPS!$B3334,'Vensim Variables'!$A:$A,0))</f>
        <v>g pollutant</v>
      </c>
      <c r="I3334" t="str">
        <f t="shared" si="104"/>
        <v>OC</v>
      </c>
      <c r="J3334">
        <f>INDEX(NoSettings!$C:$C,MATCH(EPS!$A3334,NoSettings!$A:$A,0))</f>
        <v>2713910</v>
      </c>
      <c r="K3334">
        <f>INDEX(GWP!$C$2:$C$13,MATCH(EPS!I3334,GWP!$B$2:$B$13,0))</f>
        <v>0</v>
      </c>
      <c r="L3334" s="4">
        <f t="shared" si="105"/>
        <v>0</v>
      </c>
    </row>
    <row r="3335" spans="1:12">
      <c r="A3335" t="s">
        <v>8938</v>
      </c>
      <c r="B3335" t="s">
        <v>7380</v>
      </c>
      <c r="C3335" t="s">
        <v>1736</v>
      </c>
      <c r="D3335" t="s">
        <v>6878</v>
      </c>
      <c r="E3335" t="s">
        <v>1713</v>
      </c>
      <c r="H3335" t="str">
        <f>INDEX('Vensim Variables'!$B:$B,MATCH(EPS!$B3335,'Vensim Variables'!$A:$A,0))</f>
        <v>g pollutant</v>
      </c>
      <c r="I3335" t="str">
        <f t="shared" si="104"/>
        <v>CH4</v>
      </c>
      <c r="J3335">
        <f>INDEX(NoSettings!$C:$C,MATCH(EPS!$A3335,NoSettings!$A:$A,0))</f>
        <v>25374400</v>
      </c>
      <c r="K3335">
        <f>INDEX(GWP!$C$2:$C$13,MATCH(EPS!I3335,GWP!$B$2:$B$13,0))</f>
        <v>28</v>
      </c>
      <c r="L3335" s="4">
        <f t="shared" si="105"/>
        <v>7.1048319999999999E-4</v>
      </c>
    </row>
    <row r="3336" spans="1:12">
      <c r="A3336" t="s">
        <v>8939</v>
      </c>
      <c r="B3336" t="s">
        <v>7380</v>
      </c>
      <c r="C3336" t="s">
        <v>1736</v>
      </c>
      <c r="D3336" t="s">
        <v>6878</v>
      </c>
      <c r="E3336" t="s">
        <v>1714</v>
      </c>
      <c r="H3336" t="str">
        <f>INDEX('Vensim Variables'!$B:$B,MATCH(EPS!$B3336,'Vensim Variables'!$A:$A,0))</f>
        <v>g pollutant</v>
      </c>
      <c r="I3336" t="str">
        <f t="shared" si="104"/>
        <v>N2O</v>
      </c>
      <c r="J3336">
        <f>INDEX(NoSettings!$C:$C,MATCH(EPS!$A3336,NoSettings!$A:$A,0))</f>
        <v>8044370</v>
      </c>
      <c r="K3336">
        <f>INDEX(GWP!$C$2:$C$13,MATCH(EPS!I3336,GWP!$B$2:$B$13,0))</f>
        <v>265</v>
      </c>
      <c r="L3336" s="4">
        <f t="shared" si="105"/>
        <v>2.1317580499999999E-3</v>
      </c>
    </row>
    <row r="3337" spans="1:12">
      <c r="A3337" t="s">
        <v>8940</v>
      </c>
      <c r="B3337" t="s">
        <v>7380</v>
      </c>
      <c r="C3337" t="s">
        <v>1736</v>
      </c>
      <c r="D3337" t="s">
        <v>6878</v>
      </c>
      <c r="E3337" t="s">
        <v>1715</v>
      </c>
      <c r="H3337" t="str">
        <f>INDEX('Vensim Variables'!$B:$B,MATCH(EPS!$B3337,'Vensim Variables'!$A:$A,0))</f>
        <v>g pollutant</v>
      </c>
      <c r="I3337" t="str">
        <f t="shared" si="104"/>
        <v>F gases</v>
      </c>
      <c r="J3337">
        <f>INDEX(NoSettings!$C:$C,MATCH(EPS!$A3337,NoSettings!$A:$A,0))</f>
        <v>0</v>
      </c>
      <c r="K3337">
        <f>INDEX(GWP!$C$2:$C$13,MATCH(EPS!I3337,GWP!$B$2:$B$13,0))</f>
        <v>1</v>
      </c>
      <c r="L3337" s="4">
        <f t="shared" si="105"/>
        <v>0</v>
      </c>
    </row>
    <row r="3338" spans="1:12">
      <c r="A3338" t="s">
        <v>8941</v>
      </c>
      <c r="B3338" t="s">
        <v>7380</v>
      </c>
      <c r="C3338" t="s">
        <v>1736</v>
      </c>
      <c r="D3338" t="s">
        <v>6879</v>
      </c>
      <c r="E3338" t="s">
        <v>1702</v>
      </c>
      <c r="H3338" t="str">
        <f>INDEX('Vensim Variables'!$B:$B,MATCH(EPS!$B3338,'Vensim Variables'!$A:$A,0))</f>
        <v>g pollutant</v>
      </c>
      <c r="I3338" t="str">
        <f t="shared" si="104"/>
        <v>CO2</v>
      </c>
      <c r="J3338">
        <f>INDEX(NoSettings!$C:$C,MATCH(EPS!$A3338,NoSettings!$A:$A,0))</f>
        <v>353213000000</v>
      </c>
      <c r="K3338">
        <f>INDEX(GWP!$C$2:$C$13,MATCH(EPS!I3338,GWP!$B$2:$B$13,0))</f>
        <v>1</v>
      </c>
      <c r="L3338" s="4">
        <f t="shared" si="105"/>
        <v>0.353213</v>
      </c>
    </row>
    <row r="3339" spans="1:12">
      <c r="A3339" t="s">
        <v>8942</v>
      </c>
      <c r="B3339" t="s">
        <v>7380</v>
      </c>
      <c r="C3339" t="s">
        <v>1736</v>
      </c>
      <c r="D3339" t="s">
        <v>6879</v>
      </c>
      <c r="E3339" t="s">
        <v>1705</v>
      </c>
      <c r="H3339" t="str">
        <f>INDEX('Vensim Variables'!$B:$B,MATCH(EPS!$B3339,'Vensim Variables'!$A:$A,0))</f>
        <v>g pollutant</v>
      </c>
      <c r="I3339" t="str">
        <f t="shared" si="104"/>
        <v>VOC</v>
      </c>
      <c r="J3339">
        <f>INDEX(NoSettings!$C:$C,MATCH(EPS!$A3339,NoSettings!$A:$A,0))</f>
        <v>6556850</v>
      </c>
      <c r="K3339">
        <f>INDEX(GWP!$C$2:$C$13,MATCH(EPS!I3339,GWP!$B$2:$B$13,0))</f>
        <v>0</v>
      </c>
      <c r="L3339" s="4">
        <f t="shared" si="105"/>
        <v>0</v>
      </c>
    </row>
    <row r="3340" spans="1:12">
      <c r="A3340" t="s">
        <v>8943</v>
      </c>
      <c r="B3340" t="s">
        <v>7380</v>
      </c>
      <c r="C3340" t="s">
        <v>1736</v>
      </c>
      <c r="D3340" t="s">
        <v>6879</v>
      </c>
      <c r="E3340" t="s">
        <v>1706</v>
      </c>
      <c r="H3340" t="str">
        <f>INDEX('Vensim Variables'!$B:$B,MATCH(EPS!$B3340,'Vensim Variables'!$A:$A,0))</f>
        <v>g pollutant</v>
      </c>
      <c r="I3340" t="str">
        <f t="shared" si="104"/>
        <v>CO</v>
      </c>
      <c r="J3340">
        <f>INDEX(NoSettings!$C:$C,MATCH(EPS!$A3340,NoSettings!$A:$A,0))</f>
        <v>32313600</v>
      </c>
      <c r="K3340">
        <f>INDEX(GWP!$C$2:$C$13,MATCH(EPS!I3340,GWP!$B$2:$B$13,0))</f>
        <v>0</v>
      </c>
      <c r="L3340" s="4">
        <f t="shared" si="105"/>
        <v>0</v>
      </c>
    </row>
    <row r="3341" spans="1:12">
      <c r="A3341" t="s">
        <v>8944</v>
      </c>
      <c r="B3341" t="s">
        <v>7380</v>
      </c>
      <c r="C3341" t="s">
        <v>1736</v>
      </c>
      <c r="D3341" t="s">
        <v>6879</v>
      </c>
      <c r="E3341" t="s">
        <v>1707</v>
      </c>
      <c r="H3341" t="str">
        <f>INDEX('Vensim Variables'!$B:$B,MATCH(EPS!$B3341,'Vensim Variables'!$A:$A,0))</f>
        <v>g pollutant</v>
      </c>
      <c r="I3341" t="str">
        <f t="shared" si="104"/>
        <v>NOx</v>
      </c>
      <c r="J3341">
        <f>INDEX(NoSettings!$C:$C,MATCH(EPS!$A3341,NoSettings!$A:$A,0))</f>
        <v>95966300</v>
      </c>
      <c r="K3341">
        <f>INDEX(GWP!$C$2:$C$13,MATCH(EPS!I3341,GWP!$B$2:$B$13,0))</f>
        <v>0</v>
      </c>
      <c r="L3341" s="4">
        <f t="shared" si="105"/>
        <v>0</v>
      </c>
    </row>
    <row r="3342" spans="1:12">
      <c r="A3342" t="s">
        <v>8945</v>
      </c>
      <c r="B3342" t="s">
        <v>7380</v>
      </c>
      <c r="C3342" t="s">
        <v>1736</v>
      </c>
      <c r="D3342" t="s">
        <v>6879</v>
      </c>
      <c r="E3342" t="s">
        <v>1708</v>
      </c>
      <c r="H3342" t="str">
        <f>INDEX('Vensim Variables'!$B:$B,MATCH(EPS!$B3342,'Vensim Variables'!$A:$A,0))</f>
        <v>g pollutant</v>
      </c>
      <c r="I3342" t="str">
        <f t="shared" si="104"/>
        <v>PM10</v>
      </c>
      <c r="J3342">
        <f>INDEX(NoSettings!$C:$C,MATCH(EPS!$A3342,NoSettings!$A:$A,0))</f>
        <v>6801610</v>
      </c>
      <c r="K3342">
        <f>INDEX(GWP!$C$2:$C$13,MATCH(EPS!I3342,GWP!$B$2:$B$13,0))</f>
        <v>0</v>
      </c>
      <c r="L3342" s="4">
        <f t="shared" si="105"/>
        <v>0</v>
      </c>
    </row>
    <row r="3343" spans="1:12">
      <c r="A3343" t="s">
        <v>8946</v>
      </c>
      <c r="B3343" t="s">
        <v>7380</v>
      </c>
      <c r="C3343" t="s">
        <v>1736</v>
      </c>
      <c r="D3343" t="s">
        <v>6879</v>
      </c>
      <c r="E3343" t="s">
        <v>1709</v>
      </c>
      <c r="H3343" t="str">
        <f>INDEX('Vensim Variables'!$B:$B,MATCH(EPS!$B3343,'Vensim Variables'!$A:$A,0))</f>
        <v>g pollutant</v>
      </c>
      <c r="I3343" t="str">
        <f t="shared" si="104"/>
        <v>PM25</v>
      </c>
      <c r="J3343">
        <f>INDEX(NoSettings!$C:$C,MATCH(EPS!$A3343,NoSettings!$A:$A,0))</f>
        <v>6100270</v>
      </c>
      <c r="K3343">
        <f>INDEX(GWP!$C$2:$C$13,MATCH(EPS!I3343,GWP!$B$2:$B$13,0))</f>
        <v>0</v>
      </c>
      <c r="L3343" s="4">
        <f t="shared" si="105"/>
        <v>0</v>
      </c>
    </row>
    <row r="3344" spans="1:12">
      <c r="A3344" t="s">
        <v>8947</v>
      </c>
      <c r="B3344" t="s">
        <v>7380</v>
      </c>
      <c r="C3344" t="s">
        <v>1736</v>
      </c>
      <c r="D3344" t="s">
        <v>6879</v>
      </c>
      <c r="E3344" t="s">
        <v>1710</v>
      </c>
      <c r="H3344" t="str">
        <f>INDEX('Vensim Variables'!$B:$B,MATCH(EPS!$B3344,'Vensim Variables'!$A:$A,0))</f>
        <v>g pollutant</v>
      </c>
      <c r="I3344" t="str">
        <f t="shared" si="104"/>
        <v>SOx</v>
      </c>
      <c r="J3344">
        <f>INDEX(NoSettings!$C:$C,MATCH(EPS!$A3344,NoSettings!$A:$A,0))</f>
        <v>15824900</v>
      </c>
      <c r="K3344">
        <f>INDEX(GWP!$C$2:$C$13,MATCH(EPS!I3344,GWP!$B$2:$B$13,0))</f>
        <v>0</v>
      </c>
      <c r="L3344" s="4">
        <f t="shared" si="105"/>
        <v>0</v>
      </c>
    </row>
    <row r="3345" spans="1:12">
      <c r="A3345" t="s">
        <v>8948</v>
      </c>
      <c r="B3345" t="s">
        <v>7380</v>
      </c>
      <c r="C3345" t="s">
        <v>1736</v>
      </c>
      <c r="D3345" t="s">
        <v>6879</v>
      </c>
      <c r="E3345" t="s">
        <v>1711</v>
      </c>
      <c r="H3345" t="str">
        <f>INDEX('Vensim Variables'!$B:$B,MATCH(EPS!$B3345,'Vensim Variables'!$A:$A,0))</f>
        <v>g pollutant</v>
      </c>
      <c r="I3345" t="str">
        <f t="shared" si="104"/>
        <v>BC</v>
      </c>
      <c r="J3345">
        <f>INDEX(NoSettings!$C:$C,MATCH(EPS!$A3345,NoSettings!$A:$A,0))</f>
        <v>1595670</v>
      </c>
      <c r="K3345">
        <f>INDEX(GWP!$C$2:$C$13,MATCH(EPS!I3345,GWP!$B$2:$B$13,0))</f>
        <v>0</v>
      </c>
      <c r="L3345" s="4">
        <f t="shared" si="105"/>
        <v>0</v>
      </c>
    </row>
    <row r="3346" spans="1:12">
      <c r="A3346" t="s">
        <v>8949</v>
      </c>
      <c r="B3346" t="s">
        <v>7380</v>
      </c>
      <c r="C3346" t="s">
        <v>1736</v>
      </c>
      <c r="D3346" t="s">
        <v>6879</v>
      </c>
      <c r="E3346" t="s">
        <v>1712</v>
      </c>
      <c r="H3346" t="str">
        <f>INDEX('Vensim Variables'!$B:$B,MATCH(EPS!$B3346,'Vensim Variables'!$A:$A,0))</f>
        <v>g pollutant</v>
      </c>
      <c r="I3346" t="str">
        <f t="shared" si="104"/>
        <v>OC</v>
      </c>
      <c r="J3346">
        <f>INDEX(NoSettings!$C:$C,MATCH(EPS!$A3346,NoSettings!$A:$A,0))</f>
        <v>1049660</v>
      </c>
      <c r="K3346">
        <f>INDEX(GWP!$C$2:$C$13,MATCH(EPS!I3346,GWP!$B$2:$B$13,0))</f>
        <v>0</v>
      </c>
      <c r="L3346" s="4">
        <f t="shared" si="105"/>
        <v>0</v>
      </c>
    </row>
    <row r="3347" spans="1:12">
      <c r="A3347" t="s">
        <v>8950</v>
      </c>
      <c r="B3347" t="s">
        <v>7380</v>
      </c>
      <c r="C3347" t="s">
        <v>1736</v>
      </c>
      <c r="D3347" t="s">
        <v>6879</v>
      </c>
      <c r="E3347" t="s">
        <v>1713</v>
      </c>
      <c r="H3347" t="str">
        <f>INDEX('Vensim Variables'!$B:$B,MATCH(EPS!$B3347,'Vensim Variables'!$A:$A,0))</f>
        <v>g pollutant</v>
      </c>
      <c r="I3347" t="str">
        <f t="shared" si="104"/>
        <v>CH4</v>
      </c>
      <c r="J3347">
        <f>INDEX(NoSettings!$C:$C,MATCH(EPS!$A3347,NoSettings!$A:$A,0))</f>
        <v>9814090</v>
      </c>
      <c r="K3347">
        <f>INDEX(GWP!$C$2:$C$13,MATCH(EPS!I3347,GWP!$B$2:$B$13,0))</f>
        <v>28</v>
      </c>
      <c r="L3347" s="4">
        <f t="shared" si="105"/>
        <v>2.7479452000000001E-4</v>
      </c>
    </row>
    <row r="3348" spans="1:12">
      <c r="A3348" t="s">
        <v>8951</v>
      </c>
      <c r="B3348" t="s">
        <v>7380</v>
      </c>
      <c r="C3348" t="s">
        <v>1736</v>
      </c>
      <c r="D3348" t="s">
        <v>6879</v>
      </c>
      <c r="E3348" t="s">
        <v>1714</v>
      </c>
      <c r="H3348" t="str">
        <f>INDEX('Vensim Variables'!$B:$B,MATCH(EPS!$B3348,'Vensim Variables'!$A:$A,0))</f>
        <v>g pollutant</v>
      </c>
      <c r="I3348" t="str">
        <f t="shared" si="104"/>
        <v>N2O</v>
      </c>
      <c r="J3348">
        <f>INDEX(NoSettings!$C:$C,MATCH(EPS!$A3348,NoSettings!$A:$A,0))</f>
        <v>3111330</v>
      </c>
      <c r="K3348">
        <f>INDEX(GWP!$C$2:$C$13,MATCH(EPS!I3348,GWP!$B$2:$B$13,0))</f>
        <v>265</v>
      </c>
      <c r="L3348" s="4">
        <f t="shared" si="105"/>
        <v>8.2450245000000001E-4</v>
      </c>
    </row>
    <row r="3349" spans="1:12">
      <c r="A3349" t="s">
        <v>8952</v>
      </c>
      <c r="B3349" t="s">
        <v>7380</v>
      </c>
      <c r="C3349" t="s">
        <v>1736</v>
      </c>
      <c r="D3349" t="s">
        <v>6879</v>
      </c>
      <c r="E3349" t="s">
        <v>1715</v>
      </c>
      <c r="H3349" t="str">
        <f>INDEX('Vensim Variables'!$B:$B,MATCH(EPS!$B3349,'Vensim Variables'!$A:$A,0))</f>
        <v>g pollutant</v>
      </c>
      <c r="I3349" t="str">
        <f t="shared" si="104"/>
        <v>F gases</v>
      </c>
      <c r="J3349">
        <f>INDEX(NoSettings!$C:$C,MATCH(EPS!$A3349,NoSettings!$A:$A,0))</f>
        <v>0</v>
      </c>
      <c r="K3349">
        <f>INDEX(GWP!$C$2:$C$13,MATCH(EPS!I3349,GWP!$B$2:$B$13,0))</f>
        <v>1</v>
      </c>
      <c r="L3349" s="4">
        <f t="shared" si="105"/>
        <v>0</v>
      </c>
    </row>
    <row r="3350" spans="1:12">
      <c r="A3350" t="s">
        <v>8953</v>
      </c>
      <c r="B3350" t="s">
        <v>7380</v>
      </c>
      <c r="C3350" t="s">
        <v>1736</v>
      </c>
      <c r="D3350" t="s">
        <v>6880</v>
      </c>
      <c r="E3350" t="s">
        <v>1702</v>
      </c>
      <c r="H3350" t="str">
        <f>INDEX('Vensim Variables'!$B:$B,MATCH(EPS!$B3350,'Vensim Variables'!$A:$A,0))</f>
        <v>g pollutant</v>
      </c>
      <c r="I3350" t="str">
        <f t="shared" si="104"/>
        <v>CO2</v>
      </c>
      <c r="J3350">
        <f>INDEX(NoSettings!$C:$C,MATCH(EPS!$A3350,NoSettings!$A:$A,0))</f>
        <v>484984000000</v>
      </c>
      <c r="K3350">
        <f>INDEX(GWP!$C$2:$C$13,MATCH(EPS!I3350,GWP!$B$2:$B$13,0))</f>
        <v>1</v>
      </c>
      <c r="L3350" s="4">
        <f t="shared" si="105"/>
        <v>0.48498400000000003</v>
      </c>
    </row>
    <row r="3351" spans="1:12">
      <c r="A3351" t="s">
        <v>8954</v>
      </c>
      <c r="B3351" t="s">
        <v>7380</v>
      </c>
      <c r="C3351" t="s">
        <v>1736</v>
      </c>
      <c r="D3351" t="s">
        <v>6880</v>
      </c>
      <c r="E3351" t="s">
        <v>1705</v>
      </c>
      <c r="H3351" t="str">
        <f>INDEX('Vensim Variables'!$B:$B,MATCH(EPS!$B3351,'Vensim Variables'!$A:$A,0))</f>
        <v>g pollutant</v>
      </c>
      <c r="I3351" t="str">
        <f t="shared" si="104"/>
        <v>VOC</v>
      </c>
      <c r="J3351">
        <f>INDEX(NoSettings!$C:$C,MATCH(EPS!$A3351,NoSettings!$A:$A,0))</f>
        <v>9002960</v>
      </c>
      <c r="K3351">
        <f>INDEX(GWP!$C$2:$C$13,MATCH(EPS!I3351,GWP!$B$2:$B$13,0))</f>
        <v>0</v>
      </c>
      <c r="L3351" s="4">
        <f t="shared" si="105"/>
        <v>0</v>
      </c>
    </row>
    <row r="3352" spans="1:12">
      <c r="A3352" t="s">
        <v>8955</v>
      </c>
      <c r="B3352" t="s">
        <v>7380</v>
      </c>
      <c r="C3352" t="s">
        <v>1736</v>
      </c>
      <c r="D3352" t="s">
        <v>6880</v>
      </c>
      <c r="E3352" t="s">
        <v>1706</v>
      </c>
      <c r="H3352" t="str">
        <f>INDEX('Vensim Variables'!$B:$B,MATCH(EPS!$B3352,'Vensim Variables'!$A:$A,0))</f>
        <v>g pollutant</v>
      </c>
      <c r="I3352" t="str">
        <f t="shared" si="104"/>
        <v>CO</v>
      </c>
      <c r="J3352">
        <f>INDEX(NoSettings!$C:$C,MATCH(EPS!$A3352,NoSettings!$A:$A,0))</f>
        <v>44368500</v>
      </c>
      <c r="K3352">
        <f>INDEX(GWP!$C$2:$C$13,MATCH(EPS!I3352,GWP!$B$2:$B$13,0))</f>
        <v>0</v>
      </c>
      <c r="L3352" s="4">
        <f t="shared" si="105"/>
        <v>0</v>
      </c>
    </row>
    <row r="3353" spans="1:12">
      <c r="A3353" t="s">
        <v>8956</v>
      </c>
      <c r="B3353" t="s">
        <v>7380</v>
      </c>
      <c r="C3353" t="s">
        <v>1736</v>
      </c>
      <c r="D3353" t="s">
        <v>6880</v>
      </c>
      <c r="E3353" t="s">
        <v>1707</v>
      </c>
      <c r="H3353" t="str">
        <f>INDEX('Vensim Variables'!$B:$B,MATCH(EPS!$B3353,'Vensim Variables'!$A:$A,0))</f>
        <v>g pollutant</v>
      </c>
      <c r="I3353" t="str">
        <f t="shared" si="104"/>
        <v>NOx</v>
      </c>
      <c r="J3353">
        <f>INDEX(NoSettings!$C:$C,MATCH(EPS!$A3353,NoSettings!$A:$A,0))</f>
        <v>131768000</v>
      </c>
      <c r="K3353">
        <f>INDEX(GWP!$C$2:$C$13,MATCH(EPS!I3353,GWP!$B$2:$B$13,0))</f>
        <v>0</v>
      </c>
      <c r="L3353" s="4">
        <f t="shared" si="105"/>
        <v>0</v>
      </c>
    </row>
    <row r="3354" spans="1:12">
      <c r="A3354" t="s">
        <v>8957</v>
      </c>
      <c r="B3354" t="s">
        <v>7380</v>
      </c>
      <c r="C3354" t="s">
        <v>1736</v>
      </c>
      <c r="D3354" t="s">
        <v>6880</v>
      </c>
      <c r="E3354" t="s">
        <v>1708</v>
      </c>
      <c r="H3354" t="str">
        <f>INDEX('Vensim Variables'!$B:$B,MATCH(EPS!$B3354,'Vensim Variables'!$A:$A,0))</f>
        <v>g pollutant</v>
      </c>
      <c r="I3354" t="str">
        <f t="shared" si="104"/>
        <v>PM10</v>
      </c>
      <c r="J3354">
        <f>INDEX(NoSettings!$C:$C,MATCH(EPS!$A3354,NoSettings!$A:$A,0))</f>
        <v>9339040</v>
      </c>
      <c r="K3354">
        <f>INDEX(GWP!$C$2:$C$13,MATCH(EPS!I3354,GWP!$B$2:$B$13,0))</f>
        <v>0</v>
      </c>
      <c r="L3354" s="4">
        <f t="shared" si="105"/>
        <v>0</v>
      </c>
    </row>
    <row r="3355" spans="1:12">
      <c r="A3355" t="s">
        <v>8958</v>
      </c>
      <c r="B3355" t="s">
        <v>7380</v>
      </c>
      <c r="C3355" t="s">
        <v>1736</v>
      </c>
      <c r="D3355" t="s">
        <v>6880</v>
      </c>
      <c r="E3355" t="s">
        <v>1709</v>
      </c>
      <c r="H3355" t="str">
        <f>INDEX('Vensim Variables'!$B:$B,MATCH(EPS!$B3355,'Vensim Variables'!$A:$A,0))</f>
        <v>g pollutant</v>
      </c>
      <c r="I3355" t="str">
        <f t="shared" si="104"/>
        <v>PM25</v>
      </c>
      <c r="J3355">
        <f>INDEX(NoSettings!$C:$C,MATCH(EPS!$A3355,NoSettings!$A:$A,0))</f>
        <v>8376050</v>
      </c>
      <c r="K3355">
        <f>INDEX(GWP!$C$2:$C$13,MATCH(EPS!I3355,GWP!$B$2:$B$13,0))</f>
        <v>0</v>
      </c>
      <c r="L3355" s="4">
        <f t="shared" si="105"/>
        <v>0</v>
      </c>
    </row>
    <row r="3356" spans="1:12">
      <c r="A3356" t="s">
        <v>8959</v>
      </c>
      <c r="B3356" t="s">
        <v>7380</v>
      </c>
      <c r="C3356" t="s">
        <v>1736</v>
      </c>
      <c r="D3356" t="s">
        <v>6880</v>
      </c>
      <c r="E3356" t="s">
        <v>1710</v>
      </c>
      <c r="H3356" t="str">
        <f>INDEX('Vensim Variables'!$B:$B,MATCH(EPS!$B3356,'Vensim Variables'!$A:$A,0))</f>
        <v>g pollutant</v>
      </c>
      <c r="I3356" t="str">
        <f t="shared" si="104"/>
        <v>SOx</v>
      </c>
      <c r="J3356">
        <f>INDEX(NoSettings!$C:$C,MATCH(EPS!$A3356,NoSettings!$A:$A,0))</f>
        <v>21728600</v>
      </c>
      <c r="K3356">
        <f>INDEX(GWP!$C$2:$C$13,MATCH(EPS!I3356,GWP!$B$2:$B$13,0))</f>
        <v>0</v>
      </c>
      <c r="L3356" s="4">
        <f t="shared" si="105"/>
        <v>0</v>
      </c>
    </row>
    <row r="3357" spans="1:12">
      <c r="A3357" t="s">
        <v>8960</v>
      </c>
      <c r="B3357" t="s">
        <v>7380</v>
      </c>
      <c r="C3357" t="s">
        <v>1736</v>
      </c>
      <c r="D3357" t="s">
        <v>6880</v>
      </c>
      <c r="E3357" t="s">
        <v>1711</v>
      </c>
      <c r="H3357" t="str">
        <f>INDEX('Vensim Variables'!$B:$B,MATCH(EPS!$B3357,'Vensim Variables'!$A:$A,0))</f>
        <v>g pollutant</v>
      </c>
      <c r="I3357" t="str">
        <f t="shared" si="104"/>
        <v>BC</v>
      </c>
      <c r="J3357">
        <f>INDEX(NoSettings!$C:$C,MATCH(EPS!$A3357,NoSettings!$A:$A,0))</f>
        <v>2190960</v>
      </c>
      <c r="K3357">
        <f>INDEX(GWP!$C$2:$C$13,MATCH(EPS!I3357,GWP!$B$2:$B$13,0))</f>
        <v>0</v>
      </c>
      <c r="L3357" s="4">
        <f t="shared" si="105"/>
        <v>0</v>
      </c>
    </row>
    <row r="3358" spans="1:12">
      <c r="A3358" t="s">
        <v>8961</v>
      </c>
      <c r="B3358" t="s">
        <v>7380</v>
      </c>
      <c r="C3358" t="s">
        <v>1736</v>
      </c>
      <c r="D3358" t="s">
        <v>6880</v>
      </c>
      <c r="E3358" t="s">
        <v>1712</v>
      </c>
      <c r="H3358" t="str">
        <f>INDEX('Vensim Variables'!$B:$B,MATCH(EPS!$B3358,'Vensim Variables'!$A:$A,0))</f>
        <v>g pollutant</v>
      </c>
      <c r="I3358" t="str">
        <f t="shared" si="104"/>
        <v>OC</v>
      </c>
      <c r="J3358">
        <f>INDEX(NoSettings!$C:$C,MATCH(EPS!$A3358,NoSettings!$A:$A,0))</f>
        <v>1441250</v>
      </c>
      <c r="K3358">
        <f>INDEX(GWP!$C$2:$C$13,MATCH(EPS!I3358,GWP!$B$2:$B$13,0))</f>
        <v>0</v>
      </c>
      <c r="L3358" s="4">
        <f t="shared" si="105"/>
        <v>0</v>
      </c>
    </row>
    <row r="3359" spans="1:12">
      <c r="A3359" t="s">
        <v>8962</v>
      </c>
      <c r="B3359" t="s">
        <v>7380</v>
      </c>
      <c r="C3359" t="s">
        <v>1736</v>
      </c>
      <c r="D3359" t="s">
        <v>6880</v>
      </c>
      <c r="E3359" t="s">
        <v>1713</v>
      </c>
      <c r="H3359" t="str">
        <f>INDEX('Vensim Variables'!$B:$B,MATCH(EPS!$B3359,'Vensim Variables'!$A:$A,0))</f>
        <v>g pollutant</v>
      </c>
      <c r="I3359" t="str">
        <f t="shared" si="104"/>
        <v>CH4</v>
      </c>
      <c r="J3359">
        <f>INDEX(NoSettings!$C:$C,MATCH(EPS!$A3359,NoSettings!$A:$A,0))</f>
        <v>13475400</v>
      </c>
      <c r="K3359">
        <f>INDEX(GWP!$C$2:$C$13,MATCH(EPS!I3359,GWP!$B$2:$B$13,0))</f>
        <v>28</v>
      </c>
      <c r="L3359" s="4">
        <f t="shared" si="105"/>
        <v>3.7731119999999998E-4</v>
      </c>
    </row>
    <row r="3360" spans="1:12">
      <c r="A3360" t="s">
        <v>8963</v>
      </c>
      <c r="B3360" t="s">
        <v>7380</v>
      </c>
      <c r="C3360" t="s">
        <v>1736</v>
      </c>
      <c r="D3360" t="s">
        <v>6880</v>
      </c>
      <c r="E3360" t="s">
        <v>1714</v>
      </c>
      <c r="H3360" t="str">
        <f>INDEX('Vensim Variables'!$B:$B,MATCH(EPS!$B3360,'Vensim Variables'!$A:$A,0))</f>
        <v>g pollutant</v>
      </c>
      <c r="I3360" t="str">
        <f t="shared" si="104"/>
        <v>N2O</v>
      </c>
      <c r="J3360">
        <f>INDEX(NoSettings!$C:$C,MATCH(EPS!$A3360,NoSettings!$A:$A,0))</f>
        <v>4272040</v>
      </c>
      <c r="K3360">
        <f>INDEX(GWP!$C$2:$C$13,MATCH(EPS!I3360,GWP!$B$2:$B$13,0))</f>
        <v>265</v>
      </c>
      <c r="L3360" s="4">
        <f t="shared" si="105"/>
        <v>1.1320906000000001E-3</v>
      </c>
    </row>
    <row r="3361" spans="1:12">
      <c r="A3361" t="s">
        <v>8964</v>
      </c>
      <c r="B3361" t="s">
        <v>7380</v>
      </c>
      <c r="C3361" t="s">
        <v>1736</v>
      </c>
      <c r="D3361" t="s">
        <v>6880</v>
      </c>
      <c r="E3361" t="s">
        <v>1715</v>
      </c>
      <c r="H3361" t="str">
        <f>INDEX('Vensim Variables'!$B:$B,MATCH(EPS!$B3361,'Vensim Variables'!$A:$A,0))</f>
        <v>g pollutant</v>
      </c>
      <c r="I3361" t="str">
        <f t="shared" si="104"/>
        <v>F gases</v>
      </c>
      <c r="J3361">
        <f>INDEX(NoSettings!$C:$C,MATCH(EPS!$A3361,NoSettings!$A:$A,0))</f>
        <v>0</v>
      </c>
      <c r="K3361">
        <f>INDEX(GWP!$C$2:$C$13,MATCH(EPS!I3361,GWP!$B$2:$B$13,0))</f>
        <v>1</v>
      </c>
      <c r="L3361" s="4">
        <f t="shared" si="105"/>
        <v>0</v>
      </c>
    </row>
    <row r="3362" spans="1:12">
      <c r="A3362" t="s">
        <v>8965</v>
      </c>
      <c r="B3362" t="s">
        <v>7380</v>
      </c>
      <c r="C3362" t="s">
        <v>1736</v>
      </c>
      <c r="D3362" t="s">
        <v>6881</v>
      </c>
      <c r="E3362" t="s">
        <v>1702</v>
      </c>
      <c r="H3362" t="str">
        <f>INDEX('Vensim Variables'!$B:$B,MATCH(EPS!$B3362,'Vensim Variables'!$A:$A,0))</f>
        <v>g pollutant</v>
      </c>
      <c r="I3362" t="str">
        <f t="shared" si="104"/>
        <v>CO2</v>
      </c>
      <c r="J3362">
        <f>INDEX(NoSettings!$C:$C,MATCH(EPS!$A3362,NoSettings!$A:$A,0))</f>
        <v>294532000000</v>
      </c>
      <c r="K3362">
        <f>INDEX(GWP!$C$2:$C$13,MATCH(EPS!I3362,GWP!$B$2:$B$13,0))</f>
        <v>1</v>
      </c>
      <c r="L3362" s="4">
        <f t="shared" si="105"/>
        <v>0.29453200000000002</v>
      </c>
    </row>
    <row r="3363" spans="1:12">
      <c r="A3363" t="s">
        <v>8966</v>
      </c>
      <c r="B3363" t="s">
        <v>7380</v>
      </c>
      <c r="C3363" t="s">
        <v>1736</v>
      </c>
      <c r="D3363" t="s">
        <v>6881</v>
      </c>
      <c r="E3363" t="s">
        <v>1705</v>
      </c>
      <c r="H3363" t="str">
        <f>INDEX('Vensim Variables'!$B:$B,MATCH(EPS!$B3363,'Vensim Variables'!$A:$A,0))</f>
        <v>g pollutant</v>
      </c>
      <c r="I3363" t="str">
        <f t="shared" si="104"/>
        <v>VOC</v>
      </c>
      <c r="J3363">
        <f>INDEX(NoSettings!$C:$C,MATCH(EPS!$A3363,NoSettings!$A:$A,0))</f>
        <v>5467520</v>
      </c>
      <c r="K3363">
        <f>INDEX(GWP!$C$2:$C$13,MATCH(EPS!I3363,GWP!$B$2:$B$13,0))</f>
        <v>0</v>
      </c>
      <c r="L3363" s="4">
        <f t="shared" si="105"/>
        <v>0</v>
      </c>
    </row>
    <row r="3364" spans="1:12">
      <c r="A3364" t="s">
        <v>8967</v>
      </c>
      <c r="B3364" t="s">
        <v>7380</v>
      </c>
      <c r="C3364" t="s">
        <v>1736</v>
      </c>
      <c r="D3364" t="s">
        <v>6881</v>
      </c>
      <c r="E3364" t="s">
        <v>1706</v>
      </c>
      <c r="H3364" t="str">
        <f>INDEX('Vensim Variables'!$B:$B,MATCH(EPS!$B3364,'Vensim Variables'!$A:$A,0))</f>
        <v>g pollutant</v>
      </c>
      <c r="I3364" t="str">
        <f t="shared" si="104"/>
        <v>CO</v>
      </c>
      <c r="J3364">
        <f>INDEX(NoSettings!$C:$C,MATCH(EPS!$A3364,NoSettings!$A:$A,0))</f>
        <v>26945100</v>
      </c>
      <c r="K3364">
        <f>INDEX(GWP!$C$2:$C$13,MATCH(EPS!I3364,GWP!$B$2:$B$13,0))</f>
        <v>0</v>
      </c>
      <c r="L3364" s="4">
        <f t="shared" si="105"/>
        <v>0</v>
      </c>
    </row>
    <row r="3365" spans="1:12">
      <c r="A3365" t="s">
        <v>8968</v>
      </c>
      <c r="B3365" t="s">
        <v>7380</v>
      </c>
      <c r="C3365" t="s">
        <v>1736</v>
      </c>
      <c r="D3365" t="s">
        <v>6881</v>
      </c>
      <c r="E3365" t="s">
        <v>1707</v>
      </c>
      <c r="H3365" t="str">
        <f>INDEX('Vensim Variables'!$B:$B,MATCH(EPS!$B3365,'Vensim Variables'!$A:$A,0))</f>
        <v>g pollutant</v>
      </c>
      <c r="I3365" t="str">
        <f t="shared" si="104"/>
        <v>NOx</v>
      </c>
      <c r="J3365">
        <f>INDEX(NoSettings!$C:$C,MATCH(EPS!$A3365,NoSettings!$A:$A,0))</f>
        <v>80022900</v>
      </c>
      <c r="K3365">
        <f>INDEX(GWP!$C$2:$C$13,MATCH(EPS!I3365,GWP!$B$2:$B$13,0))</f>
        <v>0</v>
      </c>
      <c r="L3365" s="4">
        <f t="shared" si="105"/>
        <v>0</v>
      </c>
    </row>
    <row r="3366" spans="1:12">
      <c r="A3366" t="s">
        <v>8969</v>
      </c>
      <c r="B3366" t="s">
        <v>7380</v>
      </c>
      <c r="C3366" t="s">
        <v>1736</v>
      </c>
      <c r="D3366" t="s">
        <v>6881</v>
      </c>
      <c r="E3366" t="s">
        <v>1708</v>
      </c>
      <c r="H3366" t="str">
        <f>INDEX('Vensim Variables'!$B:$B,MATCH(EPS!$B3366,'Vensim Variables'!$A:$A,0))</f>
        <v>g pollutant</v>
      </c>
      <c r="I3366" t="str">
        <f t="shared" si="104"/>
        <v>PM10</v>
      </c>
      <c r="J3366">
        <f>INDEX(NoSettings!$C:$C,MATCH(EPS!$A3366,NoSettings!$A:$A,0))</f>
        <v>5671620</v>
      </c>
      <c r="K3366">
        <f>INDEX(GWP!$C$2:$C$13,MATCH(EPS!I3366,GWP!$B$2:$B$13,0))</f>
        <v>0</v>
      </c>
      <c r="L3366" s="4">
        <f t="shared" si="105"/>
        <v>0</v>
      </c>
    </row>
    <row r="3367" spans="1:12">
      <c r="A3367" t="s">
        <v>8970</v>
      </c>
      <c r="B3367" t="s">
        <v>7380</v>
      </c>
      <c r="C3367" t="s">
        <v>1736</v>
      </c>
      <c r="D3367" t="s">
        <v>6881</v>
      </c>
      <c r="E3367" t="s">
        <v>1709</v>
      </c>
      <c r="H3367" t="str">
        <f>INDEX('Vensim Variables'!$B:$B,MATCH(EPS!$B3367,'Vensim Variables'!$A:$A,0))</f>
        <v>g pollutant</v>
      </c>
      <c r="I3367" t="str">
        <f t="shared" si="104"/>
        <v>PM25</v>
      </c>
      <c r="J3367">
        <f>INDEX(NoSettings!$C:$C,MATCH(EPS!$A3367,NoSettings!$A:$A,0))</f>
        <v>5086800</v>
      </c>
      <c r="K3367">
        <f>INDEX(GWP!$C$2:$C$13,MATCH(EPS!I3367,GWP!$B$2:$B$13,0))</f>
        <v>0</v>
      </c>
      <c r="L3367" s="4">
        <f t="shared" si="105"/>
        <v>0</v>
      </c>
    </row>
    <row r="3368" spans="1:12">
      <c r="A3368" t="s">
        <v>8971</v>
      </c>
      <c r="B3368" t="s">
        <v>7380</v>
      </c>
      <c r="C3368" t="s">
        <v>1736</v>
      </c>
      <c r="D3368" t="s">
        <v>6881</v>
      </c>
      <c r="E3368" t="s">
        <v>1710</v>
      </c>
      <c r="H3368" t="str">
        <f>INDEX('Vensim Variables'!$B:$B,MATCH(EPS!$B3368,'Vensim Variables'!$A:$A,0))</f>
        <v>g pollutant</v>
      </c>
      <c r="I3368" t="str">
        <f t="shared" si="104"/>
        <v>SOx</v>
      </c>
      <c r="J3368">
        <f>INDEX(NoSettings!$C:$C,MATCH(EPS!$A3368,NoSettings!$A:$A,0))</f>
        <v>13195800</v>
      </c>
      <c r="K3368">
        <f>INDEX(GWP!$C$2:$C$13,MATCH(EPS!I3368,GWP!$B$2:$B$13,0))</f>
        <v>0</v>
      </c>
      <c r="L3368" s="4">
        <f t="shared" si="105"/>
        <v>0</v>
      </c>
    </row>
    <row r="3369" spans="1:12">
      <c r="A3369" t="s">
        <v>8972</v>
      </c>
      <c r="B3369" t="s">
        <v>7380</v>
      </c>
      <c r="C3369" t="s">
        <v>1736</v>
      </c>
      <c r="D3369" t="s">
        <v>6881</v>
      </c>
      <c r="E3369" t="s">
        <v>1711</v>
      </c>
      <c r="H3369" t="str">
        <f>INDEX('Vensim Variables'!$B:$B,MATCH(EPS!$B3369,'Vensim Variables'!$A:$A,0))</f>
        <v>g pollutant</v>
      </c>
      <c r="I3369" t="str">
        <f t="shared" si="104"/>
        <v>BC</v>
      </c>
      <c r="J3369">
        <f>INDEX(NoSettings!$C:$C,MATCH(EPS!$A3369,NoSettings!$A:$A,0))</f>
        <v>1330580</v>
      </c>
      <c r="K3369">
        <f>INDEX(GWP!$C$2:$C$13,MATCH(EPS!I3369,GWP!$B$2:$B$13,0))</f>
        <v>0</v>
      </c>
      <c r="L3369" s="4">
        <f t="shared" si="105"/>
        <v>0</v>
      </c>
    </row>
    <row r="3370" spans="1:12">
      <c r="A3370" t="s">
        <v>8973</v>
      </c>
      <c r="B3370" t="s">
        <v>7380</v>
      </c>
      <c r="C3370" t="s">
        <v>1736</v>
      </c>
      <c r="D3370" t="s">
        <v>6881</v>
      </c>
      <c r="E3370" t="s">
        <v>1712</v>
      </c>
      <c r="H3370" t="str">
        <f>INDEX('Vensim Variables'!$B:$B,MATCH(EPS!$B3370,'Vensim Variables'!$A:$A,0))</f>
        <v>g pollutant</v>
      </c>
      <c r="I3370" t="str">
        <f t="shared" si="104"/>
        <v>OC</v>
      </c>
      <c r="J3370">
        <f>INDEX(NoSettings!$C:$C,MATCH(EPS!$A3370,NoSettings!$A:$A,0))</f>
        <v>875275</v>
      </c>
      <c r="K3370">
        <f>INDEX(GWP!$C$2:$C$13,MATCH(EPS!I3370,GWP!$B$2:$B$13,0))</f>
        <v>0</v>
      </c>
      <c r="L3370" s="4">
        <f t="shared" si="105"/>
        <v>0</v>
      </c>
    </row>
    <row r="3371" spans="1:12">
      <c r="A3371" t="s">
        <v>8974</v>
      </c>
      <c r="B3371" t="s">
        <v>7380</v>
      </c>
      <c r="C3371" t="s">
        <v>1736</v>
      </c>
      <c r="D3371" t="s">
        <v>6881</v>
      </c>
      <c r="E3371" t="s">
        <v>1713</v>
      </c>
      <c r="H3371" t="str">
        <f>INDEX('Vensim Variables'!$B:$B,MATCH(EPS!$B3371,'Vensim Variables'!$A:$A,0))</f>
        <v>g pollutant</v>
      </c>
      <c r="I3371" t="str">
        <f t="shared" si="104"/>
        <v>CH4</v>
      </c>
      <c r="J3371">
        <f>INDEX(NoSettings!$C:$C,MATCH(EPS!$A3371,NoSettings!$A:$A,0))</f>
        <v>8183620</v>
      </c>
      <c r="K3371">
        <f>INDEX(GWP!$C$2:$C$13,MATCH(EPS!I3371,GWP!$B$2:$B$13,0))</f>
        <v>28</v>
      </c>
      <c r="L3371" s="4">
        <f t="shared" si="105"/>
        <v>2.2914136000000001E-4</v>
      </c>
    </row>
    <row r="3372" spans="1:12">
      <c r="A3372" t="s">
        <v>8975</v>
      </c>
      <c r="B3372" t="s">
        <v>7380</v>
      </c>
      <c r="C3372" t="s">
        <v>1736</v>
      </c>
      <c r="D3372" t="s">
        <v>6881</v>
      </c>
      <c r="E3372" t="s">
        <v>1714</v>
      </c>
      <c r="H3372" t="str">
        <f>INDEX('Vensim Variables'!$B:$B,MATCH(EPS!$B3372,'Vensim Variables'!$A:$A,0))</f>
        <v>g pollutant</v>
      </c>
      <c r="I3372" t="str">
        <f t="shared" si="104"/>
        <v>N2O</v>
      </c>
      <c r="J3372">
        <f>INDEX(NoSettings!$C:$C,MATCH(EPS!$A3372,NoSettings!$A:$A,0))</f>
        <v>2594420</v>
      </c>
      <c r="K3372">
        <f>INDEX(GWP!$C$2:$C$13,MATCH(EPS!I3372,GWP!$B$2:$B$13,0))</f>
        <v>265</v>
      </c>
      <c r="L3372" s="4">
        <f t="shared" si="105"/>
        <v>6.8752129999999996E-4</v>
      </c>
    </row>
    <row r="3373" spans="1:12">
      <c r="A3373" t="s">
        <v>8976</v>
      </c>
      <c r="B3373" t="s">
        <v>7380</v>
      </c>
      <c r="C3373" t="s">
        <v>1736</v>
      </c>
      <c r="D3373" t="s">
        <v>6881</v>
      </c>
      <c r="E3373" t="s">
        <v>1715</v>
      </c>
      <c r="H3373" t="str">
        <f>INDEX('Vensim Variables'!$B:$B,MATCH(EPS!$B3373,'Vensim Variables'!$A:$A,0))</f>
        <v>g pollutant</v>
      </c>
      <c r="I3373" t="str">
        <f t="shared" si="104"/>
        <v>F gases</v>
      </c>
      <c r="J3373">
        <f>INDEX(NoSettings!$C:$C,MATCH(EPS!$A3373,NoSettings!$A:$A,0))</f>
        <v>0</v>
      </c>
      <c r="K3373">
        <f>INDEX(GWP!$C$2:$C$13,MATCH(EPS!I3373,GWP!$B$2:$B$13,0))</f>
        <v>1</v>
      </c>
      <c r="L3373" s="4">
        <f t="shared" si="105"/>
        <v>0</v>
      </c>
    </row>
    <row r="3374" spans="1:12">
      <c r="A3374" t="s">
        <v>8977</v>
      </c>
      <c r="B3374" t="s">
        <v>7380</v>
      </c>
      <c r="C3374" t="s">
        <v>1736</v>
      </c>
      <c r="D3374" t="s">
        <v>6882</v>
      </c>
      <c r="E3374" t="s">
        <v>1702</v>
      </c>
      <c r="H3374" t="str">
        <f>INDEX('Vensim Variables'!$B:$B,MATCH(EPS!$B3374,'Vensim Variables'!$A:$A,0))</f>
        <v>g pollutant</v>
      </c>
      <c r="I3374" t="str">
        <f t="shared" si="104"/>
        <v>CO2</v>
      </c>
      <c r="J3374">
        <f>INDEX(NoSettings!$C:$C,MATCH(EPS!$A3374,NoSettings!$A:$A,0))</f>
        <v>0</v>
      </c>
      <c r="K3374">
        <f>INDEX(GWP!$C$2:$C$13,MATCH(EPS!I3374,GWP!$B$2:$B$13,0))</f>
        <v>1</v>
      </c>
      <c r="L3374" s="4">
        <f t="shared" si="105"/>
        <v>0</v>
      </c>
    </row>
    <row r="3375" spans="1:12">
      <c r="A3375" t="s">
        <v>8978</v>
      </c>
      <c r="B3375" t="s">
        <v>7380</v>
      </c>
      <c r="C3375" t="s">
        <v>1736</v>
      </c>
      <c r="D3375" t="s">
        <v>6882</v>
      </c>
      <c r="E3375" t="s">
        <v>1705</v>
      </c>
      <c r="H3375" t="str">
        <f>INDEX('Vensim Variables'!$B:$B,MATCH(EPS!$B3375,'Vensim Variables'!$A:$A,0))</f>
        <v>g pollutant</v>
      </c>
      <c r="I3375" t="str">
        <f t="shared" si="104"/>
        <v>VOC</v>
      </c>
      <c r="J3375">
        <f>INDEX(NoSettings!$C:$C,MATCH(EPS!$A3375,NoSettings!$A:$A,0))</f>
        <v>0</v>
      </c>
      <c r="K3375">
        <f>INDEX(GWP!$C$2:$C$13,MATCH(EPS!I3375,GWP!$B$2:$B$13,0))</f>
        <v>0</v>
      </c>
      <c r="L3375" s="4">
        <f t="shared" si="105"/>
        <v>0</v>
      </c>
    </row>
    <row r="3376" spans="1:12">
      <c r="A3376" t="s">
        <v>8979</v>
      </c>
      <c r="B3376" t="s">
        <v>7380</v>
      </c>
      <c r="C3376" t="s">
        <v>1736</v>
      </c>
      <c r="D3376" t="s">
        <v>6882</v>
      </c>
      <c r="E3376" t="s">
        <v>1706</v>
      </c>
      <c r="H3376" t="str">
        <f>INDEX('Vensim Variables'!$B:$B,MATCH(EPS!$B3376,'Vensim Variables'!$A:$A,0))</f>
        <v>g pollutant</v>
      </c>
      <c r="I3376" t="str">
        <f t="shared" si="104"/>
        <v>CO</v>
      </c>
      <c r="J3376">
        <f>INDEX(NoSettings!$C:$C,MATCH(EPS!$A3376,NoSettings!$A:$A,0))</f>
        <v>0</v>
      </c>
      <c r="K3376">
        <f>INDEX(GWP!$C$2:$C$13,MATCH(EPS!I3376,GWP!$B$2:$B$13,0))</f>
        <v>0</v>
      </c>
      <c r="L3376" s="4">
        <f t="shared" si="105"/>
        <v>0</v>
      </c>
    </row>
    <row r="3377" spans="1:12">
      <c r="A3377" t="s">
        <v>8980</v>
      </c>
      <c r="B3377" t="s">
        <v>7380</v>
      </c>
      <c r="C3377" t="s">
        <v>1736</v>
      </c>
      <c r="D3377" t="s">
        <v>6882</v>
      </c>
      <c r="E3377" t="s">
        <v>1707</v>
      </c>
      <c r="H3377" t="str">
        <f>INDEX('Vensim Variables'!$B:$B,MATCH(EPS!$B3377,'Vensim Variables'!$A:$A,0))</f>
        <v>g pollutant</v>
      </c>
      <c r="I3377" t="str">
        <f t="shared" si="104"/>
        <v>NOx</v>
      </c>
      <c r="J3377">
        <f>INDEX(NoSettings!$C:$C,MATCH(EPS!$A3377,NoSettings!$A:$A,0))</f>
        <v>0</v>
      </c>
      <c r="K3377">
        <f>INDEX(GWP!$C$2:$C$13,MATCH(EPS!I3377,GWP!$B$2:$B$13,0))</f>
        <v>0</v>
      </c>
      <c r="L3377" s="4">
        <f t="shared" si="105"/>
        <v>0</v>
      </c>
    </row>
    <row r="3378" spans="1:12">
      <c r="A3378" t="s">
        <v>8981</v>
      </c>
      <c r="B3378" t="s">
        <v>7380</v>
      </c>
      <c r="C3378" t="s">
        <v>1736</v>
      </c>
      <c r="D3378" t="s">
        <v>6882</v>
      </c>
      <c r="E3378" t="s">
        <v>1708</v>
      </c>
      <c r="H3378" t="str">
        <f>INDEX('Vensim Variables'!$B:$B,MATCH(EPS!$B3378,'Vensim Variables'!$A:$A,0))</f>
        <v>g pollutant</v>
      </c>
      <c r="I3378" t="str">
        <f t="shared" si="104"/>
        <v>PM10</v>
      </c>
      <c r="J3378">
        <f>INDEX(NoSettings!$C:$C,MATCH(EPS!$A3378,NoSettings!$A:$A,0))</f>
        <v>0</v>
      </c>
      <c r="K3378">
        <f>INDEX(GWP!$C$2:$C$13,MATCH(EPS!I3378,GWP!$B$2:$B$13,0))</f>
        <v>0</v>
      </c>
      <c r="L3378" s="4">
        <f t="shared" si="105"/>
        <v>0</v>
      </c>
    </row>
    <row r="3379" spans="1:12">
      <c r="A3379" t="s">
        <v>8982</v>
      </c>
      <c r="B3379" t="s">
        <v>7380</v>
      </c>
      <c r="C3379" t="s">
        <v>1736</v>
      </c>
      <c r="D3379" t="s">
        <v>6882</v>
      </c>
      <c r="E3379" t="s">
        <v>1709</v>
      </c>
      <c r="H3379" t="str">
        <f>INDEX('Vensim Variables'!$B:$B,MATCH(EPS!$B3379,'Vensim Variables'!$A:$A,0))</f>
        <v>g pollutant</v>
      </c>
      <c r="I3379" t="str">
        <f t="shared" si="104"/>
        <v>PM25</v>
      </c>
      <c r="J3379">
        <f>INDEX(NoSettings!$C:$C,MATCH(EPS!$A3379,NoSettings!$A:$A,0))</f>
        <v>0</v>
      </c>
      <c r="K3379">
        <f>INDEX(GWP!$C$2:$C$13,MATCH(EPS!I3379,GWP!$B$2:$B$13,0))</f>
        <v>0</v>
      </c>
      <c r="L3379" s="4">
        <f t="shared" si="105"/>
        <v>0</v>
      </c>
    </row>
    <row r="3380" spans="1:12">
      <c r="A3380" t="s">
        <v>8983</v>
      </c>
      <c r="B3380" t="s">
        <v>7380</v>
      </c>
      <c r="C3380" t="s">
        <v>1736</v>
      </c>
      <c r="D3380" t="s">
        <v>6882</v>
      </c>
      <c r="E3380" t="s">
        <v>1710</v>
      </c>
      <c r="H3380" t="str">
        <f>INDEX('Vensim Variables'!$B:$B,MATCH(EPS!$B3380,'Vensim Variables'!$A:$A,0))</f>
        <v>g pollutant</v>
      </c>
      <c r="I3380" t="str">
        <f t="shared" si="104"/>
        <v>SOx</v>
      </c>
      <c r="J3380">
        <f>INDEX(NoSettings!$C:$C,MATCH(EPS!$A3380,NoSettings!$A:$A,0))</f>
        <v>0</v>
      </c>
      <c r="K3380">
        <f>INDEX(GWP!$C$2:$C$13,MATCH(EPS!I3380,GWP!$B$2:$B$13,0))</f>
        <v>0</v>
      </c>
      <c r="L3380" s="4">
        <f t="shared" si="105"/>
        <v>0</v>
      </c>
    </row>
    <row r="3381" spans="1:12">
      <c r="A3381" t="s">
        <v>8984</v>
      </c>
      <c r="B3381" t="s">
        <v>7380</v>
      </c>
      <c r="C3381" t="s">
        <v>1736</v>
      </c>
      <c r="D3381" t="s">
        <v>6882</v>
      </c>
      <c r="E3381" t="s">
        <v>1711</v>
      </c>
      <c r="H3381" t="str">
        <f>INDEX('Vensim Variables'!$B:$B,MATCH(EPS!$B3381,'Vensim Variables'!$A:$A,0))</f>
        <v>g pollutant</v>
      </c>
      <c r="I3381" t="str">
        <f t="shared" si="104"/>
        <v>BC</v>
      </c>
      <c r="J3381">
        <f>INDEX(NoSettings!$C:$C,MATCH(EPS!$A3381,NoSettings!$A:$A,0))</f>
        <v>0</v>
      </c>
      <c r="K3381">
        <f>INDEX(GWP!$C$2:$C$13,MATCH(EPS!I3381,GWP!$B$2:$B$13,0))</f>
        <v>0</v>
      </c>
      <c r="L3381" s="4">
        <f t="shared" si="105"/>
        <v>0</v>
      </c>
    </row>
    <row r="3382" spans="1:12">
      <c r="A3382" t="s">
        <v>8985</v>
      </c>
      <c r="B3382" t="s">
        <v>7380</v>
      </c>
      <c r="C3382" t="s">
        <v>1736</v>
      </c>
      <c r="D3382" t="s">
        <v>6882</v>
      </c>
      <c r="E3382" t="s">
        <v>1712</v>
      </c>
      <c r="H3382" t="str">
        <f>INDEX('Vensim Variables'!$B:$B,MATCH(EPS!$B3382,'Vensim Variables'!$A:$A,0))</f>
        <v>g pollutant</v>
      </c>
      <c r="I3382" t="str">
        <f t="shared" si="104"/>
        <v>OC</v>
      </c>
      <c r="J3382">
        <f>INDEX(NoSettings!$C:$C,MATCH(EPS!$A3382,NoSettings!$A:$A,0))</f>
        <v>0</v>
      </c>
      <c r="K3382">
        <f>INDEX(GWP!$C$2:$C$13,MATCH(EPS!I3382,GWP!$B$2:$B$13,0))</f>
        <v>0</v>
      </c>
      <c r="L3382" s="4">
        <f t="shared" si="105"/>
        <v>0</v>
      </c>
    </row>
    <row r="3383" spans="1:12">
      <c r="A3383" t="s">
        <v>8986</v>
      </c>
      <c r="B3383" t="s">
        <v>7380</v>
      </c>
      <c r="C3383" t="s">
        <v>1736</v>
      </c>
      <c r="D3383" t="s">
        <v>6882</v>
      </c>
      <c r="E3383" t="s">
        <v>1713</v>
      </c>
      <c r="H3383" t="str">
        <f>INDEX('Vensim Variables'!$B:$B,MATCH(EPS!$B3383,'Vensim Variables'!$A:$A,0))</f>
        <v>g pollutant</v>
      </c>
      <c r="I3383" t="str">
        <f t="shared" si="104"/>
        <v>CH4</v>
      </c>
      <c r="J3383">
        <f>INDEX(NoSettings!$C:$C,MATCH(EPS!$A3383,NoSettings!$A:$A,0))</f>
        <v>0</v>
      </c>
      <c r="K3383">
        <f>INDEX(GWP!$C$2:$C$13,MATCH(EPS!I3383,GWP!$B$2:$B$13,0))</f>
        <v>28</v>
      </c>
      <c r="L3383" s="4">
        <f t="shared" si="105"/>
        <v>0</v>
      </c>
    </row>
    <row r="3384" spans="1:12">
      <c r="A3384" t="s">
        <v>8987</v>
      </c>
      <c r="B3384" t="s">
        <v>7380</v>
      </c>
      <c r="C3384" t="s">
        <v>1736</v>
      </c>
      <c r="D3384" t="s">
        <v>6882</v>
      </c>
      <c r="E3384" t="s">
        <v>1714</v>
      </c>
      <c r="H3384" t="str">
        <f>INDEX('Vensim Variables'!$B:$B,MATCH(EPS!$B3384,'Vensim Variables'!$A:$A,0))</f>
        <v>g pollutant</v>
      </c>
      <c r="I3384" t="str">
        <f t="shared" si="104"/>
        <v>N2O</v>
      </c>
      <c r="J3384">
        <f>INDEX(NoSettings!$C:$C,MATCH(EPS!$A3384,NoSettings!$A:$A,0))</f>
        <v>0</v>
      </c>
      <c r="K3384">
        <f>INDEX(GWP!$C$2:$C$13,MATCH(EPS!I3384,GWP!$B$2:$B$13,0))</f>
        <v>265</v>
      </c>
      <c r="L3384" s="4">
        <f t="shared" si="105"/>
        <v>0</v>
      </c>
    </row>
    <row r="3385" spans="1:12">
      <c r="A3385" t="s">
        <v>8988</v>
      </c>
      <c r="B3385" t="s">
        <v>7380</v>
      </c>
      <c r="C3385" t="s">
        <v>1736</v>
      </c>
      <c r="D3385" t="s">
        <v>6882</v>
      </c>
      <c r="E3385" t="s">
        <v>1715</v>
      </c>
      <c r="H3385" t="str">
        <f>INDEX('Vensim Variables'!$B:$B,MATCH(EPS!$B3385,'Vensim Variables'!$A:$A,0))</f>
        <v>g pollutant</v>
      </c>
      <c r="I3385" t="str">
        <f t="shared" si="104"/>
        <v>F gases</v>
      </c>
      <c r="J3385">
        <f>INDEX(NoSettings!$C:$C,MATCH(EPS!$A3385,NoSettings!$A:$A,0))</f>
        <v>0</v>
      </c>
      <c r="K3385">
        <f>INDEX(GWP!$C$2:$C$13,MATCH(EPS!I3385,GWP!$B$2:$B$13,0))</f>
        <v>1</v>
      </c>
      <c r="L3385" s="4">
        <f t="shared" si="105"/>
        <v>0</v>
      </c>
    </row>
    <row r="3386" spans="1:12">
      <c r="A3386" t="s">
        <v>8989</v>
      </c>
      <c r="B3386" t="s">
        <v>7380</v>
      </c>
      <c r="C3386" t="s">
        <v>1736</v>
      </c>
      <c r="D3386" t="s">
        <v>6883</v>
      </c>
      <c r="E3386" t="s">
        <v>1702</v>
      </c>
      <c r="H3386" t="str">
        <f>INDEX('Vensim Variables'!$B:$B,MATCH(EPS!$B3386,'Vensim Variables'!$A:$A,0))</f>
        <v>g pollutant</v>
      </c>
      <c r="I3386" t="str">
        <f t="shared" si="104"/>
        <v>CO2</v>
      </c>
      <c r="J3386">
        <f>INDEX(NoSettings!$C:$C,MATCH(EPS!$A3386,NoSettings!$A:$A,0))</f>
        <v>66312800000</v>
      </c>
      <c r="K3386">
        <f>INDEX(GWP!$C$2:$C$13,MATCH(EPS!I3386,GWP!$B$2:$B$13,0))</f>
        <v>1</v>
      </c>
      <c r="L3386" s="4">
        <f t="shared" si="105"/>
        <v>6.6312800000000005E-2</v>
      </c>
    </row>
    <row r="3387" spans="1:12">
      <c r="A3387" t="s">
        <v>8990</v>
      </c>
      <c r="B3387" t="s">
        <v>7380</v>
      </c>
      <c r="C3387" t="s">
        <v>1736</v>
      </c>
      <c r="D3387" t="s">
        <v>6883</v>
      </c>
      <c r="E3387" t="s">
        <v>1705</v>
      </c>
      <c r="H3387" t="str">
        <f>INDEX('Vensim Variables'!$B:$B,MATCH(EPS!$B3387,'Vensim Variables'!$A:$A,0))</f>
        <v>g pollutant</v>
      </c>
      <c r="I3387" t="str">
        <f t="shared" si="104"/>
        <v>VOC</v>
      </c>
      <c r="J3387">
        <f>INDEX(NoSettings!$C:$C,MATCH(EPS!$A3387,NoSettings!$A:$A,0))</f>
        <v>1230990</v>
      </c>
      <c r="K3387">
        <f>INDEX(GWP!$C$2:$C$13,MATCH(EPS!I3387,GWP!$B$2:$B$13,0))</f>
        <v>0</v>
      </c>
      <c r="L3387" s="4">
        <f t="shared" si="105"/>
        <v>0</v>
      </c>
    </row>
    <row r="3388" spans="1:12">
      <c r="A3388" t="s">
        <v>8991</v>
      </c>
      <c r="B3388" t="s">
        <v>7380</v>
      </c>
      <c r="C3388" t="s">
        <v>1736</v>
      </c>
      <c r="D3388" t="s">
        <v>6883</v>
      </c>
      <c r="E3388" t="s">
        <v>1706</v>
      </c>
      <c r="H3388" t="str">
        <f>INDEX('Vensim Variables'!$B:$B,MATCH(EPS!$B3388,'Vensim Variables'!$A:$A,0))</f>
        <v>g pollutant</v>
      </c>
      <c r="I3388" t="str">
        <f t="shared" si="104"/>
        <v>CO</v>
      </c>
      <c r="J3388">
        <f>INDEX(NoSettings!$C:$C,MATCH(EPS!$A3388,NoSettings!$A:$A,0))</f>
        <v>6066600</v>
      </c>
      <c r="K3388">
        <f>INDEX(GWP!$C$2:$C$13,MATCH(EPS!I3388,GWP!$B$2:$B$13,0))</f>
        <v>0</v>
      </c>
      <c r="L3388" s="4">
        <f t="shared" si="105"/>
        <v>0</v>
      </c>
    </row>
    <row r="3389" spans="1:12">
      <c r="A3389" t="s">
        <v>8992</v>
      </c>
      <c r="B3389" t="s">
        <v>7380</v>
      </c>
      <c r="C3389" t="s">
        <v>1736</v>
      </c>
      <c r="D3389" t="s">
        <v>6883</v>
      </c>
      <c r="E3389" t="s">
        <v>1707</v>
      </c>
      <c r="H3389" t="str">
        <f>INDEX('Vensim Variables'!$B:$B,MATCH(EPS!$B3389,'Vensim Variables'!$A:$A,0))</f>
        <v>g pollutant</v>
      </c>
      <c r="I3389" t="str">
        <f t="shared" si="104"/>
        <v>NOx</v>
      </c>
      <c r="J3389">
        <f>INDEX(NoSettings!$C:$C,MATCH(EPS!$A3389,NoSettings!$A:$A,0))</f>
        <v>18016900</v>
      </c>
      <c r="K3389">
        <f>INDEX(GWP!$C$2:$C$13,MATCH(EPS!I3389,GWP!$B$2:$B$13,0))</f>
        <v>0</v>
      </c>
      <c r="L3389" s="4">
        <f t="shared" si="105"/>
        <v>0</v>
      </c>
    </row>
    <row r="3390" spans="1:12">
      <c r="A3390" t="s">
        <v>8993</v>
      </c>
      <c r="B3390" t="s">
        <v>7380</v>
      </c>
      <c r="C3390" t="s">
        <v>1736</v>
      </c>
      <c r="D3390" t="s">
        <v>6883</v>
      </c>
      <c r="E3390" t="s">
        <v>1708</v>
      </c>
      <c r="H3390" t="str">
        <f>INDEX('Vensim Variables'!$B:$B,MATCH(EPS!$B3390,'Vensim Variables'!$A:$A,0))</f>
        <v>g pollutant</v>
      </c>
      <c r="I3390" t="str">
        <f t="shared" si="104"/>
        <v>PM10</v>
      </c>
      <c r="J3390">
        <f>INDEX(NoSettings!$C:$C,MATCH(EPS!$A3390,NoSettings!$A:$A,0))</f>
        <v>1276950</v>
      </c>
      <c r="K3390">
        <f>INDEX(GWP!$C$2:$C$13,MATCH(EPS!I3390,GWP!$B$2:$B$13,0))</f>
        <v>0</v>
      </c>
      <c r="L3390" s="4">
        <f t="shared" si="105"/>
        <v>0</v>
      </c>
    </row>
    <row r="3391" spans="1:12">
      <c r="A3391" t="s">
        <v>8994</v>
      </c>
      <c r="B3391" t="s">
        <v>7380</v>
      </c>
      <c r="C3391" t="s">
        <v>1736</v>
      </c>
      <c r="D3391" t="s">
        <v>6883</v>
      </c>
      <c r="E3391" t="s">
        <v>1709</v>
      </c>
      <c r="H3391" t="str">
        <f>INDEX('Vensim Variables'!$B:$B,MATCH(EPS!$B3391,'Vensim Variables'!$A:$A,0))</f>
        <v>g pollutant</v>
      </c>
      <c r="I3391" t="str">
        <f t="shared" si="104"/>
        <v>PM25</v>
      </c>
      <c r="J3391">
        <f>INDEX(NoSettings!$C:$C,MATCH(EPS!$A3391,NoSettings!$A:$A,0))</f>
        <v>1145280</v>
      </c>
      <c r="K3391">
        <f>INDEX(GWP!$C$2:$C$13,MATCH(EPS!I3391,GWP!$B$2:$B$13,0))</f>
        <v>0</v>
      </c>
      <c r="L3391" s="4">
        <f t="shared" si="105"/>
        <v>0</v>
      </c>
    </row>
    <row r="3392" spans="1:12">
      <c r="A3392" t="s">
        <v>8995</v>
      </c>
      <c r="B3392" t="s">
        <v>7380</v>
      </c>
      <c r="C3392" t="s">
        <v>1736</v>
      </c>
      <c r="D3392" t="s">
        <v>6883</v>
      </c>
      <c r="E3392" t="s">
        <v>1710</v>
      </c>
      <c r="H3392" t="str">
        <f>INDEX('Vensim Variables'!$B:$B,MATCH(EPS!$B3392,'Vensim Variables'!$A:$A,0))</f>
        <v>g pollutant</v>
      </c>
      <c r="I3392" t="str">
        <f t="shared" si="104"/>
        <v>SOx</v>
      </c>
      <c r="J3392">
        <f>INDEX(NoSettings!$C:$C,MATCH(EPS!$A3392,NoSettings!$A:$A,0))</f>
        <v>2971000</v>
      </c>
      <c r="K3392">
        <f>INDEX(GWP!$C$2:$C$13,MATCH(EPS!I3392,GWP!$B$2:$B$13,0))</f>
        <v>0</v>
      </c>
      <c r="L3392" s="4">
        <f t="shared" si="105"/>
        <v>0</v>
      </c>
    </row>
    <row r="3393" spans="1:12">
      <c r="A3393" t="s">
        <v>8996</v>
      </c>
      <c r="B3393" t="s">
        <v>7380</v>
      </c>
      <c r="C3393" t="s">
        <v>1736</v>
      </c>
      <c r="D3393" t="s">
        <v>6883</v>
      </c>
      <c r="E3393" t="s">
        <v>1711</v>
      </c>
      <c r="H3393" t="str">
        <f>INDEX('Vensim Variables'!$B:$B,MATCH(EPS!$B3393,'Vensim Variables'!$A:$A,0))</f>
        <v>g pollutant</v>
      </c>
      <c r="I3393" t="str">
        <f t="shared" si="104"/>
        <v>BC</v>
      </c>
      <c r="J3393">
        <f>INDEX(NoSettings!$C:$C,MATCH(EPS!$A3393,NoSettings!$A:$A,0))</f>
        <v>299574</v>
      </c>
      <c r="K3393">
        <f>INDEX(GWP!$C$2:$C$13,MATCH(EPS!I3393,GWP!$B$2:$B$13,0))</f>
        <v>0</v>
      </c>
      <c r="L3393" s="4">
        <f t="shared" si="105"/>
        <v>0</v>
      </c>
    </row>
    <row r="3394" spans="1:12">
      <c r="A3394" t="s">
        <v>8997</v>
      </c>
      <c r="B3394" t="s">
        <v>7380</v>
      </c>
      <c r="C3394" t="s">
        <v>1736</v>
      </c>
      <c r="D3394" t="s">
        <v>6883</v>
      </c>
      <c r="E3394" t="s">
        <v>1712</v>
      </c>
      <c r="H3394" t="str">
        <f>INDEX('Vensim Variables'!$B:$B,MATCH(EPS!$B3394,'Vensim Variables'!$A:$A,0))</f>
        <v>g pollutant</v>
      </c>
      <c r="I3394" t="str">
        <f t="shared" si="104"/>
        <v>OC</v>
      </c>
      <c r="J3394">
        <f>INDEX(NoSettings!$C:$C,MATCH(EPS!$A3394,NoSettings!$A:$A,0))</f>
        <v>197065</v>
      </c>
      <c r="K3394">
        <f>INDEX(GWP!$C$2:$C$13,MATCH(EPS!I3394,GWP!$B$2:$B$13,0))</f>
        <v>0</v>
      </c>
      <c r="L3394" s="4">
        <f t="shared" si="105"/>
        <v>0</v>
      </c>
    </row>
    <row r="3395" spans="1:12">
      <c r="A3395" t="s">
        <v>8998</v>
      </c>
      <c r="B3395" t="s">
        <v>7380</v>
      </c>
      <c r="C3395" t="s">
        <v>1736</v>
      </c>
      <c r="D3395" t="s">
        <v>6883</v>
      </c>
      <c r="E3395" t="s">
        <v>1713</v>
      </c>
      <c r="H3395" t="str">
        <f>INDEX('Vensim Variables'!$B:$B,MATCH(EPS!$B3395,'Vensim Variables'!$A:$A,0))</f>
        <v>g pollutant</v>
      </c>
      <c r="I3395" t="str">
        <f t="shared" ref="I3395:I3458" si="106">IF(OR(C3395="CO2",C3395="CH4",C3395="N2O",C3395="F gases",C3395="VOC",C3395="CO",C3395="NOx",C3395="PM10",C3395="PM25",C3395="SOx",C3395="BC",C3395="OC"),C3395,IF(OR(D3395="CO2",D3395="CH4",D3395="N2O",D3395="F gases",D3395="VOC",D3395="CO",D3395="NOx",D3395="PM10",D3395="PM25",D3395="SOx",D3395="BC",D3395="OC"),D3395,IF(OR(E3395="CO2",E3395="CH4",E3395="N2O",E3395="F gases",E3395="VOC",E3395="CO",E3395="NOx",E3395="PM10",E3395="PM25",E3395="SOx",E3395="BC",E3395="OC"),E3395,"NA")))</f>
        <v>CH4</v>
      </c>
      <c r="J3395">
        <f>INDEX(NoSettings!$C:$C,MATCH(EPS!$A3395,NoSettings!$A:$A,0))</f>
        <v>1842510</v>
      </c>
      <c r="K3395">
        <f>INDEX(GWP!$C$2:$C$13,MATCH(EPS!I3395,GWP!$B$2:$B$13,0))</f>
        <v>28</v>
      </c>
      <c r="L3395" s="4">
        <f t="shared" ref="L3395:L3458" si="107">IF(H3395="g pollutant",K3395*J3395/10^12,IF(H3395="MMTCO2e",J3395,IF(H3395="MWh",J3395,0)))</f>
        <v>5.1590279999999998E-5</v>
      </c>
    </row>
    <row r="3396" spans="1:12">
      <c r="A3396" t="s">
        <v>8999</v>
      </c>
      <c r="B3396" t="s">
        <v>7380</v>
      </c>
      <c r="C3396" t="s">
        <v>1736</v>
      </c>
      <c r="D3396" t="s">
        <v>6883</v>
      </c>
      <c r="E3396" t="s">
        <v>1714</v>
      </c>
      <c r="H3396" t="str">
        <f>INDEX('Vensim Variables'!$B:$B,MATCH(EPS!$B3396,'Vensim Variables'!$A:$A,0))</f>
        <v>g pollutant</v>
      </c>
      <c r="I3396" t="str">
        <f t="shared" si="106"/>
        <v>N2O</v>
      </c>
      <c r="J3396">
        <f>INDEX(NoSettings!$C:$C,MATCH(EPS!$A3396,NoSettings!$A:$A,0))</f>
        <v>584126</v>
      </c>
      <c r="K3396">
        <f>INDEX(GWP!$C$2:$C$13,MATCH(EPS!I3396,GWP!$B$2:$B$13,0))</f>
        <v>265</v>
      </c>
      <c r="L3396" s="4">
        <f t="shared" si="107"/>
        <v>1.5479339000000001E-4</v>
      </c>
    </row>
    <row r="3397" spans="1:12">
      <c r="A3397" t="s">
        <v>9000</v>
      </c>
      <c r="B3397" t="s">
        <v>7380</v>
      </c>
      <c r="C3397" t="s">
        <v>1736</v>
      </c>
      <c r="D3397" t="s">
        <v>6883</v>
      </c>
      <c r="E3397" t="s">
        <v>1715</v>
      </c>
      <c r="H3397" t="str">
        <f>INDEX('Vensim Variables'!$B:$B,MATCH(EPS!$B3397,'Vensim Variables'!$A:$A,0))</f>
        <v>g pollutant</v>
      </c>
      <c r="I3397" t="str">
        <f t="shared" si="106"/>
        <v>F gases</v>
      </c>
      <c r="J3397">
        <f>INDEX(NoSettings!$C:$C,MATCH(EPS!$A3397,NoSettings!$A:$A,0))</f>
        <v>0</v>
      </c>
      <c r="K3397">
        <f>INDEX(GWP!$C$2:$C$13,MATCH(EPS!I3397,GWP!$B$2:$B$13,0))</f>
        <v>1</v>
      </c>
      <c r="L3397" s="4">
        <f t="shared" si="107"/>
        <v>0</v>
      </c>
    </row>
    <row r="3398" spans="1:12">
      <c r="A3398" t="s">
        <v>9001</v>
      </c>
      <c r="B3398" t="s">
        <v>7380</v>
      </c>
      <c r="C3398" t="s">
        <v>1736</v>
      </c>
      <c r="D3398" t="s">
        <v>6884</v>
      </c>
      <c r="E3398" t="s">
        <v>1702</v>
      </c>
      <c r="H3398" t="str">
        <f>INDEX('Vensim Variables'!$B:$B,MATCH(EPS!$B3398,'Vensim Variables'!$A:$A,0))</f>
        <v>g pollutant</v>
      </c>
      <c r="I3398" t="str">
        <f t="shared" si="106"/>
        <v>CO2</v>
      </c>
      <c r="J3398">
        <f>INDEX(NoSettings!$C:$C,MATCH(EPS!$A3398,NoSettings!$A:$A,0))</f>
        <v>0</v>
      </c>
      <c r="K3398">
        <f>INDEX(GWP!$C$2:$C$13,MATCH(EPS!I3398,GWP!$B$2:$B$13,0))</f>
        <v>1</v>
      </c>
      <c r="L3398" s="4">
        <f t="shared" si="107"/>
        <v>0</v>
      </c>
    </row>
    <row r="3399" spans="1:12">
      <c r="A3399" t="s">
        <v>9002</v>
      </c>
      <c r="B3399" t="s">
        <v>7380</v>
      </c>
      <c r="C3399" t="s">
        <v>1736</v>
      </c>
      <c r="D3399" t="s">
        <v>6884</v>
      </c>
      <c r="E3399" t="s">
        <v>1705</v>
      </c>
      <c r="H3399" t="str">
        <f>INDEX('Vensim Variables'!$B:$B,MATCH(EPS!$B3399,'Vensim Variables'!$A:$A,0))</f>
        <v>g pollutant</v>
      </c>
      <c r="I3399" t="str">
        <f t="shared" si="106"/>
        <v>VOC</v>
      </c>
      <c r="J3399">
        <f>INDEX(NoSettings!$C:$C,MATCH(EPS!$A3399,NoSettings!$A:$A,0))</f>
        <v>0</v>
      </c>
      <c r="K3399">
        <f>INDEX(GWP!$C$2:$C$13,MATCH(EPS!I3399,GWP!$B$2:$B$13,0))</f>
        <v>0</v>
      </c>
      <c r="L3399" s="4">
        <f t="shared" si="107"/>
        <v>0</v>
      </c>
    </row>
    <row r="3400" spans="1:12">
      <c r="A3400" t="s">
        <v>9003</v>
      </c>
      <c r="B3400" t="s">
        <v>7380</v>
      </c>
      <c r="C3400" t="s">
        <v>1736</v>
      </c>
      <c r="D3400" t="s">
        <v>6884</v>
      </c>
      <c r="E3400" t="s">
        <v>1706</v>
      </c>
      <c r="H3400" t="str">
        <f>INDEX('Vensim Variables'!$B:$B,MATCH(EPS!$B3400,'Vensim Variables'!$A:$A,0))</f>
        <v>g pollutant</v>
      </c>
      <c r="I3400" t="str">
        <f t="shared" si="106"/>
        <v>CO</v>
      </c>
      <c r="J3400">
        <f>INDEX(NoSettings!$C:$C,MATCH(EPS!$A3400,NoSettings!$A:$A,0))</f>
        <v>0</v>
      </c>
      <c r="K3400">
        <f>INDEX(GWP!$C$2:$C$13,MATCH(EPS!I3400,GWP!$B$2:$B$13,0))</f>
        <v>0</v>
      </c>
      <c r="L3400" s="4">
        <f t="shared" si="107"/>
        <v>0</v>
      </c>
    </row>
    <row r="3401" spans="1:12">
      <c r="A3401" t="s">
        <v>9004</v>
      </c>
      <c r="B3401" t="s">
        <v>7380</v>
      </c>
      <c r="C3401" t="s">
        <v>1736</v>
      </c>
      <c r="D3401" t="s">
        <v>6884</v>
      </c>
      <c r="E3401" t="s">
        <v>1707</v>
      </c>
      <c r="H3401" t="str">
        <f>INDEX('Vensim Variables'!$B:$B,MATCH(EPS!$B3401,'Vensim Variables'!$A:$A,0))</f>
        <v>g pollutant</v>
      </c>
      <c r="I3401" t="str">
        <f t="shared" si="106"/>
        <v>NOx</v>
      </c>
      <c r="J3401">
        <f>INDEX(NoSettings!$C:$C,MATCH(EPS!$A3401,NoSettings!$A:$A,0))</f>
        <v>0</v>
      </c>
      <c r="K3401">
        <f>INDEX(GWP!$C$2:$C$13,MATCH(EPS!I3401,GWP!$B$2:$B$13,0))</f>
        <v>0</v>
      </c>
      <c r="L3401" s="4">
        <f t="shared" si="107"/>
        <v>0</v>
      </c>
    </row>
    <row r="3402" spans="1:12">
      <c r="A3402" t="s">
        <v>9005</v>
      </c>
      <c r="B3402" t="s">
        <v>7380</v>
      </c>
      <c r="C3402" t="s">
        <v>1736</v>
      </c>
      <c r="D3402" t="s">
        <v>6884</v>
      </c>
      <c r="E3402" t="s">
        <v>1708</v>
      </c>
      <c r="H3402" t="str">
        <f>INDEX('Vensim Variables'!$B:$B,MATCH(EPS!$B3402,'Vensim Variables'!$A:$A,0))</f>
        <v>g pollutant</v>
      </c>
      <c r="I3402" t="str">
        <f t="shared" si="106"/>
        <v>PM10</v>
      </c>
      <c r="J3402">
        <f>INDEX(NoSettings!$C:$C,MATCH(EPS!$A3402,NoSettings!$A:$A,0))</f>
        <v>0</v>
      </c>
      <c r="K3402">
        <f>INDEX(GWP!$C$2:$C$13,MATCH(EPS!I3402,GWP!$B$2:$B$13,0))</f>
        <v>0</v>
      </c>
      <c r="L3402" s="4">
        <f t="shared" si="107"/>
        <v>0</v>
      </c>
    </row>
    <row r="3403" spans="1:12">
      <c r="A3403" t="s">
        <v>9006</v>
      </c>
      <c r="B3403" t="s">
        <v>7380</v>
      </c>
      <c r="C3403" t="s">
        <v>1736</v>
      </c>
      <c r="D3403" t="s">
        <v>6884</v>
      </c>
      <c r="E3403" t="s">
        <v>1709</v>
      </c>
      <c r="H3403" t="str">
        <f>INDEX('Vensim Variables'!$B:$B,MATCH(EPS!$B3403,'Vensim Variables'!$A:$A,0))</f>
        <v>g pollutant</v>
      </c>
      <c r="I3403" t="str">
        <f t="shared" si="106"/>
        <v>PM25</v>
      </c>
      <c r="J3403">
        <f>INDEX(NoSettings!$C:$C,MATCH(EPS!$A3403,NoSettings!$A:$A,0))</f>
        <v>0</v>
      </c>
      <c r="K3403">
        <f>INDEX(GWP!$C$2:$C$13,MATCH(EPS!I3403,GWP!$B$2:$B$13,0))</f>
        <v>0</v>
      </c>
      <c r="L3403" s="4">
        <f t="shared" si="107"/>
        <v>0</v>
      </c>
    </row>
    <row r="3404" spans="1:12">
      <c r="A3404" t="s">
        <v>9007</v>
      </c>
      <c r="B3404" t="s">
        <v>7380</v>
      </c>
      <c r="C3404" t="s">
        <v>1736</v>
      </c>
      <c r="D3404" t="s">
        <v>6884</v>
      </c>
      <c r="E3404" t="s">
        <v>1710</v>
      </c>
      <c r="H3404" t="str">
        <f>INDEX('Vensim Variables'!$B:$B,MATCH(EPS!$B3404,'Vensim Variables'!$A:$A,0))</f>
        <v>g pollutant</v>
      </c>
      <c r="I3404" t="str">
        <f t="shared" si="106"/>
        <v>SOx</v>
      </c>
      <c r="J3404">
        <f>INDEX(NoSettings!$C:$C,MATCH(EPS!$A3404,NoSettings!$A:$A,0))</f>
        <v>0</v>
      </c>
      <c r="K3404">
        <f>INDEX(GWP!$C$2:$C$13,MATCH(EPS!I3404,GWP!$B$2:$B$13,0))</f>
        <v>0</v>
      </c>
      <c r="L3404" s="4">
        <f t="shared" si="107"/>
        <v>0</v>
      </c>
    </row>
    <row r="3405" spans="1:12">
      <c r="A3405" t="s">
        <v>9008</v>
      </c>
      <c r="B3405" t="s">
        <v>7380</v>
      </c>
      <c r="C3405" t="s">
        <v>1736</v>
      </c>
      <c r="D3405" t="s">
        <v>6884</v>
      </c>
      <c r="E3405" t="s">
        <v>1711</v>
      </c>
      <c r="H3405" t="str">
        <f>INDEX('Vensim Variables'!$B:$B,MATCH(EPS!$B3405,'Vensim Variables'!$A:$A,0))</f>
        <v>g pollutant</v>
      </c>
      <c r="I3405" t="str">
        <f t="shared" si="106"/>
        <v>BC</v>
      </c>
      <c r="J3405">
        <f>INDEX(NoSettings!$C:$C,MATCH(EPS!$A3405,NoSettings!$A:$A,0))</f>
        <v>0</v>
      </c>
      <c r="K3405">
        <f>INDEX(GWP!$C$2:$C$13,MATCH(EPS!I3405,GWP!$B$2:$B$13,0))</f>
        <v>0</v>
      </c>
      <c r="L3405" s="4">
        <f t="shared" si="107"/>
        <v>0</v>
      </c>
    </row>
    <row r="3406" spans="1:12">
      <c r="A3406" t="s">
        <v>9009</v>
      </c>
      <c r="B3406" t="s">
        <v>7380</v>
      </c>
      <c r="C3406" t="s">
        <v>1736</v>
      </c>
      <c r="D3406" t="s">
        <v>6884</v>
      </c>
      <c r="E3406" t="s">
        <v>1712</v>
      </c>
      <c r="H3406" t="str">
        <f>INDEX('Vensim Variables'!$B:$B,MATCH(EPS!$B3406,'Vensim Variables'!$A:$A,0))</f>
        <v>g pollutant</v>
      </c>
      <c r="I3406" t="str">
        <f t="shared" si="106"/>
        <v>OC</v>
      </c>
      <c r="J3406">
        <f>INDEX(NoSettings!$C:$C,MATCH(EPS!$A3406,NoSettings!$A:$A,0))</f>
        <v>0</v>
      </c>
      <c r="K3406">
        <f>INDEX(GWP!$C$2:$C$13,MATCH(EPS!I3406,GWP!$B$2:$B$13,0))</f>
        <v>0</v>
      </c>
      <c r="L3406" s="4">
        <f t="shared" si="107"/>
        <v>0</v>
      </c>
    </row>
    <row r="3407" spans="1:12">
      <c r="A3407" t="s">
        <v>9010</v>
      </c>
      <c r="B3407" t="s">
        <v>7380</v>
      </c>
      <c r="C3407" t="s">
        <v>1736</v>
      </c>
      <c r="D3407" t="s">
        <v>6884</v>
      </c>
      <c r="E3407" t="s">
        <v>1713</v>
      </c>
      <c r="H3407" t="str">
        <f>INDEX('Vensim Variables'!$B:$B,MATCH(EPS!$B3407,'Vensim Variables'!$A:$A,0))</f>
        <v>g pollutant</v>
      </c>
      <c r="I3407" t="str">
        <f t="shared" si="106"/>
        <v>CH4</v>
      </c>
      <c r="J3407">
        <f>INDEX(NoSettings!$C:$C,MATCH(EPS!$A3407,NoSettings!$A:$A,0))</f>
        <v>0</v>
      </c>
      <c r="K3407">
        <f>INDEX(GWP!$C$2:$C$13,MATCH(EPS!I3407,GWP!$B$2:$B$13,0))</f>
        <v>28</v>
      </c>
      <c r="L3407" s="4">
        <f t="shared" si="107"/>
        <v>0</v>
      </c>
    </row>
    <row r="3408" spans="1:12">
      <c r="A3408" t="s">
        <v>9011</v>
      </c>
      <c r="B3408" t="s">
        <v>7380</v>
      </c>
      <c r="C3408" t="s">
        <v>1736</v>
      </c>
      <c r="D3408" t="s">
        <v>6884</v>
      </c>
      <c r="E3408" t="s">
        <v>1714</v>
      </c>
      <c r="H3408" t="str">
        <f>INDEX('Vensim Variables'!$B:$B,MATCH(EPS!$B3408,'Vensim Variables'!$A:$A,0))</f>
        <v>g pollutant</v>
      </c>
      <c r="I3408" t="str">
        <f t="shared" si="106"/>
        <v>N2O</v>
      </c>
      <c r="J3408">
        <f>INDEX(NoSettings!$C:$C,MATCH(EPS!$A3408,NoSettings!$A:$A,0))</f>
        <v>0</v>
      </c>
      <c r="K3408">
        <f>INDEX(GWP!$C$2:$C$13,MATCH(EPS!I3408,GWP!$B$2:$B$13,0))</f>
        <v>265</v>
      </c>
      <c r="L3408" s="4">
        <f t="shared" si="107"/>
        <v>0</v>
      </c>
    </row>
    <row r="3409" spans="1:12">
      <c r="A3409" t="s">
        <v>9012</v>
      </c>
      <c r="B3409" t="s">
        <v>7380</v>
      </c>
      <c r="C3409" t="s">
        <v>1736</v>
      </c>
      <c r="D3409" t="s">
        <v>6884</v>
      </c>
      <c r="E3409" t="s">
        <v>1715</v>
      </c>
      <c r="H3409" t="str">
        <f>INDEX('Vensim Variables'!$B:$B,MATCH(EPS!$B3409,'Vensim Variables'!$A:$A,0))</f>
        <v>g pollutant</v>
      </c>
      <c r="I3409" t="str">
        <f t="shared" si="106"/>
        <v>F gases</v>
      </c>
      <c r="J3409">
        <f>INDEX(NoSettings!$C:$C,MATCH(EPS!$A3409,NoSettings!$A:$A,0))</f>
        <v>0</v>
      </c>
      <c r="K3409">
        <f>INDEX(GWP!$C$2:$C$13,MATCH(EPS!I3409,GWP!$B$2:$B$13,0))</f>
        <v>1</v>
      </c>
      <c r="L3409" s="4">
        <f t="shared" si="107"/>
        <v>0</v>
      </c>
    </row>
    <row r="3410" spans="1:12">
      <c r="A3410" t="s">
        <v>9013</v>
      </c>
      <c r="B3410" t="s">
        <v>7380</v>
      </c>
      <c r="C3410" t="s">
        <v>1736</v>
      </c>
      <c r="D3410" t="s">
        <v>6885</v>
      </c>
      <c r="E3410" t="s">
        <v>1702</v>
      </c>
      <c r="H3410" t="str">
        <f>INDEX('Vensim Variables'!$B:$B,MATCH(EPS!$B3410,'Vensim Variables'!$A:$A,0))</f>
        <v>g pollutant</v>
      </c>
      <c r="I3410" t="str">
        <f t="shared" si="106"/>
        <v>CO2</v>
      </c>
      <c r="J3410">
        <f>INDEX(NoSettings!$C:$C,MATCH(EPS!$A3410,NoSettings!$A:$A,0))</f>
        <v>0</v>
      </c>
      <c r="K3410">
        <f>INDEX(GWP!$C$2:$C$13,MATCH(EPS!I3410,GWP!$B$2:$B$13,0))</f>
        <v>1</v>
      </c>
      <c r="L3410" s="4">
        <f t="shared" si="107"/>
        <v>0</v>
      </c>
    </row>
    <row r="3411" spans="1:12">
      <c r="A3411" t="s">
        <v>9014</v>
      </c>
      <c r="B3411" t="s">
        <v>7380</v>
      </c>
      <c r="C3411" t="s">
        <v>1736</v>
      </c>
      <c r="D3411" t="s">
        <v>6885</v>
      </c>
      <c r="E3411" t="s">
        <v>1705</v>
      </c>
      <c r="H3411" t="str">
        <f>INDEX('Vensim Variables'!$B:$B,MATCH(EPS!$B3411,'Vensim Variables'!$A:$A,0))</f>
        <v>g pollutant</v>
      </c>
      <c r="I3411" t="str">
        <f t="shared" si="106"/>
        <v>VOC</v>
      </c>
      <c r="J3411">
        <f>INDEX(NoSettings!$C:$C,MATCH(EPS!$A3411,NoSettings!$A:$A,0))</f>
        <v>0</v>
      </c>
      <c r="K3411">
        <f>INDEX(GWP!$C$2:$C$13,MATCH(EPS!I3411,GWP!$B$2:$B$13,0))</f>
        <v>0</v>
      </c>
      <c r="L3411" s="4">
        <f t="shared" si="107"/>
        <v>0</v>
      </c>
    </row>
    <row r="3412" spans="1:12">
      <c r="A3412" t="s">
        <v>9015</v>
      </c>
      <c r="B3412" t="s">
        <v>7380</v>
      </c>
      <c r="C3412" t="s">
        <v>1736</v>
      </c>
      <c r="D3412" t="s">
        <v>6885</v>
      </c>
      <c r="E3412" t="s">
        <v>1706</v>
      </c>
      <c r="H3412" t="str">
        <f>INDEX('Vensim Variables'!$B:$B,MATCH(EPS!$B3412,'Vensim Variables'!$A:$A,0))</f>
        <v>g pollutant</v>
      </c>
      <c r="I3412" t="str">
        <f t="shared" si="106"/>
        <v>CO</v>
      </c>
      <c r="J3412">
        <f>INDEX(NoSettings!$C:$C,MATCH(EPS!$A3412,NoSettings!$A:$A,0))</f>
        <v>0</v>
      </c>
      <c r="K3412">
        <f>INDEX(GWP!$C$2:$C$13,MATCH(EPS!I3412,GWP!$B$2:$B$13,0))</f>
        <v>0</v>
      </c>
      <c r="L3412" s="4">
        <f t="shared" si="107"/>
        <v>0</v>
      </c>
    </row>
    <row r="3413" spans="1:12">
      <c r="A3413" t="s">
        <v>9016</v>
      </c>
      <c r="B3413" t="s">
        <v>7380</v>
      </c>
      <c r="C3413" t="s">
        <v>1736</v>
      </c>
      <c r="D3413" t="s">
        <v>6885</v>
      </c>
      <c r="E3413" t="s">
        <v>1707</v>
      </c>
      <c r="H3413" t="str">
        <f>INDEX('Vensim Variables'!$B:$B,MATCH(EPS!$B3413,'Vensim Variables'!$A:$A,0))</f>
        <v>g pollutant</v>
      </c>
      <c r="I3413" t="str">
        <f t="shared" si="106"/>
        <v>NOx</v>
      </c>
      <c r="J3413">
        <f>INDEX(NoSettings!$C:$C,MATCH(EPS!$A3413,NoSettings!$A:$A,0))</f>
        <v>0</v>
      </c>
      <c r="K3413">
        <f>INDEX(GWP!$C$2:$C$13,MATCH(EPS!I3413,GWP!$B$2:$B$13,0))</f>
        <v>0</v>
      </c>
      <c r="L3413" s="4">
        <f t="shared" si="107"/>
        <v>0</v>
      </c>
    </row>
    <row r="3414" spans="1:12">
      <c r="A3414" t="s">
        <v>9017</v>
      </c>
      <c r="B3414" t="s">
        <v>7380</v>
      </c>
      <c r="C3414" t="s">
        <v>1736</v>
      </c>
      <c r="D3414" t="s">
        <v>6885</v>
      </c>
      <c r="E3414" t="s">
        <v>1708</v>
      </c>
      <c r="H3414" t="str">
        <f>INDEX('Vensim Variables'!$B:$B,MATCH(EPS!$B3414,'Vensim Variables'!$A:$A,0))</f>
        <v>g pollutant</v>
      </c>
      <c r="I3414" t="str">
        <f t="shared" si="106"/>
        <v>PM10</v>
      </c>
      <c r="J3414">
        <f>INDEX(NoSettings!$C:$C,MATCH(EPS!$A3414,NoSettings!$A:$A,0))</f>
        <v>0</v>
      </c>
      <c r="K3414">
        <f>INDEX(GWP!$C$2:$C$13,MATCH(EPS!I3414,GWP!$B$2:$B$13,0))</f>
        <v>0</v>
      </c>
      <c r="L3414" s="4">
        <f t="shared" si="107"/>
        <v>0</v>
      </c>
    </row>
    <row r="3415" spans="1:12">
      <c r="A3415" t="s">
        <v>9018</v>
      </c>
      <c r="B3415" t="s">
        <v>7380</v>
      </c>
      <c r="C3415" t="s">
        <v>1736</v>
      </c>
      <c r="D3415" t="s">
        <v>6885</v>
      </c>
      <c r="E3415" t="s">
        <v>1709</v>
      </c>
      <c r="H3415" t="str">
        <f>INDEX('Vensim Variables'!$B:$B,MATCH(EPS!$B3415,'Vensim Variables'!$A:$A,0))</f>
        <v>g pollutant</v>
      </c>
      <c r="I3415" t="str">
        <f t="shared" si="106"/>
        <v>PM25</v>
      </c>
      <c r="J3415">
        <f>INDEX(NoSettings!$C:$C,MATCH(EPS!$A3415,NoSettings!$A:$A,0))</f>
        <v>0</v>
      </c>
      <c r="K3415">
        <f>INDEX(GWP!$C$2:$C$13,MATCH(EPS!I3415,GWP!$B$2:$B$13,0))</f>
        <v>0</v>
      </c>
      <c r="L3415" s="4">
        <f t="shared" si="107"/>
        <v>0</v>
      </c>
    </row>
    <row r="3416" spans="1:12">
      <c r="A3416" t="s">
        <v>9019</v>
      </c>
      <c r="B3416" t="s">
        <v>7380</v>
      </c>
      <c r="C3416" t="s">
        <v>1736</v>
      </c>
      <c r="D3416" t="s">
        <v>6885</v>
      </c>
      <c r="E3416" t="s">
        <v>1710</v>
      </c>
      <c r="H3416" t="str">
        <f>INDEX('Vensim Variables'!$B:$B,MATCH(EPS!$B3416,'Vensim Variables'!$A:$A,0))</f>
        <v>g pollutant</v>
      </c>
      <c r="I3416" t="str">
        <f t="shared" si="106"/>
        <v>SOx</v>
      </c>
      <c r="J3416">
        <f>INDEX(NoSettings!$C:$C,MATCH(EPS!$A3416,NoSettings!$A:$A,0))</f>
        <v>0</v>
      </c>
      <c r="K3416">
        <f>INDEX(GWP!$C$2:$C$13,MATCH(EPS!I3416,GWP!$B$2:$B$13,0))</f>
        <v>0</v>
      </c>
      <c r="L3416" s="4">
        <f t="shared" si="107"/>
        <v>0</v>
      </c>
    </row>
    <row r="3417" spans="1:12">
      <c r="A3417" t="s">
        <v>9020</v>
      </c>
      <c r="B3417" t="s">
        <v>7380</v>
      </c>
      <c r="C3417" t="s">
        <v>1736</v>
      </c>
      <c r="D3417" t="s">
        <v>6885</v>
      </c>
      <c r="E3417" t="s">
        <v>1711</v>
      </c>
      <c r="H3417" t="str">
        <f>INDEX('Vensim Variables'!$B:$B,MATCH(EPS!$B3417,'Vensim Variables'!$A:$A,0))</f>
        <v>g pollutant</v>
      </c>
      <c r="I3417" t="str">
        <f t="shared" si="106"/>
        <v>BC</v>
      </c>
      <c r="J3417">
        <f>INDEX(NoSettings!$C:$C,MATCH(EPS!$A3417,NoSettings!$A:$A,0))</f>
        <v>0</v>
      </c>
      <c r="K3417">
        <f>INDEX(GWP!$C$2:$C$13,MATCH(EPS!I3417,GWP!$B$2:$B$13,0))</f>
        <v>0</v>
      </c>
      <c r="L3417" s="4">
        <f t="shared" si="107"/>
        <v>0</v>
      </c>
    </row>
    <row r="3418" spans="1:12">
      <c r="A3418" t="s">
        <v>9021</v>
      </c>
      <c r="B3418" t="s">
        <v>7380</v>
      </c>
      <c r="C3418" t="s">
        <v>1736</v>
      </c>
      <c r="D3418" t="s">
        <v>6885</v>
      </c>
      <c r="E3418" t="s">
        <v>1712</v>
      </c>
      <c r="H3418" t="str">
        <f>INDEX('Vensim Variables'!$B:$B,MATCH(EPS!$B3418,'Vensim Variables'!$A:$A,0))</f>
        <v>g pollutant</v>
      </c>
      <c r="I3418" t="str">
        <f t="shared" si="106"/>
        <v>OC</v>
      </c>
      <c r="J3418">
        <f>INDEX(NoSettings!$C:$C,MATCH(EPS!$A3418,NoSettings!$A:$A,0))</f>
        <v>0</v>
      </c>
      <c r="K3418">
        <f>INDEX(GWP!$C$2:$C$13,MATCH(EPS!I3418,GWP!$B$2:$B$13,0))</f>
        <v>0</v>
      </c>
      <c r="L3418" s="4">
        <f t="shared" si="107"/>
        <v>0</v>
      </c>
    </row>
    <row r="3419" spans="1:12">
      <c r="A3419" t="s">
        <v>9022</v>
      </c>
      <c r="B3419" t="s">
        <v>7380</v>
      </c>
      <c r="C3419" t="s">
        <v>1736</v>
      </c>
      <c r="D3419" t="s">
        <v>6885</v>
      </c>
      <c r="E3419" t="s">
        <v>1713</v>
      </c>
      <c r="H3419" t="str">
        <f>INDEX('Vensim Variables'!$B:$B,MATCH(EPS!$B3419,'Vensim Variables'!$A:$A,0))</f>
        <v>g pollutant</v>
      </c>
      <c r="I3419" t="str">
        <f t="shared" si="106"/>
        <v>CH4</v>
      </c>
      <c r="J3419">
        <f>INDEX(NoSettings!$C:$C,MATCH(EPS!$A3419,NoSettings!$A:$A,0))</f>
        <v>0</v>
      </c>
      <c r="K3419">
        <f>INDEX(GWP!$C$2:$C$13,MATCH(EPS!I3419,GWP!$B$2:$B$13,0))</f>
        <v>28</v>
      </c>
      <c r="L3419" s="4">
        <f t="shared" si="107"/>
        <v>0</v>
      </c>
    </row>
    <row r="3420" spans="1:12">
      <c r="A3420" t="s">
        <v>9023</v>
      </c>
      <c r="B3420" t="s">
        <v>7380</v>
      </c>
      <c r="C3420" t="s">
        <v>1736</v>
      </c>
      <c r="D3420" t="s">
        <v>6885</v>
      </c>
      <c r="E3420" t="s">
        <v>1714</v>
      </c>
      <c r="H3420" t="str">
        <f>INDEX('Vensim Variables'!$B:$B,MATCH(EPS!$B3420,'Vensim Variables'!$A:$A,0))</f>
        <v>g pollutant</v>
      </c>
      <c r="I3420" t="str">
        <f t="shared" si="106"/>
        <v>N2O</v>
      </c>
      <c r="J3420">
        <f>INDEX(NoSettings!$C:$C,MATCH(EPS!$A3420,NoSettings!$A:$A,0))</f>
        <v>0</v>
      </c>
      <c r="K3420">
        <f>INDEX(GWP!$C$2:$C$13,MATCH(EPS!I3420,GWP!$B$2:$B$13,0))</f>
        <v>265</v>
      </c>
      <c r="L3420" s="4">
        <f t="shared" si="107"/>
        <v>0</v>
      </c>
    </row>
    <row r="3421" spans="1:12">
      <c r="A3421" t="s">
        <v>9024</v>
      </c>
      <c r="B3421" t="s">
        <v>7380</v>
      </c>
      <c r="C3421" t="s">
        <v>1736</v>
      </c>
      <c r="D3421" t="s">
        <v>6885</v>
      </c>
      <c r="E3421" t="s">
        <v>1715</v>
      </c>
      <c r="H3421" t="str">
        <f>INDEX('Vensim Variables'!$B:$B,MATCH(EPS!$B3421,'Vensim Variables'!$A:$A,0))</f>
        <v>g pollutant</v>
      </c>
      <c r="I3421" t="str">
        <f t="shared" si="106"/>
        <v>F gases</v>
      </c>
      <c r="J3421">
        <f>INDEX(NoSettings!$C:$C,MATCH(EPS!$A3421,NoSettings!$A:$A,0))</f>
        <v>0</v>
      </c>
      <c r="K3421">
        <f>INDEX(GWP!$C$2:$C$13,MATCH(EPS!I3421,GWP!$B$2:$B$13,0))</f>
        <v>1</v>
      </c>
      <c r="L3421" s="4">
        <f t="shared" si="107"/>
        <v>0</v>
      </c>
    </row>
    <row r="3422" spans="1:12">
      <c r="A3422" t="s">
        <v>9025</v>
      </c>
      <c r="B3422" t="s">
        <v>7380</v>
      </c>
      <c r="C3422" t="s">
        <v>1736</v>
      </c>
      <c r="D3422" t="s">
        <v>6886</v>
      </c>
      <c r="E3422" t="s">
        <v>1702</v>
      </c>
      <c r="H3422" t="str">
        <f>INDEX('Vensim Variables'!$B:$B,MATCH(EPS!$B3422,'Vensim Variables'!$A:$A,0))</f>
        <v>g pollutant</v>
      </c>
      <c r="I3422" t="str">
        <f t="shared" si="106"/>
        <v>CO2</v>
      </c>
      <c r="J3422">
        <f>INDEX(NoSettings!$C:$C,MATCH(EPS!$A3422,NoSettings!$A:$A,0))</f>
        <v>5710540000000</v>
      </c>
      <c r="K3422">
        <f>INDEX(GWP!$C$2:$C$13,MATCH(EPS!I3422,GWP!$B$2:$B$13,0))</f>
        <v>1</v>
      </c>
      <c r="L3422" s="4">
        <f t="shared" si="107"/>
        <v>5.7105399999999999</v>
      </c>
    </row>
    <row r="3423" spans="1:12">
      <c r="A3423" t="s">
        <v>9026</v>
      </c>
      <c r="B3423" t="s">
        <v>7380</v>
      </c>
      <c r="C3423" t="s">
        <v>1736</v>
      </c>
      <c r="D3423" t="s">
        <v>6886</v>
      </c>
      <c r="E3423" t="s">
        <v>1705</v>
      </c>
      <c r="H3423" t="str">
        <f>INDEX('Vensim Variables'!$B:$B,MATCH(EPS!$B3423,'Vensim Variables'!$A:$A,0))</f>
        <v>g pollutant</v>
      </c>
      <c r="I3423" t="str">
        <f t="shared" si="106"/>
        <v>VOC</v>
      </c>
      <c r="J3423">
        <f>INDEX(NoSettings!$C:$C,MATCH(EPS!$A3423,NoSettings!$A:$A,0))</f>
        <v>106007000</v>
      </c>
      <c r="K3423">
        <f>INDEX(GWP!$C$2:$C$13,MATCH(EPS!I3423,GWP!$B$2:$B$13,0))</f>
        <v>0</v>
      </c>
      <c r="L3423" s="4">
        <f t="shared" si="107"/>
        <v>0</v>
      </c>
    </row>
    <row r="3424" spans="1:12">
      <c r="A3424" t="s">
        <v>9027</v>
      </c>
      <c r="B3424" t="s">
        <v>7380</v>
      </c>
      <c r="C3424" t="s">
        <v>1736</v>
      </c>
      <c r="D3424" t="s">
        <v>6886</v>
      </c>
      <c r="E3424" t="s">
        <v>1706</v>
      </c>
      <c r="H3424" t="str">
        <f>INDEX('Vensim Variables'!$B:$B,MATCH(EPS!$B3424,'Vensim Variables'!$A:$A,0))</f>
        <v>g pollutant</v>
      </c>
      <c r="I3424" t="str">
        <f t="shared" si="106"/>
        <v>CO</v>
      </c>
      <c r="J3424">
        <f>INDEX(NoSettings!$C:$C,MATCH(EPS!$A3424,NoSettings!$A:$A,0))</f>
        <v>522426000</v>
      </c>
      <c r="K3424">
        <f>INDEX(GWP!$C$2:$C$13,MATCH(EPS!I3424,GWP!$B$2:$B$13,0))</f>
        <v>0</v>
      </c>
      <c r="L3424" s="4">
        <f t="shared" si="107"/>
        <v>0</v>
      </c>
    </row>
    <row r="3425" spans="1:12">
      <c r="A3425" t="s">
        <v>9028</v>
      </c>
      <c r="B3425" t="s">
        <v>7380</v>
      </c>
      <c r="C3425" t="s">
        <v>1736</v>
      </c>
      <c r="D3425" t="s">
        <v>6886</v>
      </c>
      <c r="E3425" t="s">
        <v>1707</v>
      </c>
      <c r="H3425" t="str">
        <f>INDEX('Vensim Variables'!$B:$B,MATCH(EPS!$B3425,'Vensim Variables'!$A:$A,0))</f>
        <v>g pollutant</v>
      </c>
      <c r="I3425" t="str">
        <f t="shared" si="106"/>
        <v>NOx</v>
      </c>
      <c r="J3425">
        <f>INDEX(NoSettings!$C:$C,MATCH(EPS!$A3425,NoSettings!$A:$A,0))</f>
        <v>1551530000</v>
      </c>
      <c r="K3425">
        <f>INDEX(GWP!$C$2:$C$13,MATCH(EPS!I3425,GWP!$B$2:$B$13,0))</f>
        <v>0</v>
      </c>
      <c r="L3425" s="4">
        <f t="shared" si="107"/>
        <v>0</v>
      </c>
    </row>
    <row r="3426" spans="1:12">
      <c r="A3426" t="s">
        <v>9029</v>
      </c>
      <c r="B3426" t="s">
        <v>7380</v>
      </c>
      <c r="C3426" t="s">
        <v>1736</v>
      </c>
      <c r="D3426" t="s">
        <v>6886</v>
      </c>
      <c r="E3426" t="s">
        <v>1708</v>
      </c>
      <c r="H3426" t="str">
        <f>INDEX('Vensim Variables'!$B:$B,MATCH(EPS!$B3426,'Vensim Variables'!$A:$A,0))</f>
        <v>g pollutant</v>
      </c>
      <c r="I3426" t="str">
        <f t="shared" si="106"/>
        <v>PM10</v>
      </c>
      <c r="J3426">
        <f>INDEX(NoSettings!$C:$C,MATCH(EPS!$A3426,NoSettings!$A:$A,0))</f>
        <v>109964000</v>
      </c>
      <c r="K3426">
        <f>INDEX(GWP!$C$2:$C$13,MATCH(EPS!I3426,GWP!$B$2:$B$13,0))</f>
        <v>0</v>
      </c>
      <c r="L3426" s="4">
        <f t="shared" si="107"/>
        <v>0</v>
      </c>
    </row>
    <row r="3427" spans="1:12">
      <c r="A3427" t="s">
        <v>9030</v>
      </c>
      <c r="B3427" t="s">
        <v>7380</v>
      </c>
      <c r="C3427" t="s">
        <v>1736</v>
      </c>
      <c r="D3427" t="s">
        <v>6886</v>
      </c>
      <c r="E3427" t="s">
        <v>1709</v>
      </c>
      <c r="H3427" t="str">
        <f>INDEX('Vensim Variables'!$B:$B,MATCH(EPS!$B3427,'Vensim Variables'!$A:$A,0))</f>
        <v>g pollutant</v>
      </c>
      <c r="I3427" t="str">
        <f t="shared" si="106"/>
        <v>PM25</v>
      </c>
      <c r="J3427">
        <f>INDEX(NoSettings!$C:$C,MATCH(EPS!$A3427,NoSettings!$A:$A,0))</f>
        <v>98625600</v>
      </c>
      <c r="K3427">
        <f>INDEX(GWP!$C$2:$C$13,MATCH(EPS!I3427,GWP!$B$2:$B$13,0))</f>
        <v>0</v>
      </c>
      <c r="L3427" s="4">
        <f t="shared" si="107"/>
        <v>0</v>
      </c>
    </row>
    <row r="3428" spans="1:12">
      <c r="A3428" t="s">
        <v>9031</v>
      </c>
      <c r="B3428" t="s">
        <v>7380</v>
      </c>
      <c r="C3428" t="s">
        <v>1736</v>
      </c>
      <c r="D3428" t="s">
        <v>6886</v>
      </c>
      <c r="E3428" t="s">
        <v>1710</v>
      </c>
      <c r="H3428" t="str">
        <f>INDEX('Vensim Variables'!$B:$B,MATCH(EPS!$B3428,'Vensim Variables'!$A:$A,0))</f>
        <v>g pollutant</v>
      </c>
      <c r="I3428" t="str">
        <f t="shared" si="106"/>
        <v>SOx</v>
      </c>
      <c r="J3428">
        <f>INDEX(NoSettings!$C:$C,MATCH(EPS!$A3428,NoSettings!$A:$A,0))</f>
        <v>255848000</v>
      </c>
      <c r="K3428">
        <f>INDEX(GWP!$C$2:$C$13,MATCH(EPS!I3428,GWP!$B$2:$B$13,0))</f>
        <v>0</v>
      </c>
      <c r="L3428" s="4">
        <f t="shared" si="107"/>
        <v>0</v>
      </c>
    </row>
    <row r="3429" spans="1:12">
      <c r="A3429" t="s">
        <v>9032</v>
      </c>
      <c r="B3429" t="s">
        <v>7380</v>
      </c>
      <c r="C3429" t="s">
        <v>1736</v>
      </c>
      <c r="D3429" t="s">
        <v>6886</v>
      </c>
      <c r="E3429" t="s">
        <v>1711</v>
      </c>
      <c r="H3429" t="str">
        <f>INDEX('Vensim Variables'!$B:$B,MATCH(EPS!$B3429,'Vensim Variables'!$A:$A,0))</f>
        <v>g pollutant</v>
      </c>
      <c r="I3429" t="str">
        <f t="shared" si="106"/>
        <v>BC</v>
      </c>
      <c r="J3429">
        <f>INDEX(NoSettings!$C:$C,MATCH(EPS!$A3429,NoSettings!$A:$A,0))</f>
        <v>25797900</v>
      </c>
      <c r="K3429">
        <f>INDEX(GWP!$C$2:$C$13,MATCH(EPS!I3429,GWP!$B$2:$B$13,0))</f>
        <v>0</v>
      </c>
      <c r="L3429" s="4">
        <f t="shared" si="107"/>
        <v>0</v>
      </c>
    </row>
    <row r="3430" spans="1:12">
      <c r="A3430" t="s">
        <v>9033</v>
      </c>
      <c r="B3430" t="s">
        <v>7380</v>
      </c>
      <c r="C3430" t="s">
        <v>1736</v>
      </c>
      <c r="D3430" t="s">
        <v>6886</v>
      </c>
      <c r="E3430" t="s">
        <v>1712</v>
      </c>
      <c r="H3430" t="str">
        <f>INDEX('Vensim Variables'!$B:$B,MATCH(EPS!$B3430,'Vensim Variables'!$A:$A,0))</f>
        <v>g pollutant</v>
      </c>
      <c r="I3430" t="str">
        <f t="shared" si="106"/>
        <v>OC</v>
      </c>
      <c r="J3430">
        <f>INDEX(NoSettings!$C:$C,MATCH(EPS!$A3430,NoSettings!$A:$A,0))</f>
        <v>16970300</v>
      </c>
      <c r="K3430">
        <f>INDEX(GWP!$C$2:$C$13,MATCH(EPS!I3430,GWP!$B$2:$B$13,0))</f>
        <v>0</v>
      </c>
      <c r="L3430" s="4">
        <f t="shared" si="107"/>
        <v>0</v>
      </c>
    </row>
    <row r="3431" spans="1:12">
      <c r="A3431" t="s">
        <v>9034</v>
      </c>
      <c r="B3431" t="s">
        <v>7380</v>
      </c>
      <c r="C3431" t="s">
        <v>1736</v>
      </c>
      <c r="D3431" t="s">
        <v>6886</v>
      </c>
      <c r="E3431" t="s">
        <v>1713</v>
      </c>
      <c r="H3431" t="str">
        <f>INDEX('Vensim Variables'!$B:$B,MATCH(EPS!$B3431,'Vensim Variables'!$A:$A,0))</f>
        <v>g pollutant</v>
      </c>
      <c r="I3431" t="str">
        <f t="shared" si="106"/>
        <v>CH4</v>
      </c>
      <c r="J3431">
        <f>INDEX(NoSettings!$C:$C,MATCH(EPS!$A3431,NoSettings!$A:$A,0))</f>
        <v>158668000</v>
      </c>
      <c r="K3431">
        <f>INDEX(GWP!$C$2:$C$13,MATCH(EPS!I3431,GWP!$B$2:$B$13,0))</f>
        <v>28</v>
      </c>
      <c r="L3431" s="4">
        <f t="shared" si="107"/>
        <v>4.4427039999999996E-3</v>
      </c>
    </row>
    <row r="3432" spans="1:12">
      <c r="A3432" t="s">
        <v>9035</v>
      </c>
      <c r="B3432" t="s">
        <v>7380</v>
      </c>
      <c r="C3432" t="s">
        <v>1736</v>
      </c>
      <c r="D3432" t="s">
        <v>6886</v>
      </c>
      <c r="E3432" t="s">
        <v>1714</v>
      </c>
      <c r="H3432" t="str">
        <f>INDEX('Vensim Variables'!$B:$B,MATCH(EPS!$B3432,'Vensim Variables'!$A:$A,0))</f>
        <v>g pollutant</v>
      </c>
      <c r="I3432" t="str">
        <f t="shared" si="106"/>
        <v>N2O</v>
      </c>
      <c r="J3432">
        <f>INDEX(NoSettings!$C:$C,MATCH(EPS!$A3432,NoSettings!$A:$A,0))</f>
        <v>50302100</v>
      </c>
      <c r="K3432">
        <f>INDEX(GWP!$C$2:$C$13,MATCH(EPS!I3432,GWP!$B$2:$B$13,0))</f>
        <v>265</v>
      </c>
      <c r="L3432" s="4">
        <f t="shared" si="107"/>
        <v>1.33300565E-2</v>
      </c>
    </row>
    <row r="3433" spans="1:12">
      <c r="A3433" t="s">
        <v>9036</v>
      </c>
      <c r="B3433" t="s">
        <v>7380</v>
      </c>
      <c r="C3433" t="s">
        <v>1736</v>
      </c>
      <c r="D3433" t="s">
        <v>6886</v>
      </c>
      <c r="E3433" t="s">
        <v>1715</v>
      </c>
      <c r="H3433" t="str">
        <f>INDEX('Vensim Variables'!$B:$B,MATCH(EPS!$B3433,'Vensim Variables'!$A:$A,0))</f>
        <v>g pollutant</v>
      </c>
      <c r="I3433" t="str">
        <f t="shared" si="106"/>
        <v>F gases</v>
      </c>
      <c r="J3433">
        <f>INDEX(NoSettings!$C:$C,MATCH(EPS!$A3433,NoSettings!$A:$A,0))</f>
        <v>0</v>
      </c>
      <c r="K3433">
        <f>INDEX(GWP!$C$2:$C$13,MATCH(EPS!I3433,GWP!$B$2:$B$13,0))</f>
        <v>1</v>
      </c>
      <c r="L3433" s="4">
        <f t="shared" si="107"/>
        <v>0</v>
      </c>
    </row>
    <row r="3434" spans="1:12">
      <c r="A3434" t="s">
        <v>9037</v>
      </c>
      <c r="B3434" t="s">
        <v>7380</v>
      </c>
      <c r="C3434" t="s">
        <v>1736</v>
      </c>
      <c r="D3434" t="s">
        <v>6887</v>
      </c>
      <c r="E3434" t="s">
        <v>1702</v>
      </c>
      <c r="H3434" t="str">
        <f>INDEX('Vensim Variables'!$B:$B,MATCH(EPS!$B3434,'Vensim Variables'!$A:$A,0))</f>
        <v>g pollutant</v>
      </c>
      <c r="I3434" t="str">
        <f t="shared" si="106"/>
        <v>CO2</v>
      </c>
      <c r="J3434">
        <f>INDEX(NoSettings!$C:$C,MATCH(EPS!$A3434,NoSettings!$A:$A,0))</f>
        <v>251534000000</v>
      </c>
      <c r="K3434">
        <f>INDEX(GWP!$C$2:$C$13,MATCH(EPS!I3434,GWP!$B$2:$B$13,0))</f>
        <v>1</v>
      </c>
      <c r="L3434" s="4">
        <f t="shared" si="107"/>
        <v>0.25153399999999998</v>
      </c>
    </row>
    <row r="3435" spans="1:12">
      <c r="A3435" t="s">
        <v>9038</v>
      </c>
      <c r="B3435" t="s">
        <v>7380</v>
      </c>
      <c r="C3435" t="s">
        <v>1736</v>
      </c>
      <c r="D3435" t="s">
        <v>6887</v>
      </c>
      <c r="E3435" t="s">
        <v>1705</v>
      </c>
      <c r="H3435" t="str">
        <f>INDEX('Vensim Variables'!$B:$B,MATCH(EPS!$B3435,'Vensim Variables'!$A:$A,0))</f>
        <v>g pollutant</v>
      </c>
      <c r="I3435" t="str">
        <f t="shared" si="106"/>
        <v>VOC</v>
      </c>
      <c r="J3435">
        <f>INDEX(NoSettings!$C:$C,MATCH(EPS!$A3435,NoSettings!$A:$A,0))</f>
        <v>4669340</v>
      </c>
      <c r="K3435">
        <f>INDEX(GWP!$C$2:$C$13,MATCH(EPS!I3435,GWP!$B$2:$B$13,0))</f>
        <v>0</v>
      </c>
      <c r="L3435" s="4">
        <f t="shared" si="107"/>
        <v>0</v>
      </c>
    </row>
    <row r="3436" spans="1:12">
      <c r="A3436" t="s">
        <v>9039</v>
      </c>
      <c r="B3436" t="s">
        <v>7380</v>
      </c>
      <c r="C3436" t="s">
        <v>1736</v>
      </c>
      <c r="D3436" t="s">
        <v>6887</v>
      </c>
      <c r="E3436" t="s">
        <v>1706</v>
      </c>
      <c r="H3436" t="str">
        <f>INDEX('Vensim Variables'!$B:$B,MATCH(EPS!$B3436,'Vensim Variables'!$A:$A,0))</f>
        <v>g pollutant</v>
      </c>
      <c r="I3436" t="str">
        <f t="shared" si="106"/>
        <v>CO</v>
      </c>
      <c r="J3436">
        <f>INDEX(NoSettings!$C:$C,MATCH(EPS!$A3436,NoSettings!$A:$A,0))</f>
        <v>23011500</v>
      </c>
      <c r="K3436">
        <f>INDEX(GWP!$C$2:$C$13,MATCH(EPS!I3436,GWP!$B$2:$B$13,0))</f>
        <v>0</v>
      </c>
      <c r="L3436" s="4">
        <f t="shared" si="107"/>
        <v>0</v>
      </c>
    </row>
    <row r="3437" spans="1:12">
      <c r="A3437" t="s">
        <v>9040</v>
      </c>
      <c r="B3437" t="s">
        <v>7380</v>
      </c>
      <c r="C3437" t="s">
        <v>1736</v>
      </c>
      <c r="D3437" t="s">
        <v>6887</v>
      </c>
      <c r="E3437" t="s">
        <v>1707</v>
      </c>
      <c r="H3437" t="str">
        <f>INDEX('Vensim Variables'!$B:$B,MATCH(EPS!$B3437,'Vensim Variables'!$A:$A,0))</f>
        <v>g pollutant</v>
      </c>
      <c r="I3437" t="str">
        <f t="shared" si="106"/>
        <v>NOx</v>
      </c>
      <c r="J3437">
        <f>INDEX(NoSettings!$C:$C,MATCH(EPS!$A3437,NoSettings!$A:$A,0))</f>
        <v>68340600</v>
      </c>
      <c r="K3437">
        <f>INDEX(GWP!$C$2:$C$13,MATCH(EPS!I3437,GWP!$B$2:$B$13,0))</f>
        <v>0</v>
      </c>
      <c r="L3437" s="4">
        <f t="shared" si="107"/>
        <v>0</v>
      </c>
    </row>
    <row r="3438" spans="1:12">
      <c r="A3438" t="s">
        <v>9041</v>
      </c>
      <c r="B3438" t="s">
        <v>7380</v>
      </c>
      <c r="C3438" t="s">
        <v>1736</v>
      </c>
      <c r="D3438" t="s">
        <v>6887</v>
      </c>
      <c r="E3438" t="s">
        <v>1708</v>
      </c>
      <c r="H3438" t="str">
        <f>INDEX('Vensim Variables'!$B:$B,MATCH(EPS!$B3438,'Vensim Variables'!$A:$A,0))</f>
        <v>g pollutant</v>
      </c>
      <c r="I3438" t="str">
        <f t="shared" si="106"/>
        <v>PM10</v>
      </c>
      <c r="J3438">
        <f>INDEX(NoSettings!$C:$C,MATCH(EPS!$A3438,NoSettings!$A:$A,0))</f>
        <v>4843640</v>
      </c>
      <c r="K3438">
        <f>INDEX(GWP!$C$2:$C$13,MATCH(EPS!I3438,GWP!$B$2:$B$13,0))</f>
        <v>0</v>
      </c>
      <c r="L3438" s="4">
        <f t="shared" si="107"/>
        <v>0</v>
      </c>
    </row>
    <row r="3439" spans="1:12">
      <c r="A3439" t="s">
        <v>9042</v>
      </c>
      <c r="B3439" t="s">
        <v>7380</v>
      </c>
      <c r="C3439" t="s">
        <v>1736</v>
      </c>
      <c r="D3439" t="s">
        <v>6887</v>
      </c>
      <c r="E3439" t="s">
        <v>1709</v>
      </c>
      <c r="H3439" t="str">
        <f>INDEX('Vensim Variables'!$B:$B,MATCH(EPS!$B3439,'Vensim Variables'!$A:$A,0))</f>
        <v>g pollutant</v>
      </c>
      <c r="I3439" t="str">
        <f t="shared" si="106"/>
        <v>PM25</v>
      </c>
      <c r="J3439">
        <f>INDEX(NoSettings!$C:$C,MATCH(EPS!$A3439,NoSettings!$A:$A,0))</f>
        <v>4344190</v>
      </c>
      <c r="K3439">
        <f>INDEX(GWP!$C$2:$C$13,MATCH(EPS!I3439,GWP!$B$2:$B$13,0))</f>
        <v>0</v>
      </c>
      <c r="L3439" s="4">
        <f t="shared" si="107"/>
        <v>0</v>
      </c>
    </row>
    <row r="3440" spans="1:12">
      <c r="A3440" t="s">
        <v>9043</v>
      </c>
      <c r="B3440" t="s">
        <v>7380</v>
      </c>
      <c r="C3440" t="s">
        <v>1736</v>
      </c>
      <c r="D3440" t="s">
        <v>6887</v>
      </c>
      <c r="E3440" t="s">
        <v>1710</v>
      </c>
      <c r="H3440" t="str">
        <f>INDEX('Vensim Variables'!$B:$B,MATCH(EPS!$B3440,'Vensim Variables'!$A:$A,0))</f>
        <v>g pollutant</v>
      </c>
      <c r="I3440" t="str">
        <f t="shared" si="106"/>
        <v>SOx</v>
      </c>
      <c r="J3440">
        <f>INDEX(NoSettings!$C:$C,MATCH(EPS!$A3440,NoSettings!$A:$A,0))</f>
        <v>11269400</v>
      </c>
      <c r="K3440">
        <f>INDEX(GWP!$C$2:$C$13,MATCH(EPS!I3440,GWP!$B$2:$B$13,0))</f>
        <v>0</v>
      </c>
      <c r="L3440" s="4">
        <f t="shared" si="107"/>
        <v>0</v>
      </c>
    </row>
    <row r="3441" spans="1:12">
      <c r="A3441" t="s">
        <v>9044</v>
      </c>
      <c r="B3441" t="s">
        <v>7380</v>
      </c>
      <c r="C3441" t="s">
        <v>1736</v>
      </c>
      <c r="D3441" t="s">
        <v>6887</v>
      </c>
      <c r="E3441" t="s">
        <v>1711</v>
      </c>
      <c r="H3441" t="str">
        <f>INDEX('Vensim Variables'!$B:$B,MATCH(EPS!$B3441,'Vensim Variables'!$A:$A,0))</f>
        <v>g pollutant</v>
      </c>
      <c r="I3441" t="str">
        <f t="shared" si="106"/>
        <v>BC</v>
      </c>
      <c r="J3441">
        <f>INDEX(NoSettings!$C:$C,MATCH(EPS!$A3441,NoSettings!$A:$A,0))</f>
        <v>1136330</v>
      </c>
      <c r="K3441">
        <f>INDEX(GWP!$C$2:$C$13,MATCH(EPS!I3441,GWP!$B$2:$B$13,0))</f>
        <v>0</v>
      </c>
      <c r="L3441" s="4">
        <f t="shared" si="107"/>
        <v>0</v>
      </c>
    </row>
    <row r="3442" spans="1:12">
      <c r="A3442" t="s">
        <v>9045</v>
      </c>
      <c r="B3442" t="s">
        <v>7380</v>
      </c>
      <c r="C3442" t="s">
        <v>1736</v>
      </c>
      <c r="D3442" t="s">
        <v>6887</v>
      </c>
      <c r="E3442" t="s">
        <v>1712</v>
      </c>
      <c r="H3442" t="str">
        <f>INDEX('Vensim Variables'!$B:$B,MATCH(EPS!$B3442,'Vensim Variables'!$A:$A,0))</f>
        <v>g pollutant</v>
      </c>
      <c r="I3442" t="str">
        <f t="shared" si="106"/>
        <v>OC</v>
      </c>
      <c r="J3442">
        <f>INDEX(NoSettings!$C:$C,MATCH(EPS!$A3442,NoSettings!$A:$A,0))</f>
        <v>747496</v>
      </c>
      <c r="K3442">
        <f>INDEX(GWP!$C$2:$C$13,MATCH(EPS!I3442,GWP!$B$2:$B$13,0))</f>
        <v>0</v>
      </c>
      <c r="L3442" s="4">
        <f t="shared" si="107"/>
        <v>0</v>
      </c>
    </row>
    <row r="3443" spans="1:12">
      <c r="A3443" t="s">
        <v>9046</v>
      </c>
      <c r="B3443" t="s">
        <v>7380</v>
      </c>
      <c r="C3443" t="s">
        <v>1736</v>
      </c>
      <c r="D3443" t="s">
        <v>6887</v>
      </c>
      <c r="E3443" t="s">
        <v>1713</v>
      </c>
      <c r="H3443" t="str">
        <f>INDEX('Vensim Variables'!$B:$B,MATCH(EPS!$B3443,'Vensim Variables'!$A:$A,0))</f>
        <v>g pollutant</v>
      </c>
      <c r="I3443" t="str">
        <f t="shared" si="106"/>
        <v>CH4</v>
      </c>
      <c r="J3443">
        <f>INDEX(NoSettings!$C:$C,MATCH(EPS!$A3443,NoSettings!$A:$A,0))</f>
        <v>6988920</v>
      </c>
      <c r="K3443">
        <f>INDEX(GWP!$C$2:$C$13,MATCH(EPS!I3443,GWP!$B$2:$B$13,0))</f>
        <v>28</v>
      </c>
      <c r="L3443" s="4">
        <f t="shared" si="107"/>
        <v>1.9568976E-4</v>
      </c>
    </row>
    <row r="3444" spans="1:12">
      <c r="A3444" t="s">
        <v>9047</v>
      </c>
      <c r="B3444" t="s">
        <v>7380</v>
      </c>
      <c r="C3444" t="s">
        <v>1736</v>
      </c>
      <c r="D3444" t="s">
        <v>6887</v>
      </c>
      <c r="E3444" t="s">
        <v>1714</v>
      </c>
      <c r="H3444" t="str">
        <f>INDEX('Vensim Variables'!$B:$B,MATCH(EPS!$B3444,'Vensim Variables'!$A:$A,0))</f>
        <v>g pollutant</v>
      </c>
      <c r="I3444" t="str">
        <f t="shared" si="106"/>
        <v>N2O</v>
      </c>
      <c r="J3444">
        <f>INDEX(NoSettings!$C:$C,MATCH(EPS!$A3444,NoSettings!$A:$A,0))</f>
        <v>2215670</v>
      </c>
      <c r="K3444">
        <f>INDEX(GWP!$C$2:$C$13,MATCH(EPS!I3444,GWP!$B$2:$B$13,0))</f>
        <v>265</v>
      </c>
      <c r="L3444" s="4">
        <f t="shared" si="107"/>
        <v>5.8715255000000004E-4</v>
      </c>
    </row>
    <row r="3445" spans="1:12">
      <c r="A3445" t="s">
        <v>9048</v>
      </c>
      <c r="B3445" t="s">
        <v>7380</v>
      </c>
      <c r="C3445" t="s">
        <v>1736</v>
      </c>
      <c r="D3445" t="s">
        <v>6887</v>
      </c>
      <c r="E3445" t="s">
        <v>1715</v>
      </c>
      <c r="H3445" t="str">
        <f>INDEX('Vensim Variables'!$B:$B,MATCH(EPS!$B3445,'Vensim Variables'!$A:$A,0))</f>
        <v>g pollutant</v>
      </c>
      <c r="I3445" t="str">
        <f t="shared" si="106"/>
        <v>F gases</v>
      </c>
      <c r="J3445">
        <f>INDEX(NoSettings!$C:$C,MATCH(EPS!$A3445,NoSettings!$A:$A,0))</f>
        <v>0</v>
      </c>
      <c r="K3445">
        <f>INDEX(GWP!$C$2:$C$13,MATCH(EPS!I3445,GWP!$B$2:$B$13,0))</f>
        <v>1</v>
      </c>
      <c r="L3445" s="4">
        <f t="shared" si="107"/>
        <v>0</v>
      </c>
    </row>
    <row r="3446" spans="1:12">
      <c r="A3446" t="s">
        <v>9049</v>
      </c>
      <c r="B3446" t="s">
        <v>7380</v>
      </c>
      <c r="C3446" t="s">
        <v>1736</v>
      </c>
      <c r="D3446" t="s">
        <v>6888</v>
      </c>
      <c r="E3446" t="s">
        <v>1702</v>
      </c>
      <c r="H3446" t="str">
        <f>INDEX('Vensim Variables'!$B:$B,MATCH(EPS!$B3446,'Vensim Variables'!$A:$A,0))</f>
        <v>g pollutant</v>
      </c>
      <c r="I3446" t="str">
        <f t="shared" si="106"/>
        <v>CO2</v>
      </c>
      <c r="J3446">
        <f>INDEX(NoSettings!$C:$C,MATCH(EPS!$A3446,NoSettings!$A:$A,0))</f>
        <v>367021000000</v>
      </c>
      <c r="K3446">
        <f>INDEX(GWP!$C$2:$C$13,MATCH(EPS!I3446,GWP!$B$2:$B$13,0))</f>
        <v>1</v>
      </c>
      <c r="L3446" s="4">
        <f t="shared" si="107"/>
        <v>0.36702099999999999</v>
      </c>
    </row>
    <row r="3447" spans="1:12">
      <c r="A3447" t="s">
        <v>9050</v>
      </c>
      <c r="B3447" t="s">
        <v>7380</v>
      </c>
      <c r="C3447" t="s">
        <v>1736</v>
      </c>
      <c r="D3447" t="s">
        <v>6888</v>
      </c>
      <c r="E3447" t="s">
        <v>1705</v>
      </c>
      <c r="H3447" t="str">
        <f>INDEX('Vensim Variables'!$B:$B,MATCH(EPS!$B3447,'Vensim Variables'!$A:$A,0))</f>
        <v>g pollutant</v>
      </c>
      <c r="I3447" t="str">
        <f t="shared" si="106"/>
        <v>VOC</v>
      </c>
      <c r="J3447">
        <f>INDEX(NoSettings!$C:$C,MATCH(EPS!$A3447,NoSettings!$A:$A,0))</f>
        <v>6813160</v>
      </c>
      <c r="K3447">
        <f>INDEX(GWP!$C$2:$C$13,MATCH(EPS!I3447,GWP!$B$2:$B$13,0))</f>
        <v>0</v>
      </c>
      <c r="L3447" s="4">
        <f t="shared" si="107"/>
        <v>0</v>
      </c>
    </row>
    <row r="3448" spans="1:12">
      <c r="A3448" t="s">
        <v>9051</v>
      </c>
      <c r="B3448" t="s">
        <v>7380</v>
      </c>
      <c r="C3448" t="s">
        <v>1736</v>
      </c>
      <c r="D3448" t="s">
        <v>6888</v>
      </c>
      <c r="E3448" t="s">
        <v>1706</v>
      </c>
      <c r="H3448" t="str">
        <f>INDEX('Vensim Variables'!$B:$B,MATCH(EPS!$B3448,'Vensim Variables'!$A:$A,0))</f>
        <v>g pollutant</v>
      </c>
      <c r="I3448" t="str">
        <f t="shared" si="106"/>
        <v>CO</v>
      </c>
      <c r="J3448">
        <f>INDEX(NoSettings!$C:$C,MATCH(EPS!$A3448,NoSettings!$A:$A,0))</f>
        <v>33576700</v>
      </c>
      <c r="K3448">
        <f>INDEX(GWP!$C$2:$C$13,MATCH(EPS!I3448,GWP!$B$2:$B$13,0))</f>
        <v>0</v>
      </c>
      <c r="L3448" s="4">
        <f t="shared" si="107"/>
        <v>0</v>
      </c>
    </row>
    <row r="3449" spans="1:12">
      <c r="A3449" t="s">
        <v>9052</v>
      </c>
      <c r="B3449" t="s">
        <v>7380</v>
      </c>
      <c r="C3449" t="s">
        <v>1736</v>
      </c>
      <c r="D3449" t="s">
        <v>6888</v>
      </c>
      <c r="E3449" t="s">
        <v>1707</v>
      </c>
      <c r="H3449" t="str">
        <f>INDEX('Vensim Variables'!$B:$B,MATCH(EPS!$B3449,'Vensim Variables'!$A:$A,0))</f>
        <v>g pollutant</v>
      </c>
      <c r="I3449" t="str">
        <f t="shared" si="106"/>
        <v>NOx</v>
      </c>
      <c r="J3449">
        <f>INDEX(NoSettings!$C:$C,MATCH(EPS!$A3449,NoSettings!$A:$A,0))</f>
        <v>99717700</v>
      </c>
      <c r="K3449">
        <f>INDEX(GWP!$C$2:$C$13,MATCH(EPS!I3449,GWP!$B$2:$B$13,0))</f>
        <v>0</v>
      </c>
      <c r="L3449" s="4">
        <f t="shared" si="107"/>
        <v>0</v>
      </c>
    </row>
    <row r="3450" spans="1:12">
      <c r="A3450" t="s">
        <v>9053</v>
      </c>
      <c r="B3450" t="s">
        <v>7380</v>
      </c>
      <c r="C3450" t="s">
        <v>1736</v>
      </c>
      <c r="D3450" t="s">
        <v>6888</v>
      </c>
      <c r="E3450" t="s">
        <v>1708</v>
      </c>
      <c r="H3450" t="str">
        <f>INDEX('Vensim Variables'!$B:$B,MATCH(EPS!$B3450,'Vensim Variables'!$A:$A,0))</f>
        <v>g pollutant</v>
      </c>
      <c r="I3450" t="str">
        <f t="shared" si="106"/>
        <v>PM10</v>
      </c>
      <c r="J3450">
        <f>INDEX(NoSettings!$C:$C,MATCH(EPS!$A3450,NoSettings!$A:$A,0))</f>
        <v>7067490</v>
      </c>
      <c r="K3450">
        <f>INDEX(GWP!$C$2:$C$13,MATCH(EPS!I3450,GWP!$B$2:$B$13,0))</f>
        <v>0</v>
      </c>
      <c r="L3450" s="4">
        <f t="shared" si="107"/>
        <v>0</v>
      </c>
    </row>
    <row r="3451" spans="1:12">
      <c r="A3451" t="s">
        <v>9054</v>
      </c>
      <c r="B3451" t="s">
        <v>7380</v>
      </c>
      <c r="C3451" t="s">
        <v>1736</v>
      </c>
      <c r="D3451" t="s">
        <v>6888</v>
      </c>
      <c r="E3451" t="s">
        <v>1709</v>
      </c>
      <c r="H3451" t="str">
        <f>INDEX('Vensim Variables'!$B:$B,MATCH(EPS!$B3451,'Vensim Variables'!$A:$A,0))</f>
        <v>g pollutant</v>
      </c>
      <c r="I3451" t="str">
        <f t="shared" si="106"/>
        <v>PM25</v>
      </c>
      <c r="J3451">
        <f>INDEX(NoSettings!$C:$C,MATCH(EPS!$A3451,NoSettings!$A:$A,0))</f>
        <v>6338740</v>
      </c>
      <c r="K3451">
        <f>INDEX(GWP!$C$2:$C$13,MATCH(EPS!I3451,GWP!$B$2:$B$13,0))</f>
        <v>0</v>
      </c>
      <c r="L3451" s="4">
        <f t="shared" si="107"/>
        <v>0</v>
      </c>
    </row>
    <row r="3452" spans="1:12">
      <c r="A3452" t="s">
        <v>9055</v>
      </c>
      <c r="B3452" t="s">
        <v>7380</v>
      </c>
      <c r="C3452" t="s">
        <v>1736</v>
      </c>
      <c r="D3452" t="s">
        <v>6888</v>
      </c>
      <c r="E3452" t="s">
        <v>1710</v>
      </c>
      <c r="H3452" t="str">
        <f>INDEX('Vensim Variables'!$B:$B,MATCH(EPS!$B3452,'Vensim Variables'!$A:$A,0))</f>
        <v>g pollutant</v>
      </c>
      <c r="I3452" t="str">
        <f t="shared" si="106"/>
        <v>SOx</v>
      </c>
      <c r="J3452">
        <f>INDEX(NoSettings!$C:$C,MATCH(EPS!$A3452,NoSettings!$A:$A,0))</f>
        <v>16443500</v>
      </c>
      <c r="K3452">
        <f>INDEX(GWP!$C$2:$C$13,MATCH(EPS!I3452,GWP!$B$2:$B$13,0))</f>
        <v>0</v>
      </c>
      <c r="L3452" s="4">
        <f t="shared" si="107"/>
        <v>0</v>
      </c>
    </row>
    <row r="3453" spans="1:12">
      <c r="A3453" t="s">
        <v>9056</v>
      </c>
      <c r="B3453" t="s">
        <v>7380</v>
      </c>
      <c r="C3453" t="s">
        <v>1736</v>
      </c>
      <c r="D3453" t="s">
        <v>6888</v>
      </c>
      <c r="E3453" t="s">
        <v>1711</v>
      </c>
      <c r="H3453" t="str">
        <f>INDEX('Vensim Variables'!$B:$B,MATCH(EPS!$B3453,'Vensim Variables'!$A:$A,0))</f>
        <v>g pollutant</v>
      </c>
      <c r="I3453" t="str">
        <f t="shared" si="106"/>
        <v>BC</v>
      </c>
      <c r="J3453">
        <f>INDEX(NoSettings!$C:$C,MATCH(EPS!$A3453,NoSettings!$A:$A,0))</f>
        <v>1658050</v>
      </c>
      <c r="K3453">
        <f>INDEX(GWP!$C$2:$C$13,MATCH(EPS!I3453,GWP!$B$2:$B$13,0))</f>
        <v>0</v>
      </c>
      <c r="L3453" s="4">
        <f t="shared" si="107"/>
        <v>0</v>
      </c>
    </row>
    <row r="3454" spans="1:12">
      <c r="A3454" t="s">
        <v>9057</v>
      </c>
      <c r="B3454" t="s">
        <v>7380</v>
      </c>
      <c r="C3454" t="s">
        <v>1736</v>
      </c>
      <c r="D3454" t="s">
        <v>6888</v>
      </c>
      <c r="E3454" t="s">
        <v>1712</v>
      </c>
      <c r="H3454" t="str">
        <f>INDEX('Vensim Variables'!$B:$B,MATCH(EPS!$B3454,'Vensim Variables'!$A:$A,0))</f>
        <v>g pollutant</v>
      </c>
      <c r="I3454" t="str">
        <f t="shared" si="106"/>
        <v>OC</v>
      </c>
      <c r="J3454">
        <f>INDEX(NoSettings!$C:$C,MATCH(EPS!$A3454,NoSettings!$A:$A,0))</f>
        <v>1090690</v>
      </c>
      <c r="K3454">
        <f>INDEX(GWP!$C$2:$C$13,MATCH(EPS!I3454,GWP!$B$2:$B$13,0))</f>
        <v>0</v>
      </c>
      <c r="L3454" s="4">
        <f t="shared" si="107"/>
        <v>0</v>
      </c>
    </row>
    <row r="3455" spans="1:12">
      <c r="A3455" t="s">
        <v>9058</v>
      </c>
      <c r="B3455" t="s">
        <v>7380</v>
      </c>
      <c r="C3455" t="s">
        <v>1736</v>
      </c>
      <c r="D3455" t="s">
        <v>6888</v>
      </c>
      <c r="E3455" t="s">
        <v>1713</v>
      </c>
      <c r="H3455" t="str">
        <f>INDEX('Vensim Variables'!$B:$B,MATCH(EPS!$B3455,'Vensim Variables'!$A:$A,0))</f>
        <v>g pollutant</v>
      </c>
      <c r="I3455" t="str">
        <f t="shared" si="106"/>
        <v>CH4</v>
      </c>
      <c r="J3455">
        <f>INDEX(NoSettings!$C:$C,MATCH(EPS!$A3455,NoSettings!$A:$A,0))</f>
        <v>10197700</v>
      </c>
      <c r="K3455">
        <f>INDEX(GWP!$C$2:$C$13,MATCH(EPS!I3455,GWP!$B$2:$B$13,0))</f>
        <v>28</v>
      </c>
      <c r="L3455" s="4">
        <f t="shared" si="107"/>
        <v>2.855356E-4</v>
      </c>
    </row>
    <row r="3456" spans="1:12">
      <c r="A3456" t="s">
        <v>9059</v>
      </c>
      <c r="B3456" t="s">
        <v>7380</v>
      </c>
      <c r="C3456" t="s">
        <v>1736</v>
      </c>
      <c r="D3456" t="s">
        <v>6888</v>
      </c>
      <c r="E3456" t="s">
        <v>1714</v>
      </c>
      <c r="H3456" t="str">
        <f>INDEX('Vensim Variables'!$B:$B,MATCH(EPS!$B3456,'Vensim Variables'!$A:$A,0))</f>
        <v>g pollutant</v>
      </c>
      <c r="I3456" t="str">
        <f t="shared" si="106"/>
        <v>N2O</v>
      </c>
      <c r="J3456">
        <f>INDEX(NoSettings!$C:$C,MATCH(EPS!$A3456,NoSettings!$A:$A,0))</f>
        <v>3232950</v>
      </c>
      <c r="K3456">
        <f>INDEX(GWP!$C$2:$C$13,MATCH(EPS!I3456,GWP!$B$2:$B$13,0))</f>
        <v>265</v>
      </c>
      <c r="L3456" s="4">
        <f t="shared" si="107"/>
        <v>8.5673175000000005E-4</v>
      </c>
    </row>
    <row r="3457" spans="1:12">
      <c r="A3457" t="s">
        <v>9060</v>
      </c>
      <c r="B3457" t="s">
        <v>7380</v>
      </c>
      <c r="C3457" t="s">
        <v>1736</v>
      </c>
      <c r="D3457" t="s">
        <v>6888</v>
      </c>
      <c r="E3457" t="s">
        <v>1715</v>
      </c>
      <c r="H3457" t="str">
        <f>INDEX('Vensim Variables'!$B:$B,MATCH(EPS!$B3457,'Vensim Variables'!$A:$A,0))</f>
        <v>g pollutant</v>
      </c>
      <c r="I3457" t="str">
        <f t="shared" si="106"/>
        <v>F gases</v>
      </c>
      <c r="J3457">
        <f>INDEX(NoSettings!$C:$C,MATCH(EPS!$A3457,NoSettings!$A:$A,0))</f>
        <v>0</v>
      </c>
      <c r="K3457">
        <f>INDEX(GWP!$C$2:$C$13,MATCH(EPS!I3457,GWP!$B$2:$B$13,0))</f>
        <v>1</v>
      </c>
      <c r="L3457" s="4">
        <f t="shared" si="107"/>
        <v>0</v>
      </c>
    </row>
    <row r="3458" spans="1:12">
      <c r="A3458" t="s">
        <v>9061</v>
      </c>
      <c r="B3458" t="s">
        <v>7380</v>
      </c>
      <c r="C3458" t="s">
        <v>1736</v>
      </c>
      <c r="D3458" t="s">
        <v>6889</v>
      </c>
      <c r="E3458" t="s">
        <v>1702</v>
      </c>
      <c r="H3458" t="str">
        <f>INDEX('Vensim Variables'!$B:$B,MATCH(EPS!$B3458,'Vensim Variables'!$A:$A,0))</f>
        <v>g pollutant</v>
      </c>
      <c r="I3458" t="str">
        <f t="shared" si="106"/>
        <v>CO2</v>
      </c>
      <c r="J3458">
        <f>INDEX(NoSettings!$C:$C,MATCH(EPS!$A3458,NoSettings!$A:$A,0))</f>
        <v>0</v>
      </c>
      <c r="K3458">
        <f>INDEX(GWP!$C$2:$C$13,MATCH(EPS!I3458,GWP!$B$2:$B$13,0))</f>
        <v>1</v>
      </c>
      <c r="L3458" s="4">
        <f t="shared" si="107"/>
        <v>0</v>
      </c>
    </row>
    <row r="3459" spans="1:12">
      <c r="A3459" t="s">
        <v>9062</v>
      </c>
      <c r="B3459" t="s">
        <v>7380</v>
      </c>
      <c r="C3459" t="s">
        <v>1736</v>
      </c>
      <c r="D3459" t="s">
        <v>6889</v>
      </c>
      <c r="E3459" t="s">
        <v>1705</v>
      </c>
      <c r="H3459" t="str">
        <f>INDEX('Vensim Variables'!$B:$B,MATCH(EPS!$B3459,'Vensim Variables'!$A:$A,0))</f>
        <v>g pollutant</v>
      </c>
      <c r="I3459" t="str">
        <f t="shared" ref="I3459:I3522" si="108">IF(OR(C3459="CO2",C3459="CH4",C3459="N2O",C3459="F gases",C3459="VOC",C3459="CO",C3459="NOx",C3459="PM10",C3459="PM25",C3459="SOx",C3459="BC",C3459="OC"),C3459,IF(OR(D3459="CO2",D3459="CH4",D3459="N2O",D3459="F gases",D3459="VOC",D3459="CO",D3459="NOx",D3459="PM10",D3459="PM25",D3459="SOx",D3459="BC",D3459="OC"),D3459,IF(OR(E3459="CO2",E3459="CH4",E3459="N2O",E3459="F gases",E3459="VOC",E3459="CO",E3459="NOx",E3459="PM10",E3459="PM25",E3459="SOx",E3459="BC",E3459="OC"),E3459,"NA")))</f>
        <v>VOC</v>
      </c>
      <c r="J3459">
        <f>INDEX(NoSettings!$C:$C,MATCH(EPS!$A3459,NoSettings!$A:$A,0))</f>
        <v>0</v>
      </c>
      <c r="K3459">
        <f>INDEX(GWP!$C$2:$C$13,MATCH(EPS!I3459,GWP!$B$2:$B$13,0))</f>
        <v>0</v>
      </c>
      <c r="L3459" s="4">
        <f t="shared" ref="L3459:L3522" si="109">IF(H3459="g pollutant",K3459*J3459/10^12,IF(H3459="MMTCO2e",J3459,IF(H3459="MWh",J3459,0)))</f>
        <v>0</v>
      </c>
    </row>
    <row r="3460" spans="1:12">
      <c r="A3460" t="s">
        <v>9063</v>
      </c>
      <c r="B3460" t="s">
        <v>7380</v>
      </c>
      <c r="C3460" t="s">
        <v>1736</v>
      </c>
      <c r="D3460" t="s">
        <v>6889</v>
      </c>
      <c r="E3460" t="s">
        <v>1706</v>
      </c>
      <c r="H3460" t="str">
        <f>INDEX('Vensim Variables'!$B:$B,MATCH(EPS!$B3460,'Vensim Variables'!$A:$A,0))</f>
        <v>g pollutant</v>
      </c>
      <c r="I3460" t="str">
        <f t="shared" si="108"/>
        <v>CO</v>
      </c>
      <c r="J3460">
        <f>INDEX(NoSettings!$C:$C,MATCH(EPS!$A3460,NoSettings!$A:$A,0))</f>
        <v>0</v>
      </c>
      <c r="K3460">
        <f>INDEX(GWP!$C$2:$C$13,MATCH(EPS!I3460,GWP!$B$2:$B$13,0))</f>
        <v>0</v>
      </c>
      <c r="L3460" s="4">
        <f t="shared" si="109"/>
        <v>0</v>
      </c>
    </row>
    <row r="3461" spans="1:12">
      <c r="A3461" t="s">
        <v>9064</v>
      </c>
      <c r="B3461" t="s">
        <v>7380</v>
      </c>
      <c r="C3461" t="s">
        <v>1736</v>
      </c>
      <c r="D3461" t="s">
        <v>6889</v>
      </c>
      <c r="E3461" t="s">
        <v>1707</v>
      </c>
      <c r="H3461" t="str">
        <f>INDEX('Vensim Variables'!$B:$B,MATCH(EPS!$B3461,'Vensim Variables'!$A:$A,0))</f>
        <v>g pollutant</v>
      </c>
      <c r="I3461" t="str">
        <f t="shared" si="108"/>
        <v>NOx</v>
      </c>
      <c r="J3461">
        <f>INDEX(NoSettings!$C:$C,MATCH(EPS!$A3461,NoSettings!$A:$A,0))</f>
        <v>0</v>
      </c>
      <c r="K3461">
        <f>INDEX(GWP!$C$2:$C$13,MATCH(EPS!I3461,GWP!$B$2:$B$13,0))</f>
        <v>0</v>
      </c>
      <c r="L3461" s="4">
        <f t="shared" si="109"/>
        <v>0</v>
      </c>
    </row>
    <row r="3462" spans="1:12">
      <c r="A3462" t="s">
        <v>9065</v>
      </c>
      <c r="B3462" t="s">
        <v>7380</v>
      </c>
      <c r="C3462" t="s">
        <v>1736</v>
      </c>
      <c r="D3462" t="s">
        <v>6889</v>
      </c>
      <c r="E3462" t="s">
        <v>1708</v>
      </c>
      <c r="H3462" t="str">
        <f>INDEX('Vensim Variables'!$B:$B,MATCH(EPS!$B3462,'Vensim Variables'!$A:$A,0))</f>
        <v>g pollutant</v>
      </c>
      <c r="I3462" t="str">
        <f t="shared" si="108"/>
        <v>PM10</v>
      </c>
      <c r="J3462">
        <f>INDEX(NoSettings!$C:$C,MATCH(EPS!$A3462,NoSettings!$A:$A,0))</f>
        <v>0</v>
      </c>
      <c r="K3462">
        <f>INDEX(GWP!$C$2:$C$13,MATCH(EPS!I3462,GWP!$B$2:$B$13,0))</f>
        <v>0</v>
      </c>
      <c r="L3462" s="4">
        <f t="shared" si="109"/>
        <v>0</v>
      </c>
    </row>
    <row r="3463" spans="1:12">
      <c r="A3463" t="s">
        <v>9066</v>
      </c>
      <c r="B3463" t="s">
        <v>7380</v>
      </c>
      <c r="C3463" t="s">
        <v>1736</v>
      </c>
      <c r="D3463" t="s">
        <v>6889</v>
      </c>
      <c r="E3463" t="s">
        <v>1709</v>
      </c>
      <c r="H3463" t="str">
        <f>INDEX('Vensim Variables'!$B:$B,MATCH(EPS!$B3463,'Vensim Variables'!$A:$A,0))</f>
        <v>g pollutant</v>
      </c>
      <c r="I3463" t="str">
        <f t="shared" si="108"/>
        <v>PM25</v>
      </c>
      <c r="J3463">
        <f>INDEX(NoSettings!$C:$C,MATCH(EPS!$A3463,NoSettings!$A:$A,0))</f>
        <v>0</v>
      </c>
      <c r="K3463">
        <f>INDEX(GWP!$C$2:$C$13,MATCH(EPS!I3463,GWP!$B$2:$B$13,0))</f>
        <v>0</v>
      </c>
      <c r="L3463" s="4">
        <f t="shared" si="109"/>
        <v>0</v>
      </c>
    </row>
    <row r="3464" spans="1:12">
      <c r="A3464" t="s">
        <v>9067</v>
      </c>
      <c r="B3464" t="s">
        <v>7380</v>
      </c>
      <c r="C3464" t="s">
        <v>1736</v>
      </c>
      <c r="D3464" t="s">
        <v>6889</v>
      </c>
      <c r="E3464" t="s">
        <v>1710</v>
      </c>
      <c r="H3464" t="str">
        <f>INDEX('Vensim Variables'!$B:$B,MATCH(EPS!$B3464,'Vensim Variables'!$A:$A,0))</f>
        <v>g pollutant</v>
      </c>
      <c r="I3464" t="str">
        <f t="shared" si="108"/>
        <v>SOx</v>
      </c>
      <c r="J3464">
        <f>INDEX(NoSettings!$C:$C,MATCH(EPS!$A3464,NoSettings!$A:$A,0))</f>
        <v>0</v>
      </c>
      <c r="K3464">
        <f>INDEX(GWP!$C$2:$C$13,MATCH(EPS!I3464,GWP!$B$2:$B$13,0))</f>
        <v>0</v>
      </c>
      <c r="L3464" s="4">
        <f t="shared" si="109"/>
        <v>0</v>
      </c>
    </row>
    <row r="3465" spans="1:12">
      <c r="A3465" t="s">
        <v>9068</v>
      </c>
      <c r="B3465" t="s">
        <v>7380</v>
      </c>
      <c r="C3465" t="s">
        <v>1736</v>
      </c>
      <c r="D3465" t="s">
        <v>6889</v>
      </c>
      <c r="E3465" t="s">
        <v>1711</v>
      </c>
      <c r="H3465" t="str">
        <f>INDEX('Vensim Variables'!$B:$B,MATCH(EPS!$B3465,'Vensim Variables'!$A:$A,0))</f>
        <v>g pollutant</v>
      </c>
      <c r="I3465" t="str">
        <f t="shared" si="108"/>
        <v>BC</v>
      </c>
      <c r="J3465">
        <f>INDEX(NoSettings!$C:$C,MATCH(EPS!$A3465,NoSettings!$A:$A,0))</f>
        <v>0</v>
      </c>
      <c r="K3465">
        <f>INDEX(GWP!$C$2:$C$13,MATCH(EPS!I3465,GWP!$B$2:$B$13,0))</f>
        <v>0</v>
      </c>
      <c r="L3465" s="4">
        <f t="shared" si="109"/>
        <v>0</v>
      </c>
    </row>
    <row r="3466" spans="1:12">
      <c r="A3466" t="s">
        <v>9069</v>
      </c>
      <c r="B3466" t="s">
        <v>7380</v>
      </c>
      <c r="C3466" t="s">
        <v>1736</v>
      </c>
      <c r="D3466" t="s">
        <v>6889</v>
      </c>
      <c r="E3466" t="s">
        <v>1712</v>
      </c>
      <c r="H3466" t="str">
        <f>INDEX('Vensim Variables'!$B:$B,MATCH(EPS!$B3466,'Vensim Variables'!$A:$A,0))</f>
        <v>g pollutant</v>
      </c>
      <c r="I3466" t="str">
        <f t="shared" si="108"/>
        <v>OC</v>
      </c>
      <c r="J3466">
        <f>INDEX(NoSettings!$C:$C,MATCH(EPS!$A3466,NoSettings!$A:$A,0))</f>
        <v>0</v>
      </c>
      <c r="K3466">
        <f>INDEX(GWP!$C$2:$C$13,MATCH(EPS!I3466,GWP!$B$2:$B$13,0))</f>
        <v>0</v>
      </c>
      <c r="L3466" s="4">
        <f t="shared" si="109"/>
        <v>0</v>
      </c>
    </row>
    <row r="3467" spans="1:12">
      <c r="A3467" t="s">
        <v>9070</v>
      </c>
      <c r="B3467" t="s">
        <v>7380</v>
      </c>
      <c r="C3467" t="s">
        <v>1736</v>
      </c>
      <c r="D3467" t="s">
        <v>6889</v>
      </c>
      <c r="E3467" t="s">
        <v>1713</v>
      </c>
      <c r="H3467" t="str">
        <f>INDEX('Vensim Variables'!$B:$B,MATCH(EPS!$B3467,'Vensim Variables'!$A:$A,0))</f>
        <v>g pollutant</v>
      </c>
      <c r="I3467" t="str">
        <f t="shared" si="108"/>
        <v>CH4</v>
      </c>
      <c r="J3467">
        <f>INDEX(NoSettings!$C:$C,MATCH(EPS!$A3467,NoSettings!$A:$A,0))</f>
        <v>0</v>
      </c>
      <c r="K3467">
        <f>INDEX(GWP!$C$2:$C$13,MATCH(EPS!I3467,GWP!$B$2:$B$13,0))</f>
        <v>28</v>
      </c>
      <c r="L3467" s="4">
        <f t="shared" si="109"/>
        <v>0</v>
      </c>
    </row>
    <row r="3468" spans="1:12">
      <c r="A3468" t="s">
        <v>9071</v>
      </c>
      <c r="B3468" t="s">
        <v>7380</v>
      </c>
      <c r="C3468" t="s">
        <v>1736</v>
      </c>
      <c r="D3468" t="s">
        <v>6889</v>
      </c>
      <c r="E3468" t="s">
        <v>1714</v>
      </c>
      <c r="H3468" t="str">
        <f>INDEX('Vensim Variables'!$B:$B,MATCH(EPS!$B3468,'Vensim Variables'!$A:$A,0))</f>
        <v>g pollutant</v>
      </c>
      <c r="I3468" t="str">
        <f t="shared" si="108"/>
        <v>N2O</v>
      </c>
      <c r="J3468">
        <f>INDEX(NoSettings!$C:$C,MATCH(EPS!$A3468,NoSettings!$A:$A,0))</f>
        <v>0</v>
      </c>
      <c r="K3468">
        <f>INDEX(GWP!$C$2:$C$13,MATCH(EPS!I3468,GWP!$B$2:$B$13,0))</f>
        <v>265</v>
      </c>
      <c r="L3468" s="4">
        <f t="shared" si="109"/>
        <v>0</v>
      </c>
    </row>
    <row r="3469" spans="1:12">
      <c r="A3469" t="s">
        <v>9072</v>
      </c>
      <c r="B3469" t="s">
        <v>7380</v>
      </c>
      <c r="C3469" t="s">
        <v>1736</v>
      </c>
      <c r="D3469" t="s">
        <v>6889</v>
      </c>
      <c r="E3469" t="s">
        <v>1715</v>
      </c>
      <c r="H3469" t="str">
        <f>INDEX('Vensim Variables'!$B:$B,MATCH(EPS!$B3469,'Vensim Variables'!$A:$A,0))</f>
        <v>g pollutant</v>
      </c>
      <c r="I3469" t="str">
        <f t="shared" si="108"/>
        <v>F gases</v>
      </c>
      <c r="J3469">
        <f>INDEX(NoSettings!$C:$C,MATCH(EPS!$A3469,NoSettings!$A:$A,0))</f>
        <v>0</v>
      </c>
      <c r="K3469">
        <f>INDEX(GWP!$C$2:$C$13,MATCH(EPS!I3469,GWP!$B$2:$B$13,0))</f>
        <v>1</v>
      </c>
      <c r="L3469" s="4">
        <f t="shared" si="109"/>
        <v>0</v>
      </c>
    </row>
    <row r="3470" spans="1:12">
      <c r="A3470" t="s">
        <v>9073</v>
      </c>
      <c r="B3470" t="s">
        <v>7380</v>
      </c>
      <c r="C3470" t="s">
        <v>1736</v>
      </c>
      <c r="D3470" t="s">
        <v>6890</v>
      </c>
      <c r="E3470" t="s">
        <v>1702</v>
      </c>
      <c r="H3470" t="str">
        <f>INDEX('Vensim Variables'!$B:$B,MATCH(EPS!$B3470,'Vensim Variables'!$A:$A,0))</f>
        <v>g pollutant</v>
      </c>
      <c r="I3470" t="str">
        <f t="shared" si="108"/>
        <v>CO2</v>
      </c>
      <c r="J3470">
        <f>INDEX(NoSettings!$C:$C,MATCH(EPS!$A3470,NoSettings!$A:$A,0))</f>
        <v>0</v>
      </c>
      <c r="K3470">
        <f>INDEX(GWP!$C$2:$C$13,MATCH(EPS!I3470,GWP!$B$2:$B$13,0))</f>
        <v>1</v>
      </c>
      <c r="L3470" s="4">
        <f t="shared" si="109"/>
        <v>0</v>
      </c>
    </row>
    <row r="3471" spans="1:12">
      <c r="A3471" t="s">
        <v>9074</v>
      </c>
      <c r="B3471" t="s">
        <v>7380</v>
      </c>
      <c r="C3471" t="s">
        <v>1736</v>
      </c>
      <c r="D3471" t="s">
        <v>6890</v>
      </c>
      <c r="E3471" t="s">
        <v>1705</v>
      </c>
      <c r="H3471" t="str">
        <f>INDEX('Vensim Variables'!$B:$B,MATCH(EPS!$B3471,'Vensim Variables'!$A:$A,0))</f>
        <v>g pollutant</v>
      </c>
      <c r="I3471" t="str">
        <f t="shared" si="108"/>
        <v>VOC</v>
      </c>
      <c r="J3471">
        <f>INDEX(NoSettings!$C:$C,MATCH(EPS!$A3471,NoSettings!$A:$A,0))</f>
        <v>0</v>
      </c>
      <c r="K3471">
        <f>INDEX(GWP!$C$2:$C$13,MATCH(EPS!I3471,GWP!$B$2:$B$13,0))</f>
        <v>0</v>
      </c>
      <c r="L3471" s="4">
        <f t="shared" si="109"/>
        <v>0</v>
      </c>
    </row>
    <row r="3472" spans="1:12">
      <c r="A3472" t="s">
        <v>9075</v>
      </c>
      <c r="B3472" t="s">
        <v>7380</v>
      </c>
      <c r="C3472" t="s">
        <v>1736</v>
      </c>
      <c r="D3472" t="s">
        <v>6890</v>
      </c>
      <c r="E3472" t="s">
        <v>1706</v>
      </c>
      <c r="H3472" t="str">
        <f>INDEX('Vensim Variables'!$B:$B,MATCH(EPS!$B3472,'Vensim Variables'!$A:$A,0))</f>
        <v>g pollutant</v>
      </c>
      <c r="I3472" t="str">
        <f t="shared" si="108"/>
        <v>CO</v>
      </c>
      <c r="J3472">
        <f>INDEX(NoSettings!$C:$C,MATCH(EPS!$A3472,NoSettings!$A:$A,0))</f>
        <v>0</v>
      </c>
      <c r="K3472">
        <f>INDEX(GWP!$C$2:$C$13,MATCH(EPS!I3472,GWP!$B$2:$B$13,0))</f>
        <v>0</v>
      </c>
      <c r="L3472" s="4">
        <f t="shared" si="109"/>
        <v>0</v>
      </c>
    </row>
    <row r="3473" spans="1:12">
      <c r="A3473" t="s">
        <v>9076</v>
      </c>
      <c r="B3473" t="s">
        <v>7380</v>
      </c>
      <c r="C3473" t="s">
        <v>1736</v>
      </c>
      <c r="D3473" t="s">
        <v>6890</v>
      </c>
      <c r="E3473" t="s">
        <v>1707</v>
      </c>
      <c r="H3473" t="str">
        <f>INDEX('Vensim Variables'!$B:$B,MATCH(EPS!$B3473,'Vensim Variables'!$A:$A,0))</f>
        <v>g pollutant</v>
      </c>
      <c r="I3473" t="str">
        <f t="shared" si="108"/>
        <v>NOx</v>
      </c>
      <c r="J3473">
        <f>INDEX(NoSettings!$C:$C,MATCH(EPS!$A3473,NoSettings!$A:$A,0))</f>
        <v>0</v>
      </c>
      <c r="K3473">
        <f>INDEX(GWP!$C$2:$C$13,MATCH(EPS!I3473,GWP!$B$2:$B$13,0))</f>
        <v>0</v>
      </c>
      <c r="L3473" s="4">
        <f t="shared" si="109"/>
        <v>0</v>
      </c>
    </row>
    <row r="3474" spans="1:12">
      <c r="A3474" t="s">
        <v>9077</v>
      </c>
      <c r="B3474" t="s">
        <v>7380</v>
      </c>
      <c r="C3474" t="s">
        <v>1736</v>
      </c>
      <c r="D3474" t="s">
        <v>6890</v>
      </c>
      <c r="E3474" t="s">
        <v>1708</v>
      </c>
      <c r="H3474" t="str">
        <f>INDEX('Vensim Variables'!$B:$B,MATCH(EPS!$B3474,'Vensim Variables'!$A:$A,0))</f>
        <v>g pollutant</v>
      </c>
      <c r="I3474" t="str">
        <f t="shared" si="108"/>
        <v>PM10</v>
      </c>
      <c r="J3474">
        <f>INDEX(NoSettings!$C:$C,MATCH(EPS!$A3474,NoSettings!$A:$A,0))</f>
        <v>0</v>
      </c>
      <c r="K3474">
        <f>INDEX(GWP!$C$2:$C$13,MATCH(EPS!I3474,GWP!$B$2:$B$13,0))</f>
        <v>0</v>
      </c>
      <c r="L3474" s="4">
        <f t="shared" si="109"/>
        <v>0</v>
      </c>
    </row>
    <row r="3475" spans="1:12">
      <c r="A3475" t="s">
        <v>9078</v>
      </c>
      <c r="B3475" t="s">
        <v>7380</v>
      </c>
      <c r="C3475" t="s">
        <v>1736</v>
      </c>
      <c r="D3475" t="s">
        <v>6890</v>
      </c>
      <c r="E3475" t="s">
        <v>1709</v>
      </c>
      <c r="H3475" t="str">
        <f>INDEX('Vensim Variables'!$B:$B,MATCH(EPS!$B3475,'Vensim Variables'!$A:$A,0))</f>
        <v>g pollutant</v>
      </c>
      <c r="I3475" t="str">
        <f t="shared" si="108"/>
        <v>PM25</v>
      </c>
      <c r="J3475">
        <f>INDEX(NoSettings!$C:$C,MATCH(EPS!$A3475,NoSettings!$A:$A,0))</f>
        <v>0</v>
      </c>
      <c r="K3475">
        <f>INDEX(GWP!$C$2:$C$13,MATCH(EPS!I3475,GWP!$B$2:$B$13,0))</f>
        <v>0</v>
      </c>
      <c r="L3475" s="4">
        <f t="shared" si="109"/>
        <v>0</v>
      </c>
    </row>
    <row r="3476" spans="1:12">
      <c r="A3476" t="s">
        <v>9079</v>
      </c>
      <c r="B3476" t="s">
        <v>7380</v>
      </c>
      <c r="C3476" t="s">
        <v>1736</v>
      </c>
      <c r="D3476" t="s">
        <v>6890</v>
      </c>
      <c r="E3476" t="s">
        <v>1710</v>
      </c>
      <c r="H3476" t="str">
        <f>INDEX('Vensim Variables'!$B:$B,MATCH(EPS!$B3476,'Vensim Variables'!$A:$A,0))</f>
        <v>g pollutant</v>
      </c>
      <c r="I3476" t="str">
        <f t="shared" si="108"/>
        <v>SOx</v>
      </c>
      <c r="J3476">
        <f>INDEX(NoSettings!$C:$C,MATCH(EPS!$A3476,NoSettings!$A:$A,0))</f>
        <v>0</v>
      </c>
      <c r="K3476">
        <f>INDEX(GWP!$C$2:$C$13,MATCH(EPS!I3476,GWP!$B$2:$B$13,0))</f>
        <v>0</v>
      </c>
      <c r="L3476" s="4">
        <f t="shared" si="109"/>
        <v>0</v>
      </c>
    </row>
    <row r="3477" spans="1:12">
      <c r="A3477" t="s">
        <v>9080</v>
      </c>
      <c r="B3477" t="s">
        <v>7380</v>
      </c>
      <c r="C3477" t="s">
        <v>1736</v>
      </c>
      <c r="D3477" t="s">
        <v>6890</v>
      </c>
      <c r="E3477" t="s">
        <v>1711</v>
      </c>
      <c r="H3477" t="str">
        <f>INDEX('Vensim Variables'!$B:$B,MATCH(EPS!$B3477,'Vensim Variables'!$A:$A,0))</f>
        <v>g pollutant</v>
      </c>
      <c r="I3477" t="str">
        <f t="shared" si="108"/>
        <v>BC</v>
      </c>
      <c r="J3477">
        <f>INDEX(NoSettings!$C:$C,MATCH(EPS!$A3477,NoSettings!$A:$A,0))</f>
        <v>0</v>
      </c>
      <c r="K3477">
        <f>INDEX(GWP!$C$2:$C$13,MATCH(EPS!I3477,GWP!$B$2:$B$13,0))</f>
        <v>0</v>
      </c>
      <c r="L3477" s="4">
        <f t="shared" si="109"/>
        <v>0</v>
      </c>
    </row>
    <row r="3478" spans="1:12">
      <c r="A3478" t="s">
        <v>9081</v>
      </c>
      <c r="B3478" t="s">
        <v>7380</v>
      </c>
      <c r="C3478" t="s">
        <v>1736</v>
      </c>
      <c r="D3478" t="s">
        <v>6890</v>
      </c>
      <c r="E3478" t="s">
        <v>1712</v>
      </c>
      <c r="H3478" t="str">
        <f>INDEX('Vensim Variables'!$B:$B,MATCH(EPS!$B3478,'Vensim Variables'!$A:$A,0))</f>
        <v>g pollutant</v>
      </c>
      <c r="I3478" t="str">
        <f t="shared" si="108"/>
        <v>OC</v>
      </c>
      <c r="J3478">
        <f>INDEX(NoSettings!$C:$C,MATCH(EPS!$A3478,NoSettings!$A:$A,0))</f>
        <v>0</v>
      </c>
      <c r="K3478">
        <f>INDEX(GWP!$C$2:$C$13,MATCH(EPS!I3478,GWP!$B$2:$B$13,0))</f>
        <v>0</v>
      </c>
      <c r="L3478" s="4">
        <f t="shared" si="109"/>
        <v>0</v>
      </c>
    </row>
    <row r="3479" spans="1:12">
      <c r="A3479" t="s">
        <v>9082</v>
      </c>
      <c r="B3479" t="s">
        <v>7380</v>
      </c>
      <c r="C3479" t="s">
        <v>1736</v>
      </c>
      <c r="D3479" t="s">
        <v>6890</v>
      </c>
      <c r="E3479" t="s">
        <v>1713</v>
      </c>
      <c r="H3479" t="str">
        <f>INDEX('Vensim Variables'!$B:$B,MATCH(EPS!$B3479,'Vensim Variables'!$A:$A,0))</f>
        <v>g pollutant</v>
      </c>
      <c r="I3479" t="str">
        <f t="shared" si="108"/>
        <v>CH4</v>
      </c>
      <c r="J3479">
        <f>INDEX(NoSettings!$C:$C,MATCH(EPS!$A3479,NoSettings!$A:$A,0))</f>
        <v>0</v>
      </c>
      <c r="K3479">
        <f>INDEX(GWP!$C$2:$C$13,MATCH(EPS!I3479,GWP!$B$2:$B$13,0))</f>
        <v>28</v>
      </c>
      <c r="L3479" s="4">
        <f t="shared" si="109"/>
        <v>0</v>
      </c>
    </row>
    <row r="3480" spans="1:12">
      <c r="A3480" t="s">
        <v>9083</v>
      </c>
      <c r="B3480" t="s">
        <v>7380</v>
      </c>
      <c r="C3480" t="s">
        <v>1736</v>
      </c>
      <c r="D3480" t="s">
        <v>6890</v>
      </c>
      <c r="E3480" t="s">
        <v>1714</v>
      </c>
      <c r="H3480" t="str">
        <f>INDEX('Vensim Variables'!$B:$B,MATCH(EPS!$B3480,'Vensim Variables'!$A:$A,0))</f>
        <v>g pollutant</v>
      </c>
      <c r="I3480" t="str">
        <f t="shared" si="108"/>
        <v>N2O</v>
      </c>
      <c r="J3480">
        <f>INDEX(NoSettings!$C:$C,MATCH(EPS!$A3480,NoSettings!$A:$A,0))</f>
        <v>0</v>
      </c>
      <c r="K3480">
        <f>INDEX(GWP!$C$2:$C$13,MATCH(EPS!I3480,GWP!$B$2:$B$13,0))</f>
        <v>265</v>
      </c>
      <c r="L3480" s="4">
        <f t="shared" si="109"/>
        <v>0</v>
      </c>
    </row>
    <row r="3481" spans="1:12">
      <c r="A3481" t="s">
        <v>9084</v>
      </c>
      <c r="B3481" t="s">
        <v>7380</v>
      </c>
      <c r="C3481" t="s">
        <v>1736</v>
      </c>
      <c r="D3481" t="s">
        <v>6890</v>
      </c>
      <c r="E3481" t="s">
        <v>1715</v>
      </c>
      <c r="H3481" t="str">
        <f>INDEX('Vensim Variables'!$B:$B,MATCH(EPS!$B3481,'Vensim Variables'!$A:$A,0))</f>
        <v>g pollutant</v>
      </c>
      <c r="I3481" t="str">
        <f t="shared" si="108"/>
        <v>F gases</v>
      </c>
      <c r="J3481">
        <f>INDEX(NoSettings!$C:$C,MATCH(EPS!$A3481,NoSettings!$A:$A,0))</f>
        <v>0</v>
      </c>
      <c r="K3481">
        <f>INDEX(GWP!$C$2:$C$13,MATCH(EPS!I3481,GWP!$B$2:$B$13,0))</f>
        <v>1</v>
      </c>
      <c r="L3481" s="4">
        <f t="shared" si="109"/>
        <v>0</v>
      </c>
    </row>
    <row r="3482" spans="1:12">
      <c r="A3482" t="s">
        <v>9085</v>
      </c>
      <c r="B3482" t="s">
        <v>7380</v>
      </c>
      <c r="C3482" t="s">
        <v>1736</v>
      </c>
      <c r="D3482" t="s">
        <v>6891</v>
      </c>
      <c r="E3482" t="s">
        <v>1702</v>
      </c>
      <c r="H3482" t="str">
        <f>INDEX('Vensim Variables'!$B:$B,MATCH(EPS!$B3482,'Vensim Variables'!$A:$A,0))</f>
        <v>g pollutant</v>
      </c>
      <c r="I3482" t="str">
        <f t="shared" si="108"/>
        <v>CO2</v>
      </c>
      <c r="J3482">
        <f>INDEX(NoSettings!$C:$C,MATCH(EPS!$A3482,NoSettings!$A:$A,0))</f>
        <v>0</v>
      </c>
      <c r="K3482">
        <f>INDEX(GWP!$C$2:$C$13,MATCH(EPS!I3482,GWP!$B$2:$B$13,0))</f>
        <v>1</v>
      </c>
      <c r="L3482" s="4">
        <f t="shared" si="109"/>
        <v>0</v>
      </c>
    </row>
    <row r="3483" spans="1:12">
      <c r="A3483" t="s">
        <v>9086</v>
      </c>
      <c r="B3483" t="s">
        <v>7380</v>
      </c>
      <c r="C3483" t="s">
        <v>1736</v>
      </c>
      <c r="D3483" t="s">
        <v>6891</v>
      </c>
      <c r="E3483" t="s">
        <v>1705</v>
      </c>
      <c r="H3483" t="str">
        <f>INDEX('Vensim Variables'!$B:$B,MATCH(EPS!$B3483,'Vensim Variables'!$A:$A,0))</f>
        <v>g pollutant</v>
      </c>
      <c r="I3483" t="str">
        <f t="shared" si="108"/>
        <v>VOC</v>
      </c>
      <c r="J3483">
        <f>INDEX(NoSettings!$C:$C,MATCH(EPS!$A3483,NoSettings!$A:$A,0))</f>
        <v>0</v>
      </c>
      <c r="K3483">
        <f>INDEX(GWP!$C$2:$C$13,MATCH(EPS!I3483,GWP!$B$2:$B$13,0))</f>
        <v>0</v>
      </c>
      <c r="L3483" s="4">
        <f t="shared" si="109"/>
        <v>0</v>
      </c>
    </row>
    <row r="3484" spans="1:12">
      <c r="A3484" t="s">
        <v>9087</v>
      </c>
      <c r="B3484" t="s">
        <v>7380</v>
      </c>
      <c r="C3484" t="s">
        <v>1736</v>
      </c>
      <c r="D3484" t="s">
        <v>6891</v>
      </c>
      <c r="E3484" t="s">
        <v>1706</v>
      </c>
      <c r="H3484" t="str">
        <f>INDEX('Vensim Variables'!$B:$B,MATCH(EPS!$B3484,'Vensim Variables'!$A:$A,0))</f>
        <v>g pollutant</v>
      </c>
      <c r="I3484" t="str">
        <f t="shared" si="108"/>
        <v>CO</v>
      </c>
      <c r="J3484">
        <f>INDEX(NoSettings!$C:$C,MATCH(EPS!$A3484,NoSettings!$A:$A,0))</f>
        <v>0</v>
      </c>
      <c r="K3484">
        <f>INDEX(GWP!$C$2:$C$13,MATCH(EPS!I3484,GWP!$B$2:$B$13,0))</f>
        <v>0</v>
      </c>
      <c r="L3484" s="4">
        <f t="shared" si="109"/>
        <v>0</v>
      </c>
    </row>
    <row r="3485" spans="1:12">
      <c r="A3485" t="s">
        <v>9088</v>
      </c>
      <c r="B3485" t="s">
        <v>7380</v>
      </c>
      <c r="C3485" t="s">
        <v>1736</v>
      </c>
      <c r="D3485" t="s">
        <v>6891</v>
      </c>
      <c r="E3485" t="s">
        <v>1707</v>
      </c>
      <c r="H3485" t="str">
        <f>INDEX('Vensim Variables'!$B:$B,MATCH(EPS!$B3485,'Vensim Variables'!$A:$A,0))</f>
        <v>g pollutant</v>
      </c>
      <c r="I3485" t="str">
        <f t="shared" si="108"/>
        <v>NOx</v>
      </c>
      <c r="J3485">
        <f>INDEX(NoSettings!$C:$C,MATCH(EPS!$A3485,NoSettings!$A:$A,0))</f>
        <v>0</v>
      </c>
      <c r="K3485">
        <f>INDEX(GWP!$C$2:$C$13,MATCH(EPS!I3485,GWP!$B$2:$B$13,0))</f>
        <v>0</v>
      </c>
      <c r="L3485" s="4">
        <f t="shared" si="109"/>
        <v>0</v>
      </c>
    </row>
    <row r="3486" spans="1:12">
      <c r="A3486" t="s">
        <v>9089</v>
      </c>
      <c r="B3486" t="s">
        <v>7380</v>
      </c>
      <c r="C3486" t="s">
        <v>1736</v>
      </c>
      <c r="D3486" t="s">
        <v>6891</v>
      </c>
      <c r="E3486" t="s">
        <v>1708</v>
      </c>
      <c r="H3486" t="str">
        <f>INDEX('Vensim Variables'!$B:$B,MATCH(EPS!$B3486,'Vensim Variables'!$A:$A,0))</f>
        <v>g pollutant</v>
      </c>
      <c r="I3486" t="str">
        <f t="shared" si="108"/>
        <v>PM10</v>
      </c>
      <c r="J3486">
        <f>INDEX(NoSettings!$C:$C,MATCH(EPS!$A3486,NoSettings!$A:$A,0))</f>
        <v>0</v>
      </c>
      <c r="K3486">
        <f>INDEX(GWP!$C$2:$C$13,MATCH(EPS!I3486,GWP!$B$2:$B$13,0))</f>
        <v>0</v>
      </c>
      <c r="L3486" s="4">
        <f t="shared" si="109"/>
        <v>0</v>
      </c>
    </row>
    <row r="3487" spans="1:12">
      <c r="A3487" t="s">
        <v>9090</v>
      </c>
      <c r="B3487" t="s">
        <v>7380</v>
      </c>
      <c r="C3487" t="s">
        <v>1736</v>
      </c>
      <c r="D3487" t="s">
        <v>6891</v>
      </c>
      <c r="E3487" t="s">
        <v>1709</v>
      </c>
      <c r="H3487" t="str">
        <f>INDEX('Vensim Variables'!$B:$B,MATCH(EPS!$B3487,'Vensim Variables'!$A:$A,0))</f>
        <v>g pollutant</v>
      </c>
      <c r="I3487" t="str">
        <f t="shared" si="108"/>
        <v>PM25</v>
      </c>
      <c r="J3487">
        <f>INDEX(NoSettings!$C:$C,MATCH(EPS!$A3487,NoSettings!$A:$A,0))</f>
        <v>0</v>
      </c>
      <c r="K3487">
        <f>INDEX(GWP!$C$2:$C$13,MATCH(EPS!I3487,GWP!$B$2:$B$13,0))</f>
        <v>0</v>
      </c>
      <c r="L3487" s="4">
        <f t="shared" si="109"/>
        <v>0</v>
      </c>
    </row>
    <row r="3488" spans="1:12">
      <c r="A3488" t="s">
        <v>9091</v>
      </c>
      <c r="B3488" t="s">
        <v>7380</v>
      </c>
      <c r="C3488" t="s">
        <v>1736</v>
      </c>
      <c r="D3488" t="s">
        <v>6891</v>
      </c>
      <c r="E3488" t="s">
        <v>1710</v>
      </c>
      <c r="H3488" t="str">
        <f>INDEX('Vensim Variables'!$B:$B,MATCH(EPS!$B3488,'Vensim Variables'!$A:$A,0))</f>
        <v>g pollutant</v>
      </c>
      <c r="I3488" t="str">
        <f t="shared" si="108"/>
        <v>SOx</v>
      </c>
      <c r="J3488">
        <f>INDEX(NoSettings!$C:$C,MATCH(EPS!$A3488,NoSettings!$A:$A,0))</f>
        <v>0</v>
      </c>
      <c r="K3488">
        <f>INDEX(GWP!$C$2:$C$13,MATCH(EPS!I3488,GWP!$B$2:$B$13,0))</f>
        <v>0</v>
      </c>
      <c r="L3488" s="4">
        <f t="shared" si="109"/>
        <v>0</v>
      </c>
    </row>
    <row r="3489" spans="1:12">
      <c r="A3489" t="s">
        <v>9092</v>
      </c>
      <c r="B3489" t="s">
        <v>7380</v>
      </c>
      <c r="C3489" t="s">
        <v>1736</v>
      </c>
      <c r="D3489" t="s">
        <v>6891</v>
      </c>
      <c r="E3489" t="s">
        <v>1711</v>
      </c>
      <c r="H3489" t="str">
        <f>INDEX('Vensim Variables'!$B:$B,MATCH(EPS!$B3489,'Vensim Variables'!$A:$A,0))</f>
        <v>g pollutant</v>
      </c>
      <c r="I3489" t="str">
        <f t="shared" si="108"/>
        <v>BC</v>
      </c>
      <c r="J3489">
        <f>INDEX(NoSettings!$C:$C,MATCH(EPS!$A3489,NoSettings!$A:$A,0))</f>
        <v>0</v>
      </c>
      <c r="K3489">
        <f>INDEX(GWP!$C$2:$C$13,MATCH(EPS!I3489,GWP!$B$2:$B$13,0))</f>
        <v>0</v>
      </c>
      <c r="L3489" s="4">
        <f t="shared" si="109"/>
        <v>0</v>
      </c>
    </row>
    <row r="3490" spans="1:12">
      <c r="A3490" t="s">
        <v>9093</v>
      </c>
      <c r="B3490" t="s">
        <v>7380</v>
      </c>
      <c r="C3490" t="s">
        <v>1736</v>
      </c>
      <c r="D3490" t="s">
        <v>6891</v>
      </c>
      <c r="E3490" t="s">
        <v>1712</v>
      </c>
      <c r="H3490" t="str">
        <f>INDEX('Vensim Variables'!$B:$B,MATCH(EPS!$B3490,'Vensim Variables'!$A:$A,0))</f>
        <v>g pollutant</v>
      </c>
      <c r="I3490" t="str">
        <f t="shared" si="108"/>
        <v>OC</v>
      </c>
      <c r="J3490">
        <f>INDEX(NoSettings!$C:$C,MATCH(EPS!$A3490,NoSettings!$A:$A,0))</f>
        <v>0</v>
      </c>
      <c r="K3490">
        <f>INDEX(GWP!$C$2:$C$13,MATCH(EPS!I3490,GWP!$B$2:$B$13,0))</f>
        <v>0</v>
      </c>
      <c r="L3490" s="4">
        <f t="shared" si="109"/>
        <v>0</v>
      </c>
    </row>
    <row r="3491" spans="1:12">
      <c r="A3491" t="s">
        <v>9094</v>
      </c>
      <c r="B3491" t="s">
        <v>7380</v>
      </c>
      <c r="C3491" t="s">
        <v>1736</v>
      </c>
      <c r="D3491" t="s">
        <v>6891</v>
      </c>
      <c r="E3491" t="s">
        <v>1713</v>
      </c>
      <c r="H3491" t="str">
        <f>INDEX('Vensim Variables'!$B:$B,MATCH(EPS!$B3491,'Vensim Variables'!$A:$A,0))</f>
        <v>g pollutant</v>
      </c>
      <c r="I3491" t="str">
        <f t="shared" si="108"/>
        <v>CH4</v>
      </c>
      <c r="J3491">
        <f>INDEX(NoSettings!$C:$C,MATCH(EPS!$A3491,NoSettings!$A:$A,0))</f>
        <v>0</v>
      </c>
      <c r="K3491">
        <f>INDEX(GWP!$C$2:$C$13,MATCH(EPS!I3491,GWP!$B$2:$B$13,0))</f>
        <v>28</v>
      </c>
      <c r="L3491" s="4">
        <f t="shared" si="109"/>
        <v>0</v>
      </c>
    </row>
    <row r="3492" spans="1:12">
      <c r="A3492" t="s">
        <v>9095</v>
      </c>
      <c r="B3492" t="s">
        <v>7380</v>
      </c>
      <c r="C3492" t="s">
        <v>1736</v>
      </c>
      <c r="D3492" t="s">
        <v>6891</v>
      </c>
      <c r="E3492" t="s">
        <v>1714</v>
      </c>
      <c r="H3492" t="str">
        <f>INDEX('Vensim Variables'!$B:$B,MATCH(EPS!$B3492,'Vensim Variables'!$A:$A,0))</f>
        <v>g pollutant</v>
      </c>
      <c r="I3492" t="str">
        <f t="shared" si="108"/>
        <v>N2O</v>
      </c>
      <c r="J3492">
        <f>INDEX(NoSettings!$C:$C,MATCH(EPS!$A3492,NoSettings!$A:$A,0))</f>
        <v>0</v>
      </c>
      <c r="K3492">
        <f>INDEX(GWP!$C$2:$C$13,MATCH(EPS!I3492,GWP!$B$2:$B$13,0))</f>
        <v>265</v>
      </c>
      <c r="L3492" s="4">
        <f t="shared" si="109"/>
        <v>0</v>
      </c>
    </row>
    <row r="3493" spans="1:12">
      <c r="A3493" t="s">
        <v>9096</v>
      </c>
      <c r="B3493" t="s">
        <v>7380</v>
      </c>
      <c r="C3493" t="s">
        <v>1736</v>
      </c>
      <c r="D3493" t="s">
        <v>6891</v>
      </c>
      <c r="E3493" t="s">
        <v>1715</v>
      </c>
      <c r="H3493" t="str">
        <f>INDEX('Vensim Variables'!$B:$B,MATCH(EPS!$B3493,'Vensim Variables'!$A:$A,0))</f>
        <v>g pollutant</v>
      </c>
      <c r="I3493" t="str">
        <f t="shared" si="108"/>
        <v>F gases</v>
      </c>
      <c r="J3493">
        <f>INDEX(NoSettings!$C:$C,MATCH(EPS!$A3493,NoSettings!$A:$A,0))</f>
        <v>0</v>
      </c>
      <c r="K3493">
        <f>INDEX(GWP!$C$2:$C$13,MATCH(EPS!I3493,GWP!$B$2:$B$13,0))</f>
        <v>1</v>
      </c>
      <c r="L3493" s="4">
        <f t="shared" si="109"/>
        <v>0</v>
      </c>
    </row>
    <row r="3494" spans="1:12">
      <c r="A3494" t="s">
        <v>9097</v>
      </c>
      <c r="B3494" t="s">
        <v>7380</v>
      </c>
      <c r="C3494" t="s">
        <v>1736</v>
      </c>
      <c r="D3494" t="s">
        <v>6892</v>
      </c>
      <c r="E3494" t="s">
        <v>1702</v>
      </c>
      <c r="H3494" t="str">
        <f>INDEX('Vensim Variables'!$B:$B,MATCH(EPS!$B3494,'Vensim Variables'!$A:$A,0))</f>
        <v>g pollutant</v>
      </c>
      <c r="I3494" t="str">
        <f t="shared" si="108"/>
        <v>CO2</v>
      </c>
      <c r="J3494">
        <f>INDEX(NoSettings!$C:$C,MATCH(EPS!$A3494,NoSettings!$A:$A,0))</f>
        <v>80668000000</v>
      </c>
      <c r="K3494">
        <f>INDEX(GWP!$C$2:$C$13,MATCH(EPS!I3494,GWP!$B$2:$B$13,0))</f>
        <v>1</v>
      </c>
      <c r="L3494" s="4">
        <f t="shared" si="109"/>
        <v>8.0668000000000004E-2</v>
      </c>
    </row>
    <row r="3495" spans="1:12">
      <c r="A3495" t="s">
        <v>9098</v>
      </c>
      <c r="B3495" t="s">
        <v>7380</v>
      </c>
      <c r="C3495" t="s">
        <v>1736</v>
      </c>
      <c r="D3495" t="s">
        <v>6892</v>
      </c>
      <c r="E3495" t="s">
        <v>1705</v>
      </c>
      <c r="H3495" t="str">
        <f>INDEX('Vensim Variables'!$B:$B,MATCH(EPS!$B3495,'Vensim Variables'!$A:$A,0))</f>
        <v>g pollutant</v>
      </c>
      <c r="I3495" t="str">
        <f t="shared" si="108"/>
        <v>VOC</v>
      </c>
      <c r="J3495">
        <f>INDEX(NoSettings!$C:$C,MATCH(EPS!$A3495,NoSettings!$A:$A,0))</f>
        <v>1497480</v>
      </c>
      <c r="K3495">
        <f>INDEX(GWP!$C$2:$C$13,MATCH(EPS!I3495,GWP!$B$2:$B$13,0))</f>
        <v>0</v>
      </c>
      <c r="L3495" s="4">
        <f t="shared" si="109"/>
        <v>0</v>
      </c>
    </row>
    <row r="3496" spans="1:12">
      <c r="A3496" t="s">
        <v>9099</v>
      </c>
      <c r="B3496" t="s">
        <v>7380</v>
      </c>
      <c r="C3496" t="s">
        <v>1736</v>
      </c>
      <c r="D3496" t="s">
        <v>6892</v>
      </c>
      <c r="E3496" t="s">
        <v>1706</v>
      </c>
      <c r="H3496" t="str">
        <f>INDEX('Vensim Variables'!$B:$B,MATCH(EPS!$B3496,'Vensim Variables'!$A:$A,0))</f>
        <v>g pollutant</v>
      </c>
      <c r="I3496" t="str">
        <f t="shared" si="108"/>
        <v>CO</v>
      </c>
      <c r="J3496">
        <f>INDEX(NoSettings!$C:$C,MATCH(EPS!$A3496,NoSettings!$A:$A,0))</f>
        <v>7379880</v>
      </c>
      <c r="K3496">
        <f>INDEX(GWP!$C$2:$C$13,MATCH(EPS!I3496,GWP!$B$2:$B$13,0))</f>
        <v>0</v>
      </c>
      <c r="L3496" s="4">
        <f t="shared" si="109"/>
        <v>0</v>
      </c>
    </row>
    <row r="3497" spans="1:12">
      <c r="A3497" t="s">
        <v>9100</v>
      </c>
      <c r="B3497" t="s">
        <v>7380</v>
      </c>
      <c r="C3497" t="s">
        <v>1736</v>
      </c>
      <c r="D3497" t="s">
        <v>6892</v>
      </c>
      <c r="E3497" t="s">
        <v>1707</v>
      </c>
      <c r="H3497" t="str">
        <f>INDEX('Vensim Variables'!$B:$B,MATCH(EPS!$B3497,'Vensim Variables'!$A:$A,0))</f>
        <v>g pollutant</v>
      </c>
      <c r="I3497" t="str">
        <f t="shared" si="108"/>
        <v>NOx</v>
      </c>
      <c r="J3497">
        <f>INDEX(NoSettings!$C:$C,MATCH(EPS!$A3497,NoSettings!$A:$A,0))</f>
        <v>21917100</v>
      </c>
      <c r="K3497">
        <f>INDEX(GWP!$C$2:$C$13,MATCH(EPS!I3497,GWP!$B$2:$B$13,0))</f>
        <v>0</v>
      </c>
      <c r="L3497" s="4">
        <f t="shared" si="109"/>
        <v>0</v>
      </c>
    </row>
    <row r="3498" spans="1:12">
      <c r="A3498" t="s">
        <v>9101</v>
      </c>
      <c r="B3498" t="s">
        <v>7380</v>
      </c>
      <c r="C3498" t="s">
        <v>1736</v>
      </c>
      <c r="D3498" t="s">
        <v>6892</v>
      </c>
      <c r="E3498" t="s">
        <v>1708</v>
      </c>
      <c r="H3498" t="str">
        <f>INDEX('Vensim Variables'!$B:$B,MATCH(EPS!$B3498,'Vensim Variables'!$A:$A,0))</f>
        <v>g pollutant</v>
      </c>
      <c r="I3498" t="str">
        <f t="shared" si="108"/>
        <v>PM10</v>
      </c>
      <c r="J3498">
        <f>INDEX(NoSettings!$C:$C,MATCH(EPS!$A3498,NoSettings!$A:$A,0))</f>
        <v>1553380</v>
      </c>
      <c r="K3498">
        <f>INDEX(GWP!$C$2:$C$13,MATCH(EPS!I3498,GWP!$B$2:$B$13,0))</f>
        <v>0</v>
      </c>
      <c r="L3498" s="4">
        <f t="shared" si="109"/>
        <v>0</v>
      </c>
    </row>
    <row r="3499" spans="1:12">
      <c r="A3499" t="s">
        <v>9102</v>
      </c>
      <c r="B3499" t="s">
        <v>7380</v>
      </c>
      <c r="C3499" t="s">
        <v>1736</v>
      </c>
      <c r="D3499" t="s">
        <v>6892</v>
      </c>
      <c r="E3499" t="s">
        <v>1709</v>
      </c>
      <c r="H3499" t="str">
        <f>INDEX('Vensim Variables'!$B:$B,MATCH(EPS!$B3499,'Vensim Variables'!$A:$A,0))</f>
        <v>g pollutant</v>
      </c>
      <c r="I3499" t="str">
        <f t="shared" si="108"/>
        <v>PM25</v>
      </c>
      <c r="J3499">
        <f>INDEX(NoSettings!$C:$C,MATCH(EPS!$A3499,NoSettings!$A:$A,0))</f>
        <v>1393200</v>
      </c>
      <c r="K3499">
        <f>INDEX(GWP!$C$2:$C$13,MATCH(EPS!I3499,GWP!$B$2:$B$13,0))</f>
        <v>0</v>
      </c>
      <c r="L3499" s="4">
        <f t="shared" si="109"/>
        <v>0</v>
      </c>
    </row>
    <row r="3500" spans="1:12">
      <c r="A3500" t="s">
        <v>9103</v>
      </c>
      <c r="B3500" t="s">
        <v>7380</v>
      </c>
      <c r="C3500" t="s">
        <v>1736</v>
      </c>
      <c r="D3500" t="s">
        <v>6892</v>
      </c>
      <c r="E3500" t="s">
        <v>1710</v>
      </c>
      <c r="H3500" t="str">
        <f>INDEX('Vensim Variables'!$B:$B,MATCH(EPS!$B3500,'Vensim Variables'!$A:$A,0))</f>
        <v>g pollutant</v>
      </c>
      <c r="I3500" t="str">
        <f t="shared" si="108"/>
        <v>SOx</v>
      </c>
      <c r="J3500">
        <f>INDEX(NoSettings!$C:$C,MATCH(EPS!$A3500,NoSettings!$A:$A,0))</f>
        <v>3614150</v>
      </c>
      <c r="K3500">
        <f>INDEX(GWP!$C$2:$C$13,MATCH(EPS!I3500,GWP!$B$2:$B$13,0))</f>
        <v>0</v>
      </c>
      <c r="L3500" s="4">
        <f t="shared" si="109"/>
        <v>0</v>
      </c>
    </row>
    <row r="3501" spans="1:12">
      <c r="A3501" t="s">
        <v>9104</v>
      </c>
      <c r="B3501" t="s">
        <v>7380</v>
      </c>
      <c r="C3501" t="s">
        <v>1736</v>
      </c>
      <c r="D3501" t="s">
        <v>6892</v>
      </c>
      <c r="E3501" t="s">
        <v>1711</v>
      </c>
      <c r="H3501" t="str">
        <f>INDEX('Vensim Variables'!$B:$B,MATCH(EPS!$B3501,'Vensim Variables'!$A:$A,0))</f>
        <v>g pollutant</v>
      </c>
      <c r="I3501" t="str">
        <f t="shared" si="108"/>
        <v>BC</v>
      </c>
      <c r="J3501">
        <f>INDEX(NoSettings!$C:$C,MATCH(EPS!$A3501,NoSettings!$A:$A,0))</f>
        <v>364425</v>
      </c>
      <c r="K3501">
        <f>INDEX(GWP!$C$2:$C$13,MATCH(EPS!I3501,GWP!$B$2:$B$13,0))</f>
        <v>0</v>
      </c>
      <c r="L3501" s="4">
        <f t="shared" si="109"/>
        <v>0</v>
      </c>
    </row>
    <row r="3502" spans="1:12">
      <c r="A3502" t="s">
        <v>9105</v>
      </c>
      <c r="B3502" t="s">
        <v>7380</v>
      </c>
      <c r="C3502" t="s">
        <v>1736</v>
      </c>
      <c r="D3502" t="s">
        <v>6892</v>
      </c>
      <c r="E3502" t="s">
        <v>1712</v>
      </c>
      <c r="H3502" t="str">
        <f>INDEX('Vensim Variables'!$B:$B,MATCH(EPS!$B3502,'Vensim Variables'!$A:$A,0))</f>
        <v>g pollutant</v>
      </c>
      <c r="I3502" t="str">
        <f t="shared" si="108"/>
        <v>OC</v>
      </c>
      <c r="J3502">
        <f>INDEX(NoSettings!$C:$C,MATCH(EPS!$A3502,NoSettings!$A:$A,0))</f>
        <v>239725</v>
      </c>
      <c r="K3502">
        <f>INDEX(GWP!$C$2:$C$13,MATCH(EPS!I3502,GWP!$B$2:$B$13,0))</f>
        <v>0</v>
      </c>
      <c r="L3502" s="4">
        <f t="shared" si="109"/>
        <v>0</v>
      </c>
    </row>
    <row r="3503" spans="1:12">
      <c r="A3503" t="s">
        <v>9106</v>
      </c>
      <c r="B3503" t="s">
        <v>7380</v>
      </c>
      <c r="C3503" t="s">
        <v>1736</v>
      </c>
      <c r="D3503" t="s">
        <v>6892</v>
      </c>
      <c r="E3503" t="s">
        <v>1713</v>
      </c>
      <c r="H3503" t="str">
        <f>INDEX('Vensim Variables'!$B:$B,MATCH(EPS!$B3503,'Vensim Variables'!$A:$A,0))</f>
        <v>g pollutant</v>
      </c>
      <c r="I3503" t="str">
        <f t="shared" si="108"/>
        <v>CH4</v>
      </c>
      <c r="J3503">
        <f>INDEX(NoSettings!$C:$C,MATCH(EPS!$A3503,NoSettings!$A:$A,0))</f>
        <v>2241380</v>
      </c>
      <c r="K3503">
        <f>INDEX(GWP!$C$2:$C$13,MATCH(EPS!I3503,GWP!$B$2:$B$13,0))</f>
        <v>28</v>
      </c>
      <c r="L3503" s="4">
        <f t="shared" si="109"/>
        <v>6.2758640000000002E-5</v>
      </c>
    </row>
    <row r="3504" spans="1:12">
      <c r="A3504" t="s">
        <v>9107</v>
      </c>
      <c r="B3504" t="s">
        <v>7380</v>
      </c>
      <c r="C3504" t="s">
        <v>1736</v>
      </c>
      <c r="D3504" t="s">
        <v>6892</v>
      </c>
      <c r="E3504" t="s">
        <v>1714</v>
      </c>
      <c r="H3504" t="str">
        <f>INDEX('Vensim Variables'!$B:$B,MATCH(EPS!$B3504,'Vensim Variables'!$A:$A,0))</f>
        <v>g pollutant</v>
      </c>
      <c r="I3504" t="str">
        <f t="shared" si="108"/>
        <v>N2O</v>
      </c>
      <c r="J3504">
        <f>INDEX(NoSettings!$C:$C,MATCH(EPS!$A3504,NoSettings!$A:$A,0))</f>
        <v>710575</v>
      </c>
      <c r="K3504">
        <f>INDEX(GWP!$C$2:$C$13,MATCH(EPS!I3504,GWP!$B$2:$B$13,0))</f>
        <v>265</v>
      </c>
      <c r="L3504" s="4">
        <f t="shared" si="109"/>
        <v>1.8830237499999999E-4</v>
      </c>
    </row>
    <row r="3505" spans="1:12">
      <c r="A3505" t="s">
        <v>9108</v>
      </c>
      <c r="B3505" t="s">
        <v>7380</v>
      </c>
      <c r="C3505" t="s">
        <v>1736</v>
      </c>
      <c r="D3505" t="s">
        <v>6892</v>
      </c>
      <c r="E3505" t="s">
        <v>1715</v>
      </c>
      <c r="H3505" t="str">
        <f>INDEX('Vensim Variables'!$B:$B,MATCH(EPS!$B3505,'Vensim Variables'!$A:$A,0))</f>
        <v>g pollutant</v>
      </c>
      <c r="I3505" t="str">
        <f t="shared" si="108"/>
        <v>F gases</v>
      </c>
      <c r="J3505">
        <f>INDEX(NoSettings!$C:$C,MATCH(EPS!$A3505,NoSettings!$A:$A,0))</f>
        <v>0</v>
      </c>
      <c r="K3505">
        <f>INDEX(GWP!$C$2:$C$13,MATCH(EPS!I3505,GWP!$B$2:$B$13,0))</f>
        <v>1</v>
      </c>
      <c r="L3505" s="4">
        <f t="shared" si="109"/>
        <v>0</v>
      </c>
    </row>
    <row r="3506" spans="1:12">
      <c r="A3506" t="s">
        <v>9109</v>
      </c>
      <c r="B3506" t="s">
        <v>7380</v>
      </c>
      <c r="C3506" t="s">
        <v>1736</v>
      </c>
      <c r="D3506" t="s">
        <v>6893</v>
      </c>
      <c r="E3506" t="s">
        <v>1702</v>
      </c>
      <c r="H3506" t="str">
        <f>INDEX('Vensim Variables'!$B:$B,MATCH(EPS!$B3506,'Vensim Variables'!$A:$A,0))</f>
        <v>g pollutant</v>
      </c>
      <c r="I3506" t="str">
        <f t="shared" si="108"/>
        <v>CO2</v>
      </c>
      <c r="J3506">
        <f>INDEX(NoSettings!$C:$C,MATCH(EPS!$A3506,NoSettings!$A:$A,0))</f>
        <v>145653000000</v>
      </c>
      <c r="K3506">
        <f>INDEX(GWP!$C$2:$C$13,MATCH(EPS!I3506,GWP!$B$2:$B$13,0))</f>
        <v>1</v>
      </c>
      <c r="L3506" s="4">
        <f t="shared" si="109"/>
        <v>0.145653</v>
      </c>
    </row>
    <row r="3507" spans="1:12">
      <c r="A3507" t="s">
        <v>9110</v>
      </c>
      <c r="B3507" t="s">
        <v>7380</v>
      </c>
      <c r="C3507" t="s">
        <v>1736</v>
      </c>
      <c r="D3507" t="s">
        <v>6893</v>
      </c>
      <c r="E3507" t="s">
        <v>1705</v>
      </c>
      <c r="H3507" t="str">
        <f>INDEX('Vensim Variables'!$B:$B,MATCH(EPS!$B3507,'Vensim Variables'!$A:$A,0))</f>
        <v>g pollutant</v>
      </c>
      <c r="I3507" t="str">
        <f t="shared" si="108"/>
        <v>VOC</v>
      </c>
      <c r="J3507">
        <f>INDEX(NoSettings!$C:$C,MATCH(EPS!$A3507,NoSettings!$A:$A,0))</f>
        <v>2703810</v>
      </c>
      <c r="K3507">
        <f>INDEX(GWP!$C$2:$C$13,MATCH(EPS!I3507,GWP!$B$2:$B$13,0))</f>
        <v>0</v>
      </c>
      <c r="L3507" s="4">
        <f t="shared" si="109"/>
        <v>0</v>
      </c>
    </row>
    <row r="3508" spans="1:12">
      <c r="A3508" t="s">
        <v>9111</v>
      </c>
      <c r="B3508" t="s">
        <v>7380</v>
      </c>
      <c r="C3508" t="s">
        <v>1736</v>
      </c>
      <c r="D3508" t="s">
        <v>6893</v>
      </c>
      <c r="E3508" t="s">
        <v>1706</v>
      </c>
      <c r="H3508" t="str">
        <f>INDEX('Vensim Variables'!$B:$B,MATCH(EPS!$B3508,'Vensim Variables'!$A:$A,0))</f>
        <v>g pollutant</v>
      </c>
      <c r="I3508" t="str">
        <f t="shared" si="108"/>
        <v>CO</v>
      </c>
      <c r="J3508">
        <f>INDEX(NoSettings!$C:$C,MATCH(EPS!$A3508,NoSettings!$A:$A,0))</f>
        <v>13325000</v>
      </c>
      <c r="K3508">
        <f>INDEX(GWP!$C$2:$C$13,MATCH(EPS!I3508,GWP!$B$2:$B$13,0))</f>
        <v>0</v>
      </c>
      <c r="L3508" s="4">
        <f t="shared" si="109"/>
        <v>0</v>
      </c>
    </row>
    <row r="3509" spans="1:12">
      <c r="A3509" t="s">
        <v>9112</v>
      </c>
      <c r="B3509" t="s">
        <v>7380</v>
      </c>
      <c r="C3509" t="s">
        <v>1736</v>
      </c>
      <c r="D3509" t="s">
        <v>6893</v>
      </c>
      <c r="E3509" t="s">
        <v>1707</v>
      </c>
      <c r="H3509" t="str">
        <f>INDEX('Vensim Variables'!$B:$B,MATCH(EPS!$B3509,'Vensim Variables'!$A:$A,0))</f>
        <v>g pollutant</v>
      </c>
      <c r="I3509" t="str">
        <f t="shared" si="108"/>
        <v>NOx</v>
      </c>
      <c r="J3509">
        <f>INDEX(NoSettings!$C:$C,MATCH(EPS!$A3509,NoSettings!$A:$A,0))</f>
        <v>39573100</v>
      </c>
      <c r="K3509">
        <f>INDEX(GWP!$C$2:$C$13,MATCH(EPS!I3509,GWP!$B$2:$B$13,0))</f>
        <v>0</v>
      </c>
      <c r="L3509" s="4">
        <f t="shared" si="109"/>
        <v>0</v>
      </c>
    </row>
    <row r="3510" spans="1:12">
      <c r="A3510" t="s">
        <v>9113</v>
      </c>
      <c r="B3510" t="s">
        <v>7380</v>
      </c>
      <c r="C3510" t="s">
        <v>1736</v>
      </c>
      <c r="D3510" t="s">
        <v>6893</v>
      </c>
      <c r="E3510" t="s">
        <v>1708</v>
      </c>
      <c r="H3510" t="str">
        <f>INDEX('Vensim Variables'!$B:$B,MATCH(EPS!$B3510,'Vensim Variables'!$A:$A,0))</f>
        <v>g pollutant</v>
      </c>
      <c r="I3510" t="str">
        <f t="shared" si="108"/>
        <v>PM10</v>
      </c>
      <c r="J3510">
        <f>INDEX(NoSettings!$C:$C,MATCH(EPS!$A3510,NoSettings!$A:$A,0))</f>
        <v>2804750</v>
      </c>
      <c r="K3510">
        <f>INDEX(GWP!$C$2:$C$13,MATCH(EPS!I3510,GWP!$B$2:$B$13,0))</f>
        <v>0</v>
      </c>
      <c r="L3510" s="4">
        <f t="shared" si="109"/>
        <v>0</v>
      </c>
    </row>
    <row r="3511" spans="1:12">
      <c r="A3511" t="s">
        <v>9114</v>
      </c>
      <c r="B3511" t="s">
        <v>7380</v>
      </c>
      <c r="C3511" t="s">
        <v>1736</v>
      </c>
      <c r="D3511" t="s">
        <v>6893</v>
      </c>
      <c r="E3511" t="s">
        <v>1709</v>
      </c>
      <c r="H3511" t="str">
        <f>INDEX('Vensim Variables'!$B:$B,MATCH(EPS!$B3511,'Vensim Variables'!$A:$A,0))</f>
        <v>g pollutant</v>
      </c>
      <c r="I3511" t="str">
        <f t="shared" si="108"/>
        <v>PM25</v>
      </c>
      <c r="J3511">
        <f>INDEX(NoSettings!$C:$C,MATCH(EPS!$A3511,NoSettings!$A:$A,0))</f>
        <v>2515540</v>
      </c>
      <c r="K3511">
        <f>INDEX(GWP!$C$2:$C$13,MATCH(EPS!I3511,GWP!$B$2:$B$13,0))</f>
        <v>0</v>
      </c>
      <c r="L3511" s="4">
        <f t="shared" si="109"/>
        <v>0</v>
      </c>
    </row>
    <row r="3512" spans="1:12">
      <c r="A3512" t="s">
        <v>9115</v>
      </c>
      <c r="B3512" t="s">
        <v>7380</v>
      </c>
      <c r="C3512" t="s">
        <v>1736</v>
      </c>
      <c r="D3512" t="s">
        <v>6893</v>
      </c>
      <c r="E3512" t="s">
        <v>1710</v>
      </c>
      <c r="H3512" t="str">
        <f>INDEX('Vensim Variables'!$B:$B,MATCH(EPS!$B3512,'Vensim Variables'!$A:$A,0))</f>
        <v>g pollutant</v>
      </c>
      <c r="I3512" t="str">
        <f t="shared" si="108"/>
        <v>SOx</v>
      </c>
      <c r="J3512">
        <f>INDEX(NoSettings!$C:$C,MATCH(EPS!$A3512,NoSettings!$A:$A,0))</f>
        <v>6525640</v>
      </c>
      <c r="K3512">
        <f>INDEX(GWP!$C$2:$C$13,MATCH(EPS!I3512,GWP!$B$2:$B$13,0))</f>
        <v>0</v>
      </c>
      <c r="L3512" s="4">
        <f t="shared" si="109"/>
        <v>0</v>
      </c>
    </row>
    <row r="3513" spans="1:12">
      <c r="A3513" t="s">
        <v>9116</v>
      </c>
      <c r="B3513" t="s">
        <v>7380</v>
      </c>
      <c r="C3513" t="s">
        <v>1736</v>
      </c>
      <c r="D3513" t="s">
        <v>6893</v>
      </c>
      <c r="E3513" t="s">
        <v>1711</v>
      </c>
      <c r="H3513" t="str">
        <f>INDEX('Vensim Variables'!$B:$B,MATCH(EPS!$B3513,'Vensim Variables'!$A:$A,0))</f>
        <v>g pollutant</v>
      </c>
      <c r="I3513" t="str">
        <f t="shared" si="108"/>
        <v>BC</v>
      </c>
      <c r="J3513">
        <f>INDEX(NoSettings!$C:$C,MATCH(EPS!$A3513,NoSettings!$A:$A,0))</f>
        <v>657999</v>
      </c>
      <c r="K3513">
        <f>INDEX(GWP!$C$2:$C$13,MATCH(EPS!I3513,GWP!$B$2:$B$13,0))</f>
        <v>0</v>
      </c>
      <c r="L3513" s="4">
        <f t="shared" si="109"/>
        <v>0</v>
      </c>
    </row>
    <row r="3514" spans="1:12">
      <c r="A3514" t="s">
        <v>9117</v>
      </c>
      <c r="B3514" t="s">
        <v>7380</v>
      </c>
      <c r="C3514" t="s">
        <v>1736</v>
      </c>
      <c r="D3514" t="s">
        <v>6893</v>
      </c>
      <c r="E3514" t="s">
        <v>1712</v>
      </c>
      <c r="H3514" t="str">
        <f>INDEX('Vensim Variables'!$B:$B,MATCH(EPS!$B3514,'Vensim Variables'!$A:$A,0))</f>
        <v>g pollutant</v>
      </c>
      <c r="I3514" t="str">
        <f t="shared" si="108"/>
        <v>OC</v>
      </c>
      <c r="J3514">
        <f>INDEX(NoSettings!$C:$C,MATCH(EPS!$A3514,NoSettings!$A:$A,0))</f>
        <v>432843</v>
      </c>
      <c r="K3514">
        <f>INDEX(GWP!$C$2:$C$13,MATCH(EPS!I3514,GWP!$B$2:$B$13,0))</f>
        <v>0</v>
      </c>
      <c r="L3514" s="4">
        <f t="shared" si="109"/>
        <v>0</v>
      </c>
    </row>
    <row r="3515" spans="1:12">
      <c r="A3515" t="s">
        <v>9118</v>
      </c>
      <c r="B3515" t="s">
        <v>7380</v>
      </c>
      <c r="C3515" t="s">
        <v>1736</v>
      </c>
      <c r="D3515" t="s">
        <v>6893</v>
      </c>
      <c r="E3515" t="s">
        <v>1713</v>
      </c>
      <c r="H3515" t="str">
        <f>INDEX('Vensim Variables'!$B:$B,MATCH(EPS!$B3515,'Vensim Variables'!$A:$A,0))</f>
        <v>g pollutant</v>
      </c>
      <c r="I3515" t="str">
        <f t="shared" si="108"/>
        <v>CH4</v>
      </c>
      <c r="J3515">
        <f>INDEX(NoSettings!$C:$C,MATCH(EPS!$A3515,NoSettings!$A:$A,0))</f>
        <v>4046990</v>
      </c>
      <c r="K3515">
        <f>INDEX(GWP!$C$2:$C$13,MATCH(EPS!I3515,GWP!$B$2:$B$13,0))</f>
        <v>28</v>
      </c>
      <c r="L3515" s="4">
        <f t="shared" si="109"/>
        <v>1.1331572E-4</v>
      </c>
    </row>
    <row r="3516" spans="1:12">
      <c r="A3516" t="s">
        <v>9119</v>
      </c>
      <c r="B3516" t="s">
        <v>7380</v>
      </c>
      <c r="C3516" t="s">
        <v>1736</v>
      </c>
      <c r="D3516" t="s">
        <v>6893</v>
      </c>
      <c r="E3516" t="s">
        <v>1714</v>
      </c>
      <c r="H3516" t="str">
        <f>INDEX('Vensim Variables'!$B:$B,MATCH(EPS!$B3516,'Vensim Variables'!$A:$A,0))</f>
        <v>g pollutant</v>
      </c>
      <c r="I3516" t="str">
        <f t="shared" si="108"/>
        <v>N2O</v>
      </c>
      <c r="J3516">
        <f>INDEX(NoSettings!$C:$C,MATCH(EPS!$A3516,NoSettings!$A:$A,0))</f>
        <v>1283000</v>
      </c>
      <c r="K3516">
        <f>INDEX(GWP!$C$2:$C$13,MATCH(EPS!I3516,GWP!$B$2:$B$13,0))</f>
        <v>265</v>
      </c>
      <c r="L3516" s="4">
        <f t="shared" si="109"/>
        <v>3.39995E-4</v>
      </c>
    </row>
    <row r="3517" spans="1:12">
      <c r="A3517" t="s">
        <v>9120</v>
      </c>
      <c r="B3517" t="s">
        <v>7380</v>
      </c>
      <c r="C3517" t="s">
        <v>1736</v>
      </c>
      <c r="D3517" t="s">
        <v>6893</v>
      </c>
      <c r="E3517" t="s">
        <v>1715</v>
      </c>
      <c r="H3517" t="str">
        <f>INDEX('Vensim Variables'!$B:$B,MATCH(EPS!$B3517,'Vensim Variables'!$A:$A,0))</f>
        <v>g pollutant</v>
      </c>
      <c r="I3517" t="str">
        <f t="shared" si="108"/>
        <v>F gases</v>
      </c>
      <c r="J3517">
        <f>INDEX(NoSettings!$C:$C,MATCH(EPS!$A3517,NoSettings!$A:$A,0))</f>
        <v>0</v>
      </c>
      <c r="K3517">
        <f>INDEX(GWP!$C$2:$C$13,MATCH(EPS!I3517,GWP!$B$2:$B$13,0))</f>
        <v>1</v>
      </c>
      <c r="L3517" s="4">
        <f t="shared" si="109"/>
        <v>0</v>
      </c>
    </row>
    <row r="3518" spans="1:12">
      <c r="A3518" t="s">
        <v>9121</v>
      </c>
      <c r="B3518" t="s">
        <v>7380</v>
      </c>
      <c r="C3518" t="s">
        <v>1736</v>
      </c>
      <c r="D3518" t="s">
        <v>6894</v>
      </c>
      <c r="E3518" t="s">
        <v>1702</v>
      </c>
      <c r="H3518" t="str">
        <f>INDEX('Vensim Variables'!$B:$B,MATCH(EPS!$B3518,'Vensim Variables'!$A:$A,0))</f>
        <v>g pollutant</v>
      </c>
      <c r="I3518" t="str">
        <f t="shared" si="108"/>
        <v>CO2</v>
      </c>
      <c r="J3518">
        <f>INDEX(NoSettings!$C:$C,MATCH(EPS!$A3518,NoSettings!$A:$A,0))</f>
        <v>82469000000</v>
      </c>
      <c r="K3518">
        <f>INDEX(GWP!$C$2:$C$13,MATCH(EPS!I3518,GWP!$B$2:$B$13,0))</f>
        <v>1</v>
      </c>
      <c r="L3518" s="4">
        <f t="shared" si="109"/>
        <v>8.2469000000000001E-2</v>
      </c>
    </row>
    <row r="3519" spans="1:12">
      <c r="A3519" t="s">
        <v>9122</v>
      </c>
      <c r="B3519" t="s">
        <v>7380</v>
      </c>
      <c r="C3519" t="s">
        <v>1736</v>
      </c>
      <c r="D3519" t="s">
        <v>6894</v>
      </c>
      <c r="E3519" t="s">
        <v>1705</v>
      </c>
      <c r="H3519" t="str">
        <f>INDEX('Vensim Variables'!$B:$B,MATCH(EPS!$B3519,'Vensim Variables'!$A:$A,0))</f>
        <v>g pollutant</v>
      </c>
      <c r="I3519" t="str">
        <f t="shared" si="108"/>
        <v>VOC</v>
      </c>
      <c r="J3519">
        <f>INDEX(NoSettings!$C:$C,MATCH(EPS!$A3519,NoSettings!$A:$A,0))</f>
        <v>1530910</v>
      </c>
      <c r="K3519">
        <f>INDEX(GWP!$C$2:$C$13,MATCH(EPS!I3519,GWP!$B$2:$B$13,0))</f>
        <v>0</v>
      </c>
      <c r="L3519" s="4">
        <f t="shared" si="109"/>
        <v>0</v>
      </c>
    </row>
    <row r="3520" spans="1:12">
      <c r="A3520" t="s">
        <v>9123</v>
      </c>
      <c r="B3520" t="s">
        <v>7380</v>
      </c>
      <c r="C3520" t="s">
        <v>1736</v>
      </c>
      <c r="D3520" t="s">
        <v>6894</v>
      </c>
      <c r="E3520" t="s">
        <v>1706</v>
      </c>
      <c r="H3520" t="str">
        <f>INDEX('Vensim Variables'!$B:$B,MATCH(EPS!$B3520,'Vensim Variables'!$A:$A,0))</f>
        <v>g pollutant</v>
      </c>
      <c r="I3520" t="str">
        <f t="shared" si="108"/>
        <v>CO</v>
      </c>
      <c r="J3520">
        <f>INDEX(NoSettings!$C:$C,MATCH(EPS!$A3520,NoSettings!$A:$A,0))</f>
        <v>7544640</v>
      </c>
      <c r="K3520">
        <f>INDEX(GWP!$C$2:$C$13,MATCH(EPS!I3520,GWP!$B$2:$B$13,0))</f>
        <v>0</v>
      </c>
      <c r="L3520" s="4">
        <f t="shared" si="109"/>
        <v>0</v>
      </c>
    </row>
    <row r="3521" spans="1:12">
      <c r="A3521" t="s">
        <v>9124</v>
      </c>
      <c r="B3521" t="s">
        <v>7380</v>
      </c>
      <c r="C3521" t="s">
        <v>1736</v>
      </c>
      <c r="D3521" t="s">
        <v>6894</v>
      </c>
      <c r="E3521" t="s">
        <v>1707</v>
      </c>
      <c r="H3521" t="str">
        <f>INDEX('Vensim Variables'!$B:$B,MATCH(EPS!$B3521,'Vensim Variables'!$A:$A,0))</f>
        <v>g pollutant</v>
      </c>
      <c r="I3521" t="str">
        <f t="shared" si="108"/>
        <v>NOx</v>
      </c>
      <c r="J3521">
        <f>INDEX(NoSettings!$C:$C,MATCH(EPS!$A3521,NoSettings!$A:$A,0))</f>
        <v>22406400</v>
      </c>
      <c r="K3521">
        <f>INDEX(GWP!$C$2:$C$13,MATCH(EPS!I3521,GWP!$B$2:$B$13,0))</f>
        <v>0</v>
      </c>
      <c r="L3521" s="4">
        <f t="shared" si="109"/>
        <v>0</v>
      </c>
    </row>
    <row r="3522" spans="1:12">
      <c r="A3522" t="s">
        <v>9125</v>
      </c>
      <c r="B3522" t="s">
        <v>7380</v>
      </c>
      <c r="C3522" t="s">
        <v>1736</v>
      </c>
      <c r="D3522" t="s">
        <v>6894</v>
      </c>
      <c r="E3522" t="s">
        <v>1708</v>
      </c>
      <c r="H3522" t="str">
        <f>INDEX('Vensim Variables'!$B:$B,MATCH(EPS!$B3522,'Vensim Variables'!$A:$A,0))</f>
        <v>g pollutant</v>
      </c>
      <c r="I3522" t="str">
        <f t="shared" si="108"/>
        <v>PM10</v>
      </c>
      <c r="J3522">
        <f>INDEX(NoSettings!$C:$C,MATCH(EPS!$A3522,NoSettings!$A:$A,0))</f>
        <v>1588060</v>
      </c>
      <c r="K3522">
        <f>INDEX(GWP!$C$2:$C$13,MATCH(EPS!I3522,GWP!$B$2:$B$13,0))</f>
        <v>0</v>
      </c>
      <c r="L3522" s="4">
        <f t="shared" si="109"/>
        <v>0</v>
      </c>
    </row>
    <row r="3523" spans="1:12">
      <c r="A3523" t="s">
        <v>9126</v>
      </c>
      <c r="B3523" t="s">
        <v>7380</v>
      </c>
      <c r="C3523" t="s">
        <v>1736</v>
      </c>
      <c r="D3523" t="s">
        <v>6894</v>
      </c>
      <c r="E3523" t="s">
        <v>1709</v>
      </c>
      <c r="H3523" t="str">
        <f>INDEX('Vensim Variables'!$B:$B,MATCH(EPS!$B3523,'Vensim Variables'!$A:$A,0))</f>
        <v>g pollutant</v>
      </c>
      <c r="I3523" t="str">
        <f t="shared" ref="I3523:I3586" si="110">IF(OR(C3523="CO2",C3523="CH4",C3523="N2O",C3523="F gases",C3523="VOC",C3523="CO",C3523="NOx",C3523="PM10",C3523="PM25",C3523="SOx",C3523="BC",C3523="OC"),C3523,IF(OR(D3523="CO2",D3523="CH4",D3523="N2O",D3523="F gases",D3523="VOC",D3523="CO",D3523="NOx",D3523="PM10",D3523="PM25",D3523="SOx",D3523="BC",D3523="OC"),D3523,IF(OR(E3523="CO2",E3523="CH4",E3523="N2O",E3523="F gases",E3523="VOC",E3523="CO",E3523="NOx",E3523="PM10",E3523="PM25",E3523="SOx",E3523="BC",E3523="OC"),E3523,"NA")))</f>
        <v>PM25</v>
      </c>
      <c r="J3523">
        <f>INDEX(NoSettings!$C:$C,MATCH(EPS!$A3523,NoSettings!$A:$A,0))</f>
        <v>1424300</v>
      </c>
      <c r="K3523">
        <f>INDEX(GWP!$C$2:$C$13,MATCH(EPS!I3523,GWP!$B$2:$B$13,0))</f>
        <v>0</v>
      </c>
      <c r="L3523" s="4">
        <f t="shared" ref="L3523:L3586" si="111">IF(H3523="g pollutant",K3523*J3523/10^12,IF(H3523="MMTCO2e",J3523,IF(H3523="MWh",J3523,0)))</f>
        <v>0</v>
      </c>
    </row>
    <row r="3524" spans="1:12">
      <c r="A3524" t="s">
        <v>9127</v>
      </c>
      <c r="B3524" t="s">
        <v>7380</v>
      </c>
      <c r="C3524" t="s">
        <v>1736</v>
      </c>
      <c r="D3524" t="s">
        <v>6894</v>
      </c>
      <c r="E3524" t="s">
        <v>1710</v>
      </c>
      <c r="H3524" t="str">
        <f>INDEX('Vensim Variables'!$B:$B,MATCH(EPS!$B3524,'Vensim Variables'!$A:$A,0))</f>
        <v>g pollutant</v>
      </c>
      <c r="I3524" t="str">
        <f t="shared" si="110"/>
        <v>SOx</v>
      </c>
      <c r="J3524">
        <f>INDEX(NoSettings!$C:$C,MATCH(EPS!$A3524,NoSettings!$A:$A,0))</f>
        <v>3694840</v>
      </c>
      <c r="K3524">
        <f>INDEX(GWP!$C$2:$C$13,MATCH(EPS!I3524,GWP!$B$2:$B$13,0))</f>
        <v>0</v>
      </c>
      <c r="L3524" s="4">
        <f t="shared" si="111"/>
        <v>0</v>
      </c>
    </row>
    <row r="3525" spans="1:12">
      <c r="A3525" t="s">
        <v>9128</v>
      </c>
      <c r="B3525" t="s">
        <v>7380</v>
      </c>
      <c r="C3525" t="s">
        <v>1736</v>
      </c>
      <c r="D3525" t="s">
        <v>6894</v>
      </c>
      <c r="E3525" t="s">
        <v>1711</v>
      </c>
      <c r="H3525" t="str">
        <f>INDEX('Vensim Variables'!$B:$B,MATCH(EPS!$B3525,'Vensim Variables'!$A:$A,0))</f>
        <v>g pollutant</v>
      </c>
      <c r="I3525" t="str">
        <f t="shared" si="110"/>
        <v>BC</v>
      </c>
      <c r="J3525">
        <f>INDEX(NoSettings!$C:$C,MATCH(EPS!$A3525,NoSettings!$A:$A,0))</f>
        <v>372561</v>
      </c>
      <c r="K3525">
        <f>INDEX(GWP!$C$2:$C$13,MATCH(EPS!I3525,GWP!$B$2:$B$13,0))</f>
        <v>0</v>
      </c>
      <c r="L3525" s="4">
        <f t="shared" si="111"/>
        <v>0</v>
      </c>
    </row>
    <row r="3526" spans="1:12">
      <c r="A3526" t="s">
        <v>9129</v>
      </c>
      <c r="B3526" t="s">
        <v>7380</v>
      </c>
      <c r="C3526" t="s">
        <v>1736</v>
      </c>
      <c r="D3526" t="s">
        <v>6894</v>
      </c>
      <c r="E3526" t="s">
        <v>1712</v>
      </c>
      <c r="H3526" t="str">
        <f>INDEX('Vensim Variables'!$B:$B,MATCH(EPS!$B3526,'Vensim Variables'!$A:$A,0))</f>
        <v>g pollutant</v>
      </c>
      <c r="I3526" t="str">
        <f t="shared" si="110"/>
        <v>OC</v>
      </c>
      <c r="J3526">
        <f>INDEX(NoSettings!$C:$C,MATCH(EPS!$A3526,NoSettings!$A:$A,0))</f>
        <v>245077</v>
      </c>
      <c r="K3526">
        <f>INDEX(GWP!$C$2:$C$13,MATCH(EPS!I3526,GWP!$B$2:$B$13,0))</f>
        <v>0</v>
      </c>
      <c r="L3526" s="4">
        <f t="shared" si="111"/>
        <v>0</v>
      </c>
    </row>
    <row r="3527" spans="1:12">
      <c r="A3527" t="s">
        <v>9130</v>
      </c>
      <c r="B3527" t="s">
        <v>7380</v>
      </c>
      <c r="C3527" t="s">
        <v>1736</v>
      </c>
      <c r="D3527" t="s">
        <v>6894</v>
      </c>
      <c r="E3527" t="s">
        <v>1713</v>
      </c>
      <c r="H3527" t="str">
        <f>INDEX('Vensim Variables'!$B:$B,MATCH(EPS!$B3527,'Vensim Variables'!$A:$A,0))</f>
        <v>g pollutant</v>
      </c>
      <c r="I3527" t="str">
        <f t="shared" si="110"/>
        <v>CH4</v>
      </c>
      <c r="J3527">
        <f>INDEX(NoSettings!$C:$C,MATCH(EPS!$A3527,NoSettings!$A:$A,0))</f>
        <v>2291420</v>
      </c>
      <c r="K3527">
        <f>INDEX(GWP!$C$2:$C$13,MATCH(EPS!I3527,GWP!$B$2:$B$13,0))</f>
        <v>28</v>
      </c>
      <c r="L3527" s="4">
        <f t="shared" si="111"/>
        <v>6.4159760000000006E-5</v>
      </c>
    </row>
    <row r="3528" spans="1:12">
      <c r="A3528" t="s">
        <v>9131</v>
      </c>
      <c r="B3528" t="s">
        <v>7380</v>
      </c>
      <c r="C3528" t="s">
        <v>1736</v>
      </c>
      <c r="D3528" t="s">
        <v>6894</v>
      </c>
      <c r="E3528" t="s">
        <v>1714</v>
      </c>
      <c r="H3528" t="str">
        <f>INDEX('Vensim Variables'!$B:$B,MATCH(EPS!$B3528,'Vensim Variables'!$A:$A,0))</f>
        <v>g pollutant</v>
      </c>
      <c r="I3528" t="str">
        <f t="shared" si="110"/>
        <v>N2O</v>
      </c>
      <c r="J3528">
        <f>INDEX(NoSettings!$C:$C,MATCH(EPS!$A3528,NoSettings!$A:$A,0))</f>
        <v>726439</v>
      </c>
      <c r="K3528">
        <f>INDEX(GWP!$C$2:$C$13,MATCH(EPS!I3528,GWP!$B$2:$B$13,0))</f>
        <v>265</v>
      </c>
      <c r="L3528" s="4">
        <f t="shared" si="111"/>
        <v>1.9250633499999999E-4</v>
      </c>
    </row>
    <row r="3529" spans="1:12">
      <c r="A3529" t="s">
        <v>9132</v>
      </c>
      <c r="B3529" t="s">
        <v>7380</v>
      </c>
      <c r="C3529" t="s">
        <v>1736</v>
      </c>
      <c r="D3529" t="s">
        <v>6894</v>
      </c>
      <c r="E3529" t="s">
        <v>1715</v>
      </c>
      <c r="H3529" t="str">
        <f>INDEX('Vensim Variables'!$B:$B,MATCH(EPS!$B3529,'Vensim Variables'!$A:$A,0))</f>
        <v>g pollutant</v>
      </c>
      <c r="I3529" t="str">
        <f t="shared" si="110"/>
        <v>F gases</v>
      </c>
      <c r="J3529">
        <f>INDEX(NoSettings!$C:$C,MATCH(EPS!$A3529,NoSettings!$A:$A,0))</f>
        <v>0</v>
      </c>
      <c r="K3529">
        <f>INDEX(GWP!$C$2:$C$13,MATCH(EPS!I3529,GWP!$B$2:$B$13,0))</f>
        <v>1</v>
      </c>
      <c r="L3529" s="4">
        <f t="shared" si="111"/>
        <v>0</v>
      </c>
    </row>
    <row r="3530" spans="1:12">
      <c r="A3530" t="s">
        <v>9133</v>
      </c>
      <c r="B3530" t="s">
        <v>7380</v>
      </c>
      <c r="C3530" t="s">
        <v>1736</v>
      </c>
      <c r="D3530" t="s">
        <v>6895</v>
      </c>
      <c r="E3530" t="s">
        <v>1702</v>
      </c>
      <c r="H3530" t="str">
        <f>INDEX('Vensim Variables'!$B:$B,MATCH(EPS!$B3530,'Vensim Variables'!$A:$A,0))</f>
        <v>g pollutant</v>
      </c>
      <c r="I3530" t="str">
        <f t="shared" si="110"/>
        <v>CO2</v>
      </c>
      <c r="J3530">
        <f>INDEX(NoSettings!$C:$C,MATCH(EPS!$A3530,NoSettings!$A:$A,0))</f>
        <v>1103090000000</v>
      </c>
      <c r="K3530">
        <f>INDEX(GWP!$C$2:$C$13,MATCH(EPS!I3530,GWP!$B$2:$B$13,0))</f>
        <v>1</v>
      </c>
      <c r="L3530" s="4">
        <f t="shared" si="111"/>
        <v>1.1030899999999999</v>
      </c>
    </row>
    <row r="3531" spans="1:12">
      <c r="A3531" t="s">
        <v>9134</v>
      </c>
      <c r="B3531" t="s">
        <v>7380</v>
      </c>
      <c r="C3531" t="s">
        <v>1736</v>
      </c>
      <c r="D3531" t="s">
        <v>6895</v>
      </c>
      <c r="E3531" t="s">
        <v>1705</v>
      </c>
      <c r="H3531" t="str">
        <f>INDEX('Vensim Variables'!$B:$B,MATCH(EPS!$B3531,'Vensim Variables'!$A:$A,0))</f>
        <v>g pollutant</v>
      </c>
      <c r="I3531" t="str">
        <f t="shared" si="110"/>
        <v>VOC</v>
      </c>
      <c r="J3531">
        <f>INDEX(NoSettings!$C:$C,MATCH(EPS!$A3531,NoSettings!$A:$A,0))</f>
        <v>20477100</v>
      </c>
      <c r="K3531">
        <f>INDEX(GWP!$C$2:$C$13,MATCH(EPS!I3531,GWP!$B$2:$B$13,0))</f>
        <v>0</v>
      </c>
      <c r="L3531" s="4">
        <f t="shared" si="111"/>
        <v>0</v>
      </c>
    </row>
    <row r="3532" spans="1:12">
      <c r="A3532" t="s">
        <v>9135</v>
      </c>
      <c r="B3532" t="s">
        <v>7380</v>
      </c>
      <c r="C3532" t="s">
        <v>1736</v>
      </c>
      <c r="D3532" t="s">
        <v>6895</v>
      </c>
      <c r="E3532" t="s">
        <v>1706</v>
      </c>
      <c r="H3532" t="str">
        <f>INDEX('Vensim Variables'!$B:$B,MATCH(EPS!$B3532,'Vensim Variables'!$A:$A,0))</f>
        <v>g pollutant</v>
      </c>
      <c r="I3532" t="str">
        <f t="shared" si="110"/>
        <v>CO</v>
      </c>
      <c r="J3532">
        <f>INDEX(NoSettings!$C:$C,MATCH(EPS!$A3532,NoSettings!$A:$A,0))</f>
        <v>100916000</v>
      </c>
      <c r="K3532">
        <f>INDEX(GWP!$C$2:$C$13,MATCH(EPS!I3532,GWP!$B$2:$B$13,0))</f>
        <v>0</v>
      </c>
      <c r="L3532" s="4">
        <f t="shared" si="111"/>
        <v>0</v>
      </c>
    </row>
    <row r="3533" spans="1:12">
      <c r="A3533" t="s">
        <v>9136</v>
      </c>
      <c r="B3533" t="s">
        <v>7380</v>
      </c>
      <c r="C3533" t="s">
        <v>1736</v>
      </c>
      <c r="D3533" t="s">
        <v>6895</v>
      </c>
      <c r="E3533" t="s">
        <v>1707</v>
      </c>
      <c r="H3533" t="str">
        <f>INDEX('Vensim Variables'!$B:$B,MATCH(EPS!$B3533,'Vensim Variables'!$A:$A,0))</f>
        <v>g pollutant</v>
      </c>
      <c r="I3533" t="str">
        <f t="shared" si="110"/>
        <v>NOx</v>
      </c>
      <c r="J3533">
        <f>INDEX(NoSettings!$C:$C,MATCH(EPS!$A3533,NoSettings!$A:$A,0))</f>
        <v>299704000</v>
      </c>
      <c r="K3533">
        <f>INDEX(GWP!$C$2:$C$13,MATCH(EPS!I3533,GWP!$B$2:$B$13,0))</f>
        <v>0</v>
      </c>
      <c r="L3533" s="4">
        <f t="shared" si="111"/>
        <v>0</v>
      </c>
    </row>
    <row r="3534" spans="1:12">
      <c r="A3534" t="s">
        <v>9137</v>
      </c>
      <c r="B3534" t="s">
        <v>7380</v>
      </c>
      <c r="C3534" t="s">
        <v>1736</v>
      </c>
      <c r="D3534" t="s">
        <v>6895</v>
      </c>
      <c r="E3534" t="s">
        <v>1708</v>
      </c>
      <c r="H3534" t="str">
        <f>INDEX('Vensim Variables'!$B:$B,MATCH(EPS!$B3534,'Vensim Variables'!$A:$A,0))</f>
        <v>g pollutant</v>
      </c>
      <c r="I3534" t="str">
        <f t="shared" si="110"/>
        <v>PM10</v>
      </c>
      <c r="J3534">
        <f>INDEX(NoSettings!$C:$C,MATCH(EPS!$A3534,NoSettings!$A:$A,0))</f>
        <v>21241500</v>
      </c>
      <c r="K3534">
        <f>INDEX(GWP!$C$2:$C$13,MATCH(EPS!I3534,GWP!$B$2:$B$13,0))</f>
        <v>0</v>
      </c>
      <c r="L3534" s="4">
        <f t="shared" si="111"/>
        <v>0</v>
      </c>
    </row>
    <row r="3535" spans="1:12">
      <c r="A3535" t="s">
        <v>9138</v>
      </c>
      <c r="B3535" t="s">
        <v>7380</v>
      </c>
      <c r="C3535" t="s">
        <v>1736</v>
      </c>
      <c r="D3535" t="s">
        <v>6895</v>
      </c>
      <c r="E3535" t="s">
        <v>1709</v>
      </c>
      <c r="H3535" t="str">
        <f>INDEX('Vensim Variables'!$B:$B,MATCH(EPS!$B3535,'Vensim Variables'!$A:$A,0))</f>
        <v>g pollutant</v>
      </c>
      <c r="I3535" t="str">
        <f t="shared" si="110"/>
        <v>PM25</v>
      </c>
      <c r="J3535">
        <f>INDEX(NoSettings!$C:$C,MATCH(EPS!$A3535,NoSettings!$A:$A,0))</f>
        <v>19051200</v>
      </c>
      <c r="K3535">
        <f>INDEX(GWP!$C$2:$C$13,MATCH(EPS!I3535,GWP!$B$2:$B$13,0))</f>
        <v>0</v>
      </c>
      <c r="L3535" s="4">
        <f t="shared" si="111"/>
        <v>0</v>
      </c>
    </row>
    <row r="3536" spans="1:12">
      <c r="A3536" t="s">
        <v>9139</v>
      </c>
      <c r="B3536" t="s">
        <v>7380</v>
      </c>
      <c r="C3536" t="s">
        <v>1736</v>
      </c>
      <c r="D3536" t="s">
        <v>6895</v>
      </c>
      <c r="E3536" t="s">
        <v>1710</v>
      </c>
      <c r="H3536" t="str">
        <f>INDEX('Vensim Variables'!$B:$B,MATCH(EPS!$B3536,'Vensim Variables'!$A:$A,0))</f>
        <v>g pollutant</v>
      </c>
      <c r="I3536" t="str">
        <f t="shared" si="110"/>
        <v>SOx</v>
      </c>
      <c r="J3536">
        <f>INDEX(NoSettings!$C:$C,MATCH(EPS!$A3536,NoSettings!$A:$A,0))</f>
        <v>49421400</v>
      </c>
      <c r="K3536">
        <f>INDEX(GWP!$C$2:$C$13,MATCH(EPS!I3536,GWP!$B$2:$B$13,0))</f>
        <v>0</v>
      </c>
      <c r="L3536" s="4">
        <f t="shared" si="111"/>
        <v>0</v>
      </c>
    </row>
    <row r="3537" spans="1:12">
      <c r="A3537" t="s">
        <v>9140</v>
      </c>
      <c r="B3537" t="s">
        <v>7380</v>
      </c>
      <c r="C3537" t="s">
        <v>1736</v>
      </c>
      <c r="D3537" t="s">
        <v>6895</v>
      </c>
      <c r="E3537" t="s">
        <v>1711</v>
      </c>
      <c r="H3537" t="str">
        <f>INDEX('Vensim Variables'!$B:$B,MATCH(EPS!$B3537,'Vensim Variables'!$A:$A,0))</f>
        <v>g pollutant</v>
      </c>
      <c r="I3537" t="str">
        <f t="shared" si="110"/>
        <v>BC</v>
      </c>
      <c r="J3537">
        <f>INDEX(NoSettings!$C:$C,MATCH(EPS!$A3537,NoSettings!$A:$A,0))</f>
        <v>4983300</v>
      </c>
      <c r="K3537">
        <f>INDEX(GWP!$C$2:$C$13,MATCH(EPS!I3537,GWP!$B$2:$B$13,0))</f>
        <v>0</v>
      </c>
      <c r="L3537" s="4">
        <f t="shared" si="111"/>
        <v>0</v>
      </c>
    </row>
    <row r="3538" spans="1:12">
      <c r="A3538" t="s">
        <v>9141</v>
      </c>
      <c r="B3538" t="s">
        <v>7380</v>
      </c>
      <c r="C3538" t="s">
        <v>1736</v>
      </c>
      <c r="D3538" t="s">
        <v>6895</v>
      </c>
      <c r="E3538" t="s">
        <v>1712</v>
      </c>
      <c r="H3538" t="str">
        <f>INDEX('Vensim Variables'!$B:$B,MATCH(EPS!$B3538,'Vensim Variables'!$A:$A,0))</f>
        <v>g pollutant</v>
      </c>
      <c r="I3538" t="str">
        <f t="shared" si="110"/>
        <v>OC</v>
      </c>
      <c r="J3538">
        <f>INDEX(NoSettings!$C:$C,MATCH(EPS!$A3538,NoSettings!$A:$A,0))</f>
        <v>3278100</v>
      </c>
      <c r="K3538">
        <f>INDEX(GWP!$C$2:$C$13,MATCH(EPS!I3538,GWP!$B$2:$B$13,0))</f>
        <v>0</v>
      </c>
      <c r="L3538" s="4">
        <f t="shared" si="111"/>
        <v>0</v>
      </c>
    </row>
    <row r="3539" spans="1:12">
      <c r="A3539" t="s">
        <v>9142</v>
      </c>
      <c r="B3539" t="s">
        <v>7380</v>
      </c>
      <c r="C3539" t="s">
        <v>1736</v>
      </c>
      <c r="D3539" t="s">
        <v>6895</v>
      </c>
      <c r="E3539" t="s">
        <v>1713</v>
      </c>
      <c r="H3539" t="str">
        <f>INDEX('Vensim Variables'!$B:$B,MATCH(EPS!$B3539,'Vensim Variables'!$A:$A,0))</f>
        <v>g pollutant</v>
      </c>
      <c r="I3539" t="str">
        <f t="shared" si="110"/>
        <v>CH4</v>
      </c>
      <c r="J3539">
        <f>INDEX(NoSettings!$C:$C,MATCH(EPS!$A3539,NoSettings!$A:$A,0))</f>
        <v>30649500</v>
      </c>
      <c r="K3539">
        <f>INDEX(GWP!$C$2:$C$13,MATCH(EPS!I3539,GWP!$B$2:$B$13,0))</f>
        <v>28</v>
      </c>
      <c r="L3539" s="4">
        <f t="shared" si="111"/>
        <v>8.5818600000000004E-4</v>
      </c>
    </row>
    <row r="3540" spans="1:12">
      <c r="A3540" t="s">
        <v>9143</v>
      </c>
      <c r="B3540" t="s">
        <v>7380</v>
      </c>
      <c r="C3540" t="s">
        <v>1736</v>
      </c>
      <c r="D3540" t="s">
        <v>6895</v>
      </c>
      <c r="E3540" t="s">
        <v>1714</v>
      </c>
      <c r="H3540" t="str">
        <f>INDEX('Vensim Variables'!$B:$B,MATCH(EPS!$B3540,'Vensim Variables'!$A:$A,0))</f>
        <v>g pollutant</v>
      </c>
      <c r="I3540" t="str">
        <f t="shared" si="110"/>
        <v>N2O</v>
      </c>
      <c r="J3540">
        <f>INDEX(NoSettings!$C:$C,MATCH(EPS!$A3540,NoSettings!$A:$A,0))</f>
        <v>9716700</v>
      </c>
      <c r="K3540">
        <f>INDEX(GWP!$C$2:$C$13,MATCH(EPS!I3540,GWP!$B$2:$B$13,0))</f>
        <v>265</v>
      </c>
      <c r="L3540" s="4">
        <f t="shared" si="111"/>
        <v>2.5749255000000002E-3</v>
      </c>
    </row>
    <row r="3541" spans="1:12">
      <c r="A3541" t="s">
        <v>9144</v>
      </c>
      <c r="B3541" t="s">
        <v>7380</v>
      </c>
      <c r="C3541" t="s">
        <v>1736</v>
      </c>
      <c r="D3541" t="s">
        <v>6895</v>
      </c>
      <c r="E3541" t="s">
        <v>1715</v>
      </c>
      <c r="H3541" t="str">
        <f>INDEX('Vensim Variables'!$B:$B,MATCH(EPS!$B3541,'Vensim Variables'!$A:$A,0))</f>
        <v>g pollutant</v>
      </c>
      <c r="I3541" t="str">
        <f t="shared" si="110"/>
        <v>F gases</v>
      </c>
      <c r="J3541">
        <f>INDEX(NoSettings!$C:$C,MATCH(EPS!$A3541,NoSettings!$A:$A,0))</f>
        <v>0</v>
      </c>
      <c r="K3541">
        <f>INDEX(GWP!$C$2:$C$13,MATCH(EPS!I3541,GWP!$B$2:$B$13,0))</f>
        <v>1</v>
      </c>
      <c r="L3541" s="4">
        <f t="shared" si="111"/>
        <v>0</v>
      </c>
    </row>
    <row r="3542" spans="1:12">
      <c r="A3542" t="s">
        <v>9145</v>
      </c>
      <c r="B3542" t="s">
        <v>7380</v>
      </c>
      <c r="C3542" t="s">
        <v>1736</v>
      </c>
      <c r="D3542" t="s">
        <v>6896</v>
      </c>
      <c r="E3542" t="s">
        <v>1702</v>
      </c>
      <c r="H3542" t="str">
        <f>INDEX('Vensim Variables'!$B:$B,MATCH(EPS!$B3542,'Vensim Variables'!$A:$A,0))</f>
        <v>g pollutant</v>
      </c>
      <c r="I3542" t="str">
        <f t="shared" si="110"/>
        <v>CO2</v>
      </c>
      <c r="J3542">
        <f>INDEX(NoSettings!$C:$C,MATCH(EPS!$A3542,NoSettings!$A:$A,0))</f>
        <v>0</v>
      </c>
      <c r="K3542">
        <f>INDEX(GWP!$C$2:$C$13,MATCH(EPS!I3542,GWP!$B$2:$B$13,0))</f>
        <v>1</v>
      </c>
      <c r="L3542" s="4">
        <f t="shared" si="111"/>
        <v>0</v>
      </c>
    </row>
    <row r="3543" spans="1:12">
      <c r="A3543" t="s">
        <v>9146</v>
      </c>
      <c r="B3543" t="s">
        <v>7380</v>
      </c>
      <c r="C3543" t="s">
        <v>1736</v>
      </c>
      <c r="D3543" t="s">
        <v>6896</v>
      </c>
      <c r="E3543" t="s">
        <v>1705</v>
      </c>
      <c r="H3543" t="str">
        <f>INDEX('Vensim Variables'!$B:$B,MATCH(EPS!$B3543,'Vensim Variables'!$A:$A,0))</f>
        <v>g pollutant</v>
      </c>
      <c r="I3543" t="str">
        <f t="shared" si="110"/>
        <v>VOC</v>
      </c>
      <c r="J3543">
        <f>INDEX(NoSettings!$C:$C,MATCH(EPS!$A3543,NoSettings!$A:$A,0))</f>
        <v>0</v>
      </c>
      <c r="K3543">
        <f>INDEX(GWP!$C$2:$C$13,MATCH(EPS!I3543,GWP!$B$2:$B$13,0))</f>
        <v>0</v>
      </c>
      <c r="L3543" s="4">
        <f t="shared" si="111"/>
        <v>0</v>
      </c>
    </row>
    <row r="3544" spans="1:12">
      <c r="A3544" t="s">
        <v>9147</v>
      </c>
      <c r="B3544" t="s">
        <v>7380</v>
      </c>
      <c r="C3544" t="s">
        <v>1736</v>
      </c>
      <c r="D3544" t="s">
        <v>6896</v>
      </c>
      <c r="E3544" t="s">
        <v>1706</v>
      </c>
      <c r="H3544" t="str">
        <f>INDEX('Vensim Variables'!$B:$B,MATCH(EPS!$B3544,'Vensim Variables'!$A:$A,0))</f>
        <v>g pollutant</v>
      </c>
      <c r="I3544" t="str">
        <f t="shared" si="110"/>
        <v>CO</v>
      </c>
      <c r="J3544">
        <f>INDEX(NoSettings!$C:$C,MATCH(EPS!$A3544,NoSettings!$A:$A,0))</f>
        <v>0</v>
      </c>
      <c r="K3544">
        <f>INDEX(GWP!$C$2:$C$13,MATCH(EPS!I3544,GWP!$B$2:$B$13,0))</f>
        <v>0</v>
      </c>
      <c r="L3544" s="4">
        <f t="shared" si="111"/>
        <v>0</v>
      </c>
    </row>
    <row r="3545" spans="1:12">
      <c r="A3545" t="s">
        <v>9148</v>
      </c>
      <c r="B3545" t="s">
        <v>7380</v>
      </c>
      <c r="C3545" t="s">
        <v>1736</v>
      </c>
      <c r="D3545" t="s">
        <v>6896</v>
      </c>
      <c r="E3545" t="s">
        <v>1707</v>
      </c>
      <c r="H3545" t="str">
        <f>INDEX('Vensim Variables'!$B:$B,MATCH(EPS!$B3545,'Vensim Variables'!$A:$A,0))</f>
        <v>g pollutant</v>
      </c>
      <c r="I3545" t="str">
        <f t="shared" si="110"/>
        <v>NOx</v>
      </c>
      <c r="J3545">
        <f>INDEX(NoSettings!$C:$C,MATCH(EPS!$A3545,NoSettings!$A:$A,0))</f>
        <v>0</v>
      </c>
      <c r="K3545">
        <f>INDEX(GWP!$C$2:$C$13,MATCH(EPS!I3545,GWP!$B$2:$B$13,0))</f>
        <v>0</v>
      </c>
      <c r="L3545" s="4">
        <f t="shared" si="111"/>
        <v>0</v>
      </c>
    </row>
    <row r="3546" spans="1:12">
      <c r="A3546" t="s">
        <v>9149</v>
      </c>
      <c r="B3546" t="s">
        <v>7380</v>
      </c>
      <c r="C3546" t="s">
        <v>1736</v>
      </c>
      <c r="D3546" t="s">
        <v>6896</v>
      </c>
      <c r="E3546" t="s">
        <v>1708</v>
      </c>
      <c r="H3546" t="str">
        <f>INDEX('Vensim Variables'!$B:$B,MATCH(EPS!$B3546,'Vensim Variables'!$A:$A,0))</f>
        <v>g pollutant</v>
      </c>
      <c r="I3546" t="str">
        <f t="shared" si="110"/>
        <v>PM10</v>
      </c>
      <c r="J3546">
        <f>INDEX(NoSettings!$C:$C,MATCH(EPS!$A3546,NoSettings!$A:$A,0))</f>
        <v>0</v>
      </c>
      <c r="K3546">
        <f>INDEX(GWP!$C$2:$C$13,MATCH(EPS!I3546,GWP!$B$2:$B$13,0))</f>
        <v>0</v>
      </c>
      <c r="L3546" s="4">
        <f t="shared" si="111"/>
        <v>0</v>
      </c>
    </row>
    <row r="3547" spans="1:12">
      <c r="A3547" t="s">
        <v>9150</v>
      </c>
      <c r="B3547" t="s">
        <v>7380</v>
      </c>
      <c r="C3547" t="s">
        <v>1736</v>
      </c>
      <c r="D3547" t="s">
        <v>6896</v>
      </c>
      <c r="E3547" t="s">
        <v>1709</v>
      </c>
      <c r="H3547" t="str">
        <f>INDEX('Vensim Variables'!$B:$B,MATCH(EPS!$B3547,'Vensim Variables'!$A:$A,0))</f>
        <v>g pollutant</v>
      </c>
      <c r="I3547" t="str">
        <f t="shared" si="110"/>
        <v>PM25</v>
      </c>
      <c r="J3547">
        <f>INDEX(NoSettings!$C:$C,MATCH(EPS!$A3547,NoSettings!$A:$A,0))</f>
        <v>0</v>
      </c>
      <c r="K3547">
        <f>INDEX(GWP!$C$2:$C$13,MATCH(EPS!I3547,GWP!$B$2:$B$13,0))</f>
        <v>0</v>
      </c>
      <c r="L3547" s="4">
        <f t="shared" si="111"/>
        <v>0</v>
      </c>
    </row>
    <row r="3548" spans="1:12">
      <c r="A3548" t="s">
        <v>9151</v>
      </c>
      <c r="B3548" t="s">
        <v>7380</v>
      </c>
      <c r="C3548" t="s">
        <v>1736</v>
      </c>
      <c r="D3548" t="s">
        <v>6896</v>
      </c>
      <c r="E3548" t="s">
        <v>1710</v>
      </c>
      <c r="H3548" t="str">
        <f>INDEX('Vensim Variables'!$B:$B,MATCH(EPS!$B3548,'Vensim Variables'!$A:$A,0))</f>
        <v>g pollutant</v>
      </c>
      <c r="I3548" t="str">
        <f t="shared" si="110"/>
        <v>SOx</v>
      </c>
      <c r="J3548">
        <f>INDEX(NoSettings!$C:$C,MATCH(EPS!$A3548,NoSettings!$A:$A,0))</f>
        <v>0</v>
      </c>
      <c r="K3548">
        <f>INDEX(GWP!$C$2:$C$13,MATCH(EPS!I3548,GWP!$B$2:$B$13,0))</f>
        <v>0</v>
      </c>
      <c r="L3548" s="4">
        <f t="shared" si="111"/>
        <v>0</v>
      </c>
    </row>
    <row r="3549" spans="1:12">
      <c r="A3549" t="s">
        <v>9152</v>
      </c>
      <c r="B3549" t="s">
        <v>7380</v>
      </c>
      <c r="C3549" t="s">
        <v>1736</v>
      </c>
      <c r="D3549" t="s">
        <v>6896</v>
      </c>
      <c r="E3549" t="s">
        <v>1711</v>
      </c>
      <c r="H3549" t="str">
        <f>INDEX('Vensim Variables'!$B:$B,MATCH(EPS!$B3549,'Vensim Variables'!$A:$A,0))</f>
        <v>g pollutant</v>
      </c>
      <c r="I3549" t="str">
        <f t="shared" si="110"/>
        <v>BC</v>
      </c>
      <c r="J3549">
        <f>INDEX(NoSettings!$C:$C,MATCH(EPS!$A3549,NoSettings!$A:$A,0))</f>
        <v>0</v>
      </c>
      <c r="K3549">
        <f>INDEX(GWP!$C$2:$C$13,MATCH(EPS!I3549,GWP!$B$2:$B$13,0))</f>
        <v>0</v>
      </c>
      <c r="L3549" s="4">
        <f t="shared" si="111"/>
        <v>0</v>
      </c>
    </row>
    <row r="3550" spans="1:12">
      <c r="A3550" t="s">
        <v>9153</v>
      </c>
      <c r="B3550" t="s">
        <v>7380</v>
      </c>
      <c r="C3550" t="s">
        <v>1736</v>
      </c>
      <c r="D3550" t="s">
        <v>6896</v>
      </c>
      <c r="E3550" t="s">
        <v>1712</v>
      </c>
      <c r="H3550" t="str">
        <f>INDEX('Vensim Variables'!$B:$B,MATCH(EPS!$B3550,'Vensim Variables'!$A:$A,0))</f>
        <v>g pollutant</v>
      </c>
      <c r="I3550" t="str">
        <f t="shared" si="110"/>
        <v>OC</v>
      </c>
      <c r="J3550">
        <f>INDEX(NoSettings!$C:$C,MATCH(EPS!$A3550,NoSettings!$A:$A,0))</f>
        <v>0</v>
      </c>
      <c r="K3550">
        <f>INDEX(GWP!$C$2:$C$13,MATCH(EPS!I3550,GWP!$B$2:$B$13,0))</f>
        <v>0</v>
      </c>
      <c r="L3550" s="4">
        <f t="shared" si="111"/>
        <v>0</v>
      </c>
    </row>
    <row r="3551" spans="1:12">
      <c r="A3551" t="s">
        <v>9154</v>
      </c>
      <c r="B3551" t="s">
        <v>7380</v>
      </c>
      <c r="C3551" t="s">
        <v>1736</v>
      </c>
      <c r="D3551" t="s">
        <v>6896</v>
      </c>
      <c r="E3551" t="s">
        <v>1713</v>
      </c>
      <c r="H3551" t="str">
        <f>INDEX('Vensim Variables'!$B:$B,MATCH(EPS!$B3551,'Vensim Variables'!$A:$A,0))</f>
        <v>g pollutant</v>
      </c>
      <c r="I3551" t="str">
        <f t="shared" si="110"/>
        <v>CH4</v>
      </c>
      <c r="J3551">
        <f>INDEX(NoSettings!$C:$C,MATCH(EPS!$A3551,NoSettings!$A:$A,0))</f>
        <v>0</v>
      </c>
      <c r="K3551">
        <f>INDEX(GWP!$C$2:$C$13,MATCH(EPS!I3551,GWP!$B$2:$B$13,0))</f>
        <v>28</v>
      </c>
      <c r="L3551" s="4">
        <f t="shared" si="111"/>
        <v>0</v>
      </c>
    </row>
    <row r="3552" spans="1:12">
      <c r="A3552" t="s">
        <v>9155</v>
      </c>
      <c r="B3552" t="s">
        <v>7380</v>
      </c>
      <c r="C3552" t="s">
        <v>1736</v>
      </c>
      <c r="D3552" t="s">
        <v>6896</v>
      </c>
      <c r="E3552" t="s">
        <v>1714</v>
      </c>
      <c r="H3552" t="str">
        <f>INDEX('Vensim Variables'!$B:$B,MATCH(EPS!$B3552,'Vensim Variables'!$A:$A,0))</f>
        <v>g pollutant</v>
      </c>
      <c r="I3552" t="str">
        <f t="shared" si="110"/>
        <v>N2O</v>
      </c>
      <c r="J3552">
        <f>INDEX(NoSettings!$C:$C,MATCH(EPS!$A3552,NoSettings!$A:$A,0))</f>
        <v>0</v>
      </c>
      <c r="K3552">
        <f>INDEX(GWP!$C$2:$C$13,MATCH(EPS!I3552,GWP!$B$2:$B$13,0))</f>
        <v>265</v>
      </c>
      <c r="L3552" s="4">
        <f t="shared" si="111"/>
        <v>0</v>
      </c>
    </row>
    <row r="3553" spans="1:12">
      <c r="A3553" t="s">
        <v>9156</v>
      </c>
      <c r="B3553" t="s">
        <v>7380</v>
      </c>
      <c r="C3553" t="s">
        <v>1736</v>
      </c>
      <c r="D3553" t="s">
        <v>6896</v>
      </c>
      <c r="E3553" t="s">
        <v>1715</v>
      </c>
      <c r="H3553" t="str">
        <f>INDEX('Vensim Variables'!$B:$B,MATCH(EPS!$B3553,'Vensim Variables'!$A:$A,0))</f>
        <v>g pollutant</v>
      </c>
      <c r="I3553" t="str">
        <f t="shared" si="110"/>
        <v>F gases</v>
      </c>
      <c r="J3553">
        <f>INDEX(NoSettings!$C:$C,MATCH(EPS!$A3553,NoSettings!$A:$A,0))</f>
        <v>0</v>
      </c>
      <c r="K3553">
        <f>INDEX(GWP!$C$2:$C$13,MATCH(EPS!I3553,GWP!$B$2:$B$13,0))</f>
        <v>1</v>
      </c>
      <c r="L3553" s="4">
        <f t="shared" si="111"/>
        <v>0</v>
      </c>
    </row>
    <row r="3554" spans="1:12">
      <c r="A3554" t="s">
        <v>9157</v>
      </c>
      <c r="B3554" t="s">
        <v>7380</v>
      </c>
      <c r="C3554" t="s">
        <v>1736</v>
      </c>
      <c r="D3554" t="s">
        <v>6897</v>
      </c>
      <c r="E3554" t="s">
        <v>1702</v>
      </c>
      <c r="H3554" t="str">
        <f>INDEX('Vensim Variables'!$B:$B,MATCH(EPS!$B3554,'Vensim Variables'!$A:$A,0))</f>
        <v>g pollutant</v>
      </c>
      <c r="I3554" t="str">
        <f t="shared" si="110"/>
        <v>CO2</v>
      </c>
      <c r="J3554">
        <f>INDEX(NoSettings!$C:$C,MATCH(EPS!$A3554,NoSettings!$A:$A,0))</f>
        <v>0</v>
      </c>
      <c r="K3554">
        <f>INDEX(GWP!$C$2:$C$13,MATCH(EPS!I3554,GWP!$B$2:$B$13,0))</f>
        <v>1</v>
      </c>
      <c r="L3554" s="4">
        <f t="shared" si="111"/>
        <v>0</v>
      </c>
    </row>
    <row r="3555" spans="1:12">
      <c r="A3555" t="s">
        <v>9158</v>
      </c>
      <c r="B3555" t="s">
        <v>7380</v>
      </c>
      <c r="C3555" t="s">
        <v>1736</v>
      </c>
      <c r="D3555" t="s">
        <v>6897</v>
      </c>
      <c r="E3555" t="s">
        <v>1705</v>
      </c>
      <c r="H3555" t="str">
        <f>INDEX('Vensim Variables'!$B:$B,MATCH(EPS!$B3555,'Vensim Variables'!$A:$A,0))</f>
        <v>g pollutant</v>
      </c>
      <c r="I3555" t="str">
        <f t="shared" si="110"/>
        <v>VOC</v>
      </c>
      <c r="J3555">
        <f>INDEX(NoSettings!$C:$C,MATCH(EPS!$A3555,NoSettings!$A:$A,0))</f>
        <v>0</v>
      </c>
      <c r="K3555">
        <f>INDEX(GWP!$C$2:$C$13,MATCH(EPS!I3555,GWP!$B$2:$B$13,0))</f>
        <v>0</v>
      </c>
      <c r="L3555" s="4">
        <f t="shared" si="111"/>
        <v>0</v>
      </c>
    </row>
    <row r="3556" spans="1:12">
      <c r="A3556" t="s">
        <v>9159</v>
      </c>
      <c r="B3556" t="s">
        <v>7380</v>
      </c>
      <c r="C3556" t="s">
        <v>1736</v>
      </c>
      <c r="D3556" t="s">
        <v>6897</v>
      </c>
      <c r="E3556" t="s">
        <v>1706</v>
      </c>
      <c r="H3556" t="str">
        <f>INDEX('Vensim Variables'!$B:$B,MATCH(EPS!$B3556,'Vensim Variables'!$A:$A,0))</f>
        <v>g pollutant</v>
      </c>
      <c r="I3556" t="str">
        <f t="shared" si="110"/>
        <v>CO</v>
      </c>
      <c r="J3556">
        <f>INDEX(NoSettings!$C:$C,MATCH(EPS!$A3556,NoSettings!$A:$A,0))</f>
        <v>0</v>
      </c>
      <c r="K3556">
        <f>INDEX(GWP!$C$2:$C$13,MATCH(EPS!I3556,GWP!$B$2:$B$13,0))</f>
        <v>0</v>
      </c>
      <c r="L3556" s="4">
        <f t="shared" si="111"/>
        <v>0</v>
      </c>
    </row>
    <row r="3557" spans="1:12">
      <c r="A3557" t="s">
        <v>9160</v>
      </c>
      <c r="B3557" t="s">
        <v>7380</v>
      </c>
      <c r="C3557" t="s">
        <v>1736</v>
      </c>
      <c r="D3557" t="s">
        <v>6897</v>
      </c>
      <c r="E3557" t="s">
        <v>1707</v>
      </c>
      <c r="H3557" t="str">
        <f>INDEX('Vensim Variables'!$B:$B,MATCH(EPS!$B3557,'Vensim Variables'!$A:$A,0))</f>
        <v>g pollutant</v>
      </c>
      <c r="I3557" t="str">
        <f t="shared" si="110"/>
        <v>NOx</v>
      </c>
      <c r="J3557">
        <f>INDEX(NoSettings!$C:$C,MATCH(EPS!$A3557,NoSettings!$A:$A,0))</f>
        <v>0</v>
      </c>
      <c r="K3557">
        <f>INDEX(GWP!$C$2:$C$13,MATCH(EPS!I3557,GWP!$B$2:$B$13,0))</f>
        <v>0</v>
      </c>
      <c r="L3557" s="4">
        <f t="shared" si="111"/>
        <v>0</v>
      </c>
    </row>
    <row r="3558" spans="1:12">
      <c r="A3558" t="s">
        <v>9161</v>
      </c>
      <c r="B3558" t="s">
        <v>7380</v>
      </c>
      <c r="C3558" t="s">
        <v>1736</v>
      </c>
      <c r="D3558" t="s">
        <v>6897</v>
      </c>
      <c r="E3558" t="s">
        <v>1708</v>
      </c>
      <c r="H3558" t="str">
        <f>INDEX('Vensim Variables'!$B:$B,MATCH(EPS!$B3558,'Vensim Variables'!$A:$A,0))</f>
        <v>g pollutant</v>
      </c>
      <c r="I3558" t="str">
        <f t="shared" si="110"/>
        <v>PM10</v>
      </c>
      <c r="J3558">
        <f>INDEX(NoSettings!$C:$C,MATCH(EPS!$A3558,NoSettings!$A:$A,0))</f>
        <v>0</v>
      </c>
      <c r="K3558">
        <f>INDEX(GWP!$C$2:$C$13,MATCH(EPS!I3558,GWP!$B$2:$B$13,0))</f>
        <v>0</v>
      </c>
      <c r="L3558" s="4">
        <f t="shared" si="111"/>
        <v>0</v>
      </c>
    </row>
    <row r="3559" spans="1:12">
      <c r="A3559" t="s">
        <v>9162</v>
      </c>
      <c r="B3559" t="s">
        <v>7380</v>
      </c>
      <c r="C3559" t="s">
        <v>1736</v>
      </c>
      <c r="D3559" t="s">
        <v>6897</v>
      </c>
      <c r="E3559" t="s">
        <v>1709</v>
      </c>
      <c r="H3559" t="str">
        <f>INDEX('Vensim Variables'!$B:$B,MATCH(EPS!$B3559,'Vensim Variables'!$A:$A,0))</f>
        <v>g pollutant</v>
      </c>
      <c r="I3559" t="str">
        <f t="shared" si="110"/>
        <v>PM25</v>
      </c>
      <c r="J3559">
        <f>INDEX(NoSettings!$C:$C,MATCH(EPS!$A3559,NoSettings!$A:$A,0))</f>
        <v>0</v>
      </c>
      <c r="K3559">
        <f>INDEX(GWP!$C$2:$C$13,MATCH(EPS!I3559,GWP!$B$2:$B$13,0))</f>
        <v>0</v>
      </c>
      <c r="L3559" s="4">
        <f t="shared" si="111"/>
        <v>0</v>
      </c>
    </row>
    <row r="3560" spans="1:12">
      <c r="A3560" t="s">
        <v>9163</v>
      </c>
      <c r="B3560" t="s">
        <v>7380</v>
      </c>
      <c r="C3560" t="s">
        <v>1736</v>
      </c>
      <c r="D3560" t="s">
        <v>6897</v>
      </c>
      <c r="E3560" t="s">
        <v>1710</v>
      </c>
      <c r="H3560" t="str">
        <f>INDEX('Vensim Variables'!$B:$B,MATCH(EPS!$B3560,'Vensim Variables'!$A:$A,0))</f>
        <v>g pollutant</v>
      </c>
      <c r="I3560" t="str">
        <f t="shared" si="110"/>
        <v>SOx</v>
      </c>
      <c r="J3560">
        <f>INDEX(NoSettings!$C:$C,MATCH(EPS!$A3560,NoSettings!$A:$A,0))</f>
        <v>0</v>
      </c>
      <c r="K3560">
        <f>INDEX(GWP!$C$2:$C$13,MATCH(EPS!I3560,GWP!$B$2:$B$13,0))</f>
        <v>0</v>
      </c>
      <c r="L3560" s="4">
        <f t="shared" si="111"/>
        <v>0</v>
      </c>
    </row>
    <row r="3561" spans="1:12">
      <c r="A3561" t="s">
        <v>9164</v>
      </c>
      <c r="B3561" t="s">
        <v>7380</v>
      </c>
      <c r="C3561" t="s">
        <v>1736</v>
      </c>
      <c r="D3561" t="s">
        <v>6897</v>
      </c>
      <c r="E3561" t="s">
        <v>1711</v>
      </c>
      <c r="H3561" t="str">
        <f>INDEX('Vensim Variables'!$B:$B,MATCH(EPS!$B3561,'Vensim Variables'!$A:$A,0))</f>
        <v>g pollutant</v>
      </c>
      <c r="I3561" t="str">
        <f t="shared" si="110"/>
        <v>BC</v>
      </c>
      <c r="J3561">
        <f>INDEX(NoSettings!$C:$C,MATCH(EPS!$A3561,NoSettings!$A:$A,0))</f>
        <v>0</v>
      </c>
      <c r="K3561">
        <f>INDEX(GWP!$C$2:$C$13,MATCH(EPS!I3561,GWP!$B$2:$B$13,0))</f>
        <v>0</v>
      </c>
      <c r="L3561" s="4">
        <f t="shared" si="111"/>
        <v>0</v>
      </c>
    </row>
    <row r="3562" spans="1:12">
      <c r="A3562" t="s">
        <v>9165</v>
      </c>
      <c r="B3562" t="s">
        <v>7380</v>
      </c>
      <c r="C3562" t="s">
        <v>1736</v>
      </c>
      <c r="D3562" t="s">
        <v>6897</v>
      </c>
      <c r="E3562" t="s">
        <v>1712</v>
      </c>
      <c r="H3562" t="str">
        <f>INDEX('Vensim Variables'!$B:$B,MATCH(EPS!$B3562,'Vensim Variables'!$A:$A,0))</f>
        <v>g pollutant</v>
      </c>
      <c r="I3562" t="str">
        <f t="shared" si="110"/>
        <v>OC</v>
      </c>
      <c r="J3562">
        <f>INDEX(NoSettings!$C:$C,MATCH(EPS!$A3562,NoSettings!$A:$A,0))</f>
        <v>0</v>
      </c>
      <c r="K3562">
        <f>INDEX(GWP!$C$2:$C$13,MATCH(EPS!I3562,GWP!$B$2:$B$13,0))</f>
        <v>0</v>
      </c>
      <c r="L3562" s="4">
        <f t="shared" si="111"/>
        <v>0</v>
      </c>
    </row>
    <row r="3563" spans="1:12">
      <c r="A3563" t="s">
        <v>9166</v>
      </c>
      <c r="B3563" t="s">
        <v>7380</v>
      </c>
      <c r="C3563" t="s">
        <v>1736</v>
      </c>
      <c r="D3563" t="s">
        <v>6897</v>
      </c>
      <c r="E3563" t="s">
        <v>1713</v>
      </c>
      <c r="H3563" t="str">
        <f>INDEX('Vensim Variables'!$B:$B,MATCH(EPS!$B3563,'Vensim Variables'!$A:$A,0))</f>
        <v>g pollutant</v>
      </c>
      <c r="I3563" t="str">
        <f t="shared" si="110"/>
        <v>CH4</v>
      </c>
      <c r="J3563">
        <f>INDEX(NoSettings!$C:$C,MATCH(EPS!$A3563,NoSettings!$A:$A,0))</f>
        <v>0</v>
      </c>
      <c r="K3563">
        <f>INDEX(GWP!$C$2:$C$13,MATCH(EPS!I3563,GWP!$B$2:$B$13,0))</f>
        <v>28</v>
      </c>
      <c r="L3563" s="4">
        <f t="shared" si="111"/>
        <v>0</v>
      </c>
    </row>
    <row r="3564" spans="1:12">
      <c r="A3564" t="s">
        <v>9167</v>
      </c>
      <c r="B3564" t="s">
        <v>7380</v>
      </c>
      <c r="C3564" t="s">
        <v>1736</v>
      </c>
      <c r="D3564" t="s">
        <v>6897</v>
      </c>
      <c r="E3564" t="s">
        <v>1714</v>
      </c>
      <c r="H3564" t="str">
        <f>INDEX('Vensim Variables'!$B:$B,MATCH(EPS!$B3564,'Vensim Variables'!$A:$A,0))</f>
        <v>g pollutant</v>
      </c>
      <c r="I3564" t="str">
        <f t="shared" si="110"/>
        <v>N2O</v>
      </c>
      <c r="J3564">
        <f>INDEX(NoSettings!$C:$C,MATCH(EPS!$A3564,NoSettings!$A:$A,0))</f>
        <v>0</v>
      </c>
      <c r="K3564">
        <f>INDEX(GWP!$C$2:$C$13,MATCH(EPS!I3564,GWP!$B$2:$B$13,0))</f>
        <v>265</v>
      </c>
      <c r="L3564" s="4">
        <f t="shared" si="111"/>
        <v>0</v>
      </c>
    </row>
    <row r="3565" spans="1:12">
      <c r="A3565" t="s">
        <v>9168</v>
      </c>
      <c r="B3565" t="s">
        <v>7380</v>
      </c>
      <c r="C3565" t="s">
        <v>1736</v>
      </c>
      <c r="D3565" t="s">
        <v>6897</v>
      </c>
      <c r="E3565" t="s">
        <v>1715</v>
      </c>
      <c r="H3565" t="str">
        <f>INDEX('Vensim Variables'!$B:$B,MATCH(EPS!$B3565,'Vensim Variables'!$A:$A,0))</f>
        <v>g pollutant</v>
      </c>
      <c r="I3565" t="str">
        <f t="shared" si="110"/>
        <v>F gases</v>
      </c>
      <c r="J3565">
        <f>INDEX(NoSettings!$C:$C,MATCH(EPS!$A3565,NoSettings!$A:$A,0))</f>
        <v>0</v>
      </c>
      <c r="K3565">
        <f>INDEX(GWP!$C$2:$C$13,MATCH(EPS!I3565,GWP!$B$2:$B$13,0))</f>
        <v>1</v>
      </c>
      <c r="L3565" s="4">
        <f t="shared" si="111"/>
        <v>0</v>
      </c>
    </row>
    <row r="3566" spans="1:12">
      <c r="A3566" t="s">
        <v>9169</v>
      </c>
      <c r="B3566" t="s">
        <v>7380</v>
      </c>
      <c r="C3566" t="s">
        <v>1736</v>
      </c>
      <c r="D3566" t="s">
        <v>6898</v>
      </c>
      <c r="E3566" t="s">
        <v>1702</v>
      </c>
      <c r="H3566" t="str">
        <f>INDEX('Vensim Variables'!$B:$B,MATCH(EPS!$B3566,'Vensim Variables'!$A:$A,0))</f>
        <v>g pollutant</v>
      </c>
      <c r="I3566" t="str">
        <f t="shared" si="110"/>
        <v>CO2</v>
      </c>
      <c r="J3566">
        <f>INDEX(NoSettings!$C:$C,MATCH(EPS!$A3566,NoSettings!$A:$A,0))</f>
        <v>42760900000000</v>
      </c>
      <c r="K3566">
        <f>INDEX(GWP!$C$2:$C$13,MATCH(EPS!I3566,GWP!$B$2:$B$13,0))</f>
        <v>1</v>
      </c>
      <c r="L3566" s="4">
        <f t="shared" si="111"/>
        <v>42.760899999999999</v>
      </c>
    </row>
    <row r="3567" spans="1:12">
      <c r="A3567" t="s">
        <v>9170</v>
      </c>
      <c r="B3567" t="s">
        <v>7380</v>
      </c>
      <c r="C3567" t="s">
        <v>1736</v>
      </c>
      <c r="D3567" t="s">
        <v>6898</v>
      </c>
      <c r="E3567" t="s">
        <v>1705</v>
      </c>
      <c r="H3567" t="str">
        <f>INDEX('Vensim Variables'!$B:$B,MATCH(EPS!$B3567,'Vensim Variables'!$A:$A,0))</f>
        <v>g pollutant</v>
      </c>
      <c r="I3567" t="str">
        <f t="shared" si="110"/>
        <v>VOC</v>
      </c>
      <c r="J3567">
        <f>INDEX(NoSettings!$C:$C,MATCH(EPS!$A3567,NoSettings!$A:$A,0))</f>
        <v>793789000</v>
      </c>
      <c r="K3567">
        <f>INDEX(GWP!$C$2:$C$13,MATCH(EPS!I3567,GWP!$B$2:$B$13,0))</f>
        <v>0</v>
      </c>
      <c r="L3567" s="4">
        <f t="shared" si="111"/>
        <v>0</v>
      </c>
    </row>
    <row r="3568" spans="1:12">
      <c r="A3568" t="s">
        <v>9171</v>
      </c>
      <c r="B3568" t="s">
        <v>7380</v>
      </c>
      <c r="C3568" t="s">
        <v>1736</v>
      </c>
      <c r="D3568" t="s">
        <v>6898</v>
      </c>
      <c r="E3568" t="s">
        <v>1706</v>
      </c>
      <c r="H3568" t="str">
        <f>INDEX('Vensim Variables'!$B:$B,MATCH(EPS!$B3568,'Vensim Variables'!$A:$A,0))</f>
        <v>g pollutant</v>
      </c>
      <c r="I3568" t="str">
        <f t="shared" si="110"/>
        <v>CO</v>
      </c>
      <c r="J3568">
        <f>INDEX(NoSettings!$C:$C,MATCH(EPS!$A3568,NoSettings!$A:$A,0))</f>
        <v>3911960000</v>
      </c>
      <c r="K3568">
        <f>INDEX(GWP!$C$2:$C$13,MATCH(EPS!I3568,GWP!$B$2:$B$13,0))</f>
        <v>0</v>
      </c>
      <c r="L3568" s="4">
        <f t="shared" si="111"/>
        <v>0</v>
      </c>
    </row>
    <row r="3569" spans="1:12">
      <c r="A3569" t="s">
        <v>9172</v>
      </c>
      <c r="B3569" t="s">
        <v>7380</v>
      </c>
      <c r="C3569" t="s">
        <v>1736</v>
      </c>
      <c r="D3569" t="s">
        <v>6898</v>
      </c>
      <c r="E3569" t="s">
        <v>1707</v>
      </c>
      <c r="H3569" t="str">
        <f>INDEX('Vensim Variables'!$B:$B,MATCH(EPS!$B3569,'Vensim Variables'!$A:$A,0))</f>
        <v>g pollutant</v>
      </c>
      <c r="I3569" t="str">
        <f t="shared" si="110"/>
        <v>NOx</v>
      </c>
      <c r="J3569">
        <f>INDEX(NoSettings!$C:$C,MATCH(EPS!$A3569,NoSettings!$A:$A,0))</f>
        <v>11617900000</v>
      </c>
      <c r="K3569">
        <f>INDEX(GWP!$C$2:$C$13,MATCH(EPS!I3569,GWP!$B$2:$B$13,0))</f>
        <v>0</v>
      </c>
      <c r="L3569" s="4">
        <f t="shared" si="111"/>
        <v>0</v>
      </c>
    </row>
    <row r="3570" spans="1:12">
      <c r="A3570" t="s">
        <v>9173</v>
      </c>
      <c r="B3570" t="s">
        <v>7380</v>
      </c>
      <c r="C3570" t="s">
        <v>1736</v>
      </c>
      <c r="D3570" t="s">
        <v>6898</v>
      </c>
      <c r="E3570" t="s">
        <v>1708</v>
      </c>
      <c r="H3570" t="str">
        <f>INDEX('Vensim Variables'!$B:$B,MATCH(EPS!$B3570,'Vensim Variables'!$A:$A,0))</f>
        <v>g pollutant</v>
      </c>
      <c r="I3570" t="str">
        <f t="shared" si="110"/>
        <v>PM10</v>
      </c>
      <c r="J3570">
        <f>INDEX(NoSettings!$C:$C,MATCH(EPS!$A3570,NoSettings!$A:$A,0))</f>
        <v>823421000</v>
      </c>
      <c r="K3570">
        <f>INDEX(GWP!$C$2:$C$13,MATCH(EPS!I3570,GWP!$B$2:$B$13,0))</f>
        <v>0</v>
      </c>
      <c r="L3570" s="4">
        <f t="shared" si="111"/>
        <v>0</v>
      </c>
    </row>
    <row r="3571" spans="1:12">
      <c r="A3571" t="s">
        <v>9174</v>
      </c>
      <c r="B3571" t="s">
        <v>7380</v>
      </c>
      <c r="C3571" t="s">
        <v>1736</v>
      </c>
      <c r="D3571" t="s">
        <v>6898</v>
      </c>
      <c r="E3571" t="s">
        <v>1709</v>
      </c>
      <c r="H3571" t="str">
        <f>INDEX('Vensim Variables'!$B:$B,MATCH(EPS!$B3571,'Vensim Variables'!$A:$A,0))</f>
        <v>g pollutant</v>
      </c>
      <c r="I3571" t="str">
        <f t="shared" si="110"/>
        <v>PM25</v>
      </c>
      <c r="J3571">
        <f>INDEX(NoSettings!$C:$C,MATCH(EPS!$A3571,NoSettings!$A:$A,0))</f>
        <v>738515000</v>
      </c>
      <c r="K3571">
        <f>INDEX(GWP!$C$2:$C$13,MATCH(EPS!I3571,GWP!$B$2:$B$13,0))</f>
        <v>0</v>
      </c>
      <c r="L3571" s="4">
        <f t="shared" si="111"/>
        <v>0</v>
      </c>
    </row>
    <row r="3572" spans="1:12">
      <c r="A3572" t="s">
        <v>9175</v>
      </c>
      <c r="B3572" t="s">
        <v>7380</v>
      </c>
      <c r="C3572" t="s">
        <v>1736</v>
      </c>
      <c r="D3572" t="s">
        <v>6898</v>
      </c>
      <c r="E3572" t="s">
        <v>1710</v>
      </c>
      <c r="H3572" t="str">
        <f>INDEX('Vensim Variables'!$B:$B,MATCH(EPS!$B3572,'Vensim Variables'!$A:$A,0))</f>
        <v>g pollutant</v>
      </c>
      <c r="I3572" t="str">
        <f t="shared" si="110"/>
        <v>SOx</v>
      </c>
      <c r="J3572">
        <f>INDEX(NoSettings!$C:$C,MATCH(EPS!$A3572,NoSettings!$A:$A,0))</f>
        <v>1915810000</v>
      </c>
      <c r="K3572">
        <f>INDEX(GWP!$C$2:$C$13,MATCH(EPS!I3572,GWP!$B$2:$B$13,0))</f>
        <v>0</v>
      </c>
      <c r="L3572" s="4">
        <f t="shared" si="111"/>
        <v>0</v>
      </c>
    </row>
    <row r="3573" spans="1:12">
      <c r="A3573" t="s">
        <v>9176</v>
      </c>
      <c r="B3573" t="s">
        <v>7380</v>
      </c>
      <c r="C3573" t="s">
        <v>1736</v>
      </c>
      <c r="D3573" t="s">
        <v>6898</v>
      </c>
      <c r="E3573" t="s">
        <v>1711</v>
      </c>
      <c r="H3573" t="str">
        <f>INDEX('Vensim Variables'!$B:$B,MATCH(EPS!$B3573,'Vensim Variables'!$A:$A,0))</f>
        <v>g pollutant</v>
      </c>
      <c r="I3573" t="str">
        <f t="shared" si="110"/>
        <v>BC</v>
      </c>
      <c r="J3573">
        <f>INDEX(NoSettings!$C:$C,MATCH(EPS!$A3573,NoSettings!$A:$A,0))</f>
        <v>193176000</v>
      </c>
      <c r="K3573">
        <f>INDEX(GWP!$C$2:$C$13,MATCH(EPS!I3573,GWP!$B$2:$B$13,0))</f>
        <v>0</v>
      </c>
      <c r="L3573" s="4">
        <f t="shared" si="111"/>
        <v>0</v>
      </c>
    </row>
    <row r="3574" spans="1:12">
      <c r="A3574" t="s">
        <v>9177</v>
      </c>
      <c r="B3574" t="s">
        <v>7380</v>
      </c>
      <c r="C3574" t="s">
        <v>1736</v>
      </c>
      <c r="D3574" t="s">
        <v>6898</v>
      </c>
      <c r="E3574" t="s">
        <v>1712</v>
      </c>
      <c r="H3574" t="str">
        <f>INDEX('Vensim Variables'!$B:$B,MATCH(EPS!$B3574,'Vensim Variables'!$A:$A,0))</f>
        <v>g pollutant</v>
      </c>
      <c r="I3574" t="str">
        <f t="shared" si="110"/>
        <v>OC</v>
      </c>
      <c r="J3574">
        <f>INDEX(NoSettings!$C:$C,MATCH(EPS!$A3574,NoSettings!$A:$A,0))</f>
        <v>127075000</v>
      </c>
      <c r="K3574">
        <f>INDEX(GWP!$C$2:$C$13,MATCH(EPS!I3574,GWP!$B$2:$B$13,0))</f>
        <v>0</v>
      </c>
      <c r="L3574" s="4">
        <f t="shared" si="111"/>
        <v>0</v>
      </c>
    </row>
    <row r="3575" spans="1:12">
      <c r="A3575" t="s">
        <v>9178</v>
      </c>
      <c r="B3575" t="s">
        <v>7380</v>
      </c>
      <c r="C3575" t="s">
        <v>1736</v>
      </c>
      <c r="D3575" t="s">
        <v>6898</v>
      </c>
      <c r="E3575" t="s">
        <v>1713</v>
      </c>
      <c r="H3575" t="str">
        <f>INDEX('Vensim Variables'!$B:$B,MATCH(EPS!$B3575,'Vensim Variables'!$A:$A,0))</f>
        <v>g pollutant</v>
      </c>
      <c r="I3575" t="str">
        <f t="shared" si="110"/>
        <v>CH4</v>
      </c>
      <c r="J3575">
        <f>INDEX(NoSettings!$C:$C,MATCH(EPS!$A3575,NoSettings!$A:$A,0))</f>
        <v>1188120000</v>
      </c>
      <c r="K3575">
        <f>INDEX(GWP!$C$2:$C$13,MATCH(EPS!I3575,GWP!$B$2:$B$13,0))</f>
        <v>28</v>
      </c>
      <c r="L3575" s="4">
        <f t="shared" si="111"/>
        <v>3.3267360000000003E-2</v>
      </c>
    </row>
    <row r="3576" spans="1:12">
      <c r="A3576" t="s">
        <v>9179</v>
      </c>
      <c r="B3576" t="s">
        <v>7380</v>
      </c>
      <c r="C3576" t="s">
        <v>1736</v>
      </c>
      <c r="D3576" t="s">
        <v>6898</v>
      </c>
      <c r="E3576" t="s">
        <v>1714</v>
      </c>
      <c r="H3576" t="str">
        <f>INDEX('Vensim Variables'!$B:$B,MATCH(EPS!$B3576,'Vensim Variables'!$A:$A,0))</f>
        <v>g pollutant</v>
      </c>
      <c r="I3576" t="str">
        <f t="shared" si="110"/>
        <v>N2O</v>
      </c>
      <c r="J3576">
        <f>INDEX(NoSettings!$C:$C,MATCH(EPS!$A3576,NoSettings!$A:$A,0))</f>
        <v>376665000</v>
      </c>
      <c r="K3576">
        <f>INDEX(GWP!$C$2:$C$13,MATCH(EPS!I3576,GWP!$B$2:$B$13,0))</f>
        <v>265</v>
      </c>
      <c r="L3576" s="4">
        <f t="shared" si="111"/>
        <v>9.9816224999999995E-2</v>
      </c>
    </row>
    <row r="3577" spans="1:12">
      <c r="A3577" t="s">
        <v>9180</v>
      </c>
      <c r="B3577" t="s">
        <v>7380</v>
      </c>
      <c r="C3577" t="s">
        <v>1736</v>
      </c>
      <c r="D3577" t="s">
        <v>6898</v>
      </c>
      <c r="E3577" t="s">
        <v>1715</v>
      </c>
      <c r="H3577" t="str">
        <f>INDEX('Vensim Variables'!$B:$B,MATCH(EPS!$B3577,'Vensim Variables'!$A:$A,0))</f>
        <v>g pollutant</v>
      </c>
      <c r="I3577" t="str">
        <f t="shared" si="110"/>
        <v>F gases</v>
      </c>
      <c r="J3577">
        <f>INDEX(NoSettings!$C:$C,MATCH(EPS!$A3577,NoSettings!$A:$A,0))</f>
        <v>0</v>
      </c>
      <c r="K3577">
        <f>INDEX(GWP!$C$2:$C$13,MATCH(EPS!I3577,GWP!$B$2:$B$13,0))</f>
        <v>1</v>
      </c>
      <c r="L3577" s="4">
        <f t="shared" si="111"/>
        <v>0</v>
      </c>
    </row>
    <row r="3578" spans="1:12">
      <c r="A3578" t="s">
        <v>9181</v>
      </c>
      <c r="B3578" t="s">
        <v>7380</v>
      </c>
      <c r="C3578" t="s">
        <v>1737</v>
      </c>
      <c r="D3578" t="s">
        <v>6874</v>
      </c>
      <c r="E3578" t="s">
        <v>1702</v>
      </c>
      <c r="H3578" t="str">
        <f>INDEX('Vensim Variables'!$B:$B,MATCH(EPS!$B3578,'Vensim Variables'!$A:$A,0))</f>
        <v>g pollutant</v>
      </c>
      <c r="I3578" t="str">
        <f t="shared" si="110"/>
        <v>CO2</v>
      </c>
      <c r="J3578">
        <f>INDEX(NoSettings!$C:$C,MATCH(EPS!$A3578,NoSettings!$A:$A,0))</f>
        <v>0</v>
      </c>
      <c r="K3578">
        <f>INDEX(GWP!$C$2:$C$13,MATCH(EPS!I3578,GWP!$B$2:$B$13,0))</f>
        <v>1</v>
      </c>
      <c r="L3578" s="4">
        <f t="shared" si="111"/>
        <v>0</v>
      </c>
    </row>
    <row r="3579" spans="1:12">
      <c r="A3579" t="s">
        <v>9182</v>
      </c>
      <c r="B3579" t="s">
        <v>7380</v>
      </c>
      <c r="C3579" t="s">
        <v>1737</v>
      </c>
      <c r="D3579" t="s">
        <v>6874</v>
      </c>
      <c r="E3579" t="s">
        <v>1705</v>
      </c>
      <c r="H3579" t="str">
        <f>INDEX('Vensim Variables'!$B:$B,MATCH(EPS!$B3579,'Vensim Variables'!$A:$A,0))</f>
        <v>g pollutant</v>
      </c>
      <c r="I3579" t="str">
        <f t="shared" si="110"/>
        <v>VOC</v>
      </c>
      <c r="J3579">
        <f>INDEX(NoSettings!$C:$C,MATCH(EPS!$A3579,NoSettings!$A:$A,0))</f>
        <v>0</v>
      </c>
      <c r="K3579">
        <f>INDEX(GWP!$C$2:$C$13,MATCH(EPS!I3579,GWP!$B$2:$B$13,0))</f>
        <v>0</v>
      </c>
      <c r="L3579" s="4">
        <f t="shared" si="111"/>
        <v>0</v>
      </c>
    </row>
    <row r="3580" spans="1:12">
      <c r="A3580" t="s">
        <v>9183</v>
      </c>
      <c r="B3580" t="s">
        <v>7380</v>
      </c>
      <c r="C3580" t="s">
        <v>1737</v>
      </c>
      <c r="D3580" t="s">
        <v>6874</v>
      </c>
      <c r="E3580" t="s">
        <v>1706</v>
      </c>
      <c r="H3580" t="str">
        <f>INDEX('Vensim Variables'!$B:$B,MATCH(EPS!$B3580,'Vensim Variables'!$A:$A,0))</f>
        <v>g pollutant</v>
      </c>
      <c r="I3580" t="str">
        <f t="shared" si="110"/>
        <v>CO</v>
      </c>
      <c r="J3580">
        <f>INDEX(NoSettings!$C:$C,MATCH(EPS!$A3580,NoSettings!$A:$A,0))</f>
        <v>0</v>
      </c>
      <c r="K3580">
        <f>INDEX(GWP!$C$2:$C$13,MATCH(EPS!I3580,GWP!$B$2:$B$13,0))</f>
        <v>0</v>
      </c>
      <c r="L3580" s="4">
        <f t="shared" si="111"/>
        <v>0</v>
      </c>
    </row>
    <row r="3581" spans="1:12">
      <c r="A3581" t="s">
        <v>9184</v>
      </c>
      <c r="B3581" t="s">
        <v>7380</v>
      </c>
      <c r="C3581" t="s">
        <v>1737</v>
      </c>
      <c r="D3581" t="s">
        <v>6874</v>
      </c>
      <c r="E3581" t="s">
        <v>1707</v>
      </c>
      <c r="H3581" t="str">
        <f>INDEX('Vensim Variables'!$B:$B,MATCH(EPS!$B3581,'Vensim Variables'!$A:$A,0))</f>
        <v>g pollutant</v>
      </c>
      <c r="I3581" t="str">
        <f t="shared" si="110"/>
        <v>NOx</v>
      </c>
      <c r="J3581">
        <f>INDEX(NoSettings!$C:$C,MATCH(EPS!$A3581,NoSettings!$A:$A,0))</f>
        <v>0</v>
      </c>
      <c r="K3581">
        <f>INDEX(GWP!$C$2:$C$13,MATCH(EPS!I3581,GWP!$B$2:$B$13,0))</f>
        <v>0</v>
      </c>
      <c r="L3581" s="4">
        <f t="shared" si="111"/>
        <v>0</v>
      </c>
    </row>
    <row r="3582" spans="1:12">
      <c r="A3582" t="s">
        <v>9185</v>
      </c>
      <c r="B3582" t="s">
        <v>7380</v>
      </c>
      <c r="C3582" t="s">
        <v>1737</v>
      </c>
      <c r="D3582" t="s">
        <v>6874</v>
      </c>
      <c r="E3582" t="s">
        <v>1708</v>
      </c>
      <c r="H3582" t="str">
        <f>INDEX('Vensim Variables'!$B:$B,MATCH(EPS!$B3582,'Vensim Variables'!$A:$A,0))</f>
        <v>g pollutant</v>
      </c>
      <c r="I3582" t="str">
        <f t="shared" si="110"/>
        <v>PM10</v>
      </c>
      <c r="J3582">
        <f>INDEX(NoSettings!$C:$C,MATCH(EPS!$A3582,NoSettings!$A:$A,0))</f>
        <v>0</v>
      </c>
      <c r="K3582">
        <f>INDEX(GWP!$C$2:$C$13,MATCH(EPS!I3582,GWP!$B$2:$B$13,0))</f>
        <v>0</v>
      </c>
      <c r="L3582" s="4">
        <f t="shared" si="111"/>
        <v>0</v>
      </c>
    </row>
    <row r="3583" spans="1:12">
      <c r="A3583" t="s">
        <v>9186</v>
      </c>
      <c r="B3583" t="s">
        <v>7380</v>
      </c>
      <c r="C3583" t="s">
        <v>1737</v>
      </c>
      <c r="D3583" t="s">
        <v>6874</v>
      </c>
      <c r="E3583" t="s">
        <v>1709</v>
      </c>
      <c r="H3583" t="str">
        <f>INDEX('Vensim Variables'!$B:$B,MATCH(EPS!$B3583,'Vensim Variables'!$A:$A,0))</f>
        <v>g pollutant</v>
      </c>
      <c r="I3583" t="str">
        <f t="shared" si="110"/>
        <v>PM25</v>
      </c>
      <c r="J3583">
        <f>INDEX(NoSettings!$C:$C,MATCH(EPS!$A3583,NoSettings!$A:$A,0))</f>
        <v>0</v>
      </c>
      <c r="K3583">
        <f>INDEX(GWP!$C$2:$C$13,MATCH(EPS!I3583,GWP!$B$2:$B$13,0))</f>
        <v>0</v>
      </c>
      <c r="L3583" s="4">
        <f t="shared" si="111"/>
        <v>0</v>
      </c>
    </row>
    <row r="3584" spans="1:12">
      <c r="A3584" t="s">
        <v>9187</v>
      </c>
      <c r="B3584" t="s">
        <v>7380</v>
      </c>
      <c r="C3584" t="s">
        <v>1737</v>
      </c>
      <c r="D3584" t="s">
        <v>6874</v>
      </c>
      <c r="E3584" t="s">
        <v>1710</v>
      </c>
      <c r="H3584" t="str">
        <f>INDEX('Vensim Variables'!$B:$B,MATCH(EPS!$B3584,'Vensim Variables'!$A:$A,0))</f>
        <v>g pollutant</v>
      </c>
      <c r="I3584" t="str">
        <f t="shared" si="110"/>
        <v>SOx</v>
      </c>
      <c r="J3584">
        <f>INDEX(NoSettings!$C:$C,MATCH(EPS!$A3584,NoSettings!$A:$A,0))</f>
        <v>0</v>
      </c>
      <c r="K3584">
        <f>INDEX(GWP!$C$2:$C$13,MATCH(EPS!I3584,GWP!$B$2:$B$13,0))</f>
        <v>0</v>
      </c>
      <c r="L3584" s="4">
        <f t="shared" si="111"/>
        <v>0</v>
      </c>
    </row>
    <row r="3585" spans="1:12">
      <c r="A3585" t="s">
        <v>9188</v>
      </c>
      <c r="B3585" t="s">
        <v>7380</v>
      </c>
      <c r="C3585" t="s">
        <v>1737</v>
      </c>
      <c r="D3585" t="s">
        <v>6874</v>
      </c>
      <c r="E3585" t="s">
        <v>1711</v>
      </c>
      <c r="H3585" t="str">
        <f>INDEX('Vensim Variables'!$B:$B,MATCH(EPS!$B3585,'Vensim Variables'!$A:$A,0))</f>
        <v>g pollutant</v>
      </c>
      <c r="I3585" t="str">
        <f t="shared" si="110"/>
        <v>BC</v>
      </c>
      <c r="J3585">
        <f>INDEX(NoSettings!$C:$C,MATCH(EPS!$A3585,NoSettings!$A:$A,0))</f>
        <v>0</v>
      </c>
      <c r="K3585">
        <f>INDEX(GWP!$C$2:$C$13,MATCH(EPS!I3585,GWP!$B$2:$B$13,0))</f>
        <v>0</v>
      </c>
      <c r="L3585" s="4">
        <f t="shared" si="111"/>
        <v>0</v>
      </c>
    </row>
    <row r="3586" spans="1:12">
      <c r="A3586" t="s">
        <v>9189</v>
      </c>
      <c r="B3586" t="s">
        <v>7380</v>
      </c>
      <c r="C3586" t="s">
        <v>1737</v>
      </c>
      <c r="D3586" t="s">
        <v>6874</v>
      </c>
      <c r="E3586" t="s">
        <v>1712</v>
      </c>
      <c r="H3586" t="str">
        <f>INDEX('Vensim Variables'!$B:$B,MATCH(EPS!$B3586,'Vensim Variables'!$A:$A,0))</f>
        <v>g pollutant</v>
      </c>
      <c r="I3586" t="str">
        <f t="shared" si="110"/>
        <v>OC</v>
      </c>
      <c r="J3586">
        <f>INDEX(NoSettings!$C:$C,MATCH(EPS!$A3586,NoSettings!$A:$A,0))</f>
        <v>0</v>
      </c>
      <c r="K3586">
        <f>INDEX(GWP!$C$2:$C$13,MATCH(EPS!I3586,GWP!$B$2:$B$13,0))</f>
        <v>0</v>
      </c>
      <c r="L3586" s="4">
        <f t="shared" si="111"/>
        <v>0</v>
      </c>
    </row>
    <row r="3587" spans="1:12">
      <c r="A3587" t="s">
        <v>9190</v>
      </c>
      <c r="B3587" t="s">
        <v>7380</v>
      </c>
      <c r="C3587" t="s">
        <v>1737</v>
      </c>
      <c r="D3587" t="s">
        <v>6874</v>
      </c>
      <c r="E3587" t="s">
        <v>1713</v>
      </c>
      <c r="H3587" t="str">
        <f>INDEX('Vensim Variables'!$B:$B,MATCH(EPS!$B3587,'Vensim Variables'!$A:$A,0))</f>
        <v>g pollutant</v>
      </c>
      <c r="I3587" t="str">
        <f t="shared" ref="I3587:I3650" si="112">IF(OR(C3587="CO2",C3587="CH4",C3587="N2O",C3587="F gases",C3587="VOC",C3587="CO",C3587="NOx",C3587="PM10",C3587="PM25",C3587="SOx",C3587="BC",C3587="OC"),C3587,IF(OR(D3587="CO2",D3587="CH4",D3587="N2O",D3587="F gases",D3587="VOC",D3587="CO",D3587="NOx",D3587="PM10",D3587="PM25",D3587="SOx",D3587="BC",D3587="OC"),D3587,IF(OR(E3587="CO2",E3587="CH4",E3587="N2O",E3587="F gases",E3587="VOC",E3587="CO",E3587="NOx",E3587="PM10",E3587="PM25",E3587="SOx",E3587="BC",E3587="OC"),E3587,"NA")))</f>
        <v>CH4</v>
      </c>
      <c r="J3587">
        <f>INDEX(NoSettings!$C:$C,MATCH(EPS!$A3587,NoSettings!$A:$A,0))</f>
        <v>0</v>
      </c>
      <c r="K3587">
        <f>INDEX(GWP!$C$2:$C$13,MATCH(EPS!I3587,GWP!$B$2:$B$13,0))</f>
        <v>28</v>
      </c>
      <c r="L3587" s="4">
        <f t="shared" ref="L3587:L3650" si="113">IF(H3587="g pollutant",K3587*J3587/10^12,IF(H3587="MMTCO2e",J3587,IF(H3587="MWh",J3587,0)))</f>
        <v>0</v>
      </c>
    </row>
    <row r="3588" spans="1:12">
      <c r="A3588" t="s">
        <v>9191</v>
      </c>
      <c r="B3588" t="s">
        <v>7380</v>
      </c>
      <c r="C3588" t="s">
        <v>1737</v>
      </c>
      <c r="D3588" t="s">
        <v>6874</v>
      </c>
      <c r="E3588" t="s">
        <v>1714</v>
      </c>
      <c r="H3588" t="str">
        <f>INDEX('Vensim Variables'!$B:$B,MATCH(EPS!$B3588,'Vensim Variables'!$A:$A,0))</f>
        <v>g pollutant</v>
      </c>
      <c r="I3588" t="str">
        <f t="shared" si="112"/>
        <v>N2O</v>
      </c>
      <c r="J3588">
        <f>INDEX(NoSettings!$C:$C,MATCH(EPS!$A3588,NoSettings!$A:$A,0))</f>
        <v>0</v>
      </c>
      <c r="K3588">
        <f>INDEX(GWP!$C$2:$C$13,MATCH(EPS!I3588,GWP!$B$2:$B$13,0))</f>
        <v>265</v>
      </c>
      <c r="L3588" s="4">
        <f t="shared" si="113"/>
        <v>0</v>
      </c>
    </row>
    <row r="3589" spans="1:12">
      <c r="A3589" t="s">
        <v>9192</v>
      </c>
      <c r="B3589" t="s">
        <v>7380</v>
      </c>
      <c r="C3589" t="s">
        <v>1737</v>
      </c>
      <c r="D3589" t="s">
        <v>6874</v>
      </c>
      <c r="E3589" t="s">
        <v>1715</v>
      </c>
      <c r="H3589" t="str">
        <f>INDEX('Vensim Variables'!$B:$B,MATCH(EPS!$B3589,'Vensim Variables'!$A:$A,0))</f>
        <v>g pollutant</v>
      </c>
      <c r="I3589" t="str">
        <f t="shared" si="112"/>
        <v>F gases</v>
      </c>
      <c r="J3589">
        <f>INDEX(NoSettings!$C:$C,MATCH(EPS!$A3589,NoSettings!$A:$A,0))</f>
        <v>0</v>
      </c>
      <c r="K3589">
        <f>INDEX(GWP!$C$2:$C$13,MATCH(EPS!I3589,GWP!$B$2:$B$13,0))</f>
        <v>1</v>
      </c>
      <c r="L3589" s="4">
        <f t="shared" si="113"/>
        <v>0</v>
      </c>
    </row>
    <row r="3590" spans="1:12">
      <c r="A3590" t="s">
        <v>9193</v>
      </c>
      <c r="B3590" t="s">
        <v>7380</v>
      </c>
      <c r="C3590" t="s">
        <v>1737</v>
      </c>
      <c r="D3590" t="s">
        <v>6875</v>
      </c>
      <c r="E3590" t="s">
        <v>1702</v>
      </c>
      <c r="H3590" t="str">
        <f>INDEX('Vensim Variables'!$B:$B,MATCH(EPS!$B3590,'Vensim Variables'!$A:$A,0))</f>
        <v>g pollutant</v>
      </c>
      <c r="I3590" t="str">
        <f t="shared" si="112"/>
        <v>CO2</v>
      </c>
      <c r="J3590">
        <f>INDEX(NoSettings!$C:$C,MATCH(EPS!$A3590,NoSettings!$A:$A,0))</f>
        <v>0</v>
      </c>
      <c r="K3590">
        <f>INDEX(GWP!$C$2:$C$13,MATCH(EPS!I3590,GWP!$B$2:$B$13,0))</f>
        <v>1</v>
      </c>
      <c r="L3590" s="4">
        <f t="shared" si="113"/>
        <v>0</v>
      </c>
    </row>
    <row r="3591" spans="1:12">
      <c r="A3591" t="s">
        <v>9194</v>
      </c>
      <c r="B3591" t="s">
        <v>7380</v>
      </c>
      <c r="C3591" t="s">
        <v>1737</v>
      </c>
      <c r="D3591" t="s">
        <v>6875</v>
      </c>
      <c r="E3591" t="s">
        <v>1705</v>
      </c>
      <c r="H3591" t="str">
        <f>INDEX('Vensim Variables'!$B:$B,MATCH(EPS!$B3591,'Vensim Variables'!$A:$A,0))</f>
        <v>g pollutant</v>
      </c>
      <c r="I3591" t="str">
        <f t="shared" si="112"/>
        <v>VOC</v>
      </c>
      <c r="J3591">
        <f>INDEX(NoSettings!$C:$C,MATCH(EPS!$A3591,NoSettings!$A:$A,0))</f>
        <v>0</v>
      </c>
      <c r="K3591">
        <f>INDEX(GWP!$C$2:$C$13,MATCH(EPS!I3591,GWP!$B$2:$B$13,0))</f>
        <v>0</v>
      </c>
      <c r="L3591" s="4">
        <f t="shared" si="113"/>
        <v>0</v>
      </c>
    </row>
    <row r="3592" spans="1:12">
      <c r="A3592" t="s">
        <v>9195</v>
      </c>
      <c r="B3592" t="s">
        <v>7380</v>
      </c>
      <c r="C3592" t="s">
        <v>1737</v>
      </c>
      <c r="D3592" t="s">
        <v>6875</v>
      </c>
      <c r="E3592" t="s">
        <v>1706</v>
      </c>
      <c r="H3592" t="str">
        <f>INDEX('Vensim Variables'!$B:$B,MATCH(EPS!$B3592,'Vensim Variables'!$A:$A,0))</f>
        <v>g pollutant</v>
      </c>
      <c r="I3592" t="str">
        <f t="shared" si="112"/>
        <v>CO</v>
      </c>
      <c r="J3592">
        <f>INDEX(NoSettings!$C:$C,MATCH(EPS!$A3592,NoSettings!$A:$A,0))</f>
        <v>0</v>
      </c>
      <c r="K3592">
        <f>INDEX(GWP!$C$2:$C$13,MATCH(EPS!I3592,GWP!$B$2:$B$13,0))</f>
        <v>0</v>
      </c>
      <c r="L3592" s="4">
        <f t="shared" si="113"/>
        <v>0</v>
      </c>
    </row>
    <row r="3593" spans="1:12">
      <c r="A3593" t="s">
        <v>9196</v>
      </c>
      <c r="B3593" t="s">
        <v>7380</v>
      </c>
      <c r="C3593" t="s">
        <v>1737</v>
      </c>
      <c r="D3593" t="s">
        <v>6875</v>
      </c>
      <c r="E3593" t="s">
        <v>1707</v>
      </c>
      <c r="H3593" t="str">
        <f>INDEX('Vensim Variables'!$B:$B,MATCH(EPS!$B3593,'Vensim Variables'!$A:$A,0))</f>
        <v>g pollutant</v>
      </c>
      <c r="I3593" t="str">
        <f t="shared" si="112"/>
        <v>NOx</v>
      </c>
      <c r="J3593">
        <f>INDEX(NoSettings!$C:$C,MATCH(EPS!$A3593,NoSettings!$A:$A,0))</f>
        <v>0</v>
      </c>
      <c r="K3593">
        <f>INDEX(GWP!$C$2:$C$13,MATCH(EPS!I3593,GWP!$B$2:$B$13,0))</f>
        <v>0</v>
      </c>
      <c r="L3593" s="4">
        <f t="shared" si="113"/>
        <v>0</v>
      </c>
    </row>
    <row r="3594" spans="1:12">
      <c r="A3594" t="s">
        <v>9197</v>
      </c>
      <c r="B3594" t="s">
        <v>7380</v>
      </c>
      <c r="C3594" t="s">
        <v>1737</v>
      </c>
      <c r="D3594" t="s">
        <v>6875</v>
      </c>
      <c r="E3594" t="s">
        <v>1708</v>
      </c>
      <c r="H3594" t="str">
        <f>INDEX('Vensim Variables'!$B:$B,MATCH(EPS!$B3594,'Vensim Variables'!$A:$A,0))</f>
        <v>g pollutant</v>
      </c>
      <c r="I3594" t="str">
        <f t="shared" si="112"/>
        <v>PM10</v>
      </c>
      <c r="J3594">
        <f>INDEX(NoSettings!$C:$C,MATCH(EPS!$A3594,NoSettings!$A:$A,0))</f>
        <v>0</v>
      </c>
      <c r="K3594">
        <f>INDEX(GWP!$C$2:$C$13,MATCH(EPS!I3594,GWP!$B$2:$B$13,0))</f>
        <v>0</v>
      </c>
      <c r="L3594" s="4">
        <f t="shared" si="113"/>
        <v>0</v>
      </c>
    </row>
    <row r="3595" spans="1:12">
      <c r="A3595" t="s">
        <v>9198</v>
      </c>
      <c r="B3595" t="s">
        <v>7380</v>
      </c>
      <c r="C3595" t="s">
        <v>1737</v>
      </c>
      <c r="D3595" t="s">
        <v>6875</v>
      </c>
      <c r="E3595" t="s">
        <v>1709</v>
      </c>
      <c r="H3595" t="str">
        <f>INDEX('Vensim Variables'!$B:$B,MATCH(EPS!$B3595,'Vensim Variables'!$A:$A,0))</f>
        <v>g pollutant</v>
      </c>
      <c r="I3595" t="str">
        <f t="shared" si="112"/>
        <v>PM25</v>
      </c>
      <c r="J3595">
        <f>INDEX(NoSettings!$C:$C,MATCH(EPS!$A3595,NoSettings!$A:$A,0))</f>
        <v>0</v>
      </c>
      <c r="K3595">
        <f>INDEX(GWP!$C$2:$C$13,MATCH(EPS!I3595,GWP!$B$2:$B$13,0))</f>
        <v>0</v>
      </c>
      <c r="L3595" s="4">
        <f t="shared" si="113"/>
        <v>0</v>
      </c>
    </row>
    <row r="3596" spans="1:12">
      <c r="A3596" t="s">
        <v>9199</v>
      </c>
      <c r="B3596" t="s">
        <v>7380</v>
      </c>
      <c r="C3596" t="s">
        <v>1737</v>
      </c>
      <c r="D3596" t="s">
        <v>6875</v>
      </c>
      <c r="E3596" t="s">
        <v>1710</v>
      </c>
      <c r="H3596" t="str">
        <f>INDEX('Vensim Variables'!$B:$B,MATCH(EPS!$B3596,'Vensim Variables'!$A:$A,0))</f>
        <v>g pollutant</v>
      </c>
      <c r="I3596" t="str">
        <f t="shared" si="112"/>
        <v>SOx</v>
      </c>
      <c r="J3596">
        <f>INDEX(NoSettings!$C:$C,MATCH(EPS!$A3596,NoSettings!$A:$A,0))</f>
        <v>0</v>
      </c>
      <c r="K3596">
        <f>INDEX(GWP!$C$2:$C$13,MATCH(EPS!I3596,GWP!$B$2:$B$13,0))</f>
        <v>0</v>
      </c>
      <c r="L3596" s="4">
        <f t="shared" si="113"/>
        <v>0</v>
      </c>
    </row>
    <row r="3597" spans="1:12">
      <c r="A3597" t="s">
        <v>9200</v>
      </c>
      <c r="B3597" t="s">
        <v>7380</v>
      </c>
      <c r="C3597" t="s">
        <v>1737</v>
      </c>
      <c r="D3597" t="s">
        <v>6875</v>
      </c>
      <c r="E3597" t="s">
        <v>1711</v>
      </c>
      <c r="H3597" t="str">
        <f>INDEX('Vensim Variables'!$B:$B,MATCH(EPS!$B3597,'Vensim Variables'!$A:$A,0))</f>
        <v>g pollutant</v>
      </c>
      <c r="I3597" t="str">
        <f t="shared" si="112"/>
        <v>BC</v>
      </c>
      <c r="J3597">
        <f>INDEX(NoSettings!$C:$C,MATCH(EPS!$A3597,NoSettings!$A:$A,0))</f>
        <v>0</v>
      </c>
      <c r="K3597">
        <f>INDEX(GWP!$C$2:$C$13,MATCH(EPS!I3597,GWP!$B$2:$B$13,0))</f>
        <v>0</v>
      </c>
      <c r="L3597" s="4">
        <f t="shared" si="113"/>
        <v>0</v>
      </c>
    </row>
    <row r="3598" spans="1:12">
      <c r="A3598" t="s">
        <v>9201</v>
      </c>
      <c r="B3598" t="s">
        <v>7380</v>
      </c>
      <c r="C3598" t="s">
        <v>1737</v>
      </c>
      <c r="D3598" t="s">
        <v>6875</v>
      </c>
      <c r="E3598" t="s">
        <v>1712</v>
      </c>
      <c r="H3598" t="str">
        <f>INDEX('Vensim Variables'!$B:$B,MATCH(EPS!$B3598,'Vensim Variables'!$A:$A,0))</f>
        <v>g pollutant</v>
      </c>
      <c r="I3598" t="str">
        <f t="shared" si="112"/>
        <v>OC</v>
      </c>
      <c r="J3598">
        <f>INDEX(NoSettings!$C:$C,MATCH(EPS!$A3598,NoSettings!$A:$A,0))</f>
        <v>0</v>
      </c>
      <c r="K3598">
        <f>INDEX(GWP!$C$2:$C$13,MATCH(EPS!I3598,GWP!$B$2:$B$13,0))</f>
        <v>0</v>
      </c>
      <c r="L3598" s="4">
        <f t="shared" si="113"/>
        <v>0</v>
      </c>
    </row>
    <row r="3599" spans="1:12">
      <c r="A3599" t="s">
        <v>9202</v>
      </c>
      <c r="B3599" t="s">
        <v>7380</v>
      </c>
      <c r="C3599" t="s">
        <v>1737</v>
      </c>
      <c r="D3599" t="s">
        <v>6875</v>
      </c>
      <c r="E3599" t="s">
        <v>1713</v>
      </c>
      <c r="H3599" t="str">
        <f>INDEX('Vensim Variables'!$B:$B,MATCH(EPS!$B3599,'Vensim Variables'!$A:$A,0))</f>
        <v>g pollutant</v>
      </c>
      <c r="I3599" t="str">
        <f t="shared" si="112"/>
        <v>CH4</v>
      </c>
      <c r="J3599">
        <f>INDEX(NoSettings!$C:$C,MATCH(EPS!$A3599,NoSettings!$A:$A,0))</f>
        <v>0</v>
      </c>
      <c r="K3599">
        <f>INDEX(GWP!$C$2:$C$13,MATCH(EPS!I3599,GWP!$B$2:$B$13,0))</f>
        <v>28</v>
      </c>
      <c r="L3599" s="4">
        <f t="shared" si="113"/>
        <v>0</v>
      </c>
    </row>
    <row r="3600" spans="1:12">
      <c r="A3600" t="s">
        <v>9203</v>
      </c>
      <c r="B3600" t="s">
        <v>7380</v>
      </c>
      <c r="C3600" t="s">
        <v>1737</v>
      </c>
      <c r="D3600" t="s">
        <v>6875</v>
      </c>
      <c r="E3600" t="s">
        <v>1714</v>
      </c>
      <c r="H3600" t="str">
        <f>INDEX('Vensim Variables'!$B:$B,MATCH(EPS!$B3600,'Vensim Variables'!$A:$A,0))</f>
        <v>g pollutant</v>
      </c>
      <c r="I3600" t="str">
        <f t="shared" si="112"/>
        <v>N2O</v>
      </c>
      <c r="J3600">
        <f>INDEX(NoSettings!$C:$C,MATCH(EPS!$A3600,NoSettings!$A:$A,0))</f>
        <v>0</v>
      </c>
      <c r="K3600">
        <f>INDEX(GWP!$C$2:$C$13,MATCH(EPS!I3600,GWP!$B$2:$B$13,0))</f>
        <v>265</v>
      </c>
      <c r="L3600" s="4">
        <f t="shared" si="113"/>
        <v>0</v>
      </c>
    </row>
    <row r="3601" spans="1:12">
      <c r="A3601" t="s">
        <v>9204</v>
      </c>
      <c r="B3601" t="s">
        <v>7380</v>
      </c>
      <c r="C3601" t="s">
        <v>1737</v>
      </c>
      <c r="D3601" t="s">
        <v>6875</v>
      </c>
      <c r="E3601" t="s">
        <v>1715</v>
      </c>
      <c r="H3601" t="str">
        <f>INDEX('Vensim Variables'!$B:$B,MATCH(EPS!$B3601,'Vensim Variables'!$A:$A,0))</f>
        <v>g pollutant</v>
      </c>
      <c r="I3601" t="str">
        <f t="shared" si="112"/>
        <v>F gases</v>
      </c>
      <c r="J3601">
        <f>INDEX(NoSettings!$C:$C,MATCH(EPS!$A3601,NoSettings!$A:$A,0))</f>
        <v>0</v>
      </c>
      <c r="K3601">
        <f>INDEX(GWP!$C$2:$C$13,MATCH(EPS!I3601,GWP!$B$2:$B$13,0))</f>
        <v>1</v>
      </c>
      <c r="L3601" s="4">
        <f t="shared" si="113"/>
        <v>0</v>
      </c>
    </row>
    <row r="3602" spans="1:12">
      <c r="A3602" t="s">
        <v>9205</v>
      </c>
      <c r="B3602" t="s">
        <v>7380</v>
      </c>
      <c r="C3602" t="s">
        <v>1737</v>
      </c>
      <c r="D3602" t="s">
        <v>6876</v>
      </c>
      <c r="E3602" t="s">
        <v>1702</v>
      </c>
      <c r="H3602" t="str">
        <f>INDEX('Vensim Variables'!$B:$B,MATCH(EPS!$B3602,'Vensim Variables'!$A:$A,0))</f>
        <v>g pollutant</v>
      </c>
      <c r="I3602" t="str">
        <f t="shared" si="112"/>
        <v>CO2</v>
      </c>
      <c r="J3602">
        <f>INDEX(NoSettings!$C:$C,MATCH(EPS!$A3602,NoSettings!$A:$A,0))</f>
        <v>0</v>
      </c>
      <c r="K3602">
        <f>INDEX(GWP!$C$2:$C$13,MATCH(EPS!I3602,GWP!$B$2:$B$13,0))</f>
        <v>1</v>
      </c>
      <c r="L3602" s="4">
        <f t="shared" si="113"/>
        <v>0</v>
      </c>
    </row>
    <row r="3603" spans="1:12">
      <c r="A3603" t="s">
        <v>9206</v>
      </c>
      <c r="B3603" t="s">
        <v>7380</v>
      </c>
      <c r="C3603" t="s">
        <v>1737</v>
      </c>
      <c r="D3603" t="s">
        <v>6876</v>
      </c>
      <c r="E3603" t="s">
        <v>1705</v>
      </c>
      <c r="H3603" t="str">
        <f>INDEX('Vensim Variables'!$B:$B,MATCH(EPS!$B3603,'Vensim Variables'!$A:$A,0))</f>
        <v>g pollutant</v>
      </c>
      <c r="I3603" t="str">
        <f t="shared" si="112"/>
        <v>VOC</v>
      </c>
      <c r="J3603">
        <f>INDEX(NoSettings!$C:$C,MATCH(EPS!$A3603,NoSettings!$A:$A,0))</f>
        <v>0</v>
      </c>
      <c r="K3603">
        <f>INDEX(GWP!$C$2:$C$13,MATCH(EPS!I3603,GWP!$B$2:$B$13,0))</f>
        <v>0</v>
      </c>
      <c r="L3603" s="4">
        <f t="shared" si="113"/>
        <v>0</v>
      </c>
    </row>
    <row r="3604" spans="1:12">
      <c r="A3604" t="s">
        <v>9207</v>
      </c>
      <c r="B3604" t="s">
        <v>7380</v>
      </c>
      <c r="C3604" t="s">
        <v>1737</v>
      </c>
      <c r="D3604" t="s">
        <v>6876</v>
      </c>
      <c r="E3604" t="s">
        <v>1706</v>
      </c>
      <c r="H3604" t="str">
        <f>INDEX('Vensim Variables'!$B:$B,MATCH(EPS!$B3604,'Vensim Variables'!$A:$A,0))</f>
        <v>g pollutant</v>
      </c>
      <c r="I3604" t="str">
        <f t="shared" si="112"/>
        <v>CO</v>
      </c>
      <c r="J3604">
        <f>INDEX(NoSettings!$C:$C,MATCH(EPS!$A3604,NoSettings!$A:$A,0))</f>
        <v>0</v>
      </c>
      <c r="K3604">
        <f>INDEX(GWP!$C$2:$C$13,MATCH(EPS!I3604,GWP!$B$2:$B$13,0))</f>
        <v>0</v>
      </c>
      <c r="L3604" s="4">
        <f t="shared" si="113"/>
        <v>0</v>
      </c>
    </row>
    <row r="3605" spans="1:12">
      <c r="A3605" t="s">
        <v>9208</v>
      </c>
      <c r="B3605" t="s">
        <v>7380</v>
      </c>
      <c r="C3605" t="s">
        <v>1737</v>
      </c>
      <c r="D3605" t="s">
        <v>6876</v>
      </c>
      <c r="E3605" t="s">
        <v>1707</v>
      </c>
      <c r="H3605" t="str">
        <f>INDEX('Vensim Variables'!$B:$B,MATCH(EPS!$B3605,'Vensim Variables'!$A:$A,0))</f>
        <v>g pollutant</v>
      </c>
      <c r="I3605" t="str">
        <f t="shared" si="112"/>
        <v>NOx</v>
      </c>
      <c r="J3605">
        <f>INDEX(NoSettings!$C:$C,MATCH(EPS!$A3605,NoSettings!$A:$A,0))</f>
        <v>0</v>
      </c>
      <c r="K3605">
        <f>INDEX(GWP!$C$2:$C$13,MATCH(EPS!I3605,GWP!$B$2:$B$13,0))</f>
        <v>0</v>
      </c>
      <c r="L3605" s="4">
        <f t="shared" si="113"/>
        <v>0</v>
      </c>
    </row>
    <row r="3606" spans="1:12">
      <c r="A3606" t="s">
        <v>9209</v>
      </c>
      <c r="B3606" t="s">
        <v>7380</v>
      </c>
      <c r="C3606" t="s">
        <v>1737</v>
      </c>
      <c r="D3606" t="s">
        <v>6876</v>
      </c>
      <c r="E3606" t="s">
        <v>1708</v>
      </c>
      <c r="H3606" t="str">
        <f>INDEX('Vensim Variables'!$B:$B,MATCH(EPS!$B3606,'Vensim Variables'!$A:$A,0))</f>
        <v>g pollutant</v>
      </c>
      <c r="I3606" t="str">
        <f t="shared" si="112"/>
        <v>PM10</v>
      </c>
      <c r="J3606">
        <f>INDEX(NoSettings!$C:$C,MATCH(EPS!$A3606,NoSettings!$A:$A,0))</f>
        <v>0</v>
      </c>
      <c r="K3606">
        <f>INDEX(GWP!$C$2:$C$13,MATCH(EPS!I3606,GWP!$B$2:$B$13,0))</f>
        <v>0</v>
      </c>
      <c r="L3606" s="4">
        <f t="shared" si="113"/>
        <v>0</v>
      </c>
    </row>
    <row r="3607" spans="1:12">
      <c r="A3607" t="s">
        <v>9210</v>
      </c>
      <c r="B3607" t="s">
        <v>7380</v>
      </c>
      <c r="C3607" t="s">
        <v>1737</v>
      </c>
      <c r="D3607" t="s">
        <v>6876</v>
      </c>
      <c r="E3607" t="s">
        <v>1709</v>
      </c>
      <c r="H3607" t="str">
        <f>INDEX('Vensim Variables'!$B:$B,MATCH(EPS!$B3607,'Vensim Variables'!$A:$A,0))</f>
        <v>g pollutant</v>
      </c>
      <c r="I3607" t="str">
        <f t="shared" si="112"/>
        <v>PM25</v>
      </c>
      <c r="J3607">
        <f>INDEX(NoSettings!$C:$C,MATCH(EPS!$A3607,NoSettings!$A:$A,0))</f>
        <v>0</v>
      </c>
      <c r="K3607">
        <f>INDEX(GWP!$C$2:$C$13,MATCH(EPS!I3607,GWP!$B$2:$B$13,0))</f>
        <v>0</v>
      </c>
      <c r="L3607" s="4">
        <f t="shared" si="113"/>
        <v>0</v>
      </c>
    </row>
    <row r="3608" spans="1:12">
      <c r="A3608" t="s">
        <v>9211</v>
      </c>
      <c r="B3608" t="s">
        <v>7380</v>
      </c>
      <c r="C3608" t="s">
        <v>1737</v>
      </c>
      <c r="D3608" t="s">
        <v>6876</v>
      </c>
      <c r="E3608" t="s">
        <v>1710</v>
      </c>
      <c r="H3608" t="str">
        <f>INDEX('Vensim Variables'!$B:$B,MATCH(EPS!$B3608,'Vensim Variables'!$A:$A,0))</f>
        <v>g pollutant</v>
      </c>
      <c r="I3608" t="str">
        <f t="shared" si="112"/>
        <v>SOx</v>
      </c>
      <c r="J3608">
        <f>INDEX(NoSettings!$C:$C,MATCH(EPS!$A3608,NoSettings!$A:$A,0))</f>
        <v>0</v>
      </c>
      <c r="K3608">
        <f>INDEX(GWP!$C$2:$C$13,MATCH(EPS!I3608,GWP!$B$2:$B$13,0))</f>
        <v>0</v>
      </c>
      <c r="L3608" s="4">
        <f t="shared" si="113"/>
        <v>0</v>
      </c>
    </row>
    <row r="3609" spans="1:12">
      <c r="A3609" t="s">
        <v>9212</v>
      </c>
      <c r="B3609" t="s">
        <v>7380</v>
      </c>
      <c r="C3609" t="s">
        <v>1737</v>
      </c>
      <c r="D3609" t="s">
        <v>6876</v>
      </c>
      <c r="E3609" t="s">
        <v>1711</v>
      </c>
      <c r="H3609" t="str">
        <f>INDEX('Vensim Variables'!$B:$B,MATCH(EPS!$B3609,'Vensim Variables'!$A:$A,0))</f>
        <v>g pollutant</v>
      </c>
      <c r="I3609" t="str">
        <f t="shared" si="112"/>
        <v>BC</v>
      </c>
      <c r="J3609">
        <f>INDEX(NoSettings!$C:$C,MATCH(EPS!$A3609,NoSettings!$A:$A,0))</f>
        <v>0</v>
      </c>
      <c r="K3609">
        <f>INDEX(GWP!$C$2:$C$13,MATCH(EPS!I3609,GWP!$B$2:$B$13,0))</f>
        <v>0</v>
      </c>
      <c r="L3609" s="4">
        <f t="shared" si="113"/>
        <v>0</v>
      </c>
    </row>
    <row r="3610" spans="1:12">
      <c r="A3610" t="s">
        <v>9213</v>
      </c>
      <c r="B3610" t="s">
        <v>7380</v>
      </c>
      <c r="C3610" t="s">
        <v>1737</v>
      </c>
      <c r="D3610" t="s">
        <v>6876</v>
      </c>
      <c r="E3610" t="s">
        <v>1712</v>
      </c>
      <c r="H3610" t="str">
        <f>INDEX('Vensim Variables'!$B:$B,MATCH(EPS!$B3610,'Vensim Variables'!$A:$A,0))</f>
        <v>g pollutant</v>
      </c>
      <c r="I3610" t="str">
        <f t="shared" si="112"/>
        <v>OC</v>
      </c>
      <c r="J3610">
        <f>INDEX(NoSettings!$C:$C,MATCH(EPS!$A3610,NoSettings!$A:$A,0))</f>
        <v>0</v>
      </c>
      <c r="K3610">
        <f>INDEX(GWP!$C$2:$C$13,MATCH(EPS!I3610,GWP!$B$2:$B$13,0))</f>
        <v>0</v>
      </c>
      <c r="L3610" s="4">
        <f t="shared" si="113"/>
        <v>0</v>
      </c>
    </row>
    <row r="3611" spans="1:12">
      <c r="A3611" t="s">
        <v>9214</v>
      </c>
      <c r="B3611" t="s">
        <v>7380</v>
      </c>
      <c r="C3611" t="s">
        <v>1737</v>
      </c>
      <c r="D3611" t="s">
        <v>6876</v>
      </c>
      <c r="E3611" t="s">
        <v>1713</v>
      </c>
      <c r="H3611" t="str">
        <f>INDEX('Vensim Variables'!$B:$B,MATCH(EPS!$B3611,'Vensim Variables'!$A:$A,0))</f>
        <v>g pollutant</v>
      </c>
      <c r="I3611" t="str">
        <f t="shared" si="112"/>
        <v>CH4</v>
      </c>
      <c r="J3611">
        <f>INDEX(NoSettings!$C:$C,MATCH(EPS!$A3611,NoSettings!$A:$A,0))</f>
        <v>0</v>
      </c>
      <c r="K3611">
        <f>INDEX(GWP!$C$2:$C$13,MATCH(EPS!I3611,GWP!$B$2:$B$13,0))</f>
        <v>28</v>
      </c>
      <c r="L3611" s="4">
        <f t="shared" si="113"/>
        <v>0</v>
      </c>
    </row>
    <row r="3612" spans="1:12">
      <c r="A3612" t="s">
        <v>9215</v>
      </c>
      <c r="B3612" t="s">
        <v>7380</v>
      </c>
      <c r="C3612" t="s">
        <v>1737</v>
      </c>
      <c r="D3612" t="s">
        <v>6876</v>
      </c>
      <c r="E3612" t="s">
        <v>1714</v>
      </c>
      <c r="H3612" t="str">
        <f>INDEX('Vensim Variables'!$B:$B,MATCH(EPS!$B3612,'Vensim Variables'!$A:$A,0))</f>
        <v>g pollutant</v>
      </c>
      <c r="I3612" t="str">
        <f t="shared" si="112"/>
        <v>N2O</v>
      </c>
      <c r="J3612">
        <f>INDEX(NoSettings!$C:$C,MATCH(EPS!$A3612,NoSettings!$A:$A,0))</f>
        <v>0</v>
      </c>
      <c r="K3612">
        <f>INDEX(GWP!$C$2:$C$13,MATCH(EPS!I3612,GWP!$B$2:$B$13,0))</f>
        <v>265</v>
      </c>
      <c r="L3612" s="4">
        <f t="shared" si="113"/>
        <v>0</v>
      </c>
    </row>
    <row r="3613" spans="1:12">
      <c r="A3613" t="s">
        <v>9216</v>
      </c>
      <c r="B3613" t="s">
        <v>7380</v>
      </c>
      <c r="C3613" t="s">
        <v>1737</v>
      </c>
      <c r="D3613" t="s">
        <v>6876</v>
      </c>
      <c r="E3613" t="s">
        <v>1715</v>
      </c>
      <c r="H3613" t="str">
        <f>INDEX('Vensim Variables'!$B:$B,MATCH(EPS!$B3613,'Vensim Variables'!$A:$A,0))</f>
        <v>g pollutant</v>
      </c>
      <c r="I3613" t="str">
        <f t="shared" si="112"/>
        <v>F gases</v>
      </c>
      <c r="J3613">
        <f>INDEX(NoSettings!$C:$C,MATCH(EPS!$A3613,NoSettings!$A:$A,0))</f>
        <v>0</v>
      </c>
      <c r="K3613">
        <f>INDEX(GWP!$C$2:$C$13,MATCH(EPS!I3613,GWP!$B$2:$B$13,0))</f>
        <v>1</v>
      </c>
      <c r="L3613" s="4">
        <f t="shared" si="113"/>
        <v>0</v>
      </c>
    </row>
    <row r="3614" spans="1:12">
      <c r="A3614" t="s">
        <v>9217</v>
      </c>
      <c r="B3614" t="s">
        <v>7380</v>
      </c>
      <c r="C3614" t="s">
        <v>1737</v>
      </c>
      <c r="D3614" t="s">
        <v>6877</v>
      </c>
      <c r="E3614" t="s">
        <v>1702</v>
      </c>
      <c r="H3614" t="str">
        <f>INDEX('Vensim Variables'!$B:$B,MATCH(EPS!$B3614,'Vensim Variables'!$A:$A,0))</f>
        <v>g pollutant</v>
      </c>
      <c r="I3614" t="str">
        <f t="shared" si="112"/>
        <v>CO2</v>
      </c>
      <c r="J3614">
        <f>INDEX(NoSettings!$C:$C,MATCH(EPS!$A3614,NoSettings!$A:$A,0))</f>
        <v>0</v>
      </c>
      <c r="K3614">
        <f>INDEX(GWP!$C$2:$C$13,MATCH(EPS!I3614,GWP!$B$2:$B$13,0))</f>
        <v>1</v>
      </c>
      <c r="L3614" s="4">
        <f t="shared" si="113"/>
        <v>0</v>
      </c>
    </row>
    <row r="3615" spans="1:12">
      <c r="A3615" t="s">
        <v>9218</v>
      </c>
      <c r="B3615" t="s">
        <v>7380</v>
      </c>
      <c r="C3615" t="s">
        <v>1737</v>
      </c>
      <c r="D3615" t="s">
        <v>6877</v>
      </c>
      <c r="E3615" t="s">
        <v>1705</v>
      </c>
      <c r="H3615" t="str">
        <f>INDEX('Vensim Variables'!$B:$B,MATCH(EPS!$B3615,'Vensim Variables'!$A:$A,0))</f>
        <v>g pollutant</v>
      </c>
      <c r="I3615" t="str">
        <f t="shared" si="112"/>
        <v>VOC</v>
      </c>
      <c r="J3615">
        <f>INDEX(NoSettings!$C:$C,MATCH(EPS!$A3615,NoSettings!$A:$A,0))</f>
        <v>0</v>
      </c>
      <c r="K3615">
        <f>INDEX(GWP!$C$2:$C$13,MATCH(EPS!I3615,GWP!$B$2:$B$13,0))</f>
        <v>0</v>
      </c>
      <c r="L3615" s="4">
        <f t="shared" si="113"/>
        <v>0</v>
      </c>
    </row>
    <row r="3616" spans="1:12">
      <c r="A3616" t="s">
        <v>9219</v>
      </c>
      <c r="B3616" t="s">
        <v>7380</v>
      </c>
      <c r="C3616" t="s">
        <v>1737</v>
      </c>
      <c r="D3616" t="s">
        <v>6877</v>
      </c>
      <c r="E3616" t="s">
        <v>1706</v>
      </c>
      <c r="H3616" t="str">
        <f>INDEX('Vensim Variables'!$B:$B,MATCH(EPS!$B3616,'Vensim Variables'!$A:$A,0))</f>
        <v>g pollutant</v>
      </c>
      <c r="I3616" t="str">
        <f t="shared" si="112"/>
        <v>CO</v>
      </c>
      <c r="J3616">
        <f>INDEX(NoSettings!$C:$C,MATCH(EPS!$A3616,NoSettings!$A:$A,0))</f>
        <v>0</v>
      </c>
      <c r="K3616">
        <f>INDEX(GWP!$C$2:$C$13,MATCH(EPS!I3616,GWP!$B$2:$B$13,0))</f>
        <v>0</v>
      </c>
      <c r="L3616" s="4">
        <f t="shared" si="113"/>
        <v>0</v>
      </c>
    </row>
    <row r="3617" spans="1:12">
      <c r="A3617" t="s">
        <v>9220</v>
      </c>
      <c r="B3617" t="s">
        <v>7380</v>
      </c>
      <c r="C3617" t="s">
        <v>1737</v>
      </c>
      <c r="D3617" t="s">
        <v>6877</v>
      </c>
      <c r="E3617" t="s">
        <v>1707</v>
      </c>
      <c r="H3617" t="str">
        <f>INDEX('Vensim Variables'!$B:$B,MATCH(EPS!$B3617,'Vensim Variables'!$A:$A,0))</f>
        <v>g pollutant</v>
      </c>
      <c r="I3617" t="str">
        <f t="shared" si="112"/>
        <v>NOx</v>
      </c>
      <c r="J3617">
        <f>INDEX(NoSettings!$C:$C,MATCH(EPS!$A3617,NoSettings!$A:$A,0))</f>
        <v>0</v>
      </c>
      <c r="K3617">
        <f>INDEX(GWP!$C$2:$C$13,MATCH(EPS!I3617,GWP!$B$2:$B$13,0))</f>
        <v>0</v>
      </c>
      <c r="L3617" s="4">
        <f t="shared" si="113"/>
        <v>0</v>
      </c>
    </row>
    <row r="3618" spans="1:12">
      <c r="A3618" t="s">
        <v>9221</v>
      </c>
      <c r="B3618" t="s">
        <v>7380</v>
      </c>
      <c r="C3618" t="s">
        <v>1737</v>
      </c>
      <c r="D3618" t="s">
        <v>6877</v>
      </c>
      <c r="E3618" t="s">
        <v>1708</v>
      </c>
      <c r="H3618" t="str">
        <f>INDEX('Vensim Variables'!$B:$B,MATCH(EPS!$B3618,'Vensim Variables'!$A:$A,0))</f>
        <v>g pollutant</v>
      </c>
      <c r="I3618" t="str">
        <f t="shared" si="112"/>
        <v>PM10</v>
      </c>
      <c r="J3618">
        <f>INDEX(NoSettings!$C:$C,MATCH(EPS!$A3618,NoSettings!$A:$A,0))</f>
        <v>0</v>
      </c>
      <c r="K3618">
        <f>INDEX(GWP!$C$2:$C$13,MATCH(EPS!I3618,GWP!$B$2:$B$13,0))</f>
        <v>0</v>
      </c>
      <c r="L3618" s="4">
        <f t="shared" si="113"/>
        <v>0</v>
      </c>
    </row>
    <row r="3619" spans="1:12">
      <c r="A3619" t="s">
        <v>9222</v>
      </c>
      <c r="B3619" t="s">
        <v>7380</v>
      </c>
      <c r="C3619" t="s">
        <v>1737</v>
      </c>
      <c r="D3619" t="s">
        <v>6877</v>
      </c>
      <c r="E3619" t="s">
        <v>1709</v>
      </c>
      <c r="H3619" t="str">
        <f>INDEX('Vensim Variables'!$B:$B,MATCH(EPS!$B3619,'Vensim Variables'!$A:$A,0))</f>
        <v>g pollutant</v>
      </c>
      <c r="I3619" t="str">
        <f t="shared" si="112"/>
        <v>PM25</v>
      </c>
      <c r="J3619">
        <f>INDEX(NoSettings!$C:$C,MATCH(EPS!$A3619,NoSettings!$A:$A,0))</f>
        <v>0</v>
      </c>
      <c r="K3619">
        <f>INDEX(GWP!$C$2:$C$13,MATCH(EPS!I3619,GWP!$B$2:$B$13,0))</f>
        <v>0</v>
      </c>
      <c r="L3619" s="4">
        <f t="shared" si="113"/>
        <v>0</v>
      </c>
    </row>
    <row r="3620" spans="1:12">
      <c r="A3620" t="s">
        <v>9223</v>
      </c>
      <c r="B3620" t="s">
        <v>7380</v>
      </c>
      <c r="C3620" t="s">
        <v>1737</v>
      </c>
      <c r="D3620" t="s">
        <v>6877</v>
      </c>
      <c r="E3620" t="s">
        <v>1710</v>
      </c>
      <c r="H3620" t="str">
        <f>INDEX('Vensim Variables'!$B:$B,MATCH(EPS!$B3620,'Vensim Variables'!$A:$A,0))</f>
        <v>g pollutant</v>
      </c>
      <c r="I3620" t="str">
        <f t="shared" si="112"/>
        <v>SOx</v>
      </c>
      <c r="J3620">
        <f>INDEX(NoSettings!$C:$C,MATCH(EPS!$A3620,NoSettings!$A:$A,0))</f>
        <v>0</v>
      </c>
      <c r="K3620">
        <f>INDEX(GWP!$C$2:$C$13,MATCH(EPS!I3620,GWP!$B$2:$B$13,0))</f>
        <v>0</v>
      </c>
      <c r="L3620" s="4">
        <f t="shared" si="113"/>
        <v>0</v>
      </c>
    </row>
    <row r="3621" spans="1:12">
      <c r="A3621" t="s">
        <v>9224</v>
      </c>
      <c r="B3621" t="s">
        <v>7380</v>
      </c>
      <c r="C3621" t="s">
        <v>1737</v>
      </c>
      <c r="D3621" t="s">
        <v>6877</v>
      </c>
      <c r="E3621" t="s">
        <v>1711</v>
      </c>
      <c r="H3621" t="str">
        <f>INDEX('Vensim Variables'!$B:$B,MATCH(EPS!$B3621,'Vensim Variables'!$A:$A,0))</f>
        <v>g pollutant</v>
      </c>
      <c r="I3621" t="str">
        <f t="shared" si="112"/>
        <v>BC</v>
      </c>
      <c r="J3621">
        <f>INDEX(NoSettings!$C:$C,MATCH(EPS!$A3621,NoSettings!$A:$A,0))</f>
        <v>0</v>
      </c>
      <c r="K3621">
        <f>INDEX(GWP!$C$2:$C$13,MATCH(EPS!I3621,GWP!$B$2:$B$13,0))</f>
        <v>0</v>
      </c>
      <c r="L3621" s="4">
        <f t="shared" si="113"/>
        <v>0</v>
      </c>
    </row>
    <row r="3622" spans="1:12">
      <c r="A3622" t="s">
        <v>9225</v>
      </c>
      <c r="B3622" t="s">
        <v>7380</v>
      </c>
      <c r="C3622" t="s">
        <v>1737</v>
      </c>
      <c r="D3622" t="s">
        <v>6877</v>
      </c>
      <c r="E3622" t="s">
        <v>1712</v>
      </c>
      <c r="H3622" t="str">
        <f>INDEX('Vensim Variables'!$B:$B,MATCH(EPS!$B3622,'Vensim Variables'!$A:$A,0))</f>
        <v>g pollutant</v>
      </c>
      <c r="I3622" t="str">
        <f t="shared" si="112"/>
        <v>OC</v>
      </c>
      <c r="J3622">
        <f>INDEX(NoSettings!$C:$C,MATCH(EPS!$A3622,NoSettings!$A:$A,0))</f>
        <v>0</v>
      </c>
      <c r="K3622">
        <f>INDEX(GWP!$C$2:$C$13,MATCH(EPS!I3622,GWP!$B$2:$B$13,0))</f>
        <v>0</v>
      </c>
      <c r="L3622" s="4">
        <f t="shared" si="113"/>
        <v>0</v>
      </c>
    </row>
    <row r="3623" spans="1:12">
      <c r="A3623" t="s">
        <v>9226</v>
      </c>
      <c r="B3623" t="s">
        <v>7380</v>
      </c>
      <c r="C3623" t="s">
        <v>1737</v>
      </c>
      <c r="D3623" t="s">
        <v>6877</v>
      </c>
      <c r="E3623" t="s">
        <v>1713</v>
      </c>
      <c r="H3623" t="str">
        <f>INDEX('Vensim Variables'!$B:$B,MATCH(EPS!$B3623,'Vensim Variables'!$A:$A,0))</f>
        <v>g pollutant</v>
      </c>
      <c r="I3623" t="str">
        <f t="shared" si="112"/>
        <v>CH4</v>
      </c>
      <c r="J3623">
        <f>INDEX(NoSettings!$C:$C,MATCH(EPS!$A3623,NoSettings!$A:$A,0))</f>
        <v>0</v>
      </c>
      <c r="K3623">
        <f>INDEX(GWP!$C$2:$C$13,MATCH(EPS!I3623,GWP!$B$2:$B$13,0))</f>
        <v>28</v>
      </c>
      <c r="L3623" s="4">
        <f t="shared" si="113"/>
        <v>0</v>
      </c>
    </row>
    <row r="3624" spans="1:12">
      <c r="A3624" t="s">
        <v>9227</v>
      </c>
      <c r="B3624" t="s">
        <v>7380</v>
      </c>
      <c r="C3624" t="s">
        <v>1737</v>
      </c>
      <c r="D3624" t="s">
        <v>6877</v>
      </c>
      <c r="E3624" t="s">
        <v>1714</v>
      </c>
      <c r="H3624" t="str">
        <f>INDEX('Vensim Variables'!$B:$B,MATCH(EPS!$B3624,'Vensim Variables'!$A:$A,0))</f>
        <v>g pollutant</v>
      </c>
      <c r="I3624" t="str">
        <f t="shared" si="112"/>
        <v>N2O</v>
      </c>
      <c r="J3624">
        <f>INDEX(NoSettings!$C:$C,MATCH(EPS!$A3624,NoSettings!$A:$A,0))</f>
        <v>0</v>
      </c>
      <c r="K3624">
        <f>INDEX(GWP!$C$2:$C$13,MATCH(EPS!I3624,GWP!$B$2:$B$13,0))</f>
        <v>265</v>
      </c>
      <c r="L3624" s="4">
        <f t="shared" si="113"/>
        <v>0</v>
      </c>
    </row>
    <row r="3625" spans="1:12">
      <c r="A3625" t="s">
        <v>9228</v>
      </c>
      <c r="B3625" t="s">
        <v>7380</v>
      </c>
      <c r="C3625" t="s">
        <v>1737</v>
      </c>
      <c r="D3625" t="s">
        <v>6877</v>
      </c>
      <c r="E3625" t="s">
        <v>1715</v>
      </c>
      <c r="H3625" t="str">
        <f>INDEX('Vensim Variables'!$B:$B,MATCH(EPS!$B3625,'Vensim Variables'!$A:$A,0))</f>
        <v>g pollutant</v>
      </c>
      <c r="I3625" t="str">
        <f t="shared" si="112"/>
        <v>F gases</v>
      </c>
      <c r="J3625">
        <f>INDEX(NoSettings!$C:$C,MATCH(EPS!$A3625,NoSettings!$A:$A,0))</f>
        <v>0</v>
      </c>
      <c r="K3625">
        <f>INDEX(GWP!$C$2:$C$13,MATCH(EPS!I3625,GWP!$B$2:$B$13,0))</f>
        <v>1</v>
      </c>
      <c r="L3625" s="4">
        <f t="shared" si="113"/>
        <v>0</v>
      </c>
    </row>
    <row r="3626" spans="1:12">
      <c r="A3626" t="s">
        <v>9229</v>
      </c>
      <c r="B3626" t="s">
        <v>7380</v>
      </c>
      <c r="C3626" t="s">
        <v>1737</v>
      </c>
      <c r="D3626" t="s">
        <v>6878</v>
      </c>
      <c r="E3626" t="s">
        <v>1702</v>
      </c>
      <c r="H3626" t="str">
        <f>INDEX('Vensim Variables'!$B:$B,MATCH(EPS!$B3626,'Vensim Variables'!$A:$A,0))</f>
        <v>g pollutant</v>
      </c>
      <c r="I3626" t="str">
        <f t="shared" si="112"/>
        <v>CO2</v>
      </c>
      <c r="J3626">
        <f>INDEX(NoSettings!$C:$C,MATCH(EPS!$A3626,NoSettings!$A:$A,0))</f>
        <v>0</v>
      </c>
      <c r="K3626">
        <f>INDEX(GWP!$C$2:$C$13,MATCH(EPS!I3626,GWP!$B$2:$B$13,0))</f>
        <v>1</v>
      </c>
      <c r="L3626" s="4">
        <f t="shared" si="113"/>
        <v>0</v>
      </c>
    </row>
    <row r="3627" spans="1:12">
      <c r="A3627" t="s">
        <v>9230</v>
      </c>
      <c r="B3627" t="s">
        <v>7380</v>
      </c>
      <c r="C3627" t="s">
        <v>1737</v>
      </c>
      <c r="D3627" t="s">
        <v>6878</v>
      </c>
      <c r="E3627" t="s">
        <v>1705</v>
      </c>
      <c r="H3627" t="str">
        <f>INDEX('Vensim Variables'!$B:$B,MATCH(EPS!$B3627,'Vensim Variables'!$A:$A,0))</f>
        <v>g pollutant</v>
      </c>
      <c r="I3627" t="str">
        <f t="shared" si="112"/>
        <v>VOC</v>
      </c>
      <c r="J3627">
        <f>INDEX(NoSettings!$C:$C,MATCH(EPS!$A3627,NoSettings!$A:$A,0))</f>
        <v>0</v>
      </c>
      <c r="K3627">
        <f>INDEX(GWP!$C$2:$C$13,MATCH(EPS!I3627,GWP!$B$2:$B$13,0))</f>
        <v>0</v>
      </c>
      <c r="L3627" s="4">
        <f t="shared" si="113"/>
        <v>0</v>
      </c>
    </row>
    <row r="3628" spans="1:12">
      <c r="A3628" t="s">
        <v>9231</v>
      </c>
      <c r="B3628" t="s">
        <v>7380</v>
      </c>
      <c r="C3628" t="s">
        <v>1737</v>
      </c>
      <c r="D3628" t="s">
        <v>6878</v>
      </c>
      <c r="E3628" t="s">
        <v>1706</v>
      </c>
      <c r="H3628" t="str">
        <f>INDEX('Vensim Variables'!$B:$B,MATCH(EPS!$B3628,'Vensim Variables'!$A:$A,0))</f>
        <v>g pollutant</v>
      </c>
      <c r="I3628" t="str">
        <f t="shared" si="112"/>
        <v>CO</v>
      </c>
      <c r="J3628">
        <f>INDEX(NoSettings!$C:$C,MATCH(EPS!$A3628,NoSettings!$A:$A,0))</f>
        <v>0</v>
      </c>
      <c r="K3628">
        <f>INDEX(GWP!$C$2:$C$13,MATCH(EPS!I3628,GWP!$B$2:$B$13,0))</f>
        <v>0</v>
      </c>
      <c r="L3628" s="4">
        <f t="shared" si="113"/>
        <v>0</v>
      </c>
    </row>
    <row r="3629" spans="1:12">
      <c r="A3629" t="s">
        <v>9232</v>
      </c>
      <c r="B3629" t="s">
        <v>7380</v>
      </c>
      <c r="C3629" t="s">
        <v>1737</v>
      </c>
      <c r="D3629" t="s">
        <v>6878</v>
      </c>
      <c r="E3629" t="s">
        <v>1707</v>
      </c>
      <c r="H3629" t="str">
        <f>INDEX('Vensim Variables'!$B:$B,MATCH(EPS!$B3629,'Vensim Variables'!$A:$A,0))</f>
        <v>g pollutant</v>
      </c>
      <c r="I3629" t="str">
        <f t="shared" si="112"/>
        <v>NOx</v>
      </c>
      <c r="J3629">
        <f>INDEX(NoSettings!$C:$C,MATCH(EPS!$A3629,NoSettings!$A:$A,0))</f>
        <v>0</v>
      </c>
      <c r="K3629">
        <f>INDEX(GWP!$C$2:$C$13,MATCH(EPS!I3629,GWP!$B$2:$B$13,0))</f>
        <v>0</v>
      </c>
      <c r="L3629" s="4">
        <f t="shared" si="113"/>
        <v>0</v>
      </c>
    </row>
    <row r="3630" spans="1:12">
      <c r="A3630" t="s">
        <v>9233</v>
      </c>
      <c r="B3630" t="s">
        <v>7380</v>
      </c>
      <c r="C3630" t="s">
        <v>1737</v>
      </c>
      <c r="D3630" t="s">
        <v>6878</v>
      </c>
      <c r="E3630" t="s">
        <v>1708</v>
      </c>
      <c r="H3630" t="str">
        <f>INDEX('Vensim Variables'!$B:$B,MATCH(EPS!$B3630,'Vensim Variables'!$A:$A,0))</f>
        <v>g pollutant</v>
      </c>
      <c r="I3630" t="str">
        <f t="shared" si="112"/>
        <v>PM10</v>
      </c>
      <c r="J3630">
        <f>INDEX(NoSettings!$C:$C,MATCH(EPS!$A3630,NoSettings!$A:$A,0))</f>
        <v>0</v>
      </c>
      <c r="K3630">
        <f>INDEX(GWP!$C$2:$C$13,MATCH(EPS!I3630,GWP!$B$2:$B$13,0))</f>
        <v>0</v>
      </c>
      <c r="L3630" s="4">
        <f t="shared" si="113"/>
        <v>0</v>
      </c>
    </row>
    <row r="3631" spans="1:12">
      <c r="A3631" t="s">
        <v>9234</v>
      </c>
      <c r="B3631" t="s">
        <v>7380</v>
      </c>
      <c r="C3631" t="s">
        <v>1737</v>
      </c>
      <c r="D3631" t="s">
        <v>6878</v>
      </c>
      <c r="E3631" t="s">
        <v>1709</v>
      </c>
      <c r="H3631" t="str">
        <f>INDEX('Vensim Variables'!$B:$B,MATCH(EPS!$B3631,'Vensim Variables'!$A:$A,0))</f>
        <v>g pollutant</v>
      </c>
      <c r="I3631" t="str">
        <f t="shared" si="112"/>
        <v>PM25</v>
      </c>
      <c r="J3631">
        <f>INDEX(NoSettings!$C:$C,MATCH(EPS!$A3631,NoSettings!$A:$A,0))</f>
        <v>0</v>
      </c>
      <c r="K3631">
        <f>INDEX(GWP!$C$2:$C$13,MATCH(EPS!I3631,GWP!$B$2:$B$13,0))</f>
        <v>0</v>
      </c>
      <c r="L3631" s="4">
        <f t="shared" si="113"/>
        <v>0</v>
      </c>
    </row>
    <row r="3632" spans="1:12">
      <c r="A3632" t="s">
        <v>9235</v>
      </c>
      <c r="B3632" t="s">
        <v>7380</v>
      </c>
      <c r="C3632" t="s">
        <v>1737</v>
      </c>
      <c r="D3632" t="s">
        <v>6878</v>
      </c>
      <c r="E3632" t="s">
        <v>1710</v>
      </c>
      <c r="H3632" t="str">
        <f>INDEX('Vensim Variables'!$B:$B,MATCH(EPS!$B3632,'Vensim Variables'!$A:$A,0))</f>
        <v>g pollutant</v>
      </c>
      <c r="I3632" t="str">
        <f t="shared" si="112"/>
        <v>SOx</v>
      </c>
      <c r="J3632">
        <f>INDEX(NoSettings!$C:$C,MATCH(EPS!$A3632,NoSettings!$A:$A,0))</f>
        <v>0</v>
      </c>
      <c r="K3632">
        <f>INDEX(GWP!$C$2:$C$13,MATCH(EPS!I3632,GWP!$B$2:$B$13,0))</f>
        <v>0</v>
      </c>
      <c r="L3632" s="4">
        <f t="shared" si="113"/>
        <v>0</v>
      </c>
    </row>
    <row r="3633" spans="1:12">
      <c r="A3633" t="s">
        <v>9236</v>
      </c>
      <c r="B3633" t="s">
        <v>7380</v>
      </c>
      <c r="C3633" t="s">
        <v>1737</v>
      </c>
      <c r="D3633" t="s">
        <v>6878</v>
      </c>
      <c r="E3633" t="s">
        <v>1711</v>
      </c>
      <c r="H3633" t="str">
        <f>INDEX('Vensim Variables'!$B:$B,MATCH(EPS!$B3633,'Vensim Variables'!$A:$A,0))</f>
        <v>g pollutant</v>
      </c>
      <c r="I3633" t="str">
        <f t="shared" si="112"/>
        <v>BC</v>
      </c>
      <c r="J3633">
        <f>INDEX(NoSettings!$C:$C,MATCH(EPS!$A3633,NoSettings!$A:$A,0))</f>
        <v>0</v>
      </c>
      <c r="K3633">
        <f>INDEX(GWP!$C$2:$C$13,MATCH(EPS!I3633,GWP!$B$2:$B$13,0))</f>
        <v>0</v>
      </c>
      <c r="L3633" s="4">
        <f t="shared" si="113"/>
        <v>0</v>
      </c>
    </row>
    <row r="3634" spans="1:12">
      <c r="A3634" t="s">
        <v>9237</v>
      </c>
      <c r="B3634" t="s">
        <v>7380</v>
      </c>
      <c r="C3634" t="s">
        <v>1737</v>
      </c>
      <c r="D3634" t="s">
        <v>6878</v>
      </c>
      <c r="E3634" t="s">
        <v>1712</v>
      </c>
      <c r="H3634" t="str">
        <f>INDEX('Vensim Variables'!$B:$B,MATCH(EPS!$B3634,'Vensim Variables'!$A:$A,0))</f>
        <v>g pollutant</v>
      </c>
      <c r="I3634" t="str">
        <f t="shared" si="112"/>
        <v>OC</v>
      </c>
      <c r="J3634">
        <f>INDEX(NoSettings!$C:$C,MATCH(EPS!$A3634,NoSettings!$A:$A,0))</f>
        <v>0</v>
      </c>
      <c r="K3634">
        <f>INDEX(GWP!$C$2:$C$13,MATCH(EPS!I3634,GWP!$B$2:$B$13,0))</f>
        <v>0</v>
      </c>
      <c r="L3634" s="4">
        <f t="shared" si="113"/>
        <v>0</v>
      </c>
    </row>
    <row r="3635" spans="1:12">
      <c r="A3635" t="s">
        <v>9238</v>
      </c>
      <c r="B3635" t="s">
        <v>7380</v>
      </c>
      <c r="C3635" t="s">
        <v>1737</v>
      </c>
      <c r="D3635" t="s">
        <v>6878</v>
      </c>
      <c r="E3635" t="s">
        <v>1713</v>
      </c>
      <c r="H3635" t="str">
        <f>INDEX('Vensim Variables'!$B:$B,MATCH(EPS!$B3635,'Vensim Variables'!$A:$A,0))</f>
        <v>g pollutant</v>
      </c>
      <c r="I3635" t="str">
        <f t="shared" si="112"/>
        <v>CH4</v>
      </c>
      <c r="J3635">
        <f>INDEX(NoSettings!$C:$C,MATCH(EPS!$A3635,NoSettings!$A:$A,0))</f>
        <v>0</v>
      </c>
      <c r="K3635">
        <f>INDEX(GWP!$C$2:$C$13,MATCH(EPS!I3635,GWP!$B$2:$B$13,0))</f>
        <v>28</v>
      </c>
      <c r="L3635" s="4">
        <f t="shared" si="113"/>
        <v>0</v>
      </c>
    </row>
    <row r="3636" spans="1:12">
      <c r="A3636" t="s">
        <v>9239</v>
      </c>
      <c r="B3636" t="s">
        <v>7380</v>
      </c>
      <c r="C3636" t="s">
        <v>1737</v>
      </c>
      <c r="D3636" t="s">
        <v>6878</v>
      </c>
      <c r="E3636" t="s">
        <v>1714</v>
      </c>
      <c r="H3636" t="str">
        <f>INDEX('Vensim Variables'!$B:$B,MATCH(EPS!$B3636,'Vensim Variables'!$A:$A,0))</f>
        <v>g pollutant</v>
      </c>
      <c r="I3636" t="str">
        <f t="shared" si="112"/>
        <v>N2O</v>
      </c>
      <c r="J3636">
        <f>INDEX(NoSettings!$C:$C,MATCH(EPS!$A3636,NoSettings!$A:$A,0))</f>
        <v>0</v>
      </c>
      <c r="K3636">
        <f>INDEX(GWP!$C$2:$C$13,MATCH(EPS!I3636,GWP!$B$2:$B$13,0))</f>
        <v>265</v>
      </c>
      <c r="L3636" s="4">
        <f t="shared" si="113"/>
        <v>0</v>
      </c>
    </row>
    <row r="3637" spans="1:12">
      <c r="A3637" t="s">
        <v>9240</v>
      </c>
      <c r="B3637" t="s">
        <v>7380</v>
      </c>
      <c r="C3637" t="s">
        <v>1737</v>
      </c>
      <c r="D3637" t="s">
        <v>6878</v>
      </c>
      <c r="E3637" t="s">
        <v>1715</v>
      </c>
      <c r="H3637" t="str">
        <f>INDEX('Vensim Variables'!$B:$B,MATCH(EPS!$B3637,'Vensim Variables'!$A:$A,0))</f>
        <v>g pollutant</v>
      </c>
      <c r="I3637" t="str">
        <f t="shared" si="112"/>
        <v>F gases</v>
      </c>
      <c r="J3637">
        <f>INDEX(NoSettings!$C:$C,MATCH(EPS!$A3637,NoSettings!$A:$A,0))</f>
        <v>0</v>
      </c>
      <c r="K3637">
        <f>INDEX(GWP!$C$2:$C$13,MATCH(EPS!I3637,GWP!$B$2:$B$13,0))</f>
        <v>1</v>
      </c>
      <c r="L3637" s="4">
        <f t="shared" si="113"/>
        <v>0</v>
      </c>
    </row>
    <row r="3638" spans="1:12">
      <c r="A3638" t="s">
        <v>9241</v>
      </c>
      <c r="B3638" t="s">
        <v>7380</v>
      </c>
      <c r="C3638" t="s">
        <v>1737</v>
      </c>
      <c r="D3638" t="s">
        <v>6879</v>
      </c>
      <c r="E3638" t="s">
        <v>1702</v>
      </c>
      <c r="H3638" t="str">
        <f>INDEX('Vensim Variables'!$B:$B,MATCH(EPS!$B3638,'Vensim Variables'!$A:$A,0))</f>
        <v>g pollutant</v>
      </c>
      <c r="I3638" t="str">
        <f t="shared" si="112"/>
        <v>CO2</v>
      </c>
      <c r="J3638">
        <f>INDEX(NoSettings!$C:$C,MATCH(EPS!$A3638,NoSettings!$A:$A,0))</f>
        <v>0</v>
      </c>
      <c r="K3638">
        <f>INDEX(GWP!$C$2:$C$13,MATCH(EPS!I3638,GWP!$B$2:$B$13,0))</f>
        <v>1</v>
      </c>
      <c r="L3638" s="4">
        <f t="shared" si="113"/>
        <v>0</v>
      </c>
    </row>
    <row r="3639" spans="1:12">
      <c r="A3639" t="s">
        <v>9242</v>
      </c>
      <c r="B3639" t="s">
        <v>7380</v>
      </c>
      <c r="C3639" t="s">
        <v>1737</v>
      </c>
      <c r="D3639" t="s">
        <v>6879</v>
      </c>
      <c r="E3639" t="s">
        <v>1705</v>
      </c>
      <c r="H3639" t="str">
        <f>INDEX('Vensim Variables'!$B:$B,MATCH(EPS!$B3639,'Vensim Variables'!$A:$A,0))</f>
        <v>g pollutant</v>
      </c>
      <c r="I3639" t="str">
        <f t="shared" si="112"/>
        <v>VOC</v>
      </c>
      <c r="J3639">
        <f>INDEX(NoSettings!$C:$C,MATCH(EPS!$A3639,NoSettings!$A:$A,0))</f>
        <v>0</v>
      </c>
      <c r="K3639">
        <f>INDEX(GWP!$C$2:$C$13,MATCH(EPS!I3639,GWP!$B$2:$B$13,0))</f>
        <v>0</v>
      </c>
      <c r="L3639" s="4">
        <f t="shared" si="113"/>
        <v>0</v>
      </c>
    </row>
    <row r="3640" spans="1:12">
      <c r="A3640" t="s">
        <v>9243</v>
      </c>
      <c r="B3640" t="s">
        <v>7380</v>
      </c>
      <c r="C3640" t="s">
        <v>1737</v>
      </c>
      <c r="D3640" t="s">
        <v>6879</v>
      </c>
      <c r="E3640" t="s">
        <v>1706</v>
      </c>
      <c r="H3640" t="str">
        <f>INDEX('Vensim Variables'!$B:$B,MATCH(EPS!$B3640,'Vensim Variables'!$A:$A,0))</f>
        <v>g pollutant</v>
      </c>
      <c r="I3640" t="str">
        <f t="shared" si="112"/>
        <v>CO</v>
      </c>
      <c r="J3640">
        <f>INDEX(NoSettings!$C:$C,MATCH(EPS!$A3640,NoSettings!$A:$A,0))</f>
        <v>0</v>
      </c>
      <c r="K3640">
        <f>INDEX(GWP!$C$2:$C$13,MATCH(EPS!I3640,GWP!$B$2:$B$13,0))</f>
        <v>0</v>
      </c>
      <c r="L3640" s="4">
        <f t="shared" si="113"/>
        <v>0</v>
      </c>
    </row>
    <row r="3641" spans="1:12">
      <c r="A3641" t="s">
        <v>9244</v>
      </c>
      <c r="B3641" t="s">
        <v>7380</v>
      </c>
      <c r="C3641" t="s">
        <v>1737</v>
      </c>
      <c r="D3641" t="s">
        <v>6879</v>
      </c>
      <c r="E3641" t="s">
        <v>1707</v>
      </c>
      <c r="H3641" t="str">
        <f>INDEX('Vensim Variables'!$B:$B,MATCH(EPS!$B3641,'Vensim Variables'!$A:$A,0))</f>
        <v>g pollutant</v>
      </c>
      <c r="I3641" t="str">
        <f t="shared" si="112"/>
        <v>NOx</v>
      </c>
      <c r="J3641">
        <f>INDEX(NoSettings!$C:$C,MATCH(EPS!$A3641,NoSettings!$A:$A,0))</f>
        <v>0</v>
      </c>
      <c r="K3641">
        <f>INDEX(GWP!$C$2:$C$13,MATCH(EPS!I3641,GWP!$B$2:$B$13,0))</f>
        <v>0</v>
      </c>
      <c r="L3641" s="4">
        <f t="shared" si="113"/>
        <v>0</v>
      </c>
    </row>
    <row r="3642" spans="1:12">
      <c r="A3642" t="s">
        <v>9245</v>
      </c>
      <c r="B3642" t="s">
        <v>7380</v>
      </c>
      <c r="C3642" t="s">
        <v>1737</v>
      </c>
      <c r="D3642" t="s">
        <v>6879</v>
      </c>
      <c r="E3642" t="s">
        <v>1708</v>
      </c>
      <c r="H3642" t="str">
        <f>INDEX('Vensim Variables'!$B:$B,MATCH(EPS!$B3642,'Vensim Variables'!$A:$A,0))</f>
        <v>g pollutant</v>
      </c>
      <c r="I3642" t="str">
        <f t="shared" si="112"/>
        <v>PM10</v>
      </c>
      <c r="J3642">
        <f>INDEX(NoSettings!$C:$C,MATCH(EPS!$A3642,NoSettings!$A:$A,0))</f>
        <v>0</v>
      </c>
      <c r="K3642">
        <f>INDEX(GWP!$C$2:$C$13,MATCH(EPS!I3642,GWP!$B$2:$B$13,0))</f>
        <v>0</v>
      </c>
      <c r="L3642" s="4">
        <f t="shared" si="113"/>
        <v>0</v>
      </c>
    </row>
    <row r="3643" spans="1:12">
      <c r="A3643" t="s">
        <v>9246</v>
      </c>
      <c r="B3643" t="s">
        <v>7380</v>
      </c>
      <c r="C3643" t="s">
        <v>1737</v>
      </c>
      <c r="D3643" t="s">
        <v>6879</v>
      </c>
      <c r="E3643" t="s">
        <v>1709</v>
      </c>
      <c r="H3643" t="str">
        <f>INDEX('Vensim Variables'!$B:$B,MATCH(EPS!$B3643,'Vensim Variables'!$A:$A,0))</f>
        <v>g pollutant</v>
      </c>
      <c r="I3643" t="str">
        <f t="shared" si="112"/>
        <v>PM25</v>
      </c>
      <c r="J3643">
        <f>INDEX(NoSettings!$C:$C,MATCH(EPS!$A3643,NoSettings!$A:$A,0))</f>
        <v>0</v>
      </c>
      <c r="K3643">
        <f>INDEX(GWP!$C$2:$C$13,MATCH(EPS!I3643,GWP!$B$2:$B$13,0))</f>
        <v>0</v>
      </c>
      <c r="L3643" s="4">
        <f t="shared" si="113"/>
        <v>0</v>
      </c>
    </row>
    <row r="3644" spans="1:12">
      <c r="A3644" t="s">
        <v>9247</v>
      </c>
      <c r="B3644" t="s">
        <v>7380</v>
      </c>
      <c r="C3644" t="s">
        <v>1737</v>
      </c>
      <c r="D3644" t="s">
        <v>6879</v>
      </c>
      <c r="E3644" t="s">
        <v>1710</v>
      </c>
      <c r="H3644" t="str">
        <f>INDEX('Vensim Variables'!$B:$B,MATCH(EPS!$B3644,'Vensim Variables'!$A:$A,0))</f>
        <v>g pollutant</v>
      </c>
      <c r="I3644" t="str">
        <f t="shared" si="112"/>
        <v>SOx</v>
      </c>
      <c r="J3644">
        <f>INDEX(NoSettings!$C:$C,MATCH(EPS!$A3644,NoSettings!$A:$A,0))</f>
        <v>0</v>
      </c>
      <c r="K3644">
        <f>INDEX(GWP!$C$2:$C$13,MATCH(EPS!I3644,GWP!$B$2:$B$13,0))</f>
        <v>0</v>
      </c>
      <c r="L3644" s="4">
        <f t="shared" si="113"/>
        <v>0</v>
      </c>
    </row>
    <row r="3645" spans="1:12">
      <c r="A3645" t="s">
        <v>9248</v>
      </c>
      <c r="B3645" t="s">
        <v>7380</v>
      </c>
      <c r="C3645" t="s">
        <v>1737</v>
      </c>
      <c r="D3645" t="s">
        <v>6879</v>
      </c>
      <c r="E3645" t="s">
        <v>1711</v>
      </c>
      <c r="H3645" t="str">
        <f>INDEX('Vensim Variables'!$B:$B,MATCH(EPS!$B3645,'Vensim Variables'!$A:$A,0))</f>
        <v>g pollutant</v>
      </c>
      <c r="I3645" t="str">
        <f t="shared" si="112"/>
        <v>BC</v>
      </c>
      <c r="J3645">
        <f>INDEX(NoSettings!$C:$C,MATCH(EPS!$A3645,NoSettings!$A:$A,0))</f>
        <v>0</v>
      </c>
      <c r="K3645">
        <f>INDEX(GWP!$C$2:$C$13,MATCH(EPS!I3645,GWP!$B$2:$B$13,0))</f>
        <v>0</v>
      </c>
      <c r="L3645" s="4">
        <f t="shared" si="113"/>
        <v>0</v>
      </c>
    </row>
    <row r="3646" spans="1:12">
      <c r="A3646" t="s">
        <v>9249</v>
      </c>
      <c r="B3646" t="s">
        <v>7380</v>
      </c>
      <c r="C3646" t="s">
        <v>1737</v>
      </c>
      <c r="D3646" t="s">
        <v>6879</v>
      </c>
      <c r="E3646" t="s">
        <v>1712</v>
      </c>
      <c r="H3646" t="str">
        <f>INDEX('Vensim Variables'!$B:$B,MATCH(EPS!$B3646,'Vensim Variables'!$A:$A,0))</f>
        <v>g pollutant</v>
      </c>
      <c r="I3646" t="str">
        <f t="shared" si="112"/>
        <v>OC</v>
      </c>
      <c r="J3646">
        <f>INDEX(NoSettings!$C:$C,MATCH(EPS!$A3646,NoSettings!$A:$A,0))</f>
        <v>0</v>
      </c>
      <c r="K3646">
        <f>INDEX(GWP!$C$2:$C$13,MATCH(EPS!I3646,GWP!$B$2:$B$13,0))</f>
        <v>0</v>
      </c>
      <c r="L3646" s="4">
        <f t="shared" si="113"/>
        <v>0</v>
      </c>
    </row>
    <row r="3647" spans="1:12">
      <c r="A3647" t="s">
        <v>9250</v>
      </c>
      <c r="B3647" t="s">
        <v>7380</v>
      </c>
      <c r="C3647" t="s">
        <v>1737</v>
      </c>
      <c r="D3647" t="s">
        <v>6879</v>
      </c>
      <c r="E3647" t="s">
        <v>1713</v>
      </c>
      <c r="H3647" t="str">
        <f>INDEX('Vensim Variables'!$B:$B,MATCH(EPS!$B3647,'Vensim Variables'!$A:$A,0))</f>
        <v>g pollutant</v>
      </c>
      <c r="I3647" t="str">
        <f t="shared" si="112"/>
        <v>CH4</v>
      </c>
      <c r="J3647">
        <f>INDEX(NoSettings!$C:$C,MATCH(EPS!$A3647,NoSettings!$A:$A,0))</f>
        <v>0</v>
      </c>
      <c r="K3647">
        <f>INDEX(GWP!$C$2:$C$13,MATCH(EPS!I3647,GWP!$B$2:$B$13,0))</f>
        <v>28</v>
      </c>
      <c r="L3647" s="4">
        <f t="shared" si="113"/>
        <v>0</v>
      </c>
    </row>
    <row r="3648" spans="1:12">
      <c r="A3648" t="s">
        <v>9251</v>
      </c>
      <c r="B3648" t="s">
        <v>7380</v>
      </c>
      <c r="C3648" t="s">
        <v>1737</v>
      </c>
      <c r="D3648" t="s">
        <v>6879</v>
      </c>
      <c r="E3648" t="s">
        <v>1714</v>
      </c>
      <c r="H3648" t="str">
        <f>INDEX('Vensim Variables'!$B:$B,MATCH(EPS!$B3648,'Vensim Variables'!$A:$A,0))</f>
        <v>g pollutant</v>
      </c>
      <c r="I3648" t="str">
        <f t="shared" si="112"/>
        <v>N2O</v>
      </c>
      <c r="J3648">
        <f>INDEX(NoSettings!$C:$C,MATCH(EPS!$A3648,NoSettings!$A:$A,0))</f>
        <v>0</v>
      </c>
      <c r="K3648">
        <f>INDEX(GWP!$C$2:$C$13,MATCH(EPS!I3648,GWP!$B$2:$B$13,0))</f>
        <v>265</v>
      </c>
      <c r="L3648" s="4">
        <f t="shared" si="113"/>
        <v>0</v>
      </c>
    </row>
    <row r="3649" spans="1:12">
      <c r="A3649" t="s">
        <v>9252</v>
      </c>
      <c r="B3649" t="s">
        <v>7380</v>
      </c>
      <c r="C3649" t="s">
        <v>1737</v>
      </c>
      <c r="D3649" t="s">
        <v>6879</v>
      </c>
      <c r="E3649" t="s">
        <v>1715</v>
      </c>
      <c r="H3649" t="str">
        <f>INDEX('Vensim Variables'!$B:$B,MATCH(EPS!$B3649,'Vensim Variables'!$A:$A,0))</f>
        <v>g pollutant</v>
      </c>
      <c r="I3649" t="str">
        <f t="shared" si="112"/>
        <v>F gases</v>
      </c>
      <c r="J3649">
        <f>INDEX(NoSettings!$C:$C,MATCH(EPS!$A3649,NoSettings!$A:$A,0))</f>
        <v>0</v>
      </c>
      <c r="K3649">
        <f>INDEX(GWP!$C$2:$C$13,MATCH(EPS!I3649,GWP!$B$2:$B$13,0))</f>
        <v>1</v>
      </c>
      <c r="L3649" s="4">
        <f t="shared" si="113"/>
        <v>0</v>
      </c>
    </row>
    <row r="3650" spans="1:12">
      <c r="A3650" t="s">
        <v>9253</v>
      </c>
      <c r="B3650" t="s">
        <v>7380</v>
      </c>
      <c r="C3650" t="s">
        <v>1737</v>
      </c>
      <c r="D3650" t="s">
        <v>6880</v>
      </c>
      <c r="E3650" t="s">
        <v>1702</v>
      </c>
      <c r="H3650" t="str">
        <f>INDEX('Vensim Variables'!$B:$B,MATCH(EPS!$B3650,'Vensim Variables'!$A:$A,0))</f>
        <v>g pollutant</v>
      </c>
      <c r="I3650" t="str">
        <f t="shared" si="112"/>
        <v>CO2</v>
      </c>
      <c r="J3650">
        <f>INDEX(NoSettings!$C:$C,MATCH(EPS!$A3650,NoSettings!$A:$A,0))</f>
        <v>0</v>
      </c>
      <c r="K3650">
        <f>INDEX(GWP!$C$2:$C$13,MATCH(EPS!I3650,GWP!$B$2:$B$13,0))</f>
        <v>1</v>
      </c>
      <c r="L3650" s="4">
        <f t="shared" si="113"/>
        <v>0</v>
      </c>
    </row>
    <row r="3651" spans="1:12">
      <c r="A3651" t="s">
        <v>9254</v>
      </c>
      <c r="B3651" t="s">
        <v>7380</v>
      </c>
      <c r="C3651" t="s">
        <v>1737</v>
      </c>
      <c r="D3651" t="s">
        <v>6880</v>
      </c>
      <c r="E3651" t="s">
        <v>1705</v>
      </c>
      <c r="H3651" t="str">
        <f>INDEX('Vensim Variables'!$B:$B,MATCH(EPS!$B3651,'Vensim Variables'!$A:$A,0))</f>
        <v>g pollutant</v>
      </c>
      <c r="I3651" t="str">
        <f t="shared" ref="I3651:I3714" si="114">IF(OR(C3651="CO2",C3651="CH4",C3651="N2O",C3651="F gases",C3651="VOC",C3651="CO",C3651="NOx",C3651="PM10",C3651="PM25",C3651="SOx",C3651="BC",C3651="OC"),C3651,IF(OR(D3651="CO2",D3651="CH4",D3651="N2O",D3651="F gases",D3651="VOC",D3651="CO",D3651="NOx",D3651="PM10",D3651="PM25",D3651="SOx",D3651="BC",D3651="OC"),D3651,IF(OR(E3651="CO2",E3651="CH4",E3651="N2O",E3651="F gases",E3651="VOC",E3651="CO",E3651="NOx",E3651="PM10",E3651="PM25",E3651="SOx",E3651="BC",E3651="OC"),E3651,"NA")))</f>
        <v>VOC</v>
      </c>
      <c r="J3651">
        <f>INDEX(NoSettings!$C:$C,MATCH(EPS!$A3651,NoSettings!$A:$A,0))</f>
        <v>0</v>
      </c>
      <c r="K3651">
        <f>INDEX(GWP!$C$2:$C$13,MATCH(EPS!I3651,GWP!$B$2:$B$13,0))</f>
        <v>0</v>
      </c>
      <c r="L3651" s="4">
        <f t="shared" ref="L3651:L3714" si="115">IF(H3651="g pollutant",K3651*J3651/10^12,IF(H3651="MMTCO2e",J3651,IF(H3651="MWh",J3651,0)))</f>
        <v>0</v>
      </c>
    </row>
    <row r="3652" spans="1:12">
      <c r="A3652" t="s">
        <v>9255</v>
      </c>
      <c r="B3652" t="s">
        <v>7380</v>
      </c>
      <c r="C3652" t="s">
        <v>1737</v>
      </c>
      <c r="D3652" t="s">
        <v>6880</v>
      </c>
      <c r="E3652" t="s">
        <v>1706</v>
      </c>
      <c r="H3652" t="str">
        <f>INDEX('Vensim Variables'!$B:$B,MATCH(EPS!$B3652,'Vensim Variables'!$A:$A,0))</f>
        <v>g pollutant</v>
      </c>
      <c r="I3652" t="str">
        <f t="shared" si="114"/>
        <v>CO</v>
      </c>
      <c r="J3652">
        <f>INDEX(NoSettings!$C:$C,MATCH(EPS!$A3652,NoSettings!$A:$A,0))</f>
        <v>0</v>
      </c>
      <c r="K3652">
        <f>INDEX(GWP!$C$2:$C$13,MATCH(EPS!I3652,GWP!$B$2:$B$13,0))</f>
        <v>0</v>
      </c>
      <c r="L3652" s="4">
        <f t="shared" si="115"/>
        <v>0</v>
      </c>
    </row>
    <row r="3653" spans="1:12">
      <c r="A3653" t="s">
        <v>9256</v>
      </c>
      <c r="B3653" t="s">
        <v>7380</v>
      </c>
      <c r="C3653" t="s">
        <v>1737</v>
      </c>
      <c r="D3653" t="s">
        <v>6880</v>
      </c>
      <c r="E3653" t="s">
        <v>1707</v>
      </c>
      <c r="H3653" t="str">
        <f>INDEX('Vensim Variables'!$B:$B,MATCH(EPS!$B3653,'Vensim Variables'!$A:$A,0))</f>
        <v>g pollutant</v>
      </c>
      <c r="I3653" t="str">
        <f t="shared" si="114"/>
        <v>NOx</v>
      </c>
      <c r="J3653">
        <f>INDEX(NoSettings!$C:$C,MATCH(EPS!$A3653,NoSettings!$A:$A,0))</f>
        <v>0</v>
      </c>
      <c r="K3653">
        <f>INDEX(GWP!$C$2:$C$13,MATCH(EPS!I3653,GWP!$B$2:$B$13,0))</f>
        <v>0</v>
      </c>
      <c r="L3653" s="4">
        <f t="shared" si="115"/>
        <v>0</v>
      </c>
    </row>
    <row r="3654" spans="1:12">
      <c r="A3654" t="s">
        <v>9257</v>
      </c>
      <c r="B3654" t="s">
        <v>7380</v>
      </c>
      <c r="C3654" t="s">
        <v>1737</v>
      </c>
      <c r="D3654" t="s">
        <v>6880</v>
      </c>
      <c r="E3654" t="s">
        <v>1708</v>
      </c>
      <c r="H3654" t="str">
        <f>INDEX('Vensim Variables'!$B:$B,MATCH(EPS!$B3654,'Vensim Variables'!$A:$A,0))</f>
        <v>g pollutant</v>
      </c>
      <c r="I3654" t="str">
        <f t="shared" si="114"/>
        <v>PM10</v>
      </c>
      <c r="J3654">
        <f>INDEX(NoSettings!$C:$C,MATCH(EPS!$A3654,NoSettings!$A:$A,0))</f>
        <v>0</v>
      </c>
      <c r="K3654">
        <f>INDEX(GWP!$C$2:$C$13,MATCH(EPS!I3654,GWP!$B$2:$B$13,0))</f>
        <v>0</v>
      </c>
      <c r="L3654" s="4">
        <f t="shared" si="115"/>
        <v>0</v>
      </c>
    </row>
    <row r="3655" spans="1:12">
      <c r="A3655" t="s">
        <v>9258</v>
      </c>
      <c r="B3655" t="s">
        <v>7380</v>
      </c>
      <c r="C3655" t="s">
        <v>1737</v>
      </c>
      <c r="D3655" t="s">
        <v>6880</v>
      </c>
      <c r="E3655" t="s">
        <v>1709</v>
      </c>
      <c r="H3655" t="str">
        <f>INDEX('Vensim Variables'!$B:$B,MATCH(EPS!$B3655,'Vensim Variables'!$A:$A,0))</f>
        <v>g pollutant</v>
      </c>
      <c r="I3655" t="str">
        <f t="shared" si="114"/>
        <v>PM25</v>
      </c>
      <c r="J3655">
        <f>INDEX(NoSettings!$C:$C,MATCH(EPS!$A3655,NoSettings!$A:$A,0))</f>
        <v>0</v>
      </c>
      <c r="K3655">
        <f>INDEX(GWP!$C$2:$C$13,MATCH(EPS!I3655,GWP!$B$2:$B$13,0))</f>
        <v>0</v>
      </c>
      <c r="L3655" s="4">
        <f t="shared" si="115"/>
        <v>0</v>
      </c>
    </row>
    <row r="3656" spans="1:12">
      <c r="A3656" t="s">
        <v>9259</v>
      </c>
      <c r="B3656" t="s">
        <v>7380</v>
      </c>
      <c r="C3656" t="s">
        <v>1737</v>
      </c>
      <c r="D3656" t="s">
        <v>6880</v>
      </c>
      <c r="E3656" t="s">
        <v>1710</v>
      </c>
      <c r="H3656" t="str">
        <f>INDEX('Vensim Variables'!$B:$B,MATCH(EPS!$B3656,'Vensim Variables'!$A:$A,0))</f>
        <v>g pollutant</v>
      </c>
      <c r="I3656" t="str">
        <f t="shared" si="114"/>
        <v>SOx</v>
      </c>
      <c r="J3656">
        <f>INDEX(NoSettings!$C:$C,MATCH(EPS!$A3656,NoSettings!$A:$A,0))</f>
        <v>0</v>
      </c>
      <c r="K3656">
        <f>INDEX(GWP!$C$2:$C$13,MATCH(EPS!I3656,GWP!$B$2:$B$13,0))</f>
        <v>0</v>
      </c>
      <c r="L3656" s="4">
        <f t="shared" si="115"/>
        <v>0</v>
      </c>
    </row>
    <row r="3657" spans="1:12">
      <c r="A3657" t="s">
        <v>9260</v>
      </c>
      <c r="B3657" t="s">
        <v>7380</v>
      </c>
      <c r="C3657" t="s">
        <v>1737</v>
      </c>
      <c r="D3657" t="s">
        <v>6880</v>
      </c>
      <c r="E3657" t="s">
        <v>1711</v>
      </c>
      <c r="H3657" t="str">
        <f>INDEX('Vensim Variables'!$B:$B,MATCH(EPS!$B3657,'Vensim Variables'!$A:$A,0))</f>
        <v>g pollutant</v>
      </c>
      <c r="I3657" t="str">
        <f t="shared" si="114"/>
        <v>BC</v>
      </c>
      <c r="J3657">
        <f>INDEX(NoSettings!$C:$C,MATCH(EPS!$A3657,NoSettings!$A:$A,0))</f>
        <v>0</v>
      </c>
      <c r="K3657">
        <f>INDEX(GWP!$C$2:$C$13,MATCH(EPS!I3657,GWP!$B$2:$B$13,0))</f>
        <v>0</v>
      </c>
      <c r="L3657" s="4">
        <f t="shared" si="115"/>
        <v>0</v>
      </c>
    </row>
    <row r="3658" spans="1:12">
      <c r="A3658" t="s">
        <v>9261</v>
      </c>
      <c r="B3658" t="s">
        <v>7380</v>
      </c>
      <c r="C3658" t="s">
        <v>1737</v>
      </c>
      <c r="D3658" t="s">
        <v>6880</v>
      </c>
      <c r="E3658" t="s">
        <v>1712</v>
      </c>
      <c r="H3658" t="str">
        <f>INDEX('Vensim Variables'!$B:$B,MATCH(EPS!$B3658,'Vensim Variables'!$A:$A,0))</f>
        <v>g pollutant</v>
      </c>
      <c r="I3658" t="str">
        <f t="shared" si="114"/>
        <v>OC</v>
      </c>
      <c r="J3658">
        <f>INDEX(NoSettings!$C:$C,MATCH(EPS!$A3658,NoSettings!$A:$A,0))</f>
        <v>0</v>
      </c>
      <c r="K3658">
        <f>INDEX(GWP!$C$2:$C$13,MATCH(EPS!I3658,GWP!$B$2:$B$13,0))</f>
        <v>0</v>
      </c>
      <c r="L3658" s="4">
        <f t="shared" si="115"/>
        <v>0</v>
      </c>
    </row>
    <row r="3659" spans="1:12">
      <c r="A3659" t="s">
        <v>9262</v>
      </c>
      <c r="B3659" t="s">
        <v>7380</v>
      </c>
      <c r="C3659" t="s">
        <v>1737</v>
      </c>
      <c r="D3659" t="s">
        <v>6880</v>
      </c>
      <c r="E3659" t="s">
        <v>1713</v>
      </c>
      <c r="H3659" t="str">
        <f>INDEX('Vensim Variables'!$B:$B,MATCH(EPS!$B3659,'Vensim Variables'!$A:$A,0))</f>
        <v>g pollutant</v>
      </c>
      <c r="I3659" t="str">
        <f t="shared" si="114"/>
        <v>CH4</v>
      </c>
      <c r="J3659">
        <f>INDEX(NoSettings!$C:$C,MATCH(EPS!$A3659,NoSettings!$A:$A,0))</f>
        <v>0</v>
      </c>
      <c r="K3659">
        <f>INDEX(GWP!$C$2:$C$13,MATCH(EPS!I3659,GWP!$B$2:$B$13,0))</f>
        <v>28</v>
      </c>
      <c r="L3659" s="4">
        <f t="shared" si="115"/>
        <v>0</v>
      </c>
    </row>
    <row r="3660" spans="1:12">
      <c r="A3660" t="s">
        <v>9263</v>
      </c>
      <c r="B3660" t="s">
        <v>7380</v>
      </c>
      <c r="C3660" t="s">
        <v>1737</v>
      </c>
      <c r="D3660" t="s">
        <v>6880</v>
      </c>
      <c r="E3660" t="s">
        <v>1714</v>
      </c>
      <c r="H3660" t="str">
        <f>INDEX('Vensim Variables'!$B:$B,MATCH(EPS!$B3660,'Vensim Variables'!$A:$A,0))</f>
        <v>g pollutant</v>
      </c>
      <c r="I3660" t="str">
        <f t="shared" si="114"/>
        <v>N2O</v>
      </c>
      <c r="J3660">
        <f>INDEX(NoSettings!$C:$C,MATCH(EPS!$A3660,NoSettings!$A:$A,0))</f>
        <v>0</v>
      </c>
      <c r="K3660">
        <f>INDEX(GWP!$C$2:$C$13,MATCH(EPS!I3660,GWP!$B$2:$B$13,0))</f>
        <v>265</v>
      </c>
      <c r="L3660" s="4">
        <f t="shared" si="115"/>
        <v>0</v>
      </c>
    </row>
    <row r="3661" spans="1:12">
      <c r="A3661" t="s">
        <v>9264</v>
      </c>
      <c r="B3661" t="s">
        <v>7380</v>
      </c>
      <c r="C3661" t="s">
        <v>1737</v>
      </c>
      <c r="D3661" t="s">
        <v>6880</v>
      </c>
      <c r="E3661" t="s">
        <v>1715</v>
      </c>
      <c r="H3661" t="str">
        <f>INDEX('Vensim Variables'!$B:$B,MATCH(EPS!$B3661,'Vensim Variables'!$A:$A,0))</f>
        <v>g pollutant</v>
      </c>
      <c r="I3661" t="str">
        <f t="shared" si="114"/>
        <v>F gases</v>
      </c>
      <c r="J3661">
        <f>INDEX(NoSettings!$C:$C,MATCH(EPS!$A3661,NoSettings!$A:$A,0))</f>
        <v>0</v>
      </c>
      <c r="K3661">
        <f>INDEX(GWP!$C$2:$C$13,MATCH(EPS!I3661,GWP!$B$2:$B$13,0))</f>
        <v>1</v>
      </c>
      <c r="L3661" s="4">
        <f t="shared" si="115"/>
        <v>0</v>
      </c>
    </row>
    <row r="3662" spans="1:12">
      <c r="A3662" t="s">
        <v>9265</v>
      </c>
      <c r="B3662" t="s">
        <v>7380</v>
      </c>
      <c r="C3662" t="s">
        <v>1737</v>
      </c>
      <c r="D3662" t="s">
        <v>6881</v>
      </c>
      <c r="E3662" t="s">
        <v>1702</v>
      </c>
      <c r="H3662" t="str">
        <f>INDEX('Vensim Variables'!$B:$B,MATCH(EPS!$B3662,'Vensim Variables'!$A:$A,0))</f>
        <v>g pollutant</v>
      </c>
      <c r="I3662" t="str">
        <f t="shared" si="114"/>
        <v>CO2</v>
      </c>
      <c r="J3662">
        <f>INDEX(NoSettings!$C:$C,MATCH(EPS!$A3662,NoSettings!$A:$A,0))</f>
        <v>0</v>
      </c>
      <c r="K3662">
        <f>INDEX(GWP!$C$2:$C$13,MATCH(EPS!I3662,GWP!$B$2:$B$13,0))</f>
        <v>1</v>
      </c>
      <c r="L3662" s="4">
        <f t="shared" si="115"/>
        <v>0</v>
      </c>
    </row>
    <row r="3663" spans="1:12">
      <c r="A3663" t="s">
        <v>9266</v>
      </c>
      <c r="B3663" t="s">
        <v>7380</v>
      </c>
      <c r="C3663" t="s">
        <v>1737</v>
      </c>
      <c r="D3663" t="s">
        <v>6881</v>
      </c>
      <c r="E3663" t="s">
        <v>1705</v>
      </c>
      <c r="H3663" t="str">
        <f>INDEX('Vensim Variables'!$B:$B,MATCH(EPS!$B3663,'Vensim Variables'!$A:$A,0))</f>
        <v>g pollutant</v>
      </c>
      <c r="I3663" t="str">
        <f t="shared" si="114"/>
        <v>VOC</v>
      </c>
      <c r="J3663">
        <f>INDEX(NoSettings!$C:$C,MATCH(EPS!$A3663,NoSettings!$A:$A,0))</f>
        <v>0</v>
      </c>
      <c r="K3663">
        <f>INDEX(GWP!$C$2:$C$13,MATCH(EPS!I3663,GWP!$B$2:$B$13,0))</f>
        <v>0</v>
      </c>
      <c r="L3663" s="4">
        <f t="shared" si="115"/>
        <v>0</v>
      </c>
    </row>
    <row r="3664" spans="1:12">
      <c r="A3664" t="s">
        <v>9267</v>
      </c>
      <c r="B3664" t="s">
        <v>7380</v>
      </c>
      <c r="C3664" t="s">
        <v>1737</v>
      </c>
      <c r="D3664" t="s">
        <v>6881</v>
      </c>
      <c r="E3664" t="s">
        <v>1706</v>
      </c>
      <c r="H3664" t="str">
        <f>INDEX('Vensim Variables'!$B:$B,MATCH(EPS!$B3664,'Vensim Variables'!$A:$A,0))</f>
        <v>g pollutant</v>
      </c>
      <c r="I3664" t="str">
        <f t="shared" si="114"/>
        <v>CO</v>
      </c>
      <c r="J3664">
        <f>INDEX(NoSettings!$C:$C,MATCH(EPS!$A3664,NoSettings!$A:$A,0))</f>
        <v>0</v>
      </c>
      <c r="K3664">
        <f>INDEX(GWP!$C$2:$C$13,MATCH(EPS!I3664,GWP!$B$2:$B$13,0))</f>
        <v>0</v>
      </c>
      <c r="L3664" s="4">
        <f t="shared" si="115"/>
        <v>0</v>
      </c>
    </row>
    <row r="3665" spans="1:12">
      <c r="A3665" t="s">
        <v>9268</v>
      </c>
      <c r="B3665" t="s">
        <v>7380</v>
      </c>
      <c r="C3665" t="s">
        <v>1737</v>
      </c>
      <c r="D3665" t="s">
        <v>6881</v>
      </c>
      <c r="E3665" t="s">
        <v>1707</v>
      </c>
      <c r="H3665" t="str">
        <f>INDEX('Vensim Variables'!$B:$B,MATCH(EPS!$B3665,'Vensim Variables'!$A:$A,0))</f>
        <v>g pollutant</v>
      </c>
      <c r="I3665" t="str">
        <f t="shared" si="114"/>
        <v>NOx</v>
      </c>
      <c r="J3665">
        <f>INDEX(NoSettings!$C:$C,MATCH(EPS!$A3665,NoSettings!$A:$A,0))</f>
        <v>0</v>
      </c>
      <c r="K3665">
        <f>INDEX(GWP!$C$2:$C$13,MATCH(EPS!I3665,GWP!$B$2:$B$13,0))</f>
        <v>0</v>
      </c>
      <c r="L3665" s="4">
        <f t="shared" si="115"/>
        <v>0</v>
      </c>
    </row>
    <row r="3666" spans="1:12">
      <c r="A3666" t="s">
        <v>9269</v>
      </c>
      <c r="B3666" t="s">
        <v>7380</v>
      </c>
      <c r="C3666" t="s">
        <v>1737</v>
      </c>
      <c r="D3666" t="s">
        <v>6881</v>
      </c>
      <c r="E3666" t="s">
        <v>1708</v>
      </c>
      <c r="H3666" t="str">
        <f>INDEX('Vensim Variables'!$B:$B,MATCH(EPS!$B3666,'Vensim Variables'!$A:$A,0))</f>
        <v>g pollutant</v>
      </c>
      <c r="I3666" t="str">
        <f t="shared" si="114"/>
        <v>PM10</v>
      </c>
      <c r="J3666">
        <f>INDEX(NoSettings!$C:$C,MATCH(EPS!$A3666,NoSettings!$A:$A,0))</f>
        <v>0</v>
      </c>
      <c r="K3666">
        <f>INDEX(GWP!$C$2:$C$13,MATCH(EPS!I3666,GWP!$B$2:$B$13,0))</f>
        <v>0</v>
      </c>
      <c r="L3666" s="4">
        <f t="shared" si="115"/>
        <v>0</v>
      </c>
    </row>
    <row r="3667" spans="1:12">
      <c r="A3667" t="s">
        <v>9270</v>
      </c>
      <c r="B3667" t="s">
        <v>7380</v>
      </c>
      <c r="C3667" t="s">
        <v>1737</v>
      </c>
      <c r="D3667" t="s">
        <v>6881</v>
      </c>
      <c r="E3667" t="s">
        <v>1709</v>
      </c>
      <c r="H3667" t="str">
        <f>INDEX('Vensim Variables'!$B:$B,MATCH(EPS!$B3667,'Vensim Variables'!$A:$A,0))</f>
        <v>g pollutant</v>
      </c>
      <c r="I3667" t="str">
        <f t="shared" si="114"/>
        <v>PM25</v>
      </c>
      <c r="J3667">
        <f>INDEX(NoSettings!$C:$C,MATCH(EPS!$A3667,NoSettings!$A:$A,0))</f>
        <v>0</v>
      </c>
      <c r="K3667">
        <f>INDEX(GWP!$C$2:$C$13,MATCH(EPS!I3667,GWP!$B$2:$B$13,0))</f>
        <v>0</v>
      </c>
      <c r="L3667" s="4">
        <f t="shared" si="115"/>
        <v>0</v>
      </c>
    </row>
    <row r="3668" spans="1:12">
      <c r="A3668" t="s">
        <v>9271</v>
      </c>
      <c r="B3668" t="s">
        <v>7380</v>
      </c>
      <c r="C3668" t="s">
        <v>1737</v>
      </c>
      <c r="D3668" t="s">
        <v>6881</v>
      </c>
      <c r="E3668" t="s">
        <v>1710</v>
      </c>
      <c r="H3668" t="str">
        <f>INDEX('Vensim Variables'!$B:$B,MATCH(EPS!$B3668,'Vensim Variables'!$A:$A,0))</f>
        <v>g pollutant</v>
      </c>
      <c r="I3668" t="str">
        <f t="shared" si="114"/>
        <v>SOx</v>
      </c>
      <c r="J3668">
        <f>INDEX(NoSettings!$C:$C,MATCH(EPS!$A3668,NoSettings!$A:$A,0))</f>
        <v>0</v>
      </c>
      <c r="K3668">
        <f>INDEX(GWP!$C$2:$C$13,MATCH(EPS!I3668,GWP!$B$2:$B$13,0))</f>
        <v>0</v>
      </c>
      <c r="L3668" s="4">
        <f t="shared" si="115"/>
        <v>0</v>
      </c>
    </row>
    <row r="3669" spans="1:12">
      <c r="A3669" t="s">
        <v>9272</v>
      </c>
      <c r="B3669" t="s">
        <v>7380</v>
      </c>
      <c r="C3669" t="s">
        <v>1737</v>
      </c>
      <c r="D3669" t="s">
        <v>6881</v>
      </c>
      <c r="E3669" t="s">
        <v>1711</v>
      </c>
      <c r="H3669" t="str">
        <f>INDEX('Vensim Variables'!$B:$B,MATCH(EPS!$B3669,'Vensim Variables'!$A:$A,0))</f>
        <v>g pollutant</v>
      </c>
      <c r="I3669" t="str">
        <f t="shared" si="114"/>
        <v>BC</v>
      </c>
      <c r="J3669">
        <f>INDEX(NoSettings!$C:$C,MATCH(EPS!$A3669,NoSettings!$A:$A,0))</f>
        <v>0</v>
      </c>
      <c r="K3669">
        <f>INDEX(GWP!$C$2:$C$13,MATCH(EPS!I3669,GWP!$B$2:$B$13,0))</f>
        <v>0</v>
      </c>
      <c r="L3669" s="4">
        <f t="shared" si="115"/>
        <v>0</v>
      </c>
    </row>
    <row r="3670" spans="1:12">
      <c r="A3670" t="s">
        <v>9273</v>
      </c>
      <c r="B3670" t="s">
        <v>7380</v>
      </c>
      <c r="C3670" t="s">
        <v>1737</v>
      </c>
      <c r="D3670" t="s">
        <v>6881</v>
      </c>
      <c r="E3670" t="s">
        <v>1712</v>
      </c>
      <c r="H3670" t="str">
        <f>INDEX('Vensim Variables'!$B:$B,MATCH(EPS!$B3670,'Vensim Variables'!$A:$A,0))</f>
        <v>g pollutant</v>
      </c>
      <c r="I3670" t="str">
        <f t="shared" si="114"/>
        <v>OC</v>
      </c>
      <c r="J3670">
        <f>INDEX(NoSettings!$C:$C,MATCH(EPS!$A3670,NoSettings!$A:$A,0))</f>
        <v>0</v>
      </c>
      <c r="K3670">
        <f>INDEX(GWP!$C$2:$C$13,MATCH(EPS!I3670,GWP!$B$2:$B$13,0))</f>
        <v>0</v>
      </c>
      <c r="L3670" s="4">
        <f t="shared" si="115"/>
        <v>0</v>
      </c>
    </row>
    <row r="3671" spans="1:12">
      <c r="A3671" t="s">
        <v>9274</v>
      </c>
      <c r="B3671" t="s">
        <v>7380</v>
      </c>
      <c r="C3671" t="s">
        <v>1737</v>
      </c>
      <c r="D3671" t="s">
        <v>6881</v>
      </c>
      <c r="E3671" t="s">
        <v>1713</v>
      </c>
      <c r="H3671" t="str">
        <f>INDEX('Vensim Variables'!$B:$B,MATCH(EPS!$B3671,'Vensim Variables'!$A:$A,0))</f>
        <v>g pollutant</v>
      </c>
      <c r="I3671" t="str">
        <f t="shared" si="114"/>
        <v>CH4</v>
      </c>
      <c r="J3671">
        <f>INDEX(NoSettings!$C:$C,MATCH(EPS!$A3671,NoSettings!$A:$A,0))</f>
        <v>0</v>
      </c>
      <c r="K3671">
        <f>INDEX(GWP!$C$2:$C$13,MATCH(EPS!I3671,GWP!$B$2:$B$13,0))</f>
        <v>28</v>
      </c>
      <c r="L3671" s="4">
        <f t="shared" si="115"/>
        <v>0</v>
      </c>
    </row>
    <row r="3672" spans="1:12">
      <c r="A3672" t="s">
        <v>9275</v>
      </c>
      <c r="B3672" t="s">
        <v>7380</v>
      </c>
      <c r="C3672" t="s">
        <v>1737</v>
      </c>
      <c r="D3672" t="s">
        <v>6881</v>
      </c>
      <c r="E3672" t="s">
        <v>1714</v>
      </c>
      <c r="H3672" t="str">
        <f>INDEX('Vensim Variables'!$B:$B,MATCH(EPS!$B3672,'Vensim Variables'!$A:$A,0))</f>
        <v>g pollutant</v>
      </c>
      <c r="I3672" t="str">
        <f t="shared" si="114"/>
        <v>N2O</v>
      </c>
      <c r="J3672">
        <f>INDEX(NoSettings!$C:$C,MATCH(EPS!$A3672,NoSettings!$A:$A,0))</f>
        <v>0</v>
      </c>
      <c r="K3672">
        <f>INDEX(GWP!$C$2:$C$13,MATCH(EPS!I3672,GWP!$B$2:$B$13,0))</f>
        <v>265</v>
      </c>
      <c r="L3672" s="4">
        <f t="shared" si="115"/>
        <v>0</v>
      </c>
    </row>
    <row r="3673" spans="1:12">
      <c r="A3673" t="s">
        <v>9276</v>
      </c>
      <c r="B3673" t="s">
        <v>7380</v>
      </c>
      <c r="C3673" t="s">
        <v>1737</v>
      </c>
      <c r="D3673" t="s">
        <v>6881</v>
      </c>
      <c r="E3673" t="s">
        <v>1715</v>
      </c>
      <c r="H3673" t="str">
        <f>INDEX('Vensim Variables'!$B:$B,MATCH(EPS!$B3673,'Vensim Variables'!$A:$A,0))</f>
        <v>g pollutant</v>
      </c>
      <c r="I3673" t="str">
        <f t="shared" si="114"/>
        <v>F gases</v>
      </c>
      <c r="J3673">
        <f>INDEX(NoSettings!$C:$C,MATCH(EPS!$A3673,NoSettings!$A:$A,0))</f>
        <v>0</v>
      </c>
      <c r="K3673">
        <f>INDEX(GWP!$C$2:$C$13,MATCH(EPS!I3673,GWP!$B$2:$B$13,0))</f>
        <v>1</v>
      </c>
      <c r="L3673" s="4">
        <f t="shared" si="115"/>
        <v>0</v>
      </c>
    </row>
    <row r="3674" spans="1:12">
      <c r="A3674" t="s">
        <v>9277</v>
      </c>
      <c r="B3674" t="s">
        <v>7380</v>
      </c>
      <c r="C3674" t="s">
        <v>1737</v>
      </c>
      <c r="D3674" t="s">
        <v>6882</v>
      </c>
      <c r="E3674" t="s">
        <v>1702</v>
      </c>
      <c r="H3674" t="str">
        <f>INDEX('Vensim Variables'!$B:$B,MATCH(EPS!$B3674,'Vensim Variables'!$A:$A,0))</f>
        <v>g pollutant</v>
      </c>
      <c r="I3674" t="str">
        <f t="shared" si="114"/>
        <v>CO2</v>
      </c>
      <c r="J3674">
        <f>INDEX(NoSettings!$C:$C,MATCH(EPS!$A3674,NoSettings!$A:$A,0))</f>
        <v>0</v>
      </c>
      <c r="K3674">
        <f>INDEX(GWP!$C$2:$C$13,MATCH(EPS!I3674,GWP!$B$2:$B$13,0))</f>
        <v>1</v>
      </c>
      <c r="L3674" s="4">
        <f t="shared" si="115"/>
        <v>0</v>
      </c>
    </row>
    <row r="3675" spans="1:12">
      <c r="A3675" t="s">
        <v>9278</v>
      </c>
      <c r="B3675" t="s">
        <v>7380</v>
      </c>
      <c r="C3675" t="s">
        <v>1737</v>
      </c>
      <c r="D3675" t="s">
        <v>6882</v>
      </c>
      <c r="E3675" t="s">
        <v>1705</v>
      </c>
      <c r="H3675" t="str">
        <f>INDEX('Vensim Variables'!$B:$B,MATCH(EPS!$B3675,'Vensim Variables'!$A:$A,0))</f>
        <v>g pollutant</v>
      </c>
      <c r="I3675" t="str">
        <f t="shared" si="114"/>
        <v>VOC</v>
      </c>
      <c r="J3675">
        <f>INDEX(NoSettings!$C:$C,MATCH(EPS!$A3675,NoSettings!$A:$A,0))</f>
        <v>0</v>
      </c>
      <c r="K3675">
        <f>INDEX(GWP!$C$2:$C$13,MATCH(EPS!I3675,GWP!$B$2:$B$13,0))</f>
        <v>0</v>
      </c>
      <c r="L3675" s="4">
        <f t="shared" si="115"/>
        <v>0</v>
      </c>
    </row>
    <row r="3676" spans="1:12">
      <c r="A3676" t="s">
        <v>9279</v>
      </c>
      <c r="B3676" t="s">
        <v>7380</v>
      </c>
      <c r="C3676" t="s">
        <v>1737</v>
      </c>
      <c r="D3676" t="s">
        <v>6882</v>
      </c>
      <c r="E3676" t="s">
        <v>1706</v>
      </c>
      <c r="H3676" t="str">
        <f>INDEX('Vensim Variables'!$B:$B,MATCH(EPS!$B3676,'Vensim Variables'!$A:$A,0))</f>
        <v>g pollutant</v>
      </c>
      <c r="I3676" t="str">
        <f t="shared" si="114"/>
        <v>CO</v>
      </c>
      <c r="J3676">
        <f>INDEX(NoSettings!$C:$C,MATCH(EPS!$A3676,NoSettings!$A:$A,0))</f>
        <v>0</v>
      </c>
      <c r="K3676">
        <f>INDEX(GWP!$C$2:$C$13,MATCH(EPS!I3676,GWP!$B$2:$B$13,0))</f>
        <v>0</v>
      </c>
      <c r="L3676" s="4">
        <f t="shared" si="115"/>
        <v>0</v>
      </c>
    </row>
    <row r="3677" spans="1:12">
      <c r="A3677" t="s">
        <v>9280</v>
      </c>
      <c r="B3677" t="s">
        <v>7380</v>
      </c>
      <c r="C3677" t="s">
        <v>1737</v>
      </c>
      <c r="D3677" t="s">
        <v>6882</v>
      </c>
      <c r="E3677" t="s">
        <v>1707</v>
      </c>
      <c r="H3677" t="str">
        <f>INDEX('Vensim Variables'!$B:$B,MATCH(EPS!$B3677,'Vensim Variables'!$A:$A,0))</f>
        <v>g pollutant</v>
      </c>
      <c r="I3677" t="str">
        <f t="shared" si="114"/>
        <v>NOx</v>
      </c>
      <c r="J3677">
        <f>INDEX(NoSettings!$C:$C,MATCH(EPS!$A3677,NoSettings!$A:$A,0))</f>
        <v>0</v>
      </c>
      <c r="K3677">
        <f>INDEX(GWP!$C$2:$C$13,MATCH(EPS!I3677,GWP!$B$2:$B$13,0))</f>
        <v>0</v>
      </c>
      <c r="L3677" s="4">
        <f t="shared" si="115"/>
        <v>0</v>
      </c>
    </row>
    <row r="3678" spans="1:12">
      <c r="A3678" t="s">
        <v>9281</v>
      </c>
      <c r="B3678" t="s">
        <v>7380</v>
      </c>
      <c r="C3678" t="s">
        <v>1737</v>
      </c>
      <c r="D3678" t="s">
        <v>6882</v>
      </c>
      <c r="E3678" t="s">
        <v>1708</v>
      </c>
      <c r="H3678" t="str">
        <f>INDEX('Vensim Variables'!$B:$B,MATCH(EPS!$B3678,'Vensim Variables'!$A:$A,0))</f>
        <v>g pollutant</v>
      </c>
      <c r="I3678" t="str">
        <f t="shared" si="114"/>
        <v>PM10</v>
      </c>
      <c r="J3678">
        <f>INDEX(NoSettings!$C:$C,MATCH(EPS!$A3678,NoSettings!$A:$A,0))</f>
        <v>0</v>
      </c>
      <c r="K3678">
        <f>INDEX(GWP!$C$2:$C$13,MATCH(EPS!I3678,GWP!$B$2:$B$13,0))</f>
        <v>0</v>
      </c>
      <c r="L3678" s="4">
        <f t="shared" si="115"/>
        <v>0</v>
      </c>
    </row>
    <row r="3679" spans="1:12">
      <c r="A3679" t="s">
        <v>9282</v>
      </c>
      <c r="B3679" t="s">
        <v>7380</v>
      </c>
      <c r="C3679" t="s">
        <v>1737</v>
      </c>
      <c r="D3679" t="s">
        <v>6882</v>
      </c>
      <c r="E3679" t="s">
        <v>1709</v>
      </c>
      <c r="H3679" t="str">
        <f>INDEX('Vensim Variables'!$B:$B,MATCH(EPS!$B3679,'Vensim Variables'!$A:$A,0))</f>
        <v>g pollutant</v>
      </c>
      <c r="I3679" t="str">
        <f t="shared" si="114"/>
        <v>PM25</v>
      </c>
      <c r="J3679">
        <f>INDEX(NoSettings!$C:$C,MATCH(EPS!$A3679,NoSettings!$A:$A,0))</f>
        <v>0</v>
      </c>
      <c r="K3679">
        <f>INDEX(GWP!$C$2:$C$13,MATCH(EPS!I3679,GWP!$B$2:$B$13,0))</f>
        <v>0</v>
      </c>
      <c r="L3679" s="4">
        <f t="shared" si="115"/>
        <v>0</v>
      </c>
    </row>
    <row r="3680" spans="1:12">
      <c r="A3680" t="s">
        <v>9283</v>
      </c>
      <c r="B3680" t="s">
        <v>7380</v>
      </c>
      <c r="C3680" t="s">
        <v>1737</v>
      </c>
      <c r="D3680" t="s">
        <v>6882</v>
      </c>
      <c r="E3680" t="s">
        <v>1710</v>
      </c>
      <c r="H3680" t="str">
        <f>INDEX('Vensim Variables'!$B:$B,MATCH(EPS!$B3680,'Vensim Variables'!$A:$A,0))</f>
        <v>g pollutant</v>
      </c>
      <c r="I3680" t="str">
        <f t="shared" si="114"/>
        <v>SOx</v>
      </c>
      <c r="J3680">
        <f>INDEX(NoSettings!$C:$C,MATCH(EPS!$A3680,NoSettings!$A:$A,0))</f>
        <v>0</v>
      </c>
      <c r="K3680">
        <f>INDEX(GWP!$C$2:$C$13,MATCH(EPS!I3680,GWP!$B$2:$B$13,0))</f>
        <v>0</v>
      </c>
      <c r="L3680" s="4">
        <f t="shared" si="115"/>
        <v>0</v>
      </c>
    </row>
    <row r="3681" spans="1:12">
      <c r="A3681" t="s">
        <v>9284</v>
      </c>
      <c r="B3681" t="s">
        <v>7380</v>
      </c>
      <c r="C3681" t="s">
        <v>1737</v>
      </c>
      <c r="D3681" t="s">
        <v>6882</v>
      </c>
      <c r="E3681" t="s">
        <v>1711</v>
      </c>
      <c r="H3681" t="str">
        <f>INDEX('Vensim Variables'!$B:$B,MATCH(EPS!$B3681,'Vensim Variables'!$A:$A,0))</f>
        <v>g pollutant</v>
      </c>
      <c r="I3681" t="str">
        <f t="shared" si="114"/>
        <v>BC</v>
      </c>
      <c r="J3681">
        <f>INDEX(NoSettings!$C:$C,MATCH(EPS!$A3681,NoSettings!$A:$A,0))</f>
        <v>0</v>
      </c>
      <c r="K3681">
        <f>INDEX(GWP!$C$2:$C$13,MATCH(EPS!I3681,GWP!$B$2:$B$13,0))</f>
        <v>0</v>
      </c>
      <c r="L3681" s="4">
        <f t="shared" si="115"/>
        <v>0</v>
      </c>
    </row>
    <row r="3682" spans="1:12">
      <c r="A3682" t="s">
        <v>9285</v>
      </c>
      <c r="B3682" t="s">
        <v>7380</v>
      </c>
      <c r="C3682" t="s">
        <v>1737</v>
      </c>
      <c r="D3682" t="s">
        <v>6882</v>
      </c>
      <c r="E3682" t="s">
        <v>1712</v>
      </c>
      <c r="H3682" t="str">
        <f>INDEX('Vensim Variables'!$B:$B,MATCH(EPS!$B3682,'Vensim Variables'!$A:$A,0))</f>
        <v>g pollutant</v>
      </c>
      <c r="I3682" t="str">
        <f t="shared" si="114"/>
        <v>OC</v>
      </c>
      <c r="J3682">
        <f>INDEX(NoSettings!$C:$C,MATCH(EPS!$A3682,NoSettings!$A:$A,0))</f>
        <v>0</v>
      </c>
      <c r="K3682">
        <f>INDEX(GWP!$C$2:$C$13,MATCH(EPS!I3682,GWP!$B$2:$B$13,0))</f>
        <v>0</v>
      </c>
      <c r="L3682" s="4">
        <f t="shared" si="115"/>
        <v>0</v>
      </c>
    </row>
    <row r="3683" spans="1:12">
      <c r="A3683" t="s">
        <v>9286</v>
      </c>
      <c r="B3683" t="s">
        <v>7380</v>
      </c>
      <c r="C3683" t="s">
        <v>1737</v>
      </c>
      <c r="D3683" t="s">
        <v>6882</v>
      </c>
      <c r="E3683" t="s">
        <v>1713</v>
      </c>
      <c r="H3683" t="str">
        <f>INDEX('Vensim Variables'!$B:$B,MATCH(EPS!$B3683,'Vensim Variables'!$A:$A,0))</f>
        <v>g pollutant</v>
      </c>
      <c r="I3683" t="str">
        <f t="shared" si="114"/>
        <v>CH4</v>
      </c>
      <c r="J3683">
        <f>INDEX(NoSettings!$C:$C,MATCH(EPS!$A3683,NoSettings!$A:$A,0))</f>
        <v>0</v>
      </c>
      <c r="K3683">
        <f>INDEX(GWP!$C$2:$C$13,MATCH(EPS!I3683,GWP!$B$2:$B$13,0))</f>
        <v>28</v>
      </c>
      <c r="L3683" s="4">
        <f t="shared" si="115"/>
        <v>0</v>
      </c>
    </row>
    <row r="3684" spans="1:12">
      <c r="A3684" t="s">
        <v>9287</v>
      </c>
      <c r="B3684" t="s">
        <v>7380</v>
      </c>
      <c r="C3684" t="s">
        <v>1737</v>
      </c>
      <c r="D3684" t="s">
        <v>6882</v>
      </c>
      <c r="E3684" t="s">
        <v>1714</v>
      </c>
      <c r="H3684" t="str">
        <f>INDEX('Vensim Variables'!$B:$B,MATCH(EPS!$B3684,'Vensim Variables'!$A:$A,0))</f>
        <v>g pollutant</v>
      </c>
      <c r="I3684" t="str">
        <f t="shared" si="114"/>
        <v>N2O</v>
      </c>
      <c r="J3684">
        <f>INDEX(NoSettings!$C:$C,MATCH(EPS!$A3684,NoSettings!$A:$A,0))</f>
        <v>0</v>
      </c>
      <c r="K3684">
        <f>INDEX(GWP!$C$2:$C$13,MATCH(EPS!I3684,GWP!$B$2:$B$13,0))</f>
        <v>265</v>
      </c>
      <c r="L3684" s="4">
        <f t="shared" si="115"/>
        <v>0</v>
      </c>
    </row>
    <row r="3685" spans="1:12">
      <c r="A3685" t="s">
        <v>9288</v>
      </c>
      <c r="B3685" t="s">
        <v>7380</v>
      </c>
      <c r="C3685" t="s">
        <v>1737</v>
      </c>
      <c r="D3685" t="s">
        <v>6882</v>
      </c>
      <c r="E3685" t="s">
        <v>1715</v>
      </c>
      <c r="H3685" t="str">
        <f>INDEX('Vensim Variables'!$B:$B,MATCH(EPS!$B3685,'Vensim Variables'!$A:$A,0))</f>
        <v>g pollutant</v>
      </c>
      <c r="I3685" t="str">
        <f t="shared" si="114"/>
        <v>F gases</v>
      </c>
      <c r="J3685">
        <f>INDEX(NoSettings!$C:$C,MATCH(EPS!$A3685,NoSettings!$A:$A,0))</f>
        <v>0</v>
      </c>
      <c r="K3685">
        <f>INDEX(GWP!$C$2:$C$13,MATCH(EPS!I3685,GWP!$B$2:$B$13,0))</f>
        <v>1</v>
      </c>
      <c r="L3685" s="4">
        <f t="shared" si="115"/>
        <v>0</v>
      </c>
    </row>
    <row r="3686" spans="1:12">
      <c r="A3686" t="s">
        <v>9289</v>
      </c>
      <c r="B3686" t="s">
        <v>7380</v>
      </c>
      <c r="C3686" t="s">
        <v>1737</v>
      </c>
      <c r="D3686" t="s">
        <v>6883</v>
      </c>
      <c r="E3686" t="s">
        <v>1702</v>
      </c>
      <c r="H3686" t="str">
        <f>INDEX('Vensim Variables'!$B:$B,MATCH(EPS!$B3686,'Vensim Variables'!$A:$A,0))</f>
        <v>g pollutant</v>
      </c>
      <c r="I3686" t="str">
        <f t="shared" si="114"/>
        <v>CO2</v>
      </c>
      <c r="J3686">
        <f>INDEX(NoSettings!$C:$C,MATCH(EPS!$A3686,NoSettings!$A:$A,0))</f>
        <v>0</v>
      </c>
      <c r="K3686">
        <f>INDEX(GWP!$C$2:$C$13,MATCH(EPS!I3686,GWP!$B$2:$B$13,0))</f>
        <v>1</v>
      </c>
      <c r="L3686" s="4">
        <f t="shared" si="115"/>
        <v>0</v>
      </c>
    </row>
    <row r="3687" spans="1:12">
      <c r="A3687" t="s">
        <v>9290</v>
      </c>
      <c r="B3687" t="s">
        <v>7380</v>
      </c>
      <c r="C3687" t="s">
        <v>1737</v>
      </c>
      <c r="D3687" t="s">
        <v>6883</v>
      </c>
      <c r="E3687" t="s">
        <v>1705</v>
      </c>
      <c r="H3687" t="str">
        <f>INDEX('Vensim Variables'!$B:$B,MATCH(EPS!$B3687,'Vensim Variables'!$A:$A,0))</f>
        <v>g pollutant</v>
      </c>
      <c r="I3687" t="str">
        <f t="shared" si="114"/>
        <v>VOC</v>
      </c>
      <c r="J3687">
        <f>INDEX(NoSettings!$C:$C,MATCH(EPS!$A3687,NoSettings!$A:$A,0))</f>
        <v>0</v>
      </c>
      <c r="K3687">
        <f>INDEX(GWP!$C$2:$C$13,MATCH(EPS!I3687,GWP!$B$2:$B$13,0))</f>
        <v>0</v>
      </c>
      <c r="L3687" s="4">
        <f t="shared" si="115"/>
        <v>0</v>
      </c>
    </row>
    <row r="3688" spans="1:12">
      <c r="A3688" t="s">
        <v>9291</v>
      </c>
      <c r="B3688" t="s">
        <v>7380</v>
      </c>
      <c r="C3688" t="s">
        <v>1737</v>
      </c>
      <c r="D3688" t="s">
        <v>6883</v>
      </c>
      <c r="E3688" t="s">
        <v>1706</v>
      </c>
      <c r="H3688" t="str">
        <f>INDEX('Vensim Variables'!$B:$B,MATCH(EPS!$B3688,'Vensim Variables'!$A:$A,0))</f>
        <v>g pollutant</v>
      </c>
      <c r="I3688" t="str">
        <f t="shared" si="114"/>
        <v>CO</v>
      </c>
      <c r="J3688">
        <f>INDEX(NoSettings!$C:$C,MATCH(EPS!$A3688,NoSettings!$A:$A,0))</f>
        <v>0</v>
      </c>
      <c r="K3688">
        <f>INDEX(GWP!$C$2:$C$13,MATCH(EPS!I3688,GWP!$B$2:$B$13,0))</f>
        <v>0</v>
      </c>
      <c r="L3688" s="4">
        <f t="shared" si="115"/>
        <v>0</v>
      </c>
    </row>
    <row r="3689" spans="1:12">
      <c r="A3689" t="s">
        <v>9292</v>
      </c>
      <c r="B3689" t="s">
        <v>7380</v>
      </c>
      <c r="C3689" t="s">
        <v>1737</v>
      </c>
      <c r="D3689" t="s">
        <v>6883</v>
      </c>
      <c r="E3689" t="s">
        <v>1707</v>
      </c>
      <c r="H3689" t="str">
        <f>INDEX('Vensim Variables'!$B:$B,MATCH(EPS!$B3689,'Vensim Variables'!$A:$A,0))</f>
        <v>g pollutant</v>
      </c>
      <c r="I3689" t="str">
        <f t="shared" si="114"/>
        <v>NOx</v>
      </c>
      <c r="J3689">
        <f>INDEX(NoSettings!$C:$C,MATCH(EPS!$A3689,NoSettings!$A:$A,0))</f>
        <v>0</v>
      </c>
      <c r="K3689">
        <f>INDEX(GWP!$C$2:$C$13,MATCH(EPS!I3689,GWP!$B$2:$B$13,0))</f>
        <v>0</v>
      </c>
      <c r="L3689" s="4">
        <f t="shared" si="115"/>
        <v>0</v>
      </c>
    </row>
    <row r="3690" spans="1:12">
      <c r="A3690" t="s">
        <v>9293</v>
      </c>
      <c r="B3690" t="s">
        <v>7380</v>
      </c>
      <c r="C3690" t="s">
        <v>1737</v>
      </c>
      <c r="D3690" t="s">
        <v>6883</v>
      </c>
      <c r="E3690" t="s">
        <v>1708</v>
      </c>
      <c r="H3690" t="str">
        <f>INDEX('Vensim Variables'!$B:$B,MATCH(EPS!$B3690,'Vensim Variables'!$A:$A,0))</f>
        <v>g pollutant</v>
      </c>
      <c r="I3690" t="str">
        <f t="shared" si="114"/>
        <v>PM10</v>
      </c>
      <c r="J3690">
        <f>INDEX(NoSettings!$C:$C,MATCH(EPS!$A3690,NoSettings!$A:$A,0))</f>
        <v>0</v>
      </c>
      <c r="K3690">
        <f>INDEX(GWP!$C$2:$C$13,MATCH(EPS!I3690,GWP!$B$2:$B$13,0))</f>
        <v>0</v>
      </c>
      <c r="L3690" s="4">
        <f t="shared" si="115"/>
        <v>0</v>
      </c>
    </row>
    <row r="3691" spans="1:12">
      <c r="A3691" t="s">
        <v>9294</v>
      </c>
      <c r="B3691" t="s">
        <v>7380</v>
      </c>
      <c r="C3691" t="s">
        <v>1737</v>
      </c>
      <c r="D3691" t="s">
        <v>6883</v>
      </c>
      <c r="E3691" t="s">
        <v>1709</v>
      </c>
      <c r="H3691" t="str">
        <f>INDEX('Vensim Variables'!$B:$B,MATCH(EPS!$B3691,'Vensim Variables'!$A:$A,0))</f>
        <v>g pollutant</v>
      </c>
      <c r="I3691" t="str">
        <f t="shared" si="114"/>
        <v>PM25</v>
      </c>
      <c r="J3691">
        <f>INDEX(NoSettings!$C:$C,MATCH(EPS!$A3691,NoSettings!$A:$A,0))</f>
        <v>0</v>
      </c>
      <c r="K3691">
        <f>INDEX(GWP!$C$2:$C$13,MATCH(EPS!I3691,GWP!$B$2:$B$13,0))</f>
        <v>0</v>
      </c>
      <c r="L3691" s="4">
        <f t="shared" si="115"/>
        <v>0</v>
      </c>
    </row>
    <row r="3692" spans="1:12">
      <c r="A3692" t="s">
        <v>9295</v>
      </c>
      <c r="B3692" t="s">
        <v>7380</v>
      </c>
      <c r="C3692" t="s">
        <v>1737</v>
      </c>
      <c r="D3692" t="s">
        <v>6883</v>
      </c>
      <c r="E3692" t="s">
        <v>1710</v>
      </c>
      <c r="H3692" t="str">
        <f>INDEX('Vensim Variables'!$B:$B,MATCH(EPS!$B3692,'Vensim Variables'!$A:$A,0))</f>
        <v>g pollutant</v>
      </c>
      <c r="I3692" t="str">
        <f t="shared" si="114"/>
        <v>SOx</v>
      </c>
      <c r="J3692">
        <f>INDEX(NoSettings!$C:$C,MATCH(EPS!$A3692,NoSettings!$A:$A,0))</f>
        <v>0</v>
      </c>
      <c r="K3692">
        <f>INDEX(GWP!$C$2:$C$13,MATCH(EPS!I3692,GWP!$B$2:$B$13,0))</f>
        <v>0</v>
      </c>
      <c r="L3692" s="4">
        <f t="shared" si="115"/>
        <v>0</v>
      </c>
    </row>
    <row r="3693" spans="1:12">
      <c r="A3693" t="s">
        <v>9296</v>
      </c>
      <c r="B3693" t="s">
        <v>7380</v>
      </c>
      <c r="C3693" t="s">
        <v>1737</v>
      </c>
      <c r="D3693" t="s">
        <v>6883</v>
      </c>
      <c r="E3693" t="s">
        <v>1711</v>
      </c>
      <c r="H3693" t="str">
        <f>INDEX('Vensim Variables'!$B:$B,MATCH(EPS!$B3693,'Vensim Variables'!$A:$A,0))</f>
        <v>g pollutant</v>
      </c>
      <c r="I3693" t="str">
        <f t="shared" si="114"/>
        <v>BC</v>
      </c>
      <c r="J3693">
        <f>INDEX(NoSettings!$C:$C,MATCH(EPS!$A3693,NoSettings!$A:$A,0))</f>
        <v>0</v>
      </c>
      <c r="K3693">
        <f>INDEX(GWP!$C$2:$C$13,MATCH(EPS!I3693,GWP!$B$2:$B$13,0))</f>
        <v>0</v>
      </c>
      <c r="L3693" s="4">
        <f t="shared" si="115"/>
        <v>0</v>
      </c>
    </row>
    <row r="3694" spans="1:12">
      <c r="A3694" t="s">
        <v>9297</v>
      </c>
      <c r="B3694" t="s">
        <v>7380</v>
      </c>
      <c r="C3694" t="s">
        <v>1737</v>
      </c>
      <c r="D3694" t="s">
        <v>6883</v>
      </c>
      <c r="E3694" t="s">
        <v>1712</v>
      </c>
      <c r="H3694" t="str">
        <f>INDEX('Vensim Variables'!$B:$B,MATCH(EPS!$B3694,'Vensim Variables'!$A:$A,0))</f>
        <v>g pollutant</v>
      </c>
      <c r="I3694" t="str">
        <f t="shared" si="114"/>
        <v>OC</v>
      </c>
      <c r="J3694">
        <f>INDEX(NoSettings!$C:$C,MATCH(EPS!$A3694,NoSettings!$A:$A,0))</f>
        <v>0</v>
      </c>
      <c r="K3694">
        <f>INDEX(GWP!$C$2:$C$13,MATCH(EPS!I3694,GWP!$B$2:$B$13,0))</f>
        <v>0</v>
      </c>
      <c r="L3694" s="4">
        <f t="shared" si="115"/>
        <v>0</v>
      </c>
    </row>
    <row r="3695" spans="1:12">
      <c r="A3695" t="s">
        <v>9298</v>
      </c>
      <c r="B3695" t="s">
        <v>7380</v>
      </c>
      <c r="C3695" t="s">
        <v>1737</v>
      </c>
      <c r="D3695" t="s">
        <v>6883</v>
      </c>
      <c r="E3695" t="s">
        <v>1713</v>
      </c>
      <c r="H3695" t="str">
        <f>INDEX('Vensim Variables'!$B:$B,MATCH(EPS!$B3695,'Vensim Variables'!$A:$A,0))</f>
        <v>g pollutant</v>
      </c>
      <c r="I3695" t="str">
        <f t="shared" si="114"/>
        <v>CH4</v>
      </c>
      <c r="J3695">
        <f>INDEX(NoSettings!$C:$C,MATCH(EPS!$A3695,NoSettings!$A:$A,0))</f>
        <v>0</v>
      </c>
      <c r="K3695">
        <f>INDEX(GWP!$C$2:$C$13,MATCH(EPS!I3695,GWP!$B$2:$B$13,0))</f>
        <v>28</v>
      </c>
      <c r="L3695" s="4">
        <f t="shared" si="115"/>
        <v>0</v>
      </c>
    </row>
    <row r="3696" spans="1:12">
      <c r="A3696" t="s">
        <v>9299</v>
      </c>
      <c r="B3696" t="s">
        <v>7380</v>
      </c>
      <c r="C3696" t="s">
        <v>1737</v>
      </c>
      <c r="D3696" t="s">
        <v>6883</v>
      </c>
      <c r="E3696" t="s">
        <v>1714</v>
      </c>
      <c r="H3696" t="str">
        <f>INDEX('Vensim Variables'!$B:$B,MATCH(EPS!$B3696,'Vensim Variables'!$A:$A,0))</f>
        <v>g pollutant</v>
      </c>
      <c r="I3696" t="str">
        <f t="shared" si="114"/>
        <v>N2O</v>
      </c>
      <c r="J3696">
        <f>INDEX(NoSettings!$C:$C,MATCH(EPS!$A3696,NoSettings!$A:$A,0))</f>
        <v>0</v>
      </c>
      <c r="K3696">
        <f>INDEX(GWP!$C$2:$C$13,MATCH(EPS!I3696,GWP!$B$2:$B$13,0))</f>
        <v>265</v>
      </c>
      <c r="L3696" s="4">
        <f t="shared" si="115"/>
        <v>0</v>
      </c>
    </row>
    <row r="3697" spans="1:12">
      <c r="A3697" t="s">
        <v>9300</v>
      </c>
      <c r="B3697" t="s">
        <v>7380</v>
      </c>
      <c r="C3697" t="s">
        <v>1737</v>
      </c>
      <c r="D3697" t="s">
        <v>6883</v>
      </c>
      <c r="E3697" t="s">
        <v>1715</v>
      </c>
      <c r="H3697" t="str">
        <f>INDEX('Vensim Variables'!$B:$B,MATCH(EPS!$B3697,'Vensim Variables'!$A:$A,0))</f>
        <v>g pollutant</v>
      </c>
      <c r="I3697" t="str">
        <f t="shared" si="114"/>
        <v>F gases</v>
      </c>
      <c r="J3697">
        <f>INDEX(NoSettings!$C:$C,MATCH(EPS!$A3697,NoSettings!$A:$A,0))</f>
        <v>0</v>
      </c>
      <c r="K3697">
        <f>INDEX(GWP!$C$2:$C$13,MATCH(EPS!I3697,GWP!$B$2:$B$13,0))</f>
        <v>1</v>
      </c>
      <c r="L3697" s="4">
        <f t="shared" si="115"/>
        <v>0</v>
      </c>
    </row>
    <row r="3698" spans="1:12">
      <c r="A3698" t="s">
        <v>9301</v>
      </c>
      <c r="B3698" t="s">
        <v>7380</v>
      </c>
      <c r="C3698" t="s">
        <v>1737</v>
      </c>
      <c r="D3698" t="s">
        <v>6884</v>
      </c>
      <c r="E3698" t="s">
        <v>1702</v>
      </c>
      <c r="H3698" t="str">
        <f>INDEX('Vensim Variables'!$B:$B,MATCH(EPS!$B3698,'Vensim Variables'!$A:$A,0))</f>
        <v>g pollutant</v>
      </c>
      <c r="I3698" t="str">
        <f t="shared" si="114"/>
        <v>CO2</v>
      </c>
      <c r="J3698">
        <f>INDEX(NoSettings!$C:$C,MATCH(EPS!$A3698,NoSettings!$A:$A,0))</f>
        <v>0</v>
      </c>
      <c r="K3698">
        <f>INDEX(GWP!$C$2:$C$13,MATCH(EPS!I3698,GWP!$B$2:$B$13,0))</f>
        <v>1</v>
      </c>
      <c r="L3698" s="4">
        <f t="shared" si="115"/>
        <v>0</v>
      </c>
    </row>
    <row r="3699" spans="1:12">
      <c r="A3699" t="s">
        <v>9302</v>
      </c>
      <c r="B3699" t="s">
        <v>7380</v>
      </c>
      <c r="C3699" t="s">
        <v>1737</v>
      </c>
      <c r="D3699" t="s">
        <v>6884</v>
      </c>
      <c r="E3699" t="s">
        <v>1705</v>
      </c>
      <c r="H3699" t="str">
        <f>INDEX('Vensim Variables'!$B:$B,MATCH(EPS!$B3699,'Vensim Variables'!$A:$A,0))</f>
        <v>g pollutant</v>
      </c>
      <c r="I3699" t="str">
        <f t="shared" si="114"/>
        <v>VOC</v>
      </c>
      <c r="J3699">
        <f>INDEX(NoSettings!$C:$C,MATCH(EPS!$A3699,NoSettings!$A:$A,0))</f>
        <v>0</v>
      </c>
      <c r="K3699">
        <f>INDEX(GWP!$C$2:$C$13,MATCH(EPS!I3699,GWP!$B$2:$B$13,0))</f>
        <v>0</v>
      </c>
      <c r="L3699" s="4">
        <f t="shared" si="115"/>
        <v>0</v>
      </c>
    </row>
    <row r="3700" spans="1:12">
      <c r="A3700" t="s">
        <v>9303</v>
      </c>
      <c r="B3700" t="s">
        <v>7380</v>
      </c>
      <c r="C3700" t="s">
        <v>1737</v>
      </c>
      <c r="D3700" t="s">
        <v>6884</v>
      </c>
      <c r="E3700" t="s">
        <v>1706</v>
      </c>
      <c r="H3700" t="str">
        <f>INDEX('Vensim Variables'!$B:$B,MATCH(EPS!$B3700,'Vensim Variables'!$A:$A,0))</f>
        <v>g pollutant</v>
      </c>
      <c r="I3700" t="str">
        <f t="shared" si="114"/>
        <v>CO</v>
      </c>
      <c r="J3700">
        <f>INDEX(NoSettings!$C:$C,MATCH(EPS!$A3700,NoSettings!$A:$A,0))</f>
        <v>0</v>
      </c>
      <c r="K3700">
        <f>INDEX(GWP!$C$2:$C$13,MATCH(EPS!I3700,GWP!$B$2:$B$13,0))</f>
        <v>0</v>
      </c>
      <c r="L3700" s="4">
        <f t="shared" si="115"/>
        <v>0</v>
      </c>
    </row>
    <row r="3701" spans="1:12">
      <c r="A3701" t="s">
        <v>9304</v>
      </c>
      <c r="B3701" t="s">
        <v>7380</v>
      </c>
      <c r="C3701" t="s">
        <v>1737</v>
      </c>
      <c r="D3701" t="s">
        <v>6884</v>
      </c>
      <c r="E3701" t="s">
        <v>1707</v>
      </c>
      <c r="H3701" t="str">
        <f>INDEX('Vensim Variables'!$B:$B,MATCH(EPS!$B3701,'Vensim Variables'!$A:$A,0))</f>
        <v>g pollutant</v>
      </c>
      <c r="I3701" t="str">
        <f t="shared" si="114"/>
        <v>NOx</v>
      </c>
      <c r="J3701">
        <f>INDEX(NoSettings!$C:$C,MATCH(EPS!$A3701,NoSettings!$A:$A,0))</f>
        <v>0</v>
      </c>
      <c r="K3701">
        <f>INDEX(GWP!$C$2:$C$13,MATCH(EPS!I3701,GWP!$B$2:$B$13,0))</f>
        <v>0</v>
      </c>
      <c r="L3701" s="4">
        <f t="shared" si="115"/>
        <v>0</v>
      </c>
    </row>
    <row r="3702" spans="1:12">
      <c r="A3702" t="s">
        <v>9305</v>
      </c>
      <c r="B3702" t="s">
        <v>7380</v>
      </c>
      <c r="C3702" t="s">
        <v>1737</v>
      </c>
      <c r="D3702" t="s">
        <v>6884</v>
      </c>
      <c r="E3702" t="s">
        <v>1708</v>
      </c>
      <c r="H3702" t="str">
        <f>INDEX('Vensim Variables'!$B:$B,MATCH(EPS!$B3702,'Vensim Variables'!$A:$A,0))</f>
        <v>g pollutant</v>
      </c>
      <c r="I3702" t="str">
        <f t="shared" si="114"/>
        <v>PM10</v>
      </c>
      <c r="J3702">
        <f>INDEX(NoSettings!$C:$C,MATCH(EPS!$A3702,NoSettings!$A:$A,0))</f>
        <v>0</v>
      </c>
      <c r="K3702">
        <f>INDEX(GWP!$C$2:$C$13,MATCH(EPS!I3702,GWP!$B$2:$B$13,0))</f>
        <v>0</v>
      </c>
      <c r="L3702" s="4">
        <f t="shared" si="115"/>
        <v>0</v>
      </c>
    </row>
    <row r="3703" spans="1:12">
      <c r="A3703" t="s">
        <v>9306</v>
      </c>
      <c r="B3703" t="s">
        <v>7380</v>
      </c>
      <c r="C3703" t="s">
        <v>1737</v>
      </c>
      <c r="D3703" t="s">
        <v>6884</v>
      </c>
      <c r="E3703" t="s">
        <v>1709</v>
      </c>
      <c r="H3703" t="str">
        <f>INDEX('Vensim Variables'!$B:$B,MATCH(EPS!$B3703,'Vensim Variables'!$A:$A,0))</f>
        <v>g pollutant</v>
      </c>
      <c r="I3703" t="str">
        <f t="shared" si="114"/>
        <v>PM25</v>
      </c>
      <c r="J3703">
        <f>INDEX(NoSettings!$C:$C,MATCH(EPS!$A3703,NoSettings!$A:$A,0))</f>
        <v>0</v>
      </c>
      <c r="K3703">
        <f>INDEX(GWP!$C$2:$C$13,MATCH(EPS!I3703,GWP!$B$2:$B$13,0))</f>
        <v>0</v>
      </c>
      <c r="L3703" s="4">
        <f t="shared" si="115"/>
        <v>0</v>
      </c>
    </row>
    <row r="3704" spans="1:12">
      <c r="A3704" t="s">
        <v>9307</v>
      </c>
      <c r="B3704" t="s">
        <v>7380</v>
      </c>
      <c r="C3704" t="s">
        <v>1737</v>
      </c>
      <c r="D3704" t="s">
        <v>6884</v>
      </c>
      <c r="E3704" t="s">
        <v>1710</v>
      </c>
      <c r="H3704" t="str">
        <f>INDEX('Vensim Variables'!$B:$B,MATCH(EPS!$B3704,'Vensim Variables'!$A:$A,0))</f>
        <v>g pollutant</v>
      </c>
      <c r="I3704" t="str">
        <f t="shared" si="114"/>
        <v>SOx</v>
      </c>
      <c r="J3704">
        <f>INDEX(NoSettings!$C:$C,MATCH(EPS!$A3704,NoSettings!$A:$A,0))</f>
        <v>0</v>
      </c>
      <c r="K3704">
        <f>INDEX(GWP!$C$2:$C$13,MATCH(EPS!I3704,GWP!$B$2:$B$13,0))</f>
        <v>0</v>
      </c>
      <c r="L3704" s="4">
        <f t="shared" si="115"/>
        <v>0</v>
      </c>
    </row>
    <row r="3705" spans="1:12">
      <c r="A3705" t="s">
        <v>9308</v>
      </c>
      <c r="B3705" t="s">
        <v>7380</v>
      </c>
      <c r="C3705" t="s">
        <v>1737</v>
      </c>
      <c r="D3705" t="s">
        <v>6884</v>
      </c>
      <c r="E3705" t="s">
        <v>1711</v>
      </c>
      <c r="H3705" t="str">
        <f>INDEX('Vensim Variables'!$B:$B,MATCH(EPS!$B3705,'Vensim Variables'!$A:$A,0))</f>
        <v>g pollutant</v>
      </c>
      <c r="I3705" t="str">
        <f t="shared" si="114"/>
        <v>BC</v>
      </c>
      <c r="J3705">
        <f>INDEX(NoSettings!$C:$C,MATCH(EPS!$A3705,NoSettings!$A:$A,0))</f>
        <v>0</v>
      </c>
      <c r="K3705">
        <f>INDEX(GWP!$C$2:$C$13,MATCH(EPS!I3705,GWP!$B$2:$B$13,0))</f>
        <v>0</v>
      </c>
      <c r="L3705" s="4">
        <f t="shared" si="115"/>
        <v>0</v>
      </c>
    </row>
    <row r="3706" spans="1:12">
      <c r="A3706" t="s">
        <v>9309</v>
      </c>
      <c r="B3706" t="s">
        <v>7380</v>
      </c>
      <c r="C3706" t="s">
        <v>1737</v>
      </c>
      <c r="D3706" t="s">
        <v>6884</v>
      </c>
      <c r="E3706" t="s">
        <v>1712</v>
      </c>
      <c r="H3706" t="str">
        <f>INDEX('Vensim Variables'!$B:$B,MATCH(EPS!$B3706,'Vensim Variables'!$A:$A,0))</f>
        <v>g pollutant</v>
      </c>
      <c r="I3706" t="str">
        <f t="shared" si="114"/>
        <v>OC</v>
      </c>
      <c r="J3706">
        <f>INDEX(NoSettings!$C:$C,MATCH(EPS!$A3706,NoSettings!$A:$A,0))</f>
        <v>0</v>
      </c>
      <c r="K3706">
        <f>INDEX(GWP!$C$2:$C$13,MATCH(EPS!I3706,GWP!$B$2:$B$13,0))</f>
        <v>0</v>
      </c>
      <c r="L3706" s="4">
        <f t="shared" si="115"/>
        <v>0</v>
      </c>
    </row>
    <row r="3707" spans="1:12">
      <c r="A3707" t="s">
        <v>9310</v>
      </c>
      <c r="B3707" t="s">
        <v>7380</v>
      </c>
      <c r="C3707" t="s">
        <v>1737</v>
      </c>
      <c r="D3707" t="s">
        <v>6884</v>
      </c>
      <c r="E3707" t="s">
        <v>1713</v>
      </c>
      <c r="H3707" t="str">
        <f>INDEX('Vensim Variables'!$B:$B,MATCH(EPS!$B3707,'Vensim Variables'!$A:$A,0))</f>
        <v>g pollutant</v>
      </c>
      <c r="I3707" t="str">
        <f t="shared" si="114"/>
        <v>CH4</v>
      </c>
      <c r="J3707">
        <f>INDEX(NoSettings!$C:$C,MATCH(EPS!$A3707,NoSettings!$A:$A,0))</f>
        <v>0</v>
      </c>
      <c r="K3707">
        <f>INDEX(GWP!$C$2:$C$13,MATCH(EPS!I3707,GWP!$B$2:$B$13,0))</f>
        <v>28</v>
      </c>
      <c r="L3707" s="4">
        <f t="shared" si="115"/>
        <v>0</v>
      </c>
    </row>
    <row r="3708" spans="1:12">
      <c r="A3708" t="s">
        <v>9311</v>
      </c>
      <c r="B3708" t="s">
        <v>7380</v>
      </c>
      <c r="C3708" t="s">
        <v>1737</v>
      </c>
      <c r="D3708" t="s">
        <v>6884</v>
      </c>
      <c r="E3708" t="s">
        <v>1714</v>
      </c>
      <c r="H3708" t="str">
        <f>INDEX('Vensim Variables'!$B:$B,MATCH(EPS!$B3708,'Vensim Variables'!$A:$A,0))</f>
        <v>g pollutant</v>
      </c>
      <c r="I3708" t="str">
        <f t="shared" si="114"/>
        <v>N2O</v>
      </c>
      <c r="J3708">
        <f>INDEX(NoSettings!$C:$C,MATCH(EPS!$A3708,NoSettings!$A:$A,0))</f>
        <v>0</v>
      </c>
      <c r="K3708">
        <f>INDEX(GWP!$C$2:$C$13,MATCH(EPS!I3708,GWP!$B$2:$B$13,0))</f>
        <v>265</v>
      </c>
      <c r="L3708" s="4">
        <f t="shared" si="115"/>
        <v>0</v>
      </c>
    </row>
    <row r="3709" spans="1:12">
      <c r="A3709" t="s">
        <v>9312</v>
      </c>
      <c r="B3709" t="s">
        <v>7380</v>
      </c>
      <c r="C3709" t="s">
        <v>1737</v>
      </c>
      <c r="D3709" t="s">
        <v>6884</v>
      </c>
      <c r="E3709" t="s">
        <v>1715</v>
      </c>
      <c r="H3709" t="str">
        <f>INDEX('Vensim Variables'!$B:$B,MATCH(EPS!$B3709,'Vensim Variables'!$A:$A,0))</f>
        <v>g pollutant</v>
      </c>
      <c r="I3709" t="str">
        <f t="shared" si="114"/>
        <v>F gases</v>
      </c>
      <c r="J3709">
        <f>INDEX(NoSettings!$C:$C,MATCH(EPS!$A3709,NoSettings!$A:$A,0))</f>
        <v>0</v>
      </c>
      <c r="K3709">
        <f>INDEX(GWP!$C$2:$C$13,MATCH(EPS!I3709,GWP!$B$2:$B$13,0))</f>
        <v>1</v>
      </c>
      <c r="L3709" s="4">
        <f t="shared" si="115"/>
        <v>0</v>
      </c>
    </row>
    <row r="3710" spans="1:12">
      <c r="A3710" t="s">
        <v>9313</v>
      </c>
      <c r="B3710" t="s">
        <v>7380</v>
      </c>
      <c r="C3710" t="s">
        <v>1737</v>
      </c>
      <c r="D3710" t="s">
        <v>6885</v>
      </c>
      <c r="E3710" t="s">
        <v>1702</v>
      </c>
      <c r="H3710" t="str">
        <f>INDEX('Vensim Variables'!$B:$B,MATCH(EPS!$B3710,'Vensim Variables'!$A:$A,0))</f>
        <v>g pollutant</v>
      </c>
      <c r="I3710" t="str">
        <f t="shared" si="114"/>
        <v>CO2</v>
      </c>
      <c r="J3710">
        <f>INDEX(NoSettings!$C:$C,MATCH(EPS!$A3710,NoSettings!$A:$A,0))</f>
        <v>0</v>
      </c>
      <c r="K3710">
        <f>INDEX(GWP!$C$2:$C$13,MATCH(EPS!I3710,GWP!$B$2:$B$13,0))</f>
        <v>1</v>
      </c>
      <c r="L3710" s="4">
        <f t="shared" si="115"/>
        <v>0</v>
      </c>
    </row>
    <row r="3711" spans="1:12">
      <c r="A3711" t="s">
        <v>9314</v>
      </c>
      <c r="B3711" t="s">
        <v>7380</v>
      </c>
      <c r="C3711" t="s">
        <v>1737</v>
      </c>
      <c r="D3711" t="s">
        <v>6885</v>
      </c>
      <c r="E3711" t="s">
        <v>1705</v>
      </c>
      <c r="H3711" t="str">
        <f>INDEX('Vensim Variables'!$B:$B,MATCH(EPS!$B3711,'Vensim Variables'!$A:$A,0))</f>
        <v>g pollutant</v>
      </c>
      <c r="I3711" t="str">
        <f t="shared" si="114"/>
        <v>VOC</v>
      </c>
      <c r="J3711">
        <f>INDEX(NoSettings!$C:$C,MATCH(EPS!$A3711,NoSettings!$A:$A,0))</f>
        <v>0</v>
      </c>
      <c r="K3711">
        <f>INDEX(GWP!$C$2:$C$13,MATCH(EPS!I3711,GWP!$B$2:$B$13,0))</f>
        <v>0</v>
      </c>
      <c r="L3711" s="4">
        <f t="shared" si="115"/>
        <v>0</v>
      </c>
    </row>
    <row r="3712" spans="1:12">
      <c r="A3712" t="s">
        <v>9315</v>
      </c>
      <c r="B3712" t="s">
        <v>7380</v>
      </c>
      <c r="C3712" t="s">
        <v>1737</v>
      </c>
      <c r="D3712" t="s">
        <v>6885</v>
      </c>
      <c r="E3712" t="s">
        <v>1706</v>
      </c>
      <c r="H3712" t="str">
        <f>INDEX('Vensim Variables'!$B:$B,MATCH(EPS!$B3712,'Vensim Variables'!$A:$A,0))</f>
        <v>g pollutant</v>
      </c>
      <c r="I3712" t="str">
        <f t="shared" si="114"/>
        <v>CO</v>
      </c>
      <c r="J3712">
        <f>INDEX(NoSettings!$C:$C,MATCH(EPS!$A3712,NoSettings!$A:$A,0))</f>
        <v>0</v>
      </c>
      <c r="K3712">
        <f>INDEX(GWP!$C$2:$C$13,MATCH(EPS!I3712,GWP!$B$2:$B$13,0))</f>
        <v>0</v>
      </c>
      <c r="L3712" s="4">
        <f t="shared" si="115"/>
        <v>0</v>
      </c>
    </row>
    <row r="3713" spans="1:12">
      <c r="A3713" t="s">
        <v>9316</v>
      </c>
      <c r="B3713" t="s">
        <v>7380</v>
      </c>
      <c r="C3713" t="s">
        <v>1737</v>
      </c>
      <c r="D3713" t="s">
        <v>6885</v>
      </c>
      <c r="E3713" t="s">
        <v>1707</v>
      </c>
      <c r="H3713" t="str">
        <f>INDEX('Vensim Variables'!$B:$B,MATCH(EPS!$B3713,'Vensim Variables'!$A:$A,0))</f>
        <v>g pollutant</v>
      </c>
      <c r="I3713" t="str">
        <f t="shared" si="114"/>
        <v>NOx</v>
      </c>
      <c r="J3713">
        <f>INDEX(NoSettings!$C:$C,MATCH(EPS!$A3713,NoSettings!$A:$A,0))</f>
        <v>0</v>
      </c>
      <c r="K3713">
        <f>INDEX(GWP!$C$2:$C$13,MATCH(EPS!I3713,GWP!$B$2:$B$13,0))</f>
        <v>0</v>
      </c>
      <c r="L3713" s="4">
        <f t="shared" si="115"/>
        <v>0</v>
      </c>
    </row>
    <row r="3714" spans="1:12">
      <c r="A3714" t="s">
        <v>9317</v>
      </c>
      <c r="B3714" t="s">
        <v>7380</v>
      </c>
      <c r="C3714" t="s">
        <v>1737</v>
      </c>
      <c r="D3714" t="s">
        <v>6885</v>
      </c>
      <c r="E3714" t="s">
        <v>1708</v>
      </c>
      <c r="H3714" t="str">
        <f>INDEX('Vensim Variables'!$B:$B,MATCH(EPS!$B3714,'Vensim Variables'!$A:$A,0))</f>
        <v>g pollutant</v>
      </c>
      <c r="I3714" t="str">
        <f t="shared" si="114"/>
        <v>PM10</v>
      </c>
      <c r="J3714">
        <f>INDEX(NoSettings!$C:$C,MATCH(EPS!$A3714,NoSettings!$A:$A,0))</f>
        <v>0</v>
      </c>
      <c r="K3714">
        <f>INDEX(GWP!$C$2:$C$13,MATCH(EPS!I3714,GWP!$B$2:$B$13,0))</f>
        <v>0</v>
      </c>
      <c r="L3714" s="4">
        <f t="shared" si="115"/>
        <v>0</v>
      </c>
    </row>
    <row r="3715" spans="1:12">
      <c r="A3715" t="s">
        <v>9318</v>
      </c>
      <c r="B3715" t="s">
        <v>7380</v>
      </c>
      <c r="C3715" t="s">
        <v>1737</v>
      </c>
      <c r="D3715" t="s">
        <v>6885</v>
      </c>
      <c r="E3715" t="s">
        <v>1709</v>
      </c>
      <c r="H3715" t="str">
        <f>INDEX('Vensim Variables'!$B:$B,MATCH(EPS!$B3715,'Vensim Variables'!$A:$A,0))</f>
        <v>g pollutant</v>
      </c>
      <c r="I3715" t="str">
        <f t="shared" ref="I3715:I3778" si="116">IF(OR(C3715="CO2",C3715="CH4",C3715="N2O",C3715="F gases",C3715="VOC",C3715="CO",C3715="NOx",C3715="PM10",C3715="PM25",C3715="SOx",C3715="BC",C3715="OC"),C3715,IF(OR(D3715="CO2",D3715="CH4",D3715="N2O",D3715="F gases",D3715="VOC",D3715="CO",D3715="NOx",D3715="PM10",D3715="PM25",D3715="SOx",D3715="BC",D3715="OC"),D3715,IF(OR(E3715="CO2",E3715="CH4",E3715="N2O",E3715="F gases",E3715="VOC",E3715="CO",E3715="NOx",E3715="PM10",E3715="PM25",E3715="SOx",E3715="BC",E3715="OC"),E3715,"NA")))</f>
        <v>PM25</v>
      </c>
      <c r="J3715">
        <f>INDEX(NoSettings!$C:$C,MATCH(EPS!$A3715,NoSettings!$A:$A,0))</f>
        <v>0</v>
      </c>
      <c r="K3715">
        <f>INDEX(GWP!$C$2:$C$13,MATCH(EPS!I3715,GWP!$B$2:$B$13,0))</f>
        <v>0</v>
      </c>
      <c r="L3715" s="4">
        <f t="shared" ref="L3715:L3778" si="117">IF(H3715="g pollutant",K3715*J3715/10^12,IF(H3715="MMTCO2e",J3715,IF(H3715="MWh",J3715,0)))</f>
        <v>0</v>
      </c>
    </row>
    <row r="3716" spans="1:12">
      <c r="A3716" t="s">
        <v>9319</v>
      </c>
      <c r="B3716" t="s">
        <v>7380</v>
      </c>
      <c r="C3716" t="s">
        <v>1737</v>
      </c>
      <c r="D3716" t="s">
        <v>6885</v>
      </c>
      <c r="E3716" t="s">
        <v>1710</v>
      </c>
      <c r="H3716" t="str">
        <f>INDEX('Vensim Variables'!$B:$B,MATCH(EPS!$B3716,'Vensim Variables'!$A:$A,0))</f>
        <v>g pollutant</v>
      </c>
      <c r="I3716" t="str">
        <f t="shared" si="116"/>
        <v>SOx</v>
      </c>
      <c r="J3716">
        <f>INDEX(NoSettings!$C:$C,MATCH(EPS!$A3716,NoSettings!$A:$A,0))</f>
        <v>0</v>
      </c>
      <c r="K3716">
        <f>INDEX(GWP!$C$2:$C$13,MATCH(EPS!I3716,GWP!$B$2:$B$13,0))</f>
        <v>0</v>
      </c>
      <c r="L3716" s="4">
        <f t="shared" si="117"/>
        <v>0</v>
      </c>
    </row>
    <row r="3717" spans="1:12">
      <c r="A3717" t="s">
        <v>9320</v>
      </c>
      <c r="B3717" t="s">
        <v>7380</v>
      </c>
      <c r="C3717" t="s">
        <v>1737</v>
      </c>
      <c r="D3717" t="s">
        <v>6885</v>
      </c>
      <c r="E3717" t="s">
        <v>1711</v>
      </c>
      <c r="H3717" t="str">
        <f>INDEX('Vensim Variables'!$B:$B,MATCH(EPS!$B3717,'Vensim Variables'!$A:$A,0))</f>
        <v>g pollutant</v>
      </c>
      <c r="I3717" t="str">
        <f t="shared" si="116"/>
        <v>BC</v>
      </c>
      <c r="J3717">
        <f>INDEX(NoSettings!$C:$C,MATCH(EPS!$A3717,NoSettings!$A:$A,0))</f>
        <v>0</v>
      </c>
      <c r="K3717">
        <f>INDEX(GWP!$C$2:$C$13,MATCH(EPS!I3717,GWP!$B$2:$B$13,0))</f>
        <v>0</v>
      </c>
      <c r="L3717" s="4">
        <f t="shared" si="117"/>
        <v>0</v>
      </c>
    </row>
    <row r="3718" spans="1:12">
      <c r="A3718" t="s">
        <v>9321</v>
      </c>
      <c r="B3718" t="s">
        <v>7380</v>
      </c>
      <c r="C3718" t="s">
        <v>1737</v>
      </c>
      <c r="D3718" t="s">
        <v>6885</v>
      </c>
      <c r="E3718" t="s">
        <v>1712</v>
      </c>
      <c r="H3718" t="str">
        <f>INDEX('Vensim Variables'!$B:$B,MATCH(EPS!$B3718,'Vensim Variables'!$A:$A,0))</f>
        <v>g pollutant</v>
      </c>
      <c r="I3718" t="str">
        <f t="shared" si="116"/>
        <v>OC</v>
      </c>
      <c r="J3718">
        <f>INDEX(NoSettings!$C:$C,MATCH(EPS!$A3718,NoSettings!$A:$A,0))</f>
        <v>0</v>
      </c>
      <c r="K3718">
        <f>INDEX(GWP!$C$2:$C$13,MATCH(EPS!I3718,GWP!$B$2:$B$13,0))</f>
        <v>0</v>
      </c>
      <c r="L3718" s="4">
        <f t="shared" si="117"/>
        <v>0</v>
      </c>
    </row>
    <row r="3719" spans="1:12">
      <c r="A3719" t="s">
        <v>9322</v>
      </c>
      <c r="B3719" t="s">
        <v>7380</v>
      </c>
      <c r="C3719" t="s">
        <v>1737</v>
      </c>
      <c r="D3719" t="s">
        <v>6885</v>
      </c>
      <c r="E3719" t="s">
        <v>1713</v>
      </c>
      <c r="H3719" t="str">
        <f>INDEX('Vensim Variables'!$B:$B,MATCH(EPS!$B3719,'Vensim Variables'!$A:$A,0))</f>
        <v>g pollutant</v>
      </c>
      <c r="I3719" t="str">
        <f t="shared" si="116"/>
        <v>CH4</v>
      </c>
      <c r="J3719">
        <f>INDEX(NoSettings!$C:$C,MATCH(EPS!$A3719,NoSettings!$A:$A,0))</f>
        <v>0</v>
      </c>
      <c r="K3719">
        <f>INDEX(GWP!$C$2:$C$13,MATCH(EPS!I3719,GWP!$B$2:$B$13,0))</f>
        <v>28</v>
      </c>
      <c r="L3719" s="4">
        <f t="shared" si="117"/>
        <v>0</v>
      </c>
    </row>
    <row r="3720" spans="1:12">
      <c r="A3720" t="s">
        <v>9323</v>
      </c>
      <c r="B3720" t="s">
        <v>7380</v>
      </c>
      <c r="C3720" t="s">
        <v>1737</v>
      </c>
      <c r="D3720" t="s">
        <v>6885</v>
      </c>
      <c r="E3720" t="s">
        <v>1714</v>
      </c>
      <c r="H3720" t="str">
        <f>INDEX('Vensim Variables'!$B:$B,MATCH(EPS!$B3720,'Vensim Variables'!$A:$A,0))</f>
        <v>g pollutant</v>
      </c>
      <c r="I3720" t="str">
        <f t="shared" si="116"/>
        <v>N2O</v>
      </c>
      <c r="J3720">
        <f>INDEX(NoSettings!$C:$C,MATCH(EPS!$A3720,NoSettings!$A:$A,0))</f>
        <v>0</v>
      </c>
      <c r="K3720">
        <f>INDEX(GWP!$C$2:$C$13,MATCH(EPS!I3720,GWP!$B$2:$B$13,0))</f>
        <v>265</v>
      </c>
      <c r="L3720" s="4">
        <f t="shared" si="117"/>
        <v>0</v>
      </c>
    </row>
    <row r="3721" spans="1:12">
      <c r="A3721" t="s">
        <v>9324</v>
      </c>
      <c r="B3721" t="s">
        <v>7380</v>
      </c>
      <c r="C3721" t="s">
        <v>1737</v>
      </c>
      <c r="D3721" t="s">
        <v>6885</v>
      </c>
      <c r="E3721" t="s">
        <v>1715</v>
      </c>
      <c r="H3721" t="str">
        <f>INDEX('Vensim Variables'!$B:$B,MATCH(EPS!$B3721,'Vensim Variables'!$A:$A,0))</f>
        <v>g pollutant</v>
      </c>
      <c r="I3721" t="str">
        <f t="shared" si="116"/>
        <v>F gases</v>
      </c>
      <c r="J3721">
        <f>INDEX(NoSettings!$C:$C,MATCH(EPS!$A3721,NoSettings!$A:$A,0))</f>
        <v>0</v>
      </c>
      <c r="K3721">
        <f>INDEX(GWP!$C$2:$C$13,MATCH(EPS!I3721,GWP!$B$2:$B$13,0))</f>
        <v>1</v>
      </c>
      <c r="L3721" s="4">
        <f t="shared" si="117"/>
        <v>0</v>
      </c>
    </row>
    <row r="3722" spans="1:12">
      <c r="A3722" t="s">
        <v>9325</v>
      </c>
      <c r="B3722" t="s">
        <v>7380</v>
      </c>
      <c r="C3722" t="s">
        <v>1737</v>
      </c>
      <c r="D3722" t="s">
        <v>6886</v>
      </c>
      <c r="E3722" t="s">
        <v>1702</v>
      </c>
      <c r="H3722" t="str">
        <f>INDEX('Vensim Variables'!$B:$B,MATCH(EPS!$B3722,'Vensim Variables'!$A:$A,0))</f>
        <v>g pollutant</v>
      </c>
      <c r="I3722" t="str">
        <f t="shared" si="116"/>
        <v>CO2</v>
      </c>
      <c r="J3722">
        <f>INDEX(NoSettings!$C:$C,MATCH(EPS!$A3722,NoSettings!$A:$A,0))</f>
        <v>0</v>
      </c>
      <c r="K3722">
        <f>INDEX(GWP!$C$2:$C$13,MATCH(EPS!I3722,GWP!$B$2:$B$13,0))</f>
        <v>1</v>
      </c>
      <c r="L3722" s="4">
        <f t="shared" si="117"/>
        <v>0</v>
      </c>
    </row>
    <row r="3723" spans="1:12">
      <c r="A3723" t="s">
        <v>9326</v>
      </c>
      <c r="B3723" t="s">
        <v>7380</v>
      </c>
      <c r="C3723" t="s">
        <v>1737</v>
      </c>
      <c r="D3723" t="s">
        <v>6886</v>
      </c>
      <c r="E3723" t="s">
        <v>1705</v>
      </c>
      <c r="H3723" t="str">
        <f>INDEX('Vensim Variables'!$B:$B,MATCH(EPS!$B3723,'Vensim Variables'!$A:$A,0))</f>
        <v>g pollutant</v>
      </c>
      <c r="I3723" t="str">
        <f t="shared" si="116"/>
        <v>VOC</v>
      </c>
      <c r="J3723">
        <f>INDEX(NoSettings!$C:$C,MATCH(EPS!$A3723,NoSettings!$A:$A,0))</f>
        <v>0</v>
      </c>
      <c r="K3723">
        <f>INDEX(GWP!$C$2:$C$13,MATCH(EPS!I3723,GWP!$B$2:$B$13,0))</f>
        <v>0</v>
      </c>
      <c r="L3723" s="4">
        <f t="shared" si="117"/>
        <v>0</v>
      </c>
    </row>
    <row r="3724" spans="1:12">
      <c r="A3724" t="s">
        <v>9327</v>
      </c>
      <c r="B3724" t="s">
        <v>7380</v>
      </c>
      <c r="C3724" t="s">
        <v>1737</v>
      </c>
      <c r="D3724" t="s">
        <v>6886</v>
      </c>
      <c r="E3724" t="s">
        <v>1706</v>
      </c>
      <c r="H3724" t="str">
        <f>INDEX('Vensim Variables'!$B:$B,MATCH(EPS!$B3724,'Vensim Variables'!$A:$A,0))</f>
        <v>g pollutant</v>
      </c>
      <c r="I3724" t="str">
        <f t="shared" si="116"/>
        <v>CO</v>
      </c>
      <c r="J3724">
        <f>INDEX(NoSettings!$C:$C,MATCH(EPS!$A3724,NoSettings!$A:$A,0))</f>
        <v>0</v>
      </c>
      <c r="K3724">
        <f>INDEX(GWP!$C$2:$C$13,MATCH(EPS!I3724,GWP!$B$2:$B$13,0))</f>
        <v>0</v>
      </c>
      <c r="L3724" s="4">
        <f t="shared" si="117"/>
        <v>0</v>
      </c>
    </row>
    <row r="3725" spans="1:12">
      <c r="A3725" t="s">
        <v>9328</v>
      </c>
      <c r="B3725" t="s">
        <v>7380</v>
      </c>
      <c r="C3725" t="s">
        <v>1737</v>
      </c>
      <c r="D3725" t="s">
        <v>6886</v>
      </c>
      <c r="E3725" t="s">
        <v>1707</v>
      </c>
      <c r="H3725" t="str">
        <f>INDEX('Vensim Variables'!$B:$B,MATCH(EPS!$B3725,'Vensim Variables'!$A:$A,0))</f>
        <v>g pollutant</v>
      </c>
      <c r="I3725" t="str">
        <f t="shared" si="116"/>
        <v>NOx</v>
      </c>
      <c r="J3725">
        <f>INDEX(NoSettings!$C:$C,MATCH(EPS!$A3725,NoSettings!$A:$A,0))</f>
        <v>0</v>
      </c>
      <c r="K3725">
        <f>INDEX(GWP!$C$2:$C$13,MATCH(EPS!I3725,GWP!$B$2:$B$13,0))</f>
        <v>0</v>
      </c>
      <c r="L3725" s="4">
        <f t="shared" si="117"/>
        <v>0</v>
      </c>
    </row>
    <row r="3726" spans="1:12">
      <c r="A3726" t="s">
        <v>9329</v>
      </c>
      <c r="B3726" t="s">
        <v>7380</v>
      </c>
      <c r="C3726" t="s">
        <v>1737</v>
      </c>
      <c r="D3726" t="s">
        <v>6886</v>
      </c>
      <c r="E3726" t="s">
        <v>1708</v>
      </c>
      <c r="H3726" t="str">
        <f>INDEX('Vensim Variables'!$B:$B,MATCH(EPS!$B3726,'Vensim Variables'!$A:$A,0))</f>
        <v>g pollutant</v>
      </c>
      <c r="I3726" t="str">
        <f t="shared" si="116"/>
        <v>PM10</v>
      </c>
      <c r="J3726">
        <f>INDEX(NoSettings!$C:$C,MATCH(EPS!$A3726,NoSettings!$A:$A,0))</f>
        <v>0</v>
      </c>
      <c r="K3726">
        <f>INDEX(GWP!$C$2:$C$13,MATCH(EPS!I3726,GWP!$B$2:$B$13,0))</f>
        <v>0</v>
      </c>
      <c r="L3726" s="4">
        <f t="shared" si="117"/>
        <v>0</v>
      </c>
    </row>
    <row r="3727" spans="1:12">
      <c r="A3727" t="s">
        <v>9330</v>
      </c>
      <c r="B3727" t="s">
        <v>7380</v>
      </c>
      <c r="C3727" t="s">
        <v>1737</v>
      </c>
      <c r="D3727" t="s">
        <v>6886</v>
      </c>
      <c r="E3727" t="s">
        <v>1709</v>
      </c>
      <c r="H3727" t="str">
        <f>INDEX('Vensim Variables'!$B:$B,MATCH(EPS!$B3727,'Vensim Variables'!$A:$A,0))</f>
        <v>g pollutant</v>
      </c>
      <c r="I3727" t="str">
        <f t="shared" si="116"/>
        <v>PM25</v>
      </c>
      <c r="J3727">
        <f>INDEX(NoSettings!$C:$C,MATCH(EPS!$A3727,NoSettings!$A:$A,0))</f>
        <v>0</v>
      </c>
      <c r="K3727">
        <f>INDEX(GWP!$C$2:$C$13,MATCH(EPS!I3727,GWP!$B$2:$B$13,0))</f>
        <v>0</v>
      </c>
      <c r="L3727" s="4">
        <f t="shared" si="117"/>
        <v>0</v>
      </c>
    </row>
    <row r="3728" spans="1:12">
      <c r="A3728" t="s">
        <v>9331</v>
      </c>
      <c r="B3728" t="s">
        <v>7380</v>
      </c>
      <c r="C3728" t="s">
        <v>1737</v>
      </c>
      <c r="D3728" t="s">
        <v>6886</v>
      </c>
      <c r="E3728" t="s">
        <v>1710</v>
      </c>
      <c r="H3728" t="str">
        <f>INDEX('Vensim Variables'!$B:$B,MATCH(EPS!$B3728,'Vensim Variables'!$A:$A,0))</f>
        <v>g pollutant</v>
      </c>
      <c r="I3728" t="str">
        <f t="shared" si="116"/>
        <v>SOx</v>
      </c>
      <c r="J3728">
        <f>INDEX(NoSettings!$C:$C,MATCH(EPS!$A3728,NoSettings!$A:$A,0))</f>
        <v>0</v>
      </c>
      <c r="K3728">
        <f>INDEX(GWP!$C$2:$C$13,MATCH(EPS!I3728,GWP!$B$2:$B$13,0))</f>
        <v>0</v>
      </c>
      <c r="L3728" s="4">
        <f t="shared" si="117"/>
        <v>0</v>
      </c>
    </row>
    <row r="3729" spans="1:12">
      <c r="A3729" t="s">
        <v>9332</v>
      </c>
      <c r="B3729" t="s">
        <v>7380</v>
      </c>
      <c r="C3729" t="s">
        <v>1737</v>
      </c>
      <c r="D3729" t="s">
        <v>6886</v>
      </c>
      <c r="E3729" t="s">
        <v>1711</v>
      </c>
      <c r="H3729" t="str">
        <f>INDEX('Vensim Variables'!$B:$B,MATCH(EPS!$B3729,'Vensim Variables'!$A:$A,0))</f>
        <v>g pollutant</v>
      </c>
      <c r="I3729" t="str">
        <f t="shared" si="116"/>
        <v>BC</v>
      </c>
      <c r="J3729">
        <f>INDEX(NoSettings!$C:$C,MATCH(EPS!$A3729,NoSettings!$A:$A,0))</f>
        <v>0</v>
      </c>
      <c r="K3729">
        <f>INDEX(GWP!$C$2:$C$13,MATCH(EPS!I3729,GWP!$B$2:$B$13,0))</f>
        <v>0</v>
      </c>
      <c r="L3729" s="4">
        <f t="shared" si="117"/>
        <v>0</v>
      </c>
    </row>
    <row r="3730" spans="1:12">
      <c r="A3730" t="s">
        <v>9333</v>
      </c>
      <c r="B3730" t="s">
        <v>7380</v>
      </c>
      <c r="C3730" t="s">
        <v>1737</v>
      </c>
      <c r="D3730" t="s">
        <v>6886</v>
      </c>
      <c r="E3730" t="s">
        <v>1712</v>
      </c>
      <c r="H3730" t="str">
        <f>INDEX('Vensim Variables'!$B:$B,MATCH(EPS!$B3730,'Vensim Variables'!$A:$A,0))</f>
        <v>g pollutant</v>
      </c>
      <c r="I3730" t="str">
        <f t="shared" si="116"/>
        <v>OC</v>
      </c>
      <c r="J3730">
        <f>INDEX(NoSettings!$C:$C,MATCH(EPS!$A3730,NoSettings!$A:$A,0))</f>
        <v>0</v>
      </c>
      <c r="K3730">
        <f>INDEX(GWP!$C$2:$C$13,MATCH(EPS!I3730,GWP!$B$2:$B$13,0))</f>
        <v>0</v>
      </c>
      <c r="L3730" s="4">
        <f t="shared" si="117"/>
        <v>0</v>
      </c>
    </row>
    <row r="3731" spans="1:12">
      <c r="A3731" t="s">
        <v>9334</v>
      </c>
      <c r="B3731" t="s">
        <v>7380</v>
      </c>
      <c r="C3731" t="s">
        <v>1737</v>
      </c>
      <c r="D3731" t="s">
        <v>6886</v>
      </c>
      <c r="E3731" t="s">
        <v>1713</v>
      </c>
      <c r="H3731" t="str">
        <f>INDEX('Vensim Variables'!$B:$B,MATCH(EPS!$B3731,'Vensim Variables'!$A:$A,0))</f>
        <v>g pollutant</v>
      </c>
      <c r="I3731" t="str">
        <f t="shared" si="116"/>
        <v>CH4</v>
      </c>
      <c r="J3731">
        <f>INDEX(NoSettings!$C:$C,MATCH(EPS!$A3731,NoSettings!$A:$A,0))</f>
        <v>0</v>
      </c>
      <c r="K3731">
        <f>INDEX(GWP!$C$2:$C$13,MATCH(EPS!I3731,GWP!$B$2:$B$13,0))</f>
        <v>28</v>
      </c>
      <c r="L3731" s="4">
        <f t="shared" si="117"/>
        <v>0</v>
      </c>
    </row>
    <row r="3732" spans="1:12">
      <c r="A3732" t="s">
        <v>9335</v>
      </c>
      <c r="B3732" t="s">
        <v>7380</v>
      </c>
      <c r="C3732" t="s">
        <v>1737</v>
      </c>
      <c r="D3732" t="s">
        <v>6886</v>
      </c>
      <c r="E3732" t="s">
        <v>1714</v>
      </c>
      <c r="H3732" t="str">
        <f>INDEX('Vensim Variables'!$B:$B,MATCH(EPS!$B3732,'Vensim Variables'!$A:$A,0))</f>
        <v>g pollutant</v>
      </c>
      <c r="I3732" t="str">
        <f t="shared" si="116"/>
        <v>N2O</v>
      </c>
      <c r="J3732">
        <f>INDEX(NoSettings!$C:$C,MATCH(EPS!$A3732,NoSettings!$A:$A,0))</f>
        <v>0</v>
      </c>
      <c r="K3732">
        <f>INDEX(GWP!$C$2:$C$13,MATCH(EPS!I3732,GWP!$B$2:$B$13,0))</f>
        <v>265</v>
      </c>
      <c r="L3732" s="4">
        <f t="shared" si="117"/>
        <v>0</v>
      </c>
    </row>
    <row r="3733" spans="1:12">
      <c r="A3733" t="s">
        <v>9336</v>
      </c>
      <c r="B3733" t="s">
        <v>7380</v>
      </c>
      <c r="C3733" t="s">
        <v>1737</v>
      </c>
      <c r="D3733" t="s">
        <v>6886</v>
      </c>
      <c r="E3733" t="s">
        <v>1715</v>
      </c>
      <c r="H3733" t="str">
        <f>INDEX('Vensim Variables'!$B:$B,MATCH(EPS!$B3733,'Vensim Variables'!$A:$A,0))</f>
        <v>g pollutant</v>
      </c>
      <c r="I3733" t="str">
        <f t="shared" si="116"/>
        <v>F gases</v>
      </c>
      <c r="J3733">
        <f>INDEX(NoSettings!$C:$C,MATCH(EPS!$A3733,NoSettings!$A:$A,0))</f>
        <v>0</v>
      </c>
      <c r="K3733">
        <f>INDEX(GWP!$C$2:$C$13,MATCH(EPS!I3733,GWP!$B$2:$B$13,0))</f>
        <v>1</v>
      </c>
      <c r="L3733" s="4">
        <f t="shared" si="117"/>
        <v>0</v>
      </c>
    </row>
    <row r="3734" spans="1:12">
      <c r="A3734" t="s">
        <v>9337</v>
      </c>
      <c r="B3734" t="s">
        <v>7380</v>
      </c>
      <c r="C3734" t="s">
        <v>1737</v>
      </c>
      <c r="D3734" t="s">
        <v>6887</v>
      </c>
      <c r="E3734" t="s">
        <v>1702</v>
      </c>
      <c r="H3734" t="str">
        <f>INDEX('Vensim Variables'!$B:$B,MATCH(EPS!$B3734,'Vensim Variables'!$A:$A,0))</f>
        <v>g pollutant</v>
      </c>
      <c r="I3734" t="str">
        <f t="shared" si="116"/>
        <v>CO2</v>
      </c>
      <c r="J3734">
        <f>INDEX(NoSettings!$C:$C,MATCH(EPS!$A3734,NoSettings!$A:$A,0))</f>
        <v>0</v>
      </c>
      <c r="K3734">
        <f>INDEX(GWP!$C$2:$C$13,MATCH(EPS!I3734,GWP!$B$2:$B$13,0))</f>
        <v>1</v>
      </c>
      <c r="L3734" s="4">
        <f t="shared" si="117"/>
        <v>0</v>
      </c>
    </row>
    <row r="3735" spans="1:12">
      <c r="A3735" t="s">
        <v>9338</v>
      </c>
      <c r="B3735" t="s">
        <v>7380</v>
      </c>
      <c r="C3735" t="s">
        <v>1737</v>
      </c>
      <c r="D3735" t="s">
        <v>6887</v>
      </c>
      <c r="E3735" t="s">
        <v>1705</v>
      </c>
      <c r="H3735" t="str">
        <f>INDEX('Vensim Variables'!$B:$B,MATCH(EPS!$B3735,'Vensim Variables'!$A:$A,0))</f>
        <v>g pollutant</v>
      </c>
      <c r="I3735" t="str">
        <f t="shared" si="116"/>
        <v>VOC</v>
      </c>
      <c r="J3735">
        <f>INDEX(NoSettings!$C:$C,MATCH(EPS!$A3735,NoSettings!$A:$A,0))</f>
        <v>0</v>
      </c>
      <c r="K3735">
        <f>INDEX(GWP!$C$2:$C$13,MATCH(EPS!I3735,GWP!$B$2:$B$13,0))</f>
        <v>0</v>
      </c>
      <c r="L3735" s="4">
        <f t="shared" si="117"/>
        <v>0</v>
      </c>
    </row>
    <row r="3736" spans="1:12">
      <c r="A3736" t="s">
        <v>9339</v>
      </c>
      <c r="B3736" t="s">
        <v>7380</v>
      </c>
      <c r="C3736" t="s">
        <v>1737</v>
      </c>
      <c r="D3736" t="s">
        <v>6887</v>
      </c>
      <c r="E3736" t="s">
        <v>1706</v>
      </c>
      <c r="H3736" t="str">
        <f>INDEX('Vensim Variables'!$B:$B,MATCH(EPS!$B3736,'Vensim Variables'!$A:$A,0))</f>
        <v>g pollutant</v>
      </c>
      <c r="I3736" t="str">
        <f t="shared" si="116"/>
        <v>CO</v>
      </c>
      <c r="J3736">
        <f>INDEX(NoSettings!$C:$C,MATCH(EPS!$A3736,NoSettings!$A:$A,0))</f>
        <v>0</v>
      </c>
      <c r="K3736">
        <f>INDEX(GWP!$C$2:$C$13,MATCH(EPS!I3736,GWP!$B$2:$B$13,0))</f>
        <v>0</v>
      </c>
      <c r="L3736" s="4">
        <f t="shared" si="117"/>
        <v>0</v>
      </c>
    </row>
    <row r="3737" spans="1:12">
      <c r="A3737" t="s">
        <v>9340</v>
      </c>
      <c r="B3737" t="s">
        <v>7380</v>
      </c>
      <c r="C3737" t="s">
        <v>1737</v>
      </c>
      <c r="D3737" t="s">
        <v>6887</v>
      </c>
      <c r="E3737" t="s">
        <v>1707</v>
      </c>
      <c r="H3737" t="str">
        <f>INDEX('Vensim Variables'!$B:$B,MATCH(EPS!$B3737,'Vensim Variables'!$A:$A,0))</f>
        <v>g pollutant</v>
      </c>
      <c r="I3737" t="str">
        <f t="shared" si="116"/>
        <v>NOx</v>
      </c>
      <c r="J3737">
        <f>INDEX(NoSettings!$C:$C,MATCH(EPS!$A3737,NoSettings!$A:$A,0))</f>
        <v>0</v>
      </c>
      <c r="K3737">
        <f>INDEX(GWP!$C$2:$C$13,MATCH(EPS!I3737,GWP!$B$2:$B$13,0))</f>
        <v>0</v>
      </c>
      <c r="L3737" s="4">
        <f t="shared" si="117"/>
        <v>0</v>
      </c>
    </row>
    <row r="3738" spans="1:12">
      <c r="A3738" t="s">
        <v>9341</v>
      </c>
      <c r="B3738" t="s">
        <v>7380</v>
      </c>
      <c r="C3738" t="s">
        <v>1737</v>
      </c>
      <c r="D3738" t="s">
        <v>6887</v>
      </c>
      <c r="E3738" t="s">
        <v>1708</v>
      </c>
      <c r="H3738" t="str">
        <f>INDEX('Vensim Variables'!$B:$B,MATCH(EPS!$B3738,'Vensim Variables'!$A:$A,0))</f>
        <v>g pollutant</v>
      </c>
      <c r="I3738" t="str">
        <f t="shared" si="116"/>
        <v>PM10</v>
      </c>
      <c r="J3738">
        <f>INDEX(NoSettings!$C:$C,MATCH(EPS!$A3738,NoSettings!$A:$A,0))</f>
        <v>0</v>
      </c>
      <c r="K3738">
        <f>INDEX(GWP!$C$2:$C$13,MATCH(EPS!I3738,GWP!$B$2:$B$13,0))</f>
        <v>0</v>
      </c>
      <c r="L3738" s="4">
        <f t="shared" si="117"/>
        <v>0</v>
      </c>
    </row>
    <row r="3739" spans="1:12">
      <c r="A3739" t="s">
        <v>9342</v>
      </c>
      <c r="B3739" t="s">
        <v>7380</v>
      </c>
      <c r="C3739" t="s">
        <v>1737</v>
      </c>
      <c r="D3739" t="s">
        <v>6887</v>
      </c>
      <c r="E3739" t="s">
        <v>1709</v>
      </c>
      <c r="H3739" t="str">
        <f>INDEX('Vensim Variables'!$B:$B,MATCH(EPS!$B3739,'Vensim Variables'!$A:$A,0))</f>
        <v>g pollutant</v>
      </c>
      <c r="I3739" t="str">
        <f t="shared" si="116"/>
        <v>PM25</v>
      </c>
      <c r="J3739">
        <f>INDEX(NoSettings!$C:$C,MATCH(EPS!$A3739,NoSettings!$A:$A,0))</f>
        <v>0</v>
      </c>
      <c r="K3739">
        <f>INDEX(GWP!$C$2:$C$13,MATCH(EPS!I3739,GWP!$B$2:$B$13,0))</f>
        <v>0</v>
      </c>
      <c r="L3739" s="4">
        <f t="shared" si="117"/>
        <v>0</v>
      </c>
    </row>
    <row r="3740" spans="1:12">
      <c r="A3740" t="s">
        <v>9343</v>
      </c>
      <c r="B3740" t="s">
        <v>7380</v>
      </c>
      <c r="C3740" t="s">
        <v>1737</v>
      </c>
      <c r="D3740" t="s">
        <v>6887</v>
      </c>
      <c r="E3740" t="s">
        <v>1710</v>
      </c>
      <c r="H3740" t="str">
        <f>INDEX('Vensim Variables'!$B:$B,MATCH(EPS!$B3740,'Vensim Variables'!$A:$A,0))</f>
        <v>g pollutant</v>
      </c>
      <c r="I3740" t="str">
        <f t="shared" si="116"/>
        <v>SOx</v>
      </c>
      <c r="J3740">
        <f>INDEX(NoSettings!$C:$C,MATCH(EPS!$A3740,NoSettings!$A:$A,0))</f>
        <v>0</v>
      </c>
      <c r="K3740">
        <f>INDEX(GWP!$C$2:$C$13,MATCH(EPS!I3740,GWP!$B$2:$B$13,0))</f>
        <v>0</v>
      </c>
      <c r="L3740" s="4">
        <f t="shared" si="117"/>
        <v>0</v>
      </c>
    </row>
    <row r="3741" spans="1:12">
      <c r="A3741" t="s">
        <v>9344</v>
      </c>
      <c r="B3741" t="s">
        <v>7380</v>
      </c>
      <c r="C3741" t="s">
        <v>1737</v>
      </c>
      <c r="D3741" t="s">
        <v>6887</v>
      </c>
      <c r="E3741" t="s">
        <v>1711</v>
      </c>
      <c r="H3741" t="str">
        <f>INDEX('Vensim Variables'!$B:$B,MATCH(EPS!$B3741,'Vensim Variables'!$A:$A,0))</f>
        <v>g pollutant</v>
      </c>
      <c r="I3741" t="str">
        <f t="shared" si="116"/>
        <v>BC</v>
      </c>
      <c r="J3741">
        <f>INDEX(NoSettings!$C:$C,MATCH(EPS!$A3741,NoSettings!$A:$A,0))</f>
        <v>0</v>
      </c>
      <c r="K3741">
        <f>INDEX(GWP!$C$2:$C$13,MATCH(EPS!I3741,GWP!$B$2:$B$13,0))</f>
        <v>0</v>
      </c>
      <c r="L3741" s="4">
        <f t="shared" si="117"/>
        <v>0</v>
      </c>
    </row>
    <row r="3742" spans="1:12">
      <c r="A3742" t="s">
        <v>9345</v>
      </c>
      <c r="B3742" t="s">
        <v>7380</v>
      </c>
      <c r="C3742" t="s">
        <v>1737</v>
      </c>
      <c r="D3742" t="s">
        <v>6887</v>
      </c>
      <c r="E3742" t="s">
        <v>1712</v>
      </c>
      <c r="H3742" t="str">
        <f>INDEX('Vensim Variables'!$B:$B,MATCH(EPS!$B3742,'Vensim Variables'!$A:$A,0))</f>
        <v>g pollutant</v>
      </c>
      <c r="I3742" t="str">
        <f t="shared" si="116"/>
        <v>OC</v>
      </c>
      <c r="J3742">
        <f>INDEX(NoSettings!$C:$C,MATCH(EPS!$A3742,NoSettings!$A:$A,0))</f>
        <v>0</v>
      </c>
      <c r="K3742">
        <f>INDEX(GWP!$C$2:$C$13,MATCH(EPS!I3742,GWP!$B$2:$B$13,0))</f>
        <v>0</v>
      </c>
      <c r="L3742" s="4">
        <f t="shared" si="117"/>
        <v>0</v>
      </c>
    </row>
    <row r="3743" spans="1:12">
      <c r="A3743" t="s">
        <v>9346</v>
      </c>
      <c r="B3743" t="s">
        <v>7380</v>
      </c>
      <c r="C3743" t="s">
        <v>1737</v>
      </c>
      <c r="D3743" t="s">
        <v>6887</v>
      </c>
      <c r="E3743" t="s">
        <v>1713</v>
      </c>
      <c r="H3743" t="str">
        <f>INDEX('Vensim Variables'!$B:$B,MATCH(EPS!$B3743,'Vensim Variables'!$A:$A,0))</f>
        <v>g pollutant</v>
      </c>
      <c r="I3743" t="str">
        <f t="shared" si="116"/>
        <v>CH4</v>
      </c>
      <c r="J3743">
        <f>INDEX(NoSettings!$C:$C,MATCH(EPS!$A3743,NoSettings!$A:$A,0))</f>
        <v>0</v>
      </c>
      <c r="K3743">
        <f>INDEX(GWP!$C$2:$C$13,MATCH(EPS!I3743,GWP!$B$2:$B$13,0))</f>
        <v>28</v>
      </c>
      <c r="L3743" s="4">
        <f t="shared" si="117"/>
        <v>0</v>
      </c>
    </row>
    <row r="3744" spans="1:12">
      <c r="A3744" t="s">
        <v>9347</v>
      </c>
      <c r="B3744" t="s">
        <v>7380</v>
      </c>
      <c r="C3744" t="s">
        <v>1737</v>
      </c>
      <c r="D3744" t="s">
        <v>6887</v>
      </c>
      <c r="E3744" t="s">
        <v>1714</v>
      </c>
      <c r="H3744" t="str">
        <f>INDEX('Vensim Variables'!$B:$B,MATCH(EPS!$B3744,'Vensim Variables'!$A:$A,0))</f>
        <v>g pollutant</v>
      </c>
      <c r="I3744" t="str">
        <f t="shared" si="116"/>
        <v>N2O</v>
      </c>
      <c r="J3744">
        <f>INDEX(NoSettings!$C:$C,MATCH(EPS!$A3744,NoSettings!$A:$A,0))</f>
        <v>0</v>
      </c>
      <c r="K3744">
        <f>INDEX(GWP!$C$2:$C$13,MATCH(EPS!I3744,GWP!$B$2:$B$13,0))</f>
        <v>265</v>
      </c>
      <c r="L3744" s="4">
        <f t="shared" si="117"/>
        <v>0</v>
      </c>
    </row>
    <row r="3745" spans="1:12">
      <c r="A3745" t="s">
        <v>9348</v>
      </c>
      <c r="B3745" t="s">
        <v>7380</v>
      </c>
      <c r="C3745" t="s">
        <v>1737</v>
      </c>
      <c r="D3745" t="s">
        <v>6887</v>
      </c>
      <c r="E3745" t="s">
        <v>1715</v>
      </c>
      <c r="H3745" t="str">
        <f>INDEX('Vensim Variables'!$B:$B,MATCH(EPS!$B3745,'Vensim Variables'!$A:$A,0))</f>
        <v>g pollutant</v>
      </c>
      <c r="I3745" t="str">
        <f t="shared" si="116"/>
        <v>F gases</v>
      </c>
      <c r="J3745">
        <f>INDEX(NoSettings!$C:$C,MATCH(EPS!$A3745,NoSettings!$A:$A,0))</f>
        <v>0</v>
      </c>
      <c r="K3745">
        <f>INDEX(GWP!$C$2:$C$13,MATCH(EPS!I3745,GWP!$B$2:$B$13,0))</f>
        <v>1</v>
      </c>
      <c r="L3745" s="4">
        <f t="shared" si="117"/>
        <v>0</v>
      </c>
    </row>
    <row r="3746" spans="1:12">
      <c r="A3746" t="s">
        <v>9349</v>
      </c>
      <c r="B3746" t="s">
        <v>7380</v>
      </c>
      <c r="C3746" t="s">
        <v>1737</v>
      </c>
      <c r="D3746" t="s">
        <v>6888</v>
      </c>
      <c r="E3746" t="s">
        <v>1702</v>
      </c>
      <c r="H3746" t="str">
        <f>INDEX('Vensim Variables'!$B:$B,MATCH(EPS!$B3746,'Vensim Variables'!$A:$A,0))</f>
        <v>g pollutant</v>
      </c>
      <c r="I3746" t="str">
        <f t="shared" si="116"/>
        <v>CO2</v>
      </c>
      <c r="J3746">
        <f>INDEX(NoSettings!$C:$C,MATCH(EPS!$A3746,NoSettings!$A:$A,0))</f>
        <v>0</v>
      </c>
      <c r="K3746">
        <f>INDEX(GWP!$C$2:$C$13,MATCH(EPS!I3746,GWP!$B$2:$B$13,0))</f>
        <v>1</v>
      </c>
      <c r="L3746" s="4">
        <f t="shared" si="117"/>
        <v>0</v>
      </c>
    </row>
    <row r="3747" spans="1:12">
      <c r="A3747" t="s">
        <v>9350</v>
      </c>
      <c r="B3747" t="s">
        <v>7380</v>
      </c>
      <c r="C3747" t="s">
        <v>1737</v>
      </c>
      <c r="D3747" t="s">
        <v>6888</v>
      </c>
      <c r="E3747" t="s">
        <v>1705</v>
      </c>
      <c r="H3747" t="str">
        <f>INDEX('Vensim Variables'!$B:$B,MATCH(EPS!$B3747,'Vensim Variables'!$A:$A,0))</f>
        <v>g pollutant</v>
      </c>
      <c r="I3747" t="str">
        <f t="shared" si="116"/>
        <v>VOC</v>
      </c>
      <c r="J3747">
        <f>INDEX(NoSettings!$C:$C,MATCH(EPS!$A3747,NoSettings!$A:$A,0))</f>
        <v>0</v>
      </c>
      <c r="K3747">
        <f>INDEX(GWP!$C$2:$C$13,MATCH(EPS!I3747,GWP!$B$2:$B$13,0))</f>
        <v>0</v>
      </c>
      <c r="L3747" s="4">
        <f t="shared" si="117"/>
        <v>0</v>
      </c>
    </row>
    <row r="3748" spans="1:12">
      <c r="A3748" t="s">
        <v>9351</v>
      </c>
      <c r="B3748" t="s">
        <v>7380</v>
      </c>
      <c r="C3748" t="s">
        <v>1737</v>
      </c>
      <c r="D3748" t="s">
        <v>6888</v>
      </c>
      <c r="E3748" t="s">
        <v>1706</v>
      </c>
      <c r="H3748" t="str">
        <f>INDEX('Vensim Variables'!$B:$B,MATCH(EPS!$B3748,'Vensim Variables'!$A:$A,0))</f>
        <v>g pollutant</v>
      </c>
      <c r="I3748" t="str">
        <f t="shared" si="116"/>
        <v>CO</v>
      </c>
      <c r="J3748">
        <f>INDEX(NoSettings!$C:$C,MATCH(EPS!$A3748,NoSettings!$A:$A,0))</f>
        <v>0</v>
      </c>
      <c r="K3748">
        <f>INDEX(GWP!$C$2:$C$13,MATCH(EPS!I3748,GWP!$B$2:$B$13,0))</f>
        <v>0</v>
      </c>
      <c r="L3748" s="4">
        <f t="shared" si="117"/>
        <v>0</v>
      </c>
    </row>
    <row r="3749" spans="1:12">
      <c r="A3749" t="s">
        <v>9352</v>
      </c>
      <c r="B3749" t="s">
        <v>7380</v>
      </c>
      <c r="C3749" t="s">
        <v>1737</v>
      </c>
      <c r="D3749" t="s">
        <v>6888</v>
      </c>
      <c r="E3749" t="s">
        <v>1707</v>
      </c>
      <c r="H3749" t="str">
        <f>INDEX('Vensim Variables'!$B:$B,MATCH(EPS!$B3749,'Vensim Variables'!$A:$A,0))</f>
        <v>g pollutant</v>
      </c>
      <c r="I3749" t="str">
        <f t="shared" si="116"/>
        <v>NOx</v>
      </c>
      <c r="J3749">
        <f>INDEX(NoSettings!$C:$C,MATCH(EPS!$A3749,NoSettings!$A:$A,0))</f>
        <v>0</v>
      </c>
      <c r="K3749">
        <f>INDEX(GWP!$C$2:$C$13,MATCH(EPS!I3749,GWP!$B$2:$B$13,0))</f>
        <v>0</v>
      </c>
      <c r="L3749" s="4">
        <f t="shared" si="117"/>
        <v>0</v>
      </c>
    </row>
    <row r="3750" spans="1:12">
      <c r="A3750" t="s">
        <v>9353</v>
      </c>
      <c r="B3750" t="s">
        <v>7380</v>
      </c>
      <c r="C3750" t="s">
        <v>1737</v>
      </c>
      <c r="D3750" t="s">
        <v>6888</v>
      </c>
      <c r="E3750" t="s">
        <v>1708</v>
      </c>
      <c r="H3750" t="str">
        <f>INDEX('Vensim Variables'!$B:$B,MATCH(EPS!$B3750,'Vensim Variables'!$A:$A,0))</f>
        <v>g pollutant</v>
      </c>
      <c r="I3750" t="str">
        <f t="shared" si="116"/>
        <v>PM10</v>
      </c>
      <c r="J3750">
        <f>INDEX(NoSettings!$C:$C,MATCH(EPS!$A3750,NoSettings!$A:$A,0))</f>
        <v>0</v>
      </c>
      <c r="K3750">
        <f>INDEX(GWP!$C$2:$C$13,MATCH(EPS!I3750,GWP!$B$2:$B$13,0))</f>
        <v>0</v>
      </c>
      <c r="L3750" s="4">
        <f t="shared" si="117"/>
        <v>0</v>
      </c>
    </row>
    <row r="3751" spans="1:12">
      <c r="A3751" t="s">
        <v>9354</v>
      </c>
      <c r="B3751" t="s">
        <v>7380</v>
      </c>
      <c r="C3751" t="s">
        <v>1737</v>
      </c>
      <c r="D3751" t="s">
        <v>6888</v>
      </c>
      <c r="E3751" t="s">
        <v>1709</v>
      </c>
      <c r="H3751" t="str">
        <f>INDEX('Vensim Variables'!$B:$B,MATCH(EPS!$B3751,'Vensim Variables'!$A:$A,0))</f>
        <v>g pollutant</v>
      </c>
      <c r="I3751" t="str">
        <f t="shared" si="116"/>
        <v>PM25</v>
      </c>
      <c r="J3751">
        <f>INDEX(NoSettings!$C:$C,MATCH(EPS!$A3751,NoSettings!$A:$A,0))</f>
        <v>0</v>
      </c>
      <c r="K3751">
        <f>INDEX(GWP!$C$2:$C$13,MATCH(EPS!I3751,GWP!$B$2:$B$13,0))</f>
        <v>0</v>
      </c>
      <c r="L3751" s="4">
        <f t="shared" si="117"/>
        <v>0</v>
      </c>
    </row>
    <row r="3752" spans="1:12">
      <c r="A3752" t="s">
        <v>9355</v>
      </c>
      <c r="B3752" t="s">
        <v>7380</v>
      </c>
      <c r="C3752" t="s">
        <v>1737</v>
      </c>
      <c r="D3752" t="s">
        <v>6888</v>
      </c>
      <c r="E3752" t="s">
        <v>1710</v>
      </c>
      <c r="H3752" t="str">
        <f>INDEX('Vensim Variables'!$B:$B,MATCH(EPS!$B3752,'Vensim Variables'!$A:$A,0))</f>
        <v>g pollutant</v>
      </c>
      <c r="I3752" t="str">
        <f t="shared" si="116"/>
        <v>SOx</v>
      </c>
      <c r="J3752">
        <f>INDEX(NoSettings!$C:$C,MATCH(EPS!$A3752,NoSettings!$A:$A,0))</f>
        <v>0</v>
      </c>
      <c r="K3752">
        <f>INDEX(GWP!$C$2:$C$13,MATCH(EPS!I3752,GWP!$B$2:$B$13,0))</f>
        <v>0</v>
      </c>
      <c r="L3752" s="4">
        <f t="shared" si="117"/>
        <v>0</v>
      </c>
    </row>
    <row r="3753" spans="1:12">
      <c r="A3753" t="s">
        <v>9356</v>
      </c>
      <c r="B3753" t="s">
        <v>7380</v>
      </c>
      <c r="C3753" t="s">
        <v>1737</v>
      </c>
      <c r="D3753" t="s">
        <v>6888</v>
      </c>
      <c r="E3753" t="s">
        <v>1711</v>
      </c>
      <c r="H3753" t="str">
        <f>INDEX('Vensim Variables'!$B:$B,MATCH(EPS!$B3753,'Vensim Variables'!$A:$A,0))</f>
        <v>g pollutant</v>
      </c>
      <c r="I3753" t="str">
        <f t="shared" si="116"/>
        <v>BC</v>
      </c>
      <c r="J3753">
        <f>INDEX(NoSettings!$C:$C,MATCH(EPS!$A3753,NoSettings!$A:$A,0))</f>
        <v>0</v>
      </c>
      <c r="K3753">
        <f>INDEX(GWP!$C$2:$C$13,MATCH(EPS!I3753,GWP!$B$2:$B$13,0))</f>
        <v>0</v>
      </c>
      <c r="L3753" s="4">
        <f t="shared" si="117"/>
        <v>0</v>
      </c>
    </row>
    <row r="3754" spans="1:12">
      <c r="A3754" t="s">
        <v>9357</v>
      </c>
      <c r="B3754" t="s">
        <v>7380</v>
      </c>
      <c r="C3754" t="s">
        <v>1737</v>
      </c>
      <c r="D3754" t="s">
        <v>6888</v>
      </c>
      <c r="E3754" t="s">
        <v>1712</v>
      </c>
      <c r="H3754" t="str">
        <f>INDEX('Vensim Variables'!$B:$B,MATCH(EPS!$B3754,'Vensim Variables'!$A:$A,0))</f>
        <v>g pollutant</v>
      </c>
      <c r="I3754" t="str">
        <f t="shared" si="116"/>
        <v>OC</v>
      </c>
      <c r="J3754">
        <f>INDEX(NoSettings!$C:$C,MATCH(EPS!$A3754,NoSettings!$A:$A,0))</f>
        <v>0</v>
      </c>
      <c r="K3754">
        <f>INDEX(GWP!$C$2:$C$13,MATCH(EPS!I3754,GWP!$B$2:$B$13,0))</f>
        <v>0</v>
      </c>
      <c r="L3754" s="4">
        <f t="shared" si="117"/>
        <v>0</v>
      </c>
    </row>
    <row r="3755" spans="1:12">
      <c r="A3755" t="s">
        <v>9358</v>
      </c>
      <c r="B3755" t="s">
        <v>7380</v>
      </c>
      <c r="C3755" t="s">
        <v>1737</v>
      </c>
      <c r="D3755" t="s">
        <v>6888</v>
      </c>
      <c r="E3755" t="s">
        <v>1713</v>
      </c>
      <c r="H3755" t="str">
        <f>INDEX('Vensim Variables'!$B:$B,MATCH(EPS!$B3755,'Vensim Variables'!$A:$A,0))</f>
        <v>g pollutant</v>
      </c>
      <c r="I3755" t="str">
        <f t="shared" si="116"/>
        <v>CH4</v>
      </c>
      <c r="J3755">
        <f>INDEX(NoSettings!$C:$C,MATCH(EPS!$A3755,NoSettings!$A:$A,0))</f>
        <v>0</v>
      </c>
      <c r="K3755">
        <f>INDEX(GWP!$C$2:$C$13,MATCH(EPS!I3755,GWP!$B$2:$B$13,0))</f>
        <v>28</v>
      </c>
      <c r="L3755" s="4">
        <f t="shared" si="117"/>
        <v>0</v>
      </c>
    </row>
    <row r="3756" spans="1:12">
      <c r="A3756" t="s">
        <v>9359</v>
      </c>
      <c r="B3756" t="s">
        <v>7380</v>
      </c>
      <c r="C3756" t="s">
        <v>1737</v>
      </c>
      <c r="D3756" t="s">
        <v>6888</v>
      </c>
      <c r="E3756" t="s">
        <v>1714</v>
      </c>
      <c r="H3756" t="str">
        <f>INDEX('Vensim Variables'!$B:$B,MATCH(EPS!$B3756,'Vensim Variables'!$A:$A,0))</f>
        <v>g pollutant</v>
      </c>
      <c r="I3756" t="str">
        <f t="shared" si="116"/>
        <v>N2O</v>
      </c>
      <c r="J3756">
        <f>INDEX(NoSettings!$C:$C,MATCH(EPS!$A3756,NoSettings!$A:$A,0))</f>
        <v>0</v>
      </c>
      <c r="K3756">
        <f>INDEX(GWP!$C$2:$C$13,MATCH(EPS!I3756,GWP!$B$2:$B$13,0))</f>
        <v>265</v>
      </c>
      <c r="L3756" s="4">
        <f t="shared" si="117"/>
        <v>0</v>
      </c>
    </row>
    <row r="3757" spans="1:12">
      <c r="A3757" t="s">
        <v>9360</v>
      </c>
      <c r="B3757" t="s">
        <v>7380</v>
      </c>
      <c r="C3757" t="s">
        <v>1737</v>
      </c>
      <c r="D3757" t="s">
        <v>6888</v>
      </c>
      <c r="E3757" t="s">
        <v>1715</v>
      </c>
      <c r="H3757" t="str">
        <f>INDEX('Vensim Variables'!$B:$B,MATCH(EPS!$B3757,'Vensim Variables'!$A:$A,0))</f>
        <v>g pollutant</v>
      </c>
      <c r="I3757" t="str">
        <f t="shared" si="116"/>
        <v>F gases</v>
      </c>
      <c r="J3757">
        <f>INDEX(NoSettings!$C:$C,MATCH(EPS!$A3757,NoSettings!$A:$A,0))</f>
        <v>0</v>
      </c>
      <c r="K3757">
        <f>INDEX(GWP!$C$2:$C$13,MATCH(EPS!I3757,GWP!$B$2:$B$13,0))</f>
        <v>1</v>
      </c>
      <c r="L3757" s="4">
        <f t="shared" si="117"/>
        <v>0</v>
      </c>
    </row>
    <row r="3758" spans="1:12">
      <c r="A3758" t="s">
        <v>9361</v>
      </c>
      <c r="B3758" t="s">
        <v>7380</v>
      </c>
      <c r="C3758" t="s">
        <v>1737</v>
      </c>
      <c r="D3758" t="s">
        <v>6889</v>
      </c>
      <c r="E3758" t="s">
        <v>1702</v>
      </c>
      <c r="H3758" t="str">
        <f>INDEX('Vensim Variables'!$B:$B,MATCH(EPS!$B3758,'Vensim Variables'!$A:$A,0))</f>
        <v>g pollutant</v>
      </c>
      <c r="I3758" t="str">
        <f t="shared" si="116"/>
        <v>CO2</v>
      </c>
      <c r="J3758">
        <f>INDEX(NoSettings!$C:$C,MATCH(EPS!$A3758,NoSettings!$A:$A,0))</f>
        <v>0</v>
      </c>
      <c r="K3758">
        <f>INDEX(GWP!$C$2:$C$13,MATCH(EPS!I3758,GWP!$B$2:$B$13,0))</f>
        <v>1</v>
      </c>
      <c r="L3758" s="4">
        <f t="shared" si="117"/>
        <v>0</v>
      </c>
    </row>
    <row r="3759" spans="1:12">
      <c r="A3759" t="s">
        <v>9362</v>
      </c>
      <c r="B3759" t="s">
        <v>7380</v>
      </c>
      <c r="C3759" t="s">
        <v>1737</v>
      </c>
      <c r="D3759" t="s">
        <v>6889</v>
      </c>
      <c r="E3759" t="s">
        <v>1705</v>
      </c>
      <c r="H3759" t="str">
        <f>INDEX('Vensim Variables'!$B:$B,MATCH(EPS!$B3759,'Vensim Variables'!$A:$A,0))</f>
        <v>g pollutant</v>
      </c>
      <c r="I3759" t="str">
        <f t="shared" si="116"/>
        <v>VOC</v>
      </c>
      <c r="J3759">
        <f>INDEX(NoSettings!$C:$C,MATCH(EPS!$A3759,NoSettings!$A:$A,0))</f>
        <v>0</v>
      </c>
      <c r="K3759">
        <f>INDEX(GWP!$C$2:$C$13,MATCH(EPS!I3759,GWP!$B$2:$B$13,0))</f>
        <v>0</v>
      </c>
      <c r="L3759" s="4">
        <f t="shared" si="117"/>
        <v>0</v>
      </c>
    </row>
    <row r="3760" spans="1:12">
      <c r="A3760" t="s">
        <v>9363</v>
      </c>
      <c r="B3760" t="s">
        <v>7380</v>
      </c>
      <c r="C3760" t="s">
        <v>1737</v>
      </c>
      <c r="D3760" t="s">
        <v>6889</v>
      </c>
      <c r="E3760" t="s">
        <v>1706</v>
      </c>
      <c r="H3760" t="str">
        <f>INDEX('Vensim Variables'!$B:$B,MATCH(EPS!$B3760,'Vensim Variables'!$A:$A,0))</f>
        <v>g pollutant</v>
      </c>
      <c r="I3760" t="str">
        <f t="shared" si="116"/>
        <v>CO</v>
      </c>
      <c r="J3760">
        <f>INDEX(NoSettings!$C:$C,MATCH(EPS!$A3760,NoSettings!$A:$A,0))</f>
        <v>0</v>
      </c>
      <c r="K3760">
        <f>INDEX(GWP!$C$2:$C$13,MATCH(EPS!I3760,GWP!$B$2:$B$13,0))</f>
        <v>0</v>
      </c>
      <c r="L3760" s="4">
        <f t="shared" si="117"/>
        <v>0</v>
      </c>
    </row>
    <row r="3761" spans="1:12">
      <c r="A3761" t="s">
        <v>9364</v>
      </c>
      <c r="B3761" t="s">
        <v>7380</v>
      </c>
      <c r="C3761" t="s">
        <v>1737</v>
      </c>
      <c r="D3761" t="s">
        <v>6889</v>
      </c>
      <c r="E3761" t="s">
        <v>1707</v>
      </c>
      <c r="H3761" t="str">
        <f>INDEX('Vensim Variables'!$B:$B,MATCH(EPS!$B3761,'Vensim Variables'!$A:$A,0))</f>
        <v>g pollutant</v>
      </c>
      <c r="I3761" t="str">
        <f t="shared" si="116"/>
        <v>NOx</v>
      </c>
      <c r="J3761">
        <f>INDEX(NoSettings!$C:$C,MATCH(EPS!$A3761,NoSettings!$A:$A,0))</f>
        <v>0</v>
      </c>
      <c r="K3761">
        <f>INDEX(GWP!$C$2:$C$13,MATCH(EPS!I3761,GWP!$B$2:$B$13,0))</f>
        <v>0</v>
      </c>
      <c r="L3761" s="4">
        <f t="shared" si="117"/>
        <v>0</v>
      </c>
    </row>
    <row r="3762" spans="1:12">
      <c r="A3762" t="s">
        <v>9365</v>
      </c>
      <c r="B3762" t="s">
        <v>7380</v>
      </c>
      <c r="C3762" t="s">
        <v>1737</v>
      </c>
      <c r="D3762" t="s">
        <v>6889</v>
      </c>
      <c r="E3762" t="s">
        <v>1708</v>
      </c>
      <c r="H3762" t="str">
        <f>INDEX('Vensim Variables'!$B:$B,MATCH(EPS!$B3762,'Vensim Variables'!$A:$A,0))</f>
        <v>g pollutant</v>
      </c>
      <c r="I3762" t="str">
        <f t="shared" si="116"/>
        <v>PM10</v>
      </c>
      <c r="J3762">
        <f>INDEX(NoSettings!$C:$C,MATCH(EPS!$A3762,NoSettings!$A:$A,0))</f>
        <v>0</v>
      </c>
      <c r="K3762">
        <f>INDEX(GWP!$C$2:$C$13,MATCH(EPS!I3762,GWP!$B$2:$B$13,0))</f>
        <v>0</v>
      </c>
      <c r="L3762" s="4">
        <f t="shared" si="117"/>
        <v>0</v>
      </c>
    </row>
    <row r="3763" spans="1:12">
      <c r="A3763" t="s">
        <v>9366</v>
      </c>
      <c r="B3763" t="s">
        <v>7380</v>
      </c>
      <c r="C3763" t="s">
        <v>1737</v>
      </c>
      <c r="D3763" t="s">
        <v>6889</v>
      </c>
      <c r="E3763" t="s">
        <v>1709</v>
      </c>
      <c r="H3763" t="str">
        <f>INDEX('Vensim Variables'!$B:$B,MATCH(EPS!$B3763,'Vensim Variables'!$A:$A,0))</f>
        <v>g pollutant</v>
      </c>
      <c r="I3763" t="str">
        <f t="shared" si="116"/>
        <v>PM25</v>
      </c>
      <c r="J3763">
        <f>INDEX(NoSettings!$C:$C,MATCH(EPS!$A3763,NoSettings!$A:$A,0))</f>
        <v>0</v>
      </c>
      <c r="K3763">
        <f>INDEX(GWP!$C$2:$C$13,MATCH(EPS!I3763,GWP!$B$2:$B$13,0))</f>
        <v>0</v>
      </c>
      <c r="L3763" s="4">
        <f t="shared" si="117"/>
        <v>0</v>
      </c>
    </row>
    <row r="3764" spans="1:12">
      <c r="A3764" t="s">
        <v>9367</v>
      </c>
      <c r="B3764" t="s">
        <v>7380</v>
      </c>
      <c r="C3764" t="s">
        <v>1737</v>
      </c>
      <c r="D3764" t="s">
        <v>6889</v>
      </c>
      <c r="E3764" t="s">
        <v>1710</v>
      </c>
      <c r="H3764" t="str">
        <f>INDEX('Vensim Variables'!$B:$B,MATCH(EPS!$B3764,'Vensim Variables'!$A:$A,0))</f>
        <v>g pollutant</v>
      </c>
      <c r="I3764" t="str">
        <f t="shared" si="116"/>
        <v>SOx</v>
      </c>
      <c r="J3764">
        <f>INDEX(NoSettings!$C:$C,MATCH(EPS!$A3764,NoSettings!$A:$A,0))</f>
        <v>0</v>
      </c>
      <c r="K3764">
        <f>INDEX(GWP!$C$2:$C$13,MATCH(EPS!I3764,GWP!$B$2:$B$13,0))</f>
        <v>0</v>
      </c>
      <c r="L3764" s="4">
        <f t="shared" si="117"/>
        <v>0</v>
      </c>
    </row>
    <row r="3765" spans="1:12">
      <c r="A3765" t="s">
        <v>9368</v>
      </c>
      <c r="B3765" t="s">
        <v>7380</v>
      </c>
      <c r="C3765" t="s">
        <v>1737</v>
      </c>
      <c r="D3765" t="s">
        <v>6889</v>
      </c>
      <c r="E3765" t="s">
        <v>1711</v>
      </c>
      <c r="H3765" t="str">
        <f>INDEX('Vensim Variables'!$B:$B,MATCH(EPS!$B3765,'Vensim Variables'!$A:$A,0))</f>
        <v>g pollutant</v>
      </c>
      <c r="I3765" t="str">
        <f t="shared" si="116"/>
        <v>BC</v>
      </c>
      <c r="J3765">
        <f>INDEX(NoSettings!$C:$C,MATCH(EPS!$A3765,NoSettings!$A:$A,0))</f>
        <v>0</v>
      </c>
      <c r="K3765">
        <f>INDEX(GWP!$C$2:$C$13,MATCH(EPS!I3765,GWP!$B$2:$B$13,0))</f>
        <v>0</v>
      </c>
      <c r="L3765" s="4">
        <f t="shared" si="117"/>
        <v>0</v>
      </c>
    </row>
    <row r="3766" spans="1:12">
      <c r="A3766" t="s">
        <v>9369</v>
      </c>
      <c r="B3766" t="s">
        <v>7380</v>
      </c>
      <c r="C3766" t="s">
        <v>1737</v>
      </c>
      <c r="D3766" t="s">
        <v>6889</v>
      </c>
      <c r="E3766" t="s">
        <v>1712</v>
      </c>
      <c r="H3766" t="str">
        <f>INDEX('Vensim Variables'!$B:$B,MATCH(EPS!$B3766,'Vensim Variables'!$A:$A,0))</f>
        <v>g pollutant</v>
      </c>
      <c r="I3766" t="str">
        <f t="shared" si="116"/>
        <v>OC</v>
      </c>
      <c r="J3766">
        <f>INDEX(NoSettings!$C:$C,MATCH(EPS!$A3766,NoSettings!$A:$A,0))</f>
        <v>0</v>
      </c>
      <c r="K3766">
        <f>INDEX(GWP!$C$2:$C$13,MATCH(EPS!I3766,GWP!$B$2:$B$13,0))</f>
        <v>0</v>
      </c>
      <c r="L3766" s="4">
        <f t="shared" si="117"/>
        <v>0</v>
      </c>
    </row>
    <row r="3767" spans="1:12">
      <c r="A3767" t="s">
        <v>9370</v>
      </c>
      <c r="B3767" t="s">
        <v>7380</v>
      </c>
      <c r="C3767" t="s">
        <v>1737</v>
      </c>
      <c r="D3767" t="s">
        <v>6889</v>
      </c>
      <c r="E3767" t="s">
        <v>1713</v>
      </c>
      <c r="H3767" t="str">
        <f>INDEX('Vensim Variables'!$B:$B,MATCH(EPS!$B3767,'Vensim Variables'!$A:$A,0))</f>
        <v>g pollutant</v>
      </c>
      <c r="I3767" t="str">
        <f t="shared" si="116"/>
        <v>CH4</v>
      </c>
      <c r="J3767">
        <f>INDEX(NoSettings!$C:$C,MATCH(EPS!$A3767,NoSettings!$A:$A,0))</f>
        <v>0</v>
      </c>
      <c r="K3767">
        <f>INDEX(GWP!$C$2:$C$13,MATCH(EPS!I3767,GWP!$B$2:$B$13,0))</f>
        <v>28</v>
      </c>
      <c r="L3767" s="4">
        <f t="shared" si="117"/>
        <v>0</v>
      </c>
    </row>
    <row r="3768" spans="1:12">
      <c r="A3768" t="s">
        <v>9371</v>
      </c>
      <c r="B3768" t="s">
        <v>7380</v>
      </c>
      <c r="C3768" t="s">
        <v>1737</v>
      </c>
      <c r="D3768" t="s">
        <v>6889</v>
      </c>
      <c r="E3768" t="s">
        <v>1714</v>
      </c>
      <c r="H3768" t="str">
        <f>INDEX('Vensim Variables'!$B:$B,MATCH(EPS!$B3768,'Vensim Variables'!$A:$A,0))</f>
        <v>g pollutant</v>
      </c>
      <c r="I3768" t="str">
        <f t="shared" si="116"/>
        <v>N2O</v>
      </c>
      <c r="J3768">
        <f>INDEX(NoSettings!$C:$C,MATCH(EPS!$A3768,NoSettings!$A:$A,0))</f>
        <v>0</v>
      </c>
      <c r="K3768">
        <f>INDEX(GWP!$C$2:$C$13,MATCH(EPS!I3768,GWP!$B$2:$B$13,0))</f>
        <v>265</v>
      </c>
      <c r="L3768" s="4">
        <f t="shared" si="117"/>
        <v>0</v>
      </c>
    </row>
    <row r="3769" spans="1:12">
      <c r="A3769" t="s">
        <v>9372</v>
      </c>
      <c r="B3769" t="s">
        <v>7380</v>
      </c>
      <c r="C3769" t="s">
        <v>1737</v>
      </c>
      <c r="D3769" t="s">
        <v>6889</v>
      </c>
      <c r="E3769" t="s">
        <v>1715</v>
      </c>
      <c r="H3769" t="str">
        <f>INDEX('Vensim Variables'!$B:$B,MATCH(EPS!$B3769,'Vensim Variables'!$A:$A,0))</f>
        <v>g pollutant</v>
      </c>
      <c r="I3769" t="str">
        <f t="shared" si="116"/>
        <v>F gases</v>
      </c>
      <c r="J3769">
        <f>INDEX(NoSettings!$C:$C,MATCH(EPS!$A3769,NoSettings!$A:$A,0))</f>
        <v>0</v>
      </c>
      <c r="K3769">
        <f>INDEX(GWP!$C$2:$C$13,MATCH(EPS!I3769,GWP!$B$2:$B$13,0))</f>
        <v>1</v>
      </c>
      <c r="L3769" s="4">
        <f t="shared" si="117"/>
        <v>0</v>
      </c>
    </row>
    <row r="3770" spans="1:12">
      <c r="A3770" t="s">
        <v>9373</v>
      </c>
      <c r="B3770" t="s">
        <v>7380</v>
      </c>
      <c r="C3770" t="s">
        <v>1737</v>
      </c>
      <c r="D3770" t="s">
        <v>6890</v>
      </c>
      <c r="E3770" t="s">
        <v>1702</v>
      </c>
      <c r="H3770" t="str">
        <f>INDEX('Vensim Variables'!$B:$B,MATCH(EPS!$B3770,'Vensim Variables'!$A:$A,0))</f>
        <v>g pollutant</v>
      </c>
      <c r="I3770" t="str">
        <f t="shared" si="116"/>
        <v>CO2</v>
      </c>
      <c r="J3770">
        <f>INDEX(NoSettings!$C:$C,MATCH(EPS!$A3770,NoSettings!$A:$A,0))</f>
        <v>0</v>
      </c>
      <c r="K3770">
        <f>INDEX(GWP!$C$2:$C$13,MATCH(EPS!I3770,GWP!$B$2:$B$13,0))</f>
        <v>1</v>
      </c>
      <c r="L3770" s="4">
        <f t="shared" si="117"/>
        <v>0</v>
      </c>
    </row>
    <row r="3771" spans="1:12">
      <c r="A3771" t="s">
        <v>9374</v>
      </c>
      <c r="B3771" t="s">
        <v>7380</v>
      </c>
      <c r="C3771" t="s">
        <v>1737</v>
      </c>
      <c r="D3771" t="s">
        <v>6890</v>
      </c>
      <c r="E3771" t="s">
        <v>1705</v>
      </c>
      <c r="H3771" t="str">
        <f>INDEX('Vensim Variables'!$B:$B,MATCH(EPS!$B3771,'Vensim Variables'!$A:$A,0))</f>
        <v>g pollutant</v>
      </c>
      <c r="I3771" t="str">
        <f t="shared" si="116"/>
        <v>VOC</v>
      </c>
      <c r="J3771">
        <f>INDEX(NoSettings!$C:$C,MATCH(EPS!$A3771,NoSettings!$A:$A,0))</f>
        <v>0</v>
      </c>
      <c r="K3771">
        <f>INDEX(GWP!$C$2:$C$13,MATCH(EPS!I3771,GWP!$B$2:$B$13,0))</f>
        <v>0</v>
      </c>
      <c r="L3771" s="4">
        <f t="shared" si="117"/>
        <v>0</v>
      </c>
    </row>
    <row r="3772" spans="1:12">
      <c r="A3772" t="s">
        <v>9375</v>
      </c>
      <c r="B3772" t="s">
        <v>7380</v>
      </c>
      <c r="C3772" t="s">
        <v>1737</v>
      </c>
      <c r="D3772" t="s">
        <v>6890</v>
      </c>
      <c r="E3772" t="s">
        <v>1706</v>
      </c>
      <c r="H3772" t="str">
        <f>INDEX('Vensim Variables'!$B:$B,MATCH(EPS!$B3772,'Vensim Variables'!$A:$A,0))</f>
        <v>g pollutant</v>
      </c>
      <c r="I3772" t="str">
        <f t="shared" si="116"/>
        <v>CO</v>
      </c>
      <c r="J3772">
        <f>INDEX(NoSettings!$C:$C,MATCH(EPS!$A3772,NoSettings!$A:$A,0))</f>
        <v>0</v>
      </c>
      <c r="K3772">
        <f>INDEX(GWP!$C$2:$C$13,MATCH(EPS!I3772,GWP!$B$2:$B$13,0))</f>
        <v>0</v>
      </c>
      <c r="L3772" s="4">
        <f t="shared" si="117"/>
        <v>0</v>
      </c>
    </row>
    <row r="3773" spans="1:12">
      <c r="A3773" t="s">
        <v>9376</v>
      </c>
      <c r="B3773" t="s">
        <v>7380</v>
      </c>
      <c r="C3773" t="s">
        <v>1737</v>
      </c>
      <c r="D3773" t="s">
        <v>6890</v>
      </c>
      <c r="E3773" t="s">
        <v>1707</v>
      </c>
      <c r="H3773" t="str">
        <f>INDEX('Vensim Variables'!$B:$B,MATCH(EPS!$B3773,'Vensim Variables'!$A:$A,0))</f>
        <v>g pollutant</v>
      </c>
      <c r="I3773" t="str">
        <f t="shared" si="116"/>
        <v>NOx</v>
      </c>
      <c r="J3773">
        <f>INDEX(NoSettings!$C:$C,MATCH(EPS!$A3773,NoSettings!$A:$A,0))</f>
        <v>0</v>
      </c>
      <c r="K3773">
        <f>INDEX(GWP!$C$2:$C$13,MATCH(EPS!I3773,GWP!$B$2:$B$13,0))</f>
        <v>0</v>
      </c>
      <c r="L3773" s="4">
        <f t="shared" si="117"/>
        <v>0</v>
      </c>
    </row>
    <row r="3774" spans="1:12">
      <c r="A3774" t="s">
        <v>9377</v>
      </c>
      <c r="B3774" t="s">
        <v>7380</v>
      </c>
      <c r="C3774" t="s">
        <v>1737</v>
      </c>
      <c r="D3774" t="s">
        <v>6890</v>
      </c>
      <c r="E3774" t="s">
        <v>1708</v>
      </c>
      <c r="H3774" t="str">
        <f>INDEX('Vensim Variables'!$B:$B,MATCH(EPS!$B3774,'Vensim Variables'!$A:$A,0))</f>
        <v>g pollutant</v>
      </c>
      <c r="I3774" t="str">
        <f t="shared" si="116"/>
        <v>PM10</v>
      </c>
      <c r="J3774">
        <f>INDEX(NoSettings!$C:$C,MATCH(EPS!$A3774,NoSettings!$A:$A,0))</f>
        <v>0</v>
      </c>
      <c r="K3774">
        <f>INDEX(GWP!$C$2:$C$13,MATCH(EPS!I3774,GWP!$B$2:$B$13,0))</f>
        <v>0</v>
      </c>
      <c r="L3774" s="4">
        <f t="shared" si="117"/>
        <v>0</v>
      </c>
    </row>
    <row r="3775" spans="1:12">
      <c r="A3775" t="s">
        <v>9378</v>
      </c>
      <c r="B3775" t="s">
        <v>7380</v>
      </c>
      <c r="C3775" t="s">
        <v>1737</v>
      </c>
      <c r="D3775" t="s">
        <v>6890</v>
      </c>
      <c r="E3775" t="s">
        <v>1709</v>
      </c>
      <c r="H3775" t="str">
        <f>INDEX('Vensim Variables'!$B:$B,MATCH(EPS!$B3775,'Vensim Variables'!$A:$A,0))</f>
        <v>g pollutant</v>
      </c>
      <c r="I3775" t="str">
        <f t="shared" si="116"/>
        <v>PM25</v>
      </c>
      <c r="J3775">
        <f>INDEX(NoSettings!$C:$C,MATCH(EPS!$A3775,NoSettings!$A:$A,0))</f>
        <v>0</v>
      </c>
      <c r="K3775">
        <f>INDEX(GWP!$C$2:$C$13,MATCH(EPS!I3775,GWP!$B$2:$B$13,0))</f>
        <v>0</v>
      </c>
      <c r="L3775" s="4">
        <f t="shared" si="117"/>
        <v>0</v>
      </c>
    </row>
    <row r="3776" spans="1:12">
      <c r="A3776" t="s">
        <v>9379</v>
      </c>
      <c r="B3776" t="s">
        <v>7380</v>
      </c>
      <c r="C3776" t="s">
        <v>1737</v>
      </c>
      <c r="D3776" t="s">
        <v>6890</v>
      </c>
      <c r="E3776" t="s">
        <v>1710</v>
      </c>
      <c r="H3776" t="str">
        <f>INDEX('Vensim Variables'!$B:$B,MATCH(EPS!$B3776,'Vensim Variables'!$A:$A,0))</f>
        <v>g pollutant</v>
      </c>
      <c r="I3776" t="str">
        <f t="shared" si="116"/>
        <v>SOx</v>
      </c>
      <c r="J3776">
        <f>INDEX(NoSettings!$C:$C,MATCH(EPS!$A3776,NoSettings!$A:$A,0))</f>
        <v>0</v>
      </c>
      <c r="K3776">
        <f>INDEX(GWP!$C$2:$C$13,MATCH(EPS!I3776,GWP!$B$2:$B$13,0))</f>
        <v>0</v>
      </c>
      <c r="L3776" s="4">
        <f t="shared" si="117"/>
        <v>0</v>
      </c>
    </row>
    <row r="3777" spans="1:12">
      <c r="A3777" t="s">
        <v>9380</v>
      </c>
      <c r="B3777" t="s">
        <v>7380</v>
      </c>
      <c r="C3777" t="s">
        <v>1737</v>
      </c>
      <c r="D3777" t="s">
        <v>6890</v>
      </c>
      <c r="E3777" t="s">
        <v>1711</v>
      </c>
      <c r="H3777" t="str">
        <f>INDEX('Vensim Variables'!$B:$B,MATCH(EPS!$B3777,'Vensim Variables'!$A:$A,0))</f>
        <v>g pollutant</v>
      </c>
      <c r="I3777" t="str">
        <f t="shared" si="116"/>
        <v>BC</v>
      </c>
      <c r="J3777">
        <f>INDEX(NoSettings!$C:$C,MATCH(EPS!$A3777,NoSettings!$A:$A,0))</f>
        <v>0</v>
      </c>
      <c r="K3777">
        <f>INDEX(GWP!$C$2:$C$13,MATCH(EPS!I3777,GWP!$B$2:$B$13,0))</f>
        <v>0</v>
      </c>
      <c r="L3777" s="4">
        <f t="shared" si="117"/>
        <v>0</v>
      </c>
    </row>
    <row r="3778" spans="1:12">
      <c r="A3778" t="s">
        <v>9381</v>
      </c>
      <c r="B3778" t="s">
        <v>7380</v>
      </c>
      <c r="C3778" t="s">
        <v>1737</v>
      </c>
      <c r="D3778" t="s">
        <v>6890</v>
      </c>
      <c r="E3778" t="s">
        <v>1712</v>
      </c>
      <c r="H3778" t="str">
        <f>INDEX('Vensim Variables'!$B:$B,MATCH(EPS!$B3778,'Vensim Variables'!$A:$A,0))</f>
        <v>g pollutant</v>
      </c>
      <c r="I3778" t="str">
        <f t="shared" si="116"/>
        <v>OC</v>
      </c>
      <c r="J3778">
        <f>INDEX(NoSettings!$C:$C,MATCH(EPS!$A3778,NoSettings!$A:$A,0))</f>
        <v>0</v>
      </c>
      <c r="K3778">
        <f>INDEX(GWP!$C$2:$C$13,MATCH(EPS!I3778,GWP!$B$2:$B$13,0))</f>
        <v>0</v>
      </c>
      <c r="L3778" s="4">
        <f t="shared" si="117"/>
        <v>0</v>
      </c>
    </row>
    <row r="3779" spans="1:12">
      <c r="A3779" t="s">
        <v>9382</v>
      </c>
      <c r="B3779" t="s">
        <v>7380</v>
      </c>
      <c r="C3779" t="s">
        <v>1737</v>
      </c>
      <c r="D3779" t="s">
        <v>6890</v>
      </c>
      <c r="E3779" t="s">
        <v>1713</v>
      </c>
      <c r="H3779" t="str">
        <f>INDEX('Vensim Variables'!$B:$B,MATCH(EPS!$B3779,'Vensim Variables'!$A:$A,0))</f>
        <v>g pollutant</v>
      </c>
      <c r="I3779" t="str">
        <f t="shared" ref="I3779:I3842" si="118">IF(OR(C3779="CO2",C3779="CH4",C3779="N2O",C3779="F gases",C3779="VOC",C3779="CO",C3779="NOx",C3779="PM10",C3779="PM25",C3779="SOx",C3779="BC",C3779="OC"),C3779,IF(OR(D3779="CO2",D3779="CH4",D3779="N2O",D3779="F gases",D3779="VOC",D3779="CO",D3779="NOx",D3779="PM10",D3779="PM25",D3779="SOx",D3779="BC",D3779="OC"),D3779,IF(OR(E3779="CO2",E3779="CH4",E3779="N2O",E3779="F gases",E3779="VOC",E3779="CO",E3779="NOx",E3779="PM10",E3779="PM25",E3779="SOx",E3779="BC",E3779="OC"),E3779,"NA")))</f>
        <v>CH4</v>
      </c>
      <c r="J3779">
        <f>INDEX(NoSettings!$C:$C,MATCH(EPS!$A3779,NoSettings!$A:$A,0))</f>
        <v>0</v>
      </c>
      <c r="K3779">
        <f>INDEX(GWP!$C$2:$C$13,MATCH(EPS!I3779,GWP!$B$2:$B$13,0))</f>
        <v>28</v>
      </c>
      <c r="L3779" s="4">
        <f t="shared" ref="L3779:L3842" si="119">IF(H3779="g pollutant",K3779*J3779/10^12,IF(H3779="MMTCO2e",J3779,IF(H3779="MWh",J3779,0)))</f>
        <v>0</v>
      </c>
    </row>
    <row r="3780" spans="1:12">
      <c r="A3780" t="s">
        <v>9383</v>
      </c>
      <c r="B3780" t="s">
        <v>7380</v>
      </c>
      <c r="C3780" t="s">
        <v>1737</v>
      </c>
      <c r="D3780" t="s">
        <v>6890</v>
      </c>
      <c r="E3780" t="s">
        <v>1714</v>
      </c>
      <c r="H3780" t="str">
        <f>INDEX('Vensim Variables'!$B:$B,MATCH(EPS!$B3780,'Vensim Variables'!$A:$A,0))</f>
        <v>g pollutant</v>
      </c>
      <c r="I3780" t="str">
        <f t="shared" si="118"/>
        <v>N2O</v>
      </c>
      <c r="J3780">
        <f>INDEX(NoSettings!$C:$C,MATCH(EPS!$A3780,NoSettings!$A:$A,0))</f>
        <v>0</v>
      </c>
      <c r="K3780">
        <f>INDEX(GWP!$C$2:$C$13,MATCH(EPS!I3780,GWP!$B$2:$B$13,0))</f>
        <v>265</v>
      </c>
      <c r="L3780" s="4">
        <f t="shared" si="119"/>
        <v>0</v>
      </c>
    </row>
    <row r="3781" spans="1:12">
      <c r="A3781" t="s">
        <v>9384</v>
      </c>
      <c r="B3781" t="s">
        <v>7380</v>
      </c>
      <c r="C3781" t="s">
        <v>1737</v>
      </c>
      <c r="D3781" t="s">
        <v>6890</v>
      </c>
      <c r="E3781" t="s">
        <v>1715</v>
      </c>
      <c r="H3781" t="str">
        <f>INDEX('Vensim Variables'!$B:$B,MATCH(EPS!$B3781,'Vensim Variables'!$A:$A,0))</f>
        <v>g pollutant</v>
      </c>
      <c r="I3781" t="str">
        <f t="shared" si="118"/>
        <v>F gases</v>
      </c>
      <c r="J3781">
        <f>INDEX(NoSettings!$C:$C,MATCH(EPS!$A3781,NoSettings!$A:$A,0))</f>
        <v>0</v>
      </c>
      <c r="K3781">
        <f>INDEX(GWP!$C$2:$C$13,MATCH(EPS!I3781,GWP!$B$2:$B$13,0))</f>
        <v>1</v>
      </c>
      <c r="L3781" s="4">
        <f t="shared" si="119"/>
        <v>0</v>
      </c>
    </row>
    <row r="3782" spans="1:12">
      <c r="A3782" t="s">
        <v>9385</v>
      </c>
      <c r="B3782" t="s">
        <v>7380</v>
      </c>
      <c r="C3782" t="s">
        <v>1737</v>
      </c>
      <c r="D3782" t="s">
        <v>6891</v>
      </c>
      <c r="E3782" t="s">
        <v>1702</v>
      </c>
      <c r="H3782" t="str">
        <f>INDEX('Vensim Variables'!$B:$B,MATCH(EPS!$B3782,'Vensim Variables'!$A:$A,0))</f>
        <v>g pollutant</v>
      </c>
      <c r="I3782" t="str">
        <f t="shared" si="118"/>
        <v>CO2</v>
      </c>
      <c r="J3782">
        <f>INDEX(NoSettings!$C:$C,MATCH(EPS!$A3782,NoSettings!$A:$A,0))</f>
        <v>0</v>
      </c>
      <c r="K3782">
        <f>INDEX(GWP!$C$2:$C$13,MATCH(EPS!I3782,GWP!$B$2:$B$13,0))</f>
        <v>1</v>
      </c>
      <c r="L3782" s="4">
        <f t="shared" si="119"/>
        <v>0</v>
      </c>
    </row>
    <row r="3783" spans="1:12">
      <c r="A3783" t="s">
        <v>9386</v>
      </c>
      <c r="B3783" t="s">
        <v>7380</v>
      </c>
      <c r="C3783" t="s">
        <v>1737</v>
      </c>
      <c r="D3783" t="s">
        <v>6891</v>
      </c>
      <c r="E3783" t="s">
        <v>1705</v>
      </c>
      <c r="H3783" t="str">
        <f>INDEX('Vensim Variables'!$B:$B,MATCH(EPS!$B3783,'Vensim Variables'!$A:$A,0))</f>
        <v>g pollutant</v>
      </c>
      <c r="I3783" t="str">
        <f t="shared" si="118"/>
        <v>VOC</v>
      </c>
      <c r="J3783">
        <f>INDEX(NoSettings!$C:$C,MATCH(EPS!$A3783,NoSettings!$A:$A,0))</f>
        <v>0</v>
      </c>
      <c r="K3783">
        <f>INDEX(GWP!$C$2:$C$13,MATCH(EPS!I3783,GWP!$B$2:$B$13,0))</f>
        <v>0</v>
      </c>
      <c r="L3783" s="4">
        <f t="shared" si="119"/>
        <v>0</v>
      </c>
    </row>
    <row r="3784" spans="1:12">
      <c r="A3784" t="s">
        <v>9387</v>
      </c>
      <c r="B3784" t="s">
        <v>7380</v>
      </c>
      <c r="C3784" t="s">
        <v>1737</v>
      </c>
      <c r="D3784" t="s">
        <v>6891</v>
      </c>
      <c r="E3784" t="s">
        <v>1706</v>
      </c>
      <c r="H3784" t="str">
        <f>INDEX('Vensim Variables'!$B:$B,MATCH(EPS!$B3784,'Vensim Variables'!$A:$A,0))</f>
        <v>g pollutant</v>
      </c>
      <c r="I3784" t="str">
        <f t="shared" si="118"/>
        <v>CO</v>
      </c>
      <c r="J3784">
        <f>INDEX(NoSettings!$C:$C,MATCH(EPS!$A3784,NoSettings!$A:$A,0))</f>
        <v>0</v>
      </c>
      <c r="K3784">
        <f>INDEX(GWP!$C$2:$C$13,MATCH(EPS!I3784,GWP!$B$2:$B$13,0))</f>
        <v>0</v>
      </c>
      <c r="L3784" s="4">
        <f t="shared" si="119"/>
        <v>0</v>
      </c>
    </row>
    <row r="3785" spans="1:12">
      <c r="A3785" t="s">
        <v>9388</v>
      </c>
      <c r="B3785" t="s">
        <v>7380</v>
      </c>
      <c r="C3785" t="s">
        <v>1737</v>
      </c>
      <c r="D3785" t="s">
        <v>6891</v>
      </c>
      <c r="E3785" t="s">
        <v>1707</v>
      </c>
      <c r="H3785" t="str">
        <f>INDEX('Vensim Variables'!$B:$B,MATCH(EPS!$B3785,'Vensim Variables'!$A:$A,0))</f>
        <v>g pollutant</v>
      </c>
      <c r="I3785" t="str">
        <f t="shared" si="118"/>
        <v>NOx</v>
      </c>
      <c r="J3785">
        <f>INDEX(NoSettings!$C:$C,MATCH(EPS!$A3785,NoSettings!$A:$A,0))</f>
        <v>0</v>
      </c>
      <c r="K3785">
        <f>INDEX(GWP!$C$2:$C$13,MATCH(EPS!I3785,GWP!$B$2:$B$13,0))</f>
        <v>0</v>
      </c>
      <c r="L3785" s="4">
        <f t="shared" si="119"/>
        <v>0</v>
      </c>
    </row>
    <row r="3786" spans="1:12">
      <c r="A3786" t="s">
        <v>9389</v>
      </c>
      <c r="B3786" t="s">
        <v>7380</v>
      </c>
      <c r="C3786" t="s">
        <v>1737</v>
      </c>
      <c r="D3786" t="s">
        <v>6891</v>
      </c>
      <c r="E3786" t="s">
        <v>1708</v>
      </c>
      <c r="H3786" t="str">
        <f>INDEX('Vensim Variables'!$B:$B,MATCH(EPS!$B3786,'Vensim Variables'!$A:$A,0))</f>
        <v>g pollutant</v>
      </c>
      <c r="I3786" t="str">
        <f t="shared" si="118"/>
        <v>PM10</v>
      </c>
      <c r="J3786">
        <f>INDEX(NoSettings!$C:$C,MATCH(EPS!$A3786,NoSettings!$A:$A,0))</f>
        <v>0</v>
      </c>
      <c r="K3786">
        <f>INDEX(GWP!$C$2:$C$13,MATCH(EPS!I3786,GWP!$B$2:$B$13,0))</f>
        <v>0</v>
      </c>
      <c r="L3786" s="4">
        <f t="shared" si="119"/>
        <v>0</v>
      </c>
    </row>
    <row r="3787" spans="1:12">
      <c r="A3787" t="s">
        <v>9390</v>
      </c>
      <c r="B3787" t="s">
        <v>7380</v>
      </c>
      <c r="C3787" t="s">
        <v>1737</v>
      </c>
      <c r="D3787" t="s">
        <v>6891</v>
      </c>
      <c r="E3787" t="s">
        <v>1709</v>
      </c>
      <c r="H3787" t="str">
        <f>INDEX('Vensim Variables'!$B:$B,MATCH(EPS!$B3787,'Vensim Variables'!$A:$A,0))</f>
        <v>g pollutant</v>
      </c>
      <c r="I3787" t="str">
        <f t="shared" si="118"/>
        <v>PM25</v>
      </c>
      <c r="J3787">
        <f>INDEX(NoSettings!$C:$C,MATCH(EPS!$A3787,NoSettings!$A:$A,0))</f>
        <v>0</v>
      </c>
      <c r="K3787">
        <f>INDEX(GWP!$C$2:$C$13,MATCH(EPS!I3787,GWP!$B$2:$B$13,0))</f>
        <v>0</v>
      </c>
      <c r="L3787" s="4">
        <f t="shared" si="119"/>
        <v>0</v>
      </c>
    </row>
    <row r="3788" spans="1:12">
      <c r="A3788" t="s">
        <v>9391</v>
      </c>
      <c r="B3788" t="s">
        <v>7380</v>
      </c>
      <c r="C3788" t="s">
        <v>1737</v>
      </c>
      <c r="D3788" t="s">
        <v>6891</v>
      </c>
      <c r="E3788" t="s">
        <v>1710</v>
      </c>
      <c r="H3788" t="str">
        <f>INDEX('Vensim Variables'!$B:$B,MATCH(EPS!$B3788,'Vensim Variables'!$A:$A,0))</f>
        <v>g pollutant</v>
      </c>
      <c r="I3788" t="str">
        <f t="shared" si="118"/>
        <v>SOx</v>
      </c>
      <c r="J3788">
        <f>INDEX(NoSettings!$C:$C,MATCH(EPS!$A3788,NoSettings!$A:$A,0))</f>
        <v>0</v>
      </c>
      <c r="K3788">
        <f>INDEX(GWP!$C$2:$C$13,MATCH(EPS!I3788,GWP!$B$2:$B$13,0))</f>
        <v>0</v>
      </c>
      <c r="L3788" s="4">
        <f t="shared" si="119"/>
        <v>0</v>
      </c>
    </row>
    <row r="3789" spans="1:12">
      <c r="A3789" t="s">
        <v>9392</v>
      </c>
      <c r="B3789" t="s">
        <v>7380</v>
      </c>
      <c r="C3789" t="s">
        <v>1737</v>
      </c>
      <c r="D3789" t="s">
        <v>6891</v>
      </c>
      <c r="E3789" t="s">
        <v>1711</v>
      </c>
      <c r="H3789" t="str">
        <f>INDEX('Vensim Variables'!$B:$B,MATCH(EPS!$B3789,'Vensim Variables'!$A:$A,0))</f>
        <v>g pollutant</v>
      </c>
      <c r="I3789" t="str">
        <f t="shared" si="118"/>
        <v>BC</v>
      </c>
      <c r="J3789">
        <f>INDEX(NoSettings!$C:$C,MATCH(EPS!$A3789,NoSettings!$A:$A,0))</f>
        <v>0</v>
      </c>
      <c r="K3789">
        <f>INDEX(GWP!$C$2:$C$13,MATCH(EPS!I3789,GWP!$B$2:$B$13,0))</f>
        <v>0</v>
      </c>
      <c r="L3789" s="4">
        <f t="shared" si="119"/>
        <v>0</v>
      </c>
    </row>
    <row r="3790" spans="1:12">
      <c r="A3790" t="s">
        <v>9393</v>
      </c>
      <c r="B3790" t="s">
        <v>7380</v>
      </c>
      <c r="C3790" t="s">
        <v>1737</v>
      </c>
      <c r="D3790" t="s">
        <v>6891</v>
      </c>
      <c r="E3790" t="s">
        <v>1712</v>
      </c>
      <c r="H3790" t="str">
        <f>INDEX('Vensim Variables'!$B:$B,MATCH(EPS!$B3790,'Vensim Variables'!$A:$A,0))</f>
        <v>g pollutant</v>
      </c>
      <c r="I3790" t="str">
        <f t="shared" si="118"/>
        <v>OC</v>
      </c>
      <c r="J3790">
        <f>INDEX(NoSettings!$C:$C,MATCH(EPS!$A3790,NoSettings!$A:$A,0))</f>
        <v>0</v>
      </c>
      <c r="K3790">
        <f>INDEX(GWP!$C$2:$C$13,MATCH(EPS!I3790,GWP!$B$2:$B$13,0))</f>
        <v>0</v>
      </c>
      <c r="L3790" s="4">
        <f t="shared" si="119"/>
        <v>0</v>
      </c>
    </row>
    <row r="3791" spans="1:12">
      <c r="A3791" t="s">
        <v>9394</v>
      </c>
      <c r="B3791" t="s">
        <v>7380</v>
      </c>
      <c r="C3791" t="s">
        <v>1737</v>
      </c>
      <c r="D3791" t="s">
        <v>6891</v>
      </c>
      <c r="E3791" t="s">
        <v>1713</v>
      </c>
      <c r="H3791" t="str">
        <f>INDEX('Vensim Variables'!$B:$B,MATCH(EPS!$B3791,'Vensim Variables'!$A:$A,0))</f>
        <v>g pollutant</v>
      </c>
      <c r="I3791" t="str">
        <f t="shared" si="118"/>
        <v>CH4</v>
      </c>
      <c r="J3791">
        <f>INDEX(NoSettings!$C:$C,MATCH(EPS!$A3791,NoSettings!$A:$A,0))</f>
        <v>0</v>
      </c>
      <c r="K3791">
        <f>INDEX(GWP!$C$2:$C$13,MATCH(EPS!I3791,GWP!$B$2:$B$13,0))</f>
        <v>28</v>
      </c>
      <c r="L3791" s="4">
        <f t="shared" si="119"/>
        <v>0</v>
      </c>
    </row>
    <row r="3792" spans="1:12">
      <c r="A3792" t="s">
        <v>9395</v>
      </c>
      <c r="B3792" t="s">
        <v>7380</v>
      </c>
      <c r="C3792" t="s">
        <v>1737</v>
      </c>
      <c r="D3792" t="s">
        <v>6891</v>
      </c>
      <c r="E3792" t="s">
        <v>1714</v>
      </c>
      <c r="H3792" t="str">
        <f>INDEX('Vensim Variables'!$B:$B,MATCH(EPS!$B3792,'Vensim Variables'!$A:$A,0))</f>
        <v>g pollutant</v>
      </c>
      <c r="I3792" t="str">
        <f t="shared" si="118"/>
        <v>N2O</v>
      </c>
      <c r="J3792">
        <f>INDEX(NoSettings!$C:$C,MATCH(EPS!$A3792,NoSettings!$A:$A,0))</f>
        <v>0</v>
      </c>
      <c r="K3792">
        <f>INDEX(GWP!$C$2:$C$13,MATCH(EPS!I3792,GWP!$B$2:$B$13,0))</f>
        <v>265</v>
      </c>
      <c r="L3792" s="4">
        <f t="shared" si="119"/>
        <v>0</v>
      </c>
    </row>
    <row r="3793" spans="1:12">
      <c r="A3793" t="s">
        <v>9396</v>
      </c>
      <c r="B3793" t="s">
        <v>7380</v>
      </c>
      <c r="C3793" t="s">
        <v>1737</v>
      </c>
      <c r="D3793" t="s">
        <v>6891</v>
      </c>
      <c r="E3793" t="s">
        <v>1715</v>
      </c>
      <c r="H3793" t="str">
        <f>INDEX('Vensim Variables'!$B:$B,MATCH(EPS!$B3793,'Vensim Variables'!$A:$A,0))</f>
        <v>g pollutant</v>
      </c>
      <c r="I3793" t="str">
        <f t="shared" si="118"/>
        <v>F gases</v>
      </c>
      <c r="J3793">
        <f>INDEX(NoSettings!$C:$C,MATCH(EPS!$A3793,NoSettings!$A:$A,0))</f>
        <v>0</v>
      </c>
      <c r="K3793">
        <f>INDEX(GWP!$C$2:$C$13,MATCH(EPS!I3793,GWP!$B$2:$B$13,0))</f>
        <v>1</v>
      </c>
      <c r="L3793" s="4">
        <f t="shared" si="119"/>
        <v>0</v>
      </c>
    </row>
    <row r="3794" spans="1:12">
      <c r="A3794" t="s">
        <v>9397</v>
      </c>
      <c r="B3794" t="s">
        <v>7380</v>
      </c>
      <c r="C3794" t="s">
        <v>1737</v>
      </c>
      <c r="D3794" t="s">
        <v>6892</v>
      </c>
      <c r="E3794" t="s">
        <v>1702</v>
      </c>
      <c r="H3794" t="str">
        <f>INDEX('Vensim Variables'!$B:$B,MATCH(EPS!$B3794,'Vensim Variables'!$A:$A,0))</f>
        <v>g pollutant</v>
      </c>
      <c r="I3794" t="str">
        <f t="shared" si="118"/>
        <v>CO2</v>
      </c>
      <c r="J3794">
        <f>INDEX(NoSettings!$C:$C,MATCH(EPS!$A3794,NoSettings!$A:$A,0))</f>
        <v>0</v>
      </c>
      <c r="K3794">
        <f>INDEX(GWP!$C$2:$C$13,MATCH(EPS!I3794,GWP!$B$2:$B$13,0))</f>
        <v>1</v>
      </c>
      <c r="L3794" s="4">
        <f t="shared" si="119"/>
        <v>0</v>
      </c>
    </row>
    <row r="3795" spans="1:12">
      <c r="A3795" t="s">
        <v>9398</v>
      </c>
      <c r="B3795" t="s">
        <v>7380</v>
      </c>
      <c r="C3795" t="s">
        <v>1737</v>
      </c>
      <c r="D3795" t="s">
        <v>6892</v>
      </c>
      <c r="E3795" t="s">
        <v>1705</v>
      </c>
      <c r="H3795" t="str">
        <f>INDEX('Vensim Variables'!$B:$B,MATCH(EPS!$B3795,'Vensim Variables'!$A:$A,0))</f>
        <v>g pollutant</v>
      </c>
      <c r="I3795" t="str">
        <f t="shared" si="118"/>
        <v>VOC</v>
      </c>
      <c r="J3795">
        <f>INDEX(NoSettings!$C:$C,MATCH(EPS!$A3795,NoSettings!$A:$A,0))</f>
        <v>0</v>
      </c>
      <c r="K3795">
        <f>INDEX(GWP!$C$2:$C$13,MATCH(EPS!I3795,GWP!$B$2:$B$13,0))</f>
        <v>0</v>
      </c>
      <c r="L3795" s="4">
        <f t="shared" si="119"/>
        <v>0</v>
      </c>
    </row>
    <row r="3796" spans="1:12">
      <c r="A3796" t="s">
        <v>9399</v>
      </c>
      <c r="B3796" t="s">
        <v>7380</v>
      </c>
      <c r="C3796" t="s">
        <v>1737</v>
      </c>
      <c r="D3796" t="s">
        <v>6892</v>
      </c>
      <c r="E3796" t="s">
        <v>1706</v>
      </c>
      <c r="H3796" t="str">
        <f>INDEX('Vensim Variables'!$B:$B,MATCH(EPS!$B3796,'Vensim Variables'!$A:$A,0))</f>
        <v>g pollutant</v>
      </c>
      <c r="I3796" t="str">
        <f t="shared" si="118"/>
        <v>CO</v>
      </c>
      <c r="J3796">
        <f>INDEX(NoSettings!$C:$C,MATCH(EPS!$A3796,NoSettings!$A:$A,0))</f>
        <v>0</v>
      </c>
      <c r="K3796">
        <f>INDEX(GWP!$C$2:$C$13,MATCH(EPS!I3796,GWP!$B$2:$B$13,0))</f>
        <v>0</v>
      </c>
      <c r="L3796" s="4">
        <f t="shared" si="119"/>
        <v>0</v>
      </c>
    </row>
    <row r="3797" spans="1:12">
      <c r="A3797" t="s">
        <v>9400</v>
      </c>
      <c r="B3797" t="s">
        <v>7380</v>
      </c>
      <c r="C3797" t="s">
        <v>1737</v>
      </c>
      <c r="D3797" t="s">
        <v>6892</v>
      </c>
      <c r="E3797" t="s">
        <v>1707</v>
      </c>
      <c r="H3797" t="str">
        <f>INDEX('Vensim Variables'!$B:$B,MATCH(EPS!$B3797,'Vensim Variables'!$A:$A,0))</f>
        <v>g pollutant</v>
      </c>
      <c r="I3797" t="str">
        <f t="shared" si="118"/>
        <v>NOx</v>
      </c>
      <c r="J3797">
        <f>INDEX(NoSettings!$C:$C,MATCH(EPS!$A3797,NoSettings!$A:$A,0))</f>
        <v>0</v>
      </c>
      <c r="K3797">
        <f>INDEX(GWP!$C$2:$C$13,MATCH(EPS!I3797,GWP!$B$2:$B$13,0))</f>
        <v>0</v>
      </c>
      <c r="L3797" s="4">
        <f t="shared" si="119"/>
        <v>0</v>
      </c>
    </row>
    <row r="3798" spans="1:12">
      <c r="A3798" t="s">
        <v>9401</v>
      </c>
      <c r="B3798" t="s">
        <v>7380</v>
      </c>
      <c r="C3798" t="s">
        <v>1737</v>
      </c>
      <c r="D3798" t="s">
        <v>6892</v>
      </c>
      <c r="E3798" t="s">
        <v>1708</v>
      </c>
      <c r="H3798" t="str">
        <f>INDEX('Vensim Variables'!$B:$B,MATCH(EPS!$B3798,'Vensim Variables'!$A:$A,0))</f>
        <v>g pollutant</v>
      </c>
      <c r="I3798" t="str">
        <f t="shared" si="118"/>
        <v>PM10</v>
      </c>
      <c r="J3798">
        <f>INDEX(NoSettings!$C:$C,MATCH(EPS!$A3798,NoSettings!$A:$A,0))</f>
        <v>0</v>
      </c>
      <c r="K3798">
        <f>INDEX(GWP!$C$2:$C$13,MATCH(EPS!I3798,GWP!$B$2:$B$13,0))</f>
        <v>0</v>
      </c>
      <c r="L3798" s="4">
        <f t="shared" si="119"/>
        <v>0</v>
      </c>
    </row>
    <row r="3799" spans="1:12">
      <c r="A3799" t="s">
        <v>9402</v>
      </c>
      <c r="B3799" t="s">
        <v>7380</v>
      </c>
      <c r="C3799" t="s">
        <v>1737</v>
      </c>
      <c r="D3799" t="s">
        <v>6892</v>
      </c>
      <c r="E3799" t="s">
        <v>1709</v>
      </c>
      <c r="H3799" t="str">
        <f>INDEX('Vensim Variables'!$B:$B,MATCH(EPS!$B3799,'Vensim Variables'!$A:$A,0))</f>
        <v>g pollutant</v>
      </c>
      <c r="I3799" t="str">
        <f t="shared" si="118"/>
        <v>PM25</v>
      </c>
      <c r="J3799">
        <f>INDEX(NoSettings!$C:$C,MATCH(EPS!$A3799,NoSettings!$A:$A,0))</f>
        <v>0</v>
      </c>
      <c r="K3799">
        <f>INDEX(GWP!$C$2:$C$13,MATCH(EPS!I3799,GWP!$B$2:$B$13,0))</f>
        <v>0</v>
      </c>
      <c r="L3799" s="4">
        <f t="shared" si="119"/>
        <v>0</v>
      </c>
    </row>
    <row r="3800" spans="1:12">
      <c r="A3800" t="s">
        <v>9403</v>
      </c>
      <c r="B3800" t="s">
        <v>7380</v>
      </c>
      <c r="C3800" t="s">
        <v>1737</v>
      </c>
      <c r="D3800" t="s">
        <v>6892</v>
      </c>
      <c r="E3800" t="s">
        <v>1710</v>
      </c>
      <c r="H3800" t="str">
        <f>INDEX('Vensim Variables'!$B:$B,MATCH(EPS!$B3800,'Vensim Variables'!$A:$A,0))</f>
        <v>g pollutant</v>
      </c>
      <c r="I3800" t="str">
        <f t="shared" si="118"/>
        <v>SOx</v>
      </c>
      <c r="J3800">
        <f>INDEX(NoSettings!$C:$C,MATCH(EPS!$A3800,NoSettings!$A:$A,0))</f>
        <v>0</v>
      </c>
      <c r="K3800">
        <f>INDEX(GWP!$C$2:$C$13,MATCH(EPS!I3800,GWP!$B$2:$B$13,0))</f>
        <v>0</v>
      </c>
      <c r="L3800" s="4">
        <f t="shared" si="119"/>
        <v>0</v>
      </c>
    </row>
    <row r="3801" spans="1:12">
      <c r="A3801" t="s">
        <v>9404</v>
      </c>
      <c r="B3801" t="s">
        <v>7380</v>
      </c>
      <c r="C3801" t="s">
        <v>1737</v>
      </c>
      <c r="D3801" t="s">
        <v>6892</v>
      </c>
      <c r="E3801" t="s">
        <v>1711</v>
      </c>
      <c r="H3801" t="str">
        <f>INDEX('Vensim Variables'!$B:$B,MATCH(EPS!$B3801,'Vensim Variables'!$A:$A,0))</f>
        <v>g pollutant</v>
      </c>
      <c r="I3801" t="str">
        <f t="shared" si="118"/>
        <v>BC</v>
      </c>
      <c r="J3801">
        <f>INDEX(NoSettings!$C:$C,MATCH(EPS!$A3801,NoSettings!$A:$A,0))</f>
        <v>0</v>
      </c>
      <c r="K3801">
        <f>INDEX(GWP!$C$2:$C$13,MATCH(EPS!I3801,GWP!$B$2:$B$13,0))</f>
        <v>0</v>
      </c>
      <c r="L3801" s="4">
        <f t="shared" si="119"/>
        <v>0</v>
      </c>
    </row>
    <row r="3802" spans="1:12">
      <c r="A3802" t="s">
        <v>9405</v>
      </c>
      <c r="B3802" t="s">
        <v>7380</v>
      </c>
      <c r="C3802" t="s">
        <v>1737</v>
      </c>
      <c r="D3802" t="s">
        <v>6892</v>
      </c>
      <c r="E3802" t="s">
        <v>1712</v>
      </c>
      <c r="H3802" t="str">
        <f>INDEX('Vensim Variables'!$B:$B,MATCH(EPS!$B3802,'Vensim Variables'!$A:$A,0))</f>
        <v>g pollutant</v>
      </c>
      <c r="I3802" t="str">
        <f t="shared" si="118"/>
        <v>OC</v>
      </c>
      <c r="J3802">
        <f>INDEX(NoSettings!$C:$C,MATCH(EPS!$A3802,NoSettings!$A:$A,0))</f>
        <v>0</v>
      </c>
      <c r="K3802">
        <f>INDEX(GWP!$C$2:$C$13,MATCH(EPS!I3802,GWP!$B$2:$B$13,0))</f>
        <v>0</v>
      </c>
      <c r="L3802" s="4">
        <f t="shared" si="119"/>
        <v>0</v>
      </c>
    </row>
    <row r="3803" spans="1:12">
      <c r="A3803" t="s">
        <v>9406</v>
      </c>
      <c r="B3803" t="s">
        <v>7380</v>
      </c>
      <c r="C3803" t="s">
        <v>1737</v>
      </c>
      <c r="D3803" t="s">
        <v>6892</v>
      </c>
      <c r="E3803" t="s">
        <v>1713</v>
      </c>
      <c r="H3803" t="str">
        <f>INDEX('Vensim Variables'!$B:$B,MATCH(EPS!$B3803,'Vensim Variables'!$A:$A,0))</f>
        <v>g pollutant</v>
      </c>
      <c r="I3803" t="str">
        <f t="shared" si="118"/>
        <v>CH4</v>
      </c>
      <c r="J3803">
        <f>INDEX(NoSettings!$C:$C,MATCH(EPS!$A3803,NoSettings!$A:$A,0))</f>
        <v>0</v>
      </c>
      <c r="K3803">
        <f>INDEX(GWP!$C$2:$C$13,MATCH(EPS!I3803,GWP!$B$2:$B$13,0))</f>
        <v>28</v>
      </c>
      <c r="L3803" s="4">
        <f t="shared" si="119"/>
        <v>0</v>
      </c>
    </row>
    <row r="3804" spans="1:12">
      <c r="A3804" t="s">
        <v>9407</v>
      </c>
      <c r="B3804" t="s">
        <v>7380</v>
      </c>
      <c r="C3804" t="s">
        <v>1737</v>
      </c>
      <c r="D3804" t="s">
        <v>6892</v>
      </c>
      <c r="E3804" t="s">
        <v>1714</v>
      </c>
      <c r="H3804" t="str">
        <f>INDEX('Vensim Variables'!$B:$B,MATCH(EPS!$B3804,'Vensim Variables'!$A:$A,0))</f>
        <v>g pollutant</v>
      </c>
      <c r="I3804" t="str">
        <f t="shared" si="118"/>
        <v>N2O</v>
      </c>
      <c r="J3804">
        <f>INDEX(NoSettings!$C:$C,MATCH(EPS!$A3804,NoSettings!$A:$A,0))</f>
        <v>0</v>
      </c>
      <c r="K3804">
        <f>INDEX(GWP!$C$2:$C$13,MATCH(EPS!I3804,GWP!$B$2:$B$13,0))</f>
        <v>265</v>
      </c>
      <c r="L3804" s="4">
        <f t="shared" si="119"/>
        <v>0</v>
      </c>
    </row>
    <row r="3805" spans="1:12">
      <c r="A3805" t="s">
        <v>9408</v>
      </c>
      <c r="B3805" t="s">
        <v>7380</v>
      </c>
      <c r="C3805" t="s">
        <v>1737</v>
      </c>
      <c r="D3805" t="s">
        <v>6892</v>
      </c>
      <c r="E3805" t="s">
        <v>1715</v>
      </c>
      <c r="H3805" t="str">
        <f>INDEX('Vensim Variables'!$B:$B,MATCH(EPS!$B3805,'Vensim Variables'!$A:$A,0))</f>
        <v>g pollutant</v>
      </c>
      <c r="I3805" t="str">
        <f t="shared" si="118"/>
        <v>F gases</v>
      </c>
      <c r="J3805">
        <f>INDEX(NoSettings!$C:$C,MATCH(EPS!$A3805,NoSettings!$A:$A,0))</f>
        <v>0</v>
      </c>
      <c r="K3805">
        <f>INDEX(GWP!$C$2:$C$13,MATCH(EPS!I3805,GWP!$B$2:$B$13,0))</f>
        <v>1</v>
      </c>
      <c r="L3805" s="4">
        <f t="shared" si="119"/>
        <v>0</v>
      </c>
    </row>
    <row r="3806" spans="1:12">
      <c r="A3806" t="s">
        <v>9409</v>
      </c>
      <c r="B3806" t="s">
        <v>7380</v>
      </c>
      <c r="C3806" t="s">
        <v>1737</v>
      </c>
      <c r="D3806" t="s">
        <v>6893</v>
      </c>
      <c r="E3806" t="s">
        <v>1702</v>
      </c>
      <c r="H3806" t="str">
        <f>INDEX('Vensim Variables'!$B:$B,MATCH(EPS!$B3806,'Vensim Variables'!$A:$A,0))</f>
        <v>g pollutant</v>
      </c>
      <c r="I3806" t="str">
        <f t="shared" si="118"/>
        <v>CO2</v>
      </c>
      <c r="J3806">
        <f>INDEX(NoSettings!$C:$C,MATCH(EPS!$A3806,NoSettings!$A:$A,0))</f>
        <v>0</v>
      </c>
      <c r="K3806">
        <f>INDEX(GWP!$C$2:$C$13,MATCH(EPS!I3806,GWP!$B$2:$B$13,0))</f>
        <v>1</v>
      </c>
      <c r="L3806" s="4">
        <f t="shared" si="119"/>
        <v>0</v>
      </c>
    </row>
    <row r="3807" spans="1:12">
      <c r="A3807" t="s">
        <v>9410</v>
      </c>
      <c r="B3807" t="s">
        <v>7380</v>
      </c>
      <c r="C3807" t="s">
        <v>1737</v>
      </c>
      <c r="D3807" t="s">
        <v>6893</v>
      </c>
      <c r="E3807" t="s">
        <v>1705</v>
      </c>
      <c r="H3807" t="str">
        <f>INDEX('Vensim Variables'!$B:$B,MATCH(EPS!$B3807,'Vensim Variables'!$A:$A,0))</f>
        <v>g pollutant</v>
      </c>
      <c r="I3807" t="str">
        <f t="shared" si="118"/>
        <v>VOC</v>
      </c>
      <c r="J3807">
        <f>INDEX(NoSettings!$C:$C,MATCH(EPS!$A3807,NoSettings!$A:$A,0))</f>
        <v>0</v>
      </c>
      <c r="K3807">
        <f>INDEX(GWP!$C$2:$C$13,MATCH(EPS!I3807,GWP!$B$2:$B$13,0))</f>
        <v>0</v>
      </c>
      <c r="L3807" s="4">
        <f t="shared" si="119"/>
        <v>0</v>
      </c>
    </row>
    <row r="3808" spans="1:12">
      <c r="A3808" t="s">
        <v>9411</v>
      </c>
      <c r="B3808" t="s">
        <v>7380</v>
      </c>
      <c r="C3808" t="s">
        <v>1737</v>
      </c>
      <c r="D3808" t="s">
        <v>6893</v>
      </c>
      <c r="E3808" t="s">
        <v>1706</v>
      </c>
      <c r="H3808" t="str">
        <f>INDEX('Vensim Variables'!$B:$B,MATCH(EPS!$B3808,'Vensim Variables'!$A:$A,0))</f>
        <v>g pollutant</v>
      </c>
      <c r="I3808" t="str">
        <f t="shared" si="118"/>
        <v>CO</v>
      </c>
      <c r="J3808">
        <f>INDEX(NoSettings!$C:$C,MATCH(EPS!$A3808,NoSettings!$A:$A,0))</f>
        <v>0</v>
      </c>
      <c r="K3808">
        <f>INDEX(GWP!$C$2:$C$13,MATCH(EPS!I3808,GWP!$B$2:$B$13,0))</f>
        <v>0</v>
      </c>
      <c r="L3808" s="4">
        <f t="shared" si="119"/>
        <v>0</v>
      </c>
    </row>
    <row r="3809" spans="1:12">
      <c r="A3809" t="s">
        <v>9412</v>
      </c>
      <c r="B3809" t="s">
        <v>7380</v>
      </c>
      <c r="C3809" t="s">
        <v>1737</v>
      </c>
      <c r="D3809" t="s">
        <v>6893</v>
      </c>
      <c r="E3809" t="s">
        <v>1707</v>
      </c>
      <c r="H3809" t="str">
        <f>INDEX('Vensim Variables'!$B:$B,MATCH(EPS!$B3809,'Vensim Variables'!$A:$A,0))</f>
        <v>g pollutant</v>
      </c>
      <c r="I3809" t="str">
        <f t="shared" si="118"/>
        <v>NOx</v>
      </c>
      <c r="J3809">
        <f>INDEX(NoSettings!$C:$C,MATCH(EPS!$A3809,NoSettings!$A:$A,0))</f>
        <v>0</v>
      </c>
      <c r="K3809">
        <f>INDEX(GWP!$C$2:$C$13,MATCH(EPS!I3809,GWP!$B$2:$B$13,0))</f>
        <v>0</v>
      </c>
      <c r="L3809" s="4">
        <f t="shared" si="119"/>
        <v>0</v>
      </c>
    </row>
    <row r="3810" spans="1:12">
      <c r="A3810" t="s">
        <v>9413</v>
      </c>
      <c r="B3810" t="s">
        <v>7380</v>
      </c>
      <c r="C3810" t="s">
        <v>1737</v>
      </c>
      <c r="D3810" t="s">
        <v>6893</v>
      </c>
      <c r="E3810" t="s">
        <v>1708</v>
      </c>
      <c r="H3810" t="str">
        <f>INDEX('Vensim Variables'!$B:$B,MATCH(EPS!$B3810,'Vensim Variables'!$A:$A,0))</f>
        <v>g pollutant</v>
      </c>
      <c r="I3810" t="str">
        <f t="shared" si="118"/>
        <v>PM10</v>
      </c>
      <c r="J3810">
        <f>INDEX(NoSettings!$C:$C,MATCH(EPS!$A3810,NoSettings!$A:$A,0))</f>
        <v>0</v>
      </c>
      <c r="K3810">
        <f>INDEX(GWP!$C$2:$C$13,MATCH(EPS!I3810,GWP!$B$2:$B$13,0))</f>
        <v>0</v>
      </c>
      <c r="L3810" s="4">
        <f t="shared" si="119"/>
        <v>0</v>
      </c>
    </row>
    <row r="3811" spans="1:12">
      <c r="A3811" t="s">
        <v>9414</v>
      </c>
      <c r="B3811" t="s">
        <v>7380</v>
      </c>
      <c r="C3811" t="s">
        <v>1737</v>
      </c>
      <c r="D3811" t="s">
        <v>6893</v>
      </c>
      <c r="E3811" t="s">
        <v>1709</v>
      </c>
      <c r="H3811" t="str">
        <f>INDEX('Vensim Variables'!$B:$B,MATCH(EPS!$B3811,'Vensim Variables'!$A:$A,0))</f>
        <v>g pollutant</v>
      </c>
      <c r="I3811" t="str">
        <f t="shared" si="118"/>
        <v>PM25</v>
      </c>
      <c r="J3811">
        <f>INDEX(NoSettings!$C:$C,MATCH(EPS!$A3811,NoSettings!$A:$A,0))</f>
        <v>0</v>
      </c>
      <c r="K3811">
        <f>INDEX(GWP!$C$2:$C$13,MATCH(EPS!I3811,GWP!$B$2:$B$13,0))</f>
        <v>0</v>
      </c>
      <c r="L3811" s="4">
        <f t="shared" si="119"/>
        <v>0</v>
      </c>
    </row>
    <row r="3812" spans="1:12">
      <c r="A3812" t="s">
        <v>9415</v>
      </c>
      <c r="B3812" t="s">
        <v>7380</v>
      </c>
      <c r="C3812" t="s">
        <v>1737</v>
      </c>
      <c r="D3812" t="s">
        <v>6893</v>
      </c>
      <c r="E3812" t="s">
        <v>1710</v>
      </c>
      <c r="H3812" t="str">
        <f>INDEX('Vensim Variables'!$B:$B,MATCH(EPS!$B3812,'Vensim Variables'!$A:$A,0))</f>
        <v>g pollutant</v>
      </c>
      <c r="I3812" t="str">
        <f t="shared" si="118"/>
        <v>SOx</v>
      </c>
      <c r="J3812">
        <f>INDEX(NoSettings!$C:$C,MATCH(EPS!$A3812,NoSettings!$A:$A,0))</f>
        <v>0</v>
      </c>
      <c r="K3812">
        <f>INDEX(GWP!$C$2:$C$13,MATCH(EPS!I3812,GWP!$B$2:$B$13,0))</f>
        <v>0</v>
      </c>
      <c r="L3812" s="4">
        <f t="shared" si="119"/>
        <v>0</v>
      </c>
    </row>
    <row r="3813" spans="1:12">
      <c r="A3813" t="s">
        <v>9416</v>
      </c>
      <c r="B3813" t="s">
        <v>7380</v>
      </c>
      <c r="C3813" t="s">
        <v>1737</v>
      </c>
      <c r="D3813" t="s">
        <v>6893</v>
      </c>
      <c r="E3813" t="s">
        <v>1711</v>
      </c>
      <c r="H3813" t="str">
        <f>INDEX('Vensim Variables'!$B:$B,MATCH(EPS!$B3813,'Vensim Variables'!$A:$A,0))</f>
        <v>g pollutant</v>
      </c>
      <c r="I3813" t="str">
        <f t="shared" si="118"/>
        <v>BC</v>
      </c>
      <c r="J3813">
        <f>INDEX(NoSettings!$C:$C,MATCH(EPS!$A3813,NoSettings!$A:$A,0))</f>
        <v>0</v>
      </c>
      <c r="K3813">
        <f>INDEX(GWP!$C$2:$C$13,MATCH(EPS!I3813,GWP!$B$2:$B$13,0))</f>
        <v>0</v>
      </c>
      <c r="L3813" s="4">
        <f t="shared" si="119"/>
        <v>0</v>
      </c>
    </row>
    <row r="3814" spans="1:12">
      <c r="A3814" t="s">
        <v>9417</v>
      </c>
      <c r="B3814" t="s">
        <v>7380</v>
      </c>
      <c r="C3814" t="s">
        <v>1737</v>
      </c>
      <c r="D3814" t="s">
        <v>6893</v>
      </c>
      <c r="E3814" t="s">
        <v>1712</v>
      </c>
      <c r="H3814" t="str">
        <f>INDEX('Vensim Variables'!$B:$B,MATCH(EPS!$B3814,'Vensim Variables'!$A:$A,0))</f>
        <v>g pollutant</v>
      </c>
      <c r="I3814" t="str">
        <f t="shared" si="118"/>
        <v>OC</v>
      </c>
      <c r="J3814">
        <f>INDEX(NoSettings!$C:$C,MATCH(EPS!$A3814,NoSettings!$A:$A,0))</f>
        <v>0</v>
      </c>
      <c r="K3814">
        <f>INDEX(GWP!$C$2:$C$13,MATCH(EPS!I3814,GWP!$B$2:$B$13,0))</f>
        <v>0</v>
      </c>
      <c r="L3814" s="4">
        <f t="shared" si="119"/>
        <v>0</v>
      </c>
    </row>
    <row r="3815" spans="1:12">
      <c r="A3815" t="s">
        <v>9418</v>
      </c>
      <c r="B3815" t="s">
        <v>7380</v>
      </c>
      <c r="C3815" t="s">
        <v>1737</v>
      </c>
      <c r="D3815" t="s">
        <v>6893</v>
      </c>
      <c r="E3815" t="s">
        <v>1713</v>
      </c>
      <c r="H3815" t="str">
        <f>INDEX('Vensim Variables'!$B:$B,MATCH(EPS!$B3815,'Vensim Variables'!$A:$A,0))</f>
        <v>g pollutant</v>
      </c>
      <c r="I3815" t="str">
        <f t="shared" si="118"/>
        <v>CH4</v>
      </c>
      <c r="J3815">
        <f>INDEX(NoSettings!$C:$C,MATCH(EPS!$A3815,NoSettings!$A:$A,0))</f>
        <v>0</v>
      </c>
      <c r="K3815">
        <f>INDEX(GWP!$C$2:$C$13,MATCH(EPS!I3815,GWP!$B$2:$B$13,0))</f>
        <v>28</v>
      </c>
      <c r="L3815" s="4">
        <f t="shared" si="119"/>
        <v>0</v>
      </c>
    </row>
    <row r="3816" spans="1:12">
      <c r="A3816" t="s">
        <v>9419</v>
      </c>
      <c r="B3816" t="s">
        <v>7380</v>
      </c>
      <c r="C3816" t="s">
        <v>1737</v>
      </c>
      <c r="D3816" t="s">
        <v>6893</v>
      </c>
      <c r="E3816" t="s">
        <v>1714</v>
      </c>
      <c r="H3816" t="str">
        <f>INDEX('Vensim Variables'!$B:$B,MATCH(EPS!$B3816,'Vensim Variables'!$A:$A,0))</f>
        <v>g pollutant</v>
      </c>
      <c r="I3816" t="str">
        <f t="shared" si="118"/>
        <v>N2O</v>
      </c>
      <c r="J3816">
        <f>INDEX(NoSettings!$C:$C,MATCH(EPS!$A3816,NoSettings!$A:$A,0))</f>
        <v>0</v>
      </c>
      <c r="K3816">
        <f>INDEX(GWP!$C$2:$C$13,MATCH(EPS!I3816,GWP!$B$2:$B$13,0))</f>
        <v>265</v>
      </c>
      <c r="L3816" s="4">
        <f t="shared" si="119"/>
        <v>0</v>
      </c>
    </row>
    <row r="3817" spans="1:12">
      <c r="A3817" t="s">
        <v>9420</v>
      </c>
      <c r="B3817" t="s">
        <v>7380</v>
      </c>
      <c r="C3817" t="s">
        <v>1737</v>
      </c>
      <c r="D3817" t="s">
        <v>6893</v>
      </c>
      <c r="E3817" t="s">
        <v>1715</v>
      </c>
      <c r="H3817" t="str">
        <f>INDEX('Vensim Variables'!$B:$B,MATCH(EPS!$B3817,'Vensim Variables'!$A:$A,0))</f>
        <v>g pollutant</v>
      </c>
      <c r="I3817" t="str">
        <f t="shared" si="118"/>
        <v>F gases</v>
      </c>
      <c r="J3817">
        <f>INDEX(NoSettings!$C:$C,MATCH(EPS!$A3817,NoSettings!$A:$A,0))</f>
        <v>0</v>
      </c>
      <c r="K3817">
        <f>INDEX(GWP!$C$2:$C$13,MATCH(EPS!I3817,GWP!$B$2:$B$13,0))</f>
        <v>1</v>
      </c>
      <c r="L3817" s="4">
        <f t="shared" si="119"/>
        <v>0</v>
      </c>
    </row>
    <row r="3818" spans="1:12">
      <c r="A3818" t="s">
        <v>9421</v>
      </c>
      <c r="B3818" t="s">
        <v>7380</v>
      </c>
      <c r="C3818" t="s">
        <v>1737</v>
      </c>
      <c r="D3818" t="s">
        <v>6894</v>
      </c>
      <c r="E3818" t="s">
        <v>1702</v>
      </c>
      <c r="H3818" t="str">
        <f>INDEX('Vensim Variables'!$B:$B,MATCH(EPS!$B3818,'Vensim Variables'!$A:$A,0))</f>
        <v>g pollutant</v>
      </c>
      <c r="I3818" t="str">
        <f t="shared" si="118"/>
        <v>CO2</v>
      </c>
      <c r="J3818">
        <f>INDEX(NoSettings!$C:$C,MATCH(EPS!$A3818,NoSettings!$A:$A,0))</f>
        <v>0</v>
      </c>
      <c r="K3818">
        <f>INDEX(GWP!$C$2:$C$13,MATCH(EPS!I3818,GWP!$B$2:$B$13,0))</f>
        <v>1</v>
      </c>
      <c r="L3818" s="4">
        <f t="shared" si="119"/>
        <v>0</v>
      </c>
    </row>
    <row r="3819" spans="1:12">
      <c r="A3819" t="s">
        <v>9422</v>
      </c>
      <c r="B3819" t="s">
        <v>7380</v>
      </c>
      <c r="C3819" t="s">
        <v>1737</v>
      </c>
      <c r="D3819" t="s">
        <v>6894</v>
      </c>
      <c r="E3819" t="s">
        <v>1705</v>
      </c>
      <c r="H3819" t="str">
        <f>INDEX('Vensim Variables'!$B:$B,MATCH(EPS!$B3819,'Vensim Variables'!$A:$A,0))</f>
        <v>g pollutant</v>
      </c>
      <c r="I3819" t="str">
        <f t="shared" si="118"/>
        <v>VOC</v>
      </c>
      <c r="J3819">
        <f>INDEX(NoSettings!$C:$C,MATCH(EPS!$A3819,NoSettings!$A:$A,0))</f>
        <v>0</v>
      </c>
      <c r="K3819">
        <f>INDEX(GWP!$C$2:$C$13,MATCH(EPS!I3819,GWP!$B$2:$B$13,0))</f>
        <v>0</v>
      </c>
      <c r="L3819" s="4">
        <f t="shared" si="119"/>
        <v>0</v>
      </c>
    </row>
    <row r="3820" spans="1:12">
      <c r="A3820" t="s">
        <v>9423</v>
      </c>
      <c r="B3820" t="s">
        <v>7380</v>
      </c>
      <c r="C3820" t="s">
        <v>1737</v>
      </c>
      <c r="D3820" t="s">
        <v>6894</v>
      </c>
      <c r="E3820" t="s">
        <v>1706</v>
      </c>
      <c r="H3820" t="str">
        <f>INDEX('Vensim Variables'!$B:$B,MATCH(EPS!$B3820,'Vensim Variables'!$A:$A,0))</f>
        <v>g pollutant</v>
      </c>
      <c r="I3820" t="str">
        <f t="shared" si="118"/>
        <v>CO</v>
      </c>
      <c r="J3820">
        <f>INDEX(NoSettings!$C:$C,MATCH(EPS!$A3820,NoSettings!$A:$A,0))</f>
        <v>0</v>
      </c>
      <c r="K3820">
        <f>INDEX(GWP!$C$2:$C$13,MATCH(EPS!I3820,GWP!$B$2:$B$13,0))</f>
        <v>0</v>
      </c>
      <c r="L3820" s="4">
        <f t="shared" si="119"/>
        <v>0</v>
      </c>
    </row>
    <row r="3821" spans="1:12">
      <c r="A3821" t="s">
        <v>9424</v>
      </c>
      <c r="B3821" t="s">
        <v>7380</v>
      </c>
      <c r="C3821" t="s">
        <v>1737</v>
      </c>
      <c r="D3821" t="s">
        <v>6894</v>
      </c>
      <c r="E3821" t="s">
        <v>1707</v>
      </c>
      <c r="H3821" t="str">
        <f>INDEX('Vensim Variables'!$B:$B,MATCH(EPS!$B3821,'Vensim Variables'!$A:$A,0))</f>
        <v>g pollutant</v>
      </c>
      <c r="I3821" t="str">
        <f t="shared" si="118"/>
        <v>NOx</v>
      </c>
      <c r="J3821">
        <f>INDEX(NoSettings!$C:$C,MATCH(EPS!$A3821,NoSettings!$A:$A,0))</f>
        <v>0</v>
      </c>
      <c r="K3821">
        <f>INDEX(GWP!$C$2:$C$13,MATCH(EPS!I3821,GWP!$B$2:$B$13,0))</f>
        <v>0</v>
      </c>
      <c r="L3821" s="4">
        <f t="shared" si="119"/>
        <v>0</v>
      </c>
    </row>
    <row r="3822" spans="1:12">
      <c r="A3822" t="s">
        <v>9425</v>
      </c>
      <c r="B3822" t="s">
        <v>7380</v>
      </c>
      <c r="C3822" t="s">
        <v>1737</v>
      </c>
      <c r="D3822" t="s">
        <v>6894</v>
      </c>
      <c r="E3822" t="s">
        <v>1708</v>
      </c>
      <c r="H3822" t="str">
        <f>INDEX('Vensim Variables'!$B:$B,MATCH(EPS!$B3822,'Vensim Variables'!$A:$A,0))</f>
        <v>g pollutant</v>
      </c>
      <c r="I3822" t="str">
        <f t="shared" si="118"/>
        <v>PM10</v>
      </c>
      <c r="J3822">
        <f>INDEX(NoSettings!$C:$C,MATCH(EPS!$A3822,NoSettings!$A:$A,0))</f>
        <v>0</v>
      </c>
      <c r="K3822">
        <f>INDEX(GWP!$C$2:$C$13,MATCH(EPS!I3822,GWP!$B$2:$B$13,0))</f>
        <v>0</v>
      </c>
      <c r="L3822" s="4">
        <f t="shared" si="119"/>
        <v>0</v>
      </c>
    </row>
    <row r="3823" spans="1:12">
      <c r="A3823" t="s">
        <v>9426</v>
      </c>
      <c r="B3823" t="s">
        <v>7380</v>
      </c>
      <c r="C3823" t="s">
        <v>1737</v>
      </c>
      <c r="D3823" t="s">
        <v>6894</v>
      </c>
      <c r="E3823" t="s">
        <v>1709</v>
      </c>
      <c r="H3823" t="str">
        <f>INDEX('Vensim Variables'!$B:$B,MATCH(EPS!$B3823,'Vensim Variables'!$A:$A,0))</f>
        <v>g pollutant</v>
      </c>
      <c r="I3823" t="str">
        <f t="shared" si="118"/>
        <v>PM25</v>
      </c>
      <c r="J3823">
        <f>INDEX(NoSettings!$C:$C,MATCH(EPS!$A3823,NoSettings!$A:$A,0))</f>
        <v>0</v>
      </c>
      <c r="K3823">
        <f>INDEX(GWP!$C$2:$C$13,MATCH(EPS!I3823,GWP!$B$2:$B$13,0))</f>
        <v>0</v>
      </c>
      <c r="L3823" s="4">
        <f t="shared" si="119"/>
        <v>0</v>
      </c>
    </row>
    <row r="3824" spans="1:12">
      <c r="A3824" t="s">
        <v>9427</v>
      </c>
      <c r="B3824" t="s">
        <v>7380</v>
      </c>
      <c r="C3824" t="s">
        <v>1737</v>
      </c>
      <c r="D3824" t="s">
        <v>6894</v>
      </c>
      <c r="E3824" t="s">
        <v>1710</v>
      </c>
      <c r="H3824" t="str">
        <f>INDEX('Vensim Variables'!$B:$B,MATCH(EPS!$B3824,'Vensim Variables'!$A:$A,0))</f>
        <v>g pollutant</v>
      </c>
      <c r="I3824" t="str">
        <f t="shared" si="118"/>
        <v>SOx</v>
      </c>
      <c r="J3824">
        <f>INDEX(NoSettings!$C:$C,MATCH(EPS!$A3824,NoSettings!$A:$A,0))</f>
        <v>0</v>
      </c>
      <c r="K3824">
        <f>INDEX(GWP!$C$2:$C$13,MATCH(EPS!I3824,GWP!$B$2:$B$13,0))</f>
        <v>0</v>
      </c>
      <c r="L3824" s="4">
        <f t="shared" si="119"/>
        <v>0</v>
      </c>
    </row>
    <row r="3825" spans="1:12">
      <c r="A3825" t="s">
        <v>9428</v>
      </c>
      <c r="B3825" t="s">
        <v>7380</v>
      </c>
      <c r="C3825" t="s">
        <v>1737</v>
      </c>
      <c r="D3825" t="s">
        <v>6894</v>
      </c>
      <c r="E3825" t="s">
        <v>1711</v>
      </c>
      <c r="H3825" t="str">
        <f>INDEX('Vensim Variables'!$B:$B,MATCH(EPS!$B3825,'Vensim Variables'!$A:$A,0))</f>
        <v>g pollutant</v>
      </c>
      <c r="I3825" t="str">
        <f t="shared" si="118"/>
        <v>BC</v>
      </c>
      <c r="J3825">
        <f>INDEX(NoSettings!$C:$C,MATCH(EPS!$A3825,NoSettings!$A:$A,0))</f>
        <v>0</v>
      </c>
      <c r="K3825">
        <f>INDEX(GWP!$C$2:$C$13,MATCH(EPS!I3825,GWP!$B$2:$B$13,0))</f>
        <v>0</v>
      </c>
      <c r="L3825" s="4">
        <f t="shared" si="119"/>
        <v>0</v>
      </c>
    </row>
    <row r="3826" spans="1:12">
      <c r="A3826" t="s">
        <v>9429</v>
      </c>
      <c r="B3826" t="s">
        <v>7380</v>
      </c>
      <c r="C3826" t="s">
        <v>1737</v>
      </c>
      <c r="D3826" t="s">
        <v>6894</v>
      </c>
      <c r="E3826" t="s">
        <v>1712</v>
      </c>
      <c r="H3826" t="str">
        <f>INDEX('Vensim Variables'!$B:$B,MATCH(EPS!$B3826,'Vensim Variables'!$A:$A,0))</f>
        <v>g pollutant</v>
      </c>
      <c r="I3826" t="str">
        <f t="shared" si="118"/>
        <v>OC</v>
      </c>
      <c r="J3826">
        <f>INDEX(NoSettings!$C:$C,MATCH(EPS!$A3826,NoSettings!$A:$A,0))</f>
        <v>0</v>
      </c>
      <c r="K3826">
        <f>INDEX(GWP!$C$2:$C$13,MATCH(EPS!I3826,GWP!$B$2:$B$13,0))</f>
        <v>0</v>
      </c>
      <c r="L3826" s="4">
        <f t="shared" si="119"/>
        <v>0</v>
      </c>
    </row>
    <row r="3827" spans="1:12">
      <c r="A3827" t="s">
        <v>9430</v>
      </c>
      <c r="B3827" t="s">
        <v>7380</v>
      </c>
      <c r="C3827" t="s">
        <v>1737</v>
      </c>
      <c r="D3827" t="s">
        <v>6894</v>
      </c>
      <c r="E3827" t="s">
        <v>1713</v>
      </c>
      <c r="H3827" t="str">
        <f>INDEX('Vensim Variables'!$B:$B,MATCH(EPS!$B3827,'Vensim Variables'!$A:$A,0))</f>
        <v>g pollutant</v>
      </c>
      <c r="I3827" t="str">
        <f t="shared" si="118"/>
        <v>CH4</v>
      </c>
      <c r="J3827">
        <f>INDEX(NoSettings!$C:$C,MATCH(EPS!$A3827,NoSettings!$A:$A,0))</f>
        <v>0</v>
      </c>
      <c r="K3827">
        <f>INDEX(GWP!$C$2:$C$13,MATCH(EPS!I3827,GWP!$B$2:$B$13,0))</f>
        <v>28</v>
      </c>
      <c r="L3827" s="4">
        <f t="shared" si="119"/>
        <v>0</v>
      </c>
    </row>
    <row r="3828" spans="1:12">
      <c r="A3828" t="s">
        <v>9431</v>
      </c>
      <c r="B3828" t="s">
        <v>7380</v>
      </c>
      <c r="C3828" t="s">
        <v>1737</v>
      </c>
      <c r="D3828" t="s">
        <v>6894</v>
      </c>
      <c r="E3828" t="s">
        <v>1714</v>
      </c>
      <c r="H3828" t="str">
        <f>INDEX('Vensim Variables'!$B:$B,MATCH(EPS!$B3828,'Vensim Variables'!$A:$A,0))</f>
        <v>g pollutant</v>
      </c>
      <c r="I3828" t="str">
        <f t="shared" si="118"/>
        <v>N2O</v>
      </c>
      <c r="J3828">
        <f>INDEX(NoSettings!$C:$C,MATCH(EPS!$A3828,NoSettings!$A:$A,0))</f>
        <v>0</v>
      </c>
      <c r="K3828">
        <f>INDEX(GWP!$C$2:$C$13,MATCH(EPS!I3828,GWP!$B$2:$B$13,0))</f>
        <v>265</v>
      </c>
      <c r="L3828" s="4">
        <f t="shared" si="119"/>
        <v>0</v>
      </c>
    </row>
    <row r="3829" spans="1:12">
      <c r="A3829" t="s">
        <v>9432</v>
      </c>
      <c r="B3829" t="s">
        <v>7380</v>
      </c>
      <c r="C3829" t="s">
        <v>1737</v>
      </c>
      <c r="D3829" t="s">
        <v>6894</v>
      </c>
      <c r="E3829" t="s">
        <v>1715</v>
      </c>
      <c r="H3829" t="str">
        <f>INDEX('Vensim Variables'!$B:$B,MATCH(EPS!$B3829,'Vensim Variables'!$A:$A,0))</f>
        <v>g pollutant</v>
      </c>
      <c r="I3829" t="str">
        <f t="shared" si="118"/>
        <v>F gases</v>
      </c>
      <c r="J3829">
        <f>INDEX(NoSettings!$C:$C,MATCH(EPS!$A3829,NoSettings!$A:$A,0))</f>
        <v>0</v>
      </c>
      <c r="K3829">
        <f>INDEX(GWP!$C$2:$C$13,MATCH(EPS!I3829,GWP!$B$2:$B$13,0))</f>
        <v>1</v>
      </c>
      <c r="L3829" s="4">
        <f t="shared" si="119"/>
        <v>0</v>
      </c>
    </row>
    <row r="3830" spans="1:12">
      <c r="A3830" t="s">
        <v>9433</v>
      </c>
      <c r="B3830" t="s">
        <v>7380</v>
      </c>
      <c r="C3830" t="s">
        <v>1737</v>
      </c>
      <c r="D3830" t="s">
        <v>6895</v>
      </c>
      <c r="E3830" t="s">
        <v>1702</v>
      </c>
      <c r="H3830" t="str">
        <f>INDEX('Vensim Variables'!$B:$B,MATCH(EPS!$B3830,'Vensim Variables'!$A:$A,0))</f>
        <v>g pollutant</v>
      </c>
      <c r="I3830" t="str">
        <f t="shared" si="118"/>
        <v>CO2</v>
      </c>
      <c r="J3830">
        <f>INDEX(NoSettings!$C:$C,MATCH(EPS!$A3830,NoSettings!$A:$A,0))</f>
        <v>0</v>
      </c>
      <c r="K3830">
        <f>INDEX(GWP!$C$2:$C$13,MATCH(EPS!I3830,GWP!$B$2:$B$13,0))</f>
        <v>1</v>
      </c>
      <c r="L3830" s="4">
        <f t="shared" si="119"/>
        <v>0</v>
      </c>
    </row>
    <row r="3831" spans="1:12">
      <c r="A3831" t="s">
        <v>9434</v>
      </c>
      <c r="B3831" t="s">
        <v>7380</v>
      </c>
      <c r="C3831" t="s">
        <v>1737</v>
      </c>
      <c r="D3831" t="s">
        <v>6895</v>
      </c>
      <c r="E3831" t="s">
        <v>1705</v>
      </c>
      <c r="H3831" t="str">
        <f>INDEX('Vensim Variables'!$B:$B,MATCH(EPS!$B3831,'Vensim Variables'!$A:$A,0))</f>
        <v>g pollutant</v>
      </c>
      <c r="I3831" t="str">
        <f t="shared" si="118"/>
        <v>VOC</v>
      </c>
      <c r="J3831">
        <f>INDEX(NoSettings!$C:$C,MATCH(EPS!$A3831,NoSettings!$A:$A,0))</f>
        <v>0</v>
      </c>
      <c r="K3831">
        <f>INDEX(GWP!$C$2:$C$13,MATCH(EPS!I3831,GWP!$B$2:$B$13,0))</f>
        <v>0</v>
      </c>
      <c r="L3831" s="4">
        <f t="shared" si="119"/>
        <v>0</v>
      </c>
    </row>
    <row r="3832" spans="1:12">
      <c r="A3832" t="s">
        <v>9435</v>
      </c>
      <c r="B3832" t="s">
        <v>7380</v>
      </c>
      <c r="C3832" t="s">
        <v>1737</v>
      </c>
      <c r="D3832" t="s">
        <v>6895</v>
      </c>
      <c r="E3832" t="s">
        <v>1706</v>
      </c>
      <c r="H3832" t="str">
        <f>INDEX('Vensim Variables'!$B:$B,MATCH(EPS!$B3832,'Vensim Variables'!$A:$A,0))</f>
        <v>g pollutant</v>
      </c>
      <c r="I3832" t="str">
        <f t="shared" si="118"/>
        <v>CO</v>
      </c>
      <c r="J3832">
        <f>INDEX(NoSettings!$C:$C,MATCH(EPS!$A3832,NoSettings!$A:$A,0))</f>
        <v>0</v>
      </c>
      <c r="K3832">
        <f>INDEX(GWP!$C$2:$C$13,MATCH(EPS!I3832,GWP!$B$2:$B$13,0))</f>
        <v>0</v>
      </c>
      <c r="L3832" s="4">
        <f t="shared" si="119"/>
        <v>0</v>
      </c>
    </row>
    <row r="3833" spans="1:12">
      <c r="A3833" t="s">
        <v>9436</v>
      </c>
      <c r="B3833" t="s">
        <v>7380</v>
      </c>
      <c r="C3833" t="s">
        <v>1737</v>
      </c>
      <c r="D3833" t="s">
        <v>6895</v>
      </c>
      <c r="E3833" t="s">
        <v>1707</v>
      </c>
      <c r="H3833" t="str">
        <f>INDEX('Vensim Variables'!$B:$B,MATCH(EPS!$B3833,'Vensim Variables'!$A:$A,0))</f>
        <v>g pollutant</v>
      </c>
      <c r="I3833" t="str">
        <f t="shared" si="118"/>
        <v>NOx</v>
      </c>
      <c r="J3833">
        <f>INDEX(NoSettings!$C:$C,MATCH(EPS!$A3833,NoSettings!$A:$A,0))</f>
        <v>0</v>
      </c>
      <c r="K3833">
        <f>INDEX(GWP!$C$2:$C$13,MATCH(EPS!I3833,GWP!$B$2:$B$13,0))</f>
        <v>0</v>
      </c>
      <c r="L3833" s="4">
        <f t="shared" si="119"/>
        <v>0</v>
      </c>
    </row>
    <row r="3834" spans="1:12">
      <c r="A3834" t="s">
        <v>9437</v>
      </c>
      <c r="B3834" t="s">
        <v>7380</v>
      </c>
      <c r="C3834" t="s">
        <v>1737</v>
      </c>
      <c r="D3834" t="s">
        <v>6895</v>
      </c>
      <c r="E3834" t="s">
        <v>1708</v>
      </c>
      <c r="H3834" t="str">
        <f>INDEX('Vensim Variables'!$B:$B,MATCH(EPS!$B3834,'Vensim Variables'!$A:$A,0))</f>
        <v>g pollutant</v>
      </c>
      <c r="I3834" t="str">
        <f t="shared" si="118"/>
        <v>PM10</v>
      </c>
      <c r="J3834">
        <f>INDEX(NoSettings!$C:$C,MATCH(EPS!$A3834,NoSettings!$A:$A,0))</f>
        <v>0</v>
      </c>
      <c r="K3834">
        <f>INDEX(GWP!$C$2:$C$13,MATCH(EPS!I3834,GWP!$B$2:$B$13,0))</f>
        <v>0</v>
      </c>
      <c r="L3834" s="4">
        <f t="shared" si="119"/>
        <v>0</v>
      </c>
    </row>
    <row r="3835" spans="1:12">
      <c r="A3835" t="s">
        <v>9438</v>
      </c>
      <c r="B3835" t="s">
        <v>7380</v>
      </c>
      <c r="C3835" t="s">
        <v>1737</v>
      </c>
      <c r="D3835" t="s">
        <v>6895</v>
      </c>
      <c r="E3835" t="s">
        <v>1709</v>
      </c>
      <c r="H3835" t="str">
        <f>INDEX('Vensim Variables'!$B:$B,MATCH(EPS!$B3835,'Vensim Variables'!$A:$A,0))</f>
        <v>g pollutant</v>
      </c>
      <c r="I3835" t="str">
        <f t="shared" si="118"/>
        <v>PM25</v>
      </c>
      <c r="J3835">
        <f>INDEX(NoSettings!$C:$C,MATCH(EPS!$A3835,NoSettings!$A:$A,0))</f>
        <v>0</v>
      </c>
      <c r="K3835">
        <f>INDEX(GWP!$C$2:$C$13,MATCH(EPS!I3835,GWP!$B$2:$B$13,0))</f>
        <v>0</v>
      </c>
      <c r="L3835" s="4">
        <f t="shared" si="119"/>
        <v>0</v>
      </c>
    </row>
    <row r="3836" spans="1:12">
      <c r="A3836" t="s">
        <v>9439</v>
      </c>
      <c r="B3836" t="s">
        <v>7380</v>
      </c>
      <c r="C3836" t="s">
        <v>1737</v>
      </c>
      <c r="D3836" t="s">
        <v>6895</v>
      </c>
      <c r="E3836" t="s">
        <v>1710</v>
      </c>
      <c r="H3836" t="str">
        <f>INDEX('Vensim Variables'!$B:$B,MATCH(EPS!$B3836,'Vensim Variables'!$A:$A,0))</f>
        <v>g pollutant</v>
      </c>
      <c r="I3836" t="str">
        <f t="shared" si="118"/>
        <v>SOx</v>
      </c>
      <c r="J3836">
        <f>INDEX(NoSettings!$C:$C,MATCH(EPS!$A3836,NoSettings!$A:$A,0))</f>
        <v>0</v>
      </c>
      <c r="K3836">
        <f>INDEX(GWP!$C$2:$C$13,MATCH(EPS!I3836,GWP!$B$2:$B$13,0))</f>
        <v>0</v>
      </c>
      <c r="L3836" s="4">
        <f t="shared" si="119"/>
        <v>0</v>
      </c>
    </row>
    <row r="3837" spans="1:12">
      <c r="A3837" t="s">
        <v>9440</v>
      </c>
      <c r="B3837" t="s">
        <v>7380</v>
      </c>
      <c r="C3837" t="s">
        <v>1737</v>
      </c>
      <c r="D3837" t="s">
        <v>6895</v>
      </c>
      <c r="E3837" t="s">
        <v>1711</v>
      </c>
      <c r="H3837" t="str">
        <f>INDEX('Vensim Variables'!$B:$B,MATCH(EPS!$B3837,'Vensim Variables'!$A:$A,0))</f>
        <v>g pollutant</v>
      </c>
      <c r="I3837" t="str">
        <f t="shared" si="118"/>
        <v>BC</v>
      </c>
      <c r="J3837">
        <f>INDEX(NoSettings!$C:$C,MATCH(EPS!$A3837,NoSettings!$A:$A,0))</f>
        <v>0</v>
      </c>
      <c r="K3837">
        <f>INDEX(GWP!$C$2:$C$13,MATCH(EPS!I3837,GWP!$B$2:$B$13,0))</f>
        <v>0</v>
      </c>
      <c r="L3837" s="4">
        <f t="shared" si="119"/>
        <v>0</v>
      </c>
    </row>
    <row r="3838" spans="1:12">
      <c r="A3838" t="s">
        <v>9441</v>
      </c>
      <c r="B3838" t="s">
        <v>7380</v>
      </c>
      <c r="C3838" t="s">
        <v>1737</v>
      </c>
      <c r="D3838" t="s">
        <v>6895</v>
      </c>
      <c r="E3838" t="s">
        <v>1712</v>
      </c>
      <c r="H3838" t="str">
        <f>INDEX('Vensim Variables'!$B:$B,MATCH(EPS!$B3838,'Vensim Variables'!$A:$A,0))</f>
        <v>g pollutant</v>
      </c>
      <c r="I3838" t="str">
        <f t="shared" si="118"/>
        <v>OC</v>
      </c>
      <c r="J3838">
        <f>INDEX(NoSettings!$C:$C,MATCH(EPS!$A3838,NoSettings!$A:$A,0))</f>
        <v>0</v>
      </c>
      <c r="K3838">
        <f>INDEX(GWP!$C$2:$C$13,MATCH(EPS!I3838,GWP!$B$2:$B$13,0))</f>
        <v>0</v>
      </c>
      <c r="L3838" s="4">
        <f t="shared" si="119"/>
        <v>0</v>
      </c>
    </row>
    <row r="3839" spans="1:12">
      <c r="A3839" t="s">
        <v>9442</v>
      </c>
      <c r="B3839" t="s">
        <v>7380</v>
      </c>
      <c r="C3839" t="s">
        <v>1737</v>
      </c>
      <c r="D3839" t="s">
        <v>6895</v>
      </c>
      <c r="E3839" t="s">
        <v>1713</v>
      </c>
      <c r="H3839" t="str">
        <f>INDEX('Vensim Variables'!$B:$B,MATCH(EPS!$B3839,'Vensim Variables'!$A:$A,0))</f>
        <v>g pollutant</v>
      </c>
      <c r="I3839" t="str">
        <f t="shared" si="118"/>
        <v>CH4</v>
      </c>
      <c r="J3839">
        <f>INDEX(NoSettings!$C:$C,MATCH(EPS!$A3839,NoSettings!$A:$A,0))</f>
        <v>0</v>
      </c>
      <c r="K3839">
        <f>INDEX(GWP!$C$2:$C$13,MATCH(EPS!I3839,GWP!$B$2:$B$13,0))</f>
        <v>28</v>
      </c>
      <c r="L3839" s="4">
        <f t="shared" si="119"/>
        <v>0</v>
      </c>
    </row>
    <row r="3840" spans="1:12">
      <c r="A3840" t="s">
        <v>9443</v>
      </c>
      <c r="B3840" t="s">
        <v>7380</v>
      </c>
      <c r="C3840" t="s">
        <v>1737</v>
      </c>
      <c r="D3840" t="s">
        <v>6895</v>
      </c>
      <c r="E3840" t="s">
        <v>1714</v>
      </c>
      <c r="H3840" t="str">
        <f>INDEX('Vensim Variables'!$B:$B,MATCH(EPS!$B3840,'Vensim Variables'!$A:$A,0))</f>
        <v>g pollutant</v>
      </c>
      <c r="I3840" t="str">
        <f t="shared" si="118"/>
        <v>N2O</v>
      </c>
      <c r="J3840">
        <f>INDEX(NoSettings!$C:$C,MATCH(EPS!$A3840,NoSettings!$A:$A,0))</f>
        <v>0</v>
      </c>
      <c r="K3840">
        <f>INDEX(GWP!$C$2:$C$13,MATCH(EPS!I3840,GWP!$B$2:$B$13,0))</f>
        <v>265</v>
      </c>
      <c r="L3840" s="4">
        <f t="shared" si="119"/>
        <v>0</v>
      </c>
    </row>
    <row r="3841" spans="1:12">
      <c r="A3841" t="s">
        <v>9444</v>
      </c>
      <c r="B3841" t="s">
        <v>7380</v>
      </c>
      <c r="C3841" t="s">
        <v>1737</v>
      </c>
      <c r="D3841" t="s">
        <v>6895</v>
      </c>
      <c r="E3841" t="s">
        <v>1715</v>
      </c>
      <c r="H3841" t="str">
        <f>INDEX('Vensim Variables'!$B:$B,MATCH(EPS!$B3841,'Vensim Variables'!$A:$A,0))</f>
        <v>g pollutant</v>
      </c>
      <c r="I3841" t="str">
        <f t="shared" si="118"/>
        <v>F gases</v>
      </c>
      <c r="J3841">
        <f>INDEX(NoSettings!$C:$C,MATCH(EPS!$A3841,NoSettings!$A:$A,0))</f>
        <v>0</v>
      </c>
      <c r="K3841">
        <f>INDEX(GWP!$C$2:$C$13,MATCH(EPS!I3841,GWP!$B$2:$B$13,0))</f>
        <v>1</v>
      </c>
      <c r="L3841" s="4">
        <f t="shared" si="119"/>
        <v>0</v>
      </c>
    </row>
    <row r="3842" spans="1:12">
      <c r="A3842" t="s">
        <v>9445</v>
      </c>
      <c r="B3842" t="s">
        <v>7380</v>
      </c>
      <c r="C3842" t="s">
        <v>1737</v>
      </c>
      <c r="D3842" t="s">
        <v>6896</v>
      </c>
      <c r="E3842" t="s">
        <v>1702</v>
      </c>
      <c r="H3842" t="str">
        <f>INDEX('Vensim Variables'!$B:$B,MATCH(EPS!$B3842,'Vensim Variables'!$A:$A,0))</f>
        <v>g pollutant</v>
      </c>
      <c r="I3842" t="str">
        <f t="shared" si="118"/>
        <v>CO2</v>
      </c>
      <c r="J3842">
        <f>INDEX(NoSettings!$C:$C,MATCH(EPS!$A3842,NoSettings!$A:$A,0))</f>
        <v>0</v>
      </c>
      <c r="K3842">
        <f>INDEX(GWP!$C$2:$C$13,MATCH(EPS!I3842,GWP!$B$2:$B$13,0))</f>
        <v>1</v>
      </c>
      <c r="L3842" s="4">
        <f t="shared" si="119"/>
        <v>0</v>
      </c>
    </row>
    <row r="3843" spans="1:12">
      <c r="A3843" t="s">
        <v>9446</v>
      </c>
      <c r="B3843" t="s">
        <v>7380</v>
      </c>
      <c r="C3843" t="s">
        <v>1737</v>
      </c>
      <c r="D3843" t="s">
        <v>6896</v>
      </c>
      <c r="E3843" t="s">
        <v>1705</v>
      </c>
      <c r="H3843" t="str">
        <f>INDEX('Vensim Variables'!$B:$B,MATCH(EPS!$B3843,'Vensim Variables'!$A:$A,0))</f>
        <v>g pollutant</v>
      </c>
      <c r="I3843" t="str">
        <f t="shared" ref="I3843:I3906" si="120">IF(OR(C3843="CO2",C3843="CH4",C3843="N2O",C3843="F gases",C3843="VOC",C3843="CO",C3843="NOx",C3843="PM10",C3843="PM25",C3843="SOx",C3843="BC",C3843="OC"),C3843,IF(OR(D3843="CO2",D3843="CH4",D3843="N2O",D3843="F gases",D3843="VOC",D3843="CO",D3843="NOx",D3843="PM10",D3843="PM25",D3843="SOx",D3843="BC",D3843="OC"),D3843,IF(OR(E3843="CO2",E3843="CH4",E3843="N2O",E3843="F gases",E3843="VOC",E3843="CO",E3843="NOx",E3843="PM10",E3843="PM25",E3843="SOx",E3843="BC",E3843="OC"),E3843,"NA")))</f>
        <v>VOC</v>
      </c>
      <c r="J3843">
        <f>INDEX(NoSettings!$C:$C,MATCH(EPS!$A3843,NoSettings!$A:$A,0))</f>
        <v>0</v>
      </c>
      <c r="K3843">
        <f>INDEX(GWP!$C$2:$C$13,MATCH(EPS!I3843,GWP!$B$2:$B$13,0))</f>
        <v>0</v>
      </c>
      <c r="L3843" s="4">
        <f t="shared" ref="L3843:L3906" si="121">IF(H3843="g pollutant",K3843*J3843/10^12,IF(H3843="MMTCO2e",J3843,IF(H3843="MWh",J3843,0)))</f>
        <v>0</v>
      </c>
    </row>
    <row r="3844" spans="1:12">
      <c r="A3844" t="s">
        <v>9447</v>
      </c>
      <c r="B3844" t="s">
        <v>7380</v>
      </c>
      <c r="C3844" t="s">
        <v>1737</v>
      </c>
      <c r="D3844" t="s">
        <v>6896</v>
      </c>
      <c r="E3844" t="s">
        <v>1706</v>
      </c>
      <c r="H3844" t="str">
        <f>INDEX('Vensim Variables'!$B:$B,MATCH(EPS!$B3844,'Vensim Variables'!$A:$A,0))</f>
        <v>g pollutant</v>
      </c>
      <c r="I3844" t="str">
        <f t="shared" si="120"/>
        <v>CO</v>
      </c>
      <c r="J3844">
        <f>INDEX(NoSettings!$C:$C,MATCH(EPS!$A3844,NoSettings!$A:$A,0))</f>
        <v>0</v>
      </c>
      <c r="K3844">
        <f>INDEX(GWP!$C$2:$C$13,MATCH(EPS!I3844,GWP!$B$2:$B$13,0))</f>
        <v>0</v>
      </c>
      <c r="L3844" s="4">
        <f t="shared" si="121"/>
        <v>0</v>
      </c>
    </row>
    <row r="3845" spans="1:12">
      <c r="A3845" t="s">
        <v>9448</v>
      </c>
      <c r="B3845" t="s">
        <v>7380</v>
      </c>
      <c r="C3845" t="s">
        <v>1737</v>
      </c>
      <c r="D3845" t="s">
        <v>6896</v>
      </c>
      <c r="E3845" t="s">
        <v>1707</v>
      </c>
      <c r="H3845" t="str">
        <f>INDEX('Vensim Variables'!$B:$B,MATCH(EPS!$B3845,'Vensim Variables'!$A:$A,0))</f>
        <v>g pollutant</v>
      </c>
      <c r="I3845" t="str">
        <f t="shared" si="120"/>
        <v>NOx</v>
      </c>
      <c r="J3845">
        <f>INDEX(NoSettings!$C:$C,MATCH(EPS!$A3845,NoSettings!$A:$A,0))</f>
        <v>0</v>
      </c>
      <c r="K3845">
        <f>INDEX(GWP!$C$2:$C$13,MATCH(EPS!I3845,GWP!$B$2:$B$13,0))</f>
        <v>0</v>
      </c>
      <c r="L3845" s="4">
        <f t="shared" si="121"/>
        <v>0</v>
      </c>
    </row>
    <row r="3846" spans="1:12">
      <c r="A3846" t="s">
        <v>9449</v>
      </c>
      <c r="B3846" t="s">
        <v>7380</v>
      </c>
      <c r="C3846" t="s">
        <v>1737</v>
      </c>
      <c r="D3846" t="s">
        <v>6896</v>
      </c>
      <c r="E3846" t="s">
        <v>1708</v>
      </c>
      <c r="H3846" t="str">
        <f>INDEX('Vensim Variables'!$B:$B,MATCH(EPS!$B3846,'Vensim Variables'!$A:$A,0))</f>
        <v>g pollutant</v>
      </c>
      <c r="I3846" t="str">
        <f t="shared" si="120"/>
        <v>PM10</v>
      </c>
      <c r="J3846">
        <f>INDEX(NoSettings!$C:$C,MATCH(EPS!$A3846,NoSettings!$A:$A,0))</f>
        <v>0</v>
      </c>
      <c r="K3846">
        <f>INDEX(GWP!$C$2:$C$13,MATCH(EPS!I3846,GWP!$B$2:$B$13,0))</f>
        <v>0</v>
      </c>
      <c r="L3846" s="4">
        <f t="shared" si="121"/>
        <v>0</v>
      </c>
    </row>
    <row r="3847" spans="1:12">
      <c r="A3847" t="s">
        <v>9450</v>
      </c>
      <c r="B3847" t="s">
        <v>7380</v>
      </c>
      <c r="C3847" t="s">
        <v>1737</v>
      </c>
      <c r="D3847" t="s">
        <v>6896</v>
      </c>
      <c r="E3847" t="s">
        <v>1709</v>
      </c>
      <c r="H3847" t="str">
        <f>INDEX('Vensim Variables'!$B:$B,MATCH(EPS!$B3847,'Vensim Variables'!$A:$A,0))</f>
        <v>g pollutant</v>
      </c>
      <c r="I3847" t="str">
        <f t="shared" si="120"/>
        <v>PM25</v>
      </c>
      <c r="J3847">
        <f>INDEX(NoSettings!$C:$C,MATCH(EPS!$A3847,NoSettings!$A:$A,0))</f>
        <v>0</v>
      </c>
      <c r="K3847">
        <f>INDEX(GWP!$C$2:$C$13,MATCH(EPS!I3847,GWP!$B$2:$B$13,0))</f>
        <v>0</v>
      </c>
      <c r="L3847" s="4">
        <f t="shared" si="121"/>
        <v>0</v>
      </c>
    </row>
    <row r="3848" spans="1:12">
      <c r="A3848" t="s">
        <v>9451</v>
      </c>
      <c r="B3848" t="s">
        <v>7380</v>
      </c>
      <c r="C3848" t="s">
        <v>1737</v>
      </c>
      <c r="D3848" t="s">
        <v>6896</v>
      </c>
      <c r="E3848" t="s">
        <v>1710</v>
      </c>
      <c r="H3848" t="str">
        <f>INDEX('Vensim Variables'!$B:$B,MATCH(EPS!$B3848,'Vensim Variables'!$A:$A,0))</f>
        <v>g pollutant</v>
      </c>
      <c r="I3848" t="str">
        <f t="shared" si="120"/>
        <v>SOx</v>
      </c>
      <c r="J3848">
        <f>INDEX(NoSettings!$C:$C,MATCH(EPS!$A3848,NoSettings!$A:$A,0))</f>
        <v>0</v>
      </c>
      <c r="K3848">
        <f>INDEX(GWP!$C$2:$C$13,MATCH(EPS!I3848,GWP!$B$2:$B$13,0))</f>
        <v>0</v>
      </c>
      <c r="L3848" s="4">
        <f t="shared" si="121"/>
        <v>0</v>
      </c>
    </row>
    <row r="3849" spans="1:12">
      <c r="A3849" t="s">
        <v>9452</v>
      </c>
      <c r="B3849" t="s">
        <v>7380</v>
      </c>
      <c r="C3849" t="s">
        <v>1737</v>
      </c>
      <c r="D3849" t="s">
        <v>6896</v>
      </c>
      <c r="E3849" t="s">
        <v>1711</v>
      </c>
      <c r="H3849" t="str">
        <f>INDEX('Vensim Variables'!$B:$B,MATCH(EPS!$B3849,'Vensim Variables'!$A:$A,0))</f>
        <v>g pollutant</v>
      </c>
      <c r="I3849" t="str">
        <f t="shared" si="120"/>
        <v>BC</v>
      </c>
      <c r="J3849">
        <f>INDEX(NoSettings!$C:$C,MATCH(EPS!$A3849,NoSettings!$A:$A,0))</f>
        <v>0</v>
      </c>
      <c r="K3849">
        <f>INDEX(GWP!$C$2:$C$13,MATCH(EPS!I3849,GWP!$B$2:$B$13,0))</f>
        <v>0</v>
      </c>
      <c r="L3849" s="4">
        <f t="shared" si="121"/>
        <v>0</v>
      </c>
    </row>
    <row r="3850" spans="1:12">
      <c r="A3850" t="s">
        <v>9453</v>
      </c>
      <c r="B3850" t="s">
        <v>7380</v>
      </c>
      <c r="C3850" t="s">
        <v>1737</v>
      </c>
      <c r="D3850" t="s">
        <v>6896</v>
      </c>
      <c r="E3850" t="s">
        <v>1712</v>
      </c>
      <c r="H3850" t="str">
        <f>INDEX('Vensim Variables'!$B:$B,MATCH(EPS!$B3850,'Vensim Variables'!$A:$A,0))</f>
        <v>g pollutant</v>
      </c>
      <c r="I3850" t="str">
        <f t="shared" si="120"/>
        <v>OC</v>
      </c>
      <c r="J3850">
        <f>INDEX(NoSettings!$C:$C,MATCH(EPS!$A3850,NoSettings!$A:$A,0))</f>
        <v>0</v>
      </c>
      <c r="K3850">
        <f>INDEX(GWP!$C$2:$C$13,MATCH(EPS!I3850,GWP!$B$2:$B$13,0))</f>
        <v>0</v>
      </c>
      <c r="L3850" s="4">
        <f t="shared" si="121"/>
        <v>0</v>
      </c>
    </row>
    <row r="3851" spans="1:12">
      <c r="A3851" t="s">
        <v>9454</v>
      </c>
      <c r="B3851" t="s">
        <v>7380</v>
      </c>
      <c r="C3851" t="s">
        <v>1737</v>
      </c>
      <c r="D3851" t="s">
        <v>6896</v>
      </c>
      <c r="E3851" t="s">
        <v>1713</v>
      </c>
      <c r="H3851" t="str">
        <f>INDEX('Vensim Variables'!$B:$B,MATCH(EPS!$B3851,'Vensim Variables'!$A:$A,0))</f>
        <v>g pollutant</v>
      </c>
      <c r="I3851" t="str">
        <f t="shared" si="120"/>
        <v>CH4</v>
      </c>
      <c r="J3851">
        <f>INDEX(NoSettings!$C:$C,MATCH(EPS!$A3851,NoSettings!$A:$A,0))</f>
        <v>0</v>
      </c>
      <c r="K3851">
        <f>INDEX(GWP!$C$2:$C$13,MATCH(EPS!I3851,GWP!$B$2:$B$13,0))</f>
        <v>28</v>
      </c>
      <c r="L3851" s="4">
        <f t="shared" si="121"/>
        <v>0</v>
      </c>
    </row>
    <row r="3852" spans="1:12">
      <c r="A3852" t="s">
        <v>9455</v>
      </c>
      <c r="B3852" t="s">
        <v>7380</v>
      </c>
      <c r="C3852" t="s">
        <v>1737</v>
      </c>
      <c r="D3852" t="s">
        <v>6896</v>
      </c>
      <c r="E3852" t="s">
        <v>1714</v>
      </c>
      <c r="H3852" t="str">
        <f>INDEX('Vensim Variables'!$B:$B,MATCH(EPS!$B3852,'Vensim Variables'!$A:$A,0))</f>
        <v>g pollutant</v>
      </c>
      <c r="I3852" t="str">
        <f t="shared" si="120"/>
        <v>N2O</v>
      </c>
      <c r="J3852">
        <f>INDEX(NoSettings!$C:$C,MATCH(EPS!$A3852,NoSettings!$A:$A,0))</f>
        <v>0</v>
      </c>
      <c r="K3852">
        <f>INDEX(GWP!$C$2:$C$13,MATCH(EPS!I3852,GWP!$B$2:$B$13,0))</f>
        <v>265</v>
      </c>
      <c r="L3852" s="4">
        <f t="shared" si="121"/>
        <v>0</v>
      </c>
    </row>
    <row r="3853" spans="1:12">
      <c r="A3853" t="s">
        <v>9456</v>
      </c>
      <c r="B3853" t="s">
        <v>7380</v>
      </c>
      <c r="C3853" t="s">
        <v>1737</v>
      </c>
      <c r="D3853" t="s">
        <v>6896</v>
      </c>
      <c r="E3853" t="s">
        <v>1715</v>
      </c>
      <c r="H3853" t="str">
        <f>INDEX('Vensim Variables'!$B:$B,MATCH(EPS!$B3853,'Vensim Variables'!$A:$A,0))</f>
        <v>g pollutant</v>
      </c>
      <c r="I3853" t="str">
        <f t="shared" si="120"/>
        <v>F gases</v>
      </c>
      <c r="J3853">
        <f>INDEX(NoSettings!$C:$C,MATCH(EPS!$A3853,NoSettings!$A:$A,0))</f>
        <v>0</v>
      </c>
      <c r="K3853">
        <f>INDEX(GWP!$C$2:$C$13,MATCH(EPS!I3853,GWP!$B$2:$B$13,0))</f>
        <v>1</v>
      </c>
      <c r="L3853" s="4">
        <f t="shared" si="121"/>
        <v>0</v>
      </c>
    </row>
    <row r="3854" spans="1:12">
      <c r="A3854" t="s">
        <v>9457</v>
      </c>
      <c r="B3854" t="s">
        <v>7380</v>
      </c>
      <c r="C3854" t="s">
        <v>1737</v>
      </c>
      <c r="D3854" t="s">
        <v>6897</v>
      </c>
      <c r="E3854" t="s">
        <v>1702</v>
      </c>
      <c r="H3854" t="str">
        <f>INDEX('Vensim Variables'!$B:$B,MATCH(EPS!$B3854,'Vensim Variables'!$A:$A,0))</f>
        <v>g pollutant</v>
      </c>
      <c r="I3854" t="str">
        <f t="shared" si="120"/>
        <v>CO2</v>
      </c>
      <c r="J3854">
        <f>INDEX(NoSettings!$C:$C,MATCH(EPS!$A3854,NoSettings!$A:$A,0))</f>
        <v>0</v>
      </c>
      <c r="K3854">
        <f>INDEX(GWP!$C$2:$C$13,MATCH(EPS!I3854,GWP!$B$2:$B$13,0))</f>
        <v>1</v>
      </c>
      <c r="L3854" s="4">
        <f t="shared" si="121"/>
        <v>0</v>
      </c>
    </row>
    <row r="3855" spans="1:12">
      <c r="A3855" t="s">
        <v>9458</v>
      </c>
      <c r="B3855" t="s">
        <v>7380</v>
      </c>
      <c r="C3855" t="s">
        <v>1737</v>
      </c>
      <c r="D3855" t="s">
        <v>6897</v>
      </c>
      <c r="E3855" t="s">
        <v>1705</v>
      </c>
      <c r="H3855" t="str">
        <f>INDEX('Vensim Variables'!$B:$B,MATCH(EPS!$B3855,'Vensim Variables'!$A:$A,0))</f>
        <v>g pollutant</v>
      </c>
      <c r="I3855" t="str">
        <f t="shared" si="120"/>
        <v>VOC</v>
      </c>
      <c r="J3855">
        <f>INDEX(NoSettings!$C:$C,MATCH(EPS!$A3855,NoSettings!$A:$A,0))</f>
        <v>0</v>
      </c>
      <c r="K3855">
        <f>INDEX(GWP!$C$2:$C$13,MATCH(EPS!I3855,GWP!$B$2:$B$13,0))</f>
        <v>0</v>
      </c>
      <c r="L3855" s="4">
        <f t="shared" si="121"/>
        <v>0</v>
      </c>
    </row>
    <row r="3856" spans="1:12">
      <c r="A3856" t="s">
        <v>9459</v>
      </c>
      <c r="B3856" t="s">
        <v>7380</v>
      </c>
      <c r="C3856" t="s">
        <v>1737</v>
      </c>
      <c r="D3856" t="s">
        <v>6897</v>
      </c>
      <c r="E3856" t="s">
        <v>1706</v>
      </c>
      <c r="H3856" t="str">
        <f>INDEX('Vensim Variables'!$B:$B,MATCH(EPS!$B3856,'Vensim Variables'!$A:$A,0))</f>
        <v>g pollutant</v>
      </c>
      <c r="I3856" t="str">
        <f t="shared" si="120"/>
        <v>CO</v>
      </c>
      <c r="J3856">
        <f>INDEX(NoSettings!$C:$C,MATCH(EPS!$A3856,NoSettings!$A:$A,0))</f>
        <v>0</v>
      </c>
      <c r="K3856">
        <f>INDEX(GWP!$C$2:$C$13,MATCH(EPS!I3856,GWP!$B$2:$B$13,0))</f>
        <v>0</v>
      </c>
      <c r="L3856" s="4">
        <f t="shared" si="121"/>
        <v>0</v>
      </c>
    </row>
    <row r="3857" spans="1:12">
      <c r="A3857" t="s">
        <v>9460</v>
      </c>
      <c r="B3857" t="s">
        <v>7380</v>
      </c>
      <c r="C3857" t="s">
        <v>1737</v>
      </c>
      <c r="D3857" t="s">
        <v>6897</v>
      </c>
      <c r="E3857" t="s">
        <v>1707</v>
      </c>
      <c r="H3857" t="str">
        <f>INDEX('Vensim Variables'!$B:$B,MATCH(EPS!$B3857,'Vensim Variables'!$A:$A,0))</f>
        <v>g pollutant</v>
      </c>
      <c r="I3857" t="str">
        <f t="shared" si="120"/>
        <v>NOx</v>
      </c>
      <c r="J3857">
        <f>INDEX(NoSettings!$C:$C,MATCH(EPS!$A3857,NoSettings!$A:$A,0))</f>
        <v>0</v>
      </c>
      <c r="K3857">
        <f>INDEX(GWP!$C$2:$C$13,MATCH(EPS!I3857,GWP!$B$2:$B$13,0))</f>
        <v>0</v>
      </c>
      <c r="L3857" s="4">
        <f t="shared" si="121"/>
        <v>0</v>
      </c>
    </row>
    <row r="3858" spans="1:12">
      <c r="A3858" t="s">
        <v>9461</v>
      </c>
      <c r="B3858" t="s">
        <v>7380</v>
      </c>
      <c r="C3858" t="s">
        <v>1737</v>
      </c>
      <c r="D3858" t="s">
        <v>6897</v>
      </c>
      <c r="E3858" t="s">
        <v>1708</v>
      </c>
      <c r="H3858" t="str">
        <f>INDEX('Vensim Variables'!$B:$B,MATCH(EPS!$B3858,'Vensim Variables'!$A:$A,0))</f>
        <v>g pollutant</v>
      </c>
      <c r="I3858" t="str">
        <f t="shared" si="120"/>
        <v>PM10</v>
      </c>
      <c r="J3858">
        <f>INDEX(NoSettings!$C:$C,MATCH(EPS!$A3858,NoSettings!$A:$A,0))</f>
        <v>0</v>
      </c>
      <c r="K3858">
        <f>INDEX(GWP!$C$2:$C$13,MATCH(EPS!I3858,GWP!$B$2:$B$13,0))</f>
        <v>0</v>
      </c>
      <c r="L3858" s="4">
        <f t="shared" si="121"/>
        <v>0</v>
      </c>
    </row>
    <row r="3859" spans="1:12">
      <c r="A3859" t="s">
        <v>9462</v>
      </c>
      <c r="B3859" t="s">
        <v>7380</v>
      </c>
      <c r="C3859" t="s">
        <v>1737</v>
      </c>
      <c r="D3859" t="s">
        <v>6897</v>
      </c>
      <c r="E3859" t="s">
        <v>1709</v>
      </c>
      <c r="H3859" t="str">
        <f>INDEX('Vensim Variables'!$B:$B,MATCH(EPS!$B3859,'Vensim Variables'!$A:$A,0))</f>
        <v>g pollutant</v>
      </c>
      <c r="I3859" t="str">
        <f t="shared" si="120"/>
        <v>PM25</v>
      </c>
      <c r="J3859">
        <f>INDEX(NoSettings!$C:$C,MATCH(EPS!$A3859,NoSettings!$A:$A,0))</f>
        <v>0</v>
      </c>
      <c r="K3859">
        <f>INDEX(GWP!$C$2:$C$13,MATCH(EPS!I3859,GWP!$B$2:$B$13,0))</f>
        <v>0</v>
      </c>
      <c r="L3859" s="4">
        <f t="shared" si="121"/>
        <v>0</v>
      </c>
    </row>
    <row r="3860" spans="1:12">
      <c r="A3860" t="s">
        <v>9463</v>
      </c>
      <c r="B3860" t="s">
        <v>7380</v>
      </c>
      <c r="C3860" t="s">
        <v>1737</v>
      </c>
      <c r="D3860" t="s">
        <v>6897</v>
      </c>
      <c r="E3860" t="s">
        <v>1710</v>
      </c>
      <c r="H3860" t="str">
        <f>INDEX('Vensim Variables'!$B:$B,MATCH(EPS!$B3860,'Vensim Variables'!$A:$A,0))</f>
        <v>g pollutant</v>
      </c>
      <c r="I3860" t="str">
        <f t="shared" si="120"/>
        <v>SOx</v>
      </c>
      <c r="J3860">
        <f>INDEX(NoSettings!$C:$C,MATCH(EPS!$A3860,NoSettings!$A:$A,0))</f>
        <v>0</v>
      </c>
      <c r="K3860">
        <f>INDEX(GWP!$C$2:$C$13,MATCH(EPS!I3860,GWP!$B$2:$B$13,0))</f>
        <v>0</v>
      </c>
      <c r="L3860" s="4">
        <f t="shared" si="121"/>
        <v>0</v>
      </c>
    </row>
    <row r="3861" spans="1:12">
      <c r="A3861" t="s">
        <v>9464</v>
      </c>
      <c r="B3861" t="s">
        <v>7380</v>
      </c>
      <c r="C3861" t="s">
        <v>1737</v>
      </c>
      <c r="D3861" t="s">
        <v>6897</v>
      </c>
      <c r="E3861" t="s">
        <v>1711</v>
      </c>
      <c r="H3861" t="str">
        <f>INDEX('Vensim Variables'!$B:$B,MATCH(EPS!$B3861,'Vensim Variables'!$A:$A,0))</f>
        <v>g pollutant</v>
      </c>
      <c r="I3861" t="str">
        <f t="shared" si="120"/>
        <v>BC</v>
      </c>
      <c r="J3861">
        <f>INDEX(NoSettings!$C:$C,MATCH(EPS!$A3861,NoSettings!$A:$A,0))</f>
        <v>0</v>
      </c>
      <c r="K3861">
        <f>INDEX(GWP!$C$2:$C$13,MATCH(EPS!I3861,GWP!$B$2:$B$13,0))</f>
        <v>0</v>
      </c>
      <c r="L3861" s="4">
        <f t="shared" si="121"/>
        <v>0</v>
      </c>
    </row>
    <row r="3862" spans="1:12">
      <c r="A3862" t="s">
        <v>9465</v>
      </c>
      <c r="B3862" t="s">
        <v>7380</v>
      </c>
      <c r="C3862" t="s">
        <v>1737</v>
      </c>
      <c r="D3862" t="s">
        <v>6897</v>
      </c>
      <c r="E3862" t="s">
        <v>1712</v>
      </c>
      <c r="H3862" t="str">
        <f>INDEX('Vensim Variables'!$B:$B,MATCH(EPS!$B3862,'Vensim Variables'!$A:$A,0))</f>
        <v>g pollutant</v>
      </c>
      <c r="I3862" t="str">
        <f t="shared" si="120"/>
        <v>OC</v>
      </c>
      <c r="J3862">
        <f>INDEX(NoSettings!$C:$C,MATCH(EPS!$A3862,NoSettings!$A:$A,0))</f>
        <v>0</v>
      </c>
      <c r="K3862">
        <f>INDEX(GWP!$C$2:$C$13,MATCH(EPS!I3862,GWP!$B$2:$B$13,0))</f>
        <v>0</v>
      </c>
      <c r="L3862" s="4">
        <f t="shared" si="121"/>
        <v>0</v>
      </c>
    </row>
    <row r="3863" spans="1:12">
      <c r="A3863" t="s">
        <v>9466</v>
      </c>
      <c r="B3863" t="s">
        <v>7380</v>
      </c>
      <c r="C3863" t="s">
        <v>1737</v>
      </c>
      <c r="D3863" t="s">
        <v>6897</v>
      </c>
      <c r="E3863" t="s">
        <v>1713</v>
      </c>
      <c r="H3863" t="str">
        <f>INDEX('Vensim Variables'!$B:$B,MATCH(EPS!$B3863,'Vensim Variables'!$A:$A,0))</f>
        <v>g pollutant</v>
      </c>
      <c r="I3863" t="str">
        <f t="shared" si="120"/>
        <v>CH4</v>
      </c>
      <c r="J3863">
        <f>INDEX(NoSettings!$C:$C,MATCH(EPS!$A3863,NoSettings!$A:$A,0))</f>
        <v>0</v>
      </c>
      <c r="K3863">
        <f>INDEX(GWP!$C$2:$C$13,MATCH(EPS!I3863,GWP!$B$2:$B$13,0))</f>
        <v>28</v>
      </c>
      <c r="L3863" s="4">
        <f t="shared" si="121"/>
        <v>0</v>
      </c>
    </row>
    <row r="3864" spans="1:12">
      <c r="A3864" t="s">
        <v>9467</v>
      </c>
      <c r="B3864" t="s">
        <v>7380</v>
      </c>
      <c r="C3864" t="s">
        <v>1737</v>
      </c>
      <c r="D3864" t="s">
        <v>6897</v>
      </c>
      <c r="E3864" t="s">
        <v>1714</v>
      </c>
      <c r="H3864" t="str">
        <f>INDEX('Vensim Variables'!$B:$B,MATCH(EPS!$B3864,'Vensim Variables'!$A:$A,0))</f>
        <v>g pollutant</v>
      </c>
      <c r="I3864" t="str">
        <f t="shared" si="120"/>
        <v>N2O</v>
      </c>
      <c r="J3864">
        <f>INDEX(NoSettings!$C:$C,MATCH(EPS!$A3864,NoSettings!$A:$A,0))</f>
        <v>0</v>
      </c>
      <c r="K3864">
        <f>INDEX(GWP!$C$2:$C$13,MATCH(EPS!I3864,GWP!$B$2:$B$13,0))</f>
        <v>265</v>
      </c>
      <c r="L3864" s="4">
        <f t="shared" si="121"/>
        <v>0</v>
      </c>
    </row>
    <row r="3865" spans="1:12">
      <c r="A3865" t="s">
        <v>9468</v>
      </c>
      <c r="B3865" t="s">
        <v>7380</v>
      </c>
      <c r="C3865" t="s">
        <v>1737</v>
      </c>
      <c r="D3865" t="s">
        <v>6897</v>
      </c>
      <c r="E3865" t="s">
        <v>1715</v>
      </c>
      <c r="H3865" t="str">
        <f>INDEX('Vensim Variables'!$B:$B,MATCH(EPS!$B3865,'Vensim Variables'!$A:$A,0))</f>
        <v>g pollutant</v>
      </c>
      <c r="I3865" t="str">
        <f t="shared" si="120"/>
        <v>F gases</v>
      </c>
      <c r="J3865">
        <f>INDEX(NoSettings!$C:$C,MATCH(EPS!$A3865,NoSettings!$A:$A,0))</f>
        <v>0</v>
      </c>
      <c r="K3865">
        <f>INDEX(GWP!$C$2:$C$13,MATCH(EPS!I3865,GWP!$B$2:$B$13,0))</f>
        <v>1</v>
      </c>
      <c r="L3865" s="4">
        <f t="shared" si="121"/>
        <v>0</v>
      </c>
    </row>
    <row r="3866" spans="1:12">
      <c r="A3866" t="s">
        <v>9469</v>
      </c>
      <c r="B3866" t="s">
        <v>7380</v>
      </c>
      <c r="C3866" t="s">
        <v>1737</v>
      </c>
      <c r="D3866" t="s">
        <v>6898</v>
      </c>
      <c r="E3866" t="s">
        <v>1702</v>
      </c>
      <c r="H3866" t="str">
        <f>INDEX('Vensim Variables'!$B:$B,MATCH(EPS!$B3866,'Vensim Variables'!$A:$A,0))</f>
        <v>g pollutant</v>
      </c>
      <c r="I3866" t="str">
        <f t="shared" si="120"/>
        <v>CO2</v>
      </c>
      <c r="J3866">
        <f>INDEX(NoSettings!$C:$C,MATCH(EPS!$A3866,NoSettings!$A:$A,0))</f>
        <v>0</v>
      </c>
      <c r="K3866">
        <f>INDEX(GWP!$C$2:$C$13,MATCH(EPS!I3866,GWP!$B$2:$B$13,0))</f>
        <v>1</v>
      </c>
      <c r="L3866" s="4">
        <f t="shared" si="121"/>
        <v>0</v>
      </c>
    </row>
    <row r="3867" spans="1:12">
      <c r="A3867" t="s">
        <v>9470</v>
      </c>
      <c r="B3867" t="s">
        <v>7380</v>
      </c>
      <c r="C3867" t="s">
        <v>1737</v>
      </c>
      <c r="D3867" t="s">
        <v>6898</v>
      </c>
      <c r="E3867" t="s">
        <v>1705</v>
      </c>
      <c r="H3867" t="str">
        <f>INDEX('Vensim Variables'!$B:$B,MATCH(EPS!$B3867,'Vensim Variables'!$A:$A,0))</f>
        <v>g pollutant</v>
      </c>
      <c r="I3867" t="str">
        <f t="shared" si="120"/>
        <v>VOC</v>
      </c>
      <c r="J3867">
        <f>INDEX(NoSettings!$C:$C,MATCH(EPS!$A3867,NoSettings!$A:$A,0))</f>
        <v>0</v>
      </c>
      <c r="K3867">
        <f>INDEX(GWP!$C$2:$C$13,MATCH(EPS!I3867,GWP!$B$2:$B$13,0))</f>
        <v>0</v>
      </c>
      <c r="L3867" s="4">
        <f t="shared" si="121"/>
        <v>0</v>
      </c>
    </row>
    <row r="3868" spans="1:12">
      <c r="A3868" t="s">
        <v>9471</v>
      </c>
      <c r="B3868" t="s">
        <v>7380</v>
      </c>
      <c r="C3868" t="s">
        <v>1737</v>
      </c>
      <c r="D3868" t="s">
        <v>6898</v>
      </c>
      <c r="E3868" t="s">
        <v>1706</v>
      </c>
      <c r="H3868" t="str">
        <f>INDEX('Vensim Variables'!$B:$B,MATCH(EPS!$B3868,'Vensim Variables'!$A:$A,0))</f>
        <v>g pollutant</v>
      </c>
      <c r="I3868" t="str">
        <f t="shared" si="120"/>
        <v>CO</v>
      </c>
      <c r="J3868">
        <f>INDEX(NoSettings!$C:$C,MATCH(EPS!$A3868,NoSettings!$A:$A,0))</f>
        <v>0</v>
      </c>
      <c r="K3868">
        <f>INDEX(GWP!$C$2:$C$13,MATCH(EPS!I3868,GWP!$B$2:$B$13,0))</f>
        <v>0</v>
      </c>
      <c r="L3868" s="4">
        <f t="shared" si="121"/>
        <v>0</v>
      </c>
    </row>
    <row r="3869" spans="1:12">
      <c r="A3869" t="s">
        <v>9472</v>
      </c>
      <c r="B3869" t="s">
        <v>7380</v>
      </c>
      <c r="C3869" t="s">
        <v>1737</v>
      </c>
      <c r="D3869" t="s">
        <v>6898</v>
      </c>
      <c r="E3869" t="s">
        <v>1707</v>
      </c>
      <c r="H3869" t="str">
        <f>INDEX('Vensim Variables'!$B:$B,MATCH(EPS!$B3869,'Vensim Variables'!$A:$A,0))</f>
        <v>g pollutant</v>
      </c>
      <c r="I3869" t="str">
        <f t="shared" si="120"/>
        <v>NOx</v>
      </c>
      <c r="J3869">
        <f>INDEX(NoSettings!$C:$C,MATCH(EPS!$A3869,NoSettings!$A:$A,0))</f>
        <v>0</v>
      </c>
      <c r="K3869">
        <f>INDEX(GWP!$C$2:$C$13,MATCH(EPS!I3869,GWP!$B$2:$B$13,0))</f>
        <v>0</v>
      </c>
      <c r="L3869" s="4">
        <f t="shared" si="121"/>
        <v>0</v>
      </c>
    </row>
    <row r="3870" spans="1:12">
      <c r="A3870" t="s">
        <v>9473</v>
      </c>
      <c r="B3870" t="s">
        <v>7380</v>
      </c>
      <c r="C3870" t="s">
        <v>1737</v>
      </c>
      <c r="D3870" t="s">
        <v>6898</v>
      </c>
      <c r="E3870" t="s">
        <v>1708</v>
      </c>
      <c r="H3870" t="str">
        <f>INDEX('Vensim Variables'!$B:$B,MATCH(EPS!$B3870,'Vensim Variables'!$A:$A,0))</f>
        <v>g pollutant</v>
      </c>
      <c r="I3870" t="str">
        <f t="shared" si="120"/>
        <v>PM10</v>
      </c>
      <c r="J3870">
        <f>INDEX(NoSettings!$C:$C,MATCH(EPS!$A3870,NoSettings!$A:$A,0))</f>
        <v>0</v>
      </c>
      <c r="K3870">
        <f>INDEX(GWP!$C$2:$C$13,MATCH(EPS!I3870,GWP!$B$2:$B$13,0))</f>
        <v>0</v>
      </c>
      <c r="L3870" s="4">
        <f t="shared" si="121"/>
        <v>0</v>
      </c>
    </row>
    <row r="3871" spans="1:12">
      <c r="A3871" t="s">
        <v>9474</v>
      </c>
      <c r="B3871" t="s">
        <v>7380</v>
      </c>
      <c r="C3871" t="s">
        <v>1737</v>
      </c>
      <c r="D3871" t="s">
        <v>6898</v>
      </c>
      <c r="E3871" t="s">
        <v>1709</v>
      </c>
      <c r="H3871" t="str">
        <f>INDEX('Vensim Variables'!$B:$B,MATCH(EPS!$B3871,'Vensim Variables'!$A:$A,0))</f>
        <v>g pollutant</v>
      </c>
      <c r="I3871" t="str">
        <f t="shared" si="120"/>
        <v>PM25</v>
      </c>
      <c r="J3871">
        <f>INDEX(NoSettings!$C:$C,MATCH(EPS!$A3871,NoSettings!$A:$A,0))</f>
        <v>0</v>
      </c>
      <c r="K3871">
        <f>INDEX(GWP!$C$2:$C$13,MATCH(EPS!I3871,GWP!$B$2:$B$13,0))</f>
        <v>0</v>
      </c>
      <c r="L3871" s="4">
        <f t="shared" si="121"/>
        <v>0</v>
      </c>
    </row>
    <row r="3872" spans="1:12">
      <c r="A3872" t="s">
        <v>9475</v>
      </c>
      <c r="B3872" t="s">
        <v>7380</v>
      </c>
      <c r="C3872" t="s">
        <v>1737</v>
      </c>
      <c r="D3872" t="s">
        <v>6898</v>
      </c>
      <c r="E3872" t="s">
        <v>1710</v>
      </c>
      <c r="H3872" t="str">
        <f>INDEX('Vensim Variables'!$B:$B,MATCH(EPS!$B3872,'Vensim Variables'!$A:$A,0))</f>
        <v>g pollutant</v>
      </c>
      <c r="I3872" t="str">
        <f t="shared" si="120"/>
        <v>SOx</v>
      </c>
      <c r="J3872">
        <f>INDEX(NoSettings!$C:$C,MATCH(EPS!$A3872,NoSettings!$A:$A,0))</f>
        <v>0</v>
      </c>
      <c r="K3872">
        <f>INDEX(GWP!$C$2:$C$13,MATCH(EPS!I3872,GWP!$B$2:$B$13,0))</f>
        <v>0</v>
      </c>
      <c r="L3872" s="4">
        <f t="shared" si="121"/>
        <v>0</v>
      </c>
    </row>
    <row r="3873" spans="1:12">
      <c r="A3873" t="s">
        <v>9476</v>
      </c>
      <c r="B3873" t="s">
        <v>7380</v>
      </c>
      <c r="C3873" t="s">
        <v>1737</v>
      </c>
      <c r="D3873" t="s">
        <v>6898</v>
      </c>
      <c r="E3873" t="s">
        <v>1711</v>
      </c>
      <c r="H3873" t="str">
        <f>INDEX('Vensim Variables'!$B:$B,MATCH(EPS!$B3873,'Vensim Variables'!$A:$A,0))</f>
        <v>g pollutant</v>
      </c>
      <c r="I3873" t="str">
        <f t="shared" si="120"/>
        <v>BC</v>
      </c>
      <c r="J3873">
        <f>INDEX(NoSettings!$C:$C,MATCH(EPS!$A3873,NoSettings!$A:$A,0))</f>
        <v>0</v>
      </c>
      <c r="K3873">
        <f>INDEX(GWP!$C$2:$C$13,MATCH(EPS!I3873,GWP!$B$2:$B$13,0))</f>
        <v>0</v>
      </c>
      <c r="L3873" s="4">
        <f t="shared" si="121"/>
        <v>0</v>
      </c>
    </row>
    <row r="3874" spans="1:12">
      <c r="A3874" t="s">
        <v>9477</v>
      </c>
      <c r="B3874" t="s">
        <v>7380</v>
      </c>
      <c r="C3874" t="s">
        <v>1737</v>
      </c>
      <c r="D3874" t="s">
        <v>6898</v>
      </c>
      <c r="E3874" t="s">
        <v>1712</v>
      </c>
      <c r="H3874" t="str">
        <f>INDEX('Vensim Variables'!$B:$B,MATCH(EPS!$B3874,'Vensim Variables'!$A:$A,0))</f>
        <v>g pollutant</v>
      </c>
      <c r="I3874" t="str">
        <f t="shared" si="120"/>
        <v>OC</v>
      </c>
      <c r="J3874">
        <f>INDEX(NoSettings!$C:$C,MATCH(EPS!$A3874,NoSettings!$A:$A,0))</f>
        <v>0</v>
      </c>
      <c r="K3874">
        <f>INDEX(GWP!$C$2:$C$13,MATCH(EPS!I3874,GWP!$B$2:$B$13,0))</f>
        <v>0</v>
      </c>
      <c r="L3874" s="4">
        <f t="shared" si="121"/>
        <v>0</v>
      </c>
    </row>
    <row r="3875" spans="1:12">
      <c r="A3875" t="s">
        <v>9478</v>
      </c>
      <c r="B3875" t="s">
        <v>7380</v>
      </c>
      <c r="C3875" t="s">
        <v>1737</v>
      </c>
      <c r="D3875" t="s">
        <v>6898</v>
      </c>
      <c r="E3875" t="s">
        <v>1713</v>
      </c>
      <c r="H3875" t="str">
        <f>INDEX('Vensim Variables'!$B:$B,MATCH(EPS!$B3875,'Vensim Variables'!$A:$A,0))</f>
        <v>g pollutant</v>
      </c>
      <c r="I3875" t="str">
        <f t="shared" si="120"/>
        <v>CH4</v>
      </c>
      <c r="J3875">
        <f>INDEX(NoSettings!$C:$C,MATCH(EPS!$A3875,NoSettings!$A:$A,0))</f>
        <v>0</v>
      </c>
      <c r="K3875">
        <f>INDEX(GWP!$C$2:$C$13,MATCH(EPS!I3875,GWP!$B$2:$B$13,0))</f>
        <v>28</v>
      </c>
      <c r="L3875" s="4">
        <f t="shared" si="121"/>
        <v>0</v>
      </c>
    </row>
    <row r="3876" spans="1:12">
      <c r="A3876" t="s">
        <v>9479</v>
      </c>
      <c r="B3876" t="s">
        <v>7380</v>
      </c>
      <c r="C3876" t="s">
        <v>1737</v>
      </c>
      <c r="D3876" t="s">
        <v>6898</v>
      </c>
      <c r="E3876" t="s">
        <v>1714</v>
      </c>
      <c r="H3876" t="str">
        <f>INDEX('Vensim Variables'!$B:$B,MATCH(EPS!$B3876,'Vensim Variables'!$A:$A,0))</f>
        <v>g pollutant</v>
      </c>
      <c r="I3876" t="str">
        <f t="shared" si="120"/>
        <v>N2O</v>
      </c>
      <c r="J3876">
        <f>INDEX(NoSettings!$C:$C,MATCH(EPS!$A3876,NoSettings!$A:$A,0))</f>
        <v>0</v>
      </c>
      <c r="K3876">
        <f>INDEX(GWP!$C$2:$C$13,MATCH(EPS!I3876,GWP!$B$2:$B$13,0))</f>
        <v>265</v>
      </c>
      <c r="L3876" s="4">
        <f t="shared" si="121"/>
        <v>0</v>
      </c>
    </row>
    <row r="3877" spans="1:12">
      <c r="A3877" t="s">
        <v>9480</v>
      </c>
      <c r="B3877" t="s">
        <v>7380</v>
      </c>
      <c r="C3877" t="s">
        <v>1737</v>
      </c>
      <c r="D3877" t="s">
        <v>6898</v>
      </c>
      <c r="E3877" t="s">
        <v>1715</v>
      </c>
      <c r="H3877" t="str">
        <f>INDEX('Vensim Variables'!$B:$B,MATCH(EPS!$B3877,'Vensim Variables'!$A:$A,0))</f>
        <v>g pollutant</v>
      </c>
      <c r="I3877" t="str">
        <f t="shared" si="120"/>
        <v>F gases</v>
      </c>
      <c r="J3877">
        <f>INDEX(NoSettings!$C:$C,MATCH(EPS!$A3877,NoSettings!$A:$A,0))</f>
        <v>0</v>
      </c>
      <c r="K3877">
        <f>INDEX(GWP!$C$2:$C$13,MATCH(EPS!I3877,GWP!$B$2:$B$13,0))</f>
        <v>1</v>
      </c>
      <c r="L3877" s="4">
        <f t="shared" si="121"/>
        <v>0</v>
      </c>
    </row>
    <row r="3878" spans="1:12">
      <c r="A3878" t="s">
        <v>9481</v>
      </c>
      <c r="B3878" t="s">
        <v>7380</v>
      </c>
      <c r="C3878" t="s">
        <v>1738</v>
      </c>
      <c r="D3878" t="s">
        <v>6874</v>
      </c>
      <c r="E3878" t="s">
        <v>1702</v>
      </c>
      <c r="H3878" t="str">
        <f>INDEX('Vensim Variables'!$B:$B,MATCH(EPS!$B3878,'Vensim Variables'!$A:$A,0))</f>
        <v>g pollutant</v>
      </c>
      <c r="I3878" t="str">
        <f t="shared" si="120"/>
        <v>CO2</v>
      </c>
      <c r="J3878">
        <f>INDEX(NoSettings!$C:$C,MATCH(EPS!$A3878,NoSettings!$A:$A,0))</f>
        <v>0</v>
      </c>
      <c r="K3878">
        <f>INDEX(GWP!$C$2:$C$13,MATCH(EPS!I3878,GWP!$B$2:$B$13,0))</f>
        <v>1</v>
      </c>
      <c r="L3878" s="4">
        <f t="shared" si="121"/>
        <v>0</v>
      </c>
    </row>
    <row r="3879" spans="1:12">
      <c r="A3879" t="s">
        <v>9482</v>
      </c>
      <c r="B3879" t="s">
        <v>7380</v>
      </c>
      <c r="C3879" t="s">
        <v>1738</v>
      </c>
      <c r="D3879" t="s">
        <v>6874</v>
      </c>
      <c r="E3879" t="s">
        <v>1705</v>
      </c>
      <c r="H3879" t="str">
        <f>INDEX('Vensim Variables'!$B:$B,MATCH(EPS!$B3879,'Vensim Variables'!$A:$A,0))</f>
        <v>g pollutant</v>
      </c>
      <c r="I3879" t="str">
        <f t="shared" si="120"/>
        <v>VOC</v>
      </c>
      <c r="J3879">
        <f>INDEX(NoSettings!$C:$C,MATCH(EPS!$A3879,NoSettings!$A:$A,0))</f>
        <v>0</v>
      </c>
      <c r="K3879">
        <f>INDEX(GWP!$C$2:$C$13,MATCH(EPS!I3879,GWP!$B$2:$B$13,0))</f>
        <v>0</v>
      </c>
      <c r="L3879" s="4">
        <f t="shared" si="121"/>
        <v>0</v>
      </c>
    </row>
    <row r="3880" spans="1:12">
      <c r="A3880" t="s">
        <v>9483</v>
      </c>
      <c r="B3880" t="s">
        <v>7380</v>
      </c>
      <c r="C3880" t="s">
        <v>1738</v>
      </c>
      <c r="D3880" t="s">
        <v>6874</v>
      </c>
      <c r="E3880" t="s">
        <v>1706</v>
      </c>
      <c r="H3880" t="str">
        <f>INDEX('Vensim Variables'!$B:$B,MATCH(EPS!$B3880,'Vensim Variables'!$A:$A,0))</f>
        <v>g pollutant</v>
      </c>
      <c r="I3880" t="str">
        <f t="shared" si="120"/>
        <v>CO</v>
      </c>
      <c r="J3880">
        <f>INDEX(NoSettings!$C:$C,MATCH(EPS!$A3880,NoSettings!$A:$A,0))</f>
        <v>0</v>
      </c>
      <c r="K3880">
        <f>INDEX(GWP!$C$2:$C$13,MATCH(EPS!I3880,GWP!$B$2:$B$13,0))</f>
        <v>0</v>
      </c>
      <c r="L3880" s="4">
        <f t="shared" si="121"/>
        <v>0</v>
      </c>
    </row>
    <row r="3881" spans="1:12">
      <c r="A3881" t="s">
        <v>9484</v>
      </c>
      <c r="B3881" t="s">
        <v>7380</v>
      </c>
      <c r="C3881" t="s">
        <v>1738</v>
      </c>
      <c r="D3881" t="s">
        <v>6874</v>
      </c>
      <c r="E3881" t="s">
        <v>1707</v>
      </c>
      <c r="H3881" t="str">
        <f>INDEX('Vensim Variables'!$B:$B,MATCH(EPS!$B3881,'Vensim Variables'!$A:$A,0))</f>
        <v>g pollutant</v>
      </c>
      <c r="I3881" t="str">
        <f t="shared" si="120"/>
        <v>NOx</v>
      </c>
      <c r="J3881">
        <f>INDEX(NoSettings!$C:$C,MATCH(EPS!$A3881,NoSettings!$A:$A,0))</f>
        <v>0</v>
      </c>
      <c r="K3881">
        <f>INDEX(GWP!$C$2:$C$13,MATCH(EPS!I3881,GWP!$B$2:$B$13,0))</f>
        <v>0</v>
      </c>
      <c r="L3881" s="4">
        <f t="shared" si="121"/>
        <v>0</v>
      </c>
    </row>
    <row r="3882" spans="1:12">
      <c r="A3882" t="s">
        <v>9485</v>
      </c>
      <c r="B3882" t="s">
        <v>7380</v>
      </c>
      <c r="C3882" t="s">
        <v>1738</v>
      </c>
      <c r="D3882" t="s">
        <v>6874</v>
      </c>
      <c r="E3882" t="s">
        <v>1708</v>
      </c>
      <c r="H3882" t="str">
        <f>INDEX('Vensim Variables'!$B:$B,MATCH(EPS!$B3882,'Vensim Variables'!$A:$A,0))</f>
        <v>g pollutant</v>
      </c>
      <c r="I3882" t="str">
        <f t="shared" si="120"/>
        <v>PM10</v>
      </c>
      <c r="J3882">
        <f>INDEX(NoSettings!$C:$C,MATCH(EPS!$A3882,NoSettings!$A:$A,0))</f>
        <v>0</v>
      </c>
      <c r="K3882">
        <f>INDEX(GWP!$C$2:$C$13,MATCH(EPS!I3882,GWP!$B$2:$B$13,0))</f>
        <v>0</v>
      </c>
      <c r="L3882" s="4">
        <f t="shared" si="121"/>
        <v>0</v>
      </c>
    </row>
    <row r="3883" spans="1:12">
      <c r="A3883" t="s">
        <v>9486</v>
      </c>
      <c r="B3883" t="s">
        <v>7380</v>
      </c>
      <c r="C3883" t="s">
        <v>1738</v>
      </c>
      <c r="D3883" t="s">
        <v>6874</v>
      </c>
      <c r="E3883" t="s">
        <v>1709</v>
      </c>
      <c r="H3883" t="str">
        <f>INDEX('Vensim Variables'!$B:$B,MATCH(EPS!$B3883,'Vensim Variables'!$A:$A,0))</f>
        <v>g pollutant</v>
      </c>
      <c r="I3883" t="str">
        <f t="shared" si="120"/>
        <v>PM25</v>
      </c>
      <c r="J3883">
        <f>INDEX(NoSettings!$C:$C,MATCH(EPS!$A3883,NoSettings!$A:$A,0))</f>
        <v>0</v>
      </c>
      <c r="K3883">
        <f>INDEX(GWP!$C$2:$C$13,MATCH(EPS!I3883,GWP!$B$2:$B$13,0))</f>
        <v>0</v>
      </c>
      <c r="L3883" s="4">
        <f t="shared" si="121"/>
        <v>0</v>
      </c>
    </row>
    <row r="3884" spans="1:12">
      <c r="A3884" t="s">
        <v>9487</v>
      </c>
      <c r="B3884" t="s">
        <v>7380</v>
      </c>
      <c r="C3884" t="s">
        <v>1738</v>
      </c>
      <c r="D3884" t="s">
        <v>6874</v>
      </c>
      <c r="E3884" t="s">
        <v>1710</v>
      </c>
      <c r="H3884" t="str">
        <f>INDEX('Vensim Variables'!$B:$B,MATCH(EPS!$B3884,'Vensim Variables'!$A:$A,0))</f>
        <v>g pollutant</v>
      </c>
      <c r="I3884" t="str">
        <f t="shared" si="120"/>
        <v>SOx</v>
      </c>
      <c r="J3884">
        <f>INDEX(NoSettings!$C:$C,MATCH(EPS!$A3884,NoSettings!$A:$A,0))</f>
        <v>0</v>
      </c>
      <c r="K3884">
        <f>INDEX(GWP!$C$2:$C$13,MATCH(EPS!I3884,GWP!$B$2:$B$13,0))</f>
        <v>0</v>
      </c>
      <c r="L3884" s="4">
        <f t="shared" si="121"/>
        <v>0</v>
      </c>
    </row>
    <row r="3885" spans="1:12">
      <c r="A3885" t="s">
        <v>9488</v>
      </c>
      <c r="B3885" t="s">
        <v>7380</v>
      </c>
      <c r="C3885" t="s">
        <v>1738</v>
      </c>
      <c r="D3885" t="s">
        <v>6874</v>
      </c>
      <c r="E3885" t="s">
        <v>1711</v>
      </c>
      <c r="H3885" t="str">
        <f>INDEX('Vensim Variables'!$B:$B,MATCH(EPS!$B3885,'Vensim Variables'!$A:$A,0))</f>
        <v>g pollutant</v>
      </c>
      <c r="I3885" t="str">
        <f t="shared" si="120"/>
        <v>BC</v>
      </c>
      <c r="J3885">
        <f>INDEX(NoSettings!$C:$C,MATCH(EPS!$A3885,NoSettings!$A:$A,0))</f>
        <v>0</v>
      </c>
      <c r="K3885">
        <f>INDEX(GWP!$C$2:$C$13,MATCH(EPS!I3885,GWP!$B$2:$B$13,0))</f>
        <v>0</v>
      </c>
      <c r="L3885" s="4">
        <f t="shared" si="121"/>
        <v>0</v>
      </c>
    </row>
    <row r="3886" spans="1:12">
      <c r="A3886" t="s">
        <v>9489</v>
      </c>
      <c r="B3886" t="s">
        <v>7380</v>
      </c>
      <c r="C3886" t="s">
        <v>1738</v>
      </c>
      <c r="D3886" t="s">
        <v>6874</v>
      </c>
      <c r="E3886" t="s">
        <v>1712</v>
      </c>
      <c r="H3886" t="str">
        <f>INDEX('Vensim Variables'!$B:$B,MATCH(EPS!$B3886,'Vensim Variables'!$A:$A,0))</f>
        <v>g pollutant</v>
      </c>
      <c r="I3886" t="str">
        <f t="shared" si="120"/>
        <v>OC</v>
      </c>
      <c r="J3886">
        <f>INDEX(NoSettings!$C:$C,MATCH(EPS!$A3886,NoSettings!$A:$A,0))</f>
        <v>0</v>
      </c>
      <c r="K3886">
        <f>INDEX(GWP!$C$2:$C$13,MATCH(EPS!I3886,GWP!$B$2:$B$13,0))</f>
        <v>0</v>
      </c>
      <c r="L3886" s="4">
        <f t="shared" si="121"/>
        <v>0</v>
      </c>
    </row>
    <row r="3887" spans="1:12">
      <c r="A3887" t="s">
        <v>9490</v>
      </c>
      <c r="B3887" t="s">
        <v>7380</v>
      </c>
      <c r="C3887" t="s">
        <v>1738</v>
      </c>
      <c r="D3887" t="s">
        <v>6874</v>
      </c>
      <c r="E3887" t="s">
        <v>1713</v>
      </c>
      <c r="H3887" t="str">
        <f>INDEX('Vensim Variables'!$B:$B,MATCH(EPS!$B3887,'Vensim Variables'!$A:$A,0))</f>
        <v>g pollutant</v>
      </c>
      <c r="I3887" t="str">
        <f t="shared" si="120"/>
        <v>CH4</v>
      </c>
      <c r="J3887">
        <f>INDEX(NoSettings!$C:$C,MATCH(EPS!$A3887,NoSettings!$A:$A,0))</f>
        <v>0</v>
      </c>
      <c r="K3887">
        <f>INDEX(GWP!$C$2:$C$13,MATCH(EPS!I3887,GWP!$B$2:$B$13,0))</f>
        <v>28</v>
      </c>
      <c r="L3887" s="4">
        <f t="shared" si="121"/>
        <v>0</v>
      </c>
    </row>
    <row r="3888" spans="1:12">
      <c r="A3888" t="s">
        <v>9491</v>
      </c>
      <c r="B3888" t="s">
        <v>7380</v>
      </c>
      <c r="C3888" t="s">
        <v>1738</v>
      </c>
      <c r="D3888" t="s">
        <v>6874</v>
      </c>
      <c r="E3888" t="s">
        <v>1714</v>
      </c>
      <c r="H3888" t="str">
        <f>INDEX('Vensim Variables'!$B:$B,MATCH(EPS!$B3888,'Vensim Variables'!$A:$A,0))</f>
        <v>g pollutant</v>
      </c>
      <c r="I3888" t="str">
        <f t="shared" si="120"/>
        <v>N2O</v>
      </c>
      <c r="J3888">
        <f>INDEX(NoSettings!$C:$C,MATCH(EPS!$A3888,NoSettings!$A:$A,0))</f>
        <v>0</v>
      </c>
      <c r="K3888">
        <f>INDEX(GWP!$C$2:$C$13,MATCH(EPS!I3888,GWP!$B$2:$B$13,0))</f>
        <v>265</v>
      </c>
      <c r="L3888" s="4">
        <f t="shared" si="121"/>
        <v>0</v>
      </c>
    </row>
    <row r="3889" spans="1:12">
      <c r="A3889" t="s">
        <v>9492</v>
      </c>
      <c r="B3889" t="s">
        <v>7380</v>
      </c>
      <c r="C3889" t="s">
        <v>1738</v>
      </c>
      <c r="D3889" t="s">
        <v>6874</v>
      </c>
      <c r="E3889" t="s">
        <v>1715</v>
      </c>
      <c r="H3889" t="str">
        <f>INDEX('Vensim Variables'!$B:$B,MATCH(EPS!$B3889,'Vensim Variables'!$A:$A,0))</f>
        <v>g pollutant</v>
      </c>
      <c r="I3889" t="str">
        <f t="shared" si="120"/>
        <v>F gases</v>
      </c>
      <c r="J3889">
        <f>INDEX(NoSettings!$C:$C,MATCH(EPS!$A3889,NoSettings!$A:$A,0))</f>
        <v>0</v>
      </c>
      <c r="K3889">
        <f>INDEX(GWP!$C$2:$C$13,MATCH(EPS!I3889,GWP!$B$2:$B$13,0))</f>
        <v>1</v>
      </c>
      <c r="L3889" s="4">
        <f t="shared" si="121"/>
        <v>0</v>
      </c>
    </row>
    <row r="3890" spans="1:12">
      <c r="A3890" t="s">
        <v>9493</v>
      </c>
      <c r="B3890" t="s">
        <v>7380</v>
      </c>
      <c r="C3890" t="s">
        <v>1738</v>
      </c>
      <c r="D3890" t="s">
        <v>6875</v>
      </c>
      <c r="E3890" t="s">
        <v>1702</v>
      </c>
      <c r="H3890" t="str">
        <f>INDEX('Vensim Variables'!$B:$B,MATCH(EPS!$B3890,'Vensim Variables'!$A:$A,0))</f>
        <v>g pollutant</v>
      </c>
      <c r="I3890" t="str">
        <f t="shared" si="120"/>
        <v>CO2</v>
      </c>
      <c r="J3890">
        <f>INDEX(NoSettings!$C:$C,MATCH(EPS!$A3890,NoSettings!$A:$A,0))</f>
        <v>0</v>
      </c>
      <c r="K3890">
        <f>INDEX(GWP!$C$2:$C$13,MATCH(EPS!I3890,GWP!$B$2:$B$13,0))</f>
        <v>1</v>
      </c>
      <c r="L3890" s="4">
        <f t="shared" si="121"/>
        <v>0</v>
      </c>
    </row>
    <row r="3891" spans="1:12">
      <c r="A3891" t="s">
        <v>9494</v>
      </c>
      <c r="B3891" t="s">
        <v>7380</v>
      </c>
      <c r="C3891" t="s">
        <v>1738</v>
      </c>
      <c r="D3891" t="s">
        <v>6875</v>
      </c>
      <c r="E3891" t="s">
        <v>1705</v>
      </c>
      <c r="H3891" t="str">
        <f>INDEX('Vensim Variables'!$B:$B,MATCH(EPS!$B3891,'Vensim Variables'!$A:$A,0))</f>
        <v>g pollutant</v>
      </c>
      <c r="I3891" t="str">
        <f t="shared" si="120"/>
        <v>VOC</v>
      </c>
      <c r="J3891">
        <f>INDEX(NoSettings!$C:$C,MATCH(EPS!$A3891,NoSettings!$A:$A,0))</f>
        <v>0</v>
      </c>
      <c r="K3891">
        <f>INDEX(GWP!$C$2:$C$13,MATCH(EPS!I3891,GWP!$B$2:$B$13,0))</f>
        <v>0</v>
      </c>
      <c r="L3891" s="4">
        <f t="shared" si="121"/>
        <v>0</v>
      </c>
    </row>
    <row r="3892" spans="1:12">
      <c r="A3892" t="s">
        <v>9495</v>
      </c>
      <c r="B3892" t="s">
        <v>7380</v>
      </c>
      <c r="C3892" t="s">
        <v>1738</v>
      </c>
      <c r="D3892" t="s">
        <v>6875</v>
      </c>
      <c r="E3892" t="s">
        <v>1706</v>
      </c>
      <c r="H3892" t="str">
        <f>INDEX('Vensim Variables'!$B:$B,MATCH(EPS!$B3892,'Vensim Variables'!$A:$A,0))</f>
        <v>g pollutant</v>
      </c>
      <c r="I3892" t="str">
        <f t="shared" si="120"/>
        <v>CO</v>
      </c>
      <c r="J3892">
        <f>INDEX(NoSettings!$C:$C,MATCH(EPS!$A3892,NoSettings!$A:$A,0))</f>
        <v>0</v>
      </c>
      <c r="K3892">
        <f>INDEX(GWP!$C$2:$C$13,MATCH(EPS!I3892,GWP!$B$2:$B$13,0))</f>
        <v>0</v>
      </c>
      <c r="L3892" s="4">
        <f t="shared" si="121"/>
        <v>0</v>
      </c>
    </row>
    <row r="3893" spans="1:12">
      <c r="A3893" t="s">
        <v>9496</v>
      </c>
      <c r="B3893" t="s">
        <v>7380</v>
      </c>
      <c r="C3893" t="s">
        <v>1738</v>
      </c>
      <c r="D3893" t="s">
        <v>6875</v>
      </c>
      <c r="E3893" t="s">
        <v>1707</v>
      </c>
      <c r="H3893" t="str">
        <f>INDEX('Vensim Variables'!$B:$B,MATCH(EPS!$B3893,'Vensim Variables'!$A:$A,0))</f>
        <v>g pollutant</v>
      </c>
      <c r="I3893" t="str">
        <f t="shared" si="120"/>
        <v>NOx</v>
      </c>
      <c r="J3893">
        <f>INDEX(NoSettings!$C:$C,MATCH(EPS!$A3893,NoSettings!$A:$A,0))</f>
        <v>0</v>
      </c>
      <c r="K3893">
        <f>INDEX(GWP!$C$2:$C$13,MATCH(EPS!I3893,GWP!$B$2:$B$13,0))</f>
        <v>0</v>
      </c>
      <c r="L3893" s="4">
        <f t="shared" si="121"/>
        <v>0</v>
      </c>
    </row>
    <row r="3894" spans="1:12">
      <c r="A3894" t="s">
        <v>9497</v>
      </c>
      <c r="B3894" t="s">
        <v>7380</v>
      </c>
      <c r="C3894" t="s">
        <v>1738</v>
      </c>
      <c r="D3894" t="s">
        <v>6875</v>
      </c>
      <c r="E3894" t="s">
        <v>1708</v>
      </c>
      <c r="H3894" t="str">
        <f>INDEX('Vensim Variables'!$B:$B,MATCH(EPS!$B3894,'Vensim Variables'!$A:$A,0))</f>
        <v>g pollutant</v>
      </c>
      <c r="I3894" t="str">
        <f t="shared" si="120"/>
        <v>PM10</v>
      </c>
      <c r="J3894">
        <f>INDEX(NoSettings!$C:$C,MATCH(EPS!$A3894,NoSettings!$A:$A,0))</f>
        <v>0</v>
      </c>
      <c r="K3894">
        <f>INDEX(GWP!$C$2:$C$13,MATCH(EPS!I3894,GWP!$B$2:$B$13,0))</f>
        <v>0</v>
      </c>
      <c r="L3894" s="4">
        <f t="shared" si="121"/>
        <v>0</v>
      </c>
    </row>
    <row r="3895" spans="1:12">
      <c r="A3895" t="s">
        <v>9498</v>
      </c>
      <c r="B3895" t="s">
        <v>7380</v>
      </c>
      <c r="C3895" t="s">
        <v>1738</v>
      </c>
      <c r="D3895" t="s">
        <v>6875</v>
      </c>
      <c r="E3895" t="s">
        <v>1709</v>
      </c>
      <c r="H3895" t="str">
        <f>INDEX('Vensim Variables'!$B:$B,MATCH(EPS!$B3895,'Vensim Variables'!$A:$A,0))</f>
        <v>g pollutant</v>
      </c>
      <c r="I3895" t="str">
        <f t="shared" si="120"/>
        <v>PM25</v>
      </c>
      <c r="J3895">
        <f>INDEX(NoSettings!$C:$C,MATCH(EPS!$A3895,NoSettings!$A:$A,0))</f>
        <v>0</v>
      </c>
      <c r="K3895">
        <f>INDEX(GWP!$C$2:$C$13,MATCH(EPS!I3895,GWP!$B$2:$B$13,0))</f>
        <v>0</v>
      </c>
      <c r="L3895" s="4">
        <f t="shared" si="121"/>
        <v>0</v>
      </c>
    </row>
    <row r="3896" spans="1:12">
      <c r="A3896" t="s">
        <v>9499</v>
      </c>
      <c r="B3896" t="s">
        <v>7380</v>
      </c>
      <c r="C3896" t="s">
        <v>1738</v>
      </c>
      <c r="D3896" t="s">
        <v>6875</v>
      </c>
      <c r="E3896" t="s">
        <v>1710</v>
      </c>
      <c r="H3896" t="str">
        <f>INDEX('Vensim Variables'!$B:$B,MATCH(EPS!$B3896,'Vensim Variables'!$A:$A,0))</f>
        <v>g pollutant</v>
      </c>
      <c r="I3896" t="str">
        <f t="shared" si="120"/>
        <v>SOx</v>
      </c>
      <c r="J3896">
        <f>INDEX(NoSettings!$C:$C,MATCH(EPS!$A3896,NoSettings!$A:$A,0))</f>
        <v>0</v>
      </c>
      <c r="K3896">
        <f>INDEX(GWP!$C$2:$C$13,MATCH(EPS!I3896,GWP!$B$2:$B$13,0))</f>
        <v>0</v>
      </c>
      <c r="L3896" s="4">
        <f t="shared" si="121"/>
        <v>0</v>
      </c>
    </row>
    <row r="3897" spans="1:12">
      <c r="A3897" t="s">
        <v>9500</v>
      </c>
      <c r="B3897" t="s">
        <v>7380</v>
      </c>
      <c r="C3897" t="s">
        <v>1738</v>
      </c>
      <c r="D3897" t="s">
        <v>6875</v>
      </c>
      <c r="E3897" t="s">
        <v>1711</v>
      </c>
      <c r="H3897" t="str">
        <f>INDEX('Vensim Variables'!$B:$B,MATCH(EPS!$B3897,'Vensim Variables'!$A:$A,0))</f>
        <v>g pollutant</v>
      </c>
      <c r="I3897" t="str">
        <f t="shared" si="120"/>
        <v>BC</v>
      </c>
      <c r="J3897">
        <f>INDEX(NoSettings!$C:$C,MATCH(EPS!$A3897,NoSettings!$A:$A,0))</f>
        <v>0</v>
      </c>
      <c r="K3897">
        <f>INDEX(GWP!$C$2:$C$13,MATCH(EPS!I3897,GWP!$B$2:$B$13,0))</f>
        <v>0</v>
      </c>
      <c r="L3897" s="4">
        <f t="shared" si="121"/>
        <v>0</v>
      </c>
    </row>
    <row r="3898" spans="1:12">
      <c r="A3898" t="s">
        <v>9501</v>
      </c>
      <c r="B3898" t="s">
        <v>7380</v>
      </c>
      <c r="C3898" t="s">
        <v>1738</v>
      </c>
      <c r="D3898" t="s">
        <v>6875</v>
      </c>
      <c r="E3898" t="s">
        <v>1712</v>
      </c>
      <c r="H3898" t="str">
        <f>INDEX('Vensim Variables'!$B:$B,MATCH(EPS!$B3898,'Vensim Variables'!$A:$A,0))</f>
        <v>g pollutant</v>
      </c>
      <c r="I3898" t="str">
        <f t="shared" si="120"/>
        <v>OC</v>
      </c>
      <c r="J3898">
        <f>INDEX(NoSettings!$C:$C,MATCH(EPS!$A3898,NoSettings!$A:$A,0))</f>
        <v>0</v>
      </c>
      <c r="K3898">
        <f>INDEX(GWP!$C$2:$C$13,MATCH(EPS!I3898,GWP!$B$2:$B$13,0))</f>
        <v>0</v>
      </c>
      <c r="L3898" s="4">
        <f t="shared" si="121"/>
        <v>0</v>
      </c>
    </row>
    <row r="3899" spans="1:12">
      <c r="A3899" t="s">
        <v>9502</v>
      </c>
      <c r="B3899" t="s">
        <v>7380</v>
      </c>
      <c r="C3899" t="s">
        <v>1738</v>
      </c>
      <c r="D3899" t="s">
        <v>6875</v>
      </c>
      <c r="E3899" t="s">
        <v>1713</v>
      </c>
      <c r="H3899" t="str">
        <f>INDEX('Vensim Variables'!$B:$B,MATCH(EPS!$B3899,'Vensim Variables'!$A:$A,0))</f>
        <v>g pollutant</v>
      </c>
      <c r="I3899" t="str">
        <f t="shared" si="120"/>
        <v>CH4</v>
      </c>
      <c r="J3899">
        <f>INDEX(NoSettings!$C:$C,MATCH(EPS!$A3899,NoSettings!$A:$A,0))</f>
        <v>0</v>
      </c>
      <c r="K3899">
        <f>INDEX(GWP!$C$2:$C$13,MATCH(EPS!I3899,GWP!$B$2:$B$13,0))</f>
        <v>28</v>
      </c>
      <c r="L3899" s="4">
        <f t="shared" si="121"/>
        <v>0</v>
      </c>
    </row>
    <row r="3900" spans="1:12">
      <c r="A3900" t="s">
        <v>9503</v>
      </c>
      <c r="B3900" t="s">
        <v>7380</v>
      </c>
      <c r="C3900" t="s">
        <v>1738</v>
      </c>
      <c r="D3900" t="s">
        <v>6875</v>
      </c>
      <c r="E3900" t="s">
        <v>1714</v>
      </c>
      <c r="H3900" t="str">
        <f>INDEX('Vensim Variables'!$B:$B,MATCH(EPS!$B3900,'Vensim Variables'!$A:$A,0))</f>
        <v>g pollutant</v>
      </c>
      <c r="I3900" t="str">
        <f t="shared" si="120"/>
        <v>N2O</v>
      </c>
      <c r="J3900">
        <f>INDEX(NoSettings!$C:$C,MATCH(EPS!$A3900,NoSettings!$A:$A,0))</f>
        <v>0</v>
      </c>
      <c r="K3900">
        <f>INDEX(GWP!$C$2:$C$13,MATCH(EPS!I3900,GWP!$B$2:$B$13,0))</f>
        <v>265</v>
      </c>
      <c r="L3900" s="4">
        <f t="shared" si="121"/>
        <v>0</v>
      </c>
    </row>
    <row r="3901" spans="1:12">
      <c r="A3901" t="s">
        <v>9504</v>
      </c>
      <c r="B3901" t="s">
        <v>7380</v>
      </c>
      <c r="C3901" t="s">
        <v>1738</v>
      </c>
      <c r="D3901" t="s">
        <v>6875</v>
      </c>
      <c r="E3901" t="s">
        <v>1715</v>
      </c>
      <c r="H3901" t="str">
        <f>INDEX('Vensim Variables'!$B:$B,MATCH(EPS!$B3901,'Vensim Variables'!$A:$A,0))</f>
        <v>g pollutant</v>
      </c>
      <c r="I3901" t="str">
        <f t="shared" si="120"/>
        <v>F gases</v>
      </c>
      <c r="J3901">
        <f>INDEX(NoSettings!$C:$C,MATCH(EPS!$A3901,NoSettings!$A:$A,0))</f>
        <v>0</v>
      </c>
      <c r="K3901">
        <f>INDEX(GWP!$C$2:$C$13,MATCH(EPS!I3901,GWP!$B$2:$B$13,0))</f>
        <v>1</v>
      </c>
      <c r="L3901" s="4">
        <f t="shared" si="121"/>
        <v>0</v>
      </c>
    </row>
    <row r="3902" spans="1:12">
      <c r="A3902" t="s">
        <v>9505</v>
      </c>
      <c r="B3902" t="s">
        <v>7380</v>
      </c>
      <c r="C3902" t="s">
        <v>1738</v>
      </c>
      <c r="D3902" t="s">
        <v>6876</v>
      </c>
      <c r="E3902" t="s">
        <v>1702</v>
      </c>
      <c r="H3902" t="str">
        <f>INDEX('Vensim Variables'!$B:$B,MATCH(EPS!$B3902,'Vensim Variables'!$A:$A,0))</f>
        <v>g pollutant</v>
      </c>
      <c r="I3902" t="str">
        <f t="shared" si="120"/>
        <v>CO2</v>
      </c>
      <c r="J3902">
        <f>INDEX(NoSettings!$C:$C,MATCH(EPS!$A3902,NoSettings!$A:$A,0))</f>
        <v>0</v>
      </c>
      <c r="K3902">
        <f>INDEX(GWP!$C$2:$C$13,MATCH(EPS!I3902,GWP!$B$2:$B$13,0))</f>
        <v>1</v>
      </c>
      <c r="L3902" s="4">
        <f t="shared" si="121"/>
        <v>0</v>
      </c>
    </row>
    <row r="3903" spans="1:12">
      <c r="A3903" t="s">
        <v>9506</v>
      </c>
      <c r="B3903" t="s">
        <v>7380</v>
      </c>
      <c r="C3903" t="s">
        <v>1738</v>
      </c>
      <c r="D3903" t="s">
        <v>6876</v>
      </c>
      <c r="E3903" t="s">
        <v>1705</v>
      </c>
      <c r="H3903" t="str">
        <f>INDEX('Vensim Variables'!$B:$B,MATCH(EPS!$B3903,'Vensim Variables'!$A:$A,0))</f>
        <v>g pollutant</v>
      </c>
      <c r="I3903" t="str">
        <f t="shared" si="120"/>
        <v>VOC</v>
      </c>
      <c r="J3903">
        <f>INDEX(NoSettings!$C:$C,MATCH(EPS!$A3903,NoSettings!$A:$A,0))</f>
        <v>0</v>
      </c>
      <c r="K3903">
        <f>INDEX(GWP!$C$2:$C$13,MATCH(EPS!I3903,GWP!$B$2:$B$13,0))</f>
        <v>0</v>
      </c>
      <c r="L3903" s="4">
        <f t="shared" si="121"/>
        <v>0</v>
      </c>
    </row>
    <row r="3904" spans="1:12">
      <c r="A3904" t="s">
        <v>9507</v>
      </c>
      <c r="B3904" t="s">
        <v>7380</v>
      </c>
      <c r="C3904" t="s">
        <v>1738</v>
      </c>
      <c r="D3904" t="s">
        <v>6876</v>
      </c>
      <c r="E3904" t="s">
        <v>1706</v>
      </c>
      <c r="H3904" t="str">
        <f>INDEX('Vensim Variables'!$B:$B,MATCH(EPS!$B3904,'Vensim Variables'!$A:$A,0))</f>
        <v>g pollutant</v>
      </c>
      <c r="I3904" t="str">
        <f t="shared" si="120"/>
        <v>CO</v>
      </c>
      <c r="J3904">
        <f>INDEX(NoSettings!$C:$C,MATCH(EPS!$A3904,NoSettings!$A:$A,0))</f>
        <v>0</v>
      </c>
      <c r="K3904">
        <f>INDEX(GWP!$C$2:$C$13,MATCH(EPS!I3904,GWP!$B$2:$B$13,0))</f>
        <v>0</v>
      </c>
      <c r="L3904" s="4">
        <f t="shared" si="121"/>
        <v>0</v>
      </c>
    </row>
    <row r="3905" spans="1:12">
      <c r="A3905" t="s">
        <v>9508</v>
      </c>
      <c r="B3905" t="s">
        <v>7380</v>
      </c>
      <c r="C3905" t="s">
        <v>1738</v>
      </c>
      <c r="D3905" t="s">
        <v>6876</v>
      </c>
      <c r="E3905" t="s">
        <v>1707</v>
      </c>
      <c r="H3905" t="str">
        <f>INDEX('Vensim Variables'!$B:$B,MATCH(EPS!$B3905,'Vensim Variables'!$A:$A,0))</f>
        <v>g pollutant</v>
      </c>
      <c r="I3905" t="str">
        <f t="shared" si="120"/>
        <v>NOx</v>
      </c>
      <c r="J3905">
        <f>INDEX(NoSettings!$C:$C,MATCH(EPS!$A3905,NoSettings!$A:$A,0))</f>
        <v>0</v>
      </c>
      <c r="K3905">
        <f>INDEX(GWP!$C$2:$C$13,MATCH(EPS!I3905,GWP!$B$2:$B$13,0))</f>
        <v>0</v>
      </c>
      <c r="L3905" s="4">
        <f t="shared" si="121"/>
        <v>0</v>
      </c>
    </row>
    <row r="3906" spans="1:12">
      <c r="A3906" t="s">
        <v>9509</v>
      </c>
      <c r="B3906" t="s">
        <v>7380</v>
      </c>
      <c r="C3906" t="s">
        <v>1738</v>
      </c>
      <c r="D3906" t="s">
        <v>6876</v>
      </c>
      <c r="E3906" t="s">
        <v>1708</v>
      </c>
      <c r="H3906" t="str">
        <f>INDEX('Vensim Variables'!$B:$B,MATCH(EPS!$B3906,'Vensim Variables'!$A:$A,0))</f>
        <v>g pollutant</v>
      </c>
      <c r="I3906" t="str">
        <f t="shared" si="120"/>
        <v>PM10</v>
      </c>
      <c r="J3906">
        <f>INDEX(NoSettings!$C:$C,MATCH(EPS!$A3906,NoSettings!$A:$A,0))</f>
        <v>0</v>
      </c>
      <c r="K3906">
        <f>INDEX(GWP!$C$2:$C$13,MATCH(EPS!I3906,GWP!$B$2:$B$13,0))</f>
        <v>0</v>
      </c>
      <c r="L3906" s="4">
        <f t="shared" si="121"/>
        <v>0</v>
      </c>
    </row>
    <row r="3907" spans="1:12">
      <c r="A3907" t="s">
        <v>9510</v>
      </c>
      <c r="B3907" t="s">
        <v>7380</v>
      </c>
      <c r="C3907" t="s">
        <v>1738</v>
      </c>
      <c r="D3907" t="s">
        <v>6876</v>
      </c>
      <c r="E3907" t="s">
        <v>1709</v>
      </c>
      <c r="H3907" t="str">
        <f>INDEX('Vensim Variables'!$B:$B,MATCH(EPS!$B3907,'Vensim Variables'!$A:$A,0))</f>
        <v>g pollutant</v>
      </c>
      <c r="I3907" t="str">
        <f t="shared" ref="I3907:I3970" si="122">IF(OR(C3907="CO2",C3907="CH4",C3907="N2O",C3907="F gases",C3907="VOC",C3907="CO",C3907="NOx",C3907="PM10",C3907="PM25",C3907="SOx",C3907="BC",C3907="OC"),C3907,IF(OR(D3907="CO2",D3907="CH4",D3907="N2O",D3907="F gases",D3907="VOC",D3907="CO",D3907="NOx",D3907="PM10",D3907="PM25",D3907="SOx",D3907="BC",D3907="OC"),D3907,IF(OR(E3907="CO2",E3907="CH4",E3907="N2O",E3907="F gases",E3907="VOC",E3907="CO",E3907="NOx",E3907="PM10",E3907="PM25",E3907="SOx",E3907="BC",E3907="OC"),E3907,"NA")))</f>
        <v>PM25</v>
      </c>
      <c r="J3907">
        <f>INDEX(NoSettings!$C:$C,MATCH(EPS!$A3907,NoSettings!$A:$A,0))</f>
        <v>0</v>
      </c>
      <c r="K3907">
        <f>INDEX(GWP!$C$2:$C$13,MATCH(EPS!I3907,GWP!$B$2:$B$13,0))</f>
        <v>0</v>
      </c>
      <c r="L3907" s="4">
        <f t="shared" ref="L3907:L3970" si="123">IF(H3907="g pollutant",K3907*J3907/10^12,IF(H3907="MMTCO2e",J3907,IF(H3907="MWh",J3907,0)))</f>
        <v>0</v>
      </c>
    </row>
    <row r="3908" spans="1:12">
      <c r="A3908" t="s">
        <v>9511</v>
      </c>
      <c r="B3908" t="s">
        <v>7380</v>
      </c>
      <c r="C3908" t="s">
        <v>1738</v>
      </c>
      <c r="D3908" t="s">
        <v>6876</v>
      </c>
      <c r="E3908" t="s">
        <v>1710</v>
      </c>
      <c r="H3908" t="str">
        <f>INDEX('Vensim Variables'!$B:$B,MATCH(EPS!$B3908,'Vensim Variables'!$A:$A,0))</f>
        <v>g pollutant</v>
      </c>
      <c r="I3908" t="str">
        <f t="shared" si="122"/>
        <v>SOx</v>
      </c>
      <c r="J3908">
        <f>INDEX(NoSettings!$C:$C,MATCH(EPS!$A3908,NoSettings!$A:$A,0))</f>
        <v>0</v>
      </c>
      <c r="K3908">
        <f>INDEX(GWP!$C$2:$C$13,MATCH(EPS!I3908,GWP!$B$2:$B$13,0))</f>
        <v>0</v>
      </c>
      <c r="L3908" s="4">
        <f t="shared" si="123"/>
        <v>0</v>
      </c>
    </row>
    <row r="3909" spans="1:12">
      <c r="A3909" t="s">
        <v>9512</v>
      </c>
      <c r="B3909" t="s">
        <v>7380</v>
      </c>
      <c r="C3909" t="s">
        <v>1738</v>
      </c>
      <c r="D3909" t="s">
        <v>6876</v>
      </c>
      <c r="E3909" t="s">
        <v>1711</v>
      </c>
      <c r="H3909" t="str">
        <f>INDEX('Vensim Variables'!$B:$B,MATCH(EPS!$B3909,'Vensim Variables'!$A:$A,0))</f>
        <v>g pollutant</v>
      </c>
      <c r="I3909" t="str">
        <f t="shared" si="122"/>
        <v>BC</v>
      </c>
      <c r="J3909">
        <f>INDEX(NoSettings!$C:$C,MATCH(EPS!$A3909,NoSettings!$A:$A,0))</f>
        <v>0</v>
      </c>
      <c r="K3909">
        <f>INDEX(GWP!$C$2:$C$13,MATCH(EPS!I3909,GWP!$B$2:$B$13,0))</f>
        <v>0</v>
      </c>
      <c r="L3909" s="4">
        <f t="shared" si="123"/>
        <v>0</v>
      </c>
    </row>
    <row r="3910" spans="1:12">
      <c r="A3910" t="s">
        <v>9513</v>
      </c>
      <c r="B3910" t="s">
        <v>7380</v>
      </c>
      <c r="C3910" t="s">
        <v>1738</v>
      </c>
      <c r="D3910" t="s">
        <v>6876</v>
      </c>
      <c r="E3910" t="s">
        <v>1712</v>
      </c>
      <c r="H3910" t="str">
        <f>INDEX('Vensim Variables'!$B:$B,MATCH(EPS!$B3910,'Vensim Variables'!$A:$A,0))</f>
        <v>g pollutant</v>
      </c>
      <c r="I3910" t="str">
        <f t="shared" si="122"/>
        <v>OC</v>
      </c>
      <c r="J3910">
        <f>INDEX(NoSettings!$C:$C,MATCH(EPS!$A3910,NoSettings!$A:$A,0))</f>
        <v>0</v>
      </c>
      <c r="K3910">
        <f>INDEX(GWP!$C$2:$C$13,MATCH(EPS!I3910,GWP!$B$2:$B$13,0))</f>
        <v>0</v>
      </c>
      <c r="L3910" s="4">
        <f t="shared" si="123"/>
        <v>0</v>
      </c>
    </row>
    <row r="3911" spans="1:12">
      <c r="A3911" t="s">
        <v>9514</v>
      </c>
      <c r="B3911" t="s">
        <v>7380</v>
      </c>
      <c r="C3911" t="s">
        <v>1738</v>
      </c>
      <c r="D3911" t="s">
        <v>6876</v>
      </c>
      <c r="E3911" t="s">
        <v>1713</v>
      </c>
      <c r="H3911" t="str">
        <f>INDEX('Vensim Variables'!$B:$B,MATCH(EPS!$B3911,'Vensim Variables'!$A:$A,0))</f>
        <v>g pollutant</v>
      </c>
      <c r="I3911" t="str">
        <f t="shared" si="122"/>
        <v>CH4</v>
      </c>
      <c r="J3911">
        <f>INDEX(NoSettings!$C:$C,MATCH(EPS!$A3911,NoSettings!$A:$A,0))</f>
        <v>0</v>
      </c>
      <c r="K3911">
        <f>INDEX(GWP!$C$2:$C$13,MATCH(EPS!I3911,GWP!$B$2:$B$13,0))</f>
        <v>28</v>
      </c>
      <c r="L3911" s="4">
        <f t="shared" si="123"/>
        <v>0</v>
      </c>
    </row>
    <row r="3912" spans="1:12">
      <c r="A3912" t="s">
        <v>9515</v>
      </c>
      <c r="B3912" t="s">
        <v>7380</v>
      </c>
      <c r="C3912" t="s">
        <v>1738</v>
      </c>
      <c r="D3912" t="s">
        <v>6876</v>
      </c>
      <c r="E3912" t="s">
        <v>1714</v>
      </c>
      <c r="H3912" t="str">
        <f>INDEX('Vensim Variables'!$B:$B,MATCH(EPS!$B3912,'Vensim Variables'!$A:$A,0))</f>
        <v>g pollutant</v>
      </c>
      <c r="I3912" t="str">
        <f t="shared" si="122"/>
        <v>N2O</v>
      </c>
      <c r="J3912">
        <f>INDEX(NoSettings!$C:$C,MATCH(EPS!$A3912,NoSettings!$A:$A,0))</f>
        <v>0</v>
      </c>
      <c r="K3912">
        <f>INDEX(GWP!$C$2:$C$13,MATCH(EPS!I3912,GWP!$B$2:$B$13,0))</f>
        <v>265</v>
      </c>
      <c r="L3912" s="4">
        <f t="shared" si="123"/>
        <v>0</v>
      </c>
    </row>
    <row r="3913" spans="1:12">
      <c r="A3913" t="s">
        <v>9516</v>
      </c>
      <c r="B3913" t="s">
        <v>7380</v>
      </c>
      <c r="C3913" t="s">
        <v>1738</v>
      </c>
      <c r="D3913" t="s">
        <v>6876</v>
      </c>
      <c r="E3913" t="s">
        <v>1715</v>
      </c>
      <c r="H3913" t="str">
        <f>INDEX('Vensim Variables'!$B:$B,MATCH(EPS!$B3913,'Vensim Variables'!$A:$A,0))</f>
        <v>g pollutant</v>
      </c>
      <c r="I3913" t="str">
        <f t="shared" si="122"/>
        <v>F gases</v>
      </c>
      <c r="J3913">
        <f>INDEX(NoSettings!$C:$C,MATCH(EPS!$A3913,NoSettings!$A:$A,0))</f>
        <v>0</v>
      </c>
      <c r="K3913">
        <f>INDEX(GWP!$C$2:$C$13,MATCH(EPS!I3913,GWP!$B$2:$B$13,0))</f>
        <v>1</v>
      </c>
      <c r="L3913" s="4">
        <f t="shared" si="123"/>
        <v>0</v>
      </c>
    </row>
    <row r="3914" spans="1:12">
      <c r="A3914" t="s">
        <v>9517</v>
      </c>
      <c r="B3914" t="s">
        <v>7380</v>
      </c>
      <c r="C3914" t="s">
        <v>1738</v>
      </c>
      <c r="D3914" t="s">
        <v>6877</v>
      </c>
      <c r="E3914" t="s">
        <v>1702</v>
      </c>
      <c r="H3914" t="str">
        <f>INDEX('Vensim Variables'!$B:$B,MATCH(EPS!$B3914,'Vensim Variables'!$A:$A,0))</f>
        <v>g pollutant</v>
      </c>
      <c r="I3914" t="str">
        <f t="shared" si="122"/>
        <v>CO2</v>
      </c>
      <c r="J3914">
        <f>INDEX(NoSettings!$C:$C,MATCH(EPS!$A3914,NoSettings!$A:$A,0))</f>
        <v>0</v>
      </c>
      <c r="K3914">
        <f>INDEX(GWP!$C$2:$C$13,MATCH(EPS!I3914,GWP!$B$2:$B$13,0))</f>
        <v>1</v>
      </c>
      <c r="L3914" s="4">
        <f t="shared" si="123"/>
        <v>0</v>
      </c>
    </row>
    <row r="3915" spans="1:12">
      <c r="A3915" t="s">
        <v>9518</v>
      </c>
      <c r="B3915" t="s">
        <v>7380</v>
      </c>
      <c r="C3915" t="s">
        <v>1738</v>
      </c>
      <c r="D3915" t="s">
        <v>6877</v>
      </c>
      <c r="E3915" t="s">
        <v>1705</v>
      </c>
      <c r="H3915" t="str">
        <f>INDEX('Vensim Variables'!$B:$B,MATCH(EPS!$B3915,'Vensim Variables'!$A:$A,0))</f>
        <v>g pollutant</v>
      </c>
      <c r="I3915" t="str">
        <f t="shared" si="122"/>
        <v>VOC</v>
      </c>
      <c r="J3915">
        <f>INDEX(NoSettings!$C:$C,MATCH(EPS!$A3915,NoSettings!$A:$A,0))</f>
        <v>0</v>
      </c>
      <c r="K3915">
        <f>INDEX(GWP!$C$2:$C$13,MATCH(EPS!I3915,GWP!$B$2:$B$13,0))</f>
        <v>0</v>
      </c>
      <c r="L3915" s="4">
        <f t="shared" si="123"/>
        <v>0</v>
      </c>
    </row>
    <row r="3916" spans="1:12">
      <c r="A3916" t="s">
        <v>9519</v>
      </c>
      <c r="B3916" t="s">
        <v>7380</v>
      </c>
      <c r="C3916" t="s">
        <v>1738</v>
      </c>
      <c r="D3916" t="s">
        <v>6877</v>
      </c>
      <c r="E3916" t="s">
        <v>1706</v>
      </c>
      <c r="H3916" t="str">
        <f>INDEX('Vensim Variables'!$B:$B,MATCH(EPS!$B3916,'Vensim Variables'!$A:$A,0))</f>
        <v>g pollutant</v>
      </c>
      <c r="I3916" t="str">
        <f t="shared" si="122"/>
        <v>CO</v>
      </c>
      <c r="J3916">
        <f>INDEX(NoSettings!$C:$C,MATCH(EPS!$A3916,NoSettings!$A:$A,0))</f>
        <v>0</v>
      </c>
      <c r="K3916">
        <f>INDEX(GWP!$C$2:$C$13,MATCH(EPS!I3916,GWP!$B$2:$B$13,0))</f>
        <v>0</v>
      </c>
      <c r="L3916" s="4">
        <f t="shared" si="123"/>
        <v>0</v>
      </c>
    </row>
    <row r="3917" spans="1:12">
      <c r="A3917" t="s">
        <v>9520</v>
      </c>
      <c r="B3917" t="s">
        <v>7380</v>
      </c>
      <c r="C3917" t="s">
        <v>1738</v>
      </c>
      <c r="D3917" t="s">
        <v>6877</v>
      </c>
      <c r="E3917" t="s">
        <v>1707</v>
      </c>
      <c r="H3917" t="str">
        <f>INDEX('Vensim Variables'!$B:$B,MATCH(EPS!$B3917,'Vensim Variables'!$A:$A,0))</f>
        <v>g pollutant</v>
      </c>
      <c r="I3917" t="str">
        <f t="shared" si="122"/>
        <v>NOx</v>
      </c>
      <c r="J3917">
        <f>INDEX(NoSettings!$C:$C,MATCH(EPS!$A3917,NoSettings!$A:$A,0))</f>
        <v>0</v>
      </c>
      <c r="K3917">
        <f>INDEX(GWP!$C$2:$C$13,MATCH(EPS!I3917,GWP!$B$2:$B$13,0))</f>
        <v>0</v>
      </c>
      <c r="L3917" s="4">
        <f t="shared" si="123"/>
        <v>0</v>
      </c>
    </row>
    <row r="3918" spans="1:12">
      <c r="A3918" t="s">
        <v>9521</v>
      </c>
      <c r="B3918" t="s">
        <v>7380</v>
      </c>
      <c r="C3918" t="s">
        <v>1738</v>
      </c>
      <c r="D3918" t="s">
        <v>6877</v>
      </c>
      <c r="E3918" t="s">
        <v>1708</v>
      </c>
      <c r="H3918" t="str">
        <f>INDEX('Vensim Variables'!$B:$B,MATCH(EPS!$B3918,'Vensim Variables'!$A:$A,0))</f>
        <v>g pollutant</v>
      </c>
      <c r="I3918" t="str">
        <f t="shared" si="122"/>
        <v>PM10</v>
      </c>
      <c r="J3918">
        <f>INDEX(NoSettings!$C:$C,MATCH(EPS!$A3918,NoSettings!$A:$A,0))</f>
        <v>0</v>
      </c>
      <c r="K3918">
        <f>INDEX(GWP!$C$2:$C$13,MATCH(EPS!I3918,GWP!$B$2:$B$13,0))</f>
        <v>0</v>
      </c>
      <c r="L3918" s="4">
        <f t="shared" si="123"/>
        <v>0</v>
      </c>
    </row>
    <row r="3919" spans="1:12">
      <c r="A3919" t="s">
        <v>9522</v>
      </c>
      <c r="B3919" t="s">
        <v>7380</v>
      </c>
      <c r="C3919" t="s">
        <v>1738</v>
      </c>
      <c r="D3919" t="s">
        <v>6877</v>
      </c>
      <c r="E3919" t="s">
        <v>1709</v>
      </c>
      <c r="H3919" t="str">
        <f>INDEX('Vensim Variables'!$B:$B,MATCH(EPS!$B3919,'Vensim Variables'!$A:$A,0))</f>
        <v>g pollutant</v>
      </c>
      <c r="I3919" t="str">
        <f t="shared" si="122"/>
        <v>PM25</v>
      </c>
      <c r="J3919">
        <f>INDEX(NoSettings!$C:$C,MATCH(EPS!$A3919,NoSettings!$A:$A,0))</f>
        <v>0</v>
      </c>
      <c r="K3919">
        <f>INDEX(GWP!$C$2:$C$13,MATCH(EPS!I3919,GWP!$B$2:$B$13,0))</f>
        <v>0</v>
      </c>
      <c r="L3919" s="4">
        <f t="shared" si="123"/>
        <v>0</v>
      </c>
    </row>
    <row r="3920" spans="1:12">
      <c r="A3920" t="s">
        <v>9523</v>
      </c>
      <c r="B3920" t="s">
        <v>7380</v>
      </c>
      <c r="C3920" t="s">
        <v>1738</v>
      </c>
      <c r="D3920" t="s">
        <v>6877</v>
      </c>
      <c r="E3920" t="s">
        <v>1710</v>
      </c>
      <c r="H3920" t="str">
        <f>INDEX('Vensim Variables'!$B:$B,MATCH(EPS!$B3920,'Vensim Variables'!$A:$A,0))</f>
        <v>g pollutant</v>
      </c>
      <c r="I3920" t="str">
        <f t="shared" si="122"/>
        <v>SOx</v>
      </c>
      <c r="J3920">
        <f>INDEX(NoSettings!$C:$C,MATCH(EPS!$A3920,NoSettings!$A:$A,0))</f>
        <v>0</v>
      </c>
      <c r="K3920">
        <f>INDEX(GWP!$C$2:$C$13,MATCH(EPS!I3920,GWP!$B$2:$B$13,0))</f>
        <v>0</v>
      </c>
      <c r="L3920" s="4">
        <f t="shared" si="123"/>
        <v>0</v>
      </c>
    </row>
    <row r="3921" spans="1:12">
      <c r="A3921" t="s">
        <v>9524</v>
      </c>
      <c r="B3921" t="s">
        <v>7380</v>
      </c>
      <c r="C3921" t="s">
        <v>1738</v>
      </c>
      <c r="D3921" t="s">
        <v>6877</v>
      </c>
      <c r="E3921" t="s">
        <v>1711</v>
      </c>
      <c r="H3921" t="str">
        <f>INDEX('Vensim Variables'!$B:$B,MATCH(EPS!$B3921,'Vensim Variables'!$A:$A,0))</f>
        <v>g pollutant</v>
      </c>
      <c r="I3921" t="str">
        <f t="shared" si="122"/>
        <v>BC</v>
      </c>
      <c r="J3921">
        <f>INDEX(NoSettings!$C:$C,MATCH(EPS!$A3921,NoSettings!$A:$A,0))</f>
        <v>0</v>
      </c>
      <c r="K3921">
        <f>INDEX(GWP!$C$2:$C$13,MATCH(EPS!I3921,GWP!$B$2:$B$13,0))</f>
        <v>0</v>
      </c>
      <c r="L3921" s="4">
        <f t="shared" si="123"/>
        <v>0</v>
      </c>
    </row>
    <row r="3922" spans="1:12">
      <c r="A3922" t="s">
        <v>9525</v>
      </c>
      <c r="B3922" t="s">
        <v>7380</v>
      </c>
      <c r="C3922" t="s">
        <v>1738</v>
      </c>
      <c r="D3922" t="s">
        <v>6877</v>
      </c>
      <c r="E3922" t="s">
        <v>1712</v>
      </c>
      <c r="H3922" t="str">
        <f>INDEX('Vensim Variables'!$B:$B,MATCH(EPS!$B3922,'Vensim Variables'!$A:$A,0))</f>
        <v>g pollutant</v>
      </c>
      <c r="I3922" t="str">
        <f t="shared" si="122"/>
        <v>OC</v>
      </c>
      <c r="J3922">
        <f>INDEX(NoSettings!$C:$C,MATCH(EPS!$A3922,NoSettings!$A:$A,0))</f>
        <v>0</v>
      </c>
      <c r="K3922">
        <f>INDEX(GWP!$C$2:$C$13,MATCH(EPS!I3922,GWP!$B$2:$B$13,0))</f>
        <v>0</v>
      </c>
      <c r="L3922" s="4">
        <f t="shared" si="123"/>
        <v>0</v>
      </c>
    </row>
    <row r="3923" spans="1:12">
      <c r="A3923" t="s">
        <v>9526</v>
      </c>
      <c r="B3923" t="s">
        <v>7380</v>
      </c>
      <c r="C3923" t="s">
        <v>1738</v>
      </c>
      <c r="D3923" t="s">
        <v>6877</v>
      </c>
      <c r="E3923" t="s">
        <v>1713</v>
      </c>
      <c r="H3923" t="str">
        <f>INDEX('Vensim Variables'!$B:$B,MATCH(EPS!$B3923,'Vensim Variables'!$A:$A,0))</f>
        <v>g pollutant</v>
      </c>
      <c r="I3923" t="str">
        <f t="shared" si="122"/>
        <v>CH4</v>
      </c>
      <c r="J3923">
        <f>INDEX(NoSettings!$C:$C,MATCH(EPS!$A3923,NoSettings!$A:$A,0))</f>
        <v>0</v>
      </c>
      <c r="K3923">
        <f>INDEX(GWP!$C$2:$C$13,MATCH(EPS!I3923,GWP!$B$2:$B$13,0))</f>
        <v>28</v>
      </c>
      <c r="L3923" s="4">
        <f t="shared" si="123"/>
        <v>0</v>
      </c>
    </row>
    <row r="3924" spans="1:12">
      <c r="A3924" t="s">
        <v>9527</v>
      </c>
      <c r="B3924" t="s">
        <v>7380</v>
      </c>
      <c r="C3924" t="s">
        <v>1738</v>
      </c>
      <c r="D3924" t="s">
        <v>6877</v>
      </c>
      <c r="E3924" t="s">
        <v>1714</v>
      </c>
      <c r="H3924" t="str">
        <f>INDEX('Vensim Variables'!$B:$B,MATCH(EPS!$B3924,'Vensim Variables'!$A:$A,0))</f>
        <v>g pollutant</v>
      </c>
      <c r="I3924" t="str">
        <f t="shared" si="122"/>
        <v>N2O</v>
      </c>
      <c r="J3924">
        <f>INDEX(NoSettings!$C:$C,MATCH(EPS!$A3924,NoSettings!$A:$A,0))</f>
        <v>0</v>
      </c>
      <c r="K3924">
        <f>INDEX(GWP!$C$2:$C$13,MATCH(EPS!I3924,GWP!$B$2:$B$13,0))</f>
        <v>265</v>
      </c>
      <c r="L3924" s="4">
        <f t="shared" si="123"/>
        <v>0</v>
      </c>
    </row>
    <row r="3925" spans="1:12">
      <c r="A3925" t="s">
        <v>9528</v>
      </c>
      <c r="B3925" t="s">
        <v>7380</v>
      </c>
      <c r="C3925" t="s">
        <v>1738</v>
      </c>
      <c r="D3925" t="s">
        <v>6877</v>
      </c>
      <c r="E3925" t="s">
        <v>1715</v>
      </c>
      <c r="H3925" t="str">
        <f>INDEX('Vensim Variables'!$B:$B,MATCH(EPS!$B3925,'Vensim Variables'!$A:$A,0))</f>
        <v>g pollutant</v>
      </c>
      <c r="I3925" t="str">
        <f t="shared" si="122"/>
        <v>F gases</v>
      </c>
      <c r="J3925">
        <f>INDEX(NoSettings!$C:$C,MATCH(EPS!$A3925,NoSettings!$A:$A,0))</f>
        <v>0</v>
      </c>
      <c r="K3925">
        <f>INDEX(GWP!$C$2:$C$13,MATCH(EPS!I3925,GWP!$B$2:$B$13,0))</f>
        <v>1</v>
      </c>
      <c r="L3925" s="4">
        <f t="shared" si="123"/>
        <v>0</v>
      </c>
    </row>
    <row r="3926" spans="1:12">
      <c r="A3926" t="s">
        <v>9529</v>
      </c>
      <c r="B3926" t="s">
        <v>7380</v>
      </c>
      <c r="C3926" t="s">
        <v>1738</v>
      </c>
      <c r="D3926" t="s">
        <v>6878</v>
      </c>
      <c r="E3926" t="s">
        <v>1702</v>
      </c>
      <c r="H3926" t="str">
        <f>INDEX('Vensim Variables'!$B:$B,MATCH(EPS!$B3926,'Vensim Variables'!$A:$A,0))</f>
        <v>g pollutant</v>
      </c>
      <c r="I3926" t="str">
        <f t="shared" si="122"/>
        <v>CO2</v>
      </c>
      <c r="J3926">
        <f>INDEX(NoSettings!$C:$C,MATCH(EPS!$A3926,NoSettings!$A:$A,0))</f>
        <v>0</v>
      </c>
      <c r="K3926">
        <f>INDEX(GWP!$C$2:$C$13,MATCH(EPS!I3926,GWP!$B$2:$B$13,0))</f>
        <v>1</v>
      </c>
      <c r="L3926" s="4">
        <f t="shared" si="123"/>
        <v>0</v>
      </c>
    </row>
    <row r="3927" spans="1:12">
      <c r="A3927" t="s">
        <v>9530</v>
      </c>
      <c r="B3927" t="s">
        <v>7380</v>
      </c>
      <c r="C3927" t="s">
        <v>1738</v>
      </c>
      <c r="D3927" t="s">
        <v>6878</v>
      </c>
      <c r="E3927" t="s">
        <v>1705</v>
      </c>
      <c r="H3927" t="str">
        <f>INDEX('Vensim Variables'!$B:$B,MATCH(EPS!$B3927,'Vensim Variables'!$A:$A,0))</f>
        <v>g pollutant</v>
      </c>
      <c r="I3927" t="str">
        <f t="shared" si="122"/>
        <v>VOC</v>
      </c>
      <c r="J3927">
        <f>INDEX(NoSettings!$C:$C,MATCH(EPS!$A3927,NoSettings!$A:$A,0))</f>
        <v>0</v>
      </c>
      <c r="K3927">
        <f>INDEX(GWP!$C$2:$C$13,MATCH(EPS!I3927,GWP!$B$2:$B$13,0))</f>
        <v>0</v>
      </c>
      <c r="L3927" s="4">
        <f t="shared" si="123"/>
        <v>0</v>
      </c>
    </row>
    <row r="3928" spans="1:12">
      <c r="A3928" t="s">
        <v>9531</v>
      </c>
      <c r="B3928" t="s">
        <v>7380</v>
      </c>
      <c r="C3928" t="s">
        <v>1738</v>
      </c>
      <c r="D3928" t="s">
        <v>6878</v>
      </c>
      <c r="E3928" t="s">
        <v>1706</v>
      </c>
      <c r="H3928" t="str">
        <f>INDEX('Vensim Variables'!$B:$B,MATCH(EPS!$B3928,'Vensim Variables'!$A:$A,0))</f>
        <v>g pollutant</v>
      </c>
      <c r="I3928" t="str">
        <f t="shared" si="122"/>
        <v>CO</v>
      </c>
      <c r="J3928">
        <f>INDEX(NoSettings!$C:$C,MATCH(EPS!$A3928,NoSettings!$A:$A,0))</f>
        <v>0</v>
      </c>
      <c r="K3928">
        <f>INDEX(GWP!$C$2:$C$13,MATCH(EPS!I3928,GWP!$B$2:$B$13,0))</f>
        <v>0</v>
      </c>
      <c r="L3928" s="4">
        <f t="shared" si="123"/>
        <v>0</v>
      </c>
    </row>
    <row r="3929" spans="1:12">
      <c r="A3929" t="s">
        <v>9532</v>
      </c>
      <c r="B3929" t="s">
        <v>7380</v>
      </c>
      <c r="C3929" t="s">
        <v>1738</v>
      </c>
      <c r="D3929" t="s">
        <v>6878</v>
      </c>
      <c r="E3929" t="s">
        <v>1707</v>
      </c>
      <c r="H3929" t="str">
        <f>INDEX('Vensim Variables'!$B:$B,MATCH(EPS!$B3929,'Vensim Variables'!$A:$A,0))</f>
        <v>g pollutant</v>
      </c>
      <c r="I3929" t="str">
        <f t="shared" si="122"/>
        <v>NOx</v>
      </c>
      <c r="J3929">
        <f>INDEX(NoSettings!$C:$C,MATCH(EPS!$A3929,NoSettings!$A:$A,0))</f>
        <v>0</v>
      </c>
      <c r="K3929">
        <f>INDEX(GWP!$C$2:$C$13,MATCH(EPS!I3929,GWP!$B$2:$B$13,0))</f>
        <v>0</v>
      </c>
      <c r="L3929" s="4">
        <f t="shared" si="123"/>
        <v>0</v>
      </c>
    </row>
    <row r="3930" spans="1:12">
      <c r="A3930" t="s">
        <v>9533</v>
      </c>
      <c r="B3930" t="s">
        <v>7380</v>
      </c>
      <c r="C3930" t="s">
        <v>1738</v>
      </c>
      <c r="D3930" t="s">
        <v>6878</v>
      </c>
      <c r="E3930" t="s">
        <v>1708</v>
      </c>
      <c r="H3930" t="str">
        <f>INDEX('Vensim Variables'!$B:$B,MATCH(EPS!$B3930,'Vensim Variables'!$A:$A,0))</f>
        <v>g pollutant</v>
      </c>
      <c r="I3930" t="str">
        <f t="shared" si="122"/>
        <v>PM10</v>
      </c>
      <c r="J3930">
        <f>INDEX(NoSettings!$C:$C,MATCH(EPS!$A3930,NoSettings!$A:$A,0))</f>
        <v>0</v>
      </c>
      <c r="K3930">
        <f>INDEX(GWP!$C$2:$C$13,MATCH(EPS!I3930,GWP!$B$2:$B$13,0))</f>
        <v>0</v>
      </c>
      <c r="L3930" s="4">
        <f t="shared" si="123"/>
        <v>0</v>
      </c>
    </row>
    <row r="3931" spans="1:12">
      <c r="A3931" t="s">
        <v>9534</v>
      </c>
      <c r="B3931" t="s">
        <v>7380</v>
      </c>
      <c r="C3931" t="s">
        <v>1738</v>
      </c>
      <c r="D3931" t="s">
        <v>6878</v>
      </c>
      <c r="E3931" t="s">
        <v>1709</v>
      </c>
      <c r="H3931" t="str">
        <f>INDEX('Vensim Variables'!$B:$B,MATCH(EPS!$B3931,'Vensim Variables'!$A:$A,0))</f>
        <v>g pollutant</v>
      </c>
      <c r="I3931" t="str">
        <f t="shared" si="122"/>
        <v>PM25</v>
      </c>
      <c r="J3931">
        <f>INDEX(NoSettings!$C:$C,MATCH(EPS!$A3931,NoSettings!$A:$A,0))</f>
        <v>0</v>
      </c>
      <c r="K3931">
        <f>INDEX(GWP!$C$2:$C$13,MATCH(EPS!I3931,GWP!$B$2:$B$13,0))</f>
        <v>0</v>
      </c>
      <c r="L3931" s="4">
        <f t="shared" si="123"/>
        <v>0</v>
      </c>
    </row>
    <row r="3932" spans="1:12">
      <c r="A3932" t="s">
        <v>9535</v>
      </c>
      <c r="B3932" t="s">
        <v>7380</v>
      </c>
      <c r="C3932" t="s">
        <v>1738</v>
      </c>
      <c r="D3932" t="s">
        <v>6878</v>
      </c>
      <c r="E3932" t="s">
        <v>1710</v>
      </c>
      <c r="H3932" t="str">
        <f>INDEX('Vensim Variables'!$B:$B,MATCH(EPS!$B3932,'Vensim Variables'!$A:$A,0))</f>
        <v>g pollutant</v>
      </c>
      <c r="I3932" t="str">
        <f t="shared" si="122"/>
        <v>SOx</v>
      </c>
      <c r="J3932">
        <f>INDEX(NoSettings!$C:$C,MATCH(EPS!$A3932,NoSettings!$A:$A,0))</f>
        <v>0</v>
      </c>
      <c r="K3932">
        <f>INDEX(GWP!$C$2:$C$13,MATCH(EPS!I3932,GWP!$B$2:$B$13,0))</f>
        <v>0</v>
      </c>
      <c r="L3932" s="4">
        <f t="shared" si="123"/>
        <v>0</v>
      </c>
    </row>
    <row r="3933" spans="1:12">
      <c r="A3933" t="s">
        <v>9536</v>
      </c>
      <c r="B3933" t="s">
        <v>7380</v>
      </c>
      <c r="C3933" t="s">
        <v>1738</v>
      </c>
      <c r="D3933" t="s">
        <v>6878</v>
      </c>
      <c r="E3933" t="s">
        <v>1711</v>
      </c>
      <c r="H3933" t="str">
        <f>INDEX('Vensim Variables'!$B:$B,MATCH(EPS!$B3933,'Vensim Variables'!$A:$A,0))</f>
        <v>g pollutant</v>
      </c>
      <c r="I3933" t="str">
        <f t="shared" si="122"/>
        <v>BC</v>
      </c>
      <c r="J3933">
        <f>INDEX(NoSettings!$C:$C,MATCH(EPS!$A3933,NoSettings!$A:$A,0))</f>
        <v>0</v>
      </c>
      <c r="K3933">
        <f>INDEX(GWP!$C$2:$C$13,MATCH(EPS!I3933,GWP!$B$2:$B$13,0))</f>
        <v>0</v>
      </c>
      <c r="L3933" s="4">
        <f t="shared" si="123"/>
        <v>0</v>
      </c>
    </row>
    <row r="3934" spans="1:12">
      <c r="A3934" t="s">
        <v>9537</v>
      </c>
      <c r="B3934" t="s">
        <v>7380</v>
      </c>
      <c r="C3934" t="s">
        <v>1738</v>
      </c>
      <c r="D3934" t="s">
        <v>6878</v>
      </c>
      <c r="E3934" t="s">
        <v>1712</v>
      </c>
      <c r="H3934" t="str">
        <f>INDEX('Vensim Variables'!$B:$B,MATCH(EPS!$B3934,'Vensim Variables'!$A:$A,0))</f>
        <v>g pollutant</v>
      </c>
      <c r="I3934" t="str">
        <f t="shared" si="122"/>
        <v>OC</v>
      </c>
      <c r="J3934">
        <f>INDEX(NoSettings!$C:$C,MATCH(EPS!$A3934,NoSettings!$A:$A,0))</f>
        <v>0</v>
      </c>
      <c r="K3934">
        <f>INDEX(GWP!$C$2:$C$13,MATCH(EPS!I3934,GWP!$B$2:$B$13,0))</f>
        <v>0</v>
      </c>
      <c r="L3934" s="4">
        <f t="shared" si="123"/>
        <v>0</v>
      </c>
    </row>
    <row r="3935" spans="1:12">
      <c r="A3935" t="s">
        <v>9538</v>
      </c>
      <c r="B3935" t="s">
        <v>7380</v>
      </c>
      <c r="C3935" t="s">
        <v>1738</v>
      </c>
      <c r="D3935" t="s">
        <v>6878</v>
      </c>
      <c r="E3935" t="s">
        <v>1713</v>
      </c>
      <c r="H3935" t="str">
        <f>INDEX('Vensim Variables'!$B:$B,MATCH(EPS!$B3935,'Vensim Variables'!$A:$A,0))</f>
        <v>g pollutant</v>
      </c>
      <c r="I3935" t="str">
        <f t="shared" si="122"/>
        <v>CH4</v>
      </c>
      <c r="J3935">
        <f>INDEX(NoSettings!$C:$C,MATCH(EPS!$A3935,NoSettings!$A:$A,0))</f>
        <v>0</v>
      </c>
      <c r="K3935">
        <f>INDEX(GWP!$C$2:$C$13,MATCH(EPS!I3935,GWP!$B$2:$B$13,0))</f>
        <v>28</v>
      </c>
      <c r="L3935" s="4">
        <f t="shared" si="123"/>
        <v>0</v>
      </c>
    </row>
    <row r="3936" spans="1:12">
      <c r="A3936" t="s">
        <v>9539</v>
      </c>
      <c r="B3936" t="s">
        <v>7380</v>
      </c>
      <c r="C3936" t="s">
        <v>1738</v>
      </c>
      <c r="D3936" t="s">
        <v>6878</v>
      </c>
      <c r="E3936" t="s">
        <v>1714</v>
      </c>
      <c r="H3936" t="str">
        <f>INDEX('Vensim Variables'!$B:$B,MATCH(EPS!$B3936,'Vensim Variables'!$A:$A,0))</f>
        <v>g pollutant</v>
      </c>
      <c r="I3936" t="str">
        <f t="shared" si="122"/>
        <v>N2O</v>
      </c>
      <c r="J3936">
        <f>INDEX(NoSettings!$C:$C,MATCH(EPS!$A3936,NoSettings!$A:$A,0))</f>
        <v>0</v>
      </c>
      <c r="K3936">
        <f>INDEX(GWP!$C$2:$C$13,MATCH(EPS!I3936,GWP!$B$2:$B$13,0))</f>
        <v>265</v>
      </c>
      <c r="L3936" s="4">
        <f t="shared" si="123"/>
        <v>0</v>
      </c>
    </row>
    <row r="3937" spans="1:12">
      <c r="A3937" t="s">
        <v>9540</v>
      </c>
      <c r="B3937" t="s">
        <v>7380</v>
      </c>
      <c r="C3937" t="s">
        <v>1738</v>
      </c>
      <c r="D3937" t="s">
        <v>6878</v>
      </c>
      <c r="E3937" t="s">
        <v>1715</v>
      </c>
      <c r="H3937" t="str">
        <f>INDEX('Vensim Variables'!$B:$B,MATCH(EPS!$B3937,'Vensim Variables'!$A:$A,0))</f>
        <v>g pollutant</v>
      </c>
      <c r="I3937" t="str">
        <f t="shared" si="122"/>
        <v>F gases</v>
      </c>
      <c r="J3937">
        <f>INDEX(NoSettings!$C:$C,MATCH(EPS!$A3937,NoSettings!$A:$A,0))</f>
        <v>0</v>
      </c>
      <c r="K3937">
        <f>INDEX(GWP!$C$2:$C$13,MATCH(EPS!I3937,GWP!$B$2:$B$13,0))</f>
        <v>1</v>
      </c>
      <c r="L3937" s="4">
        <f t="shared" si="123"/>
        <v>0</v>
      </c>
    </row>
    <row r="3938" spans="1:12">
      <c r="A3938" t="s">
        <v>9541</v>
      </c>
      <c r="B3938" t="s">
        <v>7380</v>
      </c>
      <c r="C3938" t="s">
        <v>1738</v>
      </c>
      <c r="D3938" t="s">
        <v>6879</v>
      </c>
      <c r="E3938" t="s">
        <v>1702</v>
      </c>
      <c r="H3938" t="str">
        <f>INDEX('Vensim Variables'!$B:$B,MATCH(EPS!$B3938,'Vensim Variables'!$A:$A,0))</f>
        <v>g pollutant</v>
      </c>
      <c r="I3938" t="str">
        <f t="shared" si="122"/>
        <v>CO2</v>
      </c>
      <c r="J3938">
        <f>INDEX(NoSettings!$C:$C,MATCH(EPS!$A3938,NoSettings!$A:$A,0))</f>
        <v>0</v>
      </c>
      <c r="K3938">
        <f>INDEX(GWP!$C$2:$C$13,MATCH(EPS!I3938,GWP!$B$2:$B$13,0))</f>
        <v>1</v>
      </c>
      <c r="L3938" s="4">
        <f t="shared" si="123"/>
        <v>0</v>
      </c>
    </row>
    <row r="3939" spans="1:12">
      <c r="A3939" t="s">
        <v>9542</v>
      </c>
      <c r="B3939" t="s">
        <v>7380</v>
      </c>
      <c r="C3939" t="s">
        <v>1738</v>
      </c>
      <c r="D3939" t="s">
        <v>6879</v>
      </c>
      <c r="E3939" t="s">
        <v>1705</v>
      </c>
      <c r="H3939" t="str">
        <f>INDEX('Vensim Variables'!$B:$B,MATCH(EPS!$B3939,'Vensim Variables'!$A:$A,0))</f>
        <v>g pollutant</v>
      </c>
      <c r="I3939" t="str">
        <f t="shared" si="122"/>
        <v>VOC</v>
      </c>
      <c r="J3939">
        <f>INDEX(NoSettings!$C:$C,MATCH(EPS!$A3939,NoSettings!$A:$A,0))</f>
        <v>0</v>
      </c>
      <c r="K3939">
        <f>INDEX(GWP!$C$2:$C$13,MATCH(EPS!I3939,GWP!$B$2:$B$13,0))</f>
        <v>0</v>
      </c>
      <c r="L3939" s="4">
        <f t="shared" si="123"/>
        <v>0</v>
      </c>
    </row>
    <row r="3940" spans="1:12">
      <c r="A3940" t="s">
        <v>9543</v>
      </c>
      <c r="B3940" t="s">
        <v>7380</v>
      </c>
      <c r="C3940" t="s">
        <v>1738</v>
      </c>
      <c r="D3940" t="s">
        <v>6879</v>
      </c>
      <c r="E3940" t="s">
        <v>1706</v>
      </c>
      <c r="H3940" t="str">
        <f>INDEX('Vensim Variables'!$B:$B,MATCH(EPS!$B3940,'Vensim Variables'!$A:$A,0))</f>
        <v>g pollutant</v>
      </c>
      <c r="I3940" t="str">
        <f t="shared" si="122"/>
        <v>CO</v>
      </c>
      <c r="J3940">
        <f>INDEX(NoSettings!$C:$C,MATCH(EPS!$A3940,NoSettings!$A:$A,0))</f>
        <v>0</v>
      </c>
      <c r="K3940">
        <f>INDEX(GWP!$C$2:$C$13,MATCH(EPS!I3940,GWP!$B$2:$B$13,0))</f>
        <v>0</v>
      </c>
      <c r="L3940" s="4">
        <f t="shared" si="123"/>
        <v>0</v>
      </c>
    </row>
    <row r="3941" spans="1:12">
      <c r="A3941" t="s">
        <v>9544</v>
      </c>
      <c r="B3941" t="s">
        <v>7380</v>
      </c>
      <c r="C3941" t="s">
        <v>1738</v>
      </c>
      <c r="D3941" t="s">
        <v>6879</v>
      </c>
      <c r="E3941" t="s">
        <v>1707</v>
      </c>
      <c r="H3941" t="str">
        <f>INDEX('Vensim Variables'!$B:$B,MATCH(EPS!$B3941,'Vensim Variables'!$A:$A,0))</f>
        <v>g pollutant</v>
      </c>
      <c r="I3941" t="str">
        <f t="shared" si="122"/>
        <v>NOx</v>
      </c>
      <c r="J3941">
        <f>INDEX(NoSettings!$C:$C,MATCH(EPS!$A3941,NoSettings!$A:$A,0))</f>
        <v>0</v>
      </c>
      <c r="K3941">
        <f>INDEX(GWP!$C$2:$C$13,MATCH(EPS!I3941,GWP!$B$2:$B$13,0))</f>
        <v>0</v>
      </c>
      <c r="L3941" s="4">
        <f t="shared" si="123"/>
        <v>0</v>
      </c>
    </row>
    <row r="3942" spans="1:12">
      <c r="A3942" t="s">
        <v>9545</v>
      </c>
      <c r="B3942" t="s">
        <v>7380</v>
      </c>
      <c r="C3942" t="s">
        <v>1738</v>
      </c>
      <c r="D3942" t="s">
        <v>6879</v>
      </c>
      <c r="E3942" t="s">
        <v>1708</v>
      </c>
      <c r="H3942" t="str">
        <f>INDEX('Vensim Variables'!$B:$B,MATCH(EPS!$B3942,'Vensim Variables'!$A:$A,0))</f>
        <v>g pollutant</v>
      </c>
      <c r="I3942" t="str">
        <f t="shared" si="122"/>
        <v>PM10</v>
      </c>
      <c r="J3942">
        <f>INDEX(NoSettings!$C:$C,MATCH(EPS!$A3942,NoSettings!$A:$A,0))</f>
        <v>0</v>
      </c>
      <c r="K3942">
        <f>INDEX(GWP!$C$2:$C$13,MATCH(EPS!I3942,GWP!$B$2:$B$13,0))</f>
        <v>0</v>
      </c>
      <c r="L3942" s="4">
        <f t="shared" si="123"/>
        <v>0</v>
      </c>
    </row>
    <row r="3943" spans="1:12">
      <c r="A3943" t="s">
        <v>9546</v>
      </c>
      <c r="B3943" t="s">
        <v>7380</v>
      </c>
      <c r="C3943" t="s">
        <v>1738</v>
      </c>
      <c r="D3943" t="s">
        <v>6879</v>
      </c>
      <c r="E3943" t="s">
        <v>1709</v>
      </c>
      <c r="H3943" t="str">
        <f>INDEX('Vensim Variables'!$B:$B,MATCH(EPS!$B3943,'Vensim Variables'!$A:$A,0))</f>
        <v>g pollutant</v>
      </c>
      <c r="I3943" t="str">
        <f t="shared" si="122"/>
        <v>PM25</v>
      </c>
      <c r="J3943">
        <f>INDEX(NoSettings!$C:$C,MATCH(EPS!$A3943,NoSettings!$A:$A,0))</f>
        <v>0</v>
      </c>
      <c r="K3943">
        <f>INDEX(GWP!$C$2:$C$13,MATCH(EPS!I3943,GWP!$B$2:$B$13,0))</f>
        <v>0</v>
      </c>
      <c r="L3943" s="4">
        <f t="shared" si="123"/>
        <v>0</v>
      </c>
    </row>
    <row r="3944" spans="1:12">
      <c r="A3944" t="s">
        <v>9547</v>
      </c>
      <c r="B3944" t="s">
        <v>7380</v>
      </c>
      <c r="C3944" t="s">
        <v>1738</v>
      </c>
      <c r="D3944" t="s">
        <v>6879</v>
      </c>
      <c r="E3944" t="s">
        <v>1710</v>
      </c>
      <c r="H3944" t="str">
        <f>INDEX('Vensim Variables'!$B:$B,MATCH(EPS!$B3944,'Vensim Variables'!$A:$A,0))</f>
        <v>g pollutant</v>
      </c>
      <c r="I3944" t="str">
        <f t="shared" si="122"/>
        <v>SOx</v>
      </c>
      <c r="J3944">
        <f>INDEX(NoSettings!$C:$C,MATCH(EPS!$A3944,NoSettings!$A:$A,0))</f>
        <v>0</v>
      </c>
      <c r="K3944">
        <f>INDEX(GWP!$C$2:$C$13,MATCH(EPS!I3944,GWP!$B$2:$B$13,0))</f>
        <v>0</v>
      </c>
      <c r="L3944" s="4">
        <f t="shared" si="123"/>
        <v>0</v>
      </c>
    </row>
    <row r="3945" spans="1:12">
      <c r="A3945" t="s">
        <v>9548</v>
      </c>
      <c r="B3945" t="s">
        <v>7380</v>
      </c>
      <c r="C3945" t="s">
        <v>1738</v>
      </c>
      <c r="D3945" t="s">
        <v>6879</v>
      </c>
      <c r="E3945" t="s">
        <v>1711</v>
      </c>
      <c r="H3945" t="str">
        <f>INDEX('Vensim Variables'!$B:$B,MATCH(EPS!$B3945,'Vensim Variables'!$A:$A,0))</f>
        <v>g pollutant</v>
      </c>
      <c r="I3945" t="str">
        <f t="shared" si="122"/>
        <v>BC</v>
      </c>
      <c r="J3945">
        <f>INDEX(NoSettings!$C:$C,MATCH(EPS!$A3945,NoSettings!$A:$A,0))</f>
        <v>0</v>
      </c>
      <c r="K3945">
        <f>INDEX(GWP!$C$2:$C$13,MATCH(EPS!I3945,GWP!$B$2:$B$13,0))</f>
        <v>0</v>
      </c>
      <c r="L3945" s="4">
        <f t="shared" si="123"/>
        <v>0</v>
      </c>
    </row>
    <row r="3946" spans="1:12">
      <c r="A3946" t="s">
        <v>9549</v>
      </c>
      <c r="B3946" t="s">
        <v>7380</v>
      </c>
      <c r="C3946" t="s">
        <v>1738</v>
      </c>
      <c r="D3946" t="s">
        <v>6879</v>
      </c>
      <c r="E3946" t="s">
        <v>1712</v>
      </c>
      <c r="H3946" t="str">
        <f>INDEX('Vensim Variables'!$B:$B,MATCH(EPS!$B3946,'Vensim Variables'!$A:$A,0))</f>
        <v>g pollutant</v>
      </c>
      <c r="I3946" t="str">
        <f t="shared" si="122"/>
        <v>OC</v>
      </c>
      <c r="J3946">
        <f>INDEX(NoSettings!$C:$C,MATCH(EPS!$A3946,NoSettings!$A:$A,0))</f>
        <v>0</v>
      </c>
      <c r="K3946">
        <f>INDEX(GWP!$C$2:$C$13,MATCH(EPS!I3946,GWP!$B$2:$B$13,0))</f>
        <v>0</v>
      </c>
      <c r="L3946" s="4">
        <f t="shared" si="123"/>
        <v>0</v>
      </c>
    </row>
    <row r="3947" spans="1:12">
      <c r="A3947" t="s">
        <v>9550</v>
      </c>
      <c r="B3947" t="s">
        <v>7380</v>
      </c>
      <c r="C3947" t="s">
        <v>1738</v>
      </c>
      <c r="D3947" t="s">
        <v>6879</v>
      </c>
      <c r="E3947" t="s">
        <v>1713</v>
      </c>
      <c r="H3947" t="str">
        <f>INDEX('Vensim Variables'!$B:$B,MATCH(EPS!$B3947,'Vensim Variables'!$A:$A,0))</f>
        <v>g pollutant</v>
      </c>
      <c r="I3947" t="str">
        <f t="shared" si="122"/>
        <v>CH4</v>
      </c>
      <c r="J3947">
        <f>INDEX(NoSettings!$C:$C,MATCH(EPS!$A3947,NoSettings!$A:$A,0))</f>
        <v>0</v>
      </c>
      <c r="K3947">
        <f>INDEX(GWP!$C$2:$C$13,MATCH(EPS!I3947,GWP!$B$2:$B$13,0))</f>
        <v>28</v>
      </c>
      <c r="L3947" s="4">
        <f t="shared" si="123"/>
        <v>0</v>
      </c>
    </row>
    <row r="3948" spans="1:12">
      <c r="A3948" t="s">
        <v>9551</v>
      </c>
      <c r="B3948" t="s">
        <v>7380</v>
      </c>
      <c r="C3948" t="s">
        <v>1738</v>
      </c>
      <c r="D3948" t="s">
        <v>6879</v>
      </c>
      <c r="E3948" t="s">
        <v>1714</v>
      </c>
      <c r="H3948" t="str">
        <f>INDEX('Vensim Variables'!$B:$B,MATCH(EPS!$B3948,'Vensim Variables'!$A:$A,0))</f>
        <v>g pollutant</v>
      </c>
      <c r="I3948" t="str">
        <f t="shared" si="122"/>
        <v>N2O</v>
      </c>
      <c r="J3948">
        <f>INDEX(NoSettings!$C:$C,MATCH(EPS!$A3948,NoSettings!$A:$A,0))</f>
        <v>0</v>
      </c>
      <c r="K3948">
        <f>INDEX(GWP!$C$2:$C$13,MATCH(EPS!I3948,GWP!$B$2:$B$13,0))</f>
        <v>265</v>
      </c>
      <c r="L3948" s="4">
        <f t="shared" si="123"/>
        <v>0</v>
      </c>
    </row>
    <row r="3949" spans="1:12">
      <c r="A3949" t="s">
        <v>9552</v>
      </c>
      <c r="B3949" t="s">
        <v>7380</v>
      </c>
      <c r="C3949" t="s">
        <v>1738</v>
      </c>
      <c r="D3949" t="s">
        <v>6879</v>
      </c>
      <c r="E3949" t="s">
        <v>1715</v>
      </c>
      <c r="H3949" t="str">
        <f>INDEX('Vensim Variables'!$B:$B,MATCH(EPS!$B3949,'Vensim Variables'!$A:$A,0))</f>
        <v>g pollutant</v>
      </c>
      <c r="I3949" t="str">
        <f t="shared" si="122"/>
        <v>F gases</v>
      </c>
      <c r="J3949">
        <f>INDEX(NoSettings!$C:$C,MATCH(EPS!$A3949,NoSettings!$A:$A,0))</f>
        <v>0</v>
      </c>
      <c r="K3949">
        <f>INDEX(GWP!$C$2:$C$13,MATCH(EPS!I3949,GWP!$B$2:$B$13,0))</f>
        <v>1</v>
      </c>
      <c r="L3949" s="4">
        <f t="shared" si="123"/>
        <v>0</v>
      </c>
    </row>
    <row r="3950" spans="1:12">
      <c r="A3950" t="s">
        <v>9553</v>
      </c>
      <c r="B3950" t="s">
        <v>7380</v>
      </c>
      <c r="C3950" t="s">
        <v>1738</v>
      </c>
      <c r="D3950" t="s">
        <v>6880</v>
      </c>
      <c r="E3950" t="s">
        <v>1702</v>
      </c>
      <c r="H3950" t="str">
        <f>INDEX('Vensim Variables'!$B:$B,MATCH(EPS!$B3950,'Vensim Variables'!$A:$A,0))</f>
        <v>g pollutant</v>
      </c>
      <c r="I3950" t="str">
        <f t="shared" si="122"/>
        <v>CO2</v>
      </c>
      <c r="J3950">
        <f>INDEX(NoSettings!$C:$C,MATCH(EPS!$A3950,NoSettings!$A:$A,0))</f>
        <v>0</v>
      </c>
      <c r="K3950">
        <f>INDEX(GWP!$C$2:$C$13,MATCH(EPS!I3950,GWP!$B$2:$B$13,0))</f>
        <v>1</v>
      </c>
      <c r="L3950" s="4">
        <f t="shared" si="123"/>
        <v>0</v>
      </c>
    </row>
    <row r="3951" spans="1:12">
      <c r="A3951" t="s">
        <v>9554</v>
      </c>
      <c r="B3951" t="s">
        <v>7380</v>
      </c>
      <c r="C3951" t="s">
        <v>1738</v>
      </c>
      <c r="D3951" t="s">
        <v>6880</v>
      </c>
      <c r="E3951" t="s">
        <v>1705</v>
      </c>
      <c r="H3951" t="str">
        <f>INDEX('Vensim Variables'!$B:$B,MATCH(EPS!$B3951,'Vensim Variables'!$A:$A,0))</f>
        <v>g pollutant</v>
      </c>
      <c r="I3951" t="str">
        <f t="shared" si="122"/>
        <v>VOC</v>
      </c>
      <c r="J3951">
        <f>INDEX(NoSettings!$C:$C,MATCH(EPS!$A3951,NoSettings!$A:$A,0))</f>
        <v>0</v>
      </c>
      <c r="K3951">
        <f>INDEX(GWP!$C$2:$C$13,MATCH(EPS!I3951,GWP!$B$2:$B$13,0))</f>
        <v>0</v>
      </c>
      <c r="L3951" s="4">
        <f t="shared" si="123"/>
        <v>0</v>
      </c>
    </row>
    <row r="3952" spans="1:12">
      <c r="A3952" t="s">
        <v>9555</v>
      </c>
      <c r="B3952" t="s">
        <v>7380</v>
      </c>
      <c r="C3952" t="s">
        <v>1738</v>
      </c>
      <c r="D3952" t="s">
        <v>6880</v>
      </c>
      <c r="E3952" t="s">
        <v>1706</v>
      </c>
      <c r="H3952" t="str">
        <f>INDEX('Vensim Variables'!$B:$B,MATCH(EPS!$B3952,'Vensim Variables'!$A:$A,0))</f>
        <v>g pollutant</v>
      </c>
      <c r="I3952" t="str">
        <f t="shared" si="122"/>
        <v>CO</v>
      </c>
      <c r="J3952">
        <f>INDEX(NoSettings!$C:$C,MATCH(EPS!$A3952,NoSettings!$A:$A,0))</f>
        <v>0</v>
      </c>
      <c r="K3952">
        <f>INDEX(GWP!$C$2:$C$13,MATCH(EPS!I3952,GWP!$B$2:$B$13,0))</f>
        <v>0</v>
      </c>
      <c r="L3952" s="4">
        <f t="shared" si="123"/>
        <v>0</v>
      </c>
    </row>
    <row r="3953" spans="1:12">
      <c r="A3953" t="s">
        <v>9556</v>
      </c>
      <c r="B3953" t="s">
        <v>7380</v>
      </c>
      <c r="C3953" t="s">
        <v>1738</v>
      </c>
      <c r="D3953" t="s">
        <v>6880</v>
      </c>
      <c r="E3953" t="s">
        <v>1707</v>
      </c>
      <c r="H3953" t="str">
        <f>INDEX('Vensim Variables'!$B:$B,MATCH(EPS!$B3953,'Vensim Variables'!$A:$A,0))</f>
        <v>g pollutant</v>
      </c>
      <c r="I3953" t="str">
        <f t="shared" si="122"/>
        <v>NOx</v>
      </c>
      <c r="J3953">
        <f>INDEX(NoSettings!$C:$C,MATCH(EPS!$A3953,NoSettings!$A:$A,0))</f>
        <v>0</v>
      </c>
      <c r="K3953">
        <f>INDEX(GWP!$C$2:$C$13,MATCH(EPS!I3953,GWP!$B$2:$B$13,0))</f>
        <v>0</v>
      </c>
      <c r="L3953" s="4">
        <f t="shared" si="123"/>
        <v>0</v>
      </c>
    </row>
    <row r="3954" spans="1:12">
      <c r="A3954" t="s">
        <v>9557</v>
      </c>
      <c r="B3954" t="s">
        <v>7380</v>
      </c>
      <c r="C3954" t="s">
        <v>1738</v>
      </c>
      <c r="D3954" t="s">
        <v>6880</v>
      </c>
      <c r="E3954" t="s">
        <v>1708</v>
      </c>
      <c r="H3954" t="str">
        <f>INDEX('Vensim Variables'!$B:$B,MATCH(EPS!$B3954,'Vensim Variables'!$A:$A,0))</f>
        <v>g pollutant</v>
      </c>
      <c r="I3954" t="str">
        <f t="shared" si="122"/>
        <v>PM10</v>
      </c>
      <c r="J3954">
        <f>INDEX(NoSettings!$C:$C,MATCH(EPS!$A3954,NoSettings!$A:$A,0))</f>
        <v>0</v>
      </c>
      <c r="K3954">
        <f>INDEX(GWP!$C$2:$C$13,MATCH(EPS!I3954,GWP!$B$2:$B$13,0))</f>
        <v>0</v>
      </c>
      <c r="L3954" s="4">
        <f t="shared" si="123"/>
        <v>0</v>
      </c>
    </row>
    <row r="3955" spans="1:12">
      <c r="A3955" t="s">
        <v>9558</v>
      </c>
      <c r="B3955" t="s">
        <v>7380</v>
      </c>
      <c r="C3955" t="s">
        <v>1738</v>
      </c>
      <c r="D3955" t="s">
        <v>6880</v>
      </c>
      <c r="E3955" t="s">
        <v>1709</v>
      </c>
      <c r="H3955" t="str">
        <f>INDEX('Vensim Variables'!$B:$B,MATCH(EPS!$B3955,'Vensim Variables'!$A:$A,0))</f>
        <v>g pollutant</v>
      </c>
      <c r="I3955" t="str">
        <f t="shared" si="122"/>
        <v>PM25</v>
      </c>
      <c r="J3955">
        <f>INDEX(NoSettings!$C:$C,MATCH(EPS!$A3955,NoSettings!$A:$A,0))</f>
        <v>0</v>
      </c>
      <c r="K3955">
        <f>INDEX(GWP!$C$2:$C$13,MATCH(EPS!I3955,GWP!$B$2:$B$13,0))</f>
        <v>0</v>
      </c>
      <c r="L3955" s="4">
        <f t="shared" si="123"/>
        <v>0</v>
      </c>
    </row>
    <row r="3956" spans="1:12">
      <c r="A3956" t="s">
        <v>9559</v>
      </c>
      <c r="B3956" t="s">
        <v>7380</v>
      </c>
      <c r="C3956" t="s">
        <v>1738</v>
      </c>
      <c r="D3956" t="s">
        <v>6880</v>
      </c>
      <c r="E3956" t="s">
        <v>1710</v>
      </c>
      <c r="H3956" t="str">
        <f>INDEX('Vensim Variables'!$B:$B,MATCH(EPS!$B3956,'Vensim Variables'!$A:$A,0))</f>
        <v>g pollutant</v>
      </c>
      <c r="I3956" t="str">
        <f t="shared" si="122"/>
        <v>SOx</v>
      </c>
      <c r="J3956">
        <f>INDEX(NoSettings!$C:$C,MATCH(EPS!$A3956,NoSettings!$A:$A,0))</f>
        <v>0</v>
      </c>
      <c r="K3956">
        <f>INDEX(GWP!$C$2:$C$13,MATCH(EPS!I3956,GWP!$B$2:$B$13,0))</f>
        <v>0</v>
      </c>
      <c r="L3956" s="4">
        <f t="shared" si="123"/>
        <v>0</v>
      </c>
    </row>
    <row r="3957" spans="1:12">
      <c r="A3957" t="s">
        <v>9560</v>
      </c>
      <c r="B3957" t="s">
        <v>7380</v>
      </c>
      <c r="C3957" t="s">
        <v>1738</v>
      </c>
      <c r="D3957" t="s">
        <v>6880</v>
      </c>
      <c r="E3957" t="s">
        <v>1711</v>
      </c>
      <c r="H3957" t="str">
        <f>INDEX('Vensim Variables'!$B:$B,MATCH(EPS!$B3957,'Vensim Variables'!$A:$A,0))</f>
        <v>g pollutant</v>
      </c>
      <c r="I3957" t="str">
        <f t="shared" si="122"/>
        <v>BC</v>
      </c>
      <c r="J3957">
        <f>INDEX(NoSettings!$C:$C,MATCH(EPS!$A3957,NoSettings!$A:$A,0))</f>
        <v>0</v>
      </c>
      <c r="K3957">
        <f>INDEX(GWP!$C$2:$C$13,MATCH(EPS!I3957,GWP!$B$2:$B$13,0))</f>
        <v>0</v>
      </c>
      <c r="L3957" s="4">
        <f t="shared" si="123"/>
        <v>0</v>
      </c>
    </row>
    <row r="3958" spans="1:12">
      <c r="A3958" t="s">
        <v>9561</v>
      </c>
      <c r="B3958" t="s">
        <v>7380</v>
      </c>
      <c r="C3958" t="s">
        <v>1738</v>
      </c>
      <c r="D3958" t="s">
        <v>6880</v>
      </c>
      <c r="E3958" t="s">
        <v>1712</v>
      </c>
      <c r="H3958" t="str">
        <f>INDEX('Vensim Variables'!$B:$B,MATCH(EPS!$B3958,'Vensim Variables'!$A:$A,0))</f>
        <v>g pollutant</v>
      </c>
      <c r="I3958" t="str">
        <f t="shared" si="122"/>
        <v>OC</v>
      </c>
      <c r="J3958">
        <f>INDEX(NoSettings!$C:$C,MATCH(EPS!$A3958,NoSettings!$A:$A,0))</f>
        <v>0</v>
      </c>
      <c r="K3958">
        <f>INDEX(GWP!$C$2:$C$13,MATCH(EPS!I3958,GWP!$B$2:$B$13,0))</f>
        <v>0</v>
      </c>
      <c r="L3958" s="4">
        <f t="shared" si="123"/>
        <v>0</v>
      </c>
    </row>
    <row r="3959" spans="1:12">
      <c r="A3959" t="s">
        <v>9562</v>
      </c>
      <c r="B3959" t="s">
        <v>7380</v>
      </c>
      <c r="C3959" t="s">
        <v>1738</v>
      </c>
      <c r="D3959" t="s">
        <v>6880</v>
      </c>
      <c r="E3959" t="s">
        <v>1713</v>
      </c>
      <c r="H3959" t="str">
        <f>INDEX('Vensim Variables'!$B:$B,MATCH(EPS!$B3959,'Vensim Variables'!$A:$A,0))</f>
        <v>g pollutant</v>
      </c>
      <c r="I3959" t="str">
        <f t="shared" si="122"/>
        <v>CH4</v>
      </c>
      <c r="J3959">
        <f>INDEX(NoSettings!$C:$C,MATCH(EPS!$A3959,NoSettings!$A:$A,0))</f>
        <v>0</v>
      </c>
      <c r="K3959">
        <f>INDEX(GWP!$C$2:$C$13,MATCH(EPS!I3959,GWP!$B$2:$B$13,0))</f>
        <v>28</v>
      </c>
      <c r="L3959" s="4">
        <f t="shared" si="123"/>
        <v>0</v>
      </c>
    </row>
    <row r="3960" spans="1:12">
      <c r="A3960" t="s">
        <v>9563</v>
      </c>
      <c r="B3960" t="s">
        <v>7380</v>
      </c>
      <c r="C3960" t="s">
        <v>1738</v>
      </c>
      <c r="D3960" t="s">
        <v>6880</v>
      </c>
      <c r="E3960" t="s">
        <v>1714</v>
      </c>
      <c r="H3960" t="str">
        <f>INDEX('Vensim Variables'!$B:$B,MATCH(EPS!$B3960,'Vensim Variables'!$A:$A,0))</f>
        <v>g pollutant</v>
      </c>
      <c r="I3960" t="str">
        <f t="shared" si="122"/>
        <v>N2O</v>
      </c>
      <c r="J3960">
        <f>INDEX(NoSettings!$C:$C,MATCH(EPS!$A3960,NoSettings!$A:$A,0))</f>
        <v>0</v>
      </c>
      <c r="K3960">
        <f>INDEX(GWP!$C$2:$C$13,MATCH(EPS!I3960,GWP!$B$2:$B$13,0))</f>
        <v>265</v>
      </c>
      <c r="L3960" s="4">
        <f t="shared" si="123"/>
        <v>0</v>
      </c>
    </row>
    <row r="3961" spans="1:12">
      <c r="A3961" t="s">
        <v>9564</v>
      </c>
      <c r="B3961" t="s">
        <v>7380</v>
      </c>
      <c r="C3961" t="s">
        <v>1738</v>
      </c>
      <c r="D3961" t="s">
        <v>6880</v>
      </c>
      <c r="E3961" t="s">
        <v>1715</v>
      </c>
      <c r="H3961" t="str">
        <f>INDEX('Vensim Variables'!$B:$B,MATCH(EPS!$B3961,'Vensim Variables'!$A:$A,0))</f>
        <v>g pollutant</v>
      </c>
      <c r="I3961" t="str">
        <f t="shared" si="122"/>
        <v>F gases</v>
      </c>
      <c r="J3961">
        <f>INDEX(NoSettings!$C:$C,MATCH(EPS!$A3961,NoSettings!$A:$A,0))</f>
        <v>0</v>
      </c>
      <c r="K3961">
        <f>INDEX(GWP!$C$2:$C$13,MATCH(EPS!I3961,GWP!$B$2:$B$13,0))</f>
        <v>1</v>
      </c>
      <c r="L3961" s="4">
        <f t="shared" si="123"/>
        <v>0</v>
      </c>
    </row>
    <row r="3962" spans="1:12">
      <c r="A3962" t="s">
        <v>9565</v>
      </c>
      <c r="B3962" t="s">
        <v>7380</v>
      </c>
      <c r="C3962" t="s">
        <v>1738</v>
      </c>
      <c r="D3962" t="s">
        <v>6881</v>
      </c>
      <c r="E3962" t="s">
        <v>1702</v>
      </c>
      <c r="H3962" t="str">
        <f>INDEX('Vensim Variables'!$B:$B,MATCH(EPS!$B3962,'Vensim Variables'!$A:$A,0))</f>
        <v>g pollutant</v>
      </c>
      <c r="I3962" t="str">
        <f t="shared" si="122"/>
        <v>CO2</v>
      </c>
      <c r="J3962">
        <f>INDEX(NoSettings!$C:$C,MATCH(EPS!$A3962,NoSettings!$A:$A,0))</f>
        <v>0</v>
      </c>
      <c r="K3962">
        <f>INDEX(GWP!$C$2:$C$13,MATCH(EPS!I3962,GWP!$B$2:$B$13,0))</f>
        <v>1</v>
      </c>
      <c r="L3962" s="4">
        <f t="shared" si="123"/>
        <v>0</v>
      </c>
    </row>
    <row r="3963" spans="1:12">
      <c r="A3963" t="s">
        <v>9566</v>
      </c>
      <c r="B3963" t="s">
        <v>7380</v>
      </c>
      <c r="C3963" t="s">
        <v>1738</v>
      </c>
      <c r="D3963" t="s">
        <v>6881</v>
      </c>
      <c r="E3963" t="s">
        <v>1705</v>
      </c>
      <c r="H3963" t="str">
        <f>INDEX('Vensim Variables'!$B:$B,MATCH(EPS!$B3963,'Vensim Variables'!$A:$A,0))</f>
        <v>g pollutant</v>
      </c>
      <c r="I3963" t="str">
        <f t="shared" si="122"/>
        <v>VOC</v>
      </c>
      <c r="J3963">
        <f>INDEX(NoSettings!$C:$C,MATCH(EPS!$A3963,NoSettings!$A:$A,0))</f>
        <v>0</v>
      </c>
      <c r="K3963">
        <f>INDEX(GWP!$C$2:$C$13,MATCH(EPS!I3963,GWP!$B$2:$B$13,0))</f>
        <v>0</v>
      </c>
      <c r="L3963" s="4">
        <f t="shared" si="123"/>
        <v>0</v>
      </c>
    </row>
    <row r="3964" spans="1:12">
      <c r="A3964" t="s">
        <v>9567</v>
      </c>
      <c r="B3964" t="s">
        <v>7380</v>
      </c>
      <c r="C3964" t="s">
        <v>1738</v>
      </c>
      <c r="D3964" t="s">
        <v>6881</v>
      </c>
      <c r="E3964" t="s">
        <v>1706</v>
      </c>
      <c r="H3964" t="str">
        <f>INDEX('Vensim Variables'!$B:$B,MATCH(EPS!$B3964,'Vensim Variables'!$A:$A,0))</f>
        <v>g pollutant</v>
      </c>
      <c r="I3964" t="str">
        <f t="shared" si="122"/>
        <v>CO</v>
      </c>
      <c r="J3964">
        <f>INDEX(NoSettings!$C:$C,MATCH(EPS!$A3964,NoSettings!$A:$A,0))</f>
        <v>0</v>
      </c>
      <c r="K3964">
        <f>INDEX(GWP!$C$2:$C$13,MATCH(EPS!I3964,GWP!$B$2:$B$13,0))</f>
        <v>0</v>
      </c>
      <c r="L3964" s="4">
        <f t="shared" si="123"/>
        <v>0</v>
      </c>
    </row>
    <row r="3965" spans="1:12">
      <c r="A3965" t="s">
        <v>9568</v>
      </c>
      <c r="B3965" t="s">
        <v>7380</v>
      </c>
      <c r="C3965" t="s">
        <v>1738</v>
      </c>
      <c r="D3965" t="s">
        <v>6881</v>
      </c>
      <c r="E3965" t="s">
        <v>1707</v>
      </c>
      <c r="H3965" t="str">
        <f>INDEX('Vensim Variables'!$B:$B,MATCH(EPS!$B3965,'Vensim Variables'!$A:$A,0))</f>
        <v>g pollutant</v>
      </c>
      <c r="I3965" t="str">
        <f t="shared" si="122"/>
        <v>NOx</v>
      </c>
      <c r="J3965">
        <f>INDEX(NoSettings!$C:$C,MATCH(EPS!$A3965,NoSettings!$A:$A,0))</f>
        <v>0</v>
      </c>
      <c r="K3965">
        <f>INDEX(GWP!$C$2:$C$13,MATCH(EPS!I3965,GWP!$B$2:$B$13,0))</f>
        <v>0</v>
      </c>
      <c r="L3965" s="4">
        <f t="shared" si="123"/>
        <v>0</v>
      </c>
    </row>
    <row r="3966" spans="1:12">
      <c r="A3966" t="s">
        <v>9569</v>
      </c>
      <c r="B3966" t="s">
        <v>7380</v>
      </c>
      <c r="C3966" t="s">
        <v>1738</v>
      </c>
      <c r="D3966" t="s">
        <v>6881</v>
      </c>
      <c r="E3966" t="s">
        <v>1708</v>
      </c>
      <c r="H3966" t="str">
        <f>INDEX('Vensim Variables'!$B:$B,MATCH(EPS!$B3966,'Vensim Variables'!$A:$A,0))</f>
        <v>g pollutant</v>
      </c>
      <c r="I3966" t="str">
        <f t="shared" si="122"/>
        <v>PM10</v>
      </c>
      <c r="J3966">
        <f>INDEX(NoSettings!$C:$C,MATCH(EPS!$A3966,NoSettings!$A:$A,0))</f>
        <v>0</v>
      </c>
      <c r="K3966">
        <f>INDEX(GWP!$C$2:$C$13,MATCH(EPS!I3966,GWP!$B$2:$B$13,0))</f>
        <v>0</v>
      </c>
      <c r="L3966" s="4">
        <f t="shared" si="123"/>
        <v>0</v>
      </c>
    </row>
    <row r="3967" spans="1:12">
      <c r="A3967" t="s">
        <v>9570</v>
      </c>
      <c r="B3967" t="s">
        <v>7380</v>
      </c>
      <c r="C3967" t="s">
        <v>1738</v>
      </c>
      <c r="D3967" t="s">
        <v>6881</v>
      </c>
      <c r="E3967" t="s">
        <v>1709</v>
      </c>
      <c r="H3967" t="str">
        <f>INDEX('Vensim Variables'!$B:$B,MATCH(EPS!$B3967,'Vensim Variables'!$A:$A,0))</f>
        <v>g pollutant</v>
      </c>
      <c r="I3967" t="str">
        <f t="shared" si="122"/>
        <v>PM25</v>
      </c>
      <c r="J3967">
        <f>INDEX(NoSettings!$C:$C,MATCH(EPS!$A3967,NoSettings!$A:$A,0))</f>
        <v>0</v>
      </c>
      <c r="K3967">
        <f>INDEX(GWP!$C$2:$C$13,MATCH(EPS!I3967,GWP!$B$2:$B$13,0))</f>
        <v>0</v>
      </c>
      <c r="L3967" s="4">
        <f t="shared" si="123"/>
        <v>0</v>
      </c>
    </row>
    <row r="3968" spans="1:12">
      <c r="A3968" t="s">
        <v>9571</v>
      </c>
      <c r="B3968" t="s">
        <v>7380</v>
      </c>
      <c r="C3968" t="s">
        <v>1738</v>
      </c>
      <c r="D3968" t="s">
        <v>6881</v>
      </c>
      <c r="E3968" t="s">
        <v>1710</v>
      </c>
      <c r="H3968" t="str">
        <f>INDEX('Vensim Variables'!$B:$B,MATCH(EPS!$B3968,'Vensim Variables'!$A:$A,0))</f>
        <v>g pollutant</v>
      </c>
      <c r="I3968" t="str">
        <f t="shared" si="122"/>
        <v>SOx</v>
      </c>
      <c r="J3968">
        <f>INDEX(NoSettings!$C:$C,MATCH(EPS!$A3968,NoSettings!$A:$A,0))</f>
        <v>0</v>
      </c>
      <c r="K3968">
        <f>INDEX(GWP!$C$2:$C$13,MATCH(EPS!I3968,GWP!$B$2:$B$13,0))</f>
        <v>0</v>
      </c>
      <c r="L3968" s="4">
        <f t="shared" si="123"/>
        <v>0</v>
      </c>
    </row>
    <row r="3969" spans="1:12">
      <c r="A3969" t="s">
        <v>9572</v>
      </c>
      <c r="B3969" t="s">
        <v>7380</v>
      </c>
      <c r="C3969" t="s">
        <v>1738</v>
      </c>
      <c r="D3969" t="s">
        <v>6881</v>
      </c>
      <c r="E3969" t="s">
        <v>1711</v>
      </c>
      <c r="H3969" t="str">
        <f>INDEX('Vensim Variables'!$B:$B,MATCH(EPS!$B3969,'Vensim Variables'!$A:$A,0))</f>
        <v>g pollutant</v>
      </c>
      <c r="I3969" t="str">
        <f t="shared" si="122"/>
        <v>BC</v>
      </c>
      <c r="J3969">
        <f>INDEX(NoSettings!$C:$C,MATCH(EPS!$A3969,NoSettings!$A:$A,0))</f>
        <v>0</v>
      </c>
      <c r="K3969">
        <f>INDEX(GWP!$C$2:$C$13,MATCH(EPS!I3969,GWP!$B$2:$B$13,0))</f>
        <v>0</v>
      </c>
      <c r="L3969" s="4">
        <f t="shared" si="123"/>
        <v>0</v>
      </c>
    </row>
    <row r="3970" spans="1:12">
      <c r="A3970" t="s">
        <v>9573</v>
      </c>
      <c r="B3970" t="s">
        <v>7380</v>
      </c>
      <c r="C3970" t="s">
        <v>1738</v>
      </c>
      <c r="D3970" t="s">
        <v>6881</v>
      </c>
      <c r="E3970" t="s">
        <v>1712</v>
      </c>
      <c r="H3970" t="str">
        <f>INDEX('Vensim Variables'!$B:$B,MATCH(EPS!$B3970,'Vensim Variables'!$A:$A,0))</f>
        <v>g pollutant</v>
      </c>
      <c r="I3970" t="str">
        <f t="shared" si="122"/>
        <v>OC</v>
      </c>
      <c r="J3970">
        <f>INDEX(NoSettings!$C:$C,MATCH(EPS!$A3970,NoSettings!$A:$A,0))</f>
        <v>0</v>
      </c>
      <c r="K3970">
        <f>INDEX(GWP!$C$2:$C$13,MATCH(EPS!I3970,GWP!$B$2:$B$13,0))</f>
        <v>0</v>
      </c>
      <c r="L3970" s="4">
        <f t="shared" si="123"/>
        <v>0</v>
      </c>
    </row>
    <row r="3971" spans="1:12">
      <c r="A3971" t="s">
        <v>9574</v>
      </c>
      <c r="B3971" t="s">
        <v>7380</v>
      </c>
      <c r="C3971" t="s">
        <v>1738</v>
      </c>
      <c r="D3971" t="s">
        <v>6881</v>
      </c>
      <c r="E3971" t="s">
        <v>1713</v>
      </c>
      <c r="H3971" t="str">
        <f>INDEX('Vensim Variables'!$B:$B,MATCH(EPS!$B3971,'Vensim Variables'!$A:$A,0))</f>
        <v>g pollutant</v>
      </c>
      <c r="I3971" t="str">
        <f t="shared" ref="I3971:I4034" si="124">IF(OR(C3971="CO2",C3971="CH4",C3971="N2O",C3971="F gases",C3971="VOC",C3971="CO",C3971="NOx",C3971="PM10",C3971="PM25",C3971="SOx",C3971="BC",C3971="OC"),C3971,IF(OR(D3971="CO2",D3971="CH4",D3971="N2O",D3971="F gases",D3971="VOC",D3971="CO",D3971="NOx",D3971="PM10",D3971="PM25",D3971="SOx",D3971="BC",D3971="OC"),D3971,IF(OR(E3971="CO2",E3971="CH4",E3971="N2O",E3971="F gases",E3971="VOC",E3971="CO",E3971="NOx",E3971="PM10",E3971="PM25",E3971="SOx",E3971="BC",E3971="OC"),E3971,"NA")))</f>
        <v>CH4</v>
      </c>
      <c r="J3971">
        <f>INDEX(NoSettings!$C:$C,MATCH(EPS!$A3971,NoSettings!$A:$A,0))</f>
        <v>0</v>
      </c>
      <c r="K3971">
        <f>INDEX(GWP!$C$2:$C$13,MATCH(EPS!I3971,GWP!$B$2:$B$13,0))</f>
        <v>28</v>
      </c>
      <c r="L3971" s="4">
        <f t="shared" ref="L3971:L4034" si="125">IF(H3971="g pollutant",K3971*J3971/10^12,IF(H3971="MMTCO2e",J3971,IF(H3971="MWh",J3971,0)))</f>
        <v>0</v>
      </c>
    </row>
    <row r="3972" spans="1:12">
      <c r="A3972" t="s">
        <v>9575</v>
      </c>
      <c r="B3972" t="s">
        <v>7380</v>
      </c>
      <c r="C3972" t="s">
        <v>1738</v>
      </c>
      <c r="D3972" t="s">
        <v>6881</v>
      </c>
      <c r="E3972" t="s">
        <v>1714</v>
      </c>
      <c r="H3972" t="str">
        <f>INDEX('Vensim Variables'!$B:$B,MATCH(EPS!$B3972,'Vensim Variables'!$A:$A,0))</f>
        <v>g pollutant</v>
      </c>
      <c r="I3972" t="str">
        <f t="shared" si="124"/>
        <v>N2O</v>
      </c>
      <c r="J3972">
        <f>INDEX(NoSettings!$C:$C,MATCH(EPS!$A3972,NoSettings!$A:$A,0))</f>
        <v>0</v>
      </c>
      <c r="K3972">
        <f>INDEX(GWP!$C$2:$C$13,MATCH(EPS!I3972,GWP!$B$2:$B$13,0))</f>
        <v>265</v>
      </c>
      <c r="L3972" s="4">
        <f t="shared" si="125"/>
        <v>0</v>
      </c>
    </row>
    <row r="3973" spans="1:12">
      <c r="A3973" t="s">
        <v>9576</v>
      </c>
      <c r="B3973" t="s">
        <v>7380</v>
      </c>
      <c r="C3973" t="s">
        <v>1738</v>
      </c>
      <c r="D3973" t="s">
        <v>6881</v>
      </c>
      <c r="E3973" t="s">
        <v>1715</v>
      </c>
      <c r="H3973" t="str">
        <f>INDEX('Vensim Variables'!$B:$B,MATCH(EPS!$B3973,'Vensim Variables'!$A:$A,0))</f>
        <v>g pollutant</v>
      </c>
      <c r="I3973" t="str">
        <f t="shared" si="124"/>
        <v>F gases</v>
      </c>
      <c r="J3973">
        <f>INDEX(NoSettings!$C:$C,MATCH(EPS!$A3973,NoSettings!$A:$A,0))</f>
        <v>0</v>
      </c>
      <c r="K3973">
        <f>INDEX(GWP!$C$2:$C$13,MATCH(EPS!I3973,GWP!$B$2:$B$13,0))</f>
        <v>1</v>
      </c>
      <c r="L3973" s="4">
        <f t="shared" si="125"/>
        <v>0</v>
      </c>
    </row>
    <row r="3974" spans="1:12">
      <c r="A3974" t="s">
        <v>9577</v>
      </c>
      <c r="B3974" t="s">
        <v>7380</v>
      </c>
      <c r="C3974" t="s">
        <v>1738</v>
      </c>
      <c r="D3974" t="s">
        <v>6882</v>
      </c>
      <c r="E3974" t="s">
        <v>1702</v>
      </c>
      <c r="H3974" t="str">
        <f>INDEX('Vensim Variables'!$B:$B,MATCH(EPS!$B3974,'Vensim Variables'!$A:$A,0))</f>
        <v>g pollutant</v>
      </c>
      <c r="I3974" t="str">
        <f t="shared" si="124"/>
        <v>CO2</v>
      </c>
      <c r="J3974">
        <f>INDEX(NoSettings!$C:$C,MATCH(EPS!$A3974,NoSettings!$A:$A,0))</f>
        <v>132097000000000</v>
      </c>
      <c r="K3974">
        <f>INDEX(GWP!$C$2:$C$13,MATCH(EPS!I3974,GWP!$B$2:$B$13,0))</f>
        <v>1</v>
      </c>
      <c r="L3974" s="4">
        <f t="shared" si="125"/>
        <v>132.09700000000001</v>
      </c>
    </row>
    <row r="3975" spans="1:12">
      <c r="A3975" t="s">
        <v>9578</v>
      </c>
      <c r="B3975" t="s">
        <v>7380</v>
      </c>
      <c r="C3975" t="s">
        <v>1738</v>
      </c>
      <c r="D3975" t="s">
        <v>6882</v>
      </c>
      <c r="E3975" t="s">
        <v>1705</v>
      </c>
      <c r="H3975" t="str">
        <f>INDEX('Vensim Variables'!$B:$B,MATCH(EPS!$B3975,'Vensim Variables'!$A:$A,0))</f>
        <v>g pollutant</v>
      </c>
      <c r="I3975" t="str">
        <f t="shared" si="124"/>
        <v>VOC</v>
      </c>
      <c r="J3975">
        <f>INDEX(NoSettings!$C:$C,MATCH(EPS!$A3975,NoSettings!$A:$A,0))</f>
        <v>2468620000</v>
      </c>
      <c r="K3975">
        <f>INDEX(GWP!$C$2:$C$13,MATCH(EPS!I3975,GWP!$B$2:$B$13,0))</f>
        <v>0</v>
      </c>
      <c r="L3975" s="4">
        <f t="shared" si="125"/>
        <v>0</v>
      </c>
    </row>
    <row r="3976" spans="1:12">
      <c r="A3976" t="s">
        <v>9579</v>
      </c>
      <c r="B3976" t="s">
        <v>7380</v>
      </c>
      <c r="C3976" t="s">
        <v>1738</v>
      </c>
      <c r="D3976" t="s">
        <v>6882</v>
      </c>
      <c r="E3976" t="s">
        <v>1706</v>
      </c>
      <c r="H3976" t="str">
        <f>INDEX('Vensim Variables'!$B:$B,MATCH(EPS!$B3976,'Vensim Variables'!$A:$A,0))</f>
        <v>g pollutant</v>
      </c>
      <c r="I3976" t="str">
        <f t="shared" si="124"/>
        <v>CO</v>
      </c>
      <c r="J3976">
        <f>INDEX(NoSettings!$C:$C,MATCH(EPS!$A3976,NoSettings!$A:$A,0))</f>
        <v>12165900000</v>
      </c>
      <c r="K3976">
        <f>INDEX(GWP!$C$2:$C$13,MATCH(EPS!I3976,GWP!$B$2:$B$13,0))</f>
        <v>0</v>
      </c>
      <c r="L3976" s="4">
        <f t="shared" si="125"/>
        <v>0</v>
      </c>
    </row>
    <row r="3977" spans="1:12">
      <c r="A3977" t="s">
        <v>9580</v>
      </c>
      <c r="B3977" t="s">
        <v>7380</v>
      </c>
      <c r="C3977" t="s">
        <v>1738</v>
      </c>
      <c r="D3977" t="s">
        <v>6882</v>
      </c>
      <c r="E3977" t="s">
        <v>1707</v>
      </c>
      <c r="H3977" t="str">
        <f>INDEX('Vensim Variables'!$B:$B,MATCH(EPS!$B3977,'Vensim Variables'!$A:$A,0))</f>
        <v>g pollutant</v>
      </c>
      <c r="I3977" t="str">
        <f t="shared" si="124"/>
        <v>NOx</v>
      </c>
      <c r="J3977">
        <f>INDEX(NoSettings!$C:$C,MATCH(EPS!$A3977,NoSettings!$A:$A,0))</f>
        <v>36130800000</v>
      </c>
      <c r="K3977">
        <f>INDEX(GWP!$C$2:$C$13,MATCH(EPS!I3977,GWP!$B$2:$B$13,0))</f>
        <v>0</v>
      </c>
      <c r="L3977" s="4">
        <f t="shared" si="125"/>
        <v>0</v>
      </c>
    </row>
    <row r="3978" spans="1:12">
      <c r="A3978" t="s">
        <v>9581</v>
      </c>
      <c r="B3978" t="s">
        <v>7380</v>
      </c>
      <c r="C3978" t="s">
        <v>1738</v>
      </c>
      <c r="D3978" t="s">
        <v>6882</v>
      </c>
      <c r="E3978" t="s">
        <v>1708</v>
      </c>
      <c r="H3978" t="str">
        <f>INDEX('Vensim Variables'!$B:$B,MATCH(EPS!$B3978,'Vensim Variables'!$A:$A,0))</f>
        <v>g pollutant</v>
      </c>
      <c r="I3978" t="str">
        <f t="shared" si="124"/>
        <v>PM10</v>
      </c>
      <c r="J3978">
        <f>INDEX(NoSettings!$C:$C,MATCH(EPS!$A3978,NoSettings!$A:$A,0))</f>
        <v>2560770000</v>
      </c>
      <c r="K3978">
        <f>INDEX(GWP!$C$2:$C$13,MATCH(EPS!I3978,GWP!$B$2:$B$13,0))</f>
        <v>0</v>
      </c>
      <c r="L3978" s="4">
        <f t="shared" si="125"/>
        <v>0</v>
      </c>
    </row>
    <row r="3979" spans="1:12">
      <c r="A3979" t="s">
        <v>9582</v>
      </c>
      <c r="B3979" t="s">
        <v>7380</v>
      </c>
      <c r="C3979" t="s">
        <v>1738</v>
      </c>
      <c r="D3979" t="s">
        <v>6882</v>
      </c>
      <c r="E3979" t="s">
        <v>1709</v>
      </c>
      <c r="H3979" t="str">
        <f>INDEX('Vensim Variables'!$B:$B,MATCH(EPS!$B3979,'Vensim Variables'!$A:$A,0))</f>
        <v>g pollutant</v>
      </c>
      <c r="I3979" t="str">
        <f t="shared" si="124"/>
        <v>PM25</v>
      </c>
      <c r="J3979">
        <f>INDEX(NoSettings!$C:$C,MATCH(EPS!$A3979,NoSettings!$A:$A,0))</f>
        <v>2296720000</v>
      </c>
      <c r="K3979">
        <f>INDEX(GWP!$C$2:$C$13,MATCH(EPS!I3979,GWP!$B$2:$B$13,0))</f>
        <v>0</v>
      </c>
      <c r="L3979" s="4">
        <f t="shared" si="125"/>
        <v>0</v>
      </c>
    </row>
    <row r="3980" spans="1:12">
      <c r="A3980" t="s">
        <v>9583</v>
      </c>
      <c r="B3980" t="s">
        <v>7380</v>
      </c>
      <c r="C3980" t="s">
        <v>1738</v>
      </c>
      <c r="D3980" t="s">
        <v>6882</v>
      </c>
      <c r="E3980" t="s">
        <v>1710</v>
      </c>
      <c r="H3980" t="str">
        <f>INDEX('Vensim Variables'!$B:$B,MATCH(EPS!$B3980,'Vensim Variables'!$A:$A,0))</f>
        <v>g pollutant</v>
      </c>
      <c r="I3980" t="str">
        <f t="shared" si="124"/>
        <v>SOx</v>
      </c>
      <c r="J3980">
        <f>INDEX(NoSettings!$C:$C,MATCH(EPS!$A3980,NoSettings!$A:$A,0))</f>
        <v>5958000000</v>
      </c>
      <c r="K3980">
        <f>INDEX(GWP!$C$2:$C$13,MATCH(EPS!I3980,GWP!$B$2:$B$13,0))</f>
        <v>0</v>
      </c>
      <c r="L3980" s="4">
        <f t="shared" si="125"/>
        <v>0</v>
      </c>
    </row>
    <row r="3981" spans="1:12">
      <c r="A3981" t="s">
        <v>9584</v>
      </c>
      <c r="B3981" t="s">
        <v>7380</v>
      </c>
      <c r="C3981" t="s">
        <v>1738</v>
      </c>
      <c r="D3981" t="s">
        <v>6882</v>
      </c>
      <c r="E3981" t="s">
        <v>1711</v>
      </c>
      <c r="H3981" t="str">
        <f>INDEX('Vensim Variables'!$B:$B,MATCH(EPS!$B3981,'Vensim Variables'!$A:$A,0))</f>
        <v>g pollutant</v>
      </c>
      <c r="I3981" t="str">
        <f t="shared" si="124"/>
        <v>BC</v>
      </c>
      <c r="J3981">
        <f>INDEX(NoSettings!$C:$C,MATCH(EPS!$A3981,NoSettings!$A:$A,0))</f>
        <v>600762000</v>
      </c>
      <c r="K3981">
        <f>INDEX(GWP!$C$2:$C$13,MATCH(EPS!I3981,GWP!$B$2:$B$13,0))</f>
        <v>0</v>
      </c>
      <c r="L3981" s="4">
        <f t="shared" si="125"/>
        <v>0</v>
      </c>
    </row>
    <row r="3982" spans="1:12">
      <c r="A3982" t="s">
        <v>9585</v>
      </c>
      <c r="B3982" t="s">
        <v>7380</v>
      </c>
      <c r="C3982" t="s">
        <v>1738</v>
      </c>
      <c r="D3982" t="s">
        <v>6882</v>
      </c>
      <c r="E3982" t="s">
        <v>1712</v>
      </c>
      <c r="H3982" t="str">
        <f>INDEX('Vensim Variables'!$B:$B,MATCH(EPS!$B3982,'Vensim Variables'!$A:$A,0))</f>
        <v>g pollutant</v>
      </c>
      <c r="I3982" t="str">
        <f t="shared" si="124"/>
        <v>OC</v>
      </c>
      <c r="J3982">
        <f>INDEX(NoSettings!$C:$C,MATCH(EPS!$A3982,NoSettings!$A:$A,0))</f>
        <v>395191000</v>
      </c>
      <c r="K3982">
        <f>INDEX(GWP!$C$2:$C$13,MATCH(EPS!I3982,GWP!$B$2:$B$13,0))</f>
        <v>0</v>
      </c>
      <c r="L3982" s="4">
        <f t="shared" si="125"/>
        <v>0</v>
      </c>
    </row>
    <row r="3983" spans="1:12">
      <c r="A3983" t="s">
        <v>9586</v>
      </c>
      <c r="B3983" t="s">
        <v>7380</v>
      </c>
      <c r="C3983" t="s">
        <v>1738</v>
      </c>
      <c r="D3983" t="s">
        <v>6882</v>
      </c>
      <c r="E3983" t="s">
        <v>1713</v>
      </c>
      <c r="H3983" t="str">
        <f>INDEX('Vensim Variables'!$B:$B,MATCH(EPS!$B3983,'Vensim Variables'!$A:$A,0))</f>
        <v>g pollutant</v>
      </c>
      <c r="I3983" t="str">
        <f t="shared" si="124"/>
        <v>CH4</v>
      </c>
      <c r="J3983">
        <f>INDEX(NoSettings!$C:$C,MATCH(EPS!$A3983,NoSettings!$A:$A,0))</f>
        <v>5316480000</v>
      </c>
      <c r="K3983">
        <f>INDEX(GWP!$C$2:$C$13,MATCH(EPS!I3983,GWP!$B$2:$B$13,0))</f>
        <v>28</v>
      </c>
      <c r="L3983" s="4">
        <f t="shared" si="125"/>
        <v>0.14886144000000001</v>
      </c>
    </row>
    <row r="3984" spans="1:12">
      <c r="A3984" t="s">
        <v>9587</v>
      </c>
      <c r="B3984" t="s">
        <v>7380</v>
      </c>
      <c r="C3984" t="s">
        <v>1738</v>
      </c>
      <c r="D3984" t="s">
        <v>6882</v>
      </c>
      <c r="E3984" t="s">
        <v>1714</v>
      </c>
      <c r="H3984" t="str">
        <f>INDEX('Vensim Variables'!$B:$B,MATCH(EPS!$B3984,'Vensim Variables'!$A:$A,0))</f>
        <v>g pollutant</v>
      </c>
      <c r="I3984" t="str">
        <f t="shared" si="124"/>
        <v>N2O</v>
      </c>
      <c r="J3984">
        <f>INDEX(NoSettings!$C:$C,MATCH(EPS!$A3984,NoSettings!$A:$A,0))</f>
        <v>1063300000</v>
      </c>
      <c r="K3984">
        <f>INDEX(GWP!$C$2:$C$13,MATCH(EPS!I3984,GWP!$B$2:$B$13,0))</f>
        <v>265</v>
      </c>
      <c r="L3984" s="4">
        <f t="shared" si="125"/>
        <v>0.28177449999999998</v>
      </c>
    </row>
    <row r="3985" spans="1:12">
      <c r="A3985" t="s">
        <v>9588</v>
      </c>
      <c r="B3985" t="s">
        <v>7380</v>
      </c>
      <c r="C3985" t="s">
        <v>1738</v>
      </c>
      <c r="D3985" t="s">
        <v>6882</v>
      </c>
      <c r="E3985" t="s">
        <v>1715</v>
      </c>
      <c r="H3985" t="str">
        <f>INDEX('Vensim Variables'!$B:$B,MATCH(EPS!$B3985,'Vensim Variables'!$A:$A,0))</f>
        <v>g pollutant</v>
      </c>
      <c r="I3985" t="str">
        <f t="shared" si="124"/>
        <v>F gases</v>
      </c>
      <c r="J3985">
        <f>INDEX(NoSettings!$C:$C,MATCH(EPS!$A3985,NoSettings!$A:$A,0))</f>
        <v>0</v>
      </c>
      <c r="K3985">
        <f>INDEX(GWP!$C$2:$C$13,MATCH(EPS!I3985,GWP!$B$2:$B$13,0))</f>
        <v>1</v>
      </c>
      <c r="L3985" s="4">
        <f t="shared" si="125"/>
        <v>0</v>
      </c>
    </row>
    <row r="3986" spans="1:12">
      <c r="A3986" t="s">
        <v>9589</v>
      </c>
      <c r="B3986" t="s">
        <v>7380</v>
      </c>
      <c r="C3986" t="s">
        <v>1738</v>
      </c>
      <c r="D3986" t="s">
        <v>6883</v>
      </c>
      <c r="E3986" t="s">
        <v>1702</v>
      </c>
      <c r="H3986" t="str">
        <f>INDEX('Vensim Variables'!$B:$B,MATCH(EPS!$B3986,'Vensim Variables'!$A:$A,0))</f>
        <v>g pollutant</v>
      </c>
      <c r="I3986" t="str">
        <f t="shared" si="124"/>
        <v>CO2</v>
      </c>
      <c r="J3986">
        <f>INDEX(NoSettings!$C:$C,MATCH(EPS!$A3986,NoSettings!$A:$A,0))</f>
        <v>0</v>
      </c>
      <c r="K3986">
        <f>INDEX(GWP!$C$2:$C$13,MATCH(EPS!I3986,GWP!$B$2:$B$13,0))</f>
        <v>1</v>
      </c>
      <c r="L3986" s="4">
        <f t="shared" si="125"/>
        <v>0</v>
      </c>
    </row>
    <row r="3987" spans="1:12">
      <c r="A3987" t="s">
        <v>9590</v>
      </c>
      <c r="B3987" t="s">
        <v>7380</v>
      </c>
      <c r="C3987" t="s">
        <v>1738</v>
      </c>
      <c r="D3987" t="s">
        <v>6883</v>
      </c>
      <c r="E3987" t="s">
        <v>1705</v>
      </c>
      <c r="H3987" t="str">
        <f>INDEX('Vensim Variables'!$B:$B,MATCH(EPS!$B3987,'Vensim Variables'!$A:$A,0))</f>
        <v>g pollutant</v>
      </c>
      <c r="I3987" t="str">
        <f t="shared" si="124"/>
        <v>VOC</v>
      </c>
      <c r="J3987">
        <f>INDEX(NoSettings!$C:$C,MATCH(EPS!$A3987,NoSettings!$A:$A,0))</f>
        <v>0</v>
      </c>
      <c r="K3987">
        <f>INDEX(GWP!$C$2:$C$13,MATCH(EPS!I3987,GWP!$B$2:$B$13,0))</f>
        <v>0</v>
      </c>
      <c r="L3987" s="4">
        <f t="shared" si="125"/>
        <v>0</v>
      </c>
    </row>
    <row r="3988" spans="1:12">
      <c r="A3988" t="s">
        <v>9591</v>
      </c>
      <c r="B3988" t="s">
        <v>7380</v>
      </c>
      <c r="C3988" t="s">
        <v>1738</v>
      </c>
      <c r="D3988" t="s">
        <v>6883</v>
      </c>
      <c r="E3988" t="s">
        <v>1706</v>
      </c>
      <c r="H3988" t="str">
        <f>INDEX('Vensim Variables'!$B:$B,MATCH(EPS!$B3988,'Vensim Variables'!$A:$A,0))</f>
        <v>g pollutant</v>
      </c>
      <c r="I3988" t="str">
        <f t="shared" si="124"/>
        <v>CO</v>
      </c>
      <c r="J3988">
        <f>INDEX(NoSettings!$C:$C,MATCH(EPS!$A3988,NoSettings!$A:$A,0))</f>
        <v>0</v>
      </c>
      <c r="K3988">
        <f>INDEX(GWP!$C$2:$C$13,MATCH(EPS!I3988,GWP!$B$2:$B$13,0))</f>
        <v>0</v>
      </c>
      <c r="L3988" s="4">
        <f t="shared" si="125"/>
        <v>0</v>
      </c>
    </row>
    <row r="3989" spans="1:12">
      <c r="A3989" t="s">
        <v>9592</v>
      </c>
      <c r="B3989" t="s">
        <v>7380</v>
      </c>
      <c r="C3989" t="s">
        <v>1738</v>
      </c>
      <c r="D3989" t="s">
        <v>6883</v>
      </c>
      <c r="E3989" t="s">
        <v>1707</v>
      </c>
      <c r="H3989" t="str">
        <f>INDEX('Vensim Variables'!$B:$B,MATCH(EPS!$B3989,'Vensim Variables'!$A:$A,0))</f>
        <v>g pollutant</v>
      </c>
      <c r="I3989" t="str">
        <f t="shared" si="124"/>
        <v>NOx</v>
      </c>
      <c r="J3989">
        <f>INDEX(NoSettings!$C:$C,MATCH(EPS!$A3989,NoSettings!$A:$A,0))</f>
        <v>0</v>
      </c>
      <c r="K3989">
        <f>INDEX(GWP!$C$2:$C$13,MATCH(EPS!I3989,GWP!$B$2:$B$13,0))</f>
        <v>0</v>
      </c>
      <c r="L3989" s="4">
        <f t="shared" si="125"/>
        <v>0</v>
      </c>
    </row>
    <row r="3990" spans="1:12">
      <c r="A3990" t="s">
        <v>9593</v>
      </c>
      <c r="B3990" t="s">
        <v>7380</v>
      </c>
      <c r="C3990" t="s">
        <v>1738</v>
      </c>
      <c r="D3990" t="s">
        <v>6883</v>
      </c>
      <c r="E3990" t="s">
        <v>1708</v>
      </c>
      <c r="H3990" t="str">
        <f>INDEX('Vensim Variables'!$B:$B,MATCH(EPS!$B3990,'Vensim Variables'!$A:$A,0))</f>
        <v>g pollutant</v>
      </c>
      <c r="I3990" t="str">
        <f t="shared" si="124"/>
        <v>PM10</v>
      </c>
      <c r="J3990">
        <f>INDEX(NoSettings!$C:$C,MATCH(EPS!$A3990,NoSettings!$A:$A,0))</f>
        <v>0</v>
      </c>
      <c r="K3990">
        <f>INDEX(GWP!$C$2:$C$13,MATCH(EPS!I3990,GWP!$B$2:$B$13,0))</f>
        <v>0</v>
      </c>
      <c r="L3990" s="4">
        <f t="shared" si="125"/>
        <v>0</v>
      </c>
    </row>
    <row r="3991" spans="1:12">
      <c r="A3991" t="s">
        <v>9594</v>
      </c>
      <c r="B3991" t="s">
        <v>7380</v>
      </c>
      <c r="C3991" t="s">
        <v>1738</v>
      </c>
      <c r="D3991" t="s">
        <v>6883</v>
      </c>
      <c r="E3991" t="s">
        <v>1709</v>
      </c>
      <c r="H3991" t="str">
        <f>INDEX('Vensim Variables'!$B:$B,MATCH(EPS!$B3991,'Vensim Variables'!$A:$A,0))</f>
        <v>g pollutant</v>
      </c>
      <c r="I3991" t="str">
        <f t="shared" si="124"/>
        <v>PM25</v>
      </c>
      <c r="J3991">
        <f>INDEX(NoSettings!$C:$C,MATCH(EPS!$A3991,NoSettings!$A:$A,0))</f>
        <v>0</v>
      </c>
      <c r="K3991">
        <f>INDEX(GWP!$C$2:$C$13,MATCH(EPS!I3991,GWP!$B$2:$B$13,0))</f>
        <v>0</v>
      </c>
      <c r="L3991" s="4">
        <f t="shared" si="125"/>
        <v>0</v>
      </c>
    </row>
    <row r="3992" spans="1:12">
      <c r="A3992" t="s">
        <v>9595</v>
      </c>
      <c r="B3992" t="s">
        <v>7380</v>
      </c>
      <c r="C3992" t="s">
        <v>1738</v>
      </c>
      <c r="D3992" t="s">
        <v>6883</v>
      </c>
      <c r="E3992" t="s">
        <v>1710</v>
      </c>
      <c r="H3992" t="str">
        <f>INDEX('Vensim Variables'!$B:$B,MATCH(EPS!$B3992,'Vensim Variables'!$A:$A,0))</f>
        <v>g pollutant</v>
      </c>
      <c r="I3992" t="str">
        <f t="shared" si="124"/>
        <v>SOx</v>
      </c>
      <c r="J3992">
        <f>INDEX(NoSettings!$C:$C,MATCH(EPS!$A3992,NoSettings!$A:$A,0))</f>
        <v>0</v>
      </c>
      <c r="K3992">
        <f>INDEX(GWP!$C$2:$C$13,MATCH(EPS!I3992,GWP!$B$2:$B$13,0))</f>
        <v>0</v>
      </c>
      <c r="L3992" s="4">
        <f t="shared" si="125"/>
        <v>0</v>
      </c>
    </row>
    <row r="3993" spans="1:12">
      <c r="A3993" t="s">
        <v>9596</v>
      </c>
      <c r="B3993" t="s">
        <v>7380</v>
      </c>
      <c r="C3993" t="s">
        <v>1738</v>
      </c>
      <c r="D3993" t="s">
        <v>6883</v>
      </c>
      <c r="E3993" t="s">
        <v>1711</v>
      </c>
      <c r="H3993" t="str">
        <f>INDEX('Vensim Variables'!$B:$B,MATCH(EPS!$B3993,'Vensim Variables'!$A:$A,0))</f>
        <v>g pollutant</v>
      </c>
      <c r="I3993" t="str">
        <f t="shared" si="124"/>
        <v>BC</v>
      </c>
      <c r="J3993">
        <f>INDEX(NoSettings!$C:$C,MATCH(EPS!$A3993,NoSettings!$A:$A,0))</f>
        <v>0</v>
      </c>
      <c r="K3993">
        <f>INDEX(GWP!$C$2:$C$13,MATCH(EPS!I3993,GWP!$B$2:$B$13,0))</f>
        <v>0</v>
      </c>
      <c r="L3993" s="4">
        <f t="shared" si="125"/>
        <v>0</v>
      </c>
    </row>
    <row r="3994" spans="1:12">
      <c r="A3994" t="s">
        <v>9597</v>
      </c>
      <c r="B3994" t="s">
        <v>7380</v>
      </c>
      <c r="C3994" t="s">
        <v>1738</v>
      </c>
      <c r="D3994" t="s">
        <v>6883</v>
      </c>
      <c r="E3994" t="s">
        <v>1712</v>
      </c>
      <c r="H3994" t="str">
        <f>INDEX('Vensim Variables'!$B:$B,MATCH(EPS!$B3994,'Vensim Variables'!$A:$A,0))</f>
        <v>g pollutant</v>
      </c>
      <c r="I3994" t="str">
        <f t="shared" si="124"/>
        <v>OC</v>
      </c>
      <c r="J3994">
        <f>INDEX(NoSettings!$C:$C,MATCH(EPS!$A3994,NoSettings!$A:$A,0))</f>
        <v>0</v>
      </c>
      <c r="K3994">
        <f>INDEX(GWP!$C$2:$C$13,MATCH(EPS!I3994,GWP!$B$2:$B$13,0))</f>
        <v>0</v>
      </c>
      <c r="L3994" s="4">
        <f t="shared" si="125"/>
        <v>0</v>
      </c>
    </row>
    <row r="3995" spans="1:12">
      <c r="A3995" t="s">
        <v>9598</v>
      </c>
      <c r="B3995" t="s">
        <v>7380</v>
      </c>
      <c r="C3995" t="s">
        <v>1738</v>
      </c>
      <c r="D3995" t="s">
        <v>6883</v>
      </c>
      <c r="E3995" t="s">
        <v>1713</v>
      </c>
      <c r="H3995" t="str">
        <f>INDEX('Vensim Variables'!$B:$B,MATCH(EPS!$B3995,'Vensim Variables'!$A:$A,0))</f>
        <v>g pollutant</v>
      </c>
      <c r="I3995" t="str">
        <f t="shared" si="124"/>
        <v>CH4</v>
      </c>
      <c r="J3995">
        <f>INDEX(NoSettings!$C:$C,MATCH(EPS!$A3995,NoSettings!$A:$A,0))</f>
        <v>0</v>
      </c>
      <c r="K3995">
        <f>INDEX(GWP!$C$2:$C$13,MATCH(EPS!I3995,GWP!$B$2:$B$13,0))</f>
        <v>28</v>
      </c>
      <c r="L3995" s="4">
        <f t="shared" si="125"/>
        <v>0</v>
      </c>
    </row>
    <row r="3996" spans="1:12">
      <c r="A3996" t="s">
        <v>9599</v>
      </c>
      <c r="B3996" t="s">
        <v>7380</v>
      </c>
      <c r="C3996" t="s">
        <v>1738</v>
      </c>
      <c r="D3996" t="s">
        <v>6883</v>
      </c>
      <c r="E3996" t="s">
        <v>1714</v>
      </c>
      <c r="H3996" t="str">
        <f>INDEX('Vensim Variables'!$B:$B,MATCH(EPS!$B3996,'Vensim Variables'!$A:$A,0))</f>
        <v>g pollutant</v>
      </c>
      <c r="I3996" t="str">
        <f t="shared" si="124"/>
        <v>N2O</v>
      </c>
      <c r="J3996">
        <f>INDEX(NoSettings!$C:$C,MATCH(EPS!$A3996,NoSettings!$A:$A,0))</f>
        <v>0</v>
      </c>
      <c r="K3996">
        <f>INDEX(GWP!$C$2:$C$13,MATCH(EPS!I3996,GWP!$B$2:$B$13,0))</f>
        <v>265</v>
      </c>
      <c r="L3996" s="4">
        <f t="shared" si="125"/>
        <v>0</v>
      </c>
    </row>
    <row r="3997" spans="1:12">
      <c r="A3997" t="s">
        <v>9600</v>
      </c>
      <c r="B3997" t="s">
        <v>7380</v>
      </c>
      <c r="C3997" t="s">
        <v>1738</v>
      </c>
      <c r="D3997" t="s">
        <v>6883</v>
      </c>
      <c r="E3997" t="s">
        <v>1715</v>
      </c>
      <c r="H3997" t="str">
        <f>INDEX('Vensim Variables'!$B:$B,MATCH(EPS!$B3997,'Vensim Variables'!$A:$A,0))</f>
        <v>g pollutant</v>
      </c>
      <c r="I3997" t="str">
        <f t="shared" si="124"/>
        <v>F gases</v>
      </c>
      <c r="J3997">
        <f>INDEX(NoSettings!$C:$C,MATCH(EPS!$A3997,NoSettings!$A:$A,0))</f>
        <v>0</v>
      </c>
      <c r="K3997">
        <f>INDEX(GWP!$C$2:$C$13,MATCH(EPS!I3997,GWP!$B$2:$B$13,0))</f>
        <v>1</v>
      </c>
      <c r="L3997" s="4">
        <f t="shared" si="125"/>
        <v>0</v>
      </c>
    </row>
    <row r="3998" spans="1:12">
      <c r="A3998" t="s">
        <v>9601</v>
      </c>
      <c r="B3998" t="s">
        <v>7380</v>
      </c>
      <c r="C3998" t="s">
        <v>1738</v>
      </c>
      <c r="D3998" t="s">
        <v>6884</v>
      </c>
      <c r="E3998" t="s">
        <v>1702</v>
      </c>
      <c r="H3998" t="str">
        <f>INDEX('Vensim Variables'!$B:$B,MATCH(EPS!$B3998,'Vensim Variables'!$A:$A,0))</f>
        <v>g pollutant</v>
      </c>
      <c r="I3998" t="str">
        <f t="shared" si="124"/>
        <v>CO2</v>
      </c>
      <c r="J3998">
        <f>INDEX(NoSettings!$C:$C,MATCH(EPS!$A3998,NoSettings!$A:$A,0))</f>
        <v>0</v>
      </c>
      <c r="K3998">
        <f>INDEX(GWP!$C$2:$C$13,MATCH(EPS!I3998,GWP!$B$2:$B$13,0))</f>
        <v>1</v>
      </c>
      <c r="L3998" s="4">
        <f t="shared" si="125"/>
        <v>0</v>
      </c>
    </row>
    <row r="3999" spans="1:12">
      <c r="A3999" t="s">
        <v>9602</v>
      </c>
      <c r="B3999" t="s">
        <v>7380</v>
      </c>
      <c r="C3999" t="s">
        <v>1738</v>
      </c>
      <c r="D3999" t="s">
        <v>6884</v>
      </c>
      <c r="E3999" t="s">
        <v>1705</v>
      </c>
      <c r="H3999" t="str">
        <f>INDEX('Vensim Variables'!$B:$B,MATCH(EPS!$B3999,'Vensim Variables'!$A:$A,0))</f>
        <v>g pollutant</v>
      </c>
      <c r="I3999" t="str">
        <f t="shared" si="124"/>
        <v>VOC</v>
      </c>
      <c r="J3999">
        <f>INDEX(NoSettings!$C:$C,MATCH(EPS!$A3999,NoSettings!$A:$A,0))</f>
        <v>0</v>
      </c>
      <c r="K3999">
        <f>INDEX(GWP!$C$2:$C$13,MATCH(EPS!I3999,GWP!$B$2:$B$13,0))</f>
        <v>0</v>
      </c>
      <c r="L3999" s="4">
        <f t="shared" si="125"/>
        <v>0</v>
      </c>
    </row>
    <row r="4000" spans="1:12">
      <c r="A4000" t="s">
        <v>9603</v>
      </c>
      <c r="B4000" t="s">
        <v>7380</v>
      </c>
      <c r="C4000" t="s">
        <v>1738</v>
      </c>
      <c r="D4000" t="s">
        <v>6884</v>
      </c>
      <c r="E4000" t="s">
        <v>1706</v>
      </c>
      <c r="H4000" t="str">
        <f>INDEX('Vensim Variables'!$B:$B,MATCH(EPS!$B4000,'Vensim Variables'!$A:$A,0))</f>
        <v>g pollutant</v>
      </c>
      <c r="I4000" t="str">
        <f t="shared" si="124"/>
        <v>CO</v>
      </c>
      <c r="J4000">
        <f>INDEX(NoSettings!$C:$C,MATCH(EPS!$A4000,NoSettings!$A:$A,0))</f>
        <v>0</v>
      </c>
      <c r="K4000">
        <f>INDEX(GWP!$C$2:$C$13,MATCH(EPS!I4000,GWP!$B$2:$B$13,0))</f>
        <v>0</v>
      </c>
      <c r="L4000" s="4">
        <f t="shared" si="125"/>
        <v>0</v>
      </c>
    </row>
    <row r="4001" spans="1:12">
      <c r="A4001" t="s">
        <v>9604</v>
      </c>
      <c r="B4001" t="s">
        <v>7380</v>
      </c>
      <c r="C4001" t="s">
        <v>1738</v>
      </c>
      <c r="D4001" t="s">
        <v>6884</v>
      </c>
      <c r="E4001" t="s">
        <v>1707</v>
      </c>
      <c r="H4001" t="str">
        <f>INDEX('Vensim Variables'!$B:$B,MATCH(EPS!$B4001,'Vensim Variables'!$A:$A,0))</f>
        <v>g pollutant</v>
      </c>
      <c r="I4001" t="str">
        <f t="shared" si="124"/>
        <v>NOx</v>
      </c>
      <c r="J4001">
        <f>INDEX(NoSettings!$C:$C,MATCH(EPS!$A4001,NoSettings!$A:$A,0))</f>
        <v>0</v>
      </c>
      <c r="K4001">
        <f>INDEX(GWP!$C$2:$C$13,MATCH(EPS!I4001,GWP!$B$2:$B$13,0))</f>
        <v>0</v>
      </c>
      <c r="L4001" s="4">
        <f t="shared" si="125"/>
        <v>0</v>
      </c>
    </row>
    <row r="4002" spans="1:12">
      <c r="A4002" t="s">
        <v>9605</v>
      </c>
      <c r="B4002" t="s">
        <v>7380</v>
      </c>
      <c r="C4002" t="s">
        <v>1738</v>
      </c>
      <c r="D4002" t="s">
        <v>6884</v>
      </c>
      <c r="E4002" t="s">
        <v>1708</v>
      </c>
      <c r="H4002" t="str">
        <f>INDEX('Vensim Variables'!$B:$B,MATCH(EPS!$B4002,'Vensim Variables'!$A:$A,0))</f>
        <v>g pollutant</v>
      </c>
      <c r="I4002" t="str">
        <f t="shared" si="124"/>
        <v>PM10</v>
      </c>
      <c r="J4002">
        <f>INDEX(NoSettings!$C:$C,MATCH(EPS!$A4002,NoSettings!$A:$A,0))</f>
        <v>0</v>
      </c>
      <c r="K4002">
        <f>INDEX(GWP!$C$2:$C$13,MATCH(EPS!I4002,GWP!$B$2:$B$13,0))</f>
        <v>0</v>
      </c>
      <c r="L4002" s="4">
        <f t="shared" si="125"/>
        <v>0</v>
      </c>
    </row>
    <row r="4003" spans="1:12">
      <c r="A4003" t="s">
        <v>9606</v>
      </c>
      <c r="B4003" t="s">
        <v>7380</v>
      </c>
      <c r="C4003" t="s">
        <v>1738</v>
      </c>
      <c r="D4003" t="s">
        <v>6884</v>
      </c>
      <c r="E4003" t="s">
        <v>1709</v>
      </c>
      <c r="H4003" t="str">
        <f>INDEX('Vensim Variables'!$B:$B,MATCH(EPS!$B4003,'Vensim Variables'!$A:$A,0))</f>
        <v>g pollutant</v>
      </c>
      <c r="I4003" t="str">
        <f t="shared" si="124"/>
        <v>PM25</v>
      </c>
      <c r="J4003">
        <f>INDEX(NoSettings!$C:$C,MATCH(EPS!$A4003,NoSettings!$A:$A,0))</f>
        <v>0</v>
      </c>
      <c r="K4003">
        <f>INDEX(GWP!$C$2:$C$13,MATCH(EPS!I4003,GWP!$B$2:$B$13,0))</f>
        <v>0</v>
      </c>
      <c r="L4003" s="4">
        <f t="shared" si="125"/>
        <v>0</v>
      </c>
    </row>
    <row r="4004" spans="1:12">
      <c r="A4004" t="s">
        <v>9607</v>
      </c>
      <c r="B4004" t="s">
        <v>7380</v>
      </c>
      <c r="C4004" t="s">
        <v>1738</v>
      </c>
      <c r="D4004" t="s">
        <v>6884</v>
      </c>
      <c r="E4004" t="s">
        <v>1710</v>
      </c>
      <c r="H4004" t="str">
        <f>INDEX('Vensim Variables'!$B:$B,MATCH(EPS!$B4004,'Vensim Variables'!$A:$A,0))</f>
        <v>g pollutant</v>
      </c>
      <c r="I4004" t="str">
        <f t="shared" si="124"/>
        <v>SOx</v>
      </c>
      <c r="J4004">
        <f>INDEX(NoSettings!$C:$C,MATCH(EPS!$A4004,NoSettings!$A:$A,0))</f>
        <v>0</v>
      </c>
      <c r="K4004">
        <f>INDEX(GWP!$C$2:$C$13,MATCH(EPS!I4004,GWP!$B$2:$B$13,0))</f>
        <v>0</v>
      </c>
      <c r="L4004" s="4">
        <f t="shared" si="125"/>
        <v>0</v>
      </c>
    </row>
    <row r="4005" spans="1:12">
      <c r="A4005" t="s">
        <v>9608</v>
      </c>
      <c r="B4005" t="s">
        <v>7380</v>
      </c>
      <c r="C4005" t="s">
        <v>1738</v>
      </c>
      <c r="D4005" t="s">
        <v>6884</v>
      </c>
      <c r="E4005" t="s">
        <v>1711</v>
      </c>
      <c r="H4005" t="str">
        <f>INDEX('Vensim Variables'!$B:$B,MATCH(EPS!$B4005,'Vensim Variables'!$A:$A,0))</f>
        <v>g pollutant</v>
      </c>
      <c r="I4005" t="str">
        <f t="shared" si="124"/>
        <v>BC</v>
      </c>
      <c r="J4005">
        <f>INDEX(NoSettings!$C:$C,MATCH(EPS!$A4005,NoSettings!$A:$A,0))</f>
        <v>0</v>
      </c>
      <c r="K4005">
        <f>INDEX(GWP!$C$2:$C$13,MATCH(EPS!I4005,GWP!$B$2:$B$13,0))</f>
        <v>0</v>
      </c>
      <c r="L4005" s="4">
        <f t="shared" si="125"/>
        <v>0</v>
      </c>
    </row>
    <row r="4006" spans="1:12">
      <c r="A4006" t="s">
        <v>9609</v>
      </c>
      <c r="B4006" t="s">
        <v>7380</v>
      </c>
      <c r="C4006" t="s">
        <v>1738</v>
      </c>
      <c r="D4006" t="s">
        <v>6884</v>
      </c>
      <c r="E4006" t="s">
        <v>1712</v>
      </c>
      <c r="H4006" t="str">
        <f>INDEX('Vensim Variables'!$B:$B,MATCH(EPS!$B4006,'Vensim Variables'!$A:$A,0))</f>
        <v>g pollutant</v>
      </c>
      <c r="I4006" t="str">
        <f t="shared" si="124"/>
        <v>OC</v>
      </c>
      <c r="J4006">
        <f>INDEX(NoSettings!$C:$C,MATCH(EPS!$A4006,NoSettings!$A:$A,0))</f>
        <v>0</v>
      </c>
      <c r="K4006">
        <f>INDEX(GWP!$C$2:$C$13,MATCH(EPS!I4006,GWP!$B$2:$B$13,0))</f>
        <v>0</v>
      </c>
      <c r="L4006" s="4">
        <f t="shared" si="125"/>
        <v>0</v>
      </c>
    </row>
    <row r="4007" spans="1:12">
      <c r="A4007" t="s">
        <v>9610</v>
      </c>
      <c r="B4007" t="s">
        <v>7380</v>
      </c>
      <c r="C4007" t="s">
        <v>1738</v>
      </c>
      <c r="D4007" t="s">
        <v>6884</v>
      </c>
      <c r="E4007" t="s">
        <v>1713</v>
      </c>
      <c r="H4007" t="str">
        <f>INDEX('Vensim Variables'!$B:$B,MATCH(EPS!$B4007,'Vensim Variables'!$A:$A,0))</f>
        <v>g pollutant</v>
      </c>
      <c r="I4007" t="str">
        <f t="shared" si="124"/>
        <v>CH4</v>
      </c>
      <c r="J4007">
        <f>INDEX(NoSettings!$C:$C,MATCH(EPS!$A4007,NoSettings!$A:$A,0))</f>
        <v>0</v>
      </c>
      <c r="K4007">
        <f>INDEX(GWP!$C$2:$C$13,MATCH(EPS!I4007,GWP!$B$2:$B$13,0))</f>
        <v>28</v>
      </c>
      <c r="L4007" s="4">
        <f t="shared" si="125"/>
        <v>0</v>
      </c>
    </row>
    <row r="4008" spans="1:12">
      <c r="A4008" t="s">
        <v>9611</v>
      </c>
      <c r="B4008" t="s">
        <v>7380</v>
      </c>
      <c r="C4008" t="s">
        <v>1738</v>
      </c>
      <c r="D4008" t="s">
        <v>6884</v>
      </c>
      <c r="E4008" t="s">
        <v>1714</v>
      </c>
      <c r="H4008" t="str">
        <f>INDEX('Vensim Variables'!$B:$B,MATCH(EPS!$B4008,'Vensim Variables'!$A:$A,0))</f>
        <v>g pollutant</v>
      </c>
      <c r="I4008" t="str">
        <f t="shared" si="124"/>
        <v>N2O</v>
      </c>
      <c r="J4008">
        <f>INDEX(NoSettings!$C:$C,MATCH(EPS!$A4008,NoSettings!$A:$A,0))</f>
        <v>0</v>
      </c>
      <c r="K4008">
        <f>INDEX(GWP!$C$2:$C$13,MATCH(EPS!I4008,GWP!$B$2:$B$13,0))</f>
        <v>265</v>
      </c>
      <c r="L4008" s="4">
        <f t="shared" si="125"/>
        <v>0</v>
      </c>
    </row>
    <row r="4009" spans="1:12">
      <c r="A4009" t="s">
        <v>9612</v>
      </c>
      <c r="B4009" t="s">
        <v>7380</v>
      </c>
      <c r="C4009" t="s">
        <v>1738</v>
      </c>
      <c r="D4009" t="s">
        <v>6884</v>
      </c>
      <c r="E4009" t="s">
        <v>1715</v>
      </c>
      <c r="H4009" t="str">
        <f>INDEX('Vensim Variables'!$B:$B,MATCH(EPS!$B4009,'Vensim Variables'!$A:$A,0))</f>
        <v>g pollutant</v>
      </c>
      <c r="I4009" t="str">
        <f t="shared" si="124"/>
        <v>F gases</v>
      </c>
      <c r="J4009">
        <f>INDEX(NoSettings!$C:$C,MATCH(EPS!$A4009,NoSettings!$A:$A,0))</f>
        <v>0</v>
      </c>
      <c r="K4009">
        <f>INDEX(GWP!$C$2:$C$13,MATCH(EPS!I4009,GWP!$B$2:$B$13,0))</f>
        <v>1</v>
      </c>
      <c r="L4009" s="4">
        <f t="shared" si="125"/>
        <v>0</v>
      </c>
    </row>
    <row r="4010" spans="1:12">
      <c r="A4010" t="s">
        <v>9613</v>
      </c>
      <c r="B4010" t="s">
        <v>7380</v>
      </c>
      <c r="C4010" t="s">
        <v>1738</v>
      </c>
      <c r="D4010" t="s">
        <v>6885</v>
      </c>
      <c r="E4010" t="s">
        <v>1702</v>
      </c>
      <c r="H4010" t="str">
        <f>INDEX('Vensim Variables'!$B:$B,MATCH(EPS!$B4010,'Vensim Variables'!$A:$A,0))</f>
        <v>g pollutant</v>
      </c>
      <c r="I4010" t="str">
        <f t="shared" si="124"/>
        <v>CO2</v>
      </c>
      <c r="J4010">
        <f>INDEX(NoSettings!$C:$C,MATCH(EPS!$A4010,NoSettings!$A:$A,0))</f>
        <v>0</v>
      </c>
      <c r="K4010">
        <f>INDEX(GWP!$C$2:$C$13,MATCH(EPS!I4010,GWP!$B$2:$B$13,0))</f>
        <v>1</v>
      </c>
      <c r="L4010" s="4">
        <f t="shared" si="125"/>
        <v>0</v>
      </c>
    </row>
    <row r="4011" spans="1:12">
      <c r="A4011" t="s">
        <v>9614</v>
      </c>
      <c r="B4011" t="s">
        <v>7380</v>
      </c>
      <c r="C4011" t="s">
        <v>1738</v>
      </c>
      <c r="D4011" t="s">
        <v>6885</v>
      </c>
      <c r="E4011" t="s">
        <v>1705</v>
      </c>
      <c r="H4011" t="str">
        <f>INDEX('Vensim Variables'!$B:$B,MATCH(EPS!$B4011,'Vensim Variables'!$A:$A,0))</f>
        <v>g pollutant</v>
      </c>
      <c r="I4011" t="str">
        <f t="shared" si="124"/>
        <v>VOC</v>
      </c>
      <c r="J4011">
        <f>INDEX(NoSettings!$C:$C,MATCH(EPS!$A4011,NoSettings!$A:$A,0))</f>
        <v>0</v>
      </c>
      <c r="K4011">
        <f>INDEX(GWP!$C$2:$C$13,MATCH(EPS!I4011,GWP!$B$2:$B$13,0))</f>
        <v>0</v>
      </c>
      <c r="L4011" s="4">
        <f t="shared" si="125"/>
        <v>0</v>
      </c>
    </row>
    <row r="4012" spans="1:12">
      <c r="A4012" t="s">
        <v>9615</v>
      </c>
      <c r="B4012" t="s">
        <v>7380</v>
      </c>
      <c r="C4012" t="s">
        <v>1738</v>
      </c>
      <c r="D4012" t="s">
        <v>6885</v>
      </c>
      <c r="E4012" t="s">
        <v>1706</v>
      </c>
      <c r="H4012" t="str">
        <f>INDEX('Vensim Variables'!$B:$B,MATCH(EPS!$B4012,'Vensim Variables'!$A:$A,0))</f>
        <v>g pollutant</v>
      </c>
      <c r="I4012" t="str">
        <f t="shared" si="124"/>
        <v>CO</v>
      </c>
      <c r="J4012">
        <f>INDEX(NoSettings!$C:$C,MATCH(EPS!$A4012,NoSettings!$A:$A,0))</f>
        <v>0</v>
      </c>
      <c r="K4012">
        <f>INDEX(GWP!$C$2:$C$13,MATCH(EPS!I4012,GWP!$B$2:$B$13,0))</f>
        <v>0</v>
      </c>
      <c r="L4012" s="4">
        <f t="shared" si="125"/>
        <v>0</v>
      </c>
    </row>
    <row r="4013" spans="1:12">
      <c r="A4013" t="s">
        <v>9616</v>
      </c>
      <c r="B4013" t="s">
        <v>7380</v>
      </c>
      <c r="C4013" t="s">
        <v>1738</v>
      </c>
      <c r="D4013" t="s">
        <v>6885</v>
      </c>
      <c r="E4013" t="s">
        <v>1707</v>
      </c>
      <c r="H4013" t="str">
        <f>INDEX('Vensim Variables'!$B:$B,MATCH(EPS!$B4013,'Vensim Variables'!$A:$A,0))</f>
        <v>g pollutant</v>
      </c>
      <c r="I4013" t="str">
        <f t="shared" si="124"/>
        <v>NOx</v>
      </c>
      <c r="J4013">
        <f>INDEX(NoSettings!$C:$C,MATCH(EPS!$A4013,NoSettings!$A:$A,0))</f>
        <v>0</v>
      </c>
      <c r="K4013">
        <f>INDEX(GWP!$C$2:$C$13,MATCH(EPS!I4013,GWP!$B$2:$B$13,0))</f>
        <v>0</v>
      </c>
      <c r="L4013" s="4">
        <f t="shared" si="125"/>
        <v>0</v>
      </c>
    </row>
    <row r="4014" spans="1:12">
      <c r="A4014" t="s">
        <v>9617</v>
      </c>
      <c r="B4014" t="s">
        <v>7380</v>
      </c>
      <c r="C4014" t="s">
        <v>1738</v>
      </c>
      <c r="D4014" t="s">
        <v>6885</v>
      </c>
      <c r="E4014" t="s">
        <v>1708</v>
      </c>
      <c r="H4014" t="str">
        <f>INDEX('Vensim Variables'!$B:$B,MATCH(EPS!$B4014,'Vensim Variables'!$A:$A,0))</f>
        <v>g pollutant</v>
      </c>
      <c r="I4014" t="str">
        <f t="shared" si="124"/>
        <v>PM10</v>
      </c>
      <c r="J4014">
        <f>INDEX(NoSettings!$C:$C,MATCH(EPS!$A4014,NoSettings!$A:$A,0))</f>
        <v>0</v>
      </c>
      <c r="K4014">
        <f>INDEX(GWP!$C$2:$C$13,MATCH(EPS!I4014,GWP!$B$2:$B$13,0))</f>
        <v>0</v>
      </c>
      <c r="L4014" s="4">
        <f t="shared" si="125"/>
        <v>0</v>
      </c>
    </row>
    <row r="4015" spans="1:12">
      <c r="A4015" t="s">
        <v>9618</v>
      </c>
      <c r="B4015" t="s">
        <v>7380</v>
      </c>
      <c r="C4015" t="s">
        <v>1738</v>
      </c>
      <c r="D4015" t="s">
        <v>6885</v>
      </c>
      <c r="E4015" t="s">
        <v>1709</v>
      </c>
      <c r="H4015" t="str">
        <f>INDEX('Vensim Variables'!$B:$B,MATCH(EPS!$B4015,'Vensim Variables'!$A:$A,0))</f>
        <v>g pollutant</v>
      </c>
      <c r="I4015" t="str">
        <f t="shared" si="124"/>
        <v>PM25</v>
      </c>
      <c r="J4015">
        <f>INDEX(NoSettings!$C:$C,MATCH(EPS!$A4015,NoSettings!$A:$A,0))</f>
        <v>0</v>
      </c>
      <c r="K4015">
        <f>INDEX(GWP!$C$2:$C$13,MATCH(EPS!I4015,GWP!$B$2:$B$13,0))</f>
        <v>0</v>
      </c>
      <c r="L4015" s="4">
        <f t="shared" si="125"/>
        <v>0</v>
      </c>
    </row>
    <row r="4016" spans="1:12">
      <c r="A4016" t="s">
        <v>9619</v>
      </c>
      <c r="B4016" t="s">
        <v>7380</v>
      </c>
      <c r="C4016" t="s">
        <v>1738</v>
      </c>
      <c r="D4016" t="s">
        <v>6885</v>
      </c>
      <c r="E4016" t="s">
        <v>1710</v>
      </c>
      <c r="H4016" t="str">
        <f>INDEX('Vensim Variables'!$B:$B,MATCH(EPS!$B4016,'Vensim Variables'!$A:$A,0))</f>
        <v>g pollutant</v>
      </c>
      <c r="I4016" t="str">
        <f t="shared" si="124"/>
        <v>SOx</v>
      </c>
      <c r="J4016">
        <f>INDEX(NoSettings!$C:$C,MATCH(EPS!$A4016,NoSettings!$A:$A,0))</f>
        <v>0</v>
      </c>
      <c r="K4016">
        <f>INDEX(GWP!$C$2:$C$13,MATCH(EPS!I4016,GWP!$B$2:$B$13,0))</f>
        <v>0</v>
      </c>
      <c r="L4016" s="4">
        <f t="shared" si="125"/>
        <v>0</v>
      </c>
    </row>
    <row r="4017" spans="1:12">
      <c r="A4017" t="s">
        <v>9620</v>
      </c>
      <c r="B4017" t="s">
        <v>7380</v>
      </c>
      <c r="C4017" t="s">
        <v>1738</v>
      </c>
      <c r="D4017" t="s">
        <v>6885</v>
      </c>
      <c r="E4017" t="s">
        <v>1711</v>
      </c>
      <c r="H4017" t="str">
        <f>INDEX('Vensim Variables'!$B:$B,MATCH(EPS!$B4017,'Vensim Variables'!$A:$A,0))</f>
        <v>g pollutant</v>
      </c>
      <c r="I4017" t="str">
        <f t="shared" si="124"/>
        <v>BC</v>
      </c>
      <c r="J4017">
        <f>INDEX(NoSettings!$C:$C,MATCH(EPS!$A4017,NoSettings!$A:$A,0))</f>
        <v>0</v>
      </c>
      <c r="K4017">
        <f>INDEX(GWP!$C$2:$C$13,MATCH(EPS!I4017,GWP!$B$2:$B$13,0))</f>
        <v>0</v>
      </c>
      <c r="L4017" s="4">
        <f t="shared" si="125"/>
        <v>0</v>
      </c>
    </row>
    <row r="4018" spans="1:12">
      <c r="A4018" t="s">
        <v>9621</v>
      </c>
      <c r="B4018" t="s">
        <v>7380</v>
      </c>
      <c r="C4018" t="s">
        <v>1738</v>
      </c>
      <c r="D4018" t="s">
        <v>6885</v>
      </c>
      <c r="E4018" t="s">
        <v>1712</v>
      </c>
      <c r="H4018" t="str">
        <f>INDEX('Vensim Variables'!$B:$B,MATCH(EPS!$B4018,'Vensim Variables'!$A:$A,0))</f>
        <v>g pollutant</v>
      </c>
      <c r="I4018" t="str">
        <f t="shared" si="124"/>
        <v>OC</v>
      </c>
      <c r="J4018">
        <f>INDEX(NoSettings!$C:$C,MATCH(EPS!$A4018,NoSettings!$A:$A,0))</f>
        <v>0</v>
      </c>
      <c r="K4018">
        <f>INDEX(GWP!$C$2:$C$13,MATCH(EPS!I4018,GWP!$B$2:$B$13,0))</f>
        <v>0</v>
      </c>
      <c r="L4018" s="4">
        <f t="shared" si="125"/>
        <v>0</v>
      </c>
    </row>
    <row r="4019" spans="1:12">
      <c r="A4019" t="s">
        <v>9622</v>
      </c>
      <c r="B4019" t="s">
        <v>7380</v>
      </c>
      <c r="C4019" t="s">
        <v>1738</v>
      </c>
      <c r="D4019" t="s">
        <v>6885</v>
      </c>
      <c r="E4019" t="s">
        <v>1713</v>
      </c>
      <c r="H4019" t="str">
        <f>INDEX('Vensim Variables'!$B:$B,MATCH(EPS!$B4019,'Vensim Variables'!$A:$A,0))</f>
        <v>g pollutant</v>
      </c>
      <c r="I4019" t="str">
        <f t="shared" si="124"/>
        <v>CH4</v>
      </c>
      <c r="J4019">
        <f>INDEX(NoSettings!$C:$C,MATCH(EPS!$A4019,NoSettings!$A:$A,0))</f>
        <v>0</v>
      </c>
      <c r="K4019">
        <f>INDEX(GWP!$C$2:$C$13,MATCH(EPS!I4019,GWP!$B$2:$B$13,0))</f>
        <v>28</v>
      </c>
      <c r="L4019" s="4">
        <f t="shared" si="125"/>
        <v>0</v>
      </c>
    </row>
    <row r="4020" spans="1:12">
      <c r="A4020" t="s">
        <v>9623</v>
      </c>
      <c r="B4020" t="s">
        <v>7380</v>
      </c>
      <c r="C4020" t="s">
        <v>1738</v>
      </c>
      <c r="D4020" t="s">
        <v>6885</v>
      </c>
      <c r="E4020" t="s">
        <v>1714</v>
      </c>
      <c r="H4020" t="str">
        <f>INDEX('Vensim Variables'!$B:$B,MATCH(EPS!$B4020,'Vensim Variables'!$A:$A,0))</f>
        <v>g pollutant</v>
      </c>
      <c r="I4020" t="str">
        <f t="shared" si="124"/>
        <v>N2O</v>
      </c>
      <c r="J4020">
        <f>INDEX(NoSettings!$C:$C,MATCH(EPS!$A4020,NoSettings!$A:$A,0))</f>
        <v>0</v>
      </c>
      <c r="K4020">
        <f>INDEX(GWP!$C$2:$C$13,MATCH(EPS!I4020,GWP!$B$2:$B$13,0))</f>
        <v>265</v>
      </c>
      <c r="L4020" s="4">
        <f t="shared" si="125"/>
        <v>0</v>
      </c>
    </row>
    <row r="4021" spans="1:12">
      <c r="A4021" t="s">
        <v>9624</v>
      </c>
      <c r="B4021" t="s">
        <v>7380</v>
      </c>
      <c r="C4021" t="s">
        <v>1738</v>
      </c>
      <c r="D4021" t="s">
        <v>6885</v>
      </c>
      <c r="E4021" t="s">
        <v>1715</v>
      </c>
      <c r="H4021" t="str">
        <f>INDEX('Vensim Variables'!$B:$B,MATCH(EPS!$B4021,'Vensim Variables'!$A:$A,0))</f>
        <v>g pollutant</v>
      </c>
      <c r="I4021" t="str">
        <f t="shared" si="124"/>
        <v>F gases</v>
      </c>
      <c r="J4021">
        <f>INDEX(NoSettings!$C:$C,MATCH(EPS!$A4021,NoSettings!$A:$A,0))</f>
        <v>0</v>
      </c>
      <c r="K4021">
        <f>INDEX(GWP!$C$2:$C$13,MATCH(EPS!I4021,GWP!$B$2:$B$13,0))</f>
        <v>1</v>
      </c>
      <c r="L4021" s="4">
        <f t="shared" si="125"/>
        <v>0</v>
      </c>
    </row>
    <row r="4022" spans="1:12">
      <c r="A4022" t="s">
        <v>9625</v>
      </c>
      <c r="B4022" t="s">
        <v>7380</v>
      </c>
      <c r="C4022" t="s">
        <v>1738</v>
      </c>
      <c r="D4022" t="s">
        <v>6886</v>
      </c>
      <c r="E4022" t="s">
        <v>1702</v>
      </c>
      <c r="H4022" t="str">
        <f>INDEX('Vensim Variables'!$B:$B,MATCH(EPS!$B4022,'Vensim Variables'!$A:$A,0))</f>
        <v>g pollutant</v>
      </c>
      <c r="I4022" t="str">
        <f t="shared" si="124"/>
        <v>CO2</v>
      </c>
      <c r="J4022">
        <f>INDEX(NoSettings!$C:$C,MATCH(EPS!$A4022,NoSettings!$A:$A,0))</f>
        <v>0</v>
      </c>
      <c r="K4022">
        <f>INDEX(GWP!$C$2:$C$13,MATCH(EPS!I4022,GWP!$B$2:$B$13,0))</f>
        <v>1</v>
      </c>
      <c r="L4022" s="4">
        <f t="shared" si="125"/>
        <v>0</v>
      </c>
    </row>
    <row r="4023" spans="1:12">
      <c r="A4023" t="s">
        <v>9626</v>
      </c>
      <c r="B4023" t="s">
        <v>7380</v>
      </c>
      <c r="C4023" t="s">
        <v>1738</v>
      </c>
      <c r="D4023" t="s">
        <v>6886</v>
      </c>
      <c r="E4023" t="s">
        <v>1705</v>
      </c>
      <c r="H4023" t="str">
        <f>INDEX('Vensim Variables'!$B:$B,MATCH(EPS!$B4023,'Vensim Variables'!$A:$A,0))</f>
        <v>g pollutant</v>
      </c>
      <c r="I4023" t="str">
        <f t="shared" si="124"/>
        <v>VOC</v>
      </c>
      <c r="J4023">
        <f>INDEX(NoSettings!$C:$C,MATCH(EPS!$A4023,NoSettings!$A:$A,0))</f>
        <v>0</v>
      </c>
      <c r="K4023">
        <f>INDEX(GWP!$C$2:$C$13,MATCH(EPS!I4023,GWP!$B$2:$B$13,0))</f>
        <v>0</v>
      </c>
      <c r="L4023" s="4">
        <f t="shared" si="125"/>
        <v>0</v>
      </c>
    </row>
    <row r="4024" spans="1:12">
      <c r="A4024" t="s">
        <v>9627</v>
      </c>
      <c r="B4024" t="s">
        <v>7380</v>
      </c>
      <c r="C4024" t="s">
        <v>1738</v>
      </c>
      <c r="D4024" t="s">
        <v>6886</v>
      </c>
      <c r="E4024" t="s">
        <v>1706</v>
      </c>
      <c r="H4024" t="str">
        <f>INDEX('Vensim Variables'!$B:$B,MATCH(EPS!$B4024,'Vensim Variables'!$A:$A,0))</f>
        <v>g pollutant</v>
      </c>
      <c r="I4024" t="str">
        <f t="shared" si="124"/>
        <v>CO</v>
      </c>
      <c r="J4024">
        <f>INDEX(NoSettings!$C:$C,MATCH(EPS!$A4024,NoSettings!$A:$A,0))</f>
        <v>0</v>
      </c>
      <c r="K4024">
        <f>INDEX(GWP!$C$2:$C$13,MATCH(EPS!I4024,GWP!$B$2:$B$13,0))</f>
        <v>0</v>
      </c>
      <c r="L4024" s="4">
        <f t="shared" si="125"/>
        <v>0</v>
      </c>
    </row>
    <row r="4025" spans="1:12">
      <c r="A4025" t="s">
        <v>9628</v>
      </c>
      <c r="B4025" t="s">
        <v>7380</v>
      </c>
      <c r="C4025" t="s">
        <v>1738</v>
      </c>
      <c r="D4025" t="s">
        <v>6886</v>
      </c>
      <c r="E4025" t="s">
        <v>1707</v>
      </c>
      <c r="H4025" t="str">
        <f>INDEX('Vensim Variables'!$B:$B,MATCH(EPS!$B4025,'Vensim Variables'!$A:$A,0))</f>
        <v>g pollutant</v>
      </c>
      <c r="I4025" t="str">
        <f t="shared" si="124"/>
        <v>NOx</v>
      </c>
      <c r="J4025">
        <f>INDEX(NoSettings!$C:$C,MATCH(EPS!$A4025,NoSettings!$A:$A,0))</f>
        <v>0</v>
      </c>
      <c r="K4025">
        <f>INDEX(GWP!$C$2:$C$13,MATCH(EPS!I4025,GWP!$B$2:$B$13,0))</f>
        <v>0</v>
      </c>
      <c r="L4025" s="4">
        <f t="shared" si="125"/>
        <v>0</v>
      </c>
    </row>
    <row r="4026" spans="1:12">
      <c r="A4026" t="s">
        <v>9629</v>
      </c>
      <c r="B4026" t="s">
        <v>7380</v>
      </c>
      <c r="C4026" t="s">
        <v>1738</v>
      </c>
      <c r="D4026" t="s">
        <v>6886</v>
      </c>
      <c r="E4026" t="s">
        <v>1708</v>
      </c>
      <c r="H4026" t="str">
        <f>INDEX('Vensim Variables'!$B:$B,MATCH(EPS!$B4026,'Vensim Variables'!$A:$A,0))</f>
        <v>g pollutant</v>
      </c>
      <c r="I4026" t="str">
        <f t="shared" si="124"/>
        <v>PM10</v>
      </c>
      <c r="J4026">
        <f>INDEX(NoSettings!$C:$C,MATCH(EPS!$A4026,NoSettings!$A:$A,0))</f>
        <v>0</v>
      </c>
      <c r="K4026">
        <f>INDEX(GWP!$C$2:$C$13,MATCH(EPS!I4026,GWP!$B$2:$B$13,0))</f>
        <v>0</v>
      </c>
      <c r="L4026" s="4">
        <f t="shared" si="125"/>
        <v>0</v>
      </c>
    </row>
    <row r="4027" spans="1:12">
      <c r="A4027" t="s">
        <v>9630</v>
      </c>
      <c r="B4027" t="s">
        <v>7380</v>
      </c>
      <c r="C4027" t="s">
        <v>1738</v>
      </c>
      <c r="D4027" t="s">
        <v>6886</v>
      </c>
      <c r="E4027" t="s">
        <v>1709</v>
      </c>
      <c r="H4027" t="str">
        <f>INDEX('Vensim Variables'!$B:$B,MATCH(EPS!$B4027,'Vensim Variables'!$A:$A,0))</f>
        <v>g pollutant</v>
      </c>
      <c r="I4027" t="str">
        <f t="shared" si="124"/>
        <v>PM25</v>
      </c>
      <c r="J4027">
        <f>INDEX(NoSettings!$C:$C,MATCH(EPS!$A4027,NoSettings!$A:$A,0))</f>
        <v>0</v>
      </c>
      <c r="K4027">
        <f>INDEX(GWP!$C$2:$C$13,MATCH(EPS!I4027,GWP!$B$2:$B$13,0))</f>
        <v>0</v>
      </c>
      <c r="L4027" s="4">
        <f t="shared" si="125"/>
        <v>0</v>
      </c>
    </row>
    <row r="4028" spans="1:12">
      <c r="A4028" t="s">
        <v>9631</v>
      </c>
      <c r="B4028" t="s">
        <v>7380</v>
      </c>
      <c r="C4028" t="s">
        <v>1738</v>
      </c>
      <c r="D4028" t="s">
        <v>6886</v>
      </c>
      <c r="E4028" t="s">
        <v>1710</v>
      </c>
      <c r="H4028" t="str">
        <f>INDEX('Vensim Variables'!$B:$B,MATCH(EPS!$B4028,'Vensim Variables'!$A:$A,0))</f>
        <v>g pollutant</v>
      </c>
      <c r="I4028" t="str">
        <f t="shared" si="124"/>
        <v>SOx</v>
      </c>
      <c r="J4028">
        <f>INDEX(NoSettings!$C:$C,MATCH(EPS!$A4028,NoSettings!$A:$A,0))</f>
        <v>0</v>
      </c>
      <c r="K4028">
        <f>INDEX(GWP!$C$2:$C$13,MATCH(EPS!I4028,GWP!$B$2:$B$13,0))</f>
        <v>0</v>
      </c>
      <c r="L4028" s="4">
        <f t="shared" si="125"/>
        <v>0</v>
      </c>
    </row>
    <row r="4029" spans="1:12">
      <c r="A4029" t="s">
        <v>9632</v>
      </c>
      <c r="B4029" t="s">
        <v>7380</v>
      </c>
      <c r="C4029" t="s">
        <v>1738</v>
      </c>
      <c r="D4029" t="s">
        <v>6886</v>
      </c>
      <c r="E4029" t="s">
        <v>1711</v>
      </c>
      <c r="H4029" t="str">
        <f>INDEX('Vensim Variables'!$B:$B,MATCH(EPS!$B4029,'Vensim Variables'!$A:$A,0))</f>
        <v>g pollutant</v>
      </c>
      <c r="I4029" t="str">
        <f t="shared" si="124"/>
        <v>BC</v>
      </c>
      <c r="J4029">
        <f>INDEX(NoSettings!$C:$C,MATCH(EPS!$A4029,NoSettings!$A:$A,0))</f>
        <v>0</v>
      </c>
      <c r="K4029">
        <f>INDEX(GWP!$C$2:$C$13,MATCH(EPS!I4029,GWP!$B$2:$B$13,0))</f>
        <v>0</v>
      </c>
      <c r="L4029" s="4">
        <f t="shared" si="125"/>
        <v>0</v>
      </c>
    </row>
    <row r="4030" spans="1:12">
      <c r="A4030" t="s">
        <v>9633</v>
      </c>
      <c r="B4030" t="s">
        <v>7380</v>
      </c>
      <c r="C4030" t="s">
        <v>1738</v>
      </c>
      <c r="D4030" t="s">
        <v>6886</v>
      </c>
      <c r="E4030" t="s">
        <v>1712</v>
      </c>
      <c r="H4030" t="str">
        <f>INDEX('Vensim Variables'!$B:$B,MATCH(EPS!$B4030,'Vensim Variables'!$A:$A,0))</f>
        <v>g pollutant</v>
      </c>
      <c r="I4030" t="str">
        <f t="shared" si="124"/>
        <v>OC</v>
      </c>
      <c r="J4030">
        <f>INDEX(NoSettings!$C:$C,MATCH(EPS!$A4030,NoSettings!$A:$A,0))</f>
        <v>0</v>
      </c>
      <c r="K4030">
        <f>INDEX(GWP!$C$2:$C$13,MATCH(EPS!I4030,GWP!$B$2:$B$13,0))</f>
        <v>0</v>
      </c>
      <c r="L4030" s="4">
        <f t="shared" si="125"/>
        <v>0</v>
      </c>
    </row>
    <row r="4031" spans="1:12">
      <c r="A4031" t="s">
        <v>9634</v>
      </c>
      <c r="B4031" t="s">
        <v>7380</v>
      </c>
      <c r="C4031" t="s">
        <v>1738</v>
      </c>
      <c r="D4031" t="s">
        <v>6886</v>
      </c>
      <c r="E4031" t="s">
        <v>1713</v>
      </c>
      <c r="H4031" t="str">
        <f>INDEX('Vensim Variables'!$B:$B,MATCH(EPS!$B4031,'Vensim Variables'!$A:$A,0))</f>
        <v>g pollutant</v>
      </c>
      <c r="I4031" t="str">
        <f t="shared" si="124"/>
        <v>CH4</v>
      </c>
      <c r="J4031">
        <f>INDEX(NoSettings!$C:$C,MATCH(EPS!$A4031,NoSettings!$A:$A,0))</f>
        <v>0</v>
      </c>
      <c r="K4031">
        <f>INDEX(GWP!$C$2:$C$13,MATCH(EPS!I4031,GWP!$B$2:$B$13,0))</f>
        <v>28</v>
      </c>
      <c r="L4031" s="4">
        <f t="shared" si="125"/>
        <v>0</v>
      </c>
    </row>
    <row r="4032" spans="1:12">
      <c r="A4032" t="s">
        <v>9635</v>
      </c>
      <c r="B4032" t="s">
        <v>7380</v>
      </c>
      <c r="C4032" t="s">
        <v>1738</v>
      </c>
      <c r="D4032" t="s">
        <v>6886</v>
      </c>
      <c r="E4032" t="s">
        <v>1714</v>
      </c>
      <c r="H4032" t="str">
        <f>INDEX('Vensim Variables'!$B:$B,MATCH(EPS!$B4032,'Vensim Variables'!$A:$A,0))</f>
        <v>g pollutant</v>
      </c>
      <c r="I4032" t="str">
        <f t="shared" si="124"/>
        <v>N2O</v>
      </c>
      <c r="J4032">
        <f>INDEX(NoSettings!$C:$C,MATCH(EPS!$A4032,NoSettings!$A:$A,0))</f>
        <v>0</v>
      </c>
      <c r="K4032">
        <f>INDEX(GWP!$C$2:$C$13,MATCH(EPS!I4032,GWP!$B$2:$B$13,0))</f>
        <v>265</v>
      </c>
      <c r="L4032" s="4">
        <f t="shared" si="125"/>
        <v>0</v>
      </c>
    </row>
    <row r="4033" spans="1:12">
      <c r="A4033" t="s">
        <v>9636</v>
      </c>
      <c r="B4033" t="s">
        <v>7380</v>
      </c>
      <c r="C4033" t="s">
        <v>1738</v>
      </c>
      <c r="D4033" t="s">
        <v>6886</v>
      </c>
      <c r="E4033" t="s">
        <v>1715</v>
      </c>
      <c r="H4033" t="str">
        <f>INDEX('Vensim Variables'!$B:$B,MATCH(EPS!$B4033,'Vensim Variables'!$A:$A,0))</f>
        <v>g pollutant</v>
      </c>
      <c r="I4033" t="str">
        <f t="shared" si="124"/>
        <v>F gases</v>
      </c>
      <c r="J4033">
        <f>INDEX(NoSettings!$C:$C,MATCH(EPS!$A4033,NoSettings!$A:$A,0))</f>
        <v>0</v>
      </c>
      <c r="K4033">
        <f>INDEX(GWP!$C$2:$C$13,MATCH(EPS!I4033,GWP!$B$2:$B$13,0))</f>
        <v>1</v>
      </c>
      <c r="L4033" s="4">
        <f t="shared" si="125"/>
        <v>0</v>
      </c>
    </row>
    <row r="4034" spans="1:12">
      <c r="A4034" t="s">
        <v>9637</v>
      </c>
      <c r="B4034" t="s">
        <v>7380</v>
      </c>
      <c r="C4034" t="s">
        <v>1738</v>
      </c>
      <c r="D4034" t="s">
        <v>6887</v>
      </c>
      <c r="E4034" t="s">
        <v>1702</v>
      </c>
      <c r="H4034" t="str">
        <f>INDEX('Vensim Variables'!$B:$B,MATCH(EPS!$B4034,'Vensim Variables'!$A:$A,0))</f>
        <v>g pollutant</v>
      </c>
      <c r="I4034" t="str">
        <f t="shared" si="124"/>
        <v>CO2</v>
      </c>
      <c r="J4034">
        <f>INDEX(NoSettings!$C:$C,MATCH(EPS!$A4034,NoSettings!$A:$A,0))</f>
        <v>0</v>
      </c>
      <c r="K4034">
        <f>INDEX(GWP!$C$2:$C$13,MATCH(EPS!I4034,GWP!$B$2:$B$13,0))</f>
        <v>1</v>
      </c>
      <c r="L4034" s="4">
        <f t="shared" si="125"/>
        <v>0</v>
      </c>
    </row>
    <row r="4035" spans="1:12">
      <c r="A4035" t="s">
        <v>9638</v>
      </c>
      <c r="B4035" t="s">
        <v>7380</v>
      </c>
      <c r="C4035" t="s">
        <v>1738</v>
      </c>
      <c r="D4035" t="s">
        <v>6887</v>
      </c>
      <c r="E4035" t="s">
        <v>1705</v>
      </c>
      <c r="H4035" t="str">
        <f>INDEX('Vensim Variables'!$B:$B,MATCH(EPS!$B4035,'Vensim Variables'!$A:$A,0))</f>
        <v>g pollutant</v>
      </c>
      <c r="I4035" t="str">
        <f t="shared" ref="I4035:I4098" si="126">IF(OR(C4035="CO2",C4035="CH4",C4035="N2O",C4035="F gases",C4035="VOC",C4035="CO",C4035="NOx",C4035="PM10",C4035="PM25",C4035="SOx",C4035="BC",C4035="OC"),C4035,IF(OR(D4035="CO2",D4035="CH4",D4035="N2O",D4035="F gases",D4035="VOC",D4035="CO",D4035="NOx",D4035="PM10",D4035="PM25",D4035="SOx",D4035="BC",D4035="OC"),D4035,IF(OR(E4035="CO2",E4035="CH4",E4035="N2O",E4035="F gases",E4035="VOC",E4035="CO",E4035="NOx",E4035="PM10",E4035="PM25",E4035="SOx",E4035="BC",E4035="OC"),E4035,"NA")))</f>
        <v>VOC</v>
      </c>
      <c r="J4035">
        <f>INDEX(NoSettings!$C:$C,MATCH(EPS!$A4035,NoSettings!$A:$A,0))</f>
        <v>0</v>
      </c>
      <c r="K4035">
        <f>INDEX(GWP!$C$2:$C$13,MATCH(EPS!I4035,GWP!$B$2:$B$13,0))</f>
        <v>0</v>
      </c>
      <c r="L4035" s="4">
        <f t="shared" ref="L4035:L4098" si="127">IF(H4035="g pollutant",K4035*J4035/10^12,IF(H4035="MMTCO2e",J4035,IF(H4035="MWh",J4035,0)))</f>
        <v>0</v>
      </c>
    </row>
    <row r="4036" spans="1:12">
      <c r="A4036" t="s">
        <v>9639</v>
      </c>
      <c r="B4036" t="s">
        <v>7380</v>
      </c>
      <c r="C4036" t="s">
        <v>1738</v>
      </c>
      <c r="D4036" t="s">
        <v>6887</v>
      </c>
      <c r="E4036" t="s">
        <v>1706</v>
      </c>
      <c r="H4036" t="str">
        <f>INDEX('Vensim Variables'!$B:$B,MATCH(EPS!$B4036,'Vensim Variables'!$A:$A,0))</f>
        <v>g pollutant</v>
      </c>
      <c r="I4036" t="str">
        <f t="shared" si="126"/>
        <v>CO</v>
      </c>
      <c r="J4036">
        <f>INDEX(NoSettings!$C:$C,MATCH(EPS!$A4036,NoSettings!$A:$A,0))</f>
        <v>0</v>
      </c>
      <c r="K4036">
        <f>INDEX(GWP!$C$2:$C$13,MATCH(EPS!I4036,GWP!$B$2:$B$13,0))</f>
        <v>0</v>
      </c>
      <c r="L4036" s="4">
        <f t="shared" si="127"/>
        <v>0</v>
      </c>
    </row>
    <row r="4037" spans="1:12">
      <c r="A4037" t="s">
        <v>9640</v>
      </c>
      <c r="B4037" t="s">
        <v>7380</v>
      </c>
      <c r="C4037" t="s">
        <v>1738</v>
      </c>
      <c r="D4037" t="s">
        <v>6887</v>
      </c>
      <c r="E4037" t="s">
        <v>1707</v>
      </c>
      <c r="H4037" t="str">
        <f>INDEX('Vensim Variables'!$B:$B,MATCH(EPS!$B4037,'Vensim Variables'!$A:$A,0))</f>
        <v>g pollutant</v>
      </c>
      <c r="I4037" t="str">
        <f t="shared" si="126"/>
        <v>NOx</v>
      </c>
      <c r="J4037">
        <f>INDEX(NoSettings!$C:$C,MATCH(EPS!$A4037,NoSettings!$A:$A,0))</f>
        <v>0</v>
      </c>
      <c r="K4037">
        <f>INDEX(GWP!$C$2:$C$13,MATCH(EPS!I4037,GWP!$B$2:$B$13,0))</f>
        <v>0</v>
      </c>
      <c r="L4037" s="4">
        <f t="shared" si="127"/>
        <v>0</v>
      </c>
    </row>
    <row r="4038" spans="1:12">
      <c r="A4038" t="s">
        <v>9641</v>
      </c>
      <c r="B4038" t="s">
        <v>7380</v>
      </c>
      <c r="C4038" t="s">
        <v>1738</v>
      </c>
      <c r="D4038" t="s">
        <v>6887</v>
      </c>
      <c r="E4038" t="s">
        <v>1708</v>
      </c>
      <c r="H4038" t="str">
        <f>INDEX('Vensim Variables'!$B:$B,MATCH(EPS!$B4038,'Vensim Variables'!$A:$A,0))</f>
        <v>g pollutant</v>
      </c>
      <c r="I4038" t="str">
        <f t="shared" si="126"/>
        <v>PM10</v>
      </c>
      <c r="J4038">
        <f>INDEX(NoSettings!$C:$C,MATCH(EPS!$A4038,NoSettings!$A:$A,0))</f>
        <v>0</v>
      </c>
      <c r="K4038">
        <f>INDEX(GWP!$C$2:$C$13,MATCH(EPS!I4038,GWP!$B$2:$B$13,0))</f>
        <v>0</v>
      </c>
      <c r="L4038" s="4">
        <f t="shared" si="127"/>
        <v>0</v>
      </c>
    </row>
    <row r="4039" spans="1:12">
      <c r="A4039" t="s">
        <v>9642</v>
      </c>
      <c r="B4039" t="s">
        <v>7380</v>
      </c>
      <c r="C4039" t="s">
        <v>1738</v>
      </c>
      <c r="D4039" t="s">
        <v>6887</v>
      </c>
      <c r="E4039" t="s">
        <v>1709</v>
      </c>
      <c r="H4039" t="str">
        <f>INDEX('Vensim Variables'!$B:$B,MATCH(EPS!$B4039,'Vensim Variables'!$A:$A,0))</f>
        <v>g pollutant</v>
      </c>
      <c r="I4039" t="str">
        <f t="shared" si="126"/>
        <v>PM25</v>
      </c>
      <c r="J4039">
        <f>INDEX(NoSettings!$C:$C,MATCH(EPS!$A4039,NoSettings!$A:$A,0))</f>
        <v>0</v>
      </c>
      <c r="K4039">
        <f>INDEX(GWP!$C$2:$C$13,MATCH(EPS!I4039,GWP!$B$2:$B$13,0))</f>
        <v>0</v>
      </c>
      <c r="L4039" s="4">
        <f t="shared" si="127"/>
        <v>0</v>
      </c>
    </row>
    <row r="4040" spans="1:12">
      <c r="A4040" t="s">
        <v>9643</v>
      </c>
      <c r="B4040" t="s">
        <v>7380</v>
      </c>
      <c r="C4040" t="s">
        <v>1738</v>
      </c>
      <c r="D4040" t="s">
        <v>6887</v>
      </c>
      <c r="E4040" t="s">
        <v>1710</v>
      </c>
      <c r="H4040" t="str">
        <f>INDEX('Vensim Variables'!$B:$B,MATCH(EPS!$B4040,'Vensim Variables'!$A:$A,0))</f>
        <v>g pollutant</v>
      </c>
      <c r="I4040" t="str">
        <f t="shared" si="126"/>
        <v>SOx</v>
      </c>
      <c r="J4040">
        <f>INDEX(NoSettings!$C:$C,MATCH(EPS!$A4040,NoSettings!$A:$A,0))</f>
        <v>0</v>
      </c>
      <c r="K4040">
        <f>INDEX(GWP!$C$2:$C$13,MATCH(EPS!I4040,GWP!$B$2:$B$13,0))</f>
        <v>0</v>
      </c>
      <c r="L4040" s="4">
        <f t="shared" si="127"/>
        <v>0</v>
      </c>
    </row>
    <row r="4041" spans="1:12">
      <c r="A4041" t="s">
        <v>9644</v>
      </c>
      <c r="B4041" t="s">
        <v>7380</v>
      </c>
      <c r="C4041" t="s">
        <v>1738</v>
      </c>
      <c r="D4041" t="s">
        <v>6887</v>
      </c>
      <c r="E4041" t="s">
        <v>1711</v>
      </c>
      <c r="H4041" t="str">
        <f>INDEX('Vensim Variables'!$B:$B,MATCH(EPS!$B4041,'Vensim Variables'!$A:$A,0))</f>
        <v>g pollutant</v>
      </c>
      <c r="I4041" t="str">
        <f t="shared" si="126"/>
        <v>BC</v>
      </c>
      <c r="J4041">
        <f>INDEX(NoSettings!$C:$C,MATCH(EPS!$A4041,NoSettings!$A:$A,0))</f>
        <v>0</v>
      </c>
      <c r="K4041">
        <f>INDEX(GWP!$C$2:$C$13,MATCH(EPS!I4041,GWP!$B$2:$B$13,0))</f>
        <v>0</v>
      </c>
      <c r="L4041" s="4">
        <f t="shared" si="127"/>
        <v>0</v>
      </c>
    </row>
    <row r="4042" spans="1:12">
      <c r="A4042" t="s">
        <v>9645</v>
      </c>
      <c r="B4042" t="s">
        <v>7380</v>
      </c>
      <c r="C4042" t="s">
        <v>1738</v>
      </c>
      <c r="D4042" t="s">
        <v>6887</v>
      </c>
      <c r="E4042" t="s">
        <v>1712</v>
      </c>
      <c r="H4042" t="str">
        <f>INDEX('Vensim Variables'!$B:$B,MATCH(EPS!$B4042,'Vensim Variables'!$A:$A,0))</f>
        <v>g pollutant</v>
      </c>
      <c r="I4042" t="str">
        <f t="shared" si="126"/>
        <v>OC</v>
      </c>
      <c r="J4042">
        <f>INDEX(NoSettings!$C:$C,MATCH(EPS!$A4042,NoSettings!$A:$A,0))</f>
        <v>0</v>
      </c>
      <c r="K4042">
        <f>INDEX(GWP!$C$2:$C$13,MATCH(EPS!I4042,GWP!$B$2:$B$13,0))</f>
        <v>0</v>
      </c>
      <c r="L4042" s="4">
        <f t="shared" si="127"/>
        <v>0</v>
      </c>
    </row>
    <row r="4043" spans="1:12">
      <c r="A4043" t="s">
        <v>9646</v>
      </c>
      <c r="B4043" t="s">
        <v>7380</v>
      </c>
      <c r="C4043" t="s">
        <v>1738</v>
      </c>
      <c r="D4043" t="s">
        <v>6887</v>
      </c>
      <c r="E4043" t="s">
        <v>1713</v>
      </c>
      <c r="H4043" t="str">
        <f>INDEX('Vensim Variables'!$B:$B,MATCH(EPS!$B4043,'Vensim Variables'!$A:$A,0))</f>
        <v>g pollutant</v>
      </c>
      <c r="I4043" t="str">
        <f t="shared" si="126"/>
        <v>CH4</v>
      </c>
      <c r="J4043">
        <f>INDEX(NoSettings!$C:$C,MATCH(EPS!$A4043,NoSettings!$A:$A,0))</f>
        <v>0</v>
      </c>
      <c r="K4043">
        <f>INDEX(GWP!$C$2:$C$13,MATCH(EPS!I4043,GWP!$B$2:$B$13,0))</f>
        <v>28</v>
      </c>
      <c r="L4043" s="4">
        <f t="shared" si="127"/>
        <v>0</v>
      </c>
    </row>
    <row r="4044" spans="1:12">
      <c r="A4044" t="s">
        <v>9647</v>
      </c>
      <c r="B4044" t="s">
        <v>7380</v>
      </c>
      <c r="C4044" t="s">
        <v>1738</v>
      </c>
      <c r="D4044" t="s">
        <v>6887</v>
      </c>
      <c r="E4044" t="s">
        <v>1714</v>
      </c>
      <c r="H4044" t="str">
        <f>INDEX('Vensim Variables'!$B:$B,MATCH(EPS!$B4044,'Vensim Variables'!$A:$A,0))</f>
        <v>g pollutant</v>
      </c>
      <c r="I4044" t="str">
        <f t="shared" si="126"/>
        <v>N2O</v>
      </c>
      <c r="J4044">
        <f>INDEX(NoSettings!$C:$C,MATCH(EPS!$A4044,NoSettings!$A:$A,0))</f>
        <v>0</v>
      </c>
      <c r="K4044">
        <f>INDEX(GWP!$C$2:$C$13,MATCH(EPS!I4044,GWP!$B$2:$B$13,0))</f>
        <v>265</v>
      </c>
      <c r="L4044" s="4">
        <f t="shared" si="127"/>
        <v>0</v>
      </c>
    </row>
    <row r="4045" spans="1:12">
      <c r="A4045" t="s">
        <v>9648</v>
      </c>
      <c r="B4045" t="s">
        <v>7380</v>
      </c>
      <c r="C4045" t="s">
        <v>1738</v>
      </c>
      <c r="D4045" t="s">
        <v>6887</v>
      </c>
      <c r="E4045" t="s">
        <v>1715</v>
      </c>
      <c r="H4045" t="str">
        <f>INDEX('Vensim Variables'!$B:$B,MATCH(EPS!$B4045,'Vensim Variables'!$A:$A,0))</f>
        <v>g pollutant</v>
      </c>
      <c r="I4045" t="str">
        <f t="shared" si="126"/>
        <v>F gases</v>
      </c>
      <c r="J4045">
        <f>INDEX(NoSettings!$C:$C,MATCH(EPS!$A4045,NoSettings!$A:$A,0))</f>
        <v>0</v>
      </c>
      <c r="K4045">
        <f>INDEX(GWP!$C$2:$C$13,MATCH(EPS!I4045,GWP!$B$2:$B$13,0))</f>
        <v>1</v>
      </c>
      <c r="L4045" s="4">
        <f t="shared" si="127"/>
        <v>0</v>
      </c>
    </row>
    <row r="4046" spans="1:12">
      <c r="A4046" t="s">
        <v>9649</v>
      </c>
      <c r="B4046" t="s">
        <v>7380</v>
      </c>
      <c r="C4046" t="s">
        <v>1738</v>
      </c>
      <c r="D4046" t="s">
        <v>6888</v>
      </c>
      <c r="E4046" t="s">
        <v>1702</v>
      </c>
      <c r="H4046" t="str">
        <f>INDEX('Vensim Variables'!$B:$B,MATCH(EPS!$B4046,'Vensim Variables'!$A:$A,0))</f>
        <v>g pollutant</v>
      </c>
      <c r="I4046" t="str">
        <f t="shared" si="126"/>
        <v>CO2</v>
      </c>
      <c r="J4046">
        <f>INDEX(NoSettings!$C:$C,MATCH(EPS!$A4046,NoSettings!$A:$A,0))</f>
        <v>0</v>
      </c>
      <c r="K4046">
        <f>INDEX(GWP!$C$2:$C$13,MATCH(EPS!I4046,GWP!$B$2:$B$13,0))</f>
        <v>1</v>
      </c>
      <c r="L4046" s="4">
        <f t="shared" si="127"/>
        <v>0</v>
      </c>
    </row>
    <row r="4047" spans="1:12">
      <c r="A4047" t="s">
        <v>9650</v>
      </c>
      <c r="B4047" t="s">
        <v>7380</v>
      </c>
      <c r="C4047" t="s">
        <v>1738</v>
      </c>
      <c r="D4047" t="s">
        <v>6888</v>
      </c>
      <c r="E4047" t="s">
        <v>1705</v>
      </c>
      <c r="H4047" t="str">
        <f>INDEX('Vensim Variables'!$B:$B,MATCH(EPS!$B4047,'Vensim Variables'!$A:$A,0))</f>
        <v>g pollutant</v>
      </c>
      <c r="I4047" t="str">
        <f t="shared" si="126"/>
        <v>VOC</v>
      </c>
      <c r="J4047">
        <f>INDEX(NoSettings!$C:$C,MATCH(EPS!$A4047,NoSettings!$A:$A,0))</f>
        <v>0</v>
      </c>
      <c r="K4047">
        <f>INDEX(GWP!$C$2:$C$13,MATCH(EPS!I4047,GWP!$B$2:$B$13,0))</f>
        <v>0</v>
      </c>
      <c r="L4047" s="4">
        <f t="shared" si="127"/>
        <v>0</v>
      </c>
    </row>
    <row r="4048" spans="1:12">
      <c r="A4048" t="s">
        <v>9651</v>
      </c>
      <c r="B4048" t="s">
        <v>7380</v>
      </c>
      <c r="C4048" t="s">
        <v>1738</v>
      </c>
      <c r="D4048" t="s">
        <v>6888</v>
      </c>
      <c r="E4048" t="s">
        <v>1706</v>
      </c>
      <c r="H4048" t="str">
        <f>INDEX('Vensim Variables'!$B:$B,MATCH(EPS!$B4048,'Vensim Variables'!$A:$A,0))</f>
        <v>g pollutant</v>
      </c>
      <c r="I4048" t="str">
        <f t="shared" si="126"/>
        <v>CO</v>
      </c>
      <c r="J4048">
        <f>INDEX(NoSettings!$C:$C,MATCH(EPS!$A4048,NoSettings!$A:$A,0))</f>
        <v>0</v>
      </c>
      <c r="K4048">
        <f>INDEX(GWP!$C$2:$C$13,MATCH(EPS!I4048,GWP!$B$2:$B$13,0))</f>
        <v>0</v>
      </c>
      <c r="L4048" s="4">
        <f t="shared" si="127"/>
        <v>0</v>
      </c>
    </row>
    <row r="4049" spans="1:12">
      <c r="A4049" t="s">
        <v>9652</v>
      </c>
      <c r="B4049" t="s">
        <v>7380</v>
      </c>
      <c r="C4049" t="s">
        <v>1738</v>
      </c>
      <c r="D4049" t="s">
        <v>6888</v>
      </c>
      <c r="E4049" t="s">
        <v>1707</v>
      </c>
      <c r="H4049" t="str">
        <f>INDEX('Vensim Variables'!$B:$B,MATCH(EPS!$B4049,'Vensim Variables'!$A:$A,0))</f>
        <v>g pollutant</v>
      </c>
      <c r="I4049" t="str">
        <f t="shared" si="126"/>
        <v>NOx</v>
      </c>
      <c r="J4049">
        <f>INDEX(NoSettings!$C:$C,MATCH(EPS!$A4049,NoSettings!$A:$A,0))</f>
        <v>0</v>
      </c>
      <c r="K4049">
        <f>INDEX(GWP!$C$2:$C$13,MATCH(EPS!I4049,GWP!$B$2:$B$13,0))</f>
        <v>0</v>
      </c>
      <c r="L4049" s="4">
        <f t="shared" si="127"/>
        <v>0</v>
      </c>
    </row>
    <row r="4050" spans="1:12">
      <c r="A4050" t="s">
        <v>9653</v>
      </c>
      <c r="B4050" t="s">
        <v>7380</v>
      </c>
      <c r="C4050" t="s">
        <v>1738</v>
      </c>
      <c r="D4050" t="s">
        <v>6888</v>
      </c>
      <c r="E4050" t="s">
        <v>1708</v>
      </c>
      <c r="H4050" t="str">
        <f>INDEX('Vensim Variables'!$B:$B,MATCH(EPS!$B4050,'Vensim Variables'!$A:$A,0))</f>
        <v>g pollutant</v>
      </c>
      <c r="I4050" t="str">
        <f t="shared" si="126"/>
        <v>PM10</v>
      </c>
      <c r="J4050">
        <f>INDEX(NoSettings!$C:$C,MATCH(EPS!$A4050,NoSettings!$A:$A,0))</f>
        <v>0</v>
      </c>
      <c r="K4050">
        <f>INDEX(GWP!$C$2:$C$13,MATCH(EPS!I4050,GWP!$B$2:$B$13,0))</f>
        <v>0</v>
      </c>
      <c r="L4050" s="4">
        <f t="shared" si="127"/>
        <v>0</v>
      </c>
    </row>
    <row r="4051" spans="1:12">
      <c r="A4051" t="s">
        <v>9654</v>
      </c>
      <c r="B4051" t="s">
        <v>7380</v>
      </c>
      <c r="C4051" t="s">
        <v>1738</v>
      </c>
      <c r="D4051" t="s">
        <v>6888</v>
      </c>
      <c r="E4051" t="s">
        <v>1709</v>
      </c>
      <c r="H4051" t="str">
        <f>INDEX('Vensim Variables'!$B:$B,MATCH(EPS!$B4051,'Vensim Variables'!$A:$A,0))</f>
        <v>g pollutant</v>
      </c>
      <c r="I4051" t="str">
        <f t="shared" si="126"/>
        <v>PM25</v>
      </c>
      <c r="J4051">
        <f>INDEX(NoSettings!$C:$C,MATCH(EPS!$A4051,NoSettings!$A:$A,0))</f>
        <v>0</v>
      </c>
      <c r="K4051">
        <f>INDEX(GWP!$C$2:$C$13,MATCH(EPS!I4051,GWP!$B$2:$B$13,0))</f>
        <v>0</v>
      </c>
      <c r="L4051" s="4">
        <f t="shared" si="127"/>
        <v>0</v>
      </c>
    </row>
    <row r="4052" spans="1:12">
      <c r="A4052" t="s">
        <v>9655</v>
      </c>
      <c r="B4052" t="s">
        <v>7380</v>
      </c>
      <c r="C4052" t="s">
        <v>1738</v>
      </c>
      <c r="D4052" t="s">
        <v>6888</v>
      </c>
      <c r="E4052" t="s">
        <v>1710</v>
      </c>
      <c r="H4052" t="str">
        <f>INDEX('Vensim Variables'!$B:$B,MATCH(EPS!$B4052,'Vensim Variables'!$A:$A,0))</f>
        <v>g pollutant</v>
      </c>
      <c r="I4052" t="str">
        <f t="shared" si="126"/>
        <v>SOx</v>
      </c>
      <c r="J4052">
        <f>INDEX(NoSettings!$C:$C,MATCH(EPS!$A4052,NoSettings!$A:$A,0))</f>
        <v>0</v>
      </c>
      <c r="K4052">
        <f>INDEX(GWP!$C$2:$C$13,MATCH(EPS!I4052,GWP!$B$2:$B$13,0))</f>
        <v>0</v>
      </c>
      <c r="L4052" s="4">
        <f t="shared" si="127"/>
        <v>0</v>
      </c>
    </row>
    <row r="4053" spans="1:12">
      <c r="A4053" t="s">
        <v>9656</v>
      </c>
      <c r="B4053" t="s">
        <v>7380</v>
      </c>
      <c r="C4053" t="s">
        <v>1738</v>
      </c>
      <c r="D4053" t="s">
        <v>6888</v>
      </c>
      <c r="E4053" t="s">
        <v>1711</v>
      </c>
      <c r="H4053" t="str">
        <f>INDEX('Vensim Variables'!$B:$B,MATCH(EPS!$B4053,'Vensim Variables'!$A:$A,0))</f>
        <v>g pollutant</v>
      </c>
      <c r="I4053" t="str">
        <f t="shared" si="126"/>
        <v>BC</v>
      </c>
      <c r="J4053">
        <f>INDEX(NoSettings!$C:$C,MATCH(EPS!$A4053,NoSettings!$A:$A,0))</f>
        <v>0</v>
      </c>
      <c r="K4053">
        <f>INDEX(GWP!$C$2:$C$13,MATCH(EPS!I4053,GWP!$B$2:$B$13,0))</f>
        <v>0</v>
      </c>
      <c r="L4053" s="4">
        <f t="shared" si="127"/>
        <v>0</v>
      </c>
    </row>
    <row r="4054" spans="1:12">
      <c r="A4054" t="s">
        <v>9657</v>
      </c>
      <c r="B4054" t="s">
        <v>7380</v>
      </c>
      <c r="C4054" t="s">
        <v>1738</v>
      </c>
      <c r="D4054" t="s">
        <v>6888</v>
      </c>
      <c r="E4054" t="s">
        <v>1712</v>
      </c>
      <c r="H4054" t="str">
        <f>INDEX('Vensim Variables'!$B:$B,MATCH(EPS!$B4054,'Vensim Variables'!$A:$A,0))</f>
        <v>g pollutant</v>
      </c>
      <c r="I4054" t="str">
        <f t="shared" si="126"/>
        <v>OC</v>
      </c>
      <c r="J4054">
        <f>INDEX(NoSettings!$C:$C,MATCH(EPS!$A4054,NoSettings!$A:$A,0))</f>
        <v>0</v>
      </c>
      <c r="K4054">
        <f>INDEX(GWP!$C$2:$C$13,MATCH(EPS!I4054,GWP!$B$2:$B$13,0))</f>
        <v>0</v>
      </c>
      <c r="L4054" s="4">
        <f t="shared" si="127"/>
        <v>0</v>
      </c>
    </row>
    <row r="4055" spans="1:12">
      <c r="A4055" t="s">
        <v>9658</v>
      </c>
      <c r="B4055" t="s">
        <v>7380</v>
      </c>
      <c r="C4055" t="s">
        <v>1738</v>
      </c>
      <c r="D4055" t="s">
        <v>6888</v>
      </c>
      <c r="E4055" t="s">
        <v>1713</v>
      </c>
      <c r="H4055" t="str">
        <f>INDEX('Vensim Variables'!$B:$B,MATCH(EPS!$B4055,'Vensim Variables'!$A:$A,0))</f>
        <v>g pollutant</v>
      </c>
      <c r="I4055" t="str">
        <f t="shared" si="126"/>
        <v>CH4</v>
      </c>
      <c r="J4055">
        <f>INDEX(NoSettings!$C:$C,MATCH(EPS!$A4055,NoSettings!$A:$A,0))</f>
        <v>0</v>
      </c>
      <c r="K4055">
        <f>INDEX(GWP!$C$2:$C$13,MATCH(EPS!I4055,GWP!$B$2:$B$13,0))</f>
        <v>28</v>
      </c>
      <c r="L4055" s="4">
        <f t="shared" si="127"/>
        <v>0</v>
      </c>
    </row>
    <row r="4056" spans="1:12">
      <c r="A4056" t="s">
        <v>9659</v>
      </c>
      <c r="B4056" t="s">
        <v>7380</v>
      </c>
      <c r="C4056" t="s">
        <v>1738</v>
      </c>
      <c r="D4056" t="s">
        <v>6888</v>
      </c>
      <c r="E4056" t="s">
        <v>1714</v>
      </c>
      <c r="H4056" t="str">
        <f>INDEX('Vensim Variables'!$B:$B,MATCH(EPS!$B4056,'Vensim Variables'!$A:$A,0))</f>
        <v>g pollutant</v>
      </c>
      <c r="I4056" t="str">
        <f t="shared" si="126"/>
        <v>N2O</v>
      </c>
      <c r="J4056">
        <f>INDEX(NoSettings!$C:$C,MATCH(EPS!$A4056,NoSettings!$A:$A,0))</f>
        <v>0</v>
      </c>
      <c r="K4056">
        <f>INDEX(GWP!$C$2:$C$13,MATCH(EPS!I4056,GWP!$B$2:$B$13,0))</f>
        <v>265</v>
      </c>
      <c r="L4056" s="4">
        <f t="shared" si="127"/>
        <v>0</v>
      </c>
    </row>
    <row r="4057" spans="1:12">
      <c r="A4057" t="s">
        <v>9660</v>
      </c>
      <c r="B4057" t="s">
        <v>7380</v>
      </c>
      <c r="C4057" t="s">
        <v>1738</v>
      </c>
      <c r="D4057" t="s">
        <v>6888</v>
      </c>
      <c r="E4057" t="s">
        <v>1715</v>
      </c>
      <c r="H4057" t="str">
        <f>INDEX('Vensim Variables'!$B:$B,MATCH(EPS!$B4057,'Vensim Variables'!$A:$A,0))</f>
        <v>g pollutant</v>
      </c>
      <c r="I4057" t="str">
        <f t="shared" si="126"/>
        <v>F gases</v>
      </c>
      <c r="J4057">
        <f>INDEX(NoSettings!$C:$C,MATCH(EPS!$A4057,NoSettings!$A:$A,0))</f>
        <v>0</v>
      </c>
      <c r="K4057">
        <f>INDEX(GWP!$C$2:$C$13,MATCH(EPS!I4057,GWP!$B$2:$B$13,0))</f>
        <v>1</v>
      </c>
      <c r="L4057" s="4">
        <f t="shared" si="127"/>
        <v>0</v>
      </c>
    </row>
    <row r="4058" spans="1:12">
      <c r="A4058" t="s">
        <v>9661</v>
      </c>
      <c r="B4058" t="s">
        <v>7380</v>
      </c>
      <c r="C4058" t="s">
        <v>1738</v>
      </c>
      <c r="D4058" t="s">
        <v>6889</v>
      </c>
      <c r="E4058" t="s">
        <v>1702</v>
      </c>
      <c r="H4058" t="str">
        <f>INDEX('Vensim Variables'!$B:$B,MATCH(EPS!$B4058,'Vensim Variables'!$A:$A,0))</f>
        <v>g pollutant</v>
      </c>
      <c r="I4058" t="str">
        <f t="shared" si="126"/>
        <v>CO2</v>
      </c>
      <c r="J4058">
        <f>INDEX(NoSettings!$C:$C,MATCH(EPS!$A4058,NoSettings!$A:$A,0))</f>
        <v>0</v>
      </c>
      <c r="K4058">
        <f>INDEX(GWP!$C$2:$C$13,MATCH(EPS!I4058,GWP!$B$2:$B$13,0))</f>
        <v>1</v>
      </c>
      <c r="L4058" s="4">
        <f t="shared" si="127"/>
        <v>0</v>
      </c>
    </row>
    <row r="4059" spans="1:12">
      <c r="A4059" t="s">
        <v>9662</v>
      </c>
      <c r="B4059" t="s">
        <v>7380</v>
      </c>
      <c r="C4059" t="s">
        <v>1738</v>
      </c>
      <c r="D4059" t="s">
        <v>6889</v>
      </c>
      <c r="E4059" t="s">
        <v>1705</v>
      </c>
      <c r="H4059" t="str">
        <f>INDEX('Vensim Variables'!$B:$B,MATCH(EPS!$B4059,'Vensim Variables'!$A:$A,0))</f>
        <v>g pollutant</v>
      </c>
      <c r="I4059" t="str">
        <f t="shared" si="126"/>
        <v>VOC</v>
      </c>
      <c r="J4059">
        <f>INDEX(NoSettings!$C:$C,MATCH(EPS!$A4059,NoSettings!$A:$A,0))</f>
        <v>0</v>
      </c>
      <c r="K4059">
        <f>INDEX(GWP!$C$2:$C$13,MATCH(EPS!I4059,GWP!$B$2:$B$13,0))</f>
        <v>0</v>
      </c>
      <c r="L4059" s="4">
        <f t="shared" si="127"/>
        <v>0</v>
      </c>
    </row>
    <row r="4060" spans="1:12">
      <c r="A4060" t="s">
        <v>9663</v>
      </c>
      <c r="B4060" t="s">
        <v>7380</v>
      </c>
      <c r="C4060" t="s">
        <v>1738</v>
      </c>
      <c r="D4060" t="s">
        <v>6889</v>
      </c>
      <c r="E4060" t="s">
        <v>1706</v>
      </c>
      <c r="H4060" t="str">
        <f>INDEX('Vensim Variables'!$B:$B,MATCH(EPS!$B4060,'Vensim Variables'!$A:$A,0))</f>
        <v>g pollutant</v>
      </c>
      <c r="I4060" t="str">
        <f t="shared" si="126"/>
        <v>CO</v>
      </c>
      <c r="J4060">
        <f>INDEX(NoSettings!$C:$C,MATCH(EPS!$A4060,NoSettings!$A:$A,0))</f>
        <v>0</v>
      </c>
      <c r="K4060">
        <f>INDEX(GWP!$C$2:$C$13,MATCH(EPS!I4060,GWP!$B$2:$B$13,0))</f>
        <v>0</v>
      </c>
      <c r="L4060" s="4">
        <f t="shared" si="127"/>
        <v>0</v>
      </c>
    </row>
    <row r="4061" spans="1:12">
      <c r="A4061" t="s">
        <v>9664</v>
      </c>
      <c r="B4061" t="s">
        <v>7380</v>
      </c>
      <c r="C4061" t="s">
        <v>1738</v>
      </c>
      <c r="D4061" t="s">
        <v>6889</v>
      </c>
      <c r="E4061" t="s">
        <v>1707</v>
      </c>
      <c r="H4061" t="str">
        <f>INDEX('Vensim Variables'!$B:$B,MATCH(EPS!$B4061,'Vensim Variables'!$A:$A,0))</f>
        <v>g pollutant</v>
      </c>
      <c r="I4061" t="str">
        <f t="shared" si="126"/>
        <v>NOx</v>
      </c>
      <c r="J4061">
        <f>INDEX(NoSettings!$C:$C,MATCH(EPS!$A4061,NoSettings!$A:$A,0))</f>
        <v>0</v>
      </c>
      <c r="K4061">
        <f>INDEX(GWP!$C$2:$C$13,MATCH(EPS!I4061,GWP!$B$2:$B$13,0))</f>
        <v>0</v>
      </c>
      <c r="L4061" s="4">
        <f t="shared" si="127"/>
        <v>0</v>
      </c>
    </row>
    <row r="4062" spans="1:12">
      <c r="A4062" t="s">
        <v>9665</v>
      </c>
      <c r="B4062" t="s">
        <v>7380</v>
      </c>
      <c r="C4062" t="s">
        <v>1738</v>
      </c>
      <c r="D4062" t="s">
        <v>6889</v>
      </c>
      <c r="E4062" t="s">
        <v>1708</v>
      </c>
      <c r="H4062" t="str">
        <f>INDEX('Vensim Variables'!$B:$B,MATCH(EPS!$B4062,'Vensim Variables'!$A:$A,0))</f>
        <v>g pollutant</v>
      </c>
      <c r="I4062" t="str">
        <f t="shared" si="126"/>
        <v>PM10</v>
      </c>
      <c r="J4062">
        <f>INDEX(NoSettings!$C:$C,MATCH(EPS!$A4062,NoSettings!$A:$A,0))</f>
        <v>0</v>
      </c>
      <c r="K4062">
        <f>INDEX(GWP!$C$2:$C$13,MATCH(EPS!I4062,GWP!$B$2:$B$13,0))</f>
        <v>0</v>
      </c>
      <c r="L4062" s="4">
        <f t="shared" si="127"/>
        <v>0</v>
      </c>
    </row>
    <row r="4063" spans="1:12">
      <c r="A4063" t="s">
        <v>9666</v>
      </c>
      <c r="B4063" t="s">
        <v>7380</v>
      </c>
      <c r="C4063" t="s">
        <v>1738</v>
      </c>
      <c r="D4063" t="s">
        <v>6889</v>
      </c>
      <c r="E4063" t="s">
        <v>1709</v>
      </c>
      <c r="H4063" t="str">
        <f>INDEX('Vensim Variables'!$B:$B,MATCH(EPS!$B4063,'Vensim Variables'!$A:$A,0))</f>
        <v>g pollutant</v>
      </c>
      <c r="I4063" t="str">
        <f t="shared" si="126"/>
        <v>PM25</v>
      </c>
      <c r="J4063">
        <f>INDEX(NoSettings!$C:$C,MATCH(EPS!$A4063,NoSettings!$A:$A,0))</f>
        <v>0</v>
      </c>
      <c r="K4063">
        <f>INDEX(GWP!$C$2:$C$13,MATCH(EPS!I4063,GWP!$B$2:$B$13,0))</f>
        <v>0</v>
      </c>
      <c r="L4063" s="4">
        <f t="shared" si="127"/>
        <v>0</v>
      </c>
    </row>
    <row r="4064" spans="1:12">
      <c r="A4064" t="s">
        <v>9667</v>
      </c>
      <c r="B4064" t="s">
        <v>7380</v>
      </c>
      <c r="C4064" t="s">
        <v>1738</v>
      </c>
      <c r="D4064" t="s">
        <v>6889</v>
      </c>
      <c r="E4064" t="s">
        <v>1710</v>
      </c>
      <c r="H4064" t="str">
        <f>INDEX('Vensim Variables'!$B:$B,MATCH(EPS!$B4064,'Vensim Variables'!$A:$A,0))</f>
        <v>g pollutant</v>
      </c>
      <c r="I4064" t="str">
        <f t="shared" si="126"/>
        <v>SOx</v>
      </c>
      <c r="J4064">
        <f>INDEX(NoSettings!$C:$C,MATCH(EPS!$A4064,NoSettings!$A:$A,0))</f>
        <v>0</v>
      </c>
      <c r="K4064">
        <f>INDEX(GWP!$C$2:$C$13,MATCH(EPS!I4064,GWP!$B$2:$B$13,0))</f>
        <v>0</v>
      </c>
      <c r="L4064" s="4">
        <f t="shared" si="127"/>
        <v>0</v>
      </c>
    </row>
    <row r="4065" spans="1:12">
      <c r="A4065" t="s">
        <v>9668</v>
      </c>
      <c r="B4065" t="s">
        <v>7380</v>
      </c>
      <c r="C4065" t="s">
        <v>1738</v>
      </c>
      <c r="D4065" t="s">
        <v>6889</v>
      </c>
      <c r="E4065" t="s">
        <v>1711</v>
      </c>
      <c r="H4065" t="str">
        <f>INDEX('Vensim Variables'!$B:$B,MATCH(EPS!$B4065,'Vensim Variables'!$A:$A,0))</f>
        <v>g pollutant</v>
      </c>
      <c r="I4065" t="str">
        <f t="shared" si="126"/>
        <v>BC</v>
      </c>
      <c r="J4065">
        <f>INDEX(NoSettings!$C:$C,MATCH(EPS!$A4065,NoSettings!$A:$A,0))</f>
        <v>0</v>
      </c>
      <c r="K4065">
        <f>INDEX(GWP!$C$2:$C$13,MATCH(EPS!I4065,GWP!$B$2:$B$13,0))</f>
        <v>0</v>
      </c>
      <c r="L4065" s="4">
        <f t="shared" si="127"/>
        <v>0</v>
      </c>
    </row>
    <row r="4066" spans="1:12">
      <c r="A4066" t="s">
        <v>9669</v>
      </c>
      <c r="B4066" t="s">
        <v>7380</v>
      </c>
      <c r="C4066" t="s">
        <v>1738</v>
      </c>
      <c r="D4066" t="s">
        <v>6889</v>
      </c>
      <c r="E4066" t="s">
        <v>1712</v>
      </c>
      <c r="H4066" t="str">
        <f>INDEX('Vensim Variables'!$B:$B,MATCH(EPS!$B4066,'Vensim Variables'!$A:$A,0))</f>
        <v>g pollutant</v>
      </c>
      <c r="I4066" t="str">
        <f t="shared" si="126"/>
        <v>OC</v>
      </c>
      <c r="J4066">
        <f>INDEX(NoSettings!$C:$C,MATCH(EPS!$A4066,NoSettings!$A:$A,0))</f>
        <v>0</v>
      </c>
      <c r="K4066">
        <f>INDEX(GWP!$C$2:$C$13,MATCH(EPS!I4066,GWP!$B$2:$B$13,0))</f>
        <v>0</v>
      </c>
      <c r="L4066" s="4">
        <f t="shared" si="127"/>
        <v>0</v>
      </c>
    </row>
    <row r="4067" spans="1:12">
      <c r="A4067" t="s">
        <v>9670</v>
      </c>
      <c r="B4067" t="s">
        <v>7380</v>
      </c>
      <c r="C4067" t="s">
        <v>1738</v>
      </c>
      <c r="D4067" t="s">
        <v>6889</v>
      </c>
      <c r="E4067" t="s">
        <v>1713</v>
      </c>
      <c r="H4067" t="str">
        <f>INDEX('Vensim Variables'!$B:$B,MATCH(EPS!$B4067,'Vensim Variables'!$A:$A,0))</f>
        <v>g pollutant</v>
      </c>
      <c r="I4067" t="str">
        <f t="shared" si="126"/>
        <v>CH4</v>
      </c>
      <c r="J4067">
        <f>INDEX(NoSettings!$C:$C,MATCH(EPS!$A4067,NoSettings!$A:$A,0))</f>
        <v>0</v>
      </c>
      <c r="K4067">
        <f>INDEX(GWP!$C$2:$C$13,MATCH(EPS!I4067,GWP!$B$2:$B$13,0))</f>
        <v>28</v>
      </c>
      <c r="L4067" s="4">
        <f t="shared" si="127"/>
        <v>0</v>
      </c>
    </row>
    <row r="4068" spans="1:12">
      <c r="A4068" t="s">
        <v>9671</v>
      </c>
      <c r="B4068" t="s">
        <v>7380</v>
      </c>
      <c r="C4068" t="s">
        <v>1738</v>
      </c>
      <c r="D4068" t="s">
        <v>6889</v>
      </c>
      <c r="E4068" t="s">
        <v>1714</v>
      </c>
      <c r="H4068" t="str">
        <f>INDEX('Vensim Variables'!$B:$B,MATCH(EPS!$B4068,'Vensim Variables'!$A:$A,0))</f>
        <v>g pollutant</v>
      </c>
      <c r="I4068" t="str">
        <f t="shared" si="126"/>
        <v>N2O</v>
      </c>
      <c r="J4068">
        <f>INDEX(NoSettings!$C:$C,MATCH(EPS!$A4068,NoSettings!$A:$A,0))</f>
        <v>0</v>
      </c>
      <c r="K4068">
        <f>INDEX(GWP!$C$2:$C$13,MATCH(EPS!I4068,GWP!$B$2:$B$13,0))</f>
        <v>265</v>
      </c>
      <c r="L4068" s="4">
        <f t="shared" si="127"/>
        <v>0</v>
      </c>
    </row>
    <row r="4069" spans="1:12">
      <c r="A4069" t="s">
        <v>9672</v>
      </c>
      <c r="B4069" t="s">
        <v>7380</v>
      </c>
      <c r="C4069" t="s">
        <v>1738</v>
      </c>
      <c r="D4069" t="s">
        <v>6889</v>
      </c>
      <c r="E4069" t="s">
        <v>1715</v>
      </c>
      <c r="H4069" t="str">
        <f>INDEX('Vensim Variables'!$B:$B,MATCH(EPS!$B4069,'Vensim Variables'!$A:$A,0))</f>
        <v>g pollutant</v>
      </c>
      <c r="I4069" t="str">
        <f t="shared" si="126"/>
        <v>F gases</v>
      </c>
      <c r="J4069">
        <f>INDEX(NoSettings!$C:$C,MATCH(EPS!$A4069,NoSettings!$A:$A,0))</f>
        <v>0</v>
      </c>
      <c r="K4069">
        <f>INDEX(GWP!$C$2:$C$13,MATCH(EPS!I4069,GWP!$B$2:$B$13,0))</f>
        <v>1</v>
      </c>
      <c r="L4069" s="4">
        <f t="shared" si="127"/>
        <v>0</v>
      </c>
    </row>
    <row r="4070" spans="1:12">
      <c r="A4070" t="s">
        <v>9673</v>
      </c>
      <c r="B4070" t="s">
        <v>7380</v>
      </c>
      <c r="C4070" t="s">
        <v>1738</v>
      </c>
      <c r="D4070" t="s">
        <v>6890</v>
      </c>
      <c r="E4070" t="s">
        <v>1702</v>
      </c>
      <c r="H4070" t="str">
        <f>INDEX('Vensim Variables'!$B:$B,MATCH(EPS!$B4070,'Vensim Variables'!$A:$A,0))</f>
        <v>g pollutant</v>
      </c>
      <c r="I4070" t="str">
        <f t="shared" si="126"/>
        <v>CO2</v>
      </c>
      <c r="J4070">
        <f>INDEX(NoSettings!$C:$C,MATCH(EPS!$A4070,NoSettings!$A:$A,0))</f>
        <v>0</v>
      </c>
      <c r="K4070">
        <f>INDEX(GWP!$C$2:$C$13,MATCH(EPS!I4070,GWP!$B$2:$B$13,0))</f>
        <v>1</v>
      </c>
      <c r="L4070" s="4">
        <f t="shared" si="127"/>
        <v>0</v>
      </c>
    </row>
    <row r="4071" spans="1:12">
      <c r="A4071" t="s">
        <v>9674</v>
      </c>
      <c r="B4071" t="s">
        <v>7380</v>
      </c>
      <c r="C4071" t="s">
        <v>1738</v>
      </c>
      <c r="D4071" t="s">
        <v>6890</v>
      </c>
      <c r="E4071" t="s">
        <v>1705</v>
      </c>
      <c r="H4071" t="str">
        <f>INDEX('Vensim Variables'!$B:$B,MATCH(EPS!$B4071,'Vensim Variables'!$A:$A,0))</f>
        <v>g pollutant</v>
      </c>
      <c r="I4071" t="str">
        <f t="shared" si="126"/>
        <v>VOC</v>
      </c>
      <c r="J4071">
        <f>INDEX(NoSettings!$C:$C,MATCH(EPS!$A4071,NoSettings!$A:$A,0))</f>
        <v>0</v>
      </c>
      <c r="K4071">
        <f>INDEX(GWP!$C$2:$C$13,MATCH(EPS!I4071,GWP!$B$2:$B$13,0))</f>
        <v>0</v>
      </c>
      <c r="L4071" s="4">
        <f t="shared" si="127"/>
        <v>0</v>
      </c>
    </row>
    <row r="4072" spans="1:12">
      <c r="A4072" t="s">
        <v>9675</v>
      </c>
      <c r="B4072" t="s">
        <v>7380</v>
      </c>
      <c r="C4072" t="s">
        <v>1738</v>
      </c>
      <c r="D4072" t="s">
        <v>6890</v>
      </c>
      <c r="E4072" t="s">
        <v>1706</v>
      </c>
      <c r="H4072" t="str">
        <f>INDEX('Vensim Variables'!$B:$B,MATCH(EPS!$B4072,'Vensim Variables'!$A:$A,0))</f>
        <v>g pollutant</v>
      </c>
      <c r="I4072" t="str">
        <f t="shared" si="126"/>
        <v>CO</v>
      </c>
      <c r="J4072">
        <f>INDEX(NoSettings!$C:$C,MATCH(EPS!$A4072,NoSettings!$A:$A,0))</f>
        <v>0</v>
      </c>
      <c r="K4072">
        <f>INDEX(GWP!$C$2:$C$13,MATCH(EPS!I4072,GWP!$B$2:$B$13,0))</f>
        <v>0</v>
      </c>
      <c r="L4072" s="4">
        <f t="shared" si="127"/>
        <v>0</v>
      </c>
    </row>
    <row r="4073" spans="1:12">
      <c r="A4073" t="s">
        <v>9676</v>
      </c>
      <c r="B4073" t="s">
        <v>7380</v>
      </c>
      <c r="C4073" t="s">
        <v>1738</v>
      </c>
      <c r="D4073" t="s">
        <v>6890</v>
      </c>
      <c r="E4073" t="s">
        <v>1707</v>
      </c>
      <c r="H4073" t="str">
        <f>INDEX('Vensim Variables'!$B:$B,MATCH(EPS!$B4073,'Vensim Variables'!$A:$A,0))</f>
        <v>g pollutant</v>
      </c>
      <c r="I4073" t="str">
        <f t="shared" si="126"/>
        <v>NOx</v>
      </c>
      <c r="J4073">
        <f>INDEX(NoSettings!$C:$C,MATCH(EPS!$A4073,NoSettings!$A:$A,0))</f>
        <v>0</v>
      </c>
      <c r="K4073">
        <f>INDEX(GWP!$C$2:$C$13,MATCH(EPS!I4073,GWP!$B$2:$B$13,0))</f>
        <v>0</v>
      </c>
      <c r="L4073" s="4">
        <f t="shared" si="127"/>
        <v>0</v>
      </c>
    </row>
    <row r="4074" spans="1:12">
      <c r="A4074" t="s">
        <v>9677</v>
      </c>
      <c r="B4074" t="s">
        <v>7380</v>
      </c>
      <c r="C4074" t="s">
        <v>1738</v>
      </c>
      <c r="D4074" t="s">
        <v>6890</v>
      </c>
      <c r="E4074" t="s">
        <v>1708</v>
      </c>
      <c r="H4074" t="str">
        <f>INDEX('Vensim Variables'!$B:$B,MATCH(EPS!$B4074,'Vensim Variables'!$A:$A,0))</f>
        <v>g pollutant</v>
      </c>
      <c r="I4074" t="str">
        <f t="shared" si="126"/>
        <v>PM10</v>
      </c>
      <c r="J4074">
        <f>INDEX(NoSettings!$C:$C,MATCH(EPS!$A4074,NoSettings!$A:$A,0))</f>
        <v>0</v>
      </c>
      <c r="K4074">
        <f>INDEX(GWP!$C$2:$C$13,MATCH(EPS!I4074,GWP!$B$2:$B$13,0))</f>
        <v>0</v>
      </c>
      <c r="L4074" s="4">
        <f t="shared" si="127"/>
        <v>0</v>
      </c>
    </row>
    <row r="4075" spans="1:12">
      <c r="A4075" t="s">
        <v>9678</v>
      </c>
      <c r="B4075" t="s">
        <v>7380</v>
      </c>
      <c r="C4075" t="s">
        <v>1738</v>
      </c>
      <c r="D4075" t="s">
        <v>6890</v>
      </c>
      <c r="E4075" t="s">
        <v>1709</v>
      </c>
      <c r="H4075" t="str">
        <f>INDEX('Vensim Variables'!$B:$B,MATCH(EPS!$B4075,'Vensim Variables'!$A:$A,0))</f>
        <v>g pollutant</v>
      </c>
      <c r="I4075" t="str">
        <f t="shared" si="126"/>
        <v>PM25</v>
      </c>
      <c r="J4075">
        <f>INDEX(NoSettings!$C:$C,MATCH(EPS!$A4075,NoSettings!$A:$A,0))</f>
        <v>0</v>
      </c>
      <c r="K4075">
        <f>INDEX(GWP!$C$2:$C$13,MATCH(EPS!I4075,GWP!$B$2:$B$13,0))</f>
        <v>0</v>
      </c>
      <c r="L4075" s="4">
        <f t="shared" si="127"/>
        <v>0</v>
      </c>
    </row>
    <row r="4076" spans="1:12">
      <c r="A4076" t="s">
        <v>9679</v>
      </c>
      <c r="B4076" t="s">
        <v>7380</v>
      </c>
      <c r="C4076" t="s">
        <v>1738</v>
      </c>
      <c r="D4076" t="s">
        <v>6890</v>
      </c>
      <c r="E4076" t="s">
        <v>1710</v>
      </c>
      <c r="H4076" t="str">
        <f>INDEX('Vensim Variables'!$B:$B,MATCH(EPS!$B4076,'Vensim Variables'!$A:$A,0))</f>
        <v>g pollutant</v>
      </c>
      <c r="I4076" t="str">
        <f t="shared" si="126"/>
        <v>SOx</v>
      </c>
      <c r="J4076">
        <f>INDEX(NoSettings!$C:$C,MATCH(EPS!$A4076,NoSettings!$A:$A,0))</f>
        <v>0</v>
      </c>
      <c r="K4076">
        <f>INDEX(GWP!$C$2:$C$13,MATCH(EPS!I4076,GWP!$B$2:$B$13,0))</f>
        <v>0</v>
      </c>
      <c r="L4076" s="4">
        <f t="shared" si="127"/>
        <v>0</v>
      </c>
    </row>
    <row r="4077" spans="1:12">
      <c r="A4077" t="s">
        <v>9680</v>
      </c>
      <c r="B4077" t="s">
        <v>7380</v>
      </c>
      <c r="C4077" t="s">
        <v>1738</v>
      </c>
      <c r="D4077" t="s">
        <v>6890</v>
      </c>
      <c r="E4077" t="s">
        <v>1711</v>
      </c>
      <c r="H4077" t="str">
        <f>INDEX('Vensim Variables'!$B:$B,MATCH(EPS!$B4077,'Vensim Variables'!$A:$A,0))</f>
        <v>g pollutant</v>
      </c>
      <c r="I4077" t="str">
        <f t="shared" si="126"/>
        <v>BC</v>
      </c>
      <c r="J4077">
        <f>INDEX(NoSettings!$C:$C,MATCH(EPS!$A4077,NoSettings!$A:$A,0))</f>
        <v>0</v>
      </c>
      <c r="K4077">
        <f>INDEX(GWP!$C$2:$C$13,MATCH(EPS!I4077,GWP!$B$2:$B$13,0))</f>
        <v>0</v>
      </c>
      <c r="L4077" s="4">
        <f t="shared" si="127"/>
        <v>0</v>
      </c>
    </row>
    <row r="4078" spans="1:12">
      <c r="A4078" t="s">
        <v>9681</v>
      </c>
      <c r="B4078" t="s">
        <v>7380</v>
      </c>
      <c r="C4078" t="s">
        <v>1738</v>
      </c>
      <c r="D4078" t="s">
        <v>6890</v>
      </c>
      <c r="E4078" t="s">
        <v>1712</v>
      </c>
      <c r="H4078" t="str">
        <f>INDEX('Vensim Variables'!$B:$B,MATCH(EPS!$B4078,'Vensim Variables'!$A:$A,0))</f>
        <v>g pollutant</v>
      </c>
      <c r="I4078" t="str">
        <f t="shared" si="126"/>
        <v>OC</v>
      </c>
      <c r="J4078">
        <f>INDEX(NoSettings!$C:$C,MATCH(EPS!$A4078,NoSettings!$A:$A,0))</f>
        <v>0</v>
      </c>
      <c r="K4078">
        <f>INDEX(GWP!$C$2:$C$13,MATCH(EPS!I4078,GWP!$B$2:$B$13,0))</f>
        <v>0</v>
      </c>
      <c r="L4078" s="4">
        <f t="shared" si="127"/>
        <v>0</v>
      </c>
    </row>
    <row r="4079" spans="1:12">
      <c r="A4079" t="s">
        <v>9682</v>
      </c>
      <c r="B4079" t="s">
        <v>7380</v>
      </c>
      <c r="C4079" t="s">
        <v>1738</v>
      </c>
      <c r="D4079" t="s">
        <v>6890</v>
      </c>
      <c r="E4079" t="s">
        <v>1713</v>
      </c>
      <c r="H4079" t="str">
        <f>INDEX('Vensim Variables'!$B:$B,MATCH(EPS!$B4079,'Vensim Variables'!$A:$A,0))</f>
        <v>g pollutant</v>
      </c>
      <c r="I4079" t="str">
        <f t="shared" si="126"/>
        <v>CH4</v>
      </c>
      <c r="J4079">
        <f>INDEX(NoSettings!$C:$C,MATCH(EPS!$A4079,NoSettings!$A:$A,0))</f>
        <v>0</v>
      </c>
      <c r="K4079">
        <f>INDEX(GWP!$C$2:$C$13,MATCH(EPS!I4079,GWP!$B$2:$B$13,0))</f>
        <v>28</v>
      </c>
      <c r="L4079" s="4">
        <f t="shared" si="127"/>
        <v>0</v>
      </c>
    </row>
    <row r="4080" spans="1:12">
      <c r="A4080" t="s">
        <v>9683</v>
      </c>
      <c r="B4080" t="s">
        <v>7380</v>
      </c>
      <c r="C4080" t="s">
        <v>1738</v>
      </c>
      <c r="D4080" t="s">
        <v>6890</v>
      </c>
      <c r="E4080" t="s">
        <v>1714</v>
      </c>
      <c r="H4080" t="str">
        <f>INDEX('Vensim Variables'!$B:$B,MATCH(EPS!$B4080,'Vensim Variables'!$A:$A,0))</f>
        <v>g pollutant</v>
      </c>
      <c r="I4080" t="str">
        <f t="shared" si="126"/>
        <v>N2O</v>
      </c>
      <c r="J4080">
        <f>INDEX(NoSettings!$C:$C,MATCH(EPS!$A4080,NoSettings!$A:$A,0))</f>
        <v>0</v>
      </c>
      <c r="K4080">
        <f>INDEX(GWP!$C$2:$C$13,MATCH(EPS!I4080,GWP!$B$2:$B$13,0))</f>
        <v>265</v>
      </c>
      <c r="L4080" s="4">
        <f t="shared" si="127"/>
        <v>0</v>
      </c>
    </row>
    <row r="4081" spans="1:12">
      <c r="A4081" t="s">
        <v>9684</v>
      </c>
      <c r="B4081" t="s">
        <v>7380</v>
      </c>
      <c r="C4081" t="s">
        <v>1738</v>
      </c>
      <c r="D4081" t="s">
        <v>6890</v>
      </c>
      <c r="E4081" t="s">
        <v>1715</v>
      </c>
      <c r="H4081" t="str">
        <f>INDEX('Vensim Variables'!$B:$B,MATCH(EPS!$B4081,'Vensim Variables'!$A:$A,0))</f>
        <v>g pollutant</v>
      </c>
      <c r="I4081" t="str">
        <f t="shared" si="126"/>
        <v>F gases</v>
      </c>
      <c r="J4081">
        <f>INDEX(NoSettings!$C:$C,MATCH(EPS!$A4081,NoSettings!$A:$A,0))</f>
        <v>0</v>
      </c>
      <c r="K4081">
        <f>INDEX(GWP!$C$2:$C$13,MATCH(EPS!I4081,GWP!$B$2:$B$13,0))</f>
        <v>1</v>
      </c>
      <c r="L4081" s="4">
        <f t="shared" si="127"/>
        <v>0</v>
      </c>
    </row>
    <row r="4082" spans="1:12">
      <c r="A4082" t="s">
        <v>9685</v>
      </c>
      <c r="B4082" t="s">
        <v>7380</v>
      </c>
      <c r="C4082" t="s">
        <v>1738</v>
      </c>
      <c r="D4082" t="s">
        <v>6891</v>
      </c>
      <c r="E4082" t="s">
        <v>1702</v>
      </c>
      <c r="H4082" t="str">
        <f>INDEX('Vensim Variables'!$B:$B,MATCH(EPS!$B4082,'Vensim Variables'!$A:$A,0))</f>
        <v>g pollutant</v>
      </c>
      <c r="I4082" t="str">
        <f t="shared" si="126"/>
        <v>CO2</v>
      </c>
      <c r="J4082">
        <f>INDEX(NoSettings!$C:$C,MATCH(EPS!$A4082,NoSettings!$A:$A,0))</f>
        <v>0</v>
      </c>
      <c r="K4082">
        <f>INDEX(GWP!$C$2:$C$13,MATCH(EPS!I4082,GWP!$B$2:$B$13,0))</f>
        <v>1</v>
      </c>
      <c r="L4082" s="4">
        <f t="shared" si="127"/>
        <v>0</v>
      </c>
    </row>
    <row r="4083" spans="1:12">
      <c r="A4083" t="s">
        <v>9686</v>
      </c>
      <c r="B4083" t="s">
        <v>7380</v>
      </c>
      <c r="C4083" t="s">
        <v>1738</v>
      </c>
      <c r="D4083" t="s">
        <v>6891</v>
      </c>
      <c r="E4083" t="s">
        <v>1705</v>
      </c>
      <c r="H4083" t="str">
        <f>INDEX('Vensim Variables'!$B:$B,MATCH(EPS!$B4083,'Vensim Variables'!$A:$A,0))</f>
        <v>g pollutant</v>
      </c>
      <c r="I4083" t="str">
        <f t="shared" si="126"/>
        <v>VOC</v>
      </c>
      <c r="J4083">
        <f>INDEX(NoSettings!$C:$C,MATCH(EPS!$A4083,NoSettings!$A:$A,0))</f>
        <v>0</v>
      </c>
      <c r="K4083">
        <f>INDEX(GWP!$C$2:$C$13,MATCH(EPS!I4083,GWP!$B$2:$B$13,0))</f>
        <v>0</v>
      </c>
      <c r="L4083" s="4">
        <f t="shared" si="127"/>
        <v>0</v>
      </c>
    </row>
    <row r="4084" spans="1:12">
      <c r="A4084" t="s">
        <v>9687</v>
      </c>
      <c r="B4084" t="s">
        <v>7380</v>
      </c>
      <c r="C4084" t="s">
        <v>1738</v>
      </c>
      <c r="D4084" t="s">
        <v>6891</v>
      </c>
      <c r="E4084" t="s">
        <v>1706</v>
      </c>
      <c r="H4084" t="str">
        <f>INDEX('Vensim Variables'!$B:$B,MATCH(EPS!$B4084,'Vensim Variables'!$A:$A,0))</f>
        <v>g pollutant</v>
      </c>
      <c r="I4084" t="str">
        <f t="shared" si="126"/>
        <v>CO</v>
      </c>
      <c r="J4084">
        <f>INDEX(NoSettings!$C:$C,MATCH(EPS!$A4084,NoSettings!$A:$A,0))</f>
        <v>0</v>
      </c>
      <c r="K4084">
        <f>INDEX(GWP!$C$2:$C$13,MATCH(EPS!I4084,GWP!$B$2:$B$13,0))</f>
        <v>0</v>
      </c>
      <c r="L4084" s="4">
        <f t="shared" si="127"/>
        <v>0</v>
      </c>
    </row>
    <row r="4085" spans="1:12">
      <c r="A4085" t="s">
        <v>9688</v>
      </c>
      <c r="B4085" t="s">
        <v>7380</v>
      </c>
      <c r="C4085" t="s">
        <v>1738</v>
      </c>
      <c r="D4085" t="s">
        <v>6891</v>
      </c>
      <c r="E4085" t="s">
        <v>1707</v>
      </c>
      <c r="H4085" t="str">
        <f>INDEX('Vensim Variables'!$B:$B,MATCH(EPS!$B4085,'Vensim Variables'!$A:$A,0))</f>
        <v>g pollutant</v>
      </c>
      <c r="I4085" t="str">
        <f t="shared" si="126"/>
        <v>NOx</v>
      </c>
      <c r="J4085">
        <f>INDEX(NoSettings!$C:$C,MATCH(EPS!$A4085,NoSettings!$A:$A,0))</f>
        <v>0</v>
      </c>
      <c r="K4085">
        <f>INDEX(GWP!$C$2:$C$13,MATCH(EPS!I4085,GWP!$B$2:$B$13,0))</f>
        <v>0</v>
      </c>
      <c r="L4085" s="4">
        <f t="shared" si="127"/>
        <v>0</v>
      </c>
    </row>
    <row r="4086" spans="1:12">
      <c r="A4086" t="s">
        <v>9689</v>
      </c>
      <c r="B4086" t="s">
        <v>7380</v>
      </c>
      <c r="C4086" t="s">
        <v>1738</v>
      </c>
      <c r="D4086" t="s">
        <v>6891</v>
      </c>
      <c r="E4086" t="s">
        <v>1708</v>
      </c>
      <c r="H4086" t="str">
        <f>INDEX('Vensim Variables'!$B:$B,MATCH(EPS!$B4086,'Vensim Variables'!$A:$A,0))</f>
        <v>g pollutant</v>
      </c>
      <c r="I4086" t="str">
        <f t="shared" si="126"/>
        <v>PM10</v>
      </c>
      <c r="J4086">
        <f>INDEX(NoSettings!$C:$C,MATCH(EPS!$A4086,NoSettings!$A:$A,0))</f>
        <v>0</v>
      </c>
      <c r="K4086">
        <f>INDEX(GWP!$C$2:$C$13,MATCH(EPS!I4086,GWP!$B$2:$B$13,0))</f>
        <v>0</v>
      </c>
      <c r="L4086" s="4">
        <f t="shared" si="127"/>
        <v>0</v>
      </c>
    </row>
    <row r="4087" spans="1:12">
      <c r="A4087" t="s">
        <v>9690</v>
      </c>
      <c r="B4087" t="s">
        <v>7380</v>
      </c>
      <c r="C4087" t="s">
        <v>1738</v>
      </c>
      <c r="D4087" t="s">
        <v>6891</v>
      </c>
      <c r="E4087" t="s">
        <v>1709</v>
      </c>
      <c r="H4087" t="str">
        <f>INDEX('Vensim Variables'!$B:$B,MATCH(EPS!$B4087,'Vensim Variables'!$A:$A,0))</f>
        <v>g pollutant</v>
      </c>
      <c r="I4087" t="str">
        <f t="shared" si="126"/>
        <v>PM25</v>
      </c>
      <c r="J4087">
        <f>INDEX(NoSettings!$C:$C,MATCH(EPS!$A4087,NoSettings!$A:$A,0))</f>
        <v>0</v>
      </c>
      <c r="K4087">
        <f>INDEX(GWP!$C$2:$C$13,MATCH(EPS!I4087,GWP!$B$2:$B$13,0))</f>
        <v>0</v>
      </c>
      <c r="L4087" s="4">
        <f t="shared" si="127"/>
        <v>0</v>
      </c>
    </row>
    <row r="4088" spans="1:12">
      <c r="A4088" t="s">
        <v>9691</v>
      </c>
      <c r="B4088" t="s">
        <v>7380</v>
      </c>
      <c r="C4088" t="s">
        <v>1738</v>
      </c>
      <c r="D4088" t="s">
        <v>6891</v>
      </c>
      <c r="E4088" t="s">
        <v>1710</v>
      </c>
      <c r="H4088" t="str">
        <f>INDEX('Vensim Variables'!$B:$B,MATCH(EPS!$B4088,'Vensim Variables'!$A:$A,0))</f>
        <v>g pollutant</v>
      </c>
      <c r="I4088" t="str">
        <f t="shared" si="126"/>
        <v>SOx</v>
      </c>
      <c r="J4088">
        <f>INDEX(NoSettings!$C:$C,MATCH(EPS!$A4088,NoSettings!$A:$A,0))</f>
        <v>0</v>
      </c>
      <c r="K4088">
        <f>INDEX(GWP!$C$2:$C$13,MATCH(EPS!I4088,GWP!$B$2:$B$13,0))</f>
        <v>0</v>
      </c>
      <c r="L4088" s="4">
        <f t="shared" si="127"/>
        <v>0</v>
      </c>
    </row>
    <row r="4089" spans="1:12">
      <c r="A4089" t="s">
        <v>9692</v>
      </c>
      <c r="B4089" t="s">
        <v>7380</v>
      </c>
      <c r="C4089" t="s">
        <v>1738</v>
      </c>
      <c r="D4089" t="s">
        <v>6891</v>
      </c>
      <c r="E4089" t="s">
        <v>1711</v>
      </c>
      <c r="H4089" t="str">
        <f>INDEX('Vensim Variables'!$B:$B,MATCH(EPS!$B4089,'Vensim Variables'!$A:$A,0))</f>
        <v>g pollutant</v>
      </c>
      <c r="I4089" t="str">
        <f t="shared" si="126"/>
        <v>BC</v>
      </c>
      <c r="J4089">
        <f>INDEX(NoSettings!$C:$C,MATCH(EPS!$A4089,NoSettings!$A:$A,0))</f>
        <v>0</v>
      </c>
      <c r="K4089">
        <f>INDEX(GWP!$C$2:$C$13,MATCH(EPS!I4089,GWP!$B$2:$B$13,0))</f>
        <v>0</v>
      </c>
      <c r="L4089" s="4">
        <f t="shared" si="127"/>
        <v>0</v>
      </c>
    </row>
    <row r="4090" spans="1:12">
      <c r="A4090" t="s">
        <v>9693</v>
      </c>
      <c r="B4090" t="s">
        <v>7380</v>
      </c>
      <c r="C4090" t="s">
        <v>1738</v>
      </c>
      <c r="D4090" t="s">
        <v>6891</v>
      </c>
      <c r="E4090" t="s">
        <v>1712</v>
      </c>
      <c r="H4090" t="str">
        <f>INDEX('Vensim Variables'!$B:$B,MATCH(EPS!$B4090,'Vensim Variables'!$A:$A,0))</f>
        <v>g pollutant</v>
      </c>
      <c r="I4090" t="str">
        <f t="shared" si="126"/>
        <v>OC</v>
      </c>
      <c r="J4090">
        <f>INDEX(NoSettings!$C:$C,MATCH(EPS!$A4090,NoSettings!$A:$A,0))</f>
        <v>0</v>
      </c>
      <c r="K4090">
        <f>INDEX(GWP!$C$2:$C$13,MATCH(EPS!I4090,GWP!$B$2:$B$13,0))</f>
        <v>0</v>
      </c>
      <c r="L4090" s="4">
        <f t="shared" si="127"/>
        <v>0</v>
      </c>
    </row>
    <row r="4091" spans="1:12">
      <c r="A4091" t="s">
        <v>9694</v>
      </c>
      <c r="B4091" t="s">
        <v>7380</v>
      </c>
      <c r="C4091" t="s">
        <v>1738</v>
      </c>
      <c r="D4091" t="s">
        <v>6891</v>
      </c>
      <c r="E4091" t="s">
        <v>1713</v>
      </c>
      <c r="H4091" t="str">
        <f>INDEX('Vensim Variables'!$B:$B,MATCH(EPS!$B4091,'Vensim Variables'!$A:$A,0))</f>
        <v>g pollutant</v>
      </c>
      <c r="I4091" t="str">
        <f t="shared" si="126"/>
        <v>CH4</v>
      </c>
      <c r="J4091">
        <f>INDEX(NoSettings!$C:$C,MATCH(EPS!$A4091,NoSettings!$A:$A,0))</f>
        <v>0</v>
      </c>
      <c r="K4091">
        <f>INDEX(GWP!$C$2:$C$13,MATCH(EPS!I4091,GWP!$B$2:$B$13,0))</f>
        <v>28</v>
      </c>
      <c r="L4091" s="4">
        <f t="shared" si="127"/>
        <v>0</v>
      </c>
    </row>
    <row r="4092" spans="1:12">
      <c r="A4092" t="s">
        <v>9695</v>
      </c>
      <c r="B4092" t="s">
        <v>7380</v>
      </c>
      <c r="C4092" t="s">
        <v>1738</v>
      </c>
      <c r="D4092" t="s">
        <v>6891</v>
      </c>
      <c r="E4092" t="s">
        <v>1714</v>
      </c>
      <c r="H4092" t="str">
        <f>INDEX('Vensim Variables'!$B:$B,MATCH(EPS!$B4092,'Vensim Variables'!$A:$A,0))</f>
        <v>g pollutant</v>
      </c>
      <c r="I4092" t="str">
        <f t="shared" si="126"/>
        <v>N2O</v>
      </c>
      <c r="J4092">
        <f>INDEX(NoSettings!$C:$C,MATCH(EPS!$A4092,NoSettings!$A:$A,0))</f>
        <v>0</v>
      </c>
      <c r="K4092">
        <f>INDEX(GWP!$C$2:$C$13,MATCH(EPS!I4092,GWP!$B$2:$B$13,0))</f>
        <v>265</v>
      </c>
      <c r="L4092" s="4">
        <f t="shared" si="127"/>
        <v>0</v>
      </c>
    </row>
    <row r="4093" spans="1:12">
      <c r="A4093" t="s">
        <v>9696</v>
      </c>
      <c r="B4093" t="s">
        <v>7380</v>
      </c>
      <c r="C4093" t="s">
        <v>1738</v>
      </c>
      <c r="D4093" t="s">
        <v>6891</v>
      </c>
      <c r="E4093" t="s">
        <v>1715</v>
      </c>
      <c r="H4093" t="str">
        <f>INDEX('Vensim Variables'!$B:$B,MATCH(EPS!$B4093,'Vensim Variables'!$A:$A,0))</f>
        <v>g pollutant</v>
      </c>
      <c r="I4093" t="str">
        <f t="shared" si="126"/>
        <v>F gases</v>
      </c>
      <c r="J4093">
        <f>INDEX(NoSettings!$C:$C,MATCH(EPS!$A4093,NoSettings!$A:$A,0))</f>
        <v>0</v>
      </c>
      <c r="K4093">
        <f>INDEX(GWP!$C$2:$C$13,MATCH(EPS!I4093,GWP!$B$2:$B$13,0))</f>
        <v>1</v>
      </c>
      <c r="L4093" s="4">
        <f t="shared" si="127"/>
        <v>0</v>
      </c>
    </row>
    <row r="4094" spans="1:12">
      <c r="A4094" t="s">
        <v>9697</v>
      </c>
      <c r="B4094" t="s">
        <v>7380</v>
      </c>
      <c r="C4094" t="s">
        <v>1738</v>
      </c>
      <c r="D4094" t="s">
        <v>6892</v>
      </c>
      <c r="E4094" t="s">
        <v>1702</v>
      </c>
      <c r="H4094" t="str">
        <f>INDEX('Vensim Variables'!$B:$B,MATCH(EPS!$B4094,'Vensim Variables'!$A:$A,0))</f>
        <v>g pollutant</v>
      </c>
      <c r="I4094" t="str">
        <f t="shared" si="126"/>
        <v>CO2</v>
      </c>
      <c r="J4094">
        <f>INDEX(NoSettings!$C:$C,MATCH(EPS!$A4094,NoSettings!$A:$A,0))</f>
        <v>0</v>
      </c>
      <c r="K4094">
        <f>INDEX(GWP!$C$2:$C$13,MATCH(EPS!I4094,GWP!$B$2:$B$13,0))</f>
        <v>1</v>
      </c>
      <c r="L4094" s="4">
        <f t="shared" si="127"/>
        <v>0</v>
      </c>
    </row>
    <row r="4095" spans="1:12">
      <c r="A4095" t="s">
        <v>9698</v>
      </c>
      <c r="B4095" t="s">
        <v>7380</v>
      </c>
      <c r="C4095" t="s">
        <v>1738</v>
      </c>
      <c r="D4095" t="s">
        <v>6892</v>
      </c>
      <c r="E4095" t="s">
        <v>1705</v>
      </c>
      <c r="H4095" t="str">
        <f>INDEX('Vensim Variables'!$B:$B,MATCH(EPS!$B4095,'Vensim Variables'!$A:$A,0))</f>
        <v>g pollutant</v>
      </c>
      <c r="I4095" t="str">
        <f t="shared" si="126"/>
        <v>VOC</v>
      </c>
      <c r="J4095">
        <f>INDEX(NoSettings!$C:$C,MATCH(EPS!$A4095,NoSettings!$A:$A,0))</f>
        <v>0</v>
      </c>
      <c r="K4095">
        <f>INDEX(GWP!$C$2:$C$13,MATCH(EPS!I4095,GWP!$B$2:$B$13,0))</f>
        <v>0</v>
      </c>
      <c r="L4095" s="4">
        <f t="shared" si="127"/>
        <v>0</v>
      </c>
    </row>
    <row r="4096" spans="1:12">
      <c r="A4096" t="s">
        <v>9699</v>
      </c>
      <c r="B4096" t="s">
        <v>7380</v>
      </c>
      <c r="C4096" t="s">
        <v>1738</v>
      </c>
      <c r="D4096" t="s">
        <v>6892</v>
      </c>
      <c r="E4096" t="s">
        <v>1706</v>
      </c>
      <c r="H4096" t="str">
        <f>INDEX('Vensim Variables'!$B:$B,MATCH(EPS!$B4096,'Vensim Variables'!$A:$A,0))</f>
        <v>g pollutant</v>
      </c>
      <c r="I4096" t="str">
        <f t="shared" si="126"/>
        <v>CO</v>
      </c>
      <c r="J4096">
        <f>INDEX(NoSettings!$C:$C,MATCH(EPS!$A4096,NoSettings!$A:$A,0))</f>
        <v>0</v>
      </c>
      <c r="K4096">
        <f>INDEX(GWP!$C$2:$C$13,MATCH(EPS!I4096,GWP!$B$2:$B$13,0))</f>
        <v>0</v>
      </c>
      <c r="L4096" s="4">
        <f t="shared" si="127"/>
        <v>0</v>
      </c>
    </row>
    <row r="4097" spans="1:12">
      <c r="A4097" t="s">
        <v>9700</v>
      </c>
      <c r="B4097" t="s">
        <v>7380</v>
      </c>
      <c r="C4097" t="s">
        <v>1738</v>
      </c>
      <c r="D4097" t="s">
        <v>6892</v>
      </c>
      <c r="E4097" t="s">
        <v>1707</v>
      </c>
      <c r="H4097" t="str">
        <f>INDEX('Vensim Variables'!$B:$B,MATCH(EPS!$B4097,'Vensim Variables'!$A:$A,0))</f>
        <v>g pollutant</v>
      </c>
      <c r="I4097" t="str">
        <f t="shared" si="126"/>
        <v>NOx</v>
      </c>
      <c r="J4097">
        <f>INDEX(NoSettings!$C:$C,MATCH(EPS!$A4097,NoSettings!$A:$A,0))</f>
        <v>0</v>
      </c>
      <c r="K4097">
        <f>INDEX(GWP!$C$2:$C$13,MATCH(EPS!I4097,GWP!$B$2:$B$13,0))</f>
        <v>0</v>
      </c>
      <c r="L4097" s="4">
        <f t="shared" si="127"/>
        <v>0</v>
      </c>
    </row>
    <row r="4098" spans="1:12">
      <c r="A4098" t="s">
        <v>9701</v>
      </c>
      <c r="B4098" t="s">
        <v>7380</v>
      </c>
      <c r="C4098" t="s">
        <v>1738</v>
      </c>
      <c r="D4098" t="s">
        <v>6892</v>
      </c>
      <c r="E4098" t="s">
        <v>1708</v>
      </c>
      <c r="H4098" t="str">
        <f>INDEX('Vensim Variables'!$B:$B,MATCH(EPS!$B4098,'Vensim Variables'!$A:$A,0))</f>
        <v>g pollutant</v>
      </c>
      <c r="I4098" t="str">
        <f t="shared" si="126"/>
        <v>PM10</v>
      </c>
      <c r="J4098">
        <f>INDEX(NoSettings!$C:$C,MATCH(EPS!$A4098,NoSettings!$A:$A,0))</f>
        <v>0</v>
      </c>
      <c r="K4098">
        <f>INDEX(GWP!$C$2:$C$13,MATCH(EPS!I4098,GWP!$B$2:$B$13,0))</f>
        <v>0</v>
      </c>
      <c r="L4098" s="4">
        <f t="shared" si="127"/>
        <v>0</v>
      </c>
    </row>
    <row r="4099" spans="1:12">
      <c r="A4099" t="s">
        <v>9702</v>
      </c>
      <c r="B4099" t="s">
        <v>7380</v>
      </c>
      <c r="C4099" t="s">
        <v>1738</v>
      </c>
      <c r="D4099" t="s">
        <v>6892</v>
      </c>
      <c r="E4099" t="s">
        <v>1709</v>
      </c>
      <c r="H4099" t="str">
        <f>INDEX('Vensim Variables'!$B:$B,MATCH(EPS!$B4099,'Vensim Variables'!$A:$A,0))</f>
        <v>g pollutant</v>
      </c>
      <c r="I4099" t="str">
        <f t="shared" ref="I4099:I4162" si="128">IF(OR(C4099="CO2",C4099="CH4",C4099="N2O",C4099="F gases",C4099="VOC",C4099="CO",C4099="NOx",C4099="PM10",C4099="PM25",C4099="SOx",C4099="BC",C4099="OC"),C4099,IF(OR(D4099="CO2",D4099="CH4",D4099="N2O",D4099="F gases",D4099="VOC",D4099="CO",D4099="NOx",D4099="PM10",D4099="PM25",D4099="SOx",D4099="BC",D4099="OC"),D4099,IF(OR(E4099="CO2",E4099="CH4",E4099="N2O",E4099="F gases",E4099="VOC",E4099="CO",E4099="NOx",E4099="PM10",E4099="PM25",E4099="SOx",E4099="BC",E4099="OC"),E4099,"NA")))</f>
        <v>PM25</v>
      </c>
      <c r="J4099">
        <f>INDEX(NoSettings!$C:$C,MATCH(EPS!$A4099,NoSettings!$A:$A,0))</f>
        <v>0</v>
      </c>
      <c r="K4099">
        <f>INDEX(GWP!$C$2:$C$13,MATCH(EPS!I4099,GWP!$B$2:$B$13,0))</f>
        <v>0</v>
      </c>
      <c r="L4099" s="4">
        <f t="shared" ref="L4099:L4162" si="129">IF(H4099="g pollutant",K4099*J4099/10^12,IF(H4099="MMTCO2e",J4099,IF(H4099="MWh",J4099,0)))</f>
        <v>0</v>
      </c>
    </row>
    <row r="4100" spans="1:12">
      <c r="A4100" t="s">
        <v>9703</v>
      </c>
      <c r="B4100" t="s">
        <v>7380</v>
      </c>
      <c r="C4100" t="s">
        <v>1738</v>
      </c>
      <c r="D4100" t="s">
        <v>6892</v>
      </c>
      <c r="E4100" t="s">
        <v>1710</v>
      </c>
      <c r="H4100" t="str">
        <f>INDEX('Vensim Variables'!$B:$B,MATCH(EPS!$B4100,'Vensim Variables'!$A:$A,0))</f>
        <v>g pollutant</v>
      </c>
      <c r="I4100" t="str">
        <f t="shared" si="128"/>
        <v>SOx</v>
      </c>
      <c r="J4100">
        <f>INDEX(NoSettings!$C:$C,MATCH(EPS!$A4100,NoSettings!$A:$A,0))</f>
        <v>0</v>
      </c>
      <c r="K4100">
        <f>INDEX(GWP!$C$2:$C$13,MATCH(EPS!I4100,GWP!$B$2:$B$13,0))</f>
        <v>0</v>
      </c>
      <c r="L4100" s="4">
        <f t="shared" si="129"/>
        <v>0</v>
      </c>
    </row>
    <row r="4101" spans="1:12">
      <c r="A4101" t="s">
        <v>9704</v>
      </c>
      <c r="B4101" t="s">
        <v>7380</v>
      </c>
      <c r="C4101" t="s">
        <v>1738</v>
      </c>
      <c r="D4101" t="s">
        <v>6892</v>
      </c>
      <c r="E4101" t="s">
        <v>1711</v>
      </c>
      <c r="H4101" t="str">
        <f>INDEX('Vensim Variables'!$B:$B,MATCH(EPS!$B4101,'Vensim Variables'!$A:$A,0))</f>
        <v>g pollutant</v>
      </c>
      <c r="I4101" t="str">
        <f t="shared" si="128"/>
        <v>BC</v>
      </c>
      <c r="J4101">
        <f>INDEX(NoSettings!$C:$C,MATCH(EPS!$A4101,NoSettings!$A:$A,0))</f>
        <v>0</v>
      </c>
      <c r="K4101">
        <f>INDEX(GWP!$C$2:$C$13,MATCH(EPS!I4101,GWP!$B$2:$B$13,0))</f>
        <v>0</v>
      </c>
      <c r="L4101" s="4">
        <f t="shared" si="129"/>
        <v>0</v>
      </c>
    </row>
    <row r="4102" spans="1:12">
      <c r="A4102" t="s">
        <v>9705</v>
      </c>
      <c r="B4102" t="s">
        <v>7380</v>
      </c>
      <c r="C4102" t="s">
        <v>1738</v>
      </c>
      <c r="D4102" t="s">
        <v>6892</v>
      </c>
      <c r="E4102" t="s">
        <v>1712</v>
      </c>
      <c r="H4102" t="str">
        <f>INDEX('Vensim Variables'!$B:$B,MATCH(EPS!$B4102,'Vensim Variables'!$A:$A,0))</f>
        <v>g pollutant</v>
      </c>
      <c r="I4102" t="str">
        <f t="shared" si="128"/>
        <v>OC</v>
      </c>
      <c r="J4102">
        <f>INDEX(NoSettings!$C:$C,MATCH(EPS!$A4102,NoSettings!$A:$A,0))</f>
        <v>0</v>
      </c>
      <c r="K4102">
        <f>INDEX(GWP!$C$2:$C$13,MATCH(EPS!I4102,GWP!$B$2:$B$13,0))</f>
        <v>0</v>
      </c>
      <c r="L4102" s="4">
        <f t="shared" si="129"/>
        <v>0</v>
      </c>
    </row>
    <row r="4103" spans="1:12">
      <c r="A4103" t="s">
        <v>9706</v>
      </c>
      <c r="B4103" t="s">
        <v>7380</v>
      </c>
      <c r="C4103" t="s">
        <v>1738</v>
      </c>
      <c r="D4103" t="s">
        <v>6892</v>
      </c>
      <c r="E4103" t="s">
        <v>1713</v>
      </c>
      <c r="H4103" t="str">
        <f>INDEX('Vensim Variables'!$B:$B,MATCH(EPS!$B4103,'Vensim Variables'!$A:$A,0))</f>
        <v>g pollutant</v>
      </c>
      <c r="I4103" t="str">
        <f t="shared" si="128"/>
        <v>CH4</v>
      </c>
      <c r="J4103">
        <f>INDEX(NoSettings!$C:$C,MATCH(EPS!$A4103,NoSettings!$A:$A,0))</f>
        <v>0</v>
      </c>
      <c r="K4103">
        <f>INDEX(GWP!$C$2:$C$13,MATCH(EPS!I4103,GWP!$B$2:$B$13,0))</f>
        <v>28</v>
      </c>
      <c r="L4103" s="4">
        <f t="shared" si="129"/>
        <v>0</v>
      </c>
    </row>
    <row r="4104" spans="1:12">
      <c r="A4104" t="s">
        <v>9707</v>
      </c>
      <c r="B4104" t="s">
        <v>7380</v>
      </c>
      <c r="C4104" t="s">
        <v>1738</v>
      </c>
      <c r="D4104" t="s">
        <v>6892</v>
      </c>
      <c r="E4104" t="s">
        <v>1714</v>
      </c>
      <c r="H4104" t="str">
        <f>INDEX('Vensim Variables'!$B:$B,MATCH(EPS!$B4104,'Vensim Variables'!$A:$A,0))</f>
        <v>g pollutant</v>
      </c>
      <c r="I4104" t="str">
        <f t="shared" si="128"/>
        <v>N2O</v>
      </c>
      <c r="J4104">
        <f>INDEX(NoSettings!$C:$C,MATCH(EPS!$A4104,NoSettings!$A:$A,0))</f>
        <v>0</v>
      </c>
      <c r="K4104">
        <f>INDEX(GWP!$C$2:$C$13,MATCH(EPS!I4104,GWP!$B$2:$B$13,0))</f>
        <v>265</v>
      </c>
      <c r="L4104" s="4">
        <f t="shared" si="129"/>
        <v>0</v>
      </c>
    </row>
    <row r="4105" spans="1:12">
      <c r="A4105" t="s">
        <v>9708</v>
      </c>
      <c r="B4105" t="s">
        <v>7380</v>
      </c>
      <c r="C4105" t="s">
        <v>1738</v>
      </c>
      <c r="D4105" t="s">
        <v>6892</v>
      </c>
      <c r="E4105" t="s">
        <v>1715</v>
      </c>
      <c r="H4105" t="str">
        <f>INDEX('Vensim Variables'!$B:$B,MATCH(EPS!$B4105,'Vensim Variables'!$A:$A,0))</f>
        <v>g pollutant</v>
      </c>
      <c r="I4105" t="str">
        <f t="shared" si="128"/>
        <v>F gases</v>
      </c>
      <c r="J4105">
        <f>INDEX(NoSettings!$C:$C,MATCH(EPS!$A4105,NoSettings!$A:$A,0))</f>
        <v>0</v>
      </c>
      <c r="K4105">
        <f>INDEX(GWP!$C$2:$C$13,MATCH(EPS!I4105,GWP!$B$2:$B$13,0))</f>
        <v>1</v>
      </c>
      <c r="L4105" s="4">
        <f t="shared" si="129"/>
        <v>0</v>
      </c>
    </row>
    <row r="4106" spans="1:12">
      <c r="A4106" t="s">
        <v>9709</v>
      </c>
      <c r="B4106" t="s">
        <v>7380</v>
      </c>
      <c r="C4106" t="s">
        <v>1738</v>
      </c>
      <c r="D4106" t="s">
        <v>6893</v>
      </c>
      <c r="E4106" t="s">
        <v>1702</v>
      </c>
      <c r="H4106" t="str">
        <f>INDEX('Vensim Variables'!$B:$B,MATCH(EPS!$B4106,'Vensim Variables'!$A:$A,0))</f>
        <v>g pollutant</v>
      </c>
      <c r="I4106" t="str">
        <f t="shared" si="128"/>
        <v>CO2</v>
      </c>
      <c r="J4106">
        <f>INDEX(NoSettings!$C:$C,MATCH(EPS!$A4106,NoSettings!$A:$A,0))</f>
        <v>0</v>
      </c>
      <c r="K4106">
        <f>INDEX(GWP!$C$2:$C$13,MATCH(EPS!I4106,GWP!$B$2:$B$13,0))</f>
        <v>1</v>
      </c>
      <c r="L4106" s="4">
        <f t="shared" si="129"/>
        <v>0</v>
      </c>
    </row>
    <row r="4107" spans="1:12">
      <c r="A4107" t="s">
        <v>9710</v>
      </c>
      <c r="B4107" t="s">
        <v>7380</v>
      </c>
      <c r="C4107" t="s">
        <v>1738</v>
      </c>
      <c r="D4107" t="s">
        <v>6893</v>
      </c>
      <c r="E4107" t="s">
        <v>1705</v>
      </c>
      <c r="H4107" t="str">
        <f>INDEX('Vensim Variables'!$B:$B,MATCH(EPS!$B4107,'Vensim Variables'!$A:$A,0))</f>
        <v>g pollutant</v>
      </c>
      <c r="I4107" t="str">
        <f t="shared" si="128"/>
        <v>VOC</v>
      </c>
      <c r="J4107">
        <f>INDEX(NoSettings!$C:$C,MATCH(EPS!$A4107,NoSettings!$A:$A,0))</f>
        <v>0</v>
      </c>
      <c r="K4107">
        <f>INDEX(GWP!$C$2:$C$13,MATCH(EPS!I4107,GWP!$B$2:$B$13,0))</f>
        <v>0</v>
      </c>
      <c r="L4107" s="4">
        <f t="shared" si="129"/>
        <v>0</v>
      </c>
    </row>
    <row r="4108" spans="1:12">
      <c r="A4108" t="s">
        <v>9711</v>
      </c>
      <c r="B4108" t="s">
        <v>7380</v>
      </c>
      <c r="C4108" t="s">
        <v>1738</v>
      </c>
      <c r="D4108" t="s">
        <v>6893</v>
      </c>
      <c r="E4108" t="s">
        <v>1706</v>
      </c>
      <c r="H4108" t="str">
        <f>INDEX('Vensim Variables'!$B:$B,MATCH(EPS!$B4108,'Vensim Variables'!$A:$A,0))</f>
        <v>g pollutant</v>
      </c>
      <c r="I4108" t="str">
        <f t="shared" si="128"/>
        <v>CO</v>
      </c>
      <c r="J4108">
        <f>INDEX(NoSettings!$C:$C,MATCH(EPS!$A4108,NoSettings!$A:$A,0))</f>
        <v>0</v>
      </c>
      <c r="K4108">
        <f>INDEX(GWP!$C$2:$C$13,MATCH(EPS!I4108,GWP!$B$2:$B$13,0))</f>
        <v>0</v>
      </c>
      <c r="L4108" s="4">
        <f t="shared" si="129"/>
        <v>0</v>
      </c>
    </row>
    <row r="4109" spans="1:12">
      <c r="A4109" t="s">
        <v>9712</v>
      </c>
      <c r="B4109" t="s">
        <v>7380</v>
      </c>
      <c r="C4109" t="s">
        <v>1738</v>
      </c>
      <c r="D4109" t="s">
        <v>6893</v>
      </c>
      <c r="E4109" t="s">
        <v>1707</v>
      </c>
      <c r="H4109" t="str">
        <f>INDEX('Vensim Variables'!$B:$B,MATCH(EPS!$B4109,'Vensim Variables'!$A:$A,0))</f>
        <v>g pollutant</v>
      </c>
      <c r="I4109" t="str">
        <f t="shared" si="128"/>
        <v>NOx</v>
      </c>
      <c r="J4109">
        <f>INDEX(NoSettings!$C:$C,MATCH(EPS!$A4109,NoSettings!$A:$A,0))</f>
        <v>0</v>
      </c>
      <c r="K4109">
        <f>INDEX(GWP!$C$2:$C$13,MATCH(EPS!I4109,GWP!$B$2:$B$13,0))</f>
        <v>0</v>
      </c>
      <c r="L4109" s="4">
        <f t="shared" si="129"/>
        <v>0</v>
      </c>
    </row>
    <row r="4110" spans="1:12">
      <c r="A4110" t="s">
        <v>9713</v>
      </c>
      <c r="B4110" t="s">
        <v>7380</v>
      </c>
      <c r="C4110" t="s">
        <v>1738</v>
      </c>
      <c r="D4110" t="s">
        <v>6893</v>
      </c>
      <c r="E4110" t="s">
        <v>1708</v>
      </c>
      <c r="H4110" t="str">
        <f>INDEX('Vensim Variables'!$B:$B,MATCH(EPS!$B4110,'Vensim Variables'!$A:$A,0))</f>
        <v>g pollutant</v>
      </c>
      <c r="I4110" t="str">
        <f t="shared" si="128"/>
        <v>PM10</v>
      </c>
      <c r="J4110">
        <f>INDEX(NoSettings!$C:$C,MATCH(EPS!$A4110,NoSettings!$A:$A,0))</f>
        <v>0</v>
      </c>
      <c r="K4110">
        <f>INDEX(GWP!$C$2:$C$13,MATCH(EPS!I4110,GWP!$B$2:$B$13,0))</f>
        <v>0</v>
      </c>
      <c r="L4110" s="4">
        <f t="shared" si="129"/>
        <v>0</v>
      </c>
    </row>
    <row r="4111" spans="1:12">
      <c r="A4111" t="s">
        <v>9714</v>
      </c>
      <c r="B4111" t="s">
        <v>7380</v>
      </c>
      <c r="C4111" t="s">
        <v>1738</v>
      </c>
      <c r="D4111" t="s">
        <v>6893</v>
      </c>
      <c r="E4111" t="s">
        <v>1709</v>
      </c>
      <c r="H4111" t="str">
        <f>INDEX('Vensim Variables'!$B:$B,MATCH(EPS!$B4111,'Vensim Variables'!$A:$A,0))</f>
        <v>g pollutant</v>
      </c>
      <c r="I4111" t="str">
        <f t="shared" si="128"/>
        <v>PM25</v>
      </c>
      <c r="J4111">
        <f>INDEX(NoSettings!$C:$C,MATCH(EPS!$A4111,NoSettings!$A:$A,0))</f>
        <v>0</v>
      </c>
      <c r="K4111">
        <f>INDEX(GWP!$C$2:$C$13,MATCH(EPS!I4111,GWP!$B$2:$B$13,0))</f>
        <v>0</v>
      </c>
      <c r="L4111" s="4">
        <f t="shared" si="129"/>
        <v>0</v>
      </c>
    </row>
    <row r="4112" spans="1:12">
      <c r="A4112" t="s">
        <v>9715</v>
      </c>
      <c r="B4112" t="s">
        <v>7380</v>
      </c>
      <c r="C4112" t="s">
        <v>1738</v>
      </c>
      <c r="D4112" t="s">
        <v>6893</v>
      </c>
      <c r="E4112" t="s">
        <v>1710</v>
      </c>
      <c r="H4112" t="str">
        <f>INDEX('Vensim Variables'!$B:$B,MATCH(EPS!$B4112,'Vensim Variables'!$A:$A,0))</f>
        <v>g pollutant</v>
      </c>
      <c r="I4112" t="str">
        <f t="shared" si="128"/>
        <v>SOx</v>
      </c>
      <c r="J4112">
        <f>INDEX(NoSettings!$C:$C,MATCH(EPS!$A4112,NoSettings!$A:$A,0))</f>
        <v>0</v>
      </c>
      <c r="K4112">
        <f>INDEX(GWP!$C$2:$C$13,MATCH(EPS!I4112,GWP!$B$2:$B$13,0))</f>
        <v>0</v>
      </c>
      <c r="L4112" s="4">
        <f t="shared" si="129"/>
        <v>0</v>
      </c>
    </row>
    <row r="4113" spans="1:12">
      <c r="A4113" t="s">
        <v>9716</v>
      </c>
      <c r="B4113" t="s">
        <v>7380</v>
      </c>
      <c r="C4113" t="s">
        <v>1738</v>
      </c>
      <c r="D4113" t="s">
        <v>6893</v>
      </c>
      <c r="E4113" t="s">
        <v>1711</v>
      </c>
      <c r="H4113" t="str">
        <f>INDEX('Vensim Variables'!$B:$B,MATCH(EPS!$B4113,'Vensim Variables'!$A:$A,0))</f>
        <v>g pollutant</v>
      </c>
      <c r="I4113" t="str">
        <f t="shared" si="128"/>
        <v>BC</v>
      </c>
      <c r="J4113">
        <f>INDEX(NoSettings!$C:$C,MATCH(EPS!$A4113,NoSettings!$A:$A,0))</f>
        <v>0</v>
      </c>
      <c r="K4113">
        <f>INDEX(GWP!$C$2:$C$13,MATCH(EPS!I4113,GWP!$B$2:$B$13,0))</f>
        <v>0</v>
      </c>
      <c r="L4113" s="4">
        <f t="shared" si="129"/>
        <v>0</v>
      </c>
    </row>
    <row r="4114" spans="1:12">
      <c r="A4114" t="s">
        <v>9717</v>
      </c>
      <c r="B4114" t="s">
        <v>7380</v>
      </c>
      <c r="C4114" t="s">
        <v>1738</v>
      </c>
      <c r="D4114" t="s">
        <v>6893</v>
      </c>
      <c r="E4114" t="s">
        <v>1712</v>
      </c>
      <c r="H4114" t="str">
        <f>INDEX('Vensim Variables'!$B:$B,MATCH(EPS!$B4114,'Vensim Variables'!$A:$A,0))</f>
        <v>g pollutant</v>
      </c>
      <c r="I4114" t="str">
        <f t="shared" si="128"/>
        <v>OC</v>
      </c>
      <c r="J4114">
        <f>INDEX(NoSettings!$C:$C,MATCH(EPS!$A4114,NoSettings!$A:$A,0))</f>
        <v>0</v>
      </c>
      <c r="K4114">
        <f>INDEX(GWP!$C$2:$C$13,MATCH(EPS!I4114,GWP!$B$2:$B$13,0))</f>
        <v>0</v>
      </c>
      <c r="L4114" s="4">
        <f t="shared" si="129"/>
        <v>0</v>
      </c>
    </row>
    <row r="4115" spans="1:12">
      <c r="A4115" t="s">
        <v>9718</v>
      </c>
      <c r="B4115" t="s">
        <v>7380</v>
      </c>
      <c r="C4115" t="s">
        <v>1738</v>
      </c>
      <c r="D4115" t="s">
        <v>6893</v>
      </c>
      <c r="E4115" t="s">
        <v>1713</v>
      </c>
      <c r="H4115" t="str">
        <f>INDEX('Vensim Variables'!$B:$B,MATCH(EPS!$B4115,'Vensim Variables'!$A:$A,0))</f>
        <v>g pollutant</v>
      </c>
      <c r="I4115" t="str">
        <f t="shared" si="128"/>
        <v>CH4</v>
      </c>
      <c r="J4115">
        <f>INDEX(NoSettings!$C:$C,MATCH(EPS!$A4115,NoSettings!$A:$A,0))</f>
        <v>0</v>
      </c>
      <c r="K4115">
        <f>INDEX(GWP!$C$2:$C$13,MATCH(EPS!I4115,GWP!$B$2:$B$13,0))</f>
        <v>28</v>
      </c>
      <c r="L4115" s="4">
        <f t="shared" si="129"/>
        <v>0</v>
      </c>
    </row>
    <row r="4116" spans="1:12">
      <c r="A4116" t="s">
        <v>9719</v>
      </c>
      <c r="B4116" t="s">
        <v>7380</v>
      </c>
      <c r="C4116" t="s">
        <v>1738</v>
      </c>
      <c r="D4116" t="s">
        <v>6893</v>
      </c>
      <c r="E4116" t="s">
        <v>1714</v>
      </c>
      <c r="H4116" t="str">
        <f>INDEX('Vensim Variables'!$B:$B,MATCH(EPS!$B4116,'Vensim Variables'!$A:$A,0))</f>
        <v>g pollutant</v>
      </c>
      <c r="I4116" t="str">
        <f t="shared" si="128"/>
        <v>N2O</v>
      </c>
      <c r="J4116">
        <f>INDEX(NoSettings!$C:$C,MATCH(EPS!$A4116,NoSettings!$A:$A,0))</f>
        <v>0</v>
      </c>
      <c r="K4116">
        <f>INDEX(GWP!$C$2:$C$13,MATCH(EPS!I4116,GWP!$B$2:$B$13,0))</f>
        <v>265</v>
      </c>
      <c r="L4116" s="4">
        <f t="shared" si="129"/>
        <v>0</v>
      </c>
    </row>
    <row r="4117" spans="1:12">
      <c r="A4117" t="s">
        <v>9720</v>
      </c>
      <c r="B4117" t="s">
        <v>7380</v>
      </c>
      <c r="C4117" t="s">
        <v>1738</v>
      </c>
      <c r="D4117" t="s">
        <v>6893</v>
      </c>
      <c r="E4117" t="s">
        <v>1715</v>
      </c>
      <c r="H4117" t="str">
        <f>INDEX('Vensim Variables'!$B:$B,MATCH(EPS!$B4117,'Vensim Variables'!$A:$A,0))</f>
        <v>g pollutant</v>
      </c>
      <c r="I4117" t="str">
        <f t="shared" si="128"/>
        <v>F gases</v>
      </c>
      <c r="J4117">
        <f>INDEX(NoSettings!$C:$C,MATCH(EPS!$A4117,NoSettings!$A:$A,0))</f>
        <v>0</v>
      </c>
      <c r="K4117">
        <f>INDEX(GWP!$C$2:$C$13,MATCH(EPS!I4117,GWP!$B$2:$B$13,0))</f>
        <v>1</v>
      </c>
      <c r="L4117" s="4">
        <f t="shared" si="129"/>
        <v>0</v>
      </c>
    </row>
    <row r="4118" spans="1:12">
      <c r="A4118" t="s">
        <v>9721</v>
      </c>
      <c r="B4118" t="s">
        <v>7380</v>
      </c>
      <c r="C4118" t="s">
        <v>1738</v>
      </c>
      <c r="D4118" t="s">
        <v>6894</v>
      </c>
      <c r="E4118" t="s">
        <v>1702</v>
      </c>
      <c r="H4118" t="str">
        <f>INDEX('Vensim Variables'!$B:$B,MATCH(EPS!$B4118,'Vensim Variables'!$A:$A,0))</f>
        <v>g pollutant</v>
      </c>
      <c r="I4118" t="str">
        <f t="shared" si="128"/>
        <v>CO2</v>
      </c>
      <c r="J4118">
        <f>INDEX(NoSettings!$C:$C,MATCH(EPS!$A4118,NoSettings!$A:$A,0))</f>
        <v>0</v>
      </c>
      <c r="K4118">
        <f>INDEX(GWP!$C$2:$C$13,MATCH(EPS!I4118,GWP!$B$2:$B$13,0))</f>
        <v>1</v>
      </c>
      <c r="L4118" s="4">
        <f t="shared" si="129"/>
        <v>0</v>
      </c>
    </row>
    <row r="4119" spans="1:12">
      <c r="A4119" t="s">
        <v>9722</v>
      </c>
      <c r="B4119" t="s">
        <v>7380</v>
      </c>
      <c r="C4119" t="s">
        <v>1738</v>
      </c>
      <c r="D4119" t="s">
        <v>6894</v>
      </c>
      <c r="E4119" t="s">
        <v>1705</v>
      </c>
      <c r="H4119" t="str">
        <f>INDEX('Vensim Variables'!$B:$B,MATCH(EPS!$B4119,'Vensim Variables'!$A:$A,0))</f>
        <v>g pollutant</v>
      </c>
      <c r="I4119" t="str">
        <f t="shared" si="128"/>
        <v>VOC</v>
      </c>
      <c r="J4119">
        <f>INDEX(NoSettings!$C:$C,MATCH(EPS!$A4119,NoSettings!$A:$A,0))</f>
        <v>0</v>
      </c>
      <c r="K4119">
        <f>INDEX(GWP!$C$2:$C$13,MATCH(EPS!I4119,GWP!$B$2:$B$13,0))</f>
        <v>0</v>
      </c>
      <c r="L4119" s="4">
        <f t="shared" si="129"/>
        <v>0</v>
      </c>
    </row>
    <row r="4120" spans="1:12">
      <c r="A4120" t="s">
        <v>9723</v>
      </c>
      <c r="B4120" t="s">
        <v>7380</v>
      </c>
      <c r="C4120" t="s">
        <v>1738</v>
      </c>
      <c r="D4120" t="s">
        <v>6894</v>
      </c>
      <c r="E4120" t="s">
        <v>1706</v>
      </c>
      <c r="H4120" t="str">
        <f>INDEX('Vensim Variables'!$B:$B,MATCH(EPS!$B4120,'Vensim Variables'!$A:$A,0))</f>
        <v>g pollutant</v>
      </c>
      <c r="I4120" t="str">
        <f t="shared" si="128"/>
        <v>CO</v>
      </c>
      <c r="J4120">
        <f>INDEX(NoSettings!$C:$C,MATCH(EPS!$A4120,NoSettings!$A:$A,0))</f>
        <v>0</v>
      </c>
      <c r="K4120">
        <f>INDEX(GWP!$C$2:$C$13,MATCH(EPS!I4120,GWP!$B$2:$B$13,0))</f>
        <v>0</v>
      </c>
      <c r="L4120" s="4">
        <f t="shared" si="129"/>
        <v>0</v>
      </c>
    </row>
    <row r="4121" spans="1:12">
      <c r="A4121" t="s">
        <v>9724</v>
      </c>
      <c r="B4121" t="s">
        <v>7380</v>
      </c>
      <c r="C4121" t="s">
        <v>1738</v>
      </c>
      <c r="D4121" t="s">
        <v>6894</v>
      </c>
      <c r="E4121" t="s">
        <v>1707</v>
      </c>
      <c r="H4121" t="str">
        <f>INDEX('Vensim Variables'!$B:$B,MATCH(EPS!$B4121,'Vensim Variables'!$A:$A,0))</f>
        <v>g pollutant</v>
      </c>
      <c r="I4121" t="str">
        <f t="shared" si="128"/>
        <v>NOx</v>
      </c>
      <c r="J4121">
        <f>INDEX(NoSettings!$C:$C,MATCH(EPS!$A4121,NoSettings!$A:$A,0))</f>
        <v>0</v>
      </c>
      <c r="K4121">
        <f>INDEX(GWP!$C$2:$C$13,MATCH(EPS!I4121,GWP!$B$2:$B$13,0))</f>
        <v>0</v>
      </c>
      <c r="L4121" s="4">
        <f t="shared" si="129"/>
        <v>0</v>
      </c>
    </row>
    <row r="4122" spans="1:12">
      <c r="A4122" t="s">
        <v>9725</v>
      </c>
      <c r="B4122" t="s">
        <v>7380</v>
      </c>
      <c r="C4122" t="s">
        <v>1738</v>
      </c>
      <c r="D4122" t="s">
        <v>6894</v>
      </c>
      <c r="E4122" t="s">
        <v>1708</v>
      </c>
      <c r="H4122" t="str">
        <f>INDEX('Vensim Variables'!$B:$B,MATCH(EPS!$B4122,'Vensim Variables'!$A:$A,0))</f>
        <v>g pollutant</v>
      </c>
      <c r="I4122" t="str">
        <f t="shared" si="128"/>
        <v>PM10</v>
      </c>
      <c r="J4122">
        <f>INDEX(NoSettings!$C:$C,MATCH(EPS!$A4122,NoSettings!$A:$A,0))</f>
        <v>0</v>
      </c>
      <c r="K4122">
        <f>INDEX(GWP!$C$2:$C$13,MATCH(EPS!I4122,GWP!$B$2:$B$13,0))</f>
        <v>0</v>
      </c>
      <c r="L4122" s="4">
        <f t="shared" si="129"/>
        <v>0</v>
      </c>
    </row>
    <row r="4123" spans="1:12">
      <c r="A4123" t="s">
        <v>9726</v>
      </c>
      <c r="B4123" t="s">
        <v>7380</v>
      </c>
      <c r="C4123" t="s">
        <v>1738</v>
      </c>
      <c r="D4123" t="s">
        <v>6894</v>
      </c>
      <c r="E4123" t="s">
        <v>1709</v>
      </c>
      <c r="H4123" t="str">
        <f>INDEX('Vensim Variables'!$B:$B,MATCH(EPS!$B4123,'Vensim Variables'!$A:$A,0))</f>
        <v>g pollutant</v>
      </c>
      <c r="I4123" t="str">
        <f t="shared" si="128"/>
        <v>PM25</v>
      </c>
      <c r="J4123">
        <f>INDEX(NoSettings!$C:$C,MATCH(EPS!$A4123,NoSettings!$A:$A,0))</f>
        <v>0</v>
      </c>
      <c r="K4123">
        <f>INDEX(GWP!$C$2:$C$13,MATCH(EPS!I4123,GWP!$B$2:$B$13,0))</f>
        <v>0</v>
      </c>
      <c r="L4123" s="4">
        <f t="shared" si="129"/>
        <v>0</v>
      </c>
    </row>
    <row r="4124" spans="1:12">
      <c r="A4124" t="s">
        <v>9727</v>
      </c>
      <c r="B4124" t="s">
        <v>7380</v>
      </c>
      <c r="C4124" t="s">
        <v>1738</v>
      </c>
      <c r="D4124" t="s">
        <v>6894</v>
      </c>
      <c r="E4124" t="s">
        <v>1710</v>
      </c>
      <c r="H4124" t="str">
        <f>INDEX('Vensim Variables'!$B:$B,MATCH(EPS!$B4124,'Vensim Variables'!$A:$A,0))</f>
        <v>g pollutant</v>
      </c>
      <c r="I4124" t="str">
        <f t="shared" si="128"/>
        <v>SOx</v>
      </c>
      <c r="J4124">
        <f>INDEX(NoSettings!$C:$C,MATCH(EPS!$A4124,NoSettings!$A:$A,0))</f>
        <v>0</v>
      </c>
      <c r="K4124">
        <f>INDEX(GWP!$C$2:$C$13,MATCH(EPS!I4124,GWP!$B$2:$B$13,0))</f>
        <v>0</v>
      </c>
      <c r="L4124" s="4">
        <f t="shared" si="129"/>
        <v>0</v>
      </c>
    </row>
    <row r="4125" spans="1:12">
      <c r="A4125" t="s">
        <v>9728</v>
      </c>
      <c r="B4125" t="s">
        <v>7380</v>
      </c>
      <c r="C4125" t="s">
        <v>1738</v>
      </c>
      <c r="D4125" t="s">
        <v>6894</v>
      </c>
      <c r="E4125" t="s">
        <v>1711</v>
      </c>
      <c r="H4125" t="str">
        <f>INDEX('Vensim Variables'!$B:$B,MATCH(EPS!$B4125,'Vensim Variables'!$A:$A,0))</f>
        <v>g pollutant</v>
      </c>
      <c r="I4125" t="str">
        <f t="shared" si="128"/>
        <v>BC</v>
      </c>
      <c r="J4125">
        <f>INDEX(NoSettings!$C:$C,MATCH(EPS!$A4125,NoSettings!$A:$A,0))</f>
        <v>0</v>
      </c>
      <c r="K4125">
        <f>INDEX(GWP!$C$2:$C$13,MATCH(EPS!I4125,GWP!$B$2:$B$13,0))</f>
        <v>0</v>
      </c>
      <c r="L4125" s="4">
        <f t="shared" si="129"/>
        <v>0</v>
      </c>
    </row>
    <row r="4126" spans="1:12">
      <c r="A4126" t="s">
        <v>9729</v>
      </c>
      <c r="B4126" t="s">
        <v>7380</v>
      </c>
      <c r="C4126" t="s">
        <v>1738</v>
      </c>
      <c r="D4126" t="s">
        <v>6894</v>
      </c>
      <c r="E4126" t="s">
        <v>1712</v>
      </c>
      <c r="H4126" t="str">
        <f>INDEX('Vensim Variables'!$B:$B,MATCH(EPS!$B4126,'Vensim Variables'!$A:$A,0))</f>
        <v>g pollutant</v>
      </c>
      <c r="I4126" t="str">
        <f t="shared" si="128"/>
        <v>OC</v>
      </c>
      <c r="J4126">
        <f>INDEX(NoSettings!$C:$C,MATCH(EPS!$A4126,NoSettings!$A:$A,0))</f>
        <v>0</v>
      </c>
      <c r="K4126">
        <f>INDEX(GWP!$C$2:$C$13,MATCH(EPS!I4126,GWP!$B$2:$B$13,0))</f>
        <v>0</v>
      </c>
      <c r="L4126" s="4">
        <f t="shared" si="129"/>
        <v>0</v>
      </c>
    </row>
    <row r="4127" spans="1:12">
      <c r="A4127" t="s">
        <v>9730</v>
      </c>
      <c r="B4127" t="s">
        <v>7380</v>
      </c>
      <c r="C4127" t="s">
        <v>1738</v>
      </c>
      <c r="D4127" t="s">
        <v>6894</v>
      </c>
      <c r="E4127" t="s">
        <v>1713</v>
      </c>
      <c r="H4127" t="str">
        <f>INDEX('Vensim Variables'!$B:$B,MATCH(EPS!$B4127,'Vensim Variables'!$A:$A,0))</f>
        <v>g pollutant</v>
      </c>
      <c r="I4127" t="str">
        <f t="shared" si="128"/>
        <v>CH4</v>
      </c>
      <c r="J4127">
        <f>INDEX(NoSettings!$C:$C,MATCH(EPS!$A4127,NoSettings!$A:$A,0))</f>
        <v>0</v>
      </c>
      <c r="K4127">
        <f>INDEX(GWP!$C$2:$C$13,MATCH(EPS!I4127,GWP!$B$2:$B$13,0))</f>
        <v>28</v>
      </c>
      <c r="L4127" s="4">
        <f t="shared" si="129"/>
        <v>0</v>
      </c>
    </row>
    <row r="4128" spans="1:12">
      <c r="A4128" t="s">
        <v>9731</v>
      </c>
      <c r="B4128" t="s">
        <v>7380</v>
      </c>
      <c r="C4128" t="s">
        <v>1738</v>
      </c>
      <c r="D4128" t="s">
        <v>6894</v>
      </c>
      <c r="E4128" t="s">
        <v>1714</v>
      </c>
      <c r="H4128" t="str">
        <f>INDEX('Vensim Variables'!$B:$B,MATCH(EPS!$B4128,'Vensim Variables'!$A:$A,0))</f>
        <v>g pollutant</v>
      </c>
      <c r="I4128" t="str">
        <f t="shared" si="128"/>
        <v>N2O</v>
      </c>
      <c r="J4128">
        <f>INDEX(NoSettings!$C:$C,MATCH(EPS!$A4128,NoSettings!$A:$A,0))</f>
        <v>0</v>
      </c>
      <c r="K4128">
        <f>INDEX(GWP!$C$2:$C$13,MATCH(EPS!I4128,GWP!$B$2:$B$13,0))</f>
        <v>265</v>
      </c>
      <c r="L4128" s="4">
        <f t="shared" si="129"/>
        <v>0</v>
      </c>
    </row>
    <row r="4129" spans="1:12">
      <c r="A4129" t="s">
        <v>9732</v>
      </c>
      <c r="B4129" t="s">
        <v>7380</v>
      </c>
      <c r="C4129" t="s">
        <v>1738</v>
      </c>
      <c r="D4129" t="s">
        <v>6894</v>
      </c>
      <c r="E4129" t="s">
        <v>1715</v>
      </c>
      <c r="H4129" t="str">
        <f>INDEX('Vensim Variables'!$B:$B,MATCH(EPS!$B4129,'Vensim Variables'!$A:$A,0))</f>
        <v>g pollutant</v>
      </c>
      <c r="I4129" t="str">
        <f t="shared" si="128"/>
        <v>F gases</v>
      </c>
      <c r="J4129">
        <f>INDEX(NoSettings!$C:$C,MATCH(EPS!$A4129,NoSettings!$A:$A,0))</f>
        <v>0</v>
      </c>
      <c r="K4129">
        <f>INDEX(GWP!$C$2:$C$13,MATCH(EPS!I4129,GWP!$B$2:$B$13,0))</f>
        <v>1</v>
      </c>
      <c r="L4129" s="4">
        <f t="shared" si="129"/>
        <v>0</v>
      </c>
    </row>
    <row r="4130" spans="1:12">
      <c r="A4130" t="s">
        <v>9733</v>
      </c>
      <c r="B4130" t="s">
        <v>7380</v>
      </c>
      <c r="C4130" t="s">
        <v>1738</v>
      </c>
      <c r="D4130" t="s">
        <v>6895</v>
      </c>
      <c r="E4130" t="s">
        <v>1702</v>
      </c>
      <c r="H4130" t="str">
        <f>INDEX('Vensim Variables'!$B:$B,MATCH(EPS!$B4130,'Vensim Variables'!$A:$A,0))</f>
        <v>g pollutant</v>
      </c>
      <c r="I4130" t="str">
        <f t="shared" si="128"/>
        <v>CO2</v>
      </c>
      <c r="J4130">
        <f>INDEX(NoSettings!$C:$C,MATCH(EPS!$A4130,NoSettings!$A:$A,0))</f>
        <v>0</v>
      </c>
      <c r="K4130">
        <f>INDEX(GWP!$C$2:$C$13,MATCH(EPS!I4130,GWP!$B$2:$B$13,0))</f>
        <v>1</v>
      </c>
      <c r="L4130" s="4">
        <f t="shared" si="129"/>
        <v>0</v>
      </c>
    </row>
    <row r="4131" spans="1:12">
      <c r="A4131" t="s">
        <v>9734</v>
      </c>
      <c r="B4131" t="s">
        <v>7380</v>
      </c>
      <c r="C4131" t="s">
        <v>1738</v>
      </c>
      <c r="D4131" t="s">
        <v>6895</v>
      </c>
      <c r="E4131" t="s">
        <v>1705</v>
      </c>
      <c r="H4131" t="str">
        <f>INDEX('Vensim Variables'!$B:$B,MATCH(EPS!$B4131,'Vensim Variables'!$A:$A,0))</f>
        <v>g pollutant</v>
      </c>
      <c r="I4131" t="str">
        <f t="shared" si="128"/>
        <v>VOC</v>
      </c>
      <c r="J4131">
        <f>INDEX(NoSettings!$C:$C,MATCH(EPS!$A4131,NoSettings!$A:$A,0))</f>
        <v>0</v>
      </c>
      <c r="K4131">
        <f>INDEX(GWP!$C$2:$C$13,MATCH(EPS!I4131,GWP!$B$2:$B$13,0))</f>
        <v>0</v>
      </c>
      <c r="L4131" s="4">
        <f t="shared" si="129"/>
        <v>0</v>
      </c>
    </row>
    <row r="4132" spans="1:12">
      <c r="A4132" t="s">
        <v>9735</v>
      </c>
      <c r="B4132" t="s">
        <v>7380</v>
      </c>
      <c r="C4132" t="s">
        <v>1738</v>
      </c>
      <c r="D4132" t="s">
        <v>6895</v>
      </c>
      <c r="E4132" t="s">
        <v>1706</v>
      </c>
      <c r="H4132" t="str">
        <f>INDEX('Vensim Variables'!$B:$B,MATCH(EPS!$B4132,'Vensim Variables'!$A:$A,0))</f>
        <v>g pollutant</v>
      </c>
      <c r="I4132" t="str">
        <f t="shared" si="128"/>
        <v>CO</v>
      </c>
      <c r="J4132">
        <f>INDEX(NoSettings!$C:$C,MATCH(EPS!$A4132,NoSettings!$A:$A,0))</f>
        <v>0</v>
      </c>
      <c r="K4132">
        <f>INDEX(GWP!$C$2:$C$13,MATCH(EPS!I4132,GWP!$B$2:$B$13,0))</f>
        <v>0</v>
      </c>
      <c r="L4132" s="4">
        <f t="shared" si="129"/>
        <v>0</v>
      </c>
    </row>
    <row r="4133" spans="1:12">
      <c r="A4133" t="s">
        <v>9736</v>
      </c>
      <c r="B4133" t="s">
        <v>7380</v>
      </c>
      <c r="C4133" t="s">
        <v>1738</v>
      </c>
      <c r="D4133" t="s">
        <v>6895</v>
      </c>
      <c r="E4133" t="s">
        <v>1707</v>
      </c>
      <c r="H4133" t="str">
        <f>INDEX('Vensim Variables'!$B:$B,MATCH(EPS!$B4133,'Vensim Variables'!$A:$A,0))</f>
        <v>g pollutant</v>
      </c>
      <c r="I4133" t="str">
        <f t="shared" si="128"/>
        <v>NOx</v>
      </c>
      <c r="J4133">
        <f>INDEX(NoSettings!$C:$C,MATCH(EPS!$A4133,NoSettings!$A:$A,0))</f>
        <v>0</v>
      </c>
      <c r="K4133">
        <f>INDEX(GWP!$C$2:$C$13,MATCH(EPS!I4133,GWP!$B$2:$B$13,0))</f>
        <v>0</v>
      </c>
      <c r="L4133" s="4">
        <f t="shared" si="129"/>
        <v>0</v>
      </c>
    </row>
    <row r="4134" spans="1:12">
      <c r="A4134" t="s">
        <v>9737</v>
      </c>
      <c r="B4134" t="s">
        <v>7380</v>
      </c>
      <c r="C4134" t="s">
        <v>1738</v>
      </c>
      <c r="D4134" t="s">
        <v>6895</v>
      </c>
      <c r="E4134" t="s">
        <v>1708</v>
      </c>
      <c r="H4134" t="str">
        <f>INDEX('Vensim Variables'!$B:$B,MATCH(EPS!$B4134,'Vensim Variables'!$A:$A,0))</f>
        <v>g pollutant</v>
      </c>
      <c r="I4134" t="str">
        <f t="shared" si="128"/>
        <v>PM10</v>
      </c>
      <c r="J4134">
        <f>INDEX(NoSettings!$C:$C,MATCH(EPS!$A4134,NoSettings!$A:$A,0))</f>
        <v>0</v>
      </c>
      <c r="K4134">
        <f>INDEX(GWP!$C$2:$C$13,MATCH(EPS!I4134,GWP!$B$2:$B$13,0))</f>
        <v>0</v>
      </c>
      <c r="L4134" s="4">
        <f t="shared" si="129"/>
        <v>0</v>
      </c>
    </row>
    <row r="4135" spans="1:12">
      <c r="A4135" t="s">
        <v>9738</v>
      </c>
      <c r="B4135" t="s">
        <v>7380</v>
      </c>
      <c r="C4135" t="s">
        <v>1738</v>
      </c>
      <c r="D4135" t="s">
        <v>6895</v>
      </c>
      <c r="E4135" t="s">
        <v>1709</v>
      </c>
      <c r="H4135" t="str">
        <f>INDEX('Vensim Variables'!$B:$B,MATCH(EPS!$B4135,'Vensim Variables'!$A:$A,0))</f>
        <v>g pollutant</v>
      </c>
      <c r="I4135" t="str">
        <f t="shared" si="128"/>
        <v>PM25</v>
      </c>
      <c r="J4135">
        <f>INDEX(NoSettings!$C:$C,MATCH(EPS!$A4135,NoSettings!$A:$A,0))</f>
        <v>0</v>
      </c>
      <c r="K4135">
        <f>INDEX(GWP!$C$2:$C$13,MATCH(EPS!I4135,GWP!$B$2:$B$13,0))</f>
        <v>0</v>
      </c>
      <c r="L4135" s="4">
        <f t="shared" si="129"/>
        <v>0</v>
      </c>
    </row>
    <row r="4136" spans="1:12">
      <c r="A4136" t="s">
        <v>9739</v>
      </c>
      <c r="B4136" t="s">
        <v>7380</v>
      </c>
      <c r="C4136" t="s">
        <v>1738</v>
      </c>
      <c r="D4136" t="s">
        <v>6895</v>
      </c>
      <c r="E4136" t="s">
        <v>1710</v>
      </c>
      <c r="H4136" t="str">
        <f>INDEX('Vensim Variables'!$B:$B,MATCH(EPS!$B4136,'Vensim Variables'!$A:$A,0))</f>
        <v>g pollutant</v>
      </c>
      <c r="I4136" t="str">
        <f t="shared" si="128"/>
        <v>SOx</v>
      </c>
      <c r="J4136">
        <f>INDEX(NoSettings!$C:$C,MATCH(EPS!$A4136,NoSettings!$A:$A,0))</f>
        <v>0</v>
      </c>
      <c r="K4136">
        <f>INDEX(GWP!$C$2:$C$13,MATCH(EPS!I4136,GWP!$B$2:$B$13,0))</f>
        <v>0</v>
      </c>
      <c r="L4136" s="4">
        <f t="shared" si="129"/>
        <v>0</v>
      </c>
    </row>
    <row r="4137" spans="1:12">
      <c r="A4137" t="s">
        <v>9740</v>
      </c>
      <c r="B4137" t="s">
        <v>7380</v>
      </c>
      <c r="C4137" t="s">
        <v>1738</v>
      </c>
      <c r="D4137" t="s">
        <v>6895</v>
      </c>
      <c r="E4137" t="s">
        <v>1711</v>
      </c>
      <c r="H4137" t="str">
        <f>INDEX('Vensim Variables'!$B:$B,MATCH(EPS!$B4137,'Vensim Variables'!$A:$A,0))</f>
        <v>g pollutant</v>
      </c>
      <c r="I4137" t="str">
        <f t="shared" si="128"/>
        <v>BC</v>
      </c>
      <c r="J4137">
        <f>INDEX(NoSettings!$C:$C,MATCH(EPS!$A4137,NoSettings!$A:$A,0))</f>
        <v>0</v>
      </c>
      <c r="K4137">
        <f>INDEX(GWP!$C$2:$C$13,MATCH(EPS!I4137,GWP!$B$2:$B$13,0))</f>
        <v>0</v>
      </c>
      <c r="L4137" s="4">
        <f t="shared" si="129"/>
        <v>0</v>
      </c>
    </row>
    <row r="4138" spans="1:12">
      <c r="A4138" t="s">
        <v>9741</v>
      </c>
      <c r="B4138" t="s">
        <v>7380</v>
      </c>
      <c r="C4138" t="s">
        <v>1738</v>
      </c>
      <c r="D4138" t="s">
        <v>6895</v>
      </c>
      <c r="E4138" t="s">
        <v>1712</v>
      </c>
      <c r="H4138" t="str">
        <f>INDEX('Vensim Variables'!$B:$B,MATCH(EPS!$B4138,'Vensim Variables'!$A:$A,0))</f>
        <v>g pollutant</v>
      </c>
      <c r="I4138" t="str">
        <f t="shared" si="128"/>
        <v>OC</v>
      </c>
      <c r="J4138">
        <f>INDEX(NoSettings!$C:$C,MATCH(EPS!$A4138,NoSettings!$A:$A,0))</f>
        <v>0</v>
      </c>
      <c r="K4138">
        <f>INDEX(GWP!$C$2:$C$13,MATCH(EPS!I4138,GWP!$B$2:$B$13,0))</f>
        <v>0</v>
      </c>
      <c r="L4138" s="4">
        <f t="shared" si="129"/>
        <v>0</v>
      </c>
    </row>
    <row r="4139" spans="1:12">
      <c r="A4139" t="s">
        <v>9742</v>
      </c>
      <c r="B4139" t="s">
        <v>7380</v>
      </c>
      <c r="C4139" t="s">
        <v>1738</v>
      </c>
      <c r="D4139" t="s">
        <v>6895</v>
      </c>
      <c r="E4139" t="s">
        <v>1713</v>
      </c>
      <c r="H4139" t="str">
        <f>INDEX('Vensim Variables'!$B:$B,MATCH(EPS!$B4139,'Vensim Variables'!$A:$A,0))</f>
        <v>g pollutant</v>
      </c>
      <c r="I4139" t="str">
        <f t="shared" si="128"/>
        <v>CH4</v>
      </c>
      <c r="J4139">
        <f>INDEX(NoSettings!$C:$C,MATCH(EPS!$A4139,NoSettings!$A:$A,0))</f>
        <v>0</v>
      </c>
      <c r="K4139">
        <f>INDEX(GWP!$C$2:$C$13,MATCH(EPS!I4139,GWP!$B$2:$B$13,0))</f>
        <v>28</v>
      </c>
      <c r="L4139" s="4">
        <f t="shared" si="129"/>
        <v>0</v>
      </c>
    </row>
    <row r="4140" spans="1:12">
      <c r="A4140" t="s">
        <v>9743</v>
      </c>
      <c r="B4140" t="s">
        <v>7380</v>
      </c>
      <c r="C4140" t="s">
        <v>1738</v>
      </c>
      <c r="D4140" t="s">
        <v>6895</v>
      </c>
      <c r="E4140" t="s">
        <v>1714</v>
      </c>
      <c r="H4140" t="str">
        <f>INDEX('Vensim Variables'!$B:$B,MATCH(EPS!$B4140,'Vensim Variables'!$A:$A,0))</f>
        <v>g pollutant</v>
      </c>
      <c r="I4140" t="str">
        <f t="shared" si="128"/>
        <v>N2O</v>
      </c>
      <c r="J4140">
        <f>INDEX(NoSettings!$C:$C,MATCH(EPS!$A4140,NoSettings!$A:$A,0))</f>
        <v>0</v>
      </c>
      <c r="K4140">
        <f>INDEX(GWP!$C$2:$C$13,MATCH(EPS!I4140,GWP!$B$2:$B$13,0))</f>
        <v>265</v>
      </c>
      <c r="L4140" s="4">
        <f t="shared" si="129"/>
        <v>0</v>
      </c>
    </row>
    <row r="4141" spans="1:12">
      <c r="A4141" t="s">
        <v>9744</v>
      </c>
      <c r="B4141" t="s">
        <v>7380</v>
      </c>
      <c r="C4141" t="s">
        <v>1738</v>
      </c>
      <c r="D4141" t="s">
        <v>6895</v>
      </c>
      <c r="E4141" t="s">
        <v>1715</v>
      </c>
      <c r="H4141" t="str">
        <f>INDEX('Vensim Variables'!$B:$B,MATCH(EPS!$B4141,'Vensim Variables'!$A:$A,0))</f>
        <v>g pollutant</v>
      </c>
      <c r="I4141" t="str">
        <f t="shared" si="128"/>
        <v>F gases</v>
      </c>
      <c r="J4141">
        <f>INDEX(NoSettings!$C:$C,MATCH(EPS!$A4141,NoSettings!$A:$A,0))</f>
        <v>0</v>
      </c>
      <c r="K4141">
        <f>INDEX(GWP!$C$2:$C$13,MATCH(EPS!I4141,GWP!$B$2:$B$13,0))</f>
        <v>1</v>
      </c>
      <c r="L4141" s="4">
        <f t="shared" si="129"/>
        <v>0</v>
      </c>
    </row>
    <row r="4142" spans="1:12">
      <c r="A4142" t="s">
        <v>9745</v>
      </c>
      <c r="B4142" t="s">
        <v>7380</v>
      </c>
      <c r="C4142" t="s">
        <v>1738</v>
      </c>
      <c r="D4142" t="s">
        <v>6896</v>
      </c>
      <c r="E4142" t="s">
        <v>1702</v>
      </c>
      <c r="H4142" t="str">
        <f>INDEX('Vensim Variables'!$B:$B,MATCH(EPS!$B4142,'Vensim Variables'!$A:$A,0))</f>
        <v>g pollutant</v>
      </c>
      <c r="I4142" t="str">
        <f t="shared" si="128"/>
        <v>CO2</v>
      </c>
      <c r="J4142">
        <f>INDEX(NoSettings!$C:$C,MATCH(EPS!$A4142,NoSettings!$A:$A,0))</f>
        <v>0</v>
      </c>
      <c r="K4142">
        <f>INDEX(GWP!$C$2:$C$13,MATCH(EPS!I4142,GWP!$B$2:$B$13,0))</f>
        <v>1</v>
      </c>
      <c r="L4142" s="4">
        <f t="shared" si="129"/>
        <v>0</v>
      </c>
    </row>
    <row r="4143" spans="1:12">
      <c r="A4143" t="s">
        <v>9746</v>
      </c>
      <c r="B4143" t="s">
        <v>7380</v>
      </c>
      <c r="C4143" t="s">
        <v>1738</v>
      </c>
      <c r="D4143" t="s">
        <v>6896</v>
      </c>
      <c r="E4143" t="s">
        <v>1705</v>
      </c>
      <c r="H4143" t="str">
        <f>INDEX('Vensim Variables'!$B:$B,MATCH(EPS!$B4143,'Vensim Variables'!$A:$A,0))</f>
        <v>g pollutant</v>
      </c>
      <c r="I4143" t="str">
        <f t="shared" si="128"/>
        <v>VOC</v>
      </c>
      <c r="J4143">
        <f>INDEX(NoSettings!$C:$C,MATCH(EPS!$A4143,NoSettings!$A:$A,0))</f>
        <v>0</v>
      </c>
      <c r="K4143">
        <f>INDEX(GWP!$C$2:$C$13,MATCH(EPS!I4143,GWP!$B$2:$B$13,0))</f>
        <v>0</v>
      </c>
      <c r="L4143" s="4">
        <f t="shared" si="129"/>
        <v>0</v>
      </c>
    </row>
    <row r="4144" spans="1:12">
      <c r="A4144" t="s">
        <v>9747</v>
      </c>
      <c r="B4144" t="s">
        <v>7380</v>
      </c>
      <c r="C4144" t="s">
        <v>1738</v>
      </c>
      <c r="D4144" t="s">
        <v>6896</v>
      </c>
      <c r="E4144" t="s">
        <v>1706</v>
      </c>
      <c r="H4144" t="str">
        <f>INDEX('Vensim Variables'!$B:$B,MATCH(EPS!$B4144,'Vensim Variables'!$A:$A,0))</f>
        <v>g pollutant</v>
      </c>
      <c r="I4144" t="str">
        <f t="shared" si="128"/>
        <v>CO</v>
      </c>
      <c r="J4144">
        <f>INDEX(NoSettings!$C:$C,MATCH(EPS!$A4144,NoSettings!$A:$A,0))</f>
        <v>0</v>
      </c>
      <c r="K4144">
        <f>INDEX(GWP!$C$2:$C$13,MATCH(EPS!I4144,GWP!$B$2:$B$13,0))</f>
        <v>0</v>
      </c>
      <c r="L4144" s="4">
        <f t="shared" si="129"/>
        <v>0</v>
      </c>
    </row>
    <row r="4145" spans="1:12">
      <c r="A4145" t="s">
        <v>9748</v>
      </c>
      <c r="B4145" t="s">
        <v>7380</v>
      </c>
      <c r="C4145" t="s">
        <v>1738</v>
      </c>
      <c r="D4145" t="s">
        <v>6896</v>
      </c>
      <c r="E4145" t="s">
        <v>1707</v>
      </c>
      <c r="H4145" t="str">
        <f>INDEX('Vensim Variables'!$B:$B,MATCH(EPS!$B4145,'Vensim Variables'!$A:$A,0))</f>
        <v>g pollutant</v>
      </c>
      <c r="I4145" t="str">
        <f t="shared" si="128"/>
        <v>NOx</v>
      </c>
      <c r="J4145">
        <f>INDEX(NoSettings!$C:$C,MATCH(EPS!$A4145,NoSettings!$A:$A,0))</f>
        <v>0</v>
      </c>
      <c r="K4145">
        <f>INDEX(GWP!$C$2:$C$13,MATCH(EPS!I4145,GWP!$B$2:$B$13,0))</f>
        <v>0</v>
      </c>
      <c r="L4145" s="4">
        <f t="shared" si="129"/>
        <v>0</v>
      </c>
    </row>
    <row r="4146" spans="1:12">
      <c r="A4146" t="s">
        <v>9749</v>
      </c>
      <c r="B4146" t="s">
        <v>7380</v>
      </c>
      <c r="C4146" t="s">
        <v>1738</v>
      </c>
      <c r="D4146" t="s">
        <v>6896</v>
      </c>
      <c r="E4146" t="s">
        <v>1708</v>
      </c>
      <c r="H4146" t="str">
        <f>INDEX('Vensim Variables'!$B:$B,MATCH(EPS!$B4146,'Vensim Variables'!$A:$A,0))</f>
        <v>g pollutant</v>
      </c>
      <c r="I4146" t="str">
        <f t="shared" si="128"/>
        <v>PM10</v>
      </c>
      <c r="J4146">
        <f>INDEX(NoSettings!$C:$C,MATCH(EPS!$A4146,NoSettings!$A:$A,0))</f>
        <v>0</v>
      </c>
      <c r="K4146">
        <f>INDEX(GWP!$C$2:$C$13,MATCH(EPS!I4146,GWP!$B$2:$B$13,0))</f>
        <v>0</v>
      </c>
      <c r="L4146" s="4">
        <f t="shared" si="129"/>
        <v>0</v>
      </c>
    </row>
    <row r="4147" spans="1:12">
      <c r="A4147" t="s">
        <v>9750</v>
      </c>
      <c r="B4147" t="s">
        <v>7380</v>
      </c>
      <c r="C4147" t="s">
        <v>1738</v>
      </c>
      <c r="D4147" t="s">
        <v>6896</v>
      </c>
      <c r="E4147" t="s">
        <v>1709</v>
      </c>
      <c r="H4147" t="str">
        <f>INDEX('Vensim Variables'!$B:$B,MATCH(EPS!$B4147,'Vensim Variables'!$A:$A,0))</f>
        <v>g pollutant</v>
      </c>
      <c r="I4147" t="str">
        <f t="shared" si="128"/>
        <v>PM25</v>
      </c>
      <c r="J4147">
        <f>INDEX(NoSettings!$C:$C,MATCH(EPS!$A4147,NoSettings!$A:$A,0))</f>
        <v>0</v>
      </c>
      <c r="K4147">
        <f>INDEX(GWP!$C$2:$C$13,MATCH(EPS!I4147,GWP!$B$2:$B$13,0))</f>
        <v>0</v>
      </c>
      <c r="L4147" s="4">
        <f t="shared" si="129"/>
        <v>0</v>
      </c>
    </row>
    <row r="4148" spans="1:12">
      <c r="A4148" t="s">
        <v>9751</v>
      </c>
      <c r="B4148" t="s">
        <v>7380</v>
      </c>
      <c r="C4148" t="s">
        <v>1738</v>
      </c>
      <c r="D4148" t="s">
        <v>6896</v>
      </c>
      <c r="E4148" t="s">
        <v>1710</v>
      </c>
      <c r="H4148" t="str">
        <f>INDEX('Vensim Variables'!$B:$B,MATCH(EPS!$B4148,'Vensim Variables'!$A:$A,0))</f>
        <v>g pollutant</v>
      </c>
      <c r="I4148" t="str">
        <f t="shared" si="128"/>
        <v>SOx</v>
      </c>
      <c r="J4148">
        <f>INDEX(NoSettings!$C:$C,MATCH(EPS!$A4148,NoSettings!$A:$A,0))</f>
        <v>0</v>
      </c>
      <c r="K4148">
        <f>INDEX(GWP!$C$2:$C$13,MATCH(EPS!I4148,GWP!$B$2:$B$13,0))</f>
        <v>0</v>
      </c>
      <c r="L4148" s="4">
        <f t="shared" si="129"/>
        <v>0</v>
      </c>
    </row>
    <row r="4149" spans="1:12">
      <c r="A4149" t="s">
        <v>9752</v>
      </c>
      <c r="B4149" t="s">
        <v>7380</v>
      </c>
      <c r="C4149" t="s">
        <v>1738</v>
      </c>
      <c r="D4149" t="s">
        <v>6896</v>
      </c>
      <c r="E4149" t="s">
        <v>1711</v>
      </c>
      <c r="H4149" t="str">
        <f>INDEX('Vensim Variables'!$B:$B,MATCH(EPS!$B4149,'Vensim Variables'!$A:$A,0))</f>
        <v>g pollutant</v>
      </c>
      <c r="I4149" t="str">
        <f t="shared" si="128"/>
        <v>BC</v>
      </c>
      <c r="J4149">
        <f>INDEX(NoSettings!$C:$C,MATCH(EPS!$A4149,NoSettings!$A:$A,0))</f>
        <v>0</v>
      </c>
      <c r="K4149">
        <f>INDEX(GWP!$C$2:$C$13,MATCH(EPS!I4149,GWP!$B$2:$B$13,0))</f>
        <v>0</v>
      </c>
      <c r="L4149" s="4">
        <f t="shared" si="129"/>
        <v>0</v>
      </c>
    </row>
    <row r="4150" spans="1:12">
      <c r="A4150" t="s">
        <v>9753</v>
      </c>
      <c r="B4150" t="s">
        <v>7380</v>
      </c>
      <c r="C4150" t="s">
        <v>1738</v>
      </c>
      <c r="D4150" t="s">
        <v>6896</v>
      </c>
      <c r="E4150" t="s">
        <v>1712</v>
      </c>
      <c r="H4150" t="str">
        <f>INDEX('Vensim Variables'!$B:$B,MATCH(EPS!$B4150,'Vensim Variables'!$A:$A,0))</f>
        <v>g pollutant</v>
      </c>
      <c r="I4150" t="str">
        <f t="shared" si="128"/>
        <v>OC</v>
      </c>
      <c r="J4150">
        <f>INDEX(NoSettings!$C:$C,MATCH(EPS!$A4150,NoSettings!$A:$A,0))</f>
        <v>0</v>
      </c>
      <c r="K4150">
        <f>INDEX(GWP!$C$2:$C$13,MATCH(EPS!I4150,GWP!$B$2:$B$13,0))</f>
        <v>0</v>
      </c>
      <c r="L4150" s="4">
        <f t="shared" si="129"/>
        <v>0</v>
      </c>
    </row>
    <row r="4151" spans="1:12">
      <c r="A4151" t="s">
        <v>9754</v>
      </c>
      <c r="B4151" t="s">
        <v>7380</v>
      </c>
      <c r="C4151" t="s">
        <v>1738</v>
      </c>
      <c r="D4151" t="s">
        <v>6896</v>
      </c>
      <c r="E4151" t="s">
        <v>1713</v>
      </c>
      <c r="H4151" t="str">
        <f>INDEX('Vensim Variables'!$B:$B,MATCH(EPS!$B4151,'Vensim Variables'!$A:$A,0))</f>
        <v>g pollutant</v>
      </c>
      <c r="I4151" t="str">
        <f t="shared" si="128"/>
        <v>CH4</v>
      </c>
      <c r="J4151">
        <f>INDEX(NoSettings!$C:$C,MATCH(EPS!$A4151,NoSettings!$A:$A,0))</f>
        <v>0</v>
      </c>
      <c r="K4151">
        <f>INDEX(GWP!$C$2:$C$13,MATCH(EPS!I4151,GWP!$B$2:$B$13,0))</f>
        <v>28</v>
      </c>
      <c r="L4151" s="4">
        <f t="shared" si="129"/>
        <v>0</v>
      </c>
    </row>
    <row r="4152" spans="1:12">
      <c r="A4152" t="s">
        <v>9755</v>
      </c>
      <c r="B4152" t="s">
        <v>7380</v>
      </c>
      <c r="C4152" t="s">
        <v>1738</v>
      </c>
      <c r="D4152" t="s">
        <v>6896</v>
      </c>
      <c r="E4152" t="s">
        <v>1714</v>
      </c>
      <c r="H4152" t="str">
        <f>INDEX('Vensim Variables'!$B:$B,MATCH(EPS!$B4152,'Vensim Variables'!$A:$A,0))</f>
        <v>g pollutant</v>
      </c>
      <c r="I4152" t="str">
        <f t="shared" si="128"/>
        <v>N2O</v>
      </c>
      <c r="J4152">
        <f>INDEX(NoSettings!$C:$C,MATCH(EPS!$A4152,NoSettings!$A:$A,0))</f>
        <v>0</v>
      </c>
      <c r="K4152">
        <f>INDEX(GWP!$C$2:$C$13,MATCH(EPS!I4152,GWP!$B$2:$B$13,0))</f>
        <v>265</v>
      </c>
      <c r="L4152" s="4">
        <f t="shared" si="129"/>
        <v>0</v>
      </c>
    </row>
    <row r="4153" spans="1:12">
      <c r="A4153" t="s">
        <v>9756</v>
      </c>
      <c r="B4153" t="s">
        <v>7380</v>
      </c>
      <c r="C4153" t="s">
        <v>1738</v>
      </c>
      <c r="D4153" t="s">
        <v>6896</v>
      </c>
      <c r="E4153" t="s">
        <v>1715</v>
      </c>
      <c r="H4153" t="str">
        <f>INDEX('Vensim Variables'!$B:$B,MATCH(EPS!$B4153,'Vensim Variables'!$A:$A,0))</f>
        <v>g pollutant</v>
      </c>
      <c r="I4153" t="str">
        <f t="shared" si="128"/>
        <v>F gases</v>
      </c>
      <c r="J4153">
        <f>INDEX(NoSettings!$C:$C,MATCH(EPS!$A4153,NoSettings!$A:$A,0))</f>
        <v>0</v>
      </c>
      <c r="K4153">
        <f>INDEX(GWP!$C$2:$C$13,MATCH(EPS!I4153,GWP!$B$2:$B$13,0))</f>
        <v>1</v>
      </c>
      <c r="L4153" s="4">
        <f t="shared" si="129"/>
        <v>0</v>
      </c>
    </row>
    <row r="4154" spans="1:12">
      <c r="A4154" t="s">
        <v>9757</v>
      </c>
      <c r="B4154" t="s">
        <v>7380</v>
      </c>
      <c r="C4154" t="s">
        <v>1738</v>
      </c>
      <c r="D4154" t="s">
        <v>6897</v>
      </c>
      <c r="E4154" t="s">
        <v>1702</v>
      </c>
      <c r="H4154" t="str">
        <f>INDEX('Vensim Variables'!$B:$B,MATCH(EPS!$B4154,'Vensim Variables'!$A:$A,0))</f>
        <v>g pollutant</v>
      </c>
      <c r="I4154" t="str">
        <f t="shared" si="128"/>
        <v>CO2</v>
      </c>
      <c r="J4154">
        <f>INDEX(NoSettings!$C:$C,MATCH(EPS!$A4154,NoSettings!$A:$A,0))</f>
        <v>0</v>
      </c>
      <c r="K4154">
        <f>INDEX(GWP!$C$2:$C$13,MATCH(EPS!I4154,GWP!$B$2:$B$13,0))</f>
        <v>1</v>
      </c>
      <c r="L4154" s="4">
        <f t="shared" si="129"/>
        <v>0</v>
      </c>
    </row>
    <row r="4155" spans="1:12">
      <c r="A4155" t="s">
        <v>9758</v>
      </c>
      <c r="B4155" t="s">
        <v>7380</v>
      </c>
      <c r="C4155" t="s">
        <v>1738</v>
      </c>
      <c r="D4155" t="s">
        <v>6897</v>
      </c>
      <c r="E4155" t="s">
        <v>1705</v>
      </c>
      <c r="H4155" t="str">
        <f>INDEX('Vensim Variables'!$B:$B,MATCH(EPS!$B4155,'Vensim Variables'!$A:$A,0))</f>
        <v>g pollutant</v>
      </c>
      <c r="I4155" t="str">
        <f t="shared" si="128"/>
        <v>VOC</v>
      </c>
      <c r="J4155">
        <f>INDEX(NoSettings!$C:$C,MATCH(EPS!$A4155,NoSettings!$A:$A,0))</f>
        <v>0</v>
      </c>
      <c r="K4155">
        <f>INDEX(GWP!$C$2:$C$13,MATCH(EPS!I4155,GWP!$B$2:$B$13,0))</f>
        <v>0</v>
      </c>
      <c r="L4155" s="4">
        <f t="shared" si="129"/>
        <v>0</v>
      </c>
    </row>
    <row r="4156" spans="1:12">
      <c r="A4156" t="s">
        <v>9759</v>
      </c>
      <c r="B4156" t="s">
        <v>7380</v>
      </c>
      <c r="C4156" t="s">
        <v>1738</v>
      </c>
      <c r="D4156" t="s">
        <v>6897</v>
      </c>
      <c r="E4156" t="s">
        <v>1706</v>
      </c>
      <c r="H4156" t="str">
        <f>INDEX('Vensim Variables'!$B:$B,MATCH(EPS!$B4156,'Vensim Variables'!$A:$A,0))</f>
        <v>g pollutant</v>
      </c>
      <c r="I4156" t="str">
        <f t="shared" si="128"/>
        <v>CO</v>
      </c>
      <c r="J4156">
        <f>INDEX(NoSettings!$C:$C,MATCH(EPS!$A4156,NoSettings!$A:$A,0))</f>
        <v>0</v>
      </c>
      <c r="K4156">
        <f>INDEX(GWP!$C$2:$C$13,MATCH(EPS!I4156,GWP!$B$2:$B$13,0))</f>
        <v>0</v>
      </c>
      <c r="L4156" s="4">
        <f t="shared" si="129"/>
        <v>0</v>
      </c>
    </row>
    <row r="4157" spans="1:12">
      <c r="A4157" t="s">
        <v>9760</v>
      </c>
      <c r="B4157" t="s">
        <v>7380</v>
      </c>
      <c r="C4157" t="s">
        <v>1738</v>
      </c>
      <c r="D4157" t="s">
        <v>6897</v>
      </c>
      <c r="E4157" t="s">
        <v>1707</v>
      </c>
      <c r="H4157" t="str">
        <f>INDEX('Vensim Variables'!$B:$B,MATCH(EPS!$B4157,'Vensim Variables'!$A:$A,0))</f>
        <v>g pollutant</v>
      </c>
      <c r="I4157" t="str">
        <f t="shared" si="128"/>
        <v>NOx</v>
      </c>
      <c r="J4157">
        <f>INDEX(NoSettings!$C:$C,MATCH(EPS!$A4157,NoSettings!$A:$A,0))</f>
        <v>0</v>
      </c>
      <c r="K4157">
        <f>INDEX(GWP!$C$2:$C$13,MATCH(EPS!I4157,GWP!$B$2:$B$13,0))</f>
        <v>0</v>
      </c>
      <c r="L4157" s="4">
        <f t="shared" si="129"/>
        <v>0</v>
      </c>
    </row>
    <row r="4158" spans="1:12">
      <c r="A4158" t="s">
        <v>9761</v>
      </c>
      <c r="B4158" t="s">
        <v>7380</v>
      </c>
      <c r="C4158" t="s">
        <v>1738</v>
      </c>
      <c r="D4158" t="s">
        <v>6897</v>
      </c>
      <c r="E4158" t="s">
        <v>1708</v>
      </c>
      <c r="H4158" t="str">
        <f>INDEX('Vensim Variables'!$B:$B,MATCH(EPS!$B4158,'Vensim Variables'!$A:$A,0))</f>
        <v>g pollutant</v>
      </c>
      <c r="I4158" t="str">
        <f t="shared" si="128"/>
        <v>PM10</v>
      </c>
      <c r="J4158">
        <f>INDEX(NoSettings!$C:$C,MATCH(EPS!$A4158,NoSettings!$A:$A,0))</f>
        <v>0</v>
      </c>
      <c r="K4158">
        <f>INDEX(GWP!$C$2:$C$13,MATCH(EPS!I4158,GWP!$B$2:$B$13,0))</f>
        <v>0</v>
      </c>
      <c r="L4158" s="4">
        <f t="shared" si="129"/>
        <v>0</v>
      </c>
    </row>
    <row r="4159" spans="1:12">
      <c r="A4159" t="s">
        <v>9762</v>
      </c>
      <c r="B4159" t="s">
        <v>7380</v>
      </c>
      <c r="C4159" t="s">
        <v>1738</v>
      </c>
      <c r="D4159" t="s">
        <v>6897</v>
      </c>
      <c r="E4159" t="s">
        <v>1709</v>
      </c>
      <c r="H4159" t="str">
        <f>INDEX('Vensim Variables'!$B:$B,MATCH(EPS!$B4159,'Vensim Variables'!$A:$A,0))</f>
        <v>g pollutant</v>
      </c>
      <c r="I4159" t="str">
        <f t="shared" si="128"/>
        <v>PM25</v>
      </c>
      <c r="J4159">
        <f>INDEX(NoSettings!$C:$C,MATCH(EPS!$A4159,NoSettings!$A:$A,0))</f>
        <v>0</v>
      </c>
      <c r="K4159">
        <f>INDEX(GWP!$C$2:$C$13,MATCH(EPS!I4159,GWP!$B$2:$B$13,0))</f>
        <v>0</v>
      </c>
      <c r="L4159" s="4">
        <f t="shared" si="129"/>
        <v>0</v>
      </c>
    </row>
    <row r="4160" spans="1:12">
      <c r="A4160" t="s">
        <v>9763</v>
      </c>
      <c r="B4160" t="s">
        <v>7380</v>
      </c>
      <c r="C4160" t="s">
        <v>1738</v>
      </c>
      <c r="D4160" t="s">
        <v>6897</v>
      </c>
      <c r="E4160" t="s">
        <v>1710</v>
      </c>
      <c r="H4160" t="str">
        <f>INDEX('Vensim Variables'!$B:$B,MATCH(EPS!$B4160,'Vensim Variables'!$A:$A,0))</f>
        <v>g pollutant</v>
      </c>
      <c r="I4160" t="str">
        <f t="shared" si="128"/>
        <v>SOx</v>
      </c>
      <c r="J4160">
        <f>INDEX(NoSettings!$C:$C,MATCH(EPS!$A4160,NoSettings!$A:$A,0))</f>
        <v>0</v>
      </c>
      <c r="K4160">
        <f>INDEX(GWP!$C$2:$C$13,MATCH(EPS!I4160,GWP!$B$2:$B$13,0))</f>
        <v>0</v>
      </c>
      <c r="L4160" s="4">
        <f t="shared" si="129"/>
        <v>0</v>
      </c>
    </row>
    <row r="4161" spans="1:12">
      <c r="A4161" t="s">
        <v>9764</v>
      </c>
      <c r="B4161" t="s">
        <v>7380</v>
      </c>
      <c r="C4161" t="s">
        <v>1738</v>
      </c>
      <c r="D4161" t="s">
        <v>6897</v>
      </c>
      <c r="E4161" t="s">
        <v>1711</v>
      </c>
      <c r="H4161" t="str">
        <f>INDEX('Vensim Variables'!$B:$B,MATCH(EPS!$B4161,'Vensim Variables'!$A:$A,0))</f>
        <v>g pollutant</v>
      </c>
      <c r="I4161" t="str">
        <f t="shared" si="128"/>
        <v>BC</v>
      </c>
      <c r="J4161">
        <f>INDEX(NoSettings!$C:$C,MATCH(EPS!$A4161,NoSettings!$A:$A,0))</f>
        <v>0</v>
      </c>
      <c r="K4161">
        <f>INDEX(GWP!$C$2:$C$13,MATCH(EPS!I4161,GWP!$B$2:$B$13,0))</f>
        <v>0</v>
      </c>
      <c r="L4161" s="4">
        <f t="shared" si="129"/>
        <v>0</v>
      </c>
    </row>
    <row r="4162" spans="1:12">
      <c r="A4162" t="s">
        <v>9765</v>
      </c>
      <c r="B4162" t="s">
        <v>7380</v>
      </c>
      <c r="C4162" t="s">
        <v>1738</v>
      </c>
      <c r="D4162" t="s">
        <v>6897</v>
      </c>
      <c r="E4162" t="s">
        <v>1712</v>
      </c>
      <c r="H4162" t="str">
        <f>INDEX('Vensim Variables'!$B:$B,MATCH(EPS!$B4162,'Vensim Variables'!$A:$A,0))</f>
        <v>g pollutant</v>
      </c>
      <c r="I4162" t="str">
        <f t="shared" si="128"/>
        <v>OC</v>
      </c>
      <c r="J4162">
        <f>INDEX(NoSettings!$C:$C,MATCH(EPS!$A4162,NoSettings!$A:$A,0))</f>
        <v>0</v>
      </c>
      <c r="K4162">
        <f>INDEX(GWP!$C$2:$C$13,MATCH(EPS!I4162,GWP!$B$2:$B$13,0))</f>
        <v>0</v>
      </c>
      <c r="L4162" s="4">
        <f t="shared" si="129"/>
        <v>0</v>
      </c>
    </row>
    <row r="4163" spans="1:12">
      <c r="A4163" t="s">
        <v>9766</v>
      </c>
      <c r="B4163" t="s">
        <v>7380</v>
      </c>
      <c r="C4163" t="s">
        <v>1738</v>
      </c>
      <c r="D4163" t="s">
        <v>6897</v>
      </c>
      <c r="E4163" t="s">
        <v>1713</v>
      </c>
      <c r="H4163" t="str">
        <f>INDEX('Vensim Variables'!$B:$B,MATCH(EPS!$B4163,'Vensim Variables'!$A:$A,0))</f>
        <v>g pollutant</v>
      </c>
      <c r="I4163" t="str">
        <f t="shared" ref="I4163:I4226" si="130">IF(OR(C4163="CO2",C4163="CH4",C4163="N2O",C4163="F gases",C4163="VOC",C4163="CO",C4163="NOx",C4163="PM10",C4163="PM25",C4163="SOx",C4163="BC",C4163="OC"),C4163,IF(OR(D4163="CO2",D4163="CH4",D4163="N2O",D4163="F gases",D4163="VOC",D4163="CO",D4163="NOx",D4163="PM10",D4163="PM25",D4163="SOx",D4163="BC",D4163="OC"),D4163,IF(OR(E4163="CO2",E4163="CH4",E4163="N2O",E4163="F gases",E4163="VOC",E4163="CO",E4163="NOx",E4163="PM10",E4163="PM25",E4163="SOx",E4163="BC",E4163="OC"),E4163,"NA")))</f>
        <v>CH4</v>
      </c>
      <c r="J4163">
        <f>INDEX(NoSettings!$C:$C,MATCH(EPS!$A4163,NoSettings!$A:$A,0))</f>
        <v>0</v>
      </c>
      <c r="K4163">
        <f>INDEX(GWP!$C$2:$C$13,MATCH(EPS!I4163,GWP!$B$2:$B$13,0))</f>
        <v>28</v>
      </c>
      <c r="L4163" s="4">
        <f t="shared" ref="L4163:L4226" si="131">IF(H4163="g pollutant",K4163*J4163/10^12,IF(H4163="MMTCO2e",J4163,IF(H4163="MWh",J4163,0)))</f>
        <v>0</v>
      </c>
    </row>
    <row r="4164" spans="1:12">
      <c r="A4164" t="s">
        <v>9767</v>
      </c>
      <c r="B4164" t="s">
        <v>7380</v>
      </c>
      <c r="C4164" t="s">
        <v>1738</v>
      </c>
      <c r="D4164" t="s">
        <v>6897</v>
      </c>
      <c r="E4164" t="s">
        <v>1714</v>
      </c>
      <c r="H4164" t="str">
        <f>INDEX('Vensim Variables'!$B:$B,MATCH(EPS!$B4164,'Vensim Variables'!$A:$A,0))</f>
        <v>g pollutant</v>
      </c>
      <c r="I4164" t="str">
        <f t="shared" si="130"/>
        <v>N2O</v>
      </c>
      <c r="J4164">
        <f>INDEX(NoSettings!$C:$C,MATCH(EPS!$A4164,NoSettings!$A:$A,0))</f>
        <v>0</v>
      </c>
      <c r="K4164">
        <f>INDEX(GWP!$C$2:$C$13,MATCH(EPS!I4164,GWP!$B$2:$B$13,0))</f>
        <v>265</v>
      </c>
      <c r="L4164" s="4">
        <f t="shared" si="131"/>
        <v>0</v>
      </c>
    </row>
    <row r="4165" spans="1:12">
      <c r="A4165" t="s">
        <v>9768</v>
      </c>
      <c r="B4165" t="s">
        <v>7380</v>
      </c>
      <c r="C4165" t="s">
        <v>1738</v>
      </c>
      <c r="D4165" t="s">
        <v>6897</v>
      </c>
      <c r="E4165" t="s">
        <v>1715</v>
      </c>
      <c r="H4165" t="str">
        <f>INDEX('Vensim Variables'!$B:$B,MATCH(EPS!$B4165,'Vensim Variables'!$A:$A,0))</f>
        <v>g pollutant</v>
      </c>
      <c r="I4165" t="str">
        <f t="shared" si="130"/>
        <v>F gases</v>
      </c>
      <c r="J4165">
        <f>INDEX(NoSettings!$C:$C,MATCH(EPS!$A4165,NoSettings!$A:$A,0))</f>
        <v>0</v>
      </c>
      <c r="K4165">
        <f>INDEX(GWP!$C$2:$C$13,MATCH(EPS!I4165,GWP!$B$2:$B$13,0))</f>
        <v>1</v>
      </c>
      <c r="L4165" s="4">
        <f t="shared" si="131"/>
        <v>0</v>
      </c>
    </row>
    <row r="4166" spans="1:12">
      <c r="A4166" t="s">
        <v>9769</v>
      </c>
      <c r="B4166" t="s">
        <v>7380</v>
      </c>
      <c r="C4166" t="s">
        <v>1738</v>
      </c>
      <c r="D4166" t="s">
        <v>6898</v>
      </c>
      <c r="E4166" t="s">
        <v>1702</v>
      </c>
      <c r="H4166" t="str">
        <f>INDEX('Vensim Variables'!$B:$B,MATCH(EPS!$B4166,'Vensim Variables'!$A:$A,0))</f>
        <v>g pollutant</v>
      </c>
      <c r="I4166" t="str">
        <f t="shared" si="130"/>
        <v>CO2</v>
      </c>
      <c r="J4166">
        <f>INDEX(NoSettings!$C:$C,MATCH(EPS!$A4166,NoSettings!$A:$A,0))</f>
        <v>0</v>
      </c>
      <c r="K4166">
        <f>INDEX(GWP!$C$2:$C$13,MATCH(EPS!I4166,GWP!$B$2:$B$13,0))</f>
        <v>1</v>
      </c>
      <c r="L4166" s="4">
        <f t="shared" si="131"/>
        <v>0</v>
      </c>
    </row>
    <row r="4167" spans="1:12">
      <c r="A4167" t="s">
        <v>9770</v>
      </c>
      <c r="B4167" t="s">
        <v>7380</v>
      </c>
      <c r="C4167" t="s">
        <v>1738</v>
      </c>
      <c r="D4167" t="s">
        <v>6898</v>
      </c>
      <c r="E4167" t="s">
        <v>1705</v>
      </c>
      <c r="H4167" t="str">
        <f>INDEX('Vensim Variables'!$B:$B,MATCH(EPS!$B4167,'Vensim Variables'!$A:$A,0))</f>
        <v>g pollutant</v>
      </c>
      <c r="I4167" t="str">
        <f t="shared" si="130"/>
        <v>VOC</v>
      </c>
      <c r="J4167">
        <f>INDEX(NoSettings!$C:$C,MATCH(EPS!$A4167,NoSettings!$A:$A,0))</f>
        <v>0</v>
      </c>
      <c r="K4167">
        <f>INDEX(GWP!$C$2:$C$13,MATCH(EPS!I4167,GWP!$B$2:$B$13,0))</f>
        <v>0</v>
      </c>
      <c r="L4167" s="4">
        <f t="shared" si="131"/>
        <v>0</v>
      </c>
    </row>
    <row r="4168" spans="1:12">
      <c r="A4168" t="s">
        <v>9771</v>
      </c>
      <c r="B4168" t="s">
        <v>7380</v>
      </c>
      <c r="C4168" t="s">
        <v>1738</v>
      </c>
      <c r="D4168" t="s">
        <v>6898</v>
      </c>
      <c r="E4168" t="s">
        <v>1706</v>
      </c>
      <c r="H4168" t="str">
        <f>INDEX('Vensim Variables'!$B:$B,MATCH(EPS!$B4168,'Vensim Variables'!$A:$A,0))</f>
        <v>g pollutant</v>
      </c>
      <c r="I4168" t="str">
        <f t="shared" si="130"/>
        <v>CO</v>
      </c>
      <c r="J4168">
        <f>INDEX(NoSettings!$C:$C,MATCH(EPS!$A4168,NoSettings!$A:$A,0))</f>
        <v>0</v>
      </c>
      <c r="K4168">
        <f>INDEX(GWP!$C$2:$C$13,MATCH(EPS!I4168,GWP!$B$2:$B$13,0))</f>
        <v>0</v>
      </c>
      <c r="L4168" s="4">
        <f t="shared" si="131"/>
        <v>0</v>
      </c>
    </row>
    <row r="4169" spans="1:12">
      <c r="A4169" t="s">
        <v>9772</v>
      </c>
      <c r="B4169" t="s">
        <v>7380</v>
      </c>
      <c r="C4169" t="s">
        <v>1738</v>
      </c>
      <c r="D4169" t="s">
        <v>6898</v>
      </c>
      <c r="E4169" t="s">
        <v>1707</v>
      </c>
      <c r="H4169" t="str">
        <f>INDEX('Vensim Variables'!$B:$B,MATCH(EPS!$B4169,'Vensim Variables'!$A:$A,0))</f>
        <v>g pollutant</v>
      </c>
      <c r="I4169" t="str">
        <f t="shared" si="130"/>
        <v>NOx</v>
      </c>
      <c r="J4169">
        <f>INDEX(NoSettings!$C:$C,MATCH(EPS!$A4169,NoSettings!$A:$A,0))</f>
        <v>0</v>
      </c>
      <c r="K4169">
        <f>INDEX(GWP!$C$2:$C$13,MATCH(EPS!I4169,GWP!$B$2:$B$13,0))</f>
        <v>0</v>
      </c>
      <c r="L4169" s="4">
        <f t="shared" si="131"/>
        <v>0</v>
      </c>
    </row>
    <row r="4170" spans="1:12">
      <c r="A4170" t="s">
        <v>9773</v>
      </c>
      <c r="B4170" t="s">
        <v>7380</v>
      </c>
      <c r="C4170" t="s">
        <v>1738</v>
      </c>
      <c r="D4170" t="s">
        <v>6898</v>
      </c>
      <c r="E4170" t="s">
        <v>1708</v>
      </c>
      <c r="H4170" t="str">
        <f>INDEX('Vensim Variables'!$B:$B,MATCH(EPS!$B4170,'Vensim Variables'!$A:$A,0))</f>
        <v>g pollutant</v>
      </c>
      <c r="I4170" t="str">
        <f t="shared" si="130"/>
        <v>PM10</v>
      </c>
      <c r="J4170">
        <f>INDEX(NoSettings!$C:$C,MATCH(EPS!$A4170,NoSettings!$A:$A,0))</f>
        <v>0</v>
      </c>
      <c r="K4170">
        <f>INDEX(GWP!$C$2:$C$13,MATCH(EPS!I4170,GWP!$B$2:$B$13,0))</f>
        <v>0</v>
      </c>
      <c r="L4170" s="4">
        <f t="shared" si="131"/>
        <v>0</v>
      </c>
    </row>
    <row r="4171" spans="1:12">
      <c r="A4171" t="s">
        <v>9774</v>
      </c>
      <c r="B4171" t="s">
        <v>7380</v>
      </c>
      <c r="C4171" t="s">
        <v>1738</v>
      </c>
      <c r="D4171" t="s">
        <v>6898</v>
      </c>
      <c r="E4171" t="s">
        <v>1709</v>
      </c>
      <c r="H4171" t="str">
        <f>INDEX('Vensim Variables'!$B:$B,MATCH(EPS!$B4171,'Vensim Variables'!$A:$A,0))</f>
        <v>g pollutant</v>
      </c>
      <c r="I4171" t="str">
        <f t="shared" si="130"/>
        <v>PM25</v>
      </c>
      <c r="J4171">
        <f>INDEX(NoSettings!$C:$C,MATCH(EPS!$A4171,NoSettings!$A:$A,0))</f>
        <v>0</v>
      </c>
      <c r="K4171">
        <f>INDEX(GWP!$C$2:$C$13,MATCH(EPS!I4171,GWP!$B$2:$B$13,0))</f>
        <v>0</v>
      </c>
      <c r="L4171" s="4">
        <f t="shared" si="131"/>
        <v>0</v>
      </c>
    </row>
    <row r="4172" spans="1:12">
      <c r="A4172" t="s">
        <v>9775</v>
      </c>
      <c r="B4172" t="s">
        <v>7380</v>
      </c>
      <c r="C4172" t="s">
        <v>1738</v>
      </c>
      <c r="D4172" t="s">
        <v>6898</v>
      </c>
      <c r="E4172" t="s">
        <v>1710</v>
      </c>
      <c r="H4172" t="str">
        <f>INDEX('Vensim Variables'!$B:$B,MATCH(EPS!$B4172,'Vensim Variables'!$A:$A,0))</f>
        <v>g pollutant</v>
      </c>
      <c r="I4172" t="str">
        <f t="shared" si="130"/>
        <v>SOx</v>
      </c>
      <c r="J4172">
        <f>INDEX(NoSettings!$C:$C,MATCH(EPS!$A4172,NoSettings!$A:$A,0))</f>
        <v>0</v>
      </c>
      <c r="K4172">
        <f>INDEX(GWP!$C$2:$C$13,MATCH(EPS!I4172,GWP!$B$2:$B$13,0))</f>
        <v>0</v>
      </c>
      <c r="L4172" s="4">
        <f t="shared" si="131"/>
        <v>0</v>
      </c>
    </row>
    <row r="4173" spans="1:12">
      <c r="A4173" t="s">
        <v>9776</v>
      </c>
      <c r="B4173" t="s">
        <v>7380</v>
      </c>
      <c r="C4173" t="s">
        <v>1738</v>
      </c>
      <c r="D4173" t="s">
        <v>6898</v>
      </c>
      <c r="E4173" t="s">
        <v>1711</v>
      </c>
      <c r="H4173" t="str">
        <f>INDEX('Vensim Variables'!$B:$B,MATCH(EPS!$B4173,'Vensim Variables'!$A:$A,0))</f>
        <v>g pollutant</v>
      </c>
      <c r="I4173" t="str">
        <f t="shared" si="130"/>
        <v>BC</v>
      </c>
      <c r="J4173">
        <f>INDEX(NoSettings!$C:$C,MATCH(EPS!$A4173,NoSettings!$A:$A,0))</f>
        <v>0</v>
      </c>
      <c r="K4173">
        <f>INDEX(GWP!$C$2:$C$13,MATCH(EPS!I4173,GWP!$B$2:$B$13,0))</f>
        <v>0</v>
      </c>
      <c r="L4173" s="4">
        <f t="shared" si="131"/>
        <v>0</v>
      </c>
    </row>
    <row r="4174" spans="1:12">
      <c r="A4174" t="s">
        <v>9777</v>
      </c>
      <c r="B4174" t="s">
        <v>7380</v>
      </c>
      <c r="C4174" t="s">
        <v>1738</v>
      </c>
      <c r="D4174" t="s">
        <v>6898</v>
      </c>
      <c r="E4174" t="s">
        <v>1712</v>
      </c>
      <c r="H4174" t="str">
        <f>INDEX('Vensim Variables'!$B:$B,MATCH(EPS!$B4174,'Vensim Variables'!$A:$A,0))</f>
        <v>g pollutant</v>
      </c>
      <c r="I4174" t="str">
        <f t="shared" si="130"/>
        <v>OC</v>
      </c>
      <c r="J4174">
        <f>INDEX(NoSettings!$C:$C,MATCH(EPS!$A4174,NoSettings!$A:$A,0))</f>
        <v>0</v>
      </c>
      <c r="K4174">
        <f>INDEX(GWP!$C$2:$C$13,MATCH(EPS!I4174,GWP!$B$2:$B$13,0))</f>
        <v>0</v>
      </c>
      <c r="L4174" s="4">
        <f t="shared" si="131"/>
        <v>0</v>
      </c>
    </row>
    <row r="4175" spans="1:12">
      <c r="A4175" t="s">
        <v>9778</v>
      </c>
      <c r="B4175" t="s">
        <v>7380</v>
      </c>
      <c r="C4175" t="s">
        <v>1738</v>
      </c>
      <c r="D4175" t="s">
        <v>6898</v>
      </c>
      <c r="E4175" t="s">
        <v>1713</v>
      </c>
      <c r="H4175" t="str">
        <f>INDEX('Vensim Variables'!$B:$B,MATCH(EPS!$B4175,'Vensim Variables'!$A:$A,0))</f>
        <v>g pollutant</v>
      </c>
      <c r="I4175" t="str">
        <f t="shared" si="130"/>
        <v>CH4</v>
      </c>
      <c r="J4175">
        <f>INDEX(NoSettings!$C:$C,MATCH(EPS!$A4175,NoSettings!$A:$A,0))</f>
        <v>0</v>
      </c>
      <c r="K4175">
        <f>INDEX(GWP!$C$2:$C$13,MATCH(EPS!I4175,GWP!$B$2:$B$13,0))</f>
        <v>28</v>
      </c>
      <c r="L4175" s="4">
        <f t="shared" si="131"/>
        <v>0</v>
      </c>
    </row>
    <row r="4176" spans="1:12">
      <c r="A4176" t="s">
        <v>9779</v>
      </c>
      <c r="B4176" t="s">
        <v>7380</v>
      </c>
      <c r="C4176" t="s">
        <v>1738</v>
      </c>
      <c r="D4176" t="s">
        <v>6898</v>
      </c>
      <c r="E4176" t="s">
        <v>1714</v>
      </c>
      <c r="H4176" t="str">
        <f>INDEX('Vensim Variables'!$B:$B,MATCH(EPS!$B4176,'Vensim Variables'!$A:$A,0))</f>
        <v>g pollutant</v>
      </c>
      <c r="I4176" t="str">
        <f t="shared" si="130"/>
        <v>N2O</v>
      </c>
      <c r="J4176">
        <f>INDEX(NoSettings!$C:$C,MATCH(EPS!$A4176,NoSettings!$A:$A,0))</f>
        <v>0</v>
      </c>
      <c r="K4176">
        <f>INDEX(GWP!$C$2:$C$13,MATCH(EPS!I4176,GWP!$B$2:$B$13,0))</f>
        <v>265</v>
      </c>
      <c r="L4176" s="4">
        <f t="shared" si="131"/>
        <v>0</v>
      </c>
    </row>
    <row r="4177" spans="1:12">
      <c r="A4177" t="s">
        <v>9780</v>
      </c>
      <c r="B4177" t="s">
        <v>7380</v>
      </c>
      <c r="C4177" t="s">
        <v>1738</v>
      </c>
      <c r="D4177" t="s">
        <v>6898</v>
      </c>
      <c r="E4177" t="s">
        <v>1715</v>
      </c>
      <c r="H4177" t="str">
        <f>INDEX('Vensim Variables'!$B:$B,MATCH(EPS!$B4177,'Vensim Variables'!$A:$A,0))</f>
        <v>g pollutant</v>
      </c>
      <c r="I4177" t="str">
        <f t="shared" si="130"/>
        <v>F gases</v>
      </c>
      <c r="J4177">
        <f>INDEX(NoSettings!$C:$C,MATCH(EPS!$A4177,NoSettings!$A:$A,0))</f>
        <v>0</v>
      </c>
      <c r="K4177">
        <f>INDEX(GWP!$C$2:$C$13,MATCH(EPS!I4177,GWP!$B$2:$B$13,0))</f>
        <v>1</v>
      </c>
      <c r="L4177" s="4">
        <f t="shared" si="131"/>
        <v>0</v>
      </c>
    </row>
    <row r="4178" spans="1:12">
      <c r="A4178" t="s">
        <v>9781</v>
      </c>
      <c r="B4178" t="s">
        <v>7380</v>
      </c>
      <c r="C4178" t="s">
        <v>1739</v>
      </c>
      <c r="D4178" t="s">
        <v>6874</v>
      </c>
      <c r="E4178" t="s">
        <v>1702</v>
      </c>
      <c r="H4178" t="str">
        <f>INDEX('Vensim Variables'!$B:$B,MATCH(EPS!$B4178,'Vensim Variables'!$A:$A,0))</f>
        <v>g pollutant</v>
      </c>
      <c r="I4178" t="str">
        <f t="shared" si="130"/>
        <v>CO2</v>
      </c>
      <c r="J4178">
        <f>INDEX(NoSettings!$C:$C,MATCH(EPS!$A4178,NoSettings!$A:$A,0))</f>
        <v>25372500000</v>
      </c>
      <c r="K4178">
        <f>INDEX(GWP!$C$2:$C$13,MATCH(EPS!I4178,GWP!$B$2:$B$13,0))</f>
        <v>1</v>
      </c>
      <c r="L4178" s="4">
        <f t="shared" si="131"/>
        <v>2.5372499999999999E-2</v>
      </c>
    </row>
    <row r="4179" spans="1:12">
      <c r="A4179" t="s">
        <v>9782</v>
      </c>
      <c r="B4179" t="s">
        <v>7380</v>
      </c>
      <c r="C4179" t="s">
        <v>1739</v>
      </c>
      <c r="D4179" t="s">
        <v>6874</v>
      </c>
      <c r="E4179" t="s">
        <v>1705</v>
      </c>
      <c r="H4179" t="str">
        <f>INDEX('Vensim Variables'!$B:$B,MATCH(EPS!$B4179,'Vensim Variables'!$A:$A,0))</f>
        <v>g pollutant</v>
      </c>
      <c r="I4179" t="str">
        <f t="shared" si="130"/>
        <v>VOC</v>
      </c>
      <c r="J4179">
        <f>INDEX(NoSettings!$C:$C,MATCH(EPS!$A4179,NoSettings!$A:$A,0))</f>
        <v>470625</v>
      </c>
      <c r="K4179">
        <f>INDEX(GWP!$C$2:$C$13,MATCH(EPS!I4179,GWP!$B$2:$B$13,0))</f>
        <v>0</v>
      </c>
      <c r="L4179" s="4">
        <f t="shared" si="131"/>
        <v>0</v>
      </c>
    </row>
    <row r="4180" spans="1:12">
      <c r="A4180" t="s">
        <v>9783</v>
      </c>
      <c r="B4180" t="s">
        <v>7380</v>
      </c>
      <c r="C4180" t="s">
        <v>1739</v>
      </c>
      <c r="D4180" t="s">
        <v>6874</v>
      </c>
      <c r="E4180" t="s">
        <v>1706</v>
      </c>
      <c r="H4180" t="str">
        <f>INDEX('Vensim Variables'!$B:$B,MATCH(EPS!$B4180,'Vensim Variables'!$A:$A,0))</f>
        <v>g pollutant</v>
      </c>
      <c r="I4180" t="str">
        <f t="shared" si="130"/>
        <v>CO</v>
      </c>
      <c r="J4180">
        <f>INDEX(NoSettings!$C:$C,MATCH(EPS!$A4180,NoSettings!$A:$A,0))</f>
        <v>2319340</v>
      </c>
      <c r="K4180">
        <f>INDEX(GWP!$C$2:$C$13,MATCH(EPS!I4180,GWP!$B$2:$B$13,0))</f>
        <v>0</v>
      </c>
      <c r="L4180" s="4">
        <f t="shared" si="131"/>
        <v>0</v>
      </c>
    </row>
    <row r="4181" spans="1:12">
      <c r="A4181" t="s">
        <v>9784</v>
      </c>
      <c r="B4181" t="s">
        <v>7380</v>
      </c>
      <c r="C4181" t="s">
        <v>1739</v>
      </c>
      <c r="D4181" t="s">
        <v>6874</v>
      </c>
      <c r="E4181" t="s">
        <v>1707</v>
      </c>
      <c r="H4181" t="str">
        <f>INDEX('Vensim Variables'!$B:$B,MATCH(EPS!$B4181,'Vensim Variables'!$A:$A,0))</f>
        <v>g pollutant</v>
      </c>
      <c r="I4181" t="str">
        <f t="shared" si="130"/>
        <v>NOx</v>
      </c>
      <c r="J4181">
        <f>INDEX(NoSettings!$C:$C,MATCH(EPS!$A4181,NoSettings!$A:$A,0))</f>
        <v>6888090</v>
      </c>
      <c r="K4181">
        <f>INDEX(GWP!$C$2:$C$13,MATCH(EPS!I4181,GWP!$B$2:$B$13,0))</f>
        <v>0</v>
      </c>
      <c r="L4181" s="4">
        <f t="shared" si="131"/>
        <v>0</v>
      </c>
    </row>
    <row r="4182" spans="1:12">
      <c r="A4182" t="s">
        <v>9785</v>
      </c>
      <c r="B4182" t="s">
        <v>7380</v>
      </c>
      <c r="C4182" t="s">
        <v>1739</v>
      </c>
      <c r="D4182" t="s">
        <v>6874</v>
      </c>
      <c r="E4182" t="s">
        <v>1708</v>
      </c>
      <c r="H4182" t="str">
        <f>INDEX('Vensim Variables'!$B:$B,MATCH(EPS!$B4182,'Vensim Variables'!$A:$A,0))</f>
        <v>g pollutant</v>
      </c>
      <c r="I4182" t="str">
        <f t="shared" si="130"/>
        <v>PM10</v>
      </c>
      <c r="J4182">
        <f>INDEX(NoSettings!$C:$C,MATCH(EPS!$A4182,NoSettings!$A:$A,0))</f>
        <v>488193</v>
      </c>
      <c r="K4182">
        <f>INDEX(GWP!$C$2:$C$13,MATCH(EPS!I4182,GWP!$B$2:$B$13,0))</f>
        <v>0</v>
      </c>
      <c r="L4182" s="4">
        <f t="shared" si="131"/>
        <v>0</v>
      </c>
    </row>
    <row r="4183" spans="1:12">
      <c r="A4183" t="s">
        <v>9786</v>
      </c>
      <c r="B4183" t="s">
        <v>7380</v>
      </c>
      <c r="C4183" t="s">
        <v>1739</v>
      </c>
      <c r="D4183" t="s">
        <v>6874</v>
      </c>
      <c r="E4183" t="s">
        <v>1709</v>
      </c>
      <c r="H4183" t="str">
        <f>INDEX('Vensim Variables'!$B:$B,MATCH(EPS!$B4183,'Vensim Variables'!$A:$A,0))</f>
        <v>g pollutant</v>
      </c>
      <c r="I4183" t="str">
        <f t="shared" si="130"/>
        <v>PM25</v>
      </c>
      <c r="J4183">
        <f>INDEX(NoSettings!$C:$C,MATCH(EPS!$A4183,NoSettings!$A:$A,0))</f>
        <v>437854</v>
      </c>
      <c r="K4183">
        <f>INDEX(GWP!$C$2:$C$13,MATCH(EPS!I4183,GWP!$B$2:$B$13,0))</f>
        <v>0</v>
      </c>
      <c r="L4183" s="4">
        <f t="shared" si="131"/>
        <v>0</v>
      </c>
    </row>
    <row r="4184" spans="1:12">
      <c r="A4184" t="s">
        <v>9787</v>
      </c>
      <c r="B4184" t="s">
        <v>7380</v>
      </c>
      <c r="C4184" t="s">
        <v>1739</v>
      </c>
      <c r="D4184" t="s">
        <v>6874</v>
      </c>
      <c r="E4184" t="s">
        <v>1710</v>
      </c>
      <c r="H4184" t="str">
        <f>INDEX('Vensim Variables'!$B:$B,MATCH(EPS!$B4184,'Vensim Variables'!$A:$A,0))</f>
        <v>g pollutant</v>
      </c>
      <c r="I4184" t="str">
        <f t="shared" si="130"/>
        <v>SOx</v>
      </c>
      <c r="J4184">
        <f>INDEX(NoSettings!$C:$C,MATCH(EPS!$A4184,NoSettings!$A:$A,0))</f>
        <v>1135850</v>
      </c>
      <c r="K4184">
        <f>INDEX(GWP!$C$2:$C$13,MATCH(EPS!I4184,GWP!$B$2:$B$13,0))</f>
        <v>0</v>
      </c>
      <c r="L4184" s="4">
        <f t="shared" si="131"/>
        <v>0</v>
      </c>
    </row>
    <row r="4185" spans="1:12">
      <c r="A4185" t="s">
        <v>9788</v>
      </c>
      <c r="B4185" t="s">
        <v>7380</v>
      </c>
      <c r="C4185" t="s">
        <v>1739</v>
      </c>
      <c r="D4185" t="s">
        <v>6874</v>
      </c>
      <c r="E4185" t="s">
        <v>1711</v>
      </c>
      <c r="H4185" t="str">
        <f>INDEX('Vensim Variables'!$B:$B,MATCH(EPS!$B4185,'Vensim Variables'!$A:$A,0))</f>
        <v>g pollutant</v>
      </c>
      <c r="I4185" t="str">
        <f t="shared" si="130"/>
        <v>BC</v>
      </c>
      <c r="J4185">
        <f>INDEX(NoSettings!$C:$C,MATCH(EPS!$A4185,NoSettings!$A:$A,0))</f>
        <v>114531</v>
      </c>
      <c r="K4185">
        <f>INDEX(GWP!$C$2:$C$13,MATCH(EPS!I4185,GWP!$B$2:$B$13,0))</f>
        <v>0</v>
      </c>
      <c r="L4185" s="4">
        <f t="shared" si="131"/>
        <v>0</v>
      </c>
    </row>
    <row r="4186" spans="1:12">
      <c r="A4186" t="s">
        <v>9789</v>
      </c>
      <c r="B4186" t="s">
        <v>7380</v>
      </c>
      <c r="C4186" t="s">
        <v>1739</v>
      </c>
      <c r="D4186" t="s">
        <v>6874</v>
      </c>
      <c r="E4186" t="s">
        <v>1712</v>
      </c>
      <c r="H4186" t="str">
        <f>INDEX('Vensim Variables'!$B:$B,MATCH(EPS!$B4186,'Vensim Variables'!$A:$A,0))</f>
        <v>g pollutant</v>
      </c>
      <c r="I4186" t="str">
        <f t="shared" si="130"/>
        <v>OC</v>
      </c>
      <c r="J4186">
        <f>INDEX(NoSettings!$C:$C,MATCH(EPS!$A4186,NoSettings!$A:$A,0))</f>
        <v>75340.600000000006</v>
      </c>
      <c r="K4186">
        <f>INDEX(GWP!$C$2:$C$13,MATCH(EPS!I4186,GWP!$B$2:$B$13,0))</f>
        <v>0</v>
      </c>
      <c r="L4186" s="4">
        <f t="shared" si="131"/>
        <v>0</v>
      </c>
    </row>
    <row r="4187" spans="1:12">
      <c r="A4187" t="s">
        <v>9790</v>
      </c>
      <c r="B4187" t="s">
        <v>7380</v>
      </c>
      <c r="C4187" t="s">
        <v>1739</v>
      </c>
      <c r="D4187" t="s">
        <v>6874</v>
      </c>
      <c r="E4187" t="s">
        <v>1713</v>
      </c>
      <c r="H4187" t="str">
        <f>INDEX('Vensim Variables'!$B:$B,MATCH(EPS!$B4187,'Vensim Variables'!$A:$A,0))</f>
        <v>g pollutant</v>
      </c>
      <c r="I4187" t="str">
        <f t="shared" si="130"/>
        <v>CH4</v>
      </c>
      <c r="J4187">
        <f>INDEX(NoSettings!$C:$C,MATCH(EPS!$A4187,NoSettings!$A:$A,0))</f>
        <v>1013550</v>
      </c>
      <c r="K4187">
        <f>INDEX(GWP!$C$2:$C$13,MATCH(EPS!I4187,GWP!$B$2:$B$13,0))</f>
        <v>28</v>
      </c>
      <c r="L4187" s="4">
        <f t="shared" si="131"/>
        <v>2.8379400000000001E-5</v>
      </c>
    </row>
    <row r="4188" spans="1:12">
      <c r="A4188" t="s">
        <v>9791</v>
      </c>
      <c r="B4188" t="s">
        <v>7380</v>
      </c>
      <c r="C4188" t="s">
        <v>1739</v>
      </c>
      <c r="D4188" t="s">
        <v>6874</v>
      </c>
      <c r="E4188" t="s">
        <v>1714</v>
      </c>
      <c r="H4188" t="str">
        <f>INDEX('Vensim Variables'!$B:$B,MATCH(EPS!$B4188,'Vensim Variables'!$A:$A,0))</f>
        <v>g pollutant</v>
      </c>
      <c r="I4188" t="str">
        <f t="shared" si="130"/>
        <v>N2O</v>
      </c>
      <c r="J4188">
        <f>INDEX(NoSettings!$C:$C,MATCH(EPS!$A4188,NoSettings!$A:$A,0))</f>
        <v>202710</v>
      </c>
      <c r="K4188">
        <f>INDEX(GWP!$C$2:$C$13,MATCH(EPS!I4188,GWP!$B$2:$B$13,0))</f>
        <v>265</v>
      </c>
      <c r="L4188" s="4">
        <f t="shared" si="131"/>
        <v>5.371815E-5</v>
      </c>
    </row>
    <row r="4189" spans="1:12">
      <c r="A4189" t="s">
        <v>9792</v>
      </c>
      <c r="B4189" t="s">
        <v>7380</v>
      </c>
      <c r="C4189" t="s">
        <v>1739</v>
      </c>
      <c r="D4189" t="s">
        <v>6874</v>
      </c>
      <c r="E4189" t="s">
        <v>1715</v>
      </c>
      <c r="H4189" t="str">
        <f>INDEX('Vensim Variables'!$B:$B,MATCH(EPS!$B4189,'Vensim Variables'!$A:$A,0))</f>
        <v>g pollutant</v>
      </c>
      <c r="I4189" t="str">
        <f t="shared" si="130"/>
        <v>F gases</v>
      </c>
      <c r="J4189">
        <f>INDEX(NoSettings!$C:$C,MATCH(EPS!$A4189,NoSettings!$A:$A,0))</f>
        <v>0</v>
      </c>
      <c r="K4189">
        <f>INDEX(GWP!$C$2:$C$13,MATCH(EPS!I4189,GWP!$B$2:$B$13,0))</f>
        <v>1</v>
      </c>
      <c r="L4189" s="4">
        <f t="shared" si="131"/>
        <v>0</v>
      </c>
    </row>
    <row r="4190" spans="1:12">
      <c r="A4190" t="s">
        <v>9793</v>
      </c>
      <c r="B4190" t="s">
        <v>7380</v>
      </c>
      <c r="C4190" t="s">
        <v>1739</v>
      </c>
      <c r="D4190" t="s">
        <v>6875</v>
      </c>
      <c r="E4190" t="s">
        <v>1702</v>
      </c>
      <c r="H4190" t="str">
        <f>INDEX('Vensim Variables'!$B:$B,MATCH(EPS!$B4190,'Vensim Variables'!$A:$A,0))</f>
        <v>g pollutant</v>
      </c>
      <c r="I4190" t="str">
        <f t="shared" si="130"/>
        <v>CO2</v>
      </c>
      <c r="J4190">
        <f>INDEX(NoSettings!$C:$C,MATCH(EPS!$A4190,NoSettings!$A:$A,0))</f>
        <v>0</v>
      </c>
      <c r="K4190">
        <f>INDEX(GWP!$C$2:$C$13,MATCH(EPS!I4190,GWP!$B$2:$B$13,0))</f>
        <v>1</v>
      </c>
      <c r="L4190" s="4">
        <f t="shared" si="131"/>
        <v>0</v>
      </c>
    </row>
    <row r="4191" spans="1:12">
      <c r="A4191" t="s">
        <v>9794</v>
      </c>
      <c r="B4191" t="s">
        <v>7380</v>
      </c>
      <c r="C4191" t="s">
        <v>1739</v>
      </c>
      <c r="D4191" t="s">
        <v>6875</v>
      </c>
      <c r="E4191" t="s">
        <v>1705</v>
      </c>
      <c r="H4191" t="str">
        <f>INDEX('Vensim Variables'!$B:$B,MATCH(EPS!$B4191,'Vensim Variables'!$A:$A,0))</f>
        <v>g pollutant</v>
      </c>
      <c r="I4191" t="str">
        <f t="shared" si="130"/>
        <v>VOC</v>
      </c>
      <c r="J4191">
        <f>INDEX(NoSettings!$C:$C,MATCH(EPS!$A4191,NoSettings!$A:$A,0))</f>
        <v>0</v>
      </c>
      <c r="K4191">
        <f>INDEX(GWP!$C$2:$C$13,MATCH(EPS!I4191,GWP!$B$2:$B$13,0))</f>
        <v>0</v>
      </c>
      <c r="L4191" s="4">
        <f t="shared" si="131"/>
        <v>0</v>
      </c>
    </row>
    <row r="4192" spans="1:12">
      <c r="A4192" t="s">
        <v>9795</v>
      </c>
      <c r="B4192" t="s">
        <v>7380</v>
      </c>
      <c r="C4192" t="s">
        <v>1739</v>
      </c>
      <c r="D4192" t="s">
        <v>6875</v>
      </c>
      <c r="E4192" t="s">
        <v>1706</v>
      </c>
      <c r="H4192" t="str">
        <f>INDEX('Vensim Variables'!$B:$B,MATCH(EPS!$B4192,'Vensim Variables'!$A:$A,0))</f>
        <v>g pollutant</v>
      </c>
      <c r="I4192" t="str">
        <f t="shared" si="130"/>
        <v>CO</v>
      </c>
      <c r="J4192">
        <f>INDEX(NoSettings!$C:$C,MATCH(EPS!$A4192,NoSettings!$A:$A,0))</f>
        <v>0</v>
      </c>
      <c r="K4192">
        <f>INDEX(GWP!$C$2:$C$13,MATCH(EPS!I4192,GWP!$B$2:$B$13,0))</f>
        <v>0</v>
      </c>
      <c r="L4192" s="4">
        <f t="shared" si="131"/>
        <v>0</v>
      </c>
    </row>
    <row r="4193" spans="1:12">
      <c r="A4193" t="s">
        <v>9796</v>
      </c>
      <c r="B4193" t="s">
        <v>7380</v>
      </c>
      <c r="C4193" t="s">
        <v>1739</v>
      </c>
      <c r="D4193" t="s">
        <v>6875</v>
      </c>
      <c r="E4193" t="s">
        <v>1707</v>
      </c>
      <c r="H4193" t="str">
        <f>INDEX('Vensim Variables'!$B:$B,MATCH(EPS!$B4193,'Vensim Variables'!$A:$A,0))</f>
        <v>g pollutant</v>
      </c>
      <c r="I4193" t="str">
        <f t="shared" si="130"/>
        <v>NOx</v>
      </c>
      <c r="J4193">
        <f>INDEX(NoSettings!$C:$C,MATCH(EPS!$A4193,NoSettings!$A:$A,0))</f>
        <v>0</v>
      </c>
      <c r="K4193">
        <f>INDEX(GWP!$C$2:$C$13,MATCH(EPS!I4193,GWP!$B$2:$B$13,0))</f>
        <v>0</v>
      </c>
      <c r="L4193" s="4">
        <f t="shared" si="131"/>
        <v>0</v>
      </c>
    </row>
    <row r="4194" spans="1:12">
      <c r="A4194" t="s">
        <v>9797</v>
      </c>
      <c r="B4194" t="s">
        <v>7380</v>
      </c>
      <c r="C4194" t="s">
        <v>1739</v>
      </c>
      <c r="D4194" t="s">
        <v>6875</v>
      </c>
      <c r="E4194" t="s">
        <v>1708</v>
      </c>
      <c r="H4194" t="str">
        <f>INDEX('Vensim Variables'!$B:$B,MATCH(EPS!$B4194,'Vensim Variables'!$A:$A,0))</f>
        <v>g pollutant</v>
      </c>
      <c r="I4194" t="str">
        <f t="shared" si="130"/>
        <v>PM10</v>
      </c>
      <c r="J4194">
        <f>INDEX(NoSettings!$C:$C,MATCH(EPS!$A4194,NoSettings!$A:$A,0))</f>
        <v>0</v>
      </c>
      <c r="K4194">
        <f>INDEX(GWP!$C$2:$C$13,MATCH(EPS!I4194,GWP!$B$2:$B$13,0))</f>
        <v>0</v>
      </c>
      <c r="L4194" s="4">
        <f t="shared" si="131"/>
        <v>0</v>
      </c>
    </row>
    <row r="4195" spans="1:12">
      <c r="A4195" t="s">
        <v>9798</v>
      </c>
      <c r="B4195" t="s">
        <v>7380</v>
      </c>
      <c r="C4195" t="s">
        <v>1739</v>
      </c>
      <c r="D4195" t="s">
        <v>6875</v>
      </c>
      <c r="E4195" t="s">
        <v>1709</v>
      </c>
      <c r="H4195" t="str">
        <f>INDEX('Vensim Variables'!$B:$B,MATCH(EPS!$B4195,'Vensim Variables'!$A:$A,0))</f>
        <v>g pollutant</v>
      </c>
      <c r="I4195" t="str">
        <f t="shared" si="130"/>
        <v>PM25</v>
      </c>
      <c r="J4195">
        <f>INDEX(NoSettings!$C:$C,MATCH(EPS!$A4195,NoSettings!$A:$A,0))</f>
        <v>0</v>
      </c>
      <c r="K4195">
        <f>INDEX(GWP!$C$2:$C$13,MATCH(EPS!I4195,GWP!$B$2:$B$13,0))</f>
        <v>0</v>
      </c>
      <c r="L4195" s="4">
        <f t="shared" si="131"/>
        <v>0</v>
      </c>
    </row>
    <row r="4196" spans="1:12">
      <c r="A4196" t="s">
        <v>9799</v>
      </c>
      <c r="B4196" t="s">
        <v>7380</v>
      </c>
      <c r="C4196" t="s">
        <v>1739</v>
      </c>
      <c r="D4196" t="s">
        <v>6875</v>
      </c>
      <c r="E4196" t="s">
        <v>1710</v>
      </c>
      <c r="H4196" t="str">
        <f>INDEX('Vensim Variables'!$B:$B,MATCH(EPS!$B4196,'Vensim Variables'!$A:$A,0))</f>
        <v>g pollutant</v>
      </c>
      <c r="I4196" t="str">
        <f t="shared" si="130"/>
        <v>SOx</v>
      </c>
      <c r="J4196">
        <f>INDEX(NoSettings!$C:$C,MATCH(EPS!$A4196,NoSettings!$A:$A,0))</f>
        <v>0</v>
      </c>
      <c r="K4196">
        <f>INDEX(GWP!$C$2:$C$13,MATCH(EPS!I4196,GWP!$B$2:$B$13,0))</f>
        <v>0</v>
      </c>
      <c r="L4196" s="4">
        <f t="shared" si="131"/>
        <v>0</v>
      </c>
    </row>
    <row r="4197" spans="1:12">
      <c r="A4197" t="s">
        <v>9800</v>
      </c>
      <c r="B4197" t="s">
        <v>7380</v>
      </c>
      <c r="C4197" t="s">
        <v>1739</v>
      </c>
      <c r="D4197" t="s">
        <v>6875</v>
      </c>
      <c r="E4197" t="s">
        <v>1711</v>
      </c>
      <c r="H4197" t="str">
        <f>INDEX('Vensim Variables'!$B:$B,MATCH(EPS!$B4197,'Vensim Variables'!$A:$A,0))</f>
        <v>g pollutant</v>
      </c>
      <c r="I4197" t="str">
        <f t="shared" si="130"/>
        <v>BC</v>
      </c>
      <c r="J4197">
        <f>INDEX(NoSettings!$C:$C,MATCH(EPS!$A4197,NoSettings!$A:$A,0))</f>
        <v>0</v>
      </c>
      <c r="K4197">
        <f>INDEX(GWP!$C$2:$C$13,MATCH(EPS!I4197,GWP!$B$2:$B$13,0))</f>
        <v>0</v>
      </c>
      <c r="L4197" s="4">
        <f t="shared" si="131"/>
        <v>0</v>
      </c>
    </row>
    <row r="4198" spans="1:12">
      <c r="A4198" t="s">
        <v>9801</v>
      </c>
      <c r="B4198" t="s">
        <v>7380</v>
      </c>
      <c r="C4198" t="s">
        <v>1739</v>
      </c>
      <c r="D4198" t="s">
        <v>6875</v>
      </c>
      <c r="E4198" t="s">
        <v>1712</v>
      </c>
      <c r="H4198" t="str">
        <f>INDEX('Vensim Variables'!$B:$B,MATCH(EPS!$B4198,'Vensim Variables'!$A:$A,0))</f>
        <v>g pollutant</v>
      </c>
      <c r="I4198" t="str">
        <f t="shared" si="130"/>
        <v>OC</v>
      </c>
      <c r="J4198">
        <f>INDEX(NoSettings!$C:$C,MATCH(EPS!$A4198,NoSettings!$A:$A,0))</f>
        <v>0</v>
      </c>
      <c r="K4198">
        <f>INDEX(GWP!$C$2:$C$13,MATCH(EPS!I4198,GWP!$B$2:$B$13,0))</f>
        <v>0</v>
      </c>
      <c r="L4198" s="4">
        <f t="shared" si="131"/>
        <v>0</v>
      </c>
    </row>
    <row r="4199" spans="1:12">
      <c r="A4199" t="s">
        <v>9802</v>
      </c>
      <c r="B4199" t="s">
        <v>7380</v>
      </c>
      <c r="C4199" t="s">
        <v>1739</v>
      </c>
      <c r="D4199" t="s">
        <v>6875</v>
      </c>
      <c r="E4199" t="s">
        <v>1713</v>
      </c>
      <c r="H4199" t="str">
        <f>INDEX('Vensim Variables'!$B:$B,MATCH(EPS!$B4199,'Vensim Variables'!$A:$A,0))</f>
        <v>g pollutant</v>
      </c>
      <c r="I4199" t="str">
        <f t="shared" si="130"/>
        <v>CH4</v>
      </c>
      <c r="J4199">
        <f>INDEX(NoSettings!$C:$C,MATCH(EPS!$A4199,NoSettings!$A:$A,0))</f>
        <v>0</v>
      </c>
      <c r="K4199">
        <f>INDEX(GWP!$C$2:$C$13,MATCH(EPS!I4199,GWP!$B$2:$B$13,0))</f>
        <v>28</v>
      </c>
      <c r="L4199" s="4">
        <f t="shared" si="131"/>
        <v>0</v>
      </c>
    </row>
    <row r="4200" spans="1:12">
      <c r="A4200" t="s">
        <v>9803</v>
      </c>
      <c r="B4200" t="s">
        <v>7380</v>
      </c>
      <c r="C4200" t="s">
        <v>1739</v>
      </c>
      <c r="D4200" t="s">
        <v>6875</v>
      </c>
      <c r="E4200" t="s">
        <v>1714</v>
      </c>
      <c r="H4200" t="str">
        <f>INDEX('Vensim Variables'!$B:$B,MATCH(EPS!$B4200,'Vensim Variables'!$A:$A,0))</f>
        <v>g pollutant</v>
      </c>
      <c r="I4200" t="str">
        <f t="shared" si="130"/>
        <v>N2O</v>
      </c>
      <c r="J4200">
        <f>INDEX(NoSettings!$C:$C,MATCH(EPS!$A4200,NoSettings!$A:$A,0))</f>
        <v>0</v>
      </c>
      <c r="K4200">
        <f>INDEX(GWP!$C$2:$C$13,MATCH(EPS!I4200,GWP!$B$2:$B$13,0))</f>
        <v>265</v>
      </c>
      <c r="L4200" s="4">
        <f t="shared" si="131"/>
        <v>0</v>
      </c>
    </row>
    <row r="4201" spans="1:12">
      <c r="A4201" t="s">
        <v>9804</v>
      </c>
      <c r="B4201" t="s">
        <v>7380</v>
      </c>
      <c r="C4201" t="s">
        <v>1739</v>
      </c>
      <c r="D4201" t="s">
        <v>6875</v>
      </c>
      <c r="E4201" t="s">
        <v>1715</v>
      </c>
      <c r="H4201" t="str">
        <f>INDEX('Vensim Variables'!$B:$B,MATCH(EPS!$B4201,'Vensim Variables'!$A:$A,0))</f>
        <v>g pollutant</v>
      </c>
      <c r="I4201" t="str">
        <f t="shared" si="130"/>
        <v>F gases</v>
      </c>
      <c r="J4201">
        <f>INDEX(NoSettings!$C:$C,MATCH(EPS!$A4201,NoSettings!$A:$A,0))</f>
        <v>0</v>
      </c>
      <c r="K4201">
        <f>INDEX(GWP!$C$2:$C$13,MATCH(EPS!I4201,GWP!$B$2:$B$13,0))</f>
        <v>1</v>
      </c>
      <c r="L4201" s="4">
        <f t="shared" si="131"/>
        <v>0</v>
      </c>
    </row>
    <row r="4202" spans="1:12">
      <c r="A4202" t="s">
        <v>9805</v>
      </c>
      <c r="B4202" t="s">
        <v>7380</v>
      </c>
      <c r="C4202" t="s">
        <v>1739</v>
      </c>
      <c r="D4202" t="s">
        <v>6876</v>
      </c>
      <c r="E4202" t="s">
        <v>1702</v>
      </c>
      <c r="H4202" t="str">
        <f>INDEX('Vensim Variables'!$B:$B,MATCH(EPS!$B4202,'Vensim Variables'!$A:$A,0))</f>
        <v>g pollutant</v>
      </c>
      <c r="I4202" t="str">
        <f t="shared" si="130"/>
        <v>CO2</v>
      </c>
      <c r="J4202">
        <f>INDEX(NoSettings!$C:$C,MATCH(EPS!$A4202,NoSettings!$A:$A,0))</f>
        <v>531911000000</v>
      </c>
      <c r="K4202">
        <f>INDEX(GWP!$C$2:$C$13,MATCH(EPS!I4202,GWP!$B$2:$B$13,0))</f>
        <v>1</v>
      </c>
      <c r="L4202" s="4">
        <f t="shared" si="131"/>
        <v>0.53191100000000002</v>
      </c>
    </row>
    <row r="4203" spans="1:12">
      <c r="A4203" t="s">
        <v>9806</v>
      </c>
      <c r="B4203" t="s">
        <v>7380</v>
      </c>
      <c r="C4203" t="s">
        <v>1739</v>
      </c>
      <c r="D4203" t="s">
        <v>6876</v>
      </c>
      <c r="E4203" t="s">
        <v>1705</v>
      </c>
      <c r="H4203" t="str">
        <f>INDEX('Vensim Variables'!$B:$B,MATCH(EPS!$B4203,'Vensim Variables'!$A:$A,0))</f>
        <v>g pollutant</v>
      </c>
      <c r="I4203" t="str">
        <f t="shared" si="130"/>
        <v>VOC</v>
      </c>
      <c r="J4203">
        <f>INDEX(NoSettings!$C:$C,MATCH(EPS!$A4203,NoSettings!$A:$A,0))</f>
        <v>9866210</v>
      </c>
      <c r="K4203">
        <f>INDEX(GWP!$C$2:$C$13,MATCH(EPS!I4203,GWP!$B$2:$B$13,0))</f>
        <v>0</v>
      </c>
      <c r="L4203" s="4">
        <f t="shared" si="131"/>
        <v>0</v>
      </c>
    </row>
    <row r="4204" spans="1:12">
      <c r="A4204" t="s">
        <v>9807</v>
      </c>
      <c r="B4204" t="s">
        <v>7380</v>
      </c>
      <c r="C4204" t="s">
        <v>1739</v>
      </c>
      <c r="D4204" t="s">
        <v>6876</v>
      </c>
      <c r="E4204" t="s">
        <v>1706</v>
      </c>
      <c r="H4204" t="str">
        <f>INDEX('Vensim Variables'!$B:$B,MATCH(EPS!$B4204,'Vensim Variables'!$A:$A,0))</f>
        <v>g pollutant</v>
      </c>
      <c r="I4204" t="str">
        <f t="shared" si="130"/>
        <v>CO</v>
      </c>
      <c r="J4204">
        <f>INDEX(NoSettings!$C:$C,MATCH(EPS!$A4204,NoSettings!$A:$A,0))</f>
        <v>48622800</v>
      </c>
      <c r="K4204">
        <f>INDEX(GWP!$C$2:$C$13,MATCH(EPS!I4204,GWP!$B$2:$B$13,0))</f>
        <v>0</v>
      </c>
      <c r="L4204" s="4">
        <f t="shared" si="131"/>
        <v>0</v>
      </c>
    </row>
    <row r="4205" spans="1:12">
      <c r="A4205" t="s">
        <v>9808</v>
      </c>
      <c r="B4205" t="s">
        <v>7380</v>
      </c>
      <c r="C4205" t="s">
        <v>1739</v>
      </c>
      <c r="D4205" t="s">
        <v>6876</v>
      </c>
      <c r="E4205" t="s">
        <v>1707</v>
      </c>
      <c r="H4205" t="str">
        <f>INDEX('Vensim Variables'!$B:$B,MATCH(EPS!$B4205,'Vensim Variables'!$A:$A,0))</f>
        <v>g pollutant</v>
      </c>
      <c r="I4205" t="str">
        <f t="shared" si="130"/>
        <v>NOx</v>
      </c>
      <c r="J4205">
        <f>INDEX(NoSettings!$C:$C,MATCH(EPS!$A4205,NoSettings!$A:$A,0))</f>
        <v>144402000</v>
      </c>
      <c r="K4205">
        <f>INDEX(GWP!$C$2:$C$13,MATCH(EPS!I4205,GWP!$B$2:$B$13,0))</f>
        <v>0</v>
      </c>
      <c r="L4205" s="4">
        <f t="shared" si="131"/>
        <v>0</v>
      </c>
    </row>
    <row r="4206" spans="1:12">
      <c r="A4206" t="s">
        <v>9809</v>
      </c>
      <c r="B4206" t="s">
        <v>7380</v>
      </c>
      <c r="C4206" t="s">
        <v>1739</v>
      </c>
      <c r="D4206" t="s">
        <v>6876</v>
      </c>
      <c r="E4206" t="s">
        <v>1708</v>
      </c>
      <c r="H4206" t="str">
        <f>INDEX('Vensim Variables'!$B:$B,MATCH(EPS!$B4206,'Vensim Variables'!$A:$A,0))</f>
        <v>g pollutant</v>
      </c>
      <c r="I4206" t="str">
        <f t="shared" si="130"/>
        <v>PM10</v>
      </c>
      <c r="J4206">
        <f>INDEX(NoSettings!$C:$C,MATCH(EPS!$A4206,NoSettings!$A:$A,0))</f>
        <v>10234500</v>
      </c>
      <c r="K4206">
        <f>INDEX(GWP!$C$2:$C$13,MATCH(EPS!I4206,GWP!$B$2:$B$13,0))</f>
        <v>0</v>
      </c>
      <c r="L4206" s="4">
        <f t="shared" si="131"/>
        <v>0</v>
      </c>
    </row>
    <row r="4207" spans="1:12">
      <c r="A4207" t="s">
        <v>9810</v>
      </c>
      <c r="B4207" t="s">
        <v>7380</v>
      </c>
      <c r="C4207" t="s">
        <v>1739</v>
      </c>
      <c r="D4207" t="s">
        <v>6876</v>
      </c>
      <c r="E4207" t="s">
        <v>1709</v>
      </c>
      <c r="H4207" t="str">
        <f>INDEX('Vensim Variables'!$B:$B,MATCH(EPS!$B4207,'Vensim Variables'!$A:$A,0))</f>
        <v>g pollutant</v>
      </c>
      <c r="I4207" t="str">
        <f t="shared" si="130"/>
        <v>PM25</v>
      </c>
      <c r="J4207">
        <f>INDEX(NoSettings!$C:$C,MATCH(EPS!$A4207,NoSettings!$A:$A,0))</f>
        <v>9179190</v>
      </c>
      <c r="K4207">
        <f>INDEX(GWP!$C$2:$C$13,MATCH(EPS!I4207,GWP!$B$2:$B$13,0))</f>
        <v>0</v>
      </c>
      <c r="L4207" s="4">
        <f t="shared" si="131"/>
        <v>0</v>
      </c>
    </row>
    <row r="4208" spans="1:12">
      <c r="A4208" t="s">
        <v>9811</v>
      </c>
      <c r="B4208" t="s">
        <v>7380</v>
      </c>
      <c r="C4208" t="s">
        <v>1739</v>
      </c>
      <c r="D4208" t="s">
        <v>6876</v>
      </c>
      <c r="E4208" t="s">
        <v>1710</v>
      </c>
      <c r="H4208" t="str">
        <f>INDEX('Vensim Variables'!$B:$B,MATCH(EPS!$B4208,'Vensim Variables'!$A:$A,0))</f>
        <v>g pollutant</v>
      </c>
      <c r="I4208" t="str">
        <f t="shared" si="130"/>
        <v>SOx</v>
      </c>
      <c r="J4208">
        <f>INDEX(NoSettings!$C:$C,MATCH(EPS!$A4208,NoSettings!$A:$A,0))</f>
        <v>23812100</v>
      </c>
      <c r="K4208">
        <f>INDEX(GWP!$C$2:$C$13,MATCH(EPS!I4208,GWP!$B$2:$B$13,0))</f>
        <v>0</v>
      </c>
      <c r="L4208" s="4">
        <f t="shared" si="131"/>
        <v>0</v>
      </c>
    </row>
    <row r="4209" spans="1:12">
      <c r="A4209" t="s">
        <v>9812</v>
      </c>
      <c r="B4209" t="s">
        <v>7380</v>
      </c>
      <c r="C4209" t="s">
        <v>1739</v>
      </c>
      <c r="D4209" t="s">
        <v>6876</v>
      </c>
      <c r="E4209" t="s">
        <v>1711</v>
      </c>
      <c r="H4209" t="str">
        <f>INDEX('Vensim Variables'!$B:$B,MATCH(EPS!$B4209,'Vensim Variables'!$A:$A,0))</f>
        <v>g pollutant</v>
      </c>
      <c r="I4209" t="str">
        <f t="shared" si="130"/>
        <v>BC</v>
      </c>
      <c r="J4209">
        <f>INDEX(NoSettings!$C:$C,MATCH(EPS!$A4209,NoSettings!$A:$A,0))</f>
        <v>2401040</v>
      </c>
      <c r="K4209">
        <f>INDEX(GWP!$C$2:$C$13,MATCH(EPS!I4209,GWP!$B$2:$B$13,0))</f>
        <v>0</v>
      </c>
      <c r="L4209" s="4">
        <f t="shared" si="131"/>
        <v>0</v>
      </c>
    </row>
    <row r="4210" spans="1:12">
      <c r="A4210" t="s">
        <v>9813</v>
      </c>
      <c r="B4210" t="s">
        <v>7380</v>
      </c>
      <c r="C4210" t="s">
        <v>1739</v>
      </c>
      <c r="D4210" t="s">
        <v>6876</v>
      </c>
      <c r="E4210" t="s">
        <v>1712</v>
      </c>
      <c r="H4210" t="str">
        <f>INDEX('Vensim Variables'!$B:$B,MATCH(EPS!$B4210,'Vensim Variables'!$A:$A,0))</f>
        <v>g pollutant</v>
      </c>
      <c r="I4210" t="str">
        <f t="shared" si="130"/>
        <v>OC</v>
      </c>
      <c r="J4210">
        <f>INDEX(NoSettings!$C:$C,MATCH(EPS!$A4210,NoSettings!$A:$A,0))</f>
        <v>1579440</v>
      </c>
      <c r="K4210">
        <f>INDEX(GWP!$C$2:$C$13,MATCH(EPS!I4210,GWP!$B$2:$B$13,0))</f>
        <v>0</v>
      </c>
      <c r="L4210" s="4">
        <f t="shared" si="131"/>
        <v>0</v>
      </c>
    </row>
    <row r="4211" spans="1:12">
      <c r="A4211" t="s">
        <v>9814</v>
      </c>
      <c r="B4211" t="s">
        <v>7380</v>
      </c>
      <c r="C4211" t="s">
        <v>1739</v>
      </c>
      <c r="D4211" t="s">
        <v>6876</v>
      </c>
      <c r="E4211" t="s">
        <v>1713</v>
      </c>
      <c r="H4211" t="str">
        <f>INDEX('Vensim Variables'!$B:$B,MATCH(EPS!$B4211,'Vensim Variables'!$A:$A,0))</f>
        <v>g pollutant</v>
      </c>
      <c r="I4211" t="str">
        <f t="shared" si="130"/>
        <v>CH4</v>
      </c>
      <c r="J4211">
        <f>INDEX(NoSettings!$C:$C,MATCH(EPS!$A4211,NoSettings!$A:$A,0))</f>
        <v>21248100</v>
      </c>
      <c r="K4211">
        <f>INDEX(GWP!$C$2:$C$13,MATCH(EPS!I4211,GWP!$B$2:$B$13,0))</f>
        <v>28</v>
      </c>
      <c r="L4211" s="4">
        <f t="shared" si="131"/>
        <v>5.9494680000000001E-4</v>
      </c>
    </row>
    <row r="4212" spans="1:12">
      <c r="A4212" t="s">
        <v>9815</v>
      </c>
      <c r="B4212" t="s">
        <v>7380</v>
      </c>
      <c r="C4212" t="s">
        <v>1739</v>
      </c>
      <c r="D4212" t="s">
        <v>6876</v>
      </c>
      <c r="E4212" t="s">
        <v>1714</v>
      </c>
      <c r="H4212" t="str">
        <f>INDEX('Vensim Variables'!$B:$B,MATCH(EPS!$B4212,'Vensim Variables'!$A:$A,0))</f>
        <v>g pollutant</v>
      </c>
      <c r="I4212" t="str">
        <f t="shared" si="130"/>
        <v>N2O</v>
      </c>
      <c r="J4212">
        <f>INDEX(NoSettings!$C:$C,MATCH(EPS!$A4212,NoSettings!$A:$A,0))</f>
        <v>4249620</v>
      </c>
      <c r="K4212">
        <f>INDEX(GWP!$C$2:$C$13,MATCH(EPS!I4212,GWP!$B$2:$B$13,0))</f>
        <v>265</v>
      </c>
      <c r="L4212" s="4">
        <f t="shared" si="131"/>
        <v>1.1261493E-3</v>
      </c>
    </row>
    <row r="4213" spans="1:12">
      <c r="A4213" t="s">
        <v>9816</v>
      </c>
      <c r="B4213" t="s">
        <v>7380</v>
      </c>
      <c r="C4213" t="s">
        <v>1739</v>
      </c>
      <c r="D4213" t="s">
        <v>6876</v>
      </c>
      <c r="E4213" t="s">
        <v>1715</v>
      </c>
      <c r="H4213" t="str">
        <f>INDEX('Vensim Variables'!$B:$B,MATCH(EPS!$B4213,'Vensim Variables'!$A:$A,0))</f>
        <v>g pollutant</v>
      </c>
      <c r="I4213" t="str">
        <f t="shared" si="130"/>
        <v>F gases</v>
      </c>
      <c r="J4213">
        <f>INDEX(NoSettings!$C:$C,MATCH(EPS!$A4213,NoSettings!$A:$A,0))</f>
        <v>0</v>
      </c>
      <c r="K4213">
        <f>INDEX(GWP!$C$2:$C$13,MATCH(EPS!I4213,GWP!$B$2:$B$13,0))</f>
        <v>1</v>
      </c>
      <c r="L4213" s="4">
        <f t="shared" si="131"/>
        <v>0</v>
      </c>
    </row>
    <row r="4214" spans="1:12">
      <c r="A4214" t="s">
        <v>9817</v>
      </c>
      <c r="B4214" t="s">
        <v>7380</v>
      </c>
      <c r="C4214" t="s">
        <v>1739</v>
      </c>
      <c r="D4214" t="s">
        <v>6877</v>
      </c>
      <c r="E4214" t="s">
        <v>1702</v>
      </c>
      <c r="H4214" t="str">
        <f>INDEX('Vensim Variables'!$B:$B,MATCH(EPS!$B4214,'Vensim Variables'!$A:$A,0))</f>
        <v>g pollutant</v>
      </c>
      <c r="I4214" t="str">
        <f t="shared" si="130"/>
        <v>CO2</v>
      </c>
      <c r="J4214">
        <f>INDEX(NoSettings!$C:$C,MATCH(EPS!$A4214,NoSettings!$A:$A,0))</f>
        <v>0</v>
      </c>
      <c r="K4214">
        <f>INDEX(GWP!$C$2:$C$13,MATCH(EPS!I4214,GWP!$B$2:$B$13,0))</f>
        <v>1</v>
      </c>
      <c r="L4214" s="4">
        <f t="shared" si="131"/>
        <v>0</v>
      </c>
    </row>
    <row r="4215" spans="1:12">
      <c r="A4215" t="s">
        <v>9818</v>
      </c>
      <c r="B4215" t="s">
        <v>7380</v>
      </c>
      <c r="C4215" t="s">
        <v>1739</v>
      </c>
      <c r="D4215" t="s">
        <v>6877</v>
      </c>
      <c r="E4215" t="s">
        <v>1705</v>
      </c>
      <c r="H4215" t="str">
        <f>INDEX('Vensim Variables'!$B:$B,MATCH(EPS!$B4215,'Vensim Variables'!$A:$A,0))</f>
        <v>g pollutant</v>
      </c>
      <c r="I4215" t="str">
        <f t="shared" si="130"/>
        <v>VOC</v>
      </c>
      <c r="J4215">
        <f>INDEX(NoSettings!$C:$C,MATCH(EPS!$A4215,NoSettings!$A:$A,0))</f>
        <v>0</v>
      </c>
      <c r="K4215">
        <f>INDEX(GWP!$C$2:$C$13,MATCH(EPS!I4215,GWP!$B$2:$B$13,0))</f>
        <v>0</v>
      </c>
      <c r="L4215" s="4">
        <f t="shared" si="131"/>
        <v>0</v>
      </c>
    </row>
    <row r="4216" spans="1:12">
      <c r="A4216" t="s">
        <v>9819</v>
      </c>
      <c r="B4216" t="s">
        <v>7380</v>
      </c>
      <c r="C4216" t="s">
        <v>1739</v>
      </c>
      <c r="D4216" t="s">
        <v>6877</v>
      </c>
      <c r="E4216" t="s">
        <v>1706</v>
      </c>
      <c r="H4216" t="str">
        <f>INDEX('Vensim Variables'!$B:$B,MATCH(EPS!$B4216,'Vensim Variables'!$A:$A,0))</f>
        <v>g pollutant</v>
      </c>
      <c r="I4216" t="str">
        <f t="shared" si="130"/>
        <v>CO</v>
      </c>
      <c r="J4216">
        <f>INDEX(NoSettings!$C:$C,MATCH(EPS!$A4216,NoSettings!$A:$A,0))</f>
        <v>0</v>
      </c>
      <c r="K4216">
        <f>INDEX(GWP!$C$2:$C$13,MATCH(EPS!I4216,GWP!$B$2:$B$13,0))</f>
        <v>0</v>
      </c>
      <c r="L4216" s="4">
        <f t="shared" si="131"/>
        <v>0</v>
      </c>
    </row>
    <row r="4217" spans="1:12">
      <c r="A4217" t="s">
        <v>9820</v>
      </c>
      <c r="B4217" t="s">
        <v>7380</v>
      </c>
      <c r="C4217" t="s">
        <v>1739</v>
      </c>
      <c r="D4217" t="s">
        <v>6877</v>
      </c>
      <c r="E4217" t="s">
        <v>1707</v>
      </c>
      <c r="H4217" t="str">
        <f>INDEX('Vensim Variables'!$B:$B,MATCH(EPS!$B4217,'Vensim Variables'!$A:$A,0))</f>
        <v>g pollutant</v>
      </c>
      <c r="I4217" t="str">
        <f t="shared" si="130"/>
        <v>NOx</v>
      </c>
      <c r="J4217">
        <f>INDEX(NoSettings!$C:$C,MATCH(EPS!$A4217,NoSettings!$A:$A,0))</f>
        <v>0</v>
      </c>
      <c r="K4217">
        <f>INDEX(GWP!$C$2:$C$13,MATCH(EPS!I4217,GWP!$B$2:$B$13,0))</f>
        <v>0</v>
      </c>
      <c r="L4217" s="4">
        <f t="shared" si="131"/>
        <v>0</v>
      </c>
    </row>
    <row r="4218" spans="1:12">
      <c r="A4218" t="s">
        <v>9821</v>
      </c>
      <c r="B4218" t="s">
        <v>7380</v>
      </c>
      <c r="C4218" t="s">
        <v>1739</v>
      </c>
      <c r="D4218" t="s">
        <v>6877</v>
      </c>
      <c r="E4218" t="s">
        <v>1708</v>
      </c>
      <c r="H4218" t="str">
        <f>INDEX('Vensim Variables'!$B:$B,MATCH(EPS!$B4218,'Vensim Variables'!$A:$A,0))</f>
        <v>g pollutant</v>
      </c>
      <c r="I4218" t="str">
        <f t="shared" si="130"/>
        <v>PM10</v>
      </c>
      <c r="J4218">
        <f>INDEX(NoSettings!$C:$C,MATCH(EPS!$A4218,NoSettings!$A:$A,0))</f>
        <v>0</v>
      </c>
      <c r="K4218">
        <f>INDEX(GWP!$C$2:$C$13,MATCH(EPS!I4218,GWP!$B$2:$B$13,0))</f>
        <v>0</v>
      </c>
      <c r="L4218" s="4">
        <f t="shared" si="131"/>
        <v>0</v>
      </c>
    </row>
    <row r="4219" spans="1:12">
      <c r="A4219" t="s">
        <v>9822</v>
      </c>
      <c r="B4219" t="s">
        <v>7380</v>
      </c>
      <c r="C4219" t="s">
        <v>1739</v>
      </c>
      <c r="D4219" t="s">
        <v>6877</v>
      </c>
      <c r="E4219" t="s">
        <v>1709</v>
      </c>
      <c r="H4219" t="str">
        <f>INDEX('Vensim Variables'!$B:$B,MATCH(EPS!$B4219,'Vensim Variables'!$A:$A,0))</f>
        <v>g pollutant</v>
      </c>
      <c r="I4219" t="str">
        <f t="shared" si="130"/>
        <v>PM25</v>
      </c>
      <c r="J4219">
        <f>INDEX(NoSettings!$C:$C,MATCH(EPS!$A4219,NoSettings!$A:$A,0))</f>
        <v>0</v>
      </c>
      <c r="K4219">
        <f>INDEX(GWP!$C$2:$C$13,MATCH(EPS!I4219,GWP!$B$2:$B$13,0))</f>
        <v>0</v>
      </c>
      <c r="L4219" s="4">
        <f t="shared" si="131"/>
        <v>0</v>
      </c>
    </row>
    <row r="4220" spans="1:12">
      <c r="A4220" t="s">
        <v>9823</v>
      </c>
      <c r="B4220" t="s">
        <v>7380</v>
      </c>
      <c r="C4220" t="s">
        <v>1739</v>
      </c>
      <c r="D4220" t="s">
        <v>6877</v>
      </c>
      <c r="E4220" t="s">
        <v>1710</v>
      </c>
      <c r="H4220" t="str">
        <f>INDEX('Vensim Variables'!$B:$B,MATCH(EPS!$B4220,'Vensim Variables'!$A:$A,0))</f>
        <v>g pollutant</v>
      </c>
      <c r="I4220" t="str">
        <f t="shared" si="130"/>
        <v>SOx</v>
      </c>
      <c r="J4220">
        <f>INDEX(NoSettings!$C:$C,MATCH(EPS!$A4220,NoSettings!$A:$A,0))</f>
        <v>0</v>
      </c>
      <c r="K4220">
        <f>INDEX(GWP!$C$2:$C$13,MATCH(EPS!I4220,GWP!$B$2:$B$13,0))</f>
        <v>0</v>
      </c>
      <c r="L4220" s="4">
        <f t="shared" si="131"/>
        <v>0</v>
      </c>
    </row>
    <row r="4221" spans="1:12">
      <c r="A4221" t="s">
        <v>9824</v>
      </c>
      <c r="B4221" t="s">
        <v>7380</v>
      </c>
      <c r="C4221" t="s">
        <v>1739</v>
      </c>
      <c r="D4221" t="s">
        <v>6877</v>
      </c>
      <c r="E4221" t="s">
        <v>1711</v>
      </c>
      <c r="H4221" t="str">
        <f>INDEX('Vensim Variables'!$B:$B,MATCH(EPS!$B4221,'Vensim Variables'!$A:$A,0))</f>
        <v>g pollutant</v>
      </c>
      <c r="I4221" t="str">
        <f t="shared" si="130"/>
        <v>BC</v>
      </c>
      <c r="J4221">
        <f>INDEX(NoSettings!$C:$C,MATCH(EPS!$A4221,NoSettings!$A:$A,0))</f>
        <v>0</v>
      </c>
      <c r="K4221">
        <f>INDEX(GWP!$C$2:$C$13,MATCH(EPS!I4221,GWP!$B$2:$B$13,0))</f>
        <v>0</v>
      </c>
      <c r="L4221" s="4">
        <f t="shared" si="131"/>
        <v>0</v>
      </c>
    </row>
    <row r="4222" spans="1:12">
      <c r="A4222" t="s">
        <v>9825</v>
      </c>
      <c r="B4222" t="s">
        <v>7380</v>
      </c>
      <c r="C4222" t="s">
        <v>1739</v>
      </c>
      <c r="D4222" t="s">
        <v>6877</v>
      </c>
      <c r="E4222" t="s">
        <v>1712</v>
      </c>
      <c r="H4222" t="str">
        <f>INDEX('Vensim Variables'!$B:$B,MATCH(EPS!$B4222,'Vensim Variables'!$A:$A,0))</f>
        <v>g pollutant</v>
      </c>
      <c r="I4222" t="str">
        <f t="shared" si="130"/>
        <v>OC</v>
      </c>
      <c r="J4222">
        <f>INDEX(NoSettings!$C:$C,MATCH(EPS!$A4222,NoSettings!$A:$A,0))</f>
        <v>0</v>
      </c>
      <c r="K4222">
        <f>INDEX(GWP!$C$2:$C$13,MATCH(EPS!I4222,GWP!$B$2:$B$13,0))</f>
        <v>0</v>
      </c>
      <c r="L4222" s="4">
        <f t="shared" si="131"/>
        <v>0</v>
      </c>
    </row>
    <row r="4223" spans="1:12">
      <c r="A4223" t="s">
        <v>9826</v>
      </c>
      <c r="B4223" t="s">
        <v>7380</v>
      </c>
      <c r="C4223" t="s">
        <v>1739</v>
      </c>
      <c r="D4223" t="s">
        <v>6877</v>
      </c>
      <c r="E4223" t="s">
        <v>1713</v>
      </c>
      <c r="H4223" t="str">
        <f>INDEX('Vensim Variables'!$B:$B,MATCH(EPS!$B4223,'Vensim Variables'!$A:$A,0))</f>
        <v>g pollutant</v>
      </c>
      <c r="I4223" t="str">
        <f t="shared" si="130"/>
        <v>CH4</v>
      </c>
      <c r="J4223">
        <f>INDEX(NoSettings!$C:$C,MATCH(EPS!$A4223,NoSettings!$A:$A,0))</f>
        <v>0</v>
      </c>
      <c r="K4223">
        <f>INDEX(GWP!$C$2:$C$13,MATCH(EPS!I4223,GWP!$B$2:$B$13,0))</f>
        <v>28</v>
      </c>
      <c r="L4223" s="4">
        <f t="shared" si="131"/>
        <v>0</v>
      </c>
    </row>
    <row r="4224" spans="1:12">
      <c r="A4224" t="s">
        <v>9827</v>
      </c>
      <c r="B4224" t="s">
        <v>7380</v>
      </c>
      <c r="C4224" t="s">
        <v>1739</v>
      </c>
      <c r="D4224" t="s">
        <v>6877</v>
      </c>
      <c r="E4224" t="s">
        <v>1714</v>
      </c>
      <c r="H4224" t="str">
        <f>INDEX('Vensim Variables'!$B:$B,MATCH(EPS!$B4224,'Vensim Variables'!$A:$A,0))</f>
        <v>g pollutant</v>
      </c>
      <c r="I4224" t="str">
        <f t="shared" si="130"/>
        <v>N2O</v>
      </c>
      <c r="J4224">
        <f>INDEX(NoSettings!$C:$C,MATCH(EPS!$A4224,NoSettings!$A:$A,0))</f>
        <v>0</v>
      </c>
      <c r="K4224">
        <f>INDEX(GWP!$C$2:$C$13,MATCH(EPS!I4224,GWP!$B$2:$B$13,0))</f>
        <v>265</v>
      </c>
      <c r="L4224" s="4">
        <f t="shared" si="131"/>
        <v>0</v>
      </c>
    </row>
    <row r="4225" spans="1:12">
      <c r="A4225" t="s">
        <v>9828</v>
      </c>
      <c r="B4225" t="s">
        <v>7380</v>
      </c>
      <c r="C4225" t="s">
        <v>1739</v>
      </c>
      <c r="D4225" t="s">
        <v>6877</v>
      </c>
      <c r="E4225" t="s">
        <v>1715</v>
      </c>
      <c r="H4225" t="str">
        <f>INDEX('Vensim Variables'!$B:$B,MATCH(EPS!$B4225,'Vensim Variables'!$A:$A,0))</f>
        <v>g pollutant</v>
      </c>
      <c r="I4225" t="str">
        <f t="shared" si="130"/>
        <v>F gases</v>
      </c>
      <c r="J4225">
        <f>INDEX(NoSettings!$C:$C,MATCH(EPS!$A4225,NoSettings!$A:$A,0))</f>
        <v>0</v>
      </c>
      <c r="K4225">
        <f>INDEX(GWP!$C$2:$C$13,MATCH(EPS!I4225,GWP!$B$2:$B$13,0))</f>
        <v>1</v>
      </c>
      <c r="L4225" s="4">
        <f t="shared" si="131"/>
        <v>0</v>
      </c>
    </row>
    <row r="4226" spans="1:12">
      <c r="A4226" t="s">
        <v>9829</v>
      </c>
      <c r="B4226" t="s">
        <v>7380</v>
      </c>
      <c r="C4226" t="s">
        <v>1739</v>
      </c>
      <c r="D4226" t="s">
        <v>6878</v>
      </c>
      <c r="E4226" t="s">
        <v>1702</v>
      </c>
      <c r="H4226" t="str">
        <f>INDEX('Vensim Variables'!$B:$B,MATCH(EPS!$B4226,'Vensim Variables'!$A:$A,0))</f>
        <v>g pollutant</v>
      </c>
      <c r="I4226" t="str">
        <f t="shared" si="130"/>
        <v>CO2</v>
      </c>
      <c r="J4226">
        <f>INDEX(NoSettings!$C:$C,MATCH(EPS!$A4226,NoSettings!$A:$A,0))</f>
        <v>20689500000</v>
      </c>
      <c r="K4226">
        <f>INDEX(GWP!$C$2:$C$13,MATCH(EPS!I4226,GWP!$B$2:$B$13,0))</f>
        <v>1</v>
      </c>
      <c r="L4226" s="4">
        <f t="shared" si="131"/>
        <v>2.06895E-2</v>
      </c>
    </row>
    <row r="4227" spans="1:12">
      <c r="A4227" t="s">
        <v>9830</v>
      </c>
      <c r="B4227" t="s">
        <v>7380</v>
      </c>
      <c r="C4227" t="s">
        <v>1739</v>
      </c>
      <c r="D4227" t="s">
        <v>6878</v>
      </c>
      <c r="E4227" t="s">
        <v>1705</v>
      </c>
      <c r="H4227" t="str">
        <f>INDEX('Vensim Variables'!$B:$B,MATCH(EPS!$B4227,'Vensim Variables'!$A:$A,0))</f>
        <v>g pollutant</v>
      </c>
      <c r="I4227" t="str">
        <f t="shared" ref="I4227:I4290" si="132">IF(OR(C4227="CO2",C4227="CH4",C4227="N2O",C4227="F gases",C4227="VOC",C4227="CO",C4227="NOx",C4227="PM10",C4227="PM25",C4227="SOx",C4227="BC",C4227="OC"),C4227,IF(OR(D4227="CO2",D4227="CH4",D4227="N2O",D4227="F gases",D4227="VOC",D4227="CO",D4227="NOx",D4227="PM10",D4227="PM25",D4227="SOx",D4227="BC",D4227="OC"),D4227,IF(OR(E4227="CO2",E4227="CH4",E4227="N2O",E4227="F gases",E4227="VOC",E4227="CO",E4227="NOx",E4227="PM10",E4227="PM25",E4227="SOx",E4227="BC",E4227="OC"),E4227,"NA")))</f>
        <v>VOC</v>
      </c>
      <c r="J4227">
        <f>INDEX(NoSettings!$C:$C,MATCH(EPS!$A4227,NoSettings!$A:$A,0))</f>
        <v>383761</v>
      </c>
      <c r="K4227">
        <f>INDEX(GWP!$C$2:$C$13,MATCH(EPS!I4227,GWP!$B$2:$B$13,0))</f>
        <v>0</v>
      </c>
      <c r="L4227" s="4">
        <f t="shared" ref="L4227:L4290" si="133">IF(H4227="g pollutant",K4227*J4227/10^12,IF(H4227="MMTCO2e",J4227,IF(H4227="MWh",J4227,0)))</f>
        <v>0</v>
      </c>
    </row>
    <row r="4228" spans="1:12">
      <c r="A4228" t="s">
        <v>9831</v>
      </c>
      <c r="B4228" t="s">
        <v>7380</v>
      </c>
      <c r="C4228" t="s">
        <v>1739</v>
      </c>
      <c r="D4228" t="s">
        <v>6878</v>
      </c>
      <c r="E4228" t="s">
        <v>1706</v>
      </c>
      <c r="H4228" t="str">
        <f>INDEX('Vensim Variables'!$B:$B,MATCH(EPS!$B4228,'Vensim Variables'!$A:$A,0))</f>
        <v>g pollutant</v>
      </c>
      <c r="I4228" t="str">
        <f t="shared" si="132"/>
        <v>CO</v>
      </c>
      <c r="J4228">
        <f>INDEX(NoSettings!$C:$C,MATCH(EPS!$A4228,NoSettings!$A:$A,0))</f>
        <v>1891260</v>
      </c>
      <c r="K4228">
        <f>INDEX(GWP!$C$2:$C$13,MATCH(EPS!I4228,GWP!$B$2:$B$13,0))</f>
        <v>0</v>
      </c>
      <c r="L4228" s="4">
        <f t="shared" si="133"/>
        <v>0</v>
      </c>
    </row>
    <row r="4229" spans="1:12">
      <c r="A4229" t="s">
        <v>9832</v>
      </c>
      <c r="B4229" t="s">
        <v>7380</v>
      </c>
      <c r="C4229" t="s">
        <v>1739</v>
      </c>
      <c r="D4229" t="s">
        <v>6878</v>
      </c>
      <c r="E4229" t="s">
        <v>1707</v>
      </c>
      <c r="H4229" t="str">
        <f>INDEX('Vensim Variables'!$B:$B,MATCH(EPS!$B4229,'Vensim Variables'!$A:$A,0))</f>
        <v>g pollutant</v>
      </c>
      <c r="I4229" t="str">
        <f t="shared" si="132"/>
        <v>NOx</v>
      </c>
      <c r="J4229">
        <f>INDEX(NoSettings!$C:$C,MATCH(EPS!$A4229,NoSettings!$A:$A,0))</f>
        <v>5616740</v>
      </c>
      <c r="K4229">
        <f>INDEX(GWP!$C$2:$C$13,MATCH(EPS!I4229,GWP!$B$2:$B$13,0))</f>
        <v>0</v>
      </c>
      <c r="L4229" s="4">
        <f t="shared" si="133"/>
        <v>0</v>
      </c>
    </row>
    <row r="4230" spans="1:12">
      <c r="A4230" t="s">
        <v>9833</v>
      </c>
      <c r="B4230" t="s">
        <v>7380</v>
      </c>
      <c r="C4230" t="s">
        <v>1739</v>
      </c>
      <c r="D4230" t="s">
        <v>6878</v>
      </c>
      <c r="E4230" t="s">
        <v>1708</v>
      </c>
      <c r="H4230" t="str">
        <f>INDEX('Vensim Variables'!$B:$B,MATCH(EPS!$B4230,'Vensim Variables'!$A:$A,0))</f>
        <v>g pollutant</v>
      </c>
      <c r="I4230" t="str">
        <f t="shared" si="132"/>
        <v>PM10</v>
      </c>
      <c r="J4230">
        <f>INDEX(NoSettings!$C:$C,MATCH(EPS!$A4230,NoSettings!$A:$A,0))</f>
        <v>398087</v>
      </c>
      <c r="K4230">
        <f>INDEX(GWP!$C$2:$C$13,MATCH(EPS!I4230,GWP!$B$2:$B$13,0))</f>
        <v>0</v>
      </c>
      <c r="L4230" s="4">
        <f t="shared" si="133"/>
        <v>0</v>
      </c>
    </row>
    <row r="4231" spans="1:12">
      <c r="A4231" t="s">
        <v>9834</v>
      </c>
      <c r="B4231" t="s">
        <v>7380</v>
      </c>
      <c r="C4231" t="s">
        <v>1739</v>
      </c>
      <c r="D4231" t="s">
        <v>6878</v>
      </c>
      <c r="E4231" t="s">
        <v>1709</v>
      </c>
      <c r="H4231" t="str">
        <f>INDEX('Vensim Variables'!$B:$B,MATCH(EPS!$B4231,'Vensim Variables'!$A:$A,0))</f>
        <v>g pollutant</v>
      </c>
      <c r="I4231" t="str">
        <f t="shared" si="132"/>
        <v>PM25</v>
      </c>
      <c r="J4231">
        <f>INDEX(NoSettings!$C:$C,MATCH(EPS!$A4231,NoSettings!$A:$A,0))</f>
        <v>357038</v>
      </c>
      <c r="K4231">
        <f>INDEX(GWP!$C$2:$C$13,MATCH(EPS!I4231,GWP!$B$2:$B$13,0))</f>
        <v>0</v>
      </c>
      <c r="L4231" s="4">
        <f t="shared" si="133"/>
        <v>0</v>
      </c>
    </row>
    <row r="4232" spans="1:12">
      <c r="A4232" t="s">
        <v>9835</v>
      </c>
      <c r="B4232" t="s">
        <v>7380</v>
      </c>
      <c r="C4232" t="s">
        <v>1739</v>
      </c>
      <c r="D4232" t="s">
        <v>6878</v>
      </c>
      <c r="E4232" t="s">
        <v>1710</v>
      </c>
      <c r="H4232" t="str">
        <f>INDEX('Vensim Variables'!$B:$B,MATCH(EPS!$B4232,'Vensim Variables'!$A:$A,0))</f>
        <v>g pollutant</v>
      </c>
      <c r="I4232" t="str">
        <f t="shared" si="132"/>
        <v>SOx</v>
      </c>
      <c r="J4232">
        <f>INDEX(NoSettings!$C:$C,MATCH(EPS!$A4232,NoSettings!$A:$A,0))</f>
        <v>926206</v>
      </c>
      <c r="K4232">
        <f>INDEX(GWP!$C$2:$C$13,MATCH(EPS!I4232,GWP!$B$2:$B$13,0))</f>
        <v>0</v>
      </c>
      <c r="L4232" s="4">
        <f t="shared" si="133"/>
        <v>0</v>
      </c>
    </row>
    <row r="4233" spans="1:12">
      <c r="A4233" t="s">
        <v>9836</v>
      </c>
      <c r="B4233" t="s">
        <v>7380</v>
      </c>
      <c r="C4233" t="s">
        <v>1739</v>
      </c>
      <c r="D4233" t="s">
        <v>6878</v>
      </c>
      <c r="E4233" t="s">
        <v>1711</v>
      </c>
      <c r="H4233" t="str">
        <f>INDEX('Vensim Variables'!$B:$B,MATCH(EPS!$B4233,'Vensim Variables'!$A:$A,0))</f>
        <v>g pollutant</v>
      </c>
      <c r="I4233" t="str">
        <f t="shared" si="132"/>
        <v>BC</v>
      </c>
      <c r="J4233">
        <f>INDEX(NoSettings!$C:$C,MATCH(EPS!$A4233,NoSettings!$A:$A,0))</f>
        <v>93391.9</v>
      </c>
      <c r="K4233">
        <f>INDEX(GWP!$C$2:$C$13,MATCH(EPS!I4233,GWP!$B$2:$B$13,0))</f>
        <v>0</v>
      </c>
      <c r="L4233" s="4">
        <f t="shared" si="133"/>
        <v>0</v>
      </c>
    </row>
    <row r="4234" spans="1:12">
      <c r="A4234" t="s">
        <v>9837</v>
      </c>
      <c r="B4234" t="s">
        <v>7380</v>
      </c>
      <c r="C4234" t="s">
        <v>1739</v>
      </c>
      <c r="D4234" t="s">
        <v>6878</v>
      </c>
      <c r="E4234" t="s">
        <v>1712</v>
      </c>
      <c r="H4234" t="str">
        <f>INDEX('Vensim Variables'!$B:$B,MATCH(EPS!$B4234,'Vensim Variables'!$A:$A,0))</f>
        <v>g pollutant</v>
      </c>
      <c r="I4234" t="str">
        <f t="shared" si="132"/>
        <v>OC</v>
      </c>
      <c r="J4234">
        <f>INDEX(NoSettings!$C:$C,MATCH(EPS!$A4234,NoSettings!$A:$A,0))</f>
        <v>61434.8</v>
      </c>
      <c r="K4234">
        <f>INDEX(GWP!$C$2:$C$13,MATCH(EPS!I4234,GWP!$B$2:$B$13,0))</f>
        <v>0</v>
      </c>
      <c r="L4234" s="4">
        <f t="shared" si="133"/>
        <v>0</v>
      </c>
    </row>
    <row r="4235" spans="1:12">
      <c r="A4235" t="s">
        <v>9838</v>
      </c>
      <c r="B4235" t="s">
        <v>7380</v>
      </c>
      <c r="C4235" t="s">
        <v>1739</v>
      </c>
      <c r="D4235" t="s">
        <v>6878</v>
      </c>
      <c r="E4235" t="s">
        <v>1713</v>
      </c>
      <c r="H4235" t="str">
        <f>INDEX('Vensim Variables'!$B:$B,MATCH(EPS!$B4235,'Vensim Variables'!$A:$A,0))</f>
        <v>g pollutant</v>
      </c>
      <c r="I4235" t="str">
        <f t="shared" si="132"/>
        <v>CH4</v>
      </c>
      <c r="J4235">
        <f>INDEX(NoSettings!$C:$C,MATCH(EPS!$A4235,NoSettings!$A:$A,0))</f>
        <v>826477</v>
      </c>
      <c r="K4235">
        <f>INDEX(GWP!$C$2:$C$13,MATCH(EPS!I4235,GWP!$B$2:$B$13,0))</f>
        <v>28</v>
      </c>
      <c r="L4235" s="4">
        <f t="shared" si="133"/>
        <v>2.3141356000000001E-5</v>
      </c>
    </row>
    <row r="4236" spans="1:12">
      <c r="A4236" t="s">
        <v>9839</v>
      </c>
      <c r="B4236" t="s">
        <v>7380</v>
      </c>
      <c r="C4236" t="s">
        <v>1739</v>
      </c>
      <c r="D4236" t="s">
        <v>6878</v>
      </c>
      <c r="E4236" t="s">
        <v>1714</v>
      </c>
      <c r="H4236" t="str">
        <f>INDEX('Vensim Variables'!$B:$B,MATCH(EPS!$B4236,'Vensim Variables'!$A:$A,0))</f>
        <v>g pollutant</v>
      </c>
      <c r="I4236" t="str">
        <f t="shared" si="132"/>
        <v>N2O</v>
      </c>
      <c r="J4236">
        <f>INDEX(NoSettings!$C:$C,MATCH(EPS!$A4236,NoSettings!$A:$A,0))</f>
        <v>165295</v>
      </c>
      <c r="K4236">
        <f>INDEX(GWP!$C$2:$C$13,MATCH(EPS!I4236,GWP!$B$2:$B$13,0))</f>
        <v>265</v>
      </c>
      <c r="L4236" s="4">
        <f t="shared" si="133"/>
        <v>4.3803174999999999E-5</v>
      </c>
    </row>
    <row r="4237" spans="1:12">
      <c r="A4237" t="s">
        <v>9840</v>
      </c>
      <c r="B4237" t="s">
        <v>7380</v>
      </c>
      <c r="C4237" t="s">
        <v>1739</v>
      </c>
      <c r="D4237" t="s">
        <v>6878</v>
      </c>
      <c r="E4237" t="s">
        <v>1715</v>
      </c>
      <c r="H4237" t="str">
        <f>INDEX('Vensim Variables'!$B:$B,MATCH(EPS!$B4237,'Vensim Variables'!$A:$A,0))</f>
        <v>g pollutant</v>
      </c>
      <c r="I4237" t="str">
        <f t="shared" si="132"/>
        <v>F gases</v>
      </c>
      <c r="J4237">
        <f>INDEX(NoSettings!$C:$C,MATCH(EPS!$A4237,NoSettings!$A:$A,0))</f>
        <v>0</v>
      </c>
      <c r="K4237">
        <f>INDEX(GWP!$C$2:$C$13,MATCH(EPS!I4237,GWP!$B$2:$B$13,0))</f>
        <v>1</v>
      </c>
      <c r="L4237" s="4">
        <f t="shared" si="133"/>
        <v>0</v>
      </c>
    </row>
    <row r="4238" spans="1:12">
      <c r="A4238" t="s">
        <v>9841</v>
      </c>
      <c r="B4238" t="s">
        <v>7380</v>
      </c>
      <c r="C4238" t="s">
        <v>1739</v>
      </c>
      <c r="D4238" t="s">
        <v>6879</v>
      </c>
      <c r="E4238" t="s">
        <v>1702</v>
      </c>
      <c r="H4238" t="str">
        <f>INDEX('Vensim Variables'!$B:$B,MATCH(EPS!$B4238,'Vensim Variables'!$A:$A,0))</f>
        <v>g pollutant</v>
      </c>
      <c r="I4238" t="str">
        <f t="shared" si="132"/>
        <v>CO2</v>
      </c>
      <c r="J4238">
        <f>INDEX(NoSettings!$C:$C,MATCH(EPS!$A4238,NoSettings!$A:$A,0))</f>
        <v>10444000000</v>
      </c>
      <c r="K4238">
        <f>INDEX(GWP!$C$2:$C$13,MATCH(EPS!I4238,GWP!$B$2:$B$13,0))</f>
        <v>1</v>
      </c>
      <c r="L4238" s="4">
        <f t="shared" si="133"/>
        <v>1.0444E-2</v>
      </c>
    </row>
    <row r="4239" spans="1:12">
      <c r="A4239" t="s">
        <v>9842</v>
      </c>
      <c r="B4239" t="s">
        <v>7380</v>
      </c>
      <c r="C4239" t="s">
        <v>1739</v>
      </c>
      <c r="D4239" t="s">
        <v>6879</v>
      </c>
      <c r="E4239" t="s">
        <v>1705</v>
      </c>
      <c r="H4239" t="str">
        <f>INDEX('Vensim Variables'!$B:$B,MATCH(EPS!$B4239,'Vensim Variables'!$A:$A,0))</f>
        <v>g pollutant</v>
      </c>
      <c r="I4239" t="str">
        <f t="shared" si="132"/>
        <v>VOC</v>
      </c>
      <c r="J4239">
        <f>INDEX(NoSettings!$C:$C,MATCH(EPS!$A4239,NoSettings!$A:$A,0))</f>
        <v>193722</v>
      </c>
      <c r="K4239">
        <f>INDEX(GWP!$C$2:$C$13,MATCH(EPS!I4239,GWP!$B$2:$B$13,0))</f>
        <v>0</v>
      </c>
      <c r="L4239" s="4">
        <f t="shared" si="133"/>
        <v>0</v>
      </c>
    </row>
    <row r="4240" spans="1:12">
      <c r="A4240" t="s">
        <v>9843</v>
      </c>
      <c r="B4240" t="s">
        <v>7380</v>
      </c>
      <c r="C4240" t="s">
        <v>1739</v>
      </c>
      <c r="D4240" t="s">
        <v>6879</v>
      </c>
      <c r="E4240" t="s">
        <v>1706</v>
      </c>
      <c r="H4240" t="str">
        <f>INDEX('Vensim Variables'!$B:$B,MATCH(EPS!$B4240,'Vensim Variables'!$A:$A,0))</f>
        <v>g pollutant</v>
      </c>
      <c r="I4240" t="str">
        <f t="shared" si="132"/>
        <v>CO</v>
      </c>
      <c r="J4240">
        <f>INDEX(NoSettings!$C:$C,MATCH(EPS!$A4240,NoSettings!$A:$A,0))</f>
        <v>954704</v>
      </c>
      <c r="K4240">
        <f>INDEX(GWP!$C$2:$C$13,MATCH(EPS!I4240,GWP!$B$2:$B$13,0))</f>
        <v>0</v>
      </c>
      <c r="L4240" s="4">
        <f t="shared" si="133"/>
        <v>0</v>
      </c>
    </row>
    <row r="4241" spans="1:12">
      <c r="A4241" t="s">
        <v>9844</v>
      </c>
      <c r="B4241" t="s">
        <v>7380</v>
      </c>
      <c r="C4241" t="s">
        <v>1739</v>
      </c>
      <c r="D4241" t="s">
        <v>6879</v>
      </c>
      <c r="E4241" t="s">
        <v>1707</v>
      </c>
      <c r="H4241" t="str">
        <f>INDEX('Vensim Variables'!$B:$B,MATCH(EPS!$B4241,'Vensim Variables'!$A:$A,0))</f>
        <v>g pollutant</v>
      </c>
      <c r="I4241" t="str">
        <f t="shared" si="132"/>
        <v>NOx</v>
      </c>
      <c r="J4241">
        <f>INDEX(NoSettings!$C:$C,MATCH(EPS!$A4241,NoSettings!$A:$A,0))</f>
        <v>2835320</v>
      </c>
      <c r="K4241">
        <f>INDEX(GWP!$C$2:$C$13,MATCH(EPS!I4241,GWP!$B$2:$B$13,0))</f>
        <v>0</v>
      </c>
      <c r="L4241" s="4">
        <f t="shared" si="133"/>
        <v>0</v>
      </c>
    </row>
    <row r="4242" spans="1:12">
      <c r="A4242" t="s">
        <v>9845</v>
      </c>
      <c r="B4242" t="s">
        <v>7380</v>
      </c>
      <c r="C4242" t="s">
        <v>1739</v>
      </c>
      <c r="D4242" t="s">
        <v>6879</v>
      </c>
      <c r="E4242" t="s">
        <v>1708</v>
      </c>
      <c r="H4242" t="str">
        <f>INDEX('Vensim Variables'!$B:$B,MATCH(EPS!$B4242,'Vensim Variables'!$A:$A,0))</f>
        <v>g pollutant</v>
      </c>
      <c r="I4242" t="str">
        <f t="shared" si="132"/>
        <v>PM10</v>
      </c>
      <c r="J4242">
        <f>INDEX(NoSettings!$C:$C,MATCH(EPS!$A4242,NoSettings!$A:$A,0))</f>
        <v>200954</v>
      </c>
      <c r="K4242">
        <f>INDEX(GWP!$C$2:$C$13,MATCH(EPS!I4242,GWP!$B$2:$B$13,0))</f>
        <v>0</v>
      </c>
      <c r="L4242" s="4">
        <f t="shared" si="133"/>
        <v>0</v>
      </c>
    </row>
    <row r="4243" spans="1:12">
      <c r="A4243" t="s">
        <v>9846</v>
      </c>
      <c r="B4243" t="s">
        <v>7380</v>
      </c>
      <c r="C4243" t="s">
        <v>1739</v>
      </c>
      <c r="D4243" t="s">
        <v>6879</v>
      </c>
      <c r="E4243" t="s">
        <v>1709</v>
      </c>
      <c r="H4243" t="str">
        <f>INDEX('Vensim Variables'!$B:$B,MATCH(EPS!$B4243,'Vensim Variables'!$A:$A,0))</f>
        <v>g pollutant</v>
      </c>
      <c r="I4243" t="str">
        <f t="shared" si="132"/>
        <v>PM25</v>
      </c>
      <c r="J4243">
        <f>INDEX(NoSettings!$C:$C,MATCH(EPS!$A4243,NoSettings!$A:$A,0))</f>
        <v>180232</v>
      </c>
      <c r="K4243">
        <f>INDEX(GWP!$C$2:$C$13,MATCH(EPS!I4243,GWP!$B$2:$B$13,0))</f>
        <v>0</v>
      </c>
      <c r="L4243" s="4">
        <f t="shared" si="133"/>
        <v>0</v>
      </c>
    </row>
    <row r="4244" spans="1:12">
      <c r="A4244" t="s">
        <v>9847</v>
      </c>
      <c r="B4244" t="s">
        <v>7380</v>
      </c>
      <c r="C4244" t="s">
        <v>1739</v>
      </c>
      <c r="D4244" t="s">
        <v>6879</v>
      </c>
      <c r="E4244" t="s">
        <v>1710</v>
      </c>
      <c r="H4244" t="str">
        <f>INDEX('Vensim Variables'!$B:$B,MATCH(EPS!$B4244,'Vensim Variables'!$A:$A,0))</f>
        <v>g pollutant</v>
      </c>
      <c r="I4244" t="str">
        <f t="shared" si="132"/>
        <v>SOx</v>
      </c>
      <c r="J4244">
        <f>INDEX(NoSettings!$C:$C,MATCH(EPS!$A4244,NoSettings!$A:$A,0))</f>
        <v>467548</v>
      </c>
      <c r="K4244">
        <f>INDEX(GWP!$C$2:$C$13,MATCH(EPS!I4244,GWP!$B$2:$B$13,0))</f>
        <v>0</v>
      </c>
      <c r="L4244" s="4">
        <f t="shared" si="133"/>
        <v>0</v>
      </c>
    </row>
    <row r="4245" spans="1:12">
      <c r="A4245" t="s">
        <v>9848</v>
      </c>
      <c r="B4245" t="s">
        <v>7380</v>
      </c>
      <c r="C4245" t="s">
        <v>1739</v>
      </c>
      <c r="D4245" t="s">
        <v>6879</v>
      </c>
      <c r="E4245" t="s">
        <v>1711</v>
      </c>
      <c r="H4245" t="str">
        <f>INDEX('Vensim Variables'!$B:$B,MATCH(EPS!$B4245,'Vensim Variables'!$A:$A,0))</f>
        <v>g pollutant</v>
      </c>
      <c r="I4245" t="str">
        <f t="shared" si="132"/>
        <v>BC</v>
      </c>
      <c r="J4245">
        <f>INDEX(NoSettings!$C:$C,MATCH(EPS!$A4245,NoSettings!$A:$A,0))</f>
        <v>47144.1</v>
      </c>
      <c r="K4245">
        <f>INDEX(GWP!$C$2:$C$13,MATCH(EPS!I4245,GWP!$B$2:$B$13,0))</f>
        <v>0</v>
      </c>
      <c r="L4245" s="4">
        <f t="shared" si="133"/>
        <v>0</v>
      </c>
    </row>
    <row r="4246" spans="1:12">
      <c r="A4246" t="s">
        <v>9849</v>
      </c>
      <c r="B4246" t="s">
        <v>7380</v>
      </c>
      <c r="C4246" t="s">
        <v>1739</v>
      </c>
      <c r="D4246" t="s">
        <v>6879</v>
      </c>
      <c r="E4246" t="s">
        <v>1712</v>
      </c>
      <c r="H4246" t="str">
        <f>INDEX('Vensim Variables'!$B:$B,MATCH(EPS!$B4246,'Vensim Variables'!$A:$A,0))</f>
        <v>g pollutant</v>
      </c>
      <c r="I4246" t="str">
        <f t="shared" si="132"/>
        <v>OC</v>
      </c>
      <c r="J4246">
        <f>INDEX(NoSettings!$C:$C,MATCH(EPS!$A4246,NoSettings!$A:$A,0))</f>
        <v>31012.2</v>
      </c>
      <c r="K4246">
        <f>INDEX(GWP!$C$2:$C$13,MATCH(EPS!I4246,GWP!$B$2:$B$13,0))</f>
        <v>0</v>
      </c>
      <c r="L4246" s="4">
        <f t="shared" si="133"/>
        <v>0</v>
      </c>
    </row>
    <row r="4247" spans="1:12">
      <c r="A4247" t="s">
        <v>9850</v>
      </c>
      <c r="B4247" t="s">
        <v>7380</v>
      </c>
      <c r="C4247" t="s">
        <v>1739</v>
      </c>
      <c r="D4247" t="s">
        <v>6879</v>
      </c>
      <c r="E4247" t="s">
        <v>1713</v>
      </c>
      <c r="H4247" t="str">
        <f>INDEX('Vensim Variables'!$B:$B,MATCH(EPS!$B4247,'Vensim Variables'!$A:$A,0))</f>
        <v>g pollutant</v>
      </c>
      <c r="I4247" t="str">
        <f t="shared" si="132"/>
        <v>CH4</v>
      </c>
      <c r="J4247">
        <f>INDEX(NoSettings!$C:$C,MATCH(EPS!$A4247,NoSettings!$A:$A,0))</f>
        <v>417205</v>
      </c>
      <c r="K4247">
        <f>INDEX(GWP!$C$2:$C$13,MATCH(EPS!I4247,GWP!$B$2:$B$13,0))</f>
        <v>28</v>
      </c>
      <c r="L4247" s="4">
        <f t="shared" si="133"/>
        <v>1.168174E-5</v>
      </c>
    </row>
    <row r="4248" spans="1:12">
      <c r="A4248" t="s">
        <v>9851</v>
      </c>
      <c r="B4248" t="s">
        <v>7380</v>
      </c>
      <c r="C4248" t="s">
        <v>1739</v>
      </c>
      <c r="D4248" t="s">
        <v>6879</v>
      </c>
      <c r="E4248" t="s">
        <v>1714</v>
      </c>
      <c r="H4248" t="str">
        <f>INDEX('Vensim Variables'!$B:$B,MATCH(EPS!$B4248,'Vensim Variables'!$A:$A,0))</f>
        <v>g pollutant</v>
      </c>
      <c r="I4248" t="str">
        <f t="shared" si="132"/>
        <v>N2O</v>
      </c>
      <c r="J4248">
        <f>INDEX(NoSettings!$C:$C,MATCH(EPS!$A4248,NoSettings!$A:$A,0))</f>
        <v>83441</v>
      </c>
      <c r="K4248">
        <f>INDEX(GWP!$C$2:$C$13,MATCH(EPS!I4248,GWP!$B$2:$B$13,0))</f>
        <v>265</v>
      </c>
      <c r="L4248" s="4">
        <f t="shared" si="133"/>
        <v>2.2111864999999998E-5</v>
      </c>
    </row>
    <row r="4249" spans="1:12">
      <c r="A4249" t="s">
        <v>9852</v>
      </c>
      <c r="B4249" t="s">
        <v>7380</v>
      </c>
      <c r="C4249" t="s">
        <v>1739</v>
      </c>
      <c r="D4249" t="s">
        <v>6879</v>
      </c>
      <c r="E4249" t="s">
        <v>1715</v>
      </c>
      <c r="H4249" t="str">
        <f>INDEX('Vensim Variables'!$B:$B,MATCH(EPS!$B4249,'Vensim Variables'!$A:$A,0))</f>
        <v>g pollutant</v>
      </c>
      <c r="I4249" t="str">
        <f t="shared" si="132"/>
        <v>F gases</v>
      </c>
      <c r="J4249">
        <f>INDEX(NoSettings!$C:$C,MATCH(EPS!$A4249,NoSettings!$A:$A,0))</f>
        <v>0</v>
      </c>
      <c r="K4249">
        <f>INDEX(GWP!$C$2:$C$13,MATCH(EPS!I4249,GWP!$B$2:$B$13,0))</f>
        <v>1</v>
      </c>
      <c r="L4249" s="4">
        <f t="shared" si="133"/>
        <v>0</v>
      </c>
    </row>
    <row r="4250" spans="1:12">
      <c r="A4250" t="s">
        <v>9853</v>
      </c>
      <c r="B4250" t="s">
        <v>7380</v>
      </c>
      <c r="C4250" t="s">
        <v>1739</v>
      </c>
      <c r="D4250" t="s">
        <v>6880</v>
      </c>
      <c r="E4250" t="s">
        <v>1702</v>
      </c>
      <c r="H4250" t="str">
        <f>INDEX('Vensim Variables'!$B:$B,MATCH(EPS!$B4250,'Vensim Variables'!$A:$A,0))</f>
        <v>g pollutant</v>
      </c>
      <c r="I4250" t="str">
        <f t="shared" si="132"/>
        <v>CO2</v>
      </c>
      <c r="J4250">
        <f>INDEX(NoSettings!$C:$C,MATCH(EPS!$A4250,NoSettings!$A:$A,0))</f>
        <v>0</v>
      </c>
      <c r="K4250">
        <f>INDEX(GWP!$C$2:$C$13,MATCH(EPS!I4250,GWP!$B$2:$B$13,0))</f>
        <v>1</v>
      </c>
      <c r="L4250" s="4">
        <f t="shared" si="133"/>
        <v>0</v>
      </c>
    </row>
    <row r="4251" spans="1:12">
      <c r="A4251" t="s">
        <v>9854</v>
      </c>
      <c r="B4251" t="s">
        <v>7380</v>
      </c>
      <c r="C4251" t="s">
        <v>1739</v>
      </c>
      <c r="D4251" t="s">
        <v>6880</v>
      </c>
      <c r="E4251" t="s">
        <v>1705</v>
      </c>
      <c r="H4251" t="str">
        <f>INDEX('Vensim Variables'!$B:$B,MATCH(EPS!$B4251,'Vensim Variables'!$A:$A,0))</f>
        <v>g pollutant</v>
      </c>
      <c r="I4251" t="str">
        <f t="shared" si="132"/>
        <v>VOC</v>
      </c>
      <c r="J4251">
        <f>INDEX(NoSettings!$C:$C,MATCH(EPS!$A4251,NoSettings!$A:$A,0))</f>
        <v>0</v>
      </c>
      <c r="K4251">
        <f>INDEX(GWP!$C$2:$C$13,MATCH(EPS!I4251,GWP!$B$2:$B$13,0))</f>
        <v>0</v>
      </c>
      <c r="L4251" s="4">
        <f t="shared" si="133"/>
        <v>0</v>
      </c>
    </row>
    <row r="4252" spans="1:12">
      <c r="A4252" t="s">
        <v>9855</v>
      </c>
      <c r="B4252" t="s">
        <v>7380</v>
      </c>
      <c r="C4252" t="s">
        <v>1739</v>
      </c>
      <c r="D4252" t="s">
        <v>6880</v>
      </c>
      <c r="E4252" t="s">
        <v>1706</v>
      </c>
      <c r="H4252" t="str">
        <f>INDEX('Vensim Variables'!$B:$B,MATCH(EPS!$B4252,'Vensim Variables'!$A:$A,0))</f>
        <v>g pollutant</v>
      </c>
      <c r="I4252" t="str">
        <f t="shared" si="132"/>
        <v>CO</v>
      </c>
      <c r="J4252">
        <f>INDEX(NoSettings!$C:$C,MATCH(EPS!$A4252,NoSettings!$A:$A,0))</f>
        <v>0</v>
      </c>
      <c r="K4252">
        <f>INDEX(GWP!$C$2:$C$13,MATCH(EPS!I4252,GWP!$B$2:$B$13,0))</f>
        <v>0</v>
      </c>
      <c r="L4252" s="4">
        <f t="shared" si="133"/>
        <v>0</v>
      </c>
    </row>
    <row r="4253" spans="1:12">
      <c r="A4253" t="s">
        <v>9856</v>
      </c>
      <c r="B4253" t="s">
        <v>7380</v>
      </c>
      <c r="C4253" t="s">
        <v>1739</v>
      </c>
      <c r="D4253" t="s">
        <v>6880</v>
      </c>
      <c r="E4253" t="s">
        <v>1707</v>
      </c>
      <c r="H4253" t="str">
        <f>INDEX('Vensim Variables'!$B:$B,MATCH(EPS!$B4253,'Vensim Variables'!$A:$A,0))</f>
        <v>g pollutant</v>
      </c>
      <c r="I4253" t="str">
        <f t="shared" si="132"/>
        <v>NOx</v>
      </c>
      <c r="J4253">
        <f>INDEX(NoSettings!$C:$C,MATCH(EPS!$A4253,NoSettings!$A:$A,0))</f>
        <v>0</v>
      </c>
      <c r="K4253">
        <f>INDEX(GWP!$C$2:$C$13,MATCH(EPS!I4253,GWP!$B$2:$B$13,0))</f>
        <v>0</v>
      </c>
      <c r="L4253" s="4">
        <f t="shared" si="133"/>
        <v>0</v>
      </c>
    </row>
    <row r="4254" spans="1:12">
      <c r="A4254" t="s">
        <v>9857</v>
      </c>
      <c r="B4254" t="s">
        <v>7380</v>
      </c>
      <c r="C4254" t="s">
        <v>1739</v>
      </c>
      <c r="D4254" t="s">
        <v>6880</v>
      </c>
      <c r="E4254" t="s">
        <v>1708</v>
      </c>
      <c r="H4254" t="str">
        <f>INDEX('Vensim Variables'!$B:$B,MATCH(EPS!$B4254,'Vensim Variables'!$A:$A,0))</f>
        <v>g pollutant</v>
      </c>
      <c r="I4254" t="str">
        <f t="shared" si="132"/>
        <v>PM10</v>
      </c>
      <c r="J4254">
        <f>INDEX(NoSettings!$C:$C,MATCH(EPS!$A4254,NoSettings!$A:$A,0))</f>
        <v>0</v>
      </c>
      <c r="K4254">
        <f>INDEX(GWP!$C$2:$C$13,MATCH(EPS!I4254,GWP!$B$2:$B$13,0))</f>
        <v>0</v>
      </c>
      <c r="L4254" s="4">
        <f t="shared" si="133"/>
        <v>0</v>
      </c>
    </row>
    <row r="4255" spans="1:12">
      <c r="A4255" t="s">
        <v>9858</v>
      </c>
      <c r="B4255" t="s">
        <v>7380</v>
      </c>
      <c r="C4255" t="s">
        <v>1739</v>
      </c>
      <c r="D4255" t="s">
        <v>6880</v>
      </c>
      <c r="E4255" t="s">
        <v>1709</v>
      </c>
      <c r="H4255" t="str">
        <f>INDEX('Vensim Variables'!$B:$B,MATCH(EPS!$B4255,'Vensim Variables'!$A:$A,0))</f>
        <v>g pollutant</v>
      </c>
      <c r="I4255" t="str">
        <f t="shared" si="132"/>
        <v>PM25</v>
      </c>
      <c r="J4255">
        <f>INDEX(NoSettings!$C:$C,MATCH(EPS!$A4255,NoSettings!$A:$A,0))</f>
        <v>0</v>
      </c>
      <c r="K4255">
        <f>INDEX(GWP!$C$2:$C$13,MATCH(EPS!I4255,GWP!$B$2:$B$13,0))</f>
        <v>0</v>
      </c>
      <c r="L4255" s="4">
        <f t="shared" si="133"/>
        <v>0</v>
      </c>
    </row>
    <row r="4256" spans="1:12">
      <c r="A4256" t="s">
        <v>9859</v>
      </c>
      <c r="B4256" t="s">
        <v>7380</v>
      </c>
      <c r="C4256" t="s">
        <v>1739</v>
      </c>
      <c r="D4256" t="s">
        <v>6880</v>
      </c>
      <c r="E4256" t="s">
        <v>1710</v>
      </c>
      <c r="H4256" t="str">
        <f>INDEX('Vensim Variables'!$B:$B,MATCH(EPS!$B4256,'Vensim Variables'!$A:$A,0))</f>
        <v>g pollutant</v>
      </c>
      <c r="I4256" t="str">
        <f t="shared" si="132"/>
        <v>SOx</v>
      </c>
      <c r="J4256">
        <f>INDEX(NoSettings!$C:$C,MATCH(EPS!$A4256,NoSettings!$A:$A,0))</f>
        <v>0</v>
      </c>
      <c r="K4256">
        <f>INDEX(GWP!$C$2:$C$13,MATCH(EPS!I4256,GWP!$B$2:$B$13,0))</f>
        <v>0</v>
      </c>
      <c r="L4256" s="4">
        <f t="shared" si="133"/>
        <v>0</v>
      </c>
    </row>
    <row r="4257" spans="1:12">
      <c r="A4257" t="s">
        <v>9860</v>
      </c>
      <c r="B4257" t="s">
        <v>7380</v>
      </c>
      <c r="C4257" t="s">
        <v>1739</v>
      </c>
      <c r="D4257" t="s">
        <v>6880</v>
      </c>
      <c r="E4257" t="s">
        <v>1711</v>
      </c>
      <c r="H4257" t="str">
        <f>INDEX('Vensim Variables'!$B:$B,MATCH(EPS!$B4257,'Vensim Variables'!$A:$A,0))</f>
        <v>g pollutant</v>
      </c>
      <c r="I4257" t="str">
        <f t="shared" si="132"/>
        <v>BC</v>
      </c>
      <c r="J4257">
        <f>INDEX(NoSettings!$C:$C,MATCH(EPS!$A4257,NoSettings!$A:$A,0))</f>
        <v>0</v>
      </c>
      <c r="K4257">
        <f>INDEX(GWP!$C$2:$C$13,MATCH(EPS!I4257,GWP!$B$2:$B$13,0))</f>
        <v>0</v>
      </c>
      <c r="L4257" s="4">
        <f t="shared" si="133"/>
        <v>0</v>
      </c>
    </row>
    <row r="4258" spans="1:12">
      <c r="A4258" t="s">
        <v>9861</v>
      </c>
      <c r="B4258" t="s">
        <v>7380</v>
      </c>
      <c r="C4258" t="s">
        <v>1739</v>
      </c>
      <c r="D4258" t="s">
        <v>6880</v>
      </c>
      <c r="E4258" t="s">
        <v>1712</v>
      </c>
      <c r="H4258" t="str">
        <f>INDEX('Vensim Variables'!$B:$B,MATCH(EPS!$B4258,'Vensim Variables'!$A:$A,0))</f>
        <v>g pollutant</v>
      </c>
      <c r="I4258" t="str">
        <f t="shared" si="132"/>
        <v>OC</v>
      </c>
      <c r="J4258">
        <f>INDEX(NoSettings!$C:$C,MATCH(EPS!$A4258,NoSettings!$A:$A,0))</f>
        <v>0</v>
      </c>
      <c r="K4258">
        <f>INDEX(GWP!$C$2:$C$13,MATCH(EPS!I4258,GWP!$B$2:$B$13,0))</f>
        <v>0</v>
      </c>
      <c r="L4258" s="4">
        <f t="shared" si="133"/>
        <v>0</v>
      </c>
    </row>
    <row r="4259" spans="1:12">
      <c r="A4259" t="s">
        <v>9862</v>
      </c>
      <c r="B4259" t="s">
        <v>7380</v>
      </c>
      <c r="C4259" t="s">
        <v>1739</v>
      </c>
      <c r="D4259" t="s">
        <v>6880</v>
      </c>
      <c r="E4259" t="s">
        <v>1713</v>
      </c>
      <c r="H4259" t="str">
        <f>INDEX('Vensim Variables'!$B:$B,MATCH(EPS!$B4259,'Vensim Variables'!$A:$A,0))</f>
        <v>g pollutant</v>
      </c>
      <c r="I4259" t="str">
        <f t="shared" si="132"/>
        <v>CH4</v>
      </c>
      <c r="J4259">
        <f>INDEX(NoSettings!$C:$C,MATCH(EPS!$A4259,NoSettings!$A:$A,0))</f>
        <v>0</v>
      </c>
      <c r="K4259">
        <f>INDEX(GWP!$C$2:$C$13,MATCH(EPS!I4259,GWP!$B$2:$B$13,0))</f>
        <v>28</v>
      </c>
      <c r="L4259" s="4">
        <f t="shared" si="133"/>
        <v>0</v>
      </c>
    </row>
    <row r="4260" spans="1:12">
      <c r="A4260" t="s">
        <v>9863</v>
      </c>
      <c r="B4260" t="s">
        <v>7380</v>
      </c>
      <c r="C4260" t="s">
        <v>1739</v>
      </c>
      <c r="D4260" t="s">
        <v>6880</v>
      </c>
      <c r="E4260" t="s">
        <v>1714</v>
      </c>
      <c r="H4260" t="str">
        <f>INDEX('Vensim Variables'!$B:$B,MATCH(EPS!$B4260,'Vensim Variables'!$A:$A,0))</f>
        <v>g pollutant</v>
      </c>
      <c r="I4260" t="str">
        <f t="shared" si="132"/>
        <v>N2O</v>
      </c>
      <c r="J4260">
        <f>INDEX(NoSettings!$C:$C,MATCH(EPS!$A4260,NoSettings!$A:$A,0))</f>
        <v>0</v>
      </c>
      <c r="K4260">
        <f>INDEX(GWP!$C$2:$C$13,MATCH(EPS!I4260,GWP!$B$2:$B$13,0))</f>
        <v>265</v>
      </c>
      <c r="L4260" s="4">
        <f t="shared" si="133"/>
        <v>0</v>
      </c>
    </row>
    <row r="4261" spans="1:12">
      <c r="A4261" t="s">
        <v>9864</v>
      </c>
      <c r="B4261" t="s">
        <v>7380</v>
      </c>
      <c r="C4261" t="s">
        <v>1739</v>
      </c>
      <c r="D4261" t="s">
        <v>6880</v>
      </c>
      <c r="E4261" t="s">
        <v>1715</v>
      </c>
      <c r="H4261" t="str">
        <f>INDEX('Vensim Variables'!$B:$B,MATCH(EPS!$B4261,'Vensim Variables'!$A:$A,0))</f>
        <v>g pollutant</v>
      </c>
      <c r="I4261" t="str">
        <f t="shared" si="132"/>
        <v>F gases</v>
      </c>
      <c r="J4261">
        <f>INDEX(NoSettings!$C:$C,MATCH(EPS!$A4261,NoSettings!$A:$A,0))</f>
        <v>0</v>
      </c>
      <c r="K4261">
        <f>INDEX(GWP!$C$2:$C$13,MATCH(EPS!I4261,GWP!$B$2:$B$13,0))</f>
        <v>1</v>
      </c>
      <c r="L4261" s="4">
        <f t="shared" si="133"/>
        <v>0</v>
      </c>
    </row>
    <row r="4262" spans="1:12">
      <c r="A4262" t="s">
        <v>9865</v>
      </c>
      <c r="B4262" t="s">
        <v>7380</v>
      </c>
      <c r="C4262" t="s">
        <v>1739</v>
      </c>
      <c r="D4262" t="s">
        <v>6881</v>
      </c>
      <c r="E4262" t="s">
        <v>1702</v>
      </c>
      <c r="H4262" t="str">
        <f>INDEX('Vensim Variables'!$B:$B,MATCH(EPS!$B4262,'Vensim Variables'!$A:$A,0))</f>
        <v>g pollutant</v>
      </c>
      <c r="I4262" t="str">
        <f t="shared" si="132"/>
        <v>CO2</v>
      </c>
      <c r="J4262">
        <f>INDEX(NoSettings!$C:$C,MATCH(EPS!$A4262,NoSettings!$A:$A,0))</f>
        <v>1946590000000</v>
      </c>
      <c r="K4262">
        <f>INDEX(GWP!$C$2:$C$13,MATCH(EPS!I4262,GWP!$B$2:$B$13,0))</f>
        <v>1</v>
      </c>
      <c r="L4262" s="4">
        <f t="shared" si="133"/>
        <v>1.94659</v>
      </c>
    </row>
    <row r="4263" spans="1:12">
      <c r="A4263" t="s">
        <v>9866</v>
      </c>
      <c r="B4263" t="s">
        <v>7380</v>
      </c>
      <c r="C4263" t="s">
        <v>1739</v>
      </c>
      <c r="D4263" t="s">
        <v>6881</v>
      </c>
      <c r="E4263" t="s">
        <v>1705</v>
      </c>
      <c r="H4263" t="str">
        <f>INDEX('Vensim Variables'!$B:$B,MATCH(EPS!$B4263,'Vensim Variables'!$A:$A,0))</f>
        <v>g pollutant</v>
      </c>
      <c r="I4263" t="str">
        <f t="shared" si="132"/>
        <v>VOC</v>
      </c>
      <c r="J4263">
        <f>INDEX(NoSettings!$C:$C,MATCH(EPS!$A4263,NoSettings!$A:$A,0))</f>
        <v>36106600</v>
      </c>
      <c r="K4263">
        <f>INDEX(GWP!$C$2:$C$13,MATCH(EPS!I4263,GWP!$B$2:$B$13,0))</f>
        <v>0</v>
      </c>
      <c r="L4263" s="4">
        <f t="shared" si="133"/>
        <v>0</v>
      </c>
    </row>
    <row r="4264" spans="1:12">
      <c r="A4264" t="s">
        <v>9867</v>
      </c>
      <c r="B4264" t="s">
        <v>7380</v>
      </c>
      <c r="C4264" t="s">
        <v>1739</v>
      </c>
      <c r="D4264" t="s">
        <v>6881</v>
      </c>
      <c r="E4264" t="s">
        <v>1706</v>
      </c>
      <c r="H4264" t="str">
        <f>INDEX('Vensim Variables'!$B:$B,MATCH(EPS!$B4264,'Vensim Variables'!$A:$A,0))</f>
        <v>g pollutant</v>
      </c>
      <c r="I4264" t="str">
        <f t="shared" si="132"/>
        <v>CO</v>
      </c>
      <c r="J4264">
        <f>INDEX(NoSettings!$C:$C,MATCH(EPS!$A4264,NoSettings!$A:$A,0))</f>
        <v>177941000</v>
      </c>
      <c r="K4264">
        <f>INDEX(GWP!$C$2:$C$13,MATCH(EPS!I4264,GWP!$B$2:$B$13,0))</f>
        <v>0</v>
      </c>
      <c r="L4264" s="4">
        <f t="shared" si="133"/>
        <v>0</v>
      </c>
    </row>
    <row r="4265" spans="1:12">
      <c r="A4265" t="s">
        <v>9868</v>
      </c>
      <c r="B4265" t="s">
        <v>7380</v>
      </c>
      <c r="C4265" t="s">
        <v>1739</v>
      </c>
      <c r="D4265" t="s">
        <v>6881</v>
      </c>
      <c r="E4265" t="s">
        <v>1707</v>
      </c>
      <c r="H4265" t="str">
        <f>INDEX('Vensim Variables'!$B:$B,MATCH(EPS!$B4265,'Vensim Variables'!$A:$A,0))</f>
        <v>g pollutant</v>
      </c>
      <c r="I4265" t="str">
        <f t="shared" si="132"/>
        <v>NOx</v>
      </c>
      <c r="J4265">
        <f>INDEX(NoSettings!$C:$C,MATCH(EPS!$A4265,NoSettings!$A:$A,0))</f>
        <v>528457000</v>
      </c>
      <c r="K4265">
        <f>INDEX(GWP!$C$2:$C$13,MATCH(EPS!I4265,GWP!$B$2:$B$13,0))</f>
        <v>0</v>
      </c>
      <c r="L4265" s="4">
        <f t="shared" si="133"/>
        <v>0</v>
      </c>
    </row>
    <row r="4266" spans="1:12">
      <c r="A4266" t="s">
        <v>9869</v>
      </c>
      <c r="B4266" t="s">
        <v>7380</v>
      </c>
      <c r="C4266" t="s">
        <v>1739</v>
      </c>
      <c r="D4266" t="s">
        <v>6881</v>
      </c>
      <c r="E4266" t="s">
        <v>1708</v>
      </c>
      <c r="H4266" t="str">
        <f>INDEX('Vensim Variables'!$B:$B,MATCH(EPS!$B4266,'Vensim Variables'!$A:$A,0))</f>
        <v>g pollutant</v>
      </c>
      <c r="I4266" t="str">
        <f t="shared" si="132"/>
        <v>PM10</v>
      </c>
      <c r="J4266">
        <f>INDEX(NoSettings!$C:$C,MATCH(EPS!$A4266,NoSettings!$A:$A,0))</f>
        <v>37454400</v>
      </c>
      <c r="K4266">
        <f>INDEX(GWP!$C$2:$C$13,MATCH(EPS!I4266,GWP!$B$2:$B$13,0))</f>
        <v>0</v>
      </c>
      <c r="L4266" s="4">
        <f t="shared" si="133"/>
        <v>0</v>
      </c>
    </row>
    <row r="4267" spans="1:12">
      <c r="A4267" t="s">
        <v>9870</v>
      </c>
      <c r="B4267" t="s">
        <v>7380</v>
      </c>
      <c r="C4267" t="s">
        <v>1739</v>
      </c>
      <c r="D4267" t="s">
        <v>6881</v>
      </c>
      <c r="E4267" t="s">
        <v>1709</v>
      </c>
      <c r="H4267" t="str">
        <f>INDEX('Vensim Variables'!$B:$B,MATCH(EPS!$B4267,'Vensim Variables'!$A:$A,0))</f>
        <v>g pollutant</v>
      </c>
      <c r="I4267" t="str">
        <f t="shared" si="132"/>
        <v>PM25</v>
      </c>
      <c r="J4267">
        <f>INDEX(NoSettings!$C:$C,MATCH(EPS!$A4267,NoSettings!$A:$A,0))</f>
        <v>33592300</v>
      </c>
      <c r="K4267">
        <f>INDEX(GWP!$C$2:$C$13,MATCH(EPS!I4267,GWP!$B$2:$B$13,0))</f>
        <v>0</v>
      </c>
      <c r="L4267" s="4">
        <f t="shared" si="133"/>
        <v>0</v>
      </c>
    </row>
    <row r="4268" spans="1:12">
      <c r="A4268" t="s">
        <v>9871</v>
      </c>
      <c r="B4268" t="s">
        <v>7380</v>
      </c>
      <c r="C4268" t="s">
        <v>1739</v>
      </c>
      <c r="D4268" t="s">
        <v>6881</v>
      </c>
      <c r="E4268" t="s">
        <v>1710</v>
      </c>
      <c r="H4268" t="str">
        <f>INDEX('Vensim Variables'!$B:$B,MATCH(EPS!$B4268,'Vensim Variables'!$A:$A,0))</f>
        <v>g pollutant</v>
      </c>
      <c r="I4268" t="str">
        <f t="shared" si="132"/>
        <v>SOx</v>
      </c>
      <c r="J4268">
        <f>INDEX(NoSettings!$C:$C,MATCH(EPS!$A4268,NoSettings!$A:$A,0))</f>
        <v>87143000</v>
      </c>
      <c r="K4268">
        <f>INDEX(GWP!$C$2:$C$13,MATCH(EPS!I4268,GWP!$B$2:$B$13,0))</f>
        <v>0</v>
      </c>
      <c r="L4268" s="4">
        <f t="shared" si="133"/>
        <v>0</v>
      </c>
    </row>
    <row r="4269" spans="1:12">
      <c r="A4269" t="s">
        <v>9872</v>
      </c>
      <c r="B4269" t="s">
        <v>7380</v>
      </c>
      <c r="C4269" t="s">
        <v>1739</v>
      </c>
      <c r="D4269" t="s">
        <v>6881</v>
      </c>
      <c r="E4269" t="s">
        <v>1711</v>
      </c>
      <c r="H4269" t="str">
        <f>INDEX('Vensim Variables'!$B:$B,MATCH(EPS!$B4269,'Vensim Variables'!$A:$A,0))</f>
        <v>g pollutant</v>
      </c>
      <c r="I4269" t="str">
        <f t="shared" si="132"/>
        <v>BC</v>
      </c>
      <c r="J4269">
        <f>INDEX(NoSettings!$C:$C,MATCH(EPS!$A4269,NoSettings!$A:$A,0))</f>
        <v>8786880</v>
      </c>
      <c r="K4269">
        <f>INDEX(GWP!$C$2:$C$13,MATCH(EPS!I4269,GWP!$B$2:$B$13,0))</f>
        <v>0</v>
      </c>
      <c r="L4269" s="4">
        <f t="shared" si="133"/>
        <v>0</v>
      </c>
    </row>
    <row r="4270" spans="1:12">
      <c r="A4270" t="s">
        <v>9873</v>
      </c>
      <c r="B4270" t="s">
        <v>7380</v>
      </c>
      <c r="C4270" t="s">
        <v>1739</v>
      </c>
      <c r="D4270" t="s">
        <v>6881</v>
      </c>
      <c r="E4270" t="s">
        <v>1712</v>
      </c>
      <c r="H4270" t="str">
        <f>INDEX('Vensim Variables'!$B:$B,MATCH(EPS!$B4270,'Vensim Variables'!$A:$A,0))</f>
        <v>g pollutant</v>
      </c>
      <c r="I4270" t="str">
        <f t="shared" si="132"/>
        <v>OC</v>
      </c>
      <c r="J4270">
        <f>INDEX(NoSettings!$C:$C,MATCH(EPS!$A4270,NoSettings!$A:$A,0))</f>
        <v>5780160</v>
      </c>
      <c r="K4270">
        <f>INDEX(GWP!$C$2:$C$13,MATCH(EPS!I4270,GWP!$B$2:$B$13,0))</f>
        <v>0</v>
      </c>
      <c r="L4270" s="4">
        <f t="shared" si="133"/>
        <v>0</v>
      </c>
    </row>
    <row r="4271" spans="1:12">
      <c r="A4271" t="s">
        <v>9874</v>
      </c>
      <c r="B4271" t="s">
        <v>7380</v>
      </c>
      <c r="C4271" t="s">
        <v>1739</v>
      </c>
      <c r="D4271" t="s">
        <v>6881</v>
      </c>
      <c r="E4271" t="s">
        <v>1713</v>
      </c>
      <c r="H4271" t="str">
        <f>INDEX('Vensim Variables'!$B:$B,MATCH(EPS!$B4271,'Vensim Variables'!$A:$A,0))</f>
        <v>g pollutant</v>
      </c>
      <c r="I4271" t="str">
        <f t="shared" si="132"/>
        <v>CH4</v>
      </c>
      <c r="J4271">
        <f>INDEX(NoSettings!$C:$C,MATCH(EPS!$A4271,NoSettings!$A:$A,0))</f>
        <v>77760000</v>
      </c>
      <c r="K4271">
        <f>INDEX(GWP!$C$2:$C$13,MATCH(EPS!I4271,GWP!$B$2:$B$13,0))</f>
        <v>28</v>
      </c>
      <c r="L4271" s="4">
        <f t="shared" si="133"/>
        <v>2.1772800000000002E-3</v>
      </c>
    </row>
    <row r="4272" spans="1:12">
      <c r="A4272" t="s">
        <v>9875</v>
      </c>
      <c r="B4272" t="s">
        <v>7380</v>
      </c>
      <c r="C4272" t="s">
        <v>1739</v>
      </c>
      <c r="D4272" t="s">
        <v>6881</v>
      </c>
      <c r="E4272" t="s">
        <v>1714</v>
      </c>
      <c r="H4272" t="str">
        <f>INDEX('Vensim Variables'!$B:$B,MATCH(EPS!$B4272,'Vensim Variables'!$A:$A,0))</f>
        <v>g pollutant</v>
      </c>
      <c r="I4272" t="str">
        <f t="shared" si="132"/>
        <v>N2O</v>
      </c>
      <c r="J4272">
        <f>INDEX(NoSettings!$C:$C,MATCH(EPS!$A4272,NoSettings!$A:$A,0))</f>
        <v>15552000</v>
      </c>
      <c r="K4272">
        <f>INDEX(GWP!$C$2:$C$13,MATCH(EPS!I4272,GWP!$B$2:$B$13,0))</f>
        <v>265</v>
      </c>
      <c r="L4272" s="4">
        <f t="shared" si="133"/>
        <v>4.1212799999999997E-3</v>
      </c>
    </row>
    <row r="4273" spans="1:12">
      <c r="A4273" t="s">
        <v>9876</v>
      </c>
      <c r="B4273" t="s">
        <v>7380</v>
      </c>
      <c r="C4273" t="s">
        <v>1739</v>
      </c>
      <c r="D4273" t="s">
        <v>6881</v>
      </c>
      <c r="E4273" t="s">
        <v>1715</v>
      </c>
      <c r="H4273" t="str">
        <f>INDEX('Vensim Variables'!$B:$B,MATCH(EPS!$B4273,'Vensim Variables'!$A:$A,0))</f>
        <v>g pollutant</v>
      </c>
      <c r="I4273" t="str">
        <f t="shared" si="132"/>
        <v>F gases</v>
      </c>
      <c r="J4273">
        <f>INDEX(NoSettings!$C:$C,MATCH(EPS!$A4273,NoSettings!$A:$A,0))</f>
        <v>0</v>
      </c>
      <c r="K4273">
        <f>INDEX(GWP!$C$2:$C$13,MATCH(EPS!I4273,GWP!$B$2:$B$13,0))</f>
        <v>1</v>
      </c>
      <c r="L4273" s="4">
        <f t="shared" si="133"/>
        <v>0</v>
      </c>
    </row>
    <row r="4274" spans="1:12">
      <c r="A4274" t="s">
        <v>9877</v>
      </c>
      <c r="B4274" t="s">
        <v>7380</v>
      </c>
      <c r="C4274" t="s">
        <v>1739</v>
      </c>
      <c r="D4274" t="s">
        <v>6882</v>
      </c>
      <c r="E4274" t="s">
        <v>1702</v>
      </c>
      <c r="H4274" t="str">
        <f>INDEX('Vensim Variables'!$B:$B,MATCH(EPS!$B4274,'Vensim Variables'!$A:$A,0))</f>
        <v>g pollutant</v>
      </c>
      <c r="I4274" t="str">
        <f t="shared" si="132"/>
        <v>CO2</v>
      </c>
      <c r="J4274">
        <f>INDEX(NoSettings!$C:$C,MATCH(EPS!$A4274,NoSettings!$A:$A,0))</f>
        <v>0</v>
      </c>
      <c r="K4274">
        <f>INDEX(GWP!$C$2:$C$13,MATCH(EPS!I4274,GWP!$B$2:$B$13,0))</f>
        <v>1</v>
      </c>
      <c r="L4274" s="4">
        <f t="shared" si="133"/>
        <v>0</v>
      </c>
    </row>
    <row r="4275" spans="1:12">
      <c r="A4275" t="s">
        <v>9878</v>
      </c>
      <c r="B4275" t="s">
        <v>7380</v>
      </c>
      <c r="C4275" t="s">
        <v>1739</v>
      </c>
      <c r="D4275" t="s">
        <v>6882</v>
      </c>
      <c r="E4275" t="s">
        <v>1705</v>
      </c>
      <c r="H4275" t="str">
        <f>INDEX('Vensim Variables'!$B:$B,MATCH(EPS!$B4275,'Vensim Variables'!$A:$A,0))</f>
        <v>g pollutant</v>
      </c>
      <c r="I4275" t="str">
        <f t="shared" si="132"/>
        <v>VOC</v>
      </c>
      <c r="J4275">
        <f>INDEX(NoSettings!$C:$C,MATCH(EPS!$A4275,NoSettings!$A:$A,0))</f>
        <v>0</v>
      </c>
      <c r="K4275">
        <f>INDEX(GWP!$C$2:$C$13,MATCH(EPS!I4275,GWP!$B$2:$B$13,0))</f>
        <v>0</v>
      </c>
      <c r="L4275" s="4">
        <f t="shared" si="133"/>
        <v>0</v>
      </c>
    </row>
    <row r="4276" spans="1:12">
      <c r="A4276" t="s">
        <v>9879</v>
      </c>
      <c r="B4276" t="s">
        <v>7380</v>
      </c>
      <c r="C4276" t="s">
        <v>1739</v>
      </c>
      <c r="D4276" t="s">
        <v>6882</v>
      </c>
      <c r="E4276" t="s">
        <v>1706</v>
      </c>
      <c r="H4276" t="str">
        <f>INDEX('Vensim Variables'!$B:$B,MATCH(EPS!$B4276,'Vensim Variables'!$A:$A,0))</f>
        <v>g pollutant</v>
      </c>
      <c r="I4276" t="str">
        <f t="shared" si="132"/>
        <v>CO</v>
      </c>
      <c r="J4276">
        <f>INDEX(NoSettings!$C:$C,MATCH(EPS!$A4276,NoSettings!$A:$A,0))</f>
        <v>0</v>
      </c>
      <c r="K4276">
        <f>INDEX(GWP!$C$2:$C$13,MATCH(EPS!I4276,GWP!$B$2:$B$13,0))</f>
        <v>0</v>
      </c>
      <c r="L4276" s="4">
        <f t="shared" si="133"/>
        <v>0</v>
      </c>
    </row>
    <row r="4277" spans="1:12">
      <c r="A4277" t="s">
        <v>9880</v>
      </c>
      <c r="B4277" t="s">
        <v>7380</v>
      </c>
      <c r="C4277" t="s">
        <v>1739</v>
      </c>
      <c r="D4277" t="s">
        <v>6882</v>
      </c>
      <c r="E4277" t="s">
        <v>1707</v>
      </c>
      <c r="H4277" t="str">
        <f>INDEX('Vensim Variables'!$B:$B,MATCH(EPS!$B4277,'Vensim Variables'!$A:$A,0))</f>
        <v>g pollutant</v>
      </c>
      <c r="I4277" t="str">
        <f t="shared" si="132"/>
        <v>NOx</v>
      </c>
      <c r="J4277">
        <f>INDEX(NoSettings!$C:$C,MATCH(EPS!$A4277,NoSettings!$A:$A,0))</f>
        <v>0</v>
      </c>
      <c r="K4277">
        <f>INDEX(GWP!$C$2:$C$13,MATCH(EPS!I4277,GWP!$B$2:$B$13,0))</f>
        <v>0</v>
      </c>
      <c r="L4277" s="4">
        <f t="shared" si="133"/>
        <v>0</v>
      </c>
    </row>
    <row r="4278" spans="1:12">
      <c r="A4278" t="s">
        <v>9881</v>
      </c>
      <c r="B4278" t="s">
        <v>7380</v>
      </c>
      <c r="C4278" t="s">
        <v>1739</v>
      </c>
      <c r="D4278" t="s">
        <v>6882</v>
      </c>
      <c r="E4278" t="s">
        <v>1708</v>
      </c>
      <c r="H4278" t="str">
        <f>INDEX('Vensim Variables'!$B:$B,MATCH(EPS!$B4278,'Vensim Variables'!$A:$A,0))</f>
        <v>g pollutant</v>
      </c>
      <c r="I4278" t="str">
        <f t="shared" si="132"/>
        <v>PM10</v>
      </c>
      <c r="J4278">
        <f>INDEX(NoSettings!$C:$C,MATCH(EPS!$A4278,NoSettings!$A:$A,0))</f>
        <v>0</v>
      </c>
      <c r="K4278">
        <f>INDEX(GWP!$C$2:$C$13,MATCH(EPS!I4278,GWP!$B$2:$B$13,0))</f>
        <v>0</v>
      </c>
      <c r="L4278" s="4">
        <f t="shared" si="133"/>
        <v>0</v>
      </c>
    </row>
    <row r="4279" spans="1:12">
      <c r="A4279" t="s">
        <v>9882</v>
      </c>
      <c r="B4279" t="s">
        <v>7380</v>
      </c>
      <c r="C4279" t="s">
        <v>1739</v>
      </c>
      <c r="D4279" t="s">
        <v>6882</v>
      </c>
      <c r="E4279" t="s">
        <v>1709</v>
      </c>
      <c r="H4279" t="str">
        <f>INDEX('Vensim Variables'!$B:$B,MATCH(EPS!$B4279,'Vensim Variables'!$A:$A,0))</f>
        <v>g pollutant</v>
      </c>
      <c r="I4279" t="str">
        <f t="shared" si="132"/>
        <v>PM25</v>
      </c>
      <c r="J4279">
        <f>INDEX(NoSettings!$C:$C,MATCH(EPS!$A4279,NoSettings!$A:$A,0))</f>
        <v>0</v>
      </c>
      <c r="K4279">
        <f>INDEX(GWP!$C$2:$C$13,MATCH(EPS!I4279,GWP!$B$2:$B$13,0))</f>
        <v>0</v>
      </c>
      <c r="L4279" s="4">
        <f t="shared" si="133"/>
        <v>0</v>
      </c>
    </row>
    <row r="4280" spans="1:12">
      <c r="A4280" t="s">
        <v>9883</v>
      </c>
      <c r="B4280" t="s">
        <v>7380</v>
      </c>
      <c r="C4280" t="s">
        <v>1739</v>
      </c>
      <c r="D4280" t="s">
        <v>6882</v>
      </c>
      <c r="E4280" t="s">
        <v>1710</v>
      </c>
      <c r="H4280" t="str">
        <f>INDEX('Vensim Variables'!$B:$B,MATCH(EPS!$B4280,'Vensim Variables'!$A:$A,0))</f>
        <v>g pollutant</v>
      </c>
      <c r="I4280" t="str">
        <f t="shared" si="132"/>
        <v>SOx</v>
      </c>
      <c r="J4280">
        <f>INDEX(NoSettings!$C:$C,MATCH(EPS!$A4280,NoSettings!$A:$A,0))</f>
        <v>0</v>
      </c>
      <c r="K4280">
        <f>INDEX(GWP!$C$2:$C$13,MATCH(EPS!I4280,GWP!$B$2:$B$13,0))</f>
        <v>0</v>
      </c>
      <c r="L4280" s="4">
        <f t="shared" si="133"/>
        <v>0</v>
      </c>
    </row>
    <row r="4281" spans="1:12">
      <c r="A4281" t="s">
        <v>9884</v>
      </c>
      <c r="B4281" t="s">
        <v>7380</v>
      </c>
      <c r="C4281" t="s">
        <v>1739</v>
      </c>
      <c r="D4281" t="s">
        <v>6882</v>
      </c>
      <c r="E4281" t="s">
        <v>1711</v>
      </c>
      <c r="H4281" t="str">
        <f>INDEX('Vensim Variables'!$B:$B,MATCH(EPS!$B4281,'Vensim Variables'!$A:$A,0))</f>
        <v>g pollutant</v>
      </c>
      <c r="I4281" t="str">
        <f t="shared" si="132"/>
        <v>BC</v>
      </c>
      <c r="J4281">
        <f>INDEX(NoSettings!$C:$C,MATCH(EPS!$A4281,NoSettings!$A:$A,0))</f>
        <v>0</v>
      </c>
      <c r="K4281">
        <f>INDEX(GWP!$C$2:$C$13,MATCH(EPS!I4281,GWP!$B$2:$B$13,0))</f>
        <v>0</v>
      </c>
      <c r="L4281" s="4">
        <f t="shared" si="133"/>
        <v>0</v>
      </c>
    </row>
    <row r="4282" spans="1:12">
      <c r="A4282" t="s">
        <v>9885</v>
      </c>
      <c r="B4282" t="s">
        <v>7380</v>
      </c>
      <c r="C4282" t="s">
        <v>1739</v>
      </c>
      <c r="D4282" t="s">
        <v>6882</v>
      </c>
      <c r="E4282" t="s">
        <v>1712</v>
      </c>
      <c r="H4282" t="str">
        <f>INDEX('Vensim Variables'!$B:$B,MATCH(EPS!$B4282,'Vensim Variables'!$A:$A,0))</f>
        <v>g pollutant</v>
      </c>
      <c r="I4282" t="str">
        <f t="shared" si="132"/>
        <v>OC</v>
      </c>
      <c r="J4282">
        <f>INDEX(NoSettings!$C:$C,MATCH(EPS!$A4282,NoSettings!$A:$A,0))</f>
        <v>0</v>
      </c>
      <c r="K4282">
        <f>INDEX(GWP!$C$2:$C$13,MATCH(EPS!I4282,GWP!$B$2:$B$13,0))</f>
        <v>0</v>
      </c>
      <c r="L4282" s="4">
        <f t="shared" si="133"/>
        <v>0</v>
      </c>
    </row>
    <row r="4283" spans="1:12">
      <c r="A4283" t="s">
        <v>9886</v>
      </c>
      <c r="B4283" t="s">
        <v>7380</v>
      </c>
      <c r="C4283" t="s">
        <v>1739</v>
      </c>
      <c r="D4283" t="s">
        <v>6882</v>
      </c>
      <c r="E4283" t="s">
        <v>1713</v>
      </c>
      <c r="H4283" t="str">
        <f>INDEX('Vensim Variables'!$B:$B,MATCH(EPS!$B4283,'Vensim Variables'!$A:$A,0))</f>
        <v>g pollutant</v>
      </c>
      <c r="I4283" t="str">
        <f t="shared" si="132"/>
        <v>CH4</v>
      </c>
      <c r="J4283">
        <f>INDEX(NoSettings!$C:$C,MATCH(EPS!$A4283,NoSettings!$A:$A,0))</f>
        <v>0</v>
      </c>
      <c r="K4283">
        <f>INDEX(GWP!$C$2:$C$13,MATCH(EPS!I4283,GWP!$B$2:$B$13,0))</f>
        <v>28</v>
      </c>
      <c r="L4283" s="4">
        <f t="shared" si="133"/>
        <v>0</v>
      </c>
    </row>
    <row r="4284" spans="1:12">
      <c r="A4284" t="s">
        <v>9887</v>
      </c>
      <c r="B4284" t="s">
        <v>7380</v>
      </c>
      <c r="C4284" t="s">
        <v>1739</v>
      </c>
      <c r="D4284" t="s">
        <v>6882</v>
      </c>
      <c r="E4284" t="s">
        <v>1714</v>
      </c>
      <c r="H4284" t="str">
        <f>INDEX('Vensim Variables'!$B:$B,MATCH(EPS!$B4284,'Vensim Variables'!$A:$A,0))</f>
        <v>g pollutant</v>
      </c>
      <c r="I4284" t="str">
        <f t="shared" si="132"/>
        <v>N2O</v>
      </c>
      <c r="J4284">
        <f>INDEX(NoSettings!$C:$C,MATCH(EPS!$A4284,NoSettings!$A:$A,0))</f>
        <v>0</v>
      </c>
      <c r="K4284">
        <f>INDEX(GWP!$C$2:$C$13,MATCH(EPS!I4284,GWP!$B$2:$B$13,0))</f>
        <v>265</v>
      </c>
      <c r="L4284" s="4">
        <f t="shared" si="133"/>
        <v>0</v>
      </c>
    </row>
    <row r="4285" spans="1:12">
      <c r="A4285" t="s">
        <v>9888</v>
      </c>
      <c r="B4285" t="s">
        <v>7380</v>
      </c>
      <c r="C4285" t="s">
        <v>1739</v>
      </c>
      <c r="D4285" t="s">
        <v>6882</v>
      </c>
      <c r="E4285" t="s">
        <v>1715</v>
      </c>
      <c r="H4285" t="str">
        <f>INDEX('Vensim Variables'!$B:$B,MATCH(EPS!$B4285,'Vensim Variables'!$A:$A,0))</f>
        <v>g pollutant</v>
      </c>
      <c r="I4285" t="str">
        <f t="shared" si="132"/>
        <v>F gases</v>
      </c>
      <c r="J4285">
        <f>INDEX(NoSettings!$C:$C,MATCH(EPS!$A4285,NoSettings!$A:$A,0))</f>
        <v>0</v>
      </c>
      <c r="K4285">
        <f>INDEX(GWP!$C$2:$C$13,MATCH(EPS!I4285,GWP!$B$2:$B$13,0))</f>
        <v>1</v>
      </c>
      <c r="L4285" s="4">
        <f t="shared" si="133"/>
        <v>0</v>
      </c>
    </row>
    <row r="4286" spans="1:12">
      <c r="A4286" t="s">
        <v>9889</v>
      </c>
      <c r="B4286" t="s">
        <v>7380</v>
      </c>
      <c r="C4286" t="s">
        <v>1739</v>
      </c>
      <c r="D4286" t="s">
        <v>6883</v>
      </c>
      <c r="E4286" t="s">
        <v>1702</v>
      </c>
      <c r="H4286" t="str">
        <f>INDEX('Vensim Variables'!$B:$B,MATCH(EPS!$B4286,'Vensim Variables'!$A:$A,0))</f>
        <v>g pollutant</v>
      </c>
      <c r="I4286" t="str">
        <f t="shared" si="132"/>
        <v>CO2</v>
      </c>
      <c r="J4286">
        <f>INDEX(NoSettings!$C:$C,MATCH(EPS!$A4286,NoSettings!$A:$A,0))</f>
        <v>258223000000</v>
      </c>
      <c r="K4286">
        <f>INDEX(GWP!$C$2:$C$13,MATCH(EPS!I4286,GWP!$B$2:$B$13,0))</f>
        <v>1</v>
      </c>
      <c r="L4286" s="4">
        <f t="shared" si="133"/>
        <v>0.25822299999999998</v>
      </c>
    </row>
    <row r="4287" spans="1:12">
      <c r="A4287" t="s">
        <v>9890</v>
      </c>
      <c r="B4287" t="s">
        <v>7380</v>
      </c>
      <c r="C4287" t="s">
        <v>1739</v>
      </c>
      <c r="D4287" t="s">
        <v>6883</v>
      </c>
      <c r="E4287" t="s">
        <v>1705</v>
      </c>
      <c r="H4287" t="str">
        <f>INDEX('Vensim Variables'!$B:$B,MATCH(EPS!$B4287,'Vensim Variables'!$A:$A,0))</f>
        <v>g pollutant</v>
      </c>
      <c r="I4287" t="str">
        <f t="shared" si="132"/>
        <v>VOC</v>
      </c>
      <c r="J4287">
        <f>INDEX(NoSettings!$C:$C,MATCH(EPS!$A4287,NoSettings!$A:$A,0))</f>
        <v>4789680</v>
      </c>
      <c r="K4287">
        <f>INDEX(GWP!$C$2:$C$13,MATCH(EPS!I4287,GWP!$B$2:$B$13,0))</f>
        <v>0</v>
      </c>
      <c r="L4287" s="4">
        <f t="shared" si="133"/>
        <v>0</v>
      </c>
    </row>
    <row r="4288" spans="1:12">
      <c r="A4288" t="s">
        <v>9891</v>
      </c>
      <c r="B4288" t="s">
        <v>7380</v>
      </c>
      <c r="C4288" t="s">
        <v>1739</v>
      </c>
      <c r="D4288" t="s">
        <v>6883</v>
      </c>
      <c r="E4288" t="s">
        <v>1706</v>
      </c>
      <c r="H4288" t="str">
        <f>INDEX('Vensim Variables'!$B:$B,MATCH(EPS!$B4288,'Vensim Variables'!$A:$A,0))</f>
        <v>g pollutant</v>
      </c>
      <c r="I4288" t="str">
        <f t="shared" si="132"/>
        <v>CO</v>
      </c>
      <c r="J4288">
        <f>INDEX(NoSettings!$C:$C,MATCH(EPS!$A4288,NoSettings!$A:$A,0))</f>
        <v>23604600</v>
      </c>
      <c r="K4288">
        <f>INDEX(GWP!$C$2:$C$13,MATCH(EPS!I4288,GWP!$B$2:$B$13,0))</f>
        <v>0</v>
      </c>
      <c r="L4288" s="4">
        <f t="shared" si="133"/>
        <v>0</v>
      </c>
    </row>
    <row r="4289" spans="1:12">
      <c r="A4289" t="s">
        <v>9892</v>
      </c>
      <c r="B4289" t="s">
        <v>7380</v>
      </c>
      <c r="C4289" t="s">
        <v>1739</v>
      </c>
      <c r="D4289" t="s">
        <v>6883</v>
      </c>
      <c r="E4289" t="s">
        <v>1707</v>
      </c>
      <c r="H4289" t="str">
        <f>INDEX('Vensim Variables'!$B:$B,MATCH(EPS!$B4289,'Vensim Variables'!$A:$A,0))</f>
        <v>g pollutant</v>
      </c>
      <c r="I4289" t="str">
        <f t="shared" si="132"/>
        <v>NOx</v>
      </c>
      <c r="J4289">
        <f>INDEX(NoSettings!$C:$C,MATCH(EPS!$A4289,NoSettings!$A:$A,0))</f>
        <v>70102000</v>
      </c>
      <c r="K4289">
        <f>INDEX(GWP!$C$2:$C$13,MATCH(EPS!I4289,GWP!$B$2:$B$13,0))</f>
        <v>0</v>
      </c>
      <c r="L4289" s="4">
        <f t="shared" si="133"/>
        <v>0</v>
      </c>
    </row>
    <row r="4290" spans="1:12">
      <c r="A4290" t="s">
        <v>9893</v>
      </c>
      <c r="B4290" t="s">
        <v>7380</v>
      </c>
      <c r="C4290" t="s">
        <v>1739</v>
      </c>
      <c r="D4290" t="s">
        <v>6883</v>
      </c>
      <c r="E4290" t="s">
        <v>1708</v>
      </c>
      <c r="H4290" t="str">
        <f>INDEX('Vensim Variables'!$B:$B,MATCH(EPS!$B4290,'Vensim Variables'!$A:$A,0))</f>
        <v>g pollutant</v>
      </c>
      <c r="I4290" t="str">
        <f t="shared" si="132"/>
        <v>PM10</v>
      </c>
      <c r="J4290">
        <f>INDEX(NoSettings!$C:$C,MATCH(EPS!$A4290,NoSettings!$A:$A,0))</f>
        <v>4968480</v>
      </c>
      <c r="K4290">
        <f>INDEX(GWP!$C$2:$C$13,MATCH(EPS!I4290,GWP!$B$2:$B$13,0))</f>
        <v>0</v>
      </c>
      <c r="L4290" s="4">
        <f t="shared" si="133"/>
        <v>0</v>
      </c>
    </row>
    <row r="4291" spans="1:12">
      <c r="A4291" t="s">
        <v>9894</v>
      </c>
      <c r="B4291" t="s">
        <v>7380</v>
      </c>
      <c r="C4291" t="s">
        <v>1739</v>
      </c>
      <c r="D4291" t="s">
        <v>6883</v>
      </c>
      <c r="E4291" t="s">
        <v>1709</v>
      </c>
      <c r="H4291" t="str">
        <f>INDEX('Vensim Variables'!$B:$B,MATCH(EPS!$B4291,'Vensim Variables'!$A:$A,0))</f>
        <v>g pollutant</v>
      </c>
      <c r="I4291" t="str">
        <f t="shared" ref="I4291:I4354" si="134">IF(OR(C4291="CO2",C4291="CH4",C4291="N2O",C4291="F gases",C4291="VOC",C4291="CO",C4291="NOx",C4291="PM10",C4291="PM25",C4291="SOx",C4291="BC",C4291="OC"),C4291,IF(OR(D4291="CO2",D4291="CH4",D4291="N2O",D4291="F gases",D4291="VOC",D4291="CO",D4291="NOx",D4291="PM10",D4291="PM25",D4291="SOx",D4291="BC",D4291="OC"),D4291,IF(OR(E4291="CO2",E4291="CH4",E4291="N2O",E4291="F gases",E4291="VOC",E4291="CO",E4291="NOx",E4291="PM10",E4291="PM25",E4291="SOx",E4291="BC",E4291="OC"),E4291,"NA")))</f>
        <v>PM25</v>
      </c>
      <c r="J4291">
        <f>INDEX(NoSettings!$C:$C,MATCH(EPS!$A4291,NoSettings!$A:$A,0))</f>
        <v>4456160</v>
      </c>
      <c r="K4291">
        <f>INDEX(GWP!$C$2:$C$13,MATCH(EPS!I4291,GWP!$B$2:$B$13,0))</f>
        <v>0</v>
      </c>
      <c r="L4291" s="4">
        <f t="shared" ref="L4291:L4354" si="135">IF(H4291="g pollutant",K4291*J4291/10^12,IF(H4291="MMTCO2e",J4291,IF(H4291="MWh",J4291,0)))</f>
        <v>0</v>
      </c>
    </row>
    <row r="4292" spans="1:12">
      <c r="A4292" t="s">
        <v>9895</v>
      </c>
      <c r="B4292" t="s">
        <v>7380</v>
      </c>
      <c r="C4292" t="s">
        <v>1739</v>
      </c>
      <c r="D4292" t="s">
        <v>6883</v>
      </c>
      <c r="E4292" t="s">
        <v>1710</v>
      </c>
      <c r="H4292" t="str">
        <f>INDEX('Vensim Variables'!$B:$B,MATCH(EPS!$B4292,'Vensim Variables'!$A:$A,0))</f>
        <v>g pollutant</v>
      </c>
      <c r="I4292" t="str">
        <f t="shared" si="134"/>
        <v>SOx</v>
      </c>
      <c r="J4292">
        <f>INDEX(NoSettings!$C:$C,MATCH(EPS!$A4292,NoSettings!$A:$A,0))</f>
        <v>11559900</v>
      </c>
      <c r="K4292">
        <f>INDEX(GWP!$C$2:$C$13,MATCH(EPS!I4292,GWP!$B$2:$B$13,0))</f>
        <v>0</v>
      </c>
      <c r="L4292" s="4">
        <f t="shared" si="135"/>
        <v>0</v>
      </c>
    </row>
    <row r="4293" spans="1:12">
      <c r="A4293" t="s">
        <v>9896</v>
      </c>
      <c r="B4293" t="s">
        <v>7380</v>
      </c>
      <c r="C4293" t="s">
        <v>1739</v>
      </c>
      <c r="D4293" t="s">
        <v>6883</v>
      </c>
      <c r="E4293" t="s">
        <v>1711</v>
      </c>
      <c r="H4293" t="str">
        <f>INDEX('Vensim Variables'!$B:$B,MATCH(EPS!$B4293,'Vensim Variables'!$A:$A,0))</f>
        <v>g pollutant</v>
      </c>
      <c r="I4293" t="str">
        <f t="shared" si="134"/>
        <v>BC</v>
      </c>
      <c r="J4293">
        <f>INDEX(NoSettings!$C:$C,MATCH(EPS!$A4293,NoSettings!$A:$A,0))</f>
        <v>1165620</v>
      </c>
      <c r="K4293">
        <f>INDEX(GWP!$C$2:$C$13,MATCH(EPS!I4293,GWP!$B$2:$B$13,0))</f>
        <v>0</v>
      </c>
      <c r="L4293" s="4">
        <f t="shared" si="135"/>
        <v>0</v>
      </c>
    </row>
    <row r="4294" spans="1:12">
      <c r="A4294" t="s">
        <v>9897</v>
      </c>
      <c r="B4294" t="s">
        <v>7380</v>
      </c>
      <c r="C4294" t="s">
        <v>1739</v>
      </c>
      <c r="D4294" t="s">
        <v>6883</v>
      </c>
      <c r="E4294" t="s">
        <v>1712</v>
      </c>
      <c r="H4294" t="str">
        <f>INDEX('Vensim Variables'!$B:$B,MATCH(EPS!$B4294,'Vensim Variables'!$A:$A,0))</f>
        <v>g pollutant</v>
      </c>
      <c r="I4294" t="str">
        <f t="shared" si="134"/>
        <v>OC</v>
      </c>
      <c r="J4294">
        <f>INDEX(NoSettings!$C:$C,MATCH(EPS!$A4294,NoSettings!$A:$A,0))</f>
        <v>766762</v>
      </c>
      <c r="K4294">
        <f>INDEX(GWP!$C$2:$C$13,MATCH(EPS!I4294,GWP!$B$2:$B$13,0))</f>
        <v>0</v>
      </c>
      <c r="L4294" s="4">
        <f t="shared" si="135"/>
        <v>0</v>
      </c>
    </row>
    <row r="4295" spans="1:12">
      <c r="A4295" t="s">
        <v>9898</v>
      </c>
      <c r="B4295" t="s">
        <v>7380</v>
      </c>
      <c r="C4295" t="s">
        <v>1739</v>
      </c>
      <c r="D4295" t="s">
        <v>6883</v>
      </c>
      <c r="E4295" t="s">
        <v>1713</v>
      </c>
      <c r="H4295" t="str">
        <f>INDEX('Vensim Variables'!$B:$B,MATCH(EPS!$B4295,'Vensim Variables'!$A:$A,0))</f>
        <v>g pollutant</v>
      </c>
      <c r="I4295" t="str">
        <f t="shared" si="134"/>
        <v>CH4</v>
      </c>
      <c r="J4295">
        <f>INDEX(NoSettings!$C:$C,MATCH(EPS!$A4295,NoSettings!$A:$A,0))</f>
        <v>10315200</v>
      </c>
      <c r="K4295">
        <f>INDEX(GWP!$C$2:$C$13,MATCH(EPS!I4295,GWP!$B$2:$B$13,0))</f>
        <v>28</v>
      </c>
      <c r="L4295" s="4">
        <f t="shared" si="135"/>
        <v>2.8882559999999997E-4</v>
      </c>
    </row>
    <row r="4296" spans="1:12">
      <c r="A4296" t="s">
        <v>9899</v>
      </c>
      <c r="B4296" t="s">
        <v>7380</v>
      </c>
      <c r="C4296" t="s">
        <v>1739</v>
      </c>
      <c r="D4296" t="s">
        <v>6883</v>
      </c>
      <c r="E4296" t="s">
        <v>1714</v>
      </c>
      <c r="H4296" t="str">
        <f>INDEX('Vensim Variables'!$B:$B,MATCH(EPS!$B4296,'Vensim Variables'!$A:$A,0))</f>
        <v>g pollutant</v>
      </c>
      <c r="I4296" t="str">
        <f t="shared" si="134"/>
        <v>N2O</v>
      </c>
      <c r="J4296">
        <f>INDEX(NoSettings!$C:$C,MATCH(EPS!$A4296,NoSettings!$A:$A,0))</f>
        <v>2063040</v>
      </c>
      <c r="K4296">
        <f>INDEX(GWP!$C$2:$C$13,MATCH(EPS!I4296,GWP!$B$2:$B$13,0))</f>
        <v>265</v>
      </c>
      <c r="L4296" s="4">
        <f t="shared" si="135"/>
        <v>5.4670559999999997E-4</v>
      </c>
    </row>
    <row r="4297" spans="1:12">
      <c r="A4297" t="s">
        <v>9900</v>
      </c>
      <c r="B4297" t="s">
        <v>7380</v>
      </c>
      <c r="C4297" t="s">
        <v>1739</v>
      </c>
      <c r="D4297" t="s">
        <v>6883</v>
      </c>
      <c r="E4297" t="s">
        <v>1715</v>
      </c>
      <c r="H4297" t="str">
        <f>INDEX('Vensim Variables'!$B:$B,MATCH(EPS!$B4297,'Vensim Variables'!$A:$A,0))</f>
        <v>g pollutant</v>
      </c>
      <c r="I4297" t="str">
        <f t="shared" si="134"/>
        <v>F gases</v>
      </c>
      <c r="J4297">
        <f>INDEX(NoSettings!$C:$C,MATCH(EPS!$A4297,NoSettings!$A:$A,0))</f>
        <v>0</v>
      </c>
      <c r="K4297">
        <f>INDEX(GWP!$C$2:$C$13,MATCH(EPS!I4297,GWP!$B$2:$B$13,0))</f>
        <v>1</v>
      </c>
      <c r="L4297" s="4">
        <f t="shared" si="135"/>
        <v>0</v>
      </c>
    </row>
    <row r="4298" spans="1:12">
      <c r="A4298" t="s">
        <v>9901</v>
      </c>
      <c r="B4298" t="s">
        <v>7380</v>
      </c>
      <c r="C4298" t="s">
        <v>1739</v>
      </c>
      <c r="D4298" t="s">
        <v>6884</v>
      </c>
      <c r="E4298" t="s">
        <v>1702</v>
      </c>
      <c r="H4298" t="str">
        <f>INDEX('Vensim Variables'!$B:$B,MATCH(EPS!$B4298,'Vensim Variables'!$A:$A,0))</f>
        <v>g pollutant</v>
      </c>
      <c r="I4298" t="str">
        <f t="shared" si="134"/>
        <v>CO2</v>
      </c>
      <c r="J4298">
        <f>INDEX(NoSettings!$C:$C,MATCH(EPS!$A4298,NoSettings!$A:$A,0))</f>
        <v>197062000</v>
      </c>
      <c r="K4298">
        <f>INDEX(GWP!$C$2:$C$13,MATCH(EPS!I4298,GWP!$B$2:$B$13,0))</f>
        <v>1</v>
      </c>
      <c r="L4298" s="4">
        <f t="shared" si="135"/>
        <v>1.9706199999999999E-4</v>
      </c>
    </row>
    <row r="4299" spans="1:12">
      <c r="A4299" t="s">
        <v>9902</v>
      </c>
      <c r="B4299" t="s">
        <v>7380</v>
      </c>
      <c r="C4299" t="s">
        <v>1739</v>
      </c>
      <c r="D4299" t="s">
        <v>6884</v>
      </c>
      <c r="E4299" t="s">
        <v>1705</v>
      </c>
      <c r="H4299" t="str">
        <f>INDEX('Vensim Variables'!$B:$B,MATCH(EPS!$B4299,'Vensim Variables'!$A:$A,0))</f>
        <v>g pollutant</v>
      </c>
      <c r="I4299" t="str">
        <f t="shared" si="134"/>
        <v>VOC</v>
      </c>
      <c r="J4299">
        <f>INDEX(NoSettings!$C:$C,MATCH(EPS!$A4299,NoSettings!$A:$A,0))</f>
        <v>3655.23</v>
      </c>
      <c r="K4299">
        <f>INDEX(GWP!$C$2:$C$13,MATCH(EPS!I4299,GWP!$B$2:$B$13,0))</f>
        <v>0</v>
      </c>
      <c r="L4299" s="4">
        <f t="shared" si="135"/>
        <v>0</v>
      </c>
    </row>
    <row r="4300" spans="1:12">
      <c r="A4300" t="s">
        <v>9903</v>
      </c>
      <c r="B4300" t="s">
        <v>7380</v>
      </c>
      <c r="C4300" t="s">
        <v>1739</v>
      </c>
      <c r="D4300" t="s">
        <v>6884</v>
      </c>
      <c r="E4300" t="s">
        <v>1706</v>
      </c>
      <c r="H4300" t="str">
        <f>INDEX('Vensim Variables'!$B:$B,MATCH(EPS!$B4300,'Vensim Variables'!$A:$A,0))</f>
        <v>g pollutant</v>
      </c>
      <c r="I4300" t="str">
        <f t="shared" si="134"/>
        <v>CO</v>
      </c>
      <c r="J4300">
        <f>INDEX(NoSettings!$C:$C,MATCH(EPS!$A4300,NoSettings!$A:$A,0))</f>
        <v>18013.8</v>
      </c>
      <c r="K4300">
        <f>INDEX(GWP!$C$2:$C$13,MATCH(EPS!I4300,GWP!$B$2:$B$13,0))</f>
        <v>0</v>
      </c>
      <c r="L4300" s="4">
        <f t="shared" si="135"/>
        <v>0</v>
      </c>
    </row>
    <row r="4301" spans="1:12">
      <c r="A4301" t="s">
        <v>9904</v>
      </c>
      <c r="B4301" t="s">
        <v>7380</v>
      </c>
      <c r="C4301" t="s">
        <v>1739</v>
      </c>
      <c r="D4301" t="s">
        <v>6884</v>
      </c>
      <c r="E4301" t="s">
        <v>1707</v>
      </c>
      <c r="H4301" t="str">
        <f>INDEX('Vensim Variables'!$B:$B,MATCH(EPS!$B4301,'Vensim Variables'!$A:$A,0))</f>
        <v>g pollutant</v>
      </c>
      <c r="I4301" t="str">
        <f t="shared" si="134"/>
        <v>NOx</v>
      </c>
      <c r="J4301">
        <f>INDEX(NoSettings!$C:$C,MATCH(EPS!$A4301,NoSettings!$A:$A,0))</f>
        <v>53498.1</v>
      </c>
      <c r="K4301">
        <f>INDEX(GWP!$C$2:$C$13,MATCH(EPS!I4301,GWP!$B$2:$B$13,0))</f>
        <v>0</v>
      </c>
      <c r="L4301" s="4">
        <f t="shared" si="135"/>
        <v>0</v>
      </c>
    </row>
    <row r="4302" spans="1:12">
      <c r="A4302" t="s">
        <v>9905</v>
      </c>
      <c r="B4302" t="s">
        <v>7380</v>
      </c>
      <c r="C4302" t="s">
        <v>1739</v>
      </c>
      <c r="D4302" t="s">
        <v>6884</v>
      </c>
      <c r="E4302" t="s">
        <v>1708</v>
      </c>
      <c r="H4302" t="str">
        <f>INDEX('Vensim Variables'!$B:$B,MATCH(EPS!$B4302,'Vensim Variables'!$A:$A,0))</f>
        <v>g pollutant</v>
      </c>
      <c r="I4302" t="str">
        <f t="shared" si="134"/>
        <v>PM10</v>
      </c>
      <c r="J4302">
        <f>INDEX(NoSettings!$C:$C,MATCH(EPS!$A4302,NoSettings!$A:$A,0))</f>
        <v>3791.68</v>
      </c>
      <c r="K4302">
        <f>INDEX(GWP!$C$2:$C$13,MATCH(EPS!I4302,GWP!$B$2:$B$13,0))</f>
        <v>0</v>
      </c>
      <c r="L4302" s="4">
        <f t="shared" si="135"/>
        <v>0</v>
      </c>
    </row>
    <row r="4303" spans="1:12">
      <c r="A4303" t="s">
        <v>9906</v>
      </c>
      <c r="B4303" t="s">
        <v>7380</v>
      </c>
      <c r="C4303" t="s">
        <v>1739</v>
      </c>
      <c r="D4303" t="s">
        <v>6884</v>
      </c>
      <c r="E4303" t="s">
        <v>1709</v>
      </c>
      <c r="H4303" t="str">
        <f>INDEX('Vensim Variables'!$B:$B,MATCH(EPS!$B4303,'Vensim Variables'!$A:$A,0))</f>
        <v>g pollutant</v>
      </c>
      <c r="I4303" t="str">
        <f t="shared" si="134"/>
        <v>PM25</v>
      </c>
      <c r="J4303">
        <f>INDEX(NoSettings!$C:$C,MATCH(EPS!$A4303,NoSettings!$A:$A,0))</f>
        <v>3400.7</v>
      </c>
      <c r="K4303">
        <f>INDEX(GWP!$C$2:$C$13,MATCH(EPS!I4303,GWP!$B$2:$B$13,0))</f>
        <v>0</v>
      </c>
      <c r="L4303" s="4">
        <f t="shared" si="135"/>
        <v>0</v>
      </c>
    </row>
    <row r="4304" spans="1:12">
      <c r="A4304" t="s">
        <v>9907</v>
      </c>
      <c r="B4304" t="s">
        <v>7380</v>
      </c>
      <c r="C4304" t="s">
        <v>1739</v>
      </c>
      <c r="D4304" t="s">
        <v>6884</v>
      </c>
      <c r="E4304" t="s">
        <v>1710</v>
      </c>
      <c r="H4304" t="str">
        <f>INDEX('Vensim Variables'!$B:$B,MATCH(EPS!$B4304,'Vensim Variables'!$A:$A,0))</f>
        <v>g pollutant</v>
      </c>
      <c r="I4304" t="str">
        <f t="shared" si="134"/>
        <v>SOx</v>
      </c>
      <c r="J4304">
        <f>INDEX(NoSettings!$C:$C,MATCH(EPS!$A4304,NoSettings!$A:$A,0))</f>
        <v>8821.89</v>
      </c>
      <c r="K4304">
        <f>INDEX(GWP!$C$2:$C$13,MATCH(EPS!I4304,GWP!$B$2:$B$13,0))</f>
        <v>0</v>
      </c>
      <c r="L4304" s="4">
        <f t="shared" si="135"/>
        <v>0</v>
      </c>
    </row>
    <row r="4305" spans="1:12">
      <c r="A4305" t="s">
        <v>9908</v>
      </c>
      <c r="B4305" t="s">
        <v>7380</v>
      </c>
      <c r="C4305" t="s">
        <v>1739</v>
      </c>
      <c r="D4305" t="s">
        <v>6884</v>
      </c>
      <c r="E4305" t="s">
        <v>1711</v>
      </c>
      <c r="H4305" t="str">
        <f>INDEX('Vensim Variables'!$B:$B,MATCH(EPS!$B4305,'Vensim Variables'!$A:$A,0))</f>
        <v>g pollutant</v>
      </c>
      <c r="I4305" t="str">
        <f t="shared" si="134"/>
        <v>BC</v>
      </c>
      <c r="J4305">
        <f>INDEX(NoSettings!$C:$C,MATCH(EPS!$A4305,NoSettings!$A:$A,0))</f>
        <v>889.53599999999994</v>
      </c>
      <c r="K4305">
        <f>INDEX(GWP!$C$2:$C$13,MATCH(EPS!I4305,GWP!$B$2:$B$13,0))</f>
        <v>0</v>
      </c>
      <c r="L4305" s="4">
        <f t="shared" si="135"/>
        <v>0</v>
      </c>
    </row>
    <row r="4306" spans="1:12">
      <c r="A4306" t="s">
        <v>9909</v>
      </c>
      <c r="B4306" t="s">
        <v>7380</v>
      </c>
      <c r="C4306" t="s">
        <v>1739</v>
      </c>
      <c r="D4306" t="s">
        <v>6884</v>
      </c>
      <c r="E4306" t="s">
        <v>1712</v>
      </c>
      <c r="H4306" t="str">
        <f>INDEX('Vensim Variables'!$B:$B,MATCH(EPS!$B4306,'Vensim Variables'!$A:$A,0))</f>
        <v>g pollutant</v>
      </c>
      <c r="I4306" t="str">
        <f t="shared" si="134"/>
        <v>OC</v>
      </c>
      <c r="J4306">
        <f>INDEX(NoSettings!$C:$C,MATCH(EPS!$A4306,NoSettings!$A:$A,0))</f>
        <v>585.15200000000004</v>
      </c>
      <c r="K4306">
        <f>INDEX(GWP!$C$2:$C$13,MATCH(EPS!I4306,GWP!$B$2:$B$13,0))</f>
        <v>0</v>
      </c>
      <c r="L4306" s="4">
        <f t="shared" si="135"/>
        <v>0</v>
      </c>
    </row>
    <row r="4307" spans="1:12">
      <c r="A4307" t="s">
        <v>9910</v>
      </c>
      <c r="B4307" t="s">
        <v>7380</v>
      </c>
      <c r="C4307" t="s">
        <v>1739</v>
      </c>
      <c r="D4307" t="s">
        <v>6884</v>
      </c>
      <c r="E4307" t="s">
        <v>1713</v>
      </c>
      <c r="H4307" t="str">
        <f>INDEX('Vensim Variables'!$B:$B,MATCH(EPS!$B4307,'Vensim Variables'!$A:$A,0))</f>
        <v>g pollutant</v>
      </c>
      <c r="I4307" t="str">
        <f t="shared" si="134"/>
        <v>CH4</v>
      </c>
      <c r="J4307">
        <f>INDEX(NoSettings!$C:$C,MATCH(EPS!$A4307,NoSettings!$A:$A,0))</f>
        <v>7872</v>
      </c>
      <c r="K4307">
        <f>INDEX(GWP!$C$2:$C$13,MATCH(EPS!I4307,GWP!$B$2:$B$13,0))</f>
        <v>28</v>
      </c>
      <c r="L4307" s="4">
        <f t="shared" si="135"/>
        <v>2.2041600000000001E-7</v>
      </c>
    </row>
    <row r="4308" spans="1:12">
      <c r="A4308" t="s">
        <v>9911</v>
      </c>
      <c r="B4308" t="s">
        <v>7380</v>
      </c>
      <c r="C4308" t="s">
        <v>1739</v>
      </c>
      <c r="D4308" t="s">
        <v>6884</v>
      </c>
      <c r="E4308" t="s">
        <v>1714</v>
      </c>
      <c r="H4308" t="str">
        <f>INDEX('Vensim Variables'!$B:$B,MATCH(EPS!$B4308,'Vensim Variables'!$A:$A,0))</f>
        <v>g pollutant</v>
      </c>
      <c r="I4308" t="str">
        <f t="shared" si="134"/>
        <v>N2O</v>
      </c>
      <c r="J4308">
        <f>INDEX(NoSettings!$C:$C,MATCH(EPS!$A4308,NoSettings!$A:$A,0))</f>
        <v>1574.4</v>
      </c>
      <c r="K4308">
        <f>INDEX(GWP!$C$2:$C$13,MATCH(EPS!I4308,GWP!$B$2:$B$13,0))</f>
        <v>265</v>
      </c>
      <c r="L4308" s="4">
        <f t="shared" si="135"/>
        <v>4.1721600000000002E-7</v>
      </c>
    </row>
    <row r="4309" spans="1:12">
      <c r="A4309" t="s">
        <v>9912</v>
      </c>
      <c r="B4309" t="s">
        <v>7380</v>
      </c>
      <c r="C4309" t="s">
        <v>1739</v>
      </c>
      <c r="D4309" t="s">
        <v>6884</v>
      </c>
      <c r="E4309" t="s">
        <v>1715</v>
      </c>
      <c r="H4309" t="str">
        <f>INDEX('Vensim Variables'!$B:$B,MATCH(EPS!$B4309,'Vensim Variables'!$A:$A,0))</f>
        <v>g pollutant</v>
      </c>
      <c r="I4309" t="str">
        <f t="shared" si="134"/>
        <v>F gases</v>
      </c>
      <c r="J4309">
        <f>INDEX(NoSettings!$C:$C,MATCH(EPS!$A4309,NoSettings!$A:$A,0))</f>
        <v>0</v>
      </c>
      <c r="K4309">
        <f>INDEX(GWP!$C$2:$C$13,MATCH(EPS!I4309,GWP!$B$2:$B$13,0))</f>
        <v>1</v>
      </c>
      <c r="L4309" s="4">
        <f t="shared" si="135"/>
        <v>0</v>
      </c>
    </row>
    <row r="4310" spans="1:12">
      <c r="A4310" t="s">
        <v>9913</v>
      </c>
      <c r="B4310" t="s">
        <v>7380</v>
      </c>
      <c r="C4310" t="s">
        <v>1739</v>
      </c>
      <c r="D4310" t="s">
        <v>6885</v>
      </c>
      <c r="E4310" t="s">
        <v>1702</v>
      </c>
      <c r="H4310" t="str">
        <f>INDEX('Vensim Variables'!$B:$B,MATCH(EPS!$B4310,'Vensim Variables'!$A:$A,0))</f>
        <v>g pollutant</v>
      </c>
      <c r="I4310" t="str">
        <f t="shared" si="134"/>
        <v>CO2</v>
      </c>
      <c r="J4310">
        <f>INDEX(NoSettings!$C:$C,MATCH(EPS!$A4310,NoSettings!$A:$A,0))</f>
        <v>0</v>
      </c>
      <c r="K4310">
        <f>INDEX(GWP!$C$2:$C$13,MATCH(EPS!I4310,GWP!$B$2:$B$13,0))</f>
        <v>1</v>
      </c>
      <c r="L4310" s="4">
        <f t="shared" si="135"/>
        <v>0</v>
      </c>
    </row>
    <row r="4311" spans="1:12">
      <c r="A4311" t="s">
        <v>9914</v>
      </c>
      <c r="B4311" t="s">
        <v>7380</v>
      </c>
      <c r="C4311" t="s">
        <v>1739</v>
      </c>
      <c r="D4311" t="s">
        <v>6885</v>
      </c>
      <c r="E4311" t="s">
        <v>1705</v>
      </c>
      <c r="H4311" t="str">
        <f>INDEX('Vensim Variables'!$B:$B,MATCH(EPS!$B4311,'Vensim Variables'!$A:$A,0))</f>
        <v>g pollutant</v>
      </c>
      <c r="I4311" t="str">
        <f t="shared" si="134"/>
        <v>VOC</v>
      </c>
      <c r="J4311">
        <f>INDEX(NoSettings!$C:$C,MATCH(EPS!$A4311,NoSettings!$A:$A,0))</f>
        <v>0</v>
      </c>
      <c r="K4311">
        <f>INDEX(GWP!$C$2:$C$13,MATCH(EPS!I4311,GWP!$B$2:$B$13,0))</f>
        <v>0</v>
      </c>
      <c r="L4311" s="4">
        <f t="shared" si="135"/>
        <v>0</v>
      </c>
    </row>
    <row r="4312" spans="1:12">
      <c r="A4312" t="s">
        <v>9915</v>
      </c>
      <c r="B4312" t="s">
        <v>7380</v>
      </c>
      <c r="C4312" t="s">
        <v>1739</v>
      </c>
      <c r="D4312" t="s">
        <v>6885</v>
      </c>
      <c r="E4312" t="s">
        <v>1706</v>
      </c>
      <c r="H4312" t="str">
        <f>INDEX('Vensim Variables'!$B:$B,MATCH(EPS!$B4312,'Vensim Variables'!$A:$A,0))</f>
        <v>g pollutant</v>
      </c>
      <c r="I4312" t="str">
        <f t="shared" si="134"/>
        <v>CO</v>
      </c>
      <c r="J4312">
        <f>INDEX(NoSettings!$C:$C,MATCH(EPS!$A4312,NoSettings!$A:$A,0))</f>
        <v>0</v>
      </c>
      <c r="K4312">
        <f>INDEX(GWP!$C$2:$C$13,MATCH(EPS!I4312,GWP!$B$2:$B$13,0))</f>
        <v>0</v>
      </c>
      <c r="L4312" s="4">
        <f t="shared" si="135"/>
        <v>0</v>
      </c>
    </row>
    <row r="4313" spans="1:12">
      <c r="A4313" t="s">
        <v>9916</v>
      </c>
      <c r="B4313" t="s">
        <v>7380</v>
      </c>
      <c r="C4313" t="s">
        <v>1739</v>
      </c>
      <c r="D4313" t="s">
        <v>6885</v>
      </c>
      <c r="E4313" t="s">
        <v>1707</v>
      </c>
      <c r="H4313" t="str">
        <f>INDEX('Vensim Variables'!$B:$B,MATCH(EPS!$B4313,'Vensim Variables'!$A:$A,0))</f>
        <v>g pollutant</v>
      </c>
      <c r="I4313" t="str">
        <f t="shared" si="134"/>
        <v>NOx</v>
      </c>
      <c r="J4313">
        <f>INDEX(NoSettings!$C:$C,MATCH(EPS!$A4313,NoSettings!$A:$A,0))</f>
        <v>0</v>
      </c>
      <c r="K4313">
        <f>INDEX(GWP!$C$2:$C$13,MATCH(EPS!I4313,GWP!$B$2:$B$13,0))</f>
        <v>0</v>
      </c>
      <c r="L4313" s="4">
        <f t="shared" si="135"/>
        <v>0</v>
      </c>
    </row>
    <row r="4314" spans="1:12">
      <c r="A4314" t="s">
        <v>9917</v>
      </c>
      <c r="B4314" t="s">
        <v>7380</v>
      </c>
      <c r="C4314" t="s">
        <v>1739</v>
      </c>
      <c r="D4314" t="s">
        <v>6885</v>
      </c>
      <c r="E4314" t="s">
        <v>1708</v>
      </c>
      <c r="H4314" t="str">
        <f>INDEX('Vensim Variables'!$B:$B,MATCH(EPS!$B4314,'Vensim Variables'!$A:$A,0))</f>
        <v>g pollutant</v>
      </c>
      <c r="I4314" t="str">
        <f t="shared" si="134"/>
        <v>PM10</v>
      </c>
      <c r="J4314">
        <f>INDEX(NoSettings!$C:$C,MATCH(EPS!$A4314,NoSettings!$A:$A,0))</f>
        <v>0</v>
      </c>
      <c r="K4314">
        <f>INDEX(GWP!$C$2:$C$13,MATCH(EPS!I4314,GWP!$B$2:$B$13,0))</f>
        <v>0</v>
      </c>
      <c r="L4314" s="4">
        <f t="shared" si="135"/>
        <v>0</v>
      </c>
    </row>
    <row r="4315" spans="1:12">
      <c r="A4315" t="s">
        <v>9918</v>
      </c>
      <c r="B4315" t="s">
        <v>7380</v>
      </c>
      <c r="C4315" t="s">
        <v>1739</v>
      </c>
      <c r="D4315" t="s">
        <v>6885</v>
      </c>
      <c r="E4315" t="s">
        <v>1709</v>
      </c>
      <c r="H4315" t="str">
        <f>INDEX('Vensim Variables'!$B:$B,MATCH(EPS!$B4315,'Vensim Variables'!$A:$A,0))</f>
        <v>g pollutant</v>
      </c>
      <c r="I4315" t="str">
        <f t="shared" si="134"/>
        <v>PM25</v>
      </c>
      <c r="J4315">
        <f>INDEX(NoSettings!$C:$C,MATCH(EPS!$A4315,NoSettings!$A:$A,0))</f>
        <v>0</v>
      </c>
      <c r="K4315">
        <f>INDEX(GWP!$C$2:$C$13,MATCH(EPS!I4315,GWP!$B$2:$B$13,0))</f>
        <v>0</v>
      </c>
      <c r="L4315" s="4">
        <f t="shared" si="135"/>
        <v>0</v>
      </c>
    </row>
    <row r="4316" spans="1:12">
      <c r="A4316" t="s">
        <v>9919</v>
      </c>
      <c r="B4316" t="s">
        <v>7380</v>
      </c>
      <c r="C4316" t="s">
        <v>1739</v>
      </c>
      <c r="D4316" t="s">
        <v>6885</v>
      </c>
      <c r="E4316" t="s">
        <v>1710</v>
      </c>
      <c r="H4316" t="str">
        <f>INDEX('Vensim Variables'!$B:$B,MATCH(EPS!$B4316,'Vensim Variables'!$A:$A,0))</f>
        <v>g pollutant</v>
      </c>
      <c r="I4316" t="str">
        <f t="shared" si="134"/>
        <v>SOx</v>
      </c>
      <c r="J4316">
        <f>INDEX(NoSettings!$C:$C,MATCH(EPS!$A4316,NoSettings!$A:$A,0))</f>
        <v>0</v>
      </c>
      <c r="K4316">
        <f>INDEX(GWP!$C$2:$C$13,MATCH(EPS!I4316,GWP!$B$2:$B$13,0))</f>
        <v>0</v>
      </c>
      <c r="L4316" s="4">
        <f t="shared" si="135"/>
        <v>0</v>
      </c>
    </row>
    <row r="4317" spans="1:12">
      <c r="A4317" t="s">
        <v>9920</v>
      </c>
      <c r="B4317" t="s">
        <v>7380</v>
      </c>
      <c r="C4317" t="s">
        <v>1739</v>
      </c>
      <c r="D4317" t="s">
        <v>6885</v>
      </c>
      <c r="E4317" t="s">
        <v>1711</v>
      </c>
      <c r="H4317" t="str">
        <f>INDEX('Vensim Variables'!$B:$B,MATCH(EPS!$B4317,'Vensim Variables'!$A:$A,0))</f>
        <v>g pollutant</v>
      </c>
      <c r="I4317" t="str">
        <f t="shared" si="134"/>
        <v>BC</v>
      </c>
      <c r="J4317">
        <f>INDEX(NoSettings!$C:$C,MATCH(EPS!$A4317,NoSettings!$A:$A,0))</f>
        <v>0</v>
      </c>
      <c r="K4317">
        <f>INDEX(GWP!$C$2:$C$13,MATCH(EPS!I4317,GWP!$B$2:$B$13,0))</f>
        <v>0</v>
      </c>
      <c r="L4317" s="4">
        <f t="shared" si="135"/>
        <v>0</v>
      </c>
    </row>
    <row r="4318" spans="1:12">
      <c r="A4318" t="s">
        <v>9921</v>
      </c>
      <c r="B4318" t="s">
        <v>7380</v>
      </c>
      <c r="C4318" t="s">
        <v>1739</v>
      </c>
      <c r="D4318" t="s">
        <v>6885</v>
      </c>
      <c r="E4318" t="s">
        <v>1712</v>
      </c>
      <c r="H4318" t="str">
        <f>INDEX('Vensim Variables'!$B:$B,MATCH(EPS!$B4318,'Vensim Variables'!$A:$A,0))</f>
        <v>g pollutant</v>
      </c>
      <c r="I4318" t="str">
        <f t="shared" si="134"/>
        <v>OC</v>
      </c>
      <c r="J4318">
        <f>INDEX(NoSettings!$C:$C,MATCH(EPS!$A4318,NoSettings!$A:$A,0))</f>
        <v>0</v>
      </c>
      <c r="K4318">
        <f>INDEX(GWP!$C$2:$C$13,MATCH(EPS!I4318,GWP!$B$2:$B$13,0))</f>
        <v>0</v>
      </c>
      <c r="L4318" s="4">
        <f t="shared" si="135"/>
        <v>0</v>
      </c>
    </row>
    <row r="4319" spans="1:12">
      <c r="A4319" t="s">
        <v>9922</v>
      </c>
      <c r="B4319" t="s">
        <v>7380</v>
      </c>
      <c r="C4319" t="s">
        <v>1739</v>
      </c>
      <c r="D4319" t="s">
        <v>6885</v>
      </c>
      <c r="E4319" t="s">
        <v>1713</v>
      </c>
      <c r="H4319" t="str">
        <f>INDEX('Vensim Variables'!$B:$B,MATCH(EPS!$B4319,'Vensim Variables'!$A:$A,0))</f>
        <v>g pollutant</v>
      </c>
      <c r="I4319" t="str">
        <f t="shared" si="134"/>
        <v>CH4</v>
      </c>
      <c r="J4319">
        <f>INDEX(NoSettings!$C:$C,MATCH(EPS!$A4319,NoSettings!$A:$A,0))</f>
        <v>0</v>
      </c>
      <c r="K4319">
        <f>INDEX(GWP!$C$2:$C$13,MATCH(EPS!I4319,GWP!$B$2:$B$13,0))</f>
        <v>28</v>
      </c>
      <c r="L4319" s="4">
        <f t="shared" si="135"/>
        <v>0</v>
      </c>
    </row>
    <row r="4320" spans="1:12">
      <c r="A4320" t="s">
        <v>9923</v>
      </c>
      <c r="B4320" t="s">
        <v>7380</v>
      </c>
      <c r="C4320" t="s">
        <v>1739</v>
      </c>
      <c r="D4320" t="s">
        <v>6885</v>
      </c>
      <c r="E4320" t="s">
        <v>1714</v>
      </c>
      <c r="H4320" t="str">
        <f>INDEX('Vensim Variables'!$B:$B,MATCH(EPS!$B4320,'Vensim Variables'!$A:$A,0))</f>
        <v>g pollutant</v>
      </c>
      <c r="I4320" t="str">
        <f t="shared" si="134"/>
        <v>N2O</v>
      </c>
      <c r="J4320">
        <f>INDEX(NoSettings!$C:$C,MATCH(EPS!$A4320,NoSettings!$A:$A,0))</f>
        <v>0</v>
      </c>
      <c r="K4320">
        <f>INDEX(GWP!$C$2:$C$13,MATCH(EPS!I4320,GWP!$B$2:$B$13,0))</f>
        <v>265</v>
      </c>
      <c r="L4320" s="4">
        <f t="shared" si="135"/>
        <v>0</v>
      </c>
    </row>
    <row r="4321" spans="1:12">
      <c r="A4321" t="s">
        <v>9924</v>
      </c>
      <c r="B4321" t="s">
        <v>7380</v>
      </c>
      <c r="C4321" t="s">
        <v>1739</v>
      </c>
      <c r="D4321" t="s">
        <v>6885</v>
      </c>
      <c r="E4321" t="s">
        <v>1715</v>
      </c>
      <c r="H4321" t="str">
        <f>INDEX('Vensim Variables'!$B:$B,MATCH(EPS!$B4321,'Vensim Variables'!$A:$A,0))</f>
        <v>g pollutant</v>
      </c>
      <c r="I4321" t="str">
        <f t="shared" si="134"/>
        <v>F gases</v>
      </c>
      <c r="J4321">
        <f>INDEX(NoSettings!$C:$C,MATCH(EPS!$A4321,NoSettings!$A:$A,0))</f>
        <v>0</v>
      </c>
      <c r="K4321">
        <f>INDEX(GWP!$C$2:$C$13,MATCH(EPS!I4321,GWP!$B$2:$B$13,0))</f>
        <v>1</v>
      </c>
      <c r="L4321" s="4">
        <f t="shared" si="135"/>
        <v>0</v>
      </c>
    </row>
    <row r="4322" spans="1:12">
      <c r="A4322" t="s">
        <v>9925</v>
      </c>
      <c r="B4322" t="s">
        <v>7380</v>
      </c>
      <c r="C4322" t="s">
        <v>1739</v>
      </c>
      <c r="D4322" t="s">
        <v>6886</v>
      </c>
      <c r="E4322" t="s">
        <v>1702</v>
      </c>
      <c r="H4322" t="str">
        <f>INDEX('Vensim Variables'!$B:$B,MATCH(EPS!$B4322,'Vensim Variables'!$A:$A,0))</f>
        <v>g pollutant</v>
      </c>
      <c r="I4322" t="str">
        <f t="shared" si="134"/>
        <v>CO2</v>
      </c>
      <c r="J4322">
        <f>INDEX(NoSettings!$C:$C,MATCH(EPS!$A4322,NoSettings!$A:$A,0))</f>
        <v>0</v>
      </c>
      <c r="K4322">
        <f>INDEX(GWP!$C$2:$C$13,MATCH(EPS!I4322,GWP!$B$2:$B$13,0))</f>
        <v>1</v>
      </c>
      <c r="L4322" s="4">
        <f t="shared" si="135"/>
        <v>0</v>
      </c>
    </row>
    <row r="4323" spans="1:12">
      <c r="A4323" t="s">
        <v>9926</v>
      </c>
      <c r="B4323" t="s">
        <v>7380</v>
      </c>
      <c r="C4323" t="s">
        <v>1739</v>
      </c>
      <c r="D4323" t="s">
        <v>6886</v>
      </c>
      <c r="E4323" t="s">
        <v>1705</v>
      </c>
      <c r="H4323" t="str">
        <f>INDEX('Vensim Variables'!$B:$B,MATCH(EPS!$B4323,'Vensim Variables'!$A:$A,0))</f>
        <v>g pollutant</v>
      </c>
      <c r="I4323" t="str">
        <f t="shared" si="134"/>
        <v>VOC</v>
      </c>
      <c r="J4323">
        <f>INDEX(NoSettings!$C:$C,MATCH(EPS!$A4323,NoSettings!$A:$A,0))</f>
        <v>0</v>
      </c>
      <c r="K4323">
        <f>INDEX(GWP!$C$2:$C$13,MATCH(EPS!I4323,GWP!$B$2:$B$13,0))</f>
        <v>0</v>
      </c>
      <c r="L4323" s="4">
        <f t="shared" si="135"/>
        <v>0</v>
      </c>
    </row>
    <row r="4324" spans="1:12">
      <c r="A4324" t="s">
        <v>9927</v>
      </c>
      <c r="B4324" t="s">
        <v>7380</v>
      </c>
      <c r="C4324" t="s">
        <v>1739</v>
      </c>
      <c r="D4324" t="s">
        <v>6886</v>
      </c>
      <c r="E4324" t="s">
        <v>1706</v>
      </c>
      <c r="H4324" t="str">
        <f>INDEX('Vensim Variables'!$B:$B,MATCH(EPS!$B4324,'Vensim Variables'!$A:$A,0))</f>
        <v>g pollutant</v>
      </c>
      <c r="I4324" t="str">
        <f t="shared" si="134"/>
        <v>CO</v>
      </c>
      <c r="J4324">
        <f>INDEX(NoSettings!$C:$C,MATCH(EPS!$A4324,NoSettings!$A:$A,0))</f>
        <v>0</v>
      </c>
      <c r="K4324">
        <f>INDEX(GWP!$C$2:$C$13,MATCH(EPS!I4324,GWP!$B$2:$B$13,0))</f>
        <v>0</v>
      </c>
      <c r="L4324" s="4">
        <f t="shared" si="135"/>
        <v>0</v>
      </c>
    </row>
    <row r="4325" spans="1:12">
      <c r="A4325" t="s">
        <v>9928</v>
      </c>
      <c r="B4325" t="s">
        <v>7380</v>
      </c>
      <c r="C4325" t="s">
        <v>1739</v>
      </c>
      <c r="D4325" t="s">
        <v>6886</v>
      </c>
      <c r="E4325" t="s">
        <v>1707</v>
      </c>
      <c r="H4325" t="str">
        <f>INDEX('Vensim Variables'!$B:$B,MATCH(EPS!$B4325,'Vensim Variables'!$A:$A,0))</f>
        <v>g pollutant</v>
      </c>
      <c r="I4325" t="str">
        <f t="shared" si="134"/>
        <v>NOx</v>
      </c>
      <c r="J4325">
        <f>INDEX(NoSettings!$C:$C,MATCH(EPS!$A4325,NoSettings!$A:$A,0))</f>
        <v>0</v>
      </c>
      <c r="K4325">
        <f>INDEX(GWP!$C$2:$C$13,MATCH(EPS!I4325,GWP!$B$2:$B$13,0))</f>
        <v>0</v>
      </c>
      <c r="L4325" s="4">
        <f t="shared" si="135"/>
        <v>0</v>
      </c>
    </row>
    <row r="4326" spans="1:12">
      <c r="A4326" t="s">
        <v>9929</v>
      </c>
      <c r="B4326" t="s">
        <v>7380</v>
      </c>
      <c r="C4326" t="s">
        <v>1739</v>
      </c>
      <c r="D4326" t="s">
        <v>6886</v>
      </c>
      <c r="E4326" t="s">
        <v>1708</v>
      </c>
      <c r="H4326" t="str">
        <f>INDEX('Vensim Variables'!$B:$B,MATCH(EPS!$B4326,'Vensim Variables'!$A:$A,0))</f>
        <v>g pollutant</v>
      </c>
      <c r="I4326" t="str">
        <f t="shared" si="134"/>
        <v>PM10</v>
      </c>
      <c r="J4326">
        <f>INDEX(NoSettings!$C:$C,MATCH(EPS!$A4326,NoSettings!$A:$A,0))</f>
        <v>0</v>
      </c>
      <c r="K4326">
        <f>INDEX(GWP!$C$2:$C$13,MATCH(EPS!I4326,GWP!$B$2:$B$13,0))</f>
        <v>0</v>
      </c>
      <c r="L4326" s="4">
        <f t="shared" si="135"/>
        <v>0</v>
      </c>
    </row>
    <row r="4327" spans="1:12">
      <c r="A4327" t="s">
        <v>9930</v>
      </c>
      <c r="B4327" t="s">
        <v>7380</v>
      </c>
      <c r="C4327" t="s">
        <v>1739</v>
      </c>
      <c r="D4327" t="s">
        <v>6886</v>
      </c>
      <c r="E4327" t="s">
        <v>1709</v>
      </c>
      <c r="H4327" t="str">
        <f>INDEX('Vensim Variables'!$B:$B,MATCH(EPS!$B4327,'Vensim Variables'!$A:$A,0))</f>
        <v>g pollutant</v>
      </c>
      <c r="I4327" t="str">
        <f t="shared" si="134"/>
        <v>PM25</v>
      </c>
      <c r="J4327">
        <f>INDEX(NoSettings!$C:$C,MATCH(EPS!$A4327,NoSettings!$A:$A,0))</f>
        <v>0</v>
      </c>
      <c r="K4327">
        <f>INDEX(GWP!$C$2:$C$13,MATCH(EPS!I4327,GWP!$B$2:$B$13,0))</f>
        <v>0</v>
      </c>
      <c r="L4327" s="4">
        <f t="shared" si="135"/>
        <v>0</v>
      </c>
    </row>
    <row r="4328" spans="1:12">
      <c r="A4328" t="s">
        <v>9931</v>
      </c>
      <c r="B4328" t="s">
        <v>7380</v>
      </c>
      <c r="C4328" t="s">
        <v>1739</v>
      </c>
      <c r="D4328" t="s">
        <v>6886</v>
      </c>
      <c r="E4328" t="s">
        <v>1710</v>
      </c>
      <c r="H4328" t="str">
        <f>INDEX('Vensim Variables'!$B:$B,MATCH(EPS!$B4328,'Vensim Variables'!$A:$A,0))</f>
        <v>g pollutant</v>
      </c>
      <c r="I4328" t="str">
        <f t="shared" si="134"/>
        <v>SOx</v>
      </c>
      <c r="J4328">
        <f>INDEX(NoSettings!$C:$C,MATCH(EPS!$A4328,NoSettings!$A:$A,0))</f>
        <v>0</v>
      </c>
      <c r="K4328">
        <f>INDEX(GWP!$C$2:$C$13,MATCH(EPS!I4328,GWP!$B$2:$B$13,0))</f>
        <v>0</v>
      </c>
      <c r="L4328" s="4">
        <f t="shared" si="135"/>
        <v>0</v>
      </c>
    </row>
    <row r="4329" spans="1:12">
      <c r="A4329" t="s">
        <v>9932</v>
      </c>
      <c r="B4329" t="s">
        <v>7380</v>
      </c>
      <c r="C4329" t="s">
        <v>1739</v>
      </c>
      <c r="D4329" t="s">
        <v>6886</v>
      </c>
      <c r="E4329" t="s">
        <v>1711</v>
      </c>
      <c r="H4329" t="str">
        <f>INDEX('Vensim Variables'!$B:$B,MATCH(EPS!$B4329,'Vensim Variables'!$A:$A,0))</f>
        <v>g pollutant</v>
      </c>
      <c r="I4329" t="str">
        <f t="shared" si="134"/>
        <v>BC</v>
      </c>
      <c r="J4329">
        <f>INDEX(NoSettings!$C:$C,MATCH(EPS!$A4329,NoSettings!$A:$A,0))</f>
        <v>0</v>
      </c>
      <c r="K4329">
        <f>INDEX(GWP!$C$2:$C$13,MATCH(EPS!I4329,GWP!$B$2:$B$13,0))</f>
        <v>0</v>
      </c>
      <c r="L4329" s="4">
        <f t="shared" si="135"/>
        <v>0</v>
      </c>
    </row>
    <row r="4330" spans="1:12">
      <c r="A4330" t="s">
        <v>9933</v>
      </c>
      <c r="B4330" t="s">
        <v>7380</v>
      </c>
      <c r="C4330" t="s">
        <v>1739</v>
      </c>
      <c r="D4330" t="s">
        <v>6886</v>
      </c>
      <c r="E4330" t="s">
        <v>1712</v>
      </c>
      <c r="H4330" t="str">
        <f>INDEX('Vensim Variables'!$B:$B,MATCH(EPS!$B4330,'Vensim Variables'!$A:$A,0))</f>
        <v>g pollutant</v>
      </c>
      <c r="I4330" t="str">
        <f t="shared" si="134"/>
        <v>OC</v>
      </c>
      <c r="J4330">
        <f>INDEX(NoSettings!$C:$C,MATCH(EPS!$A4330,NoSettings!$A:$A,0))</f>
        <v>0</v>
      </c>
      <c r="K4330">
        <f>INDEX(GWP!$C$2:$C$13,MATCH(EPS!I4330,GWP!$B$2:$B$13,0))</f>
        <v>0</v>
      </c>
      <c r="L4330" s="4">
        <f t="shared" si="135"/>
        <v>0</v>
      </c>
    </row>
    <row r="4331" spans="1:12">
      <c r="A4331" t="s">
        <v>9934</v>
      </c>
      <c r="B4331" t="s">
        <v>7380</v>
      </c>
      <c r="C4331" t="s">
        <v>1739</v>
      </c>
      <c r="D4331" t="s">
        <v>6886</v>
      </c>
      <c r="E4331" t="s">
        <v>1713</v>
      </c>
      <c r="H4331" t="str">
        <f>INDEX('Vensim Variables'!$B:$B,MATCH(EPS!$B4331,'Vensim Variables'!$A:$A,0))</f>
        <v>g pollutant</v>
      </c>
      <c r="I4331" t="str">
        <f t="shared" si="134"/>
        <v>CH4</v>
      </c>
      <c r="J4331">
        <f>INDEX(NoSettings!$C:$C,MATCH(EPS!$A4331,NoSettings!$A:$A,0))</f>
        <v>0</v>
      </c>
      <c r="K4331">
        <f>INDEX(GWP!$C$2:$C$13,MATCH(EPS!I4331,GWP!$B$2:$B$13,0))</f>
        <v>28</v>
      </c>
      <c r="L4331" s="4">
        <f t="shared" si="135"/>
        <v>0</v>
      </c>
    </row>
    <row r="4332" spans="1:12">
      <c r="A4332" t="s">
        <v>9935</v>
      </c>
      <c r="B4332" t="s">
        <v>7380</v>
      </c>
      <c r="C4332" t="s">
        <v>1739</v>
      </c>
      <c r="D4332" t="s">
        <v>6886</v>
      </c>
      <c r="E4332" t="s">
        <v>1714</v>
      </c>
      <c r="H4332" t="str">
        <f>INDEX('Vensim Variables'!$B:$B,MATCH(EPS!$B4332,'Vensim Variables'!$A:$A,0))</f>
        <v>g pollutant</v>
      </c>
      <c r="I4332" t="str">
        <f t="shared" si="134"/>
        <v>N2O</v>
      </c>
      <c r="J4332">
        <f>INDEX(NoSettings!$C:$C,MATCH(EPS!$A4332,NoSettings!$A:$A,0))</f>
        <v>0</v>
      </c>
      <c r="K4332">
        <f>INDEX(GWP!$C$2:$C$13,MATCH(EPS!I4332,GWP!$B$2:$B$13,0))</f>
        <v>265</v>
      </c>
      <c r="L4332" s="4">
        <f t="shared" si="135"/>
        <v>0</v>
      </c>
    </row>
    <row r="4333" spans="1:12">
      <c r="A4333" t="s">
        <v>9936</v>
      </c>
      <c r="B4333" t="s">
        <v>7380</v>
      </c>
      <c r="C4333" t="s">
        <v>1739</v>
      </c>
      <c r="D4333" t="s">
        <v>6886</v>
      </c>
      <c r="E4333" t="s">
        <v>1715</v>
      </c>
      <c r="H4333" t="str">
        <f>INDEX('Vensim Variables'!$B:$B,MATCH(EPS!$B4333,'Vensim Variables'!$A:$A,0))</f>
        <v>g pollutant</v>
      </c>
      <c r="I4333" t="str">
        <f t="shared" si="134"/>
        <v>F gases</v>
      </c>
      <c r="J4333">
        <f>INDEX(NoSettings!$C:$C,MATCH(EPS!$A4333,NoSettings!$A:$A,0))</f>
        <v>0</v>
      </c>
      <c r="K4333">
        <f>INDEX(GWP!$C$2:$C$13,MATCH(EPS!I4333,GWP!$B$2:$B$13,0))</f>
        <v>1</v>
      </c>
      <c r="L4333" s="4">
        <f t="shared" si="135"/>
        <v>0</v>
      </c>
    </row>
    <row r="4334" spans="1:12">
      <c r="A4334" t="s">
        <v>9937</v>
      </c>
      <c r="B4334" t="s">
        <v>7380</v>
      </c>
      <c r="C4334" t="s">
        <v>1739</v>
      </c>
      <c r="D4334" t="s">
        <v>6887</v>
      </c>
      <c r="E4334" t="s">
        <v>1702</v>
      </c>
      <c r="H4334" t="str">
        <f>INDEX('Vensim Variables'!$B:$B,MATCH(EPS!$B4334,'Vensim Variables'!$A:$A,0))</f>
        <v>g pollutant</v>
      </c>
      <c r="I4334" t="str">
        <f t="shared" si="134"/>
        <v>CO2</v>
      </c>
      <c r="J4334">
        <f>INDEX(NoSettings!$C:$C,MATCH(EPS!$A4334,NoSettings!$A:$A,0))</f>
        <v>0</v>
      </c>
      <c r="K4334">
        <f>INDEX(GWP!$C$2:$C$13,MATCH(EPS!I4334,GWP!$B$2:$B$13,0))</f>
        <v>1</v>
      </c>
      <c r="L4334" s="4">
        <f t="shared" si="135"/>
        <v>0</v>
      </c>
    </row>
    <row r="4335" spans="1:12">
      <c r="A4335" t="s">
        <v>9938</v>
      </c>
      <c r="B4335" t="s">
        <v>7380</v>
      </c>
      <c r="C4335" t="s">
        <v>1739</v>
      </c>
      <c r="D4335" t="s">
        <v>6887</v>
      </c>
      <c r="E4335" t="s">
        <v>1705</v>
      </c>
      <c r="H4335" t="str">
        <f>INDEX('Vensim Variables'!$B:$B,MATCH(EPS!$B4335,'Vensim Variables'!$A:$A,0))</f>
        <v>g pollutant</v>
      </c>
      <c r="I4335" t="str">
        <f t="shared" si="134"/>
        <v>VOC</v>
      </c>
      <c r="J4335">
        <f>INDEX(NoSettings!$C:$C,MATCH(EPS!$A4335,NoSettings!$A:$A,0))</f>
        <v>0</v>
      </c>
      <c r="K4335">
        <f>INDEX(GWP!$C$2:$C$13,MATCH(EPS!I4335,GWP!$B$2:$B$13,0))</f>
        <v>0</v>
      </c>
      <c r="L4335" s="4">
        <f t="shared" si="135"/>
        <v>0</v>
      </c>
    </row>
    <row r="4336" spans="1:12">
      <c r="A4336" t="s">
        <v>9939</v>
      </c>
      <c r="B4336" t="s">
        <v>7380</v>
      </c>
      <c r="C4336" t="s">
        <v>1739</v>
      </c>
      <c r="D4336" t="s">
        <v>6887</v>
      </c>
      <c r="E4336" t="s">
        <v>1706</v>
      </c>
      <c r="H4336" t="str">
        <f>INDEX('Vensim Variables'!$B:$B,MATCH(EPS!$B4336,'Vensim Variables'!$A:$A,0))</f>
        <v>g pollutant</v>
      </c>
      <c r="I4336" t="str">
        <f t="shared" si="134"/>
        <v>CO</v>
      </c>
      <c r="J4336">
        <f>INDEX(NoSettings!$C:$C,MATCH(EPS!$A4336,NoSettings!$A:$A,0))</f>
        <v>0</v>
      </c>
      <c r="K4336">
        <f>INDEX(GWP!$C$2:$C$13,MATCH(EPS!I4336,GWP!$B$2:$B$13,0))</f>
        <v>0</v>
      </c>
      <c r="L4336" s="4">
        <f t="shared" si="135"/>
        <v>0</v>
      </c>
    </row>
    <row r="4337" spans="1:12">
      <c r="A4337" t="s">
        <v>9940</v>
      </c>
      <c r="B4337" t="s">
        <v>7380</v>
      </c>
      <c r="C4337" t="s">
        <v>1739</v>
      </c>
      <c r="D4337" t="s">
        <v>6887</v>
      </c>
      <c r="E4337" t="s">
        <v>1707</v>
      </c>
      <c r="H4337" t="str">
        <f>INDEX('Vensim Variables'!$B:$B,MATCH(EPS!$B4337,'Vensim Variables'!$A:$A,0))</f>
        <v>g pollutant</v>
      </c>
      <c r="I4337" t="str">
        <f t="shared" si="134"/>
        <v>NOx</v>
      </c>
      <c r="J4337">
        <f>INDEX(NoSettings!$C:$C,MATCH(EPS!$A4337,NoSettings!$A:$A,0))</f>
        <v>0</v>
      </c>
      <c r="K4337">
        <f>INDEX(GWP!$C$2:$C$13,MATCH(EPS!I4337,GWP!$B$2:$B$13,0))</f>
        <v>0</v>
      </c>
      <c r="L4337" s="4">
        <f t="shared" si="135"/>
        <v>0</v>
      </c>
    </row>
    <row r="4338" spans="1:12">
      <c r="A4338" t="s">
        <v>9941</v>
      </c>
      <c r="B4338" t="s">
        <v>7380</v>
      </c>
      <c r="C4338" t="s">
        <v>1739</v>
      </c>
      <c r="D4338" t="s">
        <v>6887</v>
      </c>
      <c r="E4338" t="s">
        <v>1708</v>
      </c>
      <c r="H4338" t="str">
        <f>INDEX('Vensim Variables'!$B:$B,MATCH(EPS!$B4338,'Vensim Variables'!$A:$A,0))</f>
        <v>g pollutant</v>
      </c>
      <c r="I4338" t="str">
        <f t="shared" si="134"/>
        <v>PM10</v>
      </c>
      <c r="J4338">
        <f>INDEX(NoSettings!$C:$C,MATCH(EPS!$A4338,NoSettings!$A:$A,0))</f>
        <v>0</v>
      </c>
      <c r="K4338">
        <f>INDEX(GWP!$C$2:$C$13,MATCH(EPS!I4338,GWP!$B$2:$B$13,0))</f>
        <v>0</v>
      </c>
      <c r="L4338" s="4">
        <f t="shared" si="135"/>
        <v>0</v>
      </c>
    </row>
    <row r="4339" spans="1:12">
      <c r="A4339" t="s">
        <v>9942</v>
      </c>
      <c r="B4339" t="s">
        <v>7380</v>
      </c>
      <c r="C4339" t="s">
        <v>1739</v>
      </c>
      <c r="D4339" t="s">
        <v>6887</v>
      </c>
      <c r="E4339" t="s">
        <v>1709</v>
      </c>
      <c r="H4339" t="str">
        <f>INDEX('Vensim Variables'!$B:$B,MATCH(EPS!$B4339,'Vensim Variables'!$A:$A,0))</f>
        <v>g pollutant</v>
      </c>
      <c r="I4339" t="str">
        <f t="shared" si="134"/>
        <v>PM25</v>
      </c>
      <c r="J4339">
        <f>INDEX(NoSettings!$C:$C,MATCH(EPS!$A4339,NoSettings!$A:$A,0))</f>
        <v>0</v>
      </c>
      <c r="K4339">
        <f>INDEX(GWP!$C$2:$C$13,MATCH(EPS!I4339,GWP!$B$2:$B$13,0))</f>
        <v>0</v>
      </c>
      <c r="L4339" s="4">
        <f t="shared" si="135"/>
        <v>0</v>
      </c>
    </row>
    <row r="4340" spans="1:12">
      <c r="A4340" t="s">
        <v>9943</v>
      </c>
      <c r="B4340" t="s">
        <v>7380</v>
      </c>
      <c r="C4340" t="s">
        <v>1739</v>
      </c>
      <c r="D4340" t="s">
        <v>6887</v>
      </c>
      <c r="E4340" t="s">
        <v>1710</v>
      </c>
      <c r="H4340" t="str">
        <f>INDEX('Vensim Variables'!$B:$B,MATCH(EPS!$B4340,'Vensim Variables'!$A:$A,0))</f>
        <v>g pollutant</v>
      </c>
      <c r="I4340" t="str">
        <f t="shared" si="134"/>
        <v>SOx</v>
      </c>
      <c r="J4340">
        <f>INDEX(NoSettings!$C:$C,MATCH(EPS!$A4340,NoSettings!$A:$A,0))</f>
        <v>0</v>
      </c>
      <c r="K4340">
        <f>INDEX(GWP!$C$2:$C$13,MATCH(EPS!I4340,GWP!$B$2:$B$13,0))</f>
        <v>0</v>
      </c>
      <c r="L4340" s="4">
        <f t="shared" si="135"/>
        <v>0</v>
      </c>
    </row>
    <row r="4341" spans="1:12">
      <c r="A4341" t="s">
        <v>9944</v>
      </c>
      <c r="B4341" t="s">
        <v>7380</v>
      </c>
      <c r="C4341" t="s">
        <v>1739</v>
      </c>
      <c r="D4341" t="s">
        <v>6887</v>
      </c>
      <c r="E4341" t="s">
        <v>1711</v>
      </c>
      <c r="H4341" t="str">
        <f>INDEX('Vensim Variables'!$B:$B,MATCH(EPS!$B4341,'Vensim Variables'!$A:$A,0))</f>
        <v>g pollutant</v>
      </c>
      <c r="I4341" t="str">
        <f t="shared" si="134"/>
        <v>BC</v>
      </c>
      <c r="J4341">
        <f>INDEX(NoSettings!$C:$C,MATCH(EPS!$A4341,NoSettings!$A:$A,0))</f>
        <v>0</v>
      </c>
      <c r="K4341">
        <f>INDEX(GWP!$C$2:$C$13,MATCH(EPS!I4341,GWP!$B$2:$B$13,0))</f>
        <v>0</v>
      </c>
      <c r="L4341" s="4">
        <f t="shared" si="135"/>
        <v>0</v>
      </c>
    </row>
    <row r="4342" spans="1:12">
      <c r="A4342" t="s">
        <v>9945</v>
      </c>
      <c r="B4342" t="s">
        <v>7380</v>
      </c>
      <c r="C4342" t="s">
        <v>1739</v>
      </c>
      <c r="D4342" t="s">
        <v>6887</v>
      </c>
      <c r="E4342" t="s">
        <v>1712</v>
      </c>
      <c r="H4342" t="str">
        <f>INDEX('Vensim Variables'!$B:$B,MATCH(EPS!$B4342,'Vensim Variables'!$A:$A,0))</f>
        <v>g pollutant</v>
      </c>
      <c r="I4342" t="str">
        <f t="shared" si="134"/>
        <v>OC</v>
      </c>
      <c r="J4342">
        <f>INDEX(NoSettings!$C:$C,MATCH(EPS!$A4342,NoSettings!$A:$A,0))</f>
        <v>0</v>
      </c>
      <c r="K4342">
        <f>INDEX(GWP!$C$2:$C$13,MATCH(EPS!I4342,GWP!$B$2:$B$13,0))</f>
        <v>0</v>
      </c>
      <c r="L4342" s="4">
        <f t="shared" si="135"/>
        <v>0</v>
      </c>
    </row>
    <row r="4343" spans="1:12">
      <c r="A4343" t="s">
        <v>9946</v>
      </c>
      <c r="B4343" t="s">
        <v>7380</v>
      </c>
      <c r="C4343" t="s">
        <v>1739</v>
      </c>
      <c r="D4343" t="s">
        <v>6887</v>
      </c>
      <c r="E4343" t="s">
        <v>1713</v>
      </c>
      <c r="H4343" t="str">
        <f>INDEX('Vensim Variables'!$B:$B,MATCH(EPS!$B4343,'Vensim Variables'!$A:$A,0))</f>
        <v>g pollutant</v>
      </c>
      <c r="I4343" t="str">
        <f t="shared" si="134"/>
        <v>CH4</v>
      </c>
      <c r="J4343">
        <f>INDEX(NoSettings!$C:$C,MATCH(EPS!$A4343,NoSettings!$A:$A,0))</f>
        <v>0</v>
      </c>
      <c r="K4343">
        <f>INDEX(GWP!$C$2:$C$13,MATCH(EPS!I4343,GWP!$B$2:$B$13,0))</f>
        <v>28</v>
      </c>
      <c r="L4343" s="4">
        <f t="shared" si="135"/>
        <v>0</v>
      </c>
    </row>
    <row r="4344" spans="1:12">
      <c r="A4344" t="s">
        <v>9947</v>
      </c>
      <c r="B4344" t="s">
        <v>7380</v>
      </c>
      <c r="C4344" t="s">
        <v>1739</v>
      </c>
      <c r="D4344" t="s">
        <v>6887</v>
      </c>
      <c r="E4344" t="s">
        <v>1714</v>
      </c>
      <c r="H4344" t="str">
        <f>INDEX('Vensim Variables'!$B:$B,MATCH(EPS!$B4344,'Vensim Variables'!$A:$A,0))</f>
        <v>g pollutant</v>
      </c>
      <c r="I4344" t="str">
        <f t="shared" si="134"/>
        <v>N2O</v>
      </c>
      <c r="J4344">
        <f>INDEX(NoSettings!$C:$C,MATCH(EPS!$A4344,NoSettings!$A:$A,0))</f>
        <v>0</v>
      </c>
      <c r="K4344">
        <f>INDEX(GWP!$C$2:$C$13,MATCH(EPS!I4344,GWP!$B$2:$B$13,0))</f>
        <v>265</v>
      </c>
      <c r="L4344" s="4">
        <f t="shared" si="135"/>
        <v>0</v>
      </c>
    </row>
    <row r="4345" spans="1:12">
      <c r="A4345" t="s">
        <v>9948</v>
      </c>
      <c r="B4345" t="s">
        <v>7380</v>
      </c>
      <c r="C4345" t="s">
        <v>1739</v>
      </c>
      <c r="D4345" t="s">
        <v>6887</v>
      </c>
      <c r="E4345" t="s">
        <v>1715</v>
      </c>
      <c r="H4345" t="str">
        <f>INDEX('Vensim Variables'!$B:$B,MATCH(EPS!$B4345,'Vensim Variables'!$A:$A,0))</f>
        <v>g pollutant</v>
      </c>
      <c r="I4345" t="str">
        <f t="shared" si="134"/>
        <v>F gases</v>
      </c>
      <c r="J4345">
        <f>INDEX(NoSettings!$C:$C,MATCH(EPS!$A4345,NoSettings!$A:$A,0))</f>
        <v>0</v>
      </c>
      <c r="K4345">
        <f>INDEX(GWP!$C$2:$C$13,MATCH(EPS!I4345,GWP!$B$2:$B$13,0))</f>
        <v>1</v>
      </c>
      <c r="L4345" s="4">
        <f t="shared" si="135"/>
        <v>0</v>
      </c>
    </row>
    <row r="4346" spans="1:12">
      <c r="A4346" t="s">
        <v>9949</v>
      </c>
      <c r="B4346" t="s">
        <v>7380</v>
      </c>
      <c r="C4346" t="s">
        <v>1739</v>
      </c>
      <c r="D4346" t="s">
        <v>6888</v>
      </c>
      <c r="E4346" t="s">
        <v>1702</v>
      </c>
      <c r="H4346" t="str">
        <f>INDEX('Vensim Variables'!$B:$B,MATCH(EPS!$B4346,'Vensim Variables'!$A:$A,0))</f>
        <v>g pollutant</v>
      </c>
      <c r="I4346" t="str">
        <f t="shared" si="134"/>
        <v>CO2</v>
      </c>
      <c r="J4346">
        <f>INDEX(NoSettings!$C:$C,MATCH(EPS!$A4346,NoSettings!$A:$A,0))</f>
        <v>8986140000</v>
      </c>
      <c r="K4346">
        <f>INDEX(GWP!$C$2:$C$13,MATCH(EPS!I4346,GWP!$B$2:$B$13,0))</f>
        <v>1</v>
      </c>
      <c r="L4346" s="4">
        <f t="shared" si="135"/>
        <v>8.9861400000000001E-3</v>
      </c>
    </row>
    <row r="4347" spans="1:12">
      <c r="A4347" t="s">
        <v>9950</v>
      </c>
      <c r="B4347" t="s">
        <v>7380</v>
      </c>
      <c r="C4347" t="s">
        <v>1739</v>
      </c>
      <c r="D4347" t="s">
        <v>6888</v>
      </c>
      <c r="E4347" t="s">
        <v>1705</v>
      </c>
      <c r="H4347" t="str">
        <f>INDEX('Vensim Variables'!$B:$B,MATCH(EPS!$B4347,'Vensim Variables'!$A:$A,0))</f>
        <v>g pollutant</v>
      </c>
      <c r="I4347" t="str">
        <f t="shared" si="134"/>
        <v>VOC</v>
      </c>
      <c r="J4347">
        <f>INDEX(NoSettings!$C:$C,MATCH(EPS!$A4347,NoSettings!$A:$A,0))</f>
        <v>166680</v>
      </c>
      <c r="K4347">
        <f>INDEX(GWP!$C$2:$C$13,MATCH(EPS!I4347,GWP!$B$2:$B$13,0))</f>
        <v>0</v>
      </c>
      <c r="L4347" s="4">
        <f t="shared" si="135"/>
        <v>0</v>
      </c>
    </row>
    <row r="4348" spans="1:12">
      <c r="A4348" t="s">
        <v>9951</v>
      </c>
      <c r="B4348" t="s">
        <v>7380</v>
      </c>
      <c r="C4348" t="s">
        <v>1739</v>
      </c>
      <c r="D4348" t="s">
        <v>6888</v>
      </c>
      <c r="E4348" t="s">
        <v>1706</v>
      </c>
      <c r="H4348" t="str">
        <f>INDEX('Vensim Variables'!$B:$B,MATCH(EPS!$B4348,'Vensim Variables'!$A:$A,0))</f>
        <v>g pollutant</v>
      </c>
      <c r="I4348" t="str">
        <f t="shared" si="134"/>
        <v>CO</v>
      </c>
      <c r="J4348">
        <f>INDEX(NoSettings!$C:$C,MATCH(EPS!$A4348,NoSettings!$A:$A,0))</f>
        <v>821436</v>
      </c>
      <c r="K4348">
        <f>INDEX(GWP!$C$2:$C$13,MATCH(EPS!I4348,GWP!$B$2:$B$13,0))</f>
        <v>0</v>
      </c>
      <c r="L4348" s="4">
        <f t="shared" si="135"/>
        <v>0</v>
      </c>
    </row>
    <row r="4349" spans="1:12">
      <c r="A4349" t="s">
        <v>9952</v>
      </c>
      <c r="B4349" t="s">
        <v>7380</v>
      </c>
      <c r="C4349" t="s">
        <v>1739</v>
      </c>
      <c r="D4349" t="s">
        <v>6888</v>
      </c>
      <c r="E4349" t="s">
        <v>1707</v>
      </c>
      <c r="H4349" t="str">
        <f>INDEX('Vensim Variables'!$B:$B,MATCH(EPS!$B4349,'Vensim Variables'!$A:$A,0))</f>
        <v>g pollutant</v>
      </c>
      <c r="I4349" t="str">
        <f t="shared" si="134"/>
        <v>NOx</v>
      </c>
      <c r="J4349">
        <f>INDEX(NoSettings!$C:$C,MATCH(EPS!$A4349,NoSettings!$A:$A,0))</f>
        <v>2439540</v>
      </c>
      <c r="K4349">
        <f>INDEX(GWP!$C$2:$C$13,MATCH(EPS!I4349,GWP!$B$2:$B$13,0))</f>
        <v>0</v>
      </c>
      <c r="L4349" s="4">
        <f t="shared" si="135"/>
        <v>0</v>
      </c>
    </row>
    <row r="4350" spans="1:12">
      <c r="A4350" t="s">
        <v>9953</v>
      </c>
      <c r="B4350" t="s">
        <v>7380</v>
      </c>
      <c r="C4350" t="s">
        <v>1739</v>
      </c>
      <c r="D4350" t="s">
        <v>6888</v>
      </c>
      <c r="E4350" t="s">
        <v>1708</v>
      </c>
      <c r="H4350" t="str">
        <f>INDEX('Vensim Variables'!$B:$B,MATCH(EPS!$B4350,'Vensim Variables'!$A:$A,0))</f>
        <v>g pollutant</v>
      </c>
      <c r="I4350" t="str">
        <f t="shared" si="134"/>
        <v>PM10</v>
      </c>
      <c r="J4350">
        <f>INDEX(NoSettings!$C:$C,MATCH(EPS!$A4350,NoSettings!$A:$A,0))</f>
        <v>172902</v>
      </c>
      <c r="K4350">
        <f>INDEX(GWP!$C$2:$C$13,MATCH(EPS!I4350,GWP!$B$2:$B$13,0))</f>
        <v>0</v>
      </c>
      <c r="L4350" s="4">
        <f t="shared" si="135"/>
        <v>0</v>
      </c>
    </row>
    <row r="4351" spans="1:12">
      <c r="A4351" t="s">
        <v>9954</v>
      </c>
      <c r="B4351" t="s">
        <v>7380</v>
      </c>
      <c r="C4351" t="s">
        <v>1739</v>
      </c>
      <c r="D4351" t="s">
        <v>6888</v>
      </c>
      <c r="E4351" t="s">
        <v>1709</v>
      </c>
      <c r="H4351" t="str">
        <f>INDEX('Vensim Variables'!$B:$B,MATCH(EPS!$B4351,'Vensim Variables'!$A:$A,0))</f>
        <v>g pollutant</v>
      </c>
      <c r="I4351" t="str">
        <f t="shared" si="134"/>
        <v>PM25</v>
      </c>
      <c r="J4351">
        <f>INDEX(NoSettings!$C:$C,MATCH(EPS!$A4351,NoSettings!$A:$A,0))</f>
        <v>155074</v>
      </c>
      <c r="K4351">
        <f>INDEX(GWP!$C$2:$C$13,MATCH(EPS!I4351,GWP!$B$2:$B$13,0))</f>
        <v>0</v>
      </c>
      <c r="L4351" s="4">
        <f t="shared" si="135"/>
        <v>0</v>
      </c>
    </row>
    <row r="4352" spans="1:12">
      <c r="A4352" t="s">
        <v>9955</v>
      </c>
      <c r="B4352" t="s">
        <v>7380</v>
      </c>
      <c r="C4352" t="s">
        <v>1739</v>
      </c>
      <c r="D4352" t="s">
        <v>6888</v>
      </c>
      <c r="E4352" t="s">
        <v>1710</v>
      </c>
      <c r="H4352" t="str">
        <f>INDEX('Vensim Variables'!$B:$B,MATCH(EPS!$B4352,'Vensim Variables'!$A:$A,0))</f>
        <v>g pollutant</v>
      </c>
      <c r="I4352" t="str">
        <f t="shared" si="134"/>
        <v>SOx</v>
      </c>
      <c r="J4352">
        <f>INDEX(NoSettings!$C:$C,MATCH(EPS!$A4352,NoSettings!$A:$A,0))</f>
        <v>402282</v>
      </c>
      <c r="K4352">
        <f>INDEX(GWP!$C$2:$C$13,MATCH(EPS!I4352,GWP!$B$2:$B$13,0))</f>
        <v>0</v>
      </c>
      <c r="L4352" s="4">
        <f t="shared" si="135"/>
        <v>0</v>
      </c>
    </row>
    <row r="4353" spans="1:12">
      <c r="A4353" t="s">
        <v>9956</v>
      </c>
      <c r="B4353" t="s">
        <v>7380</v>
      </c>
      <c r="C4353" t="s">
        <v>1739</v>
      </c>
      <c r="D4353" t="s">
        <v>6888</v>
      </c>
      <c r="E4353" t="s">
        <v>1711</v>
      </c>
      <c r="H4353" t="str">
        <f>INDEX('Vensim Variables'!$B:$B,MATCH(EPS!$B4353,'Vensim Variables'!$A:$A,0))</f>
        <v>g pollutant</v>
      </c>
      <c r="I4353" t="str">
        <f t="shared" si="134"/>
        <v>BC</v>
      </c>
      <c r="J4353">
        <f>INDEX(NoSettings!$C:$C,MATCH(EPS!$A4353,NoSettings!$A:$A,0))</f>
        <v>40563.300000000003</v>
      </c>
      <c r="K4353">
        <f>INDEX(GWP!$C$2:$C$13,MATCH(EPS!I4353,GWP!$B$2:$B$13,0))</f>
        <v>0</v>
      </c>
      <c r="L4353" s="4">
        <f t="shared" si="135"/>
        <v>0</v>
      </c>
    </row>
    <row r="4354" spans="1:12">
      <c r="A4354" t="s">
        <v>9957</v>
      </c>
      <c r="B4354" t="s">
        <v>7380</v>
      </c>
      <c r="C4354" t="s">
        <v>1739</v>
      </c>
      <c r="D4354" t="s">
        <v>6888</v>
      </c>
      <c r="E4354" t="s">
        <v>1712</v>
      </c>
      <c r="H4354" t="str">
        <f>INDEX('Vensim Variables'!$B:$B,MATCH(EPS!$B4354,'Vensim Variables'!$A:$A,0))</f>
        <v>g pollutant</v>
      </c>
      <c r="I4354" t="str">
        <f t="shared" si="134"/>
        <v>OC</v>
      </c>
      <c r="J4354">
        <f>INDEX(NoSettings!$C:$C,MATCH(EPS!$A4354,NoSettings!$A:$A,0))</f>
        <v>26683.200000000001</v>
      </c>
      <c r="K4354">
        <f>INDEX(GWP!$C$2:$C$13,MATCH(EPS!I4354,GWP!$B$2:$B$13,0))</f>
        <v>0</v>
      </c>
      <c r="L4354" s="4">
        <f t="shared" si="135"/>
        <v>0</v>
      </c>
    </row>
    <row r="4355" spans="1:12">
      <c r="A4355" t="s">
        <v>9958</v>
      </c>
      <c r="B4355" t="s">
        <v>7380</v>
      </c>
      <c r="C4355" t="s">
        <v>1739</v>
      </c>
      <c r="D4355" t="s">
        <v>6888</v>
      </c>
      <c r="E4355" t="s">
        <v>1713</v>
      </c>
      <c r="H4355" t="str">
        <f>INDEX('Vensim Variables'!$B:$B,MATCH(EPS!$B4355,'Vensim Variables'!$A:$A,0))</f>
        <v>g pollutant</v>
      </c>
      <c r="I4355" t="str">
        <f t="shared" ref="I4355:I4418" si="136">IF(OR(C4355="CO2",C4355="CH4",C4355="N2O",C4355="F gases",C4355="VOC",C4355="CO",C4355="NOx",C4355="PM10",C4355="PM25",C4355="SOx",C4355="BC",C4355="OC"),C4355,IF(OR(D4355="CO2",D4355="CH4",D4355="N2O",D4355="F gases",D4355="VOC",D4355="CO",D4355="NOx",D4355="PM10",D4355="PM25",D4355="SOx",D4355="BC",D4355="OC"),D4355,IF(OR(E4355="CO2",E4355="CH4",E4355="N2O",E4355="F gases",E4355="VOC",E4355="CO",E4355="NOx",E4355="PM10",E4355="PM25",E4355="SOx",E4355="BC",E4355="OC"),E4355,"NA")))</f>
        <v>CH4</v>
      </c>
      <c r="J4355">
        <f>INDEX(NoSettings!$C:$C,MATCH(EPS!$A4355,NoSettings!$A:$A,0))</f>
        <v>358967</v>
      </c>
      <c r="K4355">
        <f>INDEX(GWP!$C$2:$C$13,MATCH(EPS!I4355,GWP!$B$2:$B$13,0))</f>
        <v>28</v>
      </c>
      <c r="L4355" s="4">
        <f t="shared" ref="L4355:L4418" si="137">IF(H4355="g pollutant",K4355*J4355/10^12,IF(H4355="MMTCO2e",J4355,IF(H4355="MWh",J4355,0)))</f>
        <v>1.0051076E-5</v>
      </c>
    </row>
    <row r="4356" spans="1:12">
      <c r="A4356" t="s">
        <v>9959</v>
      </c>
      <c r="B4356" t="s">
        <v>7380</v>
      </c>
      <c r="C4356" t="s">
        <v>1739</v>
      </c>
      <c r="D4356" t="s">
        <v>6888</v>
      </c>
      <c r="E4356" t="s">
        <v>1714</v>
      </c>
      <c r="H4356" t="str">
        <f>INDEX('Vensim Variables'!$B:$B,MATCH(EPS!$B4356,'Vensim Variables'!$A:$A,0))</f>
        <v>g pollutant</v>
      </c>
      <c r="I4356" t="str">
        <f t="shared" si="136"/>
        <v>N2O</v>
      </c>
      <c r="J4356">
        <f>INDEX(NoSettings!$C:$C,MATCH(EPS!$A4356,NoSettings!$A:$A,0))</f>
        <v>71793.399999999994</v>
      </c>
      <c r="K4356">
        <f>INDEX(GWP!$C$2:$C$13,MATCH(EPS!I4356,GWP!$B$2:$B$13,0))</f>
        <v>265</v>
      </c>
      <c r="L4356" s="4">
        <f t="shared" si="137"/>
        <v>1.9025251000000002E-5</v>
      </c>
    </row>
    <row r="4357" spans="1:12">
      <c r="A4357" t="s">
        <v>9960</v>
      </c>
      <c r="B4357" t="s">
        <v>7380</v>
      </c>
      <c r="C4357" t="s">
        <v>1739</v>
      </c>
      <c r="D4357" t="s">
        <v>6888</v>
      </c>
      <c r="E4357" t="s">
        <v>1715</v>
      </c>
      <c r="H4357" t="str">
        <f>INDEX('Vensim Variables'!$B:$B,MATCH(EPS!$B4357,'Vensim Variables'!$A:$A,0))</f>
        <v>g pollutant</v>
      </c>
      <c r="I4357" t="str">
        <f t="shared" si="136"/>
        <v>F gases</v>
      </c>
      <c r="J4357">
        <f>INDEX(NoSettings!$C:$C,MATCH(EPS!$A4357,NoSettings!$A:$A,0))</f>
        <v>0</v>
      </c>
      <c r="K4357">
        <f>INDEX(GWP!$C$2:$C$13,MATCH(EPS!I4357,GWP!$B$2:$B$13,0))</f>
        <v>1</v>
      </c>
      <c r="L4357" s="4">
        <f t="shared" si="137"/>
        <v>0</v>
      </c>
    </row>
    <row r="4358" spans="1:12">
      <c r="A4358" t="s">
        <v>9961</v>
      </c>
      <c r="B4358" t="s">
        <v>7380</v>
      </c>
      <c r="C4358" t="s">
        <v>1739</v>
      </c>
      <c r="D4358" t="s">
        <v>6889</v>
      </c>
      <c r="E4358" t="s">
        <v>1702</v>
      </c>
      <c r="H4358" t="str">
        <f>INDEX('Vensim Variables'!$B:$B,MATCH(EPS!$B4358,'Vensim Variables'!$A:$A,0))</f>
        <v>g pollutant</v>
      </c>
      <c r="I4358" t="str">
        <f t="shared" si="136"/>
        <v>CO2</v>
      </c>
      <c r="J4358">
        <f>INDEX(NoSettings!$C:$C,MATCH(EPS!$A4358,NoSettings!$A:$A,0))</f>
        <v>612516</v>
      </c>
      <c r="K4358">
        <f>INDEX(GWP!$C$2:$C$13,MATCH(EPS!I4358,GWP!$B$2:$B$13,0))</f>
        <v>1</v>
      </c>
      <c r="L4358" s="4">
        <f t="shared" si="137"/>
        <v>6.1251599999999998E-7</v>
      </c>
    </row>
    <row r="4359" spans="1:12">
      <c r="A4359" t="s">
        <v>9962</v>
      </c>
      <c r="B4359" t="s">
        <v>7380</v>
      </c>
      <c r="C4359" t="s">
        <v>1739</v>
      </c>
      <c r="D4359" t="s">
        <v>6889</v>
      </c>
      <c r="E4359" t="s">
        <v>1705</v>
      </c>
      <c r="H4359" t="str">
        <f>INDEX('Vensim Variables'!$B:$B,MATCH(EPS!$B4359,'Vensim Variables'!$A:$A,0))</f>
        <v>g pollutant</v>
      </c>
      <c r="I4359" t="str">
        <f t="shared" si="136"/>
        <v>VOC</v>
      </c>
      <c r="J4359">
        <f>INDEX(NoSettings!$C:$C,MATCH(EPS!$A4359,NoSettings!$A:$A,0))</f>
        <v>11.3613</v>
      </c>
      <c r="K4359">
        <f>INDEX(GWP!$C$2:$C$13,MATCH(EPS!I4359,GWP!$B$2:$B$13,0))</f>
        <v>0</v>
      </c>
      <c r="L4359" s="4">
        <f t="shared" si="137"/>
        <v>0</v>
      </c>
    </row>
    <row r="4360" spans="1:12">
      <c r="A4360" t="s">
        <v>9963</v>
      </c>
      <c r="B4360" t="s">
        <v>7380</v>
      </c>
      <c r="C4360" t="s">
        <v>1739</v>
      </c>
      <c r="D4360" t="s">
        <v>6889</v>
      </c>
      <c r="E4360" t="s">
        <v>1706</v>
      </c>
      <c r="H4360" t="str">
        <f>INDEX('Vensim Variables'!$B:$B,MATCH(EPS!$B4360,'Vensim Variables'!$A:$A,0))</f>
        <v>g pollutant</v>
      </c>
      <c r="I4360" t="str">
        <f t="shared" si="136"/>
        <v>CO</v>
      </c>
      <c r="J4360">
        <f>INDEX(NoSettings!$C:$C,MATCH(EPS!$A4360,NoSettings!$A:$A,0))</f>
        <v>55.990900000000003</v>
      </c>
      <c r="K4360">
        <f>INDEX(GWP!$C$2:$C$13,MATCH(EPS!I4360,GWP!$B$2:$B$13,0))</f>
        <v>0</v>
      </c>
      <c r="L4360" s="4">
        <f t="shared" si="137"/>
        <v>0</v>
      </c>
    </row>
    <row r="4361" spans="1:12">
      <c r="A4361" t="s">
        <v>9964</v>
      </c>
      <c r="B4361" t="s">
        <v>7380</v>
      </c>
      <c r="C4361" t="s">
        <v>1739</v>
      </c>
      <c r="D4361" t="s">
        <v>6889</v>
      </c>
      <c r="E4361" t="s">
        <v>1707</v>
      </c>
      <c r="H4361" t="str">
        <f>INDEX('Vensim Variables'!$B:$B,MATCH(EPS!$B4361,'Vensim Variables'!$A:$A,0))</f>
        <v>g pollutant</v>
      </c>
      <c r="I4361" t="str">
        <f t="shared" si="136"/>
        <v>NOx</v>
      </c>
      <c r="J4361">
        <f>INDEX(NoSettings!$C:$C,MATCH(EPS!$A4361,NoSettings!$A:$A,0))</f>
        <v>166.285</v>
      </c>
      <c r="K4361">
        <f>INDEX(GWP!$C$2:$C$13,MATCH(EPS!I4361,GWP!$B$2:$B$13,0))</f>
        <v>0</v>
      </c>
      <c r="L4361" s="4">
        <f t="shared" si="137"/>
        <v>0</v>
      </c>
    </row>
    <row r="4362" spans="1:12">
      <c r="A4362" t="s">
        <v>9965</v>
      </c>
      <c r="B4362" t="s">
        <v>7380</v>
      </c>
      <c r="C4362" t="s">
        <v>1739</v>
      </c>
      <c r="D4362" t="s">
        <v>6889</v>
      </c>
      <c r="E4362" t="s">
        <v>1708</v>
      </c>
      <c r="H4362" t="str">
        <f>INDEX('Vensim Variables'!$B:$B,MATCH(EPS!$B4362,'Vensim Variables'!$A:$A,0))</f>
        <v>g pollutant</v>
      </c>
      <c r="I4362" t="str">
        <f t="shared" si="136"/>
        <v>PM10</v>
      </c>
      <c r="J4362">
        <f>INDEX(NoSettings!$C:$C,MATCH(EPS!$A4362,NoSettings!$A:$A,0))</f>
        <v>11.785399999999999</v>
      </c>
      <c r="K4362">
        <f>INDEX(GWP!$C$2:$C$13,MATCH(EPS!I4362,GWP!$B$2:$B$13,0))</f>
        <v>0</v>
      </c>
      <c r="L4362" s="4">
        <f t="shared" si="137"/>
        <v>0</v>
      </c>
    </row>
    <row r="4363" spans="1:12">
      <c r="A4363" t="s">
        <v>9966</v>
      </c>
      <c r="B4363" t="s">
        <v>7380</v>
      </c>
      <c r="C4363" t="s">
        <v>1739</v>
      </c>
      <c r="D4363" t="s">
        <v>6889</v>
      </c>
      <c r="E4363" t="s">
        <v>1709</v>
      </c>
      <c r="H4363" t="str">
        <f>INDEX('Vensim Variables'!$B:$B,MATCH(EPS!$B4363,'Vensim Variables'!$A:$A,0))</f>
        <v>g pollutant</v>
      </c>
      <c r="I4363" t="str">
        <f t="shared" si="136"/>
        <v>PM25</v>
      </c>
      <c r="J4363">
        <f>INDEX(NoSettings!$C:$C,MATCH(EPS!$A4363,NoSettings!$A:$A,0))</f>
        <v>10.5702</v>
      </c>
      <c r="K4363">
        <f>INDEX(GWP!$C$2:$C$13,MATCH(EPS!I4363,GWP!$B$2:$B$13,0))</f>
        <v>0</v>
      </c>
      <c r="L4363" s="4">
        <f t="shared" si="137"/>
        <v>0</v>
      </c>
    </row>
    <row r="4364" spans="1:12">
      <c r="A4364" t="s">
        <v>9967</v>
      </c>
      <c r="B4364" t="s">
        <v>7380</v>
      </c>
      <c r="C4364" t="s">
        <v>1739</v>
      </c>
      <c r="D4364" t="s">
        <v>6889</v>
      </c>
      <c r="E4364" t="s">
        <v>1710</v>
      </c>
      <c r="H4364" t="str">
        <f>INDEX('Vensim Variables'!$B:$B,MATCH(EPS!$B4364,'Vensim Variables'!$A:$A,0))</f>
        <v>g pollutant</v>
      </c>
      <c r="I4364" t="str">
        <f t="shared" si="136"/>
        <v>SOx</v>
      </c>
      <c r="J4364">
        <f>INDEX(NoSettings!$C:$C,MATCH(EPS!$A4364,NoSettings!$A:$A,0))</f>
        <v>27.420500000000001</v>
      </c>
      <c r="K4364">
        <f>INDEX(GWP!$C$2:$C$13,MATCH(EPS!I4364,GWP!$B$2:$B$13,0))</f>
        <v>0</v>
      </c>
      <c r="L4364" s="4">
        <f t="shared" si="137"/>
        <v>0</v>
      </c>
    </row>
    <row r="4365" spans="1:12">
      <c r="A4365" t="s">
        <v>9968</v>
      </c>
      <c r="B4365" t="s">
        <v>7380</v>
      </c>
      <c r="C4365" t="s">
        <v>1739</v>
      </c>
      <c r="D4365" t="s">
        <v>6889</v>
      </c>
      <c r="E4365" t="s">
        <v>1711</v>
      </c>
      <c r="H4365" t="str">
        <f>INDEX('Vensim Variables'!$B:$B,MATCH(EPS!$B4365,'Vensim Variables'!$A:$A,0))</f>
        <v>g pollutant</v>
      </c>
      <c r="I4365" t="str">
        <f t="shared" si="136"/>
        <v>BC</v>
      </c>
      <c r="J4365">
        <f>INDEX(NoSettings!$C:$C,MATCH(EPS!$A4365,NoSettings!$A:$A,0))</f>
        <v>2.7648799999999998</v>
      </c>
      <c r="K4365">
        <f>INDEX(GWP!$C$2:$C$13,MATCH(EPS!I4365,GWP!$B$2:$B$13,0))</f>
        <v>0</v>
      </c>
      <c r="L4365" s="4">
        <f t="shared" si="137"/>
        <v>0</v>
      </c>
    </row>
    <row r="4366" spans="1:12">
      <c r="A4366" t="s">
        <v>9969</v>
      </c>
      <c r="B4366" t="s">
        <v>7380</v>
      </c>
      <c r="C4366" t="s">
        <v>1739</v>
      </c>
      <c r="D4366" t="s">
        <v>6889</v>
      </c>
      <c r="E4366" t="s">
        <v>1712</v>
      </c>
      <c r="H4366" t="str">
        <f>INDEX('Vensim Variables'!$B:$B,MATCH(EPS!$B4366,'Vensim Variables'!$A:$A,0))</f>
        <v>g pollutant</v>
      </c>
      <c r="I4366" t="str">
        <f t="shared" si="136"/>
        <v>OC</v>
      </c>
      <c r="J4366">
        <f>INDEX(NoSettings!$C:$C,MATCH(EPS!$A4366,NoSettings!$A:$A,0))</f>
        <v>1.8187899999999999</v>
      </c>
      <c r="K4366">
        <f>INDEX(GWP!$C$2:$C$13,MATCH(EPS!I4366,GWP!$B$2:$B$13,0))</f>
        <v>0</v>
      </c>
      <c r="L4366" s="4">
        <f t="shared" si="137"/>
        <v>0</v>
      </c>
    </row>
    <row r="4367" spans="1:12">
      <c r="A4367" t="s">
        <v>9970</v>
      </c>
      <c r="B4367" t="s">
        <v>7380</v>
      </c>
      <c r="C4367" t="s">
        <v>1739</v>
      </c>
      <c r="D4367" t="s">
        <v>6889</v>
      </c>
      <c r="E4367" t="s">
        <v>1713</v>
      </c>
      <c r="H4367" t="str">
        <f>INDEX('Vensim Variables'!$B:$B,MATCH(EPS!$B4367,'Vensim Variables'!$A:$A,0))</f>
        <v>g pollutant</v>
      </c>
      <c r="I4367" t="str">
        <f t="shared" si="136"/>
        <v>CH4</v>
      </c>
      <c r="J4367">
        <f>INDEX(NoSettings!$C:$C,MATCH(EPS!$A4367,NoSettings!$A:$A,0))</f>
        <v>24.468</v>
      </c>
      <c r="K4367">
        <f>INDEX(GWP!$C$2:$C$13,MATCH(EPS!I4367,GWP!$B$2:$B$13,0))</f>
        <v>28</v>
      </c>
      <c r="L4367" s="4">
        <f t="shared" si="137"/>
        <v>6.8510400000000008E-10</v>
      </c>
    </row>
    <row r="4368" spans="1:12">
      <c r="A4368" t="s">
        <v>9971</v>
      </c>
      <c r="B4368" t="s">
        <v>7380</v>
      </c>
      <c r="C4368" t="s">
        <v>1739</v>
      </c>
      <c r="D4368" t="s">
        <v>6889</v>
      </c>
      <c r="E4368" t="s">
        <v>1714</v>
      </c>
      <c r="H4368" t="str">
        <f>INDEX('Vensim Variables'!$B:$B,MATCH(EPS!$B4368,'Vensim Variables'!$A:$A,0))</f>
        <v>g pollutant</v>
      </c>
      <c r="I4368" t="str">
        <f t="shared" si="136"/>
        <v>N2O</v>
      </c>
      <c r="J4368">
        <f>INDEX(NoSettings!$C:$C,MATCH(EPS!$A4368,NoSettings!$A:$A,0))</f>
        <v>4.8936000000000002</v>
      </c>
      <c r="K4368">
        <f>INDEX(GWP!$C$2:$C$13,MATCH(EPS!I4368,GWP!$B$2:$B$13,0))</f>
        <v>265</v>
      </c>
      <c r="L4368" s="4">
        <f t="shared" si="137"/>
        <v>1.2968040000000001E-9</v>
      </c>
    </row>
    <row r="4369" spans="1:12">
      <c r="A4369" t="s">
        <v>9972</v>
      </c>
      <c r="B4369" t="s">
        <v>7380</v>
      </c>
      <c r="C4369" t="s">
        <v>1739</v>
      </c>
      <c r="D4369" t="s">
        <v>6889</v>
      </c>
      <c r="E4369" t="s">
        <v>1715</v>
      </c>
      <c r="H4369" t="str">
        <f>INDEX('Vensim Variables'!$B:$B,MATCH(EPS!$B4369,'Vensim Variables'!$A:$A,0))</f>
        <v>g pollutant</v>
      </c>
      <c r="I4369" t="str">
        <f t="shared" si="136"/>
        <v>F gases</v>
      </c>
      <c r="J4369">
        <f>INDEX(NoSettings!$C:$C,MATCH(EPS!$A4369,NoSettings!$A:$A,0))</f>
        <v>0</v>
      </c>
      <c r="K4369">
        <f>INDEX(GWP!$C$2:$C$13,MATCH(EPS!I4369,GWP!$B$2:$B$13,0))</f>
        <v>1</v>
      </c>
      <c r="L4369" s="4">
        <f t="shared" si="137"/>
        <v>0</v>
      </c>
    </row>
    <row r="4370" spans="1:12">
      <c r="A4370" t="s">
        <v>9973</v>
      </c>
      <c r="B4370" t="s">
        <v>7380</v>
      </c>
      <c r="C4370" t="s">
        <v>1739</v>
      </c>
      <c r="D4370" t="s">
        <v>6890</v>
      </c>
      <c r="E4370" t="s">
        <v>1702</v>
      </c>
      <c r="H4370" t="str">
        <f>INDEX('Vensim Variables'!$B:$B,MATCH(EPS!$B4370,'Vensim Variables'!$A:$A,0))</f>
        <v>g pollutant</v>
      </c>
      <c r="I4370" t="str">
        <f t="shared" si="136"/>
        <v>CO2</v>
      </c>
      <c r="J4370">
        <f>INDEX(NoSettings!$C:$C,MATCH(EPS!$A4370,NoSettings!$A:$A,0))</f>
        <v>2728380</v>
      </c>
      <c r="K4370">
        <f>INDEX(GWP!$C$2:$C$13,MATCH(EPS!I4370,GWP!$B$2:$B$13,0))</f>
        <v>1</v>
      </c>
      <c r="L4370" s="4">
        <f t="shared" si="137"/>
        <v>2.7283799999999999E-6</v>
      </c>
    </row>
    <row r="4371" spans="1:12">
      <c r="A4371" t="s">
        <v>9974</v>
      </c>
      <c r="B4371" t="s">
        <v>7380</v>
      </c>
      <c r="C4371" t="s">
        <v>1739</v>
      </c>
      <c r="D4371" t="s">
        <v>6890</v>
      </c>
      <c r="E4371" t="s">
        <v>1705</v>
      </c>
      <c r="H4371" t="str">
        <f>INDEX('Vensim Variables'!$B:$B,MATCH(EPS!$B4371,'Vensim Variables'!$A:$A,0))</f>
        <v>g pollutant</v>
      </c>
      <c r="I4371" t="str">
        <f t="shared" si="136"/>
        <v>VOC</v>
      </c>
      <c r="J4371">
        <f>INDEX(NoSettings!$C:$C,MATCH(EPS!$A4371,NoSettings!$A:$A,0))</f>
        <v>50.607700000000001</v>
      </c>
      <c r="K4371">
        <f>INDEX(GWP!$C$2:$C$13,MATCH(EPS!I4371,GWP!$B$2:$B$13,0))</f>
        <v>0</v>
      </c>
      <c r="L4371" s="4">
        <f t="shared" si="137"/>
        <v>0</v>
      </c>
    </row>
    <row r="4372" spans="1:12">
      <c r="A4372" t="s">
        <v>9975</v>
      </c>
      <c r="B4372" t="s">
        <v>7380</v>
      </c>
      <c r="C4372" t="s">
        <v>1739</v>
      </c>
      <c r="D4372" t="s">
        <v>6890</v>
      </c>
      <c r="E4372" t="s">
        <v>1706</v>
      </c>
      <c r="H4372" t="str">
        <f>INDEX('Vensim Variables'!$B:$B,MATCH(EPS!$B4372,'Vensim Variables'!$A:$A,0))</f>
        <v>g pollutant</v>
      </c>
      <c r="I4372" t="str">
        <f t="shared" si="136"/>
        <v>CO</v>
      </c>
      <c r="J4372">
        <f>INDEX(NoSettings!$C:$C,MATCH(EPS!$A4372,NoSettings!$A:$A,0))</f>
        <v>249.405</v>
      </c>
      <c r="K4372">
        <f>INDEX(GWP!$C$2:$C$13,MATCH(EPS!I4372,GWP!$B$2:$B$13,0))</f>
        <v>0</v>
      </c>
      <c r="L4372" s="4">
        <f t="shared" si="137"/>
        <v>0</v>
      </c>
    </row>
    <row r="4373" spans="1:12">
      <c r="A4373" t="s">
        <v>9976</v>
      </c>
      <c r="B4373" t="s">
        <v>7380</v>
      </c>
      <c r="C4373" t="s">
        <v>1739</v>
      </c>
      <c r="D4373" t="s">
        <v>6890</v>
      </c>
      <c r="E4373" t="s">
        <v>1707</v>
      </c>
      <c r="H4373" t="str">
        <f>INDEX('Vensim Variables'!$B:$B,MATCH(EPS!$B4373,'Vensim Variables'!$A:$A,0))</f>
        <v>g pollutant</v>
      </c>
      <c r="I4373" t="str">
        <f t="shared" si="136"/>
        <v>NOx</v>
      </c>
      <c r="J4373">
        <f>INDEX(NoSettings!$C:$C,MATCH(EPS!$A4373,NoSettings!$A:$A,0))</f>
        <v>740.69600000000003</v>
      </c>
      <c r="K4373">
        <f>INDEX(GWP!$C$2:$C$13,MATCH(EPS!I4373,GWP!$B$2:$B$13,0))</f>
        <v>0</v>
      </c>
      <c r="L4373" s="4">
        <f t="shared" si="137"/>
        <v>0</v>
      </c>
    </row>
    <row r="4374" spans="1:12">
      <c r="A4374" t="s">
        <v>9977</v>
      </c>
      <c r="B4374" t="s">
        <v>7380</v>
      </c>
      <c r="C4374" t="s">
        <v>1739</v>
      </c>
      <c r="D4374" t="s">
        <v>6890</v>
      </c>
      <c r="E4374" t="s">
        <v>1708</v>
      </c>
      <c r="H4374" t="str">
        <f>INDEX('Vensim Variables'!$B:$B,MATCH(EPS!$B4374,'Vensim Variables'!$A:$A,0))</f>
        <v>g pollutant</v>
      </c>
      <c r="I4374" t="str">
        <f t="shared" si="136"/>
        <v>PM10</v>
      </c>
      <c r="J4374">
        <f>INDEX(NoSettings!$C:$C,MATCH(EPS!$A4374,NoSettings!$A:$A,0))</f>
        <v>52.4968</v>
      </c>
      <c r="K4374">
        <f>INDEX(GWP!$C$2:$C$13,MATCH(EPS!I4374,GWP!$B$2:$B$13,0))</f>
        <v>0</v>
      </c>
      <c r="L4374" s="4">
        <f t="shared" si="137"/>
        <v>0</v>
      </c>
    </row>
    <row r="4375" spans="1:12">
      <c r="A4375" t="s">
        <v>9978</v>
      </c>
      <c r="B4375" t="s">
        <v>7380</v>
      </c>
      <c r="C4375" t="s">
        <v>1739</v>
      </c>
      <c r="D4375" t="s">
        <v>6890</v>
      </c>
      <c r="E4375" t="s">
        <v>1709</v>
      </c>
      <c r="H4375" t="str">
        <f>INDEX('Vensim Variables'!$B:$B,MATCH(EPS!$B4375,'Vensim Variables'!$A:$A,0))</f>
        <v>g pollutant</v>
      </c>
      <c r="I4375" t="str">
        <f t="shared" si="136"/>
        <v>PM25</v>
      </c>
      <c r="J4375">
        <f>INDEX(NoSettings!$C:$C,MATCH(EPS!$A4375,NoSettings!$A:$A,0))</f>
        <v>47.0837</v>
      </c>
      <c r="K4375">
        <f>INDEX(GWP!$C$2:$C$13,MATCH(EPS!I4375,GWP!$B$2:$B$13,0))</f>
        <v>0</v>
      </c>
      <c r="L4375" s="4">
        <f t="shared" si="137"/>
        <v>0</v>
      </c>
    </row>
    <row r="4376" spans="1:12">
      <c r="A4376" t="s">
        <v>9979</v>
      </c>
      <c r="B4376" t="s">
        <v>7380</v>
      </c>
      <c r="C4376" t="s">
        <v>1739</v>
      </c>
      <c r="D4376" t="s">
        <v>6890</v>
      </c>
      <c r="E4376" t="s">
        <v>1710</v>
      </c>
      <c r="H4376" t="str">
        <f>INDEX('Vensim Variables'!$B:$B,MATCH(EPS!$B4376,'Vensim Variables'!$A:$A,0))</f>
        <v>g pollutant</v>
      </c>
      <c r="I4376" t="str">
        <f t="shared" si="136"/>
        <v>SOx</v>
      </c>
      <c r="J4376">
        <f>INDEX(NoSettings!$C:$C,MATCH(EPS!$A4376,NoSettings!$A:$A,0))</f>
        <v>122.14100000000001</v>
      </c>
      <c r="K4376">
        <f>INDEX(GWP!$C$2:$C$13,MATCH(EPS!I4376,GWP!$B$2:$B$13,0))</f>
        <v>0</v>
      </c>
      <c r="L4376" s="4">
        <f t="shared" si="137"/>
        <v>0</v>
      </c>
    </row>
    <row r="4377" spans="1:12">
      <c r="A4377" t="s">
        <v>9980</v>
      </c>
      <c r="B4377" t="s">
        <v>7380</v>
      </c>
      <c r="C4377" t="s">
        <v>1739</v>
      </c>
      <c r="D4377" t="s">
        <v>6890</v>
      </c>
      <c r="E4377" t="s">
        <v>1711</v>
      </c>
      <c r="H4377" t="str">
        <f>INDEX('Vensim Variables'!$B:$B,MATCH(EPS!$B4377,'Vensim Variables'!$A:$A,0))</f>
        <v>g pollutant</v>
      </c>
      <c r="I4377" t="str">
        <f t="shared" si="136"/>
        <v>BC</v>
      </c>
      <c r="J4377">
        <f>INDEX(NoSettings!$C:$C,MATCH(EPS!$A4377,NoSettings!$A:$A,0))</f>
        <v>12.315899999999999</v>
      </c>
      <c r="K4377">
        <f>INDEX(GWP!$C$2:$C$13,MATCH(EPS!I4377,GWP!$B$2:$B$13,0))</f>
        <v>0</v>
      </c>
      <c r="L4377" s="4">
        <f t="shared" si="137"/>
        <v>0</v>
      </c>
    </row>
    <row r="4378" spans="1:12">
      <c r="A4378" t="s">
        <v>9981</v>
      </c>
      <c r="B4378" t="s">
        <v>7380</v>
      </c>
      <c r="C4378" t="s">
        <v>1739</v>
      </c>
      <c r="D4378" t="s">
        <v>6890</v>
      </c>
      <c r="E4378" t="s">
        <v>1712</v>
      </c>
      <c r="H4378" t="str">
        <f>INDEX('Vensim Variables'!$B:$B,MATCH(EPS!$B4378,'Vensim Variables'!$A:$A,0))</f>
        <v>g pollutant</v>
      </c>
      <c r="I4378" t="str">
        <f t="shared" si="136"/>
        <v>OC</v>
      </c>
      <c r="J4378">
        <f>INDEX(NoSettings!$C:$C,MATCH(EPS!$A4378,NoSettings!$A:$A,0))</f>
        <v>8.1015899999999998</v>
      </c>
      <c r="K4378">
        <f>INDEX(GWP!$C$2:$C$13,MATCH(EPS!I4378,GWP!$B$2:$B$13,0))</f>
        <v>0</v>
      </c>
      <c r="L4378" s="4">
        <f t="shared" si="137"/>
        <v>0</v>
      </c>
    </row>
    <row r="4379" spans="1:12">
      <c r="A4379" t="s">
        <v>9982</v>
      </c>
      <c r="B4379" t="s">
        <v>7380</v>
      </c>
      <c r="C4379" t="s">
        <v>1739</v>
      </c>
      <c r="D4379" t="s">
        <v>6890</v>
      </c>
      <c r="E4379" t="s">
        <v>1713</v>
      </c>
      <c r="H4379" t="str">
        <f>INDEX('Vensim Variables'!$B:$B,MATCH(EPS!$B4379,'Vensim Variables'!$A:$A,0))</f>
        <v>g pollutant</v>
      </c>
      <c r="I4379" t="str">
        <f t="shared" si="136"/>
        <v>CH4</v>
      </c>
      <c r="J4379">
        <f>INDEX(NoSettings!$C:$C,MATCH(EPS!$A4379,NoSettings!$A:$A,0))</f>
        <v>108.99</v>
      </c>
      <c r="K4379">
        <f>INDEX(GWP!$C$2:$C$13,MATCH(EPS!I4379,GWP!$B$2:$B$13,0))</f>
        <v>28</v>
      </c>
      <c r="L4379" s="4">
        <f t="shared" si="137"/>
        <v>3.0517199999999999E-9</v>
      </c>
    </row>
    <row r="4380" spans="1:12">
      <c r="A4380" t="s">
        <v>9983</v>
      </c>
      <c r="B4380" t="s">
        <v>7380</v>
      </c>
      <c r="C4380" t="s">
        <v>1739</v>
      </c>
      <c r="D4380" t="s">
        <v>6890</v>
      </c>
      <c r="E4380" t="s">
        <v>1714</v>
      </c>
      <c r="H4380" t="str">
        <f>INDEX('Vensim Variables'!$B:$B,MATCH(EPS!$B4380,'Vensim Variables'!$A:$A,0))</f>
        <v>g pollutant</v>
      </c>
      <c r="I4380" t="str">
        <f t="shared" si="136"/>
        <v>N2O</v>
      </c>
      <c r="J4380">
        <f>INDEX(NoSettings!$C:$C,MATCH(EPS!$A4380,NoSettings!$A:$A,0))</f>
        <v>21.797999999999998</v>
      </c>
      <c r="K4380">
        <f>INDEX(GWP!$C$2:$C$13,MATCH(EPS!I4380,GWP!$B$2:$B$13,0))</f>
        <v>265</v>
      </c>
      <c r="L4380" s="4">
        <f t="shared" si="137"/>
        <v>5.7764699999999992E-9</v>
      </c>
    </row>
    <row r="4381" spans="1:12">
      <c r="A4381" t="s">
        <v>9984</v>
      </c>
      <c r="B4381" t="s">
        <v>7380</v>
      </c>
      <c r="C4381" t="s">
        <v>1739</v>
      </c>
      <c r="D4381" t="s">
        <v>6890</v>
      </c>
      <c r="E4381" t="s">
        <v>1715</v>
      </c>
      <c r="H4381" t="str">
        <f>INDEX('Vensim Variables'!$B:$B,MATCH(EPS!$B4381,'Vensim Variables'!$A:$A,0))</f>
        <v>g pollutant</v>
      </c>
      <c r="I4381" t="str">
        <f t="shared" si="136"/>
        <v>F gases</v>
      </c>
      <c r="J4381">
        <f>INDEX(NoSettings!$C:$C,MATCH(EPS!$A4381,NoSettings!$A:$A,0))</f>
        <v>0</v>
      </c>
      <c r="K4381">
        <f>INDEX(GWP!$C$2:$C$13,MATCH(EPS!I4381,GWP!$B$2:$B$13,0))</f>
        <v>1</v>
      </c>
      <c r="L4381" s="4">
        <f t="shared" si="137"/>
        <v>0</v>
      </c>
    </row>
    <row r="4382" spans="1:12">
      <c r="A4382" t="s">
        <v>9985</v>
      </c>
      <c r="B4382" t="s">
        <v>7380</v>
      </c>
      <c r="C4382" t="s">
        <v>1739</v>
      </c>
      <c r="D4382" t="s">
        <v>6891</v>
      </c>
      <c r="E4382" t="s">
        <v>1702</v>
      </c>
      <c r="H4382" t="str">
        <f>INDEX('Vensim Variables'!$B:$B,MATCH(EPS!$B4382,'Vensim Variables'!$A:$A,0))</f>
        <v>g pollutant</v>
      </c>
      <c r="I4382" t="str">
        <f t="shared" si="136"/>
        <v>CO2</v>
      </c>
      <c r="J4382">
        <f>INDEX(NoSettings!$C:$C,MATCH(EPS!$A4382,NoSettings!$A:$A,0))</f>
        <v>0</v>
      </c>
      <c r="K4382">
        <f>INDEX(GWP!$C$2:$C$13,MATCH(EPS!I4382,GWP!$B$2:$B$13,0))</f>
        <v>1</v>
      </c>
      <c r="L4382" s="4">
        <f t="shared" si="137"/>
        <v>0</v>
      </c>
    </row>
    <row r="4383" spans="1:12">
      <c r="A4383" t="s">
        <v>9986</v>
      </c>
      <c r="B4383" t="s">
        <v>7380</v>
      </c>
      <c r="C4383" t="s">
        <v>1739</v>
      </c>
      <c r="D4383" t="s">
        <v>6891</v>
      </c>
      <c r="E4383" t="s">
        <v>1705</v>
      </c>
      <c r="H4383" t="str">
        <f>INDEX('Vensim Variables'!$B:$B,MATCH(EPS!$B4383,'Vensim Variables'!$A:$A,0))</f>
        <v>g pollutant</v>
      </c>
      <c r="I4383" t="str">
        <f t="shared" si="136"/>
        <v>VOC</v>
      </c>
      <c r="J4383">
        <f>INDEX(NoSettings!$C:$C,MATCH(EPS!$A4383,NoSettings!$A:$A,0))</f>
        <v>0</v>
      </c>
      <c r="K4383">
        <f>INDEX(GWP!$C$2:$C$13,MATCH(EPS!I4383,GWP!$B$2:$B$13,0))</f>
        <v>0</v>
      </c>
      <c r="L4383" s="4">
        <f t="shared" si="137"/>
        <v>0</v>
      </c>
    </row>
    <row r="4384" spans="1:12">
      <c r="A4384" t="s">
        <v>9987</v>
      </c>
      <c r="B4384" t="s">
        <v>7380</v>
      </c>
      <c r="C4384" t="s">
        <v>1739</v>
      </c>
      <c r="D4384" t="s">
        <v>6891</v>
      </c>
      <c r="E4384" t="s">
        <v>1706</v>
      </c>
      <c r="H4384" t="str">
        <f>INDEX('Vensim Variables'!$B:$B,MATCH(EPS!$B4384,'Vensim Variables'!$A:$A,0))</f>
        <v>g pollutant</v>
      </c>
      <c r="I4384" t="str">
        <f t="shared" si="136"/>
        <v>CO</v>
      </c>
      <c r="J4384">
        <f>INDEX(NoSettings!$C:$C,MATCH(EPS!$A4384,NoSettings!$A:$A,0))</f>
        <v>0</v>
      </c>
      <c r="K4384">
        <f>INDEX(GWP!$C$2:$C$13,MATCH(EPS!I4384,GWP!$B$2:$B$13,0))</f>
        <v>0</v>
      </c>
      <c r="L4384" s="4">
        <f t="shared" si="137"/>
        <v>0</v>
      </c>
    </row>
    <row r="4385" spans="1:12">
      <c r="A4385" t="s">
        <v>9988</v>
      </c>
      <c r="B4385" t="s">
        <v>7380</v>
      </c>
      <c r="C4385" t="s">
        <v>1739</v>
      </c>
      <c r="D4385" t="s">
        <v>6891</v>
      </c>
      <c r="E4385" t="s">
        <v>1707</v>
      </c>
      <c r="H4385" t="str">
        <f>INDEX('Vensim Variables'!$B:$B,MATCH(EPS!$B4385,'Vensim Variables'!$A:$A,0))</f>
        <v>g pollutant</v>
      </c>
      <c r="I4385" t="str">
        <f t="shared" si="136"/>
        <v>NOx</v>
      </c>
      <c r="J4385">
        <f>INDEX(NoSettings!$C:$C,MATCH(EPS!$A4385,NoSettings!$A:$A,0))</f>
        <v>0</v>
      </c>
      <c r="K4385">
        <f>INDEX(GWP!$C$2:$C$13,MATCH(EPS!I4385,GWP!$B$2:$B$13,0))</f>
        <v>0</v>
      </c>
      <c r="L4385" s="4">
        <f t="shared" si="137"/>
        <v>0</v>
      </c>
    </row>
    <row r="4386" spans="1:12">
      <c r="A4386" t="s">
        <v>9989</v>
      </c>
      <c r="B4386" t="s">
        <v>7380</v>
      </c>
      <c r="C4386" t="s">
        <v>1739</v>
      </c>
      <c r="D4386" t="s">
        <v>6891</v>
      </c>
      <c r="E4386" t="s">
        <v>1708</v>
      </c>
      <c r="H4386" t="str">
        <f>INDEX('Vensim Variables'!$B:$B,MATCH(EPS!$B4386,'Vensim Variables'!$A:$A,0))</f>
        <v>g pollutant</v>
      </c>
      <c r="I4386" t="str">
        <f t="shared" si="136"/>
        <v>PM10</v>
      </c>
      <c r="J4386">
        <f>INDEX(NoSettings!$C:$C,MATCH(EPS!$A4386,NoSettings!$A:$A,0))</f>
        <v>0</v>
      </c>
      <c r="K4386">
        <f>INDEX(GWP!$C$2:$C$13,MATCH(EPS!I4386,GWP!$B$2:$B$13,0))</f>
        <v>0</v>
      </c>
      <c r="L4386" s="4">
        <f t="shared" si="137"/>
        <v>0</v>
      </c>
    </row>
    <row r="4387" spans="1:12">
      <c r="A4387" t="s">
        <v>9990</v>
      </c>
      <c r="B4387" t="s">
        <v>7380</v>
      </c>
      <c r="C4387" t="s">
        <v>1739</v>
      </c>
      <c r="D4387" t="s">
        <v>6891</v>
      </c>
      <c r="E4387" t="s">
        <v>1709</v>
      </c>
      <c r="H4387" t="str">
        <f>INDEX('Vensim Variables'!$B:$B,MATCH(EPS!$B4387,'Vensim Variables'!$A:$A,0))</f>
        <v>g pollutant</v>
      </c>
      <c r="I4387" t="str">
        <f t="shared" si="136"/>
        <v>PM25</v>
      </c>
      <c r="J4387">
        <f>INDEX(NoSettings!$C:$C,MATCH(EPS!$A4387,NoSettings!$A:$A,0))</f>
        <v>0</v>
      </c>
      <c r="K4387">
        <f>INDEX(GWP!$C$2:$C$13,MATCH(EPS!I4387,GWP!$B$2:$B$13,0))</f>
        <v>0</v>
      </c>
      <c r="L4387" s="4">
        <f t="shared" si="137"/>
        <v>0</v>
      </c>
    </row>
    <row r="4388" spans="1:12">
      <c r="A4388" t="s">
        <v>9991</v>
      </c>
      <c r="B4388" t="s">
        <v>7380</v>
      </c>
      <c r="C4388" t="s">
        <v>1739</v>
      </c>
      <c r="D4388" t="s">
        <v>6891</v>
      </c>
      <c r="E4388" t="s">
        <v>1710</v>
      </c>
      <c r="H4388" t="str">
        <f>INDEX('Vensim Variables'!$B:$B,MATCH(EPS!$B4388,'Vensim Variables'!$A:$A,0))</f>
        <v>g pollutant</v>
      </c>
      <c r="I4388" t="str">
        <f t="shared" si="136"/>
        <v>SOx</v>
      </c>
      <c r="J4388">
        <f>INDEX(NoSettings!$C:$C,MATCH(EPS!$A4388,NoSettings!$A:$A,0))</f>
        <v>0</v>
      </c>
      <c r="K4388">
        <f>INDEX(GWP!$C$2:$C$13,MATCH(EPS!I4388,GWP!$B$2:$B$13,0))</f>
        <v>0</v>
      </c>
      <c r="L4388" s="4">
        <f t="shared" si="137"/>
        <v>0</v>
      </c>
    </row>
    <row r="4389" spans="1:12">
      <c r="A4389" t="s">
        <v>9992</v>
      </c>
      <c r="B4389" t="s">
        <v>7380</v>
      </c>
      <c r="C4389" t="s">
        <v>1739</v>
      </c>
      <c r="D4389" t="s">
        <v>6891</v>
      </c>
      <c r="E4389" t="s">
        <v>1711</v>
      </c>
      <c r="H4389" t="str">
        <f>INDEX('Vensim Variables'!$B:$B,MATCH(EPS!$B4389,'Vensim Variables'!$A:$A,0))</f>
        <v>g pollutant</v>
      </c>
      <c r="I4389" t="str">
        <f t="shared" si="136"/>
        <v>BC</v>
      </c>
      <c r="J4389">
        <f>INDEX(NoSettings!$C:$C,MATCH(EPS!$A4389,NoSettings!$A:$A,0))</f>
        <v>0</v>
      </c>
      <c r="K4389">
        <f>INDEX(GWP!$C$2:$C$13,MATCH(EPS!I4389,GWP!$B$2:$B$13,0))</f>
        <v>0</v>
      </c>
      <c r="L4389" s="4">
        <f t="shared" si="137"/>
        <v>0</v>
      </c>
    </row>
    <row r="4390" spans="1:12">
      <c r="A4390" t="s">
        <v>9993</v>
      </c>
      <c r="B4390" t="s">
        <v>7380</v>
      </c>
      <c r="C4390" t="s">
        <v>1739</v>
      </c>
      <c r="D4390" t="s">
        <v>6891</v>
      </c>
      <c r="E4390" t="s">
        <v>1712</v>
      </c>
      <c r="H4390" t="str">
        <f>INDEX('Vensim Variables'!$B:$B,MATCH(EPS!$B4390,'Vensim Variables'!$A:$A,0))</f>
        <v>g pollutant</v>
      </c>
      <c r="I4390" t="str">
        <f t="shared" si="136"/>
        <v>OC</v>
      </c>
      <c r="J4390">
        <f>INDEX(NoSettings!$C:$C,MATCH(EPS!$A4390,NoSettings!$A:$A,0))</f>
        <v>0</v>
      </c>
      <c r="K4390">
        <f>INDEX(GWP!$C$2:$C$13,MATCH(EPS!I4390,GWP!$B$2:$B$13,0))</f>
        <v>0</v>
      </c>
      <c r="L4390" s="4">
        <f t="shared" si="137"/>
        <v>0</v>
      </c>
    </row>
    <row r="4391" spans="1:12">
      <c r="A4391" t="s">
        <v>9994</v>
      </c>
      <c r="B4391" t="s">
        <v>7380</v>
      </c>
      <c r="C4391" t="s">
        <v>1739</v>
      </c>
      <c r="D4391" t="s">
        <v>6891</v>
      </c>
      <c r="E4391" t="s">
        <v>1713</v>
      </c>
      <c r="H4391" t="str">
        <f>INDEX('Vensim Variables'!$B:$B,MATCH(EPS!$B4391,'Vensim Variables'!$A:$A,0))</f>
        <v>g pollutant</v>
      </c>
      <c r="I4391" t="str">
        <f t="shared" si="136"/>
        <v>CH4</v>
      </c>
      <c r="J4391">
        <f>INDEX(NoSettings!$C:$C,MATCH(EPS!$A4391,NoSettings!$A:$A,0))</f>
        <v>0</v>
      </c>
      <c r="K4391">
        <f>INDEX(GWP!$C$2:$C$13,MATCH(EPS!I4391,GWP!$B$2:$B$13,0))</f>
        <v>28</v>
      </c>
      <c r="L4391" s="4">
        <f t="shared" si="137"/>
        <v>0</v>
      </c>
    </row>
    <row r="4392" spans="1:12">
      <c r="A4392" t="s">
        <v>9995</v>
      </c>
      <c r="B4392" t="s">
        <v>7380</v>
      </c>
      <c r="C4392" t="s">
        <v>1739</v>
      </c>
      <c r="D4392" t="s">
        <v>6891</v>
      </c>
      <c r="E4392" t="s">
        <v>1714</v>
      </c>
      <c r="H4392" t="str">
        <f>INDEX('Vensim Variables'!$B:$B,MATCH(EPS!$B4392,'Vensim Variables'!$A:$A,0))</f>
        <v>g pollutant</v>
      </c>
      <c r="I4392" t="str">
        <f t="shared" si="136"/>
        <v>N2O</v>
      </c>
      <c r="J4392">
        <f>INDEX(NoSettings!$C:$C,MATCH(EPS!$A4392,NoSettings!$A:$A,0))</f>
        <v>0</v>
      </c>
      <c r="K4392">
        <f>INDEX(GWP!$C$2:$C$13,MATCH(EPS!I4392,GWP!$B$2:$B$13,0))</f>
        <v>265</v>
      </c>
      <c r="L4392" s="4">
        <f t="shared" si="137"/>
        <v>0</v>
      </c>
    </row>
    <row r="4393" spans="1:12">
      <c r="A4393" t="s">
        <v>9996</v>
      </c>
      <c r="B4393" t="s">
        <v>7380</v>
      </c>
      <c r="C4393" t="s">
        <v>1739</v>
      </c>
      <c r="D4393" t="s">
        <v>6891</v>
      </c>
      <c r="E4393" t="s">
        <v>1715</v>
      </c>
      <c r="H4393" t="str">
        <f>INDEX('Vensim Variables'!$B:$B,MATCH(EPS!$B4393,'Vensim Variables'!$A:$A,0))</f>
        <v>g pollutant</v>
      </c>
      <c r="I4393" t="str">
        <f t="shared" si="136"/>
        <v>F gases</v>
      </c>
      <c r="J4393">
        <f>INDEX(NoSettings!$C:$C,MATCH(EPS!$A4393,NoSettings!$A:$A,0))</f>
        <v>0</v>
      </c>
      <c r="K4393">
        <f>INDEX(GWP!$C$2:$C$13,MATCH(EPS!I4393,GWP!$B$2:$B$13,0))</f>
        <v>1</v>
      </c>
      <c r="L4393" s="4">
        <f t="shared" si="137"/>
        <v>0</v>
      </c>
    </row>
    <row r="4394" spans="1:12">
      <c r="A4394" t="s">
        <v>9997</v>
      </c>
      <c r="B4394" t="s">
        <v>7380</v>
      </c>
      <c r="C4394" t="s">
        <v>1739</v>
      </c>
      <c r="D4394" t="s">
        <v>6892</v>
      </c>
      <c r="E4394" t="s">
        <v>1702</v>
      </c>
      <c r="H4394" t="str">
        <f>INDEX('Vensim Variables'!$B:$B,MATCH(EPS!$B4394,'Vensim Variables'!$A:$A,0))</f>
        <v>g pollutant</v>
      </c>
      <c r="I4394" t="str">
        <f t="shared" si="136"/>
        <v>CO2</v>
      </c>
      <c r="J4394">
        <f>INDEX(NoSettings!$C:$C,MATCH(EPS!$A4394,NoSettings!$A:$A,0))</f>
        <v>101986000</v>
      </c>
      <c r="K4394">
        <f>INDEX(GWP!$C$2:$C$13,MATCH(EPS!I4394,GWP!$B$2:$B$13,0))</f>
        <v>1</v>
      </c>
      <c r="L4394" s="4">
        <f t="shared" si="137"/>
        <v>1.01986E-4</v>
      </c>
    </row>
    <row r="4395" spans="1:12">
      <c r="A4395" t="s">
        <v>9998</v>
      </c>
      <c r="B4395" t="s">
        <v>7380</v>
      </c>
      <c r="C4395" t="s">
        <v>1739</v>
      </c>
      <c r="D4395" t="s">
        <v>6892</v>
      </c>
      <c r="E4395" t="s">
        <v>1705</v>
      </c>
      <c r="H4395" t="str">
        <f>INDEX('Vensim Variables'!$B:$B,MATCH(EPS!$B4395,'Vensim Variables'!$A:$A,0))</f>
        <v>g pollutant</v>
      </c>
      <c r="I4395" t="str">
        <f t="shared" si="136"/>
        <v>VOC</v>
      </c>
      <c r="J4395">
        <f>INDEX(NoSettings!$C:$C,MATCH(EPS!$A4395,NoSettings!$A:$A,0))</f>
        <v>1891.69</v>
      </c>
      <c r="K4395">
        <f>INDEX(GWP!$C$2:$C$13,MATCH(EPS!I4395,GWP!$B$2:$B$13,0))</f>
        <v>0</v>
      </c>
      <c r="L4395" s="4">
        <f t="shared" si="137"/>
        <v>0</v>
      </c>
    </row>
    <row r="4396" spans="1:12">
      <c r="A4396" t="s">
        <v>9999</v>
      </c>
      <c r="B4396" t="s">
        <v>7380</v>
      </c>
      <c r="C4396" t="s">
        <v>1739</v>
      </c>
      <c r="D4396" t="s">
        <v>6892</v>
      </c>
      <c r="E4396" t="s">
        <v>1706</v>
      </c>
      <c r="H4396" t="str">
        <f>INDEX('Vensim Variables'!$B:$B,MATCH(EPS!$B4396,'Vensim Variables'!$A:$A,0))</f>
        <v>g pollutant</v>
      </c>
      <c r="I4396" t="str">
        <f t="shared" si="136"/>
        <v>CO</v>
      </c>
      <c r="J4396">
        <f>INDEX(NoSettings!$C:$C,MATCH(EPS!$A4396,NoSettings!$A:$A,0))</f>
        <v>9322.67</v>
      </c>
      <c r="K4396">
        <f>INDEX(GWP!$C$2:$C$13,MATCH(EPS!I4396,GWP!$B$2:$B$13,0))</f>
        <v>0</v>
      </c>
      <c r="L4396" s="4">
        <f t="shared" si="137"/>
        <v>0</v>
      </c>
    </row>
    <row r="4397" spans="1:12">
      <c r="A4397" t="s">
        <v>10000</v>
      </c>
      <c r="B4397" t="s">
        <v>7380</v>
      </c>
      <c r="C4397" t="s">
        <v>1739</v>
      </c>
      <c r="D4397" t="s">
        <v>6892</v>
      </c>
      <c r="E4397" t="s">
        <v>1707</v>
      </c>
      <c r="H4397" t="str">
        <f>INDEX('Vensim Variables'!$B:$B,MATCH(EPS!$B4397,'Vensim Variables'!$A:$A,0))</f>
        <v>g pollutant</v>
      </c>
      <c r="I4397" t="str">
        <f t="shared" si="136"/>
        <v>NOx</v>
      </c>
      <c r="J4397">
        <f>INDEX(NoSettings!$C:$C,MATCH(EPS!$A4397,NoSettings!$A:$A,0))</f>
        <v>27686.9</v>
      </c>
      <c r="K4397">
        <f>INDEX(GWP!$C$2:$C$13,MATCH(EPS!I4397,GWP!$B$2:$B$13,0))</f>
        <v>0</v>
      </c>
      <c r="L4397" s="4">
        <f t="shared" si="137"/>
        <v>0</v>
      </c>
    </row>
    <row r="4398" spans="1:12">
      <c r="A4398" t="s">
        <v>10001</v>
      </c>
      <c r="B4398" t="s">
        <v>7380</v>
      </c>
      <c r="C4398" t="s">
        <v>1739</v>
      </c>
      <c r="D4398" t="s">
        <v>6892</v>
      </c>
      <c r="E4398" t="s">
        <v>1708</v>
      </c>
      <c r="H4398" t="str">
        <f>INDEX('Vensim Variables'!$B:$B,MATCH(EPS!$B4398,'Vensim Variables'!$A:$A,0))</f>
        <v>g pollutant</v>
      </c>
      <c r="I4398" t="str">
        <f t="shared" si="136"/>
        <v>PM10</v>
      </c>
      <c r="J4398">
        <f>INDEX(NoSettings!$C:$C,MATCH(EPS!$A4398,NoSettings!$A:$A,0))</f>
        <v>1962.31</v>
      </c>
      <c r="K4398">
        <f>INDEX(GWP!$C$2:$C$13,MATCH(EPS!I4398,GWP!$B$2:$B$13,0))</f>
        <v>0</v>
      </c>
      <c r="L4398" s="4">
        <f t="shared" si="137"/>
        <v>0</v>
      </c>
    </row>
    <row r="4399" spans="1:12">
      <c r="A4399" t="s">
        <v>10002</v>
      </c>
      <c r="B4399" t="s">
        <v>7380</v>
      </c>
      <c r="C4399" t="s">
        <v>1739</v>
      </c>
      <c r="D4399" t="s">
        <v>6892</v>
      </c>
      <c r="E4399" t="s">
        <v>1709</v>
      </c>
      <c r="H4399" t="str">
        <f>INDEX('Vensim Variables'!$B:$B,MATCH(EPS!$B4399,'Vensim Variables'!$A:$A,0))</f>
        <v>g pollutant</v>
      </c>
      <c r="I4399" t="str">
        <f t="shared" si="136"/>
        <v>PM25</v>
      </c>
      <c r="J4399">
        <f>INDEX(NoSettings!$C:$C,MATCH(EPS!$A4399,NoSettings!$A:$A,0))</f>
        <v>1759.97</v>
      </c>
      <c r="K4399">
        <f>INDEX(GWP!$C$2:$C$13,MATCH(EPS!I4399,GWP!$B$2:$B$13,0))</f>
        <v>0</v>
      </c>
      <c r="L4399" s="4">
        <f t="shared" si="137"/>
        <v>0</v>
      </c>
    </row>
    <row r="4400" spans="1:12">
      <c r="A4400" t="s">
        <v>10003</v>
      </c>
      <c r="B4400" t="s">
        <v>7380</v>
      </c>
      <c r="C4400" t="s">
        <v>1739</v>
      </c>
      <c r="D4400" t="s">
        <v>6892</v>
      </c>
      <c r="E4400" t="s">
        <v>1710</v>
      </c>
      <c r="H4400" t="str">
        <f>INDEX('Vensim Variables'!$B:$B,MATCH(EPS!$B4400,'Vensim Variables'!$A:$A,0))</f>
        <v>g pollutant</v>
      </c>
      <c r="I4400" t="str">
        <f t="shared" si="136"/>
        <v>SOx</v>
      </c>
      <c r="J4400">
        <f>INDEX(NoSettings!$C:$C,MATCH(EPS!$A4400,NoSettings!$A:$A,0))</f>
        <v>4565.6000000000004</v>
      </c>
      <c r="K4400">
        <f>INDEX(GWP!$C$2:$C$13,MATCH(EPS!I4400,GWP!$B$2:$B$13,0))</f>
        <v>0</v>
      </c>
      <c r="L4400" s="4">
        <f t="shared" si="137"/>
        <v>0</v>
      </c>
    </row>
    <row r="4401" spans="1:12">
      <c r="A4401" t="s">
        <v>10004</v>
      </c>
      <c r="B4401" t="s">
        <v>7380</v>
      </c>
      <c r="C4401" t="s">
        <v>1739</v>
      </c>
      <c r="D4401" t="s">
        <v>6892</v>
      </c>
      <c r="E4401" t="s">
        <v>1711</v>
      </c>
      <c r="H4401" t="str">
        <f>INDEX('Vensim Variables'!$B:$B,MATCH(EPS!$B4401,'Vensim Variables'!$A:$A,0))</f>
        <v>g pollutant</v>
      </c>
      <c r="I4401" t="str">
        <f t="shared" si="136"/>
        <v>BC</v>
      </c>
      <c r="J4401">
        <f>INDEX(NoSettings!$C:$C,MATCH(EPS!$A4401,NoSettings!$A:$A,0))</f>
        <v>460.36200000000002</v>
      </c>
      <c r="K4401">
        <f>INDEX(GWP!$C$2:$C$13,MATCH(EPS!I4401,GWP!$B$2:$B$13,0))</f>
        <v>0</v>
      </c>
      <c r="L4401" s="4">
        <f t="shared" si="137"/>
        <v>0</v>
      </c>
    </row>
    <row r="4402" spans="1:12">
      <c r="A4402" t="s">
        <v>10005</v>
      </c>
      <c r="B4402" t="s">
        <v>7380</v>
      </c>
      <c r="C4402" t="s">
        <v>1739</v>
      </c>
      <c r="D4402" t="s">
        <v>6892</v>
      </c>
      <c r="E4402" t="s">
        <v>1712</v>
      </c>
      <c r="H4402" t="str">
        <f>INDEX('Vensim Variables'!$B:$B,MATCH(EPS!$B4402,'Vensim Variables'!$A:$A,0))</f>
        <v>g pollutant</v>
      </c>
      <c r="I4402" t="str">
        <f t="shared" si="136"/>
        <v>OC</v>
      </c>
      <c r="J4402">
        <f>INDEX(NoSettings!$C:$C,MATCH(EPS!$A4402,NoSettings!$A:$A,0))</f>
        <v>302.834</v>
      </c>
      <c r="K4402">
        <f>INDEX(GWP!$C$2:$C$13,MATCH(EPS!I4402,GWP!$B$2:$B$13,0))</f>
        <v>0</v>
      </c>
      <c r="L4402" s="4">
        <f t="shared" si="137"/>
        <v>0</v>
      </c>
    </row>
    <row r="4403" spans="1:12">
      <c r="A4403" t="s">
        <v>10006</v>
      </c>
      <c r="B4403" t="s">
        <v>7380</v>
      </c>
      <c r="C4403" t="s">
        <v>1739</v>
      </c>
      <c r="D4403" t="s">
        <v>6892</v>
      </c>
      <c r="E4403" t="s">
        <v>1713</v>
      </c>
      <c r="H4403" t="str">
        <f>INDEX('Vensim Variables'!$B:$B,MATCH(EPS!$B4403,'Vensim Variables'!$A:$A,0))</f>
        <v>g pollutant</v>
      </c>
      <c r="I4403" t="str">
        <f t="shared" si="136"/>
        <v>CH4</v>
      </c>
      <c r="J4403">
        <f>INDEX(NoSettings!$C:$C,MATCH(EPS!$A4403,NoSettings!$A:$A,0))</f>
        <v>4074</v>
      </c>
      <c r="K4403">
        <f>INDEX(GWP!$C$2:$C$13,MATCH(EPS!I4403,GWP!$B$2:$B$13,0))</f>
        <v>28</v>
      </c>
      <c r="L4403" s="4">
        <f t="shared" si="137"/>
        <v>1.14072E-7</v>
      </c>
    </row>
    <row r="4404" spans="1:12">
      <c r="A4404" t="s">
        <v>10007</v>
      </c>
      <c r="B4404" t="s">
        <v>7380</v>
      </c>
      <c r="C4404" t="s">
        <v>1739</v>
      </c>
      <c r="D4404" t="s">
        <v>6892</v>
      </c>
      <c r="E4404" t="s">
        <v>1714</v>
      </c>
      <c r="H4404" t="str">
        <f>INDEX('Vensim Variables'!$B:$B,MATCH(EPS!$B4404,'Vensim Variables'!$A:$A,0))</f>
        <v>g pollutant</v>
      </c>
      <c r="I4404" t="str">
        <f t="shared" si="136"/>
        <v>N2O</v>
      </c>
      <c r="J4404">
        <f>INDEX(NoSettings!$C:$C,MATCH(EPS!$A4404,NoSettings!$A:$A,0))</f>
        <v>814.8</v>
      </c>
      <c r="K4404">
        <f>INDEX(GWP!$C$2:$C$13,MATCH(EPS!I4404,GWP!$B$2:$B$13,0))</f>
        <v>265</v>
      </c>
      <c r="L4404" s="4">
        <f t="shared" si="137"/>
        <v>2.1592199999999999E-7</v>
      </c>
    </row>
    <row r="4405" spans="1:12">
      <c r="A4405" t="s">
        <v>10008</v>
      </c>
      <c r="B4405" t="s">
        <v>7380</v>
      </c>
      <c r="C4405" t="s">
        <v>1739</v>
      </c>
      <c r="D4405" t="s">
        <v>6892</v>
      </c>
      <c r="E4405" t="s">
        <v>1715</v>
      </c>
      <c r="H4405" t="str">
        <f>INDEX('Vensim Variables'!$B:$B,MATCH(EPS!$B4405,'Vensim Variables'!$A:$A,0))</f>
        <v>g pollutant</v>
      </c>
      <c r="I4405" t="str">
        <f t="shared" si="136"/>
        <v>F gases</v>
      </c>
      <c r="J4405">
        <f>INDEX(NoSettings!$C:$C,MATCH(EPS!$A4405,NoSettings!$A:$A,0))</f>
        <v>0</v>
      </c>
      <c r="K4405">
        <f>INDEX(GWP!$C$2:$C$13,MATCH(EPS!I4405,GWP!$B$2:$B$13,0))</f>
        <v>1</v>
      </c>
      <c r="L4405" s="4">
        <f t="shared" si="137"/>
        <v>0</v>
      </c>
    </row>
    <row r="4406" spans="1:12">
      <c r="A4406" t="s">
        <v>10009</v>
      </c>
      <c r="B4406" t="s">
        <v>7380</v>
      </c>
      <c r="C4406" t="s">
        <v>1739</v>
      </c>
      <c r="D4406" t="s">
        <v>6893</v>
      </c>
      <c r="E4406" t="s">
        <v>1702</v>
      </c>
      <c r="H4406" t="str">
        <f>INDEX('Vensim Variables'!$B:$B,MATCH(EPS!$B4406,'Vensim Variables'!$A:$A,0))</f>
        <v>g pollutant</v>
      </c>
      <c r="I4406" t="str">
        <f t="shared" si="136"/>
        <v>CO2</v>
      </c>
      <c r="J4406">
        <f>INDEX(NoSettings!$C:$C,MATCH(EPS!$A4406,NoSettings!$A:$A,0))</f>
        <v>133303000000</v>
      </c>
      <c r="K4406">
        <f>INDEX(GWP!$C$2:$C$13,MATCH(EPS!I4406,GWP!$B$2:$B$13,0))</f>
        <v>1</v>
      </c>
      <c r="L4406" s="4">
        <f t="shared" si="137"/>
        <v>0.133303</v>
      </c>
    </row>
    <row r="4407" spans="1:12">
      <c r="A4407" t="s">
        <v>10010</v>
      </c>
      <c r="B4407" t="s">
        <v>7380</v>
      </c>
      <c r="C4407" t="s">
        <v>1739</v>
      </c>
      <c r="D4407" t="s">
        <v>6893</v>
      </c>
      <c r="E4407" t="s">
        <v>1705</v>
      </c>
      <c r="H4407" t="str">
        <f>INDEX('Vensim Variables'!$B:$B,MATCH(EPS!$B4407,'Vensim Variables'!$A:$A,0))</f>
        <v>g pollutant</v>
      </c>
      <c r="I4407" t="str">
        <f t="shared" si="136"/>
        <v>VOC</v>
      </c>
      <c r="J4407">
        <f>INDEX(NoSettings!$C:$C,MATCH(EPS!$A4407,NoSettings!$A:$A,0))</f>
        <v>2472580</v>
      </c>
      <c r="K4407">
        <f>INDEX(GWP!$C$2:$C$13,MATCH(EPS!I4407,GWP!$B$2:$B$13,0))</f>
        <v>0</v>
      </c>
      <c r="L4407" s="4">
        <f t="shared" si="137"/>
        <v>0</v>
      </c>
    </row>
    <row r="4408" spans="1:12">
      <c r="A4408" t="s">
        <v>10011</v>
      </c>
      <c r="B4408" t="s">
        <v>7380</v>
      </c>
      <c r="C4408" t="s">
        <v>1739</v>
      </c>
      <c r="D4408" t="s">
        <v>6893</v>
      </c>
      <c r="E4408" t="s">
        <v>1706</v>
      </c>
      <c r="H4408" t="str">
        <f>INDEX('Vensim Variables'!$B:$B,MATCH(EPS!$B4408,'Vensim Variables'!$A:$A,0))</f>
        <v>g pollutant</v>
      </c>
      <c r="I4408" t="str">
        <f t="shared" si="136"/>
        <v>CO</v>
      </c>
      <c r="J4408">
        <f>INDEX(NoSettings!$C:$C,MATCH(EPS!$A4408,NoSettings!$A:$A,0))</f>
        <v>12185400</v>
      </c>
      <c r="K4408">
        <f>INDEX(GWP!$C$2:$C$13,MATCH(EPS!I4408,GWP!$B$2:$B$13,0))</f>
        <v>0</v>
      </c>
      <c r="L4408" s="4">
        <f t="shared" si="137"/>
        <v>0</v>
      </c>
    </row>
    <row r="4409" spans="1:12">
      <c r="A4409" t="s">
        <v>10012</v>
      </c>
      <c r="B4409" t="s">
        <v>7380</v>
      </c>
      <c r="C4409" t="s">
        <v>1739</v>
      </c>
      <c r="D4409" t="s">
        <v>6893</v>
      </c>
      <c r="E4409" t="s">
        <v>1707</v>
      </c>
      <c r="H4409" t="str">
        <f>INDEX('Vensim Variables'!$B:$B,MATCH(EPS!$B4409,'Vensim Variables'!$A:$A,0))</f>
        <v>g pollutant</v>
      </c>
      <c r="I4409" t="str">
        <f t="shared" si="136"/>
        <v>NOx</v>
      </c>
      <c r="J4409">
        <f>INDEX(NoSettings!$C:$C,MATCH(EPS!$A4409,NoSettings!$A:$A,0))</f>
        <v>36188700</v>
      </c>
      <c r="K4409">
        <f>INDEX(GWP!$C$2:$C$13,MATCH(EPS!I4409,GWP!$B$2:$B$13,0))</f>
        <v>0</v>
      </c>
      <c r="L4409" s="4">
        <f t="shared" si="137"/>
        <v>0</v>
      </c>
    </row>
    <row r="4410" spans="1:12">
      <c r="A4410" t="s">
        <v>10013</v>
      </c>
      <c r="B4410" t="s">
        <v>7380</v>
      </c>
      <c r="C4410" t="s">
        <v>1739</v>
      </c>
      <c r="D4410" t="s">
        <v>6893</v>
      </c>
      <c r="E4410" t="s">
        <v>1708</v>
      </c>
      <c r="H4410" t="str">
        <f>INDEX('Vensim Variables'!$B:$B,MATCH(EPS!$B4410,'Vensim Variables'!$A:$A,0))</f>
        <v>g pollutant</v>
      </c>
      <c r="I4410" t="str">
        <f t="shared" si="136"/>
        <v>PM10</v>
      </c>
      <c r="J4410">
        <f>INDEX(NoSettings!$C:$C,MATCH(EPS!$A4410,NoSettings!$A:$A,0))</f>
        <v>2564880</v>
      </c>
      <c r="K4410">
        <f>INDEX(GWP!$C$2:$C$13,MATCH(EPS!I4410,GWP!$B$2:$B$13,0))</f>
        <v>0</v>
      </c>
      <c r="L4410" s="4">
        <f t="shared" si="137"/>
        <v>0</v>
      </c>
    </row>
    <row r="4411" spans="1:12">
      <c r="A4411" t="s">
        <v>10014</v>
      </c>
      <c r="B4411" t="s">
        <v>7380</v>
      </c>
      <c r="C4411" t="s">
        <v>1739</v>
      </c>
      <c r="D4411" t="s">
        <v>6893</v>
      </c>
      <c r="E4411" t="s">
        <v>1709</v>
      </c>
      <c r="H4411" t="str">
        <f>INDEX('Vensim Variables'!$B:$B,MATCH(EPS!$B4411,'Vensim Variables'!$A:$A,0))</f>
        <v>g pollutant</v>
      </c>
      <c r="I4411" t="str">
        <f t="shared" si="136"/>
        <v>PM25</v>
      </c>
      <c r="J4411">
        <f>INDEX(NoSettings!$C:$C,MATCH(EPS!$A4411,NoSettings!$A:$A,0))</f>
        <v>2300400</v>
      </c>
      <c r="K4411">
        <f>INDEX(GWP!$C$2:$C$13,MATCH(EPS!I4411,GWP!$B$2:$B$13,0))</f>
        <v>0</v>
      </c>
      <c r="L4411" s="4">
        <f t="shared" si="137"/>
        <v>0</v>
      </c>
    </row>
    <row r="4412" spans="1:12">
      <c r="A4412" t="s">
        <v>10015</v>
      </c>
      <c r="B4412" t="s">
        <v>7380</v>
      </c>
      <c r="C4412" t="s">
        <v>1739</v>
      </c>
      <c r="D4412" t="s">
        <v>6893</v>
      </c>
      <c r="E4412" t="s">
        <v>1710</v>
      </c>
      <c r="H4412" t="str">
        <f>INDEX('Vensim Variables'!$B:$B,MATCH(EPS!$B4412,'Vensim Variables'!$A:$A,0))</f>
        <v>g pollutant</v>
      </c>
      <c r="I4412" t="str">
        <f t="shared" si="136"/>
        <v>SOx</v>
      </c>
      <c r="J4412">
        <f>INDEX(NoSettings!$C:$C,MATCH(EPS!$A4412,NoSettings!$A:$A,0))</f>
        <v>5967550</v>
      </c>
      <c r="K4412">
        <f>INDEX(GWP!$C$2:$C$13,MATCH(EPS!I4412,GWP!$B$2:$B$13,0))</f>
        <v>0</v>
      </c>
      <c r="L4412" s="4">
        <f t="shared" si="137"/>
        <v>0</v>
      </c>
    </row>
    <row r="4413" spans="1:12">
      <c r="A4413" t="s">
        <v>10016</v>
      </c>
      <c r="B4413" t="s">
        <v>7380</v>
      </c>
      <c r="C4413" t="s">
        <v>1739</v>
      </c>
      <c r="D4413" t="s">
        <v>6893</v>
      </c>
      <c r="E4413" t="s">
        <v>1711</v>
      </c>
      <c r="H4413" t="str">
        <f>INDEX('Vensim Variables'!$B:$B,MATCH(EPS!$B4413,'Vensim Variables'!$A:$A,0))</f>
        <v>g pollutant</v>
      </c>
      <c r="I4413" t="str">
        <f t="shared" si="136"/>
        <v>BC</v>
      </c>
      <c r="J4413">
        <f>INDEX(NoSettings!$C:$C,MATCH(EPS!$A4413,NoSettings!$A:$A,0))</f>
        <v>601725</v>
      </c>
      <c r="K4413">
        <f>INDEX(GWP!$C$2:$C$13,MATCH(EPS!I4413,GWP!$B$2:$B$13,0))</f>
        <v>0</v>
      </c>
      <c r="L4413" s="4">
        <f t="shared" si="137"/>
        <v>0</v>
      </c>
    </row>
    <row r="4414" spans="1:12">
      <c r="A4414" t="s">
        <v>10017</v>
      </c>
      <c r="B4414" t="s">
        <v>7380</v>
      </c>
      <c r="C4414" t="s">
        <v>1739</v>
      </c>
      <c r="D4414" t="s">
        <v>6893</v>
      </c>
      <c r="E4414" t="s">
        <v>1712</v>
      </c>
      <c r="H4414" t="str">
        <f>INDEX('Vensim Variables'!$B:$B,MATCH(EPS!$B4414,'Vensim Variables'!$A:$A,0))</f>
        <v>g pollutant</v>
      </c>
      <c r="I4414" t="str">
        <f t="shared" si="136"/>
        <v>OC</v>
      </c>
      <c r="J4414">
        <f>INDEX(NoSettings!$C:$C,MATCH(EPS!$A4414,NoSettings!$A:$A,0))</f>
        <v>395825</v>
      </c>
      <c r="K4414">
        <f>INDEX(GWP!$C$2:$C$13,MATCH(EPS!I4414,GWP!$B$2:$B$13,0))</f>
        <v>0</v>
      </c>
      <c r="L4414" s="4">
        <f t="shared" si="137"/>
        <v>0</v>
      </c>
    </row>
    <row r="4415" spans="1:12">
      <c r="A4415" t="s">
        <v>10018</v>
      </c>
      <c r="B4415" t="s">
        <v>7380</v>
      </c>
      <c r="C4415" t="s">
        <v>1739</v>
      </c>
      <c r="D4415" t="s">
        <v>6893</v>
      </c>
      <c r="E4415" t="s">
        <v>1713</v>
      </c>
      <c r="H4415" t="str">
        <f>INDEX('Vensim Variables'!$B:$B,MATCH(EPS!$B4415,'Vensim Variables'!$A:$A,0))</f>
        <v>g pollutant</v>
      </c>
      <c r="I4415" t="str">
        <f t="shared" si="136"/>
        <v>CH4</v>
      </c>
      <c r="J4415">
        <f>INDEX(NoSettings!$C:$C,MATCH(EPS!$A4415,NoSettings!$A:$A,0))</f>
        <v>5325000</v>
      </c>
      <c r="K4415">
        <f>INDEX(GWP!$C$2:$C$13,MATCH(EPS!I4415,GWP!$B$2:$B$13,0))</f>
        <v>28</v>
      </c>
      <c r="L4415" s="4">
        <f t="shared" si="137"/>
        <v>1.4909999999999999E-4</v>
      </c>
    </row>
    <row r="4416" spans="1:12">
      <c r="A4416" t="s">
        <v>10019</v>
      </c>
      <c r="B4416" t="s">
        <v>7380</v>
      </c>
      <c r="C4416" t="s">
        <v>1739</v>
      </c>
      <c r="D4416" t="s">
        <v>6893</v>
      </c>
      <c r="E4416" t="s">
        <v>1714</v>
      </c>
      <c r="H4416" t="str">
        <f>INDEX('Vensim Variables'!$B:$B,MATCH(EPS!$B4416,'Vensim Variables'!$A:$A,0))</f>
        <v>g pollutant</v>
      </c>
      <c r="I4416" t="str">
        <f t="shared" si="136"/>
        <v>N2O</v>
      </c>
      <c r="J4416">
        <f>INDEX(NoSettings!$C:$C,MATCH(EPS!$A4416,NoSettings!$A:$A,0))</f>
        <v>1065000</v>
      </c>
      <c r="K4416">
        <f>INDEX(GWP!$C$2:$C$13,MATCH(EPS!I4416,GWP!$B$2:$B$13,0))</f>
        <v>265</v>
      </c>
      <c r="L4416" s="4">
        <f t="shared" si="137"/>
        <v>2.8222499999999999E-4</v>
      </c>
    </row>
    <row r="4417" spans="1:12">
      <c r="A4417" t="s">
        <v>10020</v>
      </c>
      <c r="B4417" t="s">
        <v>7380</v>
      </c>
      <c r="C4417" t="s">
        <v>1739</v>
      </c>
      <c r="D4417" t="s">
        <v>6893</v>
      </c>
      <c r="E4417" t="s">
        <v>1715</v>
      </c>
      <c r="H4417" t="str">
        <f>INDEX('Vensim Variables'!$B:$B,MATCH(EPS!$B4417,'Vensim Variables'!$A:$A,0))</f>
        <v>g pollutant</v>
      </c>
      <c r="I4417" t="str">
        <f t="shared" si="136"/>
        <v>F gases</v>
      </c>
      <c r="J4417">
        <f>INDEX(NoSettings!$C:$C,MATCH(EPS!$A4417,NoSettings!$A:$A,0))</f>
        <v>0</v>
      </c>
      <c r="K4417">
        <f>INDEX(GWP!$C$2:$C$13,MATCH(EPS!I4417,GWP!$B$2:$B$13,0))</f>
        <v>1</v>
      </c>
      <c r="L4417" s="4">
        <f t="shared" si="137"/>
        <v>0</v>
      </c>
    </row>
    <row r="4418" spans="1:12">
      <c r="A4418" t="s">
        <v>10021</v>
      </c>
      <c r="B4418" t="s">
        <v>7380</v>
      </c>
      <c r="C4418" t="s">
        <v>1739</v>
      </c>
      <c r="D4418" t="s">
        <v>6894</v>
      </c>
      <c r="E4418" t="s">
        <v>1702</v>
      </c>
      <c r="H4418" t="str">
        <f>INDEX('Vensim Variables'!$B:$B,MATCH(EPS!$B4418,'Vensim Variables'!$A:$A,0))</f>
        <v>g pollutant</v>
      </c>
      <c r="I4418" t="str">
        <f t="shared" si="136"/>
        <v>CO2</v>
      </c>
      <c r="J4418">
        <f>INDEX(NoSettings!$C:$C,MATCH(EPS!$A4418,NoSettings!$A:$A,0))</f>
        <v>75475500000</v>
      </c>
      <c r="K4418">
        <f>INDEX(GWP!$C$2:$C$13,MATCH(EPS!I4418,GWP!$B$2:$B$13,0))</f>
        <v>1</v>
      </c>
      <c r="L4418" s="4">
        <f t="shared" si="137"/>
        <v>7.5475500000000001E-2</v>
      </c>
    </row>
    <row r="4419" spans="1:12">
      <c r="A4419" t="s">
        <v>10022</v>
      </c>
      <c r="B4419" t="s">
        <v>7380</v>
      </c>
      <c r="C4419" t="s">
        <v>1739</v>
      </c>
      <c r="D4419" t="s">
        <v>6894</v>
      </c>
      <c r="E4419" t="s">
        <v>1705</v>
      </c>
      <c r="H4419" t="str">
        <f>INDEX('Vensim Variables'!$B:$B,MATCH(EPS!$B4419,'Vensim Variables'!$A:$A,0))</f>
        <v>g pollutant</v>
      </c>
      <c r="I4419" t="str">
        <f t="shared" ref="I4419:I4482" si="138">IF(OR(C4419="CO2",C4419="CH4",C4419="N2O",C4419="F gases",C4419="VOC",C4419="CO",C4419="NOx",C4419="PM10",C4419="PM25",C4419="SOx",C4419="BC",C4419="OC"),C4419,IF(OR(D4419="CO2",D4419="CH4",D4419="N2O",D4419="F gases",D4419="VOC",D4419="CO",D4419="NOx",D4419="PM10",D4419="PM25",D4419="SOx",D4419="BC",D4419="OC"),D4419,IF(OR(E4419="CO2",E4419="CH4",E4419="N2O",E4419="F gases",E4419="VOC",E4419="CO",E4419="NOx",E4419="PM10",E4419="PM25",E4419="SOx",E4419="BC",E4419="OC"),E4419,"NA")))</f>
        <v>VOC</v>
      </c>
      <c r="J4419">
        <f>INDEX(NoSettings!$C:$C,MATCH(EPS!$A4419,NoSettings!$A:$A,0))</f>
        <v>1399960</v>
      </c>
      <c r="K4419">
        <f>INDEX(GWP!$C$2:$C$13,MATCH(EPS!I4419,GWP!$B$2:$B$13,0))</f>
        <v>0</v>
      </c>
      <c r="L4419" s="4">
        <f t="shared" ref="L4419:L4482" si="139">IF(H4419="g pollutant",K4419*J4419/10^12,IF(H4419="MMTCO2e",J4419,IF(H4419="MWh",J4419,0)))</f>
        <v>0</v>
      </c>
    </row>
    <row r="4420" spans="1:12">
      <c r="A4420" t="s">
        <v>10023</v>
      </c>
      <c r="B4420" t="s">
        <v>7380</v>
      </c>
      <c r="C4420" t="s">
        <v>1739</v>
      </c>
      <c r="D4420" t="s">
        <v>6894</v>
      </c>
      <c r="E4420" t="s">
        <v>1706</v>
      </c>
      <c r="H4420" t="str">
        <f>INDEX('Vensim Variables'!$B:$B,MATCH(EPS!$B4420,'Vensim Variables'!$A:$A,0))</f>
        <v>g pollutant</v>
      </c>
      <c r="I4420" t="str">
        <f t="shared" si="138"/>
        <v>CO</v>
      </c>
      <c r="J4420">
        <f>INDEX(NoSettings!$C:$C,MATCH(EPS!$A4420,NoSettings!$A:$A,0))</f>
        <v>6899320</v>
      </c>
      <c r="K4420">
        <f>INDEX(GWP!$C$2:$C$13,MATCH(EPS!I4420,GWP!$B$2:$B$13,0))</f>
        <v>0</v>
      </c>
      <c r="L4420" s="4">
        <f t="shared" si="139"/>
        <v>0</v>
      </c>
    </row>
    <row r="4421" spans="1:12">
      <c r="A4421" t="s">
        <v>10024</v>
      </c>
      <c r="B4421" t="s">
        <v>7380</v>
      </c>
      <c r="C4421" t="s">
        <v>1739</v>
      </c>
      <c r="D4421" t="s">
        <v>6894</v>
      </c>
      <c r="E4421" t="s">
        <v>1707</v>
      </c>
      <c r="H4421" t="str">
        <f>INDEX('Vensim Variables'!$B:$B,MATCH(EPS!$B4421,'Vensim Variables'!$A:$A,0))</f>
        <v>g pollutant</v>
      </c>
      <c r="I4421" t="str">
        <f t="shared" si="138"/>
        <v>NOx</v>
      </c>
      <c r="J4421">
        <f>INDEX(NoSettings!$C:$C,MATCH(EPS!$A4421,NoSettings!$A:$A,0))</f>
        <v>20489900</v>
      </c>
      <c r="K4421">
        <f>INDEX(GWP!$C$2:$C$13,MATCH(EPS!I4421,GWP!$B$2:$B$13,0))</f>
        <v>0</v>
      </c>
      <c r="L4421" s="4">
        <f t="shared" si="139"/>
        <v>0</v>
      </c>
    </row>
    <row r="4422" spans="1:12">
      <c r="A4422" t="s">
        <v>10025</v>
      </c>
      <c r="B4422" t="s">
        <v>7380</v>
      </c>
      <c r="C4422" t="s">
        <v>1739</v>
      </c>
      <c r="D4422" t="s">
        <v>6894</v>
      </c>
      <c r="E4422" t="s">
        <v>1708</v>
      </c>
      <c r="H4422" t="str">
        <f>INDEX('Vensim Variables'!$B:$B,MATCH(EPS!$B4422,'Vensim Variables'!$A:$A,0))</f>
        <v>g pollutant</v>
      </c>
      <c r="I4422" t="str">
        <f t="shared" si="138"/>
        <v>PM10</v>
      </c>
      <c r="J4422">
        <f>INDEX(NoSettings!$C:$C,MATCH(EPS!$A4422,NoSettings!$A:$A,0))</f>
        <v>1452220</v>
      </c>
      <c r="K4422">
        <f>INDEX(GWP!$C$2:$C$13,MATCH(EPS!I4422,GWP!$B$2:$B$13,0))</f>
        <v>0</v>
      </c>
      <c r="L4422" s="4">
        <f t="shared" si="139"/>
        <v>0</v>
      </c>
    </row>
    <row r="4423" spans="1:12">
      <c r="A4423" t="s">
        <v>10026</v>
      </c>
      <c r="B4423" t="s">
        <v>7380</v>
      </c>
      <c r="C4423" t="s">
        <v>1739</v>
      </c>
      <c r="D4423" t="s">
        <v>6894</v>
      </c>
      <c r="E4423" t="s">
        <v>1709</v>
      </c>
      <c r="H4423" t="str">
        <f>INDEX('Vensim Variables'!$B:$B,MATCH(EPS!$B4423,'Vensim Variables'!$A:$A,0))</f>
        <v>g pollutant</v>
      </c>
      <c r="I4423" t="str">
        <f t="shared" si="138"/>
        <v>PM25</v>
      </c>
      <c r="J4423">
        <f>INDEX(NoSettings!$C:$C,MATCH(EPS!$A4423,NoSettings!$A:$A,0))</f>
        <v>1302480</v>
      </c>
      <c r="K4423">
        <f>INDEX(GWP!$C$2:$C$13,MATCH(EPS!I4423,GWP!$B$2:$B$13,0))</f>
        <v>0</v>
      </c>
      <c r="L4423" s="4">
        <f t="shared" si="139"/>
        <v>0</v>
      </c>
    </row>
    <row r="4424" spans="1:12">
      <c r="A4424" t="s">
        <v>10027</v>
      </c>
      <c r="B4424" t="s">
        <v>7380</v>
      </c>
      <c r="C4424" t="s">
        <v>1739</v>
      </c>
      <c r="D4424" t="s">
        <v>6894</v>
      </c>
      <c r="E4424" t="s">
        <v>1710</v>
      </c>
      <c r="H4424" t="str">
        <f>INDEX('Vensim Variables'!$B:$B,MATCH(EPS!$B4424,'Vensim Variables'!$A:$A,0))</f>
        <v>g pollutant</v>
      </c>
      <c r="I4424" t="str">
        <f t="shared" si="138"/>
        <v>SOx</v>
      </c>
      <c r="J4424">
        <f>INDEX(NoSettings!$C:$C,MATCH(EPS!$A4424,NoSettings!$A:$A,0))</f>
        <v>3378810</v>
      </c>
      <c r="K4424">
        <f>INDEX(GWP!$C$2:$C$13,MATCH(EPS!I4424,GWP!$B$2:$B$13,0))</f>
        <v>0</v>
      </c>
      <c r="L4424" s="4">
        <f t="shared" si="139"/>
        <v>0</v>
      </c>
    </row>
    <row r="4425" spans="1:12">
      <c r="A4425" t="s">
        <v>10028</v>
      </c>
      <c r="B4425" t="s">
        <v>7380</v>
      </c>
      <c r="C4425" t="s">
        <v>1739</v>
      </c>
      <c r="D4425" t="s">
        <v>6894</v>
      </c>
      <c r="E4425" t="s">
        <v>1711</v>
      </c>
      <c r="H4425" t="str">
        <f>INDEX('Vensim Variables'!$B:$B,MATCH(EPS!$B4425,'Vensim Variables'!$A:$A,0))</f>
        <v>g pollutant</v>
      </c>
      <c r="I4425" t="str">
        <f t="shared" si="138"/>
        <v>BC</v>
      </c>
      <c r="J4425">
        <f>INDEX(NoSettings!$C:$C,MATCH(EPS!$A4425,NoSettings!$A:$A,0))</f>
        <v>340695</v>
      </c>
      <c r="K4425">
        <f>INDEX(GWP!$C$2:$C$13,MATCH(EPS!I4425,GWP!$B$2:$B$13,0))</f>
        <v>0</v>
      </c>
      <c r="L4425" s="4">
        <f t="shared" si="139"/>
        <v>0</v>
      </c>
    </row>
    <row r="4426" spans="1:12">
      <c r="A4426" t="s">
        <v>10029</v>
      </c>
      <c r="B4426" t="s">
        <v>7380</v>
      </c>
      <c r="C4426" t="s">
        <v>1739</v>
      </c>
      <c r="D4426" t="s">
        <v>6894</v>
      </c>
      <c r="E4426" t="s">
        <v>1712</v>
      </c>
      <c r="H4426" t="str">
        <f>INDEX('Vensim Variables'!$B:$B,MATCH(EPS!$B4426,'Vensim Variables'!$A:$A,0))</f>
        <v>g pollutant</v>
      </c>
      <c r="I4426" t="str">
        <f t="shared" si="138"/>
        <v>OC</v>
      </c>
      <c r="J4426">
        <f>INDEX(NoSettings!$C:$C,MATCH(EPS!$A4426,NoSettings!$A:$A,0))</f>
        <v>224115</v>
      </c>
      <c r="K4426">
        <f>INDEX(GWP!$C$2:$C$13,MATCH(EPS!I4426,GWP!$B$2:$B$13,0))</f>
        <v>0</v>
      </c>
      <c r="L4426" s="4">
        <f t="shared" si="139"/>
        <v>0</v>
      </c>
    </row>
    <row r="4427" spans="1:12">
      <c r="A4427" t="s">
        <v>10030</v>
      </c>
      <c r="B4427" t="s">
        <v>7380</v>
      </c>
      <c r="C4427" t="s">
        <v>1739</v>
      </c>
      <c r="D4427" t="s">
        <v>6894</v>
      </c>
      <c r="E4427" t="s">
        <v>1713</v>
      </c>
      <c r="H4427" t="str">
        <f>INDEX('Vensim Variables'!$B:$B,MATCH(EPS!$B4427,'Vensim Variables'!$A:$A,0))</f>
        <v>g pollutant</v>
      </c>
      <c r="I4427" t="str">
        <f t="shared" si="138"/>
        <v>CH4</v>
      </c>
      <c r="J4427">
        <f>INDEX(NoSettings!$C:$C,MATCH(EPS!$A4427,NoSettings!$A:$A,0))</f>
        <v>3015000</v>
      </c>
      <c r="K4427">
        <f>INDEX(GWP!$C$2:$C$13,MATCH(EPS!I4427,GWP!$B$2:$B$13,0))</f>
        <v>28</v>
      </c>
      <c r="L4427" s="4">
        <f t="shared" si="139"/>
        <v>8.4419999999999995E-5</v>
      </c>
    </row>
    <row r="4428" spans="1:12">
      <c r="A4428" t="s">
        <v>10031</v>
      </c>
      <c r="B4428" t="s">
        <v>7380</v>
      </c>
      <c r="C4428" t="s">
        <v>1739</v>
      </c>
      <c r="D4428" t="s">
        <v>6894</v>
      </c>
      <c r="E4428" t="s">
        <v>1714</v>
      </c>
      <c r="H4428" t="str">
        <f>INDEX('Vensim Variables'!$B:$B,MATCH(EPS!$B4428,'Vensim Variables'!$A:$A,0))</f>
        <v>g pollutant</v>
      </c>
      <c r="I4428" t="str">
        <f t="shared" si="138"/>
        <v>N2O</v>
      </c>
      <c r="J4428">
        <f>INDEX(NoSettings!$C:$C,MATCH(EPS!$A4428,NoSettings!$A:$A,0))</f>
        <v>603000</v>
      </c>
      <c r="K4428">
        <f>INDEX(GWP!$C$2:$C$13,MATCH(EPS!I4428,GWP!$B$2:$B$13,0))</f>
        <v>265</v>
      </c>
      <c r="L4428" s="4">
        <f t="shared" si="139"/>
        <v>1.5979500000000001E-4</v>
      </c>
    </row>
    <row r="4429" spans="1:12">
      <c r="A4429" t="s">
        <v>10032</v>
      </c>
      <c r="B4429" t="s">
        <v>7380</v>
      </c>
      <c r="C4429" t="s">
        <v>1739</v>
      </c>
      <c r="D4429" t="s">
        <v>6894</v>
      </c>
      <c r="E4429" t="s">
        <v>1715</v>
      </c>
      <c r="H4429" t="str">
        <f>INDEX('Vensim Variables'!$B:$B,MATCH(EPS!$B4429,'Vensim Variables'!$A:$A,0))</f>
        <v>g pollutant</v>
      </c>
      <c r="I4429" t="str">
        <f t="shared" si="138"/>
        <v>F gases</v>
      </c>
      <c r="J4429">
        <f>INDEX(NoSettings!$C:$C,MATCH(EPS!$A4429,NoSettings!$A:$A,0))</f>
        <v>0</v>
      </c>
      <c r="K4429">
        <f>INDEX(GWP!$C$2:$C$13,MATCH(EPS!I4429,GWP!$B$2:$B$13,0))</f>
        <v>1</v>
      </c>
      <c r="L4429" s="4">
        <f t="shared" si="139"/>
        <v>0</v>
      </c>
    </row>
    <row r="4430" spans="1:12">
      <c r="A4430" t="s">
        <v>10033</v>
      </c>
      <c r="B4430" t="s">
        <v>7380</v>
      </c>
      <c r="C4430" t="s">
        <v>1739</v>
      </c>
      <c r="D4430" t="s">
        <v>6895</v>
      </c>
      <c r="E4430" t="s">
        <v>1702</v>
      </c>
      <c r="H4430" t="str">
        <f>INDEX('Vensim Variables'!$B:$B,MATCH(EPS!$B4430,'Vensim Variables'!$A:$A,0))</f>
        <v>g pollutant</v>
      </c>
      <c r="I4430" t="str">
        <f t="shared" si="138"/>
        <v>CO2</v>
      </c>
      <c r="J4430">
        <f>INDEX(NoSettings!$C:$C,MATCH(EPS!$A4430,NoSettings!$A:$A,0))</f>
        <v>32626600000</v>
      </c>
      <c r="K4430">
        <f>INDEX(GWP!$C$2:$C$13,MATCH(EPS!I4430,GWP!$B$2:$B$13,0))</f>
        <v>1</v>
      </c>
      <c r="L4430" s="4">
        <f t="shared" si="139"/>
        <v>3.2626599999999999E-2</v>
      </c>
    </row>
    <row r="4431" spans="1:12">
      <c r="A4431" t="s">
        <v>10034</v>
      </c>
      <c r="B4431" t="s">
        <v>7380</v>
      </c>
      <c r="C4431" t="s">
        <v>1739</v>
      </c>
      <c r="D4431" t="s">
        <v>6895</v>
      </c>
      <c r="E4431" t="s">
        <v>1705</v>
      </c>
      <c r="H4431" t="str">
        <f>INDEX('Vensim Variables'!$B:$B,MATCH(EPS!$B4431,'Vensim Variables'!$A:$A,0))</f>
        <v>g pollutant</v>
      </c>
      <c r="I4431" t="str">
        <f t="shared" si="138"/>
        <v>VOC</v>
      </c>
      <c r="J4431">
        <f>INDEX(NoSettings!$C:$C,MATCH(EPS!$A4431,NoSettings!$A:$A,0))</f>
        <v>605178</v>
      </c>
      <c r="K4431">
        <f>INDEX(GWP!$C$2:$C$13,MATCH(EPS!I4431,GWP!$B$2:$B$13,0))</f>
        <v>0</v>
      </c>
      <c r="L4431" s="4">
        <f t="shared" si="139"/>
        <v>0</v>
      </c>
    </row>
    <row r="4432" spans="1:12">
      <c r="A4432" t="s">
        <v>10035</v>
      </c>
      <c r="B4432" t="s">
        <v>7380</v>
      </c>
      <c r="C4432" t="s">
        <v>1739</v>
      </c>
      <c r="D4432" t="s">
        <v>6895</v>
      </c>
      <c r="E4432" t="s">
        <v>1706</v>
      </c>
      <c r="H4432" t="str">
        <f>INDEX('Vensim Variables'!$B:$B,MATCH(EPS!$B4432,'Vensim Variables'!$A:$A,0))</f>
        <v>g pollutant</v>
      </c>
      <c r="I4432" t="str">
        <f t="shared" si="138"/>
        <v>CO</v>
      </c>
      <c r="J4432">
        <f>INDEX(NoSettings!$C:$C,MATCH(EPS!$A4432,NoSettings!$A:$A,0))</f>
        <v>2982440</v>
      </c>
      <c r="K4432">
        <f>INDEX(GWP!$C$2:$C$13,MATCH(EPS!I4432,GWP!$B$2:$B$13,0))</f>
        <v>0</v>
      </c>
      <c r="L4432" s="4">
        <f t="shared" si="139"/>
        <v>0</v>
      </c>
    </row>
    <row r="4433" spans="1:12">
      <c r="A4433" t="s">
        <v>10036</v>
      </c>
      <c r="B4433" t="s">
        <v>7380</v>
      </c>
      <c r="C4433" t="s">
        <v>1739</v>
      </c>
      <c r="D4433" t="s">
        <v>6895</v>
      </c>
      <c r="E4433" t="s">
        <v>1707</v>
      </c>
      <c r="H4433" t="str">
        <f>INDEX('Vensim Variables'!$B:$B,MATCH(EPS!$B4433,'Vensim Variables'!$A:$A,0))</f>
        <v>g pollutant</v>
      </c>
      <c r="I4433" t="str">
        <f t="shared" si="138"/>
        <v>NOx</v>
      </c>
      <c r="J4433">
        <f>INDEX(NoSettings!$C:$C,MATCH(EPS!$A4433,NoSettings!$A:$A,0))</f>
        <v>8857400</v>
      </c>
      <c r="K4433">
        <f>INDEX(GWP!$C$2:$C$13,MATCH(EPS!I4433,GWP!$B$2:$B$13,0))</f>
        <v>0</v>
      </c>
      <c r="L4433" s="4">
        <f t="shared" si="139"/>
        <v>0</v>
      </c>
    </row>
    <row r="4434" spans="1:12">
      <c r="A4434" t="s">
        <v>10037</v>
      </c>
      <c r="B4434" t="s">
        <v>7380</v>
      </c>
      <c r="C4434" t="s">
        <v>1739</v>
      </c>
      <c r="D4434" t="s">
        <v>6895</v>
      </c>
      <c r="E4434" t="s">
        <v>1708</v>
      </c>
      <c r="H4434" t="str">
        <f>INDEX('Vensim Variables'!$B:$B,MATCH(EPS!$B4434,'Vensim Variables'!$A:$A,0))</f>
        <v>g pollutant</v>
      </c>
      <c r="I4434" t="str">
        <f t="shared" si="138"/>
        <v>PM10</v>
      </c>
      <c r="J4434">
        <f>INDEX(NoSettings!$C:$C,MATCH(EPS!$A4434,NoSettings!$A:$A,0))</f>
        <v>627769</v>
      </c>
      <c r="K4434">
        <f>INDEX(GWP!$C$2:$C$13,MATCH(EPS!I4434,GWP!$B$2:$B$13,0))</f>
        <v>0</v>
      </c>
      <c r="L4434" s="4">
        <f t="shared" si="139"/>
        <v>0</v>
      </c>
    </row>
    <row r="4435" spans="1:12">
      <c r="A4435" t="s">
        <v>10038</v>
      </c>
      <c r="B4435" t="s">
        <v>7380</v>
      </c>
      <c r="C4435" t="s">
        <v>1739</v>
      </c>
      <c r="D4435" t="s">
        <v>6895</v>
      </c>
      <c r="E4435" t="s">
        <v>1709</v>
      </c>
      <c r="H4435" t="str">
        <f>INDEX('Vensim Variables'!$B:$B,MATCH(EPS!$B4435,'Vensim Variables'!$A:$A,0))</f>
        <v>g pollutant</v>
      </c>
      <c r="I4435" t="str">
        <f t="shared" si="138"/>
        <v>PM25</v>
      </c>
      <c r="J4435">
        <f>INDEX(NoSettings!$C:$C,MATCH(EPS!$A4435,NoSettings!$A:$A,0))</f>
        <v>563037</v>
      </c>
      <c r="K4435">
        <f>INDEX(GWP!$C$2:$C$13,MATCH(EPS!I4435,GWP!$B$2:$B$13,0))</f>
        <v>0</v>
      </c>
      <c r="L4435" s="4">
        <f t="shared" si="139"/>
        <v>0</v>
      </c>
    </row>
    <row r="4436" spans="1:12">
      <c r="A4436" t="s">
        <v>10039</v>
      </c>
      <c r="B4436" t="s">
        <v>7380</v>
      </c>
      <c r="C4436" t="s">
        <v>1739</v>
      </c>
      <c r="D4436" t="s">
        <v>6895</v>
      </c>
      <c r="E4436" t="s">
        <v>1710</v>
      </c>
      <c r="H4436" t="str">
        <f>INDEX('Vensim Variables'!$B:$B,MATCH(EPS!$B4436,'Vensim Variables'!$A:$A,0))</f>
        <v>g pollutant</v>
      </c>
      <c r="I4436" t="str">
        <f t="shared" si="138"/>
        <v>SOx</v>
      </c>
      <c r="J4436">
        <f>INDEX(NoSettings!$C:$C,MATCH(EPS!$A4436,NoSettings!$A:$A,0))</f>
        <v>1460590</v>
      </c>
      <c r="K4436">
        <f>INDEX(GWP!$C$2:$C$13,MATCH(EPS!I4436,GWP!$B$2:$B$13,0))</f>
        <v>0</v>
      </c>
      <c r="L4436" s="4">
        <f t="shared" si="139"/>
        <v>0</v>
      </c>
    </row>
    <row r="4437" spans="1:12">
      <c r="A4437" t="s">
        <v>10040</v>
      </c>
      <c r="B4437" t="s">
        <v>7380</v>
      </c>
      <c r="C4437" t="s">
        <v>1739</v>
      </c>
      <c r="D4437" t="s">
        <v>6895</v>
      </c>
      <c r="E4437" t="s">
        <v>1711</v>
      </c>
      <c r="H4437" t="str">
        <f>INDEX('Vensim Variables'!$B:$B,MATCH(EPS!$B4437,'Vensim Variables'!$A:$A,0))</f>
        <v>g pollutant</v>
      </c>
      <c r="I4437" t="str">
        <f t="shared" si="138"/>
        <v>BC</v>
      </c>
      <c r="J4437">
        <f>INDEX(NoSettings!$C:$C,MATCH(EPS!$A4437,NoSettings!$A:$A,0))</f>
        <v>147276</v>
      </c>
      <c r="K4437">
        <f>INDEX(GWP!$C$2:$C$13,MATCH(EPS!I4437,GWP!$B$2:$B$13,0))</f>
        <v>0</v>
      </c>
      <c r="L4437" s="4">
        <f t="shared" si="139"/>
        <v>0</v>
      </c>
    </row>
    <row r="4438" spans="1:12">
      <c r="A4438" t="s">
        <v>10041</v>
      </c>
      <c r="B4438" t="s">
        <v>7380</v>
      </c>
      <c r="C4438" t="s">
        <v>1739</v>
      </c>
      <c r="D4438" t="s">
        <v>6895</v>
      </c>
      <c r="E4438" t="s">
        <v>1712</v>
      </c>
      <c r="H4438" t="str">
        <f>INDEX('Vensim Variables'!$B:$B,MATCH(EPS!$B4438,'Vensim Variables'!$A:$A,0))</f>
        <v>g pollutant</v>
      </c>
      <c r="I4438" t="str">
        <f t="shared" si="138"/>
        <v>OC</v>
      </c>
      <c r="J4438">
        <f>INDEX(NoSettings!$C:$C,MATCH(EPS!$A4438,NoSettings!$A:$A,0))</f>
        <v>96880.6</v>
      </c>
      <c r="K4438">
        <f>INDEX(GWP!$C$2:$C$13,MATCH(EPS!I4438,GWP!$B$2:$B$13,0))</f>
        <v>0</v>
      </c>
      <c r="L4438" s="4">
        <f t="shared" si="139"/>
        <v>0</v>
      </c>
    </row>
    <row r="4439" spans="1:12">
      <c r="A4439" t="s">
        <v>10042</v>
      </c>
      <c r="B4439" t="s">
        <v>7380</v>
      </c>
      <c r="C4439" t="s">
        <v>1739</v>
      </c>
      <c r="D4439" t="s">
        <v>6895</v>
      </c>
      <c r="E4439" t="s">
        <v>1713</v>
      </c>
      <c r="H4439" t="str">
        <f>INDEX('Vensim Variables'!$B:$B,MATCH(EPS!$B4439,'Vensim Variables'!$A:$A,0))</f>
        <v>g pollutant</v>
      </c>
      <c r="I4439" t="str">
        <f t="shared" si="138"/>
        <v>CH4</v>
      </c>
      <c r="J4439">
        <f>INDEX(NoSettings!$C:$C,MATCH(EPS!$A4439,NoSettings!$A:$A,0))</f>
        <v>1303330</v>
      </c>
      <c r="K4439">
        <f>INDEX(GWP!$C$2:$C$13,MATCH(EPS!I4439,GWP!$B$2:$B$13,0))</f>
        <v>28</v>
      </c>
      <c r="L4439" s="4">
        <f t="shared" si="139"/>
        <v>3.6493240000000001E-5</v>
      </c>
    </row>
    <row r="4440" spans="1:12">
      <c r="A4440" t="s">
        <v>10043</v>
      </c>
      <c r="B4440" t="s">
        <v>7380</v>
      </c>
      <c r="C4440" t="s">
        <v>1739</v>
      </c>
      <c r="D4440" t="s">
        <v>6895</v>
      </c>
      <c r="E4440" t="s">
        <v>1714</v>
      </c>
      <c r="H4440" t="str">
        <f>INDEX('Vensim Variables'!$B:$B,MATCH(EPS!$B4440,'Vensim Variables'!$A:$A,0))</f>
        <v>g pollutant</v>
      </c>
      <c r="I4440" t="str">
        <f t="shared" si="138"/>
        <v>N2O</v>
      </c>
      <c r="J4440">
        <f>INDEX(NoSettings!$C:$C,MATCH(EPS!$A4440,NoSettings!$A:$A,0))</f>
        <v>260665</v>
      </c>
      <c r="K4440">
        <f>INDEX(GWP!$C$2:$C$13,MATCH(EPS!I4440,GWP!$B$2:$B$13,0))</f>
        <v>265</v>
      </c>
      <c r="L4440" s="4">
        <f t="shared" si="139"/>
        <v>6.9076224999999996E-5</v>
      </c>
    </row>
    <row r="4441" spans="1:12">
      <c r="A4441" t="s">
        <v>10044</v>
      </c>
      <c r="B4441" t="s">
        <v>7380</v>
      </c>
      <c r="C4441" t="s">
        <v>1739</v>
      </c>
      <c r="D4441" t="s">
        <v>6895</v>
      </c>
      <c r="E4441" t="s">
        <v>1715</v>
      </c>
      <c r="H4441" t="str">
        <f>INDEX('Vensim Variables'!$B:$B,MATCH(EPS!$B4441,'Vensim Variables'!$A:$A,0))</f>
        <v>g pollutant</v>
      </c>
      <c r="I4441" t="str">
        <f t="shared" si="138"/>
        <v>F gases</v>
      </c>
      <c r="J4441">
        <f>INDEX(NoSettings!$C:$C,MATCH(EPS!$A4441,NoSettings!$A:$A,0))</f>
        <v>0</v>
      </c>
      <c r="K4441">
        <f>INDEX(GWP!$C$2:$C$13,MATCH(EPS!I4441,GWP!$B$2:$B$13,0))</f>
        <v>1</v>
      </c>
      <c r="L4441" s="4">
        <f t="shared" si="139"/>
        <v>0</v>
      </c>
    </row>
    <row r="4442" spans="1:12">
      <c r="A4442" t="s">
        <v>10045</v>
      </c>
      <c r="B4442" t="s">
        <v>7380</v>
      </c>
      <c r="C4442" t="s">
        <v>1739</v>
      </c>
      <c r="D4442" t="s">
        <v>6896</v>
      </c>
      <c r="E4442" t="s">
        <v>1702</v>
      </c>
      <c r="H4442" t="str">
        <f>INDEX('Vensim Variables'!$B:$B,MATCH(EPS!$B4442,'Vensim Variables'!$A:$A,0))</f>
        <v>g pollutant</v>
      </c>
      <c r="I4442" t="str">
        <f t="shared" si="138"/>
        <v>CO2</v>
      </c>
      <c r="J4442">
        <f>INDEX(NoSettings!$C:$C,MATCH(EPS!$A4442,NoSettings!$A:$A,0))</f>
        <v>0</v>
      </c>
      <c r="K4442">
        <f>INDEX(GWP!$C$2:$C$13,MATCH(EPS!I4442,GWP!$B$2:$B$13,0))</f>
        <v>1</v>
      </c>
      <c r="L4442" s="4">
        <f t="shared" si="139"/>
        <v>0</v>
      </c>
    </row>
    <row r="4443" spans="1:12">
      <c r="A4443" t="s">
        <v>10046</v>
      </c>
      <c r="B4443" t="s">
        <v>7380</v>
      </c>
      <c r="C4443" t="s">
        <v>1739</v>
      </c>
      <c r="D4443" t="s">
        <v>6896</v>
      </c>
      <c r="E4443" t="s">
        <v>1705</v>
      </c>
      <c r="H4443" t="str">
        <f>INDEX('Vensim Variables'!$B:$B,MATCH(EPS!$B4443,'Vensim Variables'!$A:$A,0))</f>
        <v>g pollutant</v>
      </c>
      <c r="I4443" t="str">
        <f t="shared" si="138"/>
        <v>VOC</v>
      </c>
      <c r="J4443">
        <f>INDEX(NoSettings!$C:$C,MATCH(EPS!$A4443,NoSettings!$A:$A,0))</f>
        <v>0</v>
      </c>
      <c r="K4443">
        <f>INDEX(GWP!$C$2:$C$13,MATCH(EPS!I4443,GWP!$B$2:$B$13,0))</f>
        <v>0</v>
      </c>
      <c r="L4443" s="4">
        <f t="shared" si="139"/>
        <v>0</v>
      </c>
    </row>
    <row r="4444" spans="1:12">
      <c r="A4444" t="s">
        <v>10047</v>
      </c>
      <c r="B4444" t="s">
        <v>7380</v>
      </c>
      <c r="C4444" t="s">
        <v>1739</v>
      </c>
      <c r="D4444" t="s">
        <v>6896</v>
      </c>
      <c r="E4444" t="s">
        <v>1706</v>
      </c>
      <c r="H4444" t="str">
        <f>INDEX('Vensim Variables'!$B:$B,MATCH(EPS!$B4444,'Vensim Variables'!$A:$A,0))</f>
        <v>g pollutant</v>
      </c>
      <c r="I4444" t="str">
        <f t="shared" si="138"/>
        <v>CO</v>
      </c>
      <c r="J4444">
        <f>INDEX(NoSettings!$C:$C,MATCH(EPS!$A4444,NoSettings!$A:$A,0))</f>
        <v>0</v>
      </c>
      <c r="K4444">
        <f>INDEX(GWP!$C$2:$C$13,MATCH(EPS!I4444,GWP!$B$2:$B$13,0))</f>
        <v>0</v>
      </c>
      <c r="L4444" s="4">
        <f t="shared" si="139"/>
        <v>0</v>
      </c>
    </row>
    <row r="4445" spans="1:12">
      <c r="A4445" t="s">
        <v>10048</v>
      </c>
      <c r="B4445" t="s">
        <v>7380</v>
      </c>
      <c r="C4445" t="s">
        <v>1739</v>
      </c>
      <c r="D4445" t="s">
        <v>6896</v>
      </c>
      <c r="E4445" t="s">
        <v>1707</v>
      </c>
      <c r="H4445" t="str">
        <f>INDEX('Vensim Variables'!$B:$B,MATCH(EPS!$B4445,'Vensim Variables'!$A:$A,0))</f>
        <v>g pollutant</v>
      </c>
      <c r="I4445" t="str">
        <f t="shared" si="138"/>
        <v>NOx</v>
      </c>
      <c r="J4445">
        <f>INDEX(NoSettings!$C:$C,MATCH(EPS!$A4445,NoSettings!$A:$A,0))</f>
        <v>0</v>
      </c>
      <c r="K4445">
        <f>INDEX(GWP!$C$2:$C$13,MATCH(EPS!I4445,GWP!$B$2:$B$13,0))</f>
        <v>0</v>
      </c>
      <c r="L4445" s="4">
        <f t="shared" si="139"/>
        <v>0</v>
      </c>
    </row>
    <row r="4446" spans="1:12">
      <c r="A4446" t="s">
        <v>10049</v>
      </c>
      <c r="B4446" t="s">
        <v>7380</v>
      </c>
      <c r="C4446" t="s">
        <v>1739</v>
      </c>
      <c r="D4446" t="s">
        <v>6896</v>
      </c>
      <c r="E4446" t="s">
        <v>1708</v>
      </c>
      <c r="H4446" t="str">
        <f>INDEX('Vensim Variables'!$B:$B,MATCH(EPS!$B4446,'Vensim Variables'!$A:$A,0))</f>
        <v>g pollutant</v>
      </c>
      <c r="I4446" t="str">
        <f t="shared" si="138"/>
        <v>PM10</v>
      </c>
      <c r="J4446">
        <f>INDEX(NoSettings!$C:$C,MATCH(EPS!$A4446,NoSettings!$A:$A,0))</f>
        <v>0</v>
      </c>
      <c r="K4446">
        <f>INDEX(GWP!$C$2:$C$13,MATCH(EPS!I4446,GWP!$B$2:$B$13,0))</f>
        <v>0</v>
      </c>
      <c r="L4446" s="4">
        <f t="shared" si="139"/>
        <v>0</v>
      </c>
    </row>
    <row r="4447" spans="1:12">
      <c r="A4447" t="s">
        <v>10050</v>
      </c>
      <c r="B4447" t="s">
        <v>7380</v>
      </c>
      <c r="C4447" t="s">
        <v>1739</v>
      </c>
      <c r="D4447" t="s">
        <v>6896</v>
      </c>
      <c r="E4447" t="s">
        <v>1709</v>
      </c>
      <c r="H4447" t="str">
        <f>INDEX('Vensim Variables'!$B:$B,MATCH(EPS!$B4447,'Vensim Variables'!$A:$A,0))</f>
        <v>g pollutant</v>
      </c>
      <c r="I4447" t="str">
        <f t="shared" si="138"/>
        <v>PM25</v>
      </c>
      <c r="J4447">
        <f>INDEX(NoSettings!$C:$C,MATCH(EPS!$A4447,NoSettings!$A:$A,0))</f>
        <v>0</v>
      </c>
      <c r="K4447">
        <f>INDEX(GWP!$C$2:$C$13,MATCH(EPS!I4447,GWP!$B$2:$B$13,0))</f>
        <v>0</v>
      </c>
      <c r="L4447" s="4">
        <f t="shared" si="139"/>
        <v>0</v>
      </c>
    </row>
    <row r="4448" spans="1:12">
      <c r="A4448" t="s">
        <v>10051</v>
      </c>
      <c r="B4448" t="s">
        <v>7380</v>
      </c>
      <c r="C4448" t="s">
        <v>1739</v>
      </c>
      <c r="D4448" t="s">
        <v>6896</v>
      </c>
      <c r="E4448" t="s">
        <v>1710</v>
      </c>
      <c r="H4448" t="str">
        <f>INDEX('Vensim Variables'!$B:$B,MATCH(EPS!$B4448,'Vensim Variables'!$A:$A,0))</f>
        <v>g pollutant</v>
      </c>
      <c r="I4448" t="str">
        <f t="shared" si="138"/>
        <v>SOx</v>
      </c>
      <c r="J4448">
        <f>INDEX(NoSettings!$C:$C,MATCH(EPS!$A4448,NoSettings!$A:$A,0))</f>
        <v>0</v>
      </c>
      <c r="K4448">
        <f>INDEX(GWP!$C$2:$C$13,MATCH(EPS!I4448,GWP!$B$2:$B$13,0))</f>
        <v>0</v>
      </c>
      <c r="L4448" s="4">
        <f t="shared" si="139"/>
        <v>0</v>
      </c>
    </row>
    <row r="4449" spans="1:12">
      <c r="A4449" t="s">
        <v>10052</v>
      </c>
      <c r="B4449" t="s">
        <v>7380</v>
      </c>
      <c r="C4449" t="s">
        <v>1739</v>
      </c>
      <c r="D4449" t="s">
        <v>6896</v>
      </c>
      <c r="E4449" t="s">
        <v>1711</v>
      </c>
      <c r="H4449" t="str">
        <f>INDEX('Vensim Variables'!$B:$B,MATCH(EPS!$B4449,'Vensim Variables'!$A:$A,0))</f>
        <v>g pollutant</v>
      </c>
      <c r="I4449" t="str">
        <f t="shared" si="138"/>
        <v>BC</v>
      </c>
      <c r="J4449">
        <f>INDEX(NoSettings!$C:$C,MATCH(EPS!$A4449,NoSettings!$A:$A,0))</f>
        <v>0</v>
      </c>
      <c r="K4449">
        <f>INDEX(GWP!$C$2:$C$13,MATCH(EPS!I4449,GWP!$B$2:$B$13,0))</f>
        <v>0</v>
      </c>
      <c r="L4449" s="4">
        <f t="shared" si="139"/>
        <v>0</v>
      </c>
    </row>
    <row r="4450" spans="1:12">
      <c r="A4450" t="s">
        <v>10053</v>
      </c>
      <c r="B4450" t="s">
        <v>7380</v>
      </c>
      <c r="C4450" t="s">
        <v>1739</v>
      </c>
      <c r="D4450" t="s">
        <v>6896</v>
      </c>
      <c r="E4450" t="s">
        <v>1712</v>
      </c>
      <c r="H4450" t="str">
        <f>INDEX('Vensim Variables'!$B:$B,MATCH(EPS!$B4450,'Vensim Variables'!$A:$A,0))</f>
        <v>g pollutant</v>
      </c>
      <c r="I4450" t="str">
        <f t="shared" si="138"/>
        <v>OC</v>
      </c>
      <c r="J4450">
        <f>INDEX(NoSettings!$C:$C,MATCH(EPS!$A4450,NoSettings!$A:$A,0))</f>
        <v>0</v>
      </c>
      <c r="K4450">
        <f>INDEX(GWP!$C$2:$C$13,MATCH(EPS!I4450,GWP!$B$2:$B$13,0))</f>
        <v>0</v>
      </c>
      <c r="L4450" s="4">
        <f t="shared" si="139"/>
        <v>0</v>
      </c>
    </row>
    <row r="4451" spans="1:12">
      <c r="A4451" t="s">
        <v>10054</v>
      </c>
      <c r="B4451" t="s">
        <v>7380</v>
      </c>
      <c r="C4451" t="s">
        <v>1739</v>
      </c>
      <c r="D4451" t="s">
        <v>6896</v>
      </c>
      <c r="E4451" t="s">
        <v>1713</v>
      </c>
      <c r="H4451" t="str">
        <f>INDEX('Vensim Variables'!$B:$B,MATCH(EPS!$B4451,'Vensim Variables'!$A:$A,0))</f>
        <v>g pollutant</v>
      </c>
      <c r="I4451" t="str">
        <f t="shared" si="138"/>
        <v>CH4</v>
      </c>
      <c r="J4451">
        <f>INDEX(NoSettings!$C:$C,MATCH(EPS!$A4451,NoSettings!$A:$A,0))</f>
        <v>0</v>
      </c>
      <c r="K4451">
        <f>INDEX(GWP!$C$2:$C$13,MATCH(EPS!I4451,GWP!$B$2:$B$13,0))</f>
        <v>28</v>
      </c>
      <c r="L4451" s="4">
        <f t="shared" si="139"/>
        <v>0</v>
      </c>
    </row>
    <row r="4452" spans="1:12">
      <c r="A4452" t="s">
        <v>10055</v>
      </c>
      <c r="B4452" t="s">
        <v>7380</v>
      </c>
      <c r="C4452" t="s">
        <v>1739</v>
      </c>
      <c r="D4452" t="s">
        <v>6896</v>
      </c>
      <c r="E4452" t="s">
        <v>1714</v>
      </c>
      <c r="H4452" t="str">
        <f>INDEX('Vensim Variables'!$B:$B,MATCH(EPS!$B4452,'Vensim Variables'!$A:$A,0))</f>
        <v>g pollutant</v>
      </c>
      <c r="I4452" t="str">
        <f t="shared" si="138"/>
        <v>N2O</v>
      </c>
      <c r="J4452">
        <f>INDEX(NoSettings!$C:$C,MATCH(EPS!$A4452,NoSettings!$A:$A,0))</f>
        <v>0</v>
      </c>
      <c r="K4452">
        <f>INDEX(GWP!$C$2:$C$13,MATCH(EPS!I4452,GWP!$B$2:$B$13,0))</f>
        <v>265</v>
      </c>
      <c r="L4452" s="4">
        <f t="shared" si="139"/>
        <v>0</v>
      </c>
    </row>
    <row r="4453" spans="1:12">
      <c r="A4453" t="s">
        <v>10056</v>
      </c>
      <c r="B4453" t="s">
        <v>7380</v>
      </c>
      <c r="C4453" t="s">
        <v>1739</v>
      </c>
      <c r="D4453" t="s">
        <v>6896</v>
      </c>
      <c r="E4453" t="s">
        <v>1715</v>
      </c>
      <c r="H4453" t="str">
        <f>INDEX('Vensim Variables'!$B:$B,MATCH(EPS!$B4453,'Vensim Variables'!$A:$A,0))</f>
        <v>g pollutant</v>
      </c>
      <c r="I4453" t="str">
        <f t="shared" si="138"/>
        <v>F gases</v>
      </c>
      <c r="J4453">
        <f>INDEX(NoSettings!$C:$C,MATCH(EPS!$A4453,NoSettings!$A:$A,0))</f>
        <v>0</v>
      </c>
      <c r="K4453">
        <f>INDEX(GWP!$C$2:$C$13,MATCH(EPS!I4453,GWP!$B$2:$B$13,0))</f>
        <v>1</v>
      </c>
      <c r="L4453" s="4">
        <f t="shared" si="139"/>
        <v>0</v>
      </c>
    </row>
    <row r="4454" spans="1:12">
      <c r="A4454" t="s">
        <v>10057</v>
      </c>
      <c r="B4454" t="s">
        <v>7380</v>
      </c>
      <c r="C4454" t="s">
        <v>1739</v>
      </c>
      <c r="D4454" t="s">
        <v>6897</v>
      </c>
      <c r="E4454" t="s">
        <v>1702</v>
      </c>
      <c r="H4454" t="str">
        <f>INDEX('Vensim Variables'!$B:$B,MATCH(EPS!$B4454,'Vensim Variables'!$A:$A,0))</f>
        <v>g pollutant</v>
      </c>
      <c r="I4454" t="str">
        <f t="shared" si="138"/>
        <v>CO2</v>
      </c>
      <c r="J4454">
        <f>INDEX(NoSettings!$C:$C,MATCH(EPS!$A4454,NoSettings!$A:$A,0))</f>
        <v>0</v>
      </c>
      <c r="K4454">
        <f>INDEX(GWP!$C$2:$C$13,MATCH(EPS!I4454,GWP!$B$2:$B$13,0))</f>
        <v>1</v>
      </c>
      <c r="L4454" s="4">
        <f t="shared" si="139"/>
        <v>0</v>
      </c>
    </row>
    <row r="4455" spans="1:12">
      <c r="A4455" t="s">
        <v>10058</v>
      </c>
      <c r="B4455" t="s">
        <v>7380</v>
      </c>
      <c r="C4455" t="s">
        <v>1739</v>
      </c>
      <c r="D4455" t="s">
        <v>6897</v>
      </c>
      <c r="E4455" t="s">
        <v>1705</v>
      </c>
      <c r="H4455" t="str">
        <f>INDEX('Vensim Variables'!$B:$B,MATCH(EPS!$B4455,'Vensim Variables'!$A:$A,0))</f>
        <v>g pollutant</v>
      </c>
      <c r="I4455" t="str">
        <f t="shared" si="138"/>
        <v>VOC</v>
      </c>
      <c r="J4455">
        <f>INDEX(NoSettings!$C:$C,MATCH(EPS!$A4455,NoSettings!$A:$A,0))</f>
        <v>0</v>
      </c>
      <c r="K4455">
        <f>INDEX(GWP!$C$2:$C$13,MATCH(EPS!I4455,GWP!$B$2:$B$13,0))</f>
        <v>0</v>
      </c>
      <c r="L4455" s="4">
        <f t="shared" si="139"/>
        <v>0</v>
      </c>
    </row>
    <row r="4456" spans="1:12">
      <c r="A4456" t="s">
        <v>10059</v>
      </c>
      <c r="B4456" t="s">
        <v>7380</v>
      </c>
      <c r="C4456" t="s">
        <v>1739</v>
      </c>
      <c r="D4456" t="s">
        <v>6897</v>
      </c>
      <c r="E4456" t="s">
        <v>1706</v>
      </c>
      <c r="H4456" t="str">
        <f>INDEX('Vensim Variables'!$B:$B,MATCH(EPS!$B4456,'Vensim Variables'!$A:$A,0))</f>
        <v>g pollutant</v>
      </c>
      <c r="I4456" t="str">
        <f t="shared" si="138"/>
        <v>CO</v>
      </c>
      <c r="J4456">
        <f>INDEX(NoSettings!$C:$C,MATCH(EPS!$A4456,NoSettings!$A:$A,0))</f>
        <v>0</v>
      </c>
      <c r="K4456">
        <f>INDEX(GWP!$C$2:$C$13,MATCH(EPS!I4456,GWP!$B$2:$B$13,0))</f>
        <v>0</v>
      </c>
      <c r="L4456" s="4">
        <f t="shared" si="139"/>
        <v>0</v>
      </c>
    </row>
    <row r="4457" spans="1:12">
      <c r="A4457" t="s">
        <v>10060</v>
      </c>
      <c r="B4457" t="s">
        <v>7380</v>
      </c>
      <c r="C4457" t="s">
        <v>1739</v>
      </c>
      <c r="D4457" t="s">
        <v>6897</v>
      </c>
      <c r="E4457" t="s">
        <v>1707</v>
      </c>
      <c r="H4457" t="str">
        <f>INDEX('Vensim Variables'!$B:$B,MATCH(EPS!$B4457,'Vensim Variables'!$A:$A,0))</f>
        <v>g pollutant</v>
      </c>
      <c r="I4457" t="str">
        <f t="shared" si="138"/>
        <v>NOx</v>
      </c>
      <c r="J4457">
        <f>INDEX(NoSettings!$C:$C,MATCH(EPS!$A4457,NoSettings!$A:$A,0))</f>
        <v>0</v>
      </c>
      <c r="K4457">
        <f>INDEX(GWP!$C$2:$C$13,MATCH(EPS!I4457,GWP!$B$2:$B$13,0))</f>
        <v>0</v>
      </c>
      <c r="L4457" s="4">
        <f t="shared" si="139"/>
        <v>0</v>
      </c>
    </row>
    <row r="4458" spans="1:12">
      <c r="A4458" t="s">
        <v>10061</v>
      </c>
      <c r="B4458" t="s">
        <v>7380</v>
      </c>
      <c r="C4458" t="s">
        <v>1739</v>
      </c>
      <c r="D4458" t="s">
        <v>6897</v>
      </c>
      <c r="E4458" t="s">
        <v>1708</v>
      </c>
      <c r="H4458" t="str">
        <f>INDEX('Vensim Variables'!$B:$B,MATCH(EPS!$B4458,'Vensim Variables'!$A:$A,0))</f>
        <v>g pollutant</v>
      </c>
      <c r="I4458" t="str">
        <f t="shared" si="138"/>
        <v>PM10</v>
      </c>
      <c r="J4458">
        <f>INDEX(NoSettings!$C:$C,MATCH(EPS!$A4458,NoSettings!$A:$A,0))</f>
        <v>0</v>
      </c>
      <c r="K4458">
        <f>INDEX(GWP!$C$2:$C$13,MATCH(EPS!I4458,GWP!$B$2:$B$13,0))</f>
        <v>0</v>
      </c>
      <c r="L4458" s="4">
        <f t="shared" si="139"/>
        <v>0</v>
      </c>
    </row>
    <row r="4459" spans="1:12">
      <c r="A4459" t="s">
        <v>10062</v>
      </c>
      <c r="B4459" t="s">
        <v>7380</v>
      </c>
      <c r="C4459" t="s">
        <v>1739</v>
      </c>
      <c r="D4459" t="s">
        <v>6897</v>
      </c>
      <c r="E4459" t="s">
        <v>1709</v>
      </c>
      <c r="H4459" t="str">
        <f>INDEX('Vensim Variables'!$B:$B,MATCH(EPS!$B4459,'Vensim Variables'!$A:$A,0))</f>
        <v>g pollutant</v>
      </c>
      <c r="I4459" t="str">
        <f t="shared" si="138"/>
        <v>PM25</v>
      </c>
      <c r="J4459">
        <f>INDEX(NoSettings!$C:$C,MATCH(EPS!$A4459,NoSettings!$A:$A,0))</f>
        <v>0</v>
      </c>
      <c r="K4459">
        <f>INDEX(GWP!$C$2:$C$13,MATCH(EPS!I4459,GWP!$B$2:$B$13,0))</f>
        <v>0</v>
      </c>
      <c r="L4459" s="4">
        <f t="shared" si="139"/>
        <v>0</v>
      </c>
    </row>
    <row r="4460" spans="1:12">
      <c r="A4460" t="s">
        <v>10063</v>
      </c>
      <c r="B4460" t="s">
        <v>7380</v>
      </c>
      <c r="C4460" t="s">
        <v>1739</v>
      </c>
      <c r="D4460" t="s">
        <v>6897</v>
      </c>
      <c r="E4460" t="s">
        <v>1710</v>
      </c>
      <c r="H4460" t="str">
        <f>INDEX('Vensim Variables'!$B:$B,MATCH(EPS!$B4460,'Vensim Variables'!$A:$A,0))</f>
        <v>g pollutant</v>
      </c>
      <c r="I4460" t="str">
        <f t="shared" si="138"/>
        <v>SOx</v>
      </c>
      <c r="J4460">
        <f>INDEX(NoSettings!$C:$C,MATCH(EPS!$A4460,NoSettings!$A:$A,0))</f>
        <v>0</v>
      </c>
      <c r="K4460">
        <f>INDEX(GWP!$C$2:$C$13,MATCH(EPS!I4460,GWP!$B$2:$B$13,0))</f>
        <v>0</v>
      </c>
      <c r="L4460" s="4">
        <f t="shared" si="139"/>
        <v>0</v>
      </c>
    </row>
    <row r="4461" spans="1:12">
      <c r="A4461" t="s">
        <v>10064</v>
      </c>
      <c r="B4461" t="s">
        <v>7380</v>
      </c>
      <c r="C4461" t="s">
        <v>1739</v>
      </c>
      <c r="D4461" t="s">
        <v>6897</v>
      </c>
      <c r="E4461" t="s">
        <v>1711</v>
      </c>
      <c r="H4461" t="str">
        <f>INDEX('Vensim Variables'!$B:$B,MATCH(EPS!$B4461,'Vensim Variables'!$A:$A,0))</f>
        <v>g pollutant</v>
      </c>
      <c r="I4461" t="str">
        <f t="shared" si="138"/>
        <v>BC</v>
      </c>
      <c r="J4461">
        <f>INDEX(NoSettings!$C:$C,MATCH(EPS!$A4461,NoSettings!$A:$A,0))</f>
        <v>0</v>
      </c>
      <c r="K4461">
        <f>INDEX(GWP!$C$2:$C$13,MATCH(EPS!I4461,GWP!$B$2:$B$13,0))</f>
        <v>0</v>
      </c>
      <c r="L4461" s="4">
        <f t="shared" si="139"/>
        <v>0</v>
      </c>
    </row>
    <row r="4462" spans="1:12">
      <c r="A4462" t="s">
        <v>10065</v>
      </c>
      <c r="B4462" t="s">
        <v>7380</v>
      </c>
      <c r="C4462" t="s">
        <v>1739</v>
      </c>
      <c r="D4462" t="s">
        <v>6897</v>
      </c>
      <c r="E4462" t="s">
        <v>1712</v>
      </c>
      <c r="H4462" t="str">
        <f>INDEX('Vensim Variables'!$B:$B,MATCH(EPS!$B4462,'Vensim Variables'!$A:$A,0))</f>
        <v>g pollutant</v>
      </c>
      <c r="I4462" t="str">
        <f t="shared" si="138"/>
        <v>OC</v>
      </c>
      <c r="J4462">
        <f>INDEX(NoSettings!$C:$C,MATCH(EPS!$A4462,NoSettings!$A:$A,0))</f>
        <v>0</v>
      </c>
      <c r="K4462">
        <f>INDEX(GWP!$C$2:$C$13,MATCH(EPS!I4462,GWP!$B$2:$B$13,0))</f>
        <v>0</v>
      </c>
      <c r="L4462" s="4">
        <f t="shared" si="139"/>
        <v>0</v>
      </c>
    </row>
    <row r="4463" spans="1:12">
      <c r="A4463" t="s">
        <v>10066</v>
      </c>
      <c r="B4463" t="s">
        <v>7380</v>
      </c>
      <c r="C4463" t="s">
        <v>1739</v>
      </c>
      <c r="D4463" t="s">
        <v>6897</v>
      </c>
      <c r="E4463" t="s">
        <v>1713</v>
      </c>
      <c r="H4463" t="str">
        <f>INDEX('Vensim Variables'!$B:$B,MATCH(EPS!$B4463,'Vensim Variables'!$A:$A,0))</f>
        <v>g pollutant</v>
      </c>
      <c r="I4463" t="str">
        <f t="shared" si="138"/>
        <v>CH4</v>
      </c>
      <c r="J4463">
        <f>INDEX(NoSettings!$C:$C,MATCH(EPS!$A4463,NoSettings!$A:$A,0))</f>
        <v>0</v>
      </c>
      <c r="K4463">
        <f>INDEX(GWP!$C$2:$C$13,MATCH(EPS!I4463,GWP!$B$2:$B$13,0))</f>
        <v>28</v>
      </c>
      <c r="L4463" s="4">
        <f t="shared" si="139"/>
        <v>0</v>
      </c>
    </row>
    <row r="4464" spans="1:12">
      <c r="A4464" t="s">
        <v>10067</v>
      </c>
      <c r="B4464" t="s">
        <v>7380</v>
      </c>
      <c r="C4464" t="s">
        <v>1739</v>
      </c>
      <c r="D4464" t="s">
        <v>6897</v>
      </c>
      <c r="E4464" t="s">
        <v>1714</v>
      </c>
      <c r="H4464" t="str">
        <f>INDEX('Vensim Variables'!$B:$B,MATCH(EPS!$B4464,'Vensim Variables'!$A:$A,0))</f>
        <v>g pollutant</v>
      </c>
      <c r="I4464" t="str">
        <f t="shared" si="138"/>
        <v>N2O</v>
      </c>
      <c r="J4464">
        <f>INDEX(NoSettings!$C:$C,MATCH(EPS!$A4464,NoSettings!$A:$A,0))</f>
        <v>0</v>
      </c>
      <c r="K4464">
        <f>INDEX(GWP!$C$2:$C$13,MATCH(EPS!I4464,GWP!$B$2:$B$13,0))</f>
        <v>265</v>
      </c>
      <c r="L4464" s="4">
        <f t="shared" si="139"/>
        <v>0</v>
      </c>
    </row>
    <row r="4465" spans="1:12">
      <c r="A4465" t="s">
        <v>10068</v>
      </c>
      <c r="B4465" t="s">
        <v>7380</v>
      </c>
      <c r="C4465" t="s">
        <v>1739</v>
      </c>
      <c r="D4465" t="s">
        <v>6897</v>
      </c>
      <c r="E4465" t="s">
        <v>1715</v>
      </c>
      <c r="H4465" t="str">
        <f>INDEX('Vensim Variables'!$B:$B,MATCH(EPS!$B4465,'Vensim Variables'!$A:$A,0))</f>
        <v>g pollutant</v>
      </c>
      <c r="I4465" t="str">
        <f t="shared" si="138"/>
        <v>F gases</v>
      </c>
      <c r="J4465">
        <f>INDEX(NoSettings!$C:$C,MATCH(EPS!$A4465,NoSettings!$A:$A,0))</f>
        <v>0</v>
      </c>
      <c r="K4465">
        <f>INDEX(GWP!$C$2:$C$13,MATCH(EPS!I4465,GWP!$B$2:$B$13,0))</f>
        <v>1</v>
      </c>
      <c r="L4465" s="4">
        <f t="shared" si="139"/>
        <v>0</v>
      </c>
    </row>
    <row r="4466" spans="1:12">
      <c r="A4466" t="s">
        <v>10069</v>
      </c>
      <c r="B4466" t="s">
        <v>7380</v>
      </c>
      <c r="C4466" t="s">
        <v>1739</v>
      </c>
      <c r="D4466" t="s">
        <v>6898</v>
      </c>
      <c r="E4466" t="s">
        <v>1702</v>
      </c>
      <c r="H4466" t="str">
        <f>INDEX('Vensim Variables'!$B:$B,MATCH(EPS!$B4466,'Vensim Variables'!$A:$A,0))</f>
        <v>g pollutant</v>
      </c>
      <c r="I4466" t="str">
        <f t="shared" si="138"/>
        <v>CO2</v>
      </c>
      <c r="J4466">
        <f>INDEX(NoSettings!$C:$C,MATCH(EPS!$A4466,NoSettings!$A:$A,0))</f>
        <v>0</v>
      </c>
      <c r="K4466">
        <f>INDEX(GWP!$C$2:$C$13,MATCH(EPS!I4466,GWP!$B$2:$B$13,0))</f>
        <v>1</v>
      </c>
      <c r="L4466" s="4">
        <f t="shared" si="139"/>
        <v>0</v>
      </c>
    </row>
    <row r="4467" spans="1:12">
      <c r="A4467" t="s">
        <v>10070</v>
      </c>
      <c r="B4467" t="s">
        <v>7380</v>
      </c>
      <c r="C4467" t="s">
        <v>1739</v>
      </c>
      <c r="D4467" t="s">
        <v>6898</v>
      </c>
      <c r="E4467" t="s">
        <v>1705</v>
      </c>
      <c r="H4467" t="str">
        <f>INDEX('Vensim Variables'!$B:$B,MATCH(EPS!$B4467,'Vensim Variables'!$A:$A,0))</f>
        <v>g pollutant</v>
      </c>
      <c r="I4467" t="str">
        <f t="shared" si="138"/>
        <v>VOC</v>
      </c>
      <c r="J4467">
        <f>INDEX(NoSettings!$C:$C,MATCH(EPS!$A4467,NoSettings!$A:$A,0))</f>
        <v>0</v>
      </c>
      <c r="K4467">
        <f>INDEX(GWP!$C$2:$C$13,MATCH(EPS!I4467,GWP!$B$2:$B$13,0))</f>
        <v>0</v>
      </c>
      <c r="L4467" s="4">
        <f t="shared" si="139"/>
        <v>0</v>
      </c>
    </row>
    <row r="4468" spans="1:12">
      <c r="A4468" t="s">
        <v>10071</v>
      </c>
      <c r="B4468" t="s">
        <v>7380</v>
      </c>
      <c r="C4468" t="s">
        <v>1739</v>
      </c>
      <c r="D4468" t="s">
        <v>6898</v>
      </c>
      <c r="E4468" t="s">
        <v>1706</v>
      </c>
      <c r="H4468" t="str">
        <f>INDEX('Vensim Variables'!$B:$B,MATCH(EPS!$B4468,'Vensim Variables'!$A:$A,0))</f>
        <v>g pollutant</v>
      </c>
      <c r="I4468" t="str">
        <f t="shared" si="138"/>
        <v>CO</v>
      </c>
      <c r="J4468">
        <f>INDEX(NoSettings!$C:$C,MATCH(EPS!$A4468,NoSettings!$A:$A,0))</f>
        <v>0</v>
      </c>
      <c r="K4468">
        <f>INDEX(GWP!$C$2:$C$13,MATCH(EPS!I4468,GWP!$B$2:$B$13,0))</f>
        <v>0</v>
      </c>
      <c r="L4468" s="4">
        <f t="shared" si="139"/>
        <v>0</v>
      </c>
    </row>
    <row r="4469" spans="1:12">
      <c r="A4469" t="s">
        <v>10072</v>
      </c>
      <c r="B4469" t="s">
        <v>7380</v>
      </c>
      <c r="C4469" t="s">
        <v>1739</v>
      </c>
      <c r="D4469" t="s">
        <v>6898</v>
      </c>
      <c r="E4469" t="s">
        <v>1707</v>
      </c>
      <c r="H4469" t="str">
        <f>INDEX('Vensim Variables'!$B:$B,MATCH(EPS!$B4469,'Vensim Variables'!$A:$A,0))</f>
        <v>g pollutant</v>
      </c>
      <c r="I4469" t="str">
        <f t="shared" si="138"/>
        <v>NOx</v>
      </c>
      <c r="J4469">
        <f>INDEX(NoSettings!$C:$C,MATCH(EPS!$A4469,NoSettings!$A:$A,0))</f>
        <v>0</v>
      </c>
      <c r="K4469">
        <f>INDEX(GWP!$C$2:$C$13,MATCH(EPS!I4469,GWP!$B$2:$B$13,0))</f>
        <v>0</v>
      </c>
      <c r="L4469" s="4">
        <f t="shared" si="139"/>
        <v>0</v>
      </c>
    </row>
    <row r="4470" spans="1:12">
      <c r="A4470" t="s">
        <v>10073</v>
      </c>
      <c r="B4470" t="s">
        <v>7380</v>
      </c>
      <c r="C4470" t="s">
        <v>1739</v>
      </c>
      <c r="D4470" t="s">
        <v>6898</v>
      </c>
      <c r="E4470" t="s">
        <v>1708</v>
      </c>
      <c r="H4470" t="str">
        <f>INDEX('Vensim Variables'!$B:$B,MATCH(EPS!$B4470,'Vensim Variables'!$A:$A,0))</f>
        <v>g pollutant</v>
      </c>
      <c r="I4470" t="str">
        <f t="shared" si="138"/>
        <v>PM10</v>
      </c>
      <c r="J4470">
        <f>INDEX(NoSettings!$C:$C,MATCH(EPS!$A4470,NoSettings!$A:$A,0))</f>
        <v>0</v>
      </c>
      <c r="K4470">
        <f>INDEX(GWP!$C$2:$C$13,MATCH(EPS!I4470,GWP!$B$2:$B$13,0))</f>
        <v>0</v>
      </c>
      <c r="L4470" s="4">
        <f t="shared" si="139"/>
        <v>0</v>
      </c>
    </row>
    <row r="4471" spans="1:12">
      <c r="A4471" t="s">
        <v>10074</v>
      </c>
      <c r="B4471" t="s">
        <v>7380</v>
      </c>
      <c r="C4471" t="s">
        <v>1739</v>
      </c>
      <c r="D4471" t="s">
        <v>6898</v>
      </c>
      <c r="E4471" t="s">
        <v>1709</v>
      </c>
      <c r="H4471" t="str">
        <f>INDEX('Vensim Variables'!$B:$B,MATCH(EPS!$B4471,'Vensim Variables'!$A:$A,0))</f>
        <v>g pollutant</v>
      </c>
      <c r="I4471" t="str">
        <f t="shared" si="138"/>
        <v>PM25</v>
      </c>
      <c r="J4471">
        <f>INDEX(NoSettings!$C:$C,MATCH(EPS!$A4471,NoSettings!$A:$A,0))</f>
        <v>0</v>
      </c>
      <c r="K4471">
        <f>INDEX(GWP!$C$2:$C$13,MATCH(EPS!I4471,GWP!$B$2:$B$13,0))</f>
        <v>0</v>
      </c>
      <c r="L4471" s="4">
        <f t="shared" si="139"/>
        <v>0</v>
      </c>
    </row>
    <row r="4472" spans="1:12">
      <c r="A4472" t="s">
        <v>10075</v>
      </c>
      <c r="B4472" t="s">
        <v>7380</v>
      </c>
      <c r="C4472" t="s">
        <v>1739</v>
      </c>
      <c r="D4472" t="s">
        <v>6898</v>
      </c>
      <c r="E4472" t="s">
        <v>1710</v>
      </c>
      <c r="H4472" t="str">
        <f>INDEX('Vensim Variables'!$B:$B,MATCH(EPS!$B4472,'Vensim Variables'!$A:$A,0))</f>
        <v>g pollutant</v>
      </c>
      <c r="I4472" t="str">
        <f t="shared" si="138"/>
        <v>SOx</v>
      </c>
      <c r="J4472">
        <f>INDEX(NoSettings!$C:$C,MATCH(EPS!$A4472,NoSettings!$A:$A,0))</f>
        <v>0</v>
      </c>
      <c r="K4472">
        <f>INDEX(GWP!$C$2:$C$13,MATCH(EPS!I4472,GWP!$B$2:$B$13,0))</f>
        <v>0</v>
      </c>
      <c r="L4472" s="4">
        <f t="shared" si="139"/>
        <v>0</v>
      </c>
    </row>
    <row r="4473" spans="1:12">
      <c r="A4473" t="s">
        <v>10076</v>
      </c>
      <c r="B4473" t="s">
        <v>7380</v>
      </c>
      <c r="C4473" t="s">
        <v>1739</v>
      </c>
      <c r="D4473" t="s">
        <v>6898</v>
      </c>
      <c r="E4473" t="s">
        <v>1711</v>
      </c>
      <c r="H4473" t="str">
        <f>INDEX('Vensim Variables'!$B:$B,MATCH(EPS!$B4473,'Vensim Variables'!$A:$A,0))</f>
        <v>g pollutant</v>
      </c>
      <c r="I4473" t="str">
        <f t="shared" si="138"/>
        <v>BC</v>
      </c>
      <c r="J4473">
        <f>INDEX(NoSettings!$C:$C,MATCH(EPS!$A4473,NoSettings!$A:$A,0))</f>
        <v>0</v>
      </c>
      <c r="K4473">
        <f>INDEX(GWP!$C$2:$C$13,MATCH(EPS!I4473,GWP!$B$2:$B$13,0))</f>
        <v>0</v>
      </c>
      <c r="L4473" s="4">
        <f t="shared" si="139"/>
        <v>0</v>
      </c>
    </row>
    <row r="4474" spans="1:12">
      <c r="A4474" t="s">
        <v>10077</v>
      </c>
      <c r="B4474" t="s">
        <v>7380</v>
      </c>
      <c r="C4474" t="s">
        <v>1739</v>
      </c>
      <c r="D4474" t="s">
        <v>6898</v>
      </c>
      <c r="E4474" t="s">
        <v>1712</v>
      </c>
      <c r="H4474" t="str">
        <f>INDEX('Vensim Variables'!$B:$B,MATCH(EPS!$B4474,'Vensim Variables'!$A:$A,0))</f>
        <v>g pollutant</v>
      </c>
      <c r="I4474" t="str">
        <f t="shared" si="138"/>
        <v>OC</v>
      </c>
      <c r="J4474">
        <f>INDEX(NoSettings!$C:$C,MATCH(EPS!$A4474,NoSettings!$A:$A,0))</f>
        <v>0</v>
      </c>
      <c r="K4474">
        <f>INDEX(GWP!$C$2:$C$13,MATCH(EPS!I4474,GWP!$B$2:$B$13,0))</f>
        <v>0</v>
      </c>
      <c r="L4474" s="4">
        <f t="shared" si="139"/>
        <v>0</v>
      </c>
    </row>
    <row r="4475" spans="1:12">
      <c r="A4475" t="s">
        <v>10078</v>
      </c>
      <c r="B4475" t="s">
        <v>7380</v>
      </c>
      <c r="C4475" t="s">
        <v>1739</v>
      </c>
      <c r="D4475" t="s">
        <v>6898</v>
      </c>
      <c r="E4475" t="s">
        <v>1713</v>
      </c>
      <c r="H4475" t="str">
        <f>INDEX('Vensim Variables'!$B:$B,MATCH(EPS!$B4475,'Vensim Variables'!$A:$A,0))</f>
        <v>g pollutant</v>
      </c>
      <c r="I4475" t="str">
        <f t="shared" si="138"/>
        <v>CH4</v>
      </c>
      <c r="J4475">
        <f>INDEX(NoSettings!$C:$C,MATCH(EPS!$A4475,NoSettings!$A:$A,0))</f>
        <v>0</v>
      </c>
      <c r="K4475">
        <f>INDEX(GWP!$C$2:$C$13,MATCH(EPS!I4475,GWP!$B$2:$B$13,0))</f>
        <v>28</v>
      </c>
      <c r="L4475" s="4">
        <f t="shared" si="139"/>
        <v>0</v>
      </c>
    </row>
    <row r="4476" spans="1:12">
      <c r="A4476" t="s">
        <v>10079</v>
      </c>
      <c r="B4476" t="s">
        <v>7380</v>
      </c>
      <c r="C4476" t="s">
        <v>1739</v>
      </c>
      <c r="D4476" t="s">
        <v>6898</v>
      </c>
      <c r="E4476" t="s">
        <v>1714</v>
      </c>
      <c r="H4476" t="str">
        <f>INDEX('Vensim Variables'!$B:$B,MATCH(EPS!$B4476,'Vensim Variables'!$A:$A,0))</f>
        <v>g pollutant</v>
      </c>
      <c r="I4476" t="str">
        <f t="shared" si="138"/>
        <v>N2O</v>
      </c>
      <c r="J4476">
        <f>INDEX(NoSettings!$C:$C,MATCH(EPS!$A4476,NoSettings!$A:$A,0))</f>
        <v>0</v>
      </c>
      <c r="K4476">
        <f>INDEX(GWP!$C$2:$C$13,MATCH(EPS!I4476,GWP!$B$2:$B$13,0))</f>
        <v>265</v>
      </c>
      <c r="L4476" s="4">
        <f t="shared" si="139"/>
        <v>0</v>
      </c>
    </row>
    <row r="4477" spans="1:12">
      <c r="A4477" t="s">
        <v>10080</v>
      </c>
      <c r="B4477" t="s">
        <v>7380</v>
      </c>
      <c r="C4477" t="s">
        <v>1739</v>
      </c>
      <c r="D4477" t="s">
        <v>6898</v>
      </c>
      <c r="E4477" t="s">
        <v>1715</v>
      </c>
      <c r="H4477" t="str">
        <f>INDEX('Vensim Variables'!$B:$B,MATCH(EPS!$B4477,'Vensim Variables'!$A:$A,0))</f>
        <v>g pollutant</v>
      </c>
      <c r="I4477" t="str">
        <f t="shared" si="138"/>
        <v>F gases</v>
      </c>
      <c r="J4477">
        <f>INDEX(NoSettings!$C:$C,MATCH(EPS!$A4477,NoSettings!$A:$A,0))</f>
        <v>0</v>
      </c>
      <c r="K4477">
        <f>INDEX(GWP!$C$2:$C$13,MATCH(EPS!I4477,GWP!$B$2:$B$13,0))</f>
        <v>1</v>
      </c>
      <c r="L4477" s="4">
        <f t="shared" si="139"/>
        <v>0</v>
      </c>
    </row>
    <row r="4478" spans="1:12">
      <c r="A4478" t="s">
        <v>10081</v>
      </c>
      <c r="B4478" t="s">
        <v>7380</v>
      </c>
      <c r="C4478" t="s">
        <v>1740</v>
      </c>
      <c r="D4478" t="s">
        <v>6874</v>
      </c>
      <c r="E4478" t="s">
        <v>1702</v>
      </c>
      <c r="H4478" t="str">
        <f>INDEX('Vensim Variables'!$B:$B,MATCH(EPS!$B4478,'Vensim Variables'!$A:$A,0))</f>
        <v>g pollutant</v>
      </c>
      <c r="I4478" t="str">
        <f t="shared" si="138"/>
        <v>CO2</v>
      </c>
      <c r="J4478">
        <f>INDEX(NoSettings!$C:$C,MATCH(EPS!$A4478,NoSettings!$A:$A,0))</f>
        <v>3896560000000</v>
      </c>
      <c r="K4478">
        <f>INDEX(GWP!$C$2:$C$13,MATCH(EPS!I4478,GWP!$B$2:$B$13,0))</f>
        <v>1</v>
      </c>
      <c r="L4478" s="4">
        <f t="shared" si="139"/>
        <v>3.89656</v>
      </c>
    </row>
    <row r="4479" spans="1:12">
      <c r="A4479" t="s">
        <v>10082</v>
      </c>
      <c r="B4479" t="s">
        <v>7380</v>
      </c>
      <c r="C4479" t="s">
        <v>1740</v>
      </c>
      <c r="D4479" t="s">
        <v>6874</v>
      </c>
      <c r="E4479" t="s">
        <v>1705</v>
      </c>
      <c r="H4479" t="str">
        <f>INDEX('Vensim Variables'!$B:$B,MATCH(EPS!$B4479,'Vensim Variables'!$A:$A,0))</f>
        <v>g pollutant</v>
      </c>
      <c r="I4479" t="str">
        <f t="shared" si="138"/>
        <v>VOC</v>
      </c>
      <c r="J4479">
        <f>INDEX(NoSettings!$C:$C,MATCH(EPS!$A4479,NoSettings!$A:$A,0))</f>
        <v>2934030000</v>
      </c>
      <c r="K4479">
        <f>INDEX(GWP!$C$2:$C$13,MATCH(EPS!I4479,GWP!$B$2:$B$13,0))</f>
        <v>0</v>
      </c>
      <c r="L4479" s="4">
        <f t="shared" si="139"/>
        <v>0</v>
      </c>
    </row>
    <row r="4480" spans="1:12">
      <c r="A4480" t="s">
        <v>10083</v>
      </c>
      <c r="B4480" t="s">
        <v>7380</v>
      </c>
      <c r="C4480" t="s">
        <v>1740</v>
      </c>
      <c r="D4480" t="s">
        <v>6874</v>
      </c>
      <c r="E4480" t="s">
        <v>1706</v>
      </c>
      <c r="H4480" t="str">
        <f>INDEX('Vensim Variables'!$B:$B,MATCH(EPS!$B4480,'Vensim Variables'!$A:$A,0))</f>
        <v>g pollutant</v>
      </c>
      <c r="I4480" t="str">
        <f t="shared" si="138"/>
        <v>CO</v>
      </c>
      <c r="J4480">
        <f>INDEX(NoSettings!$C:$C,MATCH(EPS!$A4480,NoSettings!$A:$A,0))</f>
        <v>49488300000</v>
      </c>
      <c r="K4480">
        <f>INDEX(GWP!$C$2:$C$13,MATCH(EPS!I4480,GWP!$B$2:$B$13,0))</f>
        <v>0</v>
      </c>
      <c r="L4480" s="4">
        <f t="shared" si="139"/>
        <v>0</v>
      </c>
    </row>
    <row r="4481" spans="1:12">
      <c r="A4481" t="s">
        <v>10084</v>
      </c>
      <c r="B4481" t="s">
        <v>7380</v>
      </c>
      <c r="C4481" t="s">
        <v>1740</v>
      </c>
      <c r="D4481" t="s">
        <v>6874</v>
      </c>
      <c r="E4481" t="s">
        <v>1707</v>
      </c>
      <c r="H4481" t="str">
        <f>INDEX('Vensim Variables'!$B:$B,MATCH(EPS!$B4481,'Vensim Variables'!$A:$A,0))</f>
        <v>g pollutant</v>
      </c>
      <c r="I4481" t="str">
        <f t="shared" si="138"/>
        <v>NOx</v>
      </c>
      <c r="J4481">
        <f>INDEX(NoSettings!$C:$C,MATCH(EPS!$A4481,NoSettings!$A:$A,0))</f>
        <v>32142700000</v>
      </c>
      <c r="K4481">
        <f>INDEX(GWP!$C$2:$C$13,MATCH(EPS!I4481,GWP!$B$2:$B$13,0))</f>
        <v>0</v>
      </c>
      <c r="L4481" s="4">
        <f t="shared" si="139"/>
        <v>0</v>
      </c>
    </row>
    <row r="4482" spans="1:12">
      <c r="A4482" t="s">
        <v>10085</v>
      </c>
      <c r="B4482" t="s">
        <v>7380</v>
      </c>
      <c r="C4482" t="s">
        <v>1740</v>
      </c>
      <c r="D4482" t="s">
        <v>6874</v>
      </c>
      <c r="E4482" t="s">
        <v>1708</v>
      </c>
      <c r="H4482" t="str">
        <f>INDEX('Vensim Variables'!$B:$B,MATCH(EPS!$B4482,'Vensim Variables'!$A:$A,0))</f>
        <v>g pollutant</v>
      </c>
      <c r="I4482" t="str">
        <f t="shared" si="138"/>
        <v>PM10</v>
      </c>
      <c r="J4482">
        <f>INDEX(NoSettings!$C:$C,MATCH(EPS!$A4482,NoSettings!$A:$A,0))</f>
        <v>5942360000</v>
      </c>
      <c r="K4482">
        <f>INDEX(GWP!$C$2:$C$13,MATCH(EPS!I4482,GWP!$B$2:$B$13,0))</f>
        <v>0</v>
      </c>
      <c r="L4482" s="4">
        <f t="shared" si="139"/>
        <v>0</v>
      </c>
    </row>
    <row r="4483" spans="1:12">
      <c r="A4483" t="s">
        <v>10086</v>
      </c>
      <c r="B4483" t="s">
        <v>7380</v>
      </c>
      <c r="C4483" t="s">
        <v>1740</v>
      </c>
      <c r="D4483" t="s">
        <v>6874</v>
      </c>
      <c r="E4483" t="s">
        <v>1709</v>
      </c>
      <c r="H4483" t="str">
        <f>INDEX('Vensim Variables'!$B:$B,MATCH(EPS!$B4483,'Vensim Variables'!$A:$A,0))</f>
        <v>g pollutant</v>
      </c>
      <c r="I4483" t="str">
        <f t="shared" ref="I4483:I4546" si="140">IF(OR(C4483="CO2",C4483="CH4",C4483="N2O",C4483="F gases",C4483="VOC",C4483="CO",C4483="NOx",C4483="PM10",C4483="PM25",C4483="SOx",C4483="BC",C4483="OC"),C4483,IF(OR(D4483="CO2",D4483="CH4",D4483="N2O",D4483="F gases",D4483="VOC",D4483="CO",D4483="NOx",D4483="PM10",D4483="PM25",D4483="SOx",D4483="BC",D4483="OC"),D4483,IF(OR(E4483="CO2",E4483="CH4",E4483="N2O",E4483="F gases",E4483="VOC",E4483="CO",E4483="NOx",E4483="PM10",E4483="PM25",E4483="SOx",E4483="BC",E4483="OC"),E4483,"NA")))</f>
        <v>PM25</v>
      </c>
      <c r="J4483">
        <f>INDEX(NoSettings!$C:$C,MATCH(EPS!$A4483,NoSettings!$A:$A,0))</f>
        <v>5206980000</v>
      </c>
      <c r="K4483">
        <f>INDEX(GWP!$C$2:$C$13,MATCH(EPS!I4483,GWP!$B$2:$B$13,0))</f>
        <v>0</v>
      </c>
      <c r="L4483" s="4">
        <f t="shared" ref="L4483:L4546" si="141">IF(H4483="g pollutant",K4483*J4483/10^12,IF(H4483="MMTCO2e",J4483,IF(H4483="MWh",J4483,0)))</f>
        <v>0</v>
      </c>
    </row>
    <row r="4484" spans="1:12">
      <c r="A4484" t="s">
        <v>10087</v>
      </c>
      <c r="B4484" t="s">
        <v>7380</v>
      </c>
      <c r="C4484" t="s">
        <v>1740</v>
      </c>
      <c r="D4484" t="s">
        <v>6874</v>
      </c>
      <c r="E4484" t="s">
        <v>1710</v>
      </c>
      <c r="H4484" t="str">
        <f>INDEX('Vensim Variables'!$B:$B,MATCH(EPS!$B4484,'Vensim Variables'!$A:$A,0))</f>
        <v>g pollutant</v>
      </c>
      <c r="I4484" t="str">
        <f t="shared" si="140"/>
        <v>SOx</v>
      </c>
      <c r="J4484">
        <f>INDEX(NoSettings!$C:$C,MATCH(EPS!$A4484,NoSettings!$A:$A,0))</f>
        <v>22046800000</v>
      </c>
      <c r="K4484">
        <f>INDEX(GWP!$C$2:$C$13,MATCH(EPS!I4484,GWP!$B$2:$B$13,0))</f>
        <v>0</v>
      </c>
      <c r="L4484" s="4">
        <f t="shared" si="141"/>
        <v>0</v>
      </c>
    </row>
    <row r="4485" spans="1:12">
      <c r="A4485" t="s">
        <v>10088</v>
      </c>
      <c r="B4485" t="s">
        <v>7380</v>
      </c>
      <c r="C4485" t="s">
        <v>1740</v>
      </c>
      <c r="D4485" t="s">
        <v>6874</v>
      </c>
      <c r="E4485" t="s">
        <v>1711</v>
      </c>
      <c r="H4485" t="str">
        <f>INDEX('Vensim Variables'!$B:$B,MATCH(EPS!$B4485,'Vensim Variables'!$A:$A,0))</f>
        <v>g pollutant</v>
      </c>
      <c r="I4485" t="str">
        <f t="shared" si="140"/>
        <v>BC</v>
      </c>
      <c r="J4485">
        <f>INDEX(NoSettings!$C:$C,MATCH(EPS!$A4485,NoSettings!$A:$A,0))</f>
        <v>403161000</v>
      </c>
      <c r="K4485">
        <f>INDEX(GWP!$C$2:$C$13,MATCH(EPS!I4485,GWP!$B$2:$B$13,0))</f>
        <v>0</v>
      </c>
      <c r="L4485" s="4">
        <f t="shared" si="141"/>
        <v>0</v>
      </c>
    </row>
    <row r="4486" spans="1:12">
      <c r="A4486" t="s">
        <v>10089</v>
      </c>
      <c r="B4486" t="s">
        <v>7380</v>
      </c>
      <c r="C4486" t="s">
        <v>1740</v>
      </c>
      <c r="D4486" t="s">
        <v>6874</v>
      </c>
      <c r="E4486" t="s">
        <v>1712</v>
      </c>
      <c r="H4486" t="str">
        <f>INDEX('Vensim Variables'!$B:$B,MATCH(EPS!$B4486,'Vensim Variables'!$A:$A,0))</f>
        <v>g pollutant</v>
      </c>
      <c r="I4486" t="str">
        <f t="shared" si="140"/>
        <v>OC</v>
      </c>
      <c r="J4486">
        <f>INDEX(NoSettings!$C:$C,MATCH(EPS!$A4486,NoSettings!$A:$A,0))</f>
        <v>1977190000</v>
      </c>
      <c r="K4486">
        <f>INDEX(GWP!$C$2:$C$13,MATCH(EPS!I4486,GWP!$B$2:$B$13,0))</f>
        <v>0</v>
      </c>
      <c r="L4486" s="4">
        <f t="shared" si="141"/>
        <v>0</v>
      </c>
    </row>
    <row r="4487" spans="1:12">
      <c r="A4487" t="s">
        <v>10090</v>
      </c>
      <c r="B4487" t="s">
        <v>7380</v>
      </c>
      <c r="C4487" t="s">
        <v>1740</v>
      </c>
      <c r="D4487" t="s">
        <v>6874</v>
      </c>
      <c r="E4487" t="s">
        <v>1713</v>
      </c>
      <c r="H4487" t="str">
        <f>INDEX('Vensim Variables'!$B:$B,MATCH(EPS!$B4487,'Vensim Variables'!$A:$A,0))</f>
        <v>g pollutant</v>
      </c>
      <c r="I4487" t="str">
        <f t="shared" si="140"/>
        <v>CH4</v>
      </c>
      <c r="J4487">
        <f>INDEX(NoSettings!$C:$C,MATCH(EPS!$A4487,NoSettings!$A:$A,0))</f>
        <v>190200000</v>
      </c>
      <c r="K4487">
        <f>INDEX(GWP!$C$2:$C$13,MATCH(EPS!I4487,GWP!$B$2:$B$13,0))</f>
        <v>28</v>
      </c>
      <c r="L4487" s="4">
        <f t="shared" si="141"/>
        <v>5.3255999999999998E-3</v>
      </c>
    </row>
    <row r="4488" spans="1:12">
      <c r="A4488" t="s">
        <v>10091</v>
      </c>
      <c r="B4488" t="s">
        <v>7380</v>
      </c>
      <c r="C4488" t="s">
        <v>1740</v>
      </c>
      <c r="D4488" t="s">
        <v>6874</v>
      </c>
      <c r="E4488" t="s">
        <v>1714</v>
      </c>
      <c r="H4488" t="str">
        <f>INDEX('Vensim Variables'!$B:$B,MATCH(EPS!$B4488,'Vensim Variables'!$A:$A,0))</f>
        <v>g pollutant</v>
      </c>
      <c r="I4488" t="str">
        <f t="shared" si="140"/>
        <v>N2O</v>
      </c>
      <c r="J4488">
        <f>INDEX(NoSettings!$C:$C,MATCH(EPS!$A4488,NoSettings!$A:$A,0))</f>
        <v>38040000</v>
      </c>
      <c r="K4488">
        <f>INDEX(GWP!$C$2:$C$13,MATCH(EPS!I4488,GWP!$B$2:$B$13,0))</f>
        <v>265</v>
      </c>
      <c r="L4488" s="4">
        <f t="shared" si="141"/>
        <v>1.00806E-2</v>
      </c>
    </row>
    <row r="4489" spans="1:12">
      <c r="A4489" t="s">
        <v>10092</v>
      </c>
      <c r="B4489" t="s">
        <v>7380</v>
      </c>
      <c r="C4489" t="s">
        <v>1740</v>
      </c>
      <c r="D4489" t="s">
        <v>6874</v>
      </c>
      <c r="E4489" t="s">
        <v>1715</v>
      </c>
      <c r="H4489" t="str">
        <f>INDEX('Vensim Variables'!$B:$B,MATCH(EPS!$B4489,'Vensim Variables'!$A:$A,0))</f>
        <v>g pollutant</v>
      </c>
      <c r="I4489" t="str">
        <f t="shared" si="140"/>
        <v>F gases</v>
      </c>
      <c r="J4489">
        <f>INDEX(NoSettings!$C:$C,MATCH(EPS!$A4489,NoSettings!$A:$A,0))</f>
        <v>0</v>
      </c>
      <c r="K4489">
        <f>INDEX(GWP!$C$2:$C$13,MATCH(EPS!I4489,GWP!$B$2:$B$13,0))</f>
        <v>1</v>
      </c>
      <c r="L4489" s="4">
        <f t="shared" si="141"/>
        <v>0</v>
      </c>
    </row>
    <row r="4490" spans="1:12">
      <c r="A4490" t="s">
        <v>10093</v>
      </c>
      <c r="B4490" t="s">
        <v>7380</v>
      </c>
      <c r="C4490" t="s">
        <v>1740</v>
      </c>
      <c r="D4490" t="s">
        <v>6875</v>
      </c>
      <c r="E4490" t="s">
        <v>1702</v>
      </c>
      <c r="H4490" t="str">
        <f>INDEX('Vensim Variables'!$B:$B,MATCH(EPS!$B4490,'Vensim Variables'!$A:$A,0))</f>
        <v>g pollutant</v>
      </c>
      <c r="I4490" t="str">
        <f t="shared" si="140"/>
        <v>CO2</v>
      </c>
      <c r="J4490">
        <f>INDEX(NoSettings!$C:$C,MATCH(EPS!$A4490,NoSettings!$A:$A,0))</f>
        <v>0</v>
      </c>
      <c r="K4490">
        <f>INDEX(GWP!$C$2:$C$13,MATCH(EPS!I4490,GWP!$B$2:$B$13,0))</f>
        <v>1</v>
      </c>
      <c r="L4490" s="4">
        <f t="shared" si="141"/>
        <v>0</v>
      </c>
    </row>
    <row r="4491" spans="1:12">
      <c r="A4491" t="s">
        <v>10094</v>
      </c>
      <c r="B4491" t="s">
        <v>7380</v>
      </c>
      <c r="C4491" t="s">
        <v>1740</v>
      </c>
      <c r="D4491" t="s">
        <v>6875</v>
      </c>
      <c r="E4491" t="s">
        <v>1705</v>
      </c>
      <c r="H4491" t="str">
        <f>INDEX('Vensim Variables'!$B:$B,MATCH(EPS!$B4491,'Vensim Variables'!$A:$A,0))</f>
        <v>g pollutant</v>
      </c>
      <c r="I4491" t="str">
        <f t="shared" si="140"/>
        <v>VOC</v>
      </c>
      <c r="J4491">
        <f>INDEX(NoSettings!$C:$C,MATCH(EPS!$A4491,NoSettings!$A:$A,0))</f>
        <v>0</v>
      </c>
      <c r="K4491">
        <f>INDEX(GWP!$C$2:$C$13,MATCH(EPS!I4491,GWP!$B$2:$B$13,0))</f>
        <v>0</v>
      </c>
      <c r="L4491" s="4">
        <f t="shared" si="141"/>
        <v>0</v>
      </c>
    </row>
    <row r="4492" spans="1:12">
      <c r="A4492" t="s">
        <v>10095</v>
      </c>
      <c r="B4492" t="s">
        <v>7380</v>
      </c>
      <c r="C4492" t="s">
        <v>1740</v>
      </c>
      <c r="D4492" t="s">
        <v>6875</v>
      </c>
      <c r="E4492" t="s">
        <v>1706</v>
      </c>
      <c r="H4492" t="str">
        <f>INDEX('Vensim Variables'!$B:$B,MATCH(EPS!$B4492,'Vensim Variables'!$A:$A,0))</f>
        <v>g pollutant</v>
      </c>
      <c r="I4492" t="str">
        <f t="shared" si="140"/>
        <v>CO</v>
      </c>
      <c r="J4492">
        <f>INDEX(NoSettings!$C:$C,MATCH(EPS!$A4492,NoSettings!$A:$A,0))</f>
        <v>0</v>
      </c>
      <c r="K4492">
        <f>INDEX(GWP!$C$2:$C$13,MATCH(EPS!I4492,GWP!$B$2:$B$13,0))</f>
        <v>0</v>
      </c>
      <c r="L4492" s="4">
        <f t="shared" si="141"/>
        <v>0</v>
      </c>
    </row>
    <row r="4493" spans="1:12">
      <c r="A4493" t="s">
        <v>10096</v>
      </c>
      <c r="B4493" t="s">
        <v>7380</v>
      </c>
      <c r="C4493" t="s">
        <v>1740</v>
      </c>
      <c r="D4493" t="s">
        <v>6875</v>
      </c>
      <c r="E4493" t="s">
        <v>1707</v>
      </c>
      <c r="H4493" t="str">
        <f>INDEX('Vensim Variables'!$B:$B,MATCH(EPS!$B4493,'Vensim Variables'!$A:$A,0))</f>
        <v>g pollutant</v>
      </c>
      <c r="I4493" t="str">
        <f t="shared" si="140"/>
        <v>NOx</v>
      </c>
      <c r="J4493">
        <f>INDEX(NoSettings!$C:$C,MATCH(EPS!$A4493,NoSettings!$A:$A,0))</f>
        <v>0</v>
      </c>
      <c r="K4493">
        <f>INDEX(GWP!$C$2:$C$13,MATCH(EPS!I4493,GWP!$B$2:$B$13,0))</f>
        <v>0</v>
      </c>
      <c r="L4493" s="4">
        <f t="shared" si="141"/>
        <v>0</v>
      </c>
    </row>
    <row r="4494" spans="1:12">
      <c r="A4494" t="s">
        <v>10097</v>
      </c>
      <c r="B4494" t="s">
        <v>7380</v>
      </c>
      <c r="C4494" t="s">
        <v>1740</v>
      </c>
      <c r="D4494" t="s">
        <v>6875</v>
      </c>
      <c r="E4494" t="s">
        <v>1708</v>
      </c>
      <c r="H4494" t="str">
        <f>INDEX('Vensim Variables'!$B:$B,MATCH(EPS!$B4494,'Vensim Variables'!$A:$A,0))</f>
        <v>g pollutant</v>
      </c>
      <c r="I4494" t="str">
        <f t="shared" si="140"/>
        <v>PM10</v>
      </c>
      <c r="J4494">
        <f>INDEX(NoSettings!$C:$C,MATCH(EPS!$A4494,NoSettings!$A:$A,0))</f>
        <v>0</v>
      </c>
      <c r="K4494">
        <f>INDEX(GWP!$C$2:$C$13,MATCH(EPS!I4494,GWP!$B$2:$B$13,0))</f>
        <v>0</v>
      </c>
      <c r="L4494" s="4">
        <f t="shared" si="141"/>
        <v>0</v>
      </c>
    </row>
    <row r="4495" spans="1:12">
      <c r="A4495" t="s">
        <v>10098</v>
      </c>
      <c r="B4495" t="s">
        <v>7380</v>
      </c>
      <c r="C4495" t="s">
        <v>1740</v>
      </c>
      <c r="D4495" t="s">
        <v>6875</v>
      </c>
      <c r="E4495" t="s">
        <v>1709</v>
      </c>
      <c r="H4495" t="str">
        <f>INDEX('Vensim Variables'!$B:$B,MATCH(EPS!$B4495,'Vensim Variables'!$A:$A,0))</f>
        <v>g pollutant</v>
      </c>
      <c r="I4495" t="str">
        <f t="shared" si="140"/>
        <v>PM25</v>
      </c>
      <c r="J4495">
        <f>INDEX(NoSettings!$C:$C,MATCH(EPS!$A4495,NoSettings!$A:$A,0))</f>
        <v>0</v>
      </c>
      <c r="K4495">
        <f>INDEX(GWP!$C$2:$C$13,MATCH(EPS!I4495,GWP!$B$2:$B$13,0))</f>
        <v>0</v>
      </c>
      <c r="L4495" s="4">
        <f t="shared" si="141"/>
        <v>0</v>
      </c>
    </row>
    <row r="4496" spans="1:12">
      <c r="A4496" t="s">
        <v>10099</v>
      </c>
      <c r="B4496" t="s">
        <v>7380</v>
      </c>
      <c r="C4496" t="s">
        <v>1740</v>
      </c>
      <c r="D4496" t="s">
        <v>6875</v>
      </c>
      <c r="E4496" t="s">
        <v>1710</v>
      </c>
      <c r="H4496" t="str">
        <f>INDEX('Vensim Variables'!$B:$B,MATCH(EPS!$B4496,'Vensim Variables'!$A:$A,0))</f>
        <v>g pollutant</v>
      </c>
      <c r="I4496" t="str">
        <f t="shared" si="140"/>
        <v>SOx</v>
      </c>
      <c r="J4496">
        <f>INDEX(NoSettings!$C:$C,MATCH(EPS!$A4496,NoSettings!$A:$A,0))</f>
        <v>0</v>
      </c>
      <c r="K4496">
        <f>INDEX(GWP!$C$2:$C$13,MATCH(EPS!I4496,GWP!$B$2:$B$13,0))</f>
        <v>0</v>
      </c>
      <c r="L4496" s="4">
        <f t="shared" si="141"/>
        <v>0</v>
      </c>
    </row>
    <row r="4497" spans="1:12">
      <c r="A4497" t="s">
        <v>10100</v>
      </c>
      <c r="B4497" t="s">
        <v>7380</v>
      </c>
      <c r="C4497" t="s">
        <v>1740</v>
      </c>
      <c r="D4497" t="s">
        <v>6875</v>
      </c>
      <c r="E4497" t="s">
        <v>1711</v>
      </c>
      <c r="H4497" t="str">
        <f>INDEX('Vensim Variables'!$B:$B,MATCH(EPS!$B4497,'Vensim Variables'!$A:$A,0))</f>
        <v>g pollutant</v>
      </c>
      <c r="I4497" t="str">
        <f t="shared" si="140"/>
        <v>BC</v>
      </c>
      <c r="J4497">
        <f>INDEX(NoSettings!$C:$C,MATCH(EPS!$A4497,NoSettings!$A:$A,0))</f>
        <v>0</v>
      </c>
      <c r="K4497">
        <f>INDEX(GWP!$C$2:$C$13,MATCH(EPS!I4497,GWP!$B$2:$B$13,0))</f>
        <v>0</v>
      </c>
      <c r="L4497" s="4">
        <f t="shared" si="141"/>
        <v>0</v>
      </c>
    </row>
    <row r="4498" spans="1:12">
      <c r="A4498" t="s">
        <v>10101</v>
      </c>
      <c r="B4498" t="s">
        <v>7380</v>
      </c>
      <c r="C4498" t="s">
        <v>1740</v>
      </c>
      <c r="D4498" t="s">
        <v>6875</v>
      </c>
      <c r="E4498" t="s">
        <v>1712</v>
      </c>
      <c r="H4498" t="str">
        <f>INDEX('Vensim Variables'!$B:$B,MATCH(EPS!$B4498,'Vensim Variables'!$A:$A,0))</f>
        <v>g pollutant</v>
      </c>
      <c r="I4498" t="str">
        <f t="shared" si="140"/>
        <v>OC</v>
      </c>
      <c r="J4498">
        <f>INDEX(NoSettings!$C:$C,MATCH(EPS!$A4498,NoSettings!$A:$A,0))</f>
        <v>0</v>
      </c>
      <c r="K4498">
        <f>INDEX(GWP!$C$2:$C$13,MATCH(EPS!I4498,GWP!$B$2:$B$13,0))</f>
        <v>0</v>
      </c>
      <c r="L4498" s="4">
        <f t="shared" si="141"/>
        <v>0</v>
      </c>
    </row>
    <row r="4499" spans="1:12">
      <c r="A4499" t="s">
        <v>10102</v>
      </c>
      <c r="B4499" t="s">
        <v>7380</v>
      </c>
      <c r="C4499" t="s">
        <v>1740</v>
      </c>
      <c r="D4499" t="s">
        <v>6875</v>
      </c>
      <c r="E4499" t="s">
        <v>1713</v>
      </c>
      <c r="H4499" t="str">
        <f>INDEX('Vensim Variables'!$B:$B,MATCH(EPS!$B4499,'Vensim Variables'!$A:$A,0))</f>
        <v>g pollutant</v>
      </c>
      <c r="I4499" t="str">
        <f t="shared" si="140"/>
        <v>CH4</v>
      </c>
      <c r="J4499">
        <f>INDEX(NoSettings!$C:$C,MATCH(EPS!$A4499,NoSettings!$A:$A,0))</f>
        <v>0</v>
      </c>
      <c r="K4499">
        <f>INDEX(GWP!$C$2:$C$13,MATCH(EPS!I4499,GWP!$B$2:$B$13,0))</f>
        <v>28</v>
      </c>
      <c r="L4499" s="4">
        <f t="shared" si="141"/>
        <v>0</v>
      </c>
    </row>
    <row r="4500" spans="1:12">
      <c r="A4500" t="s">
        <v>10103</v>
      </c>
      <c r="B4500" t="s">
        <v>7380</v>
      </c>
      <c r="C4500" t="s">
        <v>1740</v>
      </c>
      <c r="D4500" t="s">
        <v>6875</v>
      </c>
      <c r="E4500" t="s">
        <v>1714</v>
      </c>
      <c r="H4500" t="str">
        <f>INDEX('Vensim Variables'!$B:$B,MATCH(EPS!$B4500,'Vensim Variables'!$A:$A,0))</f>
        <v>g pollutant</v>
      </c>
      <c r="I4500" t="str">
        <f t="shared" si="140"/>
        <v>N2O</v>
      </c>
      <c r="J4500">
        <f>INDEX(NoSettings!$C:$C,MATCH(EPS!$A4500,NoSettings!$A:$A,0))</f>
        <v>0</v>
      </c>
      <c r="K4500">
        <f>INDEX(GWP!$C$2:$C$13,MATCH(EPS!I4500,GWP!$B$2:$B$13,0))</f>
        <v>265</v>
      </c>
      <c r="L4500" s="4">
        <f t="shared" si="141"/>
        <v>0</v>
      </c>
    </row>
    <row r="4501" spans="1:12">
      <c r="A4501" t="s">
        <v>10104</v>
      </c>
      <c r="B4501" t="s">
        <v>7380</v>
      </c>
      <c r="C4501" t="s">
        <v>1740</v>
      </c>
      <c r="D4501" t="s">
        <v>6875</v>
      </c>
      <c r="E4501" t="s">
        <v>1715</v>
      </c>
      <c r="H4501" t="str">
        <f>INDEX('Vensim Variables'!$B:$B,MATCH(EPS!$B4501,'Vensim Variables'!$A:$A,0))</f>
        <v>g pollutant</v>
      </c>
      <c r="I4501" t="str">
        <f t="shared" si="140"/>
        <v>F gases</v>
      </c>
      <c r="J4501">
        <f>INDEX(NoSettings!$C:$C,MATCH(EPS!$A4501,NoSettings!$A:$A,0))</f>
        <v>0</v>
      </c>
      <c r="K4501">
        <f>INDEX(GWP!$C$2:$C$13,MATCH(EPS!I4501,GWP!$B$2:$B$13,0))</f>
        <v>1</v>
      </c>
      <c r="L4501" s="4">
        <f t="shared" si="141"/>
        <v>0</v>
      </c>
    </row>
    <row r="4502" spans="1:12">
      <c r="A4502" t="s">
        <v>10105</v>
      </c>
      <c r="B4502" t="s">
        <v>7380</v>
      </c>
      <c r="C4502" t="s">
        <v>1740</v>
      </c>
      <c r="D4502" t="s">
        <v>6876</v>
      </c>
      <c r="E4502" t="s">
        <v>1702</v>
      </c>
      <c r="H4502" t="str">
        <f>INDEX('Vensim Variables'!$B:$B,MATCH(EPS!$B4502,'Vensim Variables'!$A:$A,0))</f>
        <v>g pollutant</v>
      </c>
      <c r="I4502" t="str">
        <f t="shared" si="140"/>
        <v>CO2</v>
      </c>
      <c r="J4502">
        <f>INDEX(NoSettings!$C:$C,MATCH(EPS!$A4502,NoSettings!$A:$A,0))</f>
        <v>0</v>
      </c>
      <c r="K4502">
        <f>INDEX(GWP!$C$2:$C$13,MATCH(EPS!I4502,GWP!$B$2:$B$13,0))</f>
        <v>1</v>
      </c>
      <c r="L4502" s="4">
        <f t="shared" si="141"/>
        <v>0</v>
      </c>
    </row>
    <row r="4503" spans="1:12">
      <c r="A4503" t="s">
        <v>10106</v>
      </c>
      <c r="B4503" t="s">
        <v>7380</v>
      </c>
      <c r="C4503" t="s">
        <v>1740</v>
      </c>
      <c r="D4503" t="s">
        <v>6876</v>
      </c>
      <c r="E4503" t="s">
        <v>1705</v>
      </c>
      <c r="H4503" t="str">
        <f>INDEX('Vensim Variables'!$B:$B,MATCH(EPS!$B4503,'Vensim Variables'!$A:$A,0))</f>
        <v>g pollutant</v>
      </c>
      <c r="I4503" t="str">
        <f t="shared" si="140"/>
        <v>VOC</v>
      </c>
      <c r="J4503">
        <f>INDEX(NoSettings!$C:$C,MATCH(EPS!$A4503,NoSettings!$A:$A,0))</f>
        <v>0</v>
      </c>
      <c r="K4503">
        <f>INDEX(GWP!$C$2:$C$13,MATCH(EPS!I4503,GWP!$B$2:$B$13,0))</f>
        <v>0</v>
      </c>
      <c r="L4503" s="4">
        <f t="shared" si="141"/>
        <v>0</v>
      </c>
    </row>
    <row r="4504" spans="1:12">
      <c r="A4504" t="s">
        <v>10107</v>
      </c>
      <c r="B4504" t="s">
        <v>7380</v>
      </c>
      <c r="C4504" t="s">
        <v>1740</v>
      </c>
      <c r="D4504" t="s">
        <v>6876</v>
      </c>
      <c r="E4504" t="s">
        <v>1706</v>
      </c>
      <c r="H4504" t="str">
        <f>INDEX('Vensim Variables'!$B:$B,MATCH(EPS!$B4504,'Vensim Variables'!$A:$A,0))</f>
        <v>g pollutant</v>
      </c>
      <c r="I4504" t="str">
        <f t="shared" si="140"/>
        <v>CO</v>
      </c>
      <c r="J4504">
        <f>INDEX(NoSettings!$C:$C,MATCH(EPS!$A4504,NoSettings!$A:$A,0))</f>
        <v>0</v>
      </c>
      <c r="K4504">
        <f>INDEX(GWP!$C$2:$C$13,MATCH(EPS!I4504,GWP!$B$2:$B$13,0))</f>
        <v>0</v>
      </c>
      <c r="L4504" s="4">
        <f t="shared" si="141"/>
        <v>0</v>
      </c>
    </row>
    <row r="4505" spans="1:12">
      <c r="A4505" t="s">
        <v>10108</v>
      </c>
      <c r="B4505" t="s">
        <v>7380</v>
      </c>
      <c r="C4505" t="s">
        <v>1740</v>
      </c>
      <c r="D4505" t="s">
        <v>6876</v>
      </c>
      <c r="E4505" t="s">
        <v>1707</v>
      </c>
      <c r="H4505" t="str">
        <f>INDEX('Vensim Variables'!$B:$B,MATCH(EPS!$B4505,'Vensim Variables'!$A:$A,0))</f>
        <v>g pollutant</v>
      </c>
      <c r="I4505" t="str">
        <f t="shared" si="140"/>
        <v>NOx</v>
      </c>
      <c r="J4505">
        <f>INDEX(NoSettings!$C:$C,MATCH(EPS!$A4505,NoSettings!$A:$A,0))</f>
        <v>0</v>
      </c>
      <c r="K4505">
        <f>INDEX(GWP!$C$2:$C$13,MATCH(EPS!I4505,GWP!$B$2:$B$13,0))</f>
        <v>0</v>
      </c>
      <c r="L4505" s="4">
        <f t="shared" si="141"/>
        <v>0</v>
      </c>
    </row>
    <row r="4506" spans="1:12">
      <c r="A4506" t="s">
        <v>10109</v>
      </c>
      <c r="B4506" t="s">
        <v>7380</v>
      </c>
      <c r="C4506" t="s">
        <v>1740</v>
      </c>
      <c r="D4506" t="s">
        <v>6876</v>
      </c>
      <c r="E4506" t="s">
        <v>1708</v>
      </c>
      <c r="H4506" t="str">
        <f>INDEX('Vensim Variables'!$B:$B,MATCH(EPS!$B4506,'Vensim Variables'!$A:$A,0))</f>
        <v>g pollutant</v>
      </c>
      <c r="I4506" t="str">
        <f t="shared" si="140"/>
        <v>PM10</v>
      </c>
      <c r="J4506">
        <f>INDEX(NoSettings!$C:$C,MATCH(EPS!$A4506,NoSettings!$A:$A,0))</f>
        <v>0</v>
      </c>
      <c r="K4506">
        <f>INDEX(GWP!$C$2:$C$13,MATCH(EPS!I4506,GWP!$B$2:$B$13,0))</f>
        <v>0</v>
      </c>
      <c r="L4506" s="4">
        <f t="shared" si="141"/>
        <v>0</v>
      </c>
    </row>
    <row r="4507" spans="1:12">
      <c r="A4507" t="s">
        <v>10110</v>
      </c>
      <c r="B4507" t="s">
        <v>7380</v>
      </c>
      <c r="C4507" t="s">
        <v>1740</v>
      </c>
      <c r="D4507" t="s">
        <v>6876</v>
      </c>
      <c r="E4507" t="s">
        <v>1709</v>
      </c>
      <c r="H4507" t="str">
        <f>INDEX('Vensim Variables'!$B:$B,MATCH(EPS!$B4507,'Vensim Variables'!$A:$A,0))</f>
        <v>g pollutant</v>
      </c>
      <c r="I4507" t="str">
        <f t="shared" si="140"/>
        <v>PM25</v>
      </c>
      <c r="J4507">
        <f>INDEX(NoSettings!$C:$C,MATCH(EPS!$A4507,NoSettings!$A:$A,0))</f>
        <v>0</v>
      </c>
      <c r="K4507">
        <f>INDEX(GWP!$C$2:$C$13,MATCH(EPS!I4507,GWP!$B$2:$B$13,0))</f>
        <v>0</v>
      </c>
      <c r="L4507" s="4">
        <f t="shared" si="141"/>
        <v>0</v>
      </c>
    </row>
    <row r="4508" spans="1:12">
      <c r="A4508" t="s">
        <v>10111</v>
      </c>
      <c r="B4508" t="s">
        <v>7380</v>
      </c>
      <c r="C4508" t="s">
        <v>1740</v>
      </c>
      <c r="D4508" t="s">
        <v>6876</v>
      </c>
      <c r="E4508" t="s">
        <v>1710</v>
      </c>
      <c r="H4508" t="str">
        <f>INDEX('Vensim Variables'!$B:$B,MATCH(EPS!$B4508,'Vensim Variables'!$A:$A,0))</f>
        <v>g pollutant</v>
      </c>
      <c r="I4508" t="str">
        <f t="shared" si="140"/>
        <v>SOx</v>
      </c>
      <c r="J4508">
        <f>INDEX(NoSettings!$C:$C,MATCH(EPS!$A4508,NoSettings!$A:$A,0))</f>
        <v>0</v>
      </c>
      <c r="K4508">
        <f>INDEX(GWP!$C$2:$C$13,MATCH(EPS!I4508,GWP!$B$2:$B$13,0))</f>
        <v>0</v>
      </c>
      <c r="L4508" s="4">
        <f t="shared" si="141"/>
        <v>0</v>
      </c>
    </row>
    <row r="4509" spans="1:12">
      <c r="A4509" t="s">
        <v>10112</v>
      </c>
      <c r="B4509" t="s">
        <v>7380</v>
      </c>
      <c r="C4509" t="s">
        <v>1740</v>
      </c>
      <c r="D4509" t="s">
        <v>6876</v>
      </c>
      <c r="E4509" t="s">
        <v>1711</v>
      </c>
      <c r="H4509" t="str">
        <f>INDEX('Vensim Variables'!$B:$B,MATCH(EPS!$B4509,'Vensim Variables'!$A:$A,0))</f>
        <v>g pollutant</v>
      </c>
      <c r="I4509" t="str">
        <f t="shared" si="140"/>
        <v>BC</v>
      </c>
      <c r="J4509">
        <f>INDEX(NoSettings!$C:$C,MATCH(EPS!$A4509,NoSettings!$A:$A,0))</f>
        <v>0</v>
      </c>
      <c r="K4509">
        <f>INDEX(GWP!$C$2:$C$13,MATCH(EPS!I4509,GWP!$B$2:$B$13,0))</f>
        <v>0</v>
      </c>
      <c r="L4509" s="4">
        <f t="shared" si="141"/>
        <v>0</v>
      </c>
    </row>
    <row r="4510" spans="1:12">
      <c r="A4510" t="s">
        <v>10113</v>
      </c>
      <c r="B4510" t="s">
        <v>7380</v>
      </c>
      <c r="C4510" t="s">
        <v>1740</v>
      </c>
      <c r="D4510" t="s">
        <v>6876</v>
      </c>
      <c r="E4510" t="s">
        <v>1712</v>
      </c>
      <c r="H4510" t="str">
        <f>INDEX('Vensim Variables'!$B:$B,MATCH(EPS!$B4510,'Vensim Variables'!$A:$A,0))</f>
        <v>g pollutant</v>
      </c>
      <c r="I4510" t="str">
        <f t="shared" si="140"/>
        <v>OC</v>
      </c>
      <c r="J4510">
        <f>INDEX(NoSettings!$C:$C,MATCH(EPS!$A4510,NoSettings!$A:$A,0))</f>
        <v>0</v>
      </c>
      <c r="K4510">
        <f>INDEX(GWP!$C$2:$C$13,MATCH(EPS!I4510,GWP!$B$2:$B$13,0))</f>
        <v>0</v>
      </c>
      <c r="L4510" s="4">
        <f t="shared" si="141"/>
        <v>0</v>
      </c>
    </row>
    <row r="4511" spans="1:12">
      <c r="A4511" t="s">
        <v>10114</v>
      </c>
      <c r="B4511" t="s">
        <v>7380</v>
      </c>
      <c r="C4511" t="s">
        <v>1740</v>
      </c>
      <c r="D4511" t="s">
        <v>6876</v>
      </c>
      <c r="E4511" t="s">
        <v>1713</v>
      </c>
      <c r="H4511" t="str">
        <f>INDEX('Vensim Variables'!$B:$B,MATCH(EPS!$B4511,'Vensim Variables'!$A:$A,0))</f>
        <v>g pollutant</v>
      </c>
      <c r="I4511" t="str">
        <f t="shared" si="140"/>
        <v>CH4</v>
      </c>
      <c r="J4511">
        <f>INDEX(NoSettings!$C:$C,MATCH(EPS!$A4511,NoSettings!$A:$A,0))</f>
        <v>0</v>
      </c>
      <c r="K4511">
        <f>INDEX(GWP!$C$2:$C$13,MATCH(EPS!I4511,GWP!$B$2:$B$13,0))</f>
        <v>28</v>
      </c>
      <c r="L4511" s="4">
        <f t="shared" si="141"/>
        <v>0</v>
      </c>
    </row>
    <row r="4512" spans="1:12">
      <c r="A4512" t="s">
        <v>10115</v>
      </c>
      <c r="B4512" t="s">
        <v>7380</v>
      </c>
      <c r="C4512" t="s">
        <v>1740</v>
      </c>
      <c r="D4512" t="s">
        <v>6876</v>
      </c>
      <c r="E4512" t="s">
        <v>1714</v>
      </c>
      <c r="H4512" t="str">
        <f>INDEX('Vensim Variables'!$B:$B,MATCH(EPS!$B4512,'Vensim Variables'!$A:$A,0))</f>
        <v>g pollutant</v>
      </c>
      <c r="I4512" t="str">
        <f t="shared" si="140"/>
        <v>N2O</v>
      </c>
      <c r="J4512">
        <f>INDEX(NoSettings!$C:$C,MATCH(EPS!$A4512,NoSettings!$A:$A,0))</f>
        <v>0</v>
      </c>
      <c r="K4512">
        <f>INDEX(GWP!$C$2:$C$13,MATCH(EPS!I4512,GWP!$B$2:$B$13,0))</f>
        <v>265</v>
      </c>
      <c r="L4512" s="4">
        <f t="shared" si="141"/>
        <v>0</v>
      </c>
    </row>
    <row r="4513" spans="1:12">
      <c r="A4513" t="s">
        <v>10116</v>
      </c>
      <c r="B4513" t="s">
        <v>7380</v>
      </c>
      <c r="C4513" t="s">
        <v>1740</v>
      </c>
      <c r="D4513" t="s">
        <v>6876</v>
      </c>
      <c r="E4513" t="s">
        <v>1715</v>
      </c>
      <c r="H4513" t="str">
        <f>INDEX('Vensim Variables'!$B:$B,MATCH(EPS!$B4513,'Vensim Variables'!$A:$A,0))</f>
        <v>g pollutant</v>
      </c>
      <c r="I4513" t="str">
        <f t="shared" si="140"/>
        <v>F gases</v>
      </c>
      <c r="J4513">
        <f>INDEX(NoSettings!$C:$C,MATCH(EPS!$A4513,NoSettings!$A:$A,0))</f>
        <v>0</v>
      </c>
      <c r="K4513">
        <f>INDEX(GWP!$C$2:$C$13,MATCH(EPS!I4513,GWP!$B$2:$B$13,0))</f>
        <v>1</v>
      </c>
      <c r="L4513" s="4">
        <f t="shared" si="141"/>
        <v>0</v>
      </c>
    </row>
    <row r="4514" spans="1:12">
      <c r="A4514" t="s">
        <v>10117</v>
      </c>
      <c r="B4514" t="s">
        <v>7380</v>
      </c>
      <c r="C4514" t="s">
        <v>1740</v>
      </c>
      <c r="D4514" t="s">
        <v>6877</v>
      </c>
      <c r="E4514" t="s">
        <v>1702</v>
      </c>
      <c r="H4514" t="str">
        <f>INDEX('Vensim Variables'!$B:$B,MATCH(EPS!$B4514,'Vensim Variables'!$A:$A,0))</f>
        <v>g pollutant</v>
      </c>
      <c r="I4514" t="str">
        <f t="shared" si="140"/>
        <v>CO2</v>
      </c>
      <c r="J4514">
        <f>INDEX(NoSettings!$C:$C,MATCH(EPS!$A4514,NoSettings!$A:$A,0))</f>
        <v>0</v>
      </c>
      <c r="K4514">
        <f>INDEX(GWP!$C$2:$C$13,MATCH(EPS!I4514,GWP!$B$2:$B$13,0))</f>
        <v>1</v>
      </c>
      <c r="L4514" s="4">
        <f t="shared" si="141"/>
        <v>0</v>
      </c>
    </row>
    <row r="4515" spans="1:12">
      <c r="A4515" t="s">
        <v>10118</v>
      </c>
      <c r="B4515" t="s">
        <v>7380</v>
      </c>
      <c r="C4515" t="s">
        <v>1740</v>
      </c>
      <c r="D4515" t="s">
        <v>6877</v>
      </c>
      <c r="E4515" t="s">
        <v>1705</v>
      </c>
      <c r="H4515" t="str">
        <f>INDEX('Vensim Variables'!$B:$B,MATCH(EPS!$B4515,'Vensim Variables'!$A:$A,0))</f>
        <v>g pollutant</v>
      </c>
      <c r="I4515" t="str">
        <f t="shared" si="140"/>
        <v>VOC</v>
      </c>
      <c r="J4515">
        <f>INDEX(NoSettings!$C:$C,MATCH(EPS!$A4515,NoSettings!$A:$A,0))</f>
        <v>0</v>
      </c>
      <c r="K4515">
        <f>INDEX(GWP!$C$2:$C$13,MATCH(EPS!I4515,GWP!$B$2:$B$13,0))</f>
        <v>0</v>
      </c>
      <c r="L4515" s="4">
        <f t="shared" si="141"/>
        <v>0</v>
      </c>
    </row>
    <row r="4516" spans="1:12">
      <c r="A4516" t="s">
        <v>10119</v>
      </c>
      <c r="B4516" t="s">
        <v>7380</v>
      </c>
      <c r="C4516" t="s">
        <v>1740</v>
      </c>
      <c r="D4516" t="s">
        <v>6877</v>
      </c>
      <c r="E4516" t="s">
        <v>1706</v>
      </c>
      <c r="H4516" t="str">
        <f>INDEX('Vensim Variables'!$B:$B,MATCH(EPS!$B4516,'Vensim Variables'!$A:$A,0))</f>
        <v>g pollutant</v>
      </c>
      <c r="I4516" t="str">
        <f t="shared" si="140"/>
        <v>CO</v>
      </c>
      <c r="J4516">
        <f>INDEX(NoSettings!$C:$C,MATCH(EPS!$A4516,NoSettings!$A:$A,0))</f>
        <v>0</v>
      </c>
      <c r="K4516">
        <f>INDEX(GWP!$C$2:$C$13,MATCH(EPS!I4516,GWP!$B$2:$B$13,0))</f>
        <v>0</v>
      </c>
      <c r="L4516" s="4">
        <f t="shared" si="141"/>
        <v>0</v>
      </c>
    </row>
    <row r="4517" spans="1:12">
      <c r="A4517" t="s">
        <v>10120</v>
      </c>
      <c r="B4517" t="s">
        <v>7380</v>
      </c>
      <c r="C4517" t="s">
        <v>1740</v>
      </c>
      <c r="D4517" t="s">
        <v>6877</v>
      </c>
      <c r="E4517" t="s">
        <v>1707</v>
      </c>
      <c r="H4517" t="str">
        <f>INDEX('Vensim Variables'!$B:$B,MATCH(EPS!$B4517,'Vensim Variables'!$A:$A,0))</f>
        <v>g pollutant</v>
      </c>
      <c r="I4517" t="str">
        <f t="shared" si="140"/>
        <v>NOx</v>
      </c>
      <c r="J4517">
        <f>INDEX(NoSettings!$C:$C,MATCH(EPS!$A4517,NoSettings!$A:$A,0))</f>
        <v>0</v>
      </c>
      <c r="K4517">
        <f>INDEX(GWP!$C$2:$C$13,MATCH(EPS!I4517,GWP!$B$2:$B$13,0))</f>
        <v>0</v>
      </c>
      <c r="L4517" s="4">
        <f t="shared" si="141"/>
        <v>0</v>
      </c>
    </row>
    <row r="4518" spans="1:12">
      <c r="A4518" t="s">
        <v>10121</v>
      </c>
      <c r="B4518" t="s">
        <v>7380</v>
      </c>
      <c r="C4518" t="s">
        <v>1740</v>
      </c>
      <c r="D4518" t="s">
        <v>6877</v>
      </c>
      <c r="E4518" t="s">
        <v>1708</v>
      </c>
      <c r="H4518" t="str">
        <f>INDEX('Vensim Variables'!$B:$B,MATCH(EPS!$B4518,'Vensim Variables'!$A:$A,0))</f>
        <v>g pollutant</v>
      </c>
      <c r="I4518" t="str">
        <f t="shared" si="140"/>
        <v>PM10</v>
      </c>
      <c r="J4518">
        <f>INDEX(NoSettings!$C:$C,MATCH(EPS!$A4518,NoSettings!$A:$A,0))</f>
        <v>0</v>
      </c>
      <c r="K4518">
        <f>INDEX(GWP!$C$2:$C$13,MATCH(EPS!I4518,GWP!$B$2:$B$13,0))</f>
        <v>0</v>
      </c>
      <c r="L4518" s="4">
        <f t="shared" si="141"/>
        <v>0</v>
      </c>
    </row>
    <row r="4519" spans="1:12">
      <c r="A4519" t="s">
        <v>10122</v>
      </c>
      <c r="B4519" t="s">
        <v>7380</v>
      </c>
      <c r="C4519" t="s">
        <v>1740</v>
      </c>
      <c r="D4519" t="s">
        <v>6877</v>
      </c>
      <c r="E4519" t="s">
        <v>1709</v>
      </c>
      <c r="H4519" t="str">
        <f>INDEX('Vensim Variables'!$B:$B,MATCH(EPS!$B4519,'Vensim Variables'!$A:$A,0))</f>
        <v>g pollutant</v>
      </c>
      <c r="I4519" t="str">
        <f t="shared" si="140"/>
        <v>PM25</v>
      </c>
      <c r="J4519">
        <f>INDEX(NoSettings!$C:$C,MATCH(EPS!$A4519,NoSettings!$A:$A,0))</f>
        <v>0</v>
      </c>
      <c r="K4519">
        <f>INDEX(GWP!$C$2:$C$13,MATCH(EPS!I4519,GWP!$B$2:$B$13,0))</f>
        <v>0</v>
      </c>
      <c r="L4519" s="4">
        <f t="shared" si="141"/>
        <v>0</v>
      </c>
    </row>
    <row r="4520" spans="1:12">
      <c r="A4520" t="s">
        <v>10123</v>
      </c>
      <c r="B4520" t="s">
        <v>7380</v>
      </c>
      <c r="C4520" t="s">
        <v>1740</v>
      </c>
      <c r="D4520" t="s">
        <v>6877</v>
      </c>
      <c r="E4520" t="s">
        <v>1710</v>
      </c>
      <c r="H4520" t="str">
        <f>INDEX('Vensim Variables'!$B:$B,MATCH(EPS!$B4520,'Vensim Variables'!$A:$A,0))</f>
        <v>g pollutant</v>
      </c>
      <c r="I4520" t="str">
        <f t="shared" si="140"/>
        <v>SOx</v>
      </c>
      <c r="J4520">
        <f>INDEX(NoSettings!$C:$C,MATCH(EPS!$A4520,NoSettings!$A:$A,0))</f>
        <v>0</v>
      </c>
      <c r="K4520">
        <f>INDEX(GWP!$C$2:$C$13,MATCH(EPS!I4520,GWP!$B$2:$B$13,0))</f>
        <v>0</v>
      </c>
      <c r="L4520" s="4">
        <f t="shared" si="141"/>
        <v>0</v>
      </c>
    </row>
    <row r="4521" spans="1:12">
      <c r="A4521" t="s">
        <v>10124</v>
      </c>
      <c r="B4521" t="s">
        <v>7380</v>
      </c>
      <c r="C4521" t="s">
        <v>1740</v>
      </c>
      <c r="D4521" t="s">
        <v>6877</v>
      </c>
      <c r="E4521" t="s">
        <v>1711</v>
      </c>
      <c r="H4521" t="str">
        <f>INDEX('Vensim Variables'!$B:$B,MATCH(EPS!$B4521,'Vensim Variables'!$A:$A,0))</f>
        <v>g pollutant</v>
      </c>
      <c r="I4521" t="str">
        <f t="shared" si="140"/>
        <v>BC</v>
      </c>
      <c r="J4521">
        <f>INDEX(NoSettings!$C:$C,MATCH(EPS!$A4521,NoSettings!$A:$A,0))</f>
        <v>0</v>
      </c>
      <c r="K4521">
        <f>INDEX(GWP!$C$2:$C$13,MATCH(EPS!I4521,GWP!$B$2:$B$13,0))</f>
        <v>0</v>
      </c>
      <c r="L4521" s="4">
        <f t="shared" si="141"/>
        <v>0</v>
      </c>
    </row>
    <row r="4522" spans="1:12">
      <c r="A4522" t="s">
        <v>10125</v>
      </c>
      <c r="B4522" t="s">
        <v>7380</v>
      </c>
      <c r="C4522" t="s">
        <v>1740</v>
      </c>
      <c r="D4522" t="s">
        <v>6877</v>
      </c>
      <c r="E4522" t="s">
        <v>1712</v>
      </c>
      <c r="H4522" t="str">
        <f>INDEX('Vensim Variables'!$B:$B,MATCH(EPS!$B4522,'Vensim Variables'!$A:$A,0))</f>
        <v>g pollutant</v>
      </c>
      <c r="I4522" t="str">
        <f t="shared" si="140"/>
        <v>OC</v>
      </c>
      <c r="J4522">
        <f>INDEX(NoSettings!$C:$C,MATCH(EPS!$A4522,NoSettings!$A:$A,0))</f>
        <v>0</v>
      </c>
      <c r="K4522">
        <f>INDEX(GWP!$C$2:$C$13,MATCH(EPS!I4522,GWP!$B$2:$B$13,0))</f>
        <v>0</v>
      </c>
      <c r="L4522" s="4">
        <f t="shared" si="141"/>
        <v>0</v>
      </c>
    </row>
    <row r="4523" spans="1:12">
      <c r="A4523" t="s">
        <v>10126</v>
      </c>
      <c r="B4523" t="s">
        <v>7380</v>
      </c>
      <c r="C4523" t="s">
        <v>1740</v>
      </c>
      <c r="D4523" t="s">
        <v>6877</v>
      </c>
      <c r="E4523" t="s">
        <v>1713</v>
      </c>
      <c r="H4523" t="str">
        <f>INDEX('Vensim Variables'!$B:$B,MATCH(EPS!$B4523,'Vensim Variables'!$A:$A,0))</f>
        <v>g pollutant</v>
      </c>
      <c r="I4523" t="str">
        <f t="shared" si="140"/>
        <v>CH4</v>
      </c>
      <c r="J4523">
        <f>INDEX(NoSettings!$C:$C,MATCH(EPS!$A4523,NoSettings!$A:$A,0))</f>
        <v>0</v>
      </c>
      <c r="K4523">
        <f>INDEX(GWP!$C$2:$C$13,MATCH(EPS!I4523,GWP!$B$2:$B$13,0))</f>
        <v>28</v>
      </c>
      <c r="L4523" s="4">
        <f t="shared" si="141"/>
        <v>0</v>
      </c>
    </row>
    <row r="4524" spans="1:12">
      <c r="A4524" t="s">
        <v>10127</v>
      </c>
      <c r="B4524" t="s">
        <v>7380</v>
      </c>
      <c r="C4524" t="s">
        <v>1740</v>
      </c>
      <c r="D4524" t="s">
        <v>6877</v>
      </c>
      <c r="E4524" t="s">
        <v>1714</v>
      </c>
      <c r="H4524" t="str">
        <f>INDEX('Vensim Variables'!$B:$B,MATCH(EPS!$B4524,'Vensim Variables'!$A:$A,0))</f>
        <v>g pollutant</v>
      </c>
      <c r="I4524" t="str">
        <f t="shared" si="140"/>
        <v>N2O</v>
      </c>
      <c r="J4524">
        <f>INDEX(NoSettings!$C:$C,MATCH(EPS!$A4524,NoSettings!$A:$A,0))</f>
        <v>0</v>
      </c>
      <c r="K4524">
        <f>INDEX(GWP!$C$2:$C$13,MATCH(EPS!I4524,GWP!$B$2:$B$13,0))</f>
        <v>265</v>
      </c>
      <c r="L4524" s="4">
        <f t="shared" si="141"/>
        <v>0</v>
      </c>
    </row>
    <row r="4525" spans="1:12">
      <c r="A4525" t="s">
        <v>10128</v>
      </c>
      <c r="B4525" t="s">
        <v>7380</v>
      </c>
      <c r="C4525" t="s">
        <v>1740</v>
      </c>
      <c r="D4525" t="s">
        <v>6877</v>
      </c>
      <c r="E4525" t="s">
        <v>1715</v>
      </c>
      <c r="H4525" t="str">
        <f>INDEX('Vensim Variables'!$B:$B,MATCH(EPS!$B4525,'Vensim Variables'!$A:$A,0))</f>
        <v>g pollutant</v>
      </c>
      <c r="I4525" t="str">
        <f t="shared" si="140"/>
        <v>F gases</v>
      </c>
      <c r="J4525">
        <f>INDEX(NoSettings!$C:$C,MATCH(EPS!$A4525,NoSettings!$A:$A,0))</f>
        <v>0</v>
      </c>
      <c r="K4525">
        <f>INDEX(GWP!$C$2:$C$13,MATCH(EPS!I4525,GWP!$B$2:$B$13,0))</f>
        <v>1</v>
      </c>
      <c r="L4525" s="4">
        <f t="shared" si="141"/>
        <v>0</v>
      </c>
    </row>
    <row r="4526" spans="1:12">
      <c r="A4526" t="s">
        <v>10129</v>
      </c>
      <c r="B4526" t="s">
        <v>7380</v>
      </c>
      <c r="C4526" t="s">
        <v>1740</v>
      </c>
      <c r="D4526" t="s">
        <v>6878</v>
      </c>
      <c r="E4526" t="s">
        <v>1702</v>
      </c>
      <c r="H4526" t="str">
        <f>INDEX('Vensim Variables'!$B:$B,MATCH(EPS!$B4526,'Vensim Variables'!$A:$A,0))</f>
        <v>g pollutant</v>
      </c>
      <c r="I4526" t="str">
        <f t="shared" si="140"/>
        <v>CO2</v>
      </c>
      <c r="J4526">
        <f>INDEX(NoSettings!$C:$C,MATCH(EPS!$A4526,NoSettings!$A:$A,0))</f>
        <v>83093900000</v>
      </c>
      <c r="K4526">
        <f>INDEX(GWP!$C$2:$C$13,MATCH(EPS!I4526,GWP!$B$2:$B$13,0))</f>
        <v>1</v>
      </c>
      <c r="L4526" s="4">
        <f t="shared" si="141"/>
        <v>8.3093899999999998E-2</v>
      </c>
    </row>
    <row r="4527" spans="1:12">
      <c r="A4527" t="s">
        <v>10130</v>
      </c>
      <c r="B4527" t="s">
        <v>7380</v>
      </c>
      <c r="C4527" t="s">
        <v>1740</v>
      </c>
      <c r="D4527" t="s">
        <v>6878</v>
      </c>
      <c r="E4527" t="s">
        <v>1705</v>
      </c>
      <c r="H4527" t="str">
        <f>INDEX('Vensim Variables'!$B:$B,MATCH(EPS!$B4527,'Vensim Variables'!$A:$A,0))</f>
        <v>g pollutant</v>
      </c>
      <c r="I4527" t="str">
        <f t="shared" si="140"/>
        <v>VOC</v>
      </c>
      <c r="J4527">
        <f>INDEX(NoSettings!$C:$C,MATCH(EPS!$A4527,NoSettings!$A:$A,0))</f>
        <v>62567900</v>
      </c>
      <c r="K4527">
        <f>INDEX(GWP!$C$2:$C$13,MATCH(EPS!I4527,GWP!$B$2:$B$13,0))</f>
        <v>0</v>
      </c>
      <c r="L4527" s="4">
        <f t="shared" si="141"/>
        <v>0</v>
      </c>
    </row>
    <row r="4528" spans="1:12">
      <c r="A4528" t="s">
        <v>10131</v>
      </c>
      <c r="B4528" t="s">
        <v>7380</v>
      </c>
      <c r="C4528" t="s">
        <v>1740</v>
      </c>
      <c r="D4528" t="s">
        <v>6878</v>
      </c>
      <c r="E4528" t="s">
        <v>1706</v>
      </c>
      <c r="H4528" t="str">
        <f>INDEX('Vensim Variables'!$B:$B,MATCH(EPS!$B4528,'Vensim Variables'!$A:$A,0))</f>
        <v>g pollutant</v>
      </c>
      <c r="I4528" t="str">
        <f t="shared" si="140"/>
        <v>CO</v>
      </c>
      <c r="J4528">
        <f>INDEX(NoSettings!$C:$C,MATCH(EPS!$A4528,NoSettings!$A:$A,0))</f>
        <v>1055330000</v>
      </c>
      <c r="K4528">
        <f>INDEX(GWP!$C$2:$C$13,MATCH(EPS!I4528,GWP!$B$2:$B$13,0))</f>
        <v>0</v>
      </c>
      <c r="L4528" s="4">
        <f t="shared" si="141"/>
        <v>0</v>
      </c>
    </row>
    <row r="4529" spans="1:12">
      <c r="A4529" t="s">
        <v>10132</v>
      </c>
      <c r="B4529" t="s">
        <v>7380</v>
      </c>
      <c r="C4529" t="s">
        <v>1740</v>
      </c>
      <c r="D4529" t="s">
        <v>6878</v>
      </c>
      <c r="E4529" t="s">
        <v>1707</v>
      </c>
      <c r="H4529" t="str">
        <f>INDEX('Vensim Variables'!$B:$B,MATCH(EPS!$B4529,'Vensim Variables'!$A:$A,0))</f>
        <v>g pollutant</v>
      </c>
      <c r="I4529" t="str">
        <f t="shared" si="140"/>
        <v>NOx</v>
      </c>
      <c r="J4529">
        <f>INDEX(NoSettings!$C:$C,MATCH(EPS!$A4529,NoSettings!$A:$A,0))</f>
        <v>685441000</v>
      </c>
      <c r="K4529">
        <f>INDEX(GWP!$C$2:$C$13,MATCH(EPS!I4529,GWP!$B$2:$B$13,0))</f>
        <v>0</v>
      </c>
      <c r="L4529" s="4">
        <f t="shared" si="141"/>
        <v>0</v>
      </c>
    </row>
    <row r="4530" spans="1:12">
      <c r="A4530" t="s">
        <v>10133</v>
      </c>
      <c r="B4530" t="s">
        <v>7380</v>
      </c>
      <c r="C4530" t="s">
        <v>1740</v>
      </c>
      <c r="D4530" t="s">
        <v>6878</v>
      </c>
      <c r="E4530" t="s">
        <v>1708</v>
      </c>
      <c r="H4530" t="str">
        <f>INDEX('Vensim Variables'!$B:$B,MATCH(EPS!$B4530,'Vensim Variables'!$A:$A,0))</f>
        <v>g pollutant</v>
      </c>
      <c r="I4530" t="str">
        <f t="shared" si="140"/>
        <v>PM10</v>
      </c>
      <c r="J4530">
        <f>INDEX(NoSettings!$C:$C,MATCH(EPS!$A4530,NoSettings!$A:$A,0))</f>
        <v>126720000</v>
      </c>
      <c r="K4530">
        <f>INDEX(GWP!$C$2:$C$13,MATCH(EPS!I4530,GWP!$B$2:$B$13,0))</f>
        <v>0</v>
      </c>
      <c r="L4530" s="4">
        <f t="shared" si="141"/>
        <v>0</v>
      </c>
    </row>
    <row r="4531" spans="1:12">
      <c r="A4531" t="s">
        <v>10134</v>
      </c>
      <c r="B4531" t="s">
        <v>7380</v>
      </c>
      <c r="C4531" t="s">
        <v>1740</v>
      </c>
      <c r="D4531" t="s">
        <v>6878</v>
      </c>
      <c r="E4531" t="s">
        <v>1709</v>
      </c>
      <c r="H4531" t="str">
        <f>INDEX('Vensim Variables'!$B:$B,MATCH(EPS!$B4531,'Vensim Variables'!$A:$A,0))</f>
        <v>g pollutant</v>
      </c>
      <c r="I4531" t="str">
        <f t="shared" si="140"/>
        <v>PM25</v>
      </c>
      <c r="J4531">
        <f>INDEX(NoSettings!$C:$C,MATCH(EPS!$A4531,NoSettings!$A:$A,0))</f>
        <v>111038000</v>
      </c>
      <c r="K4531">
        <f>INDEX(GWP!$C$2:$C$13,MATCH(EPS!I4531,GWP!$B$2:$B$13,0))</f>
        <v>0</v>
      </c>
      <c r="L4531" s="4">
        <f t="shared" si="141"/>
        <v>0</v>
      </c>
    </row>
    <row r="4532" spans="1:12">
      <c r="A4532" t="s">
        <v>10135</v>
      </c>
      <c r="B4532" t="s">
        <v>7380</v>
      </c>
      <c r="C4532" t="s">
        <v>1740</v>
      </c>
      <c r="D4532" t="s">
        <v>6878</v>
      </c>
      <c r="E4532" t="s">
        <v>1710</v>
      </c>
      <c r="H4532" t="str">
        <f>INDEX('Vensim Variables'!$B:$B,MATCH(EPS!$B4532,'Vensim Variables'!$A:$A,0))</f>
        <v>g pollutant</v>
      </c>
      <c r="I4532" t="str">
        <f t="shared" si="140"/>
        <v>SOx</v>
      </c>
      <c r="J4532">
        <f>INDEX(NoSettings!$C:$C,MATCH(EPS!$A4532,NoSettings!$A:$A,0))</f>
        <v>470146000</v>
      </c>
      <c r="K4532">
        <f>INDEX(GWP!$C$2:$C$13,MATCH(EPS!I4532,GWP!$B$2:$B$13,0))</f>
        <v>0</v>
      </c>
      <c r="L4532" s="4">
        <f t="shared" si="141"/>
        <v>0</v>
      </c>
    </row>
    <row r="4533" spans="1:12">
      <c r="A4533" t="s">
        <v>10136</v>
      </c>
      <c r="B4533" t="s">
        <v>7380</v>
      </c>
      <c r="C4533" t="s">
        <v>1740</v>
      </c>
      <c r="D4533" t="s">
        <v>6878</v>
      </c>
      <c r="E4533" t="s">
        <v>1711</v>
      </c>
      <c r="H4533" t="str">
        <f>INDEX('Vensim Variables'!$B:$B,MATCH(EPS!$B4533,'Vensim Variables'!$A:$A,0))</f>
        <v>g pollutant</v>
      </c>
      <c r="I4533" t="str">
        <f t="shared" si="140"/>
        <v>BC</v>
      </c>
      <c r="J4533">
        <f>INDEX(NoSettings!$C:$C,MATCH(EPS!$A4533,NoSettings!$A:$A,0))</f>
        <v>8597370</v>
      </c>
      <c r="K4533">
        <f>INDEX(GWP!$C$2:$C$13,MATCH(EPS!I4533,GWP!$B$2:$B$13,0))</f>
        <v>0</v>
      </c>
      <c r="L4533" s="4">
        <f t="shared" si="141"/>
        <v>0</v>
      </c>
    </row>
    <row r="4534" spans="1:12">
      <c r="A4534" t="s">
        <v>10137</v>
      </c>
      <c r="B4534" t="s">
        <v>7380</v>
      </c>
      <c r="C4534" t="s">
        <v>1740</v>
      </c>
      <c r="D4534" t="s">
        <v>6878</v>
      </c>
      <c r="E4534" t="s">
        <v>1712</v>
      </c>
      <c r="H4534" t="str">
        <f>INDEX('Vensim Variables'!$B:$B,MATCH(EPS!$B4534,'Vensim Variables'!$A:$A,0))</f>
        <v>g pollutant</v>
      </c>
      <c r="I4534" t="str">
        <f t="shared" si="140"/>
        <v>OC</v>
      </c>
      <c r="J4534">
        <f>INDEX(NoSettings!$C:$C,MATCH(EPS!$A4534,NoSettings!$A:$A,0))</f>
        <v>42163500</v>
      </c>
      <c r="K4534">
        <f>INDEX(GWP!$C$2:$C$13,MATCH(EPS!I4534,GWP!$B$2:$B$13,0))</f>
        <v>0</v>
      </c>
      <c r="L4534" s="4">
        <f t="shared" si="141"/>
        <v>0</v>
      </c>
    </row>
    <row r="4535" spans="1:12">
      <c r="A4535" t="s">
        <v>10138</v>
      </c>
      <c r="B4535" t="s">
        <v>7380</v>
      </c>
      <c r="C4535" t="s">
        <v>1740</v>
      </c>
      <c r="D4535" t="s">
        <v>6878</v>
      </c>
      <c r="E4535" t="s">
        <v>1713</v>
      </c>
      <c r="H4535" t="str">
        <f>INDEX('Vensim Variables'!$B:$B,MATCH(EPS!$B4535,'Vensim Variables'!$A:$A,0))</f>
        <v>g pollutant</v>
      </c>
      <c r="I4535" t="str">
        <f t="shared" si="140"/>
        <v>CH4</v>
      </c>
      <c r="J4535">
        <f>INDEX(NoSettings!$C:$C,MATCH(EPS!$A4535,NoSettings!$A:$A,0))</f>
        <v>4056000</v>
      </c>
      <c r="K4535">
        <f>INDEX(GWP!$C$2:$C$13,MATCH(EPS!I4535,GWP!$B$2:$B$13,0))</f>
        <v>28</v>
      </c>
      <c r="L4535" s="4">
        <f t="shared" si="141"/>
        <v>1.1356799999999999E-4</v>
      </c>
    </row>
    <row r="4536" spans="1:12">
      <c r="A4536" t="s">
        <v>10139</v>
      </c>
      <c r="B4536" t="s">
        <v>7380</v>
      </c>
      <c r="C4536" t="s">
        <v>1740</v>
      </c>
      <c r="D4536" t="s">
        <v>6878</v>
      </c>
      <c r="E4536" t="s">
        <v>1714</v>
      </c>
      <c r="H4536" t="str">
        <f>INDEX('Vensim Variables'!$B:$B,MATCH(EPS!$B4536,'Vensim Variables'!$A:$A,0))</f>
        <v>g pollutant</v>
      </c>
      <c r="I4536" t="str">
        <f t="shared" si="140"/>
        <v>N2O</v>
      </c>
      <c r="J4536">
        <f>INDEX(NoSettings!$C:$C,MATCH(EPS!$A4536,NoSettings!$A:$A,0))</f>
        <v>811200</v>
      </c>
      <c r="K4536">
        <f>INDEX(GWP!$C$2:$C$13,MATCH(EPS!I4536,GWP!$B$2:$B$13,0))</f>
        <v>265</v>
      </c>
      <c r="L4536" s="4">
        <f t="shared" si="141"/>
        <v>2.1496800000000001E-4</v>
      </c>
    </row>
    <row r="4537" spans="1:12">
      <c r="A4537" t="s">
        <v>10140</v>
      </c>
      <c r="B4537" t="s">
        <v>7380</v>
      </c>
      <c r="C4537" t="s">
        <v>1740</v>
      </c>
      <c r="D4537" t="s">
        <v>6878</v>
      </c>
      <c r="E4537" t="s">
        <v>1715</v>
      </c>
      <c r="H4537" t="str">
        <f>INDEX('Vensim Variables'!$B:$B,MATCH(EPS!$B4537,'Vensim Variables'!$A:$A,0))</f>
        <v>g pollutant</v>
      </c>
      <c r="I4537" t="str">
        <f t="shared" si="140"/>
        <v>F gases</v>
      </c>
      <c r="J4537">
        <f>INDEX(NoSettings!$C:$C,MATCH(EPS!$A4537,NoSettings!$A:$A,0))</f>
        <v>0</v>
      </c>
      <c r="K4537">
        <f>INDEX(GWP!$C$2:$C$13,MATCH(EPS!I4537,GWP!$B$2:$B$13,0))</f>
        <v>1</v>
      </c>
      <c r="L4537" s="4">
        <f t="shared" si="141"/>
        <v>0</v>
      </c>
    </row>
    <row r="4538" spans="1:12">
      <c r="A4538" t="s">
        <v>10141</v>
      </c>
      <c r="B4538" t="s">
        <v>7380</v>
      </c>
      <c r="C4538" t="s">
        <v>1740</v>
      </c>
      <c r="D4538" t="s">
        <v>6879</v>
      </c>
      <c r="E4538" t="s">
        <v>1702</v>
      </c>
      <c r="H4538" t="str">
        <f>INDEX('Vensim Variables'!$B:$B,MATCH(EPS!$B4538,'Vensim Variables'!$A:$A,0))</f>
        <v>g pollutant</v>
      </c>
      <c r="I4538" t="str">
        <f t="shared" si="140"/>
        <v>CO2</v>
      </c>
      <c r="J4538">
        <f>INDEX(NoSettings!$C:$C,MATCH(EPS!$A4538,NoSettings!$A:$A,0))</f>
        <v>29420900000</v>
      </c>
      <c r="K4538">
        <f>INDEX(GWP!$C$2:$C$13,MATCH(EPS!I4538,GWP!$B$2:$B$13,0))</f>
        <v>1</v>
      </c>
      <c r="L4538" s="4">
        <f t="shared" si="141"/>
        <v>2.94209E-2</v>
      </c>
    </row>
    <row r="4539" spans="1:12">
      <c r="A4539" t="s">
        <v>10142</v>
      </c>
      <c r="B4539" t="s">
        <v>7380</v>
      </c>
      <c r="C4539" t="s">
        <v>1740</v>
      </c>
      <c r="D4539" t="s">
        <v>6879</v>
      </c>
      <c r="E4539" t="s">
        <v>1705</v>
      </c>
      <c r="H4539" t="str">
        <f>INDEX('Vensim Variables'!$B:$B,MATCH(EPS!$B4539,'Vensim Variables'!$A:$A,0))</f>
        <v>g pollutant</v>
      </c>
      <c r="I4539" t="str">
        <f t="shared" si="140"/>
        <v>VOC</v>
      </c>
      <c r="J4539">
        <f>INDEX(NoSettings!$C:$C,MATCH(EPS!$A4539,NoSettings!$A:$A,0))</f>
        <v>22153300</v>
      </c>
      <c r="K4539">
        <f>INDEX(GWP!$C$2:$C$13,MATCH(EPS!I4539,GWP!$B$2:$B$13,0))</f>
        <v>0</v>
      </c>
      <c r="L4539" s="4">
        <f t="shared" si="141"/>
        <v>0</v>
      </c>
    </row>
    <row r="4540" spans="1:12">
      <c r="A4540" t="s">
        <v>10143</v>
      </c>
      <c r="B4540" t="s">
        <v>7380</v>
      </c>
      <c r="C4540" t="s">
        <v>1740</v>
      </c>
      <c r="D4540" t="s">
        <v>6879</v>
      </c>
      <c r="E4540" t="s">
        <v>1706</v>
      </c>
      <c r="H4540" t="str">
        <f>INDEX('Vensim Variables'!$B:$B,MATCH(EPS!$B4540,'Vensim Variables'!$A:$A,0))</f>
        <v>g pollutant</v>
      </c>
      <c r="I4540" t="str">
        <f t="shared" si="140"/>
        <v>CO</v>
      </c>
      <c r="J4540">
        <f>INDEX(NoSettings!$C:$C,MATCH(EPS!$A4540,NoSettings!$A:$A,0))</f>
        <v>373660000</v>
      </c>
      <c r="K4540">
        <f>INDEX(GWP!$C$2:$C$13,MATCH(EPS!I4540,GWP!$B$2:$B$13,0))</f>
        <v>0</v>
      </c>
      <c r="L4540" s="4">
        <f t="shared" si="141"/>
        <v>0</v>
      </c>
    </row>
    <row r="4541" spans="1:12">
      <c r="A4541" t="s">
        <v>10144</v>
      </c>
      <c r="B4541" t="s">
        <v>7380</v>
      </c>
      <c r="C4541" t="s">
        <v>1740</v>
      </c>
      <c r="D4541" t="s">
        <v>6879</v>
      </c>
      <c r="E4541" t="s">
        <v>1707</v>
      </c>
      <c r="H4541" t="str">
        <f>INDEX('Vensim Variables'!$B:$B,MATCH(EPS!$B4541,'Vensim Variables'!$A:$A,0))</f>
        <v>g pollutant</v>
      </c>
      <c r="I4541" t="str">
        <f t="shared" si="140"/>
        <v>NOx</v>
      </c>
      <c r="J4541">
        <f>INDEX(NoSettings!$C:$C,MATCH(EPS!$A4541,NoSettings!$A:$A,0))</f>
        <v>242693000</v>
      </c>
      <c r="K4541">
        <f>INDEX(GWP!$C$2:$C$13,MATCH(EPS!I4541,GWP!$B$2:$B$13,0))</f>
        <v>0</v>
      </c>
      <c r="L4541" s="4">
        <f t="shared" si="141"/>
        <v>0</v>
      </c>
    </row>
    <row r="4542" spans="1:12">
      <c r="A4542" t="s">
        <v>10145</v>
      </c>
      <c r="B4542" t="s">
        <v>7380</v>
      </c>
      <c r="C4542" t="s">
        <v>1740</v>
      </c>
      <c r="D4542" t="s">
        <v>6879</v>
      </c>
      <c r="E4542" t="s">
        <v>1708</v>
      </c>
      <c r="H4542" t="str">
        <f>INDEX('Vensim Variables'!$B:$B,MATCH(EPS!$B4542,'Vensim Variables'!$A:$A,0))</f>
        <v>g pollutant</v>
      </c>
      <c r="I4542" t="str">
        <f t="shared" si="140"/>
        <v>PM10</v>
      </c>
      <c r="J4542">
        <f>INDEX(NoSettings!$C:$C,MATCH(EPS!$A4542,NoSettings!$A:$A,0))</f>
        <v>44867600</v>
      </c>
      <c r="K4542">
        <f>INDEX(GWP!$C$2:$C$13,MATCH(EPS!I4542,GWP!$B$2:$B$13,0))</f>
        <v>0</v>
      </c>
      <c r="L4542" s="4">
        <f t="shared" si="141"/>
        <v>0</v>
      </c>
    </row>
    <row r="4543" spans="1:12">
      <c r="A4543" t="s">
        <v>10146</v>
      </c>
      <c r="B4543" t="s">
        <v>7380</v>
      </c>
      <c r="C4543" t="s">
        <v>1740</v>
      </c>
      <c r="D4543" t="s">
        <v>6879</v>
      </c>
      <c r="E4543" t="s">
        <v>1709</v>
      </c>
      <c r="H4543" t="str">
        <f>INDEX('Vensim Variables'!$B:$B,MATCH(EPS!$B4543,'Vensim Variables'!$A:$A,0))</f>
        <v>g pollutant</v>
      </c>
      <c r="I4543" t="str">
        <f t="shared" si="140"/>
        <v>PM25</v>
      </c>
      <c r="J4543">
        <f>INDEX(NoSettings!$C:$C,MATCH(EPS!$A4543,NoSettings!$A:$A,0))</f>
        <v>39315200</v>
      </c>
      <c r="K4543">
        <f>INDEX(GWP!$C$2:$C$13,MATCH(EPS!I4543,GWP!$B$2:$B$13,0))</f>
        <v>0</v>
      </c>
      <c r="L4543" s="4">
        <f t="shared" si="141"/>
        <v>0</v>
      </c>
    </row>
    <row r="4544" spans="1:12">
      <c r="A4544" t="s">
        <v>10147</v>
      </c>
      <c r="B4544" t="s">
        <v>7380</v>
      </c>
      <c r="C4544" t="s">
        <v>1740</v>
      </c>
      <c r="D4544" t="s">
        <v>6879</v>
      </c>
      <c r="E4544" t="s">
        <v>1710</v>
      </c>
      <c r="H4544" t="str">
        <f>INDEX('Vensim Variables'!$B:$B,MATCH(EPS!$B4544,'Vensim Variables'!$A:$A,0))</f>
        <v>g pollutant</v>
      </c>
      <c r="I4544" t="str">
        <f t="shared" si="140"/>
        <v>SOx</v>
      </c>
      <c r="J4544">
        <f>INDEX(NoSettings!$C:$C,MATCH(EPS!$A4544,NoSettings!$A:$A,0))</f>
        <v>166464000</v>
      </c>
      <c r="K4544">
        <f>INDEX(GWP!$C$2:$C$13,MATCH(EPS!I4544,GWP!$B$2:$B$13,0))</f>
        <v>0</v>
      </c>
      <c r="L4544" s="4">
        <f t="shared" si="141"/>
        <v>0</v>
      </c>
    </row>
    <row r="4545" spans="1:12">
      <c r="A4545" t="s">
        <v>10148</v>
      </c>
      <c r="B4545" t="s">
        <v>7380</v>
      </c>
      <c r="C4545" t="s">
        <v>1740</v>
      </c>
      <c r="D4545" t="s">
        <v>6879</v>
      </c>
      <c r="E4545" t="s">
        <v>1711</v>
      </c>
      <c r="H4545" t="str">
        <f>INDEX('Vensim Variables'!$B:$B,MATCH(EPS!$B4545,'Vensim Variables'!$A:$A,0))</f>
        <v>g pollutant</v>
      </c>
      <c r="I4545" t="str">
        <f t="shared" si="140"/>
        <v>BC</v>
      </c>
      <c r="J4545">
        <f>INDEX(NoSettings!$C:$C,MATCH(EPS!$A4545,NoSettings!$A:$A,0))</f>
        <v>3044050</v>
      </c>
      <c r="K4545">
        <f>INDEX(GWP!$C$2:$C$13,MATCH(EPS!I4545,GWP!$B$2:$B$13,0))</f>
        <v>0</v>
      </c>
      <c r="L4545" s="4">
        <f t="shared" si="141"/>
        <v>0</v>
      </c>
    </row>
    <row r="4546" spans="1:12">
      <c r="A4546" t="s">
        <v>10149</v>
      </c>
      <c r="B4546" t="s">
        <v>7380</v>
      </c>
      <c r="C4546" t="s">
        <v>1740</v>
      </c>
      <c r="D4546" t="s">
        <v>6879</v>
      </c>
      <c r="E4546" t="s">
        <v>1712</v>
      </c>
      <c r="H4546" t="str">
        <f>INDEX('Vensim Variables'!$B:$B,MATCH(EPS!$B4546,'Vensim Variables'!$A:$A,0))</f>
        <v>g pollutant</v>
      </c>
      <c r="I4546" t="str">
        <f t="shared" si="140"/>
        <v>OC</v>
      </c>
      <c r="J4546">
        <f>INDEX(NoSettings!$C:$C,MATCH(EPS!$A4546,NoSettings!$A:$A,0))</f>
        <v>14928700</v>
      </c>
      <c r="K4546">
        <f>INDEX(GWP!$C$2:$C$13,MATCH(EPS!I4546,GWP!$B$2:$B$13,0))</f>
        <v>0</v>
      </c>
      <c r="L4546" s="4">
        <f t="shared" si="141"/>
        <v>0</v>
      </c>
    </row>
    <row r="4547" spans="1:12">
      <c r="A4547" t="s">
        <v>10150</v>
      </c>
      <c r="B4547" t="s">
        <v>7380</v>
      </c>
      <c r="C4547" t="s">
        <v>1740</v>
      </c>
      <c r="D4547" t="s">
        <v>6879</v>
      </c>
      <c r="E4547" t="s">
        <v>1713</v>
      </c>
      <c r="H4547" t="str">
        <f>INDEX('Vensim Variables'!$B:$B,MATCH(EPS!$B4547,'Vensim Variables'!$A:$A,0))</f>
        <v>g pollutant</v>
      </c>
      <c r="I4547" t="str">
        <f t="shared" ref="I4547:I4610" si="142">IF(OR(C4547="CO2",C4547="CH4",C4547="N2O",C4547="F gases",C4547="VOC",C4547="CO",C4547="NOx",C4547="PM10",C4547="PM25",C4547="SOx",C4547="BC",C4547="OC"),C4547,IF(OR(D4547="CO2",D4547="CH4",D4547="N2O",D4547="F gases",D4547="VOC",D4547="CO",D4547="NOx",D4547="PM10",D4547="PM25",D4547="SOx",D4547="BC",D4547="OC"),D4547,IF(OR(E4547="CO2",E4547="CH4",E4547="N2O",E4547="F gases",E4547="VOC",E4547="CO",E4547="NOx",E4547="PM10",E4547="PM25",E4547="SOx",E4547="BC",E4547="OC"),E4547,"NA")))</f>
        <v>CH4</v>
      </c>
      <c r="J4547">
        <f>INDEX(NoSettings!$C:$C,MATCH(EPS!$A4547,NoSettings!$A:$A,0))</f>
        <v>1436100</v>
      </c>
      <c r="K4547">
        <f>INDEX(GWP!$C$2:$C$13,MATCH(EPS!I4547,GWP!$B$2:$B$13,0))</f>
        <v>28</v>
      </c>
      <c r="L4547" s="4">
        <f t="shared" ref="L4547:L4610" si="143">IF(H4547="g pollutant",K4547*J4547/10^12,IF(H4547="MMTCO2e",J4547,IF(H4547="MWh",J4547,0)))</f>
        <v>4.0210799999999998E-5</v>
      </c>
    </row>
    <row r="4548" spans="1:12">
      <c r="A4548" t="s">
        <v>10151</v>
      </c>
      <c r="B4548" t="s">
        <v>7380</v>
      </c>
      <c r="C4548" t="s">
        <v>1740</v>
      </c>
      <c r="D4548" t="s">
        <v>6879</v>
      </c>
      <c r="E4548" t="s">
        <v>1714</v>
      </c>
      <c r="H4548" t="str">
        <f>INDEX('Vensim Variables'!$B:$B,MATCH(EPS!$B4548,'Vensim Variables'!$A:$A,0))</f>
        <v>g pollutant</v>
      </c>
      <c r="I4548" t="str">
        <f t="shared" si="142"/>
        <v>N2O</v>
      </c>
      <c r="J4548">
        <f>INDEX(NoSettings!$C:$C,MATCH(EPS!$A4548,NoSettings!$A:$A,0))</f>
        <v>287220</v>
      </c>
      <c r="K4548">
        <f>INDEX(GWP!$C$2:$C$13,MATCH(EPS!I4548,GWP!$B$2:$B$13,0))</f>
        <v>265</v>
      </c>
      <c r="L4548" s="4">
        <f t="shared" si="143"/>
        <v>7.6113300000000002E-5</v>
      </c>
    </row>
    <row r="4549" spans="1:12">
      <c r="A4549" t="s">
        <v>10152</v>
      </c>
      <c r="B4549" t="s">
        <v>7380</v>
      </c>
      <c r="C4549" t="s">
        <v>1740</v>
      </c>
      <c r="D4549" t="s">
        <v>6879</v>
      </c>
      <c r="E4549" t="s">
        <v>1715</v>
      </c>
      <c r="H4549" t="str">
        <f>INDEX('Vensim Variables'!$B:$B,MATCH(EPS!$B4549,'Vensim Variables'!$A:$A,0))</f>
        <v>g pollutant</v>
      </c>
      <c r="I4549" t="str">
        <f t="shared" si="142"/>
        <v>F gases</v>
      </c>
      <c r="J4549">
        <f>INDEX(NoSettings!$C:$C,MATCH(EPS!$A4549,NoSettings!$A:$A,0))</f>
        <v>0</v>
      </c>
      <c r="K4549">
        <f>INDEX(GWP!$C$2:$C$13,MATCH(EPS!I4549,GWP!$B$2:$B$13,0))</f>
        <v>1</v>
      </c>
      <c r="L4549" s="4">
        <f t="shared" si="143"/>
        <v>0</v>
      </c>
    </row>
    <row r="4550" spans="1:12">
      <c r="A4550" t="s">
        <v>10153</v>
      </c>
      <c r="B4550" t="s">
        <v>7380</v>
      </c>
      <c r="C4550" t="s">
        <v>1740</v>
      </c>
      <c r="D4550" t="s">
        <v>6880</v>
      </c>
      <c r="E4550" t="s">
        <v>1702</v>
      </c>
      <c r="H4550" t="str">
        <f>INDEX('Vensim Variables'!$B:$B,MATCH(EPS!$B4550,'Vensim Variables'!$A:$A,0))</f>
        <v>g pollutant</v>
      </c>
      <c r="I4550" t="str">
        <f t="shared" si="142"/>
        <v>CO2</v>
      </c>
      <c r="J4550">
        <f>INDEX(NoSettings!$C:$C,MATCH(EPS!$A4550,NoSettings!$A:$A,0))</f>
        <v>42315200000</v>
      </c>
      <c r="K4550">
        <f>INDEX(GWP!$C$2:$C$13,MATCH(EPS!I4550,GWP!$B$2:$B$13,0))</f>
        <v>1</v>
      </c>
      <c r="L4550" s="4">
        <f t="shared" si="143"/>
        <v>4.2315199999999997E-2</v>
      </c>
    </row>
    <row r="4551" spans="1:12">
      <c r="A4551" t="s">
        <v>10154</v>
      </c>
      <c r="B4551" t="s">
        <v>7380</v>
      </c>
      <c r="C4551" t="s">
        <v>1740</v>
      </c>
      <c r="D4551" t="s">
        <v>6880</v>
      </c>
      <c r="E4551" t="s">
        <v>1705</v>
      </c>
      <c r="H4551" t="str">
        <f>INDEX('Vensim Variables'!$B:$B,MATCH(EPS!$B4551,'Vensim Variables'!$A:$A,0))</f>
        <v>g pollutant</v>
      </c>
      <c r="I4551" t="str">
        <f t="shared" si="142"/>
        <v>VOC</v>
      </c>
      <c r="J4551">
        <f>INDEX(NoSettings!$C:$C,MATCH(EPS!$A4551,NoSettings!$A:$A,0))</f>
        <v>31862400</v>
      </c>
      <c r="K4551">
        <f>INDEX(GWP!$C$2:$C$13,MATCH(EPS!I4551,GWP!$B$2:$B$13,0))</f>
        <v>0</v>
      </c>
      <c r="L4551" s="4">
        <f t="shared" si="143"/>
        <v>0</v>
      </c>
    </row>
    <row r="4552" spans="1:12">
      <c r="A4552" t="s">
        <v>10155</v>
      </c>
      <c r="B4552" t="s">
        <v>7380</v>
      </c>
      <c r="C4552" t="s">
        <v>1740</v>
      </c>
      <c r="D4552" t="s">
        <v>6880</v>
      </c>
      <c r="E4552" t="s">
        <v>1706</v>
      </c>
      <c r="H4552" t="str">
        <f>INDEX('Vensim Variables'!$B:$B,MATCH(EPS!$B4552,'Vensim Variables'!$A:$A,0))</f>
        <v>g pollutant</v>
      </c>
      <c r="I4552" t="str">
        <f t="shared" si="142"/>
        <v>CO</v>
      </c>
      <c r="J4552">
        <f>INDEX(NoSettings!$C:$C,MATCH(EPS!$A4552,NoSettings!$A:$A,0))</f>
        <v>537424000</v>
      </c>
      <c r="K4552">
        <f>INDEX(GWP!$C$2:$C$13,MATCH(EPS!I4552,GWP!$B$2:$B$13,0))</f>
        <v>0</v>
      </c>
      <c r="L4552" s="4">
        <f t="shared" si="143"/>
        <v>0</v>
      </c>
    </row>
    <row r="4553" spans="1:12">
      <c r="A4553" t="s">
        <v>10156</v>
      </c>
      <c r="B4553" t="s">
        <v>7380</v>
      </c>
      <c r="C4553" t="s">
        <v>1740</v>
      </c>
      <c r="D4553" t="s">
        <v>6880</v>
      </c>
      <c r="E4553" t="s">
        <v>1707</v>
      </c>
      <c r="H4553" t="str">
        <f>INDEX('Vensim Variables'!$B:$B,MATCH(EPS!$B4553,'Vensim Variables'!$A:$A,0))</f>
        <v>g pollutant</v>
      </c>
      <c r="I4553" t="str">
        <f t="shared" si="142"/>
        <v>NOx</v>
      </c>
      <c r="J4553">
        <f>INDEX(NoSettings!$C:$C,MATCH(EPS!$A4553,NoSettings!$A:$A,0))</f>
        <v>349058000</v>
      </c>
      <c r="K4553">
        <f>INDEX(GWP!$C$2:$C$13,MATCH(EPS!I4553,GWP!$B$2:$B$13,0))</f>
        <v>0</v>
      </c>
      <c r="L4553" s="4">
        <f t="shared" si="143"/>
        <v>0</v>
      </c>
    </row>
    <row r="4554" spans="1:12">
      <c r="A4554" t="s">
        <v>10157</v>
      </c>
      <c r="B4554" t="s">
        <v>7380</v>
      </c>
      <c r="C4554" t="s">
        <v>1740</v>
      </c>
      <c r="D4554" t="s">
        <v>6880</v>
      </c>
      <c r="E4554" t="s">
        <v>1708</v>
      </c>
      <c r="H4554" t="str">
        <f>INDEX('Vensim Variables'!$B:$B,MATCH(EPS!$B4554,'Vensim Variables'!$A:$A,0))</f>
        <v>g pollutant</v>
      </c>
      <c r="I4554" t="str">
        <f t="shared" si="142"/>
        <v>PM10</v>
      </c>
      <c r="J4554">
        <f>INDEX(NoSettings!$C:$C,MATCH(EPS!$A4554,NoSettings!$A:$A,0))</f>
        <v>64531700</v>
      </c>
      <c r="K4554">
        <f>INDEX(GWP!$C$2:$C$13,MATCH(EPS!I4554,GWP!$B$2:$B$13,0))</f>
        <v>0</v>
      </c>
      <c r="L4554" s="4">
        <f t="shared" si="143"/>
        <v>0</v>
      </c>
    </row>
    <row r="4555" spans="1:12">
      <c r="A4555" t="s">
        <v>10158</v>
      </c>
      <c r="B4555" t="s">
        <v>7380</v>
      </c>
      <c r="C4555" t="s">
        <v>1740</v>
      </c>
      <c r="D4555" t="s">
        <v>6880</v>
      </c>
      <c r="E4555" t="s">
        <v>1709</v>
      </c>
      <c r="H4555" t="str">
        <f>INDEX('Vensim Variables'!$B:$B,MATCH(EPS!$B4555,'Vensim Variables'!$A:$A,0))</f>
        <v>g pollutant</v>
      </c>
      <c r="I4555" t="str">
        <f t="shared" si="142"/>
        <v>PM25</v>
      </c>
      <c r="J4555">
        <f>INDEX(NoSettings!$C:$C,MATCH(EPS!$A4555,NoSettings!$A:$A,0))</f>
        <v>56545800</v>
      </c>
      <c r="K4555">
        <f>INDEX(GWP!$C$2:$C$13,MATCH(EPS!I4555,GWP!$B$2:$B$13,0))</f>
        <v>0</v>
      </c>
      <c r="L4555" s="4">
        <f t="shared" si="143"/>
        <v>0</v>
      </c>
    </row>
    <row r="4556" spans="1:12">
      <c r="A4556" t="s">
        <v>10159</v>
      </c>
      <c r="B4556" t="s">
        <v>7380</v>
      </c>
      <c r="C4556" t="s">
        <v>1740</v>
      </c>
      <c r="D4556" t="s">
        <v>6880</v>
      </c>
      <c r="E4556" t="s">
        <v>1710</v>
      </c>
      <c r="H4556" t="str">
        <f>INDEX('Vensim Variables'!$B:$B,MATCH(EPS!$B4556,'Vensim Variables'!$A:$A,0))</f>
        <v>g pollutant</v>
      </c>
      <c r="I4556" t="str">
        <f t="shared" si="142"/>
        <v>SOx</v>
      </c>
      <c r="J4556">
        <f>INDEX(NoSettings!$C:$C,MATCH(EPS!$A4556,NoSettings!$A:$A,0))</f>
        <v>239420000</v>
      </c>
      <c r="K4556">
        <f>INDEX(GWP!$C$2:$C$13,MATCH(EPS!I4556,GWP!$B$2:$B$13,0))</f>
        <v>0</v>
      </c>
      <c r="L4556" s="4">
        <f t="shared" si="143"/>
        <v>0</v>
      </c>
    </row>
    <row r="4557" spans="1:12">
      <c r="A4557" t="s">
        <v>10160</v>
      </c>
      <c r="B4557" t="s">
        <v>7380</v>
      </c>
      <c r="C4557" t="s">
        <v>1740</v>
      </c>
      <c r="D4557" t="s">
        <v>6880</v>
      </c>
      <c r="E4557" t="s">
        <v>1711</v>
      </c>
      <c r="H4557" t="str">
        <f>INDEX('Vensim Variables'!$B:$B,MATCH(EPS!$B4557,'Vensim Variables'!$A:$A,0))</f>
        <v>g pollutant</v>
      </c>
      <c r="I4557" t="str">
        <f t="shared" si="142"/>
        <v>BC</v>
      </c>
      <c r="J4557">
        <f>INDEX(NoSettings!$C:$C,MATCH(EPS!$A4557,NoSettings!$A:$A,0))</f>
        <v>4378170</v>
      </c>
      <c r="K4557">
        <f>INDEX(GWP!$C$2:$C$13,MATCH(EPS!I4557,GWP!$B$2:$B$13,0))</f>
        <v>0</v>
      </c>
      <c r="L4557" s="4">
        <f t="shared" si="143"/>
        <v>0</v>
      </c>
    </row>
    <row r="4558" spans="1:12">
      <c r="A4558" t="s">
        <v>10161</v>
      </c>
      <c r="B4558" t="s">
        <v>7380</v>
      </c>
      <c r="C4558" t="s">
        <v>1740</v>
      </c>
      <c r="D4558" t="s">
        <v>6880</v>
      </c>
      <c r="E4558" t="s">
        <v>1712</v>
      </c>
      <c r="H4558" t="str">
        <f>INDEX('Vensim Variables'!$B:$B,MATCH(EPS!$B4558,'Vensim Variables'!$A:$A,0))</f>
        <v>g pollutant</v>
      </c>
      <c r="I4558" t="str">
        <f t="shared" si="142"/>
        <v>OC</v>
      </c>
      <c r="J4558">
        <f>INDEX(NoSettings!$C:$C,MATCH(EPS!$A4558,NoSettings!$A:$A,0))</f>
        <v>21471600</v>
      </c>
      <c r="K4558">
        <f>INDEX(GWP!$C$2:$C$13,MATCH(EPS!I4558,GWP!$B$2:$B$13,0))</f>
        <v>0</v>
      </c>
      <c r="L4558" s="4">
        <f t="shared" si="143"/>
        <v>0</v>
      </c>
    </row>
    <row r="4559" spans="1:12">
      <c r="A4559" t="s">
        <v>10162</v>
      </c>
      <c r="B4559" t="s">
        <v>7380</v>
      </c>
      <c r="C4559" t="s">
        <v>1740</v>
      </c>
      <c r="D4559" t="s">
        <v>6880</v>
      </c>
      <c r="E4559" t="s">
        <v>1713</v>
      </c>
      <c r="H4559" t="str">
        <f>INDEX('Vensim Variables'!$B:$B,MATCH(EPS!$B4559,'Vensim Variables'!$A:$A,0))</f>
        <v>g pollutant</v>
      </c>
      <c r="I4559" t="str">
        <f t="shared" si="142"/>
        <v>CH4</v>
      </c>
      <c r="J4559">
        <f>INDEX(NoSettings!$C:$C,MATCH(EPS!$A4559,NoSettings!$A:$A,0))</f>
        <v>2065500</v>
      </c>
      <c r="K4559">
        <f>INDEX(GWP!$C$2:$C$13,MATCH(EPS!I4559,GWP!$B$2:$B$13,0))</f>
        <v>28</v>
      </c>
      <c r="L4559" s="4">
        <f t="shared" si="143"/>
        <v>5.7834000000000002E-5</v>
      </c>
    </row>
    <row r="4560" spans="1:12">
      <c r="A4560" t="s">
        <v>10163</v>
      </c>
      <c r="B4560" t="s">
        <v>7380</v>
      </c>
      <c r="C4560" t="s">
        <v>1740</v>
      </c>
      <c r="D4560" t="s">
        <v>6880</v>
      </c>
      <c r="E4560" t="s">
        <v>1714</v>
      </c>
      <c r="H4560" t="str">
        <f>INDEX('Vensim Variables'!$B:$B,MATCH(EPS!$B4560,'Vensim Variables'!$A:$A,0))</f>
        <v>g pollutant</v>
      </c>
      <c r="I4560" t="str">
        <f t="shared" si="142"/>
        <v>N2O</v>
      </c>
      <c r="J4560">
        <f>INDEX(NoSettings!$C:$C,MATCH(EPS!$A4560,NoSettings!$A:$A,0))</f>
        <v>413100</v>
      </c>
      <c r="K4560">
        <f>INDEX(GWP!$C$2:$C$13,MATCH(EPS!I4560,GWP!$B$2:$B$13,0))</f>
        <v>265</v>
      </c>
      <c r="L4560" s="4">
        <f t="shared" si="143"/>
        <v>1.094715E-4</v>
      </c>
    </row>
    <row r="4561" spans="1:12">
      <c r="A4561" t="s">
        <v>10164</v>
      </c>
      <c r="B4561" t="s">
        <v>7380</v>
      </c>
      <c r="C4561" t="s">
        <v>1740</v>
      </c>
      <c r="D4561" t="s">
        <v>6880</v>
      </c>
      <c r="E4561" t="s">
        <v>1715</v>
      </c>
      <c r="H4561" t="str">
        <f>INDEX('Vensim Variables'!$B:$B,MATCH(EPS!$B4561,'Vensim Variables'!$A:$A,0))</f>
        <v>g pollutant</v>
      </c>
      <c r="I4561" t="str">
        <f t="shared" si="142"/>
        <v>F gases</v>
      </c>
      <c r="J4561">
        <f>INDEX(NoSettings!$C:$C,MATCH(EPS!$A4561,NoSettings!$A:$A,0))</f>
        <v>0</v>
      </c>
      <c r="K4561">
        <f>INDEX(GWP!$C$2:$C$13,MATCH(EPS!I4561,GWP!$B$2:$B$13,0))</f>
        <v>1</v>
      </c>
      <c r="L4561" s="4">
        <f t="shared" si="143"/>
        <v>0</v>
      </c>
    </row>
    <row r="4562" spans="1:12">
      <c r="A4562" t="s">
        <v>10165</v>
      </c>
      <c r="B4562" t="s">
        <v>7380</v>
      </c>
      <c r="C4562" t="s">
        <v>1740</v>
      </c>
      <c r="D4562" t="s">
        <v>6881</v>
      </c>
      <c r="E4562" t="s">
        <v>1702</v>
      </c>
      <c r="H4562" t="str">
        <f>INDEX('Vensim Variables'!$B:$B,MATCH(EPS!$B4562,'Vensim Variables'!$A:$A,0))</f>
        <v>g pollutant</v>
      </c>
      <c r="I4562" t="str">
        <f t="shared" si="142"/>
        <v>CO2</v>
      </c>
      <c r="J4562">
        <f>INDEX(NoSettings!$C:$C,MATCH(EPS!$A4562,NoSettings!$A:$A,0))</f>
        <v>17675900000</v>
      </c>
      <c r="K4562">
        <f>INDEX(GWP!$C$2:$C$13,MATCH(EPS!I4562,GWP!$B$2:$B$13,0))</f>
        <v>1</v>
      </c>
      <c r="L4562" s="4">
        <f t="shared" si="143"/>
        <v>1.7675900000000001E-2</v>
      </c>
    </row>
    <row r="4563" spans="1:12">
      <c r="A4563" t="s">
        <v>10166</v>
      </c>
      <c r="B4563" t="s">
        <v>7380</v>
      </c>
      <c r="C4563" t="s">
        <v>1740</v>
      </c>
      <c r="D4563" t="s">
        <v>6881</v>
      </c>
      <c r="E4563" t="s">
        <v>1705</v>
      </c>
      <c r="H4563" t="str">
        <f>INDEX('Vensim Variables'!$B:$B,MATCH(EPS!$B4563,'Vensim Variables'!$A:$A,0))</f>
        <v>g pollutant</v>
      </c>
      <c r="I4563" t="str">
        <f t="shared" si="142"/>
        <v>VOC</v>
      </c>
      <c r="J4563">
        <f>INDEX(NoSettings!$C:$C,MATCH(EPS!$A4563,NoSettings!$A:$A,0))</f>
        <v>13309600</v>
      </c>
      <c r="K4563">
        <f>INDEX(GWP!$C$2:$C$13,MATCH(EPS!I4563,GWP!$B$2:$B$13,0))</f>
        <v>0</v>
      </c>
      <c r="L4563" s="4">
        <f t="shared" si="143"/>
        <v>0</v>
      </c>
    </row>
    <row r="4564" spans="1:12">
      <c r="A4564" t="s">
        <v>10167</v>
      </c>
      <c r="B4564" t="s">
        <v>7380</v>
      </c>
      <c r="C4564" t="s">
        <v>1740</v>
      </c>
      <c r="D4564" t="s">
        <v>6881</v>
      </c>
      <c r="E4564" t="s">
        <v>1706</v>
      </c>
      <c r="H4564" t="str">
        <f>INDEX('Vensim Variables'!$B:$B,MATCH(EPS!$B4564,'Vensim Variables'!$A:$A,0))</f>
        <v>g pollutant</v>
      </c>
      <c r="I4564" t="str">
        <f t="shared" si="142"/>
        <v>CO</v>
      </c>
      <c r="J4564">
        <f>INDEX(NoSettings!$C:$C,MATCH(EPS!$A4564,NoSettings!$A:$A,0))</f>
        <v>224493000</v>
      </c>
      <c r="K4564">
        <f>INDEX(GWP!$C$2:$C$13,MATCH(EPS!I4564,GWP!$B$2:$B$13,0))</f>
        <v>0</v>
      </c>
      <c r="L4564" s="4">
        <f t="shared" si="143"/>
        <v>0</v>
      </c>
    </row>
    <row r="4565" spans="1:12">
      <c r="A4565" t="s">
        <v>10168</v>
      </c>
      <c r="B4565" t="s">
        <v>7380</v>
      </c>
      <c r="C4565" t="s">
        <v>1740</v>
      </c>
      <c r="D4565" t="s">
        <v>6881</v>
      </c>
      <c r="E4565" t="s">
        <v>1707</v>
      </c>
      <c r="H4565" t="str">
        <f>INDEX('Vensim Variables'!$B:$B,MATCH(EPS!$B4565,'Vensim Variables'!$A:$A,0))</f>
        <v>g pollutant</v>
      </c>
      <c r="I4565" t="str">
        <f t="shared" si="142"/>
        <v>NOx</v>
      </c>
      <c r="J4565">
        <f>INDEX(NoSettings!$C:$C,MATCH(EPS!$A4565,NoSettings!$A:$A,0))</f>
        <v>145808000</v>
      </c>
      <c r="K4565">
        <f>INDEX(GWP!$C$2:$C$13,MATCH(EPS!I4565,GWP!$B$2:$B$13,0))</f>
        <v>0</v>
      </c>
      <c r="L4565" s="4">
        <f t="shared" si="143"/>
        <v>0</v>
      </c>
    </row>
    <row r="4566" spans="1:12">
      <c r="A4566" t="s">
        <v>10169</v>
      </c>
      <c r="B4566" t="s">
        <v>7380</v>
      </c>
      <c r="C4566" t="s">
        <v>1740</v>
      </c>
      <c r="D4566" t="s">
        <v>6881</v>
      </c>
      <c r="E4566" t="s">
        <v>1708</v>
      </c>
      <c r="H4566" t="str">
        <f>INDEX('Vensim Variables'!$B:$B,MATCH(EPS!$B4566,'Vensim Variables'!$A:$A,0))</f>
        <v>g pollutant</v>
      </c>
      <c r="I4566" t="str">
        <f t="shared" si="142"/>
        <v>PM10</v>
      </c>
      <c r="J4566">
        <f>INDEX(NoSettings!$C:$C,MATCH(EPS!$A4566,NoSettings!$A:$A,0))</f>
        <v>26956200</v>
      </c>
      <c r="K4566">
        <f>INDEX(GWP!$C$2:$C$13,MATCH(EPS!I4566,GWP!$B$2:$B$13,0))</f>
        <v>0</v>
      </c>
      <c r="L4566" s="4">
        <f t="shared" si="143"/>
        <v>0</v>
      </c>
    </row>
    <row r="4567" spans="1:12">
      <c r="A4567" t="s">
        <v>10170</v>
      </c>
      <c r="B4567" t="s">
        <v>7380</v>
      </c>
      <c r="C4567" t="s">
        <v>1740</v>
      </c>
      <c r="D4567" t="s">
        <v>6881</v>
      </c>
      <c r="E4567" t="s">
        <v>1709</v>
      </c>
      <c r="H4567" t="str">
        <f>INDEX('Vensim Variables'!$B:$B,MATCH(EPS!$B4567,'Vensim Variables'!$A:$A,0))</f>
        <v>g pollutant</v>
      </c>
      <c r="I4567" t="str">
        <f t="shared" si="142"/>
        <v>PM25</v>
      </c>
      <c r="J4567">
        <f>INDEX(NoSettings!$C:$C,MATCH(EPS!$A4567,NoSettings!$A:$A,0))</f>
        <v>23620300</v>
      </c>
      <c r="K4567">
        <f>INDEX(GWP!$C$2:$C$13,MATCH(EPS!I4567,GWP!$B$2:$B$13,0))</f>
        <v>0</v>
      </c>
      <c r="L4567" s="4">
        <f t="shared" si="143"/>
        <v>0</v>
      </c>
    </row>
    <row r="4568" spans="1:12">
      <c r="A4568" t="s">
        <v>10171</v>
      </c>
      <c r="B4568" t="s">
        <v>7380</v>
      </c>
      <c r="C4568" t="s">
        <v>1740</v>
      </c>
      <c r="D4568" t="s">
        <v>6881</v>
      </c>
      <c r="E4568" t="s">
        <v>1710</v>
      </c>
      <c r="H4568" t="str">
        <f>INDEX('Vensim Variables'!$B:$B,MATCH(EPS!$B4568,'Vensim Variables'!$A:$A,0))</f>
        <v>g pollutant</v>
      </c>
      <c r="I4568" t="str">
        <f t="shared" si="142"/>
        <v>SOx</v>
      </c>
      <c r="J4568">
        <f>INDEX(NoSettings!$C:$C,MATCH(EPS!$A4568,NoSettings!$A:$A,0))</f>
        <v>100010000</v>
      </c>
      <c r="K4568">
        <f>INDEX(GWP!$C$2:$C$13,MATCH(EPS!I4568,GWP!$B$2:$B$13,0))</f>
        <v>0</v>
      </c>
      <c r="L4568" s="4">
        <f t="shared" si="143"/>
        <v>0</v>
      </c>
    </row>
    <row r="4569" spans="1:12">
      <c r="A4569" t="s">
        <v>10172</v>
      </c>
      <c r="B4569" t="s">
        <v>7380</v>
      </c>
      <c r="C4569" t="s">
        <v>1740</v>
      </c>
      <c r="D4569" t="s">
        <v>6881</v>
      </c>
      <c r="E4569" t="s">
        <v>1711</v>
      </c>
      <c r="H4569" t="str">
        <f>INDEX('Vensim Variables'!$B:$B,MATCH(EPS!$B4569,'Vensim Variables'!$A:$A,0))</f>
        <v>g pollutant</v>
      </c>
      <c r="I4569" t="str">
        <f t="shared" si="142"/>
        <v>BC</v>
      </c>
      <c r="J4569">
        <f>INDEX(NoSettings!$C:$C,MATCH(EPS!$A4569,NoSettings!$A:$A,0))</f>
        <v>1828850</v>
      </c>
      <c r="K4569">
        <f>INDEX(GWP!$C$2:$C$13,MATCH(EPS!I4569,GWP!$B$2:$B$13,0))</f>
        <v>0</v>
      </c>
      <c r="L4569" s="4">
        <f t="shared" si="143"/>
        <v>0</v>
      </c>
    </row>
    <row r="4570" spans="1:12">
      <c r="A4570" t="s">
        <v>10173</v>
      </c>
      <c r="B4570" t="s">
        <v>7380</v>
      </c>
      <c r="C4570" t="s">
        <v>1740</v>
      </c>
      <c r="D4570" t="s">
        <v>6881</v>
      </c>
      <c r="E4570" t="s">
        <v>1712</v>
      </c>
      <c r="H4570" t="str">
        <f>INDEX('Vensim Variables'!$B:$B,MATCH(EPS!$B4570,'Vensim Variables'!$A:$A,0))</f>
        <v>g pollutant</v>
      </c>
      <c r="I4570" t="str">
        <f t="shared" si="142"/>
        <v>OC</v>
      </c>
      <c r="J4570">
        <f>INDEX(NoSettings!$C:$C,MATCH(EPS!$A4570,NoSettings!$A:$A,0))</f>
        <v>8969090</v>
      </c>
      <c r="K4570">
        <f>INDEX(GWP!$C$2:$C$13,MATCH(EPS!I4570,GWP!$B$2:$B$13,0))</f>
        <v>0</v>
      </c>
      <c r="L4570" s="4">
        <f t="shared" si="143"/>
        <v>0</v>
      </c>
    </row>
    <row r="4571" spans="1:12">
      <c r="A4571" t="s">
        <v>10174</v>
      </c>
      <c r="B4571" t="s">
        <v>7380</v>
      </c>
      <c r="C4571" t="s">
        <v>1740</v>
      </c>
      <c r="D4571" t="s">
        <v>6881</v>
      </c>
      <c r="E4571" t="s">
        <v>1713</v>
      </c>
      <c r="H4571" t="str">
        <f>INDEX('Vensim Variables'!$B:$B,MATCH(EPS!$B4571,'Vensim Variables'!$A:$A,0))</f>
        <v>g pollutant</v>
      </c>
      <c r="I4571" t="str">
        <f t="shared" si="142"/>
        <v>CH4</v>
      </c>
      <c r="J4571">
        <f>INDEX(NoSettings!$C:$C,MATCH(EPS!$A4571,NoSettings!$A:$A,0))</f>
        <v>862800</v>
      </c>
      <c r="K4571">
        <f>INDEX(GWP!$C$2:$C$13,MATCH(EPS!I4571,GWP!$B$2:$B$13,0))</f>
        <v>28</v>
      </c>
      <c r="L4571" s="4">
        <f t="shared" si="143"/>
        <v>2.4158399999999999E-5</v>
      </c>
    </row>
    <row r="4572" spans="1:12">
      <c r="A4572" t="s">
        <v>10175</v>
      </c>
      <c r="B4572" t="s">
        <v>7380</v>
      </c>
      <c r="C4572" t="s">
        <v>1740</v>
      </c>
      <c r="D4572" t="s">
        <v>6881</v>
      </c>
      <c r="E4572" t="s">
        <v>1714</v>
      </c>
      <c r="H4572" t="str">
        <f>INDEX('Vensim Variables'!$B:$B,MATCH(EPS!$B4572,'Vensim Variables'!$A:$A,0))</f>
        <v>g pollutant</v>
      </c>
      <c r="I4572" t="str">
        <f t="shared" si="142"/>
        <v>N2O</v>
      </c>
      <c r="J4572">
        <f>INDEX(NoSettings!$C:$C,MATCH(EPS!$A4572,NoSettings!$A:$A,0))</f>
        <v>172560</v>
      </c>
      <c r="K4572">
        <f>INDEX(GWP!$C$2:$C$13,MATCH(EPS!I4572,GWP!$B$2:$B$13,0))</f>
        <v>265</v>
      </c>
      <c r="L4572" s="4">
        <f t="shared" si="143"/>
        <v>4.5728400000000001E-5</v>
      </c>
    </row>
    <row r="4573" spans="1:12">
      <c r="A4573" t="s">
        <v>10176</v>
      </c>
      <c r="B4573" t="s">
        <v>7380</v>
      </c>
      <c r="C4573" t="s">
        <v>1740</v>
      </c>
      <c r="D4573" t="s">
        <v>6881</v>
      </c>
      <c r="E4573" t="s">
        <v>1715</v>
      </c>
      <c r="H4573" t="str">
        <f>INDEX('Vensim Variables'!$B:$B,MATCH(EPS!$B4573,'Vensim Variables'!$A:$A,0))</f>
        <v>g pollutant</v>
      </c>
      <c r="I4573" t="str">
        <f t="shared" si="142"/>
        <v>F gases</v>
      </c>
      <c r="J4573">
        <f>INDEX(NoSettings!$C:$C,MATCH(EPS!$A4573,NoSettings!$A:$A,0))</f>
        <v>0</v>
      </c>
      <c r="K4573">
        <f>INDEX(GWP!$C$2:$C$13,MATCH(EPS!I4573,GWP!$B$2:$B$13,0))</f>
        <v>1</v>
      </c>
      <c r="L4573" s="4">
        <f t="shared" si="143"/>
        <v>0</v>
      </c>
    </row>
    <row r="4574" spans="1:12">
      <c r="A4574" t="s">
        <v>10177</v>
      </c>
      <c r="B4574" t="s">
        <v>7380</v>
      </c>
      <c r="C4574" t="s">
        <v>1740</v>
      </c>
      <c r="D4574" t="s">
        <v>6882</v>
      </c>
      <c r="E4574" t="s">
        <v>1702</v>
      </c>
      <c r="H4574" t="str">
        <f>INDEX('Vensim Variables'!$B:$B,MATCH(EPS!$B4574,'Vensim Variables'!$A:$A,0))</f>
        <v>g pollutant</v>
      </c>
      <c r="I4574" t="str">
        <f t="shared" si="142"/>
        <v>CO2</v>
      </c>
      <c r="J4574">
        <f>INDEX(NoSettings!$C:$C,MATCH(EPS!$A4574,NoSettings!$A:$A,0))</f>
        <v>0</v>
      </c>
      <c r="K4574">
        <f>INDEX(GWP!$C$2:$C$13,MATCH(EPS!I4574,GWP!$B$2:$B$13,0))</f>
        <v>1</v>
      </c>
      <c r="L4574" s="4">
        <f t="shared" si="143"/>
        <v>0</v>
      </c>
    </row>
    <row r="4575" spans="1:12">
      <c r="A4575" t="s">
        <v>10178</v>
      </c>
      <c r="B4575" t="s">
        <v>7380</v>
      </c>
      <c r="C4575" t="s">
        <v>1740</v>
      </c>
      <c r="D4575" t="s">
        <v>6882</v>
      </c>
      <c r="E4575" t="s">
        <v>1705</v>
      </c>
      <c r="H4575" t="str">
        <f>INDEX('Vensim Variables'!$B:$B,MATCH(EPS!$B4575,'Vensim Variables'!$A:$A,0))</f>
        <v>g pollutant</v>
      </c>
      <c r="I4575" t="str">
        <f t="shared" si="142"/>
        <v>VOC</v>
      </c>
      <c r="J4575">
        <f>INDEX(NoSettings!$C:$C,MATCH(EPS!$A4575,NoSettings!$A:$A,0))</f>
        <v>0</v>
      </c>
      <c r="K4575">
        <f>INDEX(GWP!$C$2:$C$13,MATCH(EPS!I4575,GWP!$B$2:$B$13,0))</f>
        <v>0</v>
      </c>
      <c r="L4575" s="4">
        <f t="shared" si="143"/>
        <v>0</v>
      </c>
    </row>
    <row r="4576" spans="1:12">
      <c r="A4576" t="s">
        <v>10179</v>
      </c>
      <c r="B4576" t="s">
        <v>7380</v>
      </c>
      <c r="C4576" t="s">
        <v>1740</v>
      </c>
      <c r="D4576" t="s">
        <v>6882</v>
      </c>
      <c r="E4576" t="s">
        <v>1706</v>
      </c>
      <c r="H4576" t="str">
        <f>INDEX('Vensim Variables'!$B:$B,MATCH(EPS!$B4576,'Vensim Variables'!$A:$A,0))</f>
        <v>g pollutant</v>
      </c>
      <c r="I4576" t="str">
        <f t="shared" si="142"/>
        <v>CO</v>
      </c>
      <c r="J4576">
        <f>INDEX(NoSettings!$C:$C,MATCH(EPS!$A4576,NoSettings!$A:$A,0))</f>
        <v>0</v>
      </c>
      <c r="K4576">
        <f>INDEX(GWP!$C$2:$C$13,MATCH(EPS!I4576,GWP!$B$2:$B$13,0))</f>
        <v>0</v>
      </c>
      <c r="L4576" s="4">
        <f t="shared" si="143"/>
        <v>0</v>
      </c>
    </row>
    <row r="4577" spans="1:12">
      <c r="A4577" t="s">
        <v>10180</v>
      </c>
      <c r="B4577" t="s">
        <v>7380</v>
      </c>
      <c r="C4577" t="s">
        <v>1740</v>
      </c>
      <c r="D4577" t="s">
        <v>6882</v>
      </c>
      <c r="E4577" t="s">
        <v>1707</v>
      </c>
      <c r="H4577" t="str">
        <f>INDEX('Vensim Variables'!$B:$B,MATCH(EPS!$B4577,'Vensim Variables'!$A:$A,0))</f>
        <v>g pollutant</v>
      </c>
      <c r="I4577" t="str">
        <f t="shared" si="142"/>
        <v>NOx</v>
      </c>
      <c r="J4577">
        <f>INDEX(NoSettings!$C:$C,MATCH(EPS!$A4577,NoSettings!$A:$A,0))</f>
        <v>0</v>
      </c>
      <c r="K4577">
        <f>INDEX(GWP!$C$2:$C$13,MATCH(EPS!I4577,GWP!$B$2:$B$13,0))</f>
        <v>0</v>
      </c>
      <c r="L4577" s="4">
        <f t="shared" si="143"/>
        <v>0</v>
      </c>
    </row>
    <row r="4578" spans="1:12">
      <c r="A4578" t="s">
        <v>10181</v>
      </c>
      <c r="B4578" t="s">
        <v>7380</v>
      </c>
      <c r="C4578" t="s">
        <v>1740</v>
      </c>
      <c r="D4578" t="s">
        <v>6882</v>
      </c>
      <c r="E4578" t="s">
        <v>1708</v>
      </c>
      <c r="H4578" t="str">
        <f>INDEX('Vensim Variables'!$B:$B,MATCH(EPS!$B4578,'Vensim Variables'!$A:$A,0))</f>
        <v>g pollutant</v>
      </c>
      <c r="I4578" t="str">
        <f t="shared" si="142"/>
        <v>PM10</v>
      </c>
      <c r="J4578">
        <f>INDEX(NoSettings!$C:$C,MATCH(EPS!$A4578,NoSettings!$A:$A,0))</f>
        <v>0</v>
      </c>
      <c r="K4578">
        <f>INDEX(GWP!$C$2:$C$13,MATCH(EPS!I4578,GWP!$B$2:$B$13,0))</f>
        <v>0</v>
      </c>
      <c r="L4578" s="4">
        <f t="shared" si="143"/>
        <v>0</v>
      </c>
    </row>
    <row r="4579" spans="1:12">
      <c r="A4579" t="s">
        <v>10182</v>
      </c>
      <c r="B4579" t="s">
        <v>7380</v>
      </c>
      <c r="C4579" t="s">
        <v>1740</v>
      </c>
      <c r="D4579" t="s">
        <v>6882</v>
      </c>
      <c r="E4579" t="s">
        <v>1709</v>
      </c>
      <c r="H4579" t="str">
        <f>INDEX('Vensim Variables'!$B:$B,MATCH(EPS!$B4579,'Vensim Variables'!$A:$A,0))</f>
        <v>g pollutant</v>
      </c>
      <c r="I4579" t="str">
        <f t="shared" si="142"/>
        <v>PM25</v>
      </c>
      <c r="J4579">
        <f>INDEX(NoSettings!$C:$C,MATCH(EPS!$A4579,NoSettings!$A:$A,0))</f>
        <v>0</v>
      </c>
      <c r="K4579">
        <f>INDEX(GWP!$C$2:$C$13,MATCH(EPS!I4579,GWP!$B$2:$B$13,0))</f>
        <v>0</v>
      </c>
      <c r="L4579" s="4">
        <f t="shared" si="143"/>
        <v>0</v>
      </c>
    </row>
    <row r="4580" spans="1:12">
      <c r="A4580" t="s">
        <v>10183</v>
      </c>
      <c r="B4580" t="s">
        <v>7380</v>
      </c>
      <c r="C4580" t="s">
        <v>1740</v>
      </c>
      <c r="D4580" t="s">
        <v>6882</v>
      </c>
      <c r="E4580" t="s">
        <v>1710</v>
      </c>
      <c r="H4580" t="str">
        <f>INDEX('Vensim Variables'!$B:$B,MATCH(EPS!$B4580,'Vensim Variables'!$A:$A,0))</f>
        <v>g pollutant</v>
      </c>
      <c r="I4580" t="str">
        <f t="shared" si="142"/>
        <v>SOx</v>
      </c>
      <c r="J4580">
        <f>INDEX(NoSettings!$C:$C,MATCH(EPS!$A4580,NoSettings!$A:$A,0))</f>
        <v>0</v>
      </c>
      <c r="K4580">
        <f>INDEX(GWP!$C$2:$C$13,MATCH(EPS!I4580,GWP!$B$2:$B$13,0))</f>
        <v>0</v>
      </c>
      <c r="L4580" s="4">
        <f t="shared" si="143"/>
        <v>0</v>
      </c>
    </row>
    <row r="4581" spans="1:12">
      <c r="A4581" t="s">
        <v>10184</v>
      </c>
      <c r="B4581" t="s">
        <v>7380</v>
      </c>
      <c r="C4581" t="s">
        <v>1740</v>
      </c>
      <c r="D4581" t="s">
        <v>6882</v>
      </c>
      <c r="E4581" t="s">
        <v>1711</v>
      </c>
      <c r="H4581" t="str">
        <f>INDEX('Vensim Variables'!$B:$B,MATCH(EPS!$B4581,'Vensim Variables'!$A:$A,0))</f>
        <v>g pollutant</v>
      </c>
      <c r="I4581" t="str">
        <f t="shared" si="142"/>
        <v>BC</v>
      </c>
      <c r="J4581">
        <f>INDEX(NoSettings!$C:$C,MATCH(EPS!$A4581,NoSettings!$A:$A,0))</f>
        <v>0</v>
      </c>
      <c r="K4581">
        <f>INDEX(GWP!$C$2:$C$13,MATCH(EPS!I4581,GWP!$B$2:$B$13,0))</f>
        <v>0</v>
      </c>
      <c r="L4581" s="4">
        <f t="shared" si="143"/>
        <v>0</v>
      </c>
    </row>
    <row r="4582" spans="1:12">
      <c r="A4582" t="s">
        <v>10185</v>
      </c>
      <c r="B4582" t="s">
        <v>7380</v>
      </c>
      <c r="C4582" t="s">
        <v>1740</v>
      </c>
      <c r="D4582" t="s">
        <v>6882</v>
      </c>
      <c r="E4582" t="s">
        <v>1712</v>
      </c>
      <c r="H4582" t="str">
        <f>INDEX('Vensim Variables'!$B:$B,MATCH(EPS!$B4582,'Vensim Variables'!$A:$A,0))</f>
        <v>g pollutant</v>
      </c>
      <c r="I4582" t="str">
        <f t="shared" si="142"/>
        <v>OC</v>
      </c>
      <c r="J4582">
        <f>INDEX(NoSettings!$C:$C,MATCH(EPS!$A4582,NoSettings!$A:$A,0))</f>
        <v>0</v>
      </c>
      <c r="K4582">
        <f>INDEX(GWP!$C$2:$C$13,MATCH(EPS!I4582,GWP!$B$2:$B$13,0))</f>
        <v>0</v>
      </c>
      <c r="L4582" s="4">
        <f t="shared" si="143"/>
        <v>0</v>
      </c>
    </row>
    <row r="4583" spans="1:12">
      <c r="A4583" t="s">
        <v>10186</v>
      </c>
      <c r="B4583" t="s">
        <v>7380</v>
      </c>
      <c r="C4583" t="s">
        <v>1740</v>
      </c>
      <c r="D4583" t="s">
        <v>6882</v>
      </c>
      <c r="E4583" t="s">
        <v>1713</v>
      </c>
      <c r="H4583" t="str">
        <f>INDEX('Vensim Variables'!$B:$B,MATCH(EPS!$B4583,'Vensim Variables'!$A:$A,0))</f>
        <v>g pollutant</v>
      </c>
      <c r="I4583" t="str">
        <f t="shared" si="142"/>
        <v>CH4</v>
      </c>
      <c r="J4583">
        <f>INDEX(NoSettings!$C:$C,MATCH(EPS!$A4583,NoSettings!$A:$A,0))</f>
        <v>0</v>
      </c>
      <c r="K4583">
        <f>INDEX(GWP!$C$2:$C$13,MATCH(EPS!I4583,GWP!$B$2:$B$13,0))</f>
        <v>28</v>
      </c>
      <c r="L4583" s="4">
        <f t="shared" si="143"/>
        <v>0</v>
      </c>
    </row>
    <row r="4584" spans="1:12">
      <c r="A4584" t="s">
        <v>10187</v>
      </c>
      <c r="B4584" t="s">
        <v>7380</v>
      </c>
      <c r="C4584" t="s">
        <v>1740</v>
      </c>
      <c r="D4584" t="s">
        <v>6882</v>
      </c>
      <c r="E4584" t="s">
        <v>1714</v>
      </c>
      <c r="H4584" t="str">
        <f>INDEX('Vensim Variables'!$B:$B,MATCH(EPS!$B4584,'Vensim Variables'!$A:$A,0))</f>
        <v>g pollutant</v>
      </c>
      <c r="I4584" t="str">
        <f t="shared" si="142"/>
        <v>N2O</v>
      </c>
      <c r="J4584">
        <f>INDEX(NoSettings!$C:$C,MATCH(EPS!$A4584,NoSettings!$A:$A,0))</f>
        <v>0</v>
      </c>
      <c r="K4584">
        <f>INDEX(GWP!$C$2:$C$13,MATCH(EPS!I4584,GWP!$B$2:$B$13,0))</f>
        <v>265</v>
      </c>
      <c r="L4584" s="4">
        <f t="shared" si="143"/>
        <v>0</v>
      </c>
    </row>
    <row r="4585" spans="1:12">
      <c r="A4585" t="s">
        <v>10188</v>
      </c>
      <c r="B4585" t="s">
        <v>7380</v>
      </c>
      <c r="C4585" t="s">
        <v>1740</v>
      </c>
      <c r="D4585" t="s">
        <v>6882</v>
      </c>
      <c r="E4585" t="s">
        <v>1715</v>
      </c>
      <c r="H4585" t="str">
        <f>INDEX('Vensim Variables'!$B:$B,MATCH(EPS!$B4585,'Vensim Variables'!$A:$A,0))</f>
        <v>g pollutant</v>
      </c>
      <c r="I4585" t="str">
        <f t="shared" si="142"/>
        <v>F gases</v>
      </c>
      <c r="J4585">
        <f>INDEX(NoSettings!$C:$C,MATCH(EPS!$A4585,NoSettings!$A:$A,0))</f>
        <v>0</v>
      </c>
      <c r="K4585">
        <f>INDEX(GWP!$C$2:$C$13,MATCH(EPS!I4585,GWP!$B$2:$B$13,0))</f>
        <v>1</v>
      </c>
      <c r="L4585" s="4">
        <f t="shared" si="143"/>
        <v>0</v>
      </c>
    </row>
    <row r="4586" spans="1:12">
      <c r="A4586" t="s">
        <v>10189</v>
      </c>
      <c r="B4586" t="s">
        <v>7380</v>
      </c>
      <c r="C4586" t="s">
        <v>1740</v>
      </c>
      <c r="D4586" t="s">
        <v>6883</v>
      </c>
      <c r="E4586" t="s">
        <v>1702</v>
      </c>
      <c r="H4586" t="str">
        <f>INDEX('Vensim Variables'!$B:$B,MATCH(EPS!$B4586,'Vensim Variables'!$A:$A,0))</f>
        <v>g pollutant</v>
      </c>
      <c r="I4586" t="str">
        <f t="shared" si="142"/>
        <v>CO2</v>
      </c>
      <c r="J4586">
        <f>INDEX(NoSettings!$C:$C,MATCH(EPS!$A4586,NoSettings!$A:$A,0))</f>
        <v>0</v>
      </c>
      <c r="K4586">
        <f>INDEX(GWP!$C$2:$C$13,MATCH(EPS!I4586,GWP!$B$2:$B$13,0))</f>
        <v>1</v>
      </c>
      <c r="L4586" s="4">
        <f t="shared" si="143"/>
        <v>0</v>
      </c>
    </row>
    <row r="4587" spans="1:12">
      <c r="A4587" t="s">
        <v>10190</v>
      </c>
      <c r="B4587" t="s">
        <v>7380</v>
      </c>
      <c r="C4587" t="s">
        <v>1740</v>
      </c>
      <c r="D4587" t="s">
        <v>6883</v>
      </c>
      <c r="E4587" t="s">
        <v>1705</v>
      </c>
      <c r="H4587" t="str">
        <f>INDEX('Vensim Variables'!$B:$B,MATCH(EPS!$B4587,'Vensim Variables'!$A:$A,0))</f>
        <v>g pollutant</v>
      </c>
      <c r="I4587" t="str">
        <f t="shared" si="142"/>
        <v>VOC</v>
      </c>
      <c r="J4587">
        <f>INDEX(NoSettings!$C:$C,MATCH(EPS!$A4587,NoSettings!$A:$A,0))</f>
        <v>0</v>
      </c>
      <c r="K4587">
        <f>INDEX(GWP!$C$2:$C$13,MATCH(EPS!I4587,GWP!$B$2:$B$13,0))</f>
        <v>0</v>
      </c>
      <c r="L4587" s="4">
        <f t="shared" si="143"/>
        <v>0</v>
      </c>
    </row>
    <row r="4588" spans="1:12">
      <c r="A4588" t="s">
        <v>10191</v>
      </c>
      <c r="B4588" t="s">
        <v>7380</v>
      </c>
      <c r="C4588" t="s">
        <v>1740</v>
      </c>
      <c r="D4588" t="s">
        <v>6883</v>
      </c>
      <c r="E4588" t="s">
        <v>1706</v>
      </c>
      <c r="H4588" t="str">
        <f>INDEX('Vensim Variables'!$B:$B,MATCH(EPS!$B4588,'Vensim Variables'!$A:$A,0))</f>
        <v>g pollutant</v>
      </c>
      <c r="I4588" t="str">
        <f t="shared" si="142"/>
        <v>CO</v>
      </c>
      <c r="J4588">
        <f>INDEX(NoSettings!$C:$C,MATCH(EPS!$A4588,NoSettings!$A:$A,0))</f>
        <v>0</v>
      </c>
      <c r="K4588">
        <f>INDEX(GWP!$C$2:$C$13,MATCH(EPS!I4588,GWP!$B$2:$B$13,0))</f>
        <v>0</v>
      </c>
      <c r="L4588" s="4">
        <f t="shared" si="143"/>
        <v>0</v>
      </c>
    </row>
    <row r="4589" spans="1:12">
      <c r="A4589" t="s">
        <v>10192</v>
      </c>
      <c r="B4589" t="s">
        <v>7380</v>
      </c>
      <c r="C4589" t="s">
        <v>1740</v>
      </c>
      <c r="D4589" t="s">
        <v>6883</v>
      </c>
      <c r="E4589" t="s">
        <v>1707</v>
      </c>
      <c r="H4589" t="str">
        <f>INDEX('Vensim Variables'!$B:$B,MATCH(EPS!$B4589,'Vensim Variables'!$A:$A,0))</f>
        <v>g pollutant</v>
      </c>
      <c r="I4589" t="str">
        <f t="shared" si="142"/>
        <v>NOx</v>
      </c>
      <c r="J4589">
        <f>INDEX(NoSettings!$C:$C,MATCH(EPS!$A4589,NoSettings!$A:$A,0))</f>
        <v>0</v>
      </c>
      <c r="K4589">
        <f>INDEX(GWP!$C$2:$C$13,MATCH(EPS!I4589,GWP!$B$2:$B$13,0))</f>
        <v>0</v>
      </c>
      <c r="L4589" s="4">
        <f t="shared" si="143"/>
        <v>0</v>
      </c>
    </row>
    <row r="4590" spans="1:12">
      <c r="A4590" t="s">
        <v>10193</v>
      </c>
      <c r="B4590" t="s">
        <v>7380</v>
      </c>
      <c r="C4590" t="s">
        <v>1740</v>
      </c>
      <c r="D4590" t="s">
        <v>6883</v>
      </c>
      <c r="E4590" t="s">
        <v>1708</v>
      </c>
      <c r="H4590" t="str">
        <f>INDEX('Vensim Variables'!$B:$B,MATCH(EPS!$B4590,'Vensim Variables'!$A:$A,0))</f>
        <v>g pollutant</v>
      </c>
      <c r="I4590" t="str">
        <f t="shared" si="142"/>
        <v>PM10</v>
      </c>
      <c r="J4590">
        <f>INDEX(NoSettings!$C:$C,MATCH(EPS!$A4590,NoSettings!$A:$A,0))</f>
        <v>0</v>
      </c>
      <c r="K4590">
        <f>INDEX(GWP!$C$2:$C$13,MATCH(EPS!I4590,GWP!$B$2:$B$13,0))</f>
        <v>0</v>
      </c>
      <c r="L4590" s="4">
        <f t="shared" si="143"/>
        <v>0</v>
      </c>
    </row>
    <row r="4591" spans="1:12">
      <c r="A4591" t="s">
        <v>10194</v>
      </c>
      <c r="B4591" t="s">
        <v>7380</v>
      </c>
      <c r="C4591" t="s">
        <v>1740</v>
      </c>
      <c r="D4591" t="s">
        <v>6883</v>
      </c>
      <c r="E4591" t="s">
        <v>1709</v>
      </c>
      <c r="H4591" t="str">
        <f>INDEX('Vensim Variables'!$B:$B,MATCH(EPS!$B4591,'Vensim Variables'!$A:$A,0))</f>
        <v>g pollutant</v>
      </c>
      <c r="I4591" t="str">
        <f t="shared" si="142"/>
        <v>PM25</v>
      </c>
      <c r="J4591">
        <f>INDEX(NoSettings!$C:$C,MATCH(EPS!$A4591,NoSettings!$A:$A,0))</f>
        <v>0</v>
      </c>
      <c r="K4591">
        <f>INDEX(GWP!$C$2:$C$13,MATCH(EPS!I4591,GWP!$B$2:$B$13,0))</f>
        <v>0</v>
      </c>
      <c r="L4591" s="4">
        <f t="shared" si="143"/>
        <v>0</v>
      </c>
    </row>
    <row r="4592" spans="1:12">
      <c r="A4592" t="s">
        <v>10195</v>
      </c>
      <c r="B4592" t="s">
        <v>7380</v>
      </c>
      <c r="C4592" t="s">
        <v>1740</v>
      </c>
      <c r="D4592" t="s">
        <v>6883</v>
      </c>
      <c r="E4592" t="s">
        <v>1710</v>
      </c>
      <c r="H4592" t="str">
        <f>INDEX('Vensim Variables'!$B:$B,MATCH(EPS!$B4592,'Vensim Variables'!$A:$A,0))</f>
        <v>g pollutant</v>
      </c>
      <c r="I4592" t="str">
        <f t="shared" si="142"/>
        <v>SOx</v>
      </c>
      <c r="J4592">
        <f>INDEX(NoSettings!$C:$C,MATCH(EPS!$A4592,NoSettings!$A:$A,0))</f>
        <v>0</v>
      </c>
      <c r="K4592">
        <f>INDEX(GWP!$C$2:$C$13,MATCH(EPS!I4592,GWP!$B$2:$B$13,0))</f>
        <v>0</v>
      </c>
      <c r="L4592" s="4">
        <f t="shared" si="143"/>
        <v>0</v>
      </c>
    </row>
    <row r="4593" spans="1:12">
      <c r="A4593" t="s">
        <v>10196</v>
      </c>
      <c r="B4593" t="s">
        <v>7380</v>
      </c>
      <c r="C4593" t="s">
        <v>1740</v>
      </c>
      <c r="D4593" t="s">
        <v>6883</v>
      </c>
      <c r="E4593" t="s">
        <v>1711</v>
      </c>
      <c r="H4593" t="str">
        <f>INDEX('Vensim Variables'!$B:$B,MATCH(EPS!$B4593,'Vensim Variables'!$A:$A,0))</f>
        <v>g pollutant</v>
      </c>
      <c r="I4593" t="str">
        <f t="shared" si="142"/>
        <v>BC</v>
      </c>
      <c r="J4593">
        <f>INDEX(NoSettings!$C:$C,MATCH(EPS!$A4593,NoSettings!$A:$A,0))</f>
        <v>0</v>
      </c>
      <c r="K4593">
        <f>INDEX(GWP!$C$2:$C$13,MATCH(EPS!I4593,GWP!$B$2:$B$13,0))</f>
        <v>0</v>
      </c>
      <c r="L4593" s="4">
        <f t="shared" si="143"/>
        <v>0</v>
      </c>
    </row>
    <row r="4594" spans="1:12">
      <c r="A4594" t="s">
        <v>10197</v>
      </c>
      <c r="B4594" t="s">
        <v>7380</v>
      </c>
      <c r="C4594" t="s">
        <v>1740</v>
      </c>
      <c r="D4594" t="s">
        <v>6883</v>
      </c>
      <c r="E4594" t="s">
        <v>1712</v>
      </c>
      <c r="H4594" t="str">
        <f>INDEX('Vensim Variables'!$B:$B,MATCH(EPS!$B4594,'Vensim Variables'!$A:$A,0))</f>
        <v>g pollutant</v>
      </c>
      <c r="I4594" t="str">
        <f t="shared" si="142"/>
        <v>OC</v>
      </c>
      <c r="J4594">
        <f>INDEX(NoSettings!$C:$C,MATCH(EPS!$A4594,NoSettings!$A:$A,0))</f>
        <v>0</v>
      </c>
      <c r="K4594">
        <f>INDEX(GWP!$C$2:$C$13,MATCH(EPS!I4594,GWP!$B$2:$B$13,0))</f>
        <v>0</v>
      </c>
      <c r="L4594" s="4">
        <f t="shared" si="143"/>
        <v>0</v>
      </c>
    </row>
    <row r="4595" spans="1:12">
      <c r="A4595" t="s">
        <v>10198</v>
      </c>
      <c r="B4595" t="s">
        <v>7380</v>
      </c>
      <c r="C4595" t="s">
        <v>1740</v>
      </c>
      <c r="D4595" t="s">
        <v>6883</v>
      </c>
      <c r="E4595" t="s">
        <v>1713</v>
      </c>
      <c r="H4595" t="str">
        <f>INDEX('Vensim Variables'!$B:$B,MATCH(EPS!$B4595,'Vensim Variables'!$A:$A,0))</f>
        <v>g pollutant</v>
      </c>
      <c r="I4595" t="str">
        <f t="shared" si="142"/>
        <v>CH4</v>
      </c>
      <c r="J4595">
        <f>INDEX(NoSettings!$C:$C,MATCH(EPS!$A4595,NoSettings!$A:$A,0))</f>
        <v>0</v>
      </c>
      <c r="K4595">
        <f>INDEX(GWP!$C$2:$C$13,MATCH(EPS!I4595,GWP!$B$2:$B$13,0))</f>
        <v>28</v>
      </c>
      <c r="L4595" s="4">
        <f t="shared" si="143"/>
        <v>0</v>
      </c>
    </row>
    <row r="4596" spans="1:12">
      <c r="A4596" t="s">
        <v>10199</v>
      </c>
      <c r="B4596" t="s">
        <v>7380</v>
      </c>
      <c r="C4596" t="s">
        <v>1740</v>
      </c>
      <c r="D4596" t="s">
        <v>6883</v>
      </c>
      <c r="E4596" t="s">
        <v>1714</v>
      </c>
      <c r="H4596" t="str">
        <f>INDEX('Vensim Variables'!$B:$B,MATCH(EPS!$B4596,'Vensim Variables'!$A:$A,0))</f>
        <v>g pollutant</v>
      </c>
      <c r="I4596" t="str">
        <f t="shared" si="142"/>
        <v>N2O</v>
      </c>
      <c r="J4596">
        <f>INDEX(NoSettings!$C:$C,MATCH(EPS!$A4596,NoSettings!$A:$A,0))</f>
        <v>0</v>
      </c>
      <c r="K4596">
        <f>INDEX(GWP!$C$2:$C$13,MATCH(EPS!I4596,GWP!$B$2:$B$13,0))</f>
        <v>265</v>
      </c>
      <c r="L4596" s="4">
        <f t="shared" si="143"/>
        <v>0</v>
      </c>
    </row>
    <row r="4597" spans="1:12">
      <c r="A4597" t="s">
        <v>10200</v>
      </c>
      <c r="B4597" t="s">
        <v>7380</v>
      </c>
      <c r="C4597" t="s">
        <v>1740</v>
      </c>
      <c r="D4597" t="s">
        <v>6883</v>
      </c>
      <c r="E4597" t="s">
        <v>1715</v>
      </c>
      <c r="H4597" t="str">
        <f>INDEX('Vensim Variables'!$B:$B,MATCH(EPS!$B4597,'Vensim Variables'!$A:$A,0))</f>
        <v>g pollutant</v>
      </c>
      <c r="I4597" t="str">
        <f t="shared" si="142"/>
        <v>F gases</v>
      </c>
      <c r="J4597">
        <f>INDEX(NoSettings!$C:$C,MATCH(EPS!$A4597,NoSettings!$A:$A,0))</f>
        <v>0</v>
      </c>
      <c r="K4597">
        <f>INDEX(GWP!$C$2:$C$13,MATCH(EPS!I4597,GWP!$B$2:$B$13,0))</f>
        <v>1</v>
      </c>
      <c r="L4597" s="4">
        <f t="shared" si="143"/>
        <v>0</v>
      </c>
    </row>
    <row r="4598" spans="1:12">
      <c r="A4598" t="s">
        <v>10201</v>
      </c>
      <c r="B4598" t="s">
        <v>7380</v>
      </c>
      <c r="C4598" t="s">
        <v>1740</v>
      </c>
      <c r="D4598" t="s">
        <v>6884</v>
      </c>
      <c r="E4598" t="s">
        <v>1702</v>
      </c>
      <c r="H4598" t="str">
        <f>INDEX('Vensim Variables'!$B:$B,MATCH(EPS!$B4598,'Vensim Variables'!$A:$A,0))</f>
        <v>g pollutant</v>
      </c>
      <c r="I4598" t="str">
        <f t="shared" si="142"/>
        <v>CO2</v>
      </c>
      <c r="J4598">
        <f>INDEX(NoSettings!$C:$C,MATCH(EPS!$A4598,NoSettings!$A:$A,0))</f>
        <v>27620100000</v>
      </c>
      <c r="K4598">
        <f>INDEX(GWP!$C$2:$C$13,MATCH(EPS!I4598,GWP!$B$2:$B$13,0))</f>
        <v>1</v>
      </c>
      <c r="L4598" s="4">
        <f t="shared" si="143"/>
        <v>2.7620100000000002E-2</v>
      </c>
    </row>
    <row r="4599" spans="1:12">
      <c r="A4599" t="s">
        <v>10202</v>
      </c>
      <c r="B4599" t="s">
        <v>7380</v>
      </c>
      <c r="C4599" t="s">
        <v>1740</v>
      </c>
      <c r="D4599" t="s">
        <v>6884</v>
      </c>
      <c r="E4599" t="s">
        <v>1705</v>
      </c>
      <c r="H4599" t="str">
        <f>INDEX('Vensim Variables'!$B:$B,MATCH(EPS!$B4599,'Vensim Variables'!$A:$A,0))</f>
        <v>g pollutant</v>
      </c>
      <c r="I4599" t="str">
        <f t="shared" si="142"/>
        <v>VOC</v>
      </c>
      <c r="J4599">
        <f>INDEX(NoSettings!$C:$C,MATCH(EPS!$A4599,NoSettings!$A:$A,0))</f>
        <v>20797300</v>
      </c>
      <c r="K4599">
        <f>INDEX(GWP!$C$2:$C$13,MATCH(EPS!I4599,GWP!$B$2:$B$13,0))</f>
        <v>0</v>
      </c>
      <c r="L4599" s="4">
        <f t="shared" si="143"/>
        <v>0</v>
      </c>
    </row>
    <row r="4600" spans="1:12">
      <c r="A4600" t="s">
        <v>10203</v>
      </c>
      <c r="B4600" t="s">
        <v>7380</v>
      </c>
      <c r="C4600" t="s">
        <v>1740</v>
      </c>
      <c r="D4600" t="s">
        <v>6884</v>
      </c>
      <c r="E4600" t="s">
        <v>1706</v>
      </c>
      <c r="H4600" t="str">
        <f>INDEX('Vensim Variables'!$B:$B,MATCH(EPS!$B4600,'Vensim Variables'!$A:$A,0))</f>
        <v>g pollutant</v>
      </c>
      <c r="I4600" t="str">
        <f t="shared" si="142"/>
        <v>CO</v>
      </c>
      <c r="J4600">
        <f>INDEX(NoSettings!$C:$C,MATCH(EPS!$A4600,NoSettings!$A:$A,0))</f>
        <v>350789000</v>
      </c>
      <c r="K4600">
        <f>INDEX(GWP!$C$2:$C$13,MATCH(EPS!I4600,GWP!$B$2:$B$13,0))</f>
        <v>0</v>
      </c>
      <c r="L4600" s="4">
        <f t="shared" si="143"/>
        <v>0</v>
      </c>
    </row>
    <row r="4601" spans="1:12">
      <c r="A4601" t="s">
        <v>10204</v>
      </c>
      <c r="B4601" t="s">
        <v>7380</v>
      </c>
      <c r="C4601" t="s">
        <v>1740</v>
      </c>
      <c r="D4601" t="s">
        <v>6884</v>
      </c>
      <c r="E4601" t="s">
        <v>1707</v>
      </c>
      <c r="H4601" t="str">
        <f>INDEX('Vensim Variables'!$B:$B,MATCH(EPS!$B4601,'Vensim Variables'!$A:$A,0))</f>
        <v>g pollutant</v>
      </c>
      <c r="I4601" t="str">
        <f t="shared" si="142"/>
        <v>NOx</v>
      </c>
      <c r="J4601">
        <f>INDEX(NoSettings!$C:$C,MATCH(EPS!$A4601,NoSettings!$A:$A,0))</f>
        <v>227838000</v>
      </c>
      <c r="K4601">
        <f>INDEX(GWP!$C$2:$C$13,MATCH(EPS!I4601,GWP!$B$2:$B$13,0))</f>
        <v>0</v>
      </c>
      <c r="L4601" s="4">
        <f t="shared" si="143"/>
        <v>0</v>
      </c>
    </row>
    <row r="4602" spans="1:12">
      <c r="A4602" t="s">
        <v>10205</v>
      </c>
      <c r="B4602" t="s">
        <v>7380</v>
      </c>
      <c r="C4602" t="s">
        <v>1740</v>
      </c>
      <c r="D4602" t="s">
        <v>6884</v>
      </c>
      <c r="E4602" t="s">
        <v>1708</v>
      </c>
      <c r="H4602" t="str">
        <f>INDEX('Vensim Variables'!$B:$B,MATCH(EPS!$B4602,'Vensim Variables'!$A:$A,0))</f>
        <v>g pollutant</v>
      </c>
      <c r="I4602" t="str">
        <f t="shared" si="142"/>
        <v>PM10</v>
      </c>
      <c r="J4602">
        <f>INDEX(NoSettings!$C:$C,MATCH(EPS!$A4602,NoSettings!$A:$A,0))</f>
        <v>42121400</v>
      </c>
      <c r="K4602">
        <f>INDEX(GWP!$C$2:$C$13,MATCH(EPS!I4602,GWP!$B$2:$B$13,0))</f>
        <v>0</v>
      </c>
      <c r="L4602" s="4">
        <f t="shared" si="143"/>
        <v>0</v>
      </c>
    </row>
    <row r="4603" spans="1:12">
      <c r="A4603" t="s">
        <v>10206</v>
      </c>
      <c r="B4603" t="s">
        <v>7380</v>
      </c>
      <c r="C4603" t="s">
        <v>1740</v>
      </c>
      <c r="D4603" t="s">
        <v>6884</v>
      </c>
      <c r="E4603" t="s">
        <v>1709</v>
      </c>
      <c r="H4603" t="str">
        <f>INDEX('Vensim Variables'!$B:$B,MATCH(EPS!$B4603,'Vensim Variables'!$A:$A,0))</f>
        <v>g pollutant</v>
      </c>
      <c r="I4603" t="str">
        <f t="shared" si="142"/>
        <v>PM25</v>
      </c>
      <c r="J4603">
        <f>INDEX(NoSettings!$C:$C,MATCH(EPS!$A4603,NoSettings!$A:$A,0))</f>
        <v>36908800</v>
      </c>
      <c r="K4603">
        <f>INDEX(GWP!$C$2:$C$13,MATCH(EPS!I4603,GWP!$B$2:$B$13,0))</f>
        <v>0</v>
      </c>
      <c r="L4603" s="4">
        <f t="shared" si="143"/>
        <v>0</v>
      </c>
    </row>
    <row r="4604" spans="1:12">
      <c r="A4604" t="s">
        <v>10207</v>
      </c>
      <c r="B4604" t="s">
        <v>7380</v>
      </c>
      <c r="C4604" t="s">
        <v>1740</v>
      </c>
      <c r="D4604" t="s">
        <v>6884</v>
      </c>
      <c r="E4604" t="s">
        <v>1710</v>
      </c>
      <c r="H4604" t="str">
        <f>INDEX('Vensim Variables'!$B:$B,MATCH(EPS!$B4604,'Vensim Variables'!$A:$A,0))</f>
        <v>g pollutant</v>
      </c>
      <c r="I4604" t="str">
        <f t="shared" si="142"/>
        <v>SOx</v>
      </c>
      <c r="J4604">
        <f>INDEX(NoSettings!$C:$C,MATCH(EPS!$A4604,NoSettings!$A:$A,0))</f>
        <v>156275000</v>
      </c>
      <c r="K4604">
        <f>INDEX(GWP!$C$2:$C$13,MATCH(EPS!I4604,GWP!$B$2:$B$13,0))</f>
        <v>0</v>
      </c>
      <c r="L4604" s="4">
        <f t="shared" si="143"/>
        <v>0</v>
      </c>
    </row>
    <row r="4605" spans="1:12">
      <c r="A4605" t="s">
        <v>10208</v>
      </c>
      <c r="B4605" t="s">
        <v>7380</v>
      </c>
      <c r="C4605" t="s">
        <v>1740</v>
      </c>
      <c r="D4605" t="s">
        <v>6884</v>
      </c>
      <c r="E4605" t="s">
        <v>1711</v>
      </c>
      <c r="H4605" t="str">
        <f>INDEX('Vensim Variables'!$B:$B,MATCH(EPS!$B4605,'Vensim Variables'!$A:$A,0))</f>
        <v>g pollutant</v>
      </c>
      <c r="I4605" t="str">
        <f t="shared" si="142"/>
        <v>BC</v>
      </c>
      <c r="J4605">
        <f>INDEX(NoSettings!$C:$C,MATCH(EPS!$A4605,NoSettings!$A:$A,0))</f>
        <v>2857730</v>
      </c>
      <c r="K4605">
        <f>INDEX(GWP!$C$2:$C$13,MATCH(EPS!I4605,GWP!$B$2:$B$13,0))</f>
        <v>0</v>
      </c>
      <c r="L4605" s="4">
        <f t="shared" si="143"/>
        <v>0</v>
      </c>
    </row>
    <row r="4606" spans="1:12">
      <c r="A4606" t="s">
        <v>10209</v>
      </c>
      <c r="B4606" t="s">
        <v>7380</v>
      </c>
      <c r="C4606" t="s">
        <v>1740</v>
      </c>
      <c r="D4606" t="s">
        <v>6884</v>
      </c>
      <c r="E4606" t="s">
        <v>1712</v>
      </c>
      <c r="H4606" t="str">
        <f>INDEX('Vensim Variables'!$B:$B,MATCH(EPS!$B4606,'Vensim Variables'!$A:$A,0))</f>
        <v>g pollutant</v>
      </c>
      <c r="I4606" t="str">
        <f t="shared" si="142"/>
        <v>OC</v>
      </c>
      <c r="J4606">
        <f>INDEX(NoSettings!$C:$C,MATCH(EPS!$A4606,NoSettings!$A:$A,0))</f>
        <v>14015000</v>
      </c>
      <c r="K4606">
        <f>INDEX(GWP!$C$2:$C$13,MATCH(EPS!I4606,GWP!$B$2:$B$13,0))</f>
        <v>0</v>
      </c>
      <c r="L4606" s="4">
        <f t="shared" si="143"/>
        <v>0</v>
      </c>
    </row>
    <row r="4607" spans="1:12">
      <c r="A4607" t="s">
        <v>10210</v>
      </c>
      <c r="B4607" t="s">
        <v>7380</v>
      </c>
      <c r="C4607" t="s">
        <v>1740</v>
      </c>
      <c r="D4607" t="s">
        <v>6884</v>
      </c>
      <c r="E4607" t="s">
        <v>1713</v>
      </c>
      <c r="H4607" t="str">
        <f>INDEX('Vensim Variables'!$B:$B,MATCH(EPS!$B4607,'Vensim Variables'!$A:$A,0))</f>
        <v>g pollutant</v>
      </c>
      <c r="I4607" t="str">
        <f t="shared" si="142"/>
        <v>CH4</v>
      </c>
      <c r="J4607">
        <f>INDEX(NoSettings!$C:$C,MATCH(EPS!$A4607,NoSettings!$A:$A,0))</f>
        <v>1348200</v>
      </c>
      <c r="K4607">
        <f>INDEX(GWP!$C$2:$C$13,MATCH(EPS!I4607,GWP!$B$2:$B$13,0))</f>
        <v>28</v>
      </c>
      <c r="L4607" s="4">
        <f t="shared" si="143"/>
        <v>3.7749600000000002E-5</v>
      </c>
    </row>
    <row r="4608" spans="1:12">
      <c r="A4608" t="s">
        <v>10211</v>
      </c>
      <c r="B4608" t="s">
        <v>7380</v>
      </c>
      <c r="C4608" t="s">
        <v>1740</v>
      </c>
      <c r="D4608" t="s">
        <v>6884</v>
      </c>
      <c r="E4608" t="s">
        <v>1714</v>
      </c>
      <c r="H4608" t="str">
        <f>INDEX('Vensim Variables'!$B:$B,MATCH(EPS!$B4608,'Vensim Variables'!$A:$A,0))</f>
        <v>g pollutant</v>
      </c>
      <c r="I4608" t="str">
        <f t="shared" si="142"/>
        <v>N2O</v>
      </c>
      <c r="J4608">
        <f>INDEX(NoSettings!$C:$C,MATCH(EPS!$A4608,NoSettings!$A:$A,0))</f>
        <v>269640</v>
      </c>
      <c r="K4608">
        <f>INDEX(GWP!$C$2:$C$13,MATCH(EPS!I4608,GWP!$B$2:$B$13,0))</f>
        <v>265</v>
      </c>
      <c r="L4608" s="4">
        <f t="shared" si="143"/>
        <v>7.1454599999999999E-5</v>
      </c>
    </row>
    <row r="4609" spans="1:12">
      <c r="A4609" t="s">
        <v>10212</v>
      </c>
      <c r="B4609" t="s">
        <v>7380</v>
      </c>
      <c r="C4609" t="s">
        <v>1740</v>
      </c>
      <c r="D4609" t="s">
        <v>6884</v>
      </c>
      <c r="E4609" t="s">
        <v>1715</v>
      </c>
      <c r="H4609" t="str">
        <f>INDEX('Vensim Variables'!$B:$B,MATCH(EPS!$B4609,'Vensim Variables'!$A:$A,0))</f>
        <v>g pollutant</v>
      </c>
      <c r="I4609" t="str">
        <f t="shared" si="142"/>
        <v>F gases</v>
      </c>
      <c r="J4609">
        <f>INDEX(NoSettings!$C:$C,MATCH(EPS!$A4609,NoSettings!$A:$A,0))</f>
        <v>0</v>
      </c>
      <c r="K4609">
        <f>INDEX(GWP!$C$2:$C$13,MATCH(EPS!I4609,GWP!$B$2:$B$13,0))</f>
        <v>1</v>
      </c>
      <c r="L4609" s="4">
        <f t="shared" si="143"/>
        <v>0</v>
      </c>
    </row>
    <row r="4610" spans="1:12">
      <c r="A4610" t="s">
        <v>10213</v>
      </c>
      <c r="B4610" t="s">
        <v>7380</v>
      </c>
      <c r="C4610" t="s">
        <v>1740</v>
      </c>
      <c r="D4610" t="s">
        <v>6885</v>
      </c>
      <c r="E4610" t="s">
        <v>1702</v>
      </c>
      <c r="H4610" t="str">
        <f>INDEX('Vensim Variables'!$B:$B,MATCH(EPS!$B4610,'Vensim Variables'!$A:$A,0))</f>
        <v>g pollutant</v>
      </c>
      <c r="I4610" t="str">
        <f t="shared" si="142"/>
        <v>CO2</v>
      </c>
      <c r="J4610">
        <f>INDEX(NoSettings!$C:$C,MATCH(EPS!$A4610,NoSettings!$A:$A,0))</f>
        <v>0</v>
      </c>
      <c r="K4610">
        <f>INDEX(GWP!$C$2:$C$13,MATCH(EPS!I4610,GWP!$B$2:$B$13,0))</f>
        <v>1</v>
      </c>
      <c r="L4610" s="4">
        <f t="shared" si="143"/>
        <v>0</v>
      </c>
    </row>
    <row r="4611" spans="1:12">
      <c r="A4611" t="s">
        <v>10214</v>
      </c>
      <c r="B4611" t="s">
        <v>7380</v>
      </c>
      <c r="C4611" t="s">
        <v>1740</v>
      </c>
      <c r="D4611" t="s">
        <v>6885</v>
      </c>
      <c r="E4611" t="s">
        <v>1705</v>
      </c>
      <c r="H4611" t="str">
        <f>INDEX('Vensim Variables'!$B:$B,MATCH(EPS!$B4611,'Vensim Variables'!$A:$A,0))</f>
        <v>g pollutant</v>
      </c>
      <c r="I4611" t="str">
        <f t="shared" ref="I4611:I4674" si="144">IF(OR(C4611="CO2",C4611="CH4",C4611="N2O",C4611="F gases",C4611="VOC",C4611="CO",C4611="NOx",C4611="PM10",C4611="PM25",C4611="SOx",C4611="BC",C4611="OC"),C4611,IF(OR(D4611="CO2",D4611="CH4",D4611="N2O",D4611="F gases",D4611="VOC",D4611="CO",D4611="NOx",D4611="PM10",D4611="PM25",D4611="SOx",D4611="BC",D4611="OC"),D4611,IF(OR(E4611="CO2",E4611="CH4",E4611="N2O",E4611="F gases",E4611="VOC",E4611="CO",E4611="NOx",E4611="PM10",E4611="PM25",E4611="SOx",E4611="BC",E4611="OC"),E4611,"NA")))</f>
        <v>VOC</v>
      </c>
      <c r="J4611">
        <f>INDEX(NoSettings!$C:$C,MATCH(EPS!$A4611,NoSettings!$A:$A,0))</f>
        <v>0</v>
      </c>
      <c r="K4611">
        <f>INDEX(GWP!$C$2:$C$13,MATCH(EPS!I4611,GWP!$B$2:$B$13,0))</f>
        <v>0</v>
      </c>
      <c r="L4611" s="4">
        <f t="shared" ref="L4611:L4674" si="145">IF(H4611="g pollutant",K4611*J4611/10^12,IF(H4611="MMTCO2e",J4611,IF(H4611="MWh",J4611,0)))</f>
        <v>0</v>
      </c>
    </row>
    <row r="4612" spans="1:12">
      <c r="A4612" t="s">
        <v>10215</v>
      </c>
      <c r="B4612" t="s">
        <v>7380</v>
      </c>
      <c r="C4612" t="s">
        <v>1740</v>
      </c>
      <c r="D4612" t="s">
        <v>6885</v>
      </c>
      <c r="E4612" t="s">
        <v>1706</v>
      </c>
      <c r="H4612" t="str">
        <f>INDEX('Vensim Variables'!$B:$B,MATCH(EPS!$B4612,'Vensim Variables'!$A:$A,0))</f>
        <v>g pollutant</v>
      </c>
      <c r="I4612" t="str">
        <f t="shared" si="144"/>
        <v>CO</v>
      </c>
      <c r="J4612">
        <f>INDEX(NoSettings!$C:$C,MATCH(EPS!$A4612,NoSettings!$A:$A,0))</f>
        <v>0</v>
      </c>
      <c r="K4612">
        <f>INDEX(GWP!$C$2:$C$13,MATCH(EPS!I4612,GWP!$B$2:$B$13,0))</f>
        <v>0</v>
      </c>
      <c r="L4612" s="4">
        <f t="shared" si="145"/>
        <v>0</v>
      </c>
    </row>
    <row r="4613" spans="1:12">
      <c r="A4613" t="s">
        <v>10216</v>
      </c>
      <c r="B4613" t="s">
        <v>7380</v>
      </c>
      <c r="C4613" t="s">
        <v>1740</v>
      </c>
      <c r="D4613" t="s">
        <v>6885</v>
      </c>
      <c r="E4613" t="s">
        <v>1707</v>
      </c>
      <c r="H4613" t="str">
        <f>INDEX('Vensim Variables'!$B:$B,MATCH(EPS!$B4613,'Vensim Variables'!$A:$A,0))</f>
        <v>g pollutant</v>
      </c>
      <c r="I4613" t="str">
        <f t="shared" si="144"/>
        <v>NOx</v>
      </c>
      <c r="J4613">
        <f>INDEX(NoSettings!$C:$C,MATCH(EPS!$A4613,NoSettings!$A:$A,0))</f>
        <v>0</v>
      </c>
      <c r="K4613">
        <f>INDEX(GWP!$C$2:$C$13,MATCH(EPS!I4613,GWP!$B$2:$B$13,0))</f>
        <v>0</v>
      </c>
      <c r="L4613" s="4">
        <f t="shared" si="145"/>
        <v>0</v>
      </c>
    </row>
    <row r="4614" spans="1:12">
      <c r="A4614" t="s">
        <v>10217</v>
      </c>
      <c r="B4614" t="s">
        <v>7380</v>
      </c>
      <c r="C4614" t="s">
        <v>1740</v>
      </c>
      <c r="D4614" t="s">
        <v>6885</v>
      </c>
      <c r="E4614" t="s">
        <v>1708</v>
      </c>
      <c r="H4614" t="str">
        <f>INDEX('Vensim Variables'!$B:$B,MATCH(EPS!$B4614,'Vensim Variables'!$A:$A,0))</f>
        <v>g pollutant</v>
      </c>
      <c r="I4614" t="str">
        <f t="shared" si="144"/>
        <v>PM10</v>
      </c>
      <c r="J4614">
        <f>INDEX(NoSettings!$C:$C,MATCH(EPS!$A4614,NoSettings!$A:$A,0))</f>
        <v>0</v>
      </c>
      <c r="K4614">
        <f>INDEX(GWP!$C$2:$C$13,MATCH(EPS!I4614,GWP!$B$2:$B$13,0))</f>
        <v>0</v>
      </c>
      <c r="L4614" s="4">
        <f t="shared" si="145"/>
        <v>0</v>
      </c>
    </row>
    <row r="4615" spans="1:12">
      <c r="A4615" t="s">
        <v>10218</v>
      </c>
      <c r="B4615" t="s">
        <v>7380</v>
      </c>
      <c r="C4615" t="s">
        <v>1740</v>
      </c>
      <c r="D4615" t="s">
        <v>6885</v>
      </c>
      <c r="E4615" t="s">
        <v>1709</v>
      </c>
      <c r="H4615" t="str">
        <f>INDEX('Vensim Variables'!$B:$B,MATCH(EPS!$B4615,'Vensim Variables'!$A:$A,0))</f>
        <v>g pollutant</v>
      </c>
      <c r="I4615" t="str">
        <f t="shared" si="144"/>
        <v>PM25</v>
      </c>
      <c r="J4615">
        <f>INDEX(NoSettings!$C:$C,MATCH(EPS!$A4615,NoSettings!$A:$A,0))</f>
        <v>0</v>
      </c>
      <c r="K4615">
        <f>INDEX(GWP!$C$2:$C$13,MATCH(EPS!I4615,GWP!$B$2:$B$13,0))</f>
        <v>0</v>
      </c>
      <c r="L4615" s="4">
        <f t="shared" si="145"/>
        <v>0</v>
      </c>
    </row>
    <row r="4616" spans="1:12">
      <c r="A4616" t="s">
        <v>10219</v>
      </c>
      <c r="B4616" t="s">
        <v>7380</v>
      </c>
      <c r="C4616" t="s">
        <v>1740</v>
      </c>
      <c r="D4616" t="s">
        <v>6885</v>
      </c>
      <c r="E4616" t="s">
        <v>1710</v>
      </c>
      <c r="H4616" t="str">
        <f>INDEX('Vensim Variables'!$B:$B,MATCH(EPS!$B4616,'Vensim Variables'!$A:$A,0))</f>
        <v>g pollutant</v>
      </c>
      <c r="I4616" t="str">
        <f t="shared" si="144"/>
        <v>SOx</v>
      </c>
      <c r="J4616">
        <f>INDEX(NoSettings!$C:$C,MATCH(EPS!$A4616,NoSettings!$A:$A,0))</f>
        <v>0</v>
      </c>
      <c r="K4616">
        <f>INDEX(GWP!$C$2:$C$13,MATCH(EPS!I4616,GWP!$B$2:$B$13,0))</f>
        <v>0</v>
      </c>
      <c r="L4616" s="4">
        <f t="shared" si="145"/>
        <v>0</v>
      </c>
    </row>
    <row r="4617" spans="1:12">
      <c r="A4617" t="s">
        <v>10220</v>
      </c>
      <c r="B4617" t="s">
        <v>7380</v>
      </c>
      <c r="C4617" t="s">
        <v>1740</v>
      </c>
      <c r="D4617" t="s">
        <v>6885</v>
      </c>
      <c r="E4617" t="s">
        <v>1711</v>
      </c>
      <c r="H4617" t="str">
        <f>INDEX('Vensim Variables'!$B:$B,MATCH(EPS!$B4617,'Vensim Variables'!$A:$A,0))</f>
        <v>g pollutant</v>
      </c>
      <c r="I4617" t="str">
        <f t="shared" si="144"/>
        <v>BC</v>
      </c>
      <c r="J4617">
        <f>INDEX(NoSettings!$C:$C,MATCH(EPS!$A4617,NoSettings!$A:$A,0))</f>
        <v>0</v>
      </c>
      <c r="K4617">
        <f>INDEX(GWP!$C$2:$C$13,MATCH(EPS!I4617,GWP!$B$2:$B$13,0))</f>
        <v>0</v>
      </c>
      <c r="L4617" s="4">
        <f t="shared" si="145"/>
        <v>0</v>
      </c>
    </row>
    <row r="4618" spans="1:12">
      <c r="A4618" t="s">
        <v>10221</v>
      </c>
      <c r="B4618" t="s">
        <v>7380</v>
      </c>
      <c r="C4618" t="s">
        <v>1740</v>
      </c>
      <c r="D4618" t="s">
        <v>6885</v>
      </c>
      <c r="E4618" t="s">
        <v>1712</v>
      </c>
      <c r="H4618" t="str">
        <f>INDEX('Vensim Variables'!$B:$B,MATCH(EPS!$B4618,'Vensim Variables'!$A:$A,0))</f>
        <v>g pollutant</v>
      </c>
      <c r="I4618" t="str">
        <f t="shared" si="144"/>
        <v>OC</v>
      </c>
      <c r="J4618">
        <f>INDEX(NoSettings!$C:$C,MATCH(EPS!$A4618,NoSettings!$A:$A,0))</f>
        <v>0</v>
      </c>
      <c r="K4618">
        <f>INDEX(GWP!$C$2:$C$13,MATCH(EPS!I4618,GWP!$B$2:$B$13,0))</f>
        <v>0</v>
      </c>
      <c r="L4618" s="4">
        <f t="shared" si="145"/>
        <v>0</v>
      </c>
    </row>
    <row r="4619" spans="1:12">
      <c r="A4619" t="s">
        <v>10222</v>
      </c>
      <c r="B4619" t="s">
        <v>7380</v>
      </c>
      <c r="C4619" t="s">
        <v>1740</v>
      </c>
      <c r="D4619" t="s">
        <v>6885</v>
      </c>
      <c r="E4619" t="s">
        <v>1713</v>
      </c>
      <c r="H4619" t="str">
        <f>INDEX('Vensim Variables'!$B:$B,MATCH(EPS!$B4619,'Vensim Variables'!$A:$A,0))</f>
        <v>g pollutant</v>
      </c>
      <c r="I4619" t="str">
        <f t="shared" si="144"/>
        <v>CH4</v>
      </c>
      <c r="J4619">
        <f>INDEX(NoSettings!$C:$C,MATCH(EPS!$A4619,NoSettings!$A:$A,0))</f>
        <v>0</v>
      </c>
      <c r="K4619">
        <f>INDEX(GWP!$C$2:$C$13,MATCH(EPS!I4619,GWP!$B$2:$B$13,0))</f>
        <v>28</v>
      </c>
      <c r="L4619" s="4">
        <f t="shared" si="145"/>
        <v>0</v>
      </c>
    </row>
    <row r="4620" spans="1:12">
      <c r="A4620" t="s">
        <v>10223</v>
      </c>
      <c r="B4620" t="s">
        <v>7380</v>
      </c>
      <c r="C4620" t="s">
        <v>1740</v>
      </c>
      <c r="D4620" t="s">
        <v>6885</v>
      </c>
      <c r="E4620" t="s">
        <v>1714</v>
      </c>
      <c r="H4620" t="str">
        <f>INDEX('Vensim Variables'!$B:$B,MATCH(EPS!$B4620,'Vensim Variables'!$A:$A,0))</f>
        <v>g pollutant</v>
      </c>
      <c r="I4620" t="str">
        <f t="shared" si="144"/>
        <v>N2O</v>
      </c>
      <c r="J4620">
        <f>INDEX(NoSettings!$C:$C,MATCH(EPS!$A4620,NoSettings!$A:$A,0))</f>
        <v>0</v>
      </c>
      <c r="K4620">
        <f>INDEX(GWP!$C$2:$C$13,MATCH(EPS!I4620,GWP!$B$2:$B$13,0))</f>
        <v>265</v>
      </c>
      <c r="L4620" s="4">
        <f t="shared" si="145"/>
        <v>0</v>
      </c>
    </row>
    <row r="4621" spans="1:12">
      <c r="A4621" t="s">
        <v>10224</v>
      </c>
      <c r="B4621" t="s">
        <v>7380</v>
      </c>
      <c r="C4621" t="s">
        <v>1740</v>
      </c>
      <c r="D4621" t="s">
        <v>6885</v>
      </c>
      <c r="E4621" t="s">
        <v>1715</v>
      </c>
      <c r="H4621" t="str">
        <f>INDEX('Vensim Variables'!$B:$B,MATCH(EPS!$B4621,'Vensim Variables'!$A:$A,0))</f>
        <v>g pollutant</v>
      </c>
      <c r="I4621" t="str">
        <f t="shared" si="144"/>
        <v>F gases</v>
      </c>
      <c r="J4621">
        <f>INDEX(NoSettings!$C:$C,MATCH(EPS!$A4621,NoSettings!$A:$A,0))</f>
        <v>0</v>
      </c>
      <c r="K4621">
        <f>INDEX(GWP!$C$2:$C$13,MATCH(EPS!I4621,GWP!$B$2:$B$13,0))</f>
        <v>1</v>
      </c>
      <c r="L4621" s="4">
        <f t="shared" si="145"/>
        <v>0</v>
      </c>
    </row>
    <row r="4622" spans="1:12">
      <c r="A4622" t="s">
        <v>10225</v>
      </c>
      <c r="B4622" t="s">
        <v>7380</v>
      </c>
      <c r="C4622" t="s">
        <v>1740</v>
      </c>
      <c r="D4622" t="s">
        <v>6886</v>
      </c>
      <c r="E4622" t="s">
        <v>1702</v>
      </c>
      <c r="H4622" t="str">
        <f>INDEX('Vensim Variables'!$B:$B,MATCH(EPS!$B4622,'Vensim Variables'!$A:$A,0))</f>
        <v>g pollutant</v>
      </c>
      <c r="I4622" t="str">
        <f t="shared" si="144"/>
        <v>CO2</v>
      </c>
      <c r="J4622">
        <f>INDEX(NoSettings!$C:$C,MATCH(EPS!$A4622,NoSettings!$A:$A,0))</f>
        <v>0</v>
      </c>
      <c r="K4622">
        <f>INDEX(GWP!$C$2:$C$13,MATCH(EPS!I4622,GWP!$B$2:$B$13,0))</f>
        <v>1</v>
      </c>
      <c r="L4622" s="4">
        <f t="shared" si="145"/>
        <v>0</v>
      </c>
    </row>
    <row r="4623" spans="1:12">
      <c r="A4623" t="s">
        <v>10226</v>
      </c>
      <c r="B4623" t="s">
        <v>7380</v>
      </c>
      <c r="C4623" t="s">
        <v>1740</v>
      </c>
      <c r="D4623" t="s">
        <v>6886</v>
      </c>
      <c r="E4623" t="s">
        <v>1705</v>
      </c>
      <c r="H4623" t="str">
        <f>INDEX('Vensim Variables'!$B:$B,MATCH(EPS!$B4623,'Vensim Variables'!$A:$A,0))</f>
        <v>g pollutant</v>
      </c>
      <c r="I4623" t="str">
        <f t="shared" si="144"/>
        <v>VOC</v>
      </c>
      <c r="J4623">
        <f>INDEX(NoSettings!$C:$C,MATCH(EPS!$A4623,NoSettings!$A:$A,0))</f>
        <v>0</v>
      </c>
      <c r="K4623">
        <f>INDEX(GWP!$C$2:$C$13,MATCH(EPS!I4623,GWP!$B$2:$B$13,0))</f>
        <v>0</v>
      </c>
      <c r="L4623" s="4">
        <f t="shared" si="145"/>
        <v>0</v>
      </c>
    </row>
    <row r="4624" spans="1:12">
      <c r="A4624" t="s">
        <v>10227</v>
      </c>
      <c r="B4624" t="s">
        <v>7380</v>
      </c>
      <c r="C4624" t="s">
        <v>1740</v>
      </c>
      <c r="D4624" t="s">
        <v>6886</v>
      </c>
      <c r="E4624" t="s">
        <v>1706</v>
      </c>
      <c r="H4624" t="str">
        <f>INDEX('Vensim Variables'!$B:$B,MATCH(EPS!$B4624,'Vensim Variables'!$A:$A,0))</f>
        <v>g pollutant</v>
      </c>
      <c r="I4624" t="str">
        <f t="shared" si="144"/>
        <v>CO</v>
      </c>
      <c r="J4624">
        <f>INDEX(NoSettings!$C:$C,MATCH(EPS!$A4624,NoSettings!$A:$A,0))</f>
        <v>0</v>
      </c>
      <c r="K4624">
        <f>INDEX(GWP!$C$2:$C$13,MATCH(EPS!I4624,GWP!$B$2:$B$13,0))</f>
        <v>0</v>
      </c>
      <c r="L4624" s="4">
        <f t="shared" si="145"/>
        <v>0</v>
      </c>
    </row>
    <row r="4625" spans="1:12">
      <c r="A4625" t="s">
        <v>10228</v>
      </c>
      <c r="B4625" t="s">
        <v>7380</v>
      </c>
      <c r="C4625" t="s">
        <v>1740</v>
      </c>
      <c r="D4625" t="s">
        <v>6886</v>
      </c>
      <c r="E4625" t="s">
        <v>1707</v>
      </c>
      <c r="H4625" t="str">
        <f>INDEX('Vensim Variables'!$B:$B,MATCH(EPS!$B4625,'Vensim Variables'!$A:$A,0))</f>
        <v>g pollutant</v>
      </c>
      <c r="I4625" t="str">
        <f t="shared" si="144"/>
        <v>NOx</v>
      </c>
      <c r="J4625">
        <f>INDEX(NoSettings!$C:$C,MATCH(EPS!$A4625,NoSettings!$A:$A,0))</f>
        <v>0</v>
      </c>
      <c r="K4625">
        <f>INDEX(GWP!$C$2:$C$13,MATCH(EPS!I4625,GWP!$B$2:$B$13,0))</f>
        <v>0</v>
      </c>
      <c r="L4625" s="4">
        <f t="shared" si="145"/>
        <v>0</v>
      </c>
    </row>
    <row r="4626" spans="1:12">
      <c r="A4626" t="s">
        <v>10229</v>
      </c>
      <c r="B4626" t="s">
        <v>7380</v>
      </c>
      <c r="C4626" t="s">
        <v>1740</v>
      </c>
      <c r="D4626" t="s">
        <v>6886</v>
      </c>
      <c r="E4626" t="s">
        <v>1708</v>
      </c>
      <c r="H4626" t="str">
        <f>INDEX('Vensim Variables'!$B:$B,MATCH(EPS!$B4626,'Vensim Variables'!$A:$A,0))</f>
        <v>g pollutant</v>
      </c>
      <c r="I4626" t="str">
        <f t="shared" si="144"/>
        <v>PM10</v>
      </c>
      <c r="J4626">
        <f>INDEX(NoSettings!$C:$C,MATCH(EPS!$A4626,NoSettings!$A:$A,0))</f>
        <v>0</v>
      </c>
      <c r="K4626">
        <f>INDEX(GWP!$C$2:$C$13,MATCH(EPS!I4626,GWP!$B$2:$B$13,0))</f>
        <v>0</v>
      </c>
      <c r="L4626" s="4">
        <f t="shared" si="145"/>
        <v>0</v>
      </c>
    </row>
    <row r="4627" spans="1:12">
      <c r="A4627" t="s">
        <v>10230</v>
      </c>
      <c r="B4627" t="s">
        <v>7380</v>
      </c>
      <c r="C4627" t="s">
        <v>1740</v>
      </c>
      <c r="D4627" t="s">
        <v>6886</v>
      </c>
      <c r="E4627" t="s">
        <v>1709</v>
      </c>
      <c r="H4627" t="str">
        <f>INDEX('Vensim Variables'!$B:$B,MATCH(EPS!$B4627,'Vensim Variables'!$A:$A,0))</f>
        <v>g pollutant</v>
      </c>
      <c r="I4627" t="str">
        <f t="shared" si="144"/>
        <v>PM25</v>
      </c>
      <c r="J4627">
        <f>INDEX(NoSettings!$C:$C,MATCH(EPS!$A4627,NoSettings!$A:$A,0))</f>
        <v>0</v>
      </c>
      <c r="K4627">
        <f>INDEX(GWP!$C$2:$C$13,MATCH(EPS!I4627,GWP!$B$2:$B$13,0))</f>
        <v>0</v>
      </c>
      <c r="L4627" s="4">
        <f t="shared" si="145"/>
        <v>0</v>
      </c>
    </row>
    <row r="4628" spans="1:12">
      <c r="A4628" t="s">
        <v>10231</v>
      </c>
      <c r="B4628" t="s">
        <v>7380</v>
      </c>
      <c r="C4628" t="s">
        <v>1740</v>
      </c>
      <c r="D4628" t="s">
        <v>6886</v>
      </c>
      <c r="E4628" t="s">
        <v>1710</v>
      </c>
      <c r="H4628" t="str">
        <f>INDEX('Vensim Variables'!$B:$B,MATCH(EPS!$B4628,'Vensim Variables'!$A:$A,0))</f>
        <v>g pollutant</v>
      </c>
      <c r="I4628" t="str">
        <f t="shared" si="144"/>
        <v>SOx</v>
      </c>
      <c r="J4628">
        <f>INDEX(NoSettings!$C:$C,MATCH(EPS!$A4628,NoSettings!$A:$A,0))</f>
        <v>0</v>
      </c>
      <c r="K4628">
        <f>INDEX(GWP!$C$2:$C$13,MATCH(EPS!I4628,GWP!$B$2:$B$13,0))</f>
        <v>0</v>
      </c>
      <c r="L4628" s="4">
        <f t="shared" si="145"/>
        <v>0</v>
      </c>
    </row>
    <row r="4629" spans="1:12">
      <c r="A4629" t="s">
        <v>10232</v>
      </c>
      <c r="B4629" t="s">
        <v>7380</v>
      </c>
      <c r="C4629" t="s">
        <v>1740</v>
      </c>
      <c r="D4629" t="s">
        <v>6886</v>
      </c>
      <c r="E4629" t="s">
        <v>1711</v>
      </c>
      <c r="H4629" t="str">
        <f>INDEX('Vensim Variables'!$B:$B,MATCH(EPS!$B4629,'Vensim Variables'!$A:$A,0))</f>
        <v>g pollutant</v>
      </c>
      <c r="I4629" t="str">
        <f t="shared" si="144"/>
        <v>BC</v>
      </c>
      <c r="J4629">
        <f>INDEX(NoSettings!$C:$C,MATCH(EPS!$A4629,NoSettings!$A:$A,0))</f>
        <v>0</v>
      </c>
      <c r="K4629">
        <f>INDEX(GWP!$C$2:$C$13,MATCH(EPS!I4629,GWP!$B$2:$B$13,0))</f>
        <v>0</v>
      </c>
      <c r="L4629" s="4">
        <f t="shared" si="145"/>
        <v>0</v>
      </c>
    </row>
    <row r="4630" spans="1:12">
      <c r="A4630" t="s">
        <v>10233</v>
      </c>
      <c r="B4630" t="s">
        <v>7380</v>
      </c>
      <c r="C4630" t="s">
        <v>1740</v>
      </c>
      <c r="D4630" t="s">
        <v>6886</v>
      </c>
      <c r="E4630" t="s">
        <v>1712</v>
      </c>
      <c r="H4630" t="str">
        <f>INDEX('Vensim Variables'!$B:$B,MATCH(EPS!$B4630,'Vensim Variables'!$A:$A,0))</f>
        <v>g pollutant</v>
      </c>
      <c r="I4630" t="str">
        <f t="shared" si="144"/>
        <v>OC</v>
      </c>
      <c r="J4630">
        <f>INDEX(NoSettings!$C:$C,MATCH(EPS!$A4630,NoSettings!$A:$A,0))</f>
        <v>0</v>
      </c>
      <c r="K4630">
        <f>INDEX(GWP!$C$2:$C$13,MATCH(EPS!I4630,GWP!$B$2:$B$13,0))</f>
        <v>0</v>
      </c>
      <c r="L4630" s="4">
        <f t="shared" si="145"/>
        <v>0</v>
      </c>
    </row>
    <row r="4631" spans="1:12">
      <c r="A4631" t="s">
        <v>10234</v>
      </c>
      <c r="B4631" t="s">
        <v>7380</v>
      </c>
      <c r="C4631" t="s">
        <v>1740</v>
      </c>
      <c r="D4631" t="s">
        <v>6886</v>
      </c>
      <c r="E4631" t="s">
        <v>1713</v>
      </c>
      <c r="H4631" t="str">
        <f>INDEX('Vensim Variables'!$B:$B,MATCH(EPS!$B4631,'Vensim Variables'!$A:$A,0))</f>
        <v>g pollutant</v>
      </c>
      <c r="I4631" t="str">
        <f t="shared" si="144"/>
        <v>CH4</v>
      </c>
      <c r="J4631">
        <f>INDEX(NoSettings!$C:$C,MATCH(EPS!$A4631,NoSettings!$A:$A,0))</f>
        <v>0</v>
      </c>
      <c r="K4631">
        <f>INDEX(GWP!$C$2:$C$13,MATCH(EPS!I4631,GWP!$B$2:$B$13,0))</f>
        <v>28</v>
      </c>
      <c r="L4631" s="4">
        <f t="shared" si="145"/>
        <v>0</v>
      </c>
    </row>
    <row r="4632" spans="1:12">
      <c r="A4632" t="s">
        <v>10235</v>
      </c>
      <c r="B4632" t="s">
        <v>7380</v>
      </c>
      <c r="C4632" t="s">
        <v>1740</v>
      </c>
      <c r="D4632" t="s">
        <v>6886</v>
      </c>
      <c r="E4632" t="s">
        <v>1714</v>
      </c>
      <c r="H4632" t="str">
        <f>INDEX('Vensim Variables'!$B:$B,MATCH(EPS!$B4632,'Vensim Variables'!$A:$A,0))</f>
        <v>g pollutant</v>
      </c>
      <c r="I4632" t="str">
        <f t="shared" si="144"/>
        <v>N2O</v>
      </c>
      <c r="J4632">
        <f>INDEX(NoSettings!$C:$C,MATCH(EPS!$A4632,NoSettings!$A:$A,0))</f>
        <v>0</v>
      </c>
      <c r="K4632">
        <f>INDEX(GWP!$C$2:$C$13,MATCH(EPS!I4632,GWP!$B$2:$B$13,0))</f>
        <v>265</v>
      </c>
      <c r="L4632" s="4">
        <f t="shared" si="145"/>
        <v>0</v>
      </c>
    </row>
    <row r="4633" spans="1:12">
      <c r="A4633" t="s">
        <v>10236</v>
      </c>
      <c r="B4633" t="s">
        <v>7380</v>
      </c>
      <c r="C4633" t="s">
        <v>1740</v>
      </c>
      <c r="D4633" t="s">
        <v>6886</v>
      </c>
      <c r="E4633" t="s">
        <v>1715</v>
      </c>
      <c r="H4633" t="str">
        <f>INDEX('Vensim Variables'!$B:$B,MATCH(EPS!$B4633,'Vensim Variables'!$A:$A,0))</f>
        <v>g pollutant</v>
      </c>
      <c r="I4633" t="str">
        <f t="shared" si="144"/>
        <v>F gases</v>
      </c>
      <c r="J4633">
        <f>INDEX(NoSettings!$C:$C,MATCH(EPS!$A4633,NoSettings!$A:$A,0))</f>
        <v>0</v>
      </c>
      <c r="K4633">
        <f>INDEX(GWP!$C$2:$C$13,MATCH(EPS!I4633,GWP!$B$2:$B$13,0))</f>
        <v>1</v>
      </c>
      <c r="L4633" s="4">
        <f t="shared" si="145"/>
        <v>0</v>
      </c>
    </row>
    <row r="4634" spans="1:12">
      <c r="A4634" t="s">
        <v>10237</v>
      </c>
      <c r="B4634" t="s">
        <v>7380</v>
      </c>
      <c r="C4634" t="s">
        <v>1740</v>
      </c>
      <c r="D4634" t="s">
        <v>6887</v>
      </c>
      <c r="E4634" t="s">
        <v>1702</v>
      </c>
      <c r="H4634" t="str">
        <f>INDEX('Vensim Variables'!$B:$B,MATCH(EPS!$B4634,'Vensim Variables'!$A:$A,0))</f>
        <v>g pollutant</v>
      </c>
      <c r="I4634" t="str">
        <f t="shared" si="144"/>
        <v>CO2</v>
      </c>
      <c r="J4634">
        <f>INDEX(NoSettings!$C:$C,MATCH(EPS!$A4634,NoSettings!$A:$A,0))</f>
        <v>0</v>
      </c>
      <c r="K4634">
        <f>INDEX(GWP!$C$2:$C$13,MATCH(EPS!I4634,GWP!$B$2:$B$13,0))</f>
        <v>1</v>
      </c>
      <c r="L4634" s="4">
        <f t="shared" si="145"/>
        <v>0</v>
      </c>
    </row>
    <row r="4635" spans="1:12">
      <c r="A4635" t="s">
        <v>10238</v>
      </c>
      <c r="B4635" t="s">
        <v>7380</v>
      </c>
      <c r="C4635" t="s">
        <v>1740</v>
      </c>
      <c r="D4635" t="s">
        <v>6887</v>
      </c>
      <c r="E4635" t="s">
        <v>1705</v>
      </c>
      <c r="H4635" t="str">
        <f>INDEX('Vensim Variables'!$B:$B,MATCH(EPS!$B4635,'Vensim Variables'!$A:$A,0))</f>
        <v>g pollutant</v>
      </c>
      <c r="I4635" t="str">
        <f t="shared" si="144"/>
        <v>VOC</v>
      </c>
      <c r="J4635">
        <f>INDEX(NoSettings!$C:$C,MATCH(EPS!$A4635,NoSettings!$A:$A,0))</f>
        <v>0</v>
      </c>
      <c r="K4635">
        <f>INDEX(GWP!$C$2:$C$13,MATCH(EPS!I4635,GWP!$B$2:$B$13,0))</f>
        <v>0</v>
      </c>
      <c r="L4635" s="4">
        <f t="shared" si="145"/>
        <v>0</v>
      </c>
    </row>
    <row r="4636" spans="1:12">
      <c r="A4636" t="s">
        <v>10239</v>
      </c>
      <c r="B4636" t="s">
        <v>7380</v>
      </c>
      <c r="C4636" t="s">
        <v>1740</v>
      </c>
      <c r="D4636" t="s">
        <v>6887</v>
      </c>
      <c r="E4636" t="s">
        <v>1706</v>
      </c>
      <c r="H4636" t="str">
        <f>INDEX('Vensim Variables'!$B:$B,MATCH(EPS!$B4636,'Vensim Variables'!$A:$A,0))</f>
        <v>g pollutant</v>
      </c>
      <c r="I4636" t="str">
        <f t="shared" si="144"/>
        <v>CO</v>
      </c>
      <c r="J4636">
        <f>INDEX(NoSettings!$C:$C,MATCH(EPS!$A4636,NoSettings!$A:$A,0))</f>
        <v>0</v>
      </c>
      <c r="K4636">
        <f>INDEX(GWP!$C$2:$C$13,MATCH(EPS!I4636,GWP!$B$2:$B$13,0))</f>
        <v>0</v>
      </c>
      <c r="L4636" s="4">
        <f t="shared" si="145"/>
        <v>0</v>
      </c>
    </row>
    <row r="4637" spans="1:12">
      <c r="A4637" t="s">
        <v>10240</v>
      </c>
      <c r="B4637" t="s">
        <v>7380</v>
      </c>
      <c r="C4637" t="s">
        <v>1740</v>
      </c>
      <c r="D4637" t="s">
        <v>6887</v>
      </c>
      <c r="E4637" t="s">
        <v>1707</v>
      </c>
      <c r="H4637" t="str">
        <f>INDEX('Vensim Variables'!$B:$B,MATCH(EPS!$B4637,'Vensim Variables'!$A:$A,0))</f>
        <v>g pollutant</v>
      </c>
      <c r="I4637" t="str">
        <f t="shared" si="144"/>
        <v>NOx</v>
      </c>
      <c r="J4637">
        <f>INDEX(NoSettings!$C:$C,MATCH(EPS!$A4637,NoSettings!$A:$A,0))</f>
        <v>0</v>
      </c>
      <c r="K4637">
        <f>INDEX(GWP!$C$2:$C$13,MATCH(EPS!I4637,GWP!$B$2:$B$13,0))</f>
        <v>0</v>
      </c>
      <c r="L4637" s="4">
        <f t="shared" si="145"/>
        <v>0</v>
      </c>
    </row>
    <row r="4638" spans="1:12">
      <c r="A4638" t="s">
        <v>10241</v>
      </c>
      <c r="B4638" t="s">
        <v>7380</v>
      </c>
      <c r="C4638" t="s">
        <v>1740</v>
      </c>
      <c r="D4638" t="s">
        <v>6887</v>
      </c>
      <c r="E4638" t="s">
        <v>1708</v>
      </c>
      <c r="H4638" t="str">
        <f>INDEX('Vensim Variables'!$B:$B,MATCH(EPS!$B4638,'Vensim Variables'!$A:$A,0))</f>
        <v>g pollutant</v>
      </c>
      <c r="I4638" t="str">
        <f t="shared" si="144"/>
        <v>PM10</v>
      </c>
      <c r="J4638">
        <f>INDEX(NoSettings!$C:$C,MATCH(EPS!$A4638,NoSettings!$A:$A,0))</f>
        <v>0</v>
      </c>
      <c r="K4638">
        <f>INDEX(GWP!$C$2:$C$13,MATCH(EPS!I4638,GWP!$B$2:$B$13,0))</f>
        <v>0</v>
      </c>
      <c r="L4638" s="4">
        <f t="shared" si="145"/>
        <v>0</v>
      </c>
    </row>
    <row r="4639" spans="1:12">
      <c r="A4639" t="s">
        <v>10242</v>
      </c>
      <c r="B4639" t="s">
        <v>7380</v>
      </c>
      <c r="C4639" t="s">
        <v>1740</v>
      </c>
      <c r="D4639" t="s">
        <v>6887</v>
      </c>
      <c r="E4639" t="s">
        <v>1709</v>
      </c>
      <c r="H4639" t="str">
        <f>INDEX('Vensim Variables'!$B:$B,MATCH(EPS!$B4639,'Vensim Variables'!$A:$A,0))</f>
        <v>g pollutant</v>
      </c>
      <c r="I4639" t="str">
        <f t="shared" si="144"/>
        <v>PM25</v>
      </c>
      <c r="J4639">
        <f>INDEX(NoSettings!$C:$C,MATCH(EPS!$A4639,NoSettings!$A:$A,0))</f>
        <v>0</v>
      </c>
      <c r="K4639">
        <f>INDEX(GWP!$C$2:$C$13,MATCH(EPS!I4639,GWP!$B$2:$B$13,0))</f>
        <v>0</v>
      </c>
      <c r="L4639" s="4">
        <f t="shared" si="145"/>
        <v>0</v>
      </c>
    </row>
    <row r="4640" spans="1:12">
      <c r="A4640" t="s">
        <v>10243</v>
      </c>
      <c r="B4640" t="s">
        <v>7380</v>
      </c>
      <c r="C4640" t="s">
        <v>1740</v>
      </c>
      <c r="D4640" t="s">
        <v>6887</v>
      </c>
      <c r="E4640" t="s">
        <v>1710</v>
      </c>
      <c r="H4640" t="str">
        <f>INDEX('Vensim Variables'!$B:$B,MATCH(EPS!$B4640,'Vensim Variables'!$A:$A,0))</f>
        <v>g pollutant</v>
      </c>
      <c r="I4640" t="str">
        <f t="shared" si="144"/>
        <v>SOx</v>
      </c>
      <c r="J4640">
        <f>INDEX(NoSettings!$C:$C,MATCH(EPS!$A4640,NoSettings!$A:$A,0))</f>
        <v>0</v>
      </c>
      <c r="K4640">
        <f>INDEX(GWP!$C$2:$C$13,MATCH(EPS!I4640,GWP!$B$2:$B$13,0))</f>
        <v>0</v>
      </c>
      <c r="L4640" s="4">
        <f t="shared" si="145"/>
        <v>0</v>
      </c>
    </row>
    <row r="4641" spans="1:12">
      <c r="A4641" t="s">
        <v>10244</v>
      </c>
      <c r="B4641" t="s">
        <v>7380</v>
      </c>
      <c r="C4641" t="s">
        <v>1740</v>
      </c>
      <c r="D4641" t="s">
        <v>6887</v>
      </c>
      <c r="E4641" t="s">
        <v>1711</v>
      </c>
      <c r="H4641" t="str">
        <f>INDEX('Vensim Variables'!$B:$B,MATCH(EPS!$B4641,'Vensim Variables'!$A:$A,0))</f>
        <v>g pollutant</v>
      </c>
      <c r="I4641" t="str">
        <f t="shared" si="144"/>
        <v>BC</v>
      </c>
      <c r="J4641">
        <f>INDEX(NoSettings!$C:$C,MATCH(EPS!$A4641,NoSettings!$A:$A,0))</f>
        <v>0</v>
      </c>
      <c r="K4641">
        <f>INDEX(GWP!$C$2:$C$13,MATCH(EPS!I4641,GWP!$B$2:$B$13,0))</f>
        <v>0</v>
      </c>
      <c r="L4641" s="4">
        <f t="shared" si="145"/>
        <v>0</v>
      </c>
    </row>
    <row r="4642" spans="1:12">
      <c r="A4642" t="s">
        <v>10245</v>
      </c>
      <c r="B4642" t="s">
        <v>7380</v>
      </c>
      <c r="C4642" t="s">
        <v>1740</v>
      </c>
      <c r="D4642" t="s">
        <v>6887</v>
      </c>
      <c r="E4642" t="s">
        <v>1712</v>
      </c>
      <c r="H4642" t="str">
        <f>INDEX('Vensim Variables'!$B:$B,MATCH(EPS!$B4642,'Vensim Variables'!$A:$A,0))</f>
        <v>g pollutant</v>
      </c>
      <c r="I4642" t="str">
        <f t="shared" si="144"/>
        <v>OC</v>
      </c>
      <c r="J4642">
        <f>INDEX(NoSettings!$C:$C,MATCH(EPS!$A4642,NoSettings!$A:$A,0))</f>
        <v>0</v>
      </c>
      <c r="K4642">
        <f>INDEX(GWP!$C$2:$C$13,MATCH(EPS!I4642,GWP!$B$2:$B$13,0))</f>
        <v>0</v>
      </c>
      <c r="L4642" s="4">
        <f t="shared" si="145"/>
        <v>0</v>
      </c>
    </row>
    <row r="4643" spans="1:12">
      <c r="A4643" t="s">
        <v>10246</v>
      </c>
      <c r="B4643" t="s">
        <v>7380</v>
      </c>
      <c r="C4643" t="s">
        <v>1740</v>
      </c>
      <c r="D4643" t="s">
        <v>6887</v>
      </c>
      <c r="E4643" t="s">
        <v>1713</v>
      </c>
      <c r="H4643" t="str">
        <f>INDEX('Vensim Variables'!$B:$B,MATCH(EPS!$B4643,'Vensim Variables'!$A:$A,0))</f>
        <v>g pollutant</v>
      </c>
      <c r="I4643" t="str">
        <f t="shared" si="144"/>
        <v>CH4</v>
      </c>
      <c r="J4643">
        <f>INDEX(NoSettings!$C:$C,MATCH(EPS!$A4643,NoSettings!$A:$A,0))</f>
        <v>0</v>
      </c>
      <c r="K4643">
        <f>INDEX(GWP!$C$2:$C$13,MATCH(EPS!I4643,GWP!$B$2:$B$13,0))</f>
        <v>28</v>
      </c>
      <c r="L4643" s="4">
        <f t="shared" si="145"/>
        <v>0</v>
      </c>
    </row>
    <row r="4644" spans="1:12">
      <c r="A4644" t="s">
        <v>10247</v>
      </c>
      <c r="B4644" t="s">
        <v>7380</v>
      </c>
      <c r="C4644" t="s">
        <v>1740</v>
      </c>
      <c r="D4644" t="s">
        <v>6887</v>
      </c>
      <c r="E4644" t="s">
        <v>1714</v>
      </c>
      <c r="H4644" t="str">
        <f>INDEX('Vensim Variables'!$B:$B,MATCH(EPS!$B4644,'Vensim Variables'!$A:$A,0))</f>
        <v>g pollutant</v>
      </c>
      <c r="I4644" t="str">
        <f t="shared" si="144"/>
        <v>N2O</v>
      </c>
      <c r="J4644">
        <f>INDEX(NoSettings!$C:$C,MATCH(EPS!$A4644,NoSettings!$A:$A,0))</f>
        <v>0</v>
      </c>
      <c r="K4644">
        <f>INDEX(GWP!$C$2:$C$13,MATCH(EPS!I4644,GWP!$B$2:$B$13,0))</f>
        <v>265</v>
      </c>
      <c r="L4644" s="4">
        <f t="shared" si="145"/>
        <v>0</v>
      </c>
    </row>
    <row r="4645" spans="1:12">
      <c r="A4645" t="s">
        <v>10248</v>
      </c>
      <c r="B4645" t="s">
        <v>7380</v>
      </c>
      <c r="C4645" t="s">
        <v>1740</v>
      </c>
      <c r="D4645" t="s">
        <v>6887</v>
      </c>
      <c r="E4645" t="s">
        <v>1715</v>
      </c>
      <c r="H4645" t="str">
        <f>INDEX('Vensim Variables'!$B:$B,MATCH(EPS!$B4645,'Vensim Variables'!$A:$A,0))</f>
        <v>g pollutant</v>
      </c>
      <c r="I4645" t="str">
        <f t="shared" si="144"/>
        <v>F gases</v>
      </c>
      <c r="J4645">
        <f>INDEX(NoSettings!$C:$C,MATCH(EPS!$A4645,NoSettings!$A:$A,0))</f>
        <v>0</v>
      </c>
      <c r="K4645">
        <f>INDEX(GWP!$C$2:$C$13,MATCH(EPS!I4645,GWP!$B$2:$B$13,0))</f>
        <v>1</v>
      </c>
      <c r="L4645" s="4">
        <f t="shared" si="145"/>
        <v>0</v>
      </c>
    </row>
    <row r="4646" spans="1:12">
      <c r="A4646" t="s">
        <v>10249</v>
      </c>
      <c r="B4646" t="s">
        <v>7380</v>
      </c>
      <c r="C4646" t="s">
        <v>1740</v>
      </c>
      <c r="D4646" t="s">
        <v>6888</v>
      </c>
      <c r="E4646" t="s">
        <v>1702</v>
      </c>
      <c r="H4646" t="str">
        <f>INDEX('Vensim Variables'!$B:$B,MATCH(EPS!$B4646,'Vensim Variables'!$A:$A,0))</f>
        <v>g pollutant</v>
      </c>
      <c r="I4646" t="str">
        <f t="shared" si="144"/>
        <v>CO2</v>
      </c>
      <c r="J4646">
        <f>INDEX(NoSettings!$C:$C,MATCH(EPS!$A4646,NoSettings!$A:$A,0))</f>
        <v>25315400000</v>
      </c>
      <c r="K4646">
        <f>INDEX(GWP!$C$2:$C$13,MATCH(EPS!I4646,GWP!$B$2:$B$13,0))</f>
        <v>1</v>
      </c>
      <c r="L4646" s="4">
        <f t="shared" si="145"/>
        <v>2.5315399999999998E-2</v>
      </c>
    </row>
    <row r="4647" spans="1:12">
      <c r="A4647" t="s">
        <v>10250</v>
      </c>
      <c r="B4647" t="s">
        <v>7380</v>
      </c>
      <c r="C4647" t="s">
        <v>1740</v>
      </c>
      <c r="D4647" t="s">
        <v>6888</v>
      </c>
      <c r="E4647" t="s">
        <v>1705</v>
      </c>
      <c r="H4647" t="str">
        <f>INDEX('Vensim Variables'!$B:$B,MATCH(EPS!$B4647,'Vensim Variables'!$A:$A,0))</f>
        <v>g pollutant</v>
      </c>
      <c r="I4647" t="str">
        <f t="shared" si="144"/>
        <v>VOC</v>
      </c>
      <c r="J4647">
        <f>INDEX(NoSettings!$C:$C,MATCH(EPS!$A4647,NoSettings!$A:$A,0))</f>
        <v>19061900</v>
      </c>
      <c r="K4647">
        <f>INDEX(GWP!$C$2:$C$13,MATCH(EPS!I4647,GWP!$B$2:$B$13,0))</f>
        <v>0</v>
      </c>
      <c r="L4647" s="4">
        <f t="shared" si="145"/>
        <v>0</v>
      </c>
    </row>
    <row r="4648" spans="1:12">
      <c r="A4648" t="s">
        <v>10251</v>
      </c>
      <c r="B4648" t="s">
        <v>7380</v>
      </c>
      <c r="C4648" t="s">
        <v>1740</v>
      </c>
      <c r="D4648" t="s">
        <v>6888</v>
      </c>
      <c r="E4648" t="s">
        <v>1706</v>
      </c>
      <c r="H4648" t="str">
        <f>INDEX('Vensim Variables'!$B:$B,MATCH(EPS!$B4648,'Vensim Variables'!$A:$A,0))</f>
        <v>g pollutant</v>
      </c>
      <c r="I4648" t="str">
        <f t="shared" si="144"/>
        <v>CO</v>
      </c>
      <c r="J4648">
        <f>INDEX(NoSettings!$C:$C,MATCH(EPS!$A4648,NoSettings!$A:$A,0))</f>
        <v>321518000</v>
      </c>
      <c r="K4648">
        <f>INDEX(GWP!$C$2:$C$13,MATCH(EPS!I4648,GWP!$B$2:$B$13,0))</f>
        <v>0</v>
      </c>
      <c r="L4648" s="4">
        <f t="shared" si="145"/>
        <v>0</v>
      </c>
    </row>
    <row r="4649" spans="1:12">
      <c r="A4649" t="s">
        <v>10252</v>
      </c>
      <c r="B4649" t="s">
        <v>7380</v>
      </c>
      <c r="C4649" t="s">
        <v>1740</v>
      </c>
      <c r="D4649" t="s">
        <v>6888</v>
      </c>
      <c r="E4649" t="s">
        <v>1707</v>
      </c>
      <c r="H4649" t="str">
        <f>INDEX('Vensim Variables'!$B:$B,MATCH(EPS!$B4649,'Vensim Variables'!$A:$A,0))</f>
        <v>g pollutant</v>
      </c>
      <c r="I4649" t="str">
        <f t="shared" si="144"/>
        <v>NOx</v>
      </c>
      <c r="J4649">
        <f>INDEX(NoSettings!$C:$C,MATCH(EPS!$A4649,NoSettings!$A:$A,0))</f>
        <v>208826000</v>
      </c>
      <c r="K4649">
        <f>INDEX(GWP!$C$2:$C$13,MATCH(EPS!I4649,GWP!$B$2:$B$13,0))</f>
        <v>0</v>
      </c>
      <c r="L4649" s="4">
        <f t="shared" si="145"/>
        <v>0</v>
      </c>
    </row>
    <row r="4650" spans="1:12">
      <c r="A4650" t="s">
        <v>10253</v>
      </c>
      <c r="B4650" t="s">
        <v>7380</v>
      </c>
      <c r="C4650" t="s">
        <v>1740</v>
      </c>
      <c r="D4650" t="s">
        <v>6888</v>
      </c>
      <c r="E4650" t="s">
        <v>1708</v>
      </c>
      <c r="H4650" t="str">
        <f>INDEX('Vensim Variables'!$B:$B,MATCH(EPS!$B4650,'Vensim Variables'!$A:$A,0))</f>
        <v>g pollutant</v>
      </c>
      <c r="I4650" t="str">
        <f t="shared" si="144"/>
        <v>PM10</v>
      </c>
      <c r="J4650">
        <f>INDEX(NoSettings!$C:$C,MATCH(EPS!$A4650,NoSettings!$A:$A,0))</f>
        <v>38606600</v>
      </c>
      <c r="K4650">
        <f>INDEX(GWP!$C$2:$C$13,MATCH(EPS!I4650,GWP!$B$2:$B$13,0))</f>
        <v>0</v>
      </c>
      <c r="L4650" s="4">
        <f t="shared" si="145"/>
        <v>0</v>
      </c>
    </row>
    <row r="4651" spans="1:12">
      <c r="A4651" t="s">
        <v>10254</v>
      </c>
      <c r="B4651" t="s">
        <v>7380</v>
      </c>
      <c r="C4651" t="s">
        <v>1740</v>
      </c>
      <c r="D4651" t="s">
        <v>6888</v>
      </c>
      <c r="E4651" t="s">
        <v>1709</v>
      </c>
      <c r="H4651" t="str">
        <f>INDEX('Vensim Variables'!$B:$B,MATCH(EPS!$B4651,'Vensim Variables'!$A:$A,0))</f>
        <v>g pollutant</v>
      </c>
      <c r="I4651" t="str">
        <f t="shared" si="144"/>
        <v>PM25</v>
      </c>
      <c r="J4651">
        <f>INDEX(NoSettings!$C:$C,MATCH(EPS!$A4651,NoSettings!$A:$A,0))</f>
        <v>33828900</v>
      </c>
      <c r="K4651">
        <f>INDEX(GWP!$C$2:$C$13,MATCH(EPS!I4651,GWP!$B$2:$B$13,0))</f>
        <v>0</v>
      </c>
      <c r="L4651" s="4">
        <f t="shared" si="145"/>
        <v>0</v>
      </c>
    </row>
    <row r="4652" spans="1:12">
      <c r="A4652" t="s">
        <v>10255</v>
      </c>
      <c r="B4652" t="s">
        <v>7380</v>
      </c>
      <c r="C4652" t="s">
        <v>1740</v>
      </c>
      <c r="D4652" t="s">
        <v>6888</v>
      </c>
      <c r="E4652" t="s">
        <v>1710</v>
      </c>
      <c r="H4652" t="str">
        <f>INDEX('Vensim Variables'!$B:$B,MATCH(EPS!$B4652,'Vensim Variables'!$A:$A,0))</f>
        <v>g pollutant</v>
      </c>
      <c r="I4652" t="str">
        <f t="shared" si="144"/>
        <v>SOx</v>
      </c>
      <c r="J4652">
        <f>INDEX(NoSettings!$C:$C,MATCH(EPS!$A4652,NoSettings!$A:$A,0))</f>
        <v>143235000</v>
      </c>
      <c r="K4652">
        <f>INDEX(GWP!$C$2:$C$13,MATCH(EPS!I4652,GWP!$B$2:$B$13,0))</f>
        <v>0</v>
      </c>
      <c r="L4652" s="4">
        <f t="shared" si="145"/>
        <v>0</v>
      </c>
    </row>
    <row r="4653" spans="1:12">
      <c r="A4653" t="s">
        <v>10256</v>
      </c>
      <c r="B4653" t="s">
        <v>7380</v>
      </c>
      <c r="C4653" t="s">
        <v>1740</v>
      </c>
      <c r="D4653" t="s">
        <v>6888</v>
      </c>
      <c r="E4653" t="s">
        <v>1711</v>
      </c>
      <c r="H4653" t="str">
        <f>INDEX('Vensim Variables'!$B:$B,MATCH(EPS!$B4653,'Vensim Variables'!$A:$A,0))</f>
        <v>g pollutant</v>
      </c>
      <c r="I4653" t="str">
        <f t="shared" si="144"/>
        <v>BC</v>
      </c>
      <c r="J4653">
        <f>INDEX(NoSettings!$C:$C,MATCH(EPS!$A4653,NoSettings!$A:$A,0))</f>
        <v>2619270</v>
      </c>
      <c r="K4653">
        <f>INDEX(GWP!$C$2:$C$13,MATCH(EPS!I4653,GWP!$B$2:$B$13,0))</f>
        <v>0</v>
      </c>
      <c r="L4653" s="4">
        <f t="shared" si="145"/>
        <v>0</v>
      </c>
    </row>
    <row r="4654" spans="1:12">
      <c r="A4654" t="s">
        <v>10257</v>
      </c>
      <c r="B4654" t="s">
        <v>7380</v>
      </c>
      <c r="C4654" t="s">
        <v>1740</v>
      </c>
      <c r="D4654" t="s">
        <v>6888</v>
      </c>
      <c r="E4654" t="s">
        <v>1712</v>
      </c>
      <c r="H4654" t="str">
        <f>INDEX('Vensim Variables'!$B:$B,MATCH(EPS!$B4654,'Vensim Variables'!$A:$A,0))</f>
        <v>g pollutant</v>
      </c>
      <c r="I4654" t="str">
        <f t="shared" si="144"/>
        <v>OC</v>
      </c>
      <c r="J4654">
        <f>INDEX(NoSettings!$C:$C,MATCH(EPS!$A4654,NoSettings!$A:$A,0))</f>
        <v>12845500</v>
      </c>
      <c r="K4654">
        <f>INDEX(GWP!$C$2:$C$13,MATCH(EPS!I4654,GWP!$B$2:$B$13,0))</f>
        <v>0</v>
      </c>
      <c r="L4654" s="4">
        <f t="shared" si="145"/>
        <v>0</v>
      </c>
    </row>
    <row r="4655" spans="1:12">
      <c r="A4655" t="s">
        <v>10258</v>
      </c>
      <c r="B4655" t="s">
        <v>7380</v>
      </c>
      <c r="C4655" t="s">
        <v>1740</v>
      </c>
      <c r="D4655" t="s">
        <v>6888</v>
      </c>
      <c r="E4655" t="s">
        <v>1713</v>
      </c>
      <c r="H4655" t="str">
        <f>INDEX('Vensim Variables'!$B:$B,MATCH(EPS!$B4655,'Vensim Variables'!$A:$A,0))</f>
        <v>g pollutant</v>
      </c>
      <c r="I4655" t="str">
        <f t="shared" si="144"/>
        <v>CH4</v>
      </c>
      <c r="J4655">
        <f>INDEX(NoSettings!$C:$C,MATCH(EPS!$A4655,NoSettings!$A:$A,0))</f>
        <v>1235700</v>
      </c>
      <c r="K4655">
        <f>INDEX(GWP!$C$2:$C$13,MATCH(EPS!I4655,GWP!$B$2:$B$13,0))</f>
        <v>28</v>
      </c>
      <c r="L4655" s="4">
        <f t="shared" si="145"/>
        <v>3.45996E-5</v>
      </c>
    </row>
    <row r="4656" spans="1:12">
      <c r="A4656" t="s">
        <v>10259</v>
      </c>
      <c r="B4656" t="s">
        <v>7380</v>
      </c>
      <c r="C4656" t="s">
        <v>1740</v>
      </c>
      <c r="D4656" t="s">
        <v>6888</v>
      </c>
      <c r="E4656" t="s">
        <v>1714</v>
      </c>
      <c r="H4656" t="str">
        <f>INDEX('Vensim Variables'!$B:$B,MATCH(EPS!$B4656,'Vensim Variables'!$A:$A,0))</f>
        <v>g pollutant</v>
      </c>
      <c r="I4656" t="str">
        <f t="shared" si="144"/>
        <v>N2O</v>
      </c>
      <c r="J4656">
        <f>INDEX(NoSettings!$C:$C,MATCH(EPS!$A4656,NoSettings!$A:$A,0))</f>
        <v>247140</v>
      </c>
      <c r="K4656">
        <f>INDEX(GWP!$C$2:$C$13,MATCH(EPS!I4656,GWP!$B$2:$B$13,0))</f>
        <v>265</v>
      </c>
      <c r="L4656" s="4">
        <f t="shared" si="145"/>
        <v>6.5492099999999996E-5</v>
      </c>
    </row>
    <row r="4657" spans="1:12">
      <c r="A4657" t="s">
        <v>10260</v>
      </c>
      <c r="B4657" t="s">
        <v>7380</v>
      </c>
      <c r="C4657" t="s">
        <v>1740</v>
      </c>
      <c r="D4657" t="s">
        <v>6888</v>
      </c>
      <c r="E4657" t="s">
        <v>1715</v>
      </c>
      <c r="H4657" t="str">
        <f>INDEX('Vensim Variables'!$B:$B,MATCH(EPS!$B4657,'Vensim Variables'!$A:$A,0))</f>
        <v>g pollutant</v>
      </c>
      <c r="I4657" t="str">
        <f t="shared" si="144"/>
        <v>F gases</v>
      </c>
      <c r="J4657">
        <f>INDEX(NoSettings!$C:$C,MATCH(EPS!$A4657,NoSettings!$A:$A,0))</f>
        <v>0</v>
      </c>
      <c r="K4657">
        <f>INDEX(GWP!$C$2:$C$13,MATCH(EPS!I4657,GWP!$B$2:$B$13,0))</f>
        <v>1</v>
      </c>
      <c r="L4657" s="4">
        <f t="shared" si="145"/>
        <v>0</v>
      </c>
    </row>
    <row r="4658" spans="1:12">
      <c r="A4658" t="s">
        <v>10261</v>
      </c>
      <c r="B4658" t="s">
        <v>7380</v>
      </c>
      <c r="C4658" t="s">
        <v>1740</v>
      </c>
      <c r="D4658" t="s">
        <v>6889</v>
      </c>
      <c r="E4658" t="s">
        <v>1702</v>
      </c>
      <c r="H4658" t="str">
        <f>INDEX('Vensim Variables'!$B:$B,MATCH(EPS!$B4658,'Vensim Variables'!$A:$A,0))</f>
        <v>g pollutant</v>
      </c>
      <c r="I4658" t="str">
        <f t="shared" si="144"/>
        <v>CO2</v>
      </c>
      <c r="J4658">
        <f>INDEX(NoSettings!$C:$C,MATCH(EPS!$A4658,NoSettings!$A:$A,0))</f>
        <v>26667500000</v>
      </c>
      <c r="K4658">
        <f>INDEX(GWP!$C$2:$C$13,MATCH(EPS!I4658,GWP!$B$2:$B$13,0))</f>
        <v>1</v>
      </c>
      <c r="L4658" s="4">
        <f t="shared" si="145"/>
        <v>2.66675E-2</v>
      </c>
    </row>
    <row r="4659" spans="1:12">
      <c r="A4659" t="s">
        <v>10262</v>
      </c>
      <c r="B4659" t="s">
        <v>7380</v>
      </c>
      <c r="C4659" t="s">
        <v>1740</v>
      </c>
      <c r="D4659" t="s">
        <v>6889</v>
      </c>
      <c r="E4659" t="s">
        <v>1705</v>
      </c>
      <c r="H4659" t="str">
        <f>INDEX('Vensim Variables'!$B:$B,MATCH(EPS!$B4659,'Vensim Variables'!$A:$A,0))</f>
        <v>g pollutant</v>
      </c>
      <c r="I4659" t="str">
        <f t="shared" si="144"/>
        <v>VOC</v>
      </c>
      <c r="J4659">
        <f>INDEX(NoSettings!$C:$C,MATCH(EPS!$A4659,NoSettings!$A:$A,0))</f>
        <v>20080000</v>
      </c>
      <c r="K4659">
        <f>INDEX(GWP!$C$2:$C$13,MATCH(EPS!I4659,GWP!$B$2:$B$13,0))</f>
        <v>0</v>
      </c>
      <c r="L4659" s="4">
        <f t="shared" si="145"/>
        <v>0</v>
      </c>
    </row>
    <row r="4660" spans="1:12">
      <c r="A4660" t="s">
        <v>10263</v>
      </c>
      <c r="B4660" t="s">
        <v>7380</v>
      </c>
      <c r="C4660" t="s">
        <v>1740</v>
      </c>
      <c r="D4660" t="s">
        <v>6889</v>
      </c>
      <c r="E4660" t="s">
        <v>1706</v>
      </c>
      <c r="H4660" t="str">
        <f>INDEX('Vensim Variables'!$B:$B,MATCH(EPS!$B4660,'Vensim Variables'!$A:$A,0))</f>
        <v>g pollutant</v>
      </c>
      <c r="I4660" t="str">
        <f t="shared" si="144"/>
        <v>CO</v>
      </c>
      <c r="J4660">
        <f>INDEX(NoSettings!$C:$C,MATCH(EPS!$A4660,NoSettings!$A:$A,0))</f>
        <v>338690000</v>
      </c>
      <c r="K4660">
        <f>INDEX(GWP!$C$2:$C$13,MATCH(EPS!I4660,GWP!$B$2:$B$13,0))</f>
        <v>0</v>
      </c>
      <c r="L4660" s="4">
        <f t="shared" si="145"/>
        <v>0</v>
      </c>
    </row>
    <row r="4661" spans="1:12">
      <c r="A4661" t="s">
        <v>10264</v>
      </c>
      <c r="B4661" t="s">
        <v>7380</v>
      </c>
      <c r="C4661" t="s">
        <v>1740</v>
      </c>
      <c r="D4661" t="s">
        <v>6889</v>
      </c>
      <c r="E4661" t="s">
        <v>1707</v>
      </c>
      <c r="H4661" t="str">
        <f>INDEX('Vensim Variables'!$B:$B,MATCH(EPS!$B4661,'Vensim Variables'!$A:$A,0))</f>
        <v>g pollutant</v>
      </c>
      <c r="I4661" t="str">
        <f t="shared" si="144"/>
        <v>NOx</v>
      </c>
      <c r="J4661">
        <f>INDEX(NoSettings!$C:$C,MATCH(EPS!$A4661,NoSettings!$A:$A,0))</f>
        <v>219980000</v>
      </c>
      <c r="K4661">
        <f>INDEX(GWP!$C$2:$C$13,MATCH(EPS!I4661,GWP!$B$2:$B$13,0))</f>
        <v>0</v>
      </c>
      <c r="L4661" s="4">
        <f t="shared" si="145"/>
        <v>0</v>
      </c>
    </row>
    <row r="4662" spans="1:12">
      <c r="A4662" t="s">
        <v>10265</v>
      </c>
      <c r="B4662" t="s">
        <v>7380</v>
      </c>
      <c r="C4662" t="s">
        <v>1740</v>
      </c>
      <c r="D4662" t="s">
        <v>6889</v>
      </c>
      <c r="E4662" t="s">
        <v>1708</v>
      </c>
      <c r="H4662" t="str">
        <f>INDEX('Vensim Variables'!$B:$B,MATCH(EPS!$B4662,'Vensim Variables'!$A:$A,0))</f>
        <v>g pollutant</v>
      </c>
      <c r="I4662" t="str">
        <f t="shared" si="144"/>
        <v>PM10</v>
      </c>
      <c r="J4662">
        <f>INDEX(NoSettings!$C:$C,MATCH(EPS!$A4662,NoSettings!$A:$A,0))</f>
        <v>40668600</v>
      </c>
      <c r="K4662">
        <f>INDEX(GWP!$C$2:$C$13,MATCH(EPS!I4662,GWP!$B$2:$B$13,0))</f>
        <v>0</v>
      </c>
      <c r="L4662" s="4">
        <f t="shared" si="145"/>
        <v>0</v>
      </c>
    </row>
    <row r="4663" spans="1:12">
      <c r="A4663" t="s">
        <v>10266</v>
      </c>
      <c r="B4663" t="s">
        <v>7380</v>
      </c>
      <c r="C4663" t="s">
        <v>1740</v>
      </c>
      <c r="D4663" t="s">
        <v>6889</v>
      </c>
      <c r="E4663" t="s">
        <v>1709</v>
      </c>
      <c r="H4663" t="str">
        <f>INDEX('Vensim Variables'!$B:$B,MATCH(EPS!$B4663,'Vensim Variables'!$A:$A,0))</f>
        <v>g pollutant</v>
      </c>
      <c r="I4663" t="str">
        <f t="shared" si="144"/>
        <v>PM25</v>
      </c>
      <c r="J4663">
        <f>INDEX(NoSettings!$C:$C,MATCH(EPS!$A4663,NoSettings!$A:$A,0))</f>
        <v>35635800</v>
      </c>
      <c r="K4663">
        <f>INDEX(GWP!$C$2:$C$13,MATCH(EPS!I4663,GWP!$B$2:$B$13,0))</f>
        <v>0</v>
      </c>
      <c r="L4663" s="4">
        <f t="shared" si="145"/>
        <v>0</v>
      </c>
    </row>
    <row r="4664" spans="1:12">
      <c r="A4664" t="s">
        <v>10267</v>
      </c>
      <c r="B4664" t="s">
        <v>7380</v>
      </c>
      <c r="C4664" t="s">
        <v>1740</v>
      </c>
      <c r="D4664" t="s">
        <v>6889</v>
      </c>
      <c r="E4664" t="s">
        <v>1710</v>
      </c>
      <c r="H4664" t="str">
        <f>INDEX('Vensim Variables'!$B:$B,MATCH(EPS!$B4664,'Vensim Variables'!$A:$A,0))</f>
        <v>g pollutant</v>
      </c>
      <c r="I4664" t="str">
        <f t="shared" si="144"/>
        <v>SOx</v>
      </c>
      <c r="J4664">
        <f>INDEX(NoSettings!$C:$C,MATCH(EPS!$A4664,NoSettings!$A:$A,0))</f>
        <v>150885000</v>
      </c>
      <c r="K4664">
        <f>INDEX(GWP!$C$2:$C$13,MATCH(EPS!I4664,GWP!$B$2:$B$13,0))</f>
        <v>0</v>
      </c>
      <c r="L4664" s="4">
        <f t="shared" si="145"/>
        <v>0</v>
      </c>
    </row>
    <row r="4665" spans="1:12">
      <c r="A4665" t="s">
        <v>10268</v>
      </c>
      <c r="B4665" t="s">
        <v>7380</v>
      </c>
      <c r="C4665" t="s">
        <v>1740</v>
      </c>
      <c r="D4665" t="s">
        <v>6889</v>
      </c>
      <c r="E4665" t="s">
        <v>1711</v>
      </c>
      <c r="H4665" t="str">
        <f>INDEX('Vensim Variables'!$B:$B,MATCH(EPS!$B4665,'Vensim Variables'!$A:$A,0))</f>
        <v>g pollutant</v>
      </c>
      <c r="I4665" t="str">
        <f t="shared" si="144"/>
        <v>BC</v>
      </c>
      <c r="J4665">
        <f>INDEX(NoSettings!$C:$C,MATCH(EPS!$A4665,NoSettings!$A:$A,0))</f>
        <v>2759170</v>
      </c>
      <c r="K4665">
        <f>INDEX(GWP!$C$2:$C$13,MATCH(EPS!I4665,GWP!$B$2:$B$13,0))</f>
        <v>0</v>
      </c>
      <c r="L4665" s="4">
        <f t="shared" si="145"/>
        <v>0</v>
      </c>
    </row>
    <row r="4666" spans="1:12">
      <c r="A4666" t="s">
        <v>10269</v>
      </c>
      <c r="B4666" t="s">
        <v>7380</v>
      </c>
      <c r="C4666" t="s">
        <v>1740</v>
      </c>
      <c r="D4666" t="s">
        <v>6889</v>
      </c>
      <c r="E4666" t="s">
        <v>1712</v>
      </c>
      <c r="H4666" t="str">
        <f>INDEX('Vensim Variables'!$B:$B,MATCH(EPS!$B4666,'Vensim Variables'!$A:$A,0))</f>
        <v>g pollutant</v>
      </c>
      <c r="I4666" t="str">
        <f t="shared" si="144"/>
        <v>OC</v>
      </c>
      <c r="J4666">
        <f>INDEX(NoSettings!$C:$C,MATCH(EPS!$A4666,NoSettings!$A:$A,0))</f>
        <v>13531600</v>
      </c>
      <c r="K4666">
        <f>INDEX(GWP!$C$2:$C$13,MATCH(EPS!I4666,GWP!$B$2:$B$13,0))</f>
        <v>0</v>
      </c>
      <c r="L4666" s="4">
        <f t="shared" si="145"/>
        <v>0</v>
      </c>
    </row>
    <row r="4667" spans="1:12">
      <c r="A4667" t="s">
        <v>10270</v>
      </c>
      <c r="B4667" t="s">
        <v>7380</v>
      </c>
      <c r="C4667" t="s">
        <v>1740</v>
      </c>
      <c r="D4667" t="s">
        <v>6889</v>
      </c>
      <c r="E4667" t="s">
        <v>1713</v>
      </c>
      <c r="H4667" t="str">
        <f>INDEX('Vensim Variables'!$B:$B,MATCH(EPS!$B4667,'Vensim Variables'!$A:$A,0))</f>
        <v>g pollutant</v>
      </c>
      <c r="I4667" t="str">
        <f t="shared" si="144"/>
        <v>CH4</v>
      </c>
      <c r="J4667">
        <f>INDEX(NoSettings!$C:$C,MATCH(EPS!$A4667,NoSettings!$A:$A,0))</f>
        <v>1301700</v>
      </c>
      <c r="K4667">
        <f>INDEX(GWP!$C$2:$C$13,MATCH(EPS!I4667,GWP!$B$2:$B$13,0))</f>
        <v>28</v>
      </c>
      <c r="L4667" s="4">
        <f t="shared" si="145"/>
        <v>3.64476E-5</v>
      </c>
    </row>
    <row r="4668" spans="1:12">
      <c r="A4668" t="s">
        <v>10271</v>
      </c>
      <c r="B4668" t="s">
        <v>7380</v>
      </c>
      <c r="C4668" t="s">
        <v>1740</v>
      </c>
      <c r="D4668" t="s">
        <v>6889</v>
      </c>
      <c r="E4668" t="s">
        <v>1714</v>
      </c>
      <c r="H4668" t="str">
        <f>INDEX('Vensim Variables'!$B:$B,MATCH(EPS!$B4668,'Vensim Variables'!$A:$A,0))</f>
        <v>g pollutant</v>
      </c>
      <c r="I4668" t="str">
        <f t="shared" si="144"/>
        <v>N2O</v>
      </c>
      <c r="J4668">
        <f>INDEX(NoSettings!$C:$C,MATCH(EPS!$A4668,NoSettings!$A:$A,0))</f>
        <v>260340</v>
      </c>
      <c r="K4668">
        <f>INDEX(GWP!$C$2:$C$13,MATCH(EPS!I4668,GWP!$B$2:$B$13,0))</f>
        <v>265</v>
      </c>
      <c r="L4668" s="4">
        <f t="shared" si="145"/>
        <v>6.8990099999999995E-5</v>
      </c>
    </row>
    <row r="4669" spans="1:12">
      <c r="A4669" t="s">
        <v>10272</v>
      </c>
      <c r="B4669" t="s">
        <v>7380</v>
      </c>
      <c r="C4669" t="s">
        <v>1740</v>
      </c>
      <c r="D4669" t="s">
        <v>6889</v>
      </c>
      <c r="E4669" t="s">
        <v>1715</v>
      </c>
      <c r="H4669" t="str">
        <f>INDEX('Vensim Variables'!$B:$B,MATCH(EPS!$B4669,'Vensim Variables'!$A:$A,0))</f>
        <v>g pollutant</v>
      </c>
      <c r="I4669" t="str">
        <f t="shared" si="144"/>
        <v>F gases</v>
      </c>
      <c r="J4669">
        <f>INDEX(NoSettings!$C:$C,MATCH(EPS!$A4669,NoSettings!$A:$A,0))</f>
        <v>0</v>
      </c>
      <c r="K4669">
        <f>INDEX(GWP!$C$2:$C$13,MATCH(EPS!I4669,GWP!$B$2:$B$13,0))</f>
        <v>1</v>
      </c>
      <c r="L4669" s="4">
        <f t="shared" si="145"/>
        <v>0</v>
      </c>
    </row>
    <row r="4670" spans="1:12">
      <c r="A4670" t="s">
        <v>10273</v>
      </c>
      <c r="B4670" t="s">
        <v>7380</v>
      </c>
      <c r="C4670" t="s">
        <v>1740</v>
      </c>
      <c r="D4670" t="s">
        <v>6890</v>
      </c>
      <c r="E4670" t="s">
        <v>1702</v>
      </c>
      <c r="H4670" t="str">
        <f>INDEX('Vensim Variables'!$B:$B,MATCH(EPS!$B4670,'Vensim Variables'!$A:$A,0))</f>
        <v>g pollutant</v>
      </c>
      <c r="I4670" t="str">
        <f t="shared" si="144"/>
        <v>CO2</v>
      </c>
      <c r="J4670">
        <f>INDEX(NoSettings!$C:$C,MATCH(EPS!$A4670,NoSettings!$A:$A,0))</f>
        <v>0</v>
      </c>
      <c r="K4670">
        <f>INDEX(GWP!$C$2:$C$13,MATCH(EPS!I4670,GWP!$B$2:$B$13,0))</f>
        <v>1</v>
      </c>
      <c r="L4670" s="4">
        <f t="shared" si="145"/>
        <v>0</v>
      </c>
    </row>
    <row r="4671" spans="1:12">
      <c r="A4671" t="s">
        <v>10274</v>
      </c>
      <c r="B4671" t="s">
        <v>7380</v>
      </c>
      <c r="C4671" t="s">
        <v>1740</v>
      </c>
      <c r="D4671" t="s">
        <v>6890</v>
      </c>
      <c r="E4671" t="s">
        <v>1705</v>
      </c>
      <c r="H4671" t="str">
        <f>INDEX('Vensim Variables'!$B:$B,MATCH(EPS!$B4671,'Vensim Variables'!$A:$A,0))</f>
        <v>g pollutant</v>
      </c>
      <c r="I4671" t="str">
        <f t="shared" si="144"/>
        <v>VOC</v>
      </c>
      <c r="J4671">
        <f>INDEX(NoSettings!$C:$C,MATCH(EPS!$A4671,NoSettings!$A:$A,0))</f>
        <v>0</v>
      </c>
      <c r="K4671">
        <f>INDEX(GWP!$C$2:$C$13,MATCH(EPS!I4671,GWP!$B$2:$B$13,0))</f>
        <v>0</v>
      </c>
      <c r="L4671" s="4">
        <f t="shared" si="145"/>
        <v>0</v>
      </c>
    </row>
    <row r="4672" spans="1:12">
      <c r="A4672" t="s">
        <v>10275</v>
      </c>
      <c r="B4672" t="s">
        <v>7380</v>
      </c>
      <c r="C4672" t="s">
        <v>1740</v>
      </c>
      <c r="D4672" t="s">
        <v>6890</v>
      </c>
      <c r="E4672" t="s">
        <v>1706</v>
      </c>
      <c r="H4672" t="str">
        <f>INDEX('Vensim Variables'!$B:$B,MATCH(EPS!$B4672,'Vensim Variables'!$A:$A,0))</f>
        <v>g pollutant</v>
      </c>
      <c r="I4672" t="str">
        <f t="shared" si="144"/>
        <v>CO</v>
      </c>
      <c r="J4672">
        <f>INDEX(NoSettings!$C:$C,MATCH(EPS!$A4672,NoSettings!$A:$A,0))</f>
        <v>0</v>
      </c>
      <c r="K4672">
        <f>INDEX(GWP!$C$2:$C$13,MATCH(EPS!I4672,GWP!$B$2:$B$13,0))</f>
        <v>0</v>
      </c>
      <c r="L4672" s="4">
        <f t="shared" si="145"/>
        <v>0</v>
      </c>
    </row>
    <row r="4673" spans="1:12">
      <c r="A4673" t="s">
        <v>10276</v>
      </c>
      <c r="B4673" t="s">
        <v>7380</v>
      </c>
      <c r="C4673" t="s">
        <v>1740</v>
      </c>
      <c r="D4673" t="s">
        <v>6890</v>
      </c>
      <c r="E4673" t="s">
        <v>1707</v>
      </c>
      <c r="H4673" t="str">
        <f>INDEX('Vensim Variables'!$B:$B,MATCH(EPS!$B4673,'Vensim Variables'!$A:$A,0))</f>
        <v>g pollutant</v>
      </c>
      <c r="I4673" t="str">
        <f t="shared" si="144"/>
        <v>NOx</v>
      </c>
      <c r="J4673">
        <f>INDEX(NoSettings!$C:$C,MATCH(EPS!$A4673,NoSettings!$A:$A,0))</f>
        <v>0</v>
      </c>
      <c r="K4673">
        <f>INDEX(GWP!$C$2:$C$13,MATCH(EPS!I4673,GWP!$B$2:$B$13,0))</f>
        <v>0</v>
      </c>
      <c r="L4673" s="4">
        <f t="shared" si="145"/>
        <v>0</v>
      </c>
    </row>
    <row r="4674" spans="1:12">
      <c r="A4674" t="s">
        <v>10277</v>
      </c>
      <c r="B4674" t="s">
        <v>7380</v>
      </c>
      <c r="C4674" t="s">
        <v>1740</v>
      </c>
      <c r="D4674" t="s">
        <v>6890</v>
      </c>
      <c r="E4674" t="s">
        <v>1708</v>
      </c>
      <c r="H4674" t="str">
        <f>INDEX('Vensim Variables'!$B:$B,MATCH(EPS!$B4674,'Vensim Variables'!$A:$A,0))</f>
        <v>g pollutant</v>
      </c>
      <c r="I4674" t="str">
        <f t="shared" si="144"/>
        <v>PM10</v>
      </c>
      <c r="J4674">
        <f>INDEX(NoSettings!$C:$C,MATCH(EPS!$A4674,NoSettings!$A:$A,0))</f>
        <v>0</v>
      </c>
      <c r="K4674">
        <f>INDEX(GWP!$C$2:$C$13,MATCH(EPS!I4674,GWP!$B$2:$B$13,0))</f>
        <v>0</v>
      </c>
      <c r="L4674" s="4">
        <f t="shared" si="145"/>
        <v>0</v>
      </c>
    </row>
    <row r="4675" spans="1:12">
      <c r="A4675" t="s">
        <v>10278</v>
      </c>
      <c r="B4675" t="s">
        <v>7380</v>
      </c>
      <c r="C4675" t="s">
        <v>1740</v>
      </c>
      <c r="D4675" t="s">
        <v>6890</v>
      </c>
      <c r="E4675" t="s">
        <v>1709</v>
      </c>
      <c r="H4675" t="str">
        <f>INDEX('Vensim Variables'!$B:$B,MATCH(EPS!$B4675,'Vensim Variables'!$A:$A,0))</f>
        <v>g pollutant</v>
      </c>
      <c r="I4675" t="str">
        <f t="shared" ref="I4675:I4738" si="146">IF(OR(C4675="CO2",C4675="CH4",C4675="N2O",C4675="F gases",C4675="VOC",C4675="CO",C4675="NOx",C4675="PM10",C4675="PM25",C4675="SOx",C4675="BC",C4675="OC"),C4675,IF(OR(D4675="CO2",D4675="CH4",D4675="N2O",D4675="F gases",D4675="VOC",D4675="CO",D4675="NOx",D4675="PM10",D4675="PM25",D4675="SOx",D4675="BC",D4675="OC"),D4675,IF(OR(E4675="CO2",E4675="CH4",E4675="N2O",E4675="F gases",E4675="VOC",E4675="CO",E4675="NOx",E4675="PM10",E4675="PM25",E4675="SOx",E4675="BC",E4675="OC"),E4675,"NA")))</f>
        <v>PM25</v>
      </c>
      <c r="J4675">
        <f>INDEX(NoSettings!$C:$C,MATCH(EPS!$A4675,NoSettings!$A:$A,0))</f>
        <v>0</v>
      </c>
      <c r="K4675">
        <f>INDEX(GWP!$C$2:$C$13,MATCH(EPS!I4675,GWP!$B$2:$B$13,0))</f>
        <v>0</v>
      </c>
      <c r="L4675" s="4">
        <f t="shared" ref="L4675:L4738" si="147">IF(H4675="g pollutant",K4675*J4675/10^12,IF(H4675="MMTCO2e",J4675,IF(H4675="MWh",J4675,0)))</f>
        <v>0</v>
      </c>
    </row>
    <row r="4676" spans="1:12">
      <c r="A4676" t="s">
        <v>10279</v>
      </c>
      <c r="B4676" t="s">
        <v>7380</v>
      </c>
      <c r="C4676" t="s">
        <v>1740</v>
      </c>
      <c r="D4676" t="s">
        <v>6890</v>
      </c>
      <c r="E4676" t="s">
        <v>1710</v>
      </c>
      <c r="H4676" t="str">
        <f>INDEX('Vensim Variables'!$B:$B,MATCH(EPS!$B4676,'Vensim Variables'!$A:$A,0))</f>
        <v>g pollutant</v>
      </c>
      <c r="I4676" t="str">
        <f t="shared" si="146"/>
        <v>SOx</v>
      </c>
      <c r="J4676">
        <f>INDEX(NoSettings!$C:$C,MATCH(EPS!$A4676,NoSettings!$A:$A,0))</f>
        <v>0</v>
      </c>
      <c r="K4676">
        <f>INDEX(GWP!$C$2:$C$13,MATCH(EPS!I4676,GWP!$B$2:$B$13,0))</f>
        <v>0</v>
      </c>
      <c r="L4676" s="4">
        <f t="shared" si="147"/>
        <v>0</v>
      </c>
    </row>
    <row r="4677" spans="1:12">
      <c r="A4677" t="s">
        <v>10280</v>
      </c>
      <c r="B4677" t="s">
        <v>7380</v>
      </c>
      <c r="C4677" t="s">
        <v>1740</v>
      </c>
      <c r="D4677" t="s">
        <v>6890</v>
      </c>
      <c r="E4677" t="s">
        <v>1711</v>
      </c>
      <c r="H4677" t="str">
        <f>INDEX('Vensim Variables'!$B:$B,MATCH(EPS!$B4677,'Vensim Variables'!$A:$A,0))</f>
        <v>g pollutant</v>
      </c>
      <c r="I4677" t="str">
        <f t="shared" si="146"/>
        <v>BC</v>
      </c>
      <c r="J4677">
        <f>INDEX(NoSettings!$C:$C,MATCH(EPS!$A4677,NoSettings!$A:$A,0))</f>
        <v>0</v>
      </c>
      <c r="K4677">
        <f>INDEX(GWP!$C$2:$C$13,MATCH(EPS!I4677,GWP!$B$2:$B$13,0))</f>
        <v>0</v>
      </c>
      <c r="L4677" s="4">
        <f t="shared" si="147"/>
        <v>0</v>
      </c>
    </row>
    <row r="4678" spans="1:12">
      <c r="A4678" t="s">
        <v>10281</v>
      </c>
      <c r="B4678" t="s">
        <v>7380</v>
      </c>
      <c r="C4678" t="s">
        <v>1740</v>
      </c>
      <c r="D4678" t="s">
        <v>6890</v>
      </c>
      <c r="E4678" t="s">
        <v>1712</v>
      </c>
      <c r="H4678" t="str">
        <f>INDEX('Vensim Variables'!$B:$B,MATCH(EPS!$B4678,'Vensim Variables'!$A:$A,0))</f>
        <v>g pollutant</v>
      </c>
      <c r="I4678" t="str">
        <f t="shared" si="146"/>
        <v>OC</v>
      </c>
      <c r="J4678">
        <f>INDEX(NoSettings!$C:$C,MATCH(EPS!$A4678,NoSettings!$A:$A,0))</f>
        <v>0</v>
      </c>
      <c r="K4678">
        <f>INDEX(GWP!$C$2:$C$13,MATCH(EPS!I4678,GWP!$B$2:$B$13,0))</f>
        <v>0</v>
      </c>
      <c r="L4678" s="4">
        <f t="shared" si="147"/>
        <v>0</v>
      </c>
    </row>
    <row r="4679" spans="1:12">
      <c r="A4679" t="s">
        <v>10282</v>
      </c>
      <c r="B4679" t="s">
        <v>7380</v>
      </c>
      <c r="C4679" t="s">
        <v>1740</v>
      </c>
      <c r="D4679" t="s">
        <v>6890</v>
      </c>
      <c r="E4679" t="s">
        <v>1713</v>
      </c>
      <c r="H4679" t="str">
        <f>INDEX('Vensim Variables'!$B:$B,MATCH(EPS!$B4679,'Vensim Variables'!$A:$A,0))</f>
        <v>g pollutant</v>
      </c>
      <c r="I4679" t="str">
        <f t="shared" si="146"/>
        <v>CH4</v>
      </c>
      <c r="J4679">
        <f>INDEX(NoSettings!$C:$C,MATCH(EPS!$A4679,NoSettings!$A:$A,0))</f>
        <v>0</v>
      </c>
      <c r="K4679">
        <f>INDEX(GWP!$C$2:$C$13,MATCH(EPS!I4679,GWP!$B$2:$B$13,0))</f>
        <v>28</v>
      </c>
      <c r="L4679" s="4">
        <f t="shared" si="147"/>
        <v>0</v>
      </c>
    </row>
    <row r="4680" spans="1:12">
      <c r="A4680" t="s">
        <v>10283</v>
      </c>
      <c r="B4680" t="s">
        <v>7380</v>
      </c>
      <c r="C4680" t="s">
        <v>1740</v>
      </c>
      <c r="D4680" t="s">
        <v>6890</v>
      </c>
      <c r="E4680" t="s">
        <v>1714</v>
      </c>
      <c r="H4680" t="str">
        <f>INDEX('Vensim Variables'!$B:$B,MATCH(EPS!$B4680,'Vensim Variables'!$A:$A,0))</f>
        <v>g pollutant</v>
      </c>
      <c r="I4680" t="str">
        <f t="shared" si="146"/>
        <v>N2O</v>
      </c>
      <c r="J4680">
        <f>INDEX(NoSettings!$C:$C,MATCH(EPS!$A4680,NoSettings!$A:$A,0))</f>
        <v>0</v>
      </c>
      <c r="K4680">
        <f>INDEX(GWP!$C$2:$C$13,MATCH(EPS!I4680,GWP!$B$2:$B$13,0))</f>
        <v>265</v>
      </c>
      <c r="L4680" s="4">
        <f t="shared" si="147"/>
        <v>0</v>
      </c>
    </row>
    <row r="4681" spans="1:12">
      <c r="A4681" t="s">
        <v>10284</v>
      </c>
      <c r="B4681" t="s">
        <v>7380</v>
      </c>
      <c r="C4681" t="s">
        <v>1740</v>
      </c>
      <c r="D4681" t="s">
        <v>6890</v>
      </c>
      <c r="E4681" t="s">
        <v>1715</v>
      </c>
      <c r="H4681" t="str">
        <f>INDEX('Vensim Variables'!$B:$B,MATCH(EPS!$B4681,'Vensim Variables'!$A:$A,0))</f>
        <v>g pollutant</v>
      </c>
      <c r="I4681" t="str">
        <f t="shared" si="146"/>
        <v>F gases</v>
      </c>
      <c r="J4681">
        <f>INDEX(NoSettings!$C:$C,MATCH(EPS!$A4681,NoSettings!$A:$A,0))</f>
        <v>0</v>
      </c>
      <c r="K4681">
        <f>INDEX(GWP!$C$2:$C$13,MATCH(EPS!I4681,GWP!$B$2:$B$13,0))</f>
        <v>1</v>
      </c>
      <c r="L4681" s="4">
        <f t="shared" si="147"/>
        <v>0</v>
      </c>
    </row>
    <row r="4682" spans="1:12">
      <c r="A4682" t="s">
        <v>10285</v>
      </c>
      <c r="B4682" t="s">
        <v>7380</v>
      </c>
      <c r="C4682" t="s">
        <v>1740</v>
      </c>
      <c r="D4682" t="s">
        <v>6891</v>
      </c>
      <c r="E4682" t="s">
        <v>1702</v>
      </c>
      <c r="H4682" t="str">
        <f>INDEX('Vensim Variables'!$B:$B,MATCH(EPS!$B4682,'Vensim Variables'!$A:$A,0))</f>
        <v>g pollutant</v>
      </c>
      <c r="I4682" t="str">
        <f t="shared" si="146"/>
        <v>CO2</v>
      </c>
      <c r="J4682">
        <f>INDEX(NoSettings!$C:$C,MATCH(EPS!$A4682,NoSettings!$A:$A,0))</f>
        <v>14043600000</v>
      </c>
      <c r="K4682">
        <f>INDEX(GWP!$C$2:$C$13,MATCH(EPS!I4682,GWP!$B$2:$B$13,0))</f>
        <v>1</v>
      </c>
      <c r="L4682" s="4">
        <f t="shared" si="147"/>
        <v>1.40436E-2</v>
      </c>
    </row>
    <row r="4683" spans="1:12">
      <c r="A4683" t="s">
        <v>10286</v>
      </c>
      <c r="B4683" t="s">
        <v>7380</v>
      </c>
      <c r="C4683" t="s">
        <v>1740</v>
      </c>
      <c r="D4683" t="s">
        <v>6891</v>
      </c>
      <c r="E4683" t="s">
        <v>1705</v>
      </c>
      <c r="H4683" t="str">
        <f>INDEX('Vensim Variables'!$B:$B,MATCH(EPS!$B4683,'Vensim Variables'!$A:$A,0))</f>
        <v>g pollutant</v>
      </c>
      <c r="I4683" t="str">
        <f t="shared" si="146"/>
        <v>VOC</v>
      </c>
      <c r="J4683">
        <f>INDEX(NoSettings!$C:$C,MATCH(EPS!$A4683,NoSettings!$A:$A,0))</f>
        <v>10574500</v>
      </c>
      <c r="K4683">
        <f>INDEX(GWP!$C$2:$C$13,MATCH(EPS!I4683,GWP!$B$2:$B$13,0))</f>
        <v>0</v>
      </c>
      <c r="L4683" s="4">
        <f t="shared" si="147"/>
        <v>0</v>
      </c>
    </row>
    <row r="4684" spans="1:12">
      <c r="A4684" t="s">
        <v>10287</v>
      </c>
      <c r="B4684" t="s">
        <v>7380</v>
      </c>
      <c r="C4684" t="s">
        <v>1740</v>
      </c>
      <c r="D4684" t="s">
        <v>6891</v>
      </c>
      <c r="E4684" t="s">
        <v>1706</v>
      </c>
      <c r="H4684" t="str">
        <f>INDEX('Vensim Variables'!$B:$B,MATCH(EPS!$B4684,'Vensim Variables'!$A:$A,0))</f>
        <v>g pollutant</v>
      </c>
      <c r="I4684" t="str">
        <f t="shared" si="146"/>
        <v>CO</v>
      </c>
      <c r="J4684">
        <f>INDEX(NoSettings!$C:$C,MATCH(EPS!$A4684,NoSettings!$A:$A,0))</f>
        <v>178361000</v>
      </c>
      <c r="K4684">
        <f>INDEX(GWP!$C$2:$C$13,MATCH(EPS!I4684,GWP!$B$2:$B$13,0))</f>
        <v>0</v>
      </c>
      <c r="L4684" s="4">
        <f t="shared" si="147"/>
        <v>0</v>
      </c>
    </row>
    <row r="4685" spans="1:12">
      <c r="A4685" t="s">
        <v>10288</v>
      </c>
      <c r="B4685" t="s">
        <v>7380</v>
      </c>
      <c r="C4685" t="s">
        <v>1740</v>
      </c>
      <c r="D4685" t="s">
        <v>6891</v>
      </c>
      <c r="E4685" t="s">
        <v>1707</v>
      </c>
      <c r="H4685" t="str">
        <f>INDEX('Vensim Variables'!$B:$B,MATCH(EPS!$B4685,'Vensim Variables'!$A:$A,0))</f>
        <v>g pollutant</v>
      </c>
      <c r="I4685" t="str">
        <f t="shared" si="146"/>
        <v>NOx</v>
      </c>
      <c r="J4685">
        <f>INDEX(NoSettings!$C:$C,MATCH(EPS!$A4685,NoSettings!$A:$A,0))</f>
        <v>115846000</v>
      </c>
      <c r="K4685">
        <f>INDEX(GWP!$C$2:$C$13,MATCH(EPS!I4685,GWP!$B$2:$B$13,0))</f>
        <v>0</v>
      </c>
      <c r="L4685" s="4">
        <f t="shared" si="147"/>
        <v>0</v>
      </c>
    </row>
    <row r="4686" spans="1:12">
      <c r="A4686" t="s">
        <v>10289</v>
      </c>
      <c r="B4686" t="s">
        <v>7380</v>
      </c>
      <c r="C4686" t="s">
        <v>1740</v>
      </c>
      <c r="D4686" t="s">
        <v>6891</v>
      </c>
      <c r="E4686" t="s">
        <v>1708</v>
      </c>
      <c r="H4686" t="str">
        <f>INDEX('Vensim Variables'!$B:$B,MATCH(EPS!$B4686,'Vensim Variables'!$A:$A,0))</f>
        <v>g pollutant</v>
      </c>
      <c r="I4686" t="str">
        <f t="shared" si="146"/>
        <v>PM10</v>
      </c>
      <c r="J4686">
        <f>INDEX(NoSettings!$C:$C,MATCH(EPS!$A4686,NoSettings!$A:$A,0))</f>
        <v>21416800</v>
      </c>
      <c r="K4686">
        <f>INDEX(GWP!$C$2:$C$13,MATCH(EPS!I4686,GWP!$B$2:$B$13,0))</f>
        <v>0</v>
      </c>
      <c r="L4686" s="4">
        <f t="shared" si="147"/>
        <v>0</v>
      </c>
    </row>
    <row r="4687" spans="1:12">
      <c r="A4687" t="s">
        <v>10290</v>
      </c>
      <c r="B4687" t="s">
        <v>7380</v>
      </c>
      <c r="C4687" t="s">
        <v>1740</v>
      </c>
      <c r="D4687" t="s">
        <v>6891</v>
      </c>
      <c r="E4687" t="s">
        <v>1709</v>
      </c>
      <c r="H4687" t="str">
        <f>INDEX('Vensim Variables'!$B:$B,MATCH(EPS!$B4687,'Vensim Variables'!$A:$A,0))</f>
        <v>g pollutant</v>
      </c>
      <c r="I4687" t="str">
        <f t="shared" si="146"/>
        <v>PM25</v>
      </c>
      <c r="J4687">
        <f>INDEX(NoSettings!$C:$C,MATCH(EPS!$A4687,NoSettings!$A:$A,0))</f>
        <v>18766500</v>
      </c>
      <c r="K4687">
        <f>INDEX(GWP!$C$2:$C$13,MATCH(EPS!I4687,GWP!$B$2:$B$13,0))</f>
        <v>0</v>
      </c>
      <c r="L4687" s="4">
        <f t="shared" si="147"/>
        <v>0</v>
      </c>
    </row>
    <row r="4688" spans="1:12">
      <c r="A4688" t="s">
        <v>10291</v>
      </c>
      <c r="B4688" t="s">
        <v>7380</v>
      </c>
      <c r="C4688" t="s">
        <v>1740</v>
      </c>
      <c r="D4688" t="s">
        <v>6891</v>
      </c>
      <c r="E4688" t="s">
        <v>1710</v>
      </c>
      <c r="H4688" t="str">
        <f>INDEX('Vensim Variables'!$B:$B,MATCH(EPS!$B4688,'Vensim Variables'!$A:$A,0))</f>
        <v>g pollutant</v>
      </c>
      <c r="I4688" t="str">
        <f t="shared" si="146"/>
        <v>SOx</v>
      </c>
      <c r="J4688">
        <f>INDEX(NoSettings!$C:$C,MATCH(EPS!$A4688,NoSettings!$A:$A,0))</f>
        <v>79458800</v>
      </c>
      <c r="K4688">
        <f>INDEX(GWP!$C$2:$C$13,MATCH(EPS!I4688,GWP!$B$2:$B$13,0))</f>
        <v>0</v>
      </c>
      <c r="L4688" s="4">
        <f t="shared" si="147"/>
        <v>0</v>
      </c>
    </row>
    <row r="4689" spans="1:12">
      <c r="A4689" t="s">
        <v>10292</v>
      </c>
      <c r="B4689" t="s">
        <v>7380</v>
      </c>
      <c r="C4689" t="s">
        <v>1740</v>
      </c>
      <c r="D4689" t="s">
        <v>6891</v>
      </c>
      <c r="E4689" t="s">
        <v>1711</v>
      </c>
      <c r="H4689" t="str">
        <f>INDEX('Vensim Variables'!$B:$B,MATCH(EPS!$B4689,'Vensim Variables'!$A:$A,0))</f>
        <v>g pollutant</v>
      </c>
      <c r="I4689" t="str">
        <f t="shared" si="146"/>
        <v>BC</v>
      </c>
      <c r="J4689">
        <f>INDEX(NoSettings!$C:$C,MATCH(EPS!$A4689,NoSettings!$A:$A,0))</f>
        <v>1453030</v>
      </c>
      <c r="K4689">
        <f>INDEX(GWP!$C$2:$C$13,MATCH(EPS!I4689,GWP!$B$2:$B$13,0))</f>
        <v>0</v>
      </c>
      <c r="L4689" s="4">
        <f t="shared" si="147"/>
        <v>0</v>
      </c>
    </row>
    <row r="4690" spans="1:12">
      <c r="A4690" t="s">
        <v>10293</v>
      </c>
      <c r="B4690" t="s">
        <v>7380</v>
      </c>
      <c r="C4690" t="s">
        <v>1740</v>
      </c>
      <c r="D4690" t="s">
        <v>6891</v>
      </c>
      <c r="E4690" t="s">
        <v>1712</v>
      </c>
      <c r="H4690" t="str">
        <f>INDEX('Vensim Variables'!$B:$B,MATCH(EPS!$B4690,'Vensim Variables'!$A:$A,0))</f>
        <v>g pollutant</v>
      </c>
      <c r="I4690" t="str">
        <f t="shared" si="146"/>
        <v>OC</v>
      </c>
      <c r="J4690">
        <f>INDEX(NoSettings!$C:$C,MATCH(EPS!$A4690,NoSettings!$A:$A,0))</f>
        <v>7126000</v>
      </c>
      <c r="K4690">
        <f>INDEX(GWP!$C$2:$C$13,MATCH(EPS!I4690,GWP!$B$2:$B$13,0))</f>
        <v>0</v>
      </c>
      <c r="L4690" s="4">
        <f t="shared" si="147"/>
        <v>0</v>
      </c>
    </row>
    <row r="4691" spans="1:12">
      <c r="A4691" t="s">
        <v>10294</v>
      </c>
      <c r="B4691" t="s">
        <v>7380</v>
      </c>
      <c r="C4691" t="s">
        <v>1740</v>
      </c>
      <c r="D4691" t="s">
        <v>6891</v>
      </c>
      <c r="E4691" t="s">
        <v>1713</v>
      </c>
      <c r="H4691" t="str">
        <f>INDEX('Vensim Variables'!$B:$B,MATCH(EPS!$B4691,'Vensim Variables'!$A:$A,0))</f>
        <v>g pollutant</v>
      </c>
      <c r="I4691" t="str">
        <f t="shared" si="146"/>
        <v>CH4</v>
      </c>
      <c r="J4691">
        <f>INDEX(NoSettings!$C:$C,MATCH(EPS!$A4691,NoSettings!$A:$A,0))</f>
        <v>685500</v>
      </c>
      <c r="K4691">
        <f>INDEX(GWP!$C$2:$C$13,MATCH(EPS!I4691,GWP!$B$2:$B$13,0))</f>
        <v>28</v>
      </c>
      <c r="L4691" s="4">
        <f t="shared" si="147"/>
        <v>1.9194E-5</v>
      </c>
    </row>
    <row r="4692" spans="1:12">
      <c r="A4692" t="s">
        <v>10295</v>
      </c>
      <c r="B4692" t="s">
        <v>7380</v>
      </c>
      <c r="C4692" t="s">
        <v>1740</v>
      </c>
      <c r="D4692" t="s">
        <v>6891</v>
      </c>
      <c r="E4692" t="s">
        <v>1714</v>
      </c>
      <c r="H4692" t="str">
        <f>INDEX('Vensim Variables'!$B:$B,MATCH(EPS!$B4692,'Vensim Variables'!$A:$A,0))</f>
        <v>g pollutant</v>
      </c>
      <c r="I4692" t="str">
        <f t="shared" si="146"/>
        <v>N2O</v>
      </c>
      <c r="J4692">
        <f>INDEX(NoSettings!$C:$C,MATCH(EPS!$A4692,NoSettings!$A:$A,0))</f>
        <v>137100</v>
      </c>
      <c r="K4692">
        <f>INDEX(GWP!$C$2:$C$13,MATCH(EPS!I4692,GWP!$B$2:$B$13,0))</f>
        <v>265</v>
      </c>
      <c r="L4692" s="4">
        <f t="shared" si="147"/>
        <v>3.6331500000000003E-5</v>
      </c>
    </row>
    <row r="4693" spans="1:12">
      <c r="A4693" t="s">
        <v>10296</v>
      </c>
      <c r="B4693" t="s">
        <v>7380</v>
      </c>
      <c r="C4693" t="s">
        <v>1740</v>
      </c>
      <c r="D4693" t="s">
        <v>6891</v>
      </c>
      <c r="E4693" t="s">
        <v>1715</v>
      </c>
      <c r="H4693" t="str">
        <f>INDEX('Vensim Variables'!$B:$B,MATCH(EPS!$B4693,'Vensim Variables'!$A:$A,0))</f>
        <v>g pollutant</v>
      </c>
      <c r="I4693" t="str">
        <f t="shared" si="146"/>
        <v>F gases</v>
      </c>
      <c r="J4693">
        <f>INDEX(NoSettings!$C:$C,MATCH(EPS!$A4693,NoSettings!$A:$A,0))</f>
        <v>0</v>
      </c>
      <c r="K4693">
        <f>INDEX(GWP!$C$2:$C$13,MATCH(EPS!I4693,GWP!$B$2:$B$13,0))</f>
        <v>1</v>
      </c>
      <c r="L4693" s="4">
        <f t="shared" si="147"/>
        <v>0</v>
      </c>
    </row>
    <row r="4694" spans="1:12">
      <c r="A4694" t="s">
        <v>10297</v>
      </c>
      <c r="B4694" t="s">
        <v>7380</v>
      </c>
      <c r="C4694" t="s">
        <v>1740</v>
      </c>
      <c r="D4694" t="s">
        <v>6892</v>
      </c>
      <c r="E4694" t="s">
        <v>1702</v>
      </c>
      <c r="H4694" t="str">
        <f>INDEX('Vensim Variables'!$B:$B,MATCH(EPS!$B4694,'Vensim Variables'!$A:$A,0))</f>
        <v>g pollutant</v>
      </c>
      <c r="I4694" t="str">
        <f t="shared" si="146"/>
        <v>CO2</v>
      </c>
      <c r="J4694">
        <f>INDEX(NoSettings!$C:$C,MATCH(EPS!$A4694,NoSettings!$A:$A,0))</f>
        <v>13607200000</v>
      </c>
      <c r="K4694">
        <f>INDEX(GWP!$C$2:$C$13,MATCH(EPS!I4694,GWP!$B$2:$B$13,0))</f>
        <v>1</v>
      </c>
      <c r="L4694" s="4">
        <f t="shared" si="147"/>
        <v>1.36072E-2</v>
      </c>
    </row>
    <row r="4695" spans="1:12">
      <c r="A4695" t="s">
        <v>10298</v>
      </c>
      <c r="B4695" t="s">
        <v>7380</v>
      </c>
      <c r="C4695" t="s">
        <v>1740</v>
      </c>
      <c r="D4695" t="s">
        <v>6892</v>
      </c>
      <c r="E4695" t="s">
        <v>1705</v>
      </c>
      <c r="H4695" t="str">
        <f>INDEX('Vensim Variables'!$B:$B,MATCH(EPS!$B4695,'Vensim Variables'!$A:$A,0))</f>
        <v>g pollutant</v>
      </c>
      <c r="I4695" t="str">
        <f t="shared" si="146"/>
        <v>VOC</v>
      </c>
      <c r="J4695">
        <f>INDEX(NoSettings!$C:$C,MATCH(EPS!$A4695,NoSettings!$A:$A,0))</f>
        <v>10245900</v>
      </c>
      <c r="K4695">
        <f>INDEX(GWP!$C$2:$C$13,MATCH(EPS!I4695,GWP!$B$2:$B$13,0))</f>
        <v>0</v>
      </c>
      <c r="L4695" s="4">
        <f t="shared" si="147"/>
        <v>0</v>
      </c>
    </row>
    <row r="4696" spans="1:12">
      <c r="A4696" t="s">
        <v>10299</v>
      </c>
      <c r="B4696" t="s">
        <v>7380</v>
      </c>
      <c r="C4696" t="s">
        <v>1740</v>
      </c>
      <c r="D4696" t="s">
        <v>6892</v>
      </c>
      <c r="E4696" t="s">
        <v>1706</v>
      </c>
      <c r="H4696" t="str">
        <f>INDEX('Vensim Variables'!$B:$B,MATCH(EPS!$B4696,'Vensim Variables'!$A:$A,0))</f>
        <v>g pollutant</v>
      </c>
      <c r="I4696" t="str">
        <f t="shared" si="146"/>
        <v>CO</v>
      </c>
      <c r="J4696">
        <f>INDEX(NoSettings!$C:$C,MATCH(EPS!$A4696,NoSettings!$A:$A,0))</f>
        <v>172819000</v>
      </c>
      <c r="K4696">
        <f>INDEX(GWP!$C$2:$C$13,MATCH(EPS!I4696,GWP!$B$2:$B$13,0))</f>
        <v>0</v>
      </c>
      <c r="L4696" s="4">
        <f t="shared" si="147"/>
        <v>0</v>
      </c>
    </row>
    <row r="4697" spans="1:12">
      <c r="A4697" t="s">
        <v>10300</v>
      </c>
      <c r="B4697" t="s">
        <v>7380</v>
      </c>
      <c r="C4697" t="s">
        <v>1740</v>
      </c>
      <c r="D4697" t="s">
        <v>6892</v>
      </c>
      <c r="E4697" t="s">
        <v>1707</v>
      </c>
      <c r="H4697" t="str">
        <f>INDEX('Vensim Variables'!$B:$B,MATCH(EPS!$B4697,'Vensim Variables'!$A:$A,0))</f>
        <v>g pollutant</v>
      </c>
      <c r="I4697" t="str">
        <f t="shared" si="146"/>
        <v>NOx</v>
      </c>
      <c r="J4697">
        <f>INDEX(NoSettings!$C:$C,MATCH(EPS!$A4697,NoSettings!$A:$A,0))</f>
        <v>112246000</v>
      </c>
      <c r="K4697">
        <f>INDEX(GWP!$C$2:$C$13,MATCH(EPS!I4697,GWP!$B$2:$B$13,0))</f>
        <v>0</v>
      </c>
      <c r="L4697" s="4">
        <f t="shared" si="147"/>
        <v>0</v>
      </c>
    </row>
    <row r="4698" spans="1:12">
      <c r="A4698" t="s">
        <v>10301</v>
      </c>
      <c r="B4698" t="s">
        <v>7380</v>
      </c>
      <c r="C4698" t="s">
        <v>1740</v>
      </c>
      <c r="D4698" t="s">
        <v>6892</v>
      </c>
      <c r="E4698" t="s">
        <v>1708</v>
      </c>
      <c r="H4698" t="str">
        <f>INDEX('Vensim Variables'!$B:$B,MATCH(EPS!$B4698,'Vensim Variables'!$A:$A,0))</f>
        <v>g pollutant</v>
      </c>
      <c r="I4698" t="str">
        <f t="shared" si="146"/>
        <v>PM10</v>
      </c>
      <c r="J4698">
        <f>INDEX(NoSettings!$C:$C,MATCH(EPS!$A4698,NoSettings!$A:$A,0))</f>
        <v>20751400</v>
      </c>
      <c r="K4698">
        <f>INDEX(GWP!$C$2:$C$13,MATCH(EPS!I4698,GWP!$B$2:$B$13,0))</f>
        <v>0</v>
      </c>
      <c r="L4698" s="4">
        <f t="shared" si="147"/>
        <v>0</v>
      </c>
    </row>
    <row r="4699" spans="1:12">
      <c r="A4699" t="s">
        <v>10302</v>
      </c>
      <c r="B4699" t="s">
        <v>7380</v>
      </c>
      <c r="C4699" t="s">
        <v>1740</v>
      </c>
      <c r="D4699" t="s">
        <v>6892</v>
      </c>
      <c r="E4699" t="s">
        <v>1709</v>
      </c>
      <c r="H4699" t="str">
        <f>INDEX('Vensim Variables'!$B:$B,MATCH(EPS!$B4699,'Vensim Variables'!$A:$A,0))</f>
        <v>g pollutant</v>
      </c>
      <c r="I4699" t="str">
        <f t="shared" si="146"/>
        <v>PM25</v>
      </c>
      <c r="J4699">
        <f>INDEX(NoSettings!$C:$C,MATCH(EPS!$A4699,NoSettings!$A:$A,0))</f>
        <v>18183400</v>
      </c>
      <c r="K4699">
        <f>INDEX(GWP!$C$2:$C$13,MATCH(EPS!I4699,GWP!$B$2:$B$13,0))</f>
        <v>0</v>
      </c>
      <c r="L4699" s="4">
        <f t="shared" si="147"/>
        <v>0</v>
      </c>
    </row>
    <row r="4700" spans="1:12">
      <c r="A4700" t="s">
        <v>10303</v>
      </c>
      <c r="B4700" t="s">
        <v>7380</v>
      </c>
      <c r="C4700" t="s">
        <v>1740</v>
      </c>
      <c r="D4700" t="s">
        <v>6892</v>
      </c>
      <c r="E4700" t="s">
        <v>1710</v>
      </c>
      <c r="H4700" t="str">
        <f>INDEX('Vensim Variables'!$B:$B,MATCH(EPS!$B4700,'Vensim Variables'!$A:$A,0))</f>
        <v>g pollutant</v>
      </c>
      <c r="I4700" t="str">
        <f t="shared" si="146"/>
        <v>SOx</v>
      </c>
      <c r="J4700">
        <f>INDEX(NoSettings!$C:$C,MATCH(EPS!$A4700,NoSettings!$A:$A,0))</f>
        <v>76989900</v>
      </c>
      <c r="K4700">
        <f>INDEX(GWP!$C$2:$C$13,MATCH(EPS!I4700,GWP!$B$2:$B$13,0))</f>
        <v>0</v>
      </c>
      <c r="L4700" s="4">
        <f t="shared" si="147"/>
        <v>0</v>
      </c>
    </row>
    <row r="4701" spans="1:12">
      <c r="A4701" t="s">
        <v>10304</v>
      </c>
      <c r="B4701" t="s">
        <v>7380</v>
      </c>
      <c r="C4701" t="s">
        <v>1740</v>
      </c>
      <c r="D4701" t="s">
        <v>6892</v>
      </c>
      <c r="E4701" t="s">
        <v>1711</v>
      </c>
      <c r="H4701" t="str">
        <f>INDEX('Vensim Variables'!$B:$B,MATCH(EPS!$B4701,'Vensim Variables'!$A:$A,0))</f>
        <v>g pollutant</v>
      </c>
      <c r="I4701" t="str">
        <f t="shared" si="146"/>
        <v>BC</v>
      </c>
      <c r="J4701">
        <f>INDEX(NoSettings!$C:$C,MATCH(EPS!$A4701,NoSettings!$A:$A,0))</f>
        <v>1407880</v>
      </c>
      <c r="K4701">
        <f>INDEX(GWP!$C$2:$C$13,MATCH(EPS!I4701,GWP!$B$2:$B$13,0))</f>
        <v>0</v>
      </c>
      <c r="L4701" s="4">
        <f t="shared" si="147"/>
        <v>0</v>
      </c>
    </row>
    <row r="4702" spans="1:12">
      <c r="A4702" t="s">
        <v>10305</v>
      </c>
      <c r="B4702" t="s">
        <v>7380</v>
      </c>
      <c r="C4702" t="s">
        <v>1740</v>
      </c>
      <c r="D4702" t="s">
        <v>6892</v>
      </c>
      <c r="E4702" t="s">
        <v>1712</v>
      </c>
      <c r="H4702" t="str">
        <f>INDEX('Vensim Variables'!$B:$B,MATCH(EPS!$B4702,'Vensim Variables'!$A:$A,0))</f>
        <v>g pollutant</v>
      </c>
      <c r="I4702" t="str">
        <f t="shared" si="146"/>
        <v>OC</v>
      </c>
      <c r="J4702">
        <f>INDEX(NoSettings!$C:$C,MATCH(EPS!$A4702,NoSettings!$A:$A,0))</f>
        <v>6904580</v>
      </c>
      <c r="K4702">
        <f>INDEX(GWP!$C$2:$C$13,MATCH(EPS!I4702,GWP!$B$2:$B$13,0))</f>
        <v>0</v>
      </c>
      <c r="L4702" s="4">
        <f t="shared" si="147"/>
        <v>0</v>
      </c>
    </row>
    <row r="4703" spans="1:12">
      <c r="A4703" t="s">
        <v>10306</v>
      </c>
      <c r="B4703" t="s">
        <v>7380</v>
      </c>
      <c r="C4703" t="s">
        <v>1740</v>
      </c>
      <c r="D4703" t="s">
        <v>6892</v>
      </c>
      <c r="E4703" t="s">
        <v>1713</v>
      </c>
      <c r="H4703" t="str">
        <f>INDEX('Vensim Variables'!$B:$B,MATCH(EPS!$B4703,'Vensim Variables'!$A:$A,0))</f>
        <v>g pollutant</v>
      </c>
      <c r="I4703" t="str">
        <f t="shared" si="146"/>
        <v>CH4</v>
      </c>
      <c r="J4703">
        <f>INDEX(NoSettings!$C:$C,MATCH(EPS!$A4703,NoSettings!$A:$A,0))</f>
        <v>664200</v>
      </c>
      <c r="K4703">
        <f>INDEX(GWP!$C$2:$C$13,MATCH(EPS!I4703,GWP!$B$2:$B$13,0))</f>
        <v>28</v>
      </c>
      <c r="L4703" s="4">
        <f t="shared" si="147"/>
        <v>1.85976E-5</v>
      </c>
    </row>
    <row r="4704" spans="1:12">
      <c r="A4704" t="s">
        <v>10307</v>
      </c>
      <c r="B4704" t="s">
        <v>7380</v>
      </c>
      <c r="C4704" t="s">
        <v>1740</v>
      </c>
      <c r="D4704" t="s">
        <v>6892</v>
      </c>
      <c r="E4704" t="s">
        <v>1714</v>
      </c>
      <c r="H4704" t="str">
        <f>INDEX('Vensim Variables'!$B:$B,MATCH(EPS!$B4704,'Vensim Variables'!$A:$A,0))</f>
        <v>g pollutant</v>
      </c>
      <c r="I4704" t="str">
        <f t="shared" si="146"/>
        <v>N2O</v>
      </c>
      <c r="J4704">
        <f>INDEX(NoSettings!$C:$C,MATCH(EPS!$A4704,NoSettings!$A:$A,0))</f>
        <v>132840</v>
      </c>
      <c r="K4704">
        <f>INDEX(GWP!$C$2:$C$13,MATCH(EPS!I4704,GWP!$B$2:$B$13,0))</f>
        <v>265</v>
      </c>
      <c r="L4704" s="4">
        <f t="shared" si="147"/>
        <v>3.5202600000000001E-5</v>
      </c>
    </row>
    <row r="4705" spans="1:12">
      <c r="A4705" t="s">
        <v>10308</v>
      </c>
      <c r="B4705" t="s">
        <v>7380</v>
      </c>
      <c r="C4705" t="s">
        <v>1740</v>
      </c>
      <c r="D4705" t="s">
        <v>6892</v>
      </c>
      <c r="E4705" t="s">
        <v>1715</v>
      </c>
      <c r="H4705" t="str">
        <f>INDEX('Vensim Variables'!$B:$B,MATCH(EPS!$B4705,'Vensim Variables'!$A:$A,0))</f>
        <v>g pollutant</v>
      </c>
      <c r="I4705" t="str">
        <f t="shared" si="146"/>
        <v>F gases</v>
      </c>
      <c r="J4705">
        <f>INDEX(NoSettings!$C:$C,MATCH(EPS!$A4705,NoSettings!$A:$A,0))</f>
        <v>0</v>
      </c>
      <c r="K4705">
        <f>INDEX(GWP!$C$2:$C$13,MATCH(EPS!I4705,GWP!$B$2:$B$13,0))</f>
        <v>1</v>
      </c>
      <c r="L4705" s="4">
        <f t="shared" si="147"/>
        <v>0</v>
      </c>
    </row>
    <row r="4706" spans="1:12">
      <c r="A4706" t="s">
        <v>10309</v>
      </c>
      <c r="B4706" t="s">
        <v>7380</v>
      </c>
      <c r="C4706" t="s">
        <v>1740</v>
      </c>
      <c r="D4706" t="s">
        <v>6893</v>
      </c>
      <c r="E4706" t="s">
        <v>1702</v>
      </c>
      <c r="H4706" t="str">
        <f>INDEX('Vensim Variables'!$B:$B,MATCH(EPS!$B4706,'Vensim Variables'!$A:$A,0))</f>
        <v>g pollutant</v>
      </c>
      <c r="I4706" t="str">
        <f t="shared" si="146"/>
        <v>CO2</v>
      </c>
      <c r="J4706">
        <f>INDEX(NoSettings!$C:$C,MATCH(EPS!$A4706,NoSettings!$A:$A,0))</f>
        <v>17565300000</v>
      </c>
      <c r="K4706">
        <f>INDEX(GWP!$C$2:$C$13,MATCH(EPS!I4706,GWP!$B$2:$B$13,0))</f>
        <v>1</v>
      </c>
      <c r="L4706" s="4">
        <f t="shared" si="147"/>
        <v>1.7565299999999999E-2</v>
      </c>
    </row>
    <row r="4707" spans="1:12">
      <c r="A4707" t="s">
        <v>10310</v>
      </c>
      <c r="B4707" t="s">
        <v>7380</v>
      </c>
      <c r="C4707" t="s">
        <v>1740</v>
      </c>
      <c r="D4707" t="s">
        <v>6893</v>
      </c>
      <c r="E4707" t="s">
        <v>1705</v>
      </c>
      <c r="H4707" t="str">
        <f>INDEX('Vensim Variables'!$B:$B,MATCH(EPS!$B4707,'Vensim Variables'!$A:$A,0))</f>
        <v>g pollutant</v>
      </c>
      <c r="I4707" t="str">
        <f t="shared" si="146"/>
        <v>VOC</v>
      </c>
      <c r="J4707">
        <f>INDEX(NoSettings!$C:$C,MATCH(EPS!$A4707,NoSettings!$A:$A,0))</f>
        <v>13226300</v>
      </c>
      <c r="K4707">
        <f>INDEX(GWP!$C$2:$C$13,MATCH(EPS!I4707,GWP!$B$2:$B$13,0))</f>
        <v>0</v>
      </c>
      <c r="L4707" s="4">
        <f t="shared" si="147"/>
        <v>0</v>
      </c>
    </row>
    <row r="4708" spans="1:12">
      <c r="A4708" t="s">
        <v>10311</v>
      </c>
      <c r="B4708" t="s">
        <v>7380</v>
      </c>
      <c r="C4708" t="s">
        <v>1740</v>
      </c>
      <c r="D4708" t="s">
        <v>6893</v>
      </c>
      <c r="E4708" t="s">
        <v>1706</v>
      </c>
      <c r="H4708" t="str">
        <f>INDEX('Vensim Variables'!$B:$B,MATCH(EPS!$B4708,'Vensim Variables'!$A:$A,0))</f>
        <v>g pollutant</v>
      </c>
      <c r="I4708" t="str">
        <f t="shared" si="146"/>
        <v>CO</v>
      </c>
      <c r="J4708">
        <f>INDEX(NoSettings!$C:$C,MATCH(EPS!$A4708,NoSettings!$A:$A,0))</f>
        <v>223087000</v>
      </c>
      <c r="K4708">
        <f>INDEX(GWP!$C$2:$C$13,MATCH(EPS!I4708,GWP!$B$2:$B$13,0))</f>
        <v>0</v>
      </c>
      <c r="L4708" s="4">
        <f t="shared" si="147"/>
        <v>0</v>
      </c>
    </row>
    <row r="4709" spans="1:12">
      <c r="A4709" t="s">
        <v>10312</v>
      </c>
      <c r="B4709" t="s">
        <v>7380</v>
      </c>
      <c r="C4709" t="s">
        <v>1740</v>
      </c>
      <c r="D4709" t="s">
        <v>6893</v>
      </c>
      <c r="E4709" t="s">
        <v>1707</v>
      </c>
      <c r="H4709" t="str">
        <f>INDEX('Vensim Variables'!$B:$B,MATCH(EPS!$B4709,'Vensim Variables'!$A:$A,0))</f>
        <v>g pollutant</v>
      </c>
      <c r="I4709" t="str">
        <f t="shared" si="146"/>
        <v>NOx</v>
      </c>
      <c r="J4709">
        <f>INDEX(NoSettings!$C:$C,MATCH(EPS!$A4709,NoSettings!$A:$A,0))</f>
        <v>144896000</v>
      </c>
      <c r="K4709">
        <f>INDEX(GWP!$C$2:$C$13,MATCH(EPS!I4709,GWP!$B$2:$B$13,0))</f>
        <v>0</v>
      </c>
      <c r="L4709" s="4">
        <f t="shared" si="147"/>
        <v>0</v>
      </c>
    </row>
    <row r="4710" spans="1:12">
      <c r="A4710" t="s">
        <v>10313</v>
      </c>
      <c r="B4710" t="s">
        <v>7380</v>
      </c>
      <c r="C4710" t="s">
        <v>1740</v>
      </c>
      <c r="D4710" t="s">
        <v>6893</v>
      </c>
      <c r="E4710" t="s">
        <v>1708</v>
      </c>
      <c r="H4710" t="str">
        <f>INDEX('Vensim Variables'!$B:$B,MATCH(EPS!$B4710,'Vensim Variables'!$A:$A,0))</f>
        <v>g pollutant</v>
      </c>
      <c r="I4710" t="str">
        <f t="shared" si="146"/>
        <v>PM10</v>
      </c>
      <c r="J4710">
        <f>INDEX(NoSettings!$C:$C,MATCH(EPS!$A4710,NoSettings!$A:$A,0))</f>
        <v>26787500</v>
      </c>
      <c r="K4710">
        <f>INDEX(GWP!$C$2:$C$13,MATCH(EPS!I4710,GWP!$B$2:$B$13,0))</f>
        <v>0</v>
      </c>
      <c r="L4710" s="4">
        <f t="shared" si="147"/>
        <v>0</v>
      </c>
    </row>
    <row r="4711" spans="1:12">
      <c r="A4711" t="s">
        <v>10314</v>
      </c>
      <c r="B4711" t="s">
        <v>7380</v>
      </c>
      <c r="C4711" t="s">
        <v>1740</v>
      </c>
      <c r="D4711" t="s">
        <v>6893</v>
      </c>
      <c r="E4711" t="s">
        <v>1709</v>
      </c>
      <c r="H4711" t="str">
        <f>INDEX('Vensim Variables'!$B:$B,MATCH(EPS!$B4711,'Vensim Variables'!$A:$A,0))</f>
        <v>g pollutant</v>
      </c>
      <c r="I4711" t="str">
        <f t="shared" si="146"/>
        <v>PM25</v>
      </c>
      <c r="J4711">
        <f>INDEX(NoSettings!$C:$C,MATCH(EPS!$A4711,NoSettings!$A:$A,0))</f>
        <v>23472500</v>
      </c>
      <c r="K4711">
        <f>INDEX(GWP!$C$2:$C$13,MATCH(EPS!I4711,GWP!$B$2:$B$13,0))</f>
        <v>0</v>
      </c>
      <c r="L4711" s="4">
        <f t="shared" si="147"/>
        <v>0</v>
      </c>
    </row>
    <row r="4712" spans="1:12">
      <c r="A4712" t="s">
        <v>10315</v>
      </c>
      <c r="B4712" t="s">
        <v>7380</v>
      </c>
      <c r="C4712" t="s">
        <v>1740</v>
      </c>
      <c r="D4712" t="s">
        <v>6893</v>
      </c>
      <c r="E4712" t="s">
        <v>1710</v>
      </c>
      <c r="H4712" t="str">
        <f>INDEX('Vensim Variables'!$B:$B,MATCH(EPS!$B4712,'Vensim Variables'!$A:$A,0))</f>
        <v>g pollutant</v>
      </c>
      <c r="I4712" t="str">
        <f t="shared" si="146"/>
        <v>SOx</v>
      </c>
      <c r="J4712">
        <f>INDEX(NoSettings!$C:$C,MATCH(EPS!$A4712,NoSettings!$A:$A,0))</f>
        <v>99384400</v>
      </c>
      <c r="K4712">
        <f>INDEX(GWP!$C$2:$C$13,MATCH(EPS!I4712,GWP!$B$2:$B$13,0))</f>
        <v>0</v>
      </c>
      <c r="L4712" s="4">
        <f t="shared" si="147"/>
        <v>0</v>
      </c>
    </row>
    <row r="4713" spans="1:12">
      <c r="A4713" t="s">
        <v>10316</v>
      </c>
      <c r="B4713" t="s">
        <v>7380</v>
      </c>
      <c r="C4713" t="s">
        <v>1740</v>
      </c>
      <c r="D4713" t="s">
        <v>6893</v>
      </c>
      <c r="E4713" t="s">
        <v>1711</v>
      </c>
      <c r="H4713" t="str">
        <f>INDEX('Vensim Variables'!$B:$B,MATCH(EPS!$B4713,'Vensim Variables'!$A:$A,0))</f>
        <v>g pollutant</v>
      </c>
      <c r="I4713" t="str">
        <f t="shared" si="146"/>
        <v>BC</v>
      </c>
      <c r="J4713">
        <f>INDEX(NoSettings!$C:$C,MATCH(EPS!$A4713,NoSettings!$A:$A,0))</f>
        <v>1817400</v>
      </c>
      <c r="K4713">
        <f>INDEX(GWP!$C$2:$C$13,MATCH(EPS!I4713,GWP!$B$2:$B$13,0))</f>
        <v>0</v>
      </c>
      <c r="L4713" s="4">
        <f t="shared" si="147"/>
        <v>0</v>
      </c>
    </row>
    <row r="4714" spans="1:12">
      <c r="A4714" t="s">
        <v>10317</v>
      </c>
      <c r="B4714" t="s">
        <v>7380</v>
      </c>
      <c r="C4714" t="s">
        <v>1740</v>
      </c>
      <c r="D4714" t="s">
        <v>6893</v>
      </c>
      <c r="E4714" t="s">
        <v>1712</v>
      </c>
      <c r="H4714" t="str">
        <f>INDEX('Vensim Variables'!$B:$B,MATCH(EPS!$B4714,'Vensim Variables'!$A:$A,0))</f>
        <v>g pollutant</v>
      </c>
      <c r="I4714" t="str">
        <f t="shared" si="146"/>
        <v>OC</v>
      </c>
      <c r="J4714">
        <f>INDEX(NoSettings!$C:$C,MATCH(EPS!$A4714,NoSettings!$A:$A,0))</f>
        <v>8912960</v>
      </c>
      <c r="K4714">
        <f>INDEX(GWP!$C$2:$C$13,MATCH(EPS!I4714,GWP!$B$2:$B$13,0))</f>
        <v>0</v>
      </c>
      <c r="L4714" s="4">
        <f t="shared" si="147"/>
        <v>0</v>
      </c>
    </row>
    <row r="4715" spans="1:12">
      <c r="A4715" t="s">
        <v>10318</v>
      </c>
      <c r="B4715" t="s">
        <v>7380</v>
      </c>
      <c r="C4715" t="s">
        <v>1740</v>
      </c>
      <c r="D4715" t="s">
        <v>6893</v>
      </c>
      <c r="E4715" t="s">
        <v>1713</v>
      </c>
      <c r="H4715" t="str">
        <f>INDEX('Vensim Variables'!$B:$B,MATCH(EPS!$B4715,'Vensim Variables'!$A:$A,0))</f>
        <v>g pollutant</v>
      </c>
      <c r="I4715" t="str">
        <f t="shared" si="146"/>
        <v>CH4</v>
      </c>
      <c r="J4715">
        <f>INDEX(NoSettings!$C:$C,MATCH(EPS!$A4715,NoSettings!$A:$A,0))</f>
        <v>857400</v>
      </c>
      <c r="K4715">
        <f>INDEX(GWP!$C$2:$C$13,MATCH(EPS!I4715,GWP!$B$2:$B$13,0))</f>
        <v>28</v>
      </c>
      <c r="L4715" s="4">
        <f t="shared" si="147"/>
        <v>2.4007199999999999E-5</v>
      </c>
    </row>
    <row r="4716" spans="1:12">
      <c r="A4716" t="s">
        <v>10319</v>
      </c>
      <c r="B4716" t="s">
        <v>7380</v>
      </c>
      <c r="C4716" t="s">
        <v>1740</v>
      </c>
      <c r="D4716" t="s">
        <v>6893</v>
      </c>
      <c r="E4716" t="s">
        <v>1714</v>
      </c>
      <c r="H4716" t="str">
        <f>INDEX('Vensim Variables'!$B:$B,MATCH(EPS!$B4716,'Vensim Variables'!$A:$A,0))</f>
        <v>g pollutant</v>
      </c>
      <c r="I4716" t="str">
        <f t="shared" si="146"/>
        <v>N2O</v>
      </c>
      <c r="J4716">
        <f>INDEX(NoSettings!$C:$C,MATCH(EPS!$A4716,NoSettings!$A:$A,0))</f>
        <v>171480</v>
      </c>
      <c r="K4716">
        <f>INDEX(GWP!$C$2:$C$13,MATCH(EPS!I4716,GWP!$B$2:$B$13,0))</f>
        <v>265</v>
      </c>
      <c r="L4716" s="4">
        <f t="shared" si="147"/>
        <v>4.5442199999999997E-5</v>
      </c>
    </row>
    <row r="4717" spans="1:12">
      <c r="A4717" t="s">
        <v>10320</v>
      </c>
      <c r="B4717" t="s">
        <v>7380</v>
      </c>
      <c r="C4717" t="s">
        <v>1740</v>
      </c>
      <c r="D4717" t="s">
        <v>6893</v>
      </c>
      <c r="E4717" t="s">
        <v>1715</v>
      </c>
      <c r="H4717" t="str">
        <f>INDEX('Vensim Variables'!$B:$B,MATCH(EPS!$B4717,'Vensim Variables'!$A:$A,0))</f>
        <v>g pollutant</v>
      </c>
      <c r="I4717" t="str">
        <f t="shared" si="146"/>
        <v>F gases</v>
      </c>
      <c r="J4717">
        <f>INDEX(NoSettings!$C:$C,MATCH(EPS!$A4717,NoSettings!$A:$A,0))</f>
        <v>0</v>
      </c>
      <c r="K4717">
        <f>INDEX(GWP!$C$2:$C$13,MATCH(EPS!I4717,GWP!$B$2:$B$13,0))</f>
        <v>1</v>
      </c>
      <c r="L4717" s="4">
        <f t="shared" si="147"/>
        <v>0</v>
      </c>
    </row>
    <row r="4718" spans="1:12">
      <c r="A4718" t="s">
        <v>10321</v>
      </c>
      <c r="B4718" t="s">
        <v>7380</v>
      </c>
      <c r="C4718" t="s">
        <v>1740</v>
      </c>
      <c r="D4718" t="s">
        <v>6894</v>
      </c>
      <c r="E4718" t="s">
        <v>1702</v>
      </c>
      <c r="H4718" t="str">
        <f>INDEX('Vensim Variables'!$B:$B,MATCH(EPS!$B4718,'Vensim Variables'!$A:$A,0))</f>
        <v>g pollutant</v>
      </c>
      <c r="I4718" t="str">
        <f t="shared" si="146"/>
        <v>CO2</v>
      </c>
      <c r="J4718">
        <f>INDEX(NoSettings!$C:$C,MATCH(EPS!$A4718,NoSettings!$A:$A,0))</f>
        <v>9944230000</v>
      </c>
      <c r="K4718">
        <f>INDEX(GWP!$C$2:$C$13,MATCH(EPS!I4718,GWP!$B$2:$B$13,0))</f>
        <v>1</v>
      </c>
      <c r="L4718" s="4">
        <f t="shared" si="147"/>
        <v>9.9442300000000001E-3</v>
      </c>
    </row>
    <row r="4719" spans="1:12">
      <c r="A4719" t="s">
        <v>10322</v>
      </c>
      <c r="B4719" t="s">
        <v>7380</v>
      </c>
      <c r="C4719" t="s">
        <v>1740</v>
      </c>
      <c r="D4719" t="s">
        <v>6894</v>
      </c>
      <c r="E4719" t="s">
        <v>1705</v>
      </c>
      <c r="H4719" t="str">
        <f>INDEX('Vensim Variables'!$B:$B,MATCH(EPS!$B4719,'Vensim Variables'!$A:$A,0))</f>
        <v>g pollutant</v>
      </c>
      <c r="I4719" t="str">
        <f t="shared" si="146"/>
        <v>VOC</v>
      </c>
      <c r="J4719">
        <f>INDEX(NoSettings!$C:$C,MATCH(EPS!$A4719,NoSettings!$A:$A,0))</f>
        <v>7487780</v>
      </c>
      <c r="K4719">
        <f>INDEX(GWP!$C$2:$C$13,MATCH(EPS!I4719,GWP!$B$2:$B$13,0))</f>
        <v>0</v>
      </c>
      <c r="L4719" s="4">
        <f t="shared" si="147"/>
        <v>0</v>
      </c>
    </row>
    <row r="4720" spans="1:12">
      <c r="A4720" t="s">
        <v>10323</v>
      </c>
      <c r="B4720" t="s">
        <v>7380</v>
      </c>
      <c r="C4720" t="s">
        <v>1740</v>
      </c>
      <c r="D4720" t="s">
        <v>6894</v>
      </c>
      <c r="E4720" t="s">
        <v>1706</v>
      </c>
      <c r="H4720" t="str">
        <f>INDEX('Vensim Variables'!$B:$B,MATCH(EPS!$B4720,'Vensim Variables'!$A:$A,0))</f>
        <v>g pollutant</v>
      </c>
      <c r="I4720" t="str">
        <f t="shared" si="146"/>
        <v>CO</v>
      </c>
      <c r="J4720">
        <f>INDEX(NoSettings!$C:$C,MATCH(EPS!$A4720,NoSettings!$A:$A,0))</f>
        <v>126297000</v>
      </c>
      <c r="K4720">
        <f>INDEX(GWP!$C$2:$C$13,MATCH(EPS!I4720,GWP!$B$2:$B$13,0))</f>
        <v>0</v>
      </c>
      <c r="L4720" s="4">
        <f t="shared" si="147"/>
        <v>0</v>
      </c>
    </row>
    <row r="4721" spans="1:12">
      <c r="A4721" t="s">
        <v>10324</v>
      </c>
      <c r="B4721" t="s">
        <v>7380</v>
      </c>
      <c r="C4721" t="s">
        <v>1740</v>
      </c>
      <c r="D4721" t="s">
        <v>6894</v>
      </c>
      <c r="E4721" t="s">
        <v>1707</v>
      </c>
      <c r="H4721" t="str">
        <f>INDEX('Vensim Variables'!$B:$B,MATCH(EPS!$B4721,'Vensim Variables'!$A:$A,0))</f>
        <v>g pollutant</v>
      </c>
      <c r="I4721" t="str">
        <f t="shared" si="146"/>
        <v>NOx</v>
      </c>
      <c r="J4721">
        <f>INDEX(NoSettings!$C:$C,MATCH(EPS!$A4721,NoSettings!$A:$A,0))</f>
        <v>82029800</v>
      </c>
      <c r="K4721">
        <f>INDEX(GWP!$C$2:$C$13,MATCH(EPS!I4721,GWP!$B$2:$B$13,0))</f>
        <v>0</v>
      </c>
      <c r="L4721" s="4">
        <f t="shared" si="147"/>
        <v>0</v>
      </c>
    </row>
    <row r="4722" spans="1:12">
      <c r="A4722" t="s">
        <v>10325</v>
      </c>
      <c r="B4722" t="s">
        <v>7380</v>
      </c>
      <c r="C4722" t="s">
        <v>1740</v>
      </c>
      <c r="D4722" t="s">
        <v>6894</v>
      </c>
      <c r="E4722" t="s">
        <v>1708</v>
      </c>
      <c r="H4722" t="str">
        <f>INDEX('Vensim Variables'!$B:$B,MATCH(EPS!$B4722,'Vensim Variables'!$A:$A,0))</f>
        <v>g pollutant</v>
      </c>
      <c r="I4722" t="str">
        <f t="shared" si="146"/>
        <v>PM10</v>
      </c>
      <c r="J4722">
        <f>INDEX(NoSettings!$C:$C,MATCH(EPS!$A4722,NoSettings!$A:$A,0))</f>
        <v>15165200</v>
      </c>
      <c r="K4722">
        <f>INDEX(GWP!$C$2:$C$13,MATCH(EPS!I4722,GWP!$B$2:$B$13,0))</f>
        <v>0</v>
      </c>
      <c r="L4722" s="4">
        <f t="shared" si="147"/>
        <v>0</v>
      </c>
    </row>
    <row r="4723" spans="1:12">
      <c r="A4723" t="s">
        <v>10326</v>
      </c>
      <c r="B4723" t="s">
        <v>7380</v>
      </c>
      <c r="C4723" t="s">
        <v>1740</v>
      </c>
      <c r="D4723" t="s">
        <v>6894</v>
      </c>
      <c r="E4723" t="s">
        <v>1709</v>
      </c>
      <c r="H4723" t="str">
        <f>INDEX('Vensim Variables'!$B:$B,MATCH(EPS!$B4723,'Vensim Variables'!$A:$A,0))</f>
        <v>g pollutant</v>
      </c>
      <c r="I4723" t="str">
        <f t="shared" si="146"/>
        <v>PM25</v>
      </c>
      <c r="J4723">
        <f>INDEX(NoSettings!$C:$C,MATCH(EPS!$A4723,NoSettings!$A:$A,0))</f>
        <v>13288500</v>
      </c>
      <c r="K4723">
        <f>INDEX(GWP!$C$2:$C$13,MATCH(EPS!I4723,GWP!$B$2:$B$13,0))</f>
        <v>0</v>
      </c>
      <c r="L4723" s="4">
        <f t="shared" si="147"/>
        <v>0</v>
      </c>
    </row>
    <row r="4724" spans="1:12">
      <c r="A4724" t="s">
        <v>10327</v>
      </c>
      <c r="B4724" t="s">
        <v>7380</v>
      </c>
      <c r="C4724" t="s">
        <v>1740</v>
      </c>
      <c r="D4724" t="s">
        <v>6894</v>
      </c>
      <c r="E4724" t="s">
        <v>1710</v>
      </c>
      <c r="H4724" t="str">
        <f>INDEX('Vensim Variables'!$B:$B,MATCH(EPS!$B4724,'Vensim Variables'!$A:$A,0))</f>
        <v>g pollutant</v>
      </c>
      <c r="I4724" t="str">
        <f t="shared" si="146"/>
        <v>SOx</v>
      </c>
      <c r="J4724">
        <f>INDEX(NoSettings!$C:$C,MATCH(EPS!$A4724,NoSettings!$A:$A,0))</f>
        <v>56264500</v>
      </c>
      <c r="K4724">
        <f>INDEX(GWP!$C$2:$C$13,MATCH(EPS!I4724,GWP!$B$2:$B$13,0))</f>
        <v>0</v>
      </c>
      <c r="L4724" s="4">
        <f t="shared" si="147"/>
        <v>0</v>
      </c>
    </row>
    <row r="4725" spans="1:12">
      <c r="A4725" t="s">
        <v>10328</v>
      </c>
      <c r="B4725" t="s">
        <v>7380</v>
      </c>
      <c r="C4725" t="s">
        <v>1740</v>
      </c>
      <c r="D4725" t="s">
        <v>6894</v>
      </c>
      <c r="E4725" t="s">
        <v>1711</v>
      </c>
      <c r="H4725" t="str">
        <f>INDEX('Vensim Variables'!$B:$B,MATCH(EPS!$B4725,'Vensim Variables'!$A:$A,0))</f>
        <v>g pollutant</v>
      </c>
      <c r="I4725" t="str">
        <f t="shared" si="146"/>
        <v>BC</v>
      </c>
      <c r="J4725">
        <f>INDEX(NoSettings!$C:$C,MATCH(EPS!$A4725,NoSettings!$A:$A,0))</f>
        <v>1028890</v>
      </c>
      <c r="K4725">
        <f>INDEX(GWP!$C$2:$C$13,MATCH(EPS!I4725,GWP!$B$2:$B$13,0))</f>
        <v>0</v>
      </c>
      <c r="L4725" s="4">
        <f t="shared" si="147"/>
        <v>0</v>
      </c>
    </row>
    <row r="4726" spans="1:12">
      <c r="A4726" t="s">
        <v>10329</v>
      </c>
      <c r="B4726" t="s">
        <v>7380</v>
      </c>
      <c r="C4726" t="s">
        <v>1740</v>
      </c>
      <c r="D4726" t="s">
        <v>6894</v>
      </c>
      <c r="E4726" t="s">
        <v>1712</v>
      </c>
      <c r="H4726" t="str">
        <f>INDEX('Vensim Variables'!$B:$B,MATCH(EPS!$B4726,'Vensim Variables'!$A:$A,0))</f>
        <v>g pollutant</v>
      </c>
      <c r="I4726" t="str">
        <f t="shared" si="146"/>
        <v>OC</v>
      </c>
      <c r="J4726">
        <f>INDEX(NoSettings!$C:$C,MATCH(EPS!$A4726,NoSettings!$A:$A,0))</f>
        <v>5045890</v>
      </c>
      <c r="K4726">
        <f>INDEX(GWP!$C$2:$C$13,MATCH(EPS!I4726,GWP!$B$2:$B$13,0))</f>
        <v>0</v>
      </c>
      <c r="L4726" s="4">
        <f t="shared" si="147"/>
        <v>0</v>
      </c>
    </row>
    <row r="4727" spans="1:12">
      <c r="A4727" t="s">
        <v>10330</v>
      </c>
      <c r="B4727" t="s">
        <v>7380</v>
      </c>
      <c r="C4727" t="s">
        <v>1740</v>
      </c>
      <c r="D4727" t="s">
        <v>6894</v>
      </c>
      <c r="E4727" t="s">
        <v>1713</v>
      </c>
      <c r="H4727" t="str">
        <f>INDEX('Vensim Variables'!$B:$B,MATCH(EPS!$B4727,'Vensim Variables'!$A:$A,0))</f>
        <v>g pollutant</v>
      </c>
      <c r="I4727" t="str">
        <f t="shared" si="146"/>
        <v>CH4</v>
      </c>
      <c r="J4727">
        <f>INDEX(NoSettings!$C:$C,MATCH(EPS!$A4727,NoSettings!$A:$A,0))</f>
        <v>485400</v>
      </c>
      <c r="K4727">
        <f>INDEX(GWP!$C$2:$C$13,MATCH(EPS!I4727,GWP!$B$2:$B$13,0))</f>
        <v>28</v>
      </c>
      <c r="L4727" s="4">
        <f t="shared" si="147"/>
        <v>1.35912E-5</v>
      </c>
    </row>
    <row r="4728" spans="1:12">
      <c r="A4728" t="s">
        <v>10331</v>
      </c>
      <c r="B4728" t="s">
        <v>7380</v>
      </c>
      <c r="C4728" t="s">
        <v>1740</v>
      </c>
      <c r="D4728" t="s">
        <v>6894</v>
      </c>
      <c r="E4728" t="s">
        <v>1714</v>
      </c>
      <c r="H4728" t="str">
        <f>INDEX('Vensim Variables'!$B:$B,MATCH(EPS!$B4728,'Vensim Variables'!$A:$A,0))</f>
        <v>g pollutant</v>
      </c>
      <c r="I4728" t="str">
        <f t="shared" si="146"/>
        <v>N2O</v>
      </c>
      <c r="J4728">
        <f>INDEX(NoSettings!$C:$C,MATCH(EPS!$A4728,NoSettings!$A:$A,0))</f>
        <v>97080</v>
      </c>
      <c r="K4728">
        <f>INDEX(GWP!$C$2:$C$13,MATCH(EPS!I4728,GWP!$B$2:$B$13,0))</f>
        <v>265</v>
      </c>
      <c r="L4728" s="4">
        <f t="shared" si="147"/>
        <v>2.5726200000000001E-5</v>
      </c>
    </row>
    <row r="4729" spans="1:12">
      <c r="A4729" t="s">
        <v>10332</v>
      </c>
      <c r="B4729" t="s">
        <v>7380</v>
      </c>
      <c r="C4729" t="s">
        <v>1740</v>
      </c>
      <c r="D4729" t="s">
        <v>6894</v>
      </c>
      <c r="E4729" t="s">
        <v>1715</v>
      </c>
      <c r="H4729" t="str">
        <f>INDEX('Vensim Variables'!$B:$B,MATCH(EPS!$B4729,'Vensim Variables'!$A:$A,0))</f>
        <v>g pollutant</v>
      </c>
      <c r="I4729" t="str">
        <f t="shared" si="146"/>
        <v>F gases</v>
      </c>
      <c r="J4729">
        <f>INDEX(NoSettings!$C:$C,MATCH(EPS!$A4729,NoSettings!$A:$A,0))</f>
        <v>0</v>
      </c>
      <c r="K4729">
        <f>INDEX(GWP!$C$2:$C$13,MATCH(EPS!I4729,GWP!$B$2:$B$13,0))</f>
        <v>1</v>
      </c>
      <c r="L4729" s="4">
        <f t="shared" si="147"/>
        <v>0</v>
      </c>
    </row>
    <row r="4730" spans="1:12">
      <c r="A4730" t="s">
        <v>10333</v>
      </c>
      <c r="B4730" t="s">
        <v>7380</v>
      </c>
      <c r="C4730" t="s">
        <v>1740</v>
      </c>
      <c r="D4730" t="s">
        <v>6895</v>
      </c>
      <c r="E4730" t="s">
        <v>1702</v>
      </c>
      <c r="H4730" t="str">
        <f>INDEX('Vensim Variables'!$B:$B,MATCH(EPS!$B4730,'Vensim Variables'!$A:$A,0))</f>
        <v>g pollutant</v>
      </c>
      <c r="I4730" t="str">
        <f t="shared" si="146"/>
        <v>CO2</v>
      </c>
      <c r="J4730">
        <f>INDEX(NoSettings!$C:$C,MATCH(EPS!$A4730,NoSettings!$A:$A,0))</f>
        <v>91882700000</v>
      </c>
      <c r="K4730">
        <f>INDEX(GWP!$C$2:$C$13,MATCH(EPS!I4730,GWP!$B$2:$B$13,0))</f>
        <v>1</v>
      </c>
      <c r="L4730" s="4">
        <f t="shared" si="147"/>
        <v>9.1882699999999998E-2</v>
      </c>
    </row>
    <row r="4731" spans="1:12">
      <c r="A4731" t="s">
        <v>10334</v>
      </c>
      <c r="B4731" t="s">
        <v>7380</v>
      </c>
      <c r="C4731" t="s">
        <v>1740</v>
      </c>
      <c r="D4731" t="s">
        <v>6895</v>
      </c>
      <c r="E4731" t="s">
        <v>1705</v>
      </c>
      <c r="H4731" t="str">
        <f>INDEX('Vensim Variables'!$B:$B,MATCH(EPS!$B4731,'Vensim Variables'!$A:$A,0))</f>
        <v>g pollutant</v>
      </c>
      <c r="I4731" t="str">
        <f t="shared" si="146"/>
        <v>VOC</v>
      </c>
      <c r="J4731">
        <f>INDEX(NoSettings!$C:$C,MATCH(EPS!$A4731,NoSettings!$A:$A,0))</f>
        <v>69185600</v>
      </c>
      <c r="K4731">
        <f>INDEX(GWP!$C$2:$C$13,MATCH(EPS!I4731,GWP!$B$2:$B$13,0))</f>
        <v>0</v>
      </c>
      <c r="L4731" s="4">
        <f t="shared" si="147"/>
        <v>0</v>
      </c>
    </row>
    <row r="4732" spans="1:12">
      <c r="A4732" t="s">
        <v>10335</v>
      </c>
      <c r="B4732" t="s">
        <v>7380</v>
      </c>
      <c r="C4732" t="s">
        <v>1740</v>
      </c>
      <c r="D4732" t="s">
        <v>6895</v>
      </c>
      <c r="E4732" t="s">
        <v>1706</v>
      </c>
      <c r="H4732" t="str">
        <f>INDEX('Vensim Variables'!$B:$B,MATCH(EPS!$B4732,'Vensim Variables'!$A:$A,0))</f>
        <v>g pollutant</v>
      </c>
      <c r="I4732" t="str">
        <f t="shared" si="146"/>
        <v>CO</v>
      </c>
      <c r="J4732">
        <f>INDEX(NoSettings!$C:$C,MATCH(EPS!$A4732,NoSettings!$A:$A,0))</f>
        <v>1166960000</v>
      </c>
      <c r="K4732">
        <f>INDEX(GWP!$C$2:$C$13,MATCH(EPS!I4732,GWP!$B$2:$B$13,0))</f>
        <v>0</v>
      </c>
      <c r="L4732" s="4">
        <f t="shared" si="147"/>
        <v>0</v>
      </c>
    </row>
    <row r="4733" spans="1:12">
      <c r="A4733" t="s">
        <v>10336</v>
      </c>
      <c r="B4733" t="s">
        <v>7380</v>
      </c>
      <c r="C4733" t="s">
        <v>1740</v>
      </c>
      <c r="D4733" t="s">
        <v>6895</v>
      </c>
      <c r="E4733" t="s">
        <v>1707</v>
      </c>
      <c r="H4733" t="str">
        <f>INDEX('Vensim Variables'!$B:$B,MATCH(EPS!$B4733,'Vensim Variables'!$A:$A,0))</f>
        <v>g pollutant</v>
      </c>
      <c r="I4733" t="str">
        <f t="shared" si="146"/>
        <v>NOx</v>
      </c>
      <c r="J4733">
        <f>INDEX(NoSettings!$C:$C,MATCH(EPS!$A4733,NoSettings!$A:$A,0))</f>
        <v>757940000</v>
      </c>
      <c r="K4733">
        <f>INDEX(GWP!$C$2:$C$13,MATCH(EPS!I4733,GWP!$B$2:$B$13,0))</f>
        <v>0</v>
      </c>
      <c r="L4733" s="4">
        <f t="shared" si="147"/>
        <v>0</v>
      </c>
    </row>
    <row r="4734" spans="1:12">
      <c r="A4734" t="s">
        <v>10337</v>
      </c>
      <c r="B4734" t="s">
        <v>7380</v>
      </c>
      <c r="C4734" t="s">
        <v>1740</v>
      </c>
      <c r="D4734" t="s">
        <v>6895</v>
      </c>
      <c r="E4734" t="s">
        <v>1708</v>
      </c>
      <c r="H4734" t="str">
        <f>INDEX('Vensim Variables'!$B:$B,MATCH(EPS!$B4734,'Vensim Variables'!$A:$A,0))</f>
        <v>g pollutant</v>
      </c>
      <c r="I4734" t="str">
        <f t="shared" si="146"/>
        <v>PM10</v>
      </c>
      <c r="J4734">
        <f>INDEX(NoSettings!$C:$C,MATCH(EPS!$A4734,NoSettings!$A:$A,0))</f>
        <v>140123000</v>
      </c>
      <c r="K4734">
        <f>INDEX(GWP!$C$2:$C$13,MATCH(EPS!I4734,GWP!$B$2:$B$13,0))</f>
        <v>0</v>
      </c>
      <c r="L4734" s="4">
        <f t="shared" si="147"/>
        <v>0</v>
      </c>
    </row>
    <row r="4735" spans="1:12">
      <c r="A4735" t="s">
        <v>10338</v>
      </c>
      <c r="B4735" t="s">
        <v>7380</v>
      </c>
      <c r="C4735" t="s">
        <v>1740</v>
      </c>
      <c r="D4735" t="s">
        <v>6895</v>
      </c>
      <c r="E4735" t="s">
        <v>1709</v>
      </c>
      <c r="H4735" t="str">
        <f>INDEX('Vensim Variables'!$B:$B,MATCH(EPS!$B4735,'Vensim Variables'!$A:$A,0))</f>
        <v>g pollutant</v>
      </c>
      <c r="I4735" t="str">
        <f t="shared" si="146"/>
        <v>PM25</v>
      </c>
      <c r="J4735">
        <f>INDEX(NoSettings!$C:$C,MATCH(EPS!$A4735,NoSettings!$A:$A,0))</f>
        <v>122783000</v>
      </c>
      <c r="K4735">
        <f>INDEX(GWP!$C$2:$C$13,MATCH(EPS!I4735,GWP!$B$2:$B$13,0))</f>
        <v>0</v>
      </c>
      <c r="L4735" s="4">
        <f t="shared" si="147"/>
        <v>0</v>
      </c>
    </row>
    <row r="4736" spans="1:12">
      <c r="A4736" t="s">
        <v>10339</v>
      </c>
      <c r="B4736" t="s">
        <v>7380</v>
      </c>
      <c r="C4736" t="s">
        <v>1740</v>
      </c>
      <c r="D4736" t="s">
        <v>6895</v>
      </c>
      <c r="E4736" t="s">
        <v>1710</v>
      </c>
      <c r="H4736" t="str">
        <f>INDEX('Vensim Variables'!$B:$B,MATCH(EPS!$B4736,'Vensim Variables'!$A:$A,0))</f>
        <v>g pollutant</v>
      </c>
      <c r="I4736" t="str">
        <f t="shared" si="146"/>
        <v>SOx</v>
      </c>
      <c r="J4736">
        <f>INDEX(NoSettings!$C:$C,MATCH(EPS!$A4736,NoSettings!$A:$A,0))</f>
        <v>519873000</v>
      </c>
      <c r="K4736">
        <f>INDEX(GWP!$C$2:$C$13,MATCH(EPS!I4736,GWP!$B$2:$B$13,0))</f>
        <v>0</v>
      </c>
      <c r="L4736" s="4">
        <f t="shared" si="147"/>
        <v>0</v>
      </c>
    </row>
    <row r="4737" spans="1:12">
      <c r="A4737" t="s">
        <v>10340</v>
      </c>
      <c r="B4737" t="s">
        <v>7380</v>
      </c>
      <c r="C4737" t="s">
        <v>1740</v>
      </c>
      <c r="D4737" t="s">
        <v>6895</v>
      </c>
      <c r="E4737" t="s">
        <v>1711</v>
      </c>
      <c r="H4737" t="str">
        <f>INDEX('Vensim Variables'!$B:$B,MATCH(EPS!$B4737,'Vensim Variables'!$A:$A,0))</f>
        <v>g pollutant</v>
      </c>
      <c r="I4737" t="str">
        <f t="shared" si="146"/>
        <v>BC</v>
      </c>
      <c r="J4737">
        <f>INDEX(NoSettings!$C:$C,MATCH(EPS!$A4737,NoSettings!$A:$A,0))</f>
        <v>9506700</v>
      </c>
      <c r="K4737">
        <f>INDEX(GWP!$C$2:$C$13,MATCH(EPS!I4737,GWP!$B$2:$B$13,0))</f>
        <v>0</v>
      </c>
      <c r="L4737" s="4">
        <f t="shared" si="147"/>
        <v>0</v>
      </c>
    </row>
    <row r="4738" spans="1:12">
      <c r="A4738" t="s">
        <v>10341</v>
      </c>
      <c r="B4738" t="s">
        <v>7380</v>
      </c>
      <c r="C4738" t="s">
        <v>1740</v>
      </c>
      <c r="D4738" t="s">
        <v>6895</v>
      </c>
      <c r="E4738" t="s">
        <v>1712</v>
      </c>
      <c r="H4738" t="str">
        <f>INDEX('Vensim Variables'!$B:$B,MATCH(EPS!$B4738,'Vensim Variables'!$A:$A,0))</f>
        <v>g pollutant</v>
      </c>
      <c r="I4738" t="str">
        <f t="shared" si="146"/>
        <v>OC</v>
      </c>
      <c r="J4738">
        <f>INDEX(NoSettings!$C:$C,MATCH(EPS!$A4738,NoSettings!$A:$A,0))</f>
        <v>46623100</v>
      </c>
      <c r="K4738">
        <f>INDEX(GWP!$C$2:$C$13,MATCH(EPS!I4738,GWP!$B$2:$B$13,0))</f>
        <v>0</v>
      </c>
      <c r="L4738" s="4">
        <f t="shared" si="147"/>
        <v>0</v>
      </c>
    </row>
    <row r="4739" spans="1:12">
      <c r="A4739" t="s">
        <v>10342</v>
      </c>
      <c r="B4739" t="s">
        <v>7380</v>
      </c>
      <c r="C4739" t="s">
        <v>1740</v>
      </c>
      <c r="D4739" t="s">
        <v>6895</v>
      </c>
      <c r="E4739" t="s">
        <v>1713</v>
      </c>
      <c r="H4739" t="str">
        <f>INDEX('Vensim Variables'!$B:$B,MATCH(EPS!$B4739,'Vensim Variables'!$A:$A,0))</f>
        <v>g pollutant</v>
      </c>
      <c r="I4739" t="str">
        <f t="shared" ref="I4739:I4802" si="148">IF(OR(C4739="CO2",C4739="CH4",C4739="N2O",C4739="F gases",C4739="VOC",C4739="CO",C4739="NOx",C4739="PM10",C4739="PM25",C4739="SOx",C4739="BC",C4739="OC"),C4739,IF(OR(D4739="CO2",D4739="CH4",D4739="N2O",D4739="F gases",D4739="VOC",D4739="CO",D4739="NOx",D4739="PM10",D4739="PM25",D4739="SOx",D4739="BC",D4739="OC"),D4739,IF(OR(E4739="CO2",E4739="CH4",E4739="N2O",E4739="F gases",E4739="VOC",E4739="CO",E4739="NOx",E4739="PM10",E4739="PM25",E4739="SOx",E4739="BC",E4739="OC"),E4739,"NA")))</f>
        <v>CH4</v>
      </c>
      <c r="J4739">
        <f>INDEX(NoSettings!$C:$C,MATCH(EPS!$A4739,NoSettings!$A:$A,0))</f>
        <v>4485000</v>
      </c>
      <c r="K4739">
        <f>INDEX(GWP!$C$2:$C$13,MATCH(EPS!I4739,GWP!$B$2:$B$13,0))</f>
        <v>28</v>
      </c>
      <c r="L4739" s="4">
        <f t="shared" ref="L4739:L4802" si="149">IF(H4739="g pollutant",K4739*J4739/10^12,IF(H4739="MMTCO2e",J4739,IF(H4739="MWh",J4739,0)))</f>
        <v>1.2558E-4</v>
      </c>
    </row>
    <row r="4740" spans="1:12">
      <c r="A4740" t="s">
        <v>10343</v>
      </c>
      <c r="B4740" t="s">
        <v>7380</v>
      </c>
      <c r="C4740" t="s">
        <v>1740</v>
      </c>
      <c r="D4740" t="s">
        <v>6895</v>
      </c>
      <c r="E4740" t="s">
        <v>1714</v>
      </c>
      <c r="H4740" t="str">
        <f>INDEX('Vensim Variables'!$B:$B,MATCH(EPS!$B4740,'Vensim Variables'!$A:$A,0))</f>
        <v>g pollutant</v>
      </c>
      <c r="I4740" t="str">
        <f t="shared" si="148"/>
        <v>N2O</v>
      </c>
      <c r="J4740">
        <f>INDEX(NoSettings!$C:$C,MATCH(EPS!$A4740,NoSettings!$A:$A,0))</f>
        <v>897000</v>
      </c>
      <c r="K4740">
        <f>INDEX(GWP!$C$2:$C$13,MATCH(EPS!I4740,GWP!$B$2:$B$13,0))</f>
        <v>265</v>
      </c>
      <c r="L4740" s="4">
        <f t="shared" si="149"/>
        <v>2.37705E-4</v>
      </c>
    </row>
    <row r="4741" spans="1:12">
      <c r="A4741" t="s">
        <v>10344</v>
      </c>
      <c r="B4741" t="s">
        <v>7380</v>
      </c>
      <c r="C4741" t="s">
        <v>1740</v>
      </c>
      <c r="D4741" t="s">
        <v>6895</v>
      </c>
      <c r="E4741" t="s">
        <v>1715</v>
      </c>
      <c r="H4741" t="str">
        <f>INDEX('Vensim Variables'!$B:$B,MATCH(EPS!$B4741,'Vensim Variables'!$A:$A,0))</f>
        <v>g pollutant</v>
      </c>
      <c r="I4741" t="str">
        <f t="shared" si="148"/>
        <v>F gases</v>
      </c>
      <c r="J4741">
        <f>INDEX(NoSettings!$C:$C,MATCH(EPS!$A4741,NoSettings!$A:$A,0))</f>
        <v>0</v>
      </c>
      <c r="K4741">
        <f>INDEX(GWP!$C$2:$C$13,MATCH(EPS!I4741,GWP!$B$2:$B$13,0))</f>
        <v>1</v>
      </c>
      <c r="L4741" s="4">
        <f t="shared" si="149"/>
        <v>0</v>
      </c>
    </row>
    <row r="4742" spans="1:12">
      <c r="A4742" t="s">
        <v>10345</v>
      </c>
      <c r="B4742" t="s">
        <v>7380</v>
      </c>
      <c r="C4742" t="s">
        <v>1740</v>
      </c>
      <c r="D4742" t="s">
        <v>6896</v>
      </c>
      <c r="E4742" t="s">
        <v>1702</v>
      </c>
      <c r="H4742" t="str">
        <f>INDEX('Vensim Variables'!$B:$B,MATCH(EPS!$B4742,'Vensim Variables'!$A:$A,0))</f>
        <v>g pollutant</v>
      </c>
      <c r="I4742" t="str">
        <f t="shared" si="148"/>
        <v>CO2</v>
      </c>
      <c r="J4742">
        <f>INDEX(NoSettings!$C:$C,MATCH(EPS!$A4742,NoSettings!$A:$A,0))</f>
        <v>0</v>
      </c>
      <c r="K4742">
        <f>INDEX(GWP!$C$2:$C$13,MATCH(EPS!I4742,GWP!$B$2:$B$13,0))</f>
        <v>1</v>
      </c>
      <c r="L4742" s="4">
        <f t="shared" si="149"/>
        <v>0</v>
      </c>
    </row>
    <row r="4743" spans="1:12">
      <c r="A4743" t="s">
        <v>10346</v>
      </c>
      <c r="B4743" t="s">
        <v>7380</v>
      </c>
      <c r="C4743" t="s">
        <v>1740</v>
      </c>
      <c r="D4743" t="s">
        <v>6896</v>
      </c>
      <c r="E4743" t="s">
        <v>1705</v>
      </c>
      <c r="H4743" t="str">
        <f>INDEX('Vensim Variables'!$B:$B,MATCH(EPS!$B4743,'Vensim Variables'!$A:$A,0))</f>
        <v>g pollutant</v>
      </c>
      <c r="I4743" t="str">
        <f t="shared" si="148"/>
        <v>VOC</v>
      </c>
      <c r="J4743">
        <f>INDEX(NoSettings!$C:$C,MATCH(EPS!$A4743,NoSettings!$A:$A,0))</f>
        <v>0</v>
      </c>
      <c r="K4743">
        <f>INDEX(GWP!$C$2:$C$13,MATCH(EPS!I4743,GWP!$B$2:$B$13,0))</f>
        <v>0</v>
      </c>
      <c r="L4743" s="4">
        <f t="shared" si="149"/>
        <v>0</v>
      </c>
    </row>
    <row r="4744" spans="1:12">
      <c r="A4744" t="s">
        <v>10347</v>
      </c>
      <c r="B4744" t="s">
        <v>7380</v>
      </c>
      <c r="C4744" t="s">
        <v>1740</v>
      </c>
      <c r="D4744" t="s">
        <v>6896</v>
      </c>
      <c r="E4744" t="s">
        <v>1706</v>
      </c>
      <c r="H4744" t="str">
        <f>INDEX('Vensim Variables'!$B:$B,MATCH(EPS!$B4744,'Vensim Variables'!$A:$A,0))</f>
        <v>g pollutant</v>
      </c>
      <c r="I4744" t="str">
        <f t="shared" si="148"/>
        <v>CO</v>
      </c>
      <c r="J4744">
        <f>INDEX(NoSettings!$C:$C,MATCH(EPS!$A4744,NoSettings!$A:$A,0))</f>
        <v>0</v>
      </c>
      <c r="K4744">
        <f>INDEX(GWP!$C$2:$C$13,MATCH(EPS!I4744,GWP!$B$2:$B$13,0))</f>
        <v>0</v>
      </c>
      <c r="L4744" s="4">
        <f t="shared" si="149"/>
        <v>0</v>
      </c>
    </row>
    <row r="4745" spans="1:12">
      <c r="A4745" t="s">
        <v>10348</v>
      </c>
      <c r="B4745" t="s">
        <v>7380</v>
      </c>
      <c r="C4745" t="s">
        <v>1740</v>
      </c>
      <c r="D4745" t="s">
        <v>6896</v>
      </c>
      <c r="E4745" t="s">
        <v>1707</v>
      </c>
      <c r="H4745" t="str">
        <f>INDEX('Vensim Variables'!$B:$B,MATCH(EPS!$B4745,'Vensim Variables'!$A:$A,0))</f>
        <v>g pollutant</v>
      </c>
      <c r="I4745" t="str">
        <f t="shared" si="148"/>
        <v>NOx</v>
      </c>
      <c r="J4745">
        <f>INDEX(NoSettings!$C:$C,MATCH(EPS!$A4745,NoSettings!$A:$A,0))</f>
        <v>0</v>
      </c>
      <c r="K4745">
        <f>INDEX(GWP!$C$2:$C$13,MATCH(EPS!I4745,GWP!$B$2:$B$13,0))</f>
        <v>0</v>
      </c>
      <c r="L4745" s="4">
        <f t="shared" si="149"/>
        <v>0</v>
      </c>
    </row>
    <row r="4746" spans="1:12">
      <c r="A4746" t="s">
        <v>10349</v>
      </c>
      <c r="B4746" t="s">
        <v>7380</v>
      </c>
      <c r="C4746" t="s">
        <v>1740</v>
      </c>
      <c r="D4746" t="s">
        <v>6896</v>
      </c>
      <c r="E4746" t="s">
        <v>1708</v>
      </c>
      <c r="H4746" t="str">
        <f>INDEX('Vensim Variables'!$B:$B,MATCH(EPS!$B4746,'Vensim Variables'!$A:$A,0))</f>
        <v>g pollutant</v>
      </c>
      <c r="I4746" t="str">
        <f t="shared" si="148"/>
        <v>PM10</v>
      </c>
      <c r="J4746">
        <f>INDEX(NoSettings!$C:$C,MATCH(EPS!$A4746,NoSettings!$A:$A,0))</f>
        <v>0</v>
      </c>
      <c r="K4746">
        <f>INDEX(GWP!$C$2:$C$13,MATCH(EPS!I4746,GWP!$B$2:$B$13,0))</f>
        <v>0</v>
      </c>
      <c r="L4746" s="4">
        <f t="shared" si="149"/>
        <v>0</v>
      </c>
    </row>
    <row r="4747" spans="1:12">
      <c r="A4747" t="s">
        <v>10350</v>
      </c>
      <c r="B4747" t="s">
        <v>7380</v>
      </c>
      <c r="C4747" t="s">
        <v>1740</v>
      </c>
      <c r="D4747" t="s">
        <v>6896</v>
      </c>
      <c r="E4747" t="s">
        <v>1709</v>
      </c>
      <c r="H4747" t="str">
        <f>INDEX('Vensim Variables'!$B:$B,MATCH(EPS!$B4747,'Vensim Variables'!$A:$A,0))</f>
        <v>g pollutant</v>
      </c>
      <c r="I4747" t="str">
        <f t="shared" si="148"/>
        <v>PM25</v>
      </c>
      <c r="J4747">
        <f>INDEX(NoSettings!$C:$C,MATCH(EPS!$A4747,NoSettings!$A:$A,0))</f>
        <v>0</v>
      </c>
      <c r="K4747">
        <f>INDEX(GWP!$C$2:$C$13,MATCH(EPS!I4747,GWP!$B$2:$B$13,0))</f>
        <v>0</v>
      </c>
      <c r="L4747" s="4">
        <f t="shared" si="149"/>
        <v>0</v>
      </c>
    </row>
    <row r="4748" spans="1:12">
      <c r="A4748" t="s">
        <v>10351</v>
      </c>
      <c r="B4748" t="s">
        <v>7380</v>
      </c>
      <c r="C4748" t="s">
        <v>1740</v>
      </c>
      <c r="D4748" t="s">
        <v>6896</v>
      </c>
      <c r="E4748" t="s">
        <v>1710</v>
      </c>
      <c r="H4748" t="str">
        <f>INDEX('Vensim Variables'!$B:$B,MATCH(EPS!$B4748,'Vensim Variables'!$A:$A,0))</f>
        <v>g pollutant</v>
      </c>
      <c r="I4748" t="str">
        <f t="shared" si="148"/>
        <v>SOx</v>
      </c>
      <c r="J4748">
        <f>INDEX(NoSettings!$C:$C,MATCH(EPS!$A4748,NoSettings!$A:$A,0))</f>
        <v>0</v>
      </c>
      <c r="K4748">
        <f>INDEX(GWP!$C$2:$C$13,MATCH(EPS!I4748,GWP!$B$2:$B$13,0))</f>
        <v>0</v>
      </c>
      <c r="L4748" s="4">
        <f t="shared" si="149"/>
        <v>0</v>
      </c>
    </row>
    <row r="4749" spans="1:12">
      <c r="A4749" t="s">
        <v>10352</v>
      </c>
      <c r="B4749" t="s">
        <v>7380</v>
      </c>
      <c r="C4749" t="s">
        <v>1740</v>
      </c>
      <c r="D4749" t="s">
        <v>6896</v>
      </c>
      <c r="E4749" t="s">
        <v>1711</v>
      </c>
      <c r="H4749" t="str">
        <f>INDEX('Vensim Variables'!$B:$B,MATCH(EPS!$B4749,'Vensim Variables'!$A:$A,0))</f>
        <v>g pollutant</v>
      </c>
      <c r="I4749" t="str">
        <f t="shared" si="148"/>
        <v>BC</v>
      </c>
      <c r="J4749">
        <f>INDEX(NoSettings!$C:$C,MATCH(EPS!$A4749,NoSettings!$A:$A,0))</f>
        <v>0</v>
      </c>
      <c r="K4749">
        <f>INDEX(GWP!$C$2:$C$13,MATCH(EPS!I4749,GWP!$B$2:$B$13,0))</f>
        <v>0</v>
      </c>
      <c r="L4749" s="4">
        <f t="shared" si="149"/>
        <v>0</v>
      </c>
    </row>
    <row r="4750" spans="1:12">
      <c r="A4750" t="s">
        <v>10353</v>
      </c>
      <c r="B4750" t="s">
        <v>7380</v>
      </c>
      <c r="C4750" t="s">
        <v>1740</v>
      </c>
      <c r="D4750" t="s">
        <v>6896</v>
      </c>
      <c r="E4750" t="s">
        <v>1712</v>
      </c>
      <c r="H4750" t="str">
        <f>INDEX('Vensim Variables'!$B:$B,MATCH(EPS!$B4750,'Vensim Variables'!$A:$A,0))</f>
        <v>g pollutant</v>
      </c>
      <c r="I4750" t="str">
        <f t="shared" si="148"/>
        <v>OC</v>
      </c>
      <c r="J4750">
        <f>INDEX(NoSettings!$C:$C,MATCH(EPS!$A4750,NoSettings!$A:$A,0))</f>
        <v>0</v>
      </c>
      <c r="K4750">
        <f>INDEX(GWP!$C$2:$C$13,MATCH(EPS!I4750,GWP!$B$2:$B$13,0))</f>
        <v>0</v>
      </c>
      <c r="L4750" s="4">
        <f t="shared" si="149"/>
        <v>0</v>
      </c>
    </row>
    <row r="4751" spans="1:12">
      <c r="A4751" t="s">
        <v>10354</v>
      </c>
      <c r="B4751" t="s">
        <v>7380</v>
      </c>
      <c r="C4751" t="s">
        <v>1740</v>
      </c>
      <c r="D4751" t="s">
        <v>6896</v>
      </c>
      <c r="E4751" t="s">
        <v>1713</v>
      </c>
      <c r="H4751" t="str">
        <f>INDEX('Vensim Variables'!$B:$B,MATCH(EPS!$B4751,'Vensim Variables'!$A:$A,0))</f>
        <v>g pollutant</v>
      </c>
      <c r="I4751" t="str">
        <f t="shared" si="148"/>
        <v>CH4</v>
      </c>
      <c r="J4751">
        <f>INDEX(NoSettings!$C:$C,MATCH(EPS!$A4751,NoSettings!$A:$A,0))</f>
        <v>0</v>
      </c>
      <c r="K4751">
        <f>INDEX(GWP!$C$2:$C$13,MATCH(EPS!I4751,GWP!$B$2:$B$13,0))</f>
        <v>28</v>
      </c>
      <c r="L4751" s="4">
        <f t="shared" si="149"/>
        <v>0</v>
      </c>
    </row>
    <row r="4752" spans="1:12">
      <c r="A4752" t="s">
        <v>10355</v>
      </c>
      <c r="B4752" t="s">
        <v>7380</v>
      </c>
      <c r="C4752" t="s">
        <v>1740</v>
      </c>
      <c r="D4752" t="s">
        <v>6896</v>
      </c>
      <c r="E4752" t="s">
        <v>1714</v>
      </c>
      <c r="H4752" t="str">
        <f>INDEX('Vensim Variables'!$B:$B,MATCH(EPS!$B4752,'Vensim Variables'!$A:$A,0))</f>
        <v>g pollutant</v>
      </c>
      <c r="I4752" t="str">
        <f t="shared" si="148"/>
        <v>N2O</v>
      </c>
      <c r="J4752">
        <f>INDEX(NoSettings!$C:$C,MATCH(EPS!$A4752,NoSettings!$A:$A,0))</f>
        <v>0</v>
      </c>
      <c r="K4752">
        <f>INDEX(GWP!$C$2:$C$13,MATCH(EPS!I4752,GWP!$B$2:$B$13,0))</f>
        <v>265</v>
      </c>
      <c r="L4752" s="4">
        <f t="shared" si="149"/>
        <v>0</v>
      </c>
    </row>
    <row r="4753" spans="1:12">
      <c r="A4753" t="s">
        <v>10356</v>
      </c>
      <c r="B4753" t="s">
        <v>7380</v>
      </c>
      <c r="C4753" t="s">
        <v>1740</v>
      </c>
      <c r="D4753" t="s">
        <v>6896</v>
      </c>
      <c r="E4753" t="s">
        <v>1715</v>
      </c>
      <c r="H4753" t="str">
        <f>INDEX('Vensim Variables'!$B:$B,MATCH(EPS!$B4753,'Vensim Variables'!$A:$A,0))</f>
        <v>g pollutant</v>
      </c>
      <c r="I4753" t="str">
        <f t="shared" si="148"/>
        <v>F gases</v>
      </c>
      <c r="J4753">
        <f>INDEX(NoSettings!$C:$C,MATCH(EPS!$A4753,NoSettings!$A:$A,0))</f>
        <v>0</v>
      </c>
      <c r="K4753">
        <f>INDEX(GWP!$C$2:$C$13,MATCH(EPS!I4753,GWP!$B$2:$B$13,0))</f>
        <v>1</v>
      </c>
      <c r="L4753" s="4">
        <f t="shared" si="149"/>
        <v>0</v>
      </c>
    </row>
    <row r="4754" spans="1:12">
      <c r="A4754" t="s">
        <v>10357</v>
      </c>
      <c r="B4754" t="s">
        <v>7380</v>
      </c>
      <c r="C4754" t="s">
        <v>1740</v>
      </c>
      <c r="D4754" t="s">
        <v>6897</v>
      </c>
      <c r="E4754" t="s">
        <v>1702</v>
      </c>
      <c r="H4754" t="str">
        <f>INDEX('Vensim Variables'!$B:$B,MATCH(EPS!$B4754,'Vensim Variables'!$A:$A,0))</f>
        <v>g pollutant</v>
      </c>
      <c r="I4754" t="str">
        <f t="shared" si="148"/>
        <v>CO2</v>
      </c>
      <c r="J4754">
        <f>INDEX(NoSettings!$C:$C,MATCH(EPS!$A4754,NoSettings!$A:$A,0))</f>
        <v>0</v>
      </c>
      <c r="K4754">
        <f>INDEX(GWP!$C$2:$C$13,MATCH(EPS!I4754,GWP!$B$2:$B$13,0))</f>
        <v>1</v>
      </c>
      <c r="L4754" s="4">
        <f t="shared" si="149"/>
        <v>0</v>
      </c>
    </row>
    <row r="4755" spans="1:12">
      <c r="A4755" t="s">
        <v>10358</v>
      </c>
      <c r="B4755" t="s">
        <v>7380</v>
      </c>
      <c r="C4755" t="s">
        <v>1740</v>
      </c>
      <c r="D4755" t="s">
        <v>6897</v>
      </c>
      <c r="E4755" t="s">
        <v>1705</v>
      </c>
      <c r="H4755" t="str">
        <f>INDEX('Vensim Variables'!$B:$B,MATCH(EPS!$B4755,'Vensim Variables'!$A:$A,0))</f>
        <v>g pollutant</v>
      </c>
      <c r="I4755" t="str">
        <f t="shared" si="148"/>
        <v>VOC</v>
      </c>
      <c r="J4755">
        <f>INDEX(NoSettings!$C:$C,MATCH(EPS!$A4755,NoSettings!$A:$A,0))</f>
        <v>0</v>
      </c>
      <c r="K4755">
        <f>INDEX(GWP!$C$2:$C$13,MATCH(EPS!I4755,GWP!$B$2:$B$13,0))</f>
        <v>0</v>
      </c>
      <c r="L4755" s="4">
        <f t="shared" si="149"/>
        <v>0</v>
      </c>
    </row>
    <row r="4756" spans="1:12">
      <c r="A4756" t="s">
        <v>10359</v>
      </c>
      <c r="B4756" t="s">
        <v>7380</v>
      </c>
      <c r="C4756" t="s">
        <v>1740</v>
      </c>
      <c r="D4756" t="s">
        <v>6897</v>
      </c>
      <c r="E4756" t="s">
        <v>1706</v>
      </c>
      <c r="H4756" t="str">
        <f>INDEX('Vensim Variables'!$B:$B,MATCH(EPS!$B4756,'Vensim Variables'!$A:$A,0))</f>
        <v>g pollutant</v>
      </c>
      <c r="I4756" t="str">
        <f t="shared" si="148"/>
        <v>CO</v>
      </c>
      <c r="J4756">
        <f>INDEX(NoSettings!$C:$C,MATCH(EPS!$A4756,NoSettings!$A:$A,0))</f>
        <v>0</v>
      </c>
      <c r="K4756">
        <f>INDEX(GWP!$C$2:$C$13,MATCH(EPS!I4756,GWP!$B$2:$B$13,0))</f>
        <v>0</v>
      </c>
      <c r="L4756" s="4">
        <f t="shared" si="149"/>
        <v>0</v>
      </c>
    </row>
    <row r="4757" spans="1:12">
      <c r="A4757" t="s">
        <v>10360</v>
      </c>
      <c r="B4757" t="s">
        <v>7380</v>
      </c>
      <c r="C4757" t="s">
        <v>1740</v>
      </c>
      <c r="D4757" t="s">
        <v>6897</v>
      </c>
      <c r="E4757" t="s">
        <v>1707</v>
      </c>
      <c r="H4757" t="str">
        <f>INDEX('Vensim Variables'!$B:$B,MATCH(EPS!$B4757,'Vensim Variables'!$A:$A,0))</f>
        <v>g pollutant</v>
      </c>
      <c r="I4757" t="str">
        <f t="shared" si="148"/>
        <v>NOx</v>
      </c>
      <c r="J4757">
        <f>INDEX(NoSettings!$C:$C,MATCH(EPS!$A4757,NoSettings!$A:$A,0))</f>
        <v>0</v>
      </c>
      <c r="K4757">
        <f>INDEX(GWP!$C$2:$C$13,MATCH(EPS!I4757,GWP!$B$2:$B$13,0))</f>
        <v>0</v>
      </c>
      <c r="L4757" s="4">
        <f t="shared" si="149"/>
        <v>0</v>
      </c>
    </row>
    <row r="4758" spans="1:12">
      <c r="A4758" t="s">
        <v>10361</v>
      </c>
      <c r="B4758" t="s">
        <v>7380</v>
      </c>
      <c r="C4758" t="s">
        <v>1740</v>
      </c>
      <c r="D4758" t="s">
        <v>6897</v>
      </c>
      <c r="E4758" t="s">
        <v>1708</v>
      </c>
      <c r="H4758" t="str">
        <f>INDEX('Vensim Variables'!$B:$B,MATCH(EPS!$B4758,'Vensim Variables'!$A:$A,0))</f>
        <v>g pollutant</v>
      </c>
      <c r="I4758" t="str">
        <f t="shared" si="148"/>
        <v>PM10</v>
      </c>
      <c r="J4758">
        <f>INDEX(NoSettings!$C:$C,MATCH(EPS!$A4758,NoSettings!$A:$A,0))</f>
        <v>0</v>
      </c>
      <c r="K4758">
        <f>INDEX(GWP!$C$2:$C$13,MATCH(EPS!I4758,GWP!$B$2:$B$13,0))</f>
        <v>0</v>
      </c>
      <c r="L4758" s="4">
        <f t="shared" si="149"/>
        <v>0</v>
      </c>
    </row>
    <row r="4759" spans="1:12">
      <c r="A4759" t="s">
        <v>10362</v>
      </c>
      <c r="B4759" t="s">
        <v>7380</v>
      </c>
      <c r="C4759" t="s">
        <v>1740</v>
      </c>
      <c r="D4759" t="s">
        <v>6897</v>
      </c>
      <c r="E4759" t="s">
        <v>1709</v>
      </c>
      <c r="H4759" t="str">
        <f>INDEX('Vensim Variables'!$B:$B,MATCH(EPS!$B4759,'Vensim Variables'!$A:$A,0))</f>
        <v>g pollutant</v>
      </c>
      <c r="I4759" t="str">
        <f t="shared" si="148"/>
        <v>PM25</v>
      </c>
      <c r="J4759">
        <f>INDEX(NoSettings!$C:$C,MATCH(EPS!$A4759,NoSettings!$A:$A,0))</f>
        <v>0</v>
      </c>
      <c r="K4759">
        <f>INDEX(GWP!$C$2:$C$13,MATCH(EPS!I4759,GWP!$B$2:$B$13,0))</f>
        <v>0</v>
      </c>
      <c r="L4759" s="4">
        <f t="shared" si="149"/>
        <v>0</v>
      </c>
    </row>
    <row r="4760" spans="1:12">
      <c r="A4760" t="s">
        <v>10363</v>
      </c>
      <c r="B4760" t="s">
        <v>7380</v>
      </c>
      <c r="C4760" t="s">
        <v>1740</v>
      </c>
      <c r="D4760" t="s">
        <v>6897</v>
      </c>
      <c r="E4760" t="s">
        <v>1710</v>
      </c>
      <c r="H4760" t="str">
        <f>INDEX('Vensim Variables'!$B:$B,MATCH(EPS!$B4760,'Vensim Variables'!$A:$A,0))</f>
        <v>g pollutant</v>
      </c>
      <c r="I4760" t="str">
        <f t="shared" si="148"/>
        <v>SOx</v>
      </c>
      <c r="J4760">
        <f>INDEX(NoSettings!$C:$C,MATCH(EPS!$A4760,NoSettings!$A:$A,0))</f>
        <v>0</v>
      </c>
      <c r="K4760">
        <f>INDEX(GWP!$C$2:$C$13,MATCH(EPS!I4760,GWP!$B$2:$B$13,0))</f>
        <v>0</v>
      </c>
      <c r="L4760" s="4">
        <f t="shared" si="149"/>
        <v>0</v>
      </c>
    </row>
    <row r="4761" spans="1:12">
      <c r="A4761" t="s">
        <v>10364</v>
      </c>
      <c r="B4761" t="s">
        <v>7380</v>
      </c>
      <c r="C4761" t="s">
        <v>1740</v>
      </c>
      <c r="D4761" t="s">
        <v>6897</v>
      </c>
      <c r="E4761" t="s">
        <v>1711</v>
      </c>
      <c r="H4761" t="str">
        <f>INDEX('Vensim Variables'!$B:$B,MATCH(EPS!$B4761,'Vensim Variables'!$A:$A,0))</f>
        <v>g pollutant</v>
      </c>
      <c r="I4761" t="str">
        <f t="shared" si="148"/>
        <v>BC</v>
      </c>
      <c r="J4761">
        <f>INDEX(NoSettings!$C:$C,MATCH(EPS!$A4761,NoSettings!$A:$A,0))</f>
        <v>0</v>
      </c>
      <c r="K4761">
        <f>INDEX(GWP!$C$2:$C$13,MATCH(EPS!I4761,GWP!$B$2:$B$13,0))</f>
        <v>0</v>
      </c>
      <c r="L4761" s="4">
        <f t="shared" si="149"/>
        <v>0</v>
      </c>
    </row>
    <row r="4762" spans="1:12">
      <c r="A4762" t="s">
        <v>10365</v>
      </c>
      <c r="B4762" t="s">
        <v>7380</v>
      </c>
      <c r="C4762" t="s">
        <v>1740</v>
      </c>
      <c r="D4762" t="s">
        <v>6897</v>
      </c>
      <c r="E4762" t="s">
        <v>1712</v>
      </c>
      <c r="H4762" t="str">
        <f>INDEX('Vensim Variables'!$B:$B,MATCH(EPS!$B4762,'Vensim Variables'!$A:$A,0))</f>
        <v>g pollutant</v>
      </c>
      <c r="I4762" t="str">
        <f t="shared" si="148"/>
        <v>OC</v>
      </c>
      <c r="J4762">
        <f>INDEX(NoSettings!$C:$C,MATCH(EPS!$A4762,NoSettings!$A:$A,0))</f>
        <v>0</v>
      </c>
      <c r="K4762">
        <f>INDEX(GWP!$C$2:$C$13,MATCH(EPS!I4762,GWP!$B$2:$B$13,0))</f>
        <v>0</v>
      </c>
      <c r="L4762" s="4">
        <f t="shared" si="149"/>
        <v>0</v>
      </c>
    </row>
    <row r="4763" spans="1:12">
      <c r="A4763" t="s">
        <v>10366</v>
      </c>
      <c r="B4763" t="s">
        <v>7380</v>
      </c>
      <c r="C4763" t="s">
        <v>1740</v>
      </c>
      <c r="D4763" t="s">
        <v>6897</v>
      </c>
      <c r="E4763" t="s">
        <v>1713</v>
      </c>
      <c r="H4763" t="str">
        <f>INDEX('Vensim Variables'!$B:$B,MATCH(EPS!$B4763,'Vensim Variables'!$A:$A,0))</f>
        <v>g pollutant</v>
      </c>
      <c r="I4763" t="str">
        <f t="shared" si="148"/>
        <v>CH4</v>
      </c>
      <c r="J4763">
        <f>INDEX(NoSettings!$C:$C,MATCH(EPS!$A4763,NoSettings!$A:$A,0))</f>
        <v>0</v>
      </c>
      <c r="K4763">
        <f>INDEX(GWP!$C$2:$C$13,MATCH(EPS!I4763,GWP!$B$2:$B$13,0))</f>
        <v>28</v>
      </c>
      <c r="L4763" s="4">
        <f t="shared" si="149"/>
        <v>0</v>
      </c>
    </row>
    <row r="4764" spans="1:12">
      <c r="A4764" t="s">
        <v>10367</v>
      </c>
      <c r="B4764" t="s">
        <v>7380</v>
      </c>
      <c r="C4764" t="s">
        <v>1740</v>
      </c>
      <c r="D4764" t="s">
        <v>6897</v>
      </c>
      <c r="E4764" t="s">
        <v>1714</v>
      </c>
      <c r="H4764" t="str">
        <f>INDEX('Vensim Variables'!$B:$B,MATCH(EPS!$B4764,'Vensim Variables'!$A:$A,0))</f>
        <v>g pollutant</v>
      </c>
      <c r="I4764" t="str">
        <f t="shared" si="148"/>
        <v>N2O</v>
      </c>
      <c r="J4764">
        <f>INDEX(NoSettings!$C:$C,MATCH(EPS!$A4764,NoSettings!$A:$A,0))</f>
        <v>0</v>
      </c>
      <c r="K4764">
        <f>INDEX(GWP!$C$2:$C$13,MATCH(EPS!I4764,GWP!$B$2:$B$13,0))</f>
        <v>265</v>
      </c>
      <c r="L4764" s="4">
        <f t="shared" si="149"/>
        <v>0</v>
      </c>
    </row>
    <row r="4765" spans="1:12">
      <c r="A4765" t="s">
        <v>10368</v>
      </c>
      <c r="B4765" t="s">
        <v>7380</v>
      </c>
      <c r="C4765" t="s">
        <v>1740</v>
      </c>
      <c r="D4765" t="s">
        <v>6897</v>
      </c>
      <c r="E4765" t="s">
        <v>1715</v>
      </c>
      <c r="H4765" t="str">
        <f>INDEX('Vensim Variables'!$B:$B,MATCH(EPS!$B4765,'Vensim Variables'!$A:$A,0))</f>
        <v>g pollutant</v>
      </c>
      <c r="I4765" t="str">
        <f t="shared" si="148"/>
        <v>F gases</v>
      </c>
      <c r="J4765">
        <f>INDEX(NoSettings!$C:$C,MATCH(EPS!$A4765,NoSettings!$A:$A,0))</f>
        <v>0</v>
      </c>
      <c r="K4765">
        <f>INDEX(GWP!$C$2:$C$13,MATCH(EPS!I4765,GWP!$B$2:$B$13,0))</f>
        <v>1</v>
      </c>
      <c r="L4765" s="4">
        <f t="shared" si="149"/>
        <v>0</v>
      </c>
    </row>
    <row r="4766" spans="1:12">
      <c r="A4766" t="s">
        <v>10369</v>
      </c>
      <c r="B4766" t="s">
        <v>7380</v>
      </c>
      <c r="C4766" t="s">
        <v>1740</v>
      </c>
      <c r="D4766" t="s">
        <v>6898</v>
      </c>
      <c r="E4766" t="s">
        <v>1702</v>
      </c>
      <c r="H4766" t="str">
        <f>INDEX('Vensim Variables'!$B:$B,MATCH(EPS!$B4766,'Vensim Variables'!$A:$A,0))</f>
        <v>g pollutant</v>
      </c>
      <c r="I4766" t="str">
        <f t="shared" si="148"/>
        <v>CO2</v>
      </c>
      <c r="J4766">
        <f>INDEX(NoSettings!$C:$C,MATCH(EPS!$A4766,NoSettings!$A:$A,0))</f>
        <v>939109000000</v>
      </c>
      <c r="K4766">
        <f>INDEX(GWP!$C$2:$C$13,MATCH(EPS!I4766,GWP!$B$2:$B$13,0))</f>
        <v>1</v>
      </c>
      <c r="L4766" s="4">
        <f t="shared" si="149"/>
        <v>0.93910899999999997</v>
      </c>
    </row>
    <row r="4767" spans="1:12">
      <c r="A4767" t="s">
        <v>10370</v>
      </c>
      <c r="B4767" t="s">
        <v>7380</v>
      </c>
      <c r="C4767" t="s">
        <v>1740</v>
      </c>
      <c r="D4767" t="s">
        <v>6898</v>
      </c>
      <c r="E4767" t="s">
        <v>1705</v>
      </c>
      <c r="H4767" t="str">
        <f>INDEX('Vensim Variables'!$B:$B,MATCH(EPS!$B4767,'Vensim Variables'!$A:$A,0))</f>
        <v>g pollutant</v>
      </c>
      <c r="I4767" t="str">
        <f t="shared" si="148"/>
        <v>VOC</v>
      </c>
      <c r="J4767">
        <f>INDEX(NoSettings!$C:$C,MATCH(EPS!$A4767,NoSettings!$A:$A,0))</f>
        <v>707128000</v>
      </c>
      <c r="K4767">
        <f>INDEX(GWP!$C$2:$C$13,MATCH(EPS!I4767,GWP!$B$2:$B$13,0))</f>
        <v>0</v>
      </c>
      <c r="L4767" s="4">
        <f t="shared" si="149"/>
        <v>0</v>
      </c>
    </row>
    <row r="4768" spans="1:12">
      <c r="A4768" t="s">
        <v>10371</v>
      </c>
      <c r="B4768" t="s">
        <v>7380</v>
      </c>
      <c r="C4768" t="s">
        <v>1740</v>
      </c>
      <c r="D4768" t="s">
        <v>6898</v>
      </c>
      <c r="E4768" t="s">
        <v>1706</v>
      </c>
      <c r="H4768" t="str">
        <f>INDEX('Vensim Variables'!$B:$B,MATCH(EPS!$B4768,'Vensim Variables'!$A:$A,0))</f>
        <v>g pollutant</v>
      </c>
      <c r="I4768" t="str">
        <f t="shared" si="148"/>
        <v>CO</v>
      </c>
      <c r="J4768">
        <f>INDEX(NoSettings!$C:$C,MATCH(EPS!$A4768,NoSettings!$A:$A,0))</f>
        <v>11927100000</v>
      </c>
      <c r="K4768">
        <f>INDEX(GWP!$C$2:$C$13,MATCH(EPS!I4768,GWP!$B$2:$B$13,0))</f>
        <v>0</v>
      </c>
      <c r="L4768" s="4">
        <f t="shared" si="149"/>
        <v>0</v>
      </c>
    </row>
    <row r="4769" spans="1:12">
      <c r="A4769" t="s">
        <v>10372</v>
      </c>
      <c r="B4769" t="s">
        <v>7380</v>
      </c>
      <c r="C4769" t="s">
        <v>1740</v>
      </c>
      <c r="D4769" t="s">
        <v>6898</v>
      </c>
      <c r="E4769" t="s">
        <v>1707</v>
      </c>
      <c r="H4769" t="str">
        <f>INDEX('Vensim Variables'!$B:$B,MATCH(EPS!$B4769,'Vensim Variables'!$A:$A,0))</f>
        <v>g pollutant</v>
      </c>
      <c r="I4769" t="str">
        <f t="shared" si="148"/>
        <v>NOx</v>
      </c>
      <c r="J4769">
        <f>INDEX(NoSettings!$C:$C,MATCH(EPS!$A4769,NoSettings!$A:$A,0))</f>
        <v>7746700000</v>
      </c>
      <c r="K4769">
        <f>INDEX(GWP!$C$2:$C$13,MATCH(EPS!I4769,GWP!$B$2:$B$13,0))</f>
        <v>0</v>
      </c>
      <c r="L4769" s="4">
        <f t="shared" si="149"/>
        <v>0</v>
      </c>
    </row>
    <row r="4770" spans="1:12">
      <c r="A4770" t="s">
        <v>10373</v>
      </c>
      <c r="B4770" t="s">
        <v>7380</v>
      </c>
      <c r="C4770" t="s">
        <v>1740</v>
      </c>
      <c r="D4770" t="s">
        <v>6898</v>
      </c>
      <c r="E4770" t="s">
        <v>1708</v>
      </c>
      <c r="H4770" t="str">
        <f>INDEX('Vensim Variables'!$B:$B,MATCH(EPS!$B4770,'Vensim Variables'!$A:$A,0))</f>
        <v>g pollutant</v>
      </c>
      <c r="I4770" t="str">
        <f t="shared" si="148"/>
        <v>PM10</v>
      </c>
      <c r="J4770">
        <f>INDEX(NoSettings!$C:$C,MATCH(EPS!$A4770,NoSettings!$A:$A,0))</f>
        <v>1432160000</v>
      </c>
      <c r="K4770">
        <f>INDEX(GWP!$C$2:$C$13,MATCH(EPS!I4770,GWP!$B$2:$B$13,0))</f>
        <v>0</v>
      </c>
      <c r="L4770" s="4">
        <f t="shared" si="149"/>
        <v>0</v>
      </c>
    </row>
    <row r="4771" spans="1:12">
      <c r="A4771" t="s">
        <v>10374</v>
      </c>
      <c r="B4771" t="s">
        <v>7380</v>
      </c>
      <c r="C4771" t="s">
        <v>1740</v>
      </c>
      <c r="D4771" t="s">
        <v>6898</v>
      </c>
      <c r="E4771" t="s">
        <v>1709</v>
      </c>
      <c r="H4771" t="str">
        <f>INDEX('Vensim Variables'!$B:$B,MATCH(EPS!$B4771,'Vensim Variables'!$A:$A,0))</f>
        <v>g pollutant</v>
      </c>
      <c r="I4771" t="str">
        <f t="shared" si="148"/>
        <v>PM25</v>
      </c>
      <c r="J4771">
        <f>INDEX(NoSettings!$C:$C,MATCH(EPS!$A4771,NoSettings!$A:$A,0))</f>
        <v>1254930000</v>
      </c>
      <c r="K4771">
        <f>INDEX(GWP!$C$2:$C$13,MATCH(EPS!I4771,GWP!$B$2:$B$13,0))</f>
        <v>0</v>
      </c>
      <c r="L4771" s="4">
        <f t="shared" si="149"/>
        <v>0</v>
      </c>
    </row>
    <row r="4772" spans="1:12">
      <c r="A4772" t="s">
        <v>10375</v>
      </c>
      <c r="B4772" t="s">
        <v>7380</v>
      </c>
      <c r="C4772" t="s">
        <v>1740</v>
      </c>
      <c r="D4772" t="s">
        <v>6898</v>
      </c>
      <c r="E4772" t="s">
        <v>1710</v>
      </c>
      <c r="H4772" t="str">
        <f>INDEX('Vensim Variables'!$B:$B,MATCH(EPS!$B4772,'Vensim Variables'!$A:$A,0))</f>
        <v>g pollutant</v>
      </c>
      <c r="I4772" t="str">
        <f t="shared" si="148"/>
        <v>SOx</v>
      </c>
      <c r="J4772">
        <f>INDEX(NoSettings!$C:$C,MATCH(EPS!$A4772,NoSettings!$A:$A,0))</f>
        <v>5313480000</v>
      </c>
      <c r="K4772">
        <f>INDEX(GWP!$C$2:$C$13,MATCH(EPS!I4772,GWP!$B$2:$B$13,0))</f>
        <v>0</v>
      </c>
      <c r="L4772" s="4">
        <f t="shared" si="149"/>
        <v>0</v>
      </c>
    </row>
    <row r="4773" spans="1:12">
      <c r="A4773" t="s">
        <v>10376</v>
      </c>
      <c r="B4773" t="s">
        <v>7380</v>
      </c>
      <c r="C4773" t="s">
        <v>1740</v>
      </c>
      <c r="D4773" t="s">
        <v>6898</v>
      </c>
      <c r="E4773" t="s">
        <v>1711</v>
      </c>
      <c r="H4773" t="str">
        <f>INDEX('Vensim Variables'!$B:$B,MATCH(EPS!$B4773,'Vensim Variables'!$A:$A,0))</f>
        <v>g pollutant</v>
      </c>
      <c r="I4773" t="str">
        <f t="shared" si="148"/>
        <v>BC</v>
      </c>
      <c r="J4773">
        <f>INDEX(NoSettings!$C:$C,MATCH(EPS!$A4773,NoSettings!$A:$A,0))</f>
        <v>97165500</v>
      </c>
      <c r="K4773">
        <f>INDEX(GWP!$C$2:$C$13,MATCH(EPS!I4773,GWP!$B$2:$B$13,0))</f>
        <v>0</v>
      </c>
      <c r="L4773" s="4">
        <f t="shared" si="149"/>
        <v>0</v>
      </c>
    </row>
    <row r="4774" spans="1:12">
      <c r="A4774" t="s">
        <v>10377</v>
      </c>
      <c r="B4774" t="s">
        <v>7380</v>
      </c>
      <c r="C4774" t="s">
        <v>1740</v>
      </c>
      <c r="D4774" t="s">
        <v>6898</v>
      </c>
      <c r="E4774" t="s">
        <v>1712</v>
      </c>
      <c r="H4774" t="str">
        <f>INDEX('Vensim Variables'!$B:$B,MATCH(EPS!$B4774,'Vensim Variables'!$A:$A,0))</f>
        <v>g pollutant</v>
      </c>
      <c r="I4774" t="str">
        <f t="shared" si="148"/>
        <v>OC</v>
      </c>
      <c r="J4774">
        <f>INDEX(NoSettings!$C:$C,MATCH(EPS!$A4774,NoSettings!$A:$A,0))</f>
        <v>476522000</v>
      </c>
      <c r="K4774">
        <f>INDEX(GWP!$C$2:$C$13,MATCH(EPS!I4774,GWP!$B$2:$B$13,0))</f>
        <v>0</v>
      </c>
      <c r="L4774" s="4">
        <f t="shared" si="149"/>
        <v>0</v>
      </c>
    </row>
    <row r="4775" spans="1:12">
      <c r="A4775" t="s">
        <v>10378</v>
      </c>
      <c r="B4775" t="s">
        <v>7380</v>
      </c>
      <c r="C4775" t="s">
        <v>1740</v>
      </c>
      <c r="D4775" t="s">
        <v>6898</v>
      </c>
      <c r="E4775" t="s">
        <v>1713</v>
      </c>
      <c r="H4775" t="str">
        <f>INDEX('Vensim Variables'!$B:$B,MATCH(EPS!$B4775,'Vensim Variables'!$A:$A,0))</f>
        <v>g pollutant</v>
      </c>
      <c r="I4775" t="str">
        <f t="shared" si="148"/>
        <v>CH4</v>
      </c>
      <c r="J4775">
        <f>INDEX(NoSettings!$C:$C,MATCH(EPS!$A4775,NoSettings!$A:$A,0))</f>
        <v>45840000</v>
      </c>
      <c r="K4775">
        <f>INDEX(GWP!$C$2:$C$13,MATCH(EPS!I4775,GWP!$B$2:$B$13,0))</f>
        <v>28</v>
      </c>
      <c r="L4775" s="4">
        <f t="shared" si="149"/>
        <v>1.28352E-3</v>
      </c>
    </row>
    <row r="4776" spans="1:12">
      <c r="A4776" t="s">
        <v>10379</v>
      </c>
      <c r="B4776" t="s">
        <v>7380</v>
      </c>
      <c r="C4776" t="s">
        <v>1740</v>
      </c>
      <c r="D4776" t="s">
        <v>6898</v>
      </c>
      <c r="E4776" t="s">
        <v>1714</v>
      </c>
      <c r="H4776" t="str">
        <f>INDEX('Vensim Variables'!$B:$B,MATCH(EPS!$B4776,'Vensim Variables'!$A:$A,0))</f>
        <v>g pollutant</v>
      </c>
      <c r="I4776" t="str">
        <f t="shared" si="148"/>
        <v>N2O</v>
      </c>
      <c r="J4776">
        <f>INDEX(NoSettings!$C:$C,MATCH(EPS!$A4776,NoSettings!$A:$A,0))</f>
        <v>9168000</v>
      </c>
      <c r="K4776">
        <f>INDEX(GWP!$C$2:$C$13,MATCH(EPS!I4776,GWP!$B$2:$B$13,0))</f>
        <v>265</v>
      </c>
      <c r="L4776" s="4">
        <f t="shared" si="149"/>
        <v>2.4295200000000001E-3</v>
      </c>
    </row>
    <row r="4777" spans="1:12">
      <c r="A4777" t="s">
        <v>10380</v>
      </c>
      <c r="B4777" t="s">
        <v>7380</v>
      </c>
      <c r="C4777" t="s">
        <v>1740</v>
      </c>
      <c r="D4777" t="s">
        <v>6898</v>
      </c>
      <c r="E4777" t="s">
        <v>1715</v>
      </c>
      <c r="H4777" t="str">
        <f>INDEX('Vensim Variables'!$B:$B,MATCH(EPS!$B4777,'Vensim Variables'!$A:$A,0))</f>
        <v>g pollutant</v>
      </c>
      <c r="I4777" t="str">
        <f t="shared" si="148"/>
        <v>F gases</v>
      </c>
      <c r="J4777">
        <f>INDEX(NoSettings!$C:$C,MATCH(EPS!$A4777,NoSettings!$A:$A,0))</f>
        <v>0</v>
      </c>
      <c r="K4777">
        <f>INDEX(GWP!$C$2:$C$13,MATCH(EPS!I4777,GWP!$B$2:$B$13,0))</f>
        <v>1</v>
      </c>
      <c r="L4777" s="4">
        <f t="shared" si="149"/>
        <v>0</v>
      </c>
    </row>
    <row r="4778" spans="1:12">
      <c r="A4778" t="s">
        <v>10381</v>
      </c>
      <c r="B4778" t="s">
        <v>7380</v>
      </c>
      <c r="C4778" t="s">
        <v>1741</v>
      </c>
      <c r="D4778" t="s">
        <v>6874</v>
      </c>
      <c r="E4778" t="s">
        <v>1702</v>
      </c>
      <c r="H4778" t="str">
        <f>INDEX('Vensim Variables'!$B:$B,MATCH(EPS!$B4778,'Vensim Variables'!$A:$A,0))</f>
        <v>g pollutant</v>
      </c>
      <c r="I4778" t="str">
        <f t="shared" si="148"/>
        <v>CO2</v>
      </c>
      <c r="J4778">
        <f>INDEX(NoSettings!$C:$C,MATCH(EPS!$A4778,NoSettings!$A:$A,0))</f>
        <v>0</v>
      </c>
      <c r="K4778">
        <f>INDEX(GWP!$C$2:$C$13,MATCH(EPS!I4778,GWP!$B$2:$B$13,0))</f>
        <v>1</v>
      </c>
      <c r="L4778" s="4">
        <f t="shared" si="149"/>
        <v>0</v>
      </c>
    </row>
    <row r="4779" spans="1:12">
      <c r="A4779" t="s">
        <v>10382</v>
      </c>
      <c r="B4779" t="s">
        <v>7380</v>
      </c>
      <c r="C4779" t="s">
        <v>1741</v>
      </c>
      <c r="D4779" t="s">
        <v>6874</v>
      </c>
      <c r="E4779" t="s">
        <v>1705</v>
      </c>
      <c r="H4779" t="str">
        <f>INDEX('Vensim Variables'!$B:$B,MATCH(EPS!$B4779,'Vensim Variables'!$A:$A,0))</f>
        <v>g pollutant</v>
      </c>
      <c r="I4779" t="str">
        <f t="shared" si="148"/>
        <v>VOC</v>
      </c>
      <c r="J4779">
        <f>INDEX(NoSettings!$C:$C,MATCH(EPS!$A4779,NoSettings!$A:$A,0))</f>
        <v>0</v>
      </c>
      <c r="K4779">
        <f>INDEX(GWP!$C$2:$C$13,MATCH(EPS!I4779,GWP!$B$2:$B$13,0))</f>
        <v>0</v>
      </c>
      <c r="L4779" s="4">
        <f t="shared" si="149"/>
        <v>0</v>
      </c>
    </row>
    <row r="4780" spans="1:12">
      <c r="A4780" t="s">
        <v>10383</v>
      </c>
      <c r="B4780" t="s">
        <v>7380</v>
      </c>
      <c r="C4780" t="s">
        <v>1741</v>
      </c>
      <c r="D4780" t="s">
        <v>6874</v>
      </c>
      <c r="E4780" t="s">
        <v>1706</v>
      </c>
      <c r="H4780" t="str">
        <f>INDEX('Vensim Variables'!$B:$B,MATCH(EPS!$B4780,'Vensim Variables'!$A:$A,0))</f>
        <v>g pollutant</v>
      </c>
      <c r="I4780" t="str">
        <f t="shared" si="148"/>
        <v>CO</v>
      </c>
      <c r="J4780">
        <f>INDEX(NoSettings!$C:$C,MATCH(EPS!$A4780,NoSettings!$A:$A,0))</f>
        <v>0</v>
      </c>
      <c r="K4780">
        <f>INDEX(GWP!$C$2:$C$13,MATCH(EPS!I4780,GWP!$B$2:$B$13,0))</f>
        <v>0</v>
      </c>
      <c r="L4780" s="4">
        <f t="shared" si="149"/>
        <v>0</v>
      </c>
    </row>
    <row r="4781" spans="1:12">
      <c r="A4781" t="s">
        <v>10384</v>
      </c>
      <c r="B4781" t="s">
        <v>7380</v>
      </c>
      <c r="C4781" t="s">
        <v>1741</v>
      </c>
      <c r="D4781" t="s">
        <v>6874</v>
      </c>
      <c r="E4781" t="s">
        <v>1707</v>
      </c>
      <c r="H4781" t="str">
        <f>INDEX('Vensim Variables'!$B:$B,MATCH(EPS!$B4781,'Vensim Variables'!$A:$A,0))</f>
        <v>g pollutant</v>
      </c>
      <c r="I4781" t="str">
        <f t="shared" si="148"/>
        <v>NOx</v>
      </c>
      <c r="J4781">
        <f>INDEX(NoSettings!$C:$C,MATCH(EPS!$A4781,NoSettings!$A:$A,0))</f>
        <v>0</v>
      </c>
      <c r="K4781">
        <f>INDEX(GWP!$C$2:$C$13,MATCH(EPS!I4781,GWP!$B$2:$B$13,0))</f>
        <v>0</v>
      </c>
      <c r="L4781" s="4">
        <f t="shared" si="149"/>
        <v>0</v>
      </c>
    </row>
    <row r="4782" spans="1:12">
      <c r="A4782" t="s">
        <v>10385</v>
      </c>
      <c r="B4782" t="s">
        <v>7380</v>
      </c>
      <c r="C4782" t="s">
        <v>1741</v>
      </c>
      <c r="D4782" t="s">
        <v>6874</v>
      </c>
      <c r="E4782" t="s">
        <v>1708</v>
      </c>
      <c r="H4782" t="str">
        <f>INDEX('Vensim Variables'!$B:$B,MATCH(EPS!$B4782,'Vensim Variables'!$A:$A,0))</f>
        <v>g pollutant</v>
      </c>
      <c r="I4782" t="str">
        <f t="shared" si="148"/>
        <v>PM10</v>
      </c>
      <c r="J4782">
        <f>INDEX(NoSettings!$C:$C,MATCH(EPS!$A4782,NoSettings!$A:$A,0))</f>
        <v>0</v>
      </c>
      <c r="K4782">
        <f>INDEX(GWP!$C$2:$C$13,MATCH(EPS!I4782,GWP!$B$2:$B$13,0))</f>
        <v>0</v>
      </c>
      <c r="L4782" s="4">
        <f t="shared" si="149"/>
        <v>0</v>
      </c>
    </row>
    <row r="4783" spans="1:12">
      <c r="A4783" t="s">
        <v>10386</v>
      </c>
      <c r="B4783" t="s">
        <v>7380</v>
      </c>
      <c r="C4783" t="s">
        <v>1741</v>
      </c>
      <c r="D4783" t="s">
        <v>6874</v>
      </c>
      <c r="E4783" t="s">
        <v>1709</v>
      </c>
      <c r="H4783" t="str">
        <f>INDEX('Vensim Variables'!$B:$B,MATCH(EPS!$B4783,'Vensim Variables'!$A:$A,0))</f>
        <v>g pollutant</v>
      </c>
      <c r="I4783" t="str">
        <f t="shared" si="148"/>
        <v>PM25</v>
      </c>
      <c r="J4783">
        <f>INDEX(NoSettings!$C:$C,MATCH(EPS!$A4783,NoSettings!$A:$A,0))</f>
        <v>0</v>
      </c>
      <c r="K4783">
        <f>INDEX(GWP!$C$2:$C$13,MATCH(EPS!I4783,GWP!$B$2:$B$13,0))</f>
        <v>0</v>
      </c>
      <c r="L4783" s="4">
        <f t="shared" si="149"/>
        <v>0</v>
      </c>
    </row>
    <row r="4784" spans="1:12">
      <c r="A4784" t="s">
        <v>10387</v>
      </c>
      <c r="B4784" t="s">
        <v>7380</v>
      </c>
      <c r="C4784" t="s">
        <v>1741</v>
      </c>
      <c r="D4784" t="s">
        <v>6874</v>
      </c>
      <c r="E4784" t="s">
        <v>1710</v>
      </c>
      <c r="H4784" t="str">
        <f>INDEX('Vensim Variables'!$B:$B,MATCH(EPS!$B4784,'Vensim Variables'!$A:$A,0))</f>
        <v>g pollutant</v>
      </c>
      <c r="I4784" t="str">
        <f t="shared" si="148"/>
        <v>SOx</v>
      </c>
      <c r="J4784">
        <f>INDEX(NoSettings!$C:$C,MATCH(EPS!$A4784,NoSettings!$A:$A,0))</f>
        <v>0</v>
      </c>
      <c r="K4784">
        <f>INDEX(GWP!$C$2:$C$13,MATCH(EPS!I4784,GWP!$B$2:$B$13,0))</f>
        <v>0</v>
      </c>
      <c r="L4784" s="4">
        <f t="shared" si="149"/>
        <v>0</v>
      </c>
    </row>
    <row r="4785" spans="1:12">
      <c r="A4785" t="s">
        <v>10388</v>
      </c>
      <c r="B4785" t="s">
        <v>7380</v>
      </c>
      <c r="C4785" t="s">
        <v>1741</v>
      </c>
      <c r="D4785" t="s">
        <v>6874</v>
      </c>
      <c r="E4785" t="s">
        <v>1711</v>
      </c>
      <c r="H4785" t="str">
        <f>INDEX('Vensim Variables'!$B:$B,MATCH(EPS!$B4785,'Vensim Variables'!$A:$A,0))</f>
        <v>g pollutant</v>
      </c>
      <c r="I4785" t="str">
        <f t="shared" si="148"/>
        <v>BC</v>
      </c>
      <c r="J4785">
        <f>INDEX(NoSettings!$C:$C,MATCH(EPS!$A4785,NoSettings!$A:$A,0))</f>
        <v>0</v>
      </c>
      <c r="K4785">
        <f>INDEX(GWP!$C$2:$C$13,MATCH(EPS!I4785,GWP!$B$2:$B$13,0))</f>
        <v>0</v>
      </c>
      <c r="L4785" s="4">
        <f t="shared" si="149"/>
        <v>0</v>
      </c>
    </row>
    <row r="4786" spans="1:12">
      <c r="A4786" t="s">
        <v>10389</v>
      </c>
      <c r="B4786" t="s">
        <v>7380</v>
      </c>
      <c r="C4786" t="s">
        <v>1741</v>
      </c>
      <c r="D4786" t="s">
        <v>6874</v>
      </c>
      <c r="E4786" t="s">
        <v>1712</v>
      </c>
      <c r="H4786" t="str">
        <f>INDEX('Vensim Variables'!$B:$B,MATCH(EPS!$B4786,'Vensim Variables'!$A:$A,0))</f>
        <v>g pollutant</v>
      </c>
      <c r="I4786" t="str">
        <f t="shared" si="148"/>
        <v>OC</v>
      </c>
      <c r="J4786">
        <f>INDEX(NoSettings!$C:$C,MATCH(EPS!$A4786,NoSettings!$A:$A,0))</f>
        <v>0</v>
      </c>
      <c r="K4786">
        <f>INDEX(GWP!$C$2:$C$13,MATCH(EPS!I4786,GWP!$B$2:$B$13,0))</f>
        <v>0</v>
      </c>
      <c r="L4786" s="4">
        <f t="shared" si="149"/>
        <v>0</v>
      </c>
    </row>
    <row r="4787" spans="1:12">
      <c r="A4787" t="s">
        <v>10390</v>
      </c>
      <c r="B4787" t="s">
        <v>7380</v>
      </c>
      <c r="C4787" t="s">
        <v>1741</v>
      </c>
      <c r="D4787" t="s">
        <v>6874</v>
      </c>
      <c r="E4787" t="s">
        <v>1713</v>
      </c>
      <c r="H4787" t="str">
        <f>INDEX('Vensim Variables'!$B:$B,MATCH(EPS!$B4787,'Vensim Variables'!$A:$A,0))</f>
        <v>g pollutant</v>
      </c>
      <c r="I4787" t="str">
        <f t="shared" si="148"/>
        <v>CH4</v>
      </c>
      <c r="J4787">
        <f>INDEX(NoSettings!$C:$C,MATCH(EPS!$A4787,NoSettings!$A:$A,0))</f>
        <v>0</v>
      </c>
      <c r="K4787">
        <f>INDEX(GWP!$C$2:$C$13,MATCH(EPS!I4787,GWP!$B$2:$B$13,0))</f>
        <v>28</v>
      </c>
      <c r="L4787" s="4">
        <f t="shared" si="149"/>
        <v>0</v>
      </c>
    </row>
    <row r="4788" spans="1:12">
      <c r="A4788" t="s">
        <v>10391</v>
      </c>
      <c r="B4788" t="s">
        <v>7380</v>
      </c>
      <c r="C4788" t="s">
        <v>1741</v>
      </c>
      <c r="D4788" t="s">
        <v>6874</v>
      </c>
      <c r="E4788" t="s">
        <v>1714</v>
      </c>
      <c r="H4788" t="str">
        <f>INDEX('Vensim Variables'!$B:$B,MATCH(EPS!$B4788,'Vensim Variables'!$A:$A,0))</f>
        <v>g pollutant</v>
      </c>
      <c r="I4788" t="str">
        <f t="shared" si="148"/>
        <v>N2O</v>
      </c>
      <c r="J4788">
        <f>INDEX(NoSettings!$C:$C,MATCH(EPS!$A4788,NoSettings!$A:$A,0))</f>
        <v>0</v>
      </c>
      <c r="K4788">
        <f>INDEX(GWP!$C$2:$C$13,MATCH(EPS!I4788,GWP!$B$2:$B$13,0))</f>
        <v>265</v>
      </c>
      <c r="L4788" s="4">
        <f t="shared" si="149"/>
        <v>0</v>
      </c>
    </row>
    <row r="4789" spans="1:12">
      <c r="A4789" t="s">
        <v>10392</v>
      </c>
      <c r="B4789" t="s">
        <v>7380</v>
      </c>
      <c r="C4789" t="s">
        <v>1741</v>
      </c>
      <c r="D4789" t="s">
        <v>6874</v>
      </c>
      <c r="E4789" t="s">
        <v>1715</v>
      </c>
      <c r="H4789" t="str">
        <f>INDEX('Vensim Variables'!$B:$B,MATCH(EPS!$B4789,'Vensim Variables'!$A:$A,0))</f>
        <v>g pollutant</v>
      </c>
      <c r="I4789" t="str">
        <f t="shared" si="148"/>
        <v>F gases</v>
      </c>
      <c r="J4789">
        <f>INDEX(NoSettings!$C:$C,MATCH(EPS!$A4789,NoSettings!$A:$A,0))</f>
        <v>0</v>
      </c>
      <c r="K4789">
        <f>INDEX(GWP!$C$2:$C$13,MATCH(EPS!I4789,GWP!$B$2:$B$13,0))</f>
        <v>1</v>
      </c>
      <c r="L4789" s="4">
        <f t="shared" si="149"/>
        <v>0</v>
      </c>
    </row>
    <row r="4790" spans="1:12">
      <c r="A4790" t="s">
        <v>10393</v>
      </c>
      <c r="B4790" t="s">
        <v>7380</v>
      </c>
      <c r="C4790" t="s">
        <v>1741</v>
      </c>
      <c r="D4790" t="s">
        <v>6875</v>
      </c>
      <c r="E4790" t="s">
        <v>1702</v>
      </c>
      <c r="H4790" t="str">
        <f>INDEX('Vensim Variables'!$B:$B,MATCH(EPS!$B4790,'Vensim Variables'!$A:$A,0))</f>
        <v>g pollutant</v>
      </c>
      <c r="I4790" t="str">
        <f t="shared" si="148"/>
        <v>CO2</v>
      </c>
      <c r="J4790">
        <f>INDEX(NoSettings!$C:$C,MATCH(EPS!$A4790,NoSettings!$A:$A,0))</f>
        <v>0</v>
      </c>
      <c r="K4790">
        <f>INDEX(GWP!$C$2:$C$13,MATCH(EPS!I4790,GWP!$B$2:$B$13,0))</f>
        <v>1</v>
      </c>
      <c r="L4790" s="4">
        <f t="shared" si="149"/>
        <v>0</v>
      </c>
    </row>
    <row r="4791" spans="1:12">
      <c r="A4791" t="s">
        <v>10394</v>
      </c>
      <c r="B4791" t="s">
        <v>7380</v>
      </c>
      <c r="C4791" t="s">
        <v>1741</v>
      </c>
      <c r="D4791" t="s">
        <v>6875</v>
      </c>
      <c r="E4791" t="s">
        <v>1705</v>
      </c>
      <c r="H4791" t="str">
        <f>INDEX('Vensim Variables'!$B:$B,MATCH(EPS!$B4791,'Vensim Variables'!$A:$A,0))</f>
        <v>g pollutant</v>
      </c>
      <c r="I4791" t="str">
        <f t="shared" si="148"/>
        <v>VOC</v>
      </c>
      <c r="J4791">
        <f>INDEX(NoSettings!$C:$C,MATCH(EPS!$A4791,NoSettings!$A:$A,0))</f>
        <v>0</v>
      </c>
      <c r="K4791">
        <f>INDEX(GWP!$C$2:$C$13,MATCH(EPS!I4791,GWP!$B$2:$B$13,0))</f>
        <v>0</v>
      </c>
      <c r="L4791" s="4">
        <f t="shared" si="149"/>
        <v>0</v>
      </c>
    </row>
    <row r="4792" spans="1:12">
      <c r="A4792" t="s">
        <v>10395</v>
      </c>
      <c r="B4792" t="s">
        <v>7380</v>
      </c>
      <c r="C4792" t="s">
        <v>1741</v>
      </c>
      <c r="D4792" t="s">
        <v>6875</v>
      </c>
      <c r="E4792" t="s">
        <v>1706</v>
      </c>
      <c r="H4792" t="str">
        <f>INDEX('Vensim Variables'!$B:$B,MATCH(EPS!$B4792,'Vensim Variables'!$A:$A,0))</f>
        <v>g pollutant</v>
      </c>
      <c r="I4792" t="str">
        <f t="shared" si="148"/>
        <v>CO</v>
      </c>
      <c r="J4792">
        <f>INDEX(NoSettings!$C:$C,MATCH(EPS!$A4792,NoSettings!$A:$A,0))</f>
        <v>0</v>
      </c>
      <c r="K4792">
        <f>INDEX(GWP!$C$2:$C$13,MATCH(EPS!I4792,GWP!$B$2:$B$13,0))</f>
        <v>0</v>
      </c>
      <c r="L4792" s="4">
        <f t="shared" si="149"/>
        <v>0</v>
      </c>
    </row>
    <row r="4793" spans="1:12">
      <c r="A4793" t="s">
        <v>10396</v>
      </c>
      <c r="B4793" t="s">
        <v>7380</v>
      </c>
      <c r="C4793" t="s">
        <v>1741</v>
      </c>
      <c r="D4793" t="s">
        <v>6875</v>
      </c>
      <c r="E4793" t="s">
        <v>1707</v>
      </c>
      <c r="H4793" t="str">
        <f>INDEX('Vensim Variables'!$B:$B,MATCH(EPS!$B4793,'Vensim Variables'!$A:$A,0))</f>
        <v>g pollutant</v>
      </c>
      <c r="I4793" t="str">
        <f t="shared" si="148"/>
        <v>NOx</v>
      </c>
      <c r="J4793">
        <f>INDEX(NoSettings!$C:$C,MATCH(EPS!$A4793,NoSettings!$A:$A,0))</f>
        <v>0</v>
      </c>
      <c r="K4793">
        <f>INDEX(GWP!$C$2:$C$13,MATCH(EPS!I4793,GWP!$B$2:$B$13,0))</f>
        <v>0</v>
      </c>
      <c r="L4793" s="4">
        <f t="shared" si="149"/>
        <v>0</v>
      </c>
    </row>
    <row r="4794" spans="1:12">
      <c r="A4794" t="s">
        <v>10397</v>
      </c>
      <c r="B4794" t="s">
        <v>7380</v>
      </c>
      <c r="C4794" t="s">
        <v>1741</v>
      </c>
      <c r="D4794" t="s">
        <v>6875</v>
      </c>
      <c r="E4794" t="s">
        <v>1708</v>
      </c>
      <c r="H4794" t="str">
        <f>INDEX('Vensim Variables'!$B:$B,MATCH(EPS!$B4794,'Vensim Variables'!$A:$A,0))</f>
        <v>g pollutant</v>
      </c>
      <c r="I4794" t="str">
        <f t="shared" si="148"/>
        <v>PM10</v>
      </c>
      <c r="J4794">
        <f>INDEX(NoSettings!$C:$C,MATCH(EPS!$A4794,NoSettings!$A:$A,0))</f>
        <v>0</v>
      </c>
      <c r="K4794">
        <f>INDEX(GWP!$C$2:$C$13,MATCH(EPS!I4794,GWP!$B$2:$B$13,0))</f>
        <v>0</v>
      </c>
      <c r="L4794" s="4">
        <f t="shared" si="149"/>
        <v>0</v>
      </c>
    </row>
    <row r="4795" spans="1:12">
      <c r="A4795" t="s">
        <v>10398</v>
      </c>
      <c r="B4795" t="s">
        <v>7380</v>
      </c>
      <c r="C4795" t="s">
        <v>1741</v>
      </c>
      <c r="D4795" t="s">
        <v>6875</v>
      </c>
      <c r="E4795" t="s">
        <v>1709</v>
      </c>
      <c r="H4795" t="str">
        <f>INDEX('Vensim Variables'!$B:$B,MATCH(EPS!$B4795,'Vensim Variables'!$A:$A,0))</f>
        <v>g pollutant</v>
      </c>
      <c r="I4795" t="str">
        <f t="shared" si="148"/>
        <v>PM25</v>
      </c>
      <c r="J4795">
        <f>INDEX(NoSettings!$C:$C,MATCH(EPS!$A4795,NoSettings!$A:$A,0))</f>
        <v>0</v>
      </c>
      <c r="K4795">
        <f>INDEX(GWP!$C$2:$C$13,MATCH(EPS!I4795,GWP!$B$2:$B$13,0))</f>
        <v>0</v>
      </c>
      <c r="L4795" s="4">
        <f t="shared" si="149"/>
        <v>0</v>
      </c>
    </row>
    <row r="4796" spans="1:12">
      <c r="A4796" t="s">
        <v>10399</v>
      </c>
      <c r="B4796" t="s">
        <v>7380</v>
      </c>
      <c r="C4796" t="s">
        <v>1741</v>
      </c>
      <c r="D4796" t="s">
        <v>6875</v>
      </c>
      <c r="E4796" t="s">
        <v>1710</v>
      </c>
      <c r="H4796" t="str">
        <f>INDEX('Vensim Variables'!$B:$B,MATCH(EPS!$B4796,'Vensim Variables'!$A:$A,0))</f>
        <v>g pollutant</v>
      </c>
      <c r="I4796" t="str">
        <f t="shared" si="148"/>
        <v>SOx</v>
      </c>
      <c r="J4796">
        <f>INDEX(NoSettings!$C:$C,MATCH(EPS!$A4796,NoSettings!$A:$A,0))</f>
        <v>0</v>
      </c>
      <c r="K4796">
        <f>INDEX(GWP!$C$2:$C$13,MATCH(EPS!I4796,GWP!$B$2:$B$13,0))</f>
        <v>0</v>
      </c>
      <c r="L4796" s="4">
        <f t="shared" si="149"/>
        <v>0</v>
      </c>
    </row>
    <row r="4797" spans="1:12">
      <c r="A4797" t="s">
        <v>10400</v>
      </c>
      <c r="B4797" t="s">
        <v>7380</v>
      </c>
      <c r="C4797" t="s">
        <v>1741</v>
      </c>
      <c r="D4797" t="s">
        <v>6875</v>
      </c>
      <c r="E4797" t="s">
        <v>1711</v>
      </c>
      <c r="H4797" t="str">
        <f>INDEX('Vensim Variables'!$B:$B,MATCH(EPS!$B4797,'Vensim Variables'!$A:$A,0))</f>
        <v>g pollutant</v>
      </c>
      <c r="I4797" t="str">
        <f t="shared" si="148"/>
        <v>BC</v>
      </c>
      <c r="J4797">
        <f>INDEX(NoSettings!$C:$C,MATCH(EPS!$A4797,NoSettings!$A:$A,0))</f>
        <v>0</v>
      </c>
      <c r="K4797">
        <f>INDEX(GWP!$C$2:$C$13,MATCH(EPS!I4797,GWP!$B$2:$B$13,0))</f>
        <v>0</v>
      </c>
      <c r="L4797" s="4">
        <f t="shared" si="149"/>
        <v>0</v>
      </c>
    </row>
    <row r="4798" spans="1:12">
      <c r="A4798" t="s">
        <v>10401</v>
      </c>
      <c r="B4798" t="s">
        <v>7380</v>
      </c>
      <c r="C4798" t="s">
        <v>1741</v>
      </c>
      <c r="D4798" t="s">
        <v>6875</v>
      </c>
      <c r="E4798" t="s">
        <v>1712</v>
      </c>
      <c r="H4798" t="str">
        <f>INDEX('Vensim Variables'!$B:$B,MATCH(EPS!$B4798,'Vensim Variables'!$A:$A,0))</f>
        <v>g pollutant</v>
      </c>
      <c r="I4798" t="str">
        <f t="shared" si="148"/>
        <v>OC</v>
      </c>
      <c r="J4798">
        <f>INDEX(NoSettings!$C:$C,MATCH(EPS!$A4798,NoSettings!$A:$A,0))</f>
        <v>0</v>
      </c>
      <c r="K4798">
        <f>INDEX(GWP!$C$2:$C$13,MATCH(EPS!I4798,GWP!$B$2:$B$13,0))</f>
        <v>0</v>
      </c>
      <c r="L4798" s="4">
        <f t="shared" si="149"/>
        <v>0</v>
      </c>
    </row>
    <row r="4799" spans="1:12">
      <c r="A4799" t="s">
        <v>10402</v>
      </c>
      <c r="B4799" t="s">
        <v>7380</v>
      </c>
      <c r="C4799" t="s">
        <v>1741</v>
      </c>
      <c r="D4799" t="s">
        <v>6875</v>
      </c>
      <c r="E4799" t="s">
        <v>1713</v>
      </c>
      <c r="H4799" t="str">
        <f>INDEX('Vensim Variables'!$B:$B,MATCH(EPS!$B4799,'Vensim Variables'!$A:$A,0))</f>
        <v>g pollutant</v>
      </c>
      <c r="I4799" t="str">
        <f t="shared" si="148"/>
        <v>CH4</v>
      </c>
      <c r="J4799">
        <f>INDEX(NoSettings!$C:$C,MATCH(EPS!$A4799,NoSettings!$A:$A,0))</f>
        <v>0</v>
      </c>
      <c r="K4799">
        <f>INDEX(GWP!$C$2:$C$13,MATCH(EPS!I4799,GWP!$B$2:$B$13,0))</f>
        <v>28</v>
      </c>
      <c r="L4799" s="4">
        <f t="shared" si="149"/>
        <v>0</v>
      </c>
    </row>
    <row r="4800" spans="1:12">
      <c r="A4800" t="s">
        <v>10403</v>
      </c>
      <c r="B4800" t="s">
        <v>7380</v>
      </c>
      <c r="C4800" t="s">
        <v>1741</v>
      </c>
      <c r="D4800" t="s">
        <v>6875</v>
      </c>
      <c r="E4800" t="s">
        <v>1714</v>
      </c>
      <c r="H4800" t="str">
        <f>INDEX('Vensim Variables'!$B:$B,MATCH(EPS!$B4800,'Vensim Variables'!$A:$A,0))</f>
        <v>g pollutant</v>
      </c>
      <c r="I4800" t="str">
        <f t="shared" si="148"/>
        <v>N2O</v>
      </c>
      <c r="J4800">
        <f>INDEX(NoSettings!$C:$C,MATCH(EPS!$A4800,NoSettings!$A:$A,0))</f>
        <v>0</v>
      </c>
      <c r="K4800">
        <f>INDEX(GWP!$C$2:$C$13,MATCH(EPS!I4800,GWP!$B$2:$B$13,0))</f>
        <v>265</v>
      </c>
      <c r="L4800" s="4">
        <f t="shared" si="149"/>
        <v>0</v>
      </c>
    </row>
    <row r="4801" spans="1:12">
      <c r="A4801" t="s">
        <v>10404</v>
      </c>
      <c r="B4801" t="s">
        <v>7380</v>
      </c>
      <c r="C4801" t="s">
        <v>1741</v>
      </c>
      <c r="D4801" t="s">
        <v>6875</v>
      </c>
      <c r="E4801" t="s">
        <v>1715</v>
      </c>
      <c r="H4801" t="str">
        <f>INDEX('Vensim Variables'!$B:$B,MATCH(EPS!$B4801,'Vensim Variables'!$A:$A,0))</f>
        <v>g pollutant</v>
      </c>
      <c r="I4801" t="str">
        <f t="shared" si="148"/>
        <v>F gases</v>
      </c>
      <c r="J4801">
        <f>INDEX(NoSettings!$C:$C,MATCH(EPS!$A4801,NoSettings!$A:$A,0))</f>
        <v>0</v>
      </c>
      <c r="K4801">
        <f>INDEX(GWP!$C$2:$C$13,MATCH(EPS!I4801,GWP!$B$2:$B$13,0))</f>
        <v>1</v>
      </c>
      <c r="L4801" s="4">
        <f t="shared" si="149"/>
        <v>0</v>
      </c>
    </row>
    <row r="4802" spans="1:12">
      <c r="A4802" t="s">
        <v>10405</v>
      </c>
      <c r="B4802" t="s">
        <v>7380</v>
      </c>
      <c r="C4802" t="s">
        <v>1741</v>
      </c>
      <c r="D4802" t="s">
        <v>6876</v>
      </c>
      <c r="E4802" t="s">
        <v>1702</v>
      </c>
      <c r="H4802" t="str">
        <f>INDEX('Vensim Variables'!$B:$B,MATCH(EPS!$B4802,'Vensim Variables'!$A:$A,0))</f>
        <v>g pollutant</v>
      </c>
      <c r="I4802" t="str">
        <f t="shared" si="148"/>
        <v>CO2</v>
      </c>
      <c r="J4802">
        <f>INDEX(NoSettings!$C:$C,MATCH(EPS!$A4802,NoSettings!$A:$A,0))</f>
        <v>0</v>
      </c>
      <c r="K4802">
        <f>INDEX(GWP!$C$2:$C$13,MATCH(EPS!I4802,GWP!$B$2:$B$13,0))</f>
        <v>1</v>
      </c>
      <c r="L4802" s="4">
        <f t="shared" si="149"/>
        <v>0</v>
      </c>
    </row>
    <row r="4803" spans="1:12">
      <c r="A4803" t="s">
        <v>10406</v>
      </c>
      <c r="B4803" t="s">
        <v>7380</v>
      </c>
      <c r="C4803" t="s">
        <v>1741</v>
      </c>
      <c r="D4803" t="s">
        <v>6876</v>
      </c>
      <c r="E4803" t="s">
        <v>1705</v>
      </c>
      <c r="H4803" t="str">
        <f>INDEX('Vensim Variables'!$B:$B,MATCH(EPS!$B4803,'Vensim Variables'!$A:$A,0))</f>
        <v>g pollutant</v>
      </c>
      <c r="I4803" t="str">
        <f t="shared" ref="I4803:I4866" si="150">IF(OR(C4803="CO2",C4803="CH4",C4803="N2O",C4803="F gases",C4803="VOC",C4803="CO",C4803="NOx",C4803="PM10",C4803="PM25",C4803="SOx",C4803="BC",C4803="OC"),C4803,IF(OR(D4803="CO2",D4803="CH4",D4803="N2O",D4803="F gases",D4803="VOC",D4803="CO",D4803="NOx",D4803="PM10",D4803="PM25",D4803="SOx",D4803="BC",D4803="OC"),D4803,IF(OR(E4803="CO2",E4803="CH4",E4803="N2O",E4803="F gases",E4803="VOC",E4803="CO",E4803="NOx",E4803="PM10",E4803="PM25",E4803="SOx",E4803="BC",E4803="OC"),E4803,"NA")))</f>
        <v>VOC</v>
      </c>
      <c r="J4803">
        <f>INDEX(NoSettings!$C:$C,MATCH(EPS!$A4803,NoSettings!$A:$A,0))</f>
        <v>0</v>
      </c>
      <c r="K4803">
        <f>INDEX(GWP!$C$2:$C$13,MATCH(EPS!I4803,GWP!$B$2:$B$13,0))</f>
        <v>0</v>
      </c>
      <c r="L4803" s="4">
        <f t="shared" ref="L4803:L4866" si="151">IF(H4803="g pollutant",K4803*J4803/10^12,IF(H4803="MMTCO2e",J4803,IF(H4803="MWh",J4803,0)))</f>
        <v>0</v>
      </c>
    </row>
    <row r="4804" spans="1:12">
      <c r="A4804" t="s">
        <v>10407</v>
      </c>
      <c r="B4804" t="s">
        <v>7380</v>
      </c>
      <c r="C4804" t="s">
        <v>1741</v>
      </c>
      <c r="D4804" t="s">
        <v>6876</v>
      </c>
      <c r="E4804" t="s">
        <v>1706</v>
      </c>
      <c r="H4804" t="str">
        <f>INDEX('Vensim Variables'!$B:$B,MATCH(EPS!$B4804,'Vensim Variables'!$A:$A,0))</f>
        <v>g pollutant</v>
      </c>
      <c r="I4804" t="str">
        <f t="shared" si="150"/>
        <v>CO</v>
      </c>
      <c r="J4804">
        <f>INDEX(NoSettings!$C:$C,MATCH(EPS!$A4804,NoSettings!$A:$A,0))</f>
        <v>0</v>
      </c>
      <c r="K4804">
        <f>INDEX(GWP!$C$2:$C$13,MATCH(EPS!I4804,GWP!$B$2:$B$13,0))</f>
        <v>0</v>
      </c>
      <c r="L4804" s="4">
        <f t="shared" si="151"/>
        <v>0</v>
      </c>
    </row>
    <row r="4805" spans="1:12">
      <c r="A4805" t="s">
        <v>10408</v>
      </c>
      <c r="B4805" t="s">
        <v>7380</v>
      </c>
      <c r="C4805" t="s">
        <v>1741</v>
      </c>
      <c r="D4805" t="s">
        <v>6876</v>
      </c>
      <c r="E4805" t="s">
        <v>1707</v>
      </c>
      <c r="H4805" t="str">
        <f>INDEX('Vensim Variables'!$B:$B,MATCH(EPS!$B4805,'Vensim Variables'!$A:$A,0))</f>
        <v>g pollutant</v>
      </c>
      <c r="I4805" t="str">
        <f t="shared" si="150"/>
        <v>NOx</v>
      </c>
      <c r="J4805">
        <f>INDEX(NoSettings!$C:$C,MATCH(EPS!$A4805,NoSettings!$A:$A,0))</f>
        <v>0</v>
      </c>
      <c r="K4805">
        <f>INDEX(GWP!$C$2:$C$13,MATCH(EPS!I4805,GWP!$B$2:$B$13,0))</f>
        <v>0</v>
      </c>
      <c r="L4805" s="4">
        <f t="shared" si="151"/>
        <v>0</v>
      </c>
    </row>
    <row r="4806" spans="1:12">
      <c r="A4806" t="s">
        <v>10409</v>
      </c>
      <c r="B4806" t="s">
        <v>7380</v>
      </c>
      <c r="C4806" t="s">
        <v>1741</v>
      </c>
      <c r="D4806" t="s">
        <v>6876</v>
      </c>
      <c r="E4806" t="s">
        <v>1708</v>
      </c>
      <c r="H4806" t="str">
        <f>INDEX('Vensim Variables'!$B:$B,MATCH(EPS!$B4806,'Vensim Variables'!$A:$A,0))</f>
        <v>g pollutant</v>
      </c>
      <c r="I4806" t="str">
        <f t="shared" si="150"/>
        <v>PM10</v>
      </c>
      <c r="J4806">
        <f>INDEX(NoSettings!$C:$C,MATCH(EPS!$A4806,NoSettings!$A:$A,0))</f>
        <v>0</v>
      </c>
      <c r="K4806">
        <f>INDEX(GWP!$C$2:$C$13,MATCH(EPS!I4806,GWP!$B$2:$B$13,0))</f>
        <v>0</v>
      </c>
      <c r="L4806" s="4">
        <f t="shared" si="151"/>
        <v>0</v>
      </c>
    </row>
    <row r="4807" spans="1:12">
      <c r="A4807" t="s">
        <v>10410</v>
      </c>
      <c r="B4807" t="s">
        <v>7380</v>
      </c>
      <c r="C4807" t="s">
        <v>1741</v>
      </c>
      <c r="D4807" t="s">
        <v>6876</v>
      </c>
      <c r="E4807" t="s">
        <v>1709</v>
      </c>
      <c r="H4807" t="str">
        <f>INDEX('Vensim Variables'!$B:$B,MATCH(EPS!$B4807,'Vensim Variables'!$A:$A,0))</f>
        <v>g pollutant</v>
      </c>
      <c r="I4807" t="str">
        <f t="shared" si="150"/>
        <v>PM25</v>
      </c>
      <c r="J4807">
        <f>INDEX(NoSettings!$C:$C,MATCH(EPS!$A4807,NoSettings!$A:$A,0))</f>
        <v>0</v>
      </c>
      <c r="K4807">
        <f>INDEX(GWP!$C$2:$C$13,MATCH(EPS!I4807,GWP!$B$2:$B$13,0))</f>
        <v>0</v>
      </c>
      <c r="L4807" s="4">
        <f t="shared" si="151"/>
        <v>0</v>
      </c>
    </row>
    <row r="4808" spans="1:12">
      <c r="A4808" t="s">
        <v>10411</v>
      </c>
      <c r="B4808" t="s">
        <v>7380</v>
      </c>
      <c r="C4808" t="s">
        <v>1741</v>
      </c>
      <c r="D4808" t="s">
        <v>6876</v>
      </c>
      <c r="E4808" t="s">
        <v>1710</v>
      </c>
      <c r="H4808" t="str">
        <f>INDEX('Vensim Variables'!$B:$B,MATCH(EPS!$B4808,'Vensim Variables'!$A:$A,0))</f>
        <v>g pollutant</v>
      </c>
      <c r="I4808" t="str">
        <f t="shared" si="150"/>
        <v>SOx</v>
      </c>
      <c r="J4808">
        <f>INDEX(NoSettings!$C:$C,MATCH(EPS!$A4808,NoSettings!$A:$A,0))</f>
        <v>0</v>
      </c>
      <c r="K4808">
        <f>INDEX(GWP!$C$2:$C$13,MATCH(EPS!I4808,GWP!$B$2:$B$13,0))</f>
        <v>0</v>
      </c>
      <c r="L4808" s="4">
        <f t="shared" si="151"/>
        <v>0</v>
      </c>
    </row>
    <row r="4809" spans="1:12">
      <c r="A4809" t="s">
        <v>10412</v>
      </c>
      <c r="B4809" t="s">
        <v>7380</v>
      </c>
      <c r="C4809" t="s">
        <v>1741</v>
      </c>
      <c r="D4809" t="s">
        <v>6876</v>
      </c>
      <c r="E4809" t="s">
        <v>1711</v>
      </c>
      <c r="H4809" t="str">
        <f>INDEX('Vensim Variables'!$B:$B,MATCH(EPS!$B4809,'Vensim Variables'!$A:$A,0))</f>
        <v>g pollutant</v>
      </c>
      <c r="I4809" t="str">
        <f t="shared" si="150"/>
        <v>BC</v>
      </c>
      <c r="J4809">
        <f>INDEX(NoSettings!$C:$C,MATCH(EPS!$A4809,NoSettings!$A:$A,0))</f>
        <v>0</v>
      </c>
      <c r="K4809">
        <f>INDEX(GWP!$C$2:$C$13,MATCH(EPS!I4809,GWP!$B$2:$B$13,0))</f>
        <v>0</v>
      </c>
      <c r="L4809" s="4">
        <f t="shared" si="151"/>
        <v>0</v>
      </c>
    </row>
    <row r="4810" spans="1:12">
      <c r="A4810" t="s">
        <v>10413</v>
      </c>
      <c r="B4810" t="s">
        <v>7380</v>
      </c>
      <c r="C4810" t="s">
        <v>1741</v>
      </c>
      <c r="D4810" t="s">
        <v>6876</v>
      </c>
      <c r="E4810" t="s">
        <v>1712</v>
      </c>
      <c r="H4810" t="str">
        <f>INDEX('Vensim Variables'!$B:$B,MATCH(EPS!$B4810,'Vensim Variables'!$A:$A,0))</f>
        <v>g pollutant</v>
      </c>
      <c r="I4810" t="str">
        <f t="shared" si="150"/>
        <v>OC</v>
      </c>
      <c r="J4810">
        <f>INDEX(NoSettings!$C:$C,MATCH(EPS!$A4810,NoSettings!$A:$A,0))</f>
        <v>0</v>
      </c>
      <c r="K4810">
        <f>INDEX(GWP!$C$2:$C$13,MATCH(EPS!I4810,GWP!$B$2:$B$13,0))</f>
        <v>0</v>
      </c>
      <c r="L4810" s="4">
        <f t="shared" si="151"/>
        <v>0</v>
      </c>
    </row>
    <row r="4811" spans="1:12">
      <c r="A4811" t="s">
        <v>10414</v>
      </c>
      <c r="B4811" t="s">
        <v>7380</v>
      </c>
      <c r="C4811" t="s">
        <v>1741</v>
      </c>
      <c r="D4811" t="s">
        <v>6876</v>
      </c>
      <c r="E4811" t="s">
        <v>1713</v>
      </c>
      <c r="H4811" t="str">
        <f>INDEX('Vensim Variables'!$B:$B,MATCH(EPS!$B4811,'Vensim Variables'!$A:$A,0))</f>
        <v>g pollutant</v>
      </c>
      <c r="I4811" t="str">
        <f t="shared" si="150"/>
        <v>CH4</v>
      </c>
      <c r="J4811">
        <f>INDEX(NoSettings!$C:$C,MATCH(EPS!$A4811,NoSettings!$A:$A,0))</f>
        <v>0</v>
      </c>
      <c r="K4811">
        <f>INDEX(GWP!$C$2:$C$13,MATCH(EPS!I4811,GWP!$B$2:$B$13,0))</f>
        <v>28</v>
      </c>
      <c r="L4811" s="4">
        <f t="shared" si="151"/>
        <v>0</v>
      </c>
    </row>
    <row r="4812" spans="1:12">
      <c r="A4812" t="s">
        <v>10415</v>
      </c>
      <c r="B4812" t="s">
        <v>7380</v>
      </c>
      <c r="C4812" t="s">
        <v>1741</v>
      </c>
      <c r="D4812" t="s">
        <v>6876</v>
      </c>
      <c r="E4812" t="s">
        <v>1714</v>
      </c>
      <c r="H4812" t="str">
        <f>INDEX('Vensim Variables'!$B:$B,MATCH(EPS!$B4812,'Vensim Variables'!$A:$A,0))</f>
        <v>g pollutant</v>
      </c>
      <c r="I4812" t="str">
        <f t="shared" si="150"/>
        <v>N2O</v>
      </c>
      <c r="J4812">
        <f>INDEX(NoSettings!$C:$C,MATCH(EPS!$A4812,NoSettings!$A:$A,0))</f>
        <v>0</v>
      </c>
      <c r="K4812">
        <f>INDEX(GWP!$C$2:$C$13,MATCH(EPS!I4812,GWP!$B$2:$B$13,0))</f>
        <v>265</v>
      </c>
      <c r="L4812" s="4">
        <f t="shared" si="151"/>
        <v>0</v>
      </c>
    </row>
    <row r="4813" spans="1:12">
      <c r="A4813" t="s">
        <v>10416</v>
      </c>
      <c r="B4813" t="s">
        <v>7380</v>
      </c>
      <c r="C4813" t="s">
        <v>1741</v>
      </c>
      <c r="D4813" t="s">
        <v>6876</v>
      </c>
      <c r="E4813" t="s">
        <v>1715</v>
      </c>
      <c r="H4813" t="str">
        <f>INDEX('Vensim Variables'!$B:$B,MATCH(EPS!$B4813,'Vensim Variables'!$A:$A,0))</f>
        <v>g pollutant</v>
      </c>
      <c r="I4813" t="str">
        <f t="shared" si="150"/>
        <v>F gases</v>
      </c>
      <c r="J4813">
        <f>INDEX(NoSettings!$C:$C,MATCH(EPS!$A4813,NoSettings!$A:$A,0))</f>
        <v>0</v>
      </c>
      <c r="K4813">
        <f>INDEX(GWP!$C$2:$C$13,MATCH(EPS!I4813,GWP!$B$2:$B$13,0))</f>
        <v>1</v>
      </c>
      <c r="L4813" s="4">
        <f t="shared" si="151"/>
        <v>0</v>
      </c>
    </row>
    <row r="4814" spans="1:12">
      <c r="A4814" t="s">
        <v>10417</v>
      </c>
      <c r="B4814" t="s">
        <v>7380</v>
      </c>
      <c r="C4814" t="s">
        <v>1741</v>
      </c>
      <c r="D4814" t="s">
        <v>6877</v>
      </c>
      <c r="E4814" t="s">
        <v>1702</v>
      </c>
      <c r="H4814" t="str">
        <f>INDEX('Vensim Variables'!$B:$B,MATCH(EPS!$B4814,'Vensim Variables'!$A:$A,0))</f>
        <v>g pollutant</v>
      </c>
      <c r="I4814" t="str">
        <f t="shared" si="150"/>
        <v>CO2</v>
      </c>
      <c r="J4814">
        <f>INDEX(NoSettings!$C:$C,MATCH(EPS!$A4814,NoSettings!$A:$A,0))</f>
        <v>0</v>
      </c>
      <c r="K4814">
        <f>INDEX(GWP!$C$2:$C$13,MATCH(EPS!I4814,GWP!$B$2:$B$13,0))</f>
        <v>1</v>
      </c>
      <c r="L4814" s="4">
        <f t="shared" si="151"/>
        <v>0</v>
      </c>
    </row>
    <row r="4815" spans="1:12">
      <c r="A4815" t="s">
        <v>10418</v>
      </c>
      <c r="B4815" t="s">
        <v>7380</v>
      </c>
      <c r="C4815" t="s">
        <v>1741</v>
      </c>
      <c r="D4815" t="s">
        <v>6877</v>
      </c>
      <c r="E4815" t="s">
        <v>1705</v>
      </c>
      <c r="H4815" t="str">
        <f>INDEX('Vensim Variables'!$B:$B,MATCH(EPS!$B4815,'Vensim Variables'!$A:$A,0))</f>
        <v>g pollutant</v>
      </c>
      <c r="I4815" t="str">
        <f t="shared" si="150"/>
        <v>VOC</v>
      </c>
      <c r="J4815">
        <f>INDEX(NoSettings!$C:$C,MATCH(EPS!$A4815,NoSettings!$A:$A,0))</f>
        <v>0</v>
      </c>
      <c r="K4815">
        <f>INDEX(GWP!$C$2:$C$13,MATCH(EPS!I4815,GWP!$B$2:$B$13,0))</f>
        <v>0</v>
      </c>
      <c r="L4815" s="4">
        <f t="shared" si="151"/>
        <v>0</v>
      </c>
    </row>
    <row r="4816" spans="1:12">
      <c r="A4816" t="s">
        <v>10419</v>
      </c>
      <c r="B4816" t="s">
        <v>7380</v>
      </c>
      <c r="C4816" t="s">
        <v>1741</v>
      </c>
      <c r="D4816" t="s">
        <v>6877</v>
      </c>
      <c r="E4816" t="s">
        <v>1706</v>
      </c>
      <c r="H4816" t="str">
        <f>INDEX('Vensim Variables'!$B:$B,MATCH(EPS!$B4816,'Vensim Variables'!$A:$A,0))</f>
        <v>g pollutant</v>
      </c>
      <c r="I4816" t="str">
        <f t="shared" si="150"/>
        <v>CO</v>
      </c>
      <c r="J4816">
        <f>INDEX(NoSettings!$C:$C,MATCH(EPS!$A4816,NoSettings!$A:$A,0))</f>
        <v>0</v>
      </c>
      <c r="K4816">
        <f>INDEX(GWP!$C$2:$C$13,MATCH(EPS!I4816,GWP!$B$2:$B$13,0))</f>
        <v>0</v>
      </c>
      <c r="L4816" s="4">
        <f t="shared" si="151"/>
        <v>0</v>
      </c>
    </row>
    <row r="4817" spans="1:12">
      <c r="A4817" t="s">
        <v>10420</v>
      </c>
      <c r="B4817" t="s">
        <v>7380</v>
      </c>
      <c r="C4817" t="s">
        <v>1741</v>
      </c>
      <c r="D4817" t="s">
        <v>6877</v>
      </c>
      <c r="E4817" t="s">
        <v>1707</v>
      </c>
      <c r="H4817" t="str">
        <f>INDEX('Vensim Variables'!$B:$B,MATCH(EPS!$B4817,'Vensim Variables'!$A:$A,0))</f>
        <v>g pollutant</v>
      </c>
      <c r="I4817" t="str">
        <f t="shared" si="150"/>
        <v>NOx</v>
      </c>
      <c r="J4817">
        <f>INDEX(NoSettings!$C:$C,MATCH(EPS!$A4817,NoSettings!$A:$A,0))</f>
        <v>0</v>
      </c>
      <c r="K4817">
        <f>INDEX(GWP!$C$2:$C$13,MATCH(EPS!I4817,GWP!$B$2:$B$13,0))</f>
        <v>0</v>
      </c>
      <c r="L4817" s="4">
        <f t="shared" si="151"/>
        <v>0</v>
      </c>
    </row>
    <row r="4818" spans="1:12">
      <c r="A4818" t="s">
        <v>10421</v>
      </c>
      <c r="B4818" t="s">
        <v>7380</v>
      </c>
      <c r="C4818" t="s">
        <v>1741</v>
      </c>
      <c r="D4818" t="s">
        <v>6877</v>
      </c>
      <c r="E4818" t="s">
        <v>1708</v>
      </c>
      <c r="H4818" t="str">
        <f>INDEX('Vensim Variables'!$B:$B,MATCH(EPS!$B4818,'Vensim Variables'!$A:$A,0))</f>
        <v>g pollutant</v>
      </c>
      <c r="I4818" t="str">
        <f t="shared" si="150"/>
        <v>PM10</v>
      </c>
      <c r="J4818">
        <f>INDEX(NoSettings!$C:$C,MATCH(EPS!$A4818,NoSettings!$A:$A,0))</f>
        <v>0</v>
      </c>
      <c r="K4818">
        <f>INDEX(GWP!$C$2:$C$13,MATCH(EPS!I4818,GWP!$B$2:$B$13,0))</f>
        <v>0</v>
      </c>
      <c r="L4818" s="4">
        <f t="shared" si="151"/>
        <v>0</v>
      </c>
    </row>
    <row r="4819" spans="1:12">
      <c r="A4819" t="s">
        <v>10422</v>
      </c>
      <c r="B4819" t="s">
        <v>7380</v>
      </c>
      <c r="C4819" t="s">
        <v>1741</v>
      </c>
      <c r="D4819" t="s">
        <v>6877</v>
      </c>
      <c r="E4819" t="s">
        <v>1709</v>
      </c>
      <c r="H4819" t="str">
        <f>INDEX('Vensim Variables'!$B:$B,MATCH(EPS!$B4819,'Vensim Variables'!$A:$A,0))</f>
        <v>g pollutant</v>
      </c>
      <c r="I4819" t="str">
        <f t="shared" si="150"/>
        <v>PM25</v>
      </c>
      <c r="J4819">
        <f>INDEX(NoSettings!$C:$C,MATCH(EPS!$A4819,NoSettings!$A:$A,0))</f>
        <v>0</v>
      </c>
      <c r="K4819">
        <f>INDEX(GWP!$C$2:$C$13,MATCH(EPS!I4819,GWP!$B$2:$B$13,0))</f>
        <v>0</v>
      </c>
      <c r="L4819" s="4">
        <f t="shared" si="151"/>
        <v>0</v>
      </c>
    </row>
    <row r="4820" spans="1:12">
      <c r="A4820" t="s">
        <v>10423</v>
      </c>
      <c r="B4820" t="s">
        <v>7380</v>
      </c>
      <c r="C4820" t="s">
        <v>1741</v>
      </c>
      <c r="D4820" t="s">
        <v>6877</v>
      </c>
      <c r="E4820" t="s">
        <v>1710</v>
      </c>
      <c r="H4820" t="str">
        <f>INDEX('Vensim Variables'!$B:$B,MATCH(EPS!$B4820,'Vensim Variables'!$A:$A,0))</f>
        <v>g pollutant</v>
      </c>
      <c r="I4820" t="str">
        <f t="shared" si="150"/>
        <v>SOx</v>
      </c>
      <c r="J4820">
        <f>INDEX(NoSettings!$C:$C,MATCH(EPS!$A4820,NoSettings!$A:$A,0))</f>
        <v>0</v>
      </c>
      <c r="K4820">
        <f>INDEX(GWP!$C$2:$C$13,MATCH(EPS!I4820,GWP!$B$2:$B$13,0))</f>
        <v>0</v>
      </c>
      <c r="L4820" s="4">
        <f t="shared" si="151"/>
        <v>0</v>
      </c>
    </row>
    <row r="4821" spans="1:12">
      <c r="A4821" t="s">
        <v>10424</v>
      </c>
      <c r="B4821" t="s">
        <v>7380</v>
      </c>
      <c r="C4821" t="s">
        <v>1741</v>
      </c>
      <c r="D4821" t="s">
        <v>6877</v>
      </c>
      <c r="E4821" t="s">
        <v>1711</v>
      </c>
      <c r="H4821" t="str">
        <f>INDEX('Vensim Variables'!$B:$B,MATCH(EPS!$B4821,'Vensim Variables'!$A:$A,0))</f>
        <v>g pollutant</v>
      </c>
      <c r="I4821" t="str">
        <f t="shared" si="150"/>
        <v>BC</v>
      </c>
      <c r="J4821">
        <f>INDEX(NoSettings!$C:$C,MATCH(EPS!$A4821,NoSettings!$A:$A,0))</f>
        <v>0</v>
      </c>
      <c r="K4821">
        <f>INDEX(GWP!$C$2:$C$13,MATCH(EPS!I4821,GWP!$B$2:$B$13,0))</f>
        <v>0</v>
      </c>
      <c r="L4821" s="4">
        <f t="shared" si="151"/>
        <v>0</v>
      </c>
    </row>
    <row r="4822" spans="1:12">
      <c r="A4822" t="s">
        <v>10425</v>
      </c>
      <c r="B4822" t="s">
        <v>7380</v>
      </c>
      <c r="C4822" t="s">
        <v>1741</v>
      </c>
      <c r="D4822" t="s">
        <v>6877</v>
      </c>
      <c r="E4822" t="s">
        <v>1712</v>
      </c>
      <c r="H4822" t="str">
        <f>INDEX('Vensim Variables'!$B:$B,MATCH(EPS!$B4822,'Vensim Variables'!$A:$A,0))</f>
        <v>g pollutant</v>
      </c>
      <c r="I4822" t="str">
        <f t="shared" si="150"/>
        <v>OC</v>
      </c>
      <c r="J4822">
        <f>INDEX(NoSettings!$C:$C,MATCH(EPS!$A4822,NoSettings!$A:$A,0))</f>
        <v>0</v>
      </c>
      <c r="K4822">
        <f>INDEX(GWP!$C$2:$C$13,MATCH(EPS!I4822,GWP!$B$2:$B$13,0))</f>
        <v>0</v>
      </c>
      <c r="L4822" s="4">
        <f t="shared" si="151"/>
        <v>0</v>
      </c>
    </row>
    <row r="4823" spans="1:12">
      <c r="A4823" t="s">
        <v>10426</v>
      </c>
      <c r="B4823" t="s">
        <v>7380</v>
      </c>
      <c r="C4823" t="s">
        <v>1741</v>
      </c>
      <c r="D4823" t="s">
        <v>6877</v>
      </c>
      <c r="E4823" t="s">
        <v>1713</v>
      </c>
      <c r="H4823" t="str">
        <f>INDEX('Vensim Variables'!$B:$B,MATCH(EPS!$B4823,'Vensim Variables'!$A:$A,0))</f>
        <v>g pollutant</v>
      </c>
      <c r="I4823" t="str">
        <f t="shared" si="150"/>
        <v>CH4</v>
      </c>
      <c r="J4823">
        <f>INDEX(NoSettings!$C:$C,MATCH(EPS!$A4823,NoSettings!$A:$A,0))</f>
        <v>0</v>
      </c>
      <c r="K4823">
        <f>INDEX(GWP!$C$2:$C$13,MATCH(EPS!I4823,GWP!$B$2:$B$13,0))</f>
        <v>28</v>
      </c>
      <c r="L4823" s="4">
        <f t="shared" si="151"/>
        <v>0</v>
      </c>
    </row>
    <row r="4824" spans="1:12">
      <c r="A4824" t="s">
        <v>10427</v>
      </c>
      <c r="B4824" t="s">
        <v>7380</v>
      </c>
      <c r="C4824" t="s">
        <v>1741</v>
      </c>
      <c r="D4824" t="s">
        <v>6877</v>
      </c>
      <c r="E4824" t="s">
        <v>1714</v>
      </c>
      <c r="H4824" t="str">
        <f>INDEX('Vensim Variables'!$B:$B,MATCH(EPS!$B4824,'Vensim Variables'!$A:$A,0))</f>
        <v>g pollutant</v>
      </c>
      <c r="I4824" t="str">
        <f t="shared" si="150"/>
        <v>N2O</v>
      </c>
      <c r="J4824">
        <f>INDEX(NoSettings!$C:$C,MATCH(EPS!$A4824,NoSettings!$A:$A,0))</f>
        <v>0</v>
      </c>
      <c r="K4824">
        <f>INDEX(GWP!$C$2:$C$13,MATCH(EPS!I4824,GWP!$B$2:$B$13,0))</f>
        <v>265</v>
      </c>
      <c r="L4824" s="4">
        <f t="shared" si="151"/>
        <v>0</v>
      </c>
    </row>
    <row r="4825" spans="1:12">
      <c r="A4825" t="s">
        <v>10428</v>
      </c>
      <c r="B4825" t="s">
        <v>7380</v>
      </c>
      <c r="C4825" t="s">
        <v>1741</v>
      </c>
      <c r="D4825" t="s">
        <v>6877</v>
      </c>
      <c r="E4825" t="s">
        <v>1715</v>
      </c>
      <c r="H4825" t="str">
        <f>INDEX('Vensim Variables'!$B:$B,MATCH(EPS!$B4825,'Vensim Variables'!$A:$A,0))</f>
        <v>g pollutant</v>
      </c>
      <c r="I4825" t="str">
        <f t="shared" si="150"/>
        <v>F gases</v>
      </c>
      <c r="J4825">
        <f>INDEX(NoSettings!$C:$C,MATCH(EPS!$A4825,NoSettings!$A:$A,0))</f>
        <v>0</v>
      </c>
      <c r="K4825">
        <f>INDEX(GWP!$C$2:$C$13,MATCH(EPS!I4825,GWP!$B$2:$B$13,0))</f>
        <v>1</v>
      </c>
      <c r="L4825" s="4">
        <f t="shared" si="151"/>
        <v>0</v>
      </c>
    </row>
    <row r="4826" spans="1:12">
      <c r="A4826" t="s">
        <v>10429</v>
      </c>
      <c r="B4826" t="s">
        <v>7380</v>
      </c>
      <c r="C4826" t="s">
        <v>1741</v>
      </c>
      <c r="D4826" t="s">
        <v>6878</v>
      </c>
      <c r="E4826" t="s">
        <v>1702</v>
      </c>
      <c r="H4826" t="str">
        <f>INDEX('Vensim Variables'!$B:$B,MATCH(EPS!$B4826,'Vensim Variables'!$A:$A,0))</f>
        <v>g pollutant</v>
      </c>
      <c r="I4826" t="str">
        <f t="shared" si="150"/>
        <v>CO2</v>
      </c>
      <c r="J4826">
        <f>INDEX(NoSettings!$C:$C,MATCH(EPS!$A4826,NoSettings!$A:$A,0))</f>
        <v>0</v>
      </c>
      <c r="K4826">
        <f>INDEX(GWP!$C$2:$C$13,MATCH(EPS!I4826,GWP!$B$2:$B$13,0))</f>
        <v>1</v>
      </c>
      <c r="L4826" s="4">
        <f t="shared" si="151"/>
        <v>0</v>
      </c>
    </row>
    <row r="4827" spans="1:12">
      <c r="A4827" t="s">
        <v>10430</v>
      </c>
      <c r="B4827" t="s">
        <v>7380</v>
      </c>
      <c r="C4827" t="s">
        <v>1741</v>
      </c>
      <c r="D4827" t="s">
        <v>6878</v>
      </c>
      <c r="E4827" t="s">
        <v>1705</v>
      </c>
      <c r="H4827" t="str">
        <f>INDEX('Vensim Variables'!$B:$B,MATCH(EPS!$B4827,'Vensim Variables'!$A:$A,0))</f>
        <v>g pollutant</v>
      </c>
      <c r="I4827" t="str">
        <f t="shared" si="150"/>
        <v>VOC</v>
      </c>
      <c r="J4827">
        <f>INDEX(NoSettings!$C:$C,MATCH(EPS!$A4827,NoSettings!$A:$A,0))</f>
        <v>0</v>
      </c>
      <c r="K4827">
        <f>INDEX(GWP!$C$2:$C$13,MATCH(EPS!I4827,GWP!$B$2:$B$13,0))</f>
        <v>0</v>
      </c>
      <c r="L4827" s="4">
        <f t="shared" si="151"/>
        <v>0</v>
      </c>
    </row>
    <row r="4828" spans="1:12">
      <c r="A4828" t="s">
        <v>10431</v>
      </c>
      <c r="B4828" t="s">
        <v>7380</v>
      </c>
      <c r="C4828" t="s">
        <v>1741</v>
      </c>
      <c r="D4828" t="s">
        <v>6878</v>
      </c>
      <c r="E4828" t="s">
        <v>1706</v>
      </c>
      <c r="H4828" t="str">
        <f>INDEX('Vensim Variables'!$B:$B,MATCH(EPS!$B4828,'Vensim Variables'!$A:$A,0))</f>
        <v>g pollutant</v>
      </c>
      <c r="I4828" t="str">
        <f t="shared" si="150"/>
        <v>CO</v>
      </c>
      <c r="J4828">
        <f>INDEX(NoSettings!$C:$C,MATCH(EPS!$A4828,NoSettings!$A:$A,0))</f>
        <v>0</v>
      </c>
      <c r="K4828">
        <f>INDEX(GWP!$C$2:$C$13,MATCH(EPS!I4828,GWP!$B$2:$B$13,0))</f>
        <v>0</v>
      </c>
      <c r="L4828" s="4">
        <f t="shared" si="151"/>
        <v>0</v>
      </c>
    </row>
    <row r="4829" spans="1:12">
      <c r="A4829" t="s">
        <v>10432</v>
      </c>
      <c r="B4829" t="s">
        <v>7380</v>
      </c>
      <c r="C4829" t="s">
        <v>1741</v>
      </c>
      <c r="D4829" t="s">
        <v>6878</v>
      </c>
      <c r="E4829" t="s">
        <v>1707</v>
      </c>
      <c r="H4829" t="str">
        <f>INDEX('Vensim Variables'!$B:$B,MATCH(EPS!$B4829,'Vensim Variables'!$A:$A,0))</f>
        <v>g pollutant</v>
      </c>
      <c r="I4829" t="str">
        <f t="shared" si="150"/>
        <v>NOx</v>
      </c>
      <c r="J4829">
        <f>INDEX(NoSettings!$C:$C,MATCH(EPS!$A4829,NoSettings!$A:$A,0))</f>
        <v>34181100</v>
      </c>
      <c r="K4829">
        <f>INDEX(GWP!$C$2:$C$13,MATCH(EPS!I4829,GWP!$B$2:$B$13,0))</f>
        <v>0</v>
      </c>
      <c r="L4829" s="4">
        <f t="shared" si="151"/>
        <v>0</v>
      </c>
    </row>
    <row r="4830" spans="1:12">
      <c r="A4830" t="s">
        <v>10433</v>
      </c>
      <c r="B4830" t="s">
        <v>7380</v>
      </c>
      <c r="C4830" t="s">
        <v>1741</v>
      </c>
      <c r="D4830" t="s">
        <v>6878</v>
      </c>
      <c r="E4830" t="s">
        <v>1708</v>
      </c>
      <c r="H4830" t="str">
        <f>INDEX('Vensim Variables'!$B:$B,MATCH(EPS!$B4830,'Vensim Variables'!$A:$A,0))</f>
        <v>g pollutant</v>
      </c>
      <c r="I4830" t="str">
        <f t="shared" si="150"/>
        <v>PM10</v>
      </c>
      <c r="J4830">
        <f>INDEX(NoSettings!$C:$C,MATCH(EPS!$A4830,NoSettings!$A:$A,0))</f>
        <v>0</v>
      </c>
      <c r="K4830">
        <f>INDEX(GWP!$C$2:$C$13,MATCH(EPS!I4830,GWP!$B$2:$B$13,0))</f>
        <v>0</v>
      </c>
      <c r="L4830" s="4">
        <f t="shared" si="151"/>
        <v>0</v>
      </c>
    </row>
    <row r="4831" spans="1:12">
      <c r="A4831" t="s">
        <v>10434</v>
      </c>
      <c r="B4831" t="s">
        <v>7380</v>
      </c>
      <c r="C4831" t="s">
        <v>1741</v>
      </c>
      <c r="D4831" t="s">
        <v>6878</v>
      </c>
      <c r="E4831" t="s">
        <v>1709</v>
      </c>
      <c r="H4831" t="str">
        <f>INDEX('Vensim Variables'!$B:$B,MATCH(EPS!$B4831,'Vensim Variables'!$A:$A,0))</f>
        <v>g pollutant</v>
      </c>
      <c r="I4831" t="str">
        <f t="shared" si="150"/>
        <v>PM25</v>
      </c>
      <c r="J4831">
        <f>INDEX(NoSettings!$C:$C,MATCH(EPS!$A4831,NoSettings!$A:$A,0))</f>
        <v>0</v>
      </c>
      <c r="K4831">
        <f>INDEX(GWP!$C$2:$C$13,MATCH(EPS!I4831,GWP!$B$2:$B$13,0))</f>
        <v>0</v>
      </c>
      <c r="L4831" s="4">
        <f t="shared" si="151"/>
        <v>0</v>
      </c>
    </row>
    <row r="4832" spans="1:12">
      <c r="A4832" t="s">
        <v>10435</v>
      </c>
      <c r="B4832" t="s">
        <v>7380</v>
      </c>
      <c r="C4832" t="s">
        <v>1741</v>
      </c>
      <c r="D4832" t="s">
        <v>6878</v>
      </c>
      <c r="E4832" t="s">
        <v>1710</v>
      </c>
      <c r="H4832" t="str">
        <f>INDEX('Vensim Variables'!$B:$B,MATCH(EPS!$B4832,'Vensim Variables'!$A:$A,0))</f>
        <v>g pollutant</v>
      </c>
      <c r="I4832" t="str">
        <f t="shared" si="150"/>
        <v>SOx</v>
      </c>
      <c r="J4832">
        <f>INDEX(NoSettings!$C:$C,MATCH(EPS!$A4832,NoSettings!$A:$A,0))</f>
        <v>0</v>
      </c>
      <c r="K4832">
        <f>INDEX(GWP!$C$2:$C$13,MATCH(EPS!I4832,GWP!$B$2:$B$13,0))</f>
        <v>0</v>
      </c>
      <c r="L4832" s="4">
        <f t="shared" si="151"/>
        <v>0</v>
      </c>
    </row>
    <row r="4833" spans="1:12">
      <c r="A4833" t="s">
        <v>10436</v>
      </c>
      <c r="B4833" t="s">
        <v>7380</v>
      </c>
      <c r="C4833" t="s">
        <v>1741</v>
      </c>
      <c r="D4833" t="s">
        <v>6878</v>
      </c>
      <c r="E4833" t="s">
        <v>1711</v>
      </c>
      <c r="H4833" t="str">
        <f>INDEX('Vensim Variables'!$B:$B,MATCH(EPS!$B4833,'Vensim Variables'!$A:$A,0))</f>
        <v>g pollutant</v>
      </c>
      <c r="I4833" t="str">
        <f t="shared" si="150"/>
        <v>BC</v>
      </c>
      <c r="J4833">
        <f>INDEX(NoSettings!$C:$C,MATCH(EPS!$A4833,NoSettings!$A:$A,0))</f>
        <v>0</v>
      </c>
      <c r="K4833">
        <f>INDEX(GWP!$C$2:$C$13,MATCH(EPS!I4833,GWP!$B$2:$B$13,0))</f>
        <v>0</v>
      </c>
      <c r="L4833" s="4">
        <f t="shared" si="151"/>
        <v>0</v>
      </c>
    </row>
    <row r="4834" spans="1:12">
      <c r="A4834" t="s">
        <v>10437</v>
      </c>
      <c r="B4834" t="s">
        <v>7380</v>
      </c>
      <c r="C4834" t="s">
        <v>1741</v>
      </c>
      <c r="D4834" t="s">
        <v>6878</v>
      </c>
      <c r="E4834" t="s">
        <v>1712</v>
      </c>
      <c r="H4834" t="str">
        <f>INDEX('Vensim Variables'!$B:$B,MATCH(EPS!$B4834,'Vensim Variables'!$A:$A,0))</f>
        <v>g pollutant</v>
      </c>
      <c r="I4834" t="str">
        <f t="shared" si="150"/>
        <v>OC</v>
      </c>
      <c r="J4834">
        <f>INDEX(NoSettings!$C:$C,MATCH(EPS!$A4834,NoSettings!$A:$A,0))</f>
        <v>0</v>
      </c>
      <c r="K4834">
        <f>INDEX(GWP!$C$2:$C$13,MATCH(EPS!I4834,GWP!$B$2:$B$13,0))</f>
        <v>0</v>
      </c>
      <c r="L4834" s="4">
        <f t="shared" si="151"/>
        <v>0</v>
      </c>
    </row>
    <row r="4835" spans="1:12">
      <c r="A4835" t="s">
        <v>10438</v>
      </c>
      <c r="B4835" t="s">
        <v>7380</v>
      </c>
      <c r="C4835" t="s">
        <v>1741</v>
      </c>
      <c r="D4835" t="s">
        <v>6878</v>
      </c>
      <c r="E4835" t="s">
        <v>1713</v>
      </c>
      <c r="H4835" t="str">
        <f>INDEX('Vensim Variables'!$B:$B,MATCH(EPS!$B4835,'Vensim Variables'!$A:$A,0))</f>
        <v>g pollutant</v>
      </c>
      <c r="I4835" t="str">
        <f t="shared" si="150"/>
        <v>CH4</v>
      </c>
      <c r="J4835">
        <f>INDEX(NoSettings!$C:$C,MATCH(EPS!$A4835,NoSettings!$A:$A,0))</f>
        <v>0</v>
      </c>
      <c r="K4835">
        <f>INDEX(GWP!$C$2:$C$13,MATCH(EPS!I4835,GWP!$B$2:$B$13,0))</f>
        <v>28</v>
      </c>
      <c r="L4835" s="4">
        <f t="shared" si="151"/>
        <v>0</v>
      </c>
    </row>
    <row r="4836" spans="1:12">
      <c r="A4836" t="s">
        <v>10439</v>
      </c>
      <c r="B4836" t="s">
        <v>7380</v>
      </c>
      <c r="C4836" t="s">
        <v>1741</v>
      </c>
      <c r="D4836" t="s">
        <v>6878</v>
      </c>
      <c r="E4836" t="s">
        <v>1714</v>
      </c>
      <c r="H4836" t="str">
        <f>INDEX('Vensim Variables'!$B:$B,MATCH(EPS!$B4836,'Vensim Variables'!$A:$A,0))</f>
        <v>g pollutant</v>
      </c>
      <c r="I4836" t="str">
        <f t="shared" si="150"/>
        <v>N2O</v>
      </c>
      <c r="J4836">
        <f>INDEX(NoSettings!$C:$C,MATCH(EPS!$A4836,NoSettings!$A:$A,0))</f>
        <v>0</v>
      </c>
      <c r="K4836">
        <f>INDEX(GWP!$C$2:$C$13,MATCH(EPS!I4836,GWP!$B$2:$B$13,0))</f>
        <v>265</v>
      </c>
      <c r="L4836" s="4">
        <f t="shared" si="151"/>
        <v>0</v>
      </c>
    </row>
    <row r="4837" spans="1:12">
      <c r="A4837" t="s">
        <v>10440</v>
      </c>
      <c r="B4837" t="s">
        <v>7380</v>
      </c>
      <c r="C4837" t="s">
        <v>1741</v>
      </c>
      <c r="D4837" t="s">
        <v>6878</v>
      </c>
      <c r="E4837" t="s">
        <v>1715</v>
      </c>
      <c r="H4837" t="str">
        <f>INDEX('Vensim Variables'!$B:$B,MATCH(EPS!$B4837,'Vensim Variables'!$A:$A,0))</f>
        <v>g pollutant</v>
      </c>
      <c r="I4837" t="str">
        <f t="shared" si="150"/>
        <v>F gases</v>
      </c>
      <c r="J4837">
        <f>INDEX(NoSettings!$C:$C,MATCH(EPS!$A4837,NoSettings!$A:$A,0))</f>
        <v>0</v>
      </c>
      <c r="K4837">
        <f>INDEX(GWP!$C$2:$C$13,MATCH(EPS!I4837,GWP!$B$2:$B$13,0))</f>
        <v>1</v>
      </c>
      <c r="L4837" s="4">
        <f t="shared" si="151"/>
        <v>0</v>
      </c>
    </row>
    <row r="4838" spans="1:12">
      <c r="A4838" t="s">
        <v>10441</v>
      </c>
      <c r="B4838" t="s">
        <v>7380</v>
      </c>
      <c r="C4838" t="s">
        <v>1741</v>
      </c>
      <c r="D4838" t="s">
        <v>6879</v>
      </c>
      <c r="E4838" t="s">
        <v>1702</v>
      </c>
      <c r="H4838" t="str">
        <f>INDEX('Vensim Variables'!$B:$B,MATCH(EPS!$B4838,'Vensim Variables'!$A:$A,0))</f>
        <v>g pollutant</v>
      </c>
      <c r="I4838" t="str">
        <f t="shared" si="150"/>
        <v>CO2</v>
      </c>
      <c r="J4838">
        <f>INDEX(NoSettings!$C:$C,MATCH(EPS!$A4838,NoSettings!$A:$A,0))</f>
        <v>0</v>
      </c>
      <c r="K4838">
        <f>INDEX(GWP!$C$2:$C$13,MATCH(EPS!I4838,GWP!$B$2:$B$13,0))</f>
        <v>1</v>
      </c>
      <c r="L4838" s="4">
        <f t="shared" si="151"/>
        <v>0</v>
      </c>
    </row>
    <row r="4839" spans="1:12">
      <c r="A4839" t="s">
        <v>10442</v>
      </c>
      <c r="B4839" t="s">
        <v>7380</v>
      </c>
      <c r="C4839" t="s">
        <v>1741</v>
      </c>
      <c r="D4839" t="s">
        <v>6879</v>
      </c>
      <c r="E4839" t="s">
        <v>1705</v>
      </c>
      <c r="H4839" t="str">
        <f>INDEX('Vensim Variables'!$B:$B,MATCH(EPS!$B4839,'Vensim Variables'!$A:$A,0))</f>
        <v>g pollutant</v>
      </c>
      <c r="I4839" t="str">
        <f t="shared" si="150"/>
        <v>VOC</v>
      </c>
      <c r="J4839">
        <f>INDEX(NoSettings!$C:$C,MATCH(EPS!$A4839,NoSettings!$A:$A,0))</f>
        <v>0</v>
      </c>
      <c r="K4839">
        <f>INDEX(GWP!$C$2:$C$13,MATCH(EPS!I4839,GWP!$B$2:$B$13,0))</f>
        <v>0</v>
      </c>
      <c r="L4839" s="4">
        <f t="shared" si="151"/>
        <v>0</v>
      </c>
    </row>
    <row r="4840" spans="1:12">
      <c r="A4840" t="s">
        <v>10443</v>
      </c>
      <c r="B4840" t="s">
        <v>7380</v>
      </c>
      <c r="C4840" t="s">
        <v>1741</v>
      </c>
      <c r="D4840" t="s">
        <v>6879</v>
      </c>
      <c r="E4840" t="s">
        <v>1706</v>
      </c>
      <c r="H4840" t="str">
        <f>INDEX('Vensim Variables'!$B:$B,MATCH(EPS!$B4840,'Vensim Variables'!$A:$A,0))</f>
        <v>g pollutant</v>
      </c>
      <c r="I4840" t="str">
        <f t="shared" si="150"/>
        <v>CO</v>
      </c>
      <c r="J4840">
        <f>INDEX(NoSettings!$C:$C,MATCH(EPS!$A4840,NoSettings!$A:$A,0))</f>
        <v>0</v>
      </c>
      <c r="K4840">
        <f>INDEX(GWP!$C$2:$C$13,MATCH(EPS!I4840,GWP!$B$2:$B$13,0))</f>
        <v>0</v>
      </c>
      <c r="L4840" s="4">
        <f t="shared" si="151"/>
        <v>0</v>
      </c>
    </row>
    <row r="4841" spans="1:12">
      <c r="A4841" t="s">
        <v>10444</v>
      </c>
      <c r="B4841" t="s">
        <v>7380</v>
      </c>
      <c r="C4841" t="s">
        <v>1741</v>
      </c>
      <c r="D4841" t="s">
        <v>6879</v>
      </c>
      <c r="E4841" t="s">
        <v>1707</v>
      </c>
      <c r="H4841" t="str">
        <f>INDEX('Vensim Variables'!$B:$B,MATCH(EPS!$B4841,'Vensim Variables'!$A:$A,0))</f>
        <v>g pollutant</v>
      </c>
      <c r="I4841" t="str">
        <f t="shared" si="150"/>
        <v>NOx</v>
      </c>
      <c r="J4841">
        <f>INDEX(NoSettings!$C:$C,MATCH(EPS!$A4841,NoSettings!$A:$A,0))</f>
        <v>0</v>
      </c>
      <c r="K4841">
        <f>INDEX(GWP!$C$2:$C$13,MATCH(EPS!I4841,GWP!$B$2:$B$13,0))</f>
        <v>0</v>
      </c>
      <c r="L4841" s="4">
        <f t="shared" si="151"/>
        <v>0</v>
      </c>
    </row>
    <row r="4842" spans="1:12">
      <c r="A4842" t="s">
        <v>10445</v>
      </c>
      <c r="B4842" t="s">
        <v>7380</v>
      </c>
      <c r="C4842" t="s">
        <v>1741</v>
      </c>
      <c r="D4842" t="s">
        <v>6879</v>
      </c>
      <c r="E4842" t="s">
        <v>1708</v>
      </c>
      <c r="H4842" t="str">
        <f>INDEX('Vensim Variables'!$B:$B,MATCH(EPS!$B4842,'Vensim Variables'!$A:$A,0))</f>
        <v>g pollutant</v>
      </c>
      <c r="I4842" t="str">
        <f t="shared" si="150"/>
        <v>PM10</v>
      </c>
      <c r="J4842">
        <f>INDEX(NoSettings!$C:$C,MATCH(EPS!$A4842,NoSettings!$A:$A,0))</f>
        <v>0</v>
      </c>
      <c r="K4842">
        <f>INDEX(GWP!$C$2:$C$13,MATCH(EPS!I4842,GWP!$B$2:$B$13,0))</f>
        <v>0</v>
      </c>
      <c r="L4842" s="4">
        <f t="shared" si="151"/>
        <v>0</v>
      </c>
    </row>
    <row r="4843" spans="1:12">
      <c r="A4843" t="s">
        <v>10446</v>
      </c>
      <c r="B4843" t="s">
        <v>7380</v>
      </c>
      <c r="C4843" t="s">
        <v>1741</v>
      </c>
      <c r="D4843" t="s">
        <v>6879</v>
      </c>
      <c r="E4843" t="s">
        <v>1709</v>
      </c>
      <c r="H4843" t="str">
        <f>INDEX('Vensim Variables'!$B:$B,MATCH(EPS!$B4843,'Vensim Variables'!$A:$A,0))</f>
        <v>g pollutant</v>
      </c>
      <c r="I4843" t="str">
        <f t="shared" si="150"/>
        <v>PM25</v>
      </c>
      <c r="J4843">
        <f>INDEX(NoSettings!$C:$C,MATCH(EPS!$A4843,NoSettings!$A:$A,0))</f>
        <v>0</v>
      </c>
      <c r="K4843">
        <f>INDEX(GWP!$C$2:$C$13,MATCH(EPS!I4843,GWP!$B$2:$B$13,0))</f>
        <v>0</v>
      </c>
      <c r="L4843" s="4">
        <f t="shared" si="151"/>
        <v>0</v>
      </c>
    </row>
    <row r="4844" spans="1:12">
      <c r="A4844" t="s">
        <v>10447</v>
      </c>
      <c r="B4844" t="s">
        <v>7380</v>
      </c>
      <c r="C4844" t="s">
        <v>1741</v>
      </c>
      <c r="D4844" t="s">
        <v>6879</v>
      </c>
      <c r="E4844" t="s">
        <v>1710</v>
      </c>
      <c r="H4844" t="str">
        <f>INDEX('Vensim Variables'!$B:$B,MATCH(EPS!$B4844,'Vensim Variables'!$A:$A,0))</f>
        <v>g pollutant</v>
      </c>
      <c r="I4844" t="str">
        <f t="shared" si="150"/>
        <v>SOx</v>
      </c>
      <c r="J4844">
        <f>INDEX(NoSettings!$C:$C,MATCH(EPS!$A4844,NoSettings!$A:$A,0))</f>
        <v>0</v>
      </c>
      <c r="K4844">
        <f>INDEX(GWP!$C$2:$C$13,MATCH(EPS!I4844,GWP!$B$2:$B$13,0))</f>
        <v>0</v>
      </c>
      <c r="L4844" s="4">
        <f t="shared" si="151"/>
        <v>0</v>
      </c>
    </row>
    <row r="4845" spans="1:12">
      <c r="A4845" t="s">
        <v>10448</v>
      </c>
      <c r="B4845" t="s">
        <v>7380</v>
      </c>
      <c r="C4845" t="s">
        <v>1741</v>
      </c>
      <c r="D4845" t="s">
        <v>6879</v>
      </c>
      <c r="E4845" t="s">
        <v>1711</v>
      </c>
      <c r="H4845" t="str">
        <f>INDEX('Vensim Variables'!$B:$B,MATCH(EPS!$B4845,'Vensim Variables'!$A:$A,0))</f>
        <v>g pollutant</v>
      </c>
      <c r="I4845" t="str">
        <f t="shared" si="150"/>
        <v>BC</v>
      </c>
      <c r="J4845">
        <f>INDEX(NoSettings!$C:$C,MATCH(EPS!$A4845,NoSettings!$A:$A,0))</f>
        <v>0</v>
      </c>
      <c r="K4845">
        <f>INDEX(GWP!$C$2:$C$13,MATCH(EPS!I4845,GWP!$B$2:$B$13,0))</f>
        <v>0</v>
      </c>
      <c r="L4845" s="4">
        <f t="shared" si="151"/>
        <v>0</v>
      </c>
    </row>
    <row r="4846" spans="1:12">
      <c r="A4846" t="s">
        <v>10449</v>
      </c>
      <c r="B4846" t="s">
        <v>7380</v>
      </c>
      <c r="C4846" t="s">
        <v>1741</v>
      </c>
      <c r="D4846" t="s">
        <v>6879</v>
      </c>
      <c r="E4846" t="s">
        <v>1712</v>
      </c>
      <c r="H4846" t="str">
        <f>INDEX('Vensim Variables'!$B:$B,MATCH(EPS!$B4846,'Vensim Variables'!$A:$A,0))</f>
        <v>g pollutant</v>
      </c>
      <c r="I4846" t="str">
        <f t="shared" si="150"/>
        <v>OC</v>
      </c>
      <c r="J4846">
        <f>INDEX(NoSettings!$C:$C,MATCH(EPS!$A4846,NoSettings!$A:$A,0))</f>
        <v>0</v>
      </c>
      <c r="K4846">
        <f>INDEX(GWP!$C$2:$C$13,MATCH(EPS!I4846,GWP!$B$2:$B$13,0))</f>
        <v>0</v>
      </c>
      <c r="L4846" s="4">
        <f t="shared" si="151"/>
        <v>0</v>
      </c>
    </row>
    <row r="4847" spans="1:12">
      <c r="A4847" t="s">
        <v>10450</v>
      </c>
      <c r="B4847" t="s">
        <v>7380</v>
      </c>
      <c r="C4847" t="s">
        <v>1741</v>
      </c>
      <c r="D4847" t="s">
        <v>6879</v>
      </c>
      <c r="E4847" t="s">
        <v>1713</v>
      </c>
      <c r="H4847" t="str">
        <f>INDEX('Vensim Variables'!$B:$B,MATCH(EPS!$B4847,'Vensim Variables'!$A:$A,0))</f>
        <v>g pollutant</v>
      </c>
      <c r="I4847" t="str">
        <f t="shared" si="150"/>
        <v>CH4</v>
      </c>
      <c r="J4847">
        <f>INDEX(NoSettings!$C:$C,MATCH(EPS!$A4847,NoSettings!$A:$A,0))</f>
        <v>0</v>
      </c>
      <c r="K4847">
        <f>INDEX(GWP!$C$2:$C$13,MATCH(EPS!I4847,GWP!$B$2:$B$13,0))</f>
        <v>28</v>
      </c>
      <c r="L4847" s="4">
        <f t="shared" si="151"/>
        <v>0</v>
      </c>
    </row>
    <row r="4848" spans="1:12">
      <c r="A4848" t="s">
        <v>10451</v>
      </c>
      <c r="B4848" t="s">
        <v>7380</v>
      </c>
      <c r="C4848" t="s">
        <v>1741</v>
      </c>
      <c r="D4848" t="s">
        <v>6879</v>
      </c>
      <c r="E4848" t="s">
        <v>1714</v>
      </c>
      <c r="H4848" t="str">
        <f>INDEX('Vensim Variables'!$B:$B,MATCH(EPS!$B4848,'Vensim Variables'!$A:$A,0))</f>
        <v>g pollutant</v>
      </c>
      <c r="I4848" t="str">
        <f t="shared" si="150"/>
        <v>N2O</v>
      </c>
      <c r="J4848">
        <f>INDEX(NoSettings!$C:$C,MATCH(EPS!$A4848,NoSettings!$A:$A,0))</f>
        <v>0</v>
      </c>
      <c r="K4848">
        <f>INDEX(GWP!$C$2:$C$13,MATCH(EPS!I4848,GWP!$B$2:$B$13,0))</f>
        <v>265</v>
      </c>
      <c r="L4848" s="4">
        <f t="shared" si="151"/>
        <v>0</v>
      </c>
    </row>
    <row r="4849" spans="1:12">
      <c r="A4849" t="s">
        <v>10452</v>
      </c>
      <c r="B4849" t="s">
        <v>7380</v>
      </c>
      <c r="C4849" t="s">
        <v>1741</v>
      </c>
      <c r="D4849" t="s">
        <v>6879</v>
      </c>
      <c r="E4849" t="s">
        <v>1715</v>
      </c>
      <c r="H4849" t="str">
        <f>INDEX('Vensim Variables'!$B:$B,MATCH(EPS!$B4849,'Vensim Variables'!$A:$A,0))</f>
        <v>g pollutant</v>
      </c>
      <c r="I4849" t="str">
        <f t="shared" si="150"/>
        <v>F gases</v>
      </c>
      <c r="J4849">
        <f>INDEX(NoSettings!$C:$C,MATCH(EPS!$A4849,NoSettings!$A:$A,0))</f>
        <v>0</v>
      </c>
      <c r="K4849">
        <f>INDEX(GWP!$C$2:$C$13,MATCH(EPS!I4849,GWP!$B$2:$B$13,0))</f>
        <v>1</v>
      </c>
      <c r="L4849" s="4">
        <f t="shared" si="151"/>
        <v>0</v>
      </c>
    </row>
    <row r="4850" spans="1:12">
      <c r="A4850" t="s">
        <v>10453</v>
      </c>
      <c r="B4850" t="s">
        <v>7380</v>
      </c>
      <c r="C4850" t="s">
        <v>1741</v>
      </c>
      <c r="D4850" t="s">
        <v>6880</v>
      </c>
      <c r="E4850" t="s">
        <v>1702</v>
      </c>
      <c r="H4850" t="str">
        <f>INDEX('Vensim Variables'!$B:$B,MATCH(EPS!$B4850,'Vensim Variables'!$A:$A,0))</f>
        <v>g pollutant</v>
      </c>
      <c r="I4850" t="str">
        <f t="shared" si="150"/>
        <v>CO2</v>
      </c>
      <c r="J4850">
        <f>INDEX(NoSettings!$C:$C,MATCH(EPS!$A4850,NoSettings!$A:$A,0))</f>
        <v>0</v>
      </c>
      <c r="K4850">
        <f>INDEX(GWP!$C$2:$C$13,MATCH(EPS!I4850,GWP!$B$2:$B$13,0))</f>
        <v>1</v>
      </c>
      <c r="L4850" s="4">
        <f t="shared" si="151"/>
        <v>0</v>
      </c>
    </row>
    <row r="4851" spans="1:12">
      <c r="A4851" t="s">
        <v>10454</v>
      </c>
      <c r="B4851" t="s">
        <v>7380</v>
      </c>
      <c r="C4851" t="s">
        <v>1741</v>
      </c>
      <c r="D4851" t="s">
        <v>6880</v>
      </c>
      <c r="E4851" t="s">
        <v>1705</v>
      </c>
      <c r="H4851" t="str">
        <f>INDEX('Vensim Variables'!$B:$B,MATCH(EPS!$B4851,'Vensim Variables'!$A:$A,0))</f>
        <v>g pollutant</v>
      </c>
      <c r="I4851" t="str">
        <f t="shared" si="150"/>
        <v>VOC</v>
      </c>
      <c r="J4851">
        <f>INDEX(NoSettings!$C:$C,MATCH(EPS!$A4851,NoSettings!$A:$A,0))</f>
        <v>0</v>
      </c>
      <c r="K4851">
        <f>INDEX(GWP!$C$2:$C$13,MATCH(EPS!I4851,GWP!$B$2:$B$13,0))</f>
        <v>0</v>
      </c>
      <c r="L4851" s="4">
        <f t="shared" si="151"/>
        <v>0</v>
      </c>
    </row>
    <row r="4852" spans="1:12">
      <c r="A4852" t="s">
        <v>10455</v>
      </c>
      <c r="B4852" t="s">
        <v>7380</v>
      </c>
      <c r="C4852" t="s">
        <v>1741</v>
      </c>
      <c r="D4852" t="s">
        <v>6880</v>
      </c>
      <c r="E4852" t="s">
        <v>1706</v>
      </c>
      <c r="H4852" t="str">
        <f>INDEX('Vensim Variables'!$B:$B,MATCH(EPS!$B4852,'Vensim Variables'!$A:$A,0))</f>
        <v>g pollutant</v>
      </c>
      <c r="I4852" t="str">
        <f t="shared" si="150"/>
        <v>CO</v>
      </c>
      <c r="J4852">
        <f>INDEX(NoSettings!$C:$C,MATCH(EPS!$A4852,NoSettings!$A:$A,0))</f>
        <v>0</v>
      </c>
      <c r="K4852">
        <f>INDEX(GWP!$C$2:$C$13,MATCH(EPS!I4852,GWP!$B$2:$B$13,0))</f>
        <v>0</v>
      </c>
      <c r="L4852" s="4">
        <f t="shared" si="151"/>
        <v>0</v>
      </c>
    </row>
    <row r="4853" spans="1:12">
      <c r="A4853" t="s">
        <v>10456</v>
      </c>
      <c r="B4853" t="s">
        <v>7380</v>
      </c>
      <c r="C4853" t="s">
        <v>1741</v>
      </c>
      <c r="D4853" t="s">
        <v>6880</v>
      </c>
      <c r="E4853" t="s">
        <v>1707</v>
      </c>
      <c r="H4853" t="str">
        <f>INDEX('Vensim Variables'!$B:$B,MATCH(EPS!$B4853,'Vensim Variables'!$A:$A,0))</f>
        <v>g pollutant</v>
      </c>
      <c r="I4853" t="str">
        <f t="shared" si="150"/>
        <v>NOx</v>
      </c>
      <c r="J4853">
        <f>INDEX(NoSettings!$C:$C,MATCH(EPS!$A4853,NoSettings!$A:$A,0))</f>
        <v>0</v>
      </c>
      <c r="K4853">
        <f>INDEX(GWP!$C$2:$C$13,MATCH(EPS!I4853,GWP!$B$2:$B$13,0))</f>
        <v>0</v>
      </c>
      <c r="L4853" s="4">
        <f t="shared" si="151"/>
        <v>0</v>
      </c>
    </row>
    <row r="4854" spans="1:12">
      <c r="A4854" t="s">
        <v>10457</v>
      </c>
      <c r="B4854" t="s">
        <v>7380</v>
      </c>
      <c r="C4854" t="s">
        <v>1741</v>
      </c>
      <c r="D4854" t="s">
        <v>6880</v>
      </c>
      <c r="E4854" t="s">
        <v>1708</v>
      </c>
      <c r="H4854" t="str">
        <f>INDEX('Vensim Variables'!$B:$B,MATCH(EPS!$B4854,'Vensim Variables'!$A:$A,0))</f>
        <v>g pollutant</v>
      </c>
      <c r="I4854" t="str">
        <f t="shared" si="150"/>
        <v>PM10</v>
      </c>
      <c r="J4854">
        <f>INDEX(NoSettings!$C:$C,MATCH(EPS!$A4854,NoSettings!$A:$A,0))</f>
        <v>0</v>
      </c>
      <c r="K4854">
        <f>INDEX(GWP!$C$2:$C$13,MATCH(EPS!I4854,GWP!$B$2:$B$13,0))</f>
        <v>0</v>
      </c>
      <c r="L4854" s="4">
        <f t="shared" si="151"/>
        <v>0</v>
      </c>
    </row>
    <row r="4855" spans="1:12">
      <c r="A4855" t="s">
        <v>10458</v>
      </c>
      <c r="B4855" t="s">
        <v>7380</v>
      </c>
      <c r="C4855" t="s">
        <v>1741</v>
      </c>
      <c r="D4855" t="s">
        <v>6880</v>
      </c>
      <c r="E4855" t="s">
        <v>1709</v>
      </c>
      <c r="H4855" t="str">
        <f>INDEX('Vensim Variables'!$B:$B,MATCH(EPS!$B4855,'Vensim Variables'!$A:$A,0))</f>
        <v>g pollutant</v>
      </c>
      <c r="I4855" t="str">
        <f t="shared" si="150"/>
        <v>PM25</v>
      </c>
      <c r="J4855">
        <f>INDEX(NoSettings!$C:$C,MATCH(EPS!$A4855,NoSettings!$A:$A,0))</f>
        <v>0</v>
      </c>
      <c r="K4855">
        <f>INDEX(GWP!$C$2:$C$13,MATCH(EPS!I4855,GWP!$B$2:$B$13,0))</f>
        <v>0</v>
      </c>
      <c r="L4855" s="4">
        <f t="shared" si="151"/>
        <v>0</v>
      </c>
    </row>
    <row r="4856" spans="1:12">
      <c r="A4856" t="s">
        <v>10459</v>
      </c>
      <c r="B4856" t="s">
        <v>7380</v>
      </c>
      <c r="C4856" t="s">
        <v>1741</v>
      </c>
      <c r="D4856" t="s">
        <v>6880</v>
      </c>
      <c r="E4856" t="s">
        <v>1710</v>
      </c>
      <c r="H4856" t="str">
        <f>INDEX('Vensim Variables'!$B:$B,MATCH(EPS!$B4856,'Vensim Variables'!$A:$A,0))</f>
        <v>g pollutant</v>
      </c>
      <c r="I4856" t="str">
        <f t="shared" si="150"/>
        <v>SOx</v>
      </c>
      <c r="J4856">
        <f>INDEX(NoSettings!$C:$C,MATCH(EPS!$A4856,NoSettings!$A:$A,0))</f>
        <v>0</v>
      </c>
      <c r="K4856">
        <f>INDEX(GWP!$C$2:$C$13,MATCH(EPS!I4856,GWP!$B$2:$B$13,0))</f>
        <v>0</v>
      </c>
      <c r="L4856" s="4">
        <f t="shared" si="151"/>
        <v>0</v>
      </c>
    </row>
    <row r="4857" spans="1:12">
      <c r="A4857" t="s">
        <v>10460</v>
      </c>
      <c r="B4857" t="s">
        <v>7380</v>
      </c>
      <c r="C4857" t="s">
        <v>1741</v>
      </c>
      <c r="D4857" t="s">
        <v>6880</v>
      </c>
      <c r="E4857" t="s">
        <v>1711</v>
      </c>
      <c r="H4857" t="str">
        <f>INDEX('Vensim Variables'!$B:$B,MATCH(EPS!$B4857,'Vensim Variables'!$A:$A,0))</f>
        <v>g pollutant</v>
      </c>
      <c r="I4857" t="str">
        <f t="shared" si="150"/>
        <v>BC</v>
      </c>
      <c r="J4857">
        <f>INDEX(NoSettings!$C:$C,MATCH(EPS!$A4857,NoSettings!$A:$A,0))</f>
        <v>0</v>
      </c>
      <c r="K4857">
        <f>INDEX(GWP!$C$2:$C$13,MATCH(EPS!I4857,GWP!$B$2:$B$13,0))</f>
        <v>0</v>
      </c>
      <c r="L4857" s="4">
        <f t="shared" si="151"/>
        <v>0</v>
      </c>
    </row>
    <row r="4858" spans="1:12">
      <c r="A4858" t="s">
        <v>10461</v>
      </c>
      <c r="B4858" t="s">
        <v>7380</v>
      </c>
      <c r="C4858" t="s">
        <v>1741</v>
      </c>
      <c r="D4858" t="s">
        <v>6880</v>
      </c>
      <c r="E4858" t="s">
        <v>1712</v>
      </c>
      <c r="H4858" t="str">
        <f>INDEX('Vensim Variables'!$B:$B,MATCH(EPS!$B4858,'Vensim Variables'!$A:$A,0))</f>
        <v>g pollutant</v>
      </c>
      <c r="I4858" t="str">
        <f t="shared" si="150"/>
        <v>OC</v>
      </c>
      <c r="J4858">
        <f>INDEX(NoSettings!$C:$C,MATCH(EPS!$A4858,NoSettings!$A:$A,0))</f>
        <v>0</v>
      </c>
      <c r="K4858">
        <f>INDEX(GWP!$C$2:$C$13,MATCH(EPS!I4858,GWP!$B$2:$B$13,0))</f>
        <v>0</v>
      </c>
      <c r="L4858" s="4">
        <f t="shared" si="151"/>
        <v>0</v>
      </c>
    </row>
    <row r="4859" spans="1:12">
      <c r="A4859" t="s">
        <v>10462</v>
      </c>
      <c r="B4859" t="s">
        <v>7380</v>
      </c>
      <c r="C4859" t="s">
        <v>1741</v>
      </c>
      <c r="D4859" t="s">
        <v>6880</v>
      </c>
      <c r="E4859" t="s">
        <v>1713</v>
      </c>
      <c r="H4859" t="str">
        <f>INDEX('Vensim Variables'!$B:$B,MATCH(EPS!$B4859,'Vensim Variables'!$A:$A,0))</f>
        <v>g pollutant</v>
      </c>
      <c r="I4859" t="str">
        <f t="shared" si="150"/>
        <v>CH4</v>
      </c>
      <c r="J4859">
        <f>INDEX(NoSettings!$C:$C,MATCH(EPS!$A4859,NoSettings!$A:$A,0))</f>
        <v>0</v>
      </c>
      <c r="K4859">
        <f>INDEX(GWP!$C$2:$C$13,MATCH(EPS!I4859,GWP!$B$2:$B$13,0))</f>
        <v>28</v>
      </c>
      <c r="L4859" s="4">
        <f t="shared" si="151"/>
        <v>0</v>
      </c>
    </row>
    <row r="4860" spans="1:12">
      <c r="A4860" t="s">
        <v>10463</v>
      </c>
      <c r="B4860" t="s">
        <v>7380</v>
      </c>
      <c r="C4860" t="s">
        <v>1741</v>
      </c>
      <c r="D4860" t="s">
        <v>6880</v>
      </c>
      <c r="E4860" t="s">
        <v>1714</v>
      </c>
      <c r="H4860" t="str">
        <f>INDEX('Vensim Variables'!$B:$B,MATCH(EPS!$B4860,'Vensim Variables'!$A:$A,0))</f>
        <v>g pollutant</v>
      </c>
      <c r="I4860" t="str">
        <f t="shared" si="150"/>
        <v>N2O</v>
      </c>
      <c r="J4860">
        <f>INDEX(NoSettings!$C:$C,MATCH(EPS!$A4860,NoSettings!$A:$A,0))</f>
        <v>0</v>
      </c>
      <c r="K4860">
        <f>INDEX(GWP!$C$2:$C$13,MATCH(EPS!I4860,GWP!$B$2:$B$13,0))</f>
        <v>265</v>
      </c>
      <c r="L4860" s="4">
        <f t="shared" si="151"/>
        <v>0</v>
      </c>
    </row>
    <row r="4861" spans="1:12">
      <c r="A4861" t="s">
        <v>10464</v>
      </c>
      <c r="B4861" t="s">
        <v>7380</v>
      </c>
      <c r="C4861" t="s">
        <v>1741</v>
      </c>
      <c r="D4861" t="s">
        <v>6880</v>
      </c>
      <c r="E4861" t="s">
        <v>1715</v>
      </c>
      <c r="H4861" t="str">
        <f>INDEX('Vensim Variables'!$B:$B,MATCH(EPS!$B4861,'Vensim Variables'!$A:$A,0))</f>
        <v>g pollutant</v>
      </c>
      <c r="I4861" t="str">
        <f t="shared" si="150"/>
        <v>F gases</v>
      </c>
      <c r="J4861">
        <f>INDEX(NoSettings!$C:$C,MATCH(EPS!$A4861,NoSettings!$A:$A,0))</f>
        <v>0</v>
      </c>
      <c r="K4861">
        <f>INDEX(GWP!$C$2:$C$13,MATCH(EPS!I4861,GWP!$B$2:$B$13,0))</f>
        <v>1</v>
      </c>
      <c r="L4861" s="4">
        <f t="shared" si="151"/>
        <v>0</v>
      </c>
    </row>
    <row r="4862" spans="1:12">
      <c r="A4862" t="s">
        <v>10465</v>
      </c>
      <c r="B4862" t="s">
        <v>7380</v>
      </c>
      <c r="C4862" t="s">
        <v>1741</v>
      </c>
      <c r="D4862" t="s">
        <v>6881</v>
      </c>
      <c r="E4862" t="s">
        <v>1702</v>
      </c>
      <c r="H4862" t="str">
        <f>INDEX('Vensim Variables'!$B:$B,MATCH(EPS!$B4862,'Vensim Variables'!$A:$A,0))</f>
        <v>g pollutant</v>
      </c>
      <c r="I4862" t="str">
        <f t="shared" si="150"/>
        <v>CO2</v>
      </c>
      <c r="J4862">
        <f>INDEX(NoSettings!$C:$C,MATCH(EPS!$A4862,NoSettings!$A:$A,0))</f>
        <v>0</v>
      </c>
      <c r="K4862">
        <f>INDEX(GWP!$C$2:$C$13,MATCH(EPS!I4862,GWP!$B$2:$B$13,0))</f>
        <v>1</v>
      </c>
      <c r="L4862" s="4">
        <f t="shared" si="151"/>
        <v>0</v>
      </c>
    </row>
    <row r="4863" spans="1:12">
      <c r="A4863" t="s">
        <v>10466</v>
      </c>
      <c r="B4863" t="s">
        <v>7380</v>
      </c>
      <c r="C4863" t="s">
        <v>1741</v>
      </c>
      <c r="D4863" t="s">
        <v>6881</v>
      </c>
      <c r="E4863" t="s">
        <v>1705</v>
      </c>
      <c r="H4863" t="str">
        <f>INDEX('Vensim Variables'!$B:$B,MATCH(EPS!$B4863,'Vensim Variables'!$A:$A,0))</f>
        <v>g pollutant</v>
      </c>
      <c r="I4863" t="str">
        <f t="shared" si="150"/>
        <v>VOC</v>
      </c>
      <c r="J4863">
        <f>INDEX(NoSettings!$C:$C,MATCH(EPS!$A4863,NoSettings!$A:$A,0))</f>
        <v>0</v>
      </c>
      <c r="K4863">
        <f>INDEX(GWP!$C$2:$C$13,MATCH(EPS!I4863,GWP!$B$2:$B$13,0))</f>
        <v>0</v>
      </c>
      <c r="L4863" s="4">
        <f t="shared" si="151"/>
        <v>0</v>
      </c>
    </row>
    <row r="4864" spans="1:12">
      <c r="A4864" t="s">
        <v>10467</v>
      </c>
      <c r="B4864" t="s">
        <v>7380</v>
      </c>
      <c r="C4864" t="s">
        <v>1741</v>
      </c>
      <c r="D4864" t="s">
        <v>6881</v>
      </c>
      <c r="E4864" t="s">
        <v>1706</v>
      </c>
      <c r="H4864" t="str">
        <f>INDEX('Vensim Variables'!$B:$B,MATCH(EPS!$B4864,'Vensim Variables'!$A:$A,0))</f>
        <v>g pollutant</v>
      </c>
      <c r="I4864" t="str">
        <f t="shared" si="150"/>
        <v>CO</v>
      </c>
      <c r="J4864">
        <f>INDEX(NoSettings!$C:$C,MATCH(EPS!$A4864,NoSettings!$A:$A,0))</f>
        <v>0</v>
      </c>
      <c r="K4864">
        <f>INDEX(GWP!$C$2:$C$13,MATCH(EPS!I4864,GWP!$B$2:$B$13,0))</f>
        <v>0</v>
      </c>
      <c r="L4864" s="4">
        <f t="shared" si="151"/>
        <v>0</v>
      </c>
    </row>
    <row r="4865" spans="1:12">
      <c r="A4865" t="s">
        <v>10468</v>
      </c>
      <c r="B4865" t="s">
        <v>7380</v>
      </c>
      <c r="C4865" t="s">
        <v>1741</v>
      </c>
      <c r="D4865" t="s">
        <v>6881</v>
      </c>
      <c r="E4865" t="s">
        <v>1707</v>
      </c>
      <c r="H4865" t="str">
        <f>INDEX('Vensim Variables'!$B:$B,MATCH(EPS!$B4865,'Vensim Variables'!$A:$A,0))</f>
        <v>g pollutant</v>
      </c>
      <c r="I4865" t="str">
        <f t="shared" si="150"/>
        <v>NOx</v>
      </c>
      <c r="J4865">
        <f>INDEX(NoSettings!$C:$C,MATCH(EPS!$A4865,NoSettings!$A:$A,0))</f>
        <v>0</v>
      </c>
      <c r="K4865">
        <f>INDEX(GWP!$C$2:$C$13,MATCH(EPS!I4865,GWP!$B$2:$B$13,0))</f>
        <v>0</v>
      </c>
      <c r="L4865" s="4">
        <f t="shared" si="151"/>
        <v>0</v>
      </c>
    </row>
    <row r="4866" spans="1:12">
      <c r="A4866" t="s">
        <v>10469</v>
      </c>
      <c r="B4866" t="s">
        <v>7380</v>
      </c>
      <c r="C4866" t="s">
        <v>1741</v>
      </c>
      <c r="D4866" t="s">
        <v>6881</v>
      </c>
      <c r="E4866" t="s">
        <v>1708</v>
      </c>
      <c r="H4866" t="str">
        <f>INDEX('Vensim Variables'!$B:$B,MATCH(EPS!$B4866,'Vensim Variables'!$A:$A,0))</f>
        <v>g pollutant</v>
      </c>
      <c r="I4866" t="str">
        <f t="shared" si="150"/>
        <v>PM10</v>
      </c>
      <c r="J4866">
        <f>INDEX(NoSettings!$C:$C,MATCH(EPS!$A4866,NoSettings!$A:$A,0))</f>
        <v>0</v>
      </c>
      <c r="K4866">
        <f>INDEX(GWP!$C$2:$C$13,MATCH(EPS!I4866,GWP!$B$2:$B$13,0))</f>
        <v>0</v>
      </c>
      <c r="L4866" s="4">
        <f t="shared" si="151"/>
        <v>0</v>
      </c>
    </row>
    <row r="4867" spans="1:12">
      <c r="A4867" t="s">
        <v>10470</v>
      </c>
      <c r="B4867" t="s">
        <v>7380</v>
      </c>
      <c r="C4867" t="s">
        <v>1741</v>
      </c>
      <c r="D4867" t="s">
        <v>6881</v>
      </c>
      <c r="E4867" t="s">
        <v>1709</v>
      </c>
      <c r="H4867" t="str">
        <f>INDEX('Vensim Variables'!$B:$B,MATCH(EPS!$B4867,'Vensim Variables'!$A:$A,0))</f>
        <v>g pollutant</v>
      </c>
      <c r="I4867" t="str">
        <f t="shared" ref="I4867:I4930" si="152">IF(OR(C4867="CO2",C4867="CH4",C4867="N2O",C4867="F gases",C4867="VOC",C4867="CO",C4867="NOx",C4867="PM10",C4867="PM25",C4867="SOx",C4867="BC",C4867="OC"),C4867,IF(OR(D4867="CO2",D4867="CH4",D4867="N2O",D4867="F gases",D4867="VOC",D4867="CO",D4867="NOx",D4867="PM10",D4867="PM25",D4867="SOx",D4867="BC",D4867="OC"),D4867,IF(OR(E4867="CO2",E4867="CH4",E4867="N2O",E4867="F gases",E4867="VOC",E4867="CO",E4867="NOx",E4867="PM10",E4867="PM25",E4867="SOx",E4867="BC",E4867="OC"),E4867,"NA")))</f>
        <v>PM25</v>
      </c>
      <c r="J4867">
        <f>INDEX(NoSettings!$C:$C,MATCH(EPS!$A4867,NoSettings!$A:$A,0))</f>
        <v>0</v>
      </c>
      <c r="K4867">
        <f>INDEX(GWP!$C$2:$C$13,MATCH(EPS!I4867,GWP!$B$2:$B$13,0))</f>
        <v>0</v>
      </c>
      <c r="L4867" s="4">
        <f t="shared" ref="L4867:L4930" si="153">IF(H4867="g pollutant",K4867*J4867/10^12,IF(H4867="MMTCO2e",J4867,IF(H4867="MWh",J4867,0)))</f>
        <v>0</v>
      </c>
    </row>
    <row r="4868" spans="1:12">
      <c r="A4868" t="s">
        <v>10471</v>
      </c>
      <c r="B4868" t="s">
        <v>7380</v>
      </c>
      <c r="C4868" t="s">
        <v>1741</v>
      </c>
      <c r="D4868" t="s">
        <v>6881</v>
      </c>
      <c r="E4868" t="s">
        <v>1710</v>
      </c>
      <c r="H4868" t="str">
        <f>INDEX('Vensim Variables'!$B:$B,MATCH(EPS!$B4868,'Vensim Variables'!$A:$A,0))</f>
        <v>g pollutant</v>
      </c>
      <c r="I4868" t="str">
        <f t="shared" si="152"/>
        <v>SOx</v>
      </c>
      <c r="J4868">
        <f>INDEX(NoSettings!$C:$C,MATCH(EPS!$A4868,NoSettings!$A:$A,0))</f>
        <v>0</v>
      </c>
      <c r="K4868">
        <f>INDEX(GWP!$C$2:$C$13,MATCH(EPS!I4868,GWP!$B$2:$B$13,0))</f>
        <v>0</v>
      </c>
      <c r="L4868" s="4">
        <f t="shared" si="153"/>
        <v>0</v>
      </c>
    </row>
    <row r="4869" spans="1:12">
      <c r="A4869" t="s">
        <v>10472</v>
      </c>
      <c r="B4869" t="s">
        <v>7380</v>
      </c>
      <c r="C4869" t="s">
        <v>1741</v>
      </c>
      <c r="D4869" t="s">
        <v>6881</v>
      </c>
      <c r="E4869" t="s">
        <v>1711</v>
      </c>
      <c r="H4869" t="str">
        <f>INDEX('Vensim Variables'!$B:$B,MATCH(EPS!$B4869,'Vensim Variables'!$A:$A,0))</f>
        <v>g pollutant</v>
      </c>
      <c r="I4869" t="str">
        <f t="shared" si="152"/>
        <v>BC</v>
      </c>
      <c r="J4869">
        <f>INDEX(NoSettings!$C:$C,MATCH(EPS!$A4869,NoSettings!$A:$A,0))</f>
        <v>0</v>
      </c>
      <c r="K4869">
        <f>INDEX(GWP!$C$2:$C$13,MATCH(EPS!I4869,GWP!$B$2:$B$13,0))</f>
        <v>0</v>
      </c>
      <c r="L4869" s="4">
        <f t="shared" si="153"/>
        <v>0</v>
      </c>
    </row>
    <row r="4870" spans="1:12">
      <c r="A4870" t="s">
        <v>10473</v>
      </c>
      <c r="B4870" t="s">
        <v>7380</v>
      </c>
      <c r="C4870" t="s">
        <v>1741</v>
      </c>
      <c r="D4870" t="s">
        <v>6881</v>
      </c>
      <c r="E4870" t="s">
        <v>1712</v>
      </c>
      <c r="H4870" t="str">
        <f>INDEX('Vensim Variables'!$B:$B,MATCH(EPS!$B4870,'Vensim Variables'!$A:$A,0))</f>
        <v>g pollutant</v>
      </c>
      <c r="I4870" t="str">
        <f t="shared" si="152"/>
        <v>OC</v>
      </c>
      <c r="J4870">
        <f>INDEX(NoSettings!$C:$C,MATCH(EPS!$A4870,NoSettings!$A:$A,0))</f>
        <v>0</v>
      </c>
      <c r="K4870">
        <f>INDEX(GWP!$C$2:$C$13,MATCH(EPS!I4870,GWP!$B$2:$B$13,0))</f>
        <v>0</v>
      </c>
      <c r="L4870" s="4">
        <f t="shared" si="153"/>
        <v>0</v>
      </c>
    </row>
    <row r="4871" spans="1:12">
      <c r="A4871" t="s">
        <v>10474</v>
      </c>
      <c r="B4871" t="s">
        <v>7380</v>
      </c>
      <c r="C4871" t="s">
        <v>1741</v>
      </c>
      <c r="D4871" t="s">
        <v>6881</v>
      </c>
      <c r="E4871" t="s">
        <v>1713</v>
      </c>
      <c r="H4871" t="str">
        <f>INDEX('Vensim Variables'!$B:$B,MATCH(EPS!$B4871,'Vensim Variables'!$A:$A,0))</f>
        <v>g pollutant</v>
      </c>
      <c r="I4871" t="str">
        <f t="shared" si="152"/>
        <v>CH4</v>
      </c>
      <c r="J4871">
        <f>INDEX(NoSettings!$C:$C,MATCH(EPS!$A4871,NoSettings!$A:$A,0))</f>
        <v>0</v>
      </c>
      <c r="K4871">
        <f>INDEX(GWP!$C$2:$C$13,MATCH(EPS!I4871,GWP!$B$2:$B$13,0))</f>
        <v>28</v>
      </c>
      <c r="L4871" s="4">
        <f t="shared" si="153"/>
        <v>0</v>
      </c>
    </row>
    <row r="4872" spans="1:12">
      <c r="A4872" t="s">
        <v>10475</v>
      </c>
      <c r="B4872" t="s">
        <v>7380</v>
      </c>
      <c r="C4872" t="s">
        <v>1741</v>
      </c>
      <c r="D4872" t="s">
        <v>6881</v>
      </c>
      <c r="E4872" t="s">
        <v>1714</v>
      </c>
      <c r="H4872" t="str">
        <f>INDEX('Vensim Variables'!$B:$B,MATCH(EPS!$B4872,'Vensim Variables'!$A:$A,0))</f>
        <v>g pollutant</v>
      </c>
      <c r="I4872" t="str">
        <f t="shared" si="152"/>
        <v>N2O</v>
      </c>
      <c r="J4872">
        <f>INDEX(NoSettings!$C:$C,MATCH(EPS!$A4872,NoSettings!$A:$A,0))</f>
        <v>0</v>
      </c>
      <c r="K4872">
        <f>INDEX(GWP!$C$2:$C$13,MATCH(EPS!I4872,GWP!$B$2:$B$13,0))</f>
        <v>265</v>
      </c>
      <c r="L4872" s="4">
        <f t="shared" si="153"/>
        <v>0</v>
      </c>
    </row>
    <row r="4873" spans="1:12">
      <c r="A4873" t="s">
        <v>10476</v>
      </c>
      <c r="B4873" t="s">
        <v>7380</v>
      </c>
      <c r="C4873" t="s">
        <v>1741</v>
      </c>
      <c r="D4873" t="s">
        <v>6881</v>
      </c>
      <c r="E4873" t="s">
        <v>1715</v>
      </c>
      <c r="H4873" t="str">
        <f>INDEX('Vensim Variables'!$B:$B,MATCH(EPS!$B4873,'Vensim Variables'!$A:$A,0))</f>
        <v>g pollutant</v>
      </c>
      <c r="I4873" t="str">
        <f t="shared" si="152"/>
        <v>F gases</v>
      </c>
      <c r="J4873">
        <f>INDEX(NoSettings!$C:$C,MATCH(EPS!$A4873,NoSettings!$A:$A,0))</f>
        <v>0</v>
      </c>
      <c r="K4873">
        <f>INDEX(GWP!$C$2:$C$13,MATCH(EPS!I4873,GWP!$B$2:$B$13,0))</f>
        <v>1</v>
      </c>
      <c r="L4873" s="4">
        <f t="shared" si="153"/>
        <v>0</v>
      </c>
    </row>
    <row r="4874" spans="1:12">
      <c r="A4874" t="s">
        <v>10477</v>
      </c>
      <c r="B4874" t="s">
        <v>7380</v>
      </c>
      <c r="C4874" t="s">
        <v>1741</v>
      </c>
      <c r="D4874" t="s">
        <v>6882</v>
      </c>
      <c r="E4874" t="s">
        <v>1702</v>
      </c>
      <c r="H4874" t="str">
        <f>INDEX('Vensim Variables'!$B:$B,MATCH(EPS!$B4874,'Vensim Variables'!$A:$A,0))</f>
        <v>g pollutant</v>
      </c>
      <c r="I4874" t="str">
        <f t="shared" si="152"/>
        <v>CO2</v>
      </c>
      <c r="J4874">
        <f>INDEX(NoSettings!$C:$C,MATCH(EPS!$A4874,NoSettings!$A:$A,0))</f>
        <v>0</v>
      </c>
      <c r="K4874">
        <f>INDEX(GWP!$C$2:$C$13,MATCH(EPS!I4874,GWP!$B$2:$B$13,0))</f>
        <v>1</v>
      </c>
      <c r="L4874" s="4">
        <f t="shared" si="153"/>
        <v>0</v>
      </c>
    </row>
    <row r="4875" spans="1:12">
      <c r="A4875" t="s">
        <v>10478</v>
      </c>
      <c r="B4875" t="s">
        <v>7380</v>
      </c>
      <c r="C4875" t="s">
        <v>1741</v>
      </c>
      <c r="D4875" t="s">
        <v>6882</v>
      </c>
      <c r="E4875" t="s">
        <v>1705</v>
      </c>
      <c r="H4875" t="str">
        <f>INDEX('Vensim Variables'!$B:$B,MATCH(EPS!$B4875,'Vensim Variables'!$A:$A,0))</f>
        <v>g pollutant</v>
      </c>
      <c r="I4875" t="str">
        <f t="shared" si="152"/>
        <v>VOC</v>
      </c>
      <c r="J4875">
        <f>INDEX(NoSettings!$C:$C,MATCH(EPS!$A4875,NoSettings!$A:$A,0))</f>
        <v>0</v>
      </c>
      <c r="K4875">
        <f>INDEX(GWP!$C$2:$C$13,MATCH(EPS!I4875,GWP!$B$2:$B$13,0))</f>
        <v>0</v>
      </c>
      <c r="L4875" s="4">
        <f t="shared" si="153"/>
        <v>0</v>
      </c>
    </row>
    <row r="4876" spans="1:12">
      <c r="A4876" t="s">
        <v>10479</v>
      </c>
      <c r="B4876" t="s">
        <v>7380</v>
      </c>
      <c r="C4876" t="s">
        <v>1741</v>
      </c>
      <c r="D4876" t="s">
        <v>6882</v>
      </c>
      <c r="E4876" t="s">
        <v>1706</v>
      </c>
      <c r="H4876" t="str">
        <f>INDEX('Vensim Variables'!$B:$B,MATCH(EPS!$B4876,'Vensim Variables'!$A:$A,0))</f>
        <v>g pollutant</v>
      </c>
      <c r="I4876" t="str">
        <f t="shared" si="152"/>
        <v>CO</v>
      </c>
      <c r="J4876">
        <f>INDEX(NoSettings!$C:$C,MATCH(EPS!$A4876,NoSettings!$A:$A,0))</f>
        <v>0</v>
      </c>
      <c r="K4876">
        <f>INDEX(GWP!$C$2:$C$13,MATCH(EPS!I4876,GWP!$B$2:$B$13,0))</f>
        <v>0</v>
      </c>
      <c r="L4876" s="4">
        <f t="shared" si="153"/>
        <v>0</v>
      </c>
    </row>
    <row r="4877" spans="1:12">
      <c r="A4877" t="s">
        <v>10480</v>
      </c>
      <c r="B4877" t="s">
        <v>7380</v>
      </c>
      <c r="C4877" t="s">
        <v>1741</v>
      </c>
      <c r="D4877" t="s">
        <v>6882</v>
      </c>
      <c r="E4877" t="s">
        <v>1707</v>
      </c>
      <c r="H4877" t="str">
        <f>INDEX('Vensim Variables'!$B:$B,MATCH(EPS!$B4877,'Vensim Variables'!$A:$A,0))</f>
        <v>g pollutant</v>
      </c>
      <c r="I4877" t="str">
        <f t="shared" si="152"/>
        <v>NOx</v>
      </c>
      <c r="J4877">
        <f>INDEX(NoSettings!$C:$C,MATCH(EPS!$A4877,NoSettings!$A:$A,0))</f>
        <v>0</v>
      </c>
      <c r="K4877">
        <f>INDEX(GWP!$C$2:$C$13,MATCH(EPS!I4877,GWP!$B$2:$B$13,0))</f>
        <v>0</v>
      </c>
      <c r="L4877" s="4">
        <f t="shared" si="153"/>
        <v>0</v>
      </c>
    </row>
    <row r="4878" spans="1:12">
      <c r="A4878" t="s">
        <v>10481</v>
      </c>
      <c r="B4878" t="s">
        <v>7380</v>
      </c>
      <c r="C4878" t="s">
        <v>1741</v>
      </c>
      <c r="D4878" t="s">
        <v>6882</v>
      </c>
      <c r="E4878" t="s">
        <v>1708</v>
      </c>
      <c r="H4878" t="str">
        <f>INDEX('Vensim Variables'!$B:$B,MATCH(EPS!$B4878,'Vensim Variables'!$A:$A,0))</f>
        <v>g pollutant</v>
      </c>
      <c r="I4878" t="str">
        <f t="shared" si="152"/>
        <v>PM10</v>
      </c>
      <c r="J4878">
        <f>INDEX(NoSettings!$C:$C,MATCH(EPS!$A4878,NoSettings!$A:$A,0))</f>
        <v>0</v>
      </c>
      <c r="K4878">
        <f>INDEX(GWP!$C$2:$C$13,MATCH(EPS!I4878,GWP!$B$2:$B$13,0))</f>
        <v>0</v>
      </c>
      <c r="L4878" s="4">
        <f t="shared" si="153"/>
        <v>0</v>
      </c>
    </row>
    <row r="4879" spans="1:12">
      <c r="A4879" t="s">
        <v>10482</v>
      </c>
      <c r="B4879" t="s">
        <v>7380</v>
      </c>
      <c r="C4879" t="s">
        <v>1741</v>
      </c>
      <c r="D4879" t="s">
        <v>6882</v>
      </c>
      <c r="E4879" t="s">
        <v>1709</v>
      </c>
      <c r="H4879" t="str">
        <f>INDEX('Vensim Variables'!$B:$B,MATCH(EPS!$B4879,'Vensim Variables'!$A:$A,0))</f>
        <v>g pollutant</v>
      </c>
      <c r="I4879" t="str">
        <f t="shared" si="152"/>
        <v>PM25</v>
      </c>
      <c r="J4879">
        <f>INDEX(NoSettings!$C:$C,MATCH(EPS!$A4879,NoSettings!$A:$A,0))</f>
        <v>0</v>
      </c>
      <c r="K4879">
        <f>INDEX(GWP!$C$2:$C$13,MATCH(EPS!I4879,GWP!$B$2:$B$13,0))</f>
        <v>0</v>
      </c>
      <c r="L4879" s="4">
        <f t="shared" si="153"/>
        <v>0</v>
      </c>
    </row>
    <row r="4880" spans="1:12">
      <c r="A4880" t="s">
        <v>10483</v>
      </c>
      <c r="B4880" t="s">
        <v>7380</v>
      </c>
      <c r="C4880" t="s">
        <v>1741</v>
      </c>
      <c r="D4880" t="s">
        <v>6882</v>
      </c>
      <c r="E4880" t="s">
        <v>1710</v>
      </c>
      <c r="H4880" t="str">
        <f>INDEX('Vensim Variables'!$B:$B,MATCH(EPS!$B4880,'Vensim Variables'!$A:$A,0))</f>
        <v>g pollutant</v>
      </c>
      <c r="I4880" t="str">
        <f t="shared" si="152"/>
        <v>SOx</v>
      </c>
      <c r="J4880">
        <f>INDEX(NoSettings!$C:$C,MATCH(EPS!$A4880,NoSettings!$A:$A,0))</f>
        <v>0</v>
      </c>
      <c r="K4880">
        <f>INDEX(GWP!$C$2:$C$13,MATCH(EPS!I4880,GWP!$B$2:$B$13,0))</f>
        <v>0</v>
      </c>
      <c r="L4880" s="4">
        <f t="shared" si="153"/>
        <v>0</v>
      </c>
    </row>
    <row r="4881" spans="1:12">
      <c r="A4881" t="s">
        <v>10484</v>
      </c>
      <c r="B4881" t="s">
        <v>7380</v>
      </c>
      <c r="C4881" t="s">
        <v>1741</v>
      </c>
      <c r="D4881" t="s">
        <v>6882</v>
      </c>
      <c r="E4881" t="s">
        <v>1711</v>
      </c>
      <c r="H4881" t="str">
        <f>INDEX('Vensim Variables'!$B:$B,MATCH(EPS!$B4881,'Vensim Variables'!$A:$A,0))</f>
        <v>g pollutant</v>
      </c>
      <c r="I4881" t="str">
        <f t="shared" si="152"/>
        <v>BC</v>
      </c>
      <c r="J4881">
        <f>INDEX(NoSettings!$C:$C,MATCH(EPS!$A4881,NoSettings!$A:$A,0))</f>
        <v>0</v>
      </c>
      <c r="K4881">
        <f>INDEX(GWP!$C$2:$C$13,MATCH(EPS!I4881,GWP!$B$2:$B$13,0))</f>
        <v>0</v>
      </c>
      <c r="L4881" s="4">
        <f t="shared" si="153"/>
        <v>0</v>
      </c>
    </row>
    <row r="4882" spans="1:12">
      <c r="A4882" t="s">
        <v>10485</v>
      </c>
      <c r="B4882" t="s">
        <v>7380</v>
      </c>
      <c r="C4882" t="s">
        <v>1741</v>
      </c>
      <c r="D4882" t="s">
        <v>6882</v>
      </c>
      <c r="E4882" t="s">
        <v>1712</v>
      </c>
      <c r="H4882" t="str">
        <f>INDEX('Vensim Variables'!$B:$B,MATCH(EPS!$B4882,'Vensim Variables'!$A:$A,0))</f>
        <v>g pollutant</v>
      </c>
      <c r="I4882" t="str">
        <f t="shared" si="152"/>
        <v>OC</v>
      </c>
      <c r="J4882">
        <f>INDEX(NoSettings!$C:$C,MATCH(EPS!$A4882,NoSettings!$A:$A,0))</f>
        <v>0</v>
      </c>
      <c r="K4882">
        <f>INDEX(GWP!$C$2:$C$13,MATCH(EPS!I4882,GWP!$B$2:$B$13,0))</f>
        <v>0</v>
      </c>
      <c r="L4882" s="4">
        <f t="shared" si="153"/>
        <v>0</v>
      </c>
    </row>
    <row r="4883" spans="1:12">
      <c r="A4883" t="s">
        <v>10486</v>
      </c>
      <c r="B4883" t="s">
        <v>7380</v>
      </c>
      <c r="C4883" t="s">
        <v>1741</v>
      </c>
      <c r="D4883" t="s">
        <v>6882</v>
      </c>
      <c r="E4883" t="s">
        <v>1713</v>
      </c>
      <c r="H4883" t="str">
        <f>INDEX('Vensim Variables'!$B:$B,MATCH(EPS!$B4883,'Vensim Variables'!$A:$A,0))</f>
        <v>g pollutant</v>
      </c>
      <c r="I4883" t="str">
        <f t="shared" si="152"/>
        <v>CH4</v>
      </c>
      <c r="J4883">
        <f>INDEX(NoSettings!$C:$C,MATCH(EPS!$A4883,NoSettings!$A:$A,0))</f>
        <v>0</v>
      </c>
      <c r="K4883">
        <f>INDEX(GWP!$C$2:$C$13,MATCH(EPS!I4883,GWP!$B$2:$B$13,0))</f>
        <v>28</v>
      </c>
      <c r="L4883" s="4">
        <f t="shared" si="153"/>
        <v>0</v>
      </c>
    </row>
    <row r="4884" spans="1:12">
      <c r="A4884" t="s">
        <v>10487</v>
      </c>
      <c r="B4884" t="s">
        <v>7380</v>
      </c>
      <c r="C4884" t="s">
        <v>1741</v>
      </c>
      <c r="D4884" t="s">
        <v>6882</v>
      </c>
      <c r="E4884" t="s">
        <v>1714</v>
      </c>
      <c r="H4884" t="str">
        <f>INDEX('Vensim Variables'!$B:$B,MATCH(EPS!$B4884,'Vensim Variables'!$A:$A,0))</f>
        <v>g pollutant</v>
      </c>
      <c r="I4884" t="str">
        <f t="shared" si="152"/>
        <v>N2O</v>
      </c>
      <c r="J4884">
        <f>INDEX(NoSettings!$C:$C,MATCH(EPS!$A4884,NoSettings!$A:$A,0))</f>
        <v>0</v>
      </c>
      <c r="K4884">
        <f>INDEX(GWP!$C$2:$C$13,MATCH(EPS!I4884,GWP!$B$2:$B$13,0))</f>
        <v>265</v>
      </c>
      <c r="L4884" s="4">
        <f t="shared" si="153"/>
        <v>0</v>
      </c>
    </row>
    <row r="4885" spans="1:12">
      <c r="A4885" t="s">
        <v>10488</v>
      </c>
      <c r="B4885" t="s">
        <v>7380</v>
      </c>
      <c r="C4885" t="s">
        <v>1741</v>
      </c>
      <c r="D4885" t="s">
        <v>6882</v>
      </c>
      <c r="E4885" t="s">
        <v>1715</v>
      </c>
      <c r="H4885" t="str">
        <f>INDEX('Vensim Variables'!$B:$B,MATCH(EPS!$B4885,'Vensim Variables'!$A:$A,0))</f>
        <v>g pollutant</v>
      </c>
      <c r="I4885" t="str">
        <f t="shared" si="152"/>
        <v>F gases</v>
      </c>
      <c r="J4885">
        <f>INDEX(NoSettings!$C:$C,MATCH(EPS!$A4885,NoSettings!$A:$A,0))</f>
        <v>0</v>
      </c>
      <c r="K4885">
        <f>INDEX(GWP!$C$2:$C$13,MATCH(EPS!I4885,GWP!$B$2:$B$13,0))</f>
        <v>1</v>
      </c>
      <c r="L4885" s="4">
        <f t="shared" si="153"/>
        <v>0</v>
      </c>
    </row>
    <row r="4886" spans="1:12">
      <c r="A4886" t="s">
        <v>10489</v>
      </c>
      <c r="B4886" t="s">
        <v>7380</v>
      </c>
      <c r="C4886" t="s">
        <v>1741</v>
      </c>
      <c r="D4886" t="s">
        <v>6883</v>
      </c>
      <c r="E4886" t="s">
        <v>1702</v>
      </c>
      <c r="H4886" t="str">
        <f>INDEX('Vensim Variables'!$B:$B,MATCH(EPS!$B4886,'Vensim Variables'!$A:$A,0))</f>
        <v>g pollutant</v>
      </c>
      <c r="I4886" t="str">
        <f t="shared" si="152"/>
        <v>CO2</v>
      </c>
      <c r="J4886">
        <f>INDEX(NoSettings!$C:$C,MATCH(EPS!$A4886,NoSettings!$A:$A,0))</f>
        <v>0</v>
      </c>
      <c r="K4886">
        <f>INDEX(GWP!$C$2:$C$13,MATCH(EPS!I4886,GWP!$B$2:$B$13,0))</f>
        <v>1</v>
      </c>
      <c r="L4886" s="4">
        <f t="shared" si="153"/>
        <v>0</v>
      </c>
    </row>
    <row r="4887" spans="1:12">
      <c r="A4887" t="s">
        <v>10490</v>
      </c>
      <c r="B4887" t="s">
        <v>7380</v>
      </c>
      <c r="C4887" t="s">
        <v>1741</v>
      </c>
      <c r="D4887" t="s">
        <v>6883</v>
      </c>
      <c r="E4887" t="s">
        <v>1705</v>
      </c>
      <c r="H4887" t="str">
        <f>INDEX('Vensim Variables'!$B:$B,MATCH(EPS!$B4887,'Vensim Variables'!$A:$A,0))</f>
        <v>g pollutant</v>
      </c>
      <c r="I4887" t="str">
        <f t="shared" si="152"/>
        <v>VOC</v>
      </c>
      <c r="J4887">
        <f>INDEX(NoSettings!$C:$C,MATCH(EPS!$A4887,NoSettings!$A:$A,0))</f>
        <v>0</v>
      </c>
      <c r="K4887">
        <f>INDEX(GWP!$C$2:$C$13,MATCH(EPS!I4887,GWP!$B$2:$B$13,0))</f>
        <v>0</v>
      </c>
      <c r="L4887" s="4">
        <f t="shared" si="153"/>
        <v>0</v>
      </c>
    </row>
    <row r="4888" spans="1:12">
      <c r="A4888" t="s">
        <v>10491</v>
      </c>
      <c r="B4888" t="s">
        <v>7380</v>
      </c>
      <c r="C4888" t="s">
        <v>1741</v>
      </c>
      <c r="D4888" t="s">
        <v>6883</v>
      </c>
      <c r="E4888" t="s">
        <v>1706</v>
      </c>
      <c r="H4888" t="str">
        <f>INDEX('Vensim Variables'!$B:$B,MATCH(EPS!$B4888,'Vensim Variables'!$A:$A,0))</f>
        <v>g pollutant</v>
      </c>
      <c r="I4888" t="str">
        <f t="shared" si="152"/>
        <v>CO</v>
      </c>
      <c r="J4888">
        <f>INDEX(NoSettings!$C:$C,MATCH(EPS!$A4888,NoSettings!$A:$A,0))</f>
        <v>0</v>
      </c>
      <c r="K4888">
        <f>INDEX(GWP!$C$2:$C$13,MATCH(EPS!I4888,GWP!$B$2:$B$13,0))</f>
        <v>0</v>
      </c>
      <c r="L4888" s="4">
        <f t="shared" si="153"/>
        <v>0</v>
      </c>
    </row>
    <row r="4889" spans="1:12">
      <c r="A4889" t="s">
        <v>10492</v>
      </c>
      <c r="B4889" t="s">
        <v>7380</v>
      </c>
      <c r="C4889" t="s">
        <v>1741</v>
      </c>
      <c r="D4889" t="s">
        <v>6883</v>
      </c>
      <c r="E4889" t="s">
        <v>1707</v>
      </c>
      <c r="H4889" t="str">
        <f>INDEX('Vensim Variables'!$B:$B,MATCH(EPS!$B4889,'Vensim Variables'!$A:$A,0))</f>
        <v>g pollutant</v>
      </c>
      <c r="I4889" t="str">
        <f t="shared" si="152"/>
        <v>NOx</v>
      </c>
      <c r="J4889">
        <f>INDEX(NoSettings!$C:$C,MATCH(EPS!$A4889,NoSettings!$A:$A,0))</f>
        <v>0</v>
      </c>
      <c r="K4889">
        <f>INDEX(GWP!$C$2:$C$13,MATCH(EPS!I4889,GWP!$B$2:$B$13,0))</f>
        <v>0</v>
      </c>
      <c r="L4889" s="4">
        <f t="shared" si="153"/>
        <v>0</v>
      </c>
    </row>
    <row r="4890" spans="1:12">
      <c r="A4890" t="s">
        <v>10493</v>
      </c>
      <c r="B4890" t="s">
        <v>7380</v>
      </c>
      <c r="C4890" t="s">
        <v>1741</v>
      </c>
      <c r="D4890" t="s">
        <v>6883</v>
      </c>
      <c r="E4890" t="s">
        <v>1708</v>
      </c>
      <c r="H4890" t="str">
        <f>INDEX('Vensim Variables'!$B:$B,MATCH(EPS!$B4890,'Vensim Variables'!$A:$A,0))</f>
        <v>g pollutant</v>
      </c>
      <c r="I4890" t="str">
        <f t="shared" si="152"/>
        <v>PM10</v>
      </c>
      <c r="J4890">
        <f>INDEX(NoSettings!$C:$C,MATCH(EPS!$A4890,NoSettings!$A:$A,0))</f>
        <v>0</v>
      </c>
      <c r="K4890">
        <f>INDEX(GWP!$C$2:$C$13,MATCH(EPS!I4890,GWP!$B$2:$B$13,0))</f>
        <v>0</v>
      </c>
      <c r="L4890" s="4">
        <f t="shared" si="153"/>
        <v>0</v>
      </c>
    </row>
    <row r="4891" spans="1:12">
      <c r="A4891" t="s">
        <v>10494</v>
      </c>
      <c r="B4891" t="s">
        <v>7380</v>
      </c>
      <c r="C4891" t="s">
        <v>1741</v>
      </c>
      <c r="D4891" t="s">
        <v>6883</v>
      </c>
      <c r="E4891" t="s">
        <v>1709</v>
      </c>
      <c r="H4891" t="str">
        <f>INDEX('Vensim Variables'!$B:$B,MATCH(EPS!$B4891,'Vensim Variables'!$A:$A,0))</f>
        <v>g pollutant</v>
      </c>
      <c r="I4891" t="str">
        <f t="shared" si="152"/>
        <v>PM25</v>
      </c>
      <c r="J4891">
        <f>INDEX(NoSettings!$C:$C,MATCH(EPS!$A4891,NoSettings!$A:$A,0))</f>
        <v>0</v>
      </c>
      <c r="K4891">
        <f>INDEX(GWP!$C$2:$C$13,MATCH(EPS!I4891,GWP!$B$2:$B$13,0))</f>
        <v>0</v>
      </c>
      <c r="L4891" s="4">
        <f t="shared" si="153"/>
        <v>0</v>
      </c>
    </row>
    <row r="4892" spans="1:12">
      <c r="A4892" t="s">
        <v>10495</v>
      </c>
      <c r="B4892" t="s">
        <v>7380</v>
      </c>
      <c r="C4892" t="s">
        <v>1741</v>
      </c>
      <c r="D4892" t="s">
        <v>6883</v>
      </c>
      <c r="E4892" t="s">
        <v>1710</v>
      </c>
      <c r="H4892" t="str">
        <f>INDEX('Vensim Variables'!$B:$B,MATCH(EPS!$B4892,'Vensim Variables'!$A:$A,0))</f>
        <v>g pollutant</v>
      </c>
      <c r="I4892" t="str">
        <f t="shared" si="152"/>
        <v>SOx</v>
      </c>
      <c r="J4892">
        <f>INDEX(NoSettings!$C:$C,MATCH(EPS!$A4892,NoSettings!$A:$A,0))</f>
        <v>0</v>
      </c>
      <c r="K4892">
        <f>INDEX(GWP!$C$2:$C$13,MATCH(EPS!I4892,GWP!$B$2:$B$13,0))</f>
        <v>0</v>
      </c>
      <c r="L4892" s="4">
        <f t="shared" si="153"/>
        <v>0</v>
      </c>
    </row>
    <row r="4893" spans="1:12">
      <c r="A4893" t="s">
        <v>10496</v>
      </c>
      <c r="B4893" t="s">
        <v>7380</v>
      </c>
      <c r="C4893" t="s">
        <v>1741</v>
      </c>
      <c r="D4893" t="s">
        <v>6883</v>
      </c>
      <c r="E4893" t="s">
        <v>1711</v>
      </c>
      <c r="H4893" t="str">
        <f>INDEX('Vensim Variables'!$B:$B,MATCH(EPS!$B4893,'Vensim Variables'!$A:$A,0))</f>
        <v>g pollutant</v>
      </c>
      <c r="I4893" t="str">
        <f t="shared" si="152"/>
        <v>BC</v>
      </c>
      <c r="J4893">
        <f>INDEX(NoSettings!$C:$C,MATCH(EPS!$A4893,NoSettings!$A:$A,0))</f>
        <v>0</v>
      </c>
      <c r="K4893">
        <f>INDEX(GWP!$C$2:$C$13,MATCH(EPS!I4893,GWP!$B$2:$B$13,0))</f>
        <v>0</v>
      </c>
      <c r="L4893" s="4">
        <f t="shared" si="153"/>
        <v>0</v>
      </c>
    </row>
    <row r="4894" spans="1:12">
      <c r="A4894" t="s">
        <v>10497</v>
      </c>
      <c r="B4894" t="s">
        <v>7380</v>
      </c>
      <c r="C4894" t="s">
        <v>1741</v>
      </c>
      <c r="D4894" t="s">
        <v>6883</v>
      </c>
      <c r="E4894" t="s">
        <v>1712</v>
      </c>
      <c r="H4894" t="str">
        <f>INDEX('Vensim Variables'!$B:$B,MATCH(EPS!$B4894,'Vensim Variables'!$A:$A,0))</f>
        <v>g pollutant</v>
      </c>
      <c r="I4894" t="str">
        <f t="shared" si="152"/>
        <v>OC</v>
      </c>
      <c r="J4894">
        <f>INDEX(NoSettings!$C:$C,MATCH(EPS!$A4894,NoSettings!$A:$A,0))</f>
        <v>0</v>
      </c>
      <c r="K4894">
        <f>INDEX(GWP!$C$2:$C$13,MATCH(EPS!I4894,GWP!$B$2:$B$13,0))</f>
        <v>0</v>
      </c>
      <c r="L4894" s="4">
        <f t="shared" si="153"/>
        <v>0</v>
      </c>
    </row>
    <row r="4895" spans="1:12">
      <c r="A4895" t="s">
        <v>10498</v>
      </c>
      <c r="B4895" t="s">
        <v>7380</v>
      </c>
      <c r="C4895" t="s">
        <v>1741</v>
      </c>
      <c r="D4895" t="s">
        <v>6883</v>
      </c>
      <c r="E4895" t="s">
        <v>1713</v>
      </c>
      <c r="H4895" t="str">
        <f>INDEX('Vensim Variables'!$B:$B,MATCH(EPS!$B4895,'Vensim Variables'!$A:$A,0))</f>
        <v>g pollutant</v>
      </c>
      <c r="I4895" t="str">
        <f t="shared" si="152"/>
        <v>CH4</v>
      </c>
      <c r="J4895">
        <f>INDEX(NoSettings!$C:$C,MATCH(EPS!$A4895,NoSettings!$A:$A,0))</f>
        <v>0</v>
      </c>
      <c r="K4895">
        <f>INDEX(GWP!$C$2:$C$13,MATCH(EPS!I4895,GWP!$B$2:$B$13,0))</f>
        <v>28</v>
      </c>
      <c r="L4895" s="4">
        <f t="shared" si="153"/>
        <v>0</v>
      </c>
    </row>
    <row r="4896" spans="1:12">
      <c r="A4896" t="s">
        <v>10499</v>
      </c>
      <c r="B4896" t="s">
        <v>7380</v>
      </c>
      <c r="C4896" t="s">
        <v>1741</v>
      </c>
      <c r="D4896" t="s">
        <v>6883</v>
      </c>
      <c r="E4896" t="s">
        <v>1714</v>
      </c>
      <c r="H4896" t="str">
        <f>INDEX('Vensim Variables'!$B:$B,MATCH(EPS!$B4896,'Vensim Variables'!$A:$A,0))</f>
        <v>g pollutant</v>
      </c>
      <c r="I4896" t="str">
        <f t="shared" si="152"/>
        <v>N2O</v>
      </c>
      <c r="J4896">
        <f>INDEX(NoSettings!$C:$C,MATCH(EPS!$A4896,NoSettings!$A:$A,0))</f>
        <v>0</v>
      </c>
      <c r="K4896">
        <f>INDEX(GWP!$C$2:$C$13,MATCH(EPS!I4896,GWP!$B$2:$B$13,0))</f>
        <v>265</v>
      </c>
      <c r="L4896" s="4">
        <f t="shared" si="153"/>
        <v>0</v>
      </c>
    </row>
    <row r="4897" spans="1:12">
      <c r="A4897" t="s">
        <v>10500</v>
      </c>
      <c r="B4897" t="s">
        <v>7380</v>
      </c>
      <c r="C4897" t="s">
        <v>1741</v>
      </c>
      <c r="D4897" t="s">
        <v>6883</v>
      </c>
      <c r="E4897" t="s">
        <v>1715</v>
      </c>
      <c r="H4897" t="str">
        <f>INDEX('Vensim Variables'!$B:$B,MATCH(EPS!$B4897,'Vensim Variables'!$A:$A,0))</f>
        <v>g pollutant</v>
      </c>
      <c r="I4897" t="str">
        <f t="shared" si="152"/>
        <v>F gases</v>
      </c>
      <c r="J4897">
        <f>INDEX(NoSettings!$C:$C,MATCH(EPS!$A4897,NoSettings!$A:$A,0))</f>
        <v>0</v>
      </c>
      <c r="K4897">
        <f>INDEX(GWP!$C$2:$C$13,MATCH(EPS!I4897,GWP!$B$2:$B$13,0))</f>
        <v>1</v>
      </c>
      <c r="L4897" s="4">
        <f t="shared" si="153"/>
        <v>0</v>
      </c>
    </row>
    <row r="4898" spans="1:12">
      <c r="A4898" t="s">
        <v>10501</v>
      </c>
      <c r="B4898" t="s">
        <v>7380</v>
      </c>
      <c r="C4898" t="s">
        <v>1741</v>
      </c>
      <c r="D4898" t="s">
        <v>6884</v>
      </c>
      <c r="E4898" t="s">
        <v>1702</v>
      </c>
      <c r="H4898" t="str">
        <f>INDEX('Vensim Variables'!$B:$B,MATCH(EPS!$B4898,'Vensim Variables'!$A:$A,0))</f>
        <v>g pollutant</v>
      </c>
      <c r="I4898" t="str">
        <f t="shared" si="152"/>
        <v>CO2</v>
      </c>
      <c r="J4898">
        <f>INDEX(NoSettings!$C:$C,MATCH(EPS!$A4898,NoSettings!$A:$A,0))</f>
        <v>0</v>
      </c>
      <c r="K4898">
        <f>INDEX(GWP!$C$2:$C$13,MATCH(EPS!I4898,GWP!$B$2:$B$13,0))</f>
        <v>1</v>
      </c>
      <c r="L4898" s="4">
        <f t="shared" si="153"/>
        <v>0</v>
      </c>
    </row>
    <row r="4899" spans="1:12">
      <c r="A4899" t="s">
        <v>10502</v>
      </c>
      <c r="B4899" t="s">
        <v>7380</v>
      </c>
      <c r="C4899" t="s">
        <v>1741</v>
      </c>
      <c r="D4899" t="s">
        <v>6884</v>
      </c>
      <c r="E4899" t="s">
        <v>1705</v>
      </c>
      <c r="H4899" t="str">
        <f>INDEX('Vensim Variables'!$B:$B,MATCH(EPS!$B4899,'Vensim Variables'!$A:$A,0))</f>
        <v>g pollutant</v>
      </c>
      <c r="I4899" t="str">
        <f t="shared" si="152"/>
        <v>VOC</v>
      </c>
      <c r="J4899">
        <f>INDEX(NoSettings!$C:$C,MATCH(EPS!$A4899,NoSettings!$A:$A,0))</f>
        <v>0</v>
      </c>
      <c r="K4899">
        <f>INDEX(GWP!$C$2:$C$13,MATCH(EPS!I4899,GWP!$B$2:$B$13,0))</f>
        <v>0</v>
      </c>
      <c r="L4899" s="4">
        <f t="shared" si="153"/>
        <v>0</v>
      </c>
    </row>
    <row r="4900" spans="1:12">
      <c r="A4900" t="s">
        <v>10503</v>
      </c>
      <c r="B4900" t="s">
        <v>7380</v>
      </c>
      <c r="C4900" t="s">
        <v>1741</v>
      </c>
      <c r="D4900" t="s">
        <v>6884</v>
      </c>
      <c r="E4900" t="s">
        <v>1706</v>
      </c>
      <c r="H4900" t="str">
        <f>INDEX('Vensim Variables'!$B:$B,MATCH(EPS!$B4900,'Vensim Variables'!$A:$A,0))</f>
        <v>g pollutant</v>
      </c>
      <c r="I4900" t="str">
        <f t="shared" si="152"/>
        <v>CO</v>
      </c>
      <c r="J4900">
        <f>INDEX(NoSettings!$C:$C,MATCH(EPS!$A4900,NoSettings!$A:$A,0))</f>
        <v>0</v>
      </c>
      <c r="K4900">
        <f>INDEX(GWP!$C$2:$C$13,MATCH(EPS!I4900,GWP!$B$2:$B$13,0))</f>
        <v>0</v>
      </c>
      <c r="L4900" s="4">
        <f t="shared" si="153"/>
        <v>0</v>
      </c>
    </row>
    <row r="4901" spans="1:12">
      <c r="A4901" t="s">
        <v>10504</v>
      </c>
      <c r="B4901" t="s">
        <v>7380</v>
      </c>
      <c r="C4901" t="s">
        <v>1741</v>
      </c>
      <c r="D4901" t="s">
        <v>6884</v>
      </c>
      <c r="E4901" t="s">
        <v>1707</v>
      </c>
      <c r="H4901" t="str">
        <f>INDEX('Vensim Variables'!$B:$B,MATCH(EPS!$B4901,'Vensim Variables'!$A:$A,0))</f>
        <v>g pollutant</v>
      </c>
      <c r="I4901" t="str">
        <f t="shared" si="152"/>
        <v>NOx</v>
      </c>
      <c r="J4901">
        <f>INDEX(NoSettings!$C:$C,MATCH(EPS!$A4901,NoSettings!$A:$A,0))</f>
        <v>0</v>
      </c>
      <c r="K4901">
        <f>INDEX(GWP!$C$2:$C$13,MATCH(EPS!I4901,GWP!$B$2:$B$13,0))</f>
        <v>0</v>
      </c>
      <c r="L4901" s="4">
        <f t="shared" si="153"/>
        <v>0</v>
      </c>
    </row>
    <row r="4902" spans="1:12">
      <c r="A4902" t="s">
        <v>10505</v>
      </c>
      <c r="B4902" t="s">
        <v>7380</v>
      </c>
      <c r="C4902" t="s">
        <v>1741</v>
      </c>
      <c r="D4902" t="s">
        <v>6884</v>
      </c>
      <c r="E4902" t="s">
        <v>1708</v>
      </c>
      <c r="H4902" t="str">
        <f>INDEX('Vensim Variables'!$B:$B,MATCH(EPS!$B4902,'Vensim Variables'!$A:$A,0))</f>
        <v>g pollutant</v>
      </c>
      <c r="I4902" t="str">
        <f t="shared" si="152"/>
        <v>PM10</v>
      </c>
      <c r="J4902">
        <f>INDEX(NoSettings!$C:$C,MATCH(EPS!$A4902,NoSettings!$A:$A,0))</f>
        <v>0</v>
      </c>
      <c r="K4902">
        <f>INDEX(GWP!$C$2:$C$13,MATCH(EPS!I4902,GWP!$B$2:$B$13,0))</f>
        <v>0</v>
      </c>
      <c r="L4902" s="4">
        <f t="shared" si="153"/>
        <v>0</v>
      </c>
    </row>
    <row r="4903" spans="1:12">
      <c r="A4903" t="s">
        <v>10506</v>
      </c>
      <c r="B4903" t="s">
        <v>7380</v>
      </c>
      <c r="C4903" t="s">
        <v>1741</v>
      </c>
      <c r="D4903" t="s">
        <v>6884</v>
      </c>
      <c r="E4903" t="s">
        <v>1709</v>
      </c>
      <c r="H4903" t="str">
        <f>INDEX('Vensim Variables'!$B:$B,MATCH(EPS!$B4903,'Vensim Variables'!$A:$A,0))</f>
        <v>g pollutant</v>
      </c>
      <c r="I4903" t="str">
        <f t="shared" si="152"/>
        <v>PM25</v>
      </c>
      <c r="J4903">
        <f>INDEX(NoSettings!$C:$C,MATCH(EPS!$A4903,NoSettings!$A:$A,0))</f>
        <v>0</v>
      </c>
      <c r="K4903">
        <f>INDEX(GWP!$C$2:$C$13,MATCH(EPS!I4903,GWP!$B$2:$B$13,0))</f>
        <v>0</v>
      </c>
      <c r="L4903" s="4">
        <f t="shared" si="153"/>
        <v>0</v>
      </c>
    </row>
    <row r="4904" spans="1:12">
      <c r="A4904" t="s">
        <v>10507</v>
      </c>
      <c r="B4904" t="s">
        <v>7380</v>
      </c>
      <c r="C4904" t="s">
        <v>1741</v>
      </c>
      <c r="D4904" t="s">
        <v>6884</v>
      </c>
      <c r="E4904" t="s">
        <v>1710</v>
      </c>
      <c r="H4904" t="str">
        <f>INDEX('Vensim Variables'!$B:$B,MATCH(EPS!$B4904,'Vensim Variables'!$A:$A,0))</f>
        <v>g pollutant</v>
      </c>
      <c r="I4904" t="str">
        <f t="shared" si="152"/>
        <v>SOx</v>
      </c>
      <c r="J4904">
        <f>INDEX(NoSettings!$C:$C,MATCH(EPS!$A4904,NoSettings!$A:$A,0))</f>
        <v>0</v>
      </c>
      <c r="K4904">
        <f>INDEX(GWP!$C$2:$C$13,MATCH(EPS!I4904,GWP!$B$2:$B$13,0))</f>
        <v>0</v>
      </c>
      <c r="L4904" s="4">
        <f t="shared" si="153"/>
        <v>0</v>
      </c>
    </row>
    <row r="4905" spans="1:12">
      <c r="A4905" t="s">
        <v>10508</v>
      </c>
      <c r="B4905" t="s">
        <v>7380</v>
      </c>
      <c r="C4905" t="s">
        <v>1741</v>
      </c>
      <c r="D4905" t="s">
        <v>6884</v>
      </c>
      <c r="E4905" t="s">
        <v>1711</v>
      </c>
      <c r="H4905" t="str">
        <f>INDEX('Vensim Variables'!$B:$B,MATCH(EPS!$B4905,'Vensim Variables'!$A:$A,0))</f>
        <v>g pollutant</v>
      </c>
      <c r="I4905" t="str">
        <f t="shared" si="152"/>
        <v>BC</v>
      </c>
      <c r="J4905">
        <f>INDEX(NoSettings!$C:$C,MATCH(EPS!$A4905,NoSettings!$A:$A,0))</f>
        <v>0</v>
      </c>
      <c r="K4905">
        <f>INDEX(GWP!$C$2:$C$13,MATCH(EPS!I4905,GWP!$B$2:$B$13,0))</f>
        <v>0</v>
      </c>
      <c r="L4905" s="4">
        <f t="shared" si="153"/>
        <v>0</v>
      </c>
    </row>
    <row r="4906" spans="1:12">
      <c r="A4906" t="s">
        <v>10509</v>
      </c>
      <c r="B4906" t="s">
        <v>7380</v>
      </c>
      <c r="C4906" t="s">
        <v>1741</v>
      </c>
      <c r="D4906" t="s">
        <v>6884</v>
      </c>
      <c r="E4906" t="s">
        <v>1712</v>
      </c>
      <c r="H4906" t="str">
        <f>INDEX('Vensim Variables'!$B:$B,MATCH(EPS!$B4906,'Vensim Variables'!$A:$A,0))</f>
        <v>g pollutant</v>
      </c>
      <c r="I4906" t="str">
        <f t="shared" si="152"/>
        <v>OC</v>
      </c>
      <c r="J4906">
        <f>INDEX(NoSettings!$C:$C,MATCH(EPS!$A4906,NoSettings!$A:$A,0))</f>
        <v>0</v>
      </c>
      <c r="K4906">
        <f>INDEX(GWP!$C$2:$C$13,MATCH(EPS!I4906,GWP!$B$2:$B$13,0))</f>
        <v>0</v>
      </c>
      <c r="L4906" s="4">
        <f t="shared" si="153"/>
        <v>0</v>
      </c>
    </row>
    <row r="4907" spans="1:12">
      <c r="A4907" t="s">
        <v>10510</v>
      </c>
      <c r="B4907" t="s">
        <v>7380</v>
      </c>
      <c r="C4907" t="s">
        <v>1741</v>
      </c>
      <c r="D4907" t="s">
        <v>6884</v>
      </c>
      <c r="E4907" t="s">
        <v>1713</v>
      </c>
      <c r="H4907" t="str">
        <f>INDEX('Vensim Variables'!$B:$B,MATCH(EPS!$B4907,'Vensim Variables'!$A:$A,0))</f>
        <v>g pollutant</v>
      </c>
      <c r="I4907" t="str">
        <f t="shared" si="152"/>
        <v>CH4</v>
      </c>
      <c r="J4907">
        <f>INDEX(NoSettings!$C:$C,MATCH(EPS!$A4907,NoSettings!$A:$A,0))</f>
        <v>0</v>
      </c>
      <c r="K4907">
        <f>INDEX(GWP!$C$2:$C$13,MATCH(EPS!I4907,GWP!$B$2:$B$13,0))</f>
        <v>28</v>
      </c>
      <c r="L4907" s="4">
        <f t="shared" si="153"/>
        <v>0</v>
      </c>
    </row>
    <row r="4908" spans="1:12">
      <c r="A4908" t="s">
        <v>10511</v>
      </c>
      <c r="B4908" t="s">
        <v>7380</v>
      </c>
      <c r="C4908" t="s">
        <v>1741</v>
      </c>
      <c r="D4908" t="s">
        <v>6884</v>
      </c>
      <c r="E4908" t="s">
        <v>1714</v>
      </c>
      <c r="H4908" t="str">
        <f>INDEX('Vensim Variables'!$B:$B,MATCH(EPS!$B4908,'Vensim Variables'!$A:$A,0))</f>
        <v>g pollutant</v>
      </c>
      <c r="I4908" t="str">
        <f t="shared" si="152"/>
        <v>N2O</v>
      </c>
      <c r="J4908">
        <f>INDEX(NoSettings!$C:$C,MATCH(EPS!$A4908,NoSettings!$A:$A,0))</f>
        <v>0</v>
      </c>
      <c r="K4908">
        <f>INDEX(GWP!$C$2:$C$13,MATCH(EPS!I4908,GWP!$B$2:$B$13,0))</f>
        <v>265</v>
      </c>
      <c r="L4908" s="4">
        <f t="shared" si="153"/>
        <v>0</v>
      </c>
    </row>
    <row r="4909" spans="1:12">
      <c r="A4909" t="s">
        <v>10512</v>
      </c>
      <c r="B4909" t="s">
        <v>7380</v>
      </c>
      <c r="C4909" t="s">
        <v>1741</v>
      </c>
      <c r="D4909" t="s">
        <v>6884</v>
      </c>
      <c r="E4909" t="s">
        <v>1715</v>
      </c>
      <c r="H4909" t="str">
        <f>INDEX('Vensim Variables'!$B:$B,MATCH(EPS!$B4909,'Vensim Variables'!$A:$A,0))</f>
        <v>g pollutant</v>
      </c>
      <c r="I4909" t="str">
        <f t="shared" si="152"/>
        <v>F gases</v>
      </c>
      <c r="J4909">
        <f>INDEX(NoSettings!$C:$C,MATCH(EPS!$A4909,NoSettings!$A:$A,0))</f>
        <v>0</v>
      </c>
      <c r="K4909">
        <f>INDEX(GWP!$C$2:$C$13,MATCH(EPS!I4909,GWP!$B$2:$B$13,0))</f>
        <v>1</v>
      </c>
      <c r="L4909" s="4">
        <f t="shared" si="153"/>
        <v>0</v>
      </c>
    </row>
    <row r="4910" spans="1:12">
      <c r="A4910" t="s">
        <v>10513</v>
      </c>
      <c r="B4910" t="s">
        <v>7380</v>
      </c>
      <c r="C4910" t="s">
        <v>1741</v>
      </c>
      <c r="D4910" t="s">
        <v>6885</v>
      </c>
      <c r="E4910" t="s">
        <v>1702</v>
      </c>
      <c r="H4910" t="str">
        <f>INDEX('Vensim Variables'!$B:$B,MATCH(EPS!$B4910,'Vensim Variables'!$A:$A,0))</f>
        <v>g pollutant</v>
      </c>
      <c r="I4910" t="str">
        <f t="shared" si="152"/>
        <v>CO2</v>
      </c>
      <c r="J4910">
        <f>INDEX(NoSettings!$C:$C,MATCH(EPS!$A4910,NoSettings!$A:$A,0))</f>
        <v>0</v>
      </c>
      <c r="K4910">
        <f>INDEX(GWP!$C$2:$C$13,MATCH(EPS!I4910,GWP!$B$2:$B$13,0))</f>
        <v>1</v>
      </c>
      <c r="L4910" s="4">
        <f t="shared" si="153"/>
        <v>0</v>
      </c>
    </row>
    <row r="4911" spans="1:12">
      <c r="A4911" t="s">
        <v>10514</v>
      </c>
      <c r="B4911" t="s">
        <v>7380</v>
      </c>
      <c r="C4911" t="s">
        <v>1741</v>
      </c>
      <c r="D4911" t="s">
        <v>6885</v>
      </c>
      <c r="E4911" t="s">
        <v>1705</v>
      </c>
      <c r="H4911" t="str">
        <f>INDEX('Vensim Variables'!$B:$B,MATCH(EPS!$B4911,'Vensim Variables'!$A:$A,0))</f>
        <v>g pollutant</v>
      </c>
      <c r="I4911" t="str">
        <f t="shared" si="152"/>
        <v>VOC</v>
      </c>
      <c r="J4911">
        <f>INDEX(NoSettings!$C:$C,MATCH(EPS!$A4911,NoSettings!$A:$A,0))</f>
        <v>0</v>
      </c>
      <c r="K4911">
        <f>INDEX(GWP!$C$2:$C$13,MATCH(EPS!I4911,GWP!$B$2:$B$13,0))</f>
        <v>0</v>
      </c>
      <c r="L4911" s="4">
        <f t="shared" si="153"/>
        <v>0</v>
      </c>
    </row>
    <row r="4912" spans="1:12">
      <c r="A4912" t="s">
        <v>10515</v>
      </c>
      <c r="B4912" t="s">
        <v>7380</v>
      </c>
      <c r="C4912" t="s">
        <v>1741</v>
      </c>
      <c r="D4912" t="s">
        <v>6885</v>
      </c>
      <c r="E4912" t="s">
        <v>1706</v>
      </c>
      <c r="H4912" t="str">
        <f>INDEX('Vensim Variables'!$B:$B,MATCH(EPS!$B4912,'Vensim Variables'!$A:$A,0))</f>
        <v>g pollutant</v>
      </c>
      <c r="I4912" t="str">
        <f t="shared" si="152"/>
        <v>CO</v>
      </c>
      <c r="J4912">
        <f>INDEX(NoSettings!$C:$C,MATCH(EPS!$A4912,NoSettings!$A:$A,0))</f>
        <v>0</v>
      </c>
      <c r="K4912">
        <f>INDEX(GWP!$C$2:$C$13,MATCH(EPS!I4912,GWP!$B$2:$B$13,0))</f>
        <v>0</v>
      </c>
      <c r="L4912" s="4">
        <f t="shared" si="153"/>
        <v>0</v>
      </c>
    </row>
    <row r="4913" spans="1:12">
      <c r="A4913" t="s">
        <v>10516</v>
      </c>
      <c r="B4913" t="s">
        <v>7380</v>
      </c>
      <c r="C4913" t="s">
        <v>1741</v>
      </c>
      <c r="D4913" t="s">
        <v>6885</v>
      </c>
      <c r="E4913" t="s">
        <v>1707</v>
      </c>
      <c r="H4913" t="str">
        <f>INDEX('Vensim Variables'!$B:$B,MATCH(EPS!$B4913,'Vensim Variables'!$A:$A,0))</f>
        <v>g pollutant</v>
      </c>
      <c r="I4913" t="str">
        <f t="shared" si="152"/>
        <v>NOx</v>
      </c>
      <c r="J4913">
        <f>INDEX(NoSettings!$C:$C,MATCH(EPS!$A4913,NoSettings!$A:$A,0))</f>
        <v>0</v>
      </c>
      <c r="K4913">
        <f>INDEX(GWP!$C$2:$C$13,MATCH(EPS!I4913,GWP!$B$2:$B$13,0))</f>
        <v>0</v>
      </c>
      <c r="L4913" s="4">
        <f t="shared" si="153"/>
        <v>0</v>
      </c>
    </row>
    <row r="4914" spans="1:12">
      <c r="A4914" t="s">
        <v>10517</v>
      </c>
      <c r="B4914" t="s">
        <v>7380</v>
      </c>
      <c r="C4914" t="s">
        <v>1741</v>
      </c>
      <c r="D4914" t="s">
        <v>6885</v>
      </c>
      <c r="E4914" t="s">
        <v>1708</v>
      </c>
      <c r="H4914" t="str">
        <f>INDEX('Vensim Variables'!$B:$B,MATCH(EPS!$B4914,'Vensim Variables'!$A:$A,0))</f>
        <v>g pollutant</v>
      </c>
      <c r="I4914" t="str">
        <f t="shared" si="152"/>
        <v>PM10</v>
      </c>
      <c r="J4914">
        <f>INDEX(NoSettings!$C:$C,MATCH(EPS!$A4914,NoSettings!$A:$A,0))</f>
        <v>0</v>
      </c>
      <c r="K4914">
        <f>INDEX(GWP!$C$2:$C$13,MATCH(EPS!I4914,GWP!$B$2:$B$13,0))</f>
        <v>0</v>
      </c>
      <c r="L4914" s="4">
        <f t="shared" si="153"/>
        <v>0</v>
      </c>
    </row>
    <row r="4915" spans="1:12">
      <c r="A4915" t="s">
        <v>10518</v>
      </c>
      <c r="B4915" t="s">
        <v>7380</v>
      </c>
      <c r="C4915" t="s">
        <v>1741</v>
      </c>
      <c r="D4915" t="s">
        <v>6885</v>
      </c>
      <c r="E4915" t="s">
        <v>1709</v>
      </c>
      <c r="H4915" t="str">
        <f>INDEX('Vensim Variables'!$B:$B,MATCH(EPS!$B4915,'Vensim Variables'!$A:$A,0))</f>
        <v>g pollutant</v>
      </c>
      <c r="I4915" t="str">
        <f t="shared" si="152"/>
        <v>PM25</v>
      </c>
      <c r="J4915">
        <f>INDEX(NoSettings!$C:$C,MATCH(EPS!$A4915,NoSettings!$A:$A,0))</f>
        <v>0</v>
      </c>
      <c r="K4915">
        <f>INDEX(GWP!$C$2:$C$13,MATCH(EPS!I4915,GWP!$B$2:$B$13,0))</f>
        <v>0</v>
      </c>
      <c r="L4915" s="4">
        <f t="shared" si="153"/>
        <v>0</v>
      </c>
    </row>
    <row r="4916" spans="1:12">
      <c r="A4916" t="s">
        <v>10519</v>
      </c>
      <c r="B4916" t="s">
        <v>7380</v>
      </c>
      <c r="C4916" t="s">
        <v>1741</v>
      </c>
      <c r="D4916" t="s">
        <v>6885</v>
      </c>
      <c r="E4916" t="s">
        <v>1710</v>
      </c>
      <c r="H4916" t="str">
        <f>INDEX('Vensim Variables'!$B:$B,MATCH(EPS!$B4916,'Vensim Variables'!$A:$A,0))</f>
        <v>g pollutant</v>
      </c>
      <c r="I4916" t="str">
        <f t="shared" si="152"/>
        <v>SOx</v>
      </c>
      <c r="J4916">
        <f>INDEX(NoSettings!$C:$C,MATCH(EPS!$A4916,NoSettings!$A:$A,0))</f>
        <v>0</v>
      </c>
      <c r="K4916">
        <f>INDEX(GWP!$C$2:$C$13,MATCH(EPS!I4916,GWP!$B$2:$B$13,0))</f>
        <v>0</v>
      </c>
      <c r="L4916" s="4">
        <f t="shared" si="153"/>
        <v>0</v>
      </c>
    </row>
    <row r="4917" spans="1:12">
      <c r="A4917" t="s">
        <v>10520</v>
      </c>
      <c r="B4917" t="s">
        <v>7380</v>
      </c>
      <c r="C4917" t="s">
        <v>1741</v>
      </c>
      <c r="D4917" t="s">
        <v>6885</v>
      </c>
      <c r="E4917" t="s">
        <v>1711</v>
      </c>
      <c r="H4917" t="str">
        <f>INDEX('Vensim Variables'!$B:$B,MATCH(EPS!$B4917,'Vensim Variables'!$A:$A,0))</f>
        <v>g pollutant</v>
      </c>
      <c r="I4917" t="str">
        <f t="shared" si="152"/>
        <v>BC</v>
      </c>
      <c r="J4917">
        <f>INDEX(NoSettings!$C:$C,MATCH(EPS!$A4917,NoSettings!$A:$A,0))</f>
        <v>0</v>
      </c>
      <c r="K4917">
        <f>INDEX(GWP!$C$2:$C$13,MATCH(EPS!I4917,GWP!$B$2:$B$13,0))</f>
        <v>0</v>
      </c>
      <c r="L4917" s="4">
        <f t="shared" si="153"/>
        <v>0</v>
      </c>
    </row>
    <row r="4918" spans="1:12">
      <c r="A4918" t="s">
        <v>10521</v>
      </c>
      <c r="B4918" t="s">
        <v>7380</v>
      </c>
      <c r="C4918" t="s">
        <v>1741</v>
      </c>
      <c r="D4918" t="s">
        <v>6885</v>
      </c>
      <c r="E4918" t="s">
        <v>1712</v>
      </c>
      <c r="H4918" t="str">
        <f>INDEX('Vensim Variables'!$B:$B,MATCH(EPS!$B4918,'Vensim Variables'!$A:$A,0))</f>
        <v>g pollutant</v>
      </c>
      <c r="I4918" t="str">
        <f t="shared" si="152"/>
        <v>OC</v>
      </c>
      <c r="J4918">
        <f>INDEX(NoSettings!$C:$C,MATCH(EPS!$A4918,NoSettings!$A:$A,0))</f>
        <v>0</v>
      </c>
      <c r="K4918">
        <f>INDEX(GWP!$C$2:$C$13,MATCH(EPS!I4918,GWP!$B$2:$B$13,0))</f>
        <v>0</v>
      </c>
      <c r="L4918" s="4">
        <f t="shared" si="153"/>
        <v>0</v>
      </c>
    </row>
    <row r="4919" spans="1:12">
      <c r="A4919" t="s">
        <v>10522</v>
      </c>
      <c r="B4919" t="s">
        <v>7380</v>
      </c>
      <c r="C4919" t="s">
        <v>1741</v>
      </c>
      <c r="D4919" t="s">
        <v>6885</v>
      </c>
      <c r="E4919" t="s">
        <v>1713</v>
      </c>
      <c r="H4919" t="str">
        <f>INDEX('Vensim Variables'!$B:$B,MATCH(EPS!$B4919,'Vensim Variables'!$A:$A,0))</f>
        <v>g pollutant</v>
      </c>
      <c r="I4919" t="str">
        <f t="shared" si="152"/>
        <v>CH4</v>
      </c>
      <c r="J4919">
        <f>INDEX(NoSettings!$C:$C,MATCH(EPS!$A4919,NoSettings!$A:$A,0))</f>
        <v>0</v>
      </c>
      <c r="K4919">
        <f>INDEX(GWP!$C$2:$C$13,MATCH(EPS!I4919,GWP!$B$2:$B$13,0))</f>
        <v>28</v>
      </c>
      <c r="L4919" s="4">
        <f t="shared" si="153"/>
        <v>0</v>
      </c>
    </row>
    <row r="4920" spans="1:12">
      <c r="A4920" t="s">
        <v>10523</v>
      </c>
      <c r="B4920" t="s">
        <v>7380</v>
      </c>
      <c r="C4920" t="s">
        <v>1741</v>
      </c>
      <c r="D4920" t="s">
        <v>6885</v>
      </c>
      <c r="E4920" t="s">
        <v>1714</v>
      </c>
      <c r="H4920" t="str">
        <f>INDEX('Vensim Variables'!$B:$B,MATCH(EPS!$B4920,'Vensim Variables'!$A:$A,0))</f>
        <v>g pollutant</v>
      </c>
      <c r="I4920" t="str">
        <f t="shared" si="152"/>
        <v>N2O</v>
      </c>
      <c r="J4920">
        <f>INDEX(NoSettings!$C:$C,MATCH(EPS!$A4920,NoSettings!$A:$A,0))</f>
        <v>0</v>
      </c>
      <c r="K4920">
        <f>INDEX(GWP!$C$2:$C$13,MATCH(EPS!I4920,GWP!$B$2:$B$13,0))</f>
        <v>265</v>
      </c>
      <c r="L4920" s="4">
        <f t="shared" si="153"/>
        <v>0</v>
      </c>
    </row>
    <row r="4921" spans="1:12">
      <c r="A4921" t="s">
        <v>10524</v>
      </c>
      <c r="B4921" t="s">
        <v>7380</v>
      </c>
      <c r="C4921" t="s">
        <v>1741</v>
      </c>
      <c r="D4921" t="s">
        <v>6885</v>
      </c>
      <c r="E4921" t="s">
        <v>1715</v>
      </c>
      <c r="H4921" t="str">
        <f>INDEX('Vensim Variables'!$B:$B,MATCH(EPS!$B4921,'Vensim Variables'!$A:$A,0))</f>
        <v>g pollutant</v>
      </c>
      <c r="I4921" t="str">
        <f t="shared" si="152"/>
        <v>F gases</v>
      </c>
      <c r="J4921">
        <f>INDEX(NoSettings!$C:$C,MATCH(EPS!$A4921,NoSettings!$A:$A,0))</f>
        <v>0</v>
      </c>
      <c r="K4921">
        <f>INDEX(GWP!$C$2:$C$13,MATCH(EPS!I4921,GWP!$B$2:$B$13,0))</f>
        <v>1</v>
      </c>
      <c r="L4921" s="4">
        <f t="shared" si="153"/>
        <v>0</v>
      </c>
    </row>
    <row r="4922" spans="1:12">
      <c r="A4922" t="s">
        <v>10525</v>
      </c>
      <c r="B4922" t="s">
        <v>7380</v>
      </c>
      <c r="C4922" t="s">
        <v>1741</v>
      </c>
      <c r="D4922" t="s">
        <v>6886</v>
      </c>
      <c r="E4922" t="s">
        <v>1702</v>
      </c>
      <c r="H4922" t="str">
        <f>INDEX('Vensim Variables'!$B:$B,MATCH(EPS!$B4922,'Vensim Variables'!$A:$A,0))</f>
        <v>g pollutant</v>
      </c>
      <c r="I4922" t="str">
        <f t="shared" si="152"/>
        <v>CO2</v>
      </c>
      <c r="J4922">
        <f>INDEX(NoSettings!$C:$C,MATCH(EPS!$A4922,NoSettings!$A:$A,0))</f>
        <v>0</v>
      </c>
      <c r="K4922">
        <f>INDEX(GWP!$C$2:$C$13,MATCH(EPS!I4922,GWP!$B$2:$B$13,0))</f>
        <v>1</v>
      </c>
      <c r="L4922" s="4">
        <f t="shared" si="153"/>
        <v>0</v>
      </c>
    </row>
    <row r="4923" spans="1:12">
      <c r="A4923" t="s">
        <v>10526</v>
      </c>
      <c r="B4923" t="s">
        <v>7380</v>
      </c>
      <c r="C4923" t="s">
        <v>1741</v>
      </c>
      <c r="D4923" t="s">
        <v>6886</v>
      </c>
      <c r="E4923" t="s">
        <v>1705</v>
      </c>
      <c r="H4923" t="str">
        <f>INDEX('Vensim Variables'!$B:$B,MATCH(EPS!$B4923,'Vensim Variables'!$A:$A,0))</f>
        <v>g pollutant</v>
      </c>
      <c r="I4923" t="str">
        <f t="shared" si="152"/>
        <v>VOC</v>
      </c>
      <c r="J4923">
        <f>INDEX(NoSettings!$C:$C,MATCH(EPS!$A4923,NoSettings!$A:$A,0))</f>
        <v>0</v>
      </c>
      <c r="K4923">
        <f>INDEX(GWP!$C$2:$C$13,MATCH(EPS!I4923,GWP!$B$2:$B$13,0))</f>
        <v>0</v>
      </c>
      <c r="L4923" s="4">
        <f t="shared" si="153"/>
        <v>0</v>
      </c>
    </row>
    <row r="4924" spans="1:12">
      <c r="A4924" t="s">
        <v>10527</v>
      </c>
      <c r="B4924" t="s">
        <v>7380</v>
      </c>
      <c r="C4924" t="s">
        <v>1741</v>
      </c>
      <c r="D4924" t="s">
        <v>6886</v>
      </c>
      <c r="E4924" t="s">
        <v>1706</v>
      </c>
      <c r="H4924" t="str">
        <f>INDEX('Vensim Variables'!$B:$B,MATCH(EPS!$B4924,'Vensim Variables'!$A:$A,0))</f>
        <v>g pollutant</v>
      </c>
      <c r="I4924" t="str">
        <f t="shared" si="152"/>
        <v>CO</v>
      </c>
      <c r="J4924">
        <f>INDEX(NoSettings!$C:$C,MATCH(EPS!$A4924,NoSettings!$A:$A,0))</f>
        <v>0</v>
      </c>
      <c r="K4924">
        <f>INDEX(GWP!$C$2:$C$13,MATCH(EPS!I4924,GWP!$B$2:$B$13,0))</f>
        <v>0</v>
      </c>
      <c r="L4924" s="4">
        <f t="shared" si="153"/>
        <v>0</v>
      </c>
    </row>
    <row r="4925" spans="1:12">
      <c r="A4925" t="s">
        <v>10528</v>
      </c>
      <c r="B4925" t="s">
        <v>7380</v>
      </c>
      <c r="C4925" t="s">
        <v>1741</v>
      </c>
      <c r="D4925" t="s">
        <v>6886</v>
      </c>
      <c r="E4925" t="s">
        <v>1707</v>
      </c>
      <c r="H4925" t="str">
        <f>INDEX('Vensim Variables'!$B:$B,MATCH(EPS!$B4925,'Vensim Variables'!$A:$A,0))</f>
        <v>g pollutant</v>
      </c>
      <c r="I4925" t="str">
        <f t="shared" si="152"/>
        <v>NOx</v>
      </c>
      <c r="J4925">
        <f>INDEX(NoSettings!$C:$C,MATCH(EPS!$A4925,NoSettings!$A:$A,0))</f>
        <v>0</v>
      </c>
      <c r="K4925">
        <f>INDEX(GWP!$C$2:$C$13,MATCH(EPS!I4925,GWP!$B$2:$B$13,0))</f>
        <v>0</v>
      </c>
      <c r="L4925" s="4">
        <f t="shared" si="153"/>
        <v>0</v>
      </c>
    </row>
    <row r="4926" spans="1:12">
      <c r="A4926" t="s">
        <v>10529</v>
      </c>
      <c r="B4926" t="s">
        <v>7380</v>
      </c>
      <c r="C4926" t="s">
        <v>1741</v>
      </c>
      <c r="D4926" t="s">
        <v>6886</v>
      </c>
      <c r="E4926" t="s">
        <v>1708</v>
      </c>
      <c r="H4926" t="str">
        <f>INDEX('Vensim Variables'!$B:$B,MATCH(EPS!$B4926,'Vensim Variables'!$A:$A,0))</f>
        <v>g pollutant</v>
      </c>
      <c r="I4926" t="str">
        <f t="shared" si="152"/>
        <v>PM10</v>
      </c>
      <c r="J4926">
        <f>INDEX(NoSettings!$C:$C,MATCH(EPS!$A4926,NoSettings!$A:$A,0))</f>
        <v>0</v>
      </c>
      <c r="K4926">
        <f>INDEX(GWP!$C$2:$C$13,MATCH(EPS!I4926,GWP!$B$2:$B$13,0))</f>
        <v>0</v>
      </c>
      <c r="L4926" s="4">
        <f t="shared" si="153"/>
        <v>0</v>
      </c>
    </row>
    <row r="4927" spans="1:12">
      <c r="A4927" t="s">
        <v>10530</v>
      </c>
      <c r="B4927" t="s">
        <v>7380</v>
      </c>
      <c r="C4927" t="s">
        <v>1741</v>
      </c>
      <c r="D4927" t="s">
        <v>6886</v>
      </c>
      <c r="E4927" t="s">
        <v>1709</v>
      </c>
      <c r="H4927" t="str">
        <f>INDEX('Vensim Variables'!$B:$B,MATCH(EPS!$B4927,'Vensim Variables'!$A:$A,0))</f>
        <v>g pollutant</v>
      </c>
      <c r="I4927" t="str">
        <f t="shared" si="152"/>
        <v>PM25</v>
      </c>
      <c r="J4927">
        <f>INDEX(NoSettings!$C:$C,MATCH(EPS!$A4927,NoSettings!$A:$A,0))</f>
        <v>0</v>
      </c>
      <c r="K4927">
        <f>INDEX(GWP!$C$2:$C$13,MATCH(EPS!I4927,GWP!$B$2:$B$13,0))</f>
        <v>0</v>
      </c>
      <c r="L4927" s="4">
        <f t="shared" si="153"/>
        <v>0</v>
      </c>
    </row>
    <row r="4928" spans="1:12">
      <c r="A4928" t="s">
        <v>10531</v>
      </c>
      <c r="B4928" t="s">
        <v>7380</v>
      </c>
      <c r="C4928" t="s">
        <v>1741</v>
      </c>
      <c r="D4928" t="s">
        <v>6886</v>
      </c>
      <c r="E4928" t="s">
        <v>1710</v>
      </c>
      <c r="H4928" t="str">
        <f>INDEX('Vensim Variables'!$B:$B,MATCH(EPS!$B4928,'Vensim Variables'!$A:$A,0))</f>
        <v>g pollutant</v>
      </c>
      <c r="I4928" t="str">
        <f t="shared" si="152"/>
        <v>SOx</v>
      </c>
      <c r="J4928">
        <f>INDEX(NoSettings!$C:$C,MATCH(EPS!$A4928,NoSettings!$A:$A,0))</f>
        <v>0</v>
      </c>
      <c r="K4928">
        <f>INDEX(GWP!$C$2:$C$13,MATCH(EPS!I4928,GWP!$B$2:$B$13,0))</f>
        <v>0</v>
      </c>
      <c r="L4928" s="4">
        <f t="shared" si="153"/>
        <v>0</v>
      </c>
    </row>
    <row r="4929" spans="1:12">
      <c r="A4929" t="s">
        <v>10532</v>
      </c>
      <c r="B4929" t="s">
        <v>7380</v>
      </c>
      <c r="C4929" t="s">
        <v>1741</v>
      </c>
      <c r="D4929" t="s">
        <v>6886</v>
      </c>
      <c r="E4929" t="s">
        <v>1711</v>
      </c>
      <c r="H4929" t="str">
        <f>INDEX('Vensim Variables'!$B:$B,MATCH(EPS!$B4929,'Vensim Variables'!$A:$A,0))</f>
        <v>g pollutant</v>
      </c>
      <c r="I4929" t="str">
        <f t="shared" si="152"/>
        <v>BC</v>
      </c>
      <c r="J4929">
        <f>INDEX(NoSettings!$C:$C,MATCH(EPS!$A4929,NoSettings!$A:$A,0))</f>
        <v>0</v>
      </c>
      <c r="K4929">
        <f>INDEX(GWP!$C$2:$C$13,MATCH(EPS!I4929,GWP!$B$2:$B$13,0))</f>
        <v>0</v>
      </c>
      <c r="L4929" s="4">
        <f t="shared" si="153"/>
        <v>0</v>
      </c>
    </row>
    <row r="4930" spans="1:12">
      <c r="A4930" t="s">
        <v>10533</v>
      </c>
      <c r="B4930" t="s">
        <v>7380</v>
      </c>
      <c r="C4930" t="s">
        <v>1741</v>
      </c>
      <c r="D4930" t="s">
        <v>6886</v>
      </c>
      <c r="E4930" t="s">
        <v>1712</v>
      </c>
      <c r="H4930" t="str">
        <f>INDEX('Vensim Variables'!$B:$B,MATCH(EPS!$B4930,'Vensim Variables'!$A:$A,0))</f>
        <v>g pollutant</v>
      </c>
      <c r="I4930" t="str">
        <f t="shared" si="152"/>
        <v>OC</v>
      </c>
      <c r="J4930">
        <f>INDEX(NoSettings!$C:$C,MATCH(EPS!$A4930,NoSettings!$A:$A,0))</f>
        <v>0</v>
      </c>
      <c r="K4930">
        <f>INDEX(GWP!$C$2:$C$13,MATCH(EPS!I4930,GWP!$B$2:$B$13,0))</f>
        <v>0</v>
      </c>
      <c r="L4930" s="4">
        <f t="shared" si="153"/>
        <v>0</v>
      </c>
    </row>
    <row r="4931" spans="1:12">
      <c r="A4931" t="s">
        <v>10534</v>
      </c>
      <c r="B4931" t="s">
        <v>7380</v>
      </c>
      <c r="C4931" t="s">
        <v>1741</v>
      </c>
      <c r="D4931" t="s">
        <v>6886</v>
      </c>
      <c r="E4931" t="s">
        <v>1713</v>
      </c>
      <c r="H4931" t="str">
        <f>INDEX('Vensim Variables'!$B:$B,MATCH(EPS!$B4931,'Vensim Variables'!$A:$A,0))</f>
        <v>g pollutant</v>
      </c>
      <c r="I4931" t="str">
        <f t="shared" ref="I4931:I4994" si="154">IF(OR(C4931="CO2",C4931="CH4",C4931="N2O",C4931="F gases",C4931="VOC",C4931="CO",C4931="NOx",C4931="PM10",C4931="PM25",C4931="SOx",C4931="BC",C4931="OC"),C4931,IF(OR(D4931="CO2",D4931="CH4",D4931="N2O",D4931="F gases",D4931="VOC",D4931="CO",D4931="NOx",D4931="PM10",D4931="PM25",D4931="SOx",D4931="BC",D4931="OC"),D4931,IF(OR(E4931="CO2",E4931="CH4",E4931="N2O",E4931="F gases",E4931="VOC",E4931="CO",E4931="NOx",E4931="PM10",E4931="PM25",E4931="SOx",E4931="BC",E4931="OC"),E4931,"NA")))</f>
        <v>CH4</v>
      </c>
      <c r="J4931">
        <f>INDEX(NoSettings!$C:$C,MATCH(EPS!$A4931,NoSettings!$A:$A,0))</f>
        <v>0</v>
      </c>
      <c r="K4931">
        <f>INDEX(GWP!$C$2:$C$13,MATCH(EPS!I4931,GWP!$B$2:$B$13,0))</f>
        <v>28</v>
      </c>
      <c r="L4931" s="4">
        <f t="shared" ref="L4931:L4994" si="155">IF(H4931="g pollutant",K4931*J4931/10^12,IF(H4931="MMTCO2e",J4931,IF(H4931="MWh",J4931,0)))</f>
        <v>0</v>
      </c>
    </row>
    <row r="4932" spans="1:12">
      <c r="A4932" t="s">
        <v>10535</v>
      </c>
      <c r="B4932" t="s">
        <v>7380</v>
      </c>
      <c r="C4932" t="s">
        <v>1741</v>
      </c>
      <c r="D4932" t="s">
        <v>6886</v>
      </c>
      <c r="E4932" t="s">
        <v>1714</v>
      </c>
      <c r="H4932" t="str">
        <f>INDEX('Vensim Variables'!$B:$B,MATCH(EPS!$B4932,'Vensim Variables'!$A:$A,0))</f>
        <v>g pollutant</v>
      </c>
      <c r="I4932" t="str">
        <f t="shared" si="154"/>
        <v>N2O</v>
      </c>
      <c r="J4932">
        <f>INDEX(NoSettings!$C:$C,MATCH(EPS!$A4932,NoSettings!$A:$A,0))</f>
        <v>0</v>
      </c>
      <c r="K4932">
        <f>INDEX(GWP!$C$2:$C$13,MATCH(EPS!I4932,GWP!$B$2:$B$13,0))</f>
        <v>265</v>
      </c>
      <c r="L4932" s="4">
        <f t="shared" si="155"/>
        <v>0</v>
      </c>
    </row>
    <row r="4933" spans="1:12">
      <c r="A4933" t="s">
        <v>10536</v>
      </c>
      <c r="B4933" t="s">
        <v>7380</v>
      </c>
      <c r="C4933" t="s">
        <v>1741</v>
      </c>
      <c r="D4933" t="s">
        <v>6886</v>
      </c>
      <c r="E4933" t="s">
        <v>1715</v>
      </c>
      <c r="H4933" t="str">
        <f>INDEX('Vensim Variables'!$B:$B,MATCH(EPS!$B4933,'Vensim Variables'!$A:$A,0))</f>
        <v>g pollutant</v>
      </c>
      <c r="I4933" t="str">
        <f t="shared" si="154"/>
        <v>F gases</v>
      </c>
      <c r="J4933">
        <f>INDEX(NoSettings!$C:$C,MATCH(EPS!$A4933,NoSettings!$A:$A,0))</f>
        <v>0</v>
      </c>
      <c r="K4933">
        <f>INDEX(GWP!$C$2:$C$13,MATCH(EPS!I4933,GWP!$B$2:$B$13,0))</f>
        <v>1</v>
      </c>
      <c r="L4933" s="4">
        <f t="shared" si="155"/>
        <v>0</v>
      </c>
    </row>
    <row r="4934" spans="1:12">
      <c r="A4934" t="s">
        <v>10537</v>
      </c>
      <c r="B4934" t="s">
        <v>7380</v>
      </c>
      <c r="C4934" t="s">
        <v>1741</v>
      </c>
      <c r="D4934" t="s">
        <v>6887</v>
      </c>
      <c r="E4934" t="s">
        <v>1702</v>
      </c>
      <c r="H4934" t="str">
        <f>INDEX('Vensim Variables'!$B:$B,MATCH(EPS!$B4934,'Vensim Variables'!$A:$A,0))</f>
        <v>g pollutant</v>
      </c>
      <c r="I4934" t="str">
        <f t="shared" si="154"/>
        <v>CO2</v>
      </c>
      <c r="J4934">
        <f>INDEX(NoSettings!$C:$C,MATCH(EPS!$A4934,NoSettings!$A:$A,0))</f>
        <v>0</v>
      </c>
      <c r="K4934">
        <f>INDEX(GWP!$C$2:$C$13,MATCH(EPS!I4934,GWP!$B$2:$B$13,0))</f>
        <v>1</v>
      </c>
      <c r="L4934" s="4">
        <f t="shared" si="155"/>
        <v>0</v>
      </c>
    </row>
    <row r="4935" spans="1:12">
      <c r="A4935" t="s">
        <v>10538</v>
      </c>
      <c r="B4935" t="s">
        <v>7380</v>
      </c>
      <c r="C4935" t="s">
        <v>1741</v>
      </c>
      <c r="D4935" t="s">
        <v>6887</v>
      </c>
      <c r="E4935" t="s">
        <v>1705</v>
      </c>
      <c r="H4935" t="str">
        <f>INDEX('Vensim Variables'!$B:$B,MATCH(EPS!$B4935,'Vensim Variables'!$A:$A,0))</f>
        <v>g pollutant</v>
      </c>
      <c r="I4935" t="str">
        <f t="shared" si="154"/>
        <v>VOC</v>
      </c>
      <c r="J4935">
        <f>INDEX(NoSettings!$C:$C,MATCH(EPS!$A4935,NoSettings!$A:$A,0))</f>
        <v>0</v>
      </c>
      <c r="K4935">
        <f>INDEX(GWP!$C$2:$C$13,MATCH(EPS!I4935,GWP!$B$2:$B$13,0))</f>
        <v>0</v>
      </c>
      <c r="L4935" s="4">
        <f t="shared" si="155"/>
        <v>0</v>
      </c>
    </row>
    <row r="4936" spans="1:12">
      <c r="A4936" t="s">
        <v>10539</v>
      </c>
      <c r="B4936" t="s">
        <v>7380</v>
      </c>
      <c r="C4936" t="s">
        <v>1741</v>
      </c>
      <c r="D4936" t="s">
        <v>6887</v>
      </c>
      <c r="E4936" t="s">
        <v>1706</v>
      </c>
      <c r="H4936" t="str">
        <f>INDEX('Vensim Variables'!$B:$B,MATCH(EPS!$B4936,'Vensim Variables'!$A:$A,0))</f>
        <v>g pollutant</v>
      </c>
      <c r="I4936" t="str">
        <f t="shared" si="154"/>
        <v>CO</v>
      </c>
      <c r="J4936">
        <f>INDEX(NoSettings!$C:$C,MATCH(EPS!$A4936,NoSettings!$A:$A,0))</f>
        <v>0</v>
      </c>
      <c r="K4936">
        <f>INDEX(GWP!$C$2:$C$13,MATCH(EPS!I4936,GWP!$B$2:$B$13,0))</f>
        <v>0</v>
      </c>
      <c r="L4936" s="4">
        <f t="shared" si="155"/>
        <v>0</v>
      </c>
    </row>
    <row r="4937" spans="1:12">
      <c r="A4937" t="s">
        <v>10540</v>
      </c>
      <c r="B4937" t="s">
        <v>7380</v>
      </c>
      <c r="C4937" t="s">
        <v>1741</v>
      </c>
      <c r="D4937" t="s">
        <v>6887</v>
      </c>
      <c r="E4937" t="s">
        <v>1707</v>
      </c>
      <c r="H4937" t="str">
        <f>INDEX('Vensim Variables'!$B:$B,MATCH(EPS!$B4937,'Vensim Variables'!$A:$A,0))</f>
        <v>g pollutant</v>
      </c>
      <c r="I4937" t="str">
        <f t="shared" si="154"/>
        <v>NOx</v>
      </c>
      <c r="J4937">
        <f>INDEX(NoSettings!$C:$C,MATCH(EPS!$A4937,NoSettings!$A:$A,0))</f>
        <v>0</v>
      </c>
      <c r="K4937">
        <f>INDEX(GWP!$C$2:$C$13,MATCH(EPS!I4937,GWP!$B$2:$B$13,0))</f>
        <v>0</v>
      </c>
      <c r="L4937" s="4">
        <f t="shared" si="155"/>
        <v>0</v>
      </c>
    </row>
    <row r="4938" spans="1:12">
      <c r="A4938" t="s">
        <v>10541</v>
      </c>
      <c r="B4938" t="s">
        <v>7380</v>
      </c>
      <c r="C4938" t="s">
        <v>1741</v>
      </c>
      <c r="D4938" t="s">
        <v>6887</v>
      </c>
      <c r="E4938" t="s">
        <v>1708</v>
      </c>
      <c r="H4938" t="str">
        <f>INDEX('Vensim Variables'!$B:$B,MATCH(EPS!$B4938,'Vensim Variables'!$A:$A,0))</f>
        <v>g pollutant</v>
      </c>
      <c r="I4938" t="str">
        <f t="shared" si="154"/>
        <v>PM10</v>
      </c>
      <c r="J4938">
        <f>INDEX(NoSettings!$C:$C,MATCH(EPS!$A4938,NoSettings!$A:$A,0))</f>
        <v>0</v>
      </c>
      <c r="K4938">
        <f>INDEX(GWP!$C$2:$C$13,MATCH(EPS!I4938,GWP!$B$2:$B$13,0))</f>
        <v>0</v>
      </c>
      <c r="L4938" s="4">
        <f t="shared" si="155"/>
        <v>0</v>
      </c>
    </row>
    <row r="4939" spans="1:12">
      <c r="A4939" t="s">
        <v>10542</v>
      </c>
      <c r="B4939" t="s">
        <v>7380</v>
      </c>
      <c r="C4939" t="s">
        <v>1741</v>
      </c>
      <c r="D4939" t="s">
        <v>6887</v>
      </c>
      <c r="E4939" t="s">
        <v>1709</v>
      </c>
      <c r="H4939" t="str">
        <f>INDEX('Vensim Variables'!$B:$B,MATCH(EPS!$B4939,'Vensim Variables'!$A:$A,0))</f>
        <v>g pollutant</v>
      </c>
      <c r="I4939" t="str">
        <f t="shared" si="154"/>
        <v>PM25</v>
      </c>
      <c r="J4939">
        <f>INDEX(NoSettings!$C:$C,MATCH(EPS!$A4939,NoSettings!$A:$A,0))</f>
        <v>0</v>
      </c>
      <c r="K4939">
        <f>INDEX(GWP!$C$2:$C$13,MATCH(EPS!I4939,GWP!$B$2:$B$13,0))</f>
        <v>0</v>
      </c>
      <c r="L4939" s="4">
        <f t="shared" si="155"/>
        <v>0</v>
      </c>
    </row>
    <row r="4940" spans="1:12">
      <c r="A4940" t="s">
        <v>10543</v>
      </c>
      <c r="B4940" t="s">
        <v>7380</v>
      </c>
      <c r="C4940" t="s">
        <v>1741</v>
      </c>
      <c r="D4940" t="s">
        <v>6887</v>
      </c>
      <c r="E4940" t="s">
        <v>1710</v>
      </c>
      <c r="H4940" t="str">
        <f>INDEX('Vensim Variables'!$B:$B,MATCH(EPS!$B4940,'Vensim Variables'!$A:$A,0))</f>
        <v>g pollutant</v>
      </c>
      <c r="I4940" t="str">
        <f t="shared" si="154"/>
        <v>SOx</v>
      </c>
      <c r="J4940">
        <f>INDEX(NoSettings!$C:$C,MATCH(EPS!$A4940,NoSettings!$A:$A,0))</f>
        <v>0</v>
      </c>
      <c r="K4940">
        <f>INDEX(GWP!$C$2:$C$13,MATCH(EPS!I4940,GWP!$B$2:$B$13,0))</f>
        <v>0</v>
      </c>
      <c r="L4940" s="4">
        <f t="shared" si="155"/>
        <v>0</v>
      </c>
    </row>
    <row r="4941" spans="1:12">
      <c r="A4941" t="s">
        <v>10544</v>
      </c>
      <c r="B4941" t="s">
        <v>7380</v>
      </c>
      <c r="C4941" t="s">
        <v>1741</v>
      </c>
      <c r="D4941" t="s">
        <v>6887</v>
      </c>
      <c r="E4941" t="s">
        <v>1711</v>
      </c>
      <c r="H4941" t="str">
        <f>INDEX('Vensim Variables'!$B:$B,MATCH(EPS!$B4941,'Vensim Variables'!$A:$A,0))</f>
        <v>g pollutant</v>
      </c>
      <c r="I4941" t="str">
        <f t="shared" si="154"/>
        <v>BC</v>
      </c>
      <c r="J4941">
        <f>INDEX(NoSettings!$C:$C,MATCH(EPS!$A4941,NoSettings!$A:$A,0))</f>
        <v>0</v>
      </c>
      <c r="K4941">
        <f>INDEX(GWP!$C$2:$C$13,MATCH(EPS!I4941,GWP!$B$2:$B$13,0))</f>
        <v>0</v>
      </c>
      <c r="L4941" s="4">
        <f t="shared" si="155"/>
        <v>0</v>
      </c>
    </row>
    <row r="4942" spans="1:12">
      <c r="A4942" t="s">
        <v>10545</v>
      </c>
      <c r="B4942" t="s">
        <v>7380</v>
      </c>
      <c r="C4942" t="s">
        <v>1741</v>
      </c>
      <c r="D4942" t="s">
        <v>6887</v>
      </c>
      <c r="E4942" t="s">
        <v>1712</v>
      </c>
      <c r="H4942" t="str">
        <f>INDEX('Vensim Variables'!$B:$B,MATCH(EPS!$B4942,'Vensim Variables'!$A:$A,0))</f>
        <v>g pollutant</v>
      </c>
      <c r="I4942" t="str">
        <f t="shared" si="154"/>
        <v>OC</v>
      </c>
      <c r="J4942">
        <f>INDEX(NoSettings!$C:$C,MATCH(EPS!$A4942,NoSettings!$A:$A,0))</f>
        <v>0</v>
      </c>
      <c r="K4942">
        <f>INDEX(GWP!$C$2:$C$13,MATCH(EPS!I4942,GWP!$B$2:$B$13,0))</f>
        <v>0</v>
      </c>
      <c r="L4942" s="4">
        <f t="shared" si="155"/>
        <v>0</v>
      </c>
    </row>
    <row r="4943" spans="1:12">
      <c r="A4943" t="s">
        <v>10546</v>
      </c>
      <c r="B4943" t="s">
        <v>7380</v>
      </c>
      <c r="C4943" t="s">
        <v>1741</v>
      </c>
      <c r="D4943" t="s">
        <v>6887</v>
      </c>
      <c r="E4943" t="s">
        <v>1713</v>
      </c>
      <c r="H4943" t="str">
        <f>INDEX('Vensim Variables'!$B:$B,MATCH(EPS!$B4943,'Vensim Variables'!$A:$A,0))</f>
        <v>g pollutant</v>
      </c>
      <c r="I4943" t="str">
        <f t="shared" si="154"/>
        <v>CH4</v>
      </c>
      <c r="J4943">
        <f>INDEX(NoSettings!$C:$C,MATCH(EPS!$A4943,NoSettings!$A:$A,0))</f>
        <v>0</v>
      </c>
      <c r="K4943">
        <f>INDEX(GWP!$C$2:$C$13,MATCH(EPS!I4943,GWP!$B$2:$B$13,0))</f>
        <v>28</v>
      </c>
      <c r="L4943" s="4">
        <f t="shared" si="155"/>
        <v>0</v>
      </c>
    </row>
    <row r="4944" spans="1:12">
      <c r="A4944" t="s">
        <v>10547</v>
      </c>
      <c r="B4944" t="s">
        <v>7380</v>
      </c>
      <c r="C4944" t="s">
        <v>1741</v>
      </c>
      <c r="D4944" t="s">
        <v>6887</v>
      </c>
      <c r="E4944" t="s">
        <v>1714</v>
      </c>
      <c r="H4944" t="str">
        <f>INDEX('Vensim Variables'!$B:$B,MATCH(EPS!$B4944,'Vensim Variables'!$A:$A,0))</f>
        <v>g pollutant</v>
      </c>
      <c r="I4944" t="str">
        <f t="shared" si="154"/>
        <v>N2O</v>
      </c>
      <c r="J4944">
        <f>INDEX(NoSettings!$C:$C,MATCH(EPS!$A4944,NoSettings!$A:$A,0))</f>
        <v>0</v>
      </c>
      <c r="K4944">
        <f>INDEX(GWP!$C$2:$C$13,MATCH(EPS!I4944,GWP!$B$2:$B$13,0))</f>
        <v>265</v>
      </c>
      <c r="L4944" s="4">
        <f t="shared" si="155"/>
        <v>0</v>
      </c>
    </row>
    <row r="4945" spans="1:12">
      <c r="A4945" t="s">
        <v>10548</v>
      </c>
      <c r="B4945" t="s">
        <v>7380</v>
      </c>
      <c r="C4945" t="s">
        <v>1741</v>
      </c>
      <c r="D4945" t="s">
        <v>6887</v>
      </c>
      <c r="E4945" t="s">
        <v>1715</v>
      </c>
      <c r="H4945" t="str">
        <f>INDEX('Vensim Variables'!$B:$B,MATCH(EPS!$B4945,'Vensim Variables'!$A:$A,0))</f>
        <v>g pollutant</v>
      </c>
      <c r="I4945" t="str">
        <f t="shared" si="154"/>
        <v>F gases</v>
      </c>
      <c r="J4945">
        <f>INDEX(NoSettings!$C:$C,MATCH(EPS!$A4945,NoSettings!$A:$A,0))</f>
        <v>0</v>
      </c>
      <c r="K4945">
        <f>INDEX(GWP!$C$2:$C$13,MATCH(EPS!I4945,GWP!$B$2:$B$13,0))</f>
        <v>1</v>
      </c>
      <c r="L4945" s="4">
        <f t="shared" si="155"/>
        <v>0</v>
      </c>
    </row>
    <row r="4946" spans="1:12">
      <c r="A4946" t="s">
        <v>10549</v>
      </c>
      <c r="B4946" t="s">
        <v>7380</v>
      </c>
      <c r="C4946" t="s">
        <v>1741</v>
      </c>
      <c r="D4946" t="s">
        <v>6888</v>
      </c>
      <c r="E4946" t="s">
        <v>1702</v>
      </c>
      <c r="H4946" t="str">
        <f>INDEX('Vensim Variables'!$B:$B,MATCH(EPS!$B4946,'Vensim Variables'!$A:$A,0))</f>
        <v>g pollutant</v>
      </c>
      <c r="I4946" t="str">
        <f t="shared" si="154"/>
        <v>CO2</v>
      </c>
      <c r="J4946">
        <f>INDEX(NoSettings!$C:$C,MATCH(EPS!$A4946,NoSettings!$A:$A,0))</f>
        <v>0</v>
      </c>
      <c r="K4946">
        <f>INDEX(GWP!$C$2:$C$13,MATCH(EPS!I4946,GWP!$B$2:$B$13,0))</f>
        <v>1</v>
      </c>
      <c r="L4946" s="4">
        <f t="shared" si="155"/>
        <v>0</v>
      </c>
    </row>
    <row r="4947" spans="1:12">
      <c r="A4947" t="s">
        <v>10550</v>
      </c>
      <c r="B4947" t="s">
        <v>7380</v>
      </c>
      <c r="C4947" t="s">
        <v>1741</v>
      </c>
      <c r="D4947" t="s">
        <v>6888</v>
      </c>
      <c r="E4947" t="s">
        <v>1705</v>
      </c>
      <c r="H4947" t="str">
        <f>INDEX('Vensim Variables'!$B:$B,MATCH(EPS!$B4947,'Vensim Variables'!$A:$A,0))</f>
        <v>g pollutant</v>
      </c>
      <c r="I4947" t="str">
        <f t="shared" si="154"/>
        <v>VOC</v>
      </c>
      <c r="J4947">
        <f>INDEX(NoSettings!$C:$C,MATCH(EPS!$A4947,NoSettings!$A:$A,0))</f>
        <v>0</v>
      </c>
      <c r="K4947">
        <f>INDEX(GWP!$C$2:$C$13,MATCH(EPS!I4947,GWP!$B$2:$B$13,0))</f>
        <v>0</v>
      </c>
      <c r="L4947" s="4">
        <f t="shared" si="155"/>
        <v>0</v>
      </c>
    </row>
    <row r="4948" spans="1:12">
      <c r="A4948" t="s">
        <v>10551</v>
      </c>
      <c r="B4948" t="s">
        <v>7380</v>
      </c>
      <c r="C4948" t="s">
        <v>1741</v>
      </c>
      <c r="D4948" t="s">
        <v>6888</v>
      </c>
      <c r="E4948" t="s">
        <v>1706</v>
      </c>
      <c r="H4948" t="str">
        <f>INDEX('Vensim Variables'!$B:$B,MATCH(EPS!$B4948,'Vensim Variables'!$A:$A,0))</f>
        <v>g pollutant</v>
      </c>
      <c r="I4948" t="str">
        <f t="shared" si="154"/>
        <v>CO</v>
      </c>
      <c r="J4948">
        <f>INDEX(NoSettings!$C:$C,MATCH(EPS!$A4948,NoSettings!$A:$A,0))</f>
        <v>0</v>
      </c>
      <c r="K4948">
        <f>INDEX(GWP!$C$2:$C$13,MATCH(EPS!I4948,GWP!$B$2:$B$13,0))</f>
        <v>0</v>
      </c>
      <c r="L4948" s="4">
        <f t="shared" si="155"/>
        <v>0</v>
      </c>
    </row>
    <row r="4949" spans="1:12">
      <c r="A4949" t="s">
        <v>10552</v>
      </c>
      <c r="B4949" t="s">
        <v>7380</v>
      </c>
      <c r="C4949" t="s">
        <v>1741</v>
      </c>
      <c r="D4949" t="s">
        <v>6888</v>
      </c>
      <c r="E4949" t="s">
        <v>1707</v>
      </c>
      <c r="H4949" t="str">
        <f>INDEX('Vensim Variables'!$B:$B,MATCH(EPS!$B4949,'Vensim Variables'!$A:$A,0))</f>
        <v>g pollutant</v>
      </c>
      <c r="I4949" t="str">
        <f t="shared" si="154"/>
        <v>NOx</v>
      </c>
      <c r="J4949">
        <f>INDEX(NoSettings!$C:$C,MATCH(EPS!$A4949,NoSettings!$A:$A,0))</f>
        <v>0</v>
      </c>
      <c r="K4949">
        <f>INDEX(GWP!$C$2:$C$13,MATCH(EPS!I4949,GWP!$B$2:$B$13,0))</f>
        <v>0</v>
      </c>
      <c r="L4949" s="4">
        <f t="shared" si="155"/>
        <v>0</v>
      </c>
    </row>
    <row r="4950" spans="1:12">
      <c r="A4950" t="s">
        <v>10553</v>
      </c>
      <c r="B4950" t="s">
        <v>7380</v>
      </c>
      <c r="C4950" t="s">
        <v>1741</v>
      </c>
      <c r="D4950" t="s">
        <v>6888</v>
      </c>
      <c r="E4950" t="s">
        <v>1708</v>
      </c>
      <c r="H4950" t="str">
        <f>INDEX('Vensim Variables'!$B:$B,MATCH(EPS!$B4950,'Vensim Variables'!$A:$A,0))</f>
        <v>g pollutant</v>
      </c>
      <c r="I4950" t="str">
        <f t="shared" si="154"/>
        <v>PM10</v>
      </c>
      <c r="J4950">
        <f>INDEX(NoSettings!$C:$C,MATCH(EPS!$A4950,NoSettings!$A:$A,0))</f>
        <v>0</v>
      </c>
      <c r="K4950">
        <f>INDEX(GWP!$C$2:$C$13,MATCH(EPS!I4950,GWP!$B$2:$B$13,0))</f>
        <v>0</v>
      </c>
      <c r="L4950" s="4">
        <f t="shared" si="155"/>
        <v>0</v>
      </c>
    </row>
    <row r="4951" spans="1:12">
      <c r="A4951" t="s">
        <v>10554</v>
      </c>
      <c r="B4951" t="s">
        <v>7380</v>
      </c>
      <c r="C4951" t="s">
        <v>1741</v>
      </c>
      <c r="D4951" t="s">
        <v>6888</v>
      </c>
      <c r="E4951" t="s">
        <v>1709</v>
      </c>
      <c r="H4951" t="str">
        <f>INDEX('Vensim Variables'!$B:$B,MATCH(EPS!$B4951,'Vensim Variables'!$A:$A,0))</f>
        <v>g pollutant</v>
      </c>
      <c r="I4951" t="str">
        <f t="shared" si="154"/>
        <v>PM25</v>
      </c>
      <c r="J4951">
        <f>INDEX(NoSettings!$C:$C,MATCH(EPS!$A4951,NoSettings!$A:$A,0))</f>
        <v>0</v>
      </c>
      <c r="K4951">
        <f>INDEX(GWP!$C$2:$C$13,MATCH(EPS!I4951,GWP!$B$2:$B$13,0))</f>
        <v>0</v>
      </c>
      <c r="L4951" s="4">
        <f t="shared" si="155"/>
        <v>0</v>
      </c>
    </row>
    <row r="4952" spans="1:12">
      <c r="A4952" t="s">
        <v>10555</v>
      </c>
      <c r="B4952" t="s">
        <v>7380</v>
      </c>
      <c r="C4952" t="s">
        <v>1741</v>
      </c>
      <c r="D4952" t="s">
        <v>6888</v>
      </c>
      <c r="E4952" t="s">
        <v>1710</v>
      </c>
      <c r="H4952" t="str">
        <f>INDEX('Vensim Variables'!$B:$B,MATCH(EPS!$B4952,'Vensim Variables'!$A:$A,0))</f>
        <v>g pollutant</v>
      </c>
      <c r="I4952" t="str">
        <f t="shared" si="154"/>
        <v>SOx</v>
      </c>
      <c r="J4952">
        <f>INDEX(NoSettings!$C:$C,MATCH(EPS!$A4952,NoSettings!$A:$A,0))</f>
        <v>0</v>
      </c>
      <c r="K4952">
        <f>INDEX(GWP!$C$2:$C$13,MATCH(EPS!I4952,GWP!$B$2:$B$13,0))</f>
        <v>0</v>
      </c>
      <c r="L4952" s="4">
        <f t="shared" si="155"/>
        <v>0</v>
      </c>
    </row>
    <row r="4953" spans="1:12">
      <c r="A4953" t="s">
        <v>10556</v>
      </c>
      <c r="B4953" t="s">
        <v>7380</v>
      </c>
      <c r="C4953" t="s">
        <v>1741</v>
      </c>
      <c r="D4953" t="s">
        <v>6888</v>
      </c>
      <c r="E4953" t="s">
        <v>1711</v>
      </c>
      <c r="H4953" t="str">
        <f>INDEX('Vensim Variables'!$B:$B,MATCH(EPS!$B4953,'Vensim Variables'!$A:$A,0))</f>
        <v>g pollutant</v>
      </c>
      <c r="I4953" t="str">
        <f t="shared" si="154"/>
        <v>BC</v>
      </c>
      <c r="J4953">
        <f>INDEX(NoSettings!$C:$C,MATCH(EPS!$A4953,NoSettings!$A:$A,0))</f>
        <v>0</v>
      </c>
      <c r="K4953">
        <f>INDEX(GWP!$C$2:$C$13,MATCH(EPS!I4953,GWP!$B$2:$B$13,0))</f>
        <v>0</v>
      </c>
      <c r="L4953" s="4">
        <f t="shared" si="155"/>
        <v>0</v>
      </c>
    </row>
    <row r="4954" spans="1:12">
      <c r="A4954" t="s">
        <v>10557</v>
      </c>
      <c r="B4954" t="s">
        <v>7380</v>
      </c>
      <c r="C4954" t="s">
        <v>1741</v>
      </c>
      <c r="D4954" t="s">
        <v>6888</v>
      </c>
      <c r="E4954" t="s">
        <v>1712</v>
      </c>
      <c r="H4954" t="str">
        <f>INDEX('Vensim Variables'!$B:$B,MATCH(EPS!$B4954,'Vensim Variables'!$A:$A,0))</f>
        <v>g pollutant</v>
      </c>
      <c r="I4954" t="str">
        <f t="shared" si="154"/>
        <v>OC</v>
      </c>
      <c r="J4954">
        <f>INDEX(NoSettings!$C:$C,MATCH(EPS!$A4954,NoSettings!$A:$A,0))</f>
        <v>0</v>
      </c>
      <c r="K4954">
        <f>INDEX(GWP!$C$2:$C$13,MATCH(EPS!I4954,GWP!$B$2:$B$13,0))</f>
        <v>0</v>
      </c>
      <c r="L4954" s="4">
        <f t="shared" si="155"/>
        <v>0</v>
      </c>
    </row>
    <row r="4955" spans="1:12">
      <c r="A4955" t="s">
        <v>10558</v>
      </c>
      <c r="B4955" t="s">
        <v>7380</v>
      </c>
      <c r="C4955" t="s">
        <v>1741</v>
      </c>
      <c r="D4955" t="s">
        <v>6888</v>
      </c>
      <c r="E4955" t="s">
        <v>1713</v>
      </c>
      <c r="H4955" t="str">
        <f>INDEX('Vensim Variables'!$B:$B,MATCH(EPS!$B4955,'Vensim Variables'!$A:$A,0))</f>
        <v>g pollutant</v>
      </c>
      <c r="I4955" t="str">
        <f t="shared" si="154"/>
        <v>CH4</v>
      </c>
      <c r="J4955">
        <f>INDEX(NoSettings!$C:$C,MATCH(EPS!$A4955,NoSettings!$A:$A,0))</f>
        <v>0</v>
      </c>
      <c r="K4955">
        <f>INDEX(GWP!$C$2:$C$13,MATCH(EPS!I4955,GWP!$B$2:$B$13,0))</f>
        <v>28</v>
      </c>
      <c r="L4955" s="4">
        <f t="shared" si="155"/>
        <v>0</v>
      </c>
    </row>
    <row r="4956" spans="1:12">
      <c r="A4956" t="s">
        <v>10559</v>
      </c>
      <c r="B4956" t="s">
        <v>7380</v>
      </c>
      <c r="C4956" t="s">
        <v>1741</v>
      </c>
      <c r="D4956" t="s">
        <v>6888</v>
      </c>
      <c r="E4956" t="s">
        <v>1714</v>
      </c>
      <c r="H4956" t="str">
        <f>INDEX('Vensim Variables'!$B:$B,MATCH(EPS!$B4956,'Vensim Variables'!$A:$A,0))</f>
        <v>g pollutant</v>
      </c>
      <c r="I4956" t="str">
        <f t="shared" si="154"/>
        <v>N2O</v>
      </c>
      <c r="J4956">
        <f>INDEX(NoSettings!$C:$C,MATCH(EPS!$A4956,NoSettings!$A:$A,0))</f>
        <v>0</v>
      </c>
      <c r="K4956">
        <f>INDEX(GWP!$C$2:$C$13,MATCH(EPS!I4956,GWP!$B$2:$B$13,0))</f>
        <v>265</v>
      </c>
      <c r="L4956" s="4">
        <f t="shared" si="155"/>
        <v>0</v>
      </c>
    </row>
    <row r="4957" spans="1:12">
      <c r="A4957" t="s">
        <v>10560</v>
      </c>
      <c r="B4957" t="s">
        <v>7380</v>
      </c>
      <c r="C4957" t="s">
        <v>1741</v>
      </c>
      <c r="D4957" t="s">
        <v>6888</v>
      </c>
      <c r="E4957" t="s">
        <v>1715</v>
      </c>
      <c r="H4957" t="str">
        <f>INDEX('Vensim Variables'!$B:$B,MATCH(EPS!$B4957,'Vensim Variables'!$A:$A,0))</f>
        <v>g pollutant</v>
      </c>
      <c r="I4957" t="str">
        <f t="shared" si="154"/>
        <v>F gases</v>
      </c>
      <c r="J4957">
        <f>INDEX(NoSettings!$C:$C,MATCH(EPS!$A4957,NoSettings!$A:$A,0))</f>
        <v>0</v>
      </c>
      <c r="K4957">
        <f>INDEX(GWP!$C$2:$C$13,MATCH(EPS!I4957,GWP!$B$2:$B$13,0))</f>
        <v>1</v>
      </c>
      <c r="L4957" s="4">
        <f t="shared" si="155"/>
        <v>0</v>
      </c>
    </row>
    <row r="4958" spans="1:12">
      <c r="A4958" t="s">
        <v>10561</v>
      </c>
      <c r="B4958" t="s">
        <v>7380</v>
      </c>
      <c r="C4958" t="s">
        <v>1741</v>
      </c>
      <c r="D4958" t="s">
        <v>6889</v>
      </c>
      <c r="E4958" t="s">
        <v>1702</v>
      </c>
      <c r="H4958" t="str">
        <f>INDEX('Vensim Variables'!$B:$B,MATCH(EPS!$B4958,'Vensim Variables'!$A:$A,0))</f>
        <v>g pollutant</v>
      </c>
      <c r="I4958" t="str">
        <f t="shared" si="154"/>
        <v>CO2</v>
      </c>
      <c r="J4958">
        <f>INDEX(NoSettings!$C:$C,MATCH(EPS!$A4958,NoSettings!$A:$A,0))</f>
        <v>0</v>
      </c>
      <c r="K4958">
        <f>INDEX(GWP!$C$2:$C$13,MATCH(EPS!I4958,GWP!$B$2:$B$13,0))</f>
        <v>1</v>
      </c>
      <c r="L4958" s="4">
        <f t="shared" si="155"/>
        <v>0</v>
      </c>
    </row>
    <row r="4959" spans="1:12">
      <c r="A4959" t="s">
        <v>10562</v>
      </c>
      <c r="B4959" t="s">
        <v>7380</v>
      </c>
      <c r="C4959" t="s">
        <v>1741</v>
      </c>
      <c r="D4959" t="s">
        <v>6889</v>
      </c>
      <c r="E4959" t="s">
        <v>1705</v>
      </c>
      <c r="H4959" t="str">
        <f>INDEX('Vensim Variables'!$B:$B,MATCH(EPS!$B4959,'Vensim Variables'!$A:$A,0))</f>
        <v>g pollutant</v>
      </c>
      <c r="I4959" t="str">
        <f t="shared" si="154"/>
        <v>VOC</v>
      </c>
      <c r="J4959">
        <f>INDEX(NoSettings!$C:$C,MATCH(EPS!$A4959,NoSettings!$A:$A,0))</f>
        <v>0</v>
      </c>
      <c r="K4959">
        <f>INDEX(GWP!$C$2:$C$13,MATCH(EPS!I4959,GWP!$B$2:$B$13,0))</f>
        <v>0</v>
      </c>
      <c r="L4959" s="4">
        <f t="shared" si="155"/>
        <v>0</v>
      </c>
    </row>
    <row r="4960" spans="1:12">
      <c r="A4960" t="s">
        <v>10563</v>
      </c>
      <c r="B4960" t="s">
        <v>7380</v>
      </c>
      <c r="C4960" t="s">
        <v>1741</v>
      </c>
      <c r="D4960" t="s">
        <v>6889</v>
      </c>
      <c r="E4960" t="s">
        <v>1706</v>
      </c>
      <c r="H4960" t="str">
        <f>INDEX('Vensim Variables'!$B:$B,MATCH(EPS!$B4960,'Vensim Variables'!$A:$A,0))</f>
        <v>g pollutant</v>
      </c>
      <c r="I4960" t="str">
        <f t="shared" si="154"/>
        <v>CO</v>
      </c>
      <c r="J4960">
        <f>INDEX(NoSettings!$C:$C,MATCH(EPS!$A4960,NoSettings!$A:$A,0))</f>
        <v>0</v>
      </c>
      <c r="K4960">
        <f>INDEX(GWP!$C$2:$C$13,MATCH(EPS!I4960,GWP!$B$2:$B$13,0))</f>
        <v>0</v>
      </c>
      <c r="L4960" s="4">
        <f t="shared" si="155"/>
        <v>0</v>
      </c>
    </row>
    <row r="4961" spans="1:12">
      <c r="A4961" t="s">
        <v>10564</v>
      </c>
      <c r="B4961" t="s">
        <v>7380</v>
      </c>
      <c r="C4961" t="s">
        <v>1741</v>
      </c>
      <c r="D4961" t="s">
        <v>6889</v>
      </c>
      <c r="E4961" t="s">
        <v>1707</v>
      </c>
      <c r="H4961" t="str">
        <f>INDEX('Vensim Variables'!$B:$B,MATCH(EPS!$B4961,'Vensim Variables'!$A:$A,0))</f>
        <v>g pollutant</v>
      </c>
      <c r="I4961" t="str">
        <f t="shared" si="154"/>
        <v>NOx</v>
      </c>
      <c r="J4961">
        <f>INDEX(NoSettings!$C:$C,MATCH(EPS!$A4961,NoSettings!$A:$A,0))</f>
        <v>0</v>
      </c>
      <c r="K4961">
        <f>INDEX(GWP!$C$2:$C$13,MATCH(EPS!I4961,GWP!$B$2:$B$13,0))</f>
        <v>0</v>
      </c>
      <c r="L4961" s="4">
        <f t="shared" si="155"/>
        <v>0</v>
      </c>
    </row>
    <row r="4962" spans="1:12">
      <c r="A4962" t="s">
        <v>10565</v>
      </c>
      <c r="B4962" t="s">
        <v>7380</v>
      </c>
      <c r="C4962" t="s">
        <v>1741</v>
      </c>
      <c r="D4962" t="s">
        <v>6889</v>
      </c>
      <c r="E4962" t="s">
        <v>1708</v>
      </c>
      <c r="H4962" t="str">
        <f>INDEX('Vensim Variables'!$B:$B,MATCH(EPS!$B4962,'Vensim Variables'!$A:$A,0))</f>
        <v>g pollutant</v>
      </c>
      <c r="I4962" t="str">
        <f t="shared" si="154"/>
        <v>PM10</v>
      </c>
      <c r="J4962">
        <f>INDEX(NoSettings!$C:$C,MATCH(EPS!$A4962,NoSettings!$A:$A,0))</f>
        <v>0</v>
      </c>
      <c r="K4962">
        <f>INDEX(GWP!$C$2:$C$13,MATCH(EPS!I4962,GWP!$B$2:$B$13,0))</f>
        <v>0</v>
      </c>
      <c r="L4962" s="4">
        <f t="shared" si="155"/>
        <v>0</v>
      </c>
    </row>
    <row r="4963" spans="1:12">
      <c r="A4963" t="s">
        <v>10566</v>
      </c>
      <c r="B4963" t="s">
        <v>7380</v>
      </c>
      <c r="C4963" t="s">
        <v>1741</v>
      </c>
      <c r="D4963" t="s">
        <v>6889</v>
      </c>
      <c r="E4963" t="s">
        <v>1709</v>
      </c>
      <c r="H4963" t="str">
        <f>INDEX('Vensim Variables'!$B:$B,MATCH(EPS!$B4963,'Vensim Variables'!$A:$A,0))</f>
        <v>g pollutant</v>
      </c>
      <c r="I4963" t="str">
        <f t="shared" si="154"/>
        <v>PM25</v>
      </c>
      <c r="J4963">
        <f>INDEX(NoSettings!$C:$C,MATCH(EPS!$A4963,NoSettings!$A:$A,0))</f>
        <v>0</v>
      </c>
      <c r="K4963">
        <f>INDEX(GWP!$C$2:$C$13,MATCH(EPS!I4963,GWP!$B$2:$B$13,0))</f>
        <v>0</v>
      </c>
      <c r="L4963" s="4">
        <f t="shared" si="155"/>
        <v>0</v>
      </c>
    </row>
    <row r="4964" spans="1:12">
      <c r="A4964" t="s">
        <v>10567</v>
      </c>
      <c r="B4964" t="s">
        <v>7380</v>
      </c>
      <c r="C4964" t="s">
        <v>1741</v>
      </c>
      <c r="D4964" t="s">
        <v>6889</v>
      </c>
      <c r="E4964" t="s">
        <v>1710</v>
      </c>
      <c r="H4964" t="str">
        <f>INDEX('Vensim Variables'!$B:$B,MATCH(EPS!$B4964,'Vensim Variables'!$A:$A,0))</f>
        <v>g pollutant</v>
      </c>
      <c r="I4964" t="str">
        <f t="shared" si="154"/>
        <v>SOx</v>
      </c>
      <c r="J4964">
        <f>INDEX(NoSettings!$C:$C,MATCH(EPS!$A4964,NoSettings!$A:$A,0))</f>
        <v>0</v>
      </c>
      <c r="K4964">
        <f>INDEX(GWP!$C$2:$C$13,MATCH(EPS!I4964,GWP!$B$2:$B$13,0))</f>
        <v>0</v>
      </c>
      <c r="L4964" s="4">
        <f t="shared" si="155"/>
        <v>0</v>
      </c>
    </row>
    <row r="4965" spans="1:12">
      <c r="A4965" t="s">
        <v>10568</v>
      </c>
      <c r="B4965" t="s">
        <v>7380</v>
      </c>
      <c r="C4965" t="s">
        <v>1741</v>
      </c>
      <c r="D4965" t="s">
        <v>6889</v>
      </c>
      <c r="E4965" t="s">
        <v>1711</v>
      </c>
      <c r="H4965" t="str">
        <f>INDEX('Vensim Variables'!$B:$B,MATCH(EPS!$B4965,'Vensim Variables'!$A:$A,0))</f>
        <v>g pollutant</v>
      </c>
      <c r="I4965" t="str">
        <f t="shared" si="154"/>
        <v>BC</v>
      </c>
      <c r="J4965">
        <f>INDEX(NoSettings!$C:$C,MATCH(EPS!$A4965,NoSettings!$A:$A,0))</f>
        <v>0</v>
      </c>
      <c r="K4965">
        <f>INDEX(GWP!$C$2:$C$13,MATCH(EPS!I4965,GWP!$B$2:$B$13,0))</f>
        <v>0</v>
      </c>
      <c r="L4965" s="4">
        <f t="shared" si="155"/>
        <v>0</v>
      </c>
    </row>
    <row r="4966" spans="1:12">
      <c r="A4966" t="s">
        <v>10569</v>
      </c>
      <c r="B4966" t="s">
        <v>7380</v>
      </c>
      <c r="C4966" t="s">
        <v>1741</v>
      </c>
      <c r="D4966" t="s">
        <v>6889</v>
      </c>
      <c r="E4966" t="s">
        <v>1712</v>
      </c>
      <c r="H4966" t="str">
        <f>INDEX('Vensim Variables'!$B:$B,MATCH(EPS!$B4966,'Vensim Variables'!$A:$A,0))</f>
        <v>g pollutant</v>
      </c>
      <c r="I4966" t="str">
        <f t="shared" si="154"/>
        <v>OC</v>
      </c>
      <c r="J4966">
        <f>INDEX(NoSettings!$C:$C,MATCH(EPS!$A4966,NoSettings!$A:$A,0))</f>
        <v>0</v>
      </c>
      <c r="K4966">
        <f>INDEX(GWP!$C$2:$C$13,MATCH(EPS!I4966,GWP!$B$2:$B$13,0))</f>
        <v>0</v>
      </c>
      <c r="L4966" s="4">
        <f t="shared" si="155"/>
        <v>0</v>
      </c>
    </row>
    <row r="4967" spans="1:12">
      <c r="A4967" t="s">
        <v>10570</v>
      </c>
      <c r="B4967" t="s">
        <v>7380</v>
      </c>
      <c r="C4967" t="s">
        <v>1741</v>
      </c>
      <c r="D4967" t="s">
        <v>6889</v>
      </c>
      <c r="E4967" t="s">
        <v>1713</v>
      </c>
      <c r="H4967" t="str">
        <f>INDEX('Vensim Variables'!$B:$B,MATCH(EPS!$B4967,'Vensim Variables'!$A:$A,0))</f>
        <v>g pollutant</v>
      </c>
      <c r="I4967" t="str">
        <f t="shared" si="154"/>
        <v>CH4</v>
      </c>
      <c r="J4967">
        <f>INDEX(NoSettings!$C:$C,MATCH(EPS!$A4967,NoSettings!$A:$A,0))</f>
        <v>0</v>
      </c>
      <c r="K4967">
        <f>INDEX(GWP!$C$2:$C$13,MATCH(EPS!I4967,GWP!$B$2:$B$13,0))</f>
        <v>28</v>
      </c>
      <c r="L4967" s="4">
        <f t="shared" si="155"/>
        <v>0</v>
      </c>
    </row>
    <row r="4968" spans="1:12">
      <c r="A4968" t="s">
        <v>10571</v>
      </c>
      <c r="B4968" t="s">
        <v>7380</v>
      </c>
      <c r="C4968" t="s">
        <v>1741</v>
      </c>
      <c r="D4968" t="s">
        <v>6889</v>
      </c>
      <c r="E4968" t="s">
        <v>1714</v>
      </c>
      <c r="H4968" t="str">
        <f>INDEX('Vensim Variables'!$B:$B,MATCH(EPS!$B4968,'Vensim Variables'!$A:$A,0))</f>
        <v>g pollutant</v>
      </c>
      <c r="I4968" t="str">
        <f t="shared" si="154"/>
        <v>N2O</v>
      </c>
      <c r="J4968">
        <f>INDEX(NoSettings!$C:$C,MATCH(EPS!$A4968,NoSettings!$A:$A,0))</f>
        <v>0</v>
      </c>
      <c r="K4968">
        <f>INDEX(GWP!$C$2:$C$13,MATCH(EPS!I4968,GWP!$B$2:$B$13,0))</f>
        <v>265</v>
      </c>
      <c r="L4968" s="4">
        <f t="shared" si="155"/>
        <v>0</v>
      </c>
    </row>
    <row r="4969" spans="1:12">
      <c r="A4969" t="s">
        <v>10572</v>
      </c>
      <c r="B4969" t="s">
        <v>7380</v>
      </c>
      <c r="C4969" t="s">
        <v>1741</v>
      </c>
      <c r="D4969" t="s">
        <v>6889</v>
      </c>
      <c r="E4969" t="s">
        <v>1715</v>
      </c>
      <c r="H4969" t="str">
        <f>INDEX('Vensim Variables'!$B:$B,MATCH(EPS!$B4969,'Vensim Variables'!$A:$A,0))</f>
        <v>g pollutant</v>
      </c>
      <c r="I4969" t="str">
        <f t="shared" si="154"/>
        <v>F gases</v>
      </c>
      <c r="J4969">
        <f>INDEX(NoSettings!$C:$C,MATCH(EPS!$A4969,NoSettings!$A:$A,0))</f>
        <v>0</v>
      </c>
      <c r="K4969">
        <f>INDEX(GWP!$C$2:$C$13,MATCH(EPS!I4969,GWP!$B$2:$B$13,0))</f>
        <v>1</v>
      </c>
      <c r="L4969" s="4">
        <f t="shared" si="155"/>
        <v>0</v>
      </c>
    </row>
    <row r="4970" spans="1:12">
      <c r="A4970" t="s">
        <v>10573</v>
      </c>
      <c r="B4970" t="s">
        <v>7380</v>
      </c>
      <c r="C4970" t="s">
        <v>1741</v>
      </c>
      <c r="D4970" t="s">
        <v>6890</v>
      </c>
      <c r="E4970" t="s">
        <v>1702</v>
      </c>
      <c r="H4970" t="str">
        <f>INDEX('Vensim Variables'!$B:$B,MATCH(EPS!$B4970,'Vensim Variables'!$A:$A,0))</f>
        <v>g pollutant</v>
      </c>
      <c r="I4970" t="str">
        <f t="shared" si="154"/>
        <v>CO2</v>
      </c>
      <c r="J4970">
        <f>INDEX(NoSettings!$C:$C,MATCH(EPS!$A4970,NoSettings!$A:$A,0))</f>
        <v>0</v>
      </c>
      <c r="K4970">
        <f>INDEX(GWP!$C$2:$C$13,MATCH(EPS!I4970,GWP!$B$2:$B$13,0))</f>
        <v>1</v>
      </c>
      <c r="L4970" s="4">
        <f t="shared" si="155"/>
        <v>0</v>
      </c>
    </row>
    <row r="4971" spans="1:12">
      <c r="A4971" t="s">
        <v>10574</v>
      </c>
      <c r="B4971" t="s">
        <v>7380</v>
      </c>
      <c r="C4971" t="s">
        <v>1741</v>
      </c>
      <c r="D4971" t="s">
        <v>6890</v>
      </c>
      <c r="E4971" t="s">
        <v>1705</v>
      </c>
      <c r="H4971" t="str">
        <f>INDEX('Vensim Variables'!$B:$B,MATCH(EPS!$B4971,'Vensim Variables'!$A:$A,0))</f>
        <v>g pollutant</v>
      </c>
      <c r="I4971" t="str">
        <f t="shared" si="154"/>
        <v>VOC</v>
      </c>
      <c r="J4971">
        <f>INDEX(NoSettings!$C:$C,MATCH(EPS!$A4971,NoSettings!$A:$A,0))</f>
        <v>0</v>
      </c>
      <c r="K4971">
        <f>INDEX(GWP!$C$2:$C$13,MATCH(EPS!I4971,GWP!$B$2:$B$13,0))</f>
        <v>0</v>
      </c>
      <c r="L4971" s="4">
        <f t="shared" si="155"/>
        <v>0</v>
      </c>
    </row>
    <row r="4972" spans="1:12">
      <c r="A4972" t="s">
        <v>10575</v>
      </c>
      <c r="B4972" t="s">
        <v>7380</v>
      </c>
      <c r="C4972" t="s">
        <v>1741</v>
      </c>
      <c r="D4972" t="s">
        <v>6890</v>
      </c>
      <c r="E4972" t="s">
        <v>1706</v>
      </c>
      <c r="H4972" t="str">
        <f>INDEX('Vensim Variables'!$B:$B,MATCH(EPS!$B4972,'Vensim Variables'!$A:$A,0))</f>
        <v>g pollutant</v>
      </c>
      <c r="I4972" t="str">
        <f t="shared" si="154"/>
        <v>CO</v>
      </c>
      <c r="J4972">
        <f>INDEX(NoSettings!$C:$C,MATCH(EPS!$A4972,NoSettings!$A:$A,0))</f>
        <v>0</v>
      </c>
      <c r="K4972">
        <f>INDEX(GWP!$C$2:$C$13,MATCH(EPS!I4972,GWP!$B$2:$B$13,0))</f>
        <v>0</v>
      </c>
      <c r="L4972" s="4">
        <f t="shared" si="155"/>
        <v>0</v>
      </c>
    </row>
    <row r="4973" spans="1:12">
      <c r="A4973" t="s">
        <v>10576</v>
      </c>
      <c r="B4973" t="s">
        <v>7380</v>
      </c>
      <c r="C4973" t="s">
        <v>1741</v>
      </c>
      <c r="D4973" t="s">
        <v>6890</v>
      </c>
      <c r="E4973" t="s">
        <v>1707</v>
      </c>
      <c r="H4973" t="str">
        <f>INDEX('Vensim Variables'!$B:$B,MATCH(EPS!$B4973,'Vensim Variables'!$A:$A,0))</f>
        <v>g pollutant</v>
      </c>
      <c r="I4973" t="str">
        <f t="shared" si="154"/>
        <v>NOx</v>
      </c>
      <c r="J4973">
        <f>INDEX(NoSettings!$C:$C,MATCH(EPS!$A4973,NoSettings!$A:$A,0))</f>
        <v>177754000</v>
      </c>
      <c r="K4973">
        <f>INDEX(GWP!$C$2:$C$13,MATCH(EPS!I4973,GWP!$B$2:$B$13,0))</f>
        <v>0</v>
      </c>
      <c r="L4973" s="4">
        <f t="shared" si="155"/>
        <v>0</v>
      </c>
    </row>
    <row r="4974" spans="1:12">
      <c r="A4974" t="s">
        <v>10577</v>
      </c>
      <c r="B4974" t="s">
        <v>7380</v>
      </c>
      <c r="C4974" t="s">
        <v>1741</v>
      </c>
      <c r="D4974" t="s">
        <v>6890</v>
      </c>
      <c r="E4974" t="s">
        <v>1708</v>
      </c>
      <c r="H4974" t="str">
        <f>INDEX('Vensim Variables'!$B:$B,MATCH(EPS!$B4974,'Vensim Variables'!$A:$A,0))</f>
        <v>g pollutant</v>
      </c>
      <c r="I4974" t="str">
        <f t="shared" si="154"/>
        <v>PM10</v>
      </c>
      <c r="J4974">
        <f>INDEX(NoSettings!$C:$C,MATCH(EPS!$A4974,NoSettings!$A:$A,0))</f>
        <v>0</v>
      </c>
      <c r="K4974">
        <f>INDEX(GWP!$C$2:$C$13,MATCH(EPS!I4974,GWP!$B$2:$B$13,0))</f>
        <v>0</v>
      </c>
      <c r="L4974" s="4">
        <f t="shared" si="155"/>
        <v>0</v>
      </c>
    </row>
    <row r="4975" spans="1:12">
      <c r="A4975" t="s">
        <v>10578</v>
      </c>
      <c r="B4975" t="s">
        <v>7380</v>
      </c>
      <c r="C4975" t="s">
        <v>1741</v>
      </c>
      <c r="D4975" t="s">
        <v>6890</v>
      </c>
      <c r="E4975" t="s">
        <v>1709</v>
      </c>
      <c r="H4975" t="str">
        <f>INDEX('Vensim Variables'!$B:$B,MATCH(EPS!$B4975,'Vensim Variables'!$A:$A,0))</f>
        <v>g pollutant</v>
      </c>
      <c r="I4975" t="str">
        <f t="shared" si="154"/>
        <v>PM25</v>
      </c>
      <c r="J4975">
        <f>INDEX(NoSettings!$C:$C,MATCH(EPS!$A4975,NoSettings!$A:$A,0))</f>
        <v>0</v>
      </c>
      <c r="K4975">
        <f>INDEX(GWP!$C$2:$C$13,MATCH(EPS!I4975,GWP!$B$2:$B$13,0))</f>
        <v>0</v>
      </c>
      <c r="L4975" s="4">
        <f t="shared" si="155"/>
        <v>0</v>
      </c>
    </row>
    <row r="4976" spans="1:12">
      <c r="A4976" t="s">
        <v>10579</v>
      </c>
      <c r="B4976" t="s">
        <v>7380</v>
      </c>
      <c r="C4976" t="s">
        <v>1741</v>
      </c>
      <c r="D4976" t="s">
        <v>6890</v>
      </c>
      <c r="E4976" t="s">
        <v>1710</v>
      </c>
      <c r="H4976" t="str">
        <f>INDEX('Vensim Variables'!$B:$B,MATCH(EPS!$B4976,'Vensim Variables'!$A:$A,0))</f>
        <v>g pollutant</v>
      </c>
      <c r="I4976" t="str">
        <f t="shared" si="154"/>
        <v>SOx</v>
      </c>
      <c r="J4976">
        <f>INDEX(NoSettings!$C:$C,MATCH(EPS!$A4976,NoSettings!$A:$A,0))</f>
        <v>0</v>
      </c>
      <c r="K4976">
        <f>INDEX(GWP!$C$2:$C$13,MATCH(EPS!I4976,GWP!$B$2:$B$13,0))</f>
        <v>0</v>
      </c>
      <c r="L4976" s="4">
        <f t="shared" si="155"/>
        <v>0</v>
      </c>
    </row>
    <row r="4977" spans="1:12">
      <c r="A4977" t="s">
        <v>10580</v>
      </c>
      <c r="B4977" t="s">
        <v>7380</v>
      </c>
      <c r="C4977" t="s">
        <v>1741</v>
      </c>
      <c r="D4977" t="s">
        <v>6890</v>
      </c>
      <c r="E4977" t="s">
        <v>1711</v>
      </c>
      <c r="H4977" t="str">
        <f>INDEX('Vensim Variables'!$B:$B,MATCH(EPS!$B4977,'Vensim Variables'!$A:$A,0))</f>
        <v>g pollutant</v>
      </c>
      <c r="I4977" t="str">
        <f t="shared" si="154"/>
        <v>BC</v>
      </c>
      <c r="J4977">
        <f>INDEX(NoSettings!$C:$C,MATCH(EPS!$A4977,NoSettings!$A:$A,0))</f>
        <v>0</v>
      </c>
      <c r="K4977">
        <f>INDEX(GWP!$C$2:$C$13,MATCH(EPS!I4977,GWP!$B$2:$B$13,0))</f>
        <v>0</v>
      </c>
      <c r="L4977" s="4">
        <f t="shared" si="155"/>
        <v>0</v>
      </c>
    </row>
    <row r="4978" spans="1:12">
      <c r="A4978" t="s">
        <v>10581</v>
      </c>
      <c r="B4978" t="s">
        <v>7380</v>
      </c>
      <c r="C4978" t="s">
        <v>1741</v>
      </c>
      <c r="D4978" t="s">
        <v>6890</v>
      </c>
      <c r="E4978" t="s">
        <v>1712</v>
      </c>
      <c r="H4978" t="str">
        <f>INDEX('Vensim Variables'!$B:$B,MATCH(EPS!$B4978,'Vensim Variables'!$A:$A,0))</f>
        <v>g pollutant</v>
      </c>
      <c r="I4978" t="str">
        <f t="shared" si="154"/>
        <v>OC</v>
      </c>
      <c r="J4978">
        <f>INDEX(NoSettings!$C:$C,MATCH(EPS!$A4978,NoSettings!$A:$A,0))</f>
        <v>0</v>
      </c>
      <c r="K4978">
        <f>INDEX(GWP!$C$2:$C$13,MATCH(EPS!I4978,GWP!$B$2:$B$13,0))</f>
        <v>0</v>
      </c>
      <c r="L4978" s="4">
        <f t="shared" si="155"/>
        <v>0</v>
      </c>
    </row>
    <row r="4979" spans="1:12">
      <c r="A4979" t="s">
        <v>10582</v>
      </c>
      <c r="B4979" t="s">
        <v>7380</v>
      </c>
      <c r="C4979" t="s">
        <v>1741</v>
      </c>
      <c r="D4979" t="s">
        <v>6890</v>
      </c>
      <c r="E4979" t="s">
        <v>1713</v>
      </c>
      <c r="H4979" t="str">
        <f>INDEX('Vensim Variables'!$B:$B,MATCH(EPS!$B4979,'Vensim Variables'!$A:$A,0))</f>
        <v>g pollutant</v>
      </c>
      <c r="I4979" t="str">
        <f t="shared" si="154"/>
        <v>CH4</v>
      </c>
      <c r="J4979">
        <f>INDEX(NoSettings!$C:$C,MATCH(EPS!$A4979,NoSettings!$A:$A,0))</f>
        <v>0</v>
      </c>
      <c r="K4979">
        <f>INDEX(GWP!$C$2:$C$13,MATCH(EPS!I4979,GWP!$B$2:$B$13,0))</f>
        <v>28</v>
      </c>
      <c r="L4979" s="4">
        <f t="shared" si="155"/>
        <v>0</v>
      </c>
    </row>
    <row r="4980" spans="1:12">
      <c r="A4980" t="s">
        <v>10583</v>
      </c>
      <c r="B4980" t="s">
        <v>7380</v>
      </c>
      <c r="C4980" t="s">
        <v>1741</v>
      </c>
      <c r="D4980" t="s">
        <v>6890</v>
      </c>
      <c r="E4980" t="s">
        <v>1714</v>
      </c>
      <c r="H4980" t="str">
        <f>INDEX('Vensim Variables'!$B:$B,MATCH(EPS!$B4980,'Vensim Variables'!$A:$A,0))</f>
        <v>g pollutant</v>
      </c>
      <c r="I4980" t="str">
        <f t="shared" si="154"/>
        <v>N2O</v>
      </c>
      <c r="J4980">
        <f>INDEX(NoSettings!$C:$C,MATCH(EPS!$A4980,NoSettings!$A:$A,0))</f>
        <v>0</v>
      </c>
      <c r="K4980">
        <f>INDEX(GWP!$C$2:$C$13,MATCH(EPS!I4980,GWP!$B$2:$B$13,0))</f>
        <v>265</v>
      </c>
      <c r="L4980" s="4">
        <f t="shared" si="155"/>
        <v>0</v>
      </c>
    </row>
    <row r="4981" spans="1:12">
      <c r="A4981" t="s">
        <v>10584</v>
      </c>
      <c r="B4981" t="s">
        <v>7380</v>
      </c>
      <c r="C4981" t="s">
        <v>1741</v>
      </c>
      <c r="D4981" t="s">
        <v>6890</v>
      </c>
      <c r="E4981" t="s">
        <v>1715</v>
      </c>
      <c r="H4981" t="str">
        <f>INDEX('Vensim Variables'!$B:$B,MATCH(EPS!$B4981,'Vensim Variables'!$A:$A,0))</f>
        <v>g pollutant</v>
      </c>
      <c r="I4981" t="str">
        <f t="shared" si="154"/>
        <v>F gases</v>
      </c>
      <c r="J4981">
        <f>INDEX(NoSettings!$C:$C,MATCH(EPS!$A4981,NoSettings!$A:$A,0))</f>
        <v>0</v>
      </c>
      <c r="K4981">
        <f>INDEX(GWP!$C$2:$C$13,MATCH(EPS!I4981,GWP!$B$2:$B$13,0))</f>
        <v>1</v>
      </c>
      <c r="L4981" s="4">
        <f t="shared" si="155"/>
        <v>0</v>
      </c>
    </row>
    <row r="4982" spans="1:12">
      <c r="A4982" t="s">
        <v>10585</v>
      </c>
      <c r="B4982" t="s">
        <v>7380</v>
      </c>
      <c r="C4982" t="s">
        <v>1741</v>
      </c>
      <c r="D4982" t="s">
        <v>6891</v>
      </c>
      <c r="E4982" t="s">
        <v>1702</v>
      </c>
      <c r="H4982" t="str">
        <f>INDEX('Vensim Variables'!$B:$B,MATCH(EPS!$B4982,'Vensim Variables'!$A:$A,0))</f>
        <v>g pollutant</v>
      </c>
      <c r="I4982" t="str">
        <f t="shared" si="154"/>
        <v>CO2</v>
      </c>
      <c r="J4982">
        <f>INDEX(NoSettings!$C:$C,MATCH(EPS!$A4982,NoSettings!$A:$A,0))</f>
        <v>0</v>
      </c>
      <c r="K4982">
        <f>INDEX(GWP!$C$2:$C$13,MATCH(EPS!I4982,GWP!$B$2:$B$13,0))</f>
        <v>1</v>
      </c>
      <c r="L4982" s="4">
        <f t="shared" si="155"/>
        <v>0</v>
      </c>
    </row>
    <row r="4983" spans="1:12">
      <c r="A4983" t="s">
        <v>10586</v>
      </c>
      <c r="B4983" t="s">
        <v>7380</v>
      </c>
      <c r="C4983" t="s">
        <v>1741</v>
      </c>
      <c r="D4983" t="s">
        <v>6891</v>
      </c>
      <c r="E4983" t="s">
        <v>1705</v>
      </c>
      <c r="H4983" t="str">
        <f>INDEX('Vensim Variables'!$B:$B,MATCH(EPS!$B4983,'Vensim Variables'!$A:$A,0))</f>
        <v>g pollutant</v>
      </c>
      <c r="I4983" t="str">
        <f t="shared" si="154"/>
        <v>VOC</v>
      </c>
      <c r="J4983">
        <f>INDEX(NoSettings!$C:$C,MATCH(EPS!$A4983,NoSettings!$A:$A,0))</f>
        <v>0</v>
      </c>
      <c r="K4983">
        <f>INDEX(GWP!$C$2:$C$13,MATCH(EPS!I4983,GWP!$B$2:$B$13,0))</f>
        <v>0</v>
      </c>
      <c r="L4983" s="4">
        <f t="shared" si="155"/>
        <v>0</v>
      </c>
    </row>
    <row r="4984" spans="1:12">
      <c r="A4984" t="s">
        <v>10587</v>
      </c>
      <c r="B4984" t="s">
        <v>7380</v>
      </c>
      <c r="C4984" t="s">
        <v>1741</v>
      </c>
      <c r="D4984" t="s">
        <v>6891</v>
      </c>
      <c r="E4984" t="s">
        <v>1706</v>
      </c>
      <c r="H4984" t="str">
        <f>INDEX('Vensim Variables'!$B:$B,MATCH(EPS!$B4984,'Vensim Variables'!$A:$A,0))</f>
        <v>g pollutant</v>
      </c>
      <c r="I4984" t="str">
        <f t="shared" si="154"/>
        <v>CO</v>
      </c>
      <c r="J4984">
        <f>INDEX(NoSettings!$C:$C,MATCH(EPS!$A4984,NoSettings!$A:$A,0))</f>
        <v>0</v>
      </c>
      <c r="K4984">
        <f>INDEX(GWP!$C$2:$C$13,MATCH(EPS!I4984,GWP!$B$2:$B$13,0))</f>
        <v>0</v>
      </c>
      <c r="L4984" s="4">
        <f t="shared" si="155"/>
        <v>0</v>
      </c>
    </row>
    <row r="4985" spans="1:12">
      <c r="A4985" t="s">
        <v>10588</v>
      </c>
      <c r="B4985" t="s">
        <v>7380</v>
      </c>
      <c r="C4985" t="s">
        <v>1741</v>
      </c>
      <c r="D4985" t="s">
        <v>6891</v>
      </c>
      <c r="E4985" t="s">
        <v>1707</v>
      </c>
      <c r="H4985" t="str">
        <f>INDEX('Vensim Variables'!$B:$B,MATCH(EPS!$B4985,'Vensim Variables'!$A:$A,0))</f>
        <v>g pollutant</v>
      </c>
      <c r="I4985" t="str">
        <f t="shared" si="154"/>
        <v>NOx</v>
      </c>
      <c r="J4985">
        <f>INDEX(NoSettings!$C:$C,MATCH(EPS!$A4985,NoSettings!$A:$A,0))</f>
        <v>0</v>
      </c>
      <c r="K4985">
        <f>INDEX(GWP!$C$2:$C$13,MATCH(EPS!I4985,GWP!$B$2:$B$13,0))</f>
        <v>0</v>
      </c>
      <c r="L4985" s="4">
        <f t="shared" si="155"/>
        <v>0</v>
      </c>
    </row>
    <row r="4986" spans="1:12">
      <c r="A4986" t="s">
        <v>10589</v>
      </c>
      <c r="B4986" t="s">
        <v>7380</v>
      </c>
      <c r="C4986" t="s">
        <v>1741</v>
      </c>
      <c r="D4986" t="s">
        <v>6891</v>
      </c>
      <c r="E4986" t="s">
        <v>1708</v>
      </c>
      <c r="H4986" t="str">
        <f>INDEX('Vensim Variables'!$B:$B,MATCH(EPS!$B4986,'Vensim Variables'!$A:$A,0))</f>
        <v>g pollutant</v>
      </c>
      <c r="I4986" t="str">
        <f t="shared" si="154"/>
        <v>PM10</v>
      </c>
      <c r="J4986">
        <f>INDEX(NoSettings!$C:$C,MATCH(EPS!$A4986,NoSettings!$A:$A,0))</f>
        <v>0</v>
      </c>
      <c r="K4986">
        <f>INDEX(GWP!$C$2:$C$13,MATCH(EPS!I4986,GWP!$B$2:$B$13,0))</f>
        <v>0</v>
      </c>
      <c r="L4986" s="4">
        <f t="shared" si="155"/>
        <v>0</v>
      </c>
    </row>
    <row r="4987" spans="1:12">
      <c r="A4987" t="s">
        <v>10590</v>
      </c>
      <c r="B4987" t="s">
        <v>7380</v>
      </c>
      <c r="C4987" t="s">
        <v>1741</v>
      </c>
      <c r="D4987" t="s">
        <v>6891</v>
      </c>
      <c r="E4987" t="s">
        <v>1709</v>
      </c>
      <c r="H4987" t="str">
        <f>INDEX('Vensim Variables'!$B:$B,MATCH(EPS!$B4987,'Vensim Variables'!$A:$A,0))</f>
        <v>g pollutant</v>
      </c>
      <c r="I4987" t="str">
        <f t="shared" si="154"/>
        <v>PM25</v>
      </c>
      <c r="J4987">
        <f>INDEX(NoSettings!$C:$C,MATCH(EPS!$A4987,NoSettings!$A:$A,0))</f>
        <v>0</v>
      </c>
      <c r="K4987">
        <f>INDEX(GWP!$C$2:$C$13,MATCH(EPS!I4987,GWP!$B$2:$B$13,0))</f>
        <v>0</v>
      </c>
      <c r="L4987" s="4">
        <f t="shared" si="155"/>
        <v>0</v>
      </c>
    </row>
    <row r="4988" spans="1:12">
      <c r="A4988" t="s">
        <v>10591</v>
      </c>
      <c r="B4988" t="s">
        <v>7380</v>
      </c>
      <c r="C4988" t="s">
        <v>1741</v>
      </c>
      <c r="D4988" t="s">
        <v>6891</v>
      </c>
      <c r="E4988" t="s">
        <v>1710</v>
      </c>
      <c r="H4988" t="str">
        <f>INDEX('Vensim Variables'!$B:$B,MATCH(EPS!$B4988,'Vensim Variables'!$A:$A,0))</f>
        <v>g pollutant</v>
      </c>
      <c r="I4988" t="str">
        <f t="shared" si="154"/>
        <v>SOx</v>
      </c>
      <c r="J4988">
        <f>INDEX(NoSettings!$C:$C,MATCH(EPS!$A4988,NoSettings!$A:$A,0))</f>
        <v>0</v>
      </c>
      <c r="K4988">
        <f>INDEX(GWP!$C$2:$C$13,MATCH(EPS!I4988,GWP!$B$2:$B$13,0))</f>
        <v>0</v>
      </c>
      <c r="L4988" s="4">
        <f t="shared" si="155"/>
        <v>0</v>
      </c>
    </row>
    <row r="4989" spans="1:12">
      <c r="A4989" t="s">
        <v>10592</v>
      </c>
      <c r="B4989" t="s">
        <v>7380</v>
      </c>
      <c r="C4989" t="s">
        <v>1741</v>
      </c>
      <c r="D4989" t="s">
        <v>6891</v>
      </c>
      <c r="E4989" t="s">
        <v>1711</v>
      </c>
      <c r="H4989" t="str">
        <f>INDEX('Vensim Variables'!$B:$B,MATCH(EPS!$B4989,'Vensim Variables'!$A:$A,0))</f>
        <v>g pollutant</v>
      </c>
      <c r="I4989" t="str">
        <f t="shared" si="154"/>
        <v>BC</v>
      </c>
      <c r="J4989">
        <f>INDEX(NoSettings!$C:$C,MATCH(EPS!$A4989,NoSettings!$A:$A,0))</f>
        <v>0</v>
      </c>
      <c r="K4989">
        <f>INDEX(GWP!$C$2:$C$13,MATCH(EPS!I4989,GWP!$B$2:$B$13,0))</f>
        <v>0</v>
      </c>
      <c r="L4989" s="4">
        <f t="shared" si="155"/>
        <v>0</v>
      </c>
    </row>
    <row r="4990" spans="1:12">
      <c r="A4990" t="s">
        <v>10593</v>
      </c>
      <c r="B4990" t="s">
        <v>7380</v>
      </c>
      <c r="C4990" t="s">
        <v>1741</v>
      </c>
      <c r="D4990" t="s">
        <v>6891</v>
      </c>
      <c r="E4990" t="s">
        <v>1712</v>
      </c>
      <c r="H4990" t="str">
        <f>INDEX('Vensim Variables'!$B:$B,MATCH(EPS!$B4990,'Vensim Variables'!$A:$A,0))</f>
        <v>g pollutant</v>
      </c>
      <c r="I4990" t="str">
        <f t="shared" si="154"/>
        <v>OC</v>
      </c>
      <c r="J4990">
        <f>INDEX(NoSettings!$C:$C,MATCH(EPS!$A4990,NoSettings!$A:$A,0))</f>
        <v>0</v>
      </c>
      <c r="K4990">
        <f>INDEX(GWP!$C$2:$C$13,MATCH(EPS!I4990,GWP!$B$2:$B$13,0))</f>
        <v>0</v>
      </c>
      <c r="L4990" s="4">
        <f t="shared" si="155"/>
        <v>0</v>
      </c>
    </row>
    <row r="4991" spans="1:12">
      <c r="A4991" t="s">
        <v>10594</v>
      </c>
      <c r="B4991" t="s">
        <v>7380</v>
      </c>
      <c r="C4991" t="s">
        <v>1741</v>
      </c>
      <c r="D4991" t="s">
        <v>6891</v>
      </c>
      <c r="E4991" t="s">
        <v>1713</v>
      </c>
      <c r="H4991" t="str">
        <f>INDEX('Vensim Variables'!$B:$B,MATCH(EPS!$B4991,'Vensim Variables'!$A:$A,0))</f>
        <v>g pollutant</v>
      </c>
      <c r="I4991" t="str">
        <f t="shared" si="154"/>
        <v>CH4</v>
      </c>
      <c r="J4991">
        <f>INDEX(NoSettings!$C:$C,MATCH(EPS!$A4991,NoSettings!$A:$A,0))</f>
        <v>0</v>
      </c>
      <c r="K4991">
        <f>INDEX(GWP!$C$2:$C$13,MATCH(EPS!I4991,GWP!$B$2:$B$13,0))</f>
        <v>28</v>
      </c>
      <c r="L4991" s="4">
        <f t="shared" si="155"/>
        <v>0</v>
      </c>
    </row>
    <row r="4992" spans="1:12">
      <c r="A4992" t="s">
        <v>10595</v>
      </c>
      <c r="B4992" t="s">
        <v>7380</v>
      </c>
      <c r="C4992" t="s">
        <v>1741</v>
      </c>
      <c r="D4992" t="s">
        <v>6891</v>
      </c>
      <c r="E4992" t="s">
        <v>1714</v>
      </c>
      <c r="H4992" t="str">
        <f>INDEX('Vensim Variables'!$B:$B,MATCH(EPS!$B4992,'Vensim Variables'!$A:$A,0))</f>
        <v>g pollutant</v>
      </c>
      <c r="I4992" t="str">
        <f t="shared" si="154"/>
        <v>N2O</v>
      </c>
      <c r="J4992">
        <f>INDEX(NoSettings!$C:$C,MATCH(EPS!$A4992,NoSettings!$A:$A,0))</f>
        <v>0</v>
      </c>
      <c r="K4992">
        <f>INDEX(GWP!$C$2:$C$13,MATCH(EPS!I4992,GWP!$B$2:$B$13,0))</f>
        <v>265</v>
      </c>
      <c r="L4992" s="4">
        <f t="shared" si="155"/>
        <v>0</v>
      </c>
    </row>
    <row r="4993" spans="1:12">
      <c r="A4993" t="s">
        <v>10596</v>
      </c>
      <c r="B4993" t="s">
        <v>7380</v>
      </c>
      <c r="C4993" t="s">
        <v>1741</v>
      </c>
      <c r="D4993" t="s">
        <v>6891</v>
      </c>
      <c r="E4993" t="s">
        <v>1715</v>
      </c>
      <c r="H4993" t="str">
        <f>INDEX('Vensim Variables'!$B:$B,MATCH(EPS!$B4993,'Vensim Variables'!$A:$A,0))</f>
        <v>g pollutant</v>
      </c>
      <c r="I4993" t="str">
        <f t="shared" si="154"/>
        <v>F gases</v>
      </c>
      <c r="J4993">
        <f>INDEX(NoSettings!$C:$C,MATCH(EPS!$A4993,NoSettings!$A:$A,0))</f>
        <v>0</v>
      </c>
      <c r="K4993">
        <f>INDEX(GWP!$C$2:$C$13,MATCH(EPS!I4993,GWP!$B$2:$B$13,0))</f>
        <v>1</v>
      </c>
      <c r="L4993" s="4">
        <f t="shared" si="155"/>
        <v>0</v>
      </c>
    </row>
    <row r="4994" spans="1:12">
      <c r="A4994" t="s">
        <v>10597</v>
      </c>
      <c r="B4994" t="s">
        <v>7380</v>
      </c>
      <c r="C4994" t="s">
        <v>1741</v>
      </c>
      <c r="D4994" t="s">
        <v>6892</v>
      </c>
      <c r="E4994" t="s">
        <v>1702</v>
      </c>
      <c r="H4994" t="str">
        <f>INDEX('Vensim Variables'!$B:$B,MATCH(EPS!$B4994,'Vensim Variables'!$A:$A,0))</f>
        <v>g pollutant</v>
      </c>
      <c r="I4994" t="str">
        <f t="shared" si="154"/>
        <v>CO2</v>
      </c>
      <c r="J4994">
        <f>INDEX(NoSettings!$C:$C,MATCH(EPS!$A4994,NoSettings!$A:$A,0))</f>
        <v>0</v>
      </c>
      <c r="K4994">
        <f>INDEX(GWP!$C$2:$C$13,MATCH(EPS!I4994,GWP!$B$2:$B$13,0))</f>
        <v>1</v>
      </c>
      <c r="L4994" s="4">
        <f t="shared" si="155"/>
        <v>0</v>
      </c>
    </row>
    <row r="4995" spans="1:12">
      <c r="A4995" t="s">
        <v>10598</v>
      </c>
      <c r="B4995" t="s">
        <v>7380</v>
      </c>
      <c r="C4995" t="s">
        <v>1741</v>
      </c>
      <c r="D4995" t="s">
        <v>6892</v>
      </c>
      <c r="E4995" t="s">
        <v>1705</v>
      </c>
      <c r="H4995" t="str">
        <f>INDEX('Vensim Variables'!$B:$B,MATCH(EPS!$B4995,'Vensim Variables'!$A:$A,0))</f>
        <v>g pollutant</v>
      </c>
      <c r="I4995" t="str">
        <f t="shared" ref="I4995:I5058" si="156">IF(OR(C4995="CO2",C4995="CH4",C4995="N2O",C4995="F gases",C4995="VOC",C4995="CO",C4995="NOx",C4995="PM10",C4995="PM25",C4995="SOx",C4995="BC",C4995="OC"),C4995,IF(OR(D4995="CO2",D4995="CH4",D4995="N2O",D4995="F gases",D4995="VOC",D4995="CO",D4995="NOx",D4995="PM10",D4995="PM25",D4995="SOx",D4995="BC",D4995="OC"),D4995,IF(OR(E4995="CO2",E4995="CH4",E4995="N2O",E4995="F gases",E4995="VOC",E4995="CO",E4995="NOx",E4995="PM10",E4995="PM25",E4995="SOx",E4995="BC",E4995="OC"),E4995,"NA")))</f>
        <v>VOC</v>
      </c>
      <c r="J4995">
        <f>INDEX(NoSettings!$C:$C,MATCH(EPS!$A4995,NoSettings!$A:$A,0))</f>
        <v>0</v>
      </c>
      <c r="K4995">
        <f>INDEX(GWP!$C$2:$C$13,MATCH(EPS!I4995,GWP!$B$2:$B$13,0))</f>
        <v>0</v>
      </c>
      <c r="L4995" s="4">
        <f t="shared" ref="L4995:L5058" si="157">IF(H4995="g pollutant",K4995*J4995/10^12,IF(H4995="MMTCO2e",J4995,IF(H4995="MWh",J4995,0)))</f>
        <v>0</v>
      </c>
    </row>
    <row r="4996" spans="1:12">
      <c r="A4996" t="s">
        <v>10599</v>
      </c>
      <c r="B4996" t="s">
        <v>7380</v>
      </c>
      <c r="C4996" t="s">
        <v>1741</v>
      </c>
      <c r="D4996" t="s">
        <v>6892</v>
      </c>
      <c r="E4996" t="s">
        <v>1706</v>
      </c>
      <c r="H4996" t="str">
        <f>INDEX('Vensim Variables'!$B:$B,MATCH(EPS!$B4996,'Vensim Variables'!$A:$A,0))</f>
        <v>g pollutant</v>
      </c>
      <c r="I4996" t="str">
        <f t="shared" si="156"/>
        <v>CO</v>
      </c>
      <c r="J4996">
        <f>INDEX(NoSettings!$C:$C,MATCH(EPS!$A4996,NoSettings!$A:$A,0))</f>
        <v>0</v>
      </c>
      <c r="K4996">
        <f>INDEX(GWP!$C$2:$C$13,MATCH(EPS!I4996,GWP!$B$2:$B$13,0))</f>
        <v>0</v>
      </c>
      <c r="L4996" s="4">
        <f t="shared" si="157"/>
        <v>0</v>
      </c>
    </row>
    <row r="4997" spans="1:12">
      <c r="A4997" t="s">
        <v>10600</v>
      </c>
      <c r="B4997" t="s">
        <v>7380</v>
      </c>
      <c r="C4997" t="s">
        <v>1741</v>
      </c>
      <c r="D4997" t="s">
        <v>6892</v>
      </c>
      <c r="E4997" t="s">
        <v>1707</v>
      </c>
      <c r="H4997" t="str">
        <f>INDEX('Vensim Variables'!$B:$B,MATCH(EPS!$B4997,'Vensim Variables'!$A:$A,0))</f>
        <v>g pollutant</v>
      </c>
      <c r="I4997" t="str">
        <f t="shared" si="156"/>
        <v>NOx</v>
      </c>
      <c r="J4997">
        <f>INDEX(NoSettings!$C:$C,MATCH(EPS!$A4997,NoSettings!$A:$A,0))</f>
        <v>0</v>
      </c>
      <c r="K4997">
        <f>INDEX(GWP!$C$2:$C$13,MATCH(EPS!I4997,GWP!$B$2:$B$13,0))</f>
        <v>0</v>
      </c>
      <c r="L4997" s="4">
        <f t="shared" si="157"/>
        <v>0</v>
      </c>
    </row>
    <row r="4998" spans="1:12">
      <c r="A4998" t="s">
        <v>10601</v>
      </c>
      <c r="B4998" t="s">
        <v>7380</v>
      </c>
      <c r="C4998" t="s">
        <v>1741</v>
      </c>
      <c r="D4998" t="s">
        <v>6892</v>
      </c>
      <c r="E4998" t="s">
        <v>1708</v>
      </c>
      <c r="H4998" t="str">
        <f>INDEX('Vensim Variables'!$B:$B,MATCH(EPS!$B4998,'Vensim Variables'!$A:$A,0))</f>
        <v>g pollutant</v>
      </c>
      <c r="I4998" t="str">
        <f t="shared" si="156"/>
        <v>PM10</v>
      </c>
      <c r="J4998">
        <f>INDEX(NoSettings!$C:$C,MATCH(EPS!$A4998,NoSettings!$A:$A,0))</f>
        <v>0</v>
      </c>
      <c r="K4998">
        <f>INDEX(GWP!$C$2:$C$13,MATCH(EPS!I4998,GWP!$B$2:$B$13,0))</f>
        <v>0</v>
      </c>
      <c r="L4998" s="4">
        <f t="shared" si="157"/>
        <v>0</v>
      </c>
    </row>
    <row r="4999" spans="1:12">
      <c r="A4999" t="s">
        <v>10602</v>
      </c>
      <c r="B4999" t="s">
        <v>7380</v>
      </c>
      <c r="C4999" t="s">
        <v>1741</v>
      </c>
      <c r="D4999" t="s">
        <v>6892</v>
      </c>
      <c r="E4999" t="s">
        <v>1709</v>
      </c>
      <c r="H4999" t="str">
        <f>INDEX('Vensim Variables'!$B:$B,MATCH(EPS!$B4999,'Vensim Variables'!$A:$A,0))</f>
        <v>g pollutant</v>
      </c>
      <c r="I4999" t="str">
        <f t="shared" si="156"/>
        <v>PM25</v>
      </c>
      <c r="J4999">
        <f>INDEX(NoSettings!$C:$C,MATCH(EPS!$A4999,NoSettings!$A:$A,0))</f>
        <v>0</v>
      </c>
      <c r="K4999">
        <f>INDEX(GWP!$C$2:$C$13,MATCH(EPS!I4999,GWP!$B$2:$B$13,0))</f>
        <v>0</v>
      </c>
      <c r="L4999" s="4">
        <f t="shared" si="157"/>
        <v>0</v>
      </c>
    </row>
    <row r="5000" spans="1:12">
      <c r="A5000" t="s">
        <v>10603</v>
      </c>
      <c r="B5000" t="s">
        <v>7380</v>
      </c>
      <c r="C5000" t="s">
        <v>1741</v>
      </c>
      <c r="D5000" t="s">
        <v>6892</v>
      </c>
      <c r="E5000" t="s">
        <v>1710</v>
      </c>
      <c r="H5000" t="str">
        <f>INDEX('Vensim Variables'!$B:$B,MATCH(EPS!$B5000,'Vensim Variables'!$A:$A,0))</f>
        <v>g pollutant</v>
      </c>
      <c r="I5000" t="str">
        <f t="shared" si="156"/>
        <v>SOx</v>
      </c>
      <c r="J5000">
        <f>INDEX(NoSettings!$C:$C,MATCH(EPS!$A5000,NoSettings!$A:$A,0))</f>
        <v>0</v>
      </c>
      <c r="K5000">
        <f>INDEX(GWP!$C$2:$C$13,MATCH(EPS!I5000,GWP!$B$2:$B$13,0))</f>
        <v>0</v>
      </c>
      <c r="L5000" s="4">
        <f t="shared" si="157"/>
        <v>0</v>
      </c>
    </row>
    <row r="5001" spans="1:12">
      <c r="A5001" t="s">
        <v>10604</v>
      </c>
      <c r="B5001" t="s">
        <v>7380</v>
      </c>
      <c r="C5001" t="s">
        <v>1741</v>
      </c>
      <c r="D5001" t="s">
        <v>6892</v>
      </c>
      <c r="E5001" t="s">
        <v>1711</v>
      </c>
      <c r="H5001" t="str">
        <f>INDEX('Vensim Variables'!$B:$B,MATCH(EPS!$B5001,'Vensim Variables'!$A:$A,0))</f>
        <v>g pollutant</v>
      </c>
      <c r="I5001" t="str">
        <f t="shared" si="156"/>
        <v>BC</v>
      </c>
      <c r="J5001">
        <f>INDEX(NoSettings!$C:$C,MATCH(EPS!$A5001,NoSettings!$A:$A,0))</f>
        <v>0</v>
      </c>
      <c r="K5001">
        <f>INDEX(GWP!$C$2:$C$13,MATCH(EPS!I5001,GWP!$B$2:$B$13,0))</f>
        <v>0</v>
      </c>
      <c r="L5001" s="4">
        <f t="shared" si="157"/>
        <v>0</v>
      </c>
    </row>
    <row r="5002" spans="1:12">
      <c r="A5002" t="s">
        <v>10605</v>
      </c>
      <c r="B5002" t="s">
        <v>7380</v>
      </c>
      <c r="C5002" t="s">
        <v>1741</v>
      </c>
      <c r="D5002" t="s">
        <v>6892</v>
      </c>
      <c r="E5002" t="s">
        <v>1712</v>
      </c>
      <c r="H5002" t="str">
        <f>INDEX('Vensim Variables'!$B:$B,MATCH(EPS!$B5002,'Vensim Variables'!$A:$A,0))</f>
        <v>g pollutant</v>
      </c>
      <c r="I5002" t="str">
        <f t="shared" si="156"/>
        <v>OC</v>
      </c>
      <c r="J5002">
        <f>INDEX(NoSettings!$C:$C,MATCH(EPS!$A5002,NoSettings!$A:$A,0))</f>
        <v>0</v>
      </c>
      <c r="K5002">
        <f>INDEX(GWP!$C$2:$C$13,MATCH(EPS!I5002,GWP!$B$2:$B$13,0))</f>
        <v>0</v>
      </c>
      <c r="L5002" s="4">
        <f t="shared" si="157"/>
        <v>0</v>
      </c>
    </row>
    <row r="5003" spans="1:12">
      <c r="A5003" t="s">
        <v>10606</v>
      </c>
      <c r="B5003" t="s">
        <v>7380</v>
      </c>
      <c r="C5003" t="s">
        <v>1741</v>
      </c>
      <c r="D5003" t="s">
        <v>6892</v>
      </c>
      <c r="E5003" t="s">
        <v>1713</v>
      </c>
      <c r="H5003" t="str">
        <f>INDEX('Vensim Variables'!$B:$B,MATCH(EPS!$B5003,'Vensim Variables'!$A:$A,0))</f>
        <v>g pollutant</v>
      </c>
      <c r="I5003" t="str">
        <f t="shared" si="156"/>
        <v>CH4</v>
      </c>
      <c r="J5003">
        <f>INDEX(NoSettings!$C:$C,MATCH(EPS!$A5003,NoSettings!$A:$A,0))</f>
        <v>0</v>
      </c>
      <c r="K5003">
        <f>INDEX(GWP!$C$2:$C$13,MATCH(EPS!I5003,GWP!$B$2:$B$13,0))</f>
        <v>28</v>
      </c>
      <c r="L5003" s="4">
        <f t="shared" si="157"/>
        <v>0</v>
      </c>
    </row>
    <row r="5004" spans="1:12">
      <c r="A5004" t="s">
        <v>10607</v>
      </c>
      <c r="B5004" t="s">
        <v>7380</v>
      </c>
      <c r="C5004" t="s">
        <v>1741</v>
      </c>
      <c r="D5004" t="s">
        <v>6892</v>
      </c>
      <c r="E5004" t="s">
        <v>1714</v>
      </c>
      <c r="H5004" t="str">
        <f>INDEX('Vensim Variables'!$B:$B,MATCH(EPS!$B5004,'Vensim Variables'!$A:$A,0))</f>
        <v>g pollutant</v>
      </c>
      <c r="I5004" t="str">
        <f t="shared" si="156"/>
        <v>N2O</v>
      </c>
      <c r="J5004">
        <f>INDEX(NoSettings!$C:$C,MATCH(EPS!$A5004,NoSettings!$A:$A,0))</f>
        <v>0</v>
      </c>
      <c r="K5004">
        <f>INDEX(GWP!$C$2:$C$13,MATCH(EPS!I5004,GWP!$B$2:$B$13,0))</f>
        <v>265</v>
      </c>
      <c r="L5004" s="4">
        <f t="shared" si="157"/>
        <v>0</v>
      </c>
    </row>
    <row r="5005" spans="1:12">
      <c r="A5005" t="s">
        <v>10608</v>
      </c>
      <c r="B5005" t="s">
        <v>7380</v>
      </c>
      <c r="C5005" t="s">
        <v>1741</v>
      </c>
      <c r="D5005" t="s">
        <v>6892</v>
      </c>
      <c r="E5005" t="s">
        <v>1715</v>
      </c>
      <c r="H5005" t="str">
        <f>INDEX('Vensim Variables'!$B:$B,MATCH(EPS!$B5005,'Vensim Variables'!$A:$A,0))</f>
        <v>g pollutant</v>
      </c>
      <c r="I5005" t="str">
        <f t="shared" si="156"/>
        <v>F gases</v>
      </c>
      <c r="J5005">
        <f>INDEX(NoSettings!$C:$C,MATCH(EPS!$A5005,NoSettings!$A:$A,0))</f>
        <v>0</v>
      </c>
      <c r="K5005">
        <f>INDEX(GWP!$C$2:$C$13,MATCH(EPS!I5005,GWP!$B$2:$B$13,0))</f>
        <v>1</v>
      </c>
      <c r="L5005" s="4">
        <f t="shared" si="157"/>
        <v>0</v>
      </c>
    </row>
    <row r="5006" spans="1:12">
      <c r="A5006" t="s">
        <v>10609</v>
      </c>
      <c r="B5006" t="s">
        <v>7380</v>
      </c>
      <c r="C5006" t="s">
        <v>1741</v>
      </c>
      <c r="D5006" t="s">
        <v>6893</v>
      </c>
      <c r="E5006" t="s">
        <v>1702</v>
      </c>
      <c r="H5006" t="str">
        <f>INDEX('Vensim Variables'!$B:$B,MATCH(EPS!$B5006,'Vensim Variables'!$A:$A,0))</f>
        <v>g pollutant</v>
      </c>
      <c r="I5006" t="str">
        <f t="shared" si="156"/>
        <v>CO2</v>
      </c>
      <c r="J5006">
        <f>INDEX(NoSettings!$C:$C,MATCH(EPS!$A5006,NoSettings!$A:$A,0))</f>
        <v>0</v>
      </c>
      <c r="K5006">
        <f>INDEX(GWP!$C$2:$C$13,MATCH(EPS!I5006,GWP!$B$2:$B$13,0))</f>
        <v>1</v>
      </c>
      <c r="L5006" s="4">
        <f t="shared" si="157"/>
        <v>0</v>
      </c>
    </row>
    <row r="5007" spans="1:12">
      <c r="A5007" t="s">
        <v>10610</v>
      </c>
      <c r="B5007" t="s">
        <v>7380</v>
      </c>
      <c r="C5007" t="s">
        <v>1741</v>
      </c>
      <c r="D5007" t="s">
        <v>6893</v>
      </c>
      <c r="E5007" t="s">
        <v>1705</v>
      </c>
      <c r="H5007" t="str">
        <f>INDEX('Vensim Variables'!$B:$B,MATCH(EPS!$B5007,'Vensim Variables'!$A:$A,0))</f>
        <v>g pollutant</v>
      </c>
      <c r="I5007" t="str">
        <f t="shared" si="156"/>
        <v>VOC</v>
      </c>
      <c r="J5007">
        <f>INDEX(NoSettings!$C:$C,MATCH(EPS!$A5007,NoSettings!$A:$A,0))</f>
        <v>0</v>
      </c>
      <c r="K5007">
        <f>INDEX(GWP!$C$2:$C$13,MATCH(EPS!I5007,GWP!$B$2:$B$13,0))</f>
        <v>0</v>
      </c>
      <c r="L5007" s="4">
        <f t="shared" si="157"/>
        <v>0</v>
      </c>
    </row>
    <row r="5008" spans="1:12">
      <c r="A5008" t="s">
        <v>10611</v>
      </c>
      <c r="B5008" t="s">
        <v>7380</v>
      </c>
      <c r="C5008" t="s">
        <v>1741</v>
      </c>
      <c r="D5008" t="s">
        <v>6893</v>
      </c>
      <c r="E5008" t="s">
        <v>1706</v>
      </c>
      <c r="H5008" t="str">
        <f>INDEX('Vensim Variables'!$B:$B,MATCH(EPS!$B5008,'Vensim Variables'!$A:$A,0))</f>
        <v>g pollutant</v>
      </c>
      <c r="I5008" t="str">
        <f t="shared" si="156"/>
        <v>CO</v>
      </c>
      <c r="J5008">
        <f>INDEX(NoSettings!$C:$C,MATCH(EPS!$A5008,NoSettings!$A:$A,0))</f>
        <v>0</v>
      </c>
      <c r="K5008">
        <f>INDEX(GWP!$C$2:$C$13,MATCH(EPS!I5008,GWP!$B$2:$B$13,0))</f>
        <v>0</v>
      </c>
      <c r="L5008" s="4">
        <f t="shared" si="157"/>
        <v>0</v>
      </c>
    </row>
    <row r="5009" spans="1:12">
      <c r="A5009" t="s">
        <v>10612</v>
      </c>
      <c r="B5009" t="s">
        <v>7380</v>
      </c>
      <c r="C5009" t="s">
        <v>1741</v>
      </c>
      <c r="D5009" t="s">
        <v>6893</v>
      </c>
      <c r="E5009" t="s">
        <v>1707</v>
      </c>
      <c r="H5009" t="str">
        <f>INDEX('Vensim Variables'!$B:$B,MATCH(EPS!$B5009,'Vensim Variables'!$A:$A,0))</f>
        <v>g pollutant</v>
      </c>
      <c r="I5009" t="str">
        <f t="shared" si="156"/>
        <v>NOx</v>
      </c>
      <c r="J5009">
        <f>INDEX(NoSettings!$C:$C,MATCH(EPS!$A5009,NoSettings!$A:$A,0))</f>
        <v>0</v>
      </c>
      <c r="K5009">
        <f>INDEX(GWP!$C$2:$C$13,MATCH(EPS!I5009,GWP!$B$2:$B$13,0))</f>
        <v>0</v>
      </c>
      <c r="L5009" s="4">
        <f t="shared" si="157"/>
        <v>0</v>
      </c>
    </row>
    <row r="5010" spans="1:12">
      <c r="A5010" t="s">
        <v>10613</v>
      </c>
      <c r="B5010" t="s">
        <v>7380</v>
      </c>
      <c r="C5010" t="s">
        <v>1741</v>
      </c>
      <c r="D5010" t="s">
        <v>6893</v>
      </c>
      <c r="E5010" t="s">
        <v>1708</v>
      </c>
      <c r="H5010" t="str">
        <f>INDEX('Vensim Variables'!$B:$B,MATCH(EPS!$B5010,'Vensim Variables'!$A:$A,0))</f>
        <v>g pollutant</v>
      </c>
      <c r="I5010" t="str">
        <f t="shared" si="156"/>
        <v>PM10</v>
      </c>
      <c r="J5010">
        <f>INDEX(NoSettings!$C:$C,MATCH(EPS!$A5010,NoSettings!$A:$A,0))</f>
        <v>0</v>
      </c>
      <c r="K5010">
        <f>INDEX(GWP!$C$2:$C$13,MATCH(EPS!I5010,GWP!$B$2:$B$13,0))</f>
        <v>0</v>
      </c>
      <c r="L5010" s="4">
        <f t="shared" si="157"/>
        <v>0</v>
      </c>
    </row>
    <row r="5011" spans="1:12">
      <c r="A5011" t="s">
        <v>10614</v>
      </c>
      <c r="B5011" t="s">
        <v>7380</v>
      </c>
      <c r="C5011" t="s">
        <v>1741</v>
      </c>
      <c r="D5011" t="s">
        <v>6893</v>
      </c>
      <c r="E5011" t="s">
        <v>1709</v>
      </c>
      <c r="H5011" t="str">
        <f>INDEX('Vensim Variables'!$B:$B,MATCH(EPS!$B5011,'Vensim Variables'!$A:$A,0))</f>
        <v>g pollutant</v>
      </c>
      <c r="I5011" t="str">
        <f t="shared" si="156"/>
        <v>PM25</v>
      </c>
      <c r="J5011">
        <f>INDEX(NoSettings!$C:$C,MATCH(EPS!$A5011,NoSettings!$A:$A,0))</f>
        <v>0</v>
      </c>
      <c r="K5011">
        <f>INDEX(GWP!$C$2:$C$13,MATCH(EPS!I5011,GWP!$B$2:$B$13,0))</f>
        <v>0</v>
      </c>
      <c r="L5011" s="4">
        <f t="shared" si="157"/>
        <v>0</v>
      </c>
    </row>
    <row r="5012" spans="1:12">
      <c r="A5012" t="s">
        <v>10615</v>
      </c>
      <c r="B5012" t="s">
        <v>7380</v>
      </c>
      <c r="C5012" t="s">
        <v>1741</v>
      </c>
      <c r="D5012" t="s">
        <v>6893</v>
      </c>
      <c r="E5012" t="s">
        <v>1710</v>
      </c>
      <c r="H5012" t="str">
        <f>INDEX('Vensim Variables'!$B:$B,MATCH(EPS!$B5012,'Vensim Variables'!$A:$A,0))</f>
        <v>g pollutant</v>
      </c>
      <c r="I5012" t="str">
        <f t="shared" si="156"/>
        <v>SOx</v>
      </c>
      <c r="J5012">
        <f>INDEX(NoSettings!$C:$C,MATCH(EPS!$A5012,NoSettings!$A:$A,0))</f>
        <v>0</v>
      </c>
      <c r="K5012">
        <f>INDEX(GWP!$C$2:$C$13,MATCH(EPS!I5012,GWP!$B$2:$B$13,0))</f>
        <v>0</v>
      </c>
      <c r="L5012" s="4">
        <f t="shared" si="157"/>
        <v>0</v>
      </c>
    </row>
    <row r="5013" spans="1:12">
      <c r="A5013" t="s">
        <v>10616</v>
      </c>
      <c r="B5013" t="s">
        <v>7380</v>
      </c>
      <c r="C5013" t="s">
        <v>1741</v>
      </c>
      <c r="D5013" t="s">
        <v>6893</v>
      </c>
      <c r="E5013" t="s">
        <v>1711</v>
      </c>
      <c r="H5013" t="str">
        <f>INDEX('Vensim Variables'!$B:$B,MATCH(EPS!$B5013,'Vensim Variables'!$A:$A,0))</f>
        <v>g pollutant</v>
      </c>
      <c r="I5013" t="str">
        <f t="shared" si="156"/>
        <v>BC</v>
      </c>
      <c r="J5013">
        <f>INDEX(NoSettings!$C:$C,MATCH(EPS!$A5013,NoSettings!$A:$A,0))</f>
        <v>0</v>
      </c>
      <c r="K5013">
        <f>INDEX(GWP!$C$2:$C$13,MATCH(EPS!I5013,GWP!$B$2:$B$13,0))</f>
        <v>0</v>
      </c>
      <c r="L5013" s="4">
        <f t="shared" si="157"/>
        <v>0</v>
      </c>
    </row>
    <row r="5014" spans="1:12">
      <c r="A5014" t="s">
        <v>10617</v>
      </c>
      <c r="B5014" t="s">
        <v>7380</v>
      </c>
      <c r="C5014" t="s">
        <v>1741</v>
      </c>
      <c r="D5014" t="s">
        <v>6893</v>
      </c>
      <c r="E5014" t="s">
        <v>1712</v>
      </c>
      <c r="H5014" t="str">
        <f>INDEX('Vensim Variables'!$B:$B,MATCH(EPS!$B5014,'Vensim Variables'!$A:$A,0))</f>
        <v>g pollutant</v>
      </c>
      <c r="I5014" t="str">
        <f t="shared" si="156"/>
        <v>OC</v>
      </c>
      <c r="J5014">
        <f>INDEX(NoSettings!$C:$C,MATCH(EPS!$A5014,NoSettings!$A:$A,0))</f>
        <v>0</v>
      </c>
      <c r="K5014">
        <f>INDEX(GWP!$C$2:$C$13,MATCH(EPS!I5014,GWP!$B$2:$B$13,0))</f>
        <v>0</v>
      </c>
      <c r="L5014" s="4">
        <f t="shared" si="157"/>
        <v>0</v>
      </c>
    </row>
    <row r="5015" spans="1:12">
      <c r="A5015" t="s">
        <v>10618</v>
      </c>
      <c r="B5015" t="s">
        <v>7380</v>
      </c>
      <c r="C5015" t="s">
        <v>1741</v>
      </c>
      <c r="D5015" t="s">
        <v>6893</v>
      </c>
      <c r="E5015" t="s">
        <v>1713</v>
      </c>
      <c r="H5015" t="str">
        <f>INDEX('Vensim Variables'!$B:$B,MATCH(EPS!$B5015,'Vensim Variables'!$A:$A,0))</f>
        <v>g pollutant</v>
      </c>
      <c r="I5015" t="str">
        <f t="shared" si="156"/>
        <v>CH4</v>
      </c>
      <c r="J5015">
        <f>INDEX(NoSettings!$C:$C,MATCH(EPS!$A5015,NoSettings!$A:$A,0))</f>
        <v>0</v>
      </c>
      <c r="K5015">
        <f>INDEX(GWP!$C$2:$C$13,MATCH(EPS!I5015,GWP!$B$2:$B$13,0))</f>
        <v>28</v>
      </c>
      <c r="L5015" s="4">
        <f t="shared" si="157"/>
        <v>0</v>
      </c>
    </row>
    <row r="5016" spans="1:12">
      <c r="A5016" t="s">
        <v>10619</v>
      </c>
      <c r="B5016" t="s">
        <v>7380</v>
      </c>
      <c r="C5016" t="s">
        <v>1741</v>
      </c>
      <c r="D5016" t="s">
        <v>6893</v>
      </c>
      <c r="E5016" t="s">
        <v>1714</v>
      </c>
      <c r="H5016" t="str">
        <f>INDEX('Vensim Variables'!$B:$B,MATCH(EPS!$B5016,'Vensim Variables'!$A:$A,0))</f>
        <v>g pollutant</v>
      </c>
      <c r="I5016" t="str">
        <f t="shared" si="156"/>
        <v>N2O</v>
      </c>
      <c r="J5016">
        <f>INDEX(NoSettings!$C:$C,MATCH(EPS!$A5016,NoSettings!$A:$A,0))</f>
        <v>0</v>
      </c>
      <c r="K5016">
        <f>INDEX(GWP!$C$2:$C$13,MATCH(EPS!I5016,GWP!$B$2:$B$13,0))</f>
        <v>265</v>
      </c>
      <c r="L5016" s="4">
        <f t="shared" si="157"/>
        <v>0</v>
      </c>
    </row>
    <row r="5017" spans="1:12">
      <c r="A5017" t="s">
        <v>10620</v>
      </c>
      <c r="B5017" t="s">
        <v>7380</v>
      </c>
      <c r="C5017" t="s">
        <v>1741</v>
      </c>
      <c r="D5017" t="s">
        <v>6893</v>
      </c>
      <c r="E5017" t="s">
        <v>1715</v>
      </c>
      <c r="H5017" t="str">
        <f>INDEX('Vensim Variables'!$B:$B,MATCH(EPS!$B5017,'Vensim Variables'!$A:$A,0))</f>
        <v>g pollutant</v>
      </c>
      <c r="I5017" t="str">
        <f t="shared" si="156"/>
        <v>F gases</v>
      </c>
      <c r="J5017">
        <f>INDEX(NoSettings!$C:$C,MATCH(EPS!$A5017,NoSettings!$A:$A,0))</f>
        <v>0</v>
      </c>
      <c r="K5017">
        <f>INDEX(GWP!$C$2:$C$13,MATCH(EPS!I5017,GWP!$B$2:$B$13,0))</f>
        <v>1</v>
      </c>
      <c r="L5017" s="4">
        <f t="shared" si="157"/>
        <v>0</v>
      </c>
    </row>
    <row r="5018" spans="1:12">
      <c r="A5018" t="s">
        <v>10621</v>
      </c>
      <c r="B5018" t="s">
        <v>7380</v>
      </c>
      <c r="C5018" t="s">
        <v>1741</v>
      </c>
      <c r="D5018" t="s">
        <v>6894</v>
      </c>
      <c r="E5018" t="s">
        <v>1702</v>
      </c>
      <c r="H5018" t="str">
        <f>INDEX('Vensim Variables'!$B:$B,MATCH(EPS!$B5018,'Vensim Variables'!$A:$A,0))</f>
        <v>g pollutant</v>
      </c>
      <c r="I5018" t="str">
        <f t="shared" si="156"/>
        <v>CO2</v>
      </c>
      <c r="J5018">
        <f>INDEX(NoSettings!$C:$C,MATCH(EPS!$A5018,NoSettings!$A:$A,0))</f>
        <v>0</v>
      </c>
      <c r="K5018">
        <f>INDEX(GWP!$C$2:$C$13,MATCH(EPS!I5018,GWP!$B$2:$B$13,0))</f>
        <v>1</v>
      </c>
      <c r="L5018" s="4">
        <f t="shared" si="157"/>
        <v>0</v>
      </c>
    </row>
    <row r="5019" spans="1:12">
      <c r="A5019" t="s">
        <v>10622</v>
      </c>
      <c r="B5019" t="s">
        <v>7380</v>
      </c>
      <c r="C5019" t="s">
        <v>1741</v>
      </c>
      <c r="D5019" t="s">
        <v>6894</v>
      </c>
      <c r="E5019" t="s">
        <v>1705</v>
      </c>
      <c r="H5019" t="str">
        <f>INDEX('Vensim Variables'!$B:$B,MATCH(EPS!$B5019,'Vensim Variables'!$A:$A,0))</f>
        <v>g pollutant</v>
      </c>
      <c r="I5019" t="str">
        <f t="shared" si="156"/>
        <v>VOC</v>
      </c>
      <c r="J5019">
        <f>INDEX(NoSettings!$C:$C,MATCH(EPS!$A5019,NoSettings!$A:$A,0))</f>
        <v>0</v>
      </c>
      <c r="K5019">
        <f>INDEX(GWP!$C$2:$C$13,MATCH(EPS!I5019,GWP!$B$2:$B$13,0))</f>
        <v>0</v>
      </c>
      <c r="L5019" s="4">
        <f t="shared" si="157"/>
        <v>0</v>
      </c>
    </row>
    <row r="5020" spans="1:12">
      <c r="A5020" t="s">
        <v>10623</v>
      </c>
      <c r="B5020" t="s">
        <v>7380</v>
      </c>
      <c r="C5020" t="s">
        <v>1741</v>
      </c>
      <c r="D5020" t="s">
        <v>6894</v>
      </c>
      <c r="E5020" t="s">
        <v>1706</v>
      </c>
      <c r="H5020" t="str">
        <f>INDEX('Vensim Variables'!$B:$B,MATCH(EPS!$B5020,'Vensim Variables'!$A:$A,0))</f>
        <v>g pollutant</v>
      </c>
      <c r="I5020" t="str">
        <f t="shared" si="156"/>
        <v>CO</v>
      </c>
      <c r="J5020">
        <f>INDEX(NoSettings!$C:$C,MATCH(EPS!$A5020,NoSettings!$A:$A,0))</f>
        <v>0</v>
      </c>
      <c r="K5020">
        <f>INDEX(GWP!$C$2:$C$13,MATCH(EPS!I5020,GWP!$B$2:$B$13,0))</f>
        <v>0</v>
      </c>
      <c r="L5020" s="4">
        <f t="shared" si="157"/>
        <v>0</v>
      </c>
    </row>
    <row r="5021" spans="1:12">
      <c r="A5021" t="s">
        <v>10624</v>
      </c>
      <c r="B5021" t="s">
        <v>7380</v>
      </c>
      <c r="C5021" t="s">
        <v>1741</v>
      </c>
      <c r="D5021" t="s">
        <v>6894</v>
      </c>
      <c r="E5021" t="s">
        <v>1707</v>
      </c>
      <c r="H5021" t="str">
        <f>INDEX('Vensim Variables'!$B:$B,MATCH(EPS!$B5021,'Vensim Variables'!$A:$A,0))</f>
        <v>g pollutant</v>
      </c>
      <c r="I5021" t="str">
        <f t="shared" si="156"/>
        <v>NOx</v>
      </c>
      <c r="J5021">
        <f>INDEX(NoSettings!$C:$C,MATCH(EPS!$A5021,NoSettings!$A:$A,0))</f>
        <v>0</v>
      </c>
      <c r="K5021">
        <f>INDEX(GWP!$C$2:$C$13,MATCH(EPS!I5021,GWP!$B$2:$B$13,0))</f>
        <v>0</v>
      </c>
      <c r="L5021" s="4">
        <f t="shared" si="157"/>
        <v>0</v>
      </c>
    </row>
    <row r="5022" spans="1:12">
      <c r="A5022" t="s">
        <v>10625</v>
      </c>
      <c r="B5022" t="s">
        <v>7380</v>
      </c>
      <c r="C5022" t="s">
        <v>1741</v>
      </c>
      <c r="D5022" t="s">
        <v>6894</v>
      </c>
      <c r="E5022" t="s">
        <v>1708</v>
      </c>
      <c r="H5022" t="str">
        <f>INDEX('Vensim Variables'!$B:$B,MATCH(EPS!$B5022,'Vensim Variables'!$A:$A,0))</f>
        <v>g pollutant</v>
      </c>
      <c r="I5022" t="str">
        <f t="shared" si="156"/>
        <v>PM10</v>
      </c>
      <c r="J5022">
        <f>INDEX(NoSettings!$C:$C,MATCH(EPS!$A5022,NoSettings!$A:$A,0))</f>
        <v>0</v>
      </c>
      <c r="K5022">
        <f>INDEX(GWP!$C$2:$C$13,MATCH(EPS!I5022,GWP!$B$2:$B$13,0))</f>
        <v>0</v>
      </c>
      <c r="L5022" s="4">
        <f t="shared" si="157"/>
        <v>0</v>
      </c>
    </row>
    <row r="5023" spans="1:12">
      <c r="A5023" t="s">
        <v>10626</v>
      </c>
      <c r="B5023" t="s">
        <v>7380</v>
      </c>
      <c r="C5023" t="s">
        <v>1741</v>
      </c>
      <c r="D5023" t="s">
        <v>6894</v>
      </c>
      <c r="E5023" t="s">
        <v>1709</v>
      </c>
      <c r="H5023" t="str">
        <f>INDEX('Vensim Variables'!$B:$B,MATCH(EPS!$B5023,'Vensim Variables'!$A:$A,0))</f>
        <v>g pollutant</v>
      </c>
      <c r="I5023" t="str">
        <f t="shared" si="156"/>
        <v>PM25</v>
      </c>
      <c r="J5023">
        <f>INDEX(NoSettings!$C:$C,MATCH(EPS!$A5023,NoSettings!$A:$A,0))</f>
        <v>0</v>
      </c>
      <c r="K5023">
        <f>INDEX(GWP!$C$2:$C$13,MATCH(EPS!I5023,GWP!$B$2:$B$13,0))</f>
        <v>0</v>
      </c>
      <c r="L5023" s="4">
        <f t="shared" si="157"/>
        <v>0</v>
      </c>
    </row>
    <row r="5024" spans="1:12">
      <c r="A5024" t="s">
        <v>10627</v>
      </c>
      <c r="B5024" t="s">
        <v>7380</v>
      </c>
      <c r="C5024" t="s">
        <v>1741</v>
      </c>
      <c r="D5024" t="s">
        <v>6894</v>
      </c>
      <c r="E5024" t="s">
        <v>1710</v>
      </c>
      <c r="H5024" t="str">
        <f>INDEX('Vensim Variables'!$B:$B,MATCH(EPS!$B5024,'Vensim Variables'!$A:$A,0))</f>
        <v>g pollutant</v>
      </c>
      <c r="I5024" t="str">
        <f t="shared" si="156"/>
        <v>SOx</v>
      </c>
      <c r="J5024">
        <f>INDEX(NoSettings!$C:$C,MATCH(EPS!$A5024,NoSettings!$A:$A,0))</f>
        <v>0</v>
      </c>
      <c r="K5024">
        <f>INDEX(GWP!$C$2:$C$13,MATCH(EPS!I5024,GWP!$B$2:$B$13,0))</f>
        <v>0</v>
      </c>
      <c r="L5024" s="4">
        <f t="shared" si="157"/>
        <v>0</v>
      </c>
    </row>
    <row r="5025" spans="1:12">
      <c r="A5025" t="s">
        <v>10628</v>
      </c>
      <c r="B5025" t="s">
        <v>7380</v>
      </c>
      <c r="C5025" t="s">
        <v>1741</v>
      </c>
      <c r="D5025" t="s">
        <v>6894</v>
      </c>
      <c r="E5025" t="s">
        <v>1711</v>
      </c>
      <c r="H5025" t="str">
        <f>INDEX('Vensim Variables'!$B:$B,MATCH(EPS!$B5025,'Vensim Variables'!$A:$A,0))</f>
        <v>g pollutant</v>
      </c>
      <c r="I5025" t="str">
        <f t="shared" si="156"/>
        <v>BC</v>
      </c>
      <c r="J5025">
        <f>INDEX(NoSettings!$C:$C,MATCH(EPS!$A5025,NoSettings!$A:$A,0))</f>
        <v>0</v>
      </c>
      <c r="K5025">
        <f>INDEX(GWP!$C$2:$C$13,MATCH(EPS!I5025,GWP!$B$2:$B$13,0))</f>
        <v>0</v>
      </c>
      <c r="L5025" s="4">
        <f t="shared" si="157"/>
        <v>0</v>
      </c>
    </row>
    <row r="5026" spans="1:12">
      <c r="A5026" t="s">
        <v>10629</v>
      </c>
      <c r="B5026" t="s">
        <v>7380</v>
      </c>
      <c r="C5026" t="s">
        <v>1741</v>
      </c>
      <c r="D5026" t="s">
        <v>6894</v>
      </c>
      <c r="E5026" t="s">
        <v>1712</v>
      </c>
      <c r="H5026" t="str">
        <f>INDEX('Vensim Variables'!$B:$B,MATCH(EPS!$B5026,'Vensim Variables'!$A:$A,0))</f>
        <v>g pollutant</v>
      </c>
      <c r="I5026" t="str">
        <f t="shared" si="156"/>
        <v>OC</v>
      </c>
      <c r="J5026">
        <f>INDEX(NoSettings!$C:$C,MATCH(EPS!$A5026,NoSettings!$A:$A,0))</f>
        <v>0</v>
      </c>
      <c r="K5026">
        <f>INDEX(GWP!$C$2:$C$13,MATCH(EPS!I5026,GWP!$B$2:$B$13,0))</f>
        <v>0</v>
      </c>
      <c r="L5026" s="4">
        <f t="shared" si="157"/>
        <v>0</v>
      </c>
    </row>
    <row r="5027" spans="1:12">
      <c r="A5027" t="s">
        <v>10630</v>
      </c>
      <c r="B5027" t="s">
        <v>7380</v>
      </c>
      <c r="C5027" t="s">
        <v>1741</v>
      </c>
      <c r="D5027" t="s">
        <v>6894</v>
      </c>
      <c r="E5027" t="s">
        <v>1713</v>
      </c>
      <c r="H5027" t="str">
        <f>INDEX('Vensim Variables'!$B:$B,MATCH(EPS!$B5027,'Vensim Variables'!$A:$A,0))</f>
        <v>g pollutant</v>
      </c>
      <c r="I5027" t="str">
        <f t="shared" si="156"/>
        <v>CH4</v>
      </c>
      <c r="J5027">
        <f>INDEX(NoSettings!$C:$C,MATCH(EPS!$A5027,NoSettings!$A:$A,0))</f>
        <v>0</v>
      </c>
      <c r="K5027">
        <f>INDEX(GWP!$C$2:$C$13,MATCH(EPS!I5027,GWP!$B$2:$B$13,0))</f>
        <v>28</v>
      </c>
      <c r="L5027" s="4">
        <f t="shared" si="157"/>
        <v>0</v>
      </c>
    </row>
    <row r="5028" spans="1:12">
      <c r="A5028" t="s">
        <v>10631</v>
      </c>
      <c r="B5028" t="s">
        <v>7380</v>
      </c>
      <c r="C5028" t="s">
        <v>1741</v>
      </c>
      <c r="D5028" t="s">
        <v>6894</v>
      </c>
      <c r="E5028" t="s">
        <v>1714</v>
      </c>
      <c r="H5028" t="str">
        <f>INDEX('Vensim Variables'!$B:$B,MATCH(EPS!$B5028,'Vensim Variables'!$A:$A,0))</f>
        <v>g pollutant</v>
      </c>
      <c r="I5028" t="str">
        <f t="shared" si="156"/>
        <v>N2O</v>
      </c>
      <c r="J5028">
        <f>INDEX(NoSettings!$C:$C,MATCH(EPS!$A5028,NoSettings!$A:$A,0))</f>
        <v>0</v>
      </c>
      <c r="K5028">
        <f>INDEX(GWP!$C$2:$C$13,MATCH(EPS!I5028,GWP!$B$2:$B$13,0))</f>
        <v>265</v>
      </c>
      <c r="L5028" s="4">
        <f t="shared" si="157"/>
        <v>0</v>
      </c>
    </row>
    <row r="5029" spans="1:12">
      <c r="A5029" t="s">
        <v>10632</v>
      </c>
      <c r="B5029" t="s">
        <v>7380</v>
      </c>
      <c r="C5029" t="s">
        <v>1741</v>
      </c>
      <c r="D5029" t="s">
        <v>6894</v>
      </c>
      <c r="E5029" t="s">
        <v>1715</v>
      </c>
      <c r="H5029" t="str">
        <f>INDEX('Vensim Variables'!$B:$B,MATCH(EPS!$B5029,'Vensim Variables'!$A:$A,0))</f>
        <v>g pollutant</v>
      </c>
      <c r="I5029" t="str">
        <f t="shared" si="156"/>
        <v>F gases</v>
      </c>
      <c r="J5029">
        <f>INDEX(NoSettings!$C:$C,MATCH(EPS!$A5029,NoSettings!$A:$A,0))</f>
        <v>0</v>
      </c>
      <c r="K5029">
        <f>INDEX(GWP!$C$2:$C$13,MATCH(EPS!I5029,GWP!$B$2:$B$13,0))</f>
        <v>1</v>
      </c>
      <c r="L5029" s="4">
        <f t="shared" si="157"/>
        <v>0</v>
      </c>
    </row>
    <row r="5030" spans="1:12">
      <c r="A5030" t="s">
        <v>10633</v>
      </c>
      <c r="B5030" t="s">
        <v>7380</v>
      </c>
      <c r="C5030" t="s">
        <v>1741</v>
      </c>
      <c r="D5030" t="s">
        <v>6895</v>
      </c>
      <c r="E5030" t="s">
        <v>1702</v>
      </c>
      <c r="H5030" t="str">
        <f>INDEX('Vensim Variables'!$B:$B,MATCH(EPS!$B5030,'Vensim Variables'!$A:$A,0))</f>
        <v>g pollutant</v>
      </c>
      <c r="I5030" t="str">
        <f t="shared" si="156"/>
        <v>CO2</v>
      </c>
      <c r="J5030">
        <f>INDEX(NoSettings!$C:$C,MATCH(EPS!$A5030,NoSettings!$A:$A,0))</f>
        <v>0</v>
      </c>
      <c r="K5030">
        <f>INDEX(GWP!$C$2:$C$13,MATCH(EPS!I5030,GWP!$B$2:$B$13,0))</f>
        <v>1</v>
      </c>
      <c r="L5030" s="4">
        <f t="shared" si="157"/>
        <v>0</v>
      </c>
    </row>
    <row r="5031" spans="1:12">
      <c r="A5031" t="s">
        <v>10634</v>
      </c>
      <c r="B5031" t="s">
        <v>7380</v>
      </c>
      <c r="C5031" t="s">
        <v>1741</v>
      </c>
      <c r="D5031" t="s">
        <v>6895</v>
      </c>
      <c r="E5031" t="s">
        <v>1705</v>
      </c>
      <c r="H5031" t="str">
        <f>INDEX('Vensim Variables'!$B:$B,MATCH(EPS!$B5031,'Vensim Variables'!$A:$A,0))</f>
        <v>g pollutant</v>
      </c>
      <c r="I5031" t="str">
        <f t="shared" si="156"/>
        <v>VOC</v>
      </c>
      <c r="J5031">
        <f>INDEX(NoSettings!$C:$C,MATCH(EPS!$A5031,NoSettings!$A:$A,0))</f>
        <v>0</v>
      </c>
      <c r="K5031">
        <f>INDEX(GWP!$C$2:$C$13,MATCH(EPS!I5031,GWP!$B$2:$B$13,0))</f>
        <v>0</v>
      </c>
      <c r="L5031" s="4">
        <f t="shared" si="157"/>
        <v>0</v>
      </c>
    </row>
    <row r="5032" spans="1:12">
      <c r="A5032" t="s">
        <v>10635</v>
      </c>
      <c r="B5032" t="s">
        <v>7380</v>
      </c>
      <c r="C5032" t="s">
        <v>1741</v>
      </c>
      <c r="D5032" t="s">
        <v>6895</v>
      </c>
      <c r="E5032" t="s">
        <v>1706</v>
      </c>
      <c r="H5032" t="str">
        <f>INDEX('Vensim Variables'!$B:$B,MATCH(EPS!$B5032,'Vensim Variables'!$A:$A,0))</f>
        <v>g pollutant</v>
      </c>
      <c r="I5032" t="str">
        <f t="shared" si="156"/>
        <v>CO</v>
      </c>
      <c r="J5032">
        <f>INDEX(NoSettings!$C:$C,MATCH(EPS!$A5032,NoSettings!$A:$A,0))</f>
        <v>0</v>
      </c>
      <c r="K5032">
        <f>INDEX(GWP!$C$2:$C$13,MATCH(EPS!I5032,GWP!$B$2:$B$13,0))</f>
        <v>0</v>
      </c>
      <c r="L5032" s="4">
        <f t="shared" si="157"/>
        <v>0</v>
      </c>
    </row>
    <row r="5033" spans="1:12">
      <c r="A5033" t="s">
        <v>10636</v>
      </c>
      <c r="B5033" t="s">
        <v>7380</v>
      </c>
      <c r="C5033" t="s">
        <v>1741</v>
      </c>
      <c r="D5033" t="s">
        <v>6895</v>
      </c>
      <c r="E5033" t="s">
        <v>1707</v>
      </c>
      <c r="H5033" t="str">
        <f>INDEX('Vensim Variables'!$B:$B,MATCH(EPS!$B5033,'Vensim Variables'!$A:$A,0))</f>
        <v>g pollutant</v>
      </c>
      <c r="I5033" t="str">
        <f t="shared" si="156"/>
        <v>NOx</v>
      </c>
      <c r="J5033">
        <f>INDEX(NoSettings!$C:$C,MATCH(EPS!$A5033,NoSettings!$A:$A,0))</f>
        <v>0</v>
      </c>
      <c r="K5033">
        <f>INDEX(GWP!$C$2:$C$13,MATCH(EPS!I5033,GWP!$B$2:$B$13,0))</f>
        <v>0</v>
      </c>
      <c r="L5033" s="4">
        <f t="shared" si="157"/>
        <v>0</v>
      </c>
    </row>
    <row r="5034" spans="1:12">
      <c r="A5034" t="s">
        <v>10637</v>
      </c>
      <c r="B5034" t="s">
        <v>7380</v>
      </c>
      <c r="C5034" t="s">
        <v>1741</v>
      </c>
      <c r="D5034" t="s">
        <v>6895</v>
      </c>
      <c r="E5034" t="s">
        <v>1708</v>
      </c>
      <c r="H5034" t="str">
        <f>INDEX('Vensim Variables'!$B:$B,MATCH(EPS!$B5034,'Vensim Variables'!$A:$A,0))</f>
        <v>g pollutant</v>
      </c>
      <c r="I5034" t="str">
        <f t="shared" si="156"/>
        <v>PM10</v>
      </c>
      <c r="J5034">
        <f>INDEX(NoSettings!$C:$C,MATCH(EPS!$A5034,NoSettings!$A:$A,0))</f>
        <v>0</v>
      </c>
      <c r="K5034">
        <f>INDEX(GWP!$C$2:$C$13,MATCH(EPS!I5034,GWP!$B$2:$B$13,0))</f>
        <v>0</v>
      </c>
      <c r="L5034" s="4">
        <f t="shared" si="157"/>
        <v>0</v>
      </c>
    </row>
    <row r="5035" spans="1:12">
      <c r="A5035" t="s">
        <v>10638</v>
      </c>
      <c r="B5035" t="s">
        <v>7380</v>
      </c>
      <c r="C5035" t="s">
        <v>1741</v>
      </c>
      <c r="D5035" t="s">
        <v>6895</v>
      </c>
      <c r="E5035" t="s">
        <v>1709</v>
      </c>
      <c r="H5035" t="str">
        <f>INDEX('Vensim Variables'!$B:$B,MATCH(EPS!$B5035,'Vensim Variables'!$A:$A,0))</f>
        <v>g pollutant</v>
      </c>
      <c r="I5035" t="str">
        <f t="shared" si="156"/>
        <v>PM25</v>
      </c>
      <c r="J5035">
        <f>INDEX(NoSettings!$C:$C,MATCH(EPS!$A5035,NoSettings!$A:$A,0))</f>
        <v>0</v>
      </c>
      <c r="K5035">
        <f>INDEX(GWP!$C$2:$C$13,MATCH(EPS!I5035,GWP!$B$2:$B$13,0))</f>
        <v>0</v>
      </c>
      <c r="L5035" s="4">
        <f t="shared" si="157"/>
        <v>0</v>
      </c>
    </row>
    <row r="5036" spans="1:12">
      <c r="A5036" t="s">
        <v>10639</v>
      </c>
      <c r="B5036" t="s">
        <v>7380</v>
      </c>
      <c r="C5036" t="s">
        <v>1741</v>
      </c>
      <c r="D5036" t="s">
        <v>6895</v>
      </c>
      <c r="E5036" t="s">
        <v>1710</v>
      </c>
      <c r="H5036" t="str">
        <f>INDEX('Vensim Variables'!$B:$B,MATCH(EPS!$B5036,'Vensim Variables'!$A:$A,0))</f>
        <v>g pollutant</v>
      </c>
      <c r="I5036" t="str">
        <f t="shared" si="156"/>
        <v>SOx</v>
      </c>
      <c r="J5036">
        <f>INDEX(NoSettings!$C:$C,MATCH(EPS!$A5036,NoSettings!$A:$A,0))</f>
        <v>0</v>
      </c>
      <c r="K5036">
        <f>INDEX(GWP!$C$2:$C$13,MATCH(EPS!I5036,GWP!$B$2:$B$13,0))</f>
        <v>0</v>
      </c>
      <c r="L5036" s="4">
        <f t="shared" si="157"/>
        <v>0</v>
      </c>
    </row>
    <row r="5037" spans="1:12">
      <c r="A5037" t="s">
        <v>10640</v>
      </c>
      <c r="B5037" t="s">
        <v>7380</v>
      </c>
      <c r="C5037" t="s">
        <v>1741</v>
      </c>
      <c r="D5037" t="s">
        <v>6895</v>
      </c>
      <c r="E5037" t="s">
        <v>1711</v>
      </c>
      <c r="H5037" t="str">
        <f>INDEX('Vensim Variables'!$B:$B,MATCH(EPS!$B5037,'Vensim Variables'!$A:$A,0))</f>
        <v>g pollutant</v>
      </c>
      <c r="I5037" t="str">
        <f t="shared" si="156"/>
        <v>BC</v>
      </c>
      <c r="J5037">
        <f>INDEX(NoSettings!$C:$C,MATCH(EPS!$A5037,NoSettings!$A:$A,0))</f>
        <v>0</v>
      </c>
      <c r="K5037">
        <f>INDEX(GWP!$C$2:$C$13,MATCH(EPS!I5037,GWP!$B$2:$B$13,0))</f>
        <v>0</v>
      </c>
      <c r="L5037" s="4">
        <f t="shared" si="157"/>
        <v>0</v>
      </c>
    </row>
    <row r="5038" spans="1:12">
      <c r="A5038" t="s">
        <v>10641</v>
      </c>
      <c r="B5038" t="s">
        <v>7380</v>
      </c>
      <c r="C5038" t="s">
        <v>1741</v>
      </c>
      <c r="D5038" t="s">
        <v>6895</v>
      </c>
      <c r="E5038" t="s">
        <v>1712</v>
      </c>
      <c r="H5038" t="str">
        <f>INDEX('Vensim Variables'!$B:$B,MATCH(EPS!$B5038,'Vensim Variables'!$A:$A,0))</f>
        <v>g pollutant</v>
      </c>
      <c r="I5038" t="str">
        <f t="shared" si="156"/>
        <v>OC</v>
      </c>
      <c r="J5038">
        <f>INDEX(NoSettings!$C:$C,MATCH(EPS!$A5038,NoSettings!$A:$A,0))</f>
        <v>0</v>
      </c>
      <c r="K5038">
        <f>INDEX(GWP!$C$2:$C$13,MATCH(EPS!I5038,GWP!$B$2:$B$13,0))</f>
        <v>0</v>
      </c>
      <c r="L5038" s="4">
        <f t="shared" si="157"/>
        <v>0</v>
      </c>
    </row>
    <row r="5039" spans="1:12">
      <c r="A5039" t="s">
        <v>10642</v>
      </c>
      <c r="B5039" t="s">
        <v>7380</v>
      </c>
      <c r="C5039" t="s">
        <v>1741</v>
      </c>
      <c r="D5039" t="s">
        <v>6895</v>
      </c>
      <c r="E5039" t="s">
        <v>1713</v>
      </c>
      <c r="H5039" t="str">
        <f>INDEX('Vensim Variables'!$B:$B,MATCH(EPS!$B5039,'Vensim Variables'!$A:$A,0))</f>
        <v>g pollutant</v>
      </c>
      <c r="I5039" t="str">
        <f t="shared" si="156"/>
        <v>CH4</v>
      </c>
      <c r="J5039">
        <f>INDEX(NoSettings!$C:$C,MATCH(EPS!$A5039,NoSettings!$A:$A,0))</f>
        <v>0</v>
      </c>
      <c r="K5039">
        <f>INDEX(GWP!$C$2:$C$13,MATCH(EPS!I5039,GWP!$B$2:$B$13,0))</f>
        <v>28</v>
      </c>
      <c r="L5039" s="4">
        <f t="shared" si="157"/>
        <v>0</v>
      </c>
    </row>
    <row r="5040" spans="1:12">
      <c r="A5040" t="s">
        <v>10643</v>
      </c>
      <c r="B5040" t="s">
        <v>7380</v>
      </c>
      <c r="C5040" t="s">
        <v>1741</v>
      </c>
      <c r="D5040" t="s">
        <v>6895</v>
      </c>
      <c r="E5040" t="s">
        <v>1714</v>
      </c>
      <c r="H5040" t="str">
        <f>INDEX('Vensim Variables'!$B:$B,MATCH(EPS!$B5040,'Vensim Variables'!$A:$A,0))</f>
        <v>g pollutant</v>
      </c>
      <c r="I5040" t="str">
        <f t="shared" si="156"/>
        <v>N2O</v>
      </c>
      <c r="J5040">
        <f>INDEX(NoSettings!$C:$C,MATCH(EPS!$A5040,NoSettings!$A:$A,0))</f>
        <v>0</v>
      </c>
      <c r="K5040">
        <f>INDEX(GWP!$C$2:$C$13,MATCH(EPS!I5040,GWP!$B$2:$B$13,0))</f>
        <v>265</v>
      </c>
      <c r="L5040" s="4">
        <f t="shared" si="157"/>
        <v>0</v>
      </c>
    </row>
    <row r="5041" spans="1:12">
      <c r="A5041" t="s">
        <v>10644</v>
      </c>
      <c r="B5041" t="s">
        <v>7380</v>
      </c>
      <c r="C5041" t="s">
        <v>1741</v>
      </c>
      <c r="D5041" t="s">
        <v>6895</v>
      </c>
      <c r="E5041" t="s">
        <v>1715</v>
      </c>
      <c r="H5041" t="str">
        <f>INDEX('Vensim Variables'!$B:$B,MATCH(EPS!$B5041,'Vensim Variables'!$A:$A,0))</f>
        <v>g pollutant</v>
      </c>
      <c r="I5041" t="str">
        <f t="shared" si="156"/>
        <v>F gases</v>
      </c>
      <c r="J5041">
        <f>INDEX(NoSettings!$C:$C,MATCH(EPS!$A5041,NoSettings!$A:$A,0))</f>
        <v>0</v>
      </c>
      <c r="K5041">
        <f>INDEX(GWP!$C$2:$C$13,MATCH(EPS!I5041,GWP!$B$2:$B$13,0))</f>
        <v>1</v>
      </c>
      <c r="L5041" s="4">
        <f t="shared" si="157"/>
        <v>0</v>
      </c>
    </row>
    <row r="5042" spans="1:12">
      <c r="A5042" t="s">
        <v>10645</v>
      </c>
      <c r="B5042" t="s">
        <v>7380</v>
      </c>
      <c r="C5042" t="s">
        <v>1741</v>
      </c>
      <c r="D5042" t="s">
        <v>6896</v>
      </c>
      <c r="E5042" t="s">
        <v>1702</v>
      </c>
      <c r="H5042" t="str">
        <f>INDEX('Vensim Variables'!$B:$B,MATCH(EPS!$B5042,'Vensim Variables'!$A:$A,0))</f>
        <v>g pollutant</v>
      </c>
      <c r="I5042" t="str">
        <f t="shared" si="156"/>
        <v>CO2</v>
      </c>
      <c r="J5042">
        <f>INDEX(NoSettings!$C:$C,MATCH(EPS!$A5042,NoSettings!$A:$A,0))</f>
        <v>0</v>
      </c>
      <c r="K5042">
        <f>INDEX(GWP!$C$2:$C$13,MATCH(EPS!I5042,GWP!$B$2:$B$13,0))</f>
        <v>1</v>
      </c>
      <c r="L5042" s="4">
        <f t="shared" si="157"/>
        <v>0</v>
      </c>
    </row>
    <row r="5043" spans="1:12">
      <c r="A5043" t="s">
        <v>10646</v>
      </c>
      <c r="B5043" t="s">
        <v>7380</v>
      </c>
      <c r="C5043" t="s">
        <v>1741</v>
      </c>
      <c r="D5043" t="s">
        <v>6896</v>
      </c>
      <c r="E5043" t="s">
        <v>1705</v>
      </c>
      <c r="H5043" t="str">
        <f>INDEX('Vensim Variables'!$B:$B,MATCH(EPS!$B5043,'Vensim Variables'!$A:$A,0))</f>
        <v>g pollutant</v>
      </c>
      <c r="I5043" t="str">
        <f t="shared" si="156"/>
        <v>VOC</v>
      </c>
      <c r="J5043">
        <f>INDEX(NoSettings!$C:$C,MATCH(EPS!$A5043,NoSettings!$A:$A,0))</f>
        <v>0</v>
      </c>
      <c r="K5043">
        <f>INDEX(GWP!$C$2:$C$13,MATCH(EPS!I5043,GWP!$B$2:$B$13,0))</f>
        <v>0</v>
      </c>
      <c r="L5043" s="4">
        <f t="shared" si="157"/>
        <v>0</v>
      </c>
    </row>
    <row r="5044" spans="1:12">
      <c r="A5044" t="s">
        <v>10647</v>
      </c>
      <c r="B5044" t="s">
        <v>7380</v>
      </c>
      <c r="C5044" t="s">
        <v>1741</v>
      </c>
      <c r="D5044" t="s">
        <v>6896</v>
      </c>
      <c r="E5044" t="s">
        <v>1706</v>
      </c>
      <c r="H5044" t="str">
        <f>INDEX('Vensim Variables'!$B:$B,MATCH(EPS!$B5044,'Vensim Variables'!$A:$A,0))</f>
        <v>g pollutant</v>
      </c>
      <c r="I5044" t="str">
        <f t="shared" si="156"/>
        <v>CO</v>
      </c>
      <c r="J5044">
        <f>INDEX(NoSettings!$C:$C,MATCH(EPS!$A5044,NoSettings!$A:$A,0))</f>
        <v>0</v>
      </c>
      <c r="K5044">
        <f>INDEX(GWP!$C$2:$C$13,MATCH(EPS!I5044,GWP!$B$2:$B$13,0))</f>
        <v>0</v>
      </c>
      <c r="L5044" s="4">
        <f t="shared" si="157"/>
        <v>0</v>
      </c>
    </row>
    <row r="5045" spans="1:12">
      <c r="A5045" t="s">
        <v>10648</v>
      </c>
      <c r="B5045" t="s">
        <v>7380</v>
      </c>
      <c r="C5045" t="s">
        <v>1741</v>
      </c>
      <c r="D5045" t="s">
        <v>6896</v>
      </c>
      <c r="E5045" t="s">
        <v>1707</v>
      </c>
      <c r="H5045" t="str">
        <f>INDEX('Vensim Variables'!$B:$B,MATCH(EPS!$B5045,'Vensim Variables'!$A:$A,0))</f>
        <v>g pollutant</v>
      </c>
      <c r="I5045" t="str">
        <f t="shared" si="156"/>
        <v>NOx</v>
      </c>
      <c r="J5045">
        <f>INDEX(NoSettings!$C:$C,MATCH(EPS!$A5045,NoSettings!$A:$A,0))</f>
        <v>0</v>
      </c>
      <c r="K5045">
        <f>INDEX(GWP!$C$2:$C$13,MATCH(EPS!I5045,GWP!$B$2:$B$13,0))</f>
        <v>0</v>
      </c>
      <c r="L5045" s="4">
        <f t="shared" si="157"/>
        <v>0</v>
      </c>
    </row>
    <row r="5046" spans="1:12">
      <c r="A5046" t="s">
        <v>10649</v>
      </c>
      <c r="B5046" t="s">
        <v>7380</v>
      </c>
      <c r="C5046" t="s">
        <v>1741</v>
      </c>
      <c r="D5046" t="s">
        <v>6896</v>
      </c>
      <c r="E5046" t="s">
        <v>1708</v>
      </c>
      <c r="H5046" t="str">
        <f>INDEX('Vensim Variables'!$B:$B,MATCH(EPS!$B5046,'Vensim Variables'!$A:$A,0))</f>
        <v>g pollutant</v>
      </c>
      <c r="I5046" t="str">
        <f t="shared" si="156"/>
        <v>PM10</v>
      </c>
      <c r="J5046">
        <f>INDEX(NoSettings!$C:$C,MATCH(EPS!$A5046,NoSettings!$A:$A,0))</f>
        <v>0</v>
      </c>
      <c r="K5046">
        <f>INDEX(GWP!$C$2:$C$13,MATCH(EPS!I5046,GWP!$B$2:$B$13,0))</f>
        <v>0</v>
      </c>
      <c r="L5046" s="4">
        <f t="shared" si="157"/>
        <v>0</v>
      </c>
    </row>
    <row r="5047" spans="1:12">
      <c r="A5047" t="s">
        <v>10650</v>
      </c>
      <c r="B5047" t="s">
        <v>7380</v>
      </c>
      <c r="C5047" t="s">
        <v>1741</v>
      </c>
      <c r="D5047" t="s">
        <v>6896</v>
      </c>
      <c r="E5047" t="s">
        <v>1709</v>
      </c>
      <c r="H5047" t="str">
        <f>INDEX('Vensim Variables'!$B:$B,MATCH(EPS!$B5047,'Vensim Variables'!$A:$A,0))</f>
        <v>g pollutant</v>
      </c>
      <c r="I5047" t="str">
        <f t="shared" si="156"/>
        <v>PM25</v>
      </c>
      <c r="J5047">
        <f>INDEX(NoSettings!$C:$C,MATCH(EPS!$A5047,NoSettings!$A:$A,0))</f>
        <v>0</v>
      </c>
      <c r="K5047">
        <f>INDEX(GWP!$C$2:$C$13,MATCH(EPS!I5047,GWP!$B$2:$B$13,0))</f>
        <v>0</v>
      </c>
      <c r="L5047" s="4">
        <f t="shared" si="157"/>
        <v>0</v>
      </c>
    </row>
    <row r="5048" spans="1:12">
      <c r="A5048" t="s">
        <v>10651</v>
      </c>
      <c r="B5048" t="s">
        <v>7380</v>
      </c>
      <c r="C5048" t="s">
        <v>1741</v>
      </c>
      <c r="D5048" t="s">
        <v>6896</v>
      </c>
      <c r="E5048" t="s">
        <v>1710</v>
      </c>
      <c r="H5048" t="str">
        <f>INDEX('Vensim Variables'!$B:$B,MATCH(EPS!$B5048,'Vensim Variables'!$A:$A,0))</f>
        <v>g pollutant</v>
      </c>
      <c r="I5048" t="str">
        <f t="shared" si="156"/>
        <v>SOx</v>
      </c>
      <c r="J5048">
        <f>INDEX(NoSettings!$C:$C,MATCH(EPS!$A5048,NoSettings!$A:$A,0))</f>
        <v>0</v>
      </c>
      <c r="K5048">
        <f>INDEX(GWP!$C$2:$C$13,MATCH(EPS!I5048,GWP!$B$2:$B$13,0))</f>
        <v>0</v>
      </c>
      <c r="L5048" s="4">
        <f t="shared" si="157"/>
        <v>0</v>
      </c>
    </row>
    <row r="5049" spans="1:12">
      <c r="A5049" t="s">
        <v>10652</v>
      </c>
      <c r="B5049" t="s">
        <v>7380</v>
      </c>
      <c r="C5049" t="s">
        <v>1741</v>
      </c>
      <c r="D5049" t="s">
        <v>6896</v>
      </c>
      <c r="E5049" t="s">
        <v>1711</v>
      </c>
      <c r="H5049" t="str">
        <f>INDEX('Vensim Variables'!$B:$B,MATCH(EPS!$B5049,'Vensim Variables'!$A:$A,0))</f>
        <v>g pollutant</v>
      </c>
      <c r="I5049" t="str">
        <f t="shared" si="156"/>
        <v>BC</v>
      </c>
      <c r="J5049">
        <f>INDEX(NoSettings!$C:$C,MATCH(EPS!$A5049,NoSettings!$A:$A,0))</f>
        <v>0</v>
      </c>
      <c r="K5049">
        <f>INDEX(GWP!$C$2:$C$13,MATCH(EPS!I5049,GWP!$B$2:$B$13,0))</f>
        <v>0</v>
      </c>
      <c r="L5049" s="4">
        <f t="shared" si="157"/>
        <v>0</v>
      </c>
    </row>
    <row r="5050" spans="1:12">
      <c r="A5050" t="s">
        <v>10653</v>
      </c>
      <c r="B5050" t="s">
        <v>7380</v>
      </c>
      <c r="C5050" t="s">
        <v>1741</v>
      </c>
      <c r="D5050" t="s">
        <v>6896</v>
      </c>
      <c r="E5050" t="s">
        <v>1712</v>
      </c>
      <c r="H5050" t="str">
        <f>INDEX('Vensim Variables'!$B:$B,MATCH(EPS!$B5050,'Vensim Variables'!$A:$A,0))</f>
        <v>g pollutant</v>
      </c>
      <c r="I5050" t="str">
        <f t="shared" si="156"/>
        <v>OC</v>
      </c>
      <c r="J5050">
        <f>INDEX(NoSettings!$C:$C,MATCH(EPS!$A5050,NoSettings!$A:$A,0))</f>
        <v>0</v>
      </c>
      <c r="K5050">
        <f>INDEX(GWP!$C$2:$C$13,MATCH(EPS!I5050,GWP!$B$2:$B$13,0))</f>
        <v>0</v>
      </c>
      <c r="L5050" s="4">
        <f t="shared" si="157"/>
        <v>0</v>
      </c>
    </row>
    <row r="5051" spans="1:12">
      <c r="A5051" t="s">
        <v>10654</v>
      </c>
      <c r="B5051" t="s">
        <v>7380</v>
      </c>
      <c r="C5051" t="s">
        <v>1741</v>
      </c>
      <c r="D5051" t="s">
        <v>6896</v>
      </c>
      <c r="E5051" t="s">
        <v>1713</v>
      </c>
      <c r="H5051" t="str">
        <f>INDEX('Vensim Variables'!$B:$B,MATCH(EPS!$B5051,'Vensim Variables'!$A:$A,0))</f>
        <v>g pollutant</v>
      </c>
      <c r="I5051" t="str">
        <f t="shared" si="156"/>
        <v>CH4</v>
      </c>
      <c r="J5051">
        <f>INDEX(NoSettings!$C:$C,MATCH(EPS!$A5051,NoSettings!$A:$A,0))</f>
        <v>0</v>
      </c>
      <c r="K5051">
        <f>INDEX(GWP!$C$2:$C$13,MATCH(EPS!I5051,GWP!$B$2:$B$13,0))</f>
        <v>28</v>
      </c>
      <c r="L5051" s="4">
        <f t="shared" si="157"/>
        <v>0</v>
      </c>
    </row>
    <row r="5052" spans="1:12">
      <c r="A5052" t="s">
        <v>10655</v>
      </c>
      <c r="B5052" t="s">
        <v>7380</v>
      </c>
      <c r="C5052" t="s">
        <v>1741</v>
      </c>
      <c r="D5052" t="s">
        <v>6896</v>
      </c>
      <c r="E5052" t="s">
        <v>1714</v>
      </c>
      <c r="H5052" t="str">
        <f>INDEX('Vensim Variables'!$B:$B,MATCH(EPS!$B5052,'Vensim Variables'!$A:$A,0))</f>
        <v>g pollutant</v>
      </c>
      <c r="I5052" t="str">
        <f t="shared" si="156"/>
        <v>N2O</v>
      </c>
      <c r="J5052">
        <f>INDEX(NoSettings!$C:$C,MATCH(EPS!$A5052,NoSettings!$A:$A,0))</f>
        <v>0</v>
      </c>
      <c r="K5052">
        <f>INDEX(GWP!$C$2:$C$13,MATCH(EPS!I5052,GWP!$B$2:$B$13,0))</f>
        <v>265</v>
      </c>
      <c r="L5052" s="4">
        <f t="shared" si="157"/>
        <v>0</v>
      </c>
    </row>
    <row r="5053" spans="1:12">
      <c r="A5053" t="s">
        <v>10656</v>
      </c>
      <c r="B5053" t="s">
        <v>7380</v>
      </c>
      <c r="C5053" t="s">
        <v>1741</v>
      </c>
      <c r="D5053" t="s">
        <v>6896</v>
      </c>
      <c r="E5053" t="s">
        <v>1715</v>
      </c>
      <c r="H5053" t="str">
        <f>INDEX('Vensim Variables'!$B:$B,MATCH(EPS!$B5053,'Vensim Variables'!$A:$A,0))</f>
        <v>g pollutant</v>
      </c>
      <c r="I5053" t="str">
        <f t="shared" si="156"/>
        <v>F gases</v>
      </c>
      <c r="J5053">
        <f>INDEX(NoSettings!$C:$C,MATCH(EPS!$A5053,NoSettings!$A:$A,0))</f>
        <v>0</v>
      </c>
      <c r="K5053">
        <f>INDEX(GWP!$C$2:$C$13,MATCH(EPS!I5053,GWP!$B$2:$B$13,0))</f>
        <v>1</v>
      </c>
      <c r="L5053" s="4">
        <f t="shared" si="157"/>
        <v>0</v>
      </c>
    </row>
    <row r="5054" spans="1:12">
      <c r="A5054" t="s">
        <v>10657</v>
      </c>
      <c r="B5054" t="s">
        <v>7380</v>
      </c>
      <c r="C5054" t="s">
        <v>1741</v>
      </c>
      <c r="D5054" t="s">
        <v>6897</v>
      </c>
      <c r="E5054" t="s">
        <v>1702</v>
      </c>
      <c r="H5054" t="str">
        <f>INDEX('Vensim Variables'!$B:$B,MATCH(EPS!$B5054,'Vensim Variables'!$A:$A,0))</f>
        <v>g pollutant</v>
      </c>
      <c r="I5054" t="str">
        <f t="shared" si="156"/>
        <v>CO2</v>
      </c>
      <c r="J5054">
        <f>INDEX(NoSettings!$C:$C,MATCH(EPS!$A5054,NoSettings!$A:$A,0))</f>
        <v>0</v>
      </c>
      <c r="K5054">
        <f>INDEX(GWP!$C$2:$C$13,MATCH(EPS!I5054,GWP!$B$2:$B$13,0))</f>
        <v>1</v>
      </c>
      <c r="L5054" s="4">
        <f t="shared" si="157"/>
        <v>0</v>
      </c>
    </row>
    <row r="5055" spans="1:12">
      <c r="A5055" t="s">
        <v>10658</v>
      </c>
      <c r="B5055" t="s">
        <v>7380</v>
      </c>
      <c r="C5055" t="s">
        <v>1741</v>
      </c>
      <c r="D5055" t="s">
        <v>6897</v>
      </c>
      <c r="E5055" t="s">
        <v>1705</v>
      </c>
      <c r="H5055" t="str">
        <f>INDEX('Vensim Variables'!$B:$B,MATCH(EPS!$B5055,'Vensim Variables'!$A:$A,0))</f>
        <v>g pollutant</v>
      </c>
      <c r="I5055" t="str">
        <f t="shared" si="156"/>
        <v>VOC</v>
      </c>
      <c r="J5055">
        <f>INDEX(NoSettings!$C:$C,MATCH(EPS!$A5055,NoSettings!$A:$A,0))</f>
        <v>0</v>
      </c>
      <c r="K5055">
        <f>INDEX(GWP!$C$2:$C$13,MATCH(EPS!I5055,GWP!$B$2:$B$13,0))</f>
        <v>0</v>
      </c>
      <c r="L5055" s="4">
        <f t="shared" si="157"/>
        <v>0</v>
      </c>
    </row>
    <row r="5056" spans="1:12">
      <c r="A5056" t="s">
        <v>10659</v>
      </c>
      <c r="B5056" t="s">
        <v>7380</v>
      </c>
      <c r="C5056" t="s">
        <v>1741</v>
      </c>
      <c r="D5056" t="s">
        <v>6897</v>
      </c>
      <c r="E5056" t="s">
        <v>1706</v>
      </c>
      <c r="H5056" t="str">
        <f>INDEX('Vensim Variables'!$B:$B,MATCH(EPS!$B5056,'Vensim Variables'!$A:$A,0))</f>
        <v>g pollutant</v>
      </c>
      <c r="I5056" t="str">
        <f t="shared" si="156"/>
        <v>CO</v>
      </c>
      <c r="J5056">
        <f>INDEX(NoSettings!$C:$C,MATCH(EPS!$A5056,NoSettings!$A:$A,0))</f>
        <v>0</v>
      </c>
      <c r="K5056">
        <f>INDEX(GWP!$C$2:$C$13,MATCH(EPS!I5056,GWP!$B$2:$B$13,0))</f>
        <v>0</v>
      </c>
      <c r="L5056" s="4">
        <f t="shared" si="157"/>
        <v>0</v>
      </c>
    </row>
    <row r="5057" spans="1:12">
      <c r="A5057" t="s">
        <v>10660</v>
      </c>
      <c r="B5057" t="s">
        <v>7380</v>
      </c>
      <c r="C5057" t="s">
        <v>1741</v>
      </c>
      <c r="D5057" t="s">
        <v>6897</v>
      </c>
      <c r="E5057" t="s">
        <v>1707</v>
      </c>
      <c r="H5057" t="str">
        <f>INDEX('Vensim Variables'!$B:$B,MATCH(EPS!$B5057,'Vensim Variables'!$A:$A,0))</f>
        <v>g pollutant</v>
      </c>
      <c r="I5057" t="str">
        <f t="shared" si="156"/>
        <v>NOx</v>
      </c>
      <c r="J5057">
        <f>INDEX(NoSettings!$C:$C,MATCH(EPS!$A5057,NoSettings!$A:$A,0))</f>
        <v>0</v>
      </c>
      <c r="K5057">
        <f>INDEX(GWP!$C$2:$C$13,MATCH(EPS!I5057,GWP!$B$2:$B$13,0))</f>
        <v>0</v>
      </c>
      <c r="L5057" s="4">
        <f t="shared" si="157"/>
        <v>0</v>
      </c>
    </row>
    <row r="5058" spans="1:12">
      <c r="A5058" t="s">
        <v>10661</v>
      </c>
      <c r="B5058" t="s">
        <v>7380</v>
      </c>
      <c r="C5058" t="s">
        <v>1741</v>
      </c>
      <c r="D5058" t="s">
        <v>6897</v>
      </c>
      <c r="E5058" t="s">
        <v>1708</v>
      </c>
      <c r="H5058" t="str">
        <f>INDEX('Vensim Variables'!$B:$B,MATCH(EPS!$B5058,'Vensim Variables'!$A:$A,0))</f>
        <v>g pollutant</v>
      </c>
      <c r="I5058" t="str">
        <f t="shared" si="156"/>
        <v>PM10</v>
      </c>
      <c r="J5058">
        <f>INDEX(NoSettings!$C:$C,MATCH(EPS!$A5058,NoSettings!$A:$A,0))</f>
        <v>0</v>
      </c>
      <c r="K5058">
        <f>INDEX(GWP!$C$2:$C$13,MATCH(EPS!I5058,GWP!$B$2:$B$13,0))</f>
        <v>0</v>
      </c>
      <c r="L5058" s="4">
        <f t="shared" si="157"/>
        <v>0</v>
      </c>
    </row>
    <row r="5059" spans="1:12">
      <c r="A5059" t="s">
        <v>10662</v>
      </c>
      <c r="B5059" t="s">
        <v>7380</v>
      </c>
      <c r="C5059" t="s">
        <v>1741</v>
      </c>
      <c r="D5059" t="s">
        <v>6897</v>
      </c>
      <c r="E5059" t="s">
        <v>1709</v>
      </c>
      <c r="H5059" t="str">
        <f>INDEX('Vensim Variables'!$B:$B,MATCH(EPS!$B5059,'Vensim Variables'!$A:$A,0))</f>
        <v>g pollutant</v>
      </c>
      <c r="I5059" t="str">
        <f t="shared" ref="I5059:I5122" si="158">IF(OR(C5059="CO2",C5059="CH4",C5059="N2O",C5059="F gases",C5059="VOC",C5059="CO",C5059="NOx",C5059="PM10",C5059="PM25",C5059="SOx",C5059="BC",C5059="OC"),C5059,IF(OR(D5059="CO2",D5059="CH4",D5059="N2O",D5059="F gases",D5059="VOC",D5059="CO",D5059="NOx",D5059="PM10",D5059="PM25",D5059="SOx",D5059="BC",D5059="OC"),D5059,IF(OR(E5059="CO2",E5059="CH4",E5059="N2O",E5059="F gases",E5059="VOC",E5059="CO",E5059="NOx",E5059="PM10",E5059="PM25",E5059="SOx",E5059="BC",E5059="OC"),E5059,"NA")))</f>
        <v>PM25</v>
      </c>
      <c r="J5059">
        <f>INDEX(NoSettings!$C:$C,MATCH(EPS!$A5059,NoSettings!$A:$A,0))</f>
        <v>0</v>
      </c>
      <c r="K5059">
        <f>INDEX(GWP!$C$2:$C$13,MATCH(EPS!I5059,GWP!$B$2:$B$13,0))</f>
        <v>0</v>
      </c>
      <c r="L5059" s="4">
        <f t="shared" ref="L5059:L5122" si="159">IF(H5059="g pollutant",K5059*J5059/10^12,IF(H5059="MMTCO2e",J5059,IF(H5059="MWh",J5059,0)))</f>
        <v>0</v>
      </c>
    </row>
    <row r="5060" spans="1:12">
      <c r="A5060" t="s">
        <v>10663</v>
      </c>
      <c r="B5060" t="s">
        <v>7380</v>
      </c>
      <c r="C5060" t="s">
        <v>1741</v>
      </c>
      <c r="D5060" t="s">
        <v>6897</v>
      </c>
      <c r="E5060" t="s">
        <v>1710</v>
      </c>
      <c r="H5060" t="str">
        <f>INDEX('Vensim Variables'!$B:$B,MATCH(EPS!$B5060,'Vensim Variables'!$A:$A,0))</f>
        <v>g pollutant</v>
      </c>
      <c r="I5060" t="str">
        <f t="shared" si="158"/>
        <v>SOx</v>
      </c>
      <c r="J5060">
        <f>INDEX(NoSettings!$C:$C,MATCH(EPS!$A5060,NoSettings!$A:$A,0))</f>
        <v>0</v>
      </c>
      <c r="K5060">
        <f>INDEX(GWP!$C$2:$C$13,MATCH(EPS!I5060,GWP!$B$2:$B$13,0))</f>
        <v>0</v>
      </c>
      <c r="L5060" s="4">
        <f t="shared" si="159"/>
        <v>0</v>
      </c>
    </row>
    <row r="5061" spans="1:12">
      <c r="A5061" t="s">
        <v>10664</v>
      </c>
      <c r="B5061" t="s">
        <v>7380</v>
      </c>
      <c r="C5061" t="s">
        <v>1741</v>
      </c>
      <c r="D5061" t="s">
        <v>6897</v>
      </c>
      <c r="E5061" t="s">
        <v>1711</v>
      </c>
      <c r="H5061" t="str">
        <f>INDEX('Vensim Variables'!$B:$B,MATCH(EPS!$B5061,'Vensim Variables'!$A:$A,0))</f>
        <v>g pollutant</v>
      </c>
      <c r="I5061" t="str">
        <f t="shared" si="158"/>
        <v>BC</v>
      </c>
      <c r="J5061">
        <f>INDEX(NoSettings!$C:$C,MATCH(EPS!$A5061,NoSettings!$A:$A,0))</f>
        <v>0</v>
      </c>
      <c r="K5061">
        <f>INDEX(GWP!$C$2:$C$13,MATCH(EPS!I5061,GWP!$B$2:$B$13,0))</f>
        <v>0</v>
      </c>
      <c r="L5061" s="4">
        <f t="shared" si="159"/>
        <v>0</v>
      </c>
    </row>
    <row r="5062" spans="1:12">
      <c r="A5062" t="s">
        <v>10665</v>
      </c>
      <c r="B5062" t="s">
        <v>7380</v>
      </c>
      <c r="C5062" t="s">
        <v>1741</v>
      </c>
      <c r="D5062" t="s">
        <v>6897</v>
      </c>
      <c r="E5062" t="s">
        <v>1712</v>
      </c>
      <c r="H5062" t="str">
        <f>INDEX('Vensim Variables'!$B:$B,MATCH(EPS!$B5062,'Vensim Variables'!$A:$A,0))</f>
        <v>g pollutant</v>
      </c>
      <c r="I5062" t="str">
        <f t="shared" si="158"/>
        <v>OC</v>
      </c>
      <c r="J5062">
        <f>INDEX(NoSettings!$C:$C,MATCH(EPS!$A5062,NoSettings!$A:$A,0))</f>
        <v>0</v>
      </c>
      <c r="K5062">
        <f>INDEX(GWP!$C$2:$C$13,MATCH(EPS!I5062,GWP!$B$2:$B$13,0))</f>
        <v>0</v>
      </c>
      <c r="L5062" s="4">
        <f t="shared" si="159"/>
        <v>0</v>
      </c>
    </row>
    <row r="5063" spans="1:12">
      <c r="A5063" t="s">
        <v>10666</v>
      </c>
      <c r="B5063" t="s">
        <v>7380</v>
      </c>
      <c r="C5063" t="s">
        <v>1741</v>
      </c>
      <c r="D5063" t="s">
        <v>6897</v>
      </c>
      <c r="E5063" t="s">
        <v>1713</v>
      </c>
      <c r="H5063" t="str">
        <f>INDEX('Vensim Variables'!$B:$B,MATCH(EPS!$B5063,'Vensim Variables'!$A:$A,0))</f>
        <v>g pollutant</v>
      </c>
      <c r="I5063" t="str">
        <f t="shared" si="158"/>
        <v>CH4</v>
      </c>
      <c r="J5063">
        <f>INDEX(NoSettings!$C:$C,MATCH(EPS!$A5063,NoSettings!$A:$A,0))</f>
        <v>0</v>
      </c>
      <c r="K5063">
        <f>INDEX(GWP!$C$2:$C$13,MATCH(EPS!I5063,GWP!$B$2:$B$13,0))</f>
        <v>28</v>
      </c>
      <c r="L5063" s="4">
        <f t="shared" si="159"/>
        <v>0</v>
      </c>
    </row>
    <row r="5064" spans="1:12">
      <c r="A5064" t="s">
        <v>10667</v>
      </c>
      <c r="B5064" t="s">
        <v>7380</v>
      </c>
      <c r="C5064" t="s">
        <v>1741</v>
      </c>
      <c r="D5064" t="s">
        <v>6897</v>
      </c>
      <c r="E5064" t="s">
        <v>1714</v>
      </c>
      <c r="H5064" t="str">
        <f>INDEX('Vensim Variables'!$B:$B,MATCH(EPS!$B5064,'Vensim Variables'!$A:$A,0))</f>
        <v>g pollutant</v>
      </c>
      <c r="I5064" t="str">
        <f t="shared" si="158"/>
        <v>N2O</v>
      </c>
      <c r="J5064">
        <f>INDEX(NoSettings!$C:$C,MATCH(EPS!$A5064,NoSettings!$A:$A,0))</f>
        <v>0</v>
      </c>
      <c r="K5064">
        <f>INDEX(GWP!$C$2:$C$13,MATCH(EPS!I5064,GWP!$B$2:$B$13,0))</f>
        <v>265</v>
      </c>
      <c r="L5064" s="4">
        <f t="shared" si="159"/>
        <v>0</v>
      </c>
    </row>
    <row r="5065" spans="1:12">
      <c r="A5065" t="s">
        <v>10668</v>
      </c>
      <c r="B5065" t="s">
        <v>7380</v>
      </c>
      <c r="C5065" t="s">
        <v>1741</v>
      </c>
      <c r="D5065" t="s">
        <v>6897</v>
      </c>
      <c r="E5065" t="s">
        <v>1715</v>
      </c>
      <c r="H5065" t="str">
        <f>INDEX('Vensim Variables'!$B:$B,MATCH(EPS!$B5065,'Vensim Variables'!$A:$A,0))</f>
        <v>g pollutant</v>
      </c>
      <c r="I5065" t="str">
        <f t="shared" si="158"/>
        <v>F gases</v>
      </c>
      <c r="J5065">
        <f>INDEX(NoSettings!$C:$C,MATCH(EPS!$A5065,NoSettings!$A:$A,0))</f>
        <v>0</v>
      </c>
      <c r="K5065">
        <f>INDEX(GWP!$C$2:$C$13,MATCH(EPS!I5065,GWP!$B$2:$B$13,0))</f>
        <v>1</v>
      </c>
      <c r="L5065" s="4">
        <f t="shared" si="159"/>
        <v>0</v>
      </c>
    </row>
    <row r="5066" spans="1:12">
      <c r="A5066" t="s">
        <v>10669</v>
      </c>
      <c r="B5066" t="s">
        <v>7380</v>
      </c>
      <c r="C5066" t="s">
        <v>1741</v>
      </c>
      <c r="D5066" t="s">
        <v>6898</v>
      </c>
      <c r="E5066" t="s">
        <v>1702</v>
      </c>
      <c r="H5066" t="str">
        <f>INDEX('Vensim Variables'!$B:$B,MATCH(EPS!$B5066,'Vensim Variables'!$A:$A,0))</f>
        <v>g pollutant</v>
      </c>
      <c r="I5066" t="str">
        <f t="shared" si="158"/>
        <v>CO2</v>
      </c>
      <c r="J5066">
        <f>INDEX(NoSettings!$C:$C,MATCH(EPS!$A5066,NoSettings!$A:$A,0))</f>
        <v>0</v>
      </c>
      <c r="K5066">
        <f>INDEX(GWP!$C$2:$C$13,MATCH(EPS!I5066,GWP!$B$2:$B$13,0))</f>
        <v>1</v>
      </c>
      <c r="L5066" s="4">
        <f t="shared" si="159"/>
        <v>0</v>
      </c>
    </row>
    <row r="5067" spans="1:12">
      <c r="A5067" t="s">
        <v>10670</v>
      </c>
      <c r="B5067" t="s">
        <v>7380</v>
      </c>
      <c r="C5067" t="s">
        <v>1741</v>
      </c>
      <c r="D5067" t="s">
        <v>6898</v>
      </c>
      <c r="E5067" t="s">
        <v>1705</v>
      </c>
      <c r="H5067" t="str">
        <f>INDEX('Vensim Variables'!$B:$B,MATCH(EPS!$B5067,'Vensim Variables'!$A:$A,0))</f>
        <v>g pollutant</v>
      </c>
      <c r="I5067" t="str">
        <f t="shared" si="158"/>
        <v>VOC</v>
      </c>
      <c r="J5067">
        <f>INDEX(NoSettings!$C:$C,MATCH(EPS!$A5067,NoSettings!$A:$A,0))</f>
        <v>0</v>
      </c>
      <c r="K5067">
        <f>INDEX(GWP!$C$2:$C$13,MATCH(EPS!I5067,GWP!$B$2:$B$13,0))</f>
        <v>0</v>
      </c>
      <c r="L5067" s="4">
        <f t="shared" si="159"/>
        <v>0</v>
      </c>
    </row>
    <row r="5068" spans="1:12">
      <c r="A5068" t="s">
        <v>10671</v>
      </c>
      <c r="B5068" t="s">
        <v>7380</v>
      </c>
      <c r="C5068" t="s">
        <v>1741</v>
      </c>
      <c r="D5068" t="s">
        <v>6898</v>
      </c>
      <c r="E5068" t="s">
        <v>1706</v>
      </c>
      <c r="H5068" t="str">
        <f>INDEX('Vensim Variables'!$B:$B,MATCH(EPS!$B5068,'Vensim Variables'!$A:$A,0))</f>
        <v>g pollutant</v>
      </c>
      <c r="I5068" t="str">
        <f t="shared" si="158"/>
        <v>CO</v>
      </c>
      <c r="J5068">
        <f>INDEX(NoSettings!$C:$C,MATCH(EPS!$A5068,NoSettings!$A:$A,0))</f>
        <v>0</v>
      </c>
      <c r="K5068">
        <f>INDEX(GWP!$C$2:$C$13,MATCH(EPS!I5068,GWP!$B$2:$B$13,0))</f>
        <v>0</v>
      </c>
      <c r="L5068" s="4">
        <f t="shared" si="159"/>
        <v>0</v>
      </c>
    </row>
    <row r="5069" spans="1:12">
      <c r="A5069" t="s">
        <v>10672</v>
      </c>
      <c r="B5069" t="s">
        <v>7380</v>
      </c>
      <c r="C5069" t="s">
        <v>1741</v>
      </c>
      <c r="D5069" t="s">
        <v>6898</v>
      </c>
      <c r="E5069" t="s">
        <v>1707</v>
      </c>
      <c r="H5069" t="str">
        <f>INDEX('Vensim Variables'!$B:$B,MATCH(EPS!$B5069,'Vensim Variables'!$A:$A,0))</f>
        <v>g pollutant</v>
      </c>
      <c r="I5069" t="str">
        <f t="shared" si="158"/>
        <v>NOx</v>
      </c>
      <c r="J5069">
        <f>INDEX(NoSettings!$C:$C,MATCH(EPS!$A5069,NoSettings!$A:$A,0))</f>
        <v>0</v>
      </c>
      <c r="K5069">
        <f>INDEX(GWP!$C$2:$C$13,MATCH(EPS!I5069,GWP!$B$2:$B$13,0))</f>
        <v>0</v>
      </c>
      <c r="L5069" s="4">
        <f t="shared" si="159"/>
        <v>0</v>
      </c>
    </row>
    <row r="5070" spans="1:12">
      <c r="A5070" t="s">
        <v>10673</v>
      </c>
      <c r="B5070" t="s">
        <v>7380</v>
      </c>
      <c r="C5070" t="s">
        <v>1741</v>
      </c>
      <c r="D5070" t="s">
        <v>6898</v>
      </c>
      <c r="E5070" t="s">
        <v>1708</v>
      </c>
      <c r="H5070" t="str">
        <f>INDEX('Vensim Variables'!$B:$B,MATCH(EPS!$B5070,'Vensim Variables'!$A:$A,0))</f>
        <v>g pollutant</v>
      </c>
      <c r="I5070" t="str">
        <f t="shared" si="158"/>
        <v>PM10</v>
      </c>
      <c r="J5070">
        <f>INDEX(NoSettings!$C:$C,MATCH(EPS!$A5070,NoSettings!$A:$A,0))</f>
        <v>0</v>
      </c>
      <c r="K5070">
        <f>INDEX(GWP!$C$2:$C$13,MATCH(EPS!I5070,GWP!$B$2:$B$13,0))</f>
        <v>0</v>
      </c>
      <c r="L5070" s="4">
        <f t="shared" si="159"/>
        <v>0</v>
      </c>
    </row>
    <row r="5071" spans="1:12">
      <c r="A5071" t="s">
        <v>10674</v>
      </c>
      <c r="B5071" t="s">
        <v>7380</v>
      </c>
      <c r="C5071" t="s">
        <v>1741</v>
      </c>
      <c r="D5071" t="s">
        <v>6898</v>
      </c>
      <c r="E5071" t="s">
        <v>1709</v>
      </c>
      <c r="H5071" t="str">
        <f>INDEX('Vensim Variables'!$B:$B,MATCH(EPS!$B5071,'Vensim Variables'!$A:$A,0))</f>
        <v>g pollutant</v>
      </c>
      <c r="I5071" t="str">
        <f t="shared" si="158"/>
        <v>PM25</v>
      </c>
      <c r="J5071">
        <f>INDEX(NoSettings!$C:$C,MATCH(EPS!$A5071,NoSettings!$A:$A,0))</f>
        <v>0</v>
      </c>
      <c r="K5071">
        <f>INDEX(GWP!$C$2:$C$13,MATCH(EPS!I5071,GWP!$B$2:$B$13,0))</f>
        <v>0</v>
      </c>
      <c r="L5071" s="4">
        <f t="shared" si="159"/>
        <v>0</v>
      </c>
    </row>
    <row r="5072" spans="1:12">
      <c r="A5072" t="s">
        <v>10675</v>
      </c>
      <c r="B5072" t="s">
        <v>7380</v>
      </c>
      <c r="C5072" t="s">
        <v>1741</v>
      </c>
      <c r="D5072" t="s">
        <v>6898</v>
      </c>
      <c r="E5072" t="s">
        <v>1710</v>
      </c>
      <c r="H5072" t="str">
        <f>INDEX('Vensim Variables'!$B:$B,MATCH(EPS!$B5072,'Vensim Variables'!$A:$A,0))</f>
        <v>g pollutant</v>
      </c>
      <c r="I5072" t="str">
        <f t="shared" si="158"/>
        <v>SOx</v>
      </c>
      <c r="J5072">
        <f>INDEX(NoSettings!$C:$C,MATCH(EPS!$A5072,NoSettings!$A:$A,0))</f>
        <v>0</v>
      </c>
      <c r="K5072">
        <f>INDEX(GWP!$C$2:$C$13,MATCH(EPS!I5072,GWP!$B$2:$B$13,0))</f>
        <v>0</v>
      </c>
      <c r="L5072" s="4">
        <f t="shared" si="159"/>
        <v>0</v>
      </c>
    </row>
    <row r="5073" spans="1:12">
      <c r="A5073" t="s">
        <v>10676</v>
      </c>
      <c r="B5073" t="s">
        <v>7380</v>
      </c>
      <c r="C5073" t="s">
        <v>1741</v>
      </c>
      <c r="D5073" t="s">
        <v>6898</v>
      </c>
      <c r="E5073" t="s">
        <v>1711</v>
      </c>
      <c r="H5073" t="str">
        <f>INDEX('Vensim Variables'!$B:$B,MATCH(EPS!$B5073,'Vensim Variables'!$A:$A,0))</f>
        <v>g pollutant</v>
      </c>
      <c r="I5073" t="str">
        <f t="shared" si="158"/>
        <v>BC</v>
      </c>
      <c r="J5073">
        <f>INDEX(NoSettings!$C:$C,MATCH(EPS!$A5073,NoSettings!$A:$A,0))</f>
        <v>0</v>
      </c>
      <c r="K5073">
        <f>INDEX(GWP!$C$2:$C$13,MATCH(EPS!I5073,GWP!$B$2:$B$13,0))</f>
        <v>0</v>
      </c>
      <c r="L5073" s="4">
        <f t="shared" si="159"/>
        <v>0</v>
      </c>
    </row>
    <row r="5074" spans="1:12">
      <c r="A5074" t="s">
        <v>10677</v>
      </c>
      <c r="B5074" t="s">
        <v>7380</v>
      </c>
      <c r="C5074" t="s">
        <v>1741</v>
      </c>
      <c r="D5074" t="s">
        <v>6898</v>
      </c>
      <c r="E5074" t="s">
        <v>1712</v>
      </c>
      <c r="H5074" t="str">
        <f>INDEX('Vensim Variables'!$B:$B,MATCH(EPS!$B5074,'Vensim Variables'!$A:$A,0))</f>
        <v>g pollutant</v>
      </c>
      <c r="I5074" t="str">
        <f t="shared" si="158"/>
        <v>OC</v>
      </c>
      <c r="J5074">
        <f>INDEX(NoSettings!$C:$C,MATCH(EPS!$A5074,NoSettings!$A:$A,0))</f>
        <v>0</v>
      </c>
      <c r="K5074">
        <f>INDEX(GWP!$C$2:$C$13,MATCH(EPS!I5074,GWP!$B$2:$B$13,0))</f>
        <v>0</v>
      </c>
      <c r="L5074" s="4">
        <f t="shared" si="159"/>
        <v>0</v>
      </c>
    </row>
    <row r="5075" spans="1:12">
      <c r="A5075" t="s">
        <v>10678</v>
      </c>
      <c r="B5075" t="s">
        <v>7380</v>
      </c>
      <c r="C5075" t="s">
        <v>1741</v>
      </c>
      <c r="D5075" t="s">
        <v>6898</v>
      </c>
      <c r="E5075" t="s">
        <v>1713</v>
      </c>
      <c r="H5075" t="str">
        <f>INDEX('Vensim Variables'!$B:$B,MATCH(EPS!$B5075,'Vensim Variables'!$A:$A,0))</f>
        <v>g pollutant</v>
      </c>
      <c r="I5075" t="str">
        <f t="shared" si="158"/>
        <v>CH4</v>
      </c>
      <c r="J5075">
        <f>INDEX(NoSettings!$C:$C,MATCH(EPS!$A5075,NoSettings!$A:$A,0))</f>
        <v>0</v>
      </c>
      <c r="K5075">
        <f>INDEX(GWP!$C$2:$C$13,MATCH(EPS!I5075,GWP!$B$2:$B$13,0))</f>
        <v>28</v>
      </c>
      <c r="L5075" s="4">
        <f t="shared" si="159"/>
        <v>0</v>
      </c>
    </row>
    <row r="5076" spans="1:12">
      <c r="A5076" t="s">
        <v>10679</v>
      </c>
      <c r="B5076" t="s">
        <v>7380</v>
      </c>
      <c r="C5076" t="s">
        <v>1741</v>
      </c>
      <c r="D5076" t="s">
        <v>6898</v>
      </c>
      <c r="E5076" t="s">
        <v>1714</v>
      </c>
      <c r="H5076" t="str">
        <f>INDEX('Vensim Variables'!$B:$B,MATCH(EPS!$B5076,'Vensim Variables'!$A:$A,0))</f>
        <v>g pollutant</v>
      </c>
      <c r="I5076" t="str">
        <f t="shared" si="158"/>
        <v>N2O</v>
      </c>
      <c r="J5076">
        <f>INDEX(NoSettings!$C:$C,MATCH(EPS!$A5076,NoSettings!$A:$A,0))</f>
        <v>0</v>
      </c>
      <c r="K5076">
        <f>INDEX(GWP!$C$2:$C$13,MATCH(EPS!I5076,GWP!$B$2:$B$13,0))</f>
        <v>265</v>
      </c>
      <c r="L5076" s="4">
        <f t="shared" si="159"/>
        <v>0</v>
      </c>
    </row>
    <row r="5077" spans="1:12">
      <c r="A5077" t="s">
        <v>10680</v>
      </c>
      <c r="B5077" t="s">
        <v>7380</v>
      </c>
      <c r="C5077" t="s">
        <v>1741</v>
      </c>
      <c r="D5077" t="s">
        <v>6898</v>
      </c>
      <c r="E5077" t="s">
        <v>1715</v>
      </c>
      <c r="H5077" t="str">
        <f>INDEX('Vensim Variables'!$B:$B,MATCH(EPS!$B5077,'Vensim Variables'!$A:$A,0))</f>
        <v>g pollutant</v>
      </c>
      <c r="I5077" t="str">
        <f t="shared" si="158"/>
        <v>F gases</v>
      </c>
      <c r="J5077">
        <f>INDEX(NoSettings!$C:$C,MATCH(EPS!$A5077,NoSettings!$A:$A,0))</f>
        <v>0</v>
      </c>
      <c r="K5077">
        <f>INDEX(GWP!$C$2:$C$13,MATCH(EPS!I5077,GWP!$B$2:$B$13,0))</f>
        <v>1</v>
      </c>
      <c r="L5077" s="4">
        <f t="shared" si="159"/>
        <v>0</v>
      </c>
    </row>
    <row r="5078" spans="1:12" hidden="1">
      <c r="A5078" t="s">
        <v>6574</v>
      </c>
      <c r="B5078" t="s">
        <v>6</v>
      </c>
      <c r="C5078" t="s">
        <v>6874</v>
      </c>
      <c r="D5078" t="s">
        <v>1702</v>
      </c>
      <c r="H5078" t="str">
        <f>INDEX('Vensim Variables'!$B:$B,MATCH(EPS!$B5078,'Vensim Variables'!$A:$A,0))</f>
        <v>g pollutant</v>
      </c>
      <c r="I5078" t="str">
        <f t="shared" si="158"/>
        <v>CO2</v>
      </c>
      <c r="J5078">
        <f>INDEX(NoSettings!$C:$C,MATCH(EPS!$A5078,NoSettings!$A:$A,0))</f>
        <v>59130200000000</v>
      </c>
      <c r="K5078">
        <f>INDEX(GWP!$C$2:$C$13,MATCH(EPS!I5078,GWP!$B$2:$B$13,0))</f>
        <v>1</v>
      </c>
      <c r="L5078" s="4">
        <f t="shared" si="159"/>
        <v>59.130200000000002</v>
      </c>
    </row>
    <row r="5079" spans="1:12" hidden="1">
      <c r="A5079" t="s">
        <v>6575</v>
      </c>
      <c r="B5079" t="s">
        <v>6</v>
      </c>
      <c r="C5079" t="s">
        <v>6874</v>
      </c>
      <c r="D5079" t="s">
        <v>1705</v>
      </c>
      <c r="H5079" t="str">
        <f>INDEX('Vensim Variables'!$B:$B,MATCH(EPS!$B5079,'Vensim Variables'!$A:$A,0))</f>
        <v>g pollutant</v>
      </c>
      <c r="I5079" t="str">
        <f t="shared" si="158"/>
        <v>VOC</v>
      </c>
      <c r="J5079">
        <f>INDEX(NoSettings!$C:$C,MATCH(EPS!$A5079,NoSettings!$A:$A,0))</f>
        <v>220909000000</v>
      </c>
      <c r="K5079">
        <f>INDEX(GWP!$C$2:$C$13,MATCH(EPS!I5079,GWP!$B$2:$B$13,0))</f>
        <v>0</v>
      </c>
      <c r="L5079" s="4">
        <f t="shared" si="159"/>
        <v>0</v>
      </c>
    </row>
    <row r="5080" spans="1:12" hidden="1">
      <c r="A5080" t="s">
        <v>6576</v>
      </c>
      <c r="B5080" t="s">
        <v>6</v>
      </c>
      <c r="C5080" t="s">
        <v>6874</v>
      </c>
      <c r="D5080" t="s">
        <v>1706</v>
      </c>
      <c r="H5080" t="str">
        <f>INDEX('Vensim Variables'!$B:$B,MATCH(EPS!$B5080,'Vensim Variables'!$A:$A,0))</f>
        <v>g pollutant</v>
      </c>
      <c r="I5080" t="str">
        <f t="shared" si="158"/>
        <v>CO</v>
      </c>
      <c r="J5080">
        <f>INDEX(NoSettings!$C:$C,MATCH(EPS!$A5080,NoSettings!$A:$A,0))</f>
        <v>78469800000</v>
      </c>
      <c r="K5080">
        <f>INDEX(GWP!$C$2:$C$13,MATCH(EPS!I5080,GWP!$B$2:$B$13,0))</f>
        <v>0</v>
      </c>
      <c r="L5080" s="4">
        <f t="shared" si="159"/>
        <v>0</v>
      </c>
    </row>
    <row r="5081" spans="1:12" hidden="1">
      <c r="A5081" t="s">
        <v>6577</v>
      </c>
      <c r="B5081" t="s">
        <v>6</v>
      </c>
      <c r="C5081" t="s">
        <v>6874</v>
      </c>
      <c r="D5081" t="s">
        <v>1707</v>
      </c>
      <c r="H5081" t="str">
        <f>INDEX('Vensim Variables'!$B:$B,MATCH(EPS!$B5081,'Vensim Variables'!$A:$A,0))</f>
        <v>g pollutant</v>
      </c>
      <c r="I5081" t="str">
        <f t="shared" si="158"/>
        <v>NOx</v>
      </c>
      <c r="J5081">
        <f>INDEX(NoSettings!$C:$C,MATCH(EPS!$A5081,NoSettings!$A:$A,0))</f>
        <v>58432000000</v>
      </c>
      <c r="K5081">
        <f>INDEX(GWP!$C$2:$C$13,MATCH(EPS!I5081,GWP!$B$2:$B$13,0))</f>
        <v>0</v>
      </c>
      <c r="L5081" s="4">
        <f t="shared" si="159"/>
        <v>0</v>
      </c>
    </row>
    <row r="5082" spans="1:12" hidden="1">
      <c r="A5082" t="s">
        <v>6578</v>
      </c>
      <c r="B5082" t="s">
        <v>6</v>
      </c>
      <c r="C5082" t="s">
        <v>6874</v>
      </c>
      <c r="D5082" t="s">
        <v>1708</v>
      </c>
      <c r="H5082" t="str">
        <f>INDEX('Vensim Variables'!$B:$B,MATCH(EPS!$B5082,'Vensim Variables'!$A:$A,0))</f>
        <v>g pollutant</v>
      </c>
      <c r="I5082" t="str">
        <f t="shared" si="158"/>
        <v>PM10</v>
      </c>
      <c r="J5082">
        <f>INDEX(NoSettings!$C:$C,MATCH(EPS!$A5082,NoSettings!$A:$A,0))</f>
        <v>21720000000</v>
      </c>
      <c r="K5082">
        <f>INDEX(GWP!$C$2:$C$13,MATCH(EPS!I5082,GWP!$B$2:$B$13,0))</f>
        <v>0</v>
      </c>
      <c r="L5082" s="4">
        <f t="shared" si="159"/>
        <v>0</v>
      </c>
    </row>
    <row r="5083" spans="1:12" hidden="1">
      <c r="A5083" t="s">
        <v>6579</v>
      </c>
      <c r="B5083" t="s">
        <v>6</v>
      </c>
      <c r="C5083" t="s">
        <v>6874</v>
      </c>
      <c r="D5083" t="s">
        <v>1709</v>
      </c>
      <c r="H5083" t="str">
        <f>INDEX('Vensim Variables'!$B:$B,MATCH(EPS!$B5083,'Vensim Variables'!$A:$A,0))</f>
        <v>g pollutant</v>
      </c>
      <c r="I5083" t="str">
        <f t="shared" si="158"/>
        <v>PM25</v>
      </c>
      <c r="J5083">
        <f>INDEX(NoSettings!$C:$C,MATCH(EPS!$A5083,NoSettings!$A:$A,0))</f>
        <v>18852100000</v>
      </c>
      <c r="K5083">
        <f>INDEX(GWP!$C$2:$C$13,MATCH(EPS!I5083,GWP!$B$2:$B$13,0))</f>
        <v>0</v>
      </c>
      <c r="L5083" s="4">
        <f t="shared" si="159"/>
        <v>0</v>
      </c>
    </row>
    <row r="5084" spans="1:12" hidden="1">
      <c r="A5084" t="s">
        <v>6580</v>
      </c>
      <c r="B5084" t="s">
        <v>6</v>
      </c>
      <c r="C5084" t="s">
        <v>6874</v>
      </c>
      <c r="D5084" t="s">
        <v>1710</v>
      </c>
      <c r="H5084" t="str">
        <f>INDEX('Vensim Variables'!$B:$B,MATCH(EPS!$B5084,'Vensim Variables'!$A:$A,0))</f>
        <v>g pollutant</v>
      </c>
      <c r="I5084" t="str">
        <f t="shared" si="158"/>
        <v>SOx</v>
      </c>
      <c r="J5084">
        <f>INDEX(NoSettings!$C:$C,MATCH(EPS!$A5084,NoSettings!$A:$A,0))</f>
        <v>25290400000</v>
      </c>
      <c r="K5084">
        <f>INDEX(GWP!$C$2:$C$13,MATCH(EPS!I5084,GWP!$B$2:$B$13,0))</f>
        <v>0</v>
      </c>
      <c r="L5084" s="4">
        <f t="shared" si="159"/>
        <v>0</v>
      </c>
    </row>
    <row r="5085" spans="1:12" hidden="1">
      <c r="A5085" t="s">
        <v>6581</v>
      </c>
      <c r="B5085" t="s">
        <v>6</v>
      </c>
      <c r="C5085" t="s">
        <v>6874</v>
      </c>
      <c r="D5085" t="s">
        <v>1711</v>
      </c>
      <c r="H5085" t="str">
        <f>INDEX('Vensim Variables'!$B:$B,MATCH(EPS!$B5085,'Vensim Variables'!$A:$A,0))</f>
        <v>g pollutant</v>
      </c>
      <c r="I5085" t="str">
        <f t="shared" si="158"/>
        <v>BC</v>
      </c>
      <c r="J5085">
        <f>INDEX(NoSettings!$C:$C,MATCH(EPS!$A5085,NoSettings!$A:$A,0))</f>
        <v>1069910000</v>
      </c>
      <c r="K5085">
        <f>INDEX(GWP!$C$2:$C$13,MATCH(EPS!I5085,GWP!$B$2:$B$13,0))</f>
        <v>0</v>
      </c>
      <c r="L5085" s="4">
        <f t="shared" si="159"/>
        <v>0</v>
      </c>
    </row>
    <row r="5086" spans="1:12" hidden="1">
      <c r="A5086" t="s">
        <v>6582</v>
      </c>
      <c r="B5086" t="s">
        <v>6</v>
      </c>
      <c r="C5086" t="s">
        <v>6874</v>
      </c>
      <c r="D5086" t="s">
        <v>1712</v>
      </c>
      <c r="H5086" t="str">
        <f>INDEX('Vensim Variables'!$B:$B,MATCH(EPS!$B5086,'Vensim Variables'!$A:$A,0))</f>
        <v>g pollutant</v>
      </c>
      <c r="I5086" t="str">
        <f t="shared" si="158"/>
        <v>OC</v>
      </c>
      <c r="J5086">
        <f>INDEX(NoSettings!$C:$C,MATCH(EPS!$A5086,NoSettings!$A:$A,0))</f>
        <v>6661980000</v>
      </c>
      <c r="K5086">
        <f>INDEX(GWP!$C$2:$C$13,MATCH(EPS!I5086,GWP!$B$2:$B$13,0))</f>
        <v>0</v>
      </c>
      <c r="L5086" s="4">
        <f t="shared" si="159"/>
        <v>0</v>
      </c>
    </row>
    <row r="5087" spans="1:12" hidden="1">
      <c r="A5087" t="s">
        <v>6583</v>
      </c>
      <c r="B5087" t="s">
        <v>6</v>
      </c>
      <c r="C5087" t="s">
        <v>6874</v>
      </c>
      <c r="D5087" t="s">
        <v>1713</v>
      </c>
      <c r="H5087" t="str">
        <f>INDEX('Vensim Variables'!$B:$B,MATCH(EPS!$B5087,'Vensim Variables'!$A:$A,0))</f>
        <v>g pollutant</v>
      </c>
      <c r="I5087" t="str">
        <f t="shared" si="158"/>
        <v>CH4</v>
      </c>
      <c r="J5087">
        <f>INDEX(NoSettings!$C:$C,MATCH(EPS!$A5087,NoSettings!$A:$A,0))</f>
        <v>10061500000000</v>
      </c>
      <c r="K5087">
        <f>INDEX(GWP!$C$2:$C$13,MATCH(EPS!I5087,GWP!$B$2:$B$13,0))</f>
        <v>28</v>
      </c>
      <c r="L5087" s="4">
        <f t="shared" si="159"/>
        <v>281.72199999999998</v>
      </c>
    </row>
    <row r="5088" spans="1:12" hidden="1">
      <c r="A5088" t="s">
        <v>6584</v>
      </c>
      <c r="B5088" t="s">
        <v>6</v>
      </c>
      <c r="C5088" t="s">
        <v>6874</v>
      </c>
      <c r="D5088" t="s">
        <v>1714</v>
      </c>
      <c r="H5088" t="str">
        <f>INDEX('Vensim Variables'!$B:$B,MATCH(EPS!$B5088,'Vensim Variables'!$A:$A,0))</f>
        <v>g pollutant</v>
      </c>
      <c r="I5088" t="str">
        <f t="shared" si="158"/>
        <v>N2O</v>
      </c>
      <c r="J5088">
        <f>INDEX(NoSettings!$C:$C,MATCH(EPS!$A5088,NoSettings!$A:$A,0))</f>
        <v>1190410000000</v>
      </c>
      <c r="K5088">
        <f>INDEX(GWP!$C$2:$C$13,MATCH(EPS!I5088,GWP!$B$2:$B$13,0))</f>
        <v>265</v>
      </c>
      <c r="L5088" s="4">
        <f t="shared" si="159"/>
        <v>315.45864999999998</v>
      </c>
    </row>
    <row r="5089" spans="1:12" hidden="1">
      <c r="A5089" t="s">
        <v>6585</v>
      </c>
      <c r="B5089" t="s">
        <v>6</v>
      </c>
      <c r="C5089" t="s">
        <v>6874</v>
      </c>
      <c r="D5089" t="s">
        <v>1715</v>
      </c>
      <c r="H5089" t="str">
        <f>INDEX('Vensim Variables'!$B:$B,MATCH(EPS!$B5089,'Vensim Variables'!$A:$A,0))</f>
        <v>g pollutant</v>
      </c>
      <c r="I5089" t="str">
        <f t="shared" si="158"/>
        <v>F gases</v>
      </c>
      <c r="J5089">
        <f>INDEX(NoSettings!$C:$C,MATCH(EPS!$A5089,NoSettings!$A:$A,0))</f>
        <v>0</v>
      </c>
      <c r="K5089">
        <f>INDEX(GWP!$C$2:$C$13,MATCH(EPS!I5089,GWP!$B$2:$B$13,0))</f>
        <v>1</v>
      </c>
      <c r="L5089" s="4">
        <f t="shared" si="159"/>
        <v>0</v>
      </c>
    </row>
    <row r="5090" spans="1:12" hidden="1">
      <c r="A5090" t="s">
        <v>6586</v>
      </c>
      <c r="B5090" t="s">
        <v>6</v>
      </c>
      <c r="C5090" t="s">
        <v>6875</v>
      </c>
      <c r="D5090" t="s">
        <v>1702</v>
      </c>
      <c r="H5090" t="str">
        <f>INDEX('Vensim Variables'!$B:$B,MATCH(EPS!$B5090,'Vensim Variables'!$A:$A,0))</f>
        <v>g pollutant</v>
      </c>
      <c r="I5090" t="str">
        <f t="shared" si="158"/>
        <v>CO2</v>
      </c>
      <c r="J5090">
        <f>INDEX(NoSettings!$C:$C,MATCH(EPS!$A5090,NoSettings!$A:$A,0))</f>
        <v>5783330000000</v>
      </c>
      <c r="K5090">
        <f>INDEX(GWP!$C$2:$C$13,MATCH(EPS!I5090,GWP!$B$2:$B$13,0))</f>
        <v>1</v>
      </c>
      <c r="L5090" s="4">
        <f t="shared" si="159"/>
        <v>5.7833300000000003</v>
      </c>
    </row>
    <row r="5091" spans="1:12" hidden="1">
      <c r="A5091" t="s">
        <v>6587</v>
      </c>
      <c r="B5091" t="s">
        <v>6</v>
      </c>
      <c r="C5091" t="s">
        <v>6875</v>
      </c>
      <c r="D5091" t="s">
        <v>1705</v>
      </c>
      <c r="H5091" t="str">
        <f>INDEX('Vensim Variables'!$B:$B,MATCH(EPS!$B5091,'Vensim Variables'!$A:$A,0))</f>
        <v>g pollutant</v>
      </c>
      <c r="I5091" t="str">
        <f t="shared" si="158"/>
        <v>VOC</v>
      </c>
      <c r="J5091">
        <f>INDEX(NoSettings!$C:$C,MATCH(EPS!$A5091,NoSettings!$A:$A,0))</f>
        <v>1183740000</v>
      </c>
      <c r="K5091">
        <f>INDEX(GWP!$C$2:$C$13,MATCH(EPS!I5091,GWP!$B$2:$B$13,0))</f>
        <v>0</v>
      </c>
      <c r="L5091" s="4">
        <f t="shared" si="159"/>
        <v>0</v>
      </c>
    </row>
    <row r="5092" spans="1:12" hidden="1">
      <c r="A5092" t="s">
        <v>6588</v>
      </c>
      <c r="B5092" t="s">
        <v>6</v>
      </c>
      <c r="C5092" t="s">
        <v>6875</v>
      </c>
      <c r="D5092" t="s">
        <v>1706</v>
      </c>
      <c r="H5092" t="str">
        <f>INDEX('Vensim Variables'!$B:$B,MATCH(EPS!$B5092,'Vensim Variables'!$A:$A,0))</f>
        <v>g pollutant</v>
      </c>
      <c r="I5092" t="str">
        <f t="shared" si="158"/>
        <v>CO</v>
      </c>
      <c r="J5092">
        <f>INDEX(NoSettings!$C:$C,MATCH(EPS!$A5092,NoSettings!$A:$A,0))</f>
        <v>16344600000</v>
      </c>
      <c r="K5092">
        <f>INDEX(GWP!$C$2:$C$13,MATCH(EPS!I5092,GWP!$B$2:$B$13,0))</f>
        <v>0</v>
      </c>
      <c r="L5092" s="4">
        <f t="shared" si="159"/>
        <v>0</v>
      </c>
    </row>
    <row r="5093" spans="1:12" hidden="1">
      <c r="A5093" t="s">
        <v>6589</v>
      </c>
      <c r="B5093" t="s">
        <v>6</v>
      </c>
      <c r="C5093" t="s">
        <v>6875</v>
      </c>
      <c r="D5093" t="s">
        <v>1707</v>
      </c>
      <c r="H5093" t="str">
        <f>INDEX('Vensim Variables'!$B:$B,MATCH(EPS!$B5093,'Vensim Variables'!$A:$A,0))</f>
        <v>g pollutant</v>
      </c>
      <c r="I5093" t="str">
        <f t="shared" si="158"/>
        <v>NOx</v>
      </c>
      <c r="J5093">
        <f>INDEX(NoSettings!$C:$C,MATCH(EPS!$A5093,NoSettings!$A:$A,0))</f>
        <v>5486490000</v>
      </c>
      <c r="K5093">
        <f>INDEX(GWP!$C$2:$C$13,MATCH(EPS!I5093,GWP!$B$2:$B$13,0))</f>
        <v>0</v>
      </c>
      <c r="L5093" s="4">
        <f t="shared" si="159"/>
        <v>0</v>
      </c>
    </row>
    <row r="5094" spans="1:12" hidden="1">
      <c r="A5094" t="s">
        <v>6590</v>
      </c>
      <c r="B5094" t="s">
        <v>6</v>
      </c>
      <c r="C5094" t="s">
        <v>6875</v>
      </c>
      <c r="D5094" t="s">
        <v>1708</v>
      </c>
      <c r="H5094" t="str">
        <f>INDEX('Vensim Variables'!$B:$B,MATCH(EPS!$B5094,'Vensim Variables'!$A:$A,0))</f>
        <v>g pollutant</v>
      </c>
      <c r="I5094" t="str">
        <f t="shared" si="158"/>
        <v>PM10</v>
      </c>
      <c r="J5094">
        <f>INDEX(NoSettings!$C:$C,MATCH(EPS!$A5094,NoSettings!$A:$A,0))</f>
        <v>369275000000</v>
      </c>
      <c r="K5094">
        <f>INDEX(GWP!$C$2:$C$13,MATCH(EPS!I5094,GWP!$B$2:$B$13,0))</f>
        <v>0</v>
      </c>
      <c r="L5094" s="4">
        <f t="shared" si="159"/>
        <v>0</v>
      </c>
    </row>
    <row r="5095" spans="1:12" hidden="1">
      <c r="A5095" t="s">
        <v>6591</v>
      </c>
      <c r="B5095" t="s">
        <v>6</v>
      </c>
      <c r="C5095" t="s">
        <v>6875</v>
      </c>
      <c r="D5095" t="s">
        <v>1709</v>
      </c>
      <c r="H5095" t="str">
        <f>INDEX('Vensim Variables'!$B:$B,MATCH(EPS!$B5095,'Vensim Variables'!$A:$A,0))</f>
        <v>g pollutant</v>
      </c>
      <c r="I5095" t="str">
        <f t="shared" si="158"/>
        <v>PM25</v>
      </c>
      <c r="J5095">
        <f>INDEX(NoSettings!$C:$C,MATCH(EPS!$A5095,NoSettings!$A:$A,0))</f>
        <v>49138200000</v>
      </c>
      <c r="K5095">
        <f>INDEX(GWP!$C$2:$C$13,MATCH(EPS!I5095,GWP!$B$2:$B$13,0))</f>
        <v>0</v>
      </c>
      <c r="L5095" s="4">
        <f t="shared" si="159"/>
        <v>0</v>
      </c>
    </row>
    <row r="5096" spans="1:12" hidden="1">
      <c r="A5096" t="s">
        <v>6592</v>
      </c>
      <c r="B5096" t="s">
        <v>6</v>
      </c>
      <c r="C5096" t="s">
        <v>6875</v>
      </c>
      <c r="D5096" t="s">
        <v>1710</v>
      </c>
      <c r="H5096" t="str">
        <f>INDEX('Vensim Variables'!$B:$B,MATCH(EPS!$B5096,'Vensim Variables'!$A:$A,0))</f>
        <v>g pollutant</v>
      </c>
      <c r="I5096" t="str">
        <f t="shared" si="158"/>
        <v>SOx</v>
      </c>
      <c r="J5096">
        <f>INDEX(NoSettings!$C:$C,MATCH(EPS!$A5096,NoSettings!$A:$A,0))</f>
        <v>804193000</v>
      </c>
      <c r="K5096">
        <f>INDEX(GWP!$C$2:$C$13,MATCH(EPS!I5096,GWP!$B$2:$B$13,0))</f>
        <v>0</v>
      </c>
      <c r="L5096" s="4">
        <f t="shared" si="159"/>
        <v>0</v>
      </c>
    </row>
    <row r="5097" spans="1:12" hidden="1">
      <c r="A5097" t="s">
        <v>6593</v>
      </c>
      <c r="B5097" t="s">
        <v>6</v>
      </c>
      <c r="C5097" t="s">
        <v>6875</v>
      </c>
      <c r="D5097" t="s">
        <v>1711</v>
      </c>
      <c r="H5097" t="str">
        <f>INDEX('Vensim Variables'!$B:$B,MATCH(EPS!$B5097,'Vensim Variables'!$A:$A,0))</f>
        <v>g pollutant</v>
      </c>
      <c r="I5097" t="str">
        <f t="shared" si="158"/>
        <v>BC</v>
      </c>
      <c r="J5097">
        <f>INDEX(NoSettings!$C:$C,MATCH(EPS!$A5097,NoSettings!$A:$A,0))</f>
        <v>54638900</v>
      </c>
      <c r="K5097">
        <f>INDEX(GWP!$C$2:$C$13,MATCH(EPS!I5097,GWP!$B$2:$B$13,0))</f>
        <v>0</v>
      </c>
      <c r="L5097" s="4">
        <f t="shared" si="159"/>
        <v>0</v>
      </c>
    </row>
    <row r="5098" spans="1:12" hidden="1">
      <c r="A5098" t="s">
        <v>6594</v>
      </c>
      <c r="B5098" t="s">
        <v>6</v>
      </c>
      <c r="C5098" t="s">
        <v>6875</v>
      </c>
      <c r="D5098" t="s">
        <v>1712</v>
      </c>
      <c r="H5098" t="str">
        <f>INDEX('Vensim Variables'!$B:$B,MATCH(EPS!$B5098,'Vensim Variables'!$A:$A,0))</f>
        <v>g pollutant</v>
      </c>
      <c r="I5098" t="str">
        <f t="shared" si="158"/>
        <v>OC</v>
      </c>
      <c r="J5098">
        <f>INDEX(NoSettings!$C:$C,MATCH(EPS!$A5098,NoSettings!$A:$A,0))</f>
        <v>336762000</v>
      </c>
      <c r="K5098">
        <f>INDEX(GWP!$C$2:$C$13,MATCH(EPS!I5098,GWP!$B$2:$B$13,0))</f>
        <v>0</v>
      </c>
      <c r="L5098" s="4">
        <f t="shared" si="159"/>
        <v>0</v>
      </c>
    </row>
    <row r="5099" spans="1:12" hidden="1">
      <c r="A5099" t="s">
        <v>6595</v>
      </c>
      <c r="B5099" t="s">
        <v>6</v>
      </c>
      <c r="C5099" t="s">
        <v>6875</v>
      </c>
      <c r="D5099" t="s">
        <v>1713</v>
      </c>
      <c r="H5099" t="str">
        <f>INDEX('Vensim Variables'!$B:$B,MATCH(EPS!$B5099,'Vensim Variables'!$A:$A,0))</f>
        <v>g pollutant</v>
      </c>
      <c r="I5099" t="str">
        <f t="shared" si="158"/>
        <v>CH4</v>
      </c>
      <c r="J5099">
        <f>INDEX(NoSettings!$C:$C,MATCH(EPS!$A5099,NoSettings!$A:$A,0))</f>
        <v>1821090000000</v>
      </c>
      <c r="K5099">
        <f>INDEX(GWP!$C$2:$C$13,MATCH(EPS!I5099,GWP!$B$2:$B$13,0))</f>
        <v>28</v>
      </c>
      <c r="L5099" s="4">
        <f t="shared" si="159"/>
        <v>50.990519999999997</v>
      </c>
    </row>
    <row r="5100" spans="1:12" hidden="1">
      <c r="A5100" t="s">
        <v>6596</v>
      </c>
      <c r="B5100" t="s">
        <v>6</v>
      </c>
      <c r="C5100" t="s">
        <v>6875</v>
      </c>
      <c r="D5100" t="s">
        <v>1714</v>
      </c>
      <c r="H5100" t="str">
        <f>INDEX('Vensim Variables'!$B:$B,MATCH(EPS!$B5100,'Vensim Variables'!$A:$A,0))</f>
        <v>g pollutant</v>
      </c>
      <c r="I5100" t="str">
        <f t="shared" si="158"/>
        <v>N2O</v>
      </c>
      <c r="J5100">
        <f>INDEX(NoSettings!$C:$C,MATCH(EPS!$A5100,NoSettings!$A:$A,0))</f>
        <v>24854100</v>
      </c>
      <c r="K5100">
        <f>INDEX(GWP!$C$2:$C$13,MATCH(EPS!I5100,GWP!$B$2:$B$13,0))</f>
        <v>265</v>
      </c>
      <c r="L5100" s="4">
        <f t="shared" si="159"/>
        <v>6.5863364999999997E-3</v>
      </c>
    </row>
    <row r="5101" spans="1:12" hidden="1">
      <c r="A5101" t="s">
        <v>6597</v>
      </c>
      <c r="B5101" t="s">
        <v>6</v>
      </c>
      <c r="C5101" t="s">
        <v>6875</v>
      </c>
      <c r="D5101" t="s">
        <v>1715</v>
      </c>
      <c r="H5101" t="str">
        <f>INDEX('Vensim Variables'!$B:$B,MATCH(EPS!$B5101,'Vensim Variables'!$A:$A,0))</f>
        <v>g pollutant</v>
      </c>
      <c r="I5101" t="str">
        <f t="shared" si="158"/>
        <v>F gases</v>
      </c>
      <c r="J5101">
        <f>INDEX(NoSettings!$C:$C,MATCH(EPS!$A5101,NoSettings!$A:$A,0))</f>
        <v>0</v>
      </c>
      <c r="K5101">
        <f>INDEX(GWP!$C$2:$C$13,MATCH(EPS!I5101,GWP!$B$2:$B$13,0))</f>
        <v>1</v>
      </c>
      <c r="L5101" s="4">
        <f t="shared" si="159"/>
        <v>0</v>
      </c>
    </row>
    <row r="5102" spans="1:12" hidden="1">
      <c r="A5102" t="s">
        <v>6598</v>
      </c>
      <c r="B5102" t="s">
        <v>6</v>
      </c>
      <c r="C5102" t="s">
        <v>6876</v>
      </c>
      <c r="D5102" t="s">
        <v>1702</v>
      </c>
      <c r="H5102" t="str">
        <f>INDEX('Vensim Variables'!$B:$B,MATCH(EPS!$B5102,'Vensim Variables'!$A:$A,0))</f>
        <v>g pollutant</v>
      </c>
      <c r="I5102" t="str">
        <f t="shared" si="158"/>
        <v>CO2</v>
      </c>
      <c r="J5102">
        <f>INDEX(NoSettings!$C:$C,MATCH(EPS!$A5102,NoSettings!$A:$A,0))</f>
        <v>174017000000000</v>
      </c>
      <c r="K5102">
        <f>INDEX(GWP!$C$2:$C$13,MATCH(EPS!I5102,GWP!$B$2:$B$13,0))</f>
        <v>1</v>
      </c>
      <c r="L5102" s="4">
        <f t="shared" si="159"/>
        <v>174.017</v>
      </c>
    </row>
    <row r="5103" spans="1:12" hidden="1">
      <c r="A5103" t="s">
        <v>6599</v>
      </c>
      <c r="B5103" t="s">
        <v>6</v>
      </c>
      <c r="C5103" t="s">
        <v>6876</v>
      </c>
      <c r="D5103" t="s">
        <v>1705</v>
      </c>
      <c r="H5103" t="str">
        <f>INDEX('Vensim Variables'!$B:$B,MATCH(EPS!$B5103,'Vensim Variables'!$A:$A,0))</f>
        <v>g pollutant</v>
      </c>
      <c r="I5103" t="str">
        <f t="shared" si="158"/>
        <v>VOC</v>
      </c>
      <c r="J5103">
        <f>INDEX(NoSettings!$C:$C,MATCH(EPS!$A5103,NoSettings!$A:$A,0))</f>
        <v>2730120000000</v>
      </c>
      <c r="K5103">
        <f>INDEX(GWP!$C$2:$C$13,MATCH(EPS!I5103,GWP!$B$2:$B$13,0))</f>
        <v>0</v>
      </c>
      <c r="L5103" s="4">
        <f t="shared" si="159"/>
        <v>0</v>
      </c>
    </row>
    <row r="5104" spans="1:12" hidden="1">
      <c r="A5104" t="s">
        <v>6600</v>
      </c>
      <c r="B5104" t="s">
        <v>6</v>
      </c>
      <c r="C5104" t="s">
        <v>6876</v>
      </c>
      <c r="D5104" t="s">
        <v>1706</v>
      </c>
      <c r="H5104" t="str">
        <f>INDEX('Vensim Variables'!$B:$B,MATCH(EPS!$B5104,'Vensim Variables'!$A:$A,0))</f>
        <v>g pollutant</v>
      </c>
      <c r="I5104" t="str">
        <f t="shared" si="158"/>
        <v>CO</v>
      </c>
      <c r="J5104">
        <f>INDEX(NoSettings!$C:$C,MATCH(EPS!$A5104,NoSettings!$A:$A,0))</f>
        <v>747590000000</v>
      </c>
      <c r="K5104">
        <f>INDEX(GWP!$C$2:$C$13,MATCH(EPS!I5104,GWP!$B$2:$B$13,0))</f>
        <v>0</v>
      </c>
      <c r="L5104" s="4">
        <f t="shared" si="159"/>
        <v>0</v>
      </c>
    </row>
    <row r="5105" spans="1:12" hidden="1">
      <c r="A5105" t="s">
        <v>6601</v>
      </c>
      <c r="B5105" t="s">
        <v>6</v>
      </c>
      <c r="C5105" t="s">
        <v>6876</v>
      </c>
      <c r="D5105" t="s">
        <v>1707</v>
      </c>
      <c r="H5105" t="str">
        <f>INDEX('Vensim Variables'!$B:$B,MATCH(EPS!$B5105,'Vensim Variables'!$A:$A,0))</f>
        <v>g pollutant</v>
      </c>
      <c r="I5105" t="str">
        <f t="shared" si="158"/>
        <v>NOx</v>
      </c>
      <c r="J5105">
        <f>INDEX(NoSettings!$C:$C,MATCH(EPS!$A5105,NoSettings!$A:$A,0))</f>
        <v>736668000000</v>
      </c>
      <c r="K5105">
        <f>INDEX(GWP!$C$2:$C$13,MATCH(EPS!I5105,GWP!$B$2:$B$13,0))</f>
        <v>0</v>
      </c>
      <c r="L5105" s="4">
        <f t="shared" si="159"/>
        <v>0</v>
      </c>
    </row>
    <row r="5106" spans="1:12" hidden="1">
      <c r="A5106" t="s">
        <v>6602</v>
      </c>
      <c r="B5106" t="s">
        <v>6</v>
      </c>
      <c r="C5106" t="s">
        <v>6876</v>
      </c>
      <c r="D5106" t="s">
        <v>1708</v>
      </c>
      <c r="H5106" t="str">
        <f>INDEX('Vensim Variables'!$B:$B,MATCH(EPS!$B5106,'Vensim Variables'!$A:$A,0))</f>
        <v>g pollutant</v>
      </c>
      <c r="I5106" t="str">
        <f t="shared" si="158"/>
        <v>PM10</v>
      </c>
      <c r="J5106">
        <f>INDEX(NoSettings!$C:$C,MATCH(EPS!$A5106,NoSettings!$A:$A,0))</f>
        <v>18384300000</v>
      </c>
      <c r="K5106">
        <f>INDEX(GWP!$C$2:$C$13,MATCH(EPS!I5106,GWP!$B$2:$B$13,0))</f>
        <v>0</v>
      </c>
      <c r="L5106" s="4">
        <f t="shared" si="159"/>
        <v>0</v>
      </c>
    </row>
    <row r="5107" spans="1:12" hidden="1">
      <c r="A5107" t="s">
        <v>6603</v>
      </c>
      <c r="B5107" t="s">
        <v>6</v>
      </c>
      <c r="C5107" t="s">
        <v>6876</v>
      </c>
      <c r="D5107" t="s">
        <v>1709</v>
      </c>
      <c r="H5107" t="str">
        <f>INDEX('Vensim Variables'!$B:$B,MATCH(EPS!$B5107,'Vensim Variables'!$A:$A,0))</f>
        <v>g pollutant</v>
      </c>
      <c r="I5107" t="str">
        <f t="shared" si="158"/>
        <v>PM25</v>
      </c>
      <c r="J5107">
        <f>INDEX(NoSettings!$C:$C,MATCH(EPS!$A5107,NoSettings!$A:$A,0))</f>
        <v>17603100000</v>
      </c>
      <c r="K5107">
        <f>INDEX(GWP!$C$2:$C$13,MATCH(EPS!I5107,GWP!$B$2:$B$13,0))</f>
        <v>0</v>
      </c>
      <c r="L5107" s="4">
        <f t="shared" si="159"/>
        <v>0</v>
      </c>
    </row>
    <row r="5108" spans="1:12" hidden="1">
      <c r="A5108" t="s">
        <v>6604</v>
      </c>
      <c r="B5108" t="s">
        <v>6</v>
      </c>
      <c r="C5108" t="s">
        <v>6876</v>
      </c>
      <c r="D5108" t="s">
        <v>1710</v>
      </c>
      <c r="H5108" t="str">
        <f>INDEX('Vensim Variables'!$B:$B,MATCH(EPS!$B5108,'Vensim Variables'!$A:$A,0))</f>
        <v>g pollutant</v>
      </c>
      <c r="I5108" t="str">
        <f t="shared" si="158"/>
        <v>SOx</v>
      </c>
      <c r="J5108">
        <f>INDEX(NoSettings!$C:$C,MATCH(EPS!$A5108,NoSettings!$A:$A,0))</f>
        <v>168647000000</v>
      </c>
      <c r="K5108">
        <f>INDEX(GWP!$C$2:$C$13,MATCH(EPS!I5108,GWP!$B$2:$B$13,0))</f>
        <v>0</v>
      </c>
      <c r="L5108" s="4">
        <f t="shared" si="159"/>
        <v>0</v>
      </c>
    </row>
    <row r="5109" spans="1:12" hidden="1">
      <c r="A5109" t="s">
        <v>6605</v>
      </c>
      <c r="B5109" t="s">
        <v>6</v>
      </c>
      <c r="C5109" t="s">
        <v>6876</v>
      </c>
      <c r="D5109" t="s">
        <v>1711</v>
      </c>
      <c r="H5109" t="str">
        <f>INDEX('Vensim Variables'!$B:$B,MATCH(EPS!$B5109,'Vensim Variables'!$A:$A,0))</f>
        <v>g pollutant</v>
      </c>
      <c r="I5109" t="str">
        <f t="shared" si="158"/>
        <v>BC</v>
      </c>
      <c r="J5109">
        <f>INDEX(NoSettings!$C:$C,MATCH(EPS!$A5109,NoSettings!$A:$A,0))</f>
        <v>930416000</v>
      </c>
      <c r="K5109">
        <f>INDEX(GWP!$C$2:$C$13,MATCH(EPS!I5109,GWP!$B$2:$B$13,0))</f>
        <v>0</v>
      </c>
      <c r="L5109" s="4">
        <f t="shared" si="159"/>
        <v>0</v>
      </c>
    </row>
    <row r="5110" spans="1:12" hidden="1">
      <c r="A5110" t="s">
        <v>6606</v>
      </c>
      <c r="B5110" t="s">
        <v>6</v>
      </c>
      <c r="C5110" t="s">
        <v>6876</v>
      </c>
      <c r="D5110" t="s">
        <v>1712</v>
      </c>
      <c r="H5110" t="str">
        <f>INDEX('Vensim Variables'!$B:$B,MATCH(EPS!$B5110,'Vensim Variables'!$A:$A,0))</f>
        <v>g pollutant</v>
      </c>
      <c r="I5110" t="str">
        <f t="shared" si="158"/>
        <v>OC</v>
      </c>
      <c r="J5110">
        <f>INDEX(NoSettings!$C:$C,MATCH(EPS!$A5110,NoSettings!$A:$A,0))</f>
        <v>6704620000</v>
      </c>
      <c r="K5110">
        <f>INDEX(GWP!$C$2:$C$13,MATCH(EPS!I5110,GWP!$B$2:$B$13,0))</f>
        <v>0</v>
      </c>
      <c r="L5110" s="4">
        <f t="shared" si="159"/>
        <v>0</v>
      </c>
    </row>
    <row r="5111" spans="1:12" hidden="1">
      <c r="A5111" t="s">
        <v>6607</v>
      </c>
      <c r="B5111" t="s">
        <v>6</v>
      </c>
      <c r="C5111" t="s">
        <v>6876</v>
      </c>
      <c r="D5111" t="s">
        <v>1713</v>
      </c>
      <c r="H5111" t="str">
        <f>INDEX('Vensim Variables'!$B:$B,MATCH(EPS!$B5111,'Vensim Variables'!$A:$A,0))</f>
        <v>g pollutant</v>
      </c>
      <c r="I5111" t="str">
        <f t="shared" si="158"/>
        <v>CH4</v>
      </c>
      <c r="J5111">
        <f>INDEX(NoSettings!$C:$C,MATCH(EPS!$A5111,NoSettings!$A:$A,0))</f>
        <v>5816860000000</v>
      </c>
      <c r="K5111">
        <f>INDEX(GWP!$C$2:$C$13,MATCH(EPS!I5111,GWP!$B$2:$B$13,0))</f>
        <v>28</v>
      </c>
      <c r="L5111" s="4">
        <f t="shared" si="159"/>
        <v>162.87208000000001</v>
      </c>
    </row>
    <row r="5112" spans="1:12" hidden="1">
      <c r="A5112" t="s">
        <v>6608</v>
      </c>
      <c r="B5112" t="s">
        <v>6</v>
      </c>
      <c r="C5112" t="s">
        <v>6876</v>
      </c>
      <c r="D5112" t="s">
        <v>1714</v>
      </c>
      <c r="H5112" t="str">
        <f>INDEX('Vensim Variables'!$B:$B,MATCH(EPS!$B5112,'Vensim Variables'!$A:$A,0))</f>
        <v>g pollutant</v>
      </c>
      <c r="I5112" t="str">
        <f t="shared" si="158"/>
        <v>N2O</v>
      </c>
      <c r="J5112">
        <f>INDEX(NoSettings!$C:$C,MATCH(EPS!$A5112,NoSettings!$A:$A,0))</f>
        <v>317763000</v>
      </c>
      <c r="K5112">
        <f>INDEX(GWP!$C$2:$C$13,MATCH(EPS!I5112,GWP!$B$2:$B$13,0))</f>
        <v>265</v>
      </c>
      <c r="L5112" s="4">
        <f t="shared" si="159"/>
        <v>8.4207194999999999E-2</v>
      </c>
    </row>
    <row r="5113" spans="1:12" hidden="1">
      <c r="A5113" t="s">
        <v>6609</v>
      </c>
      <c r="B5113" t="s">
        <v>6</v>
      </c>
      <c r="C5113" t="s">
        <v>6876</v>
      </c>
      <c r="D5113" t="s">
        <v>1715</v>
      </c>
      <c r="H5113" t="str">
        <f>INDEX('Vensim Variables'!$B:$B,MATCH(EPS!$B5113,'Vensim Variables'!$A:$A,0))</f>
        <v>g pollutant</v>
      </c>
      <c r="I5113" t="str">
        <f t="shared" si="158"/>
        <v>F gases</v>
      </c>
      <c r="J5113">
        <f>INDEX(NoSettings!$C:$C,MATCH(EPS!$A5113,NoSettings!$A:$A,0))</f>
        <v>0</v>
      </c>
      <c r="K5113">
        <f>INDEX(GWP!$C$2:$C$13,MATCH(EPS!I5113,GWP!$B$2:$B$13,0))</f>
        <v>1</v>
      </c>
      <c r="L5113" s="4">
        <f t="shared" si="159"/>
        <v>0</v>
      </c>
    </row>
    <row r="5114" spans="1:12" hidden="1">
      <c r="A5114" t="s">
        <v>6610</v>
      </c>
      <c r="B5114" t="s">
        <v>6</v>
      </c>
      <c r="C5114" t="s">
        <v>6877</v>
      </c>
      <c r="D5114" t="s">
        <v>1702</v>
      </c>
      <c r="H5114" t="str">
        <f>INDEX('Vensim Variables'!$B:$B,MATCH(EPS!$B5114,'Vensim Variables'!$A:$A,0))</f>
        <v>g pollutant</v>
      </c>
      <c r="I5114" t="str">
        <f t="shared" si="158"/>
        <v>CO2</v>
      </c>
      <c r="J5114">
        <f>INDEX(NoSettings!$C:$C,MATCH(EPS!$A5114,NoSettings!$A:$A,0))</f>
        <v>18204500000000</v>
      </c>
      <c r="K5114">
        <f>INDEX(GWP!$C$2:$C$13,MATCH(EPS!I5114,GWP!$B$2:$B$13,0))</f>
        <v>1</v>
      </c>
      <c r="L5114" s="4">
        <f t="shared" si="159"/>
        <v>18.204499999999999</v>
      </c>
    </row>
    <row r="5115" spans="1:12" hidden="1">
      <c r="A5115" t="s">
        <v>6611</v>
      </c>
      <c r="B5115" t="s">
        <v>6</v>
      </c>
      <c r="C5115" t="s">
        <v>6877</v>
      </c>
      <c r="D5115" t="s">
        <v>1705</v>
      </c>
      <c r="H5115" t="str">
        <f>INDEX('Vensim Variables'!$B:$B,MATCH(EPS!$B5115,'Vensim Variables'!$A:$A,0))</f>
        <v>g pollutant</v>
      </c>
      <c r="I5115" t="str">
        <f t="shared" si="158"/>
        <v>VOC</v>
      </c>
      <c r="J5115">
        <f>INDEX(NoSettings!$C:$C,MATCH(EPS!$A5115,NoSettings!$A:$A,0))</f>
        <v>1220130000</v>
      </c>
      <c r="K5115">
        <f>INDEX(GWP!$C$2:$C$13,MATCH(EPS!I5115,GWP!$B$2:$B$13,0))</f>
        <v>0</v>
      </c>
      <c r="L5115" s="4">
        <f t="shared" si="159"/>
        <v>0</v>
      </c>
    </row>
    <row r="5116" spans="1:12" hidden="1">
      <c r="A5116" t="s">
        <v>6612</v>
      </c>
      <c r="B5116" t="s">
        <v>6</v>
      </c>
      <c r="C5116" t="s">
        <v>6877</v>
      </c>
      <c r="D5116" t="s">
        <v>1706</v>
      </c>
      <c r="H5116" t="str">
        <f>INDEX('Vensim Variables'!$B:$B,MATCH(EPS!$B5116,'Vensim Variables'!$A:$A,0))</f>
        <v>g pollutant</v>
      </c>
      <c r="I5116" t="str">
        <f t="shared" si="158"/>
        <v>CO</v>
      </c>
      <c r="J5116">
        <f>INDEX(NoSettings!$C:$C,MATCH(EPS!$A5116,NoSettings!$A:$A,0))</f>
        <v>6936390000</v>
      </c>
      <c r="K5116">
        <f>INDEX(GWP!$C$2:$C$13,MATCH(EPS!I5116,GWP!$B$2:$B$13,0))</f>
        <v>0</v>
      </c>
      <c r="L5116" s="4">
        <f t="shared" si="159"/>
        <v>0</v>
      </c>
    </row>
    <row r="5117" spans="1:12" hidden="1">
      <c r="A5117" t="s">
        <v>6613</v>
      </c>
      <c r="B5117" t="s">
        <v>6</v>
      </c>
      <c r="C5117" t="s">
        <v>6877</v>
      </c>
      <c r="D5117" t="s">
        <v>1707</v>
      </c>
      <c r="H5117" t="str">
        <f>INDEX('Vensim Variables'!$B:$B,MATCH(EPS!$B5117,'Vensim Variables'!$A:$A,0))</f>
        <v>g pollutant</v>
      </c>
      <c r="I5117" t="str">
        <f t="shared" si="158"/>
        <v>NOx</v>
      </c>
      <c r="J5117">
        <f>INDEX(NoSettings!$C:$C,MATCH(EPS!$A5117,NoSettings!$A:$A,0))</f>
        <v>12807600000</v>
      </c>
      <c r="K5117">
        <f>INDEX(GWP!$C$2:$C$13,MATCH(EPS!I5117,GWP!$B$2:$B$13,0))</f>
        <v>0</v>
      </c>
      <c r="L5117" s="4">
        <f t="shared" si="159"/>
        <v>0</v>
      </c>
    </row>
    <row r="5118" spans="1:12" hidden="1">
      <c r="A5118" t="s">
        <v>6614</v>
      </c>
      <c r="B5118" t="s">
        <v>6</v>
      </c>
      <c r="C5118" t="s">
        <v>6877</v>
      </c>
      <c r="D5118" t="s">
        <v>1708</v>
      </c>
      <c r="H5118" t="str">
        <f>INDEX('Vensim Variables'!$B:$B,MATCH(EPS!$B5118,'Vensim Variables'!$A:$A,0))</f>
        <v>g pollutant</v>
      </c>
      <c r="I5118" t="str">
        <f t="shared" si="158"/>
        <v>PM10</v>
      </c>
      <c r="J5118">
        <f>INDEX(NoSettings!$C:$C,MATCH(EPS!$A5118,NoSettings!$A:$A,0))</f>
        <v>820460000</v>
      </c>
      <c r="K5118">
        <f>INDEX(GWP!$C$2:$C$13,MATCH(EPS!I5118,GWP!$B$2:$B$13,0))</f>
        <v>0</v>
      </c>
      <c r="L5118" s="4">
        <f t="shared" si="159"/>
        <v>0</v>
      </c>
    </row>
    <row r="5119" spans="1:12" hidden="1">
      <c r="A5119" t="s">
        <v>6615</v>
      </c>
      <c r="B5119" t="s">
        <v>6</v>
      </c>
      <c r="C5119" t="s">
        <v>6877</v>
      </c>
      <c r="D5119" t="s">
        <v>1709</v>
      </c>
      <c r="H5119" t="str">
        <f>INDEX('Vensim Variables'!$B:$B,MATCH(EPS!$B5119,'Vensim Variables'!$A:$A,0))</f>
        <v>g pollutant</v>
      </c>
      <c r="I5119" t="str">
        <f t="shared" si="158"/>
        <v>PM25</v>
      </c>
      <c r="J5119">
        <f>INDEX(NoSettings!$C:$C,MATCH(EPS!$A5119,NoSettings!$A:$A,0))</f>
        <v>588571000</v>
      </c>
      <c r="K5119">
        <f>INDEX(GWP!$C$2:$C$13,MATCH(EPS!I5119,GWP!$B$2:$B$13,0))</f>
        <v>0</v>
      </c>
      <c r="L5119" s="4">
        <f t="shared" si="159"/>
        <v>0</v>
      </c>
    </row>
    <row r="5120" spans="1:12" hidden="1">
      <c r="A5120" t="s">
        <v>6616</v>
      </c>
      <c r="B5120" t="s">
        <v>6</v>
      </c>
      <c r="C5120" t="s">
        <v>6877</v>
      </c>
      <c r="D5120" t="s">
        <v>1710</v>
      </c>
      <c r="H5120" t="str">
        <f>INDEX('Vensim Variables'!$B:$B,MATCH(EPS!$B5120,'Vensim Variables'!$A:$A,0))</f>
        <v>g pollutant</v>
      </c>
      <c r="I5120" t="str">
        <f t="shared" si="158"/>
        <v>SOx</v>
      </c>
      <c r="J5120">
        <f>INDEX(NoSettings!$C:$C,MATCH(EPS!$A5120,NoSettings!$A:$A,0))</f>
        <v>2635360000</v>
      </c>
      <c r="K5120">
        <f>INDEX(GWP!$C$2:$C$13,MATCH(EPS!I5120,GWP!$B$2:$B$13,0))</f>
        <v>0</v>
      </c>
      <c r="L5120" s="4">
        <f t="shared" si="159"/>
        <v>0</v>
      </c>
    </row>
    <row r="5121" spans="1:12" hidden="1">
      <c r="A5121" t="s">
        <v>6617</v>
      </c>
      <c r="B5121" t="s">
        <v>6</v>
      </c>
      <c r="C5121" t="s">
        <v>6877</v>
      </c>
      <c r="D5121" t="s">
        <v>1711</v>
      </c>
      <c r="H5121" t="str">
        <f>INDEX('Vensim Variables'!$B:$B,MATCH(EPS!$B5121,'Vensim Variables'!$A:$A,0))</f>
        <v>g pollutant</v>
      </c>
      <c r="I5121" t="str">
        <f t="shared" si="158"/>
        <v>BC</v>
      </c>
      <c r="J5121">
        <f>INDEX(NoSettings!$C:$C,MATCH(EPS!$A5121,NoSettings!$A:$A,0))</f>
        <v>59958500</v>
      </c>
      <c r="K5121">
        <f>INDEX(GWP!$C$2:$C$13,MATCH(EPS!I5121,GWP!$B$2:$B$13,0))</f>
        <v>0</v>
      </c>
      <c r="L5121" s="4">
        <f t="shared" si="159"/>
        <v>0</v>
      </c>
    </row>
    <row r="5122" spans="1:12" hidden="1">
      <c r="A5122" t="s">
        <v>6618</v>
      </c>
      <c r="B5122" t="s">
        <v>6</v>
      </c>
      <c r="C5122" t="s">
        <v>6877</v>
      </c>
      <c r="D5122" t="s">
        <v>1712</v>
      </c>
      <c r="H5122" t="str">
        <f>INDEX('Vensim Variables'!$B:$B,MATCH(EPS!$B5122,'Vensim Variables'!$A:$A,0))</f>
        <v>g pollutant</v>
      </c>
      <c r="I5122" t="str">
        <f t="shared" si="158"/>
        <v>OC</v>
      </c>
      <c r="J5122">
        <f>INDEX(NoSettings!$C:$C,MATCH(EPS!$A5122,NoSettings!$A:$A,0))</f>
        <v>196636000</v>
      </c>
      <c r="K5122">
        <f>INDEX(GWP!$C$2:$C$13,MATCH(EPS!I5122,GWP!$B$2:$B$13,0))</f>
        <v>0</v>
      </c>
      <c r="L5122" s="4">
        <f t="shared" si="159"/>
        <v>0</v>
      </c>
    </row>
    <row r="5123" spans="1:12" hidden="1">
      <c r="A5123" t="s">
        <v>6619</v>
      </c>
      <c r="B5123" t="s">
        <v>6</v>
      </c>
      <c r="C5123" t="s">
        <v>6877</v>
      </c>
      <c r="D5123" t="s">
        <v>1713</v>
      </c>
      <c r="H5123" t="str">
        <f>INDEX('Vensim Variables'!$B:$B,MATCH(EPS!$B5123,'Vensim Variables'!$A:$A,0))</f>
        <v>g pollutant</v>
      </c>
      <c r="I5123" t="str">
        <f t="shared" ref="I5123:I5186" si="160">IF(OR(C5123="CO2",C5123="CH4",C5123="N2O",C5123="F gases",C5123="VOC",C5123="CO",C5123="NOx",C5123="PM10",C5123="PM25",C5123="SOx",C5123="BC",C5123="OC"),C5123,IF(OR(D5123="CO2",D5123="CH4",D5123="N2O",D5123="F gases",D5123="VOC",D5123="CO",D5123="NOx",D5123="PM10",D5123="PM25",D5123="SOx",D5123="BC",D5123="OC"),D5123,IF(OR(E5123="CO2",E5123="CH4",E5123="N2O",E5123="F gases",E5123="VOC",E5123="CO",E5123="NOx",E5123="PM10",E5123="PM25",E5123="SOx",E5123="BC",E5123="OC"),E5123,"NA")))</f>
        <v>CH4</v>
      </c>
      <c r="J5123">
        <f>INDEX(NoSettings!$C:$C,MATCH(EPS!$A5123,NoSettings!$A:$A,0))</f>
        <v>489775000</v>
      </c>
      <c r="K5123">
        <f>INDEX(GWP!$C$2:$C$13,MATCH(EPS!I5123,GWP!$B$2:$B$13,0))</f>
        <v>28</v>
      </c>
      <c r="L5123" s="4">
        <f t="shared" ref="L5123:L5186" si="161">IF(H5123="g pollutant",K5123*J5123/10^12,IF(H5123="MMTCO2e",J5123,IF(H5123="MWh",J5123,0)))</f>
        <v>1.3713700000000001E-2</v>
      </c>
    </row>
    <row r="5124" spans="1:12" hidden="1">
      <c r="A5124" t="s">
        <v>6620</v>
      </c>
      <c r="B5124" t="s">
        <v>6</v>
      </c>
      <c r="C5124" t="s">
        <v>6877</v>
      </c>
      <c r="D5124" t="s">
        <v>1714</v>
      </c>
      <c r="H5124" t="str">
        <f>INDEX('Vensim Variables'!$B:$B,MATCH(EPS!$B5124,'Vensim Variables'!$A:$A,0))</f>
        <v>g pollutant</v>
      </c>
      <c r="I5124" t="str">
        <f t="shared" si="160"/>
        <v>N2O</v>
      </c>
      <c r="J5124">
        <f>INDEX(NoSettings!$C:$C,MATCH(EPS!$A5124,NoSettings!$A:$A,0))</f>
        <v>95213700</v>
      </c>
      <c r="K5124">
        <f>INDEX(GWP!$C$2:$C$13,MATCH(EPS!I5124,GWP!$B$2:$B$13,0))</f>
        <v>265</v>
      </c>
      <c r="L5124" s="4">
        <f t="shared" si="161"/>
        <v>2.5231630500000001E-2</v>
      </c>
    </row>
    <row r="5125" spans="1:12" hidden="1">
      <c r="A5125" t="s">
        <v>6621</v>
      </c>
      <c r="B5125" t="s">
        <v>6</v>
      </c>
      <c r="C5125" t="s">
        <v>6877</v>
      </c>
      <c r="D5125" t="s">
        <v>1715</v>
      </c>
      <c r="H5125" t="str">
        <f>INDEX('Vensim Variables'!$B:$B,MATCH(EPS!$B5125,'Vensim Variables'!$A:$A,0))</f>
        <v>g pollutant</v>
      </c>
      <c r="I5125" t="str">
        <f t="shared" si="160"/>
        <v>F gases</v>
      </c>
      <c r="J5125">
        <f>INDEX(NoSettings!$C:$C,MATCH(EPS!$A5125,NoSettings!$A:$A,0))</f>
        <v>0</v>
      </c>
      <c r="K5125">
        <f>INDEX(GWP!$C$2:$C$13,MATCH(EPS!I5125,GWP!$B$2:$B$13,0))</f>
        <v>1</v>
      </c>
      <c r="L5125" s="4">
        <f t="shared" si="161"/>
        <v>0</v>
      </c>
    </row>
    <row r="5126" spans="1:12" hidden="1">
      <c r="A5126" t="s">
        <v>6622</v>
      </c>
      <c r="B5126" t="s">
        <v>6</v>
      </c>
      <c r="C5126" t="s">
        <v>6878</v>
      </c>
      <c r="D5126" t="s">
        <v>1702</v>
      </c>
      <c r="H5126" t="str">
        <f>INDEX('Vensim Variables'!$B:$B,MATCH(EPS!$B5126,'Vensim Variables'!$A:$A,0))</f>
        <v>g pollutant</v>
      </c>
      <c r="I5126" t="str">
        <f t="shared" si="160"/>
        <v>CO2</v>
      </c>
      <c r="J5126">
        <f>INDEX(NoSettings!$C:$C,MATCH(EPS!$A5126,NoSettings!$A:$A,0))</f>
        <v>64592900000000</v>
      </c>
      <c r="K5126">
        <f>INDEX(GWP!$C$2:$C$13,MATCH(EPS!I5126,GWP!$B$2:$B$13,0))</f>
        <v>1</v>
      </c>
      <c r="L5126" s="4">
        <f t="shared" si="161"/>
        <v>64.5929</v>
      </c>
    </row>
    <row r="5127" spans="1:12" hidden="1">
      <c r="A5127" t="s">
        <v>6623</v>
      </c>
      <c r="B5127" t="s">
        <v>6</v>
      </c>
      <c r="C5127" t="s">
        <v>6878</v>
      </c>
      <c r="D5127" t="s">
        <v>1705</v>
      </c>
      <c r="H5127" t="str">
        <f>INDEX('Vensim Variables'!$B:$B,MATCH(EPS!$B5127,'Vensim Variables'!$A:$A,0))</f>
        <v>g pollutant</v>
      </c>
      <c r="I5127" t="str">
        <f t="shared" si="160"/>
        <v>VOC</v>
      </c>
      <c r="J5127">
        <f>INDEX(NoSettings!$C:$C,MATCH(EPS!$A5127,NoSettings!$A:$A,0))</f>
        <v>5355910000</v>
      </c>
      <c r="K5127">
        <f>INDEX(GWP!$C$2:$C$13,MATCH(EPS!I5127,GWP!$B$2:$B$13,0))</f>
        <v>0</v>
      </c>
      <c r="L5127" s="4">
        <f t="shared" si="161"/>
        <v>0</v>
      </c>
    </row>
    <row r="5128" spans="1:12" hidden="1">
      <c r="A5128" t="s">
        <v>6624</v>
      </c>
      <c r="B5128" t="s">
        <v>6</v>
      </c>
      <c r="C5128" t="s">
        <v>6878</v>
      </c>
      <c r="D5128" t="s">
        <v>1706</v>
      </c>
      <c r="H5128" t="str">
        <f>INDEX('Vensim Variables'!$B:$B,MATCH(EPS!$B5128,'Vensim Variables'!$A:$A,0))</f>
        <v>g pollutant</v>
      </c>
      <c r="I5128" t="str">
        <f t="shared" si="160"/>
        <v>CO</v>
      </c>
      <c r="J5128">
        <f>INDEX(NoSettings!$C:$C,MATCH(EPS!$A5128,NoSettings!$A:$A,0))</f>
        <v>38610500000</v>
      </c>
      <c r="K5128">
        <f>INDEX(GWP!$C$2:$C$13,MATCH(EPS!I5128,GWP!$B$2:$B$13,0))</f>
        <v>0</v>
      </c>
      <c r="L5128" s="4">
        <f t="shared" si="161"/>
        <v>0</v>
      </c>
    </row>
    <row r="5129" spans="1:12" hidden="1">
      <c r="A5129" t="s">
        <v>6625</v>
      </c>
      <c r="B5129" t="s">
        <v>6</v>
      </c>
      <c r="C5129" t="s">
        <v>6878</v>
      </c>
      <c r="D5129" t="s">
        <v>1707</v>
      </c>
      <c r="H5129" t="str">
        <f>INDEX('Vensim Variables'!$B:$B,MATCH(EPS!$B5129,'Vensim Variables'!$A:$A,0))</f>
        <v>g pollutant</v>
      </c>
      <c r="I5129" t="str">
        <f t="shared" si="160"/>
        <v>NOx</v>
      </c>
      <c r="J5129">
        <f>INDEX(NoSettings!$C:$C,MATCH(EPS!$A5129,NoSettings!$A:$A,0))</f>
        <v>61090100000</v>
      </c>
      <c r="K5129">
        <f>INDEX(GWP!$C$2:$C$13,MATCH(EPS!I5129,GWP!$B$2:$B$13,0))</f>
        <v>0</v>
      </c>
      <c r="L5129" s="4">
        <f t="shared" si="161"/>
        <v>0</v>
      </c>
    </row>
    <row r="5130" spans="1:12" hidden="1">
      <c r="A5130" t="s">
        <v>6626</v>
      </c>
      <c r="B5130" t="s">
        <v>6</v>
      </c>
      <c r="C5130" t="s">
        <v>6878</v>
      </c>
      <c r="D5130" t="s">
        <v>1708</v>
      </c>
      <c r="H5130" t="str">
        <f>INDEX('Vensim Variables'!$B:$B,MATCH(EPS!$B5130,'Vensim Variables'!$A:$A,0))</f>
        <v>g pollutant</v>
      </c>
      <c r="I5130" t="str">
        <f t="shared" si="160"/>
        <v>PM10</v>
      </c>
      <c r="J5130">
        <f>INDEX(NoSettings!$C:$C,MATCH(EPS!$A5130,NoSettings!$A:$A,0))</f>
        <v>10097700000</v>
      </c>
      <c r="K5130">
        <f>INDEX(GWP!$C$2:$C$13,MATCH(EPS!I5130,GWP!$B$2:$B$13,0))</f>
        <v>0</v>
      </c>
      <c r="L5130" s="4">
        <f t="shared" si="161"/>
        <v>0</v>
      </c>
    </row>
    <row r="5131" spans="1:12" hidden="1">
      <c r="A5131" t="s">
        <v>6627</v>
      </c>
      <c r="B5131" t="s">
        <v>6</v>
      </c>
      <c r="C5131" t="s">
        <v>6878</v>
      </c>
      <c r="D5131" t="s">
        <v>1709</v>
      </c>
      <c r="H5131" t="str">
        <f>INDEX('Vensim Variables'!$B:$B,MATCH(EPS!$B5131,'Vensim Variables'!$A:$A,0))</f>
        <v>g pollutant</v>
      </c>
      <c r="I5131" t="str">
        <f t="shared" si="160"/>
        <v>PM25</v>
      </c>
      <c r="J5131">
        <f>INDEX(NoSettings!$C:$C,MATCH(EPS!$A5131,NoSettings!$A:$A,0))</f>
        <v>6561370000</v>
      </c>
      <c r="K5131">
        <f>INDEX(GWP!$C$2:$C$13,MATCH(EPS!I5131,GWP!$B$2:$B$13,0))</f>
        <v>0</v>
      </c>
      <c r="L5131" s="4">
        <f t="shared" si="161"/>
        <v>0</v>
      </c>
    </row>
    <row r="5132" spans="1:12" hidden="1">
      <c r="A5132" t="s">
        <v>6628</v>
      </c>
      <c r="B5132" t="s">
        <v>6</v>
      </c>
      <c r="C5132" t="s">
        <v>6878</v>
      </c>
      <c r="D5132" t="s">
        <v>1710</v>
      </c>
      <c r="H5132" t="str">
        <f>INDEX('Vensim Variables'!$B:$B,MATCH(EPS!$B5132,'Vensim Variables'!$A:$A,0))</f>
        <v>g pollutant</v>
      </c>
      <c r="I5132" t="str">
        <f t="shared" si="160"/>
        <v>SOx</v>
      </c>
      <c r="J5132">
        <f>INDEX(NoSettings!$C:$C,MATCH(EPS!$A5132,NoSettings!$A:$A,0))</f>
        <v>32651000000</v>
      </c>
      <c r="K5132">
        <f>INDEX(GWP!$C$2:$C$13,MATCH(EPS!I5132,GWP!$B$2:$B$13,0))</f>
        <v>0</v>
      </c>
      <c r="L5132" s="4">
        <f t="shared" si="161"/>
        <v>0</v>
      </c>
    </row>
    <row r="5133" spans="1:12" hidden="1">
      <c r="A5133" t="s">
        <v>6629</v>
      </c>
      <c r="B5133" t="s">
        <v>6</v>
      </c>
      <c r="C5133" t="s">
        <v>6878</v>
      </c>
      <c r="D5133" t="s">
        <v>1711</v>
      </c>
      <c r="H5133" t="str">
        <f>INDEX('Vensim Variables'!$B:$B,MATCH(EPS!$B5133,'Vensim Variables'!$A:$A,0))</f>
        <v>g pollutant</v>
      </c>
      <c r="I5133" t="str">
        <f t="shared" si="160"/>
        <v>BC</v>
      </c>
      <c r="J5133">
        <f>INDEX(NoSettings!$C:$C,MATCH(EPS!$A5133,NoSettings!$A:$A,0))</f>
        <v>291876000</v>
      </c>
      <c r="K5133">
        <f>INDEX(GWP!$C$2:$C$13,MATCH(EPS!I5133,GWP!$B$2:$B$13,0))</f>
        <v>0</v>
      </c>
      <c r="L5133" s="4">
        <f t="shared" si="161"/>
        <v>0</v>
      </c>
    </row>
    <row r="5134" spans="1:12" hidden="1">
      <c r="A5134" t="s">
        <v>6630</v>
      </c>
      <c r="B5134" t="s">
        <v>6</v>
      </c>
      <c r="C5134" t="s">
        <v>6878</v>
      </c>
      <c r="D5134" t="s">
        <v>1712</v>
      </c>
      <c r="H5134" t="str">
        <f>INDEX('Vensim Variables'!$B:$B,MATCH(EPS!$B5134,'Vensim Variables'!$A:$A,0))</f>
        <v>g pollutant</v>
      </c>
      <c r="I5134" t="str">
        <f t="shared" si="160"/>
        <v>OC</v>
      </c>
      <c r="J5134">
        <f>INDEX(NoSettings!$C:$C,MATCH(EPS!$A5134,NoSettings!$A:$A,0))</f>
        <v>2084920000</v>
      </c>
      <c r="K5134">
        <f>INDEX(GWP!$C$2:$C$13,MATCH(EPS!I5134,GWP!$B$2:$B$13,0))</f>
        <v>0</v>
      </c>
      <c r="L5134" s="4">
        <f t="shared" si="161"/>
        <v>0</v>
      </c>
    </row>
    <row r="5135" spans="1:12" hidden="1">
      <c r="A5135" t="s">
        <v>6631</v>
      </c>
      <c r="B5135" t="s">
        <v>6</v>
      </c>
      <c r="C5135" t="s">
        <v>6878</v>
      </c>
      <c r="D5135" t="s">
        <v>1713</v>
      </c>
      <c r="H5135" t="str">
        <f>INDEX('Vensim Variables'!$B:$B,MATCH(EPS!$B5135,'Vensim Variables'!$A:$A,0))</f>
        <v>g pollutant</v>
      </c>
      <c r="I5135" t="str">
        <f t="shared" si="160"/>
        <v>CH4</v>
      </c>
      <c r="J5135">
        <f>INDEX(NoSettings!$C:$C,MATCH(EPS!$A5135,NoSettings!$A:$A,0))</f>
        <v>2070720000</v>
      </c>
      <c r="K5135">
        <f>INDEX(GWP!$C$2:$C$13,MATCH(EPS!I5135,GWP!$B$2:$B$13,0))</f>
        <v>28</v>
      </c>
      <c r="L5135" s="4">
        <f t="shared" si="161"/>
        <v>5.7980160000000003E-2</v>
      </c>
    </row>
    <row r="5136" spans="1:12" hidden="1">
      <c r="A5136" t="s">
        <v>6632</v>
      </c>
      <c r="B5136" t="s">
        <v>6</v>
      </c>
      <c r="C5136" t="s">
        <v>6878</v>
      </c>
      <c r="D5136" t="s">
        <v>1714</v>
      </c>
      <c r="H5136" t="str">
        <f>INDEX('Vensim Variables'!$B:$B,MATCH(EPS!$B5136,'Vensim Variables'!$A:$A,0))</f>
        <v>g pollutant</v>
      </c>
      <c r="I5136" t="str">
        <f t="shared" si="160"/>
        <v>N2O</v>
      </c>
      <c r="J5136">
        <f>INDEX(NoSettings!$C:$C,MATCH(EPS!$A5136,NoSettings!$A:$A,0))</f>
        <v>301701000</v>
      </c>
      <c r="K5136">
        <f>INDEX(GWP!$C$2:$C$13,MATCH(EPS!I5136,GWP!$B$2:$B$13,0))</f>
        <v>265</v>
      </c>
      <c r="L5136" s="4">
        <f t="shared" si="161"/>
        <v>7.9950764999999993E-2</v>
      </c>
    </row>
    <row r="5137" spans="1:12" hidden="1">
      <c r="A5137" t="s">
        <v>6633</v>
      </c>
      <c r="B5137" t="s">
        <v>6</v>
      </c>
      <c r="C5137" t="s">
        <v>6878</v>
      </c>
      <c r="D5137" t="s">
        <v>1715</v>
      </c>
      <c r="H5137" t="str">
        <f>INDEX('Vensim Variables'!$B:$B,MATCH(EPS!$B5137,'Vensim Variables'!$A:$A,0))</f>
        <v>g pollutant</v>
      </c>
      <c r="I5137" t="str">
        <f t="shared" si="160"/>
        <v>F gases</v>
      </c>
      <c r="J5137">
        <f>INDEX(NoSettings!$C:$C,MATCH(EPS!$A5137,NoSettings!$A:$A,0))</f>
        <v>0</v>
      </c>
      <c r="K5137">
        <f>INDEX(GWP!$C$2:$C$13,MATCH(EPS!I5137,GWP!$B$2:$B$13,0))</f>
        <v>1</v>
      </c>
      <c r="L5137" s="4">
        <f t="shared" si="161"/>
        <v>0</v>
      </c>
    </row>
    <row r="5138" spans="1:12" hidden="1">
      <c r="A5138" t="s">
        <v>6634</v>
      </c>
      <c r="B5138" t="s">
        <v>6</v>
      </c>
      <c r="C5138" t="s">
        <v>6879</v>
      </c>
      <c r="D5138" t="s">
        <v>1702</v>
      </c>
      <c r="H5138" t="str">
        <f>INDEX('Vensim Variables'!$B:$B,MATCH(EPS!$B5138,'Vensim Variables'!$A:$A,0))</f>
        <v>g pollutant</v>
      </c>
      <c r="I5138" t="str">
        <f t="shared" si="160"/>
        <v>CO2</v>
      </c>
      <c r="J5138">
        <f>INDEX(NoSettings!$C:$C,MATCH(EPS!$A5138,NoSettings!$A:$A,0))</f>
        <v>6142210000000</v>
      </c>
      <c r="K5138">
        <f>INDEX(GWP!$C$2:$C$13,MATCH(EPS!I5138,GWP!$B$2:$B$13,0))</f>
        <v>1</v>
      </c>
      <c r="L5138" s="4">
        <f t="shared" si="161"/>
        <v>6.1422100000000004</v>
      </c>
    </row>
    <row r="5139" spans="1:12" hidden="1">
      <c r="A5139" t="s">
        <v>6635</v>
      </c>
      <c r="B5139" t="s">
        <v>6</v>
      </c>
      <c r="C5139" t="s">
        <v>6879</v>
      </c>
      <c r="D5139" t="s">
        <v>1705</v>
      </c>
      <c r="H5139" t="str">
        <f>INDEX('Vensim Variables'!$B:$B,MATCH(EPS!$B5139,'Vensim Variables'!$A:$A,0))</f>
        <v>g pollutant</v>
      </c>
      <c r="I5139" t="str">
        <f t="shared" si="160"/>
        <v>VOC</v>
      </c>
      <c r="J5139">
        <f>INDEX(NoSettings!$C:$C,MATCH(EPS!$A5139,NoSettings!$A:$A,0))</f>
        <v>621737000</v>
      </c>
      <c r="K5139">
        <f>INDEX(GWP!$C$2:$C$13,MATCH(EPS!I5139,GWP!$B$2:$B$13,0))</f>
        <v>0</v>
      </c>
      <c r="L5139" s="4">
        <f t="shared" si="161"/>
        <v>0</v>
      </c>
    </row>
    <row r="5140" spans="1:12" hidden="1">
      <c r="A5140" t="s">
        <v>6636</v>
      </c>
      <c r="B5140" t="s">
        <v>6</v>
      </c>
      <c r="C5140" t="s">
        <v>6879</v>
      </c>
      <c r="D5140" t="s">
        <v>1706</v>
      </c>
      <c r="H5140" t="str">
        <f>INDEX('Vensim Variables'!$B:$B,MATCH(EPS!$B5140,'Vensim Variables'!$A:$A,0))</f>
        <v>g pollutant</v>
      </c>
      <c r="I5140" t="str">
        <f t="shared" si="160"/>
        <v>CO</v>
      </c>
      <c r="J5140">
        <f>INDEX(NoSettings!$C:$C,MATCH(EPS!$A5140,NoSettings!$A:$A,0))</f>
        <v>3989310000</v>
      </c>
      <c r="K5140">
        <f>INDEX(GWP!$C$2:$C$13,MATCH(EPS!I5140,GWP!$B$2:$B$13,0))</f>
        <v>0</v>
      </c>
      <c r="L5140" s="4">
        <f t="shared" si="161"/>
        <v>0</v>
      </c>
    </row>
    <row r="5141" spans="1:12" hidden="1">
      <c r="A5141" t="s">
        <v>6637</v>
      </c>
      <c r="B5141" t="s">
        <v>6</v>
      </c>
      <c r="C5141" t="s">
        <v>6879</v>
      </c>
      <c r="D5141" t="s">
        <v>1707</v>
      </c>
      <c r="H5141" t="str">
        <f>INDEX('Vensim Variables'!$B:$B,MATCH(EPS!$B5141,'Vensim Variables'!$A:$A,0))</f>
        <v>g pollutant</v>
      </c>
      <c r="I5141" t="str">
        <f t="shared" si="160"/>
        <v>NOx</v>
      </c>
      <c r="J5141">
        <f>INDEX(NoSettings!$C:$C,MATCH(EPS!$A5141,NoSettings!$A:$A,0))</f>
        <v>6185630000</v>
      </c>
      <c r="K5141">
        <f>INDEX(GWP!$C$2:$C$13,MATCH(EPS!I5141,GWP!$B$2:$B$13,0))</f>
        <v>0</v>
      </c>
      <c r="L5141" s="4">
        <f t="shared" si="161"/>
        <v>0</v>
      </c>
    </row>
    <row r="5142" spans="1:12" hidden="1">
      <c r="A5142" t="s">
        <v>6638</v>
      </c>
      <c r="B5142" t="s">
        <v>6</v>
      </c>
      <c r="C5142" t="s">
        <v>6879</v>
      </c>
      <c r="D5142" t="s">
        <v>1708</v>
      </c>
      <c r="H5142" t="str">
        <f>INDEX('Vensim Variables'!$B:$B,MATCH(EPS!$B5142,'Vensim Variables'!$A:$A,0))</f>
        <v>g pollutant</v>
      </c>
      <c r="I5142" t="str">
        <f t="shared" si="160"/>
        <v>PM10</v>
      </c>
      <c r="J5142">
        <f>INDEX(NoSettings!$C:$C,MATCH(EPS!$A5142,NoSettings!$A:$A,0))</f>
        <v>540639000</v>
      </c>
      <c r="K5142">
        <f>INDEX(GWP!$C$2:$C$13,MATCH(EPS!I5142,GWP!$B$2:$B$13,0))</f>
        <v>0</v>
      </c>
      <c r="L5142" s="4">
        <f t="shared" si="161"/>
        <v>0</v>
      </c>
    </row>
    <row r="5143" spans="1:12" hidden="1">
      <c r="A5143" t="s">
        <v>6639</v>
      </c>
      <c r="B5143" t="s">
        <v>6</v>
      </c>
      <c r="C5143" t="s">
        <v>6879</v>
      </c>
      <c r="D5143" t="s">
        <v>1709</v>
      </c>
      <c r="H5143" t="str">
        <f>INDEX('Vensim Variables'!$B:$B,MATCH(EPS!$B5143,'Vensim Variables'!$A:$A,0))</f>
        <v>g pollutant</v>
      </c>
      <c r="I5143" t="str">
        <f t="shared" si="160"/>
        <v>PM25</v>
      </c>
      <c r="J5143">
        <f>INDEX(NoSettings!$C:$C,MATCH(EPS!$A5143,NoSettings!$A:$A,0))</f>
        <v>418886000</v>
      </c>
      <c r="K5143">
        <f>INDEX(GWP!$C$2:$C$13,MATCH(EPS!I5143,GWP!$B$2:$B$13,0))</f>
        <v>0</v>
      </c>
      <c r="L5143" s="4">
        <f t="shared" si="161"/>
        <v>0</v>
      </c>
    </row>
    <row r="5144" spans="1:12" hidden="1">
      <c r="A5144" t="s">
        <v>6640</v>
      </c>
      <c r="B5144" t="s">
        <v>6</v>
      </c>
      <c r="C5144" t="s">
        <v>6879</v>
      </c>
      <c r="D5144" t="s">
        <v>1710</v>
      </c>
      <c r="H5144" t="str">
        <f>INDEX('Vensim Variables'!$B:$B,MATCH(EPS!$B5144,'Vensim Variables'!$A:$A,0))</f>
        <v>g pollutant</v>
      </c>
      <c r="I5144" t="str">
        <f t="shared" si="160"/>
        <v>SOx</v>
      </c>
      <c r="J5144">
        <f>INDEX(NoSettings!$C:$C,MATCH(EPS!$A5144,NoSettings!$A:$A,0))</f>
        <v>1194970000</v>
      </c>
      <c r="K5144">
        <f>INDEX(GWP!$C$2:$C$13,MATCH(EPS!I5144,GWP!$B$2:$B$13,0))</f>
        <v>0</v>
      </c>
      <c r="L5144" s="4">
        <f t="shared" si="161"/>
        <v>0</v>
      </c>
    </row>
    <row r="5145" spans="1:12" hidden="1">
      <c r="A5145" t="s">
        <v>6641</v>
      </c>
      <c r="B5145" t="s">
        <v>6</v>
      </c>
      <c r="C5145" t="s">
        <v>6879</v>
      </c>
      <c r="D5145" t="s">
        <v>1711</v>
      </c>
      <c r="H5145" t="str">
        <f>INDEX('Vensim Variables'!$B:$B,MATCH(EPS!$B5145,'Vensim Variables'!$A:$A,0))</f>
        <v>g pollutant</v>
      </c>
      <c r="I5145" t="str">
        <f t="shared" si="160"/>
        <v>BC</v>
      </c>
      <c r="J5145">
        <f>INDEX(NoSettings!$C:$C,MATCH(EPS!$A5145,NoSettings!$A:$A,0))</f>
        <v>23618400</v>
      </c>
      <c r="K5145">
        <f>INDEX(GWP!$C$2:$C$13,MATCH(EPS!I5145,GWP!$B$2:$B$13,0))</f>
        <v>0</v>
      </c>
      <c r="L5145" s="4">
        <f t="shared" si="161"/>
        <v>0</v>
      </c>
    </row>
    <row r="5146" spans="1:12" hidden="1">
      <c r="A5146" t="s">
        <v>6642</v>
      </c>
      <c r="B5146" t="s">
        <v>6</v>
      </c>
      <c r="C5146" t="s">
        <v>6879</v>
      </c>
      <c r="D5146" t="s">
        <v>1712</v>
      </c>
      <c r="H5146" t="str">
        <f>INDEX('Vensim Variables'!$B:$B,MATCH(EPS!$B5146,'Vensim Variables'!$A:$A,0))</f>
        <v>g pollutant</v>
      </c>
      <c r="I5146" t="str">
        <f t="shared" si="160"/>
        <v>OC</v>
      </c>
      <c r="J5146">
        <f>INDEX(NoSettings!$C:$C,MATCH(EPS!$A5146,NoSettings!$A:$A,0))</f>
        <v>157258000</v>
      </c>
      <c r="K5146">
        <f>INDEX(GWP!$C$2:$C$13,MATCH(EPS!I5146,GWP!$B$2:$B$13,0))</f>
        <v>0</v>
      </c>
      <c r="L5146" s="4">
        <f t="shared" si="161"/>
        <v>0</v>
      </c>
    </row>
    <row r="5147" spans="1:12" hidden="1">
      <c r="A5147" t="s">
        <v>6643</v>
      </c>
      <c r="B5147" t="s">
        <v>6</v>
      </c>
      <c r="C5147" t="s">
        <v>6879</v>
      </c>
      <c r="D5147" t="s">
        <v>1713</v>
      </c>
      <c r="H5147" t="str">
        <f>INDEX('Vensim Variables'!$B:$B,MATCH(EPS!$B5147,'Vensim Variables'!$A:$A,0))</f>
        <v>g pollutant</v>
      </c>
      <c r="I5147" t="str">
        <f t="shared" si="160"/>
        <v>CH4</v>
      </c>
      <c r="J5147">
        <f>INDEX(NoSettings!$C:$C,MATCH(EPS!$A5147,NoSettings!$A:$A,0))</f>
        <v>157017000</v>
      </c>
      <c r="K5147">
        <f>INDEX(GWP!$C$2:$C$13,MATCH(EPS!I5147,GWP!$B$2:$B$13,0))</f>
        <v>28</v>
      </c>
      <c r="L5147" s="4">
        <f t="shared" si="161"/>
        <v>4.3964759999999999E-3</v>
      </c>
    </row>
    <row r="5148" spans="1:12" hidden="1">
      <c r="A5148" t="s">
        <v>6644</v>
      </c>
      <c r="B5148" t="s">
        <v>6</v>
      </c>
      <c r="C5148" t="s">
        <v>6879</v>
      </c>
      <c r="D5148" t="s">
        <v>1714</v>
      </c>
      <c r="H5148" t="str">
        <f>INDEX('Vensim Variables'!$B:$B,MATCH(EPS!$B5148,'Vensim Variables'!$A:$A,0))</f>
        <v>g pollutant</v>
      </c>
      <c r="I5148" t="str">
        <f t="shared" si="160"/>
        <v>N2O</v>
      </c>
      <c r="J5148">
        <f>INDEX(NoSettings!$C:$C,MATCH(EPS!$A5148,NoSettings!$A:$A,0))</f>
        <v>17955800</v>
      </c>
      <c r="K5148">
        <f>INDEX(GWP!$C$2:$C$13,MATCH(EPS!I5148,GWP!$B$2:$B$13,0))</f>
        <v>265</v>
      </c>
      <c r="L5148" s="4">
        <f t="shared" si="161"/>
        <v>4.7582869999999999E-3</v>
      </c>
    </row>
    <row r="5149" spans="1:12" hidden="1">
      <c r="A5149" t="s">
        <v>6645</v>
      </c>
      <c r="B5149" t="s">
        <v>6</v>
      </c>
      <c r="C5149" t="s">
        <v>6879</v>
      </c>
      <c r="D5149" t="s">
        <v>1715</v>
      </c>
      <c r="H5149" t="str">
        <f>INDEX('Vensim Variables'!$B:$B,MATCH(EPS!$B5149,'Vensim Variables'!$A:$A,0))</f>
        <v>g pollutant</v>
      </c>
      <c r="I5149" t="str">
        <f t="shared" si="160"/>
        <v>F gases</v>
      </c>
      <c r="J5149">
        <f>INDEX(NoSettings!$C:$C,MATCH(EPS!$A5149,NoSettings!$A:$A,0))</f>
        <v>0</v>
      </c>
      <c r="K5149">
        <f>INDEX(GWP!$C$2:$C$13,MATCH(EPS!I5149,GWP!$B$2:$B$13,0))</f>
        <v>1</v>
      </c>
      <c r="L5149" s="4">
        <f t="shared" si="161"/>
        <v>0</v>
      </c>
    </row>
    <row r="5150" spans="1:12" hidden="1">
      <c r="A5150" t="s">
        <v>6646</v>
      </c>
      <c r="B5150" t="s">
        <v>6</v>
      </c>
      <c r="C5150" t="s">
        <v>6880</v>
      </c>
      <c r="D5150" t="s">
        <v>1702</v>
      </c>
      <c r="H5150" t="str">
        <f>INDEX('Vensim Variables'!$B:$B,MATCH(EPS!$B5150,'Vensim Variables'!$A:$A,0))</f>
        <v>g pollutant</v>
      </c>
      <c r="I5150" t="str">
        <f t="shared" si="160"/>
        <v>CO2</v>
      </c>
      <c r="J5150">
        <f>INDEX(NoSettings!$C:$C,MATCH(EPS!$A5150,NoSettings!$A:$A,0))</f>
        <v>3498660000000</v>
      </c>
      <c r="K5150">
        <f>INDEX(GWP!$C$2:$C$13,MATCH(EPS!I5150,GWP!$B$2:$B$13,0))</f>
        <v>1</v>
      </c>
      <c r="L5150" s="4">
        <f t="shared" si="161"/>
        <v>3.4986600000000001</v>
      </c>
    </row>
    <row r="5151" spans="1:12" hidden="1">
      <c r="A5151" t="s">
        <v>6647</v>
      </c>
      <c r="B5151" t="s">
        <v>6</v>
      </c>
      <c r="C5151" t="s">
        <v>6880</v>
      </c>
      <c r="D5151" t="s">
        <v>1705</v>
      </c>
      <c r="H5151" t="str">
        <f>INDEX('Vensim Variables'!$B:$B,MATCH(EPS!$B5151,'Vensim Variables'!$A:$A,0))</f>
        <v>g pollutant</v>
      </c>
      <c r="I5151" t="str">
        <f t="shared" si="160"/>
        <v>VOC</v>
      </c>
      <c r="J5151">
        <f>INDEX(NoSettings!$C:$C,MATCH(EPS!$A5151,NoSettings!$A:$A,0))</f>
        <v>1639690000</v>
      </c>
      <c r="K5151">
        <f>INDEX(GWP!$C$2:$C$13,MATCH(EPS!I5151,GWP!$B$2:$B$13,0))</f>
        <v>0</v>
      </c>
      <c r="L5151" s="4">
        <f t="shared" si="161"/>
        <v>0</v>
      </c>
    </row>
    <row r="5152" spans="1:12" hidden="1">
      <c r="A5152" t="s">
        <v>6648</v>
      </c>
      <c r="B5152" t="s">
        <v>6</v>
      </c>
      <c r="C5152" t="s">
        <v>6880</v>
      </c>
      <c r="D5152" t="s">
        <v>1706</v>
      </c>
      <c r="H5152" t="str">
        <f>INDEX('Vensim Variables'!$B:$B,MATCH(EPS!$B5152,'Vensim Variables'!$A:$A,0))</f>
        <v>g pollutant</v>
      </c>
      <c r="I5152" t="str">
        <f t="shared" si="160"/>
        <v>CO</v>
      </c>
      <c r="J5152">
        <f>INDEX(NoSettings!$C:$C,MATCH(EPS!$A5152,NoSettings!$A:$A,0))</f>
        <v>40166400000</v>
      </c>
      <c r="K5152">
        <f>INDEX(GWP!$C$2:$C$13,MATCH(EPS!I5152,GWP!$B$2:$B$13,0))</f>
        <v>0</v>
      </c>
      <c r="L5152" s="4">
        <f t="shared" si="161"/>
        <v>0</v>
      </c>
    </row>
    <row r="5153" spans="1:12" hidden="1">
      <c r="A5153" t="s">
        <v>6649</v>
      </c>
      <c r="B5153" t="s">
        <v>6</v>
      </c>
      <c r="C5153" t="s">
        <v>6880</v>
      </c>
      <c r="D5153" t="s">
        <v>1707</v>
      </c>
      <c r="H5153" t="str">
        <f>INDEX('Vensim Variables'!$B:$B,MATCH(EPS!$B5153,'Vensim Variables'!$A:$A,0))</f>
        <v>g pollutant</v>
      </c>
      <c r="I5153" t="str">
        <f t="shared" si="160"/>
        <v>NOx</v>
      </c>
      <c r="J5153">
        <f>INDEX(NoSettings!$C:$C,MATCH(EPS!$A5153,NoSettings!$A:$A,0))</f>
        <v>18813700000</v>
      </c>
      <c r="K5153">
        <f>INDEX(GWP!$C$2:$C$13,MATCH(EPS!I5153,GWP!$B$2:$B$13,0))</f>
        <v>0</v>
      </c>
      <c r="L5153" s="4">
        <f t="shared" si="161"/>
        <v>0</v>
      </c>
    </row>
    <row r="5154" spans="1:12" hidden="1">
      <c r="A5154" t="s">
        <v>6650</v>
      </c>
      <c r="B5154" t="s">
        <v>6</v>
      </c>
      <c r="C5154" t="s">
        <v>6880</v>
      </c>
      <c r="D5154" t="s">
        <v>1708</v>
      </c>
      <c r="H5154" t="str">
        <f>INDEX('Vensim Variables'!$B:$B,MATCH(EPS!$B5154,'Vensim Variables'!$A:$A,0))</f>
        <v>g pollutant</v>
      </c>
      <c r="I5154" t="str">
        <f t="shared" si="160"/>
        <v>PM10</v>
      </c>
      <c r="J5154">
        <f>INDEX(NoSettings!$C:$C,MATCH(EPS!$A5154,NoSettings!$A:$A,0))</f>
        <v>26080100000</v>
      </c>
      <c r="K5154">
        <f>INDEX(GWP!$C$2:$C$13,MATCH(EPS!I5154,GWP!$B$2:$B$13,0))</f>
        <v>0</v>
      </c>
      <c r="L5154" s="4">
        <f t="shared" si="161"/>
        <v>0</v>
      </c>
    </row>
    <row r="5155" spans="1:12" hidden="1">
      <c r="A5155" t="s">
        <v>6651</v>
      </c>
      <c r="B5155" t="s">
        <v>6</v>
      </c>
      <c r="C5155" t="s">
        <v>6880</v>
      </c>
      <c r="D5155" t="s">
        <v>1709</v>
      </c>
      <c r="H5155" t="str">
        <f>INDEX('Vensim Variables'!$B:$B,MATCH(EPS!$B5155,'Vensim Variables'!$A:$A,0))</f>
        <v>g pollutant</v>
      </c>
      <c r="I5155" t="str">
        <f t="shared" si="160"/>
        <v>PM25</v>
      </c>
      <c r="J5155">
        <f>INDEX(NoSettings!$C:$C,MATCH(EPS!$A5155,NoSettings!$A:$A,0))</f>
        <v>22547300000</v>
      </c>
      <c r="K5155">
        <f>INDEX(GWP!$C$2:$C$13,MATCH(EPS!I5155,GWP!$B$2:$B$13,0))</f>
        <v>0</v>
      </c>
      <c r="L5155" s="4">
        <f t="shared" si="161"/>
        <v>0</v>
      </c>
    </row>
    <row r="5156" spans="1:12" hidden="1">
      <c r="A5156" t="s">
        <v>6652</v>
      </c>
      <c r="B5156" t="s">
        <v>6</v>
      </c>
      <c r="C5156" t="s">
        <v>6880</v>
      </c>
      <c r="D5156" t="s">
        <v>1710</v>
      </c>
      <c r="H5156" t="str">
        <f>INDEX('Vensim Variables'!$B:$B,MATCH(EPS!$B5156,'Vensim Variables'!$A:$A,0))</f>
        <v>g pollutant</v>
      </c>
      <c r="I5156" t="str">
        <f t="shared" si="160"/>
        <v>SOx</v>
      </c>
      <c r="J5156">
        <f>INDEX(NoSettings!$C:$C,MATCH(EPS!$A5156,NoSettings!$A:$A,0))</f>
        <v>2532210000</v>
      </c>
      <c r="K5156">
        <f>INDEX(GWP!$C$2:$C$13,MATCH(EPS!I5156,GWP!$B$2:$B$13,0))</f>
        <v>0</v>
      </c>
      <c r="L5156" s="4">
        <f t="shared" si="161"/>
        <v>0</v>
      </c>
    </row>
    <row r="5157" spans="1:12" hidden="1">
      <c r="A5157" t="s">
        <v>6653</v>
      </c>
      <c r="B5157" t="s">
        <v>6</v>
      </c>
      <c r="C5157" t="s">
        <v>6880</v>
      </c>
      <c r="D5157" t="s">
        <v>1711</v>
      </c>
      <c r="H5157" t="str">
        <f>INDEX('Vensim Variables'!$B:$B,MATCH(EPS!$B5157,'Vensim Variables'!$A:$A,0))</f>
        <v>g pollutant</v>
      </c>
      <c r="I5157" t="str">
        <f t="shared" si="160"/>
        <v>BC</v>
      </c>
      <c r="J5157">
        <f>INDEX(NoSettings!$C:$C,MATCH(EPS!$A5157,NoSettings!$A:$A,0))</f>
        <v>834235000</v>
      </c>
      <c r="K5157">
        <f>INDEX(GWP!$C$2:$C$13,MATCH(EPS!I5157,GWP!$B$2:$B$13,0))</f>
        <v>0</v>
      </c>
      <c r="L5157" s="4">
        <f t="shared" si="161"/>
        <v>0</v>
      </c>
    </row>
    <row r="5158" spans="1:12" hidden="1">
      <c r="A5158" t="s">
        <v>6654</v>
      </c>
      <c r="B5158" t="s">
        <v>6</v>
      </c>
      <c r="C5158" t="s">
        <v>6880</v>
      </c>
      <c r="D5158" t="s">
        <v>1712</v>
      </c>
      <c r="H5158" t="str">
        <f>INDEX('Vensim Variables'!$B:$B,MATCH(EPS!$B5158,'Vensim Variables'!$A:$A,0))</f>
        <v>g pollutant</v>
      </c>
      <c r="I5158" t="str">
        <f t="shared" si="160"/>
        <v>OC</v>
      </c>
      <c r="J5158">
        <f>INDEX(NoSettings!$C:$C,MATCH(EPS!$A5158,NoSettings!$A:$A,0))</f>
        <v>7923910000</v>
      </c>
      <c r="K5158">
        <f>INDEX(GWP!$C$2:$C$13,MATCH(EPS!I5158,GWP!$B$2:$B$13,0))</f>
        <v>0</v>
      </c>
      <c r="L5158" s="4">
        <f t="shared" si="161"/>
        <v>0</v>
      </c>
    </row>
    <row r="5159" spans="1:12" hidden="1">
      <c r="A5159" t="s">
        <v>6655</v>
      </c>
      <c r="B5159" t="s">
        <v>6</v>
      </c>
      <c r="C5159" t="s">
        <v>6880</v>
      </c>
      <c r="D5159" t="s">
        <v>1713</v>
      </c>
      <c r="H5159" t="str">
        <f>INDEX('Vensim Variables'!$B:$B,MATCH(EPS!$B5159,'Vensim Variables'!$A:$A,0))</f>
        <v>g pollutant</v>
      </c>
      <c r="I5159" t="str">
        <f t="shared" si="160"/>
        <v>CH4</v>
      </c>
      <c r="J5159">
        <f>INDEX(NoSettings!$C:$C,MATCH(EPS!$A5159,NoSettings!$A:$A,0))</f>
        <v>79100900</v>
      </c>
      <c r="K5159">
        <f>INDEX(GWP!$C$2:$C$13,MATCH(EPS!I5159,GWP!$B$2:$B$13,0))</f>
        <v>28</v>
      </c>
      <c r="L5159" s="4">
        <f t="shared" si="161"/>
        <v>2.2148252000000002E-3</v>
      </c>
    </row>
    <row r="5160" spans="1:12" hidden="1">
      <c r="A5160" t="s">
        <v>6656</v>
      </c>
      <c r="B5160" t="s">
        <v>6</v>
      </c>
      <c r="C5160" t="s">
        <v>6880</v>
      </c>
      <c r="D5160" t="s">
        <v>1714</v>
      </c>
      <c r="H5160" t="str">
        <f>INDEX('Vensim Variables'!$B:$B,MATCH(EPS!$B5160,'Vensim Variables'!$A:$A,0))</f>
        <v>g pollutant</v>
      </c>
      <c r="I5160" t="str">
        <f t="shared" si="160"/>
        <v>N2O</v>
      </c>
      <c r="J5160">
        <f>INDEX(NoSettings!$C:$C,MATCH(EPS!$A5160,NoSettings!$A:$A,0))</f>
        <v>9165140</v>
      </c>
      <c r="K5160">
        <f>INDEX(GWP!$C$2:$C$13,MATCH(EPS!I5160,GWP!$B$2:$B$13,0))</f>
        <v>265</v>
      </c>
      <c r="L5160" s="4">
        <f t="shared" si="161"/>
        <v>2.4287621000000001E-3</v>
      </c>
    </row>
    <row r="5161" spans="1:12" hidden="1">
      <c r="A5161" t="s">
        <v>6657</v>
      </c>
      <c r="B5161" t="s">
        <v>6</v>
      </c>
      <c r="C5161" t="s">
        <v>6880</v>
      </c>
      <c r="D5161" t="s">
        <v>1715</v>
      </c>
      <c r="H5161" t="str">
        <f>INDEX('Vensim Variables'!$B:$B,MATCH(EPS!$B5161,'Vensim Variables'!$A:$A,0))</f>
        <v>g pollutant</v>
      </c>
      <c r="I5161" t="str">
        <f t="shared" si="160"/>
        <v>F gases</v>
      </c>
      <c r="J5161">
        <f>INDEX(NoSettings!$C:$C,MATCH(EPS!$A5161,NoSettings!$A:$A,0))</f>
        <v>0</v>
      </c>
      <c r="K5161">
        <f>INDEX(GWP!$C$2:$C$13,MATCH(EPS!I5161,GWP!$B$2:$B$13,0))</f>
        <v>1</v>
      </c>
      <c r="L5161" s="4">
        <f t="shared" si="161"/>
        <v>0</v>
      </c>
    </row>
    <row r="5162" spans="1:12" hidden="1">
      <c r="A5162" t="s">
        <v>6658</v>
      </c>
      <c r="B5162" t="s">
        <v>6</v>
      </c>
      <c r="C5162" t="s">
        <v>6881</v>
      </c>
      <c r="D5162" t="s">
        <v>1702</v>
      </c>
      <c r="H5162" t="str">
        <f>INDEX('Vensim Variables'!$B:$B,MATCH(EPS!$B5162,'Vensim Variables'!$A:$A,0))</f>
        <v>g pollutant</v>
      </c>
      <c r="I5162" t="str">
        <f t="shared" si="160"/>
        <v>CO2</v>
      </c>
      <c r="J5162">
        <f>INDEX(NoSettings!$C:$C,MATCH(EPS!$A5162,NoSettings!$A:$A,0))</f>
        <v>35320000000000</v>
      </c>
      <c r="K5162">
        <f>INDEX(GWP!$C$2:$C$13,MATCH(EPS!I5162,GWP!$B$2:$B$13,0))</f>
        <v>1</v>
      </c>
      <c r="L5162" s="4">
        <f t="shared" si="161"/>
        <v>35.32</v>
      </c>
    </row>
    <row r="5163" spans="1:12" hidden="1">
      <c r="A5163" t="s">
        <v>6659</v>
      </c>
      <c r="B5163" t="s">
        <v>6</v>
      </c>
      <c r="C5163" t="s">
        <v>6881</v>
      </c>
      <c r="D5163" t="s">
        <v>1705</v>
      </c>
      <c r="H5163" t="str">
        <f>INDEX('Vensim Variables'!$B:$B,MATCH(EPS!$B5163,'Vensim Variables'!$A:$A,0))</f>
        <v>g pollutant</v>
      </c>
      <c r="I5163" t="str">
        <f t="shared" si="160"/>
        <v>VOC</v>
      </c>
      <c r="J5163">
        <f>INDEX(NoSettings!$C:$C,MATCH(EPS!$A5163,NoSettings!$A:$A,0))</f>
        <v>133797000000</v>
      </c>
      <c r="K5163">
        <f>INDEX(GWP!$C$2:$C$13,MATCH(EPS!I5163,GWP!$B$2:$B$13,0))</f>
        <v>0</v>
      </c>
      <c r="L5163" s="4">
        <f t="shared" si="161"/>
        <v>0</v>
      </c>
    </row>
    <row r="5164" spans="1:12" hidden="1">
      <c r="A5164" t="s">
        <v>6660</v>
      </c>
      <c r="B5164" t="s">
        <v>6</v>
      </c>
      <c r="C5164" t="s">
        <v>6881</v>
      </c>
      <c r="D5164" t="s">
        <v>1706</v>
      </c>
      <c r="H5164" t="str">
        <f>INDEX('Vensim Variables'!$B:$B,MATCH(EPS!$B5164,'Vensim Variables'!$A:$A,0))</f>
        <v>g pollutant</v>
      </c>
      <c r="I5164" t="str">
        <f t="shared" si="160"/>
        <v>CO</v>
      </c>
      <c r="J5164">
        <f>INDEX(NoSettings!$C:$C,MATCH(EPS!$A5164,NoSettings!$A:$A,0))</f>
        <v>219051000000</v>
      </c>
      <c r="K5164">
        <f>INDEX(GWP!$C$2:$C$13,MATCH(EPS!I5164,GWP!$B$2:$B$13,0))</f>
        <v>0</v>
      </c>
      <c r="L5164" s="4">
        <f t="shared" si="161"/>
        <v>0</v>
      </c>
    </row>
    <row r="5165" spans="1:12" hidden="1">
      <c r="A5165" t="s">
        <v>6661</v>
      </c>
      <c r="B5165" t="s">
        <v>6</v>
      </c>
      <c r="C5165" t="s">
        <v>6881</v>
      </c>
      <c r="D5165" t="s">
        <v>1707</v>
      </c>
      <c r="H5165" t="str">
        <f>INDEX('Vensim Variables'!$B:$B,MATCH(EPS!$B5165,'Vensim Variables'!$A:$A,0))</f>
        <v>g pollutant</v>
      </c>
      <c r="I5165" t="str">
        <f t="shared" si="160"/>
        <v>NOx</v>
      </c>
      <c r="J5165">
        <f>INDEX(NoSettings!$C:$C,MATCH(EPS!$A5165,NoSettings!$A:$A,0))</f>
        <v>147230000000</v>
      </c>
      <c r="K5165">
        <f>INDEX(GWP!$C$2:$C$13,MATCH(EPS!I5165,GWP!$B$2:$B$13,0))</f>
        <v>0</v>
      </c>
      <c r="L5165" s="4">
        <f t="shared" si="161"/>
        <v>0</v>
      </c>
    </row>
    <row r="5166" spans="1:12" hidden="1">
      <c r="A5166" t="s">
        <v>6662</v>
      </c>
      <c r="B5166" t="s">
        <v>6</v>
      </c>
      <c r="C5166" t="s">
        <v>6881</v>
      </c>
      <c r="D5166" t="s">
        <v>1708</v>
      </c>
      <c r="H5166" t="str">
        <f>INDEX('Vensim Variables'!$B:$B,MATCH(EPS!$B5166,'Vensim Variables'!$A:$A,0))</f>
        <v>g pollutant</v>
      </c>
      <c r="I5166" t="str">
        <f t="shared" si="160"/>
        <v>PM10</v>
      </c>
      <c r="J5166">
        <f>INDEX(NoSettings!$C:$C,MATCH(EPS!$A5166,NoSettings!$A:$A,0))</f>
        <v>115923000000</v>
      </c>
      <c r="K5166">
        <f>INDEX(GWP!$C$2:$C$13,MATCH(EPS!I5166,GWP!$B$2:$B$13,0))</f>
        <v>0</v>
      </c>
      <c r="L5166" s="4">
        <f t="shared" si="161"/>
        <v>0</v>
      </c>
    </row>
    <row r="5167" spans="1:12" hidden="1">
      <c r="A5167" t="s">
        <v>6663</v>
      </c>
      <c r="B5167" t="s">
        <v>6</v>
      </c>
      <c r="C5167" t="s">
        <v>6881</v>
      </c>
      <c r="D5167" t="s">
        <v>1709</v>
      </c>
      <c r="H5167" t="str">
        <f>INDEX('Vensim Variables'!$B:$B,MATCH(EPS!$B5167,'Vensim Variables'!$A:$A,0))</f>
        <v>g pollutant</v>
      </c>
      <c r="I5167" t="str">
        <f t="shared" si="160"/>
        <v>PM25</v>
      </c>
      <c r="J5167">
        <f>INDEX(NoSettings!$C:$C,MATCH(EPS!$A5167,NoSettings!$A:$A,0))</f>
        <v>97138400000</v>
      </c>
      <c r="K5167">
        <f>INDEX(GWP!$C$2:$C$13,MATCH(EPS!I5167,GWP!$B$2:$B$13,0))</f>
        <v>0</v>
      </c>
      <c r="L5167" s="4">
        <f t="shared" si="161"/>
        <v>0</v>
      </c>
    </row>
    <row r="5168" spans="1:12" hidden="1">
      <c r="A5168" t="s">
        <v>6664</v>
      </c>
      <c r="B5168" t="s">
        <v>6</v>
      </c>
      <c r="C5168" t="s">
        <v>6881</v>
      </c>
      <c r="D5168" t="s">
        <v>1710</v>
      </c>
      <c r="H5168" t="str">
        <f>INDEX('Vensim Variables'!$B:$B,MATCH(EPS!$B5168,'Vensim Variables'!$A:$A,0))</f>
        <v>g pollutant</v>
      </c>
      <c r="I5168" t="str">
        <f t="shared" si="160"/>
        <v>SOx</v>
      </c>
      <c r="J5168">
        <f>INDEX(NoSettings!$C:$C,MATCH(EPS!$A5168,NoSettings!$A:$A,0))</f>
        <v>34529800000</v>
      </c>
      <c r="K5168">
        <f>INDEX(GWP!$C$2:$C$13,MATCH(EPS!I5168,GWP!$B$2:$B$13,0))</f>
        <v>0</v>
      </c>
      <c r="L5168" s="4">
        <f t="shared" si="161"/>
        <v>0</v>
      </c>
    </row>
    <row r="5169" spans="1:12" hidden="1">
      <c r="A5169" t="s">
        <v>6665</v>
      </c>
      <c r="B5169" t="s">
        <v>6</v>
      </c>
      <c r="C5169" t="s">
        <v>6881</v>
      </c>
      <c r="D5169" t="s">
        <v>1711</v>
      </c>
      <c r="H5169" t="str">
        <f>INDEX('Vensim Variables'!$B:$B,MATCH(EPS!$B5169,'Vensim Variables'!$A:$A,0))</f>
        <v>g pollutant</v>
      </c>
      <c r="I5169" t="str">
        <f t="shared" si="160"/>
        <v>BC</v>
      </c>
      <c r="J5169">
        <f>INDEX(NoSettings!$C:$C,MATCH(EPS!$A5169,NoSettings!$A:$A,0))</f>
        <v>3388600000</v>
      </c>
      <c r="K5169">
        <f>INDEX(GWP!$C$2:$C$13,MATCH(EPS!I5169,GWP!$B$2:$B$13,0))</f>
        <v>0</v>
      </c>
      <c r="L5169" s="4">
        <f t="shared" si="161"/>
        <v>0</v>
      </c>
    </row>
    <row r="5170" spans="1:12" hidden="1">
      <c r="A5170" t="s">
        <v>6666</v>
      </c>
      <c r="B5170" t="s">
        <v>6</v>
      </c>
      <c r="C5170" t="s">
        <v>6881</v>
      </c>
      <c r="D5170" t="s">
        <v>1712</v>
      </c>
      <c r="H5170" t="str">
        <f>INDEX('Vensim Variables'!$B:$B,MATCH(EPS!$B5170,'Vensim Variables'!$A:$A,0))</f>
        <v>g pollutant</v>
      </c>
      <c r="I5170" t="str">
        <f t="shared" si="160"/>
        <v>OC</v>
      </c>
      <c r="J5170">
        <f>INDEX(NoSettings!$C:$C,MATCH(EPS!$A5170,NoSettings!$A:$A,0))</f>
        <v>30284200000</v>
      </c>
      <c r="K5170">
        <f>INDEX(GWP!$C$2:$C$13,MATCH(EPS!I5170,GWP!$B$2:$B$13,0))</f>
        <v>0</v>
      </c>
      <c r="L5170" s="4">
        <f t="shared" si="161"/>
        <v>0</v>
      </c>
    </row>
    <row r="5171" spans="1:12" hidden="1">
      <c r="A5171" t="s">
        <v>6667</v>
      </c>
      <c r="B5171" t="s">
        <v>6</v>
      </c>
      <c r="C5171" t="s">
        <v>6881</v>
      </c>
      <c r="D5171" t="s">
        <v>1713</v>
      </c>
      <c r="H5171" t="str">
        <f>INDEX('Vensim Variables'!$B:$B,MATCH(EPS!$B5171,'Vensim Variables'!$A:$A,0))</f>
        <v>g pollutant</v>
      </c>
      <c r="I5171" t="str">
        <f t="shared" si="160"/>
        <v>CH4</v>
      </c>
      <c r="J5171">
        <f>INDEX(NoSettings!$C:$C,MATCH(EPS!$A5171,NoSettings!$A:$A,0))</f>
        <v>983846000</v>
      </c>
      <c r="K5171">
        <f>INDEX(GWP!$C$2:$C$13,MATCH(EPS!I5171,GWP!$B$2:$B$13,0))</f>
        <v>28</v>
      </c>
      <c r="L5171" s="4">
        <f t="shared" si="161"/>
        <v>2.7547688000000001E-2</v>
      </c>
    </row>
    <row r="5172" spans="1:12" hidden="1">
      <c r="A5172" t="s">
        <v>6668</v>
      </c>
      <c r="B5172" t="s">
        <v>6</v>
      </c>
      <c r="C5172" t="s">
        <v>6881</v>
      </c>
      <c r="D5172" t="s">
        <v>1714</v>
      </c>
      <c r="H5172" t="str">
        <f>INDEX('Vensim Variables'!$B:$B,MATCH(EPS!$B5172,'Vensim Variables'!$A:$A,0))</f>
        <v>g pollutant</v>
      </c>
      <c r="I5172" t="str">
        <f t="shared" si="160"/>
        <v>N2O</v>
      </c>
      <c r="J5172">
        <f>INDEX(NoSettings!$C:$C,MATCH(EPS!$A5172,NoSettings!$A:$A,0))</f>
        <v>117431000</v>
      </c>
      <c r="K5172">
        <f>INDEX(GWP!$C$2:$C$13,MATCH(EPS!I5172,GWP!$B$2:$B$13,0))</f>
        <v>265</v>
      </c>
      <c r="L5172" s="4">
        <f t="shared" si="161"/>
        <v>3.1119214999999999E-2</v>
      </c>
    </row>
    <row r="5173" spans="1:12" hidden="1">
      <c r="A5173" t="s">
        <v>6669</v>
      </c>
      <c r="B5173" t="s">
        <v>6</v>
      </c>
      <c r="C5173" t="s">
        <v>6881</v>
      </c>
      <c r="D5173" t="s">
        <v>1715</v>
      </c>
      <c r="H5173" t="str">
        <f>INDEX('Vensim Variables'!$B:$B,MATCH(EPS!$B5173,'Vensim Variables'!$A:$A,0))</f>
        <v>g pollutant</v>
      </c>
      <c r="I5173" t="str">
        <f t="shared" si="160"/>
        <v>F gases</v>
      </c>
      <c r="J5173">
        <f>INDEX(NoSettings!$C:$C,MATCH(EPS!$A5173,NoSettings!$A:$A,0))</f>
        <v>0</v>
      </c>
      <c r="K5173">
        <f>INDEX(GWP!$C$2:$C$13,MATCH(EPS!I5173,GWP!$B$2:$B$13,0))</f>
        <v>1</v>
      </c>
      <c r="L5173" s="4">
        <f t="shared" si="161"/>
        <v>0</v>
      </c>
    </row>
    <row r="5174" spans="1:12" hidden="1">
      <c r="A5174" t="s">
        <v>6670</v>
      </c>
      <c r="B5174" t="s">
        <v>6</v>
      </c>
      <c r="C5174" t="s">
        <v>6882</v>
      </c>
      <c r="D5174" t="s">
        <v>1702</v>
      </c>
      <c r="H5174" t="str">
        <f>INDEX('Vensim Variables'!$B:$B,MATCH(EPS!$B5174,'Vensim Variables'!$A:$A,0))</f>
        <v>g pollutant</v>
      </c>
      <c r="I5174" t="str">
        <f t="shared" si="160"/>
        <v>CO2</v>
      </c>
      <c r="J5174">
        <f>INDEX(NoSettings!$C:$C,MATCH(EPS!$A5174,NoSettings!$A:$A,0))</f>
        <v>276285000000000</v>
      </c>
      <c r="K5174">
        <f>INDEX(GWP!$C$2:$C$13,MATCH(EPS!I5174,GWP!$B$2:$B$13,0))</f>
        <v>1</v>
      </c>
      <c r="L5174" s="4">
        <f t="shared" si="161"/>
        <v>276.28500000000003</v>
      </c>
    </row>
    <row r="5175" spans="1:12" hidden="1">
      <c r="A5175" t="s">
        <v>6671</v>
      </c>
      <c r="B5175" t="s">
        <v>6</v>
      </c>
      <c r="C5175" t="s">
        <v>6882</v>
      </c>
      <c r="D5175" t="s">
        <v>1705</v>
      </c>
      <c r="H5175" t="str">
        <f>INDEX('Vensim Variables'!$B:$B,MATCH(EPS!$B5175,'Vensim Variables'!$A:$A,0))</f>
        <v>g pollutant</v>
      </c>
      <c r="I5175" t="str">
        <f t="shared" si="160"/>
        <v>VOC</v>
      </c>
      <c r="J5175">
        <f>INDEX(NoSettings!$C:$C,MATCH(EPS!$A5175,NoSettings!$A:$A,0))</f>
        <v>177918000000</v>
      </c>
      <c r="K5175">
        <f>INDEX(GWP!$C$2:$C$13,MATCH(EPS!I5175,GWP!$B$2:$B$13,0))</f>
        <v>0</v>
      </c>
      <c r="L5175" s="4">
        <f t="shared" si="161"/>
        <v>0</v>
      </c>
    </row>
    <row r="5176" spans="1:12" hidden="1">
      <c r="A5176" t="s">
        <v>6672</v>
      </c>
      <c r="B5176" t="s">
        <v>6</v>
      </c>
      <c r="C5176" t="s">
        <v>6882</v>
      </c>
      <c r="D5176" t="s">
        <v>1706</v>
      </c>
      <c r="H5176" t="str">
        <f>INDEX('Vensim Variables'!$B:$B,MATCH(EPS!$B5176,'Vensim Variables'!$A:$A,0))</f>
        <v>g pollutant</v>
      </c>
      <c r="I5176" t="str">
        <f t="shared" si="160"/>
        <v>CO</v>
      </c>
      <c r="J5176">
        <f>INDEX(NoSettings!$C:$C,MATCH(EPS!$A5176,NoSettings!$A:$A,0))</f>
        <v>202572000000</v>
      </c>
      <c r="K5176">
        <f>INDEX(GWP!$C$2:$C$13,MATCH(EPS!I5176,GWP!$B$2:$B$13,0))</f>
        <v>0</v>
      </c>
      <c r="L5176" s="4">
        <f t="shared" si="161"/>
        <v>0</v>
      </c>
    </row>
    <row r="5177" spans="1:12" hidden="1">
      <c r="A5177" t="s">
        <v>6673</v>
      </c>
      <c r="B5177" t="s">
        <v>6</v>
      </c>
      <c r="C5177" t="s">
        <v>6882</v>
      </c>
      <c r="D5177" t="s">
        <v>1707</v>
      </c>
      <c r="H5177" t="str">
        <f>INDEX('Vensim Variables'!$B:$B,MATCH(EPS!$B5177,'Vensim Variables'!$A:$A,0))</f>
        <v>g pollutant</v>
      </c>
      <c r="I5177" t="str">
        <f t="shared" si="160"/>
        <v>NOx</v>
      </c>
      <c r="J5177">
        <f>INDEX(NoSettings!$C:$C,MATCH(EPS!$A5177,NoSettings!$A:$A,0))</f>
        <v>185749000000</v>
      </c>
      <c r="K5177">
        <f>INDEX(GWP!$C$2:$C$13,MATCH(EPS!I5177,GWP!$B$2:$B$13,0))</f>
        <v>0</v>
      </c>
      <c r="L5177" s="4">
        <f t="shared" si="161"/>
        <v>0</v>
      </c>
    </row>
    <row r="5178" spans="1:12" hidden="1">
      <c r="A5178" t="s">
        <v>6674</v>
      </c>
      <c r="B5178" t="s">
        <v>6</v>
      </c>
      <c r="C5178" t="s">
        <v>6882</v>
      </c>
      <c r="D5178" t="s">
        <v>1708</v>
      </c>
      <c r="H5178" t="str">
        <f>INDEX('Vensim Variables'!$B:$B,MATCH(EPS!$B5178,'Vensim Variables'!$A:$A,0))</f>
        <v>g pollutant</v>
      </c>
      <c r="I5178" t="str">
        <f t="shared" si="160"/>
        <v>PM10</v>
      </c>
      <c r="J5178">
        <f>INDEX(NoSettings!$C:$C,MATCH(EPS!$A5178,NoSettings!$A:$A,0))</f>
        <v>102004000000</v>
      </c>
      <c r="K5178">
        <f>INDEX(GWP!$C$2:$C$13,MATCH(EPS!I5178,GWP!$B$2:$B$13,0))</f>
        <v>0</v>
      </c>
      <c r="L5178" s="4">
        <f t="shared" si="161"/>
        <v>0</v>
      </c>
    </row>
    <row r="5179" spans="1:12" hidden="1">
      <c r="A5179" t="s">
        <v>6675</v>
      </c>
      <c r="B5179" t="s">
        <v>6</v>
      </c>
      <c r="C5179" t="s">
        <v>6882</v>
      </c>
      <c r="D5179" t="s">
        <v>1709</v>
      </c>
      <c r="H5179" t="str">
        <f>INDEX('Vensim Variables'!$B:$B,MATCH(EPS!$B5179,'Vensim Variables'!$A:$A,0))</f>
        <v>g pollutant</v>
      </c>
      <c r="I5179" t="str">
        <f t="shared" si="160"/>
        <v>PM25</v>
      </c>
      <c r="J5179">
        <f>INDEX(NoSettings!$C:$C,MATCH(EPS!$A5179,NoSettings!$A:$A,0))</f>
        <v>86398500000</v>
      </c>
      <c r="K5179">
        <f>INDEX(GWP!$C$2:$C$13,MATCH(EPS!I5179,GWP!$B$2:$B$13,0))</f>
        <v>0</v>
      </c>
      <c r="L5179" s="4">
        <f t="shared" si="161"/>
        <v>0</v>
      </c>
    </row>
    <row r="5180" spans="1:12" hidden="1">
      <c r="A5180" t="s">
        <v>6676</v>
      </c>
      <c r="B5180" t="s">
        <v>6</v>
      </c>
      <c r="C5180" t="s">
        <v>6882</v>
      </c>
      <c r="D5180" t="s">
        <v>1710</v>
      </c>
      <c r="H5180" t="str">
        <f>INDEX('Vensim Variables'!$B:$B,MATCH(EPS!$B5180,'Vensim Variables'!$A:$A,0))</f>
        <v>g pollutant</v>
      </c>
      <c r="I5180" t="str">
        <f t="shared" si="160"/>
        <v>SOx</v>
      </c>
      <c r="J5180">
        <f>INDEX(NoSettings!$C:$C,MATCH(EPS!$A5180,NoSettings!$A:$A,0))</f>
        <v>66460400000</v>
      </c>
      <c r="K5180">
        <f>INDEX(GWP!$C$2:$C$13,MATCH(EPS!I5180,GWP!$B$2:$B$13,0))</f>
        <v>0</v>
      </c>
      <c r="L5180" s="4">
        <f t="shared" si="161"/>
        <v>0</v>
      </c>
    </row>
    <row r="5181" spans="1:12" hidden="1">
      <c r="A5181" t="s">
        <v>6677</v>
      </c>
      <c r="B5181" t="s">
        <v>6</v>
      </c>
      <c r="C5181" t="s">
        <v>6882</v>
      </c>
      <c r="D5181" t="s">
        <v>1711</v>
      </c>
      <c r="H5181" t="str">
        <f>INDEX('Vensim Variables'!$B:$B,MATCH(EPS!$B5181,'Vensim Variables'!$A:$A,0))</f>
        <v>g pollutant</v>
      </c>
      <c r="I5181" t="str">
        <f t="shared" si="160"/>
        <v>BC</v>
      </c>
      <c r="J5181">
        <f>INDEX(NoSettings!$C:$C,MATCH(EPS!$A5181,NoSettings!$A:$A,0))</f>
        <v>4086740000</v>
      </c>
      <c r="K5181">
        <f>INDEX(GWP!$C$2:$C$13,MATCH(EPS!I5181,GWP!$B$2:$B$13,0))</f>
        <v>0</v>
      </c>
      <c r="L5181" s="4">
        <f t="shared" si="161"/>
        <v>0</v>
      </c>
    </row>
    <row r="5182" spans="1:12" hidden="1">
      <c r="A5182" t="s">
        <v>6678</v>
      </c>
      <c r="B5182" t="s">
        <v>6</v>
      </c>
      <c r="C5182" t="s">
        <v>6882</v>
      </c>
      <c r="D5182" t="s">
        <v>1712</v>
      </c>
      <c r="H5182" t="str">
        <f>INDEX('Vensim Variables'!$B:$B,MATCH(EPS!$B5182,'Vensim Variables'!$A:$A,0))</f>
        <v>g pollutant</v>
      </c>
      <c r="I5182" t="str">
        <f t="shared" si="160"/>
        <v>OC</v>
      </c>
      <c r="J5182">
        <f>INDEX(NoSettings!$C:$C,MATCH(EPS!$A5182,NoSettings!$A:$A,0))</f>
        <v>27167000000</v>
      </c>
      <c r="K5182">
        <f>INDEX(GWP!$C$2:$C$13,MATCH(EPS!I5182,GWP!$B$2:$B$13,0))</f>
        <v>0</v>
      </c>
      <c r="L5182" s="4">
        <f t="shared" si="161"/>
        <v>0</v>
      </c>
    </row>
    <row r="5183" spans="1:12" hidden="1">
      <c r="A5183" t="s">
        <v>6679</v>
      </c>
      <c r="B5183" t="s">
        <v>6</v>
      </c>
      <c r="C5183" t="s">
        <v>6882</v>
      </c>
      <c r="D5183" t="s">
        <v>1713</v>
      </c>
      <c r="H5183" t="str">
        <f>INDEX('Vensim Variables'!$B:$B,MATCH(EPS!$B5183,'Vensim Variables'!$A:$A,0))</f>
        <v>g pollutant</v>
      </c>
      <c r="I5183" t="str">
        <f t="shared" si="160"/>
        <v>CH4</v>
      </c>
      <c r="J5183">
        <f>INDEX(NoSettings!$C:$C,MATCH(EPS!$A5183,NoSettings!$A:$A,0))</f>
        <v>6340380000</v>
      </c>
      <c r="K5183">
        <f>INDEX(GWP!$C$2:$C$13,MATCH(EPS!I5183,GWP!$B$2:$B$13,0))</f>
        <v>28</v>
      </c>
      <c r="L5183" s="4">
        <f t="shared" si="161"/>
        <v>0.17753063999999999</v>
      </c>
    </row>
    <row r="5184" spans="1:12" hidden="1">
      <c r="A5184" t="s">
        <v>6680</v>
      </c>
      <c r="B5184" t="s">
        <v>6</v>
      </c>
      <c r="C5184" t="s">
        <v>6882</v>
      </c>
      <c r="D5184" t="s">
        <v>1714</v>
      </c>
      <c r="H5184" t="str">
        <f>INDEX('Vensim Variables'!$B:$B,MATCH(EPS!$B5184,'Vensim Variables'!$A:$A,0))</f>
        <v>g pollutant</v>
      </c>
      <c r="I5184" t="str">
        <f t="shared" si="160"/>
        <v>N2O</v>
      </c>
      <c r="J5184">
        <f>INDEX(NoSettings!$C:$C,MATCH(EPS!$A5184,NoSettings!$A:$A,0))</f>
        <v>1191550000</v>
      </c>
      <c r="K5184">
        <f>INDEX(GWP!$C$2:$C$13,MATCH(EPS!I5184,GWP!$B$2:$B$13,0))</f>
        <v>265</v>
      </c>
      <c r="L5184" s="4">
        <f t="shared" si="161"/>
        <v>0.31576074999999998</v>
      </c>
    </row>
    <row r="5185" spans="1:12" hidden="1">
      <c r="A5185" t="s">
        <v>6681</v>
      </c>
      <c r="B5185" t="s">
        <v>6</v>
      </c>
      <c r="C5185" t="s">
        <v>6882</v>
      </c>
      <c r="D5185" t="s">
        <v>1715</v>
      </c>
      <c r="H5185" t="str">
        <f>INDEX('Vensim Variables'!$B:$B,MATCH(EPS!$B5185,'Vensim Variables'!$A:$A,0))</f>
        <v>g pollutant</v>
      </c>
      <c r="I5185" t="str">
        <f t="shared" si="160"/>
        <v>F gases</v>
      </c>
      <c r="J5185">
        <f>INDEX(NoSettings!$C:$C,MATCH(EPS!$A5185,NoSettings!$A:$A,0))</f>
        <v>0</v>
      </c>
      <c r="K5185">
        <f>INDEX(GWP!$C$2:$C$13,MATCH(EPS!I5185,GWP!$B$2:$B$13,0))</f>
        <v>1</v>
      </c>
      <c r="L5185" s="4">
        <f t="shared" si="161"/>
        <v>0</v>
      </c>
    </row>
    <row r="5186" spans="1:12" hidden="1">
      <c r="A5186" t="s">
        <v>6682</v>
      </c>
      <c r="B5186" t="s">
        <v>6</v>
      </c>
      <c r="C5186" t="s">
        <v>6883</v>
      </c>
      <c r="D5186" t="s">
        <v>1702</v>
      </c>
      <c r="H5186" t="str">
        <f>INDEX('Vensim Variables'!$B:$B,MATCH(EPS!$B5186,'Vensim Variables'!$A:$A,0))</f>
        <v>g pollutant</v>
      </c>
      <c r="I5186" t="str">
        <f t="shared" si="160"/>
        <v>CO2</v>
      </c>
      <c r="J5186">
        <f>INDEX(NoSettings!$C:$C,MATCH(EPS!$A5186,NoSettings!$A:$A,0))</f>
        <v>223109000000000</v>
      </c>
      <c r="K5186">
        <f>INDEX(GWP!$C$2:$C$13,MATCH(EPS!I5186,GWP!$B$2:$B$13,0))</f>
        <v>1</v>
      </c>
      <c r="L5186" s="4">
        <f t="shared" si="161"/>
        <v>223.10900000000001</v>
      </c>
    </row>
    <row r="5187" spans="1:12" hidden="1">
      <c r="A5187" t="s">
        <v>6683</v>
      </c>
      <c r="B5187" t="s">
        <v>6</v>
      </c>
      <c r="C5187" t="s">
        <v>6883</v>
      </c>
      <c r="D5187" t="s">
        <v>1705</v>
      </c>
      <c r="H5187" t="str">
        <f>INDEX('Vensim Variables'!$B:$B,MATCH(EPS!$B5187,'Vensim Variables'!$A:$A,0))</f>
        <v>g pollutant</v>
      </c>
      <c r="I5187" t="str">
        <f t="shared" ref="I5187:I5250" si="162">IF(OR(C5187="CO2",C5187="CH4",C5187="N2O",C5187="F gases",C5187="VOC",C5187="CO",C5187="NOx",C5187="PM10",C5187="PM25",C5187="SOx",C5187="BC",C5187="OC"),C5187,IF(OR(D5187="CO2",D5187="CH4",D5187="N2O",D5187="F gases",D5187="VOC",D5187="CO",D5187="NOx",D5187="PM10",D5187="PM25",D5187="SOx",D5187="BC",D5187="OC"),D5187,IF(OR(E5187="CO2",E5187="CH4",E5187="N2O",E5187="F gases",E5187="VOC",E5187="CO",E5187="NOx",E5187="PM10",E5187="PM25",E5187="SOx",E5187="BC",E5187="OC"),E5187,"NA")))</f>
        <v>VOC</v>
      </c>
      <c r="J5187">
        <f>INDEX(NoSettings!$C:$C,MATCH(EPS!$A5187,NoSettings!$A:$A,0))</f>
        <v>551269000000</v>
      </c>
      <c r="K5187">
        <f>INDEX(GWP!$C$2:$C$13,MATCH(EPS!I5187,GWP!$B$2:$B$13,0))</f>
        <v>0</v>
      </c>
      <c r="L5187" s="4">
        <f t="shared" ref="L5187:L5250" si="163">IF(H5187="g pollutant",K5187*J5187/10^12,IF(H5187="MMTCO2e",J5187,IF(H5187="MWh",J5187,0)))</f>
        <v>0</v>
      </c>
    </row>
    <row r="5188" spans="1:12" hidden="1">
      <c r="A5188" t="s">
        <v>6684</v>
      </c>
      <c r="B5188" t="s">
        <v>6</v>
      </c>
      <c r="C5188" t="s">
        <v>6883</v>
      </c>
      <c r="D5188" t="s">
        <v>1706</v>
      </c>
      <c r="H5188" t="str">
        <f>INDEX('Vensim Variables'!$B:$B,MATCH(EPS!$B5188,'Vensim Variables'!$A:$A,0))</f>
        <v>g pollutant</v>
      </c>
      <c r="I5188" t="str">
        <f t="shared" si="162"/>
        <v>CO</v>
      </c>
      <c r="J5188">
        <f>INDEX(NoSettings!$C:$C,MATCH(EPS!$A5188,NoSettings!$A:$A,0))</f>
        <v>201208000000</v>
      </c>
      <c r="K5188">
        <f>INDEX(GWP!$C$2:$C$13,MATCH(EPS!I5188,GWP!$B$2:$B$13,0))</f>
        <v>0</v>
      </c>
      <c r="L5188" s="4">
        <f t="shared" si="163"/>
        <v>0</v>
      </c>
    </row>
    <row r="5189" spans="1:12" hidden="1">
      <c r="A5189" t="s">
        <v>6685</v>
      </c>
      <c r="B5189" t="s">
        <v>6</v>
      </c>
      <c r="C5189" t="s">
        <v>6883</v>
      </c>
      <c r="D5189" t="s">
        <v>1707</v>
      </c>
      <c r="H5189" t="str">
        <f>INDEX('Vensim Variables'!$B:$B,MATCH(EPS!$B5189,'Vensim Variables'!$A:$A,0))</f>
        <v>g pollutant</v>
      </c>
      <c r="I5189" t="str">
        <f t="shared" si="162"/>
        <v>NOx</v>
      </c>
      <c r="J5189">
        <f>INDEX(NoSettings!$C:$C,MATCH(EPS!$A5189,NoSettings!$A:$A,0))</f>
        <v>160226000000</v>
      </c>
      <c r="K5189">
        <f>INDEX(GWP!$C$2:$C$13,MATCH(EPS!I5189,GWP!$B$2:$B$13,0))</f>
        <v>0</v>
      </c>
      <c r="L5189" s="4">
        <f t="shared" si="163"/>
        <v>0</v>
      </c>
    </row>
    <row r="5190" spans="1:12" hidden="1">
      <c r="A5190" t="s">
        <v>6686</v>
      </c>
      <c r="B5190" t="s">
        <v>6</v>
      </c>
      <c r="C5190" t="s">
        <v>6883</v>
      </c>
      <c r="D5190" t="s">
        <v>1708</v>
      </c>
      <c r="H5190" t="str">
        <f>INDEX('Vensim Variables'!$B:$B,MATCH(EPS!$B5190,'Vensim Variables'!$A:$A,0))</f>
        <v>g pollutant</v>
      </c>
      <c r="I5190" t="str">
        <f t="shared" si="162"/>
        <v>PM10</v>
      </c>
      <c r="J5190">
        <f>INDEX(NoSettings!$C:$C,MATCH(EPS!$A5190,NoSettings!$A:$A,0))</f>
        <v>35412200000</v>
      </c>
      <c r="K5190">
        <f>INDEX(GWP!$C$2:$C$13,MATCH(EPS!I5190,GWP!$B$2:$B$13,0))</f>
        <v>0</v>
      </c>
      <c r="L5190" s="4">
        <f t="shared" si="163"/>
        <v>0</v>
      </c>
    </row>
    <row r="5191" spans="1:12" hidden="1">
      <c r="A5191" t="s">
        <v>6687</v>
      </c>
      <c r="B5191" t="s">
        <v>6</v>
      </c>
      <c r="C5191" t="s">
        <v>6883</v>
      </c>
      <c r="D5191" t="s">
        <v>1709</v>
      </c>
      <c r="H5191" t="str">
        <f>INDEX('Vensim Variables'!$B:$B,MATCH(EPS!$B5191,'Vensim Variables'!$A:$A,0))</f>
        <v>g pollutant</v>
      </c>
      <c r="I5191" t="str">
        <f t="shared" si="162"/>
        <v>PM25</v>
      </c>
      <c r="J5191">
        <f>INDEX(NoSettings!$C:$C,MATCH(EPS!$A5191,NoSettings!$A:$A,0))</f>
        <v>28905500000</v>
      </c>
      <c r="K5191">
        <f>INDEX(GWP!$C$2:$C$13,MATCH(EPS!I5191,GWP!$B$2:$B$13,0))</f>
        <v>0</v>
      </c>
      <c r="L5191" s="4">
        <f t="shared" si="163"/>
        <v>0</v>
      </c>
    </row>
    <row r="5192" spans="1:12" hidden="1">
      <c r="A5192" t="s">
        <v>6688</v>
      </c>
      <c r="B5192" t="s">
        <v>6</v>
      </c>
      <c r="C5192" t="s">
        <v>6883</v>
      </c>
      <c r="D5192" t="s">
        <v>1710</v>
      </c>
      <c r="H5192" t="str">
        <f>INDEX('Vensim Variables'!$B:$B,MATCH(EPS!$B5192,'Vensim Variables'!$A:$A,0))</f>
        <v>g pollutant</v>
      </c>
      <c r="I5192" t="str">
        <f t="shared" si="162"/>
        <v>SOx</v>
      </c>
      <c r="J5192">
        <f>INDEX(NoSettings!$C:$C,MATCH(EPS!$A5192,NoSettings!$A:$A,0))</f>
        <v>107257000000</v>
      </c>
      <c r="K5192">
        <f>INDEX(GWP!$C$2:$C$13,MATCH(EPS!I5192,GWP!$B$2:$B$13,0))</f>
        <v>0</v>
      </c>
      <c r="L5192" s="4">
        <f t="shared" si="163"/>
        <v>0</v>
      </c>
    </row>
    <row r="5193" spans="1:12" hidden="1">
      <c r="A5193" t="s">
        <v>6689</v>
      </c>
      <c r="B5193" t="s">
        <v>6</v>
      </c>
      <c r="C5193" t="s">
        <v>6883</v>
      </c>
      <c r="D5193" t="s">
        <v>1711</v>
      </c>
      <c r="H5193" t="str">
        <f>INDEX('Vensim Variables'!$B:$B,MATCH(EPS!$B5193,'Vensim Variables'!$A:$A,0))</f>
        <v>g pollutant</v>
      </c>
      <c r="I5193" t="str">
        <f t="shared" si="162"/>
        <v>BC</v>
      </c>
      <c r="J5193">
        <f>INDEX(NoSettings!$C:$C,MATCH(EPS!$A5193,NoSettings!$A:$A,0))</f>
        <v>772965000</v>
      </c>
      <c r="K5193">
        <f>INDEX(GWP!$C$2:$C$13,MATCH(EPS!I5193,GWP!$B$2:$B$13,0))</f>
        <v>0</v>
      </c>
      <c r="L5193" s="4">
        <f t="shared" si="163"/>
        <v>0</v>
      </c>
    </row>
    <row r="5194" spans="1:12" hidden="1">
      <c r="A5194" t="s">
        <v>6690</v>
      </c>
      <c r="B5194" t="s">
        <v>6</v>
      </c>
      <c r="C5194" t="s">
        <v>6883</v>
      </c>
      <c r="D5194" t="s">
        <v>1712</v>
      </c>
      <c r="H5194" t="str">
        <f>INDEX('Vensim Variables'!$B:$B,MATCH(EPS!$B5194,'Vensim Variables'!$A:$A,0))</f>
        <v>g pollutant</v>
      </c>
      <c r="I5194" t="str">
        <f t="shared" si="162"/>
        <v>OC</v>
      </c>
      <c r="J5194">
        <f>INDEX(NoSettings!$C:$C,MATCH(EPS!$A5194,NoSettings!$A:$A,0))</f>
        <v>4506350000</v>
      </c>
      <c r="K5194">
        <f>INDEX(GWP!$C$2:$C$13,MATCH(EPS!I5194,GWP!$B$2:$B$13,0))</f>
        <v>0</v>
      </c>
      <c r="L5194" s="4">
        <f t="shared" si="163"/>
        <v>0</v>
      </c>
    </row>
    <row r="5195" spans="1:12" hidden="1">
      <c r="A5195" t="s">
        <v>6691</v>
      </c>
      <c r="B5195" t="s">
        <v>6</v>
      </c>
      <c r="C5195" t="s">
        <v>6883</v>
      </c>
      <c r="D5195" t="s">
        <v>1713</v>
      </c>
      <c r="H5195" t="str">
        <f>INDEX('Vensim Variables'!$B:$B,MATCH(EPS!$B5195,'Vensim Variables'!$A:$A,0))</f>
        <v>g pollutant</v>
      </c>
      <c r="I5195" t="str">
        <f t="shared" si="162"/>
        <v>CH4</v>
      </c>
      <c r="J5195">
        <f>INDEX(NoSettings!$C:$C,MATCH(EPS!$A5195,NoSettings!$A:$A,0))</f>
        <v>2468870000</v>
      </c>
      <c r="K5195">
        <f>INDEX(GWP!$C$2:$C$13,MATCH(EPS!I5195,GWP!$B$2:$B$13,0))</f>
        <v>28</v>
      </c>
      <c r="L5195" s="4">
        <f t="shared" si="163"/>
        <v>6.912836E-2</v>
      </c>
    </row>
    <row r="5196" spans="1:12" hidden="1">
      <c r="A5196" t="s">
        <v>6692</v>
      </c>
      <c r="B5196" t="s">
        <v>6</v>
      </c>
      <c r="C5196" t="s">
        <v>6883</v>
      </c>
      <c r="D5196" t="s">
        <v>1714</v>
      </c>
      <c r="H5196" t="str">
        <f>INDEX('Vensim Variables'!$B:$B,MATCH(EPS!$B5196,'Vensim Variables'!$A:$A,0))</f>
        <v>g pollutant</v>
      </c>
      <c r="I5196" t="str">
        <f t="shared" si="162"/>
        <v>N2O</v>
      </c>
      <c r="J5196">
        <f>INDEX(NoSettings!$C:$C,MATCH(EPS!$A5196,NoSettings!$A:$A,0))</f>
        <v>73822400000</v>
      </c>
      <c r="K5196">
        <f>INDEX(GWP!$C$2:$C$13,MATCH(EPS!I5196,GWP!$B$2:$B$13,0))</f>
        <v>265</v>
      </c>
      <c r="L5196" s="4">
        <f t="shared" si="163"/>
        <v>19.562936000000001</v>
      </c>
    </row>
    <row r="5197" spans="1:12" hidden="1">
      <c r="A5197" t="s">
        <v>6693</v>
      </c>
      <c r="B5197" t="s">
        <v>6</v>
      </c>
      <c r="C5197" t="s">
        <v>6883</v>
      </c>
      <c r="D5197" t="s">
        <v>1715</v>
      </c>
      <c r="H5197" t="str">
        <f>INDEX('Vensim Variables'!$B:$B,MATCH(EPS!$B5197,'Vensim Variables'!$A:$A,0))</f>
        <v>g pollutant</v>
      </c>
      <c r="I5197" t="str">
        <f t="shared" si="162"/>
        <v>F gases</v>
      </c>
      <c r="J5197">
        <f>INDEX(NoSettings!$C:$C,MATCH(EPS!$A5197,NoSettings!$A:$A,0))</f>
        <v>190700000000000</v>
      </c>
      <c r="K5197">
        <f>INDEX(GWP!$C$2:$C$13,MATCH(EPS!I5197,GWP!$B$2:$B$13,0))</f>
        <v>1</v>
      </c>
      <c r="L5197" s="4">
        <f t="shared" si="163"/>
        <v>190.7</v>
      </c>
    </row>
    <row r="5198" spans="1:12" hidden="1">
      <c r="A5198" t="s">
        <v>6694</v>
      </c>
      <c r="B5198" t="s">
        <v>6</v>
      </c>
      <c r="C5198" t="s">
        <v>6884</v>
      </c>
      <c r="D5198" t="s">
        <v>1702</v>
      </c>
      <c r="H5198" t="str">
        <f>INDEX('Vensim Variables'!$B:$B,MATCH(EPS!$B5198,'Vensim Variables'!$A:$A,0))</f>
        <v>g pollutant</v>
      </c>
      <c r="I5198" t="str">
        <f t="shared" si="162"/>
        <v>CO2</v>
      </c>
      <c r="J5198">
        <f>INDEX(NoSettings!$C:$C,MATCH(EPS!$A5198,NoSettings!$A:$A,0))</f>
        <v>4226450000000</v>
      </c>
      <c r="K5198">
        <f>INDEX(GWP!$C$2:$C$13,MATCH(EPS!I5198,GWP!$B$2:$B$13,0))</f>
        <v>1</v>
      </c>
      <c r="L5198" s="4">
        <f t="shared" si="163"/>
        <v>4.2264499999999998</v>
      </c>
    </row>
    <row r="5199" spans="1:12" hidden="1">
      <c r="A5199" t="s">
        <v>6695</v>
      </c>
      <c r="B5199" t="s">
        <v>6</v>
      </c>
      <c r="C5199" t="s">
        <v>6884</v>
      </c>
      <c r="D5199" t="s">
        <v>1705</v>
      </c>
      <c r="H5199" t="str">
        <f>INDEX('Vensim Variables'!$B:$B,MATCH(EPS!$B5199,'Vensim Variables'!$A:$A,0))</f>
        <v>g pollutant</v>
      </c>
      <c r="I5199" t="str">
        <f t="shared" si="162"/>
        <v>VOC</v>
      </c>
      <c r="J5199">
        <f>INDEX(NoSettings!$C:$C,MATCH(EPS!$A5199,NoSettings!$A:$A,0))</f>
        <v>473978000</v>
      </c>
      <c r="K5199">
        <f>INDEX(GWP!$C$2:$C$13,MATCH(EPS!I5199,GWP!$B$2:$B$13,0))</f>
        <v>0</v>
      </c>
      <c r="L5199" s="4">
        <f t="shared" si="163"/>
        <v>0</v>
      </c>
    </row>
    <row r="5200" spans="1:12" hidden="1">
      <c r="A5200" t="s">
        <v>6696</v>
      </c>
      <c r="B5200" t="s">
        <v>6</v>
      </c>
      <c r="C5200" t="s">
        <v>6884</v>
      </c>
      <c r="D5200" t="s">
        <v>1706</v>
      </c>
      <c r="H5200" t="str">
        <f>INDEX('Vensim Variables'!$B:$B,MATCH(EPS!$B5200,'Vensim Variables'!$A:$A,0))</f>
        <v>g pollutant</v>
      </c>
      <c r="I5200" t="str">
        <f t="shared" si="162"/>
        <v>CO</v>
      </c>
      <c r="J5200">
        <f>INDEX(NoSettings!$C:$C,MATCH(EPS!$A5200,NoSettings!$A:$A,0))</f>
        <v>2877030000</v>
      </c>
      <c r="K5200">
        <f>INDEX(GWP!$C$2:$C$13,MATCH(EPS!I5200,GWP!$B$2:$B$13,0))</f>
        <v>0</v>
      </c>
      <c r="L5200" s="4">
        <f t="shared" si="163"/>
        <v>0</v>
      </c>
    </row>
    <row r="5201" spans="1:12" hidden="1">
      <c r="A5201" t="s">
        <v>6697</v>
      </c>
      <c r="B5201" t="s">
        <v>6</v>
      </c>
      <c r="C5201" t="s">
        <v>6884</v>
      </c>
      <c r="D5201" t="s">
        <v>1707</v>
      </c>
      <c r="H5201" t="str">
        <f>INDEX('Vensim Variables'!$B:$B,MATCH(EPS!$B5201,'Vensim Variables'!$A:$A,0))</f>
        <v>g pollutant</v>
      </c>
      <c r="I5201" t="str">
        <f t="shared" si="162"/>
        <v>NOx</v>
      </c>
      <c r="J5201">
        <f>INDEX(NoSettings!$C:$C,MATCH(EPS!$A5201,NoSettings!$A:$A,0))</f>
        <v>4454150000</v>
      </c>
      <c r="K5201">
        <f>INDEX(GWP!$C$2:$C$13,MATCH(EPS!I5201,GWP!$B$2:$B$13,0))</f>
        <v>0</v>
      </c>
      <c r="L5201" s="4">
        <f t="shared" si="163"/>
        <v>0</v>
      </c>
    </row>
    <row r="5202" spans="1:12" hidden="1">
      <c r="A5202" t="s">
        <v>6698</v>
      </c>
      <c r="B5202" t="s">
        <v>6</v>
      </c>
      <c r="C5202" t="s">
        <v>6884</v>
      </c>
      <c r="D5202" t="s">
        <v>1708</v>
      </c>
      <c r="H5202" t="str">
        <f>INDEX('Vensim Variables'!$B:$B,MATCH(EPS!$B5202,'Vensim Variables'!$A:$A,0))</f>
        <v>g pollutant</v>
      </c>
      <c r="I5202" t="str">
        <f t="shared" si="162"/>
        <v>PM10</v>
      </c>
      <c r="J5202">
        <f>INDEX(NoSettings!$C:$C,MATCH(EPS!$A5202,NoSettings!$A:$A,0))</f>
        <v>211622000</v>
      </c>
      <c r="K5202">
        <f>INDEX(GWP!$C$2:$C$13,MATCH(EPS!I5202,GWP!$B$2:$B$13,0))</f>
        <v>0</v>
      </c>
      <c r="L5202" s="4">
        <f t="shared" si="163"/>
        <v>0</v>
      </c>
    </row>
    <row r="5203" spans="1:12" hidden="1">
      <c r="A5203" t="s">
        <v>6699</v>
      </c>
      <c r="B5203" t="s">
        <v>6</v>
      </c>
      <c r="C5203" t="s">
        <v>6884</v>
      </c>
      <c r="D5203" t="s">
        <v>1709</v>
      </c>
      <c r="H5203" t="str">
        <f>INDEX('Vensim Variables'!$B:$B,MATCH(EPS!$B5203,'Vensim Variables'!$A:$A,0))</f>
        <v>g pollutant</v>
      </c>
      <c r="I5203" t="str">
        <f t="shared" si="162"/>
        <v>PM25</v>
      </c>
      <c r="J5203">
        <f>INDEX(NoSettings!$C:$C,MATCH(EPS!$A5203,NoSettings!$A:$A,0))</f>
        <v>196201000</v>
      </c>
      <c r="K5203">
        <f>INDEX(GWP!$C$2:$C$13,MATCH(EPS!I5203,GWP!$B$2:$B$13,0))</f>
        <v>0</v>
      </c>
      <c r="L5203" s="4">
        <f t="shared" si="163"/>
        <v>0</v>
      </c>
    </row>
    <row r="5204" spans="1:12" hidden="1">
      <c r="A5204" t="s">
        <v>6700</v>
      </c>
      <c r="B5204" t="s">
        <v>6</v>
      </c>
      <c r="C5204" t="s">
        <v>6884</v>
      </c>
      <c r="D5204" t="s">
        <v>1710</v>
      </c>
      <c r="H5204" t="str">
        <f>INDEX('Vensim Variables'!$B:$B,MATCH(EPS!$B5204,'Vensim Variables'!$A:$A,0))</f>
        <v>g pollutant</v>
      </c>
      <c r="I5204" t="str">
        <f t="shared" si="162"/>
        <v>SOx</v>
      </c>
      <c r="J5204">
        <f>INDEX(NoSettings!$C:$C,MATCH(EPS!$A5204,NoSettings!$A:$A,0))</f>
        <v>254642000</v>
      </c>
      <c r="K5204">
        <f>INDEX(GWP!$C$2:$C$13,MATCH(EPS!I5204,GWP!$B$2:$B$13,0))</f>
        <v>0</v>
      </c>
      <c r="L5204" s="4">
        <f t="shared" si="163"/>
        <v>0</v>
      </c>
    </row>
    <row r="5205" spans="1:12" hidden="1">
      <c r="A5205" t="s">
        <v>6701</v>
      </c>
      <c r="B5205" t="s">
        <v>6</v>
      </c>
      <c r="C5205" t="s">
        <v>6884</v>
      </c>
      <c r="D5205" t="s">
        <v>1711</v>
      </c>
      <c r="H5205" t="str">
        <f>INDEX('Vensim Variables'!$B:$B,MATCH(EPS!$B5205,'Vensim Variables'!$A:$A,0))</f>
        <v>g pollutant</v>
      </c>
      <c r="I5205" t="str">
        <f t="shared" si="162"/>
        <v>BC</v>
      </c>
      <c r="J5205">
        <f>INDEX(NoSettings!$C:$C,MATCH(EPS!$A5205,NoSettings!$A:$A,0))</f>
        <v>12829000</v>
      </c>
      <c r="K5205">
        <f>INDEX(GWP!$C$2:$C$13,MATCH(EPS!I5205,GWP!$B$2:$B$13,0))</f>
        <v>0</v>
      </c>
      <c r="L5205" s="4">
        <f t="shared" si="163"/>
        <v>0</v>
      </c>
    </row>
    <row r="5206" spans="1:12" hidden="1">
      <c r="A5206" t="s">
        <v>6702</v>
      </c>
      <c r="B5206" t="s">
        <v>6</v>
      </c>
      <c r="C5206" t="s">
        <v>6884</v>
      </c>
      <c r="D5206" t="s">
        <v>1712</v>
      </c>
      <c r="H5206" t="str">
        <f>INDEX('Vensim Variables'!$B:$B,MATCH(EPS!$B5206,'Vensim Variables'!$A:$A,0))</f>
        <v>g pollutant</v>
      </c>
      <c r="I5206" t="str">
        <f t="shared" si="162"/>
        <v>OC</v>
      </c>
      <c r="J5206">
        <f>INDEX(NoSettings!$C:$C,MATCH(EPS!$A5206,NoSettings!$A:$A,0))</f>
        <v>86815200</v>
      </c>
      <c r="K5206">
        <f>INDEX(GWP!$C$2:$C$13,MATCH(EPS!I5206,GWP!$B$2:$B$13,0))</f>
        <v>0</v>
      </c>
      <c r="L5206" s="4">
        <f t="shared" si="163"/>
        <v>0</v>
      </c>
    </row>
    <row r="5207" spans="1:12" hidden="1">
      <c r="A5207" t="s">
        <v>6703</v>
      </c>
      <c r="B5207" t="s">
        <v>6</v>
      </c>
      <c r="C5207" t="s">
        <v>6884</v>
      </c>
      <c r="D5207" t="s">
        <v>1713</v>
      </c>
      <c r="H5207" t="str">
        <f>INDEX('Vensim Variables'!$B:$B,MATCH(EPS!$B5207,'Vensim Variables'!$A:$A,0))</f>
        <v>g pollutant</v>
      </c>
      <c r="I5207" t="str">
        <f t="shared" si="162"/>
        <v>CH4</v>
      </c>
      <c r="J5207">
        <f>INDEX(NoSettings!$C:$C,MATCH(EPS!$A5207,NoSettings!$A:$A,0))</f>
        <v>91168600</v>
      </c>
      <c r="K5207">
        <f>INDEX(GWP!$C$2:$C$13,MATCH(EPS!I5207,GWP!$B$2:$B$13,0))</f>
        <v>28</v>
      </c>
      <c r="L5207" s="4">
        <f t="shared" si="163"/>
        <v>2.5527207999999999E-3</v>
      </c>
    </row>
    <row r="5208" spans="1:12" hidden="1">
      <c r="A5208" t="s">
        <v>6704</v>
      </c>
      <c r="B5208" t="s">
        <v>6</v>
      </c>
      <c r="C5208" t="s">
        <v>6884</v>
      </c>
      <c r="D5208" t="s">
        <v>1714</v>
      </c>
      <c r="H5208" t="str">
        <f>INDEX('Vensim Variables'!$B:$B,MATCH(EPS!$B5208,'Vensim Variables'!$A:$A,0))</f>
        <v>g pollutant</v>
      </c>
      <c r="I5208" t="str">
        <f t="shared" si="162"/>
        <v>N2O</v>
      </c>
      <c r="J5208">
        <f>INDEX(NoSettings!$C:$C,MATCH(EPS!$A5208,NoSettings!$A:$A,0))</f>
        <v>6601610</v>
      </c>
      <c r="K5208">
        <f>INDEX(GWP!$C$2:$C$13,MATCH(EPS!I5208,GWP!$B$2:$B$13,0))</f>
        <v>265</v>
      </c>
      <c r="L5208" s="4">
        <f t="shared" si="163"/>
        <v>1.7494266499999999E-3</v>
      </c>
    </row>
    <row r="5209" spans="1:12" hidden="1">
      <c r="A5209" t="s">
        <v>6705</v>
      </c>
      <c r="B5209" t="s">
        <v>6</v>
      </c>
      <c r="C5209" t="s">
        <v>6884</v>
      </c>
      <c r="D5209" t="s">
        <v>1715</v>
      </c>
      <c r="H5209" t="str">
        <f>INDEX('Vensim Variables'!$B:$B,MATCH(EPS!$B5209,'Vensim Variables'!$A:$A,0))</f>
        <v>g pollutant</v>
      </c>
      <c r="I5209" t="str">
        <f t="shared" si="162"/>
        <v>F gases</v>
      </c>
      <c r="J5209">
        <f>INDEX(NoSettings!$C:$C,MATCH(EPS!$A5209,NoSettings!$A:$A,0))</f>
        <v>0</v>
      </c>
      <c r="K5209">
        <f>INDEX(GWP!$C$2:$C$13,MATCH(EPS!I5209,GWP!$B$2:$B$13,0))</f>
        <v>1</v>
      </c>
      <c r="L5209" s="4">
        <f t="shared" si="163"/>
        <v>0</v>
      </c>
    </row>
    <row r="5210" spans="1:12" hidden="1">
      <c r="A5210" t="s">
        <v>6706</v>
      </c>
      <c r="B5210" t="s">
        <v>6</v>
      </c>
      <c r="C5210" t="s">
        <v>6885</v>
      </c>
      <c r="D5210" t="s">
        <v>1702</v>
      </c>
      <c r="H5210" t="str">
        <f>INDEX('Vensim Variables'!$B:$B,MATCH(EPS!$B5210,'Vensim Variables'!$A:$A,0))</f>
        <v>g pollutant</v>
      </c>
      <c r="I5210" t="str">
        <f t="shared" si="162"/>
        <v>CO2</v>
      </c>
      <c r="J5210">
        <f>INDEX(NoSettings!$C:$C,MATCH(EPS!$A5210,NoSettings!$A:$A,0))</f>
        <v>6001090000000</v>
      </c>
      <c r="K5210">
        <f>INDEX(GWP!$C$2:$C$13,MATCH(EPS!I5210,GWP!$B$2:$B$13,0))</f>
        <v>1</v>
      </c>
      <c r="L5210" s="4">
        <f t="shared" si="163"/>
        <v>6.0010899999999996</v>
      </c>
    </row>
    <row r="5211" spans="1:12" hidden="1">
      <c r="A5211" t="s">
        <v>6707</v>
      </c>
      <c r="B5211" t="s">
        <v>6</v>
      </c>
      <c r="C5211" t="s">
        <v>6885</v>
      </c>
      <c r="D5211" t="s">
        <v>1705</v>
      </c>
      <c r="H5211" t="str">
        <f>INDEX('Vensim Variables'!$B:$B,MATCH(EPS!$B5211,'Vensim Variables'!$A:$A,0))</f>
        <v>g pollutant</v>
      </c>
      <c r="I5211" t="str">
        <f t="shared" si="162"/>
        <v>VOC</v>
      </c>
      <c r="J5211">
        <f>INDEX(NoSettings!$C:$C,MATCH(EPS!$A5211,NoSettings!$A:$A,0))</f>
        <v>647724000</v>
      </c>
      <c r="K5211">
        <f>INDEX(GWP!$C$2:$C$13,MATCH(EPS!I5211,GWP!$B$2:$B$13,0))</f>
        <v>0</v>
      </c>
      <c r="L5211" s="4">
        <f t="shared" si="163"/>
        <v>0</v>
      </c>
    </row>
    <row r="5212" spans="1:12" hidden="1">
      <c r="A5212" t="s">
        <v>6708</v>
      </c>
      <c r="B5212" t="s">
        <v>6</v>
      </c>
      <c r="C5212" t="s">
        <v>6885</v>
      </c>
      <c r="D5212" t="s">
        <v>1706</v>
      </c>
      <c r="H5212" t="str">
        <f>INDEX('Vensim Variables'!$B:$B,MATCH(EPS!$B5212,'Vensim Variables'!$A:$A,0))</f>
        <v>g pollutant</v>
      </c>
      <c r="I5212" t="str">
        <f t="shared" si="162"/>
        <v>CO</v>
      </c>
      <c r="J5212">
        <f>INDEX(NoSettings!$C:$C,MATCH(EPS!$A5212,NoSettings!$A:$A,0))</f>
        <v>3610720000</v>
      </c>
      <c r="K5212">
        <f>INDEX(GWP!$C$2:$C$13,MATCH(EPS!I5212,GWP!$B$2:$B$13,0))</f>
        <v>0</v>
      </c>
      <c r="L5212" s="4">
        <f t="shared" si="163"/>
        <v>0</v>
      </c>
    </row>
    <row r="5213" spans="1:12" hidden="1">
      <c r="A5213" t="s">
        <v>6709</v>
      </c>
      <c r="B5213" t="s">
        <v>6</v>
      </c>
      <c r="C5213" t="s">
        <v>6885</v>
      </c>
      <c r="D5213" t="s">
        <v>1707</v>
      </c>
      <c r="H5213" t="str">
        <f>INDEX('Vensim Variables'!$B:$B,MATCH(EPS!$B5213,'Vensim Variables'!$A:$A,0))</f>
        <v>g pollutant</v>
      </c>
      <c r="I5213" t="str">
        <f t="shared" si="162"/>
        <v>NOx</v>
      </c>
      <c r="J5213">
        <f>INDEX(NoSettings!$C:$C,MATCH(EPS!$A5213,NoSettings!$A:$A,0))</f>
        <v>6040560000</v>
      </c>
      <c r="K5213">
        <f>INDEX(GWP!$C$2:$C$13,MATCH(EPS!I5213,GWP!$B$2:$B$13,0))</f>
        <v>0</v>
      </c>
      <c r="L5213" s="4">
        <f t="shared" si="163"/>
        <v>0</v>
      </c>
    </row>
    <row r="5214" spans="1:12" hidden="1">
      <c r="A5214" t="s">
        <v>6710</v>
      </c>
      <c r="B5214" t="s">
        <v>6</v>
      </c>
      <c r="C5214" t="s">
        <v>6885</v>
      </c>
      <c r="D5214" t="s">
        <v>1708</v>
      </c>
      <c r="H5214" t="str">
        <f>INDEX('Vensim Variables'!$B:$B,MATCH(EPS!$B5214,'Vensim Variables'!$A:$A,0))</f>
        <v>g pollutant</v>
      </c>
      <c r="I5214" t="str">
        <f t="shared" si="162"/>
        <v>PM10</v>
      </c>
      <c r="J5214">
        <f>INDEX(NoSettings!$C:$C,MATCH(EPS!$A5214,NoSettings!$A:$A,0))</f>
        <v>242260000</v>
      </c>
      <c r="K5214">
        <f>INDEX(GWP!$C$2:$C$13,MATCH(EPS!I5214,GWP!$B$2:$B$13,0))</f>
        <v>0</v>
      </c>
      <c r="L5214" s="4">
        <f t="shared" si="163"/>
        <v>0</v>
      </c>
    </row>
    <row r="5215" spans="1:12" hidden="1">
      <c r="A5215" t="s">
        <v>6711</v>
      </c>
      <c r="B5215" t="s">
        <v>6</v>
      </c>
      <c r="C5215" t="s">
        <v>6885</v>
      </c>
      <c r="D5215" t="s">
        <v>1709</v>
      </c>
      <c r="H5215" t="str">
        <f>INDEX('Vensim Variables'!$B:$B,MATCH(EPS!$B5215,'Vensim Variables'!$A:$A,0))</f>
        <v>g pollutant</v>
      </c>
      <c r="I5215" t="str">
        <f t="shared" si="162"/>
        <v>PM25</v>
      </c>
      <c r="J5215">
        <f>INDEX(NoSettings!$C:$C,MATCH(EPS!$A5215,NoSettings!$A:$A,0))</f>
        <v>227670000</v>
      </c>
      <c r="K5215">
        <f>INDEX(GWP!$C$2:$C$13,MATCH(EPS!I5215,GWP!$B$2:$B$13,0))</f>
        <v>0</v>
      </c>
      <c r="L5215" s="4">
        <f t="shared" si="163"/>
        <v>0</v>
      </c>
    </row>
    <row r="5216" spans="1:12" hidden="1">
      <c r="A5216" t="s">
        <v>6712</v>
      </c>
      <c r="B5216" t="s">
        <v>6</v>
      </c>
      <c r="C5216" t="s">
        <v>6885</v>
      </c>
      <c r="D5216" t="s">
        <v>1710</v>
      </c>
      <c r="H5216" t="str">
        <f>INDEX('Vensim Variables'!$B:$B,MATCH(EPS!$B5216,'Vensim Variables'!$A:$A,0))</f>
        <v>g pollutant</v>
      </c>
      <c r="I5216" t="str">
        <f t="shared" si="162"/>
        <v>SOx</v>
      </c>
      <c r="J5216">
        <f>INDEX(NoSettings!$C:$C,MATCH(EPS!$A5216,NoSettings!$A:$A,0))</f>
        <v>140583000</v>
      </c>
      <c r="K5216">
        <f>INDEX(GWP!$C$2:$C$13,MATCH(EPS!I5216,GWP!$B$2:$B$13,0))</f>
        <v>0</v>
      </c>
      <c r="L5216" s="4">
        <f t="shared" si="163"/>
        <v>0</v>
      </c>
    </row>
    <row r="5217" spans="1:12" hidden="1">
      <c r="A5217" t="s">
        <v>6713</v>
      </c>
      <c r="B5217" t="s">
        <v>6</v>
      </c>
      <c r="C5217" t="s">
        <v>6885</v>
      </c>
      <c r="D5217" t="s">
        <v>1711</v>
      </c>
      <c r="H5217" t="str">
        <f>INDEX('Vensim Variables'!$B:$B,MATCH(EPS!$B5217,'Vensim Variables'!$A:$A,0))</f>
        <v>g pollutant</v>
      </c>
      <c r="I5217" t="str">
        <f t="shared" si="162"/>
        <v>BC</v>
      </c>
      <c r="J5217">
        <f>INDEX(NoSettings!$C:$C,MATCH(EPS!$A5217,NoSettings!$A:$A,0))</f>
        <v>14250600</v>
      </c>
      <c r="K5217">
        <f>INDEX(GWP!$C$2:$C$13,MATCH(EPS!I5217,GWP!$B$2:$B$13,0))</f>
        <v>0</v>
      </c>
      <c r="L5217" s="4">
        <f t="shared" si="163"/>
        <v>0</v>
      </c>
    </row>
    <row r="5218" spans="1:12" hidden="1">
      <c r="A5218" t="s">
        <v>6714</v>
      </c>
      <c r="B5218" t="s">
        <v>6</v>
      </c>
      <c r="C5218" t="s">
        <v>6885</v>
      </c>
      <c r="D5218" t="s">
        <v>1712</v>
      </c>
      <c r="H5218" t="str">
        <f>INDEX('Vensim Variables'!$B:$B,MATCH(EPS!$B5218,'Vensim Variables'!$A:$A,0))</f>
        <v>g pollutant</v>
      </c>
      <c r="I5218" t="str">
        <f t="shared" si="162"/>
        <v>OC</v>
      </c>
      <c r="J5218">
        <f>INDEX(NoSettings!$C:$C,MATCH(EPS!$A5218,NoSettings!$A:$A,0))</f>
        <v>104052000</v>
      </c>
      <c r="K5218">
        <f>INDEX(GWP!$C$2:$C$13,MATCH(EPS!I5218,GWP!$B$2:$B$13,0))</f>
        <v>0</v>
      </c>
      <c r="L5218" s="4">
        <f t="shared" si="163"/>
        <v>0</v>
      </c>
    </row>
    <row r="5219" spans="1:12" hidden="1">
      <c r="A5219" t="s">
        <v>6715</v>
      </c>
      <c r="B5219" t="s">
        <v>6</v>
      </c>
      <c r="C5219" t="s">
        <v>6885</v>
      </c>
      <c r="D5219" t="s">
        <v>1713</v>
      </c>
      <c r="H5219" t="str">
        <f>INDEX('Vensim Variables'!$B:$B,MATCH(EPS!$B5219,'Vensim Variables'!$A:$A,0))</f>
        <v>g pollutant</v>
      </c>
      <c r="I5219" t="str">
        <f t="shared" si="162"/>
        <v>CH4</v>
      </c>
      <c r="J5219">
        <f>INDEX(NoSettings!$C:$C,MATCH(EPS!$A5219,NoSettings!$A:$A,0))</f>
        <v>128368000</v>
      </c>
      <c r="K5219">
        <f>INDEX(GWP!$C$2:$C$13,MATCH(EPS!I5219,GWP!$B$2:$B$13,0))</f>
        <v>28</v>
      </c>
      <c r="L5219" s="4">
        <f t="shared" si="163"/>
        <v>3.594304E-3</v>
      </c>
    </row>
    <row r="5220" spans="1:12" hidden="1">
      <c r="A5220" t="s">
        <v>6716</v>
      </c>
      <c r="B5220" t="s">
        <v>6</v>
      </c>
      <c r="C5220" t="s">
        <v>6885</v>
      </c>
      <c r="D5220" t="s">
        <v>1714</v>
      </c>
      <c r="H5220" t="str">
        <f>INDEX('Vensim Variables'!$B:$B,MATCH(EPS!$B5220,'Vensim Variables'!$A:$A,0))</f>
        <v>g pollutant</v>
      </c>
      <c r="I5220" t="str">
        <f t="shared" si="162"/>
        <v>N2O</v>
      </c>
      <c r="J5220">
        <f>INDEX(NoSettings!$C:$C,MATCH(EPS!$A5220,NoSettings!$A:$A,0))</f>
        <v>9048000</v>
      </c>
      <c r="K5220">
        <f>INDEX(GWP!$C$2:$C$13,MATCH(EPS!I5220,GWP!$B$2:$B$13,0))</f>
        <v>265</v>
      </c>
      <c r="L5220" s="4">
        <f t="shared" si="163"/>
        <v>2.3977199999999999E-3</v>
      </c>
    </row>
    <row r="5221" spans="1:12" hidden="1">
      <c r="A5221" t="s">
        <v>6717</v>
      </c>
      <c r="B5221" t="s">
        <v>6</v>
      </c>
      <c r="C5221" t="s">
        <v>6885</v>
      </c>
      <c r="D5221" t="s">
        <v>1715</v>
      </c>
      <c r="H5221" t="str">
        <f>INDEX('Vensim Variables'!$B:$B,MATCH(EPS!$B5221,'Vensim Variables'!$A:$A,0))</f>
        <v>g pollutant</v>
      </c>
      <c r="I5221" t="str">
        <f t="shared" si="162"/>
        <v>F gases</v>
      </c>
      <c r="J5221">
        <f>INDEX(NoSettings!$C:$C,MATCH(EPS!$A5221,NoSettings!$A:$A,0))</f>
        <v>0</v>
      </c>
      <c r="K5221">
        <f>INDEX(GWP!$C$2:$C$13,MATCH(EPS!I5221,GWP!$B$2:$B$13,0))</f>
        <v>1</v>
      </c>
      <c r="L5221" s="4">
        <f t="shared" si="163"/>
        <v>0</v>
      </c>
    </row>
    <row r="5222" spans="1:12" hidden="1">
      <c r="A5222" t="s">
        <v>6718</v>
      </c>
      <c r="B5222" t="s">
        <v>6</v>
      </c>
      <c r="C5222" t="s">
        <v>6886</v>
      </c>
      <c r="D5222" t="s">
        <v>1702</v>
      </c>
      <c r="H5222" t="str">
        <f>INDEX('Vensim Variables'!$B:$B,MATCH(EPS!$B5222,'Vensim Variables'!$A:$A,0))</f>
        <v>g pollutant</v>
      </c>
      <c r="I5222" t="str">
        <f t="shared" si="162"/>
        <v>CO2</v>
      </c>
      <c r="J5222">
        <f>INDEX(NoSettings!$C:$C,MATCH(EPS!$A5222,NoSettings!$A:$A,0))</f>
        <v>88069400000000</v>
      </c>
      <c r="K5222">
        <f>INDEX(GWP!$C$2:$C$13,MATCH(EPS!I5222,GWP!$B$2:$B$13,0))</f>
        <v>1</v>
      </c>
      <c r="L5222" s="4">
        <f t="shared" si="163"/>
        <v>88.069400000000002</v>
      </c>
    </row>
    <row r="5223" spans="1:12" hidden="1">
      <c r="A5223" t="s">
        <v>6719</v>
      </c>
      <c r="B5223" t="s">
        <v>6</v>
      </c>
      <c r="C5223" t="s">
        <v>6886</v>
      </c>
      <c r="D5223" t="s">
        <v>1705</v>
      </c>
      <c r="H5223" t="str">
        <f>INDEX('Vensim Variables'!$B:$B,MATCH(EPS!$B5223,'Vensim Variables'!$A:$A,0))</f>
        <v>g pollutant</v>
      </c>
      <c r="I5223" t="str">
        <f t="shared" si="162"/>
        <v>VOC</v>
      </c>
      <c r="J5223">
        <f>INDEX(NoSettings!$C:$C,MATCH(EPS!$A5223,NoSettings!$A:$A,0))</f>
        <v>6417550000</v>
      </c>
      <c r="K5223">
        <f>INDEX(GWP!$C$2:$C$13,MATCH(EPS!I5223,GWP!$B$2:$B$13,0))</f>
        <v>0</v>
      </c>
      <c r="L5223" s="4">
        <f t="shared" si="163"/>
        <v>0</v>
      </c>
    </row>
    <row r="5224" spans="1:12" hidden="1">
      <c r="A5224" t="s">
        <v>6720</v>
      </c>
      <c r="B5224" t="s">
        <v>6</v>
      </c>
      <c r="C5224" t="s">
        <v>6886</v>
      </c>
      <c r="D5224" t="s">
        <v>1706</v>
      </c>
      <c r="H5224" t="str">
        <f>INDEX('Vensim Variables'!$B:$B,MATCH(EPS!$B5224,'Vensim Variables'!$A:$A,0))</f>
        <v>g pollutant</v>
      </c>
      <c r="I5224" t="str">
        <f t="shared" si="162"/>
        <v>CO</v>
      </c>
      <c r="J5224">
        <f>INDEX(NoSettings!$C:$C,MATCH(EPS!$A5224,NoSettings!$A:$A,0))</f>
        <v>103298000000</v>
      </c>
      <c r="K5224">
        <f>INDEX(GWP!$C$2:$C$13,MATCH(EPS!I5224,GWP!$B$2:$B$13,0))</f>
        <v>0</v>
      </c>
      <c r="L5224" s="4">
        <f t="shared" si="163"/>
        <v>0</v>
      </c>
    </row>
    <row r="5225" spans="1:12" hidden="1">
      <c r="A5225" t="s">
        <v>6721</v>
      </c>
      <c r="B5225" t="s">
        <v>6</v>
      </c>
      <c r="C5225" t="s">
        <v>6886</v>
      </c>
      <c r="D5225" t="s">
        <v>1707</v>
      </c>
      <c r="H5225" t="str">
        <f>INDEX('Vensim Variables'!$B:$B,MATCH(EPS!$B5225,'Vensim Variables'!$A:$A,0))</f>
        <v>g pollutant</v>
      </c>
      <c r="I5225" t="str">
        <f t="shared" si="162"/>
        <v>NOx</v>
      </c>
      <c r="J5225">
        <f>INDEX(NoSettings!$C:$C,MATCH(EPS!$A5225,NoSettings!$A:$A,0))</f>
        <v>126338000000</v>
      </c>
      <c r="K5225">
        <f>INDEX(GWP!$C$2:$C$13,MATCH(EPS!I5225,GWP!$B$2:$B$13,0))</f>
        <v>0</v>
      </c>
      <c r="L5225" s="4">
        <f t="shared" si="163"/>
        <v>0</v>
      </c>
    </row>
    <row r="5226" spans="1:12" hidden="1">
      <c r="A5226" t="s">
        <v>6722</v>
      </c>
      <c r="B5226" t="s">
        <v>6</v>
      </c>
      <c r="C5226" t="s">
        <v>6886</v>
      </c>
      <c r="D5226" t="s">
        <v>1708</v>
      </c>
      <c r="H5226" t="str">
        <f>INDEX('Vensim Variables'!$B:$B,MATCH(EPS!$B5226,'Vensim Variables'!$A:$A,0))</f>
        <v>g pollutant</v>
      </c>
      <c r="I5226" t="str">
        <f t="shared" si="162"/>
        <v>PM10</v>
      </c>
      <c r="J5226">
        <f>INDEX(NoSettings!$C:$C,MATCH(EPS!$A5226,NoSettings!$A:$A,0))</f>
        <v>18989800000</v>
      </c>
      <c r="K5226">
        <f>INDEX(GWP!$C$2:$C$13,MATCH(EPS!I5226,GWP!$B$2:$B$13,0))</f>
        <v>0</v>
      </c>
      <c r="L5226" s="4">
        <f t="shared" si="163"/>
        <v>0</v>
      </c>
    </row>
    <row r="5227" spans="1:12" hidden="1">
      <c r="A5227" t="s">
        <v>6723</v>
      </c>
      <c r="B5227" t="s">
        <v>6</v>
      </c>
      <c r="C5227" t="s">
        <v>6886</v>
      </c>
      <c r="D5227" t="s">
        <v>1709</v>
      </c>
      <c r="H5227" t="str">
        <f>INDEX('Vensim Variables'!$B:$B,MATCH(EPS!$B5227,'Vensim Variables'!$A:$A,0))</f>
        <v>g pollutant</v>
      </c>
      <c r="I5227" t="str">
        <f t="shared" si="162"/>
        <v>PM25</v>
      </c>
      <c r="J5227">
        <f>INDEX(NoSettings!$C:$C,MATCH(EPS!$A5227,NoSettings!$A:$A,0))</f>
        <v>11901500000</v>
      </c>
      <c r="K5227">
        <f>INDEX(GWP!$C$2:$C$13,MATCH(EPS!I5227,GWP!$B$2:$B$13,0))</f>
        <v>0</v>
      </c>
      <c r="L5227" s="4">
        <f t="shared" si="163"/>
        <v>0</v>
      </c>
    </row>
    <row r="5228" spans="1:12" hidden="1">
      <c r="A5228" t="s">
        <v>6724</v>
      </c>
      <c r="B5228" t="s">
        <v>6</v>
      </c>
      <c r="C5228" t="s">
        <v>6886</v>
      </c>
      <c r="D5228" t="s">
        <v>1710</v>
      </c>
      <c r="H5228" t="str">
        <f>INDEX('Vensim Variables'!$B:$B,MATCH(EPS!$B5228,'Vensim Variables'!$A:$A,0))</f>
        <v>g pollutant</v>
      </c>
      <c r="I5228" t="str">
        <f t="shared" si="162"/>
        <v>SOx</v>
      </c>
      <c r="J5228">
        <f>INDEX(NoSettings!$C:$C,MATCH(EPS!$A5228,NoSettings!$A:$A,0))</f>
        <v>57732800000</v>
      </c>
      <c r="K5228">
        <f>INDEX(GWP!$C$2:$C$13,MATCH(EPS!I5228,GWP!$B$2:$B$13,0))</f>
        <v>0</v>
      </c>
      <c r="L5228" s="4">
        <f t="shared" si="163"/>
        <v>0</v>
      </c>
    </row>
    <row r="5229" spans="1:12" hidden="1">
      <c r="A5229" t="s">
        <v>6725</v>
      </c>
      <c r="B5229" t="s">
        <v>6</v>
      </c>
      <c r="C5229" t="s">
        <v>6886</v>
      </c>
      <c r="D5229" t="s">
        <v>1711</v>
      </c>
      <c r="H5229" t="str">
        <f>INDEX('Vensim Variables'!$B:$B,MATCH(EPS!$B5229,'Vensim Variables'!$A:$A,0))</f>
        <v>g pollutant</v>
      </c>
      <c r="I5229" t="str">
        <f t="shared" si="162"/>
        <v>BC</v>
      </c>
      <c r="J5229">
        <f>INDEX(NoSettings!$C:$C,MATCH(EPS!$A5229,NoSettings!$A:$A,0))</f>
        <v>400789000</v>
      </c>
      <c r="K5229">
        <f>INDEX(GWP!$C$2:$C$13,MATCH(EPS!I5229,GWP!$B$2:$B$13,0))</f>
        <v>0</v>
      </c>
      <c r="L5229" s="4">
        <f t="shared" si="163"/>
        <v>0</v>
      </c>
    </row>
    <row r="5230" spans="1:12" hidden="1">
      <c r="A5230" t="s">
        <v>6726</v>
      </c>
      <c r="B5230" t="s">
        <v>6</v>
      </c>
      <c r="C5230" t="s">
        <v>6886</v>
      </c>
      <c r="D5230" t="s">
        <v>1712</v>
      </c>
      <c r="H5230" t="str">
        <f>INDEX('Vensim Variables'!$B:$B,MATCH(EPS!$B5230,'Vensim Variables'!$A:$A,0))</f>
        <v>g pollutant</v>
      </c>
      <c r="I5230" t="str">
        <f t="shared" si="162"/>
        <v>OC</v>
      </c>
      <c r="J5230">
        <f>INDEX(NoSettings!$C:$C,MATCH(EPS!$A5230,NoSettings!$A:$A,0))</f>
        <v>2192000000</v>
      </c>
      <c r="K5230">
        <f>INDEX(GWP!$C$2:$C$13,MATCH(EPS!I5230,GWP!$B$2:$B$13,0))</f>
        <v>0</v>
      </c>
      <c r="L5230" s="4">
        <f t="shared" si="163"/>
        <v>0</v>
      </c>
    </row>
    <row r="5231" spans="1:12" hidden="1">
      <c r="A5231" t="s">
        <v>6727</v>
      </c>
      <c r="B5231" t="s">
        <v>6</v>
      </c>
      <c r="C5231" t="s">
        <v>6886</v>
      </c>
      <c r="D5231" t="s">
        <v>1713</v>
      </c>
      <c r="H5231" t="str">
        <f>INDEX('Vensim Variables'!$B:$B,MATCH(EPS!$B5231,'Vensim Variables'!$A:$A,0))</f>
        <v>g pollutant</v>
      </c>
      <c r="I5231" t="str">
        <f t="shared" si="162"/>
        <v>CH4</v>
      </c>
      <c r="J5231">
        <f>INDEX(NoSettings!$C:$C,MATCH(EPS!$A5231,NoSettings!$A:$A,0))</f>
        <v>1267150000</v>
      </c>
      <c r="K5231">
        <f>INDEX(GWP!$C$2:$C$13,MATCH(EPS!I5231,GWP!$B$2:$B$13,0))</f>
        <v>28</v>
      </c>
      <c r="L5231" s="4">
        <f t="shared" si="163"/>
        <v>3.5480200000000003E-2</v>
      </c>
    </row>
    <row r="5232" spans="1:12" hidden="1">
      <c r="A5232" t="s">
        <v>6728</v>
      </c>
      <c r="B5232" t="s">
        <v>6</v>
      </c>
      <c r="C5232" t="s">
        <v>6886</v>
      </c>
      <c r="D5232" t="s">
        <v>1714</v>
      </c>
      <c r="H5232" t="str">
        <f>INDEX('Vensim Variables'!$B:$B,MATCH(EPS!$B5232,'Vensim Variables'!$A:$A,0))</f>
        <v>g pollutant</v>
      </c>
      <c r="I5232" t="str">
        <f t="shared" si="162"/>
        <v>N2O</v>
      </c>
      <c r="J5232">
        <f>INDEX(NoSettings!$C:$C,MATCH(EPS!$A5232,NoSettings!$A:$A,0))</f>
        <v>269805000</v>
      </c>
      <c r="K5232">
        <f>INDEX(GWP!$C$2:$C$13,MATCH(EPS!I5232,GWP!$B$2:$B$13,0))</f>
        <v>265</v>
      </c>
      <c r="L5232" s="4">
        <f t="shared" si="163"/>
        <v>7.1498325000000001E-2</v>
      </c>
    </row>
    <row r="5233" spans="1:12" hidden="1">
      <c r="A5233" t="s">
        <v>6729</v>
      </c>
      <c r="B5233" t="s">
        <v>6</v>
      </c>
      <c r="C5233" t="s">
        <v>6886</v>
      </c>
      <c r="D5233" t="s">
        <v>1715</v>
      </c>
      <c r="H5233" t="str">
        <f>INDEX('Vensim Variables'!$B:$B,MATCH(EPS!$B5233,'Vensim Variables'!$A:$A,0))</f>
        <v>g pollutant</v>
      </c>
      <c r="I5233" t="str">
        <f t="shared" si="162"/>
        <v>F gases</v>
      </c>
      <c r="J5233">
        <f>INDEX(NoSettings!$C:$C,MATCH(EPS!$A5233,NoSettings!$A:$A,0))</f>
        <v>0</v>
      </c>
      <c r="K5233">
        <f>INDEX(GWP!$C$2:$C$13,MATCH(EPS!I5233,GWP!$B$2:$B$13,0))</f>
        <v>1</v>
      </c>
      <c r="L5233" s="4">
        <f t="shared" si="163"/>
        <v>0</v>
      </c>
    </row>
    <row r="5234" spans="1:12" hidden="1">
      <c r="A5234" t="s">
        <v>6730</v>
      </c>
      <c r="B5234" t="s">
        <v>6</v>
      </c>
      <c r="C5234" t="s">
        <v>6887</v>
      </c>
      <c r="D5234" t="s">
        <v>1702</v>
      </c>
      <c r="H5234" t="str">
        <f>INDEX('Vensim Variables'!$B:$B,MATCH(EPS!$B5234,'Vensim Variables'!$A:$A,0))</f>
        <v>g pollutant</v>
      </c>
      <c r="I5234" t="str">
        <f t="shared" si="162"/>
        <v>CO2</v>
      </c>
      <c r="J5234">
        <f>INDEX(NoSettings!$C:$C,MATCH(EPS!$A5234,NoSettings!$A:$A,0))</f>
        <v>60626400000000</v>
      </c>
      <c r="K5234">
        <f>INDEX(GWP!$C$2:$C$13,MATCH(EPS!I5234,GWP!$B$2:$B$13,0))</f>
        <v>1</v>
      </c>
      <c r="L5234" s="4">
        <f t="shared" si="163"/>
        <v>60.626399999999997</v>
      </c>
    </row>
    <row r="5235" spans="1:12" hidden="1">
      <c r="A5235" t="s">
        <v>6731</v>
      </c>
      <c r="B5235" t="s">
        <v>6</v>
      </c>
      <c r="C5235" t="s">
        <v>6887</v>
      </c>
      <c r="D5235" t="s">
        <v>1705</v>
      </c>
      <c r="H5235" t="str">
        <f>INDEX('Vensim Variables'!$B:$B,MATCH(EPS!$B5235,'Vensim Variables'!$A:$A,0))</f>
        <v>g pollutant</v>
      </c>
      <c r="I5235" t="str">
        <f t="shared" si="162"/>
        <v>VOC</v>
      </c>
      <c r="J5235">
        <f>INDEX(NoSettings!$C:$C,MATCH(EPS!$A5235,NoSettings!$A:$A,0))</f>
        <v>11072800000</v>
      </c>
      <c r="K5235">
        <f>INDEX(GWP!$C$2:$C$13,MATCH(EPS!I5235,GWP!$B$2:$B$13,0))</f>
        <v>0</v>
      </c>
      <c r="L5235" s="4">
        <f t="shared" si="163"/>
        <v>0</v>
      </c>
    </row>
    <row r="5236" spans="1:12" hidden="1">
      <c r="A5236" t="s">
        <v>6732</v>
      </c>
      <c r="B5236" t="s">
        <v>6</v>
      </c>
      <c r="C5236" t="s">
        <v>6887</v>
      </c>
      <c r="D5236" t="s">
        <v>1706</v>
      </c>
      <c r="H5236" t="str">
        <f>INDEX('Vensim Variables'!$B:$B,MATCH(EPS!$B5236,'Vensim Variables'!$A:$A,0))</f>
        <v>g pollutant</v>
      </c>
      <c r="I5236" t="str">
        <f t="shared" si="162"/>
        <v>CO</v>
      </c>
      <c r="J5236">
        <f>INDEX(NoSettings!$C:$C,MATCH(EPS!$A5236,NoSettings!$A:$A,0))</f>
        <v>210631000000</v>
      </c>
      <c r="K5236">
        <f>INDEX(GWP!$C$2:$C$13,MATCH(EPS!I5236,GWP!$B$2:$B$13,0))</f>
        <v>0</v>
      </c>
      <c r="L5236" s="4">
        <f t="shared" si="163"/>
        <v>0</v>
      </c>
    </row>
    <row r="5237" spans="1:12" hidden="1">
      <c r="A5237" t="s">
        <v>6733</v>
      </c>
      <c r="B5237" t="s">
        <v>6</v>
      </c>
      <c r="C5237" t="s">
        <v>6887</v>
      </c>
      <c r="D5237" t="s">
        <v>1707</v>
      </c>
      <c r="H5237" t="str">
        <f>INDEX('Vensim Variables'!$B:$B,MATCH(EPS!$B5237,'Vensim Variables'!$A:$A,0))</f>
        <v>g pollutant</v>
      </c>
      <c r="I5237" t="str">
        <f t="shared" si="162"/>
        <v>NOx</v>
      </c>
      <c r="J5237">
        <f>INDEX(NoSettings!$C:$C,MATCH(EPS!$A5237,NoSettings!$A:$A,0))</f>
        <v>64519400000</v>
      </c>
      <c r="K5237">
        <f>INDEX(GWP!$C$2:$C$13,MATCH(EPS!I5237,GWP!$B$2:$B$13,0))</f>
        <v>0</v>
      </c>
      <c r="L5237" s="4">
        <f t="shared" si="163"/>
        <v>0</v>
      </c>
    </row>
    <row r="5238" spans="1:12" hidden="1">
      <c r="A5238" t="s">
        <v>6734</v>
      </c>
      <c r="B5238" t="s">
        <v>6</v>
      </c>
      <c r="C5238" t="s">
        <v>6887</v>
      </c>
      <c r="D5238" t="s">
        <v>1708</v>
      </c>
      <c r="H5238" t="str">
        <f>INDEX('Vensim Variables'!$B:$B,MATCH(EPS!$B5238,'Vensim Variables'!$A:$A,0))</f>
        <v>g pollutant</v>
      </c>
      <c r="I5238" t="str">
        <f t="shared" si="162"/>
        <v>PM10</v>
      </c>
      <c r="J5238">
        <f>INDEX(NoSettings!$C:$C,MATCH(EPS!$A5238,NoSettings!$A:$A,0))</f>
        <v>24060800000</v>
      </c>
      <c r="K5238">
        <f>INDEX(GWP!$C$2:$C$13,MATCH(EPS!I5238,GWP!$B$2:$B$13,0))</f>
        <v>0</v>
      </c>
      <c r="L5238" s="4">
        <f t="shared" si="163"/>
        <v>0</v>
      </c>
    </row>
    <row r="5239" spans="1:12" hidden="1">
      <c r="A5239" t="s">
        <v>6735</v>
      </c>
      <c r="B5239" t="s">
        <v>6</v>
      </c>
      <c r="C5239" t="s">
        <v>6887</v>
      </c>
      <c r="D5239" t="s">
        <v>1709</v>
      </c>
      <c r="H5239" t="str">
        <f>INDEX('Vensim Variables'!$B:$B,MATCH(EPS!$B5239,'Vensim Variables'!$A:$A,0))</f>
        <v>g pollutant</v>
      </c>
      <c r="I5239" t="str">
        <f t="shared" si="162"/>
        <v>PM25</v>
      </c>
      <c r="J5239">
        <f>INDEX(NoSettings!$C:$C,MATCH(EPS!$A5239,NoSettings!$A:$A,0))</f>
        <v>18424300000</v>
      </c>
      <c r="K5239">
        <f>INDEX(GWP!$C$2:$C$13,MATCH(EPS!I5239,GWP!$B$2:$B$13,0))</f>
        <v>0</v>
      </c>
      <c r="L5239" s="4">
        <f t="shared" si="163"/>
        <v>0</v>
      </c>
    </row>
    <row r="5240" spans="1:12" hidden="1">
      <c r="A5240" t="s">
        <v>6736</v>
      </c>
      <c r="B5240" t="s">
        <v>6</v>
      </c>
      <c r="C5240" t="s">
        <v>6887</v>
      </c>
      <c r="D5240" t="s">
        <v>1710</v>
      </c>
      <c r="H5240" t="str">
        <f>INDEX('Vensim Variables'!$B:$B,MATCH(EPS!$B5240,'Vensim Variables'!$A:$A,0))</f>
        <v>g pollutant</v>
      </c>
      <c r="I5240" t="str">
        <f t="shared" si="162"/>
        <v>SOx</v>
      </c>
      <c r="J5240">
        <f>INDEX(NoSettings!$C:$C,MATCH(EPS!$A5240,NoSettings!$A:$A,0))</f>
        <v>27251900000</v>
      </c>
      <c r="K5240">
        <f>INDEX(GWP!$C$2:$C$13,MATCH(EPS!I5240,GWP!$B$2:$B$13,0))</f>
        <v>0</v>
      </c>
      <c r="L5240" s="4">
        <f t="shared" si="163"/>
        <v>0</v>
      </c>
    </row>
    <row r="5241" spans="1:12" hidden="1">
      <c r="A5241" t="s">
        <v>6737</v>
      </c>
      <c r="B5241" t="s">
        <v>6</v>
      </c>
      <c r="C5241" t="s">
        <v>6887</v>
      </c>
      <c r="D5241" t="s">
        <v>1711</v>
      </c>
      <c r="H5241" t="str">
        <f>INDEX('Vensim Variables'!$B:$B,MATCH(EPS!$B5241,'Vensim Variables'!$A:$A,0))</f>
        <v>g pollutant</v>
      </c>
      <c r="I5241" t="str">
        <f t="shared" si="162"/>
        <v>BC</v>
      </c>
      <c r="J5241">
        <f>INDEX(NoSettings!$C:$C,MATCH(EPS!$A5241,NoSettings!$A:$A,0))</f>
        <v>355771000</v>
      </c>
      <c r="K5241">
        <f>INDEX(GWP!$C$2:$C$13,MATCH(EPS!I5241,GWP!$B$2:$B$13,0))</f>
        <v>0</v>
      </c>
      <c r="L5241" s="4">
        <f t="shared" si="163"/>
        <v>0</v>
      </c>
    </row>
    <row r="5242" spans="1:12" hidden="1">
      <c r="A5242" t="s">
        <v>6738</v>
      </c>
      <c r="B5242" t="s">
        <v>6</v>
      </c>
      <c r="C5242" t="s">
        <v>6887</v>
      </c>
      <c r="D5242" t="s">
        <v>1712</v>
      </c>
      <c r="H5242" t="str">
        <f>INDEX('Vensim Variables'!$B:$B,MATCH(EPS!$B5242,'Vensim Variables'!$A:$A,0))</f>
        <v>g pollutant</v>
      </c>
      <c r="I5242" t="str">
        <f t="shared" si="162"/>
        <v>OC</v>
      </c>
      <c r="J5242">
        <f>INDEX(NoSettings!$C:$C,MATCH(EPS!$A5242,NoSettings!$A:$A,0))</f>
        <v>2102620000</v>
      </c>
      <c r="K5242">
        <f>INDEX(GWP!$C$2:$C$13,MATCH(EPS!I5242,GWP!$B$2:$B$13,0))</f>
        <v>0</v>
      </c>
      <c r="L5242" s="4">
        <f t="shared" si="163"/>
        <v>0</v>
      </c>
    </row>
    <row r="5243" spans="1:12" hidden="1">
      <c r="A5243" t="s">
        <v>6739</v>
      </c>
      <c r="B5243" t="s">
        <v>6</v>
      </c>
      <c r="C5243" t="s">
        <v>6887</v>
      </c>
      <c r="D5243" t="s">
        <v>1713</v>
      </c>
      <c r="H5243" t="str">
        <f>INDEX('Vensim Variables'!$B:$B,MATCH(EPS!$B5243,'Vensim Variables'!$A:$A,0))</f>
        <v>g pollutant</v>
      </c>
      <c r="I5243" t="str">
        <f t="shared" si="162"/>
        <v>CH4</v>
      </c>
      <c r="J5243">
        <f>INDEX(NoSettings!$C:$C,MATCH(EPS!$A5243,NoSettings!$A:$A,0))</f>
        <v>662886000</v>
      </c>
      <c r="K5243">
        <f>INDEX(GWP!$C$2:$C$13,MATCH(EPS!I5243,GWP!$B$2:$B$13,0))</f>
        <v>28</v>
      </c>
      <c r="L5243" s="4">
        <f t="shared" si="163"/>
        <v>1.8560808000000002E-2</v>
      </c>
    </row>
    <row r="5244" spans="1:12" hidden="1">
      <c r="A5244" t="s">
        <v>6740</v>
      </c>
      <c r="B5244" t="s">
        <v>6</v>
      </c>
      <c r="C5244" t="s">
        <v>6887</v>
      </c>
      <c r="D5244" t="s">
        <v>1714</v>
      </c>
      <c r="H5244" t="str">
        <f>INDEX('Vensim Variables'!$B:$B,MATCH(EPS!$B5244,'Vensim Variables'!$A:$A,0))</f>
        <v>g pollutant</v>
      </c>
      <c r="I5244" t="str">
        <f t="shared" si="162"/>
        <v>N2O</v>
      </c>
      <c r="J5244">
        <f>INDEX(NoSettings!$C:$C,MATCH(EPS!$A5244,NoSettings!$A:$A,0))</f>
        <v>90854100</v>
      </c>
      <c r="K5244">
        <f>INDEX(GWP!$C$2:$C$13,MATCH(EPS!I5244,GWP!$B$2:$B$13,0))</f>
        <v>265</v>
      </c>
      <c r="L5244" s="4">
        <f t="shared" si="163"/>
        <v>2.40763365E-2</v>
      </c>
    </row>
    <row r="5245" spans="1:12" hidden="1">
      <c r="A5245" t="s">
        <v>6741</v>
      </c>
      <c r="B5245" t="s">
        <v>6</v>
      </c>
      <c r="C5245" t="s">
        <v>6887</v>
      </c>
      <c r="D5245" t="s">
        <v>1715</v>
      </c>
      <c r="H5245" t="str">
        <f>INDEX('Vensim Variables'!$B:$B,MATCH(EPS!$B5245,'Vensim Variables'!$A:$A,0))</f>
        <v>g pollutant</v>
      </c>
      <c r="I5245" t="str">
        <f t="shared" si="162"/>
        <v>F gases</v>
      </c>
      <c r="J5245">
        <f>INDEX(NoSettings!$C:$C,MATCH(EPS!$A5245,NoSettings!$A:$A,0))</f>
        <v>0</v>
      </c>
      <c r="K5245">
        <f>INDEX(GWP!$C$2:$C$13,MATCH(EPS!I5245,GWP!$B$2:$B$13,0))</f>
        <v>1</v>
      </c>
      <c r="L5245" s="4">
        <f t="shared" si="163"/>
        <v>0</v>
      </c>
    </row>
    <row r="5246" spans="1:12" hidden="1">
      <c r="A5246" t="s">
        <v>6742</v>
      </c>
      <c r="B5246" t="s">
        <v>6</v>
      </c>
      <c r="C5246" t="s">
        <v>6888</v>
      </c>
      <c r="D5246" t="s">
        <v>1702</v>
      </c>
      <c r="H5246" t="str">
        <f>INDEX('Vensim Variables'!$B:$B,MATCH(EPS!$B5246,'Vensim Variables'!$A:$A,0))</f>
        <v>g pollutant</v>
      </c>
      <c r="I5246" t="str">
        <f t="shared" si="162"/>
        <v>CO2</v>
      </c>
      <c r="J5246">
        <f>INDEX(NoSettings!$C:$C,MATCH(EPS!$A5246,NoSettings!$A:$A,0))</f>
        <v>15090200000000</v>
      </c>
      <c r="K5246">
        <f>INDEX(GWP!$C$2:$C$13,MATCH(EPS!I5246,GWP!$B$2:$B$13,0))</f>
        <v>1</v>
      </c>
      <c r="L5246" s="4">
        <f t="shared" si="163"/>
        <v>15.090199999999999</v>
      </c>
    </row>
    <row r="5247" spans="1:12" hidden="1">
      <c r="A5247" t="s">
        <v>6743</v>
      </c>
      <c r="B5247" t="s">
        <v>6</v>
      </c>
      <c r="C5247" t="s">
        <v>6888</v>
      </c>
      <c r="D5247" t="s">
        <v>1705</v>
      </c>
      <c r="H5247" t="str">
        <f>INDEX('Vensim Variables'!$B:$B,MATCH(EPS!$B5247,'Vensim Variables'!$A:$A,0))</f>
        <v>g pollutant</v>
      </c>
      <c r="I5247" t="str">
        <f t="shared" si="162"/>
        <v>VOC</v>
      </c>
      <c r="J5247">
        <f>INDEX(NoSettings!$C:$C,MATCH(EPS!$A5247,NoSettings!$A:$A,0))</f>
        <v>11077700000</v>
      </c>
      <c r="K5247">
        <f>INDEX(GWP!$C$2:$C$13,MATCH(EPS!I5247,GWP!$B$2:$B$13,0))</f>
        <v>0</v>
      </c>
      <c r="L5247" s="4">
        <f t="shared" si="163"/>
        <v>0</v>
      </c>
    </row>
    <row r="5248" spans="1:12" hidden="1">
      <c r="A5248" t="s">
        <v>6744</v>
      </c>
      <c r="B5248" t="s">
        <v>6</v>
      </c>
      <c r="C5248" t="s">
        <v>6888</v>
      </c>
      <c r="D5248" t="s">
        <v>1706</v>
      </c>
      <c r="H5248" t="str">
        <f>INDEX('Vensim Variables'!$B:$B,MATCH(EPS!$B5248,'Vensim Variables'!$A:$A,0))</f>
        <v>g pollutant</v>
      </c>
      <c r="I5248" t="str">
        <f t="shared" si="162"/>
        <v>CO</v>
      </c>
      <c r="J5248">
        <f>INDEX(NoSettings!$C:$C,MATCH(EPS!$A5248,NoSettings!$A:$A,0))</f>
        <v>181452000000</v>
      </c>
      <c r="K5248">
        <f>INDEX(GWP!$C$2:$C$13,MATCH(EPS!I5248,GWP!$B$2:$B$13,0))</f>
        <v>0</v>
      </c>
      <c r="L5248" s="4">
        <f t="shared" si="163"/>
        <v>0</v>
      </c>
    </row>
    <row r="5249" spans="1:12" hidden="1">
      <c r="A5249" t="s">
        <v>6745</v>
      </c>
      <c r="B5249" t="s">
        <v>6</v>
      </c>
      <c r="C5249" t="s">
        <v>6888</v>
      </c>
      <c r="D5249" t="s">
        <v>1707</v>
      </c>
      <c r="H5249" t="str">
        <f>INDEX('Vensim Variables'!$B:$B,MATCH(EPS!$B5249,'Vensim Variables'!$A:$A,0))</f>
        <v>g pollutant</v>
      </c>
      <c r="I5249" t="str">
        <f t="shared" si="162"/>
        <v>NOx</v>
      </c>
      <c r="J5249">
        <f>INDEX(NoSettings!$C:$C,MATCH(EPS!$A5249,NoSettings!$A:$A,0))</f>
        <v>23106700000</v>
      </c>
      <c r="K5249">
        <f>INDEX(GWP!$C$2:$C$13,MATCH(EPS!I5249,GWP!$B$2:$B$13,0))</f>
        <v>0</v>
      </c>
      <c r="L5249" s="4">
        <f t="shared" si="163"/>
        <v>0</v>
      </c>
    </row>
    <row r="5250" spans="1:12" hidden="1">
      <c r="A5250" t="s">
        <v>6746</v>
      </c>
      <c r="B5250" t="s">
        <v>6</v>
      </c>
      <c r="C5250" t="s">
        <v>6888</v>
      </c>
      <c r="D5250" t="s">
        <v>1708</v>
      </c>
      <c r="H5250" t="str">
        <f>INDEX('Vensim Variables'!$B:$B,MATCH(EPS!$B5250,'Vensim Variables'!$A:$A,0))</f>
        <v>g pollutant</v>
      </c>
      <c r="I5250" t="str">
        <f t="shared" si="162"/>
        <v>PM10</v>
      </c>
      <c r="J5250">
        <f>INDEX(NoSettings!$C:$C,MATCH(EPS!$A5250,NoSettings!$A:$A,0))</f>
        <v>12302000000</v>
      </c>
      <c r="K5250">
        <f>INDEX(GWP!$C$2:$C$13,MATCH(EPS!I5250,GWP!$B$2:$B$13,0))</f>
        <v>0</v>
      </c>
      <c r="L5250" s="4">
        <f t="shared" si="163"/>
        <v>0</v>
      </c>
    </row>
    <row r="5251" spans="1:12" hidden="1">
      <c r="A5251" t="s">
        <v>6747</v>
      </c>
      <c r="B5251" t="s">
        <v>6</v>
      </c>
      <c r="C5251" t="s">
        <v>6888</v>
      </c>
      <c r="D5251" t="s">
        <v>1709</v>
      </c>
      <c r="H5251" t="str">
        <f>INDEX('Vensim Variables'!$B:$B,MATCH(EPS!$B5251,'Vensim Variables'!$A:$A,0))</f>
        <v>g pollutant</v>
      </c>
      <c r="I5251" t="str">
        <f t="shared" ref="I5251:I5314" si="164">IF(OR(C5251="CO2",C5251="CH4",C5251="N2O",C5251="F gases",C5251="VOC",C5251="CO",C5251="NOx",C5251="PM10",C5251="PM25",C5251="SOx",C5251="BC",C5251="OC"),C5251,IF(OR(D5251="CO2",D5251="CH4",D5251="N2O",D5251="F gases",D5251="VOC",D5251="CO",D5251="NOx",D5251="PM10",D5251="PM25",D5251="SOx",D5251="BC",D5251="OC"),D5251,IF(OR(E5251="CO2",E5251="CH4",E5251="N2O",E5251="F gases",E5251="VOC",E5251="CO",E5251="NOx",E5251="PM10",E5251="PM25",E5251="SOx",E5251="BC",E5251="OC"),E5251,"NA")))</f>
        <v>PM25</v>
      </c>
      <c r="J5251">
        <f>INDEX(NoSettings!$C:$C,MATCH(EPS!$A5251,NoSettings!$A:$A,0))</f>
        <v>9317150000</v>
      </c>
      <c r="K5251">
        <f>INDEX(GWP!$C$2:$C$13,MATCH(EPS!I5251,GWP!$B$2:$B$13,0))</f>
        <v>0</v>
      </c>
      <c r="L5251" s="4">
        <f t="shared" ref="L5251:L5314" si="165">IF(H5251="g pollutant",K5251*J5251/10^12,IF(H5251="MMTCO2e",J5251,IF(H5251="MWh",J5251,0)))</f>
        <v>0</v>
      </c>
    </row>
    <row r="5252" spans="1:12" hidden="1">
      <c r="A5252" t="s">
        <v>6748</v>
      </c>
      <c r="B5252" t="s">
        <v>6</v>
      </c>
      <c r="C5252" t="s">
        <v>6888</v>
      </c>
      <c r="D5252" t="s">
        <v>1710</v>
      </c>
      <c r="H5252" t="str">
        <f>INDEX('Vensim Variables'!$B:$B,MATCH(EPS!$B5252,'Vensim Variables'!$A:$A,0))</f>
        <v>g pollutant</v>
      </c>
      <c r="I5252" t="str">
        <f t="shared" si="164"/>
        <v>SOx</v>
      </c>
      <c r="J5252">
        <f>INDEX(NoSettings!$C:$C,MATCH(EPS!$A5252,NoSettings!$A:$A,0))</f>
        <v>23596200000</v>
      </c>
      <c r="K5252">
        <f>INDEX(GWP!$C$2:$C$13,MATCH(EPS!I5252,GWP!$B$2:$B$13,0))</f>
        <v>0</v>
      </c>
      <c r="L5252" s="4">
        <f t="shared" si="165"/>
        <v>0</v>
      </c>
    </row>
    <row r="5253" spans="1:12" hidden="1">
      <c r="A5253" t="s">
        <v>6749</v>
      </c>
      <c r="B5253" t="s">
        <v>6</v>
      </c>
      <c r="C5253" t="s">
        <v>6888</v>
      </c>
      <c r="D5253" t="s">
        <v>1711</v>
      </c>
      <c r="H5253" t="str">
        <f>INDEX('Vensim Variables'!$B:$B,MATCH(EPS!$B5253,'Vensim Variables'!$A:$A,0))</f>
        <v>g pollutant</v>
      </c>
      <c r="I5253" t="str">
        <f t="shared" si="164"/>
        <v>BC</v>
      </c>
      <c r="J5253">
        <f>INDEX(NoSettings!$C:$C,MATCH(EPS!$A5253,NoSettings!$A:$A,0))</f>
        <v>158292000</v>
      </c>
      <c r="K5253">
        <f>INDEX(GWP!$C$2:$C$13,MATCH(EPS!I5253,GWP!$B$2:$B$13,0))</f>
        <v>0</v>
      </c>
      <c r="L5253" s="4">
        <f t="shared" si="165"/>
        <v>0</v>
      </c>
    </row>
    <row r="5254" spans="1:12" hidden="1">
      <c r="A5254" t="s">
        <v>6750</v>
      </c>
      <c r="B5254" t="s">
        <v>6</v>
      </c>
      <c r="C5254" t="s">
        <v>6888</v>
      </c>
      <c r="D5254" t="s">
        <v>1712</v>
      </c>
      <c r="H5254" t="str">
        <f>INDEX('Vensim Variables'!$B:$B,MATCH(EPS!$B5254,'Vensim Variables'!$A:$A,0))</f>
        <v>g pollutant</v>
      </c>
      <c r="I5254" t="str">
        <f t="shared" si="164"/>
        <v>OC</v>
      </c>
      <c r="J5254">
        <f>INDEX(NoSettings!$C:$C,MATCH(EPS!$A5254,NoSettings!$A:$A,0))</f>
        <v>942111000</v>
      </c>
      <c r="K5254">
        <f>INDEX(GWP!$C$2:$C$13,MATCH(EPS!I5254,GWP!$B$2:$B$13,0))</f>
        <v>0</v>
      </c>
      <c r="L5254" s="4">
        <f t="shared" si="165"/>
        <v>0</v>
      </c>
    </row>
    <row r="5255" spans="1:12" hidden="1">
      <c r="A5255" t="s">
        <v>6751</v>
      </c>
      <c r="B5255" t="s">
        <v>6</v>
      </c>
      <c r="C5255" t="s">
        <v>6888</v>
      </c>
      <c r="D5255" t="s">
        <v>1713</v>
      </c>
      <c r="H5255" t="str">
        <f>INDEX('Vensim Variables'!$B:$B,MATCH(EPS!$B5255,'Vensim Variables'!$A:$A,0))</f>
        <v>g pollutant</v>
      </c>
      <c r="I5255" t="str">
        <f t="shared" si="164"/>
        <v>CH4</v>
      </c>
      <c r="J5255">
        <f>INDEX(NoSettings!$C:$C,MATCH(EPS!$A5255,NoSettings!$A:$A,0))</f>
        <v>251129000</v>
      </c>
      <c r="K5255">
        <f>INDEX(GWP!$C$2:$C$13,MATCH(EPS!I5255,GWP!$B$2:$B$13,0))</f>
        <v>28</v>
      </c>
      <c r="L5255" s="4">
        <f t="shared" si="165"/>
        <v>7.0316119999999996E-3</v>
      </c>
    </row>
    <row r="5256" spans="1:12" hidden="1">
      <c r="A5256" t="s">
        <v>6752</v>
      </c>
      <c r="B5256" t="s">
        <v>6</v>
      </c>
      <c r="C5256" t="s">
        <v>6888</v>
      </c>
      <c r="D5256" t="s">
        <v>1714</v>
      </c>
      <c r="H5256" t="str">
        <f>INDEX('Vensim Variables'!$B:$B,MATCH(EPS!$B5256,'Vensim Variables'!$A:$A,0))</f>
        <v>g pollutant</v>
      </c>
      <c r="I5256" t="str">
        <f t="shared" si="164"/>
        <v>N2O</v>
      </c>
      <c r="J5256">
        <f>INDEX(NoSettings!$C:$C,MATCH(EPS!$A5256,NoSettings!$A:$A,0))</f>
        <v>24060200</v>
      </c>
      <c r="K5256">
        <f>INDEX(GWP!$C$2:$C$13,MATCH(EPS!I5256,GWP!$B$2:$B$13,0))</f>
        <v>265</v>
      </c>
      <c r="L5256" s="4">
        <f t="shared" si="165"/>
        <v>6.3759530000000002E-3</v>
      </c>
    </row>
    <row r="5257" spans="1:12" hidden="1">
      <c r="A5257" t="s">
        <v>6753</v>
      </c>
      <c r="B5257" t="s">
        <v>6</v>
      </c>
      <c r="C5257" t="s">
        <v>6888</v>
      </c>
      <c r="D5257" t="s">
        <v>1715</v>
      </c>
      <c r="H5257" t="str">
        <f>INDEX('Vensim Variables'!$B:$B,MATCH(EPS!$B5257,'Vensim Variables'!$A:$A,0))</f>
        <v>g pollutant</v>
      </c>
      <c r="I5257" t="str">
        <f t="shared" si="164"/>
        <v>F gases</v>
      </c>
      <c r="J5257">
        <f>INDEX(NoSettings!$C:$C,MATCH(EPS!$A5257,NoSettings!$A:$A,0))</f>
        <v>2100000000000</v>
      </c>
      <c r="K5257">
        <f>INDEX(GWP!$C$2:$C$13,MATCH(EPS!I5257,GWP!$B$2:$B$13,0))</f>
        <v>1</v>
      </c>
      <c r="L5257" s="4">
        <f t="shared" si="165"/>
        <v>2.1</v>
      </c>
    </row>
    <row r="5258" spans="1:12" hidden="1">
      <c r="A5258" t="s">
        <v>6754</v>
      </c>
      <c r="B5258" t="s">
        <v>6</v>
      </c>
      <c r="C5258" t="s">
        <v>6889</v>
      </c>
      <c r="D5258" t="s">
        <v>1702</v>
      </c>
      <c r="H5258" t="str">
        <f>INDEX('Vensim Variables'!$B:$B,MATCH(EPS!$B5258,'Vensim Variables'!$A:$A,0))</f>
        <v>g pollutant</v>
      </c>
      <c r="I5258" t="str">
        <f t="shared" si="164"/>
        <v>CO2</v>
      </c>
      <c r="J5258">
        <f>INDEX(NoSettings!$C:$C,MATCH(EPS!$A5258,NoSettings!$A:$A,0))</f>
        <v>5544910000000</v>
      </c>
      <c r="K5258">
        <f>INDEX(GWP!$C$2:$C$13,MATCH(EPS!I5258,GWP!$B$2:$B$13,0))</f>
        <v>1</v>
      </c>
      <c r="L5258" s="4">
        <f t="shared" si="165"/>
        <v>5.5449099999999998</v>
      </c>
    </row>
    <row r="5259" spans="1:12" hidden="1">
      <c r="A5259" t="s">
        <v>6755</v>
      </c>
      <c r="B5259" t="s">
        <v>6</v>
      </c>
      <c r="C5259" t="s">
        <v>6889</v>
      </c>
      <c r="D5259" t="s">
        <v>1705</v>
      </c>
      <c r="H5259" t="str">
        <f>INDEX('Vensim Variables'!$B:$B,MATCH(EPS!$B5259,'Vensim Variables'!$A:$A,0))</f>
        <v>g pollutant</v>
      </c>
      <c r="I5259" t="str">
        <f t="shared" si="164"/>
        <v>VOC</v>
      </c>
      <c r="J5259">
        <f>INDEX(NoSettings!$C:$C,MATCH(EPS!$A5259,NoSettings!$A:$A,0))</f>
        <v>615688000</v>
      </c>
      <c r="K5259">
        <f>INDEX(GWP!$C$2:$C$13,MATCH(EPS!I5259,GWP!$B$2:$B$13,0))</f>
        <v>0</v>
      </c>
      <c r="L5259" s="4">
        <f t="shared" si="165"/>
        <v>0</v>
      </c>
    </row>
    <row r="5260" spans="1:12" hidden="1">
      <c r="A5260" t="s">
        <v>6756</v>
      </c>
      <c r="B5260" t="s">
        <v>6</v>
      </c>
      <c r="C5260" t="s">
        <v>6889</v>
      </c>
      <c r="D5260" t="s">
        <v>1706</v>
      </c>
      <c r="H5260" t="str">
        <f>INDEX('Vensim Variables'!$B:$B,MATCH(EPS!$B5260,'Vensim Variables'!$A:$A,0))</f>
        <v>g pollutant</v>
      </c>
      <c r="I5260" t="str">
        <f t="shared" si="164"/>
        <v>CO</v>
      </c>
      <c r="J5260">
        <f>INDEX(NoSettings!$C:$C,MATCH(EPS!$A5260,NoSettings!$A:$A,0))</f>
        <v>3658890000</v>
      </c>
      <c r="K5260">
        <f>INDEX(GWP!$C$2:$C$13,MATCH(EPS!I5260,GWP!$B$2:$B$13,0))</f>
        <v>0</v>
      </c>
      <c r="L5260" s="4">
        <f t="shared" si="165"/>
        <v>0</v>
      </c>
    </row>
    <row r="5261" spans="1:12" hidden="1">
      <c r="A5261" t="s">
        <v>6757</v>
      </c>
      <c r="B5261" t="s">
        <v>6</v>
      </c>
      <c r="C5261" t="s">
        <v>6889</v>
      </c>
      <c r="D5261" t="s">
        <v>1707</v>
      </c>
      <c r="H5261" t="str">
        <f>INDEX('Vensim Variables'!$B:$B,MATCH(EPS!$B5261,'Vensim Variables'!$A:$A,0))</f>
        <v>g pollutant</v>
      </c>
      <c r="I5261" t="str">
        <f t="shared" si="164"/>
        <v>NOx</v>
      </c>
      <c r="J5261">
        <f>INDEX(NoSettings!$C:$C,MATCH(EPS!$A5261,NoSettings!$A:$A,0))</f>
        <v>5774520000</v>
      </c>
      <c r="K5261">
        <f>INDEX(GWP!$C$2:$C$13,MATCH(EPS!I5261,GWP!$B$2:$B$13,0))</f>
        <v>0</v>
      </c>
      <c r="L5261" s="4">
        <f t="shared" si="165"/>
        <v>0</v>
      </c>
    </row>
    <row r="5262" spans="1:12" hidden="1">
      <c r="A5262" t="s">
        <v>6758</v>
      </c>
      <c r="B5262" t="s">
        <v>6</v>
      </c>
      <c r="C5262" t="s">
        <v>6889</v>
      </c>
      <c r="D5262" t="s">
        <v>1708</v>
      </c>
      <c r="H5262" t="str">
        <f>INDEX('Vensim Variables'!$B:$B,MATCH(EPS!$B5262,'Vensim Variables'!$A:$A,0))</f>
        <v>g pollutant</v>
      </c>
      <c r="I5262" t="str">
        <f t="shared" si="164"/>
        <v>PM10</v>
      </c>
      <c r="J5262">
        <f>INDEX(NoSettings!$C:$C,MATCH(EPS!$A5262,NoSettings!$A:$A,0))</f>
        <v>263437000</v>
      </c>
      <c r="K5262">
        <f>INDEX(GWP!$C$2:$C$13,MATCH(EPS!I5262,GWP!$B$2:$B$13,0))</f>
        <v>0</v>
      </c>
      <c r="L5262" s="4">
        <f t="shared" si="165"/>
        <v>0</v>
      </c>
    </row>
    <row r="5263" spans="1:12" hidden="1">
      <c r="A5263" t="s">
        <v>6759</v>
      </c>
      <c r="B5263" t="s">
        <v>6</v>
      </c>
      <c r="C5263" t="s">
        <v>6889</v>
      </c>
      <c r="D5263" t="s">
        <v>1709</v>
      </c>
      <c r="H5263" t="str">
        <f>INDEX('Vensim Variables'!$B:$B,MATCH(EPS!$B5263,'Vensim Variables'!$A:$A,0))</f>
        <v>g pollutant</v>
      </c>
      <c r="I5263" t="str">
        <f t="shared" si="164"/>
        <v>PM25</v>
      </c>
      <c r="J5263">
        <f>INDEX(NoSettings!$C:$C,MATCH(EPS!$A5263,NoSettings!$A:$A,0))</f>
        <v>244988000</v>
      </c>
      <c r="K5263">
        <f>INDEX(GWP!$C$2:$C$13,MATCH(EPS!I5263,GWP!$B$2:$B$13,0))</f>
        <v>0</v>
      </c>
      <c r="L5263" s="4">
        <f t="shared" si="165"/>
        <v>0</v>
      </c>
    </row>
    <row r="5264" spans="1:12" hidden="1">
      <c r="A5264" t="s">
        <v>6760</v>
      </c>
      <c r="B5264" t="s">
        <v>6</v>
      </c>
      <c r="C5264" t="s">
        <v>6889</v>
      </c>
      <c r="D5264" t="s">
        <v>1710</v>
      </c>
      <c r="H5264" t="str">
        <f>INDEX('Vensim Variables'!$B:$B,MATCH(EPS!$B5264,'Vensim Variables'!$A:$A,0))</f>
        <v>g pollutant</v>
      </c>
      <c r="I5264" t="str">
        <f t="shared" si="164"/>
        <v>SOx</v>
      </c>
      <c r="J5264">
        <f>INDEX(NoSettings!$C:$C,MATCH(EPS!$A5264,NoSettings!$A:$A,0))</f>
        <v>280157000</v>
      </c>
      <c r="K5264">
        <f>INDEX(GWP!$C$2:$C$13,MATCH(EPS!I5264,GWP!$B$2:$B$13,0))</f>
        <v>0</v>
      </c>
      <c r="L5264" s="4">
        <f t="shared" si="165"/>
        <v>0</v>
      </c>
    </row>
    <row r="5265" spans="1:12" hidden="1">
      <c r="A5265" t="s">
        <v>6761</v>
      </c>
      <c r="B5265" t="s">
        <v>6</v>
      </c>
      <c r="C5265" t="s">
        <v>6889</v>
      </c>
      <c r="D5265" t="s">
        <v>1711</v>
      </c>
      <c r="H5265" t="str">
        <f>INDEX('Vensim Variables'!$B:$B,MATCH(EPS!$B5265,'Vensim Variables'!$A:$A,0))</f>
        <v>g pollutant</v>
      </c>
      <c r="I5265" t="str">
        <f t="shared" si="164"/>
        <v>BC</v>
      </c>
      <c r="J5265">
        <f>INDEX(NoSettings!$C:$C,MATCH(EPS!$A5265,NoSettings!$A:$A,0))</f>
        <v>15863200</v>
      </c>
      <c r="K5265">
        <f>INDEX(GWP!$C$2:$C$13,MATCH(EPS!I5265,GWP!$B$2:$B$13,0))</f>
        <v>0</v>
      </c>
      <c r="L5265" s="4">
        <f t="shared" si="165"/>
        <v>0</v>
      </c>
    </row>
    <row r="5266" spans="1:12" hidden="1">
      <c r="A5266" t="s">
        <v>6762</v>
      </c>
      <c r="B5266" t="s">
        <v>6</v>
      </c>
      <c r="C5266" t="s">
        <v>6889</v>
      </c>
      <c r="D5266" t="s">
        <v>1712</v>
      </c>
      <c r="H5266" t="str">
        <f>INDEX('Vensim Variables'!$B:$B,MATCH(EPS!$B5266,'Vensim Variables'!$A:$A,0))</f>
        <v>g pollutant</v>
      </c>
      <c r="I5266" t="str">
        <f t="shared" si="164"/>
        <v>OC</v>
      </c>
      <c r="J5266">
        <f>INDEX(NoSettings!$C:$C,MATCH(EPS!$A5266,NoSettings!$A:$A,0))</f>
        <v>109212000</v>
      </c>
      <c r="K5266">
        <f>INDEX(GWP!$C$2:$C$13,MATCH(EPS!I5266,GWP!$B$2:$B$13,0))</f>
        <v>0</v>
      </c>
      <c r="L5266" s="4">
        <f t="shared" si="165"/>
        <v>0</v>
      </c>
    </row>
    <row r="5267" spans="1:12" hidden="1">
      <c r="A5267" t="s">
        <v>6763</v>
      </c>
      <c r="B5267" t="s">
        <v>6</v>
      </c>
      <c r="C5267" t="s">
        <v>6889</v>
      </c>
      <c r="D5267" t="s">
        <v>1713</v>
      </c>
      <c r="H5267" t="str">
        <f>INDEX('Vensim Variables'!$B:$B,MATCH(EPS!$B5267,'Vensim Variables'!$A:$A,0))</f>
        <v>g pollutant</v>
      </c>
      <c r="I5267" t="str">
        <f t="shared" si="164"/>
        <v>CH4</v>
      </c>
      <c r="J5267">
        <f>INDEX(NoSettings!$C:$C,MATCH(EPS!$A5267,NoSettings!$A:$A,0))</f>
        <v>119342000</v>
      </c>
      <c r="K5267">
        <f>INDEX(GWP!$C$2:$C$13,MATCH(EPS!I5267,GWP!$B$2:$B$13,0))</f>
        <v>28</v>
      </c>
      <c r="L5267" s="4">
        <f t="shared" si="165"/>
        <v>3.3415760000000002E-3</v>
      </c>
    </row>
    <row r="5268" spans="1:12" hidden="1">
      <c r="A5268" t="s">
        <v>6764</v>
      </c>
      <c r="B5268" t="s">
        <v>6</v>
      </c>
      <c r="C5268" t="s">
        <v>6889</v>
      </c>
      <c r="D5268" t="s">
        <v>1714</v>
      </c>
      <c r="H5268" t="str">
        <f>INDEX('Vensim Variables'!$B:$B,MATCH(EPS!$B5268,'Vensim Variables'!$A:$A,0))</f>
        <v>g pollutant</v>
      </c>
      <c r="I5268" t="str">
        <f t="shared" si="164"/>
        <v>N2O</v>
      </c>
      <c r="J5268">
        <f>INDEX(NoSettings!$C:$C,MATCH(EPS!$A5268,NoSettings!$A:$A,0))</f>
        <v>8580340</v>
      </c>
      <c r="K5268">
        <f>INDEX(GWP!$C$2:$C$13,MATCH(EPS!I5268,GWP!$B$2:$B$13,0))</f>
        <v>265</v>
      </c>
      <c r="L5268" s="4">
        <f t="shared" si="165"/>
        <v>2.2737901E-3</v>
      </c>
    </row>
    <row r="5269" spans="1:12" hidden="1">
      <c r="A5269" t="s">
        <v>6765</v>
      </c>
      <c r="B5269" t="s">
        <v>6</v>
      </c>
      <c r="C5269" t="s">
        <v>6889</v>
      </c>
      <c r="D5269" t="s">
        <v>1715</v>
      </c>
      <c r="H5269" t="str">
        <f>INDEX('Vensim Variables'!$B:$B,MATCH(EPS!$B5269,'Vensim Variables'!$A:$A,0))</f>
        <v>g pollutant</v>
      </c>
      <c r="I5269" t="str">
        <f t="shared" si="164"/>
        <v>F gases</v>
      </c>
      <c r="J5269">
        <f>INDEX(NoSettings!$C:$C,MATCH(EPS!$A5269,NoSettings!$A:$A,0))</f>
        <v>0</v>
      </c>
      <c r="K5269">
        <f>INDEX(GWP!$C$2:$C$13,MATCH(EPS!I5269,GWP!$B$2:$B$13,0))</f>
        <v>1</v>
      </c>
      <c r="L5269" s="4">
        <f t="shared" si="165"/>
        <v>0</v>
      </c>
    </row>
    <row r="5270" spans="1:12" hidden="1">
      <c r="A5270" t="s">
        <v>6766</v>
      </c>
      <c r="B5270" t="s">
        <v>6</v>
      </c>
      <c r="C5270" t="s">
        <v>6890</v>
      </c>
      <c r="D5270" t="s">
        <v>1702</v>
      </c>
      <c r="H5270" t="str">
        <f>INDEX('Vensim Variables'!$B:$B,MATCH(EPS!$B5270,'Vensim Variables'!$A:$A,0))</f>
        <v>g pollutant</v>
      </c>
      <c r="I5270" t="str">
        <f t="shared" si="164"/>
        <v>CO2</v>
      </c>
      <c r="J5270">
        <f>INDEX(NoSettings!$C:$C,MATCH(EPS!$A5270,NoSettings!$A:$A,0))</f>
        <v>1528870000000</v>
      </c>
      <c r="K5270">
        <f>INDEX(GWP!$C$2:$C$13,MATCH(EPS!I5270,GWP!$B$2:$B$13,0))</f>
        <v>1</v>
      </c>
      <c r="L5270" s="4">
        <f t="shared" si="165"/>
        <v>1.52887</v>
      </c>
    </row>
    <row r="5271" spans="1:12" hidden="1">
      <c r="A5271" t="s">
        <v>6767</v>
      </c>
      <c r="B5271" t="s">
        <v>6</v>
      </c>
      <c r="C5271" t="s">
        <v>6890</v>
      </c>
      <c r="D5271" t="s">
        <v>1705</v>
      </c>
      <c r="H5271" t="str">
        <f>INDEX('Vensim Variables'!$B:$B,MATCH(EPS!$B5271,'Vensim Variables'!$A:$A,0))</f>
        <v>g pollutant</v>
      </c>
      <c r="I5271" t="str">
        <f t="shared" si="164"/>
        <v>VOC</v>
      </c>
      <c r="J5271">
        <f>INDEX(NoSettings!$C:$C,MATCH(EPS!$A5271,NoSettings!$A:$A,0))</f>
        <v>132637000</v>
      </c>
      <c r="K5271">
        <f>INDEX(GWP!$C$2:$C$13,MATCH(EPS!I5271,GWP!$B$2:$B$13,0))</f>
        <v>0</v>
      </c>
      <c r="L5271" s="4">
        <f t="shared" si="165"/>
        <v>0</v>
      </c>
    </row>
    <row r="5272" spans="1:12" hidden="1">
      <c r="A5272" t="s">
        <v>6768</v>
      </c>
      <c r="B5272" t="s">
        <v>6</v>
      </c>
      <c r="C5272" t="s">
        <v>6890</v>
      </c>
      <c r="D5272" t="s">
        <v>1706</v>
      </c>
      <c r="H5272" t="str">
        <f>INDEX('Vensim Variables'!$B:$B,MATCH(EPS!$B5272,'Vensim Variables'!$A:$A,0))</f>
        <v>g pollutant</v>
      </c>
      <c r="I5272" t="str">
        <f t="shared" si="164"/>
        <v>CO</v>
      </c>
      <c r="J5272">
        <f>INDEX(NoSettings!$C:$C,MATCH(EPS!$A5272,NoSettings!$A:$A,0))</f>
        <v>739383000</v>
      </c>
      <c r="K5272">
        <f>INDEX(GWP!$C$2:$C$13,MATCH(EPS!I5272,GWP!$B$2:$B$13,0))</f>
        <v>0</v>
      </c>
      <c r="L5272" s="4">
        <f t="shared" si="165"/>
        <v>0</v>
      </c>
    </row>
    <row r="5273" spans="1:12" hidden="1">
      <c r="A5273" t="s">
        <v>6769</v>
      </c>
      <c r="B5273" t="s">
        <v>6</v>
      </c>
      <c r="C5273" t="s">
        <v>6890</v>
      </c>
      <c r="D5273" t="s">
        <v>1707</v>
      </c>
      <c r="H5273" t="str">
        <f>INDEX('Vensim Variables'!$B:$B,MATCH(EPS!$B5273,'Vensim Variables'!$A:$A,0))</f>
        <v>g pollutant</v>
      </c>
      <c r="I5273" t="str">
        <f t="shared" si="164"/>
        <v>NOx</v>
      </c>
      <c r="J5273">
        <f>INDEX(NoSettings!$C:$C,MATCH(EPS!$A5273,NoSettings!$A:$A,0))</f>
        <v>1414710000</v>
      </c>
      <c r="K5273">
        <f>INDEX(GWP!$C$2:$C$13,MATCH(EPS!I5273,GWP!$B$2:$B$13,0))</f>
        <v>0</v>
      </c>
      <c r="L5273" s="4">
        <f t="shared" si="165"/>
        <v>0</v>
      </c>
    </row>
    <row r="5274" spans="1:12" hidden="1">
      <c r="A5274" t="s">
        <v>6770</v>
      </c>
      <c r="B5274" t="s">
        <v>6</v>
      </c>
      <c r="C5274" t="s">
        <v>6890</v>
      </c>
      <c r="D5274" t="s">
        <v>1708</v>
      </c>
      <c r="H5274" t="str">
        <f>INDEX('Vensim Variables'!$B:$B,MATCH(EPS!$B5274,'Vensim Variables'!$A:$A,0))</f>
        <v>g pollutant</v>
      </c>
      <c r="I5274" t="str">
        <f t="shared" si="164"/>
        <v>PM10</v>
      </c>
      <c r="J5274">
        <f>INDEX(NoSettings!$C:$C,MATCH(EPS!$A5274,NoSettings!$A:$A,0))</f>
        <v>49608800</v>
      </c>
      <c r="K5274">
        <f>INDEX(GWP!$C$2:$C$13,MATCH(EPS!I5274,GWP!$B$2:$B$13,0))</f>
        <v>0</v>
      </c>
      <c r="L5274" s="4">
        <f t="shared" si="165"/>
        <v>0</v>
      </c>
    </row>
    <row r="5275" spans="1:12" hidden="1">
      <c r="A5275" t="s">
        <v>6771</v>
      </c>
      <c r="B5275" t="s">
        <v>6</v>
      </c>
      <c r="C5275" t="s">
        <v>6890</v>
      </c>
      <c r="D5275" t="s">
        <v>1709</v>
      </c>
      <c r="H5275" t="str">
        <f>INDEX('Vensim Variables'!$B:$B,MATCH(EPS!$B5275,'Vensim Variables'!$A:$A,0))</f>
        <v>g pollutant</v>
      </c>
      <c r="I5275" t="str">
        <f t="shared" si="164"/>
        <v>PM25</v>
      </c>
      <c r="J5275">
        <f>INDEX(NoSettings!$C:$C,MATCH(EPS!$A5275,NoSettings!$A:$A,0))</f>
        <v>46621100</v>
      </c>
      <c r="K5275">
        <f>INDEX(GWP!$C$2:$C$13,MATCH(EPS!I5275,GWP!$B$2:$B$13,0))</f>
        <v>0</v>
      </c>
      <c r="L5275" s="4">
        <f t="shared" si="165"/>
        <v>0</v>
      </c>
    </row>
    <row r="5276" spans="1:12" hidden="1">
      <c r="A5276" t="s">
        <v>6772</v>
      </c>
      <c r="B5276" t="s">
        <v>6</v>
      </c>
      <c r="C5276" t="s">
        <v>6890</v>
      </c>
      <c r="D5276" t="s">
        <v>1710</v>
      </c>
      <c r="H5276" t="str">
        <f>INDEX('Vensim Variables'!$B:$B,MATCH(EPS!$B5276,'Vensim Variables'!$A:$A,0))</f>
        <v>g pollutant</v>
      </c>
      <c r="I5276" t="str">
        <f t="shared" si="164"/>
        <v>SOx</v>
      </c>
      <c r="J5276">
        <f>INDEX(NoSettings!$C:$C,MATCH(EPS!$A5276,NoSettings!$A:$A,0))</f>
        <v>28788000</v>
      </c>
      <c r="K5276">
        <f>INDEX(GWP!$C$2:$C$13,MATCH(EPS!I5276,GWP!$B$2:$B$13,0))</f>
        <v>0</v>
      </c>
      <c r="L5276" s="4">
        <f t="shared" si="165"/>
        <v>0</v>
      </c>
    </row>
    <row r="5277" spans="1:12" hidden="1">
      <c r="A5277" t="s">
        <v>6773</v>
      </c>
      <c r="B5277" t="s">
        <v>6</v>
      </c>
      <c r="C5277" t="s">
        <v>6890</v>
      </c>
      <c r="D5277" t="s">
        <v>1711</v>
      </c>
      <c r="H5277" t="str">
        <f>INDEX('Vensim Variables'!$B:$B,MATCH(EPS!$B5277,'Vensim Variables'!$A:$A,0))</f>
        <v>g pollutant</v>
      </c>
      <c r="I5277" t="str">
        <f t="shared" si="164"/>
        <v>BC</v>
      </c>
      <c r="J5277">
        <f>INDEX(NoSettings!$C:$C,MATCH(EPS!$A5277,NoSettings!$A:$A,0))</f>
        <v>2918170</v>
      </c>
      <c r="K5277">
        <f>INDEX(GWP!$C$2:$C$13,MATCH(EPS!I5277,GWP!$B$2:$B$13,0))</f>
        <v>0</v>
      </c>
      <c r="L5277" s="4">
        <f t="shared" si="165"/>
        <v>0</v>
      </c>
    </row>
    <row r="5278" spans="1:12" hidden="1">
      <c r="A5278" t="s">
        <v>6774</v>
      </c>
      <c r="B5278" t="s">
        <v>6</v>
      </c>
      <c r="C5278" t="s">
        <v>6890</v>
      </c>
      <c r="D5278" t="s">
        <v>1712</v>
      </c>
      <c r="H5278" t="str">
        <f>INDEX('Vensim Variables'!$B:$B,MATCH(EPS!$B5278,'Vensim Variables'!$A:$A,0))</f>
        <v>g pollutant</v>
      </c>
      <c r="I5278" t="str">
        <f t="shared" si="164"/>
        <v>OC</v>
      </c>
      <c r="J5278">
        <f>INDEX(NoSettings!$C:$C,MATCH(EPS!$A5278,NoSettings!$A:$A,0))</f>
        <v>21307200</v>
      </c>
      <c r="K5278">
        <f>INDEX(GWP!$C$2:$C$13,MATCH(EPS!I5278,GWP!$B$2:$B$13,0))</f>
        <v>0</v>
      </c>
      <c r="L5278" s="4">
        <f t="shared" si="165"/>
        <v>0</v>
      </c>
    </row>
    <row r="5279" spans="1:12" hidden="1">
      <c r="A5279" t="s">
        <v>6775</v>
      </c>
      <c r="B5279" t="s">
        <v>6</v>
      </c>
      <c r="C5279" t="s">
        <v>6890</v>
      </c>
      <c r="D5279" t="s">
        <v>1713</v>
      </c>
      <c r="H5279" t="str">
        <f>INDEX('Vensim Variables'!$B:$B,MATCH(EPS!$B5279,'Vensim Variables'!$A:$A,0))</f>
        <v>g pollutant</v>
      </c>
      <c r="I5279" t="str">
        <f t="shared" si="164"/>
        <v>CH4</v>
      </c>
      <c r="J5279">
        <f>INDEX(NoSettings!$C:$C,MATCH(EPS!$A5279,NoSettings!$A:$A,0))</f>
        <v>26286700</v>
      </c>
      <c r="K5279">
        <f>INDEX(GWP!$C$2:$C$13,MATCH(EPS!I5279,GWP!$B$2:$B$13,0))</f>
        <v>28</v>
      </c>
      <c r="L5279" s="4">
        <f t="shared" si="165"/>
        <v>7.3602759999999998E-4</v>
      </c>
    </row>
    <row r="5280" spans="1:12" hidden="1">
      <c r="A5280" t="s">
        <v>6776</v>
      </c>
      <c r="B5280" t="s">
        <v>6</v>
      </c>
      <c r="C5280" t="s">
        <v>6890</v>
      </c>
      <c r="D5280" t="s">
        <v>1714</v>
      </c>
      <c r="H5280" t="str">
        <f>INDEX('Vensim Variables'!$B:$B,MATCH(EPS!$B5280,'Vensim Variables'!$A:$A,0))</f>
        <v>g pollutant</v>
      </c>
      <c r="I5280" t="str">
        <f t="shared" si="164"/>
        <v>N2O</v>
      </c>
      <c r="J5280">
        <f>INDEX(NoSettings!$C:$C,MATCH(EPS!$A5280,NoSettings!$A:$A,0))</f>
        <v>1852820</v>
      </c>
      <c r="K5280">
        <f>INDEX(GWP!$C$2:$C$13,MATCH(EPS!I5280,GWP!$B$2:$B$13,0))</f>
        <v>265</v>
      </c>
      <c r="L5280" s="4">
        <f t="shared" si="165"/>
        <v>4.9099729999999996E-4</v>
      </c>
    </row>
    <row r="5281" spans="1:12" hidden="1">
      <c r="A5281" t="s">
        <v>6777</v>
      </c>
      <c r="B5281" t="s">
        <v>6</v>
      </c>
      <c r="C5281" t="s">
        <v>6890</v>
      </c>
      <c r="D5281" t="s">
        <v>1715</v>
      </c>
      <c r="H5281" t="str">
        <f>INDEX('Vensim Variables'!$B:$B,MATCH(EPS!$B5281,'Vensim Variables'!$A:$A,0))</f>
        <v>g pollutant</v>
      </c>
      <c r="I5281" t="str">
        <f t="shared" si="164"/>
        <v>F gases</v>
      </c>
      <c r="J5281">
        <f>INDEX(NoSettings!$C:$C,MATCH(EPS!$A5281,NoSettings!$A:$A,0))</f>
        <v>0</v>
      </c>
      <c r="K5281">
        <f>INDEX(GWP!$C$2:$C$13,MATCH(EPS!I5281,GWP!$B$2:$B$13,0))</f>
        <v>1</v>
      </c>
      <c r="L5281" s="4">
        <f t="shared" si="165"/>
        <v>0</v>
      </c>
    </row>
    <row r="5282" spans="1:12" hidden="1">
      <c r="A5282" t="s">
        <v>6778</v>
      </c>
      <c r="B5282" t="s">
        <v>6</v>
      </c>
      <c r="C5282" t="s">
        <v>6891</v>
      </c>
      <c r="D5282" t="s">
        <v>1702</v>
      </c>
      <c r="H5282" t="str">
        <f>INDEX('Vensim Variables'!$B:$B,MATCH(EPS!$B5282,'Vensim Variables'!$A:$A,0))</f>
        <v>g pollutant</v>
      </c>
      <c r="I5282" t="str">
        <f t="shared" si="164"/>
        <v>CO2</v>
      </c>
      <c r="J5282">
        <f>INDEX(NoSettings!$C:$C,MATCH(EPS!$A5282,NoSettings!$A:$A,0))</f>
        <v>1670580000000</v>
      </c>
      <c r="K5282">
        <f>INDEX(GWP!$C$2:$C$13,MATCH(EPS!I5282,GWP!$B$2:$B$13,0))</f>
        <v>1</v>
      </c>
      <c r="L5282" s="4">
        <f t="shared" si="165"/>
        <v>1.67058</v>
      </c>
    </row>
    <row r="5283" spans="1:12" hidden="1">
      <c r="A5283" t="s">
        <v>6779</v>
      </c>
      <c r="B5283" t="s">
        <v>6</v>
      </c>
      <c r="C5283" t="s">
        <v>6891</v>
      </c>
      <c r="D5283" t="s">
        <v>1705</v>
      </c>
      <c r="H5283" t="str">
        <f>INDEX('Vensim Variables'!$B:$B,MATCH(EPS!$B5283,'Vensim Variables'!$A:$A,0))</f>
        <v>g pollutant</v>
      </c>
      <c r="I5283" t="str">
        <f t="shared" si="164"/>
        <v>VOC</v>
      </c>
      <c r="J5283">
        <f>INDEX(NoSettings!$C:$C,MATCH(EPS!$A5283,NoSettings!$A:$A,0))</f>
        <v>189371000</v>
      </c>
      <c r="K5283">
        <f>INDEX(GWP!$C$2:$C$13,MATCH(EPS!I5283,GWP!$B$2:$B$13,0))</f>
        <v>0</v>
      </c>
      <c r="L5283" s="4">
        <f t="shared" si="165"/>
        <v>0</v>
      </c>
    </row>
    <row r="5284" spans="1:12" hidden="1">
      <c r="A5284" t="s">
        <v>6780</v>
      </c>
      <c r="B5284" t="s">
        <v>6</v>
      </c>
      <c r="C5284" t="s">
        <v>6891</v>
      </c>
      <c r="D5284" t="s">
        <v>1706</v>
      </c>
      <c r="H5284" t="str">
        <f>INDEX('Vensim Variables'!$B:$B,MATCH(EPS!$B5284,'Vensim Variables'!$A:$A,0))</f>
        <v>g pollutant</v>
      </c>
      <c r="I5284" t="str">
        <f t="shared" si="164"/>
        <v>CO</v>
      </c>
      <c r="J5284">
        <f>INDEX(NoSettings!$C:$C,MATCH(EPS!$A5284,NoSettings!$A:$A,0))</f>
        <v>1175060000</v>
      </c>
      <c r="K5284">
        <f>INDEX(GWP!$C$2:$C$13,MATCH(EPS!I5284,GWP!$B$2:$B$13,0))</f>
        <v>0</v>
      </c>
      <c r="L5284" s="4">
        <f t="shared" si="165"/>
        <v>0</v>
      </c>
    </row>
    <row r="5285" spans="1:12" hidden="1">
      <c r="A5285" t="s">
        <v>6781</v>
      </c>
      <c r="B5285" t="s">
        <v>6</v>
      </c>
      <c r="C5285" t="s">
        <v>6891</v>
      </c>
      <c r="D5285" t="s">
        <v>1707</v>
      </c>
      <c r="H5285" t="str">
        <f>INDEX('Vensim Variables'!$B:$B,MATCH(EPS!$B5285,'Vensim Variables'!$A:$A,0))</f>
        <v>g pollutant</v>
      </c>
      <c r="I5285" t="str">
        <f t="shared" si="164"/>
        <v>NOx</v>
      </c>
      <c r="J5285">
        <f>INDEX(NoSettings!$C:$C,MATCH(EPS!$A5285,NoSettings!$A:$A,0))</f>
        <v>1783270000</v>
      </c>
      <c r="K5285">
        <f>INDEX(GWP!$C$2:$C$13,MATCH(EPS!I5285,GWP!$B$2:$B$13,0))</f>
        <v>0</v>
      </c>
      <c r="L5285" s="4">
        <f t="shared" si="165"/>
        <v>0</v>
      </c>
    </row>
    <row r="5286" spans="1:12" hidden="1">
      <c r="A5286" t="s">
        <v>6782</v>
      </c>
      <c r="B5286" t="s">
        <v>6</v>
      </c>
      <c r="C5286" t="s">
        <v>6891</v>
      </c>
      <c r="D5286" t="s">
        <v>1708</v>
      </c>
      <c r="H5286" t="str">
        <f>INDEX('Vensim Variables'!$B:$B,MATCH(EPS!$B5286,'Vensim Variables'!$A:$A,0))</f>
        <v>g pollutant</v>
      </c>
      <c r="I5286" t="str">
        <f t="shared" si="164"/>
        <v>PM10</v>
      </c>
      <c r="J5286">
        <f>INDEX(NoSettings!$C:$C,MATCH(EPS!$A5286,NoSettings!$A:$A,0))</f>
        <v>88290100</v>
      </c>
      <c r="K5286">
        <f>INDEX(GWP!$C$2:$C$13,MATCH(EPS!I5286,GWP!$B$2:$B$13,0))</f>
        <v>0</v>
      </c>
      <c r="L5286" s="4">
        <f t="shared" si="165"/>
        <v>0</v>
      </c>
    </row>
    <row r="5287" spans="1:12" hidden="1">
      <c r="A5287" t="s">
        <v>6783</v>
      </c>
      <c r="B5287" t="s">
        <v>6</v>
      </c>
      <c r="C5287" t="s">
        <v>6891</v>
      </c>
      <c r="D5287" t="s">
        <v>1709</v>
      </c>
      <c r="H5287" t="str">
        <f>INDEX('Vensim Variables'!$B:$B,MATCH(EPS!$B5287,'Vensim Variables'!$A:$A,0))</f>
        <v>g pollutant</v>
      </c>
      <c r="I5287" t="str">
        <f t="shared" si="164"/>
        <v>PM25</v>
      </c>
      <c r="J5287">
        <f>INDEX(NoSettings!$C:$C,MATCH(EPS!$A5287,NoSettings!$A:$A,0))</f>
        <v>81612300</v>
      </c>
      <c r="K5287">
        <f>INDEX(GWP!$C$2:$C$13,MATCH(EPS!I5287,GWP!$B$2:$B$13,0))</f>
        <v>0</v>
      </c>
      <c r="L5287" s="4">
        <f t="shared" si="165"/>
        <v>0</v>
      </c>
    </row>
    <row r="5288" spans="1:12" hidden="1">
      <c r="A5288" t="s">
        <v>6784</v>
      </c>
      <c r="B5288" t="s">
        <v>6</v>
      </c>
      <c r="C5288" t="s">
        <v>6891</v>
      </c>
      <c r="D5288" t="s">
        <v>1710</v>
      </c>
      <c r="H5288" t="str">
        <f>INDEX('Vensim Variables'!$B:$B,MATCH(EPS!$B5288,'Vensim Variables'!$A:$A,0))</f>
        <v>g pollutant</v>
      </c>
      <c r="I5288" t="str">
        <f t="shared" si="164"/>
        <v>SOx</v>
      </c>
      <c r="J5288">
        <f>INDEX(NoSettings!$C:$C,MATCH(EPS!$A5288,NoSettings!$A:$A,0))</f>
        <v>118265000</v>
      </c>
      <c r="K5288">
        <f>INDEX(GWP!$C$2:$C$13,MATCH(EPS!I5288,GWP!$B$2:$B$13,0))</f>
        <v>0</v>
      </c>
      <c r="L5288" s="4">
        <f t="shared" si="165"/>
        <v>0</v>
      </c>
    </row>
    <row r="5289" spans="1:12" hidden="1">
      <c r="A5289" t="s">
        <v>6785</v>
      </c>
      <c r="B5289" t="s">
        <v>6</v>
      </c>
      <c r="C5289" t="s">
        <v>6891</v>
      </c>
      <c r="D5289" t="s">
        <v>1711</v>
      </c>
      <c r="H5289" t="str">
        <f>INDEX('Vensim Variables'!$B:$B,MATCH(EPS!$B5289,'Vensim Variables'!$A:$A,0))</f>
        <v>g pollutant</v>
      </c>
      <c r="I5289" t="str">
        <f t="shared" si="164"/>
        <v>BC</v>
      </c>
      <c r="J5289">
        <f>INDEX(NoSettings!$C:$C,MATCH(EPS!$A5289,NoSettings!$A:$A,0))</f>
        <v>5386750</v>
      </c>
      <c r="K5289">
        <f>INDEX(GWP!$C$2:$C$13,MATCH(EPS!I5289,GWP!$B$2:$B$13,0))</f>
        <v>0</v>
      </c>
      <c r="L5289" s="4">
        <f t="shared" si="165"/>
        <v>0</v>
      </c>
    </row>
    <row r="5290" spans="1:12" hidden="1">
      <c r="A5290" t="s">
        <v>6786</v>
      </c>
      <c r="B5290" t="s">
        <v>6</v>
      </c>
      <c r="C5290" t="s">
        <v>6891</v>
      </c>
      <c r="D5290" t="s">
        <v>1712</v>
      </c>
      <c r="H5290" t="str">
        <f>INDEX('Vensim Variables'!$B:$B,MATCH(EPS!$B5290,'Vensim Variables'!$A:$A,0))</f>
        <v>g pollutant</v>
      </c>
      <c r="I5290" t="str">
        <f t="shared" si="164"/>
        <v>OC</v>
      </c>
      <c r="J5290">
        <f>INDEX(NoSettings!$C:$C,MATCH(EPS!$A5290,NoSettings!$A:$A,0))</f>
        <v>35848400</v>
      </c>
      <c r="K5290">
        <f>INDEX(GWP!$C$2:$C$13,MATCH(EPS!I5290,GWP!$B$2:$B$13,0))</f>
        <v>0</v>
      </c>
      <c r="L5290" s="4">
        <f t="shared" si="165"/>
        <v>0</v>
      </c>
    </row>
    <row r="5291" spans="1:12" hidden="1">
      <c r="A5291" t="s">
        <v>6787</v>
      </c>
      <c r="B5291" t="s">
        <v>6</v>
      </c>
      <c r="C5291" t="s">
        <v>6891</v>
      </c>
      <c r="D5291" t="s">
        <v>1713</v>
      </c>
      <c r="H5291" t="str">
        <f>INDEX('Vensim Variables'!$B:$B,MATCH(EPS!$B5291,'Vensim Variables'!$A:$A,0))</f>
        <v>g pollutant</v>
      </c>
      <c r="I5291" t="str">
        <f t="shared" si="164"/>
        <v>CH4</v>
      </c>
      <c r="J5291">
        <f>INDEX(NoSettings!$C:$C,MATCH(EPS!$A5291,NoSettings!$A:$A,0))</f>
        <v>36120200</v>
      </c>
      <c r="K5291">
        <f>INDEX(GWP!$C$2:$C$13,MATCH(EPS!I5291,GWP!$B$2:$B$13,0))</f>
        <v>28</v>
      </c>
      <c r="L5291" s="4">
        <f t="shared" si="165"/>
        <v>1.0113656E-3</v>
      </c>
    </row>
    <row r="5292" spans="1:12" hidden="1">
      <c r="A5292" t="s">
        <v>6788</v>
      </c>
      <c r="B5292" t="s">
        <v>6</v>
      </c>
      <c r="C5292" t="s">
        <v>6891</v>
      </c>
      <c r="D5292" t="s">
        <v>1714</v>
      </c>
      <c r="H5292" t="str">
        <f>INDEX('Vensim Variables'!$B:$B,MATCH(EPS!$B5292,'Vensim Variables'!$A:$A,0))</f>
        <v>g pollutant</v>
      </c>
      <c r="I5292" t="str">
        <f t="shared" si="164"/>
        <v>N2O</v>
      </c>
      <c r="J5292">
        <f>INDEX(NoSettings!$C:$C,MATCH(EPS!$A5292,NoSettings!$A:$A,0))</f>
        <v>2634700</v>
      </c>
      <c r="K5292">
        <f>INDEX(GWP!$C$2:$C$13,MATCH(EPS!I5292,GWP!$B$2:$B$13,0))</f>
        <v>265</v>
      </c>
      <c r="L5292" s="4">
        <f t="shared" si="165"/>
        <v>6.9819550000000004E-4</v>
      </c>
    </row>
    <row r="5293" spans="1:12" hidden="1">
      <c r="A5293" t="s">
        <v>6789</v>
      </c>
      <c r="B5293" t="s">
        <v>6</v>
      </c>
      <c r="C5293" t="s">
        <v>6891</v>
      </c>
      <c r="D5293" t="s">
        <v>1715</v>
      </c>
      <c r="H5293" t="str">
        <f>INDEX('Vensim Variables'!$B:$B,MATCH(EPS!$B5293,'Vensim Variables'!$A:$A,0))</f>
        <v>g pollutant</v>
      </c>
      <c r="I5293" t="str">
        <f t="shared" si="164"/>
        <v>F gases</v>
      </c>
      <c r="J5293">
        <f>INDEX(NoSettings!$C:$C,MATCH(EPS!$A5293,NoSettings!$A:$A,0))</f>
        <v>0</v>
      </c>
      <c r="K5293">
        <f>INDEX(GWP!$C$2:$C$13,MATCH(EPS!I5293,GWP!$B$2:$B$13,0))</f>
        <v>1</v>
      </c>
      <c r="L5293" s="4">
        <f t="shared" si="165"/>
        <v>0</v>
      </c>
    </row>
    <row r="5294" spans="1:12" hidden="1">
      <c r="A5294" t="s">
        <v>6790</v>
      </c>
      <c r="B5294" t="s">
        <v>6</v>
      </c>
      <c r="C5294" t="s">
        <v>6892</v>
      </c>
      <c r="D5294" t="s">
        <v>1702</v>
      </c>
      <c r="H5294" t="str">
        <f>INDEX('Vensim Variables'!$B:$B,MATCH(EPS!$B5294,'Vensim Variables'!$A:$A,0))</f>
        <v>g pollutant</v>
      </c>
      <c r="I5294" t="str">
        <f t="shared" si="164"/>
        <v>CO2</v>
      </c>
      <c r="J5294">
        <f>INDEX(NoSettings!$C:$C,MATCH(EPS!$A5294,NoSettings!$A:$A,0))</f>
        <v>2808930000000</v>
      </c>
      <c r="K5294">
        <f>INDEX(GWP!$C$2:$C$13,MATCH(EPS!I5294,GWP!$B$2:$B$13,0))</f>
        <v>1</v>
      </c>
      <c r="L5294" s="4">
        <f t="shared" si="165"/>
        <v>2.8089300000000001</v>
      </c>
    </row>
    <row r="5295" spans="1:12" hidden="1">
      <c r="A5295" t="s">
        <v>6791</v>
      </c>
      <c r="B5295" t="s">
        <v>6</v>
      </c>
      <c r="C5295" t="s">
        <v>6892</v>
      </c>
      <c r="D5295" t="s">
        <v>1705</v>
      </c>
      <c r="H5295" t="str">
        <f>INDEX('Vensim Variables'!$B:$B,MATCH(EPS!$B5295,'Vensim Variables'!$A:$A,0))</f>
        <v>g pollutant</v>
      </c>
      <c r="I5295" t="str">
        <f t="shared" si="164"/>
        <v>VOC</v>
      </c>
      <c r="J5295">
        <f>INDEX(NoSettings!$C:$C,MATCH(EPS!$A5295,NoSettings!$A:$A,0))</f>
        <v>304739000</v>
      </c>
      <c r="K5295">
        <f>INDEX(GWP!$C$2:$C$13,MATCH(EPS!I5295,GWP!$B$2:$B$13,0))</f>
        <v>0</v>
      </c>
      <c r="L5295" s="4">
        <f t="shared" si="165"/>
        <v>0</v>
      </c>
    </row>
    <row r="5296" spans="1:12" hidden="1">
      <c r="A5296" t="s">
        <v>6792</v>
      </c>
      <c r="B5296" t="s">
        <v>6</v>
      </c>
      <c r="C5296" t="s">
        <v>6892</v>
      </c>
      <c r="D5296" t="s">
        <v>1706</v>
      </c>
      <c r="H5296" t="str">
        <f>INDEX('Vensim Variables'!$B:$B,MATCH(EPS!$B5296,'Vensim Variables'!$A:$A,0))</f>
        <v>g pollutant</v>
      </c>
      <c r="I5296" t="str">
        <f t="shared" si="164"/>
        <v>CO</v>
      </c>
      <c r="J5296">
        <f>INDEX(NoSettings!$C:$C,MATCH(EPS!$A5296,NoSettings!$A:$A,0))</f>
        <v>1813490000</v>
      </c>
      <c r="K5296">
        <f>INDEX(GWP!$C$2:$C$13,MATCH(EPS!I5296,GWP!$B$2:$B$13,0))</f>
        <v>0</v>
      </c>
      <c r="L5296" s="4">
        <f t="shared" si="165"/>
        <v>0</v>
      </c>
    </row>
    <row r="5297" spans="1:12" hidden="1">
      <c r="A5297" t="s">
        <v>6793</v>
      </c>
      <c r="B5297" t="s">
        <v>6</v>
      </c>
      <c r="C5297" t="s">
        <v>6892</v>
      </c>
      <c r="D5297" t="s">
        <v>1707</v>
      </c>
      <c r="H5297" t="str">
        <f>INDEX('Vensim Variables'!$B:$B,MATCH(EPS!$B5297,'Vensim Variables'!$A:$A,0))</f>
        <v>g pollutant</v>
      </c>
      <c r="I5297" t="str">
        <f t="shared" si="164"/>
        <v>NOx</v>
      </c>
      <c r="J5297">
        <f>INDEX(NoSettings!$C:$C,MATCH(EPS!$A5297,NoSettings!$A:$A,0))</f>
        <v>2866600000</v>
      </c>
      <c r="K5297">
        <f>INDEX(GWP!$C$2:$C$13,MATCH(EPS!I5297,GWP!$B$2:$B$13,0))</f>
        <v>0</v>
      </c>
      <c r="L5297" s="4">
        <f t="shared" si="165"/>
        <v>0</v>
      </c>
    </row>
    <row r="5298" spans="1:12" hidden="1">
      <c r="A5298" t="s">
        <v>6794</v>
      </c>
      <c r="B5298" t="s">
        <v>6</v>
      </c>
      <c r="C5298" t="s">
        <v>6892</v>
      </c>
      <c r="D5298" t="s">
        <v>1708</v>
      </c>
      <c r="H5298" t="str">
        <f>INDEX('Vensim Variables'!$B:$B,MATCH(EPS!$B5298,'Vensim Variables'!$A:$A,0))</f>
        <v>g pollutant</v>
      </c>
      <c r="I5298" t="str">
        <f t="shared" si="164"/>
        <v>PM10</v>
      </c>
      <c r="J5298">
        <f>INDEX(NoSettings!$C:$C,MATCH(EPS!$A5298,NoSettings!$A:$A,0))</f>
        <v>131891000</v>
      </c>
      <c r="K5298">
        <f>INDEX(GWP!$C$2:$C$13,MATCH(EPS!I5298,GWP!$B$2:$B$13,0))</f>
        <v>0</v>
      </c>
      <c r="L5298" s="4">
        <f t="shared" si="165"/>
        <v>0</v>
      </c>
    </row>
    <row r="5299" spans="1:12" hidden="1">
      <c r="A5299" t="s">
        <v>6795</v>
      </c>
      <c r="B5299" t="s">
        <v>6</v>
      </c>
      <c r="C5299" t="s">
        <v>6892</v>
      </c>
      <c r="D5299" t="s">
        <v>1709</v>
      </c>
      <c r="H5299" t="str">
        <f>INDEX('Vensim Variables'!$B:$B,MATCH(EPS!$B5299,'Vensim Variables'!$A:$A,0))</f>
        <v>g pollutant</v>
      </c>
      <c r="I5299" t="str">
        <f t="shared" si="164"/>
        <v>PM25</v>
      </c>
      <c r="J5299">
        <f>INDEX(NoSettings!$C:$C,MATCH(EPS!$A5299,NoSettings!$A:$A,0))</f>
        <v>122563000</v>
      </c>
      <c r="K5299">
        <f>INDEX(GWP!$C$2:$C$13,MATCH(EPS!I5299,GWP!$B$2:$B$13,0))</f>
        <v>0</v>
      </c>
      <c r="L5299" s="4">
        <f t="shared" si="165"/>
        <v>0</v>
      </c>
    </row>
    <row r="5300" spans="1:12" hidden="1">
      <c r="A5300" t="s">
        <v>6796</v>
      </c>
      <c r="B5300" t="s">
        <v>6</v>
      </c>
      <c r="C5300" t="s">
        <v>6892</v>
      </c>
      <c r="D5300" t="s">
        <v>1710</v>
      </c>
      <c r="H5300" t="str">
        <f>INDEX('Vensim Variables'!$B:$B,MATCH(EPS!$B5300,'Vensim Variables'!$A:$A,0))</f>
        <v>g pollutant</v>
      </c>
      <c r="I5300" t="str">
        <f t="shared" si="164"/>
        <v>SOx</v>
      </c>
      <c r="J5300">
        <f>INDEX(NoSettings!$C:$C,MATCH(EPS!$A5300,NoSettings!$A:$A,0))</f>
        <v>144200000</v>
      </c>
      <c r="K5300">
        <f>INDEX(GWP!$C$2:$C$13,MATCH(EPS!I5300,GWP!$B$2:$B$13,0))</f>
        <v>0</v>
      </c>
      <c r="L5300" s="4">
        <f t="shared" si="165"/>
        <v>0</v>
      </c>
    </row>
    <row r="5301" spans="1:12" hidden="1">
      <c r="A5301" t="s">
        <v>6797</v>
      </c>
      <c r="B5301" t="s">
        <v>6</v>
      </c>
      <c r="C5301" t="s">
        <v>6892</v>
      </c>
      <c r="D5301" t="s">
        <v>1711</v>
      </c>
      <c r="H5301" t="str">
        <f>INDEX('Vensim Variables'!$B:$B,MATCH(EPS!$B5301,'Vensim Variables'!$A:$A,0))</f>
        <v>g pollutant</v>
      </c>
      <c r="I5301" t="str">
        <f t="shared" si="164"/>
        <v>BC</v>
      </c>
      <c r="J5301">
        <f>INDEX(NoSettings!$C:$C,MATCH(EPS!$A5301,NoSettings!$A:$A,0))</f>
        <v>8218930</v>
      </c>
      <c r="K5301">
        <f>INDEX(GWP!$C$2:$C$13,MATCH(EPS!I5301,GWP!$B$2:$B$13,0))</f>
        <v>0</v>
      </c>
      <c r="L5301" s="4">
        <f t="shared" si="165"/>
        <v>0</v>
      </c>
    </row>
    <row r="5302" spans="1:12" hidden="1">
      <c r="A5302" t="s">
        <v>6798</v>
      </c>
      <c r="B5302" t="s">
        <v>6</v>
      </c>
      <c r="C5302" t="s">
        <v>6892</v>
      </c>
      <c r="D5302" t="s">
        <v>1712</v>
      </c>
      <c r="H5302" t="str">
        <f>INDEX('Vensim Variables'!$B:$B,MATCH(EPS!$B5302,'Vensim Variables'!$A:$A,0))</f>
        <v>g pollutant</v>
      </c>
      <c r="I5302" t="str">
        <f t="shared" si="164"/>
        <v>OC</v>
      </c>
      <c r="J5302">
        <f>INDEX(NoSettings!$C:$C,MATCH(EPS!$A5302,NoSettings!$A:$A,0))</f>
        <v>54211800</v>
      </c>
      <c r="K5302">
        <f>INDEX(GWP!$C$2:$C$13,MATCH(EPS!I5302,GWP!$B$2:$B$13,0))</f>
        <v>0</v>
      </c>
      <c r="L5302" s="4">
        <f t="shared" si="165"/>
        <v>0</v>
      </c>
    </row>
    <row r="5303" spans="1:12" hidden="1">
      <c r="A5303" t="s">
        <v>6799</v>
      </c>
      <c r="B5303" t="s">
        <v>6</v>
      </c>
      <c r="C5303" t="s">
        <v>6892</v>
      </c>
      <c r="D5303" t="s">
        <v>1713</v>
      </c>
      <c r="H5303" t="str">
        <f>INDEX('Vensim Variables'!$B:$B,MATCH(EPS!$B5303,'Vensim Variables'!$A:$A,0))</f>
        <v>g pollutant</v>
      </c>
      <c r="I5303" t="str">
        <f t="shared" si="164"/>
        <v>CH4</v>
      </c>
      <c r="J5303">
        <f>INDEX(NoSettings!$C:$C,MATCH(EPS!$A5303,NoSettings!$A:$A,0))</f>
        <v>60976200</v>
      </c>
      <c r="K5303">
        <f>INDEX(GWP!$C$2:$C$13,MATCH(EPS!I5303,GWP!$B$2:$B$13,0))</f>
        <v>28</v>
      </c>
      <c r="L5303" s="4">
        <f t="shared" si="165"/>
        <v>1.7073336000000001E-3</v>
      </c>
    </row>
    <row r="5304" spans="1:12" hidden="1">
      <c r="A5304" t="s">
        <v>6800</v>
      </c>
      <c r="B5304" t="s">
        <v>6</v>
      </c>
      <c r="C5304" t="s">
        <v>6892</v>
      </c>
      <c r="D5304" t="s">
        <v>1714</v>
      </c>
      <c r="H5304" t="str">
        <f>INDEX('Vensim Variables'!$B:$B,MATCH(EPS!$B5304,'Vensim Variables'!$A:$A,0))</f>
        <v>g pollutant</v>
      </c>
      <c r="I5304" t="str">
        <f t="shared" si="164"/>
        <v>N2O</v>
      </c>
      <c r="J5304">
        <f>INDEX(NoSettings!$C:$C,MATCH(EPS!$A5304,NoSettings!$A:$A,0))</f>
        <v>4937030</v>
      </c>
      <c r="K5304">
        <f>INDEX(GWP!$C$2:$C$13,MATCH(EPS!I5304,GWP!$B$2:$B$13,0))</f>
        <v>265</v>
      </c>
      <c r="L5304" s="4">
        <f t="shared" si="165"/>
        <v>1.30831295E-3</v>
      </c>
    </row>
    <row r="5305" spans="1:12" hidden="1">
      <c r="A5305" t="s">
        <v>6801</v>
      </c>
      <c r="B5305" t="s">
        <v>6</v>
      </c>
      <c r="C5305" t="s">
        <v>6892</v>
      </c>
      <c r="D5305" t="s">
        <v>1715</v>
      </c>
      <c r="H5305" t="str">
        <f>INDEX('Vensim Variables'!$B:$B,MATCH(EPS!$B5305,'Vensim Variables'!$A:$A,0))</f>
        <v>g pollutant</v>
      </c>
      <c r="I5305" t="str">
        <f t="shared" si="164"/>
        <v>F gases</v>
      </c>
      <c r="J5305">
        <f>INDEX(NoSettings!$C:$C,MATCH(EPS!$A5305,NoSettings!$A:$A,0))</f>
        <v>0</v>
      </c>
      <c r="K5305">
        <f>INDEX(GWP!$C$2:$C$13,MATCH(EPS!I5305,GWP!$B$2:$B$13,0))</f>
        <v>1</v>
      </c>
      <c r="L5305" s="4">
        <f t="shared" si="165"/>
        <v>0</v>
      </c>
    </row>
    <row r="5306" spans="1:12" hidden="1">
      <c r="A5306" t="s">
        <v>6802</v>
      </c>
      <c r="B5306" t="s">
        <v>6</v>
      </c>
      <c r="C5306" t="s">
        <v>6893</v>
      </c>
      <c r="D5306" t="s">
        <v>1702</v>
      </c>
      <c r="H5306" t="str">
        <f>INDEX('Vensim Variables'!$B:$B,MATCH(EPS!$B5306,'Vensim Variables'!$A:$A,0))</f>
        <v>g pollutant</v>
      </c>
      <c r="I5306" t="str">
        <f t="shared" si="164"/>
        <v>CO2</v>
      </c>
      <c r="J5306">
        <f>INDEX(NoSettings!$C:$C,MATCH(EPS!$A5306,NoSettings!$A:$A,0))</f>
        <v>5255510000000</v>
      </c>
      <c r="K5306">
        <f>INDEX(GWP!$C$2:$C$13,MATCH(EPS!I5306,GWP!$B$2:$B$13,0))</f>
        <v>1</v>
      </c>
      <c r="L5306" s="4">
        <f t="shared" si="165"/>
        <v>5.2555100000000001</v>
      </c>
    </row>
    <row r="5307" spans="1:12" hidden="1">
      <c r="A5307" t="s">
        <v>6803</v>
      </c>
      <c r="B5307" t="s">
        <v>6</v>
      </c>
      <c r="C5307" t="s">
        <v>6893</v>
      </c>
      <c r="D5307" t="s">
        <v>1705</v>
      </c>
      <c r="H5307" t="str">
        <f>INDEX('Vensim Variables'!$B:$B,MATCH(EPS!$B5307,'Vensim Variables'!$A:$A,0))</f>
        <v>g pollutant</v>
      </c>
      <c r="I5307" t="str">
        <f t="shared" si="164"/>
        <v>VOC</v>
      </c>
      <c r="J5307">
        <f>INDEX(NoSettings!$C:$C,MATCH(EPS!$A5307,NoSettings!$A:$A,0))</f>
        <v>553648000</v>
      </c>
      <c r="K5307">
        <f>INDEX(GWP!$C$2:$C$13,MATCH(EPS!I5307,GWP!$B$2:$B$13,0))</f>
        <v>0</v>
      </c>
      <c r="L5307" s="4">
        <f t="shared" si="165"/>
        <v>0</v>
      </c>
    </row>
    <row r="5308" spans="1:12" hidden="1">
      <c r="A5308" t="s">
        <v>6804</v>
      </c>
      <c r="B5308" t="s">
        <v>6</v>
      </c>
      <c r="C5308" t="s">
        <v>6893</v>
      </c>
      <c r="D5308" t="s">
        <v>1706</v>
      </c>
      <c r="H5308" t="str">
        <f>INDEX('Vensim Variables'!$B:$B,MATCH(EPS!$B5308,'Vensim Variables'!$A:$A,0))</f>
        <v>g pollutant</v>
      </c>
      <c r="I5308" t="str">
        <f t="shared" si="164"/>
        <v>CO</v>
      </c>
      <c r="J5308">
        <f>INDEX(NoSettings!$C:$C,MATCH(EPS!$A5308,NoSettings!$A:$A,0))</f>
        <v>3232310000</v>
      </c>
      <c r="K5308">
        <f>INDEX(GWP!$C$2:$C$13,MATCH(EPS!I5308,GWP!$B$2:$B$13,0))</f>
        <v>0</v>
      </c>
      <c r="L5308" s="4">
        <f t="shared" si="165"/>
        <v>0</v>
      </c>
    </row>
    <row r="5309" spans="1:12" hidden="1">
      <c r="A5309" t="s">
        <v>6805</v>
      </c>
      <c r="B5309" t="s">
        <v>6</v>
      </c>
      <c r="C5309" t="s">
        <v>6893</v>
      </c>
      <c r="D5309" t="s">
        <v>1707</v>
      </c>
      <c r="H5309" t="str">
        <f>INDEX('Vensim Variables'!$B:$B,MATCH(EPS!$B5309,'Vensim Variables'!$A:$A,0))</f>
        <v>g pollutant</v>
      </c>
      <c r="I5309" t="str">
        <f t="shared" si="164"/>
        <v>NOx</v>
      </c>
      <c r="J5309">
        <f>INDEX(NoSettings!$C:$C,MATCH(EPS!$A5309,NoSettings!$A:$A,0))</f>
        <v>5212260000</v>
      </c>
      <c r="K5309">
        <f>INDEX(GWP!$C$2:$C$13,MATCH(EPS!I5309,GWP!$B$2:$B$13,0))</f>
        <v>0</v>
      </c>
      <c r="L5309" s="4">
        <f t="shared" si="165"/>
        <v>0</v>
      </c>
    </row>
    <row r="5310" spans="1:12" hidden="1">
      <c r="A5310" t="s">
        <v>6806</v>
      </c>
      <c r="B5310" t="s">
        <v>6</v>
      </c>
      <c r="C5310" t="s">
        <v>6893</v>
      </c>
      <c r="D5310" t="s">
        <v>1708</v>
      </c>
      <c r="H5310" t="str">
        <f>INDEX('Vensim Variables'!$B:$B,MATCH(EPS!$B5310,'Vensim Variables'!$A:$A,0))</f>
        <v>g pollutant</v>
      </c>
      <c r="I5310" t="str">
        <f t="shared" si="164"/>
        <v>PM10</v>
      </c>
      <c r="J5310">
        <f>INDEX(NoSettings!$C:$C,MATCH(EPS!$A5310,NoSettings!$A:$A,0))</f>
        <v>232348000</v>
      </c>
      <c r="K5310">
        <f>INDEX(GWP!$C$2:$C$13,MATCH(EPS!I5310,GWP!$B$2:$B$13,0))</f>
        <v>0</v>
      </c>
      <c r="L5310" s="4">
        <f t="shared" si="165"/>
        <v>0</v>
      </c>
    </row>
    <row r="5311" spans="1:12" hidden="1">
      <c r="A5311" t="s">
        <v>6807</v>
      </c>
      <c r="B5311" t="s">
        <v>6</v>
      </c>
      <c r="C5311" t="s">
        <v>6893</v>
      </c>
      <c r="D5311" t="s">
        <v>1709</v>
      </c>
      <c r="H5311" t="str">
        <f>INDEX('Vensim Variables'!$B:$B,MATCH(EPS!$B5311,'Vensim Variables'!$A:$A,0))</f>
        <v>g pollutant</v>
      </c>
      <c r="I5311" t="str">
        <f t="shared" si="164"/>
        <v>PM25</v>
      </c>
      <c r="J5311">
        <f>INDEX(NoSettings!$C:$C,MATCH(EPS!$A5311,NoSettings!$A:$A,0))</f>
        <v>216423000</v>
      </c>
      <c r="K5311">
        <f>INDEX(GWP!$C$2:$C$13,MATCH(EPS!I5311,GWP!$B$2:$B$13,0))</f>
        <v>0</v>
      </c>
      <c r="L5311" s="4">
        <f t="shared" si="165"/>
        <v>0</v>
      </c>
    </row>
    <row r="5312" spans="1:12" hidden="1">
      <c r="A5312" t="s">
        <v>6808</v>
      </c>
      <c r="B5312" t="s">
        <v>6</v>
      </c>
      <c r="C5312" t="s">
        <v>6893</v>
      </c>
      <c r="D5312" t="s">
        <v>1710</v>
      </c>
      <c r="H5312" t="str">
        <f>INDEX('Vensim Variables'!$B:$B,MATCH(EPS!$B5312,'Vensim Variables'!$A:$A,0))</f>
        <v>g pollutant</v>
      </c>
      <c r="I5312" t="str">
        <f t="shared" si="164"/>
        <v>SOx</v>
      </c>
      <c r="J5312">
        <f>INDEX(NoSettings!$C:$C,MATCH(EPS!$A5312,NoSettings!$A:$A,0))</f>
        <v>228048000</v>
      </c>
      <c r="K5312">
        <f>INDEX(GWP!$C$2:$C$13,MATCH(EPS!I5312,GWP!$B$2:$B$13,0))</f>
        <v>0</v>
      </c>
      <c r="L5312" s="4">
        <f t="shared" si="165"/>
        <v>0</v>
      </c>
    </row>
    <row r="5313" spans="1:12" hidden="1">
      <c r="A5313" t="s">
        <v>6809</v>
      </c>
      <c r="B5313" t="s">
        <v>6</v>
      </c>
      <c r="C5313" t="s">
        <v>6893</v>
      </c>
      <c r="D5313" t="s">
        <v>1711</v>
      </c>
      <c r="H5313" t="str">
        <f>INDEX('Vensim Variables'!$B:$B,MATCH(EPS!$B5313,'Vensim Variables'!$A:$A,0))</f>
        <v>g pollutant</v>
      </c>
      <c r="I5313" t="str">
        <f t="shared" si="164"/>
        <v>BC</v>
      </c>
      <c r="J5313">
        <f>INDEX(NoSettings!$C:$C,MATCH(EPS!$A5313,NoSettings!$A:$A,0))</f>
        <v>14853100</v>
      </c>
      <c r="K5313">
        <f>INDEX(GWP!$C$2:$C$13,MATCH(EPS!I5313,GWP!$B$2:$B$13,0))</f>
        <v>0</v>
      </c>
      <c r="L5313" s="4">
        <f t="shared" si="165"/>
        <v>0</v>
      </c>
    </row>
    <row r="5314" spans="1:12" hidden="1">
      <c r="A5314" t="s">
        <v>6810</v>
      </c>
      <c r="B5314" t="s">
        <v>6</v>
      </c>
      <c r="C5314" t="s">
        <v>6893</v>
      </c>
      <c r="D5314" t="s">
        <v>1712</v>
      </c>
      <c r="H5314" t="str">
        <f>INDEX('Vensim Variables'!$B:$B,MATCH(EPS!$B5314,'Vensim Variables'!$A:$A,0))</f>
        <v>g pollutant</v>
      </c>
      <c r="I5314" t="str">
        <f t="shared" si="164"/>
        <v>OC</v>
      </c>
      <c r="J5314">
        <f>INDEX(NoSettings!$C:$C,MATCH(EPS!$A5314,NoSettings!$A:$A,0))</f>
        <v>95724800</v>
      </c>
      <c r="K5314">
        <f>INDEX(GWP!$C$2:$C$13,MATCH(EPS!I5314,GWP!$B$2:$B$13,0))</f>
        <v>0</v>
      </c>
      <c r="L5314" s="4">
        <f t="shared" si="165"/>
        <v>0</v>
      </c>
    </row>
    <row r="5315" spans="1:12" hidden="1">
      <c r="A5315" t="s">
        <v>6811</v>
      </c>
      <c r="B5315" t="s">
        <v>6</v>
      </c>
      <c r="C5315" t="s">
        <v>6893</v>
      </c>
      <c r="D5315" t="s">
        <v>1713</v>
      </c>
      <c r="H5315" t="str">
        <f>INDEX('Vensim Variables'!$B:$B,MATCH(EPS!$B5315,'Vensim Variables'!$A:$A,0))</f>
        <v>g pollutant</v>
      </c>
      <c r="I5315" t="str">
        <f t="shared" ref="I5315:I5378" si="166">IF(OR(C5315="CO2",C5315="CH4",C5315="N2O",C5315="F gases",C5315="VOC",C5315="CO",C5315="NOx",C5315="PM10",C5315="PM25",C5315="SOx",C5315="BC",C5315="OC"),C5315,IF(OR(D5315="CO2",D5315="CH4",D5315="N2O",D5315="F gases",D5315="VOC",D5315="CO",D5315="NOx",D5315="PM10",D5315="PM25",D5315="SOx",D5315="BC",D5315="OC"),D5315,IF(OR(E5315="CO2",E5315="CH4",E5315="N2O",E5315="F gases",E5315="VOC",E5315="CO",E5315="NOx",E5315="PM10",E5315="PM25",E5315="SOx",E5315="BC",E5315="OC"),E5315,"NA")))</f>
        <v>CH4</v>
      </c>
      <c r="J5315">
        <f>INDEX(NoSettings!$C:$C,MATCH(EPS!$A5315,NoSettings!$A:$A,0))</f>
        <v>116306000</v>
      </c>
      <c r="K5315">
        <f>INDEX(GWP!$C$2:$C$13,MATCH(EPS!I5315,GWP!$B$2:$B$13,0))</f>
        <v>28</v>
      </c>
      <c r="L5315" s="4">
        <f t="shared" ref="L5315:L5378" si="167">IF(H5315="g pollutant",K5315*J5315/10^12,IF(H5315="MMTCO2e",J5315,IF(H5315="MWh",J5315,0)))</f>
        <v>3.256568E-3</v>
      </c>
    </row>
    <row r="5316" spans="1:12" hidden="1">
      <c r="A5316" t="s">
        <v>6812</v>
      </c>
      <c r="B5316" t="s">
        <v>6</v>
      </c>
      <c r="C5316" t="s">
        <v>6893</v>
      </c>
      <c r="D5316" t="s">
        <v>1714</v>
      </c>
      <c r="H5316" t="str">
        <f>INDEX('Vensim Variables'!$B:$B,MATCH(EPS!$B5316,'Vensim Variables'!$A:$A,0))</f>
        <v>g pollutant</v>
      </c>
      <c r="I5316" t="str">
        <f t="shared" si="166"/>
        <v>N2O</v>
      </c>
      <c r="J5316">
        <f>INDEX(NoSettings!$C:$C,MATCH(EPS!$A5316,NoSettings!$A:$A,0))</f>
        <v>9996280</v>
      </c>
      <c r="K5316">
        <f>INDEX(GWP!$C$2:$C$13,MATCH(EPS!I5316,GWP!$B$2:$B$13,0))</f>
        <v>265</v>
      </c>
      <c r="L5316" s="4">
        <f t="shared" si="167"/>
        <v>2.6490142E-3</v>
      </c>
    </row>
    <row r="5317" spans="1:12" hidden="1">
      <c r="A5317" t="s">
        <v>6813</v>
      </c>
      <c r="B5317" t="s">
        <v>6</v>
      </c>
      <c r="C5317" t="s">
        <v>6893</v>
      </c>
      <c r="D5317" t="s">
        <v>1715</v>
      </c>
      <c r="H5317" t="str">
        <f>INDEX('Vensim Variables'!$B:$B,MATCH(EPS!$B5317,'Vensim Variables'!$A:$A,0))</f>
        <v>g pollutant</v>
      </c>
      <c r="I5317" t="str">
        <f t="shared" si="166"/>
        <v>F gases</v>
      </c>
      <c r="J5317">
        <f>INDEX(NoSettings!$C:$C,MATCH(EPS!$A5317,NoSettings!$A:$A,0))</f>
        <v>0</v>
      </c>
      <c r="K5317">
        <f>INDEX(GWP!$C$2:$C$13,MATCH(EPS!I5317,GWP!$B$2:$B$13,0))</f>
        <v>1</v>
      </c>
      <c r="L5317" s="4">
        <f t="shared" si="167"/>
        <v>0</v>
      </c>
    </row>
    <row r="5318" spans="1:12" hidden="1">
      <c r="A5318" t="s">
        <v>6814</v>
      </c>
      <c r="B5318" t="s">
        <v>6</v>
      </c>
      <c r="C5318" t="s">
        <v>6894</v>
      </c>
      <c r="D5318" t="s">
        <v>1702</v>
      </c>
      <c r="H5318" t="str">
        <f>INDEX('Vensim Variables'!$B:$B,MATCH(EPS!$B5318,'Vensim Variables'!$A:$A,0))</f>
        <v>g pollutant</v>
      </c>
      <c r="I5318" t="str">
        <f t="shared" si="166"/>
        <v>CO2</v>
      </c>
      <c r="J5318">
        <f>INDEX(NoSettings!$C:$C,MATCH(EPS!$A5318,NoSettings!$A:$A,0))</f>
        <v>2975290000000</v>
      </c>
      <c r="K5318">
        <f>INDEX(GWP!$C$2:$C$13,MATCH(EPS!I5318,GWP!$B$2:$B$13,0))</f>
        <v>1</v>
      </c>
      <c r="L5318" s="4">
        <f t="shared" si="167"/>
        <v>2.9752900000000002</v>
      </c>
    </row>
    <row r="5319" spans="1:12" hidden="1">
      <c r="A5319" t="s">
        <v>6815</v>
      </c>
      <c r="B5319" t="s">
        <v>6</v>
      </c>
      <c r="C5319" t="s">
        <v>6894</v>
      </c>
      <c r="D5319" t="s">
        <v>1705</v>
      </c>
      <c r="H5319" t="str">
        <f>INDEX('Vensim Variables'!$B:$B,MATCH(EPS!$B5319,'Vensim Variables'!$A:$A,0))</f>
        <v>g pollutant</v>
      </c>
      <c r="I5319" t="str">
        <f t="shared" si="166"/>
        <v>VOC</v>
      </c>
      <c r="J5319">
        <f>INDEX(NoSettings!$C:$C,MATCH(EPS!$A5319,NoSettings!$A:$A,0))</f>
        <v>313434000</v>
      </c>
      <c r="K5319">
        <f>INDEX(GWP!$C$2:$C$13,MATCH(EPS!I5319,GWP!$B$2:$B$13,0))</f>
        <v>0</v>
      </c>
      <c r="L5319" s="4">
        <f t="shared" si="167"/>
        <v>0</v>
      </c>
    </row>
    <row r="5320" spans="1:12" hidden="1">
      <c r="A5320" t="s">
        <v>6816</v>
      </c>
      <c r="B5320" t="s">
        <v>6</v>
      </c>
      <c r="C5320" t="s">
        <v>6894</v>
      </c>
      <c r="D5320" t="s">
        <v>1706</v>
      </c>
      <c r="H5320" t="str">
        <f>INDEX('Vensim Variables'!$B:$B,MATCH(EPS!$B5320,'Vensim Variables'!$A:$A,0))</f>
        <v>g pollutant</v>
      </c>
      <c r="I5320" t="str">
        <f t="shared" si="166"/>
        <v>CO</v>
      </c>
      <c r="J5320">
        <f>INDEX(NoSettings!$C:$C,MATCH(EPS!$A5320,NoSettings!$A:$A,0))</f>
        <v>1829890000</v>
      </c>
      <c r="K5320">
        <f>INDEX(GWP!$C$2:$C$13,MATCH(EPS!I5320,GWP!$B$2:$B$13,0))</f>
        <v>0</v>
      </c>
      <c r="L5320" s="4">
        <f t="shared" si="167"/>
        <v>0</v>
      </c>
    </row>
    <row r="5321" spans="1:12" hidden="1">
      <c r="A5321" t="s">
        <v>6817</v>
      </c>
      <c r="B5321" t="s">
        <v>6</v>
      </c>
      <c r="C5321" t="s">
        <v>6894</v>
      </c>
      <c r="D5321" t="s">
        <v>1707</v>
      </c>
      <c r="H5321" t="str">
        <f>INDEX('Vensim Variables'!$B:$B,MATCH(EPS!$B5321,'Vensim Variables'!$A:$A,0))</f>
        <v>g pollutant</v>
      </c>
      <c r="I5321" t="str">
        <f t="shared" si="166"/>
        <v>NOx</v>
      </c>
      <c r="J5321">
        <f>INDEX(NoSettings!$C:$C,MATCH(EPS!$A5321,NoSettings!$A:$A,0))</f>
        <v>2950800000</v>
      </c>
      <c r="K5321">
        <f>INDEX(GWP!$C$2:$C$13,MATCH(EPS!I5321,GWP!$B$2:$B$13,0))</f>
        <v>0</v>
      </c>
      <c r="L5321" s="4">
        <f t="shared" si="167"/>
        <v>0</v>
      </c>
    </row>
    <row r="5322" spans="1:12" hidden="1">
      <c r="A5322" t="s">
        <v>6818</v>
      </c>
      <c r="B5322" t="s">
        <v>6</v>
      </c>
      <c r="C5322" t="s">
        <v>6894</v>
      </c>
      <c r="D5322" t="s">
        <v>1708</v>
      </c>
      <c r="H5322" t="str">
        <f>INDEX('Vensim Variables'!$B:$B,MATCH(EPS!$B5322,'Vensim Variables'!$A:$A,0))</f>
        <v>g pollutant</v>
      </c>
      <c r="I5322" t="str">
        <f t="shared" si="166"/>
        <v>PM10</v>
      </c>
      <c r="J5322">
        <f>INDEX(NoSettings!$C:$C,MATCH(EPS!$A5322,NoSettings!$A:$A,0))</f>
        <v>131539000</v>
      </c>
      <c r="K5322">
        <f>INDEX(GWP!$C$2:$C$13,MATCH(EPS!I5322,GWP!$B$2:$B$13,0))</f>
        <v>0</v>
      </c>
      <c r="L5322" s="4">
        <f t="shared" si="167"/>
        <v>0</v>
      </c>
    </row>
    <row r="5323" spans="1:12" hidden="1">
      <c r="A5323" t="s">
        <v>6819</v>
      </c>
      <c r="B5323" t="s">
        <v>6</v>
      </c>
      <c r="C5323" t="s">
        <v>6894</v>
      </c>
      <c r="D5323" t="s">
        <v>1709</v>
      </c>
      <c r="H5323" t="str">
        <f>INDEX('Vensim Variables'!$B:$B,MATCH(EPS!$B5323,'Vensim Variables'!$A:$A,0))</f>
        <v>g pollutant</v>
      </c>
      <c r="I5323" t="str">
        <f t="shared" si="166"/>
        <v>PM25</v>
      </c>
      <c r="J5323">
        <f>INDEX(NoSettings!$C:$C,MATCH(EPS!$A5323,NoSettings!$A:$A,0))</f>
        <v>122523000</v>
      </c>
      <c r="K5323">
        <f>INDEX(GWP!$C$2:$C$13,MATCH(EPS!I5323,GWP!$B$2:$B$13,0))</f>
        <v>0</v>
      </c>
      <c r="L5323" s="4">
        <f t="shared" si="167"/>
        <v>0</v>
      </c>
    </row>
    <row r="5324" spans="1:12" hidden="1">
      <c r="A5324" t="s">
        <v>6820</v>
      </c>
      <c r="B5324" t="s">
        <v>6</v>
      </c>
      <c r="C5324" t="s">
        <v>6894</v>
      </c>
      <c r="D5324" t="s">
        <v>1710</v>
      </c>
      <c r="H5324" t="str">
        <f>INDEX('Vensim Variables'!$B:$B,MATCH(EPS!$B5324,'Vensim Variables'!$A:$A,0))</f>
        <v>g pollutant</v>
      </c>
      <c r="I5324" t="str">
        <f t="shared" si="166"/>
        <v>SOx</v>
      </c>
      <c r="J5324">
        <f>INDEX(NoSettings!$C:$C,MATCH(EPS!$A5324,NoSettings!$A:$A,0))</f>
        <v>129105000</v>
      </c>
      <c r="K5324">
        <f>INDEX(GWP!$C$2:$C$13,MATCH(EPS!I5324,GWP!$B$2:$B$13,0))</f>
        <v>0</v>
      </c>
      <c r="L5324" s="4">
        <f t="shared" si="167"/>
        <v>0</v>
      </c>
    </row>
    <row r="5325" spans="1:12" hidden="1">
      <c r="A5325" t="s">
        <v>6821</v>
      </c>
      <c r="B5325" t="s">
        <v>6</v>
      </c>
      <c r="C5325" t="s">
        <v>6894</v>
      </c>
      <c r="D5325" t="s">
        <v>1711</v>
      </c>
      <c r="H5325" t="str">
        <f>INDEX('Vensim Variables'!$B:$B,MATCH(EPS!$B5325,'Vensim Variables'!$A:$A,0))</f>
        <v>g pollutant</v>
      </c>
      <c r="I5325" t="str">
        <f t="shared" si="166"/>
        <v>BC</v>
      </c>
      <c r="J5325">
        <f>INDEX(NoSettings!$C:$C,MATCH(EPS!$A5325,NoSettings!$A:$A,0))</f>
        <v>8408800</v>
      </c>
      <c r="K5325">
        <f>INDEX(GWP!$C$2:$C$13,MATCH(EPS!I5325,GWP!$B$2:$B$13,0))</f>
        <v>0</v>
      </c>
      <c r="L5325" s="4">
        <f t="shared" si="167"/>
        <v>0</v>
      </c>
    </row>
    <row r="5326" spans="1:12" hidden="1">
      <c r="A5326" t="s">
        <v>6822</v>
      </c>
      <c r="B5326" t="s">
        <v>6</v>
      </c>
      <c r="C5326" t="s">
        <v>6894</v>
      </c>
      <c r="D5326" t="s">
        <v>1712</v>
      </c>
      <c r="H5326" t="str">
        <f>INDEX('Vensim Variables'!$B:$B,MATCH(EPS!$B5326,'Vensim Variables'!$A:$A,0))</f>
        <v>g pollutant</v>
      </c>
      <c r="I5326" t="str">
        <f t="shared" si="166"/>
        <v>OC</v>
      </c>
      <c r="J5326">
        <f>INDEX(NoSettings!$C:$C,MATCH(EPS!$A5326,NoSettings!$A:$A,0))</f>
        <v>54192300</v>
      </c>
      <c r="K5326">
        <f>INDEX(GWP!$C$2:$C$13,MATCH(EPS!I5326,GWP!$B$2:$B$13,0))</f>
        <v>0</v>
      </c>
      <c r="L5326" s="4">
        <f t="shared" si="167"/>
        <v>0</v>
      </c>
    </row>
    <row r="5327" spans="1:12" hidden="1">
      <c r="A5327" t="s">
        <v>6823</v>
      </c>
      <c r="B5327" t="s">
        <v>6</v>
      </c>
      <c r="C5327" t="s">
        <v>6894</v>
      </c>
      <c r="D5327" t="s">
        <v>1713</v>
      </c>
      <c r="H5327" t="str">
        <f>INDEX('Vensim Variables'!$B:$B,MATCH(EPS!$B5327,'Vensim Variables'!$A:$A,0))</f>
        <v>g pollutant</v>
      </c>
      <c r="I5327" t="str">
        <f t="shared" si="166"/>
        <v>CH4</v>
      </c>
      <c r="J5327">
        <f>INDEX(NoSettings!$C:$C,MATCH(EPS!$A5327,NoSettings!$A:$A,0))</f>
        <v>65844700</v>
      </c>
      <c r="K5327">
        <f>INDEX(GWP!$C$2:$C$13,MATCH(EPS!I5327,GWP!$B$2:$B$13,0))</f>
        <v>28</v>
      </c>
      <c r="L5327" s="4">
        <f t="shared" si="167"/>
        <v>1.8436516E-3</v>
      </c>
    </row>
    <row r="5328" spans="1:12" hidden="1">
      <c r="A5328" t="s">
        <v>6824</v>
      </c>
      <c r="B5328" t="s">
        <v>6</v>
      </c>
      <c r="C5328" t="s">
        <v>6894</v>
      </c>
      <c r="D5328" t="s">
        <v>1714</v>
      </c>
      <c r="H5328" t="str">
        <f>INDEX('Vensim Variables'!$B:$B,MATCH(EPS!$B5328,'Vensim Variables'!$A:$A,0))</f>
        <v>g pollutant</v>
      </c>
      <c r="I5328" t="str">
        <f t="shared" si="166"/>
        <v>N2O</v>
      </c>
      <c r="J5328">
        <f>INDEX(NoSettings!$C:$C,MATCH(EPS!$A5328,NoSettings!$A:$A,0))</f>
        <v>5659320</v>
      </c>
      <c r="K5328">
        <f>INDEX(GWP!$C$2:$C$13,MATCH(EPS!I5328,GWP!$B$2:$B$13,0))</f>
        <v>265</v>
      </c>
      <c r="L5328" s="4">
        <f t="shared" si="167"/>
        <v>1.4997198000000001E-3</v>
      </c>
    </row>
    <row r="5329" spans="1:12" hidden="1">
      <c r="A5329" t="s">
        <v>6825</v>
      </c>
      <c r="B5329" t="s">
        <v>6</v>
      </c>
      <c r="C5329" t="s">
        <v>6894</v>
      </c>
      <c r="D5329" t="s">
        <v>1715</v>
      </c>
      <c r="H5329" t="str">
        <f>INDEX('Vensim Variables'!$B:$B,MATCH(EPS!$B5329,'Vensim Variables'!$A:$A,0))</f>
        <v>g pollutant</v>
      </c>
      <c r="I5329" t="str">
        <f t="shared" si="166"/>
        <v>F gases</v>
      </c>
      <c r="J5329">
        <f>INDEX(NoSettings!$C:$C,MATCH(EPS!$A5329,NoSettings!$A:$A,0))</f>
        <v>0</v>
      </c>
      <c r="K5329">
        <f>INDEX(GWP!$C$2:$C$13,MATCH(EPS!I5329,GWP!$B$2:$B$13,0))</f>
        <v>1</v>
      </c>
      <c r="L5329" s="4">
        <f t="shared" si="167"/>
        <v>0</v>
      </c>
    </row>
    <row r="5330" spans="1:12" hidden="1">
      <c r="A5330" t="s">
        <v>6826</v>
      </c>
      <c r="B5330" t="s">
        <v>6</v>
      </c>
      <c r="C5330" t="s">
        <v>6895</v>
      </c>
      <c r="D5330" t="s">
        <v>1702</v>
      </c>
      <c r="H5330" t="str">
        <f>INDEX('Vensim Variables'!$B:$B,MATCH(EPS!$B5330,'Vensim Variables'!$A:$A,0))</f>
        <v>g pollutant</v>
      </c>
      <c r="I5330" t="str">
        <f t="shared" si="166"/>
        <v>CO2</v>
      </c>
      <c r="J5330">
        <f>INDEX(NoSettings!$C:$C,MATCH(EPS!$A5330,NoSettings!$A:$A,0))</f>
        <v>19187800000000</v>
      </c>
      <c r="K5330">
        <f>INDEX(GWP!$C$2:$C$13,MATCH(EPS!I5330,GWP!$B$2:$B$13,0))</f>
        <v>1</v>
      </c>
      <c r="L5330" s="4">
        <f t="shared" si="167"/>
        <v>19.187799999999999</v>
      </c>
    </row>
    <row r="5331" spans="1:12" hidden="1">
      <c r="A5331" t="s">
        <v>6827</v>
      </c>
      <c r="B5331" t="s">
        <v>6</v>
      </c>
      <c r="C5331" t="s">
        <v>6895</v>
      </c>
      <c r="D5331" t="s">
        <v>1705</v>
      </c>
      <c r="H5331" t="str">
        <f>INDEX('Vensim Variables'!$B:$B,MATCH(EPS!$B5331,'Vensim Variables'!$A:$A,0))</f>
        <v>g pollutant</v>
      </c>
      <c r="I5331" t="str">
        <f t="shared" si="166"/>
        <v>VOC</v>
      </c>
      <c r="J5331">
        <f>INDEX(NoSettings!$C:$C,MATCH(EPS!$A5331,NoSettings!$A:$A,0))</f>
        <v>194442000000</v>
      </c>
      <c r="K5331">
        <f>INDEX(GWP!$C$2:$C$13,MATCH(EPS!I5331,GWP!$B$2:$B$13,0))</f>
        <v>0</v>
      </c>
      <c r="L5331" s="4">
        <f t="shared" si="167"/>
        <v>0</v>
      </c>
    </row>
    <row r="5332" spans="1:12" hidden="1">
      <c r="A5332" t="s">
        <v>6828</v>
      </c>
      <c r="B5332" t="s">
        <v>6</v>
      </c>
      <c r="C5332" t="s">
        <v>6895</v>
      </c>
      <c r="D5332" t="s">
        <v>1706</v>
      </c>
      <c r="H5332" t="str">
        <f>INDEX('Vensim Variables'!$B:$B,MATCH(EPS!$B5332,'Vensim Variables'!$A:$A,0))</f>
        <v>g pollutant</v>
      </c>
      <c r="I5332" t="str">
        <f t="shared" si="166"/>
        <v>CO</v>
      </c>
      <c r="J5332">
        <f>INDEX(NoSettings!$C:$C,MATCH(EPS!$A5332,NoSettings!$A:$A,0))</f>
        <v>140662000000</v>
      </c>
      <c r="K5332">
        <f>INDEX(GWP!$C$2:$C$13,MATCH(EPS!I5332,GWP!$B$2:$B$13,0))</f>
        <v>0</v>
      </c>
      <c r="L5332" s="4">
        <f t="shared" si="167"/>
        <v>0</v>
      </c>
    </row>
    <row r="5333" spans="1:12" hidden="1">
      <c r="A5333" t="s">
        <v>6829</v>
      </c>
      <c r="B5333" t="s">
        <v>6</v>
      </c>
      <c r="C5333" t="s">
        <v>6895</v>
      </c>
      <c r="D5333" t="s">
        <v>1707</v>
      </c>
      <c r="H5333" t="str">
        <f>INDEX('Vensim Variables'!$B:$B,MATCH(EPS!$B5333,'Vensim Variables'!$A:$A,0))</f>
        <v>g pollutant</v>
      </c>
      <c r="I5333" t="str">
        <f t="shared" si="166"/>
        <v>NOx</v>
      </c>
      <c r="J5333">
        <f>INDEX(NoSettings!$C:$C,MATCH(EPS!$A5333,NoSettings!$A:$A,0))</f>
        <v>150723000000</v>
      </c>
      <c r="K5333">
        <f>INDEX(GWP!$C$2:$C$13,MATCH(EPS!I5333,GWP!$B$2:$B$13,0))</f>
        <v>0</v>
      </c>
      <c r="L5333" s="4">
        <f t="shared" si="167"/>
        <v>0</v>
      </c>
    </row>
    <row r="5334" spans="1:12" hidden="1">
      <c r="A5334" t="s">
        <v>6830</v>
      </c>
      <c r="B5334" t="s">
        <v>6</v>
      </c>
      <c r="C5334" t="s">
        <v>6895</v>
      </c>
      <c r="D5334" t="s">
        <v>1708</v>
      </c>
      <c r="H5334" t="str">
        <f>INDEX('Vensim Variables'!$B:$B,MATCH(EPS!$B5334,'Vensim Variables'!$A:$A,0))</f>
        <v>g pollutant</v>
      </c>
      <c r="I5334" t="str">
        <f t="shared" si="166"/>
        <v>PM10</v>
      </c>
      <c r="J5334">
        <f>INDEX(NoSettings!$C:$C,MATCH(EPS!$A5334,NoSettings!$A:$A,0))</f>
        <v>119389000000</v>
      </c>
      <c r="K5334">
        <f>INDEX(GWP!$C$2:$C$13,MATCH(EPS!I5334,GWP!$B$2:$B$13,0))</f>
        <v>0</v>
      </c>
      <c r="L5334" s="4">
        <f t="shared" si="167"/>
        <v>0</v>
      </c>
    </row>
    <row r="5335" spans="1:12" hidden="1">
      <c r="A5335" t="s">
        <v>6831</v>
      </c>
      <c r="B5335" t="s">
        <v>6</v>
      </c>
      <c r="C5335" t="s">
        <v>6895</v>
      </c>
      <c r="D5335" t="s">
        <v>1709</v>
      </c>
      <c r="H5335" t="str">
        <f>INDEX('Vensim Variables'!$B:$B,MATCH(EPS!$B5335,'Vensim Variables'!$A:$A,0))</f>
        <v>g pollutant</v>
      </c>
      <c r="I5335" t="str">
        <f t="shared" si="166"/>
        <v>PM25</v>
      </c>
      <c r="J5335">
        <f>INDEX(NoSettings!$C:$C,MATCH(EPS!$A5335,NoSettings!$A:$A,0))</f>
        <v>71638300000</v>
      </c>
      <c r="K5335">
        <f>INDEX(GWP!$C$2:$C$13,MATCH(EPS!I5335,GWP!$B$2:$B$13,0))</f>
        <v>0</v>
      </c>
      <c r="L5335" s="4">
        <f t="shared" si="167"/>
        <v>0</v>
      </c>
    </row>
    <row r="5336" spans="1:12" hidden="1">
      <c r="A5336" t="s">
        <v>6832</v>
      </c>
      <c r="B5336" t="s">
        <v>6</v>
      </c>
      <c r="C5336" t="s">
        <v>6895</v>
      </c>
      <c r="D5336" t="s">
        <v>1710</v>
      </c>
      <c r="H5336" t="str">
        <f>INDEX('Vensim Variables'!$B:$B,MATCH(EPS!$B5336,'Vensim Variables'!$A:$A,0))</f>
        <v>g pollutant</v>
      </c>
      <c r="I5336" t="str">
        <f t="shared" si="166"/>
        <v>SOx</v>
      </c>
      <c r="J5336">
        <f>INDEX(NoSettings!$C:$C,MATCH(EPS!$A5336,NoSettings!$A:$A,0))</f>
        <v>115333000000</v>
      </c>
      <c r="K5336">
        <f>INDEX(GWP!$C$2:$C$13,MATCH(EPS!I5336,GWP!$B$2:$B$13,0))</f>
        <v>0</v>
      </c>
      <c r="L5336" s="4">
        <f t="shared" si="167"/>
        <v>0</v>
      </c>
    </row>
    <row r="5337" spans="1:12" hidden="1">
      <c r="A5337" t="s">
        <v>6833</v>
      </c>
      <c r="B5337" t="s">
        <v>6</v>
      </c>
      <c r="C5337" t="s">
        <v>6895</v>
      </c>
      <c r="D5337" t="s">
        <v>1711</v>
      </c>
      <c r="H5337" t="str">
        <f>INDEX('Vensim Variables'!$B:$B,MATCH(EPS!$B5337,'Vensim Variables'!$A:$A,0))</f>
        <v>g pollutant</v>
      </c>
      <c r="I5337" t="str">
        <f t="shared" si="166"/>
        <v>BC</v>
      </c>
      <c r="J5337">
        <f>INDEX(NoSettings!$C:$C,MATCH(EPS!$A5337,NoSettings!$A:$A,0))</f>
        <v>1260770000</v>
      </c>
      <c r="K5337">
        <f>INDEX(GWP!$C$2:$C$13,MATCH(EPS!I5337,GWP!$B$2:$B$13,0))</f>
        <v>0</v>
      </c>
      <c r="L5337" s="4">
        <f t="shared" si="167"/>
        <v>0</v>
      </c>
    </row>
    <row r="5338" spans="1:12" hidden="1">
      <c r="A5338" t="s">
        <v>6834</v>
      </c>
      <c r="B5338" t="s">
        <v>6</v>
      </c>
      <c r="C5338" t="s">
        <v>6895</v>
      </c>
      <c r="D5338" t="s">
        <v>1712</v>
      </c>
      <c r="H5338" t="str">
        <f>INDEX('Vensim Variables'!$B:$B,MATCH(EPS!$B5338,'Vensim Variables'!$A:$A,0))</f>
        <v>g pollutant</v>
      </c>
      <c r="I5338" t="str">
        <f t="shared" si="166"/>
        <v>OC</v>
      </c>
      <c r="J5338">
        <f>INDEX(NoSettings!$C:$C,MATCH(EPS!$A5338,NoSettings!$A:$A,0))</f>
        <v>8493190000</v>
      </c>
      <c r="K5338">
        <f>INDEX(GWP!$C$2:$C$13,MATCH(EPS!I5338,GWP!$B$2:$B$13,0))</f>
        <v>0</v>
      </c>
      <c r="L5338" s="4">
        <f t="shared" si="167"/>
        <v>0</v>
      </c>
    </row>
    <row r="5339" spans="1:12" hidden="1">
      <c r="A5339" t="s">
        <v>6835</v>
      </c>
      <c r="B5339" t="s">
        <v>6</v>
      </c>
      <c r="C5339" t="s">
        <v>6895</v>
      </c>
      <c r="D5339" t="s">
        <v>1713</v>
      </c>
      <c r="H5339" t="str">
        <f>INDEX('Vensim Variables'!$B:$B,MATCH(EPS!$B5339,'Vensim Variables'!$A:$A,0))</f>
        <v>g pollutant</v>
      </c>
      <c r="I5339" t="str">
        <f t="shared" si="166"/>
        <v>CH4</v>
      </c>
      <c r="J5339">
        <f>INDEX(NoSettings!$C:$C,MATCH(EPS!$A5339,NoSettings!$A:$A,0))</f>
        <v>490502000</v>
      </c>
      <c r="K5339">
        <f>INDEX(GWP!$C$2:$C$13,MATCH(EPS!I5339,GWP!$B$2:$B$13,0))</f>
        <v>28</v>
      </c>
      <c r="L5339" s="4">
        <f t="shared" si="167"/>
        <v>1.3734056E-2</v>
      </c>
    </row>
    <row r="5340" spans="1:12" hidden="1">
      <c r="A5340" t="s">
        <v>6836</v>
      </c>
      <c r="B5340" t="s">
        <v>6</v>
      </c>
      <c r="C5340" t="s">
        <v>6895</v>
      </c>
      <c r="D5340" t="s">
        <v>1714</v>
      </c>
      <c r="H5340" t="str">
        <f>INDEX('Vensim Variables'!$B:$B,MATCH(EPS!$B5340,'Vensim Variables'!$A:$A,0))</f>
        <v>g pollutant</v>
      </c>
      <c r="I5340" t="str">
        <f t="shared" si="166"/>
        <v>N2O</v>
      </c>
      <c r="J5340">
        <f>INDEX(NoSettings!$C:$C,MATCH(EPS!$A5340,NoSettings!$A:$A,0))</f>
        <v>56088500</v>
      </c>
      <c r="K5340">
        <f>INDEX(GWP!$C$2:$C$13,MATCH(EPS!I5340,GWP!$B$2:$B$13,0))</f>
        <v>265</v>
      </c>
      <c r="L5340" s="4">
        <f t="shared" si="167"/>
        <v>1.4863452500000001E-2</v>
      </c>
    </row>
    <row r="5341" spans="1:12" hidden="1">
      <c r="A5341" t="s">
        <v>6837</v>
      </c>
      <c r="B5341" t="s">
        <v>6</v>
      </c>
      <c r="C5341" t="s">
        <v>6895</v>
      </c>
      <c r="D5341" t="s">
        <v>1715</v>
      </c>
      <c r="H5341" t="str">
        <f>INDEX('Vensim Variables'!$B:$B,MATCH(EPS!$B5341,'Vensim Variables'!$A:$A,0))</f>
        <v>g pollutant</v>
      </c>
      <c r="I5341" t="str">
        <f t="shared" si="166"/>
        <v>F gases</v>
      </c>
      <c r="J5341">
        <f>INDEX(NoSettings!$C:$C,MATCH(EPS!$A5341,NoSettings!$A:$A,0))</f>
        <v>0</v>
      </c>
      <c r="K5341">
        <f>INDEX(GWP!$C$2:$C$13,MATCH(EPS!I5341,GWP!$B$2:$B$13,0))</f>
        <v>1</v>
      </c>
      <c r="L5341" s="4">
        <f t="shared" si="167"/>
        <v>0</v>
      </c>
    </row>
    <row r="5342" spans="1:12" hidden="1">
      <c r="A5342" t="s">
        <v>6838</v>
      </c>
      <c r="B5342" t="s">
        <v>6</v>
      </c>
      <c r="C5342" t="s">
        <v>6896</v>
      </c>
      <c r="D5342" t="s">
        <v>1702</v>
      </c>
      <c r="H5342" t="str">
        <f>INDEX('Vensim Variables'!$B:$B,MATCH(EPS!$B5342,'Vensim Variables'!$A:$A,0))</f>
        <v>g pollutant</v>
      </c>
      <c r="I5342" t="str">
        <f t="shared" si="166"/>
        <v>CO2</v>
      </c>
      <c r="J5342">
        <f>INDEX(NoSettings!$C:$C,MATCH(EPS!$A5342,NoSettings!$A:$A,0))</f>
        <v>56559900000000</v>
      </c>
      <c r="K5342">
        <f>INDEX(GWP!$C$2:$C$13,MATCH(EPS!I5342,GWP!$B$2:$B$13,0))</f>
        <v>1</v>
      </c>
      <c r="L5342" s="4">
        <f t="shared" si="167"/>
        <v>56.559899999999999</v>
      </c>
    </row>
    <row r="5343" spans="1:12" hidden="1">
      <c r="A5343" t="s">
        <v>6839</v>
      </c>
      <c r="B5343" t="s">
        <v>6</v>
      </c>
      <c r="C5343" t="s">
        <v>6896</v>
      </c>
      <c r="D5343" t="s">
        <v>1705</v>
      </c>
      <c r="H5343" t="str">
        <f>INDEX('Vensim Variables'!$B:$B,MATCH(EPS!$B5343,'Vensim Variables'!$A:$A,0))</f>
        <v>g pollutant</v>
      </c>
      <c r="I5343" t="str">
        <f t="shared" si="166"/>
        <v>VOC</v>
      </c>
      <c r="J5343">
        <f>INDEX(NoSettings!$C:$C,MATCH(EPS!$A5343,NoSettings!$A:$A,0))</f>
        <v>195208000000</v>
      </c>
      <c r="K5343">
        <f>INDEX(GWP!$C$2:$C$13,MATCH(EPS!I5343,GWP!$B$2:$B$13,0))</f>
        <v>0</v>
      </c>
      <c r="L5343" s="4">
        <f t="shared" si="167"/>
        <v>0</v>
      </c>
    </row>
    <row r="5344" spans="1:12" hidden="1">
      <c r="A5344" t="s">
        <v>6840</v>
      </c>
      <c r="B5344" t="s">
        <v>6</v>
      </c>
      <c r="C5344" t="s">
        <v>6896</v>
      </c>
      <c r="D5344" t="s">
        <v>1706</v>
      </c>
      <c r="H5344" t="str">
        <f>INDEX('Vensim Variables'!$B:$B,MATCH(EPS!$B5344,'Vensim Variables'!$A:$A,0))</f>
        <v>g pollutant</v>
      </c>
      <c r="I5344" t="str">
        <f t="shared" si="166"/>
        <v>CO</v>
      </c>
      <c r="J5344">
        <f>INDEX(NoSettings!$C:$C,MATCH(EPS!$A5344,NoSettings!$A:$A,0))</f>
        <v>37874300000</v>
      </c>
      <c r="K5344">
        <f>INDEX(GWP!$C$2:$C$13,MATCH(EPS!I5344,GWP!$B$2:$B$13,0))</f>
        <v>0</v>
      </c>
      <c r="L5344" s="4">
        <f t="shared" si="167"/>
        <v>0</v>
      </c>
    </row>
    <row r="5345" spans="1:12" hidden="1">
      <c r="A5345" t="s">
        <v>6841</v>
      </c>
      <c r="B5345" t="s">
        <v>6</v>
      </c>
      <c r="C5345" t="s">
        <v>6896</v>
      </c>
      <c r="D5345" t="s">
        <v>1707</v>
      </c>
      <c r="H5345" t="str">
        <f>INDEX('Vensim Variables'!$B:$B,MATCH(EPS!$B5345,'Vensim Variables'!$A:$A,0))</f>
        <v>g pollutant</v>
      </c>
      <c r="I5345" t="str">
        <f t="shared" si="166"/>
        <v>NOx</v>
      </c>
      <c r="J5345">
        <f>INDEX(NoSettings!$C:$C,MATCH(EPS!$A5345,NoSettings!$A:$A,0))</f>
        <v>58070000000</v>
      </c>
      <c r="K5345">
        <f>INDEX(GWP!$C$2:$C$13,MATCH(EPS!I5345,GWP!$B$2:$B$13,0))</f>
        <v>0</v>
      </c>
      <c r="L5345" s="4">
        <f t="shared" si="167"/>
        <v>0</v>
      </c>
    </row>
    <row r="5346" spans="1:12" hidden="1">
      <c r="A5346" t="s">
        <v>6842</v>
      </c>
      <c r="B5346" t="s">
        <v>6</v>
      </c>
      <c r="C5346" t="s">
        <v>6896</v>
      </c>
      <c r="D5346" t="s">
        <v>1708</v>
      </c>
      <c r="H5346" t="str">
        <f>INDEX('Vensim Variables'!$B:$B,MATCH(EPS!$B5346,'Vensim Variables'!$A:$A,0))</f>
        <v>g pollutant</v>
      </c>
      <c r="I5346" t="str">
        <f t="shared" si="166"/>
        <v>PM10</v>
      </c>
      <c r="J5346">
        <f>INDEX(NoSettings!$C:$C,MATCH(EPS!$A5346,NoSettings!$A:$A,0))</f>
        <v>38647000000</v>
      </c>
      <c r="K5346">
        <f>INDEX(GWP!$C$2:$C$13,MATCH(EPS!I5346,GWP!$B$2:$B$13,0))</f>
        <v>0</v>
      </c>
      <c r="L5346" s="4">
        <f t="shared" si="167"/>
        <v>0</v>
      </c>
    </row>
    <row r="5347" spans="1:12" hidden="1">
      <c r="A5347" t="s">
        <v>6843</v>
      </c>
      <c r="B5347" t="s">
        <v>6</v>
      </c>
      <c r="C5347" t="s">
        <v>6896</v>
      </c>
      <c r="D5347" t="s">
        <v>1709</v>
      </c>
      <c r="H5347" t="str">
        <f>INDEX('Vensim Variables'!$B:$B,MATCH(EPS!$B5347,'Vensim Variables'!$A:$A,0))</f>
        <v>g pollutant</v>
      </c>
      <c r="I5347" t="str">
        <f t="shared" si="166"/>
        <v>PM25</v>
      </c>
      <c r="J5347">
        <f>INDEX(NoSettings!$C:$C,MATCH(EPS!$A5347,NoSettings!$A:$A,0))</f>
        <v>15391600000</v>
      </c>
      <c r="K5347">
        <f>INDEX(GWP!$C$2:$C$13,MATCH(EPS!I5347,GWP!$B$2:$B$13,0))</f>
        <v>0</v>
      </c>
      <c r="L5347" s="4">
        <f t="shared" si="167"/>
        <v>0</v>
      </c>
    </row>
    <row r="5348" spans="1:12" hidden="1">
      <c r="A5348" t="s">
        <v>6844</v>
      </c>
      <c r="B5348" t="s">
        <v>6</v>
      </c>
      <c r="C5348" t="s">
        <v>6896</v>
      </c>
      <c r="D5348" t="s">
        <v>1710</v>
      </c>
      <c r="H5348" t="str">
        <f>INDEX('Vensim Variables'!$B:$B,MATCH(EPS!$B5348,'Vensim Variables'!$A:$A,0))</f>
        <v>g pollutant</v>
      </c>
      <c r="I5348" t="str">
        <f t="shared" si="166"/>
        <v>SOx</v>
      </c>
      <c r="J5348">
        <f>INDEX(NoSettings!$C:$C,MATCH(EPS!$A5348,NoSettings!$A:$A,0))</f>
        <v>1954910000</v>
      </c>
      <c r="K5348">
        <f>INDEX(GWP!$C$2:$C$13,MATCH(EPS!I5348,GWP!$B$2:$B$13,0))</f>
        <v>0</v>
      </c>
      <c r="L5348" s="4">
        <f t="shared" si="167"/>
        <v>0</v>
      </c>
    </row>
    <row r="5349" spans="1:12" hidden="1">
      <c r="A5349" t="s">
        <v>6845</v>
      </c>
      <c r="B5349" t="s">
        <v>6</v>
      </c>
      <c r="C5349" t="s">
        <v>6896</v>
      </c>
      <c r="D5349" t="s">
        <v>1711</v>
      </c>
      <c r="H5349" t="str">
        <f>INDEX('Vensim Variables'!$B:$B,MATCH(EPS!$B5349,'Vensim Variables'!$A:$A,0))</f>
        <v>g pollutant</v>
      </c>
      <c r="I5349" t="str">
        <f t="shared" si="166"/>
        <v>BC</v>
      </c>
      <c r="J5349">
        <f>INDEX(NoSettings!$C:$C,MATCH(EPS!$A5349,NoSettings!$A:$A,0))</f>
        <v>270174000</v>
      </c>
      <c r="K5349">
        <f>INDEX(GWP!$C$2:$C$13,MATCH(EPS!I5349,GWP!$B$2:$B$13,0))</f>
        <v>0</v>
      </c>
      <c r="L5349" s="4">
        <f t="shared" si="167"/>
        <v>0</v>
      </c>
    </row>
    <row r="5350" spans="1:12" hidden="1">
      <c r="A5350" t="s">
        <v>6846</v>
      </c>
      <c r="B5350" t="s">
        <v>6</v>
      </c>
      <c r="C5350" t="s">
        <v>6896</v>
      </c>
      <c r="D5350" t="s">
        <v>1712</v>
      </c>
      <c r="H5350" t="str">
        <f>INDEX('Vensim Variables'!$B:$B,MATCH(EPS!$B5350,'Vensim Variables'!$A:$A,0))</f>
        <v>g pollutant</v>
      </c>
      <c r="I5350" t="str">
        <f t="shared" si="166"/>
        <v>OC</v>
      </c>
      <c r="J5350">
        <f>INDEX(NoSettings!$C:$C,MATCH(EPS!$A5350,NoSettings!$A:$A,0))</f>
        <v>2053080000</v>
      </c>
      <c r="K5350">
        <f>INDEX(GWP!$C$2:$C$13,MATCH(EPS!I5350,GWP!$B$2:$B$13,0))</f>
        <v>0</v>
      </c>
      <c r="L5350" s="4">
        <f t="shared" si="167"/>
        <v>0</v>
      </c>
    </row>
    <row r="5351" spans="1:12" hidden="1">
      <c r="A5351" t="s">
        <v>6847</v>
      </c>
      <c r="B5351" t="s">
        <v>6</v>
      </c>
      <c r="C5351" t="s">
        <v>6896</v>
      </c>
      <c r="D5351" t="s">
        <v>1713</v>
      </c>
      <c r="H5351" t="str">
        <f>INDEX('Vensim Variables'!$B:$B,MATCH(EPS!$B5351,'Vensim Variables'!$A:$A,0))</f>
        <v>g pollutant</v>
      </c>
      <c r="I5351" t="str">
        <f t="shared" si="166"/>
        <v>CH4</v>
      </c>
      <c r="J5351">
        <f>INDEX(NoSettings!$C:$C,MATCH(EPS!$A5351,NoSettings!$A:$A,0))</f>
        <v>2433190000000</v>
      </c>
      <c r="K5351">
        <f>INDEX(GWP!$C$2:$C$13,MATCH(EPS!I5351,GWP!$B$2:$B$13,0))</f>
        <v>28</v>
      </c>
      <c r="L5351" s="4">
        <f t="shared" si="167"/>
        <v>68.129320000000007</v>
      </c>
    </row>
    <row r="5352" spans="1:12" hidden="1">
      <c r="A5352" t="s">
        <v>6848</v>
      </c>
      <c r="B5352" t="s">
        <v>6</v>
      </c>
      <c r="C5352" t="s">
        <v>6896</v>
      </c>
      <c r="D5352" t="s">
        <v>1714</v>
      </c>
      <c r="H5352" t="str">
        <f>INDEX('Vensim Variables'!$B:$B,MATCH(EPS!$B5352,'Vensim Variables'!$A:$A,0))</f>
        <v>g pollutant</v>
      </c>
      <c r="I5352" t="str">
        <f t="shared" si="166"/>
        <v>N2O</v>
      </c>
      <c r="J5352">
        <f>INDEX(NoSettings!$C:$C,MATCH(EPS!$A5352,NoSettings!$A:$A,0))</f>
        <v>83920000</v>
      </c>
      <c r="K5352">
        <f>INDEX(GWP!$C$2:$C$13,MATCH(EPS!I5352,GWP!$B$2:$B$13,0))</f>
        <v>265</v>
      </c>
      <c r="L5352" s="4">
        <f t="shared" si="167"/>
        <v>2.22388E-2</v>
      </c>
    </row>
    <row r="5353" spans="1:12" hidden="1">
      <c r="A5353" t="s">
        <v>6849</v>
      </c>
      <c r="B5353" t="s">
        <v>6</v>
      </c>
      <c r="C5353" t="s">
        <v>6896</v>
      </c>
      <c r="D5353" t="s">
        <v>1715</v>
      </c>
      <c r="H5353" t="str">
        <f>INDEX('Vensim Variables'!$B:$B,MATCH(EPS!$B5353,'Vensim Variables'!$A:$A,0))</f>
        <v>g pollutant</v>
      </c>
      <c r="I5353" t="str">
        <f t="shared" si="166"/>
        <v>F gases</v>
      </c>
      <c r="J5353">
        <f>INDEX(NoSettings!$C:$C,MATCH(EPS!$A5353,NoSettings!$A:$A,0))</f>
        <v>0</v>
      </c>
      <c r="K5353">
        <f>INDEX(GWP!$C$2:$C$13,MATCH(EPS!I5353,GWP!$B$2:$B$13,0))</f>
        <v>1</v>
      </c>
      <c r="L5353" s="4">
        <f t="shared" si="167"/>
        <v>0</v>
      </c>
    </row>
    <row r="5354" spans="1:12" hidden="1">
      <c r="A5354" t="s">
        <v>6850</v>
      </c>
      <c r="B5354" t="s">
        <v>6</v>
      </c>
      <c r="C5354" t="s">
        <v>6897</v>
      </c>
      <c r="D5354" t="s">
        <v>1702</v>
      </c>
      <c r="H5354" t="str">
        <f>INDEX('Vensim Variables'!$B:$B,MATCH(EPS!$B5354,'Vensim Variables'!$A:$A,0))</f>
        <v>g pollutant</v>
      </c>
      <c r="I5354" t="str">
        <f t="shared" si="166"/>
        <v>CO2</v>
      </c>
      <c r="J5354">
        <f>INDEX(NoSettings!$C:$C,MATCH(EPS!$A5354,NoSettings!$A:$A,0))</f>
        <v>0</v>
      </c>
      <c r="K5354">
        <f>INDEX(GWP!$C$2:$C$13,MATCH(EPS!I5354,GWP!$B$2:$B$13,0))</f>
        <v>1</v>
      </c>
      <c r="L5354" s="4">
        <f t="shared" si="167"/>
        <v>0</v>
      </c>
    </row>
    <row r="5355" spans="1:12" hidden="1">
      <c r="A5355" t="s">
        <v>6851</v>
      </c>
      <c r="B5355" t="s">
        <v>6</v>
      </c>
      <c r="C5355" t="s">
        <v>6897</v>
      </c>
      <c r="D5355" t="s">
        <v>1705</v>
      </c>
      <c r="H5355" t="str">
        <f>INDEX('Vensim Variables'!$B:$B,MATCH(EPS!$B5355,'Vensim Variables'!$A:$A,0))</f>
        <v>g pollutant</v>
      </c>
      <c r="I5355" t="str">
        <f t="shared" si="166"/>
        <v>VOC</v>
      </c>
      <c r="J5355">
        <f>INDEX(NoSettings!$C:$C,MATCH(EPS!$A5355,NoSettings!$A:$A,0))</f>
        <v>190700000000</v>
      </c>
      <c r="K5355">
        <f>INDEX(GWP!$C$2:$C$13,MATCH(EPS!I5355,GWP!$B$2:$B$13,0))</f>
        <v>0</v>
      </c>
      <c r="L5355" s="4">
        <f t="shared" si="167"/>
        <v>0</v>
      </c>
    </row>
    <row r="5356" spans="1:12" hidden="1">
      <c r="A5356" t="s">
        <v>6852</v>
      </c>
      <c r="B5356" t="s">
        <v>6</v>
      </c>
      <c r="C5356" t="s">
        <v>6897</v>
      </c>
      <c r="D5356" t="s">
        <v>1706</v>
      </c>
      <c r="H5356" t="str">
        <f>INDEX('Vensim Variables'!$B:$B,MATCH(EPS!$B5356,'Vensim Variables'!$A:$A,0))</f>
        <v>g pollutant</v>
      </c>
      <c r="I5356" t="str">
        <f t="shared" si="166"/>
        <v>CO</v>
      </c>
      <c r="J5356">
        <f>INDEX(NoSettings!$C:$C,MATCH(EPS!$A5356,NoSettings!$A:$A,0))</f>
        <v>1479000000000</v>
      </c>
      <c r="K5356">
        <f>INDEX(GWP!$C$2:$C$13,MATCH(EPS!I5356,GWP!$B$2:$B$13,0))</f>
        <v>0</v>
      </c>
      <c r="L5356" s="4">
        <f t="shared" si="167"/>
        <v>0</v>
      </c>
    </row>
    <row r="5357" spans="1:12" hidden="1">
      <c r="A5357" t="s">
        <v>6853</v>
      </c>
      <c r="B5357" t="s">
        <v>6</v>
      </c>
      <c r="C5357" t="s">
        <v>6897</v>
      </c>
      <c r="D5357" t="s">
        <v>1707</v>
      </c>
      <c r="H5357" t="str">
        <f>INDEX('Vensim Variables'!$B:$B,MATCH(EPS!$B5357,'Vensim Variables'!$A:$A,0))</f>
        <v>g pollutant</v>
      </c>
      <c r="I5357" t="str">
        <f t="shared" si="166"/>
        <v>NOx</v>
      </c>
      <c r="J5357">
        <f>INDEX(NoSettings!$C:$C,MATCH(EPS!$A5357,NoSettings!$A:$A,0))</f>
        <v>83640000000</v>
      </c>
      <c r="K5357">
        <f>INDEX(GWP!$C$2:$C$13,MATCH(EPS!I5357,GWP!$B$2:$B$13,0))</f>
        <v>0</v>
      </c>
      <c r="L5357" s="4">
        <f t="shared" si="167"/>
        <v>0</v>
      </c>
    </row>
    <row r="5358" spans="1:12" hidden="1">
      <c r="A5358" t="s">
        <v>6854</v>
      </c>
      <c r="B5358" t="s">
        <v>6</v>
      </c>
      <c r="C5358" t="s">
        <v>6897</v>
      </c>
      <c r="D5358" t="s">
        <v>1708</v>
      </c>
      <c r="H5358" t="str">
        <f>INDEX('Vensim Variables'!$B:$B,MATCH(EPS!$B5358,'Vensim Variables'!$A:$A,0))</f>
        <v>g pollutant</v>
      </c>
      <c r="I5358" t="str">
        <f t="shared" si="166"/>
        <v>PM10</v>
      </c>
      <c r="J5358">
        <f>INDEX(NoSettings!$C:$C,MATCH(EPS!$A5358,NoSettings!$A:$A,0))</f>
        <v>253000000000</v>
      </c>
      <c r="K5358">
        <f>INDEX(GWP!$C$2:$C$13,MATCH(EPS!I5358,GWP!$B$2:$B$13,0))</f>
        <v>0</v>
      </c>
      <c r="L5358" s="4">
        <f t="shared" si="167"/>
        <v>0</v>
      </c>
    </row>
    <row r="5359" spans="1:12" hidden="1">
      <c r="A5359" t="s">
        <v>6855</v>
      </c>
      <c r="B5359" t="s">
        <v>6</v>
      </c>
      <c r="C5359" t="s">
        <v>6897</v>
      </c>
      <c r="D5359" t="s">
        <v>1709</v>
      </c>
      <c r="H5359" t="str">
        <f>INDEX('Vensim Variables'!$B:$B,MATCH(EPS!$B5359,'Vensim Variables'!$A:$A,0))</f>
        <v>g pollutant</v>
      </c>
      <c r="I5359" t="str">
        <f t="shared" si="166"/>
        <v>PM25</v>
      </c>
      <c r="J5359">
        <f>INDEX(NoSettings!$C:$C,MATCH(EPS!$A5359,NoSettings!$A:$A,0))</f>
        <v>227400000000</v>
      </c>
      <c r="K5359">
        <f>INDEX(GWP!$C$2:$C$13,MATCH(EPS!I5359,GWP!$B$2:$B$13,0))</f>
        <v>0</v>
      </c>
      <c r="L5359" s="4">
        <f t="shared" si="167"/>
        <v>0</v>
      </c>
    </row>
    <row r="5360" spans="1:12" hidden="1">
      <c r="A5360" t="s">
        <v>6856</v>
      </c>
      <c r="B5360" t="s">
        <v>6</v>
      </c>
      <c r="C5360" t="s">
        <v>6897</v>
      </c>
      <c r="D5360" t="s">
        <v>1710</v>
      </c>
      <c r="H5360" t="str">
        <f>INDEX('Vensim Variables'!$B:$B,MATCH(EPS!$B5360,'Vensim Variables'!$A:$A,0))</f>
        <v>g pollutant</v>
      </c>
      <c r="I5360" t="str">
        <f t="shared" si="166"/>
        <v>SOx</v>
      </c>
      <c r="J5360">
        <f>INDEX(NoSettings!$C:$C,MATCH(EPS!$A5360,NoSettings!$A:$A,0))</f>
        <v>35930000000</v>
      </c>
      <c r="K5360">
        <f>INDEX(GWP!$C$2:$C$13,MATCH(EPS!I5360,GWP!$B$2:$B$13,0))</f>
        <v>0</v>
      </c>
      <c r="L5360" s="4">
        <f t="shared" si="167"/>
        <v>0</v>
      </c>
    </row>
    <row r="5361" spans="1:12" hidden="1">
      <c r="A5361" t="s">
        <v>6857</v>
      </c>
      <c r="B5361" t="s">
        <v>6</v>
      </c>
      <c r="C5361" t="s">
        <v>6897</v>
      </c>
      <c r="D5361" t="s">
        <v>1711</v>
      </c>
      <c r="H5361" t="str">
        <f>INDEX('Vensim Variables'!$B:$B,MATCH(EPS!$B5361,'Vensim Variables'!$A:$A,0))</f>
        <v>g pollutant</v>
      </c>
      <c r="I5361" t="str">
        <f t="shared" si="166"/>
        <v>BC</v>
      </c>
      <c r="J5361">
        <f>INDEX(NoSettings!$C:$C,MATCH(EPS!$A5361,NoSettings!$A:$A,0))</f>
        <v>23700000000</v>
      </c>
      <c r="K5361">
        <f>INDEX(GWP!$C$2:$C$13,MATCH(EPS!I5361,GWP!$B$2:$B$13,0))</f>
        <v>0</v>
      </c>
      <c r="L5361" s="4">
        <f t="shared" si="167"/>
        <v>0</v>
      </c>
    </row>
    <row r="5362" spans="1:12" hidden="1">
      <c r="A5362" t="s">
        <v>6858</v>
      </c>
      <c r="B5362" t="s">
        <v>6</v>
      </c>
      <c r="C5362" t="s">
        <v>6897</v>
      </c>
      <c r="D5362" t="s">
        <v>1712</v>
      </c>
      <c r="H5362" t="str">
        <f>INDEX('Vensim Variables'!$B:$B,MATCH(EPS!$B5362,'Vensim Variables'!$A:$A,0))</f>
        <v>g pollutant</v>
      </c>
      <c r="I5362" t="str">
        <f t="shared" si="166"/>
        <v>OC</v>
      </c>
      <c r="J5362">
        <f>INDEX(NoSettings!$C:$C,MATCH(EPS!$A5362,NoSettings!$A:$A,0))</f>
        <v>84690000000</v>
      </c>
      <c r="K5362">
        <f>INDEX(GWP!$C$2:$C$13,MATCH(EPS!I5362,GWP!$B$2:$B$13,0))</f>
        <v>0</v>
      </c>
      <c r="L5362" s="4">
        <f t="shared" si="167"/>
        <v>0</v>
      </c>
    </row>
    <row r="5363" spans="1:12" hidden="1">
      <c r="A5363" t="s">
        <v>6859</v>
      </c>
      <c r="B5363" t="s">
        <v>6</v>
      </c>
      <c r="C5363" t="s">
        <v>6897</v>
      </c>
      <c r="D5363" t="s">
        <v>1713</v>
      </c>
      <c r="H5363" t="str">
        <f>INDEX('Vensim Variables'!$B:$B,MATCH(EPS!$B5363,'Vensim Variables'!$A:$A,0))</f>
        <v>g pollutant</v>
      </c>
      <c r="I5363" t="str">
        <f t="shared" si="166"/>
        <v>CH4</v>
      </c>
      <c r="J5363">
        <f>INDEX(NoSettings!$C:$C,MATCH(EPS!$A5363,NoSettings!$A:$A,0))</f>
        <v>5189000000000</v>
      </c>
      <c r="K5363">
        <f>INDEX(GWP!$C$2:$C$13,MATCH(EPS!I5363,GWP!$B$2:$B$13,0))</f>
        <v>28</v>
      </c>
      <c r="L5363" s="4">
        <f t="shared" si="167"/>
        <v>145.292</v>
      </c>
    </row>
    <row r="5364" spans="1:12" hidden="1">
      <c r="A5364" t="s">
        <v>6860</v>
      </c>
      <c r="B5364" t="s">
        <v>6</v>
      </c>
      <c r="C5364" t="s">
        <v>6897</v>
      </c>
      <c r="D5364" t="s">
        <v>1714</v>
      </c>
      <c r="H5364" t="str">
        <f>INDEX('Vensim Variables'!$B:$B,MATCH(EPS!$B5364,'Vensim Variables'!$A:$A,0))</f>
        <v>g pollutant</v>
      </c>
      <c r="I5364" t="str">
        <f t="shared" si="166"/>
        <v>N2O</v>
      </c>
      <c r="J5364">
        <f>INDEX(NoSettings!$C:$C,MATCH(EPS!$A5364,NoSettings!$A:$A,0))</f>
        <v>90190000000</v>
      </c>
      <c r="K5364">
        <f>INDEX(GWP!$C$2:$C$13,MATCH(EPS!I5364,GWP!$B$2:$B$13,0))</f>
        <v>265</v>
      </c>
      <c r="L5364" s="4">
        <f t="shared" si="167"/>
        <v>23.90035</v>
      </c>
    </row>
    <row r="5365" spans="1:12" hidden="1">
      <c r="A5365" t="s">
        <v>6861</v>
      </c>
      <c r="B5365" t="s">
        <v>6</v>
      </c>
      <c r="C5365" t="s">
        <v>6897</v>
      </c>
      <c r="D5365" t="s">
        <v>1715</v>
      </c>
      <c r="H5365" t="str">
        <f>INDEX('Vensim Variables'!$B:$B,MATCH(EPS!$B5365,'Vensim Variables'!$A:$A,0))</f>
        <v>g pollutant</v>
      </c>
      <c r="I5365" t="str">
        <f t="shared" si="166"/>
        <v>F gases</v>
      </c>
      <c r="J5365">
        <f>INDEX(NoSettings!$C:$C,MATCH(EPS!$A5365,NoSettings!$A:$A,0))</f>
        <v>0</v>
      </c>
      <c r="K5365">
        <f>INDEX(GWP!$C$2:$C$13,MATCH(EPS!I5365,GWP!$B$2:$B$13,0))</f>
        <v>1</v>
      </c>
      <c r="L5365" s="4">
        <f t="shared" si="167"/>
        <v>0</v>
      </c>
    </row>
    <row r="5366" spans="1:12" hidden="1">
      <c r="A5366" t="s">
        <v>6862</v>
      </c>
      <c r="B5366" t="s">
        <v>6</v>
      </c>
      <c r="C5366" t="s">
        <v>6898</v>
      </c>
      <c r="D5366" t="s">
        <v>1702</v>
      </c>
      <c r="H5366" t="str">
        <f>INDEX('Vensim Variables'!$B:$B,MATCH(EPS!$B5366,'Vensim Variables'!$A:$A,0))</f>
        <v>g pollutant</v>
      </c>
      <c r="I5366" t="str">
        <f t="shared" si="166"/>
        <v>CO2</v>
      </c>
      <c r="J5366">
        <f>INDEX(NoSettings!$C:$C,MATCH(EPS!$A5366,NoSettings!$A:$A,0))</f>
        <v>55622600000000</v>
      </c>
      <c r="K5366">
        <f>INDEX(GWP!$C$2:$C$13,MATCH(EPS!I5366,GWP!$B$2:$B$13,0))</f>
        <v>1</v>
      </c>
      <c r="L5366" s="4">
        <f t="shared" si="167"/>
        <v>55.622599999999998</v>
      </c>
    </row>
    <row r="5367" spans="1:12" hidden="1">
      <c r="A5367" t="s">
        <v>6863</v>
      </c>
      <c r="B5367" t="s">
        <v>6</v>
      </c>
      <c r="C5367" t="s">
        <v>6898</v>
      </c>
      <c r="D5367" t="s">
        <v>1705</v>
      </c>
      <c r="H5367" t="str">
        <f>INDEX('Vensim Variables'!$B:$B,MATCH(EPS!$B5367,'Vensim Variables'!$A:$A,0))</f>
        <v>g pollutant</v>
      </c>
      <c r="I5367" t="str">
        <f t="shared" si="166"/>
        <v>VOC</v>
      </c>
      <c r="J5367">
        <f>INDEX(NoSettings!$C:$C,MATCH(EPS!$A5367,NoSettings!$A:$A,0))</f>
        <v>2787770000</v>
      </c>
      <c r="K5367">
        <f>INDEX(GWP!$C$2:$C$13,MATCH(EPS!I5367,GWP!$B$2:$B$13,0))</f>
        <v>0</v>
      </c>
      <c r="L5367" s="4">
        <f t="shared" si="167"/>
        <v>0</v>
      </c>
    </row>
    <row r="5368" spans="1:12" hidden="1">
      <c r="A5368" t="s">
        <v>6864</v>
      </c>
      <c r="B5368" t="s">
        <v>6</v>
      </c>
      <c r="C5368" t="s">
        <v>6898</v>
      </c>
      <c r="D5368" t="s">
        <v>1706</v>
      </c>
      <c r="H5368" t="str">
        <f>INDEX('Vensim Variables'!$B:$B,MATCH(EPS!$B5368,'Vensim Variables'!$A:$A,0))</f>
        <v>g pollutant</v>
      </c>
      <c r="I5368" t="str">
        <f t="shared" si="166"/>
        <v>CO</v>
      </c>
      <c r="J5368">
        <f>INDEX(NoSettings!$C:$C,MATCH(EPS!$A5368,NoSettings!$A:$A,0))</f>
        <v>23012700000</v>
      </c>
      <c r="K5368">
        <f>INDEX(GWP!$C$2:$C$13,MATCH(EPS!I5368,GWP!$B$2:$B$13,0))</f>
        <v>0</v>
      </c>
      <c r="L5368" s="4">
        <f t="shared" si="167"/>
        <v>0</v>
      </c>
    </row>
    <row r="5369" spans="1:12" hidden="1">
      <c r="A5369" t="s">
        <v>6865</v>
      </c>
      <c r="B5369" t="s">
        <v>6</v>
      </c>
      <c r="C5369" t="s">
        <v>6898</v>
      </c>
      <c r="D5369" t="s">
        <v>1707</v>
      </c>
      <c r="H5369" t="str">
        <f>INDEX('Vensim Variables'!$B:$B,MATCH(EPS!$B5369,'Vensim Variables'!$A:$A,0))</f>
        <v>g pollutant</v>
      </c>
      <c r="I5369" t="str">
        <f t="shared" si="166"/>
        <v>NOx</v>
      </c>
      <c r="J5369">
        <f>INDEX(NoSettings!$C:$C,MATCH(EPS!$A5369,NoSettings!$A:$A,0))</f>
        <v>31365600000</v>
      </c>
      <c r="K5369">
        <f>INDEX(GWP!$C$2:$C$13,MATCH(EPS!I5369,GWP!$B$2:$B$13,0))</f>
        <v>0</v>
      </c>
      <c r="L5369" s="4">
        <f t="shared" si="167"/>
        <v>0</v>
      </c>
    </row>
    <row r="5370" spans="1:12" hidden="1">
      <c r="A5370" t="s">
        <v>6866</v>
      </c>
      <c r="B5370" t="s">
        <v>6</v>
      </c>
      <c r="C5370" t="s">
        <v>6898</v>
      </c>
      <c r="D5370" t="s">
        <v>1708</v>
      </c>
      <c r="H5370" t="str">
        <f>INDEX('Vensim Variables'!$B:$B,MATCH(EPS!$B5370,'Vensim Variables'!$A:$A,0))</f>
        <v>g pollutant</v>
      </c>
      <c r="I5370" t="str">
        <f t="shared" si="166"/>
        <v>PM10</v>
      </c>
      <c r="J5370">
        <f>INDEX(NoSettings!$C:$C,MATCH(EPS!$A5370,NoSettings!$A:$A,0))</f>
        <v>2736890000</v>
      </c>
      <c r="K5370">
        <f>INDEX(GWP!$C$2:$C$13,MATCH(EPS!I5370,GWP!$B$2:$B$13,0))</f>
        <v>0</v>
      </c>
      <c r="L5370" s="4">
        <f t="shared" si="167"/>
        <v>0</v>
      </c>
    </row>
    <row r="5371" spans="1:12" hidden="1">
      <c r="A5371" t="s">
        <v>6867</v>
      </c>
      <c r="B5371" t="s">
        <v>6</v>
      </c>
      <c r="C5371" t="s">
        <v>6898</v>
      </c>
      <c r="D5371" t="s">
        <v>1709</v>
      </c>
      <c r="H5371" t="str">
        <f>INDEX('Vensim Variables'!$B:$B,MATCH(EPS!$B5371,'Vensim Variables'!$A:$A,0))</f>
        <v>g pollutant</v>
      </c>
      <c r="I5371" t="str">
        <f t="shared" si="166"/>
        <v>PM25</v>
      </c>
      <c r="J5371">
        <f>INDEX(NoSettings!$C:$C,MATCH(EPS!$A5371,NoSettings!$A:$A,0))</f>
        <v>2445770000</v>
      </c>
      <c r="K5371">
        <f>INDEX(GWP!$C$2:$C$13,MATCH(EPS!I5371,GWP!$B$2:$B$13,0))</f>
        <v>0</v>
      </c>
      <c r="L5371" s="4">
        <f t="shared" si="167"/>
        <v>0</v>
      </c>
    </row>
    <row r="5372" spans="1:12" hidden="1">
      <c r="A5372" t="s">
        <v>6868</v>
      </c>
      <c r="B5372" t="s">
        <v>6</v>
      </c>
      <c r="C5372" t="s">
        <v>6898</v>
      </c>
      <c r="D5372" t="s">
        <v>1710</v>
      </c>
      <c r="H5372" t="str">
        <f>INDEX('Vensim Variables'!$B:$B,MATCH(EPS!$B5372,'Vensim Variables'!$A:$A,0))</f>
        <v>g pollutant</v>
      </c>
      <c r="I5372" t="str">
        <f t="shared" si="166"/>
        <v>SOx</v>
      </c>
      <c r="J5372">
        <f>INDEX(NoSettings!$C:$C,MATCH(EPS!$A5372,NoSettings!$A:$A,0))</f>
        <v>7508590000</v>
      </c>
      <c r="K5372">
        <f>INDEX(GWP!$C$2:$C$13,MATCH(EPS!I5372,GWP!$B$2:$B$13,0))</f>
        <v>0</v>
      </c>
      <c r="L5372" s="4">
        <f t="shared" si="167"/>
        <v>0</v>
      </c>
    </row>
    <row r="5373" spans="1:12" hidden="1">
      <c r="A5373" t="s">
        <v>6869</v>
      </c>
      <c r="B5373" t="s">
        <v>6</v>
      </c>
      <c r="C5373" t="s">
        <v>6898</v>
      </c>
      <c r="D5373" t="s">
        <v>1711</v>
      </c>
      <c r="H5373" t="str">
        <f>INDEX('Vensim Variables'!$B:$B,MATCH(EPS!$B5373,'Vensim Variables'!$A:$A,0))</f>
        <v>g pollutant</v>
      </c>
      <c r="I5373" t="str">
        <f t="shared" si="166"/>
        <v>BC</v>
      </c>
      <c r="J5373">
        <f>INDEX(NoSettings!$C:$C,MATCH(EPS!$A5373,NoSettings!$A:$A,0))</f>
        <v>318654000</v>
      </c>
      <c r="K5373">
        <f>INDEX(GWP!$C$2:$C$13,MATCH(EPS!I5373,GWP!$B$2:$B$13,0))</f>
        <v>0</v>
      </c>
      <c r="L5373" s="4">
        <f t="shared" si="167"/>
        <v>0</v>
      </c>
    </row>
    <row r="5374" spans="1:12" hidden="1">
      <c r="A5374" t="s">
        <v>6870</v>
      </c>
      <c r="B5374" t="s">
        <v>6</v>
      </c>
      <c r="C5374" t="s">
        <v>6898</v>
      </c>
      <c r="D5374" t="s">
        <v>1712</v>
      </c>
      <c r="H5374" t="str">
        <f>INDEX('Vensim Variables'!$B:$B,MATCH(EPS!$B5374,'Vensim Variables'!$A:$A,0))</f>
        <v>g pollutant</v>
      </c>
      <c r="I5374" t="str">
        <f t="shared" si="166"/>
        <v>OC</v>
      </c>
      <c r="J5374">
        <f>INDEX(NoSettings!$C:$C,MATCH(EPS!$A5374,NoSettings!$A:$A,0))</f>
        <v>810321000</v>
      </c>
      <c r="K5374">
        <f>INDEX(GWP!$C$2:$C$13,MATCH(EPS!I5374,GWP!$B$2:$B$13,0))</f>
        <v>0</v>
      </c>
      <c r="L5374" s="4">
        <f t="shared" si="167"/>
        <v>0</v>
      </c>
    </row>
    <row r="5375" spans="1:12" hidden="1">
      <c r="A5375" t="s">
        <v>6871</v>
      </c>
      <c r="B5375" t="s">
        <v>6</v>
      </c>
      <c r="C5375" t="s">
        <v>6898</v>
      </c>
      <c r="D5375" t="s">
        <v>1713</v>
      </c>
      <c r="H5375" t="str">
        <f>INDEX('Vensim Variables'!$B:$B,MATCH(EPS!$B5375,'Vensim Variables'!$A:$A,0))</f>
        <v>g pollutant</v>
      </c>
      <c r="I5375" t="str">
        <f t="shared" si="166"/>
        <v>CH4</v>
      </c>
      <c r="J5375">
        <f>INDEX(NoSettings!$C:$C,MATCH(EPS!$A5375,NoSettings!$A:$A,0))</f>
        <v>1488990000</v>
      </c>
      <c r="K5375">
        <f>INDEX(GWP!$C$2:$C$13,MATCH(EPS!I5375,GWP!$B$2:$B$13,0))</f>
        <v>28</v>
      </c>
      <c r="L5375" s="4">
        <f t="shared" si="167"/>
        <v>4.1691720000000002E-2</v>
      </c>
    </row>
    <row r="5376" spans="1:12" hidden="1">
      <c r="A5376" t="s">
        <v>6872</v>
      </c>
      <c r="B5376" t="s">
        <v>6</v>
      </c>
      <c r="C5376" t="s">
        <v>6898</v>
      </c>
      <c r="D5376" t="s">
        <v>1714</v>
      </c>
      <c r="H5376" t="str">
        <f>INDEX('Vensim Variables'!$B:$B,MATCH(EPS!$B5376,'Vensim Variables'!$A:$A,0))</f>
        <v>g pollutant</v>
      </c>
      <c r="I5376" t="str">
        <f t="shared" si="166"/>
        <v>N2O</v>
      </c>
      <c r="J5376">
        <f>INDEX(NoSettings!$C:$C,MATCH(EPS!$A5376,NoSettings!$A:$A,0))</f>
        <v>403809000</v>
      </c>
      <c r="K5376">
        <f>INDEX(GWP!$C$2:$C$13,MATCH(EPS!I5376,GWP!$B$2:$B$13,0))</f>
        <v>265</v>
      </c>
      <c r="L5376" s="4">
        <f t="shared" si="167"/>
        <v>0.107009385</v>
      </c>
    </row>
    <row r="5377" spans="1:12" hidden="1">
      <c r="A5377" t="s">
        <v>6873</v>
      </c>
      <c r="B5377" t="s">
        <v>6</v>
      </c>
      <c r="C5377" t="s">
        <v>6898</v>
      </c>
      <c r="D5377" t="s">
        <v>1715</v>
      </c>
      <c r="H5377" t="str">
        <f>INDEX('Vensim Variables'!$B:$B,MATCH(EPS!$B5377,'Vensim Variables'!$A:$A,0))</f>
        <v>g pollutant</v>
      </c>
      <c r="I5377" t="str">
        <f t="shared" si="166"/>
        <v>F gases</v>
      </c>
      <c r="J5377">
        <f>INDEX(NoSettings!$C:$C,MATCH(EPS!$A5377,NoSettings!$A:$A,0))</f>
        <v>0</v>
      </c>
      <c r="K5377">
        <f>INDEX(GWP!$C$2:$C$13,MATCH(EPS!I5377,GWP!$B$2:$B$13,0))</f>
        <v>1</v>
      </c>
      <c r="L5377" s="4">
        <f t="shared" si="167"/>
        <v>0</v>
      </c>
    </row>
    <row r="5378" spans="1:12" hidden="1">
      <c r="A5378" t="s">
        <v>7</v>
      </c>
      <c r="B5378" t="s">
        <v>1700</v>
      </c>
      <c r="C5378" t="s">
        <v>1768</v>
      </c>
      <c r="H5378" t="str">
        <f>INDEX('Vensim Variables'!$B:$B,MATCH(EPS!$B5378,'Vensim Variables'!$A:$A,0))</f>
        <v>MMTCO2e</v>
      </c>
      <c r="I5378" t="str">
        <f t="shared" si="166"/>
        <v>NA</v>
      </c>
      <c r="J5378">
        <f>INDEX(NoSettings!$C:$C,MATCH(EPS!$A5378,NoSettings!$A:$A,0))</f>
        <v>1707.66</v>
      </c>
      <c r="K5378" t="e">
        <f>INDEX(GWP!$C$2:$C$13,MATCH(EPS!I5378,GWP!$B$2:$B$13,0))</f>
        <v>#N/A</v>
      </c>
      <c r="L5378" s="4">
        <f t="shared" si="167"/>
        <v>1707.66</v>
      </c>
    </row>
    <row r="5379" spans="1:12" hidden="1">
      <c r="A5379" t="s">
        <v>8</v>
      </c>
      <c r="B5379" t="s">
        <v>1700</v>
      </c>
      <c r="C5379" t="s">
        <v>1769</v>
      </c>
      <c r="H5379" t="str">
        <f>INDEX('Vensim Variables'!$B:$B,MATCH(EPS!$B5379,'Vensim Variables'!$A:$A,0))</f>
        <v>MMTCO2e</v>
      </c>
      <c r="I5379" t="str">
        <f t="shared" ref="I5379:I5442" si="168">IF(OR(C5379="CO2",C5379="CH4",C5379="N2O",C5379="F gases",C5379="VOC",C5379="CO",C5379="NOx",C5379="PM10",C5379="PM25",C5379="SOx",C5379="BC",C5379="OC"),C5379,IF(OR(D5379="CO2",D5379="CH4",D5379="N2O",D5379="F gases",D5379="VOC",D5379="CO",D5379="NOx",D5379="PM10",D5379="PM25",D5379="SOx",D5379="BC",D5379="OC"),D5379,IF(OR(E5379="CO2",E5379="CH4",E5379="N2O",E5379="F gases",E5379="VOC",E5379="CO",E5379="NOx",E5379="PM10",E5379="PM25",E5379="SOx",E5379="BC",E5379="OC"),E5379,"NA")))</f>
        <v>NA</v>
      </c>
      <c r="J5379">
        <f>INDEX(NoSettings!$C:$C,MATCH(EPS!$A5379,NoSettings!$A:$A,0))</f>
        <v>1568.07</v>
      </c>
      <c r="K5379" t="e">
        <f>INDEX(GWP!$C$2:$C$13,MATCH(EPS!I5379,GWP!$B$2:$B$13,0))</f>
        <v>#N/A</v>
      </c>
      <c r="L5379" s="4">
        <f t="shared" ref="L5379:L5442" si="169">IF(H5379="g pollutant",K5379*J5379/10^12,IF(H5379="MMTCO2e",J5379,IF(H5379="MWh",J5379,0)))</f>
        <v>1568.07</v>
      </c>
    </row>
    <row r="5380" spans="1:12" hidden="1">
      <c r="A5380" t="s">
        <v>9</v>
      </c>
      <c r="B5380" t="s">
        <v>1700</v>
      </c>
      <c r="C5380" t="s">
        <v>1770</v>
      </c>
      <c r="H5380" t="str">
        <f>INDEX('Vensim Variables'!$B:$B,MATCH(EPS!$B5380,'Vensim Variables'!$A:$A,0))</f>
        <v>MMTCO2e</v>
      </c>
      <c r="I5380" t="str">
        <f t="shared" si="168"/>
        <v>NA</v>
      </c>
      <c r="J5380">
        <f>INDEX(NoSettings!$C:$C,MATCH(EPS!$A5380,NoSettings!$A:$A,0))</f>
        <v>65.616399999999999</v>
      </c>
      <c r="K5380" t="e">
        <f>INDEX(GWP!$C$2:$C$13,MATCH(EPS!I5380,GWP!$B$2:$B$13,0))</f>
        <v>#N/A</v>
      </c>
      <c r="L5380" s="4">
        <f t="shared" si="169"/>
        <v>65.616399999999999</v>
      </c>
    </row>
    <row r="5381" spans="1:12" hidden="1">
      <c r="A5381" t="s">
        <v>10</v>
      </c>
      <c r="B5381" t="s">
        <v>1700</v>
      </c>
      <c r="C5381" t="s">
        <v>1771</v>
      </c>
      <c r="H5381" t="str">
        <f>INDEX('Vensim Variables'!$B:$B,MATCH(EPS!$B5381,'Vensim Variables'!$A:$A,0))</f>
        <v>MMTCO2e</v>
      </c>
      <c r="I5381" t="str">
        <f t="shared" si="168"/>
        <v>NA</v>
      </c>
      <c r="J5381">
        <f>INDEX(NoSettings!$C:$C,MATCH(EPS!$A5381,NoSettings!$A:$A,0))</f>
        <v>-910.13400000000001</v>
      </c>
      <c r="K5381" t="e">
        <f>INDEX(GWP!$C$2:$C$13,MATCH(EPS!I5381,GWP!$B$2:$B$13,0))</f>
        <v>#N/A</v>
      </c>
      <c r="L5381" s="4">
        <f t="shared" si="169"/>
        <v>-910.13400000000001</v>
      </c>
    </row>
    <row r="5382" spans="1:12" hidden="1">
      <c r="A5382" t="s">
        <v>11</v>
      </c>
      <c r="B5382" t="s">
        <v>1700</v>
      </c>
      <c r="C5382" t="s">
        <v>1772</v>
      </c>
      <c r="H5382" t="str">
        <f>INDEX('Vensim Variables'!$B:$B,MATCH(EPS!$B5382,'Vensim Variables'!$A:$A,0))</f>
        <v>MMTCO2e</v>
      </c>
      <c r="I5382" t="str">
        <f t="shared" si="168"/>
        <v>NA</v>
      </c>
      <c r="J5382">
        <f>INDEX(NoSettings!$C:$C,MATCH(EPS!$A5382,NoSettings!$A:$A,0))</f>
        <v>0</v>
      </c>
      <c r="K5382" t="e">
        <f>INDEX(GWP!$C$2:$C$13,MATCH(EPS!I5382,GWP!$B$2:$B$13,0))</f>
        <v>#N/A</v>
      </c>
      <c r="L5382" s="4">
        <f t="shared" si="169"/>
        <v>0</v>
      </c>
    </row>
    <row r="5383" spans="1:12" hidden="1">
      <c r="A5383" t="s">
        <v>12</v>
      </c>
      <c r="B5383" t="s">
        <v>12</v>
      </c>
      <c r="H5383" t="str">
        <f>INDEX('Vensim Variables'!$B:$B,MATCH(EPS!$B5383,'Vensim Variables'!$A:$A,0))</f>
        <v>MMTCO2e</v>
      </c>
      <c r="I5383" t="str">
        <f t="shared" si="168"/>
        <v>NA</v>
      </c>
      <c r="J5383">
        <f>INDEX(NoSettings!$C:$C,MATCH(EPS!$A5383,NoSettings!$A:$A,0))</f>
        <v>884.07600000000002</v>
      </c>
      <c r="K5383" t="e">
        <f>INDEX(GWP!$C$2:$C$13,MATCH(EPS!I5383,GWP!$B$2:$B$13,0))</f>
        <v>#N/A</v>
      </c>
      <c r="L5383" s="4">
        <f t="shared" si="169"/>
        <v>884.07600000000002</v>
      </c>
    </row>
    <row r="5384" spans="1:12" hidden="1">
      <c r="A5384" t="s">
        <v>13</v>
      </c>
      <c r="B5384" t="s">
        <v>13</v>
      </c>
      <c r="H5384" t="str">
        <f>INDEX('Vensim Variables'!$B:$B,MATCH(EPS!$B5384,'Vensim Variables'!$A:$A,0))</f>
        <v>MMTCO2e</v>
      </c>
      <c r="I5384" t="str">
        <f t="shared" si="168"/>
        <v>NA</v>
      </c>
      <c r="J5384">
        <f>INDEX(NoSettings!$C:$C,MATCH(EPS!$A5384,NoSettings!$A:$A,0))</f>
        <v>743.69600000000003</v>
      </c>
      <c r="K5384" t="e">
        <f>INDEX(GWP!$C$2:$C$13,MATCH(EPS!I5384,GWP!$B$2:$B$13,0))</f>
        <v>#N/A</v>
      </c>
      <c r="L5384" s="4">
        <f t="shared" si="169"/>
        <v>743.69600000000003</v>
      </c>
    </row>
    <row r="5385" spans="1:12" hidden="1">
      <c r="A5385" t="s">
        <v>14</v>
      </c>
      <c r="B5385" t="s">
        <v>14</v>
      </c>
      <c r="H5385" t="str">
        <f>INDEX('Vensim Variables'!$B:$B,MATCH(EPS!$B5385,'Vensim Variables'!$A:$A,0))</f>
        <v>MMTCO2e</v>
      </c>
      <c r="I5385" t="str">
        <f t="shared" si="168"/>
        <v>NA</v>
      </c>
      <c r="J5385">
        <f>INDEX(NoSettings!$C:$C,MATCH(EPS!$A5385,NoSettings!$A:$A,0))</f>
        <v>656.31</v>
      </c>
      <c r="K5385" t="e">
        <f>INDEX(GWP!$C$2:$C$13,MATCH(EPS!I5385,GWP!$B$2:$B$13,0))</f>
        <v>#N/A</v>
      </c>
      <c r="L5385" s="4">
        <f t="shared" si="169"/>
        <v>656.31</v>
      </c>
    </row>
    <row r="5386" spans="1:12" hidden="1">
      <c r="A5386" t="s">
        <v>15</v>
      </c>
      <c r="B5386" t="s">
        <v>15</v>
      </c>
      <c r="H5386" t="str">
        <f>INDEX('Vensim Variables'!$B:$B,MATCH(EPS!$B5386,'Vensim Variables'!$A:$A,0))</f>
        <v>MMTCO2e</v>
      </c>
      <c r="I5386" t="str">
        <f t="shared" si="168"/>
        <v>NA</v>
      </c>
      <c r="J5386">
        <f>INDEX(NoSettings!$C:$C,MATCH(EPS!$A5386,NoSettings!$A:$A,0))</f>
        <v>169.19200000000001</v>
      </c>
      <c r="K5386" t="e">
        <f>INDEX(GWP!$C$2:$C$13,MATCH(EPS!I5386,GWP!$B$2:$B$13,0))</f>
        <v>#N/A</v>
      </c>
      <c r="L5386" s="4">
        <f t="shared" si="169"/>
        <v>169.19200000000001</v>
      </c>
    </row>
    <row r="5387" spans="1:12" hidden="1">
      <c r="A5387" t="s">
        <v>16</v>
      </c>
      <c r="B5387" t="s">
        <v>16</v>
      </c>
      <c r="H5387" t="str">
        <f>INDEX('Vensim Variables'!$B:$B,MATCH(EPS!$B5387,'Vensim Variables'!$A:$A,0))</f>
        <v>MMTCO2e</v>
      </c>
      <c r="I5387" t="str">
        <f t="shared" si="168"/>
        <v>NA</v>
      </c>
      <c r="J5387">
        <f>INDEX(NoSettings!$C:$C,MATCH(EPS!$A5387,NoSettings!$A:$A,0))</f>
        <v>562.65</v>
      </c>
      <c r="K5387" t="e">
        <f>INDEX(GWP!$C$2:$C$13,MATCH(EPS!I5387,GWP!$B$2:$B$13,0))</f>
        <v>#N/A</v>
      </c>
      <c r="L5387" s="4">
        <f t="shared" si="169"/>
        <v>562.65</v>
      </c>
    </row>
    <row r="5388" spans="1:12" hidden="1">
      <c r="A5388" t="s">
        <v>1901</v>
      </c>
      <c r="B5388" t="s">
        <v>1902</v>
      </c>
      <c r="C5388" t="s">
        <v>1752</v>
      </c>
      <c r="H5388" t="str">
        <f>INDEX('Vensim Variables'!$B:$B,MATCH(EPS!$B5388,'Vensim Variables'!$A:$A,0))</f>
        <v>MWh</v>
      </c>
      <c r="I5388" t="str">
        <f t="shared" si="168"/>
        <v>NA</v>
      </c>
      <c r="J5388">
        <f>INDEX(NoSettings!$C:$C,MATCH(EPS!$A5388,NoSettings!$A:$A,0))</f>
        <v>873749000</v>
      </c>
      <c r="K5388" t="e">
        <f>INDEX(GWP!$C$2:$C$13,MATCH(EPS!I5388,GWP!$B$2:$B$13,0))</f>
        <v>#N/A</v>
      </c>
      <c r="L5388" s="4">
        <f t="shared" si="169"/>
        <v>873749000</v>
      </c>
    </row>
    <row r="5389" spans="1:12" hidden="1">
      <c r="A5389" t="s">
        <v>7269</v>
      </c>
      <c r="B5389" t="s">
        <v>1902</v>
      </c>
      <c r="C5389" t="s">
        <v>7281</v>
      </c>
      <c r="H5389" t="str">
        <f>INDEX('Vensim Variables'!$B:$B,MATCH(EPS!$B5389,'Vensim Variables'!$A:$A,0))</f>
        <v>MWh</v>
      </c>
      <c r="I5389" t="str">
        <f t="shared" si="168"/>
        <v>NA</v>
      </c>
      <c r="J5389">
        <f>INDEX(NoSettings!$C:$C,MATCH(EPS!$A5389,NoSettings!$A:$A,0))</f>
        <v>65242200</v>
      </c>
      <c r="K5389" t="e">
        <f>INDEX(GWP!$C$2:$C$13,MATCH(EPS!I5389,GWP!$B$2:$B$13,0))</f>
        <v>#N/A</v>
      </c>
      <c r="L5389" s="4">
        <f t="shared" si="169"/>
        <v>65242200</v>
      </c>
    </row>
    <row r="5390" spans="1:12" hidden="1">
      <c r="A5390" t="s">
        <v>7270</v>
      </c>
      <c r="B5390" t="s">
        <v>1902</v>
      </c>
      <c r="C5390" t="s">
        <v>7282</v>
      </c>
      <c r="H5390" t="str">
        <f>INDEX('Vensim Variables'!$B:$B,MATCH(EPS!$B5390,'Vensim Variables'!$A:$A,0))</f>
        <v>MWh</v>
      </c>
      <c r="I5390" t="str">
        <f t="shared" si="168"/>
        <v>NA</v>
      </c>
      <c r="J5390">
        <f>INDEX(NoSettings!$C:$C,MATCH(EPS!$A5390,NoSettings!$A:$A,0))</f>
        <v>1390180000</v>
      </c>
      <c r="K5390" t="e">
        <f>INDEX(GWP!$C$2:$C$13,MATCH(EPS!I5390,GWP!$B$2:$B$13,0))</f>
        <v>#N/A</v>
      </c>
      <c r="L5390" s="4">
        <f t="shared" si="169"/>
        <v>1390180000</v>
      </c>
    </row>
    <row r="5391" spans="1:12" hidden="1">
      <c r="A5391" t="s">
        <v>1905</v>
      </c>
      <c r="B5391" t="s">
        <v>1902</v>
      </c>
      <c r="C5391" t="s">
        <v>1754</v>
      </c>
      <c r="H5391" t="str">
        <f>INDEX('Vensim Variables'!$B:$B,MATCH(EPS!$B5391,'Vensim Variables'!$A:$A,0))</f>
        <v>MWh</v>
      </c>
      <c r="I5391" t="str">
        <f t="shared" si="168"/>
        <v>NA</v>
      </c>
      <c r="J5391">
        <f>INDEX(NoSettings!$C:$C,MATCH(EPS!$A5391,NoSettings!$A:$A,0))</f>
        <v>776462000</v>
      </c>
      <c r="K5391" t="e">
        <f>INDEX(GWP!$C$2:$C$13,MATCH(EPS!I5391,GWP!$B$2:$B$13,0))</f>
        <v>#N/A</v>
      </c>
      <c r="L5391" s="4">
        <f t="shared" si="169"/>
        <v>776462000</v>
      </c>
    </row>
    <row r="5392" spans="1:12" hidden="1">
      <c r="A5392" t="s">
        <v>1906</v>
      </c>
      <c r="B5392" t="s">
        <v>1902</v>
      </c>
      <c r="C5392" t="s">
        <v>1755</v>
      </c>
      <c r="H5392" t="str">
        <f>INDEX('Vensim Variables'!$B:$B,MATCH(EPS!$B5392,'Vensim Variables'!$A:$A,0))</f>
        <v>MWh</v>
      </c>
      <c r="I5392" t="str">
        <f t="shared" si="168"/>
        <v>NA</v>
      </c>
      <c r="J5392">
        <f>INDEX(NoSettings!$C:$C,MATCH(EPS!$A5392,NoSettings!$A:$A,0))</f>
        <v>243564000</v>
      </c>
      <c r="K5392" t="e">
        <f>INDEX(GWP!$C$2:$C$13,MATCH(EPS!I5392,GWP!$B$2:$B$13,0))</f>
        <v>#N/A</v>
      </c>
      <c r="L5392" s="4">
        <f t="shared" si="169"/>
        <v>243564000</v>
      </c>
    </row>
    <row r="5393" spans="1:12" hidden="1">
      <c r="A5393" t="s">
        <v>1907</v>
      </c>
      <c r="B5393" t="s">
        <v>1902</v>
      </c>
      <c r="C5393" t="s">
        <v>1756</v>
      </c>
      <c r="H5393" t="str">
        <f>INDEX('Vensim Variables'!$B:$B,MATCH(EPS!$B5393,'Vensim Variables'!$A:$A,0))</f>
        <v>MWh</v>
      </c>
      <c r="I5393" t="str">
        <f t="shared" si="168"/>
        <v>NA</v>
      </c>
      <c r="J5393">
        <f>INDEX(NoSettings!$C:$C,MATCH(EPS!$A5393,NoSettings!$A:$A,0))</f>
        <v>381167000</v>
      </c>
      <c r="K5393" t="e">
        <f>INDEX(GWP!$C$2:$C$13,MATCH(EPS!I5393,GWP!$B$2:$B$13,0))</f>
        <v>#N/A</v>
      </c>
      <c r="L5393" s="4">
        <f t="shared" si="169"/>
        <v>381167000</v>
      </c>
    </row>
    <row r="5394" spans="1:12" hidden="1">
      <c r="A5394" t="s">
        <v>1908</v>
      </c>
      <c r="B5394" t="s">
        <v>1902</v>
      </c>
      <c r="C5394" t="s">
        <v>1757</v>
      </c>
      <c r="H5394" t="str">
        <f>INDEX('Vensim Variables'!$B:$B,MATCH(EPS!$B5394,'Vensim Variables'!$A:$A,0))</f>
        <v>MWh</v>
      </c>
      <c r="I5394" t="str">
        <f t="shared" si="168"/>
        <v>NA</v>
      </c>
      <c r="J5394">
        <f>INDEX(NoSettings!$C:$C,MATCH(EPS!$A5394,NoSettings!$A:$A,0))</f>
        <v>170691000</v>
      </c>
      <c r="K5394" t="e">
        <f>INDEX(GWP!$C$2:$C$13,MATCH(EPS!I5394,GWP!$B$2:$B$13,0))</f>
        <v>#N/A</v>
      </c>
      <c r="L5394" s="4">
        <f t="shared" si="169"/>
        <v>170691000</v>
      </c>
    </row>
    <row r="5395" spans="1:12" hidden="1">
      <c r="A5395" t="s">
        <v>1909</v>
      </c>
      <c r="B5395" t="s">
        <v>1902</v>
      </c>
      <c r="C5395" t="s">
        <v>1758</v>
      </c>
      <c r="H5395" t="str">
        <f>INDEX('Vensim Variables'!$B:$B,MATCH(EPS!$B5395,'Vensim Variables'!$A:$A,0))</f>
        <v>MWh</v>
      </c>
      <c r="I5395" t="str">
        <f t="shared" si="168"/>
        <v>NA</v>
      </c>
      <c r="J5395">
        <f>INDEX(NoSettings!$C:$C,MATCH(EPS!$A5395,NoSettings!$A:$A,0))</f>
        <v>3077870</v>
      </c>
      <c r="K5395" t="e">
        <f>INDEX(GWP!$C$2:$C$13,MATCH(EPS!I5395,GWP!$B$2:$B$13,0))</f>
        <v>#N/A</v>
      </c>
      <c r="L5395" s="4">
        <f t="shared" si="169"/>
        <v>3077870</v>
      </c>
    </row>
    <row r="5396" spans="1:12" hidden="1">
      <c r="A5396" t="s">
        <v>1910</v>
      </c>
      <c r="B5396" t="s">
        <v>1902</v>
      </c>
      <c r="C5396" t="s">
        <v>1759</v>
      </c>
      <c r="H5396" t="str">
        <f>INDEX('Vensim Variables'!$B:$B,MATCH(EPS!$B5396,'Vensim Variables'!$A:$A,0))</f>
        <v>MWh</v>
      </c>
      <c r="I5396" t="str">
        <f t="shared" si="168"/>
        <v>NA</v>
      </c>
      <c r="J5396">
        <f>INDEX(NoSettings!$C:$C,MATCH(EPS!$A5396,NoSettings!$A:$A,0))</f>
        <v>18997900</v>
      </c>
      <c r="K5396" t="e">
        <f>INDEX(GWP!$C$2:$C$13,MATCH(EPS!I5396,GWP!$B$2:$B$13,0))</f>
        <v>#N/A</v>
      </c>
      <c r="L5396" s="4">
        <f t="shared" si="169"/>
        <v>18997900</v>
      </c>
    </row>
    <row r="5397" spans="1:12" hidden="1">
      <c r="A5397" t="s">
        <v>1911</v>
      </c>
      <c r="B5397" t="s">
        <v>1902</v>
      </c>
      <c r="C5397" t="s">
        <v>1760</v>
      </c>
      <c r="H5397" t="str">
        <f>INDEX('Vensim Variables'!$B:$B,MATCH(EPS!$B5397,'Vensim Variables'!$A:$A,0))</f>
        <v>MWh</v>
      </c>
      <c r="I5397" t="str">
        <f t="shared" si="168"/>
        <v>NA</v>
      </c>
      <c r="J5397">
        <f>INDEX(NoSettings!$C:$C,MATCH(EPS!$A5397,NoSettings!$A:$A,0))</f>
        <v>15269100</v>
      </c>
      <c r="K5397" t="e">
        <f>INDEX(GWP!$C$2:$C$13,MATCH(EPS!I5397,GWP!$B$2:$B$13,0))</f>
        <v>#N/A</v>
      </c>
      <c r="L5397" s="4">
        <f t="shared" si="169"/>
        <v>15269100</v>
      </c>
    </row>
    <row r="5398" spans="1:12" hidden="1">
      <c r="A5398" t="s">
        <v>1912</v>
      </c>
      <c r="B5398" t="s">
        <v>1902</v>
      </c>
      <c r="C5398" t="s">
        <v>1761</v>
      </c>
      <c r="H5398" t="str">
        <f>INDEX('Vensim Variables'!$B:$B,MATCH(EPS!$B5398,'Vensim Variables'!$A:$A,0))</f>
        <v>MWh</v>
      </c>
      <c r="I5398" t="str">
        <f t="shared" si="168"/>
        <v>NA</v>
      </c>
      <c r="J5398">
        <f>INDEX(NoSettings!$C:$C,MATCH(EPS!$A5398,NoSettings!$A:$A,0))</f>
        <v>8020920</v>
      </c>
      <c r="K5398" t="e">
        <f>INDEX(GWP!$C$2:$C$13,MATCH(EPS!I5398,GWP!$B$2:$B$13,0))</f>
        <v>#N/A</v>
      </c>
      <c r="L5398" s="4">
        <f t="shared" si="169"/>
        <v>8020920</v>
      </c>
    </row>
    <row r="5399" spans="1:12" hidden="1">
      <c r="A5399" t="s">
        <v>1913</v>
      </c>
      <c r="B5399" t="s">
        <v>1902</v>
      </c>
      <c r="C5399" t="s">
        <v>1762</v>
      </c>
      <c r="H5399" t="str">
        <f>INDEX('Vensim Variables'!$B:$B,MATCH(EPS!$B5399,'Vensim Variables'!$A:$A,0))</f>
        <v>MWh</v>
      </c>
      <c r="I5399" t="str">
        <f t="shared" si="168"/>
        <v>NA</v>
      </c>
      <c r="J5399">
        <f>INDEX(NoSettings!$C:$C,MATCH(EPS!$A5399,NoSettings!$A:$A,0))</f>
        <v>122360000</v>
      </c>
      <c r="K5399" t="e">
        <f>INDEX(GWP!$C$2:$C$13,MATCH(EPS!I5399,GWP!$B$2:$B$13,0))</f>
        <v>#N/A</v>
      </c>
      <c r="L5399" s="4">
        <f t="shared" si="169"/>
        <v>122360000</v>
      </c>
    </row>
    <row r="5400" spans="1:12" hidden="1">
      <c r="A5400" t="s">
        <v>1914</v>
      </c>
      <c r="B5400" t="s">
        <v>1902</v>
      </c>
      <c r="C5400" t="s">
        <v>1763</v>
      </c>
      <c r="H5400" t="str">
        <f>INDEX('Vensim Variables'!$B:$B,MATCH(EPS!$B5400,'Vensim Variables'!$A:$A,0))</f>
        <v>MWh</v>
      </c>
      <c r="I5400" t="str">
        <f t="shared" si="168"/>
        <v>NA</v>
      </c>
      <c r="J5400">
        <f>INDEX(NoSettings!$C:$C,MATCH(EPS!$A5400,NoSettings!$A:$A,0))</f>
        <v>8864820</v>
      </c>
      <c r="K5400" t="e">
        <f>INDEX(GWP!$C$2:$C$13,MATCH(EPS!I5400,GWP!$B$2:$B$13,0))</f>
        <v>#N/A</v>
      </c>
      <c r="L5400" s="4">
        <f t="shared" si="169"/>
        <v>8864820</v>
      </c>
    </row>
    <row r="5401" spans="1:12" hidden="1">
      <c r="A5401" t="s">
        <v>1915</v>
      </c>
      <c r="B5401" t="s">
        <v>1902</v>
      </c>
      <c r="C5401" t="s">
        <v>1764</v>
      </c>
      <c r="H5401" t="str">
        <f>INDEX('Vensim Variables'!$B:$B,MATCH(EPS!$B5401,'Vensim Variables'!$A:$A,0))</f>
        <v>MWh</v>
      </c>
      <c r="I5401" t="str">
        <f t="shared" si="168"/>
        <v>NA</v>
      </c>
      <c r="J5401">
        <f>INDEX(NoSettings!$C:$C,MATCH(EPS!$A5401,NoSettings!$A:$A,0))</f>
        <v>132943</v>
      </c>
      <c r="K5401" t="e">
        <f>INDEX(GWP!$C$2:$C$13,MATCH(EPS!I5401,GWP!$B$2:$B$13,0))</f>
        <v>#N/A</v>
      </c>
      <c r="L5401" s="4">
        <f t="shared" si="169"/>
        <v>132943</v>
      </c>
    </row>
    <row r="5402" spans="1:12" hidden="1">
      <c r="A5402" t="s">
        <v>1916</v>
      </c>
      <c r="B5402" t="s">
        <v>1902</v>
      </c>
      <c r="C5402" t="s">
        <v>1765</v>
      </c>
      <c r="H5402" t="str">
        <f>INDEX('Vensim Variables'!$B:$B,MATCH(EPS!$B5402,'Vensim Variables'!$A:$A,0))</f>
        <v>MWh</v>
      </c>
      <c r="I5402" t="str">
        <f t="shared" si="168"/>
        <v>NA</v>
      </c>
      <c r="J5402">
        <f>INDEX(NoSettings!$C:$C,MATCH(EPS!$A5402,NoSettings!$A:$A,0))</f>
        <v>0</v>
      </c>
      <c r="K5402" t="e">
        <f>INDEX(GWP!$C$2:$C$13,MATCH(EPS!I5402,GWP!$B$2:$B$13,0))</f>
        <v>#N/A</v>
      </c>
      <c r="L5402" s="4">
        <f t="shared" si="169"/>
        <v>0</v>
      </c>
    </row>
    <row r="5403" spans="1:12" hidden="1">
      <c r="A5403" t="s">
        <v>1917</v>
      </c>
      <c r="B5403" t="s">
        <v>1902</v>
      </c>
      <c r="C5403" t="s">
        <v>1766</v>
      </c>
      <c r="H5403" t="str">
        <f>INDEX('Vensim Variables'!$B:$B,MATCH(EPS!$B5403,'Vensim Variables'!$A:$A,0))</f>
        <v>MWh</v>
      </c>
      <c r="I5403" t="str">
        <f t="shared" si="168"/>
        <v>NA</v>
      </c>
      <c r="J5403">
        <f>INDEX(NoSettings!$C:$C,MATCH(EPS!$A5403,NoSettings!$A:$A,0))</f>
        <v>0</v>
      </c>
      <c r="K5403" t="e">
        <f>INDEX(GWP!$C$2:$C$13,MATCH(EPS!I5403,GWP!$B$2:$B$13,0))</f>
        <v>#N/A</v>
      </c>
      <c r="L5403" s="4">
        <f t="shared" si="169"/>
        <v>0</v>
      </c>
    </row>
    <row r="5404" spans="1:12" hidden="1">
      <c r="A5404" t="s">
        <v>1918</v>
      </c>
      <c r="B5404" t="s">
        <v>1902</v>
      </c>
      <c r="C5404" t="s">
        <v>1767</v>
      </c>
      <c r="H5404" t="str">
        <f>INDEX('Vensim Variables'!$B:$B,MATCH(EPS!$B5404,'Vensim Variables'!$A:$A,0))</f>
        <v>MWh</v>
      </c>
      <c r="I5404" t="str">
        <f t="shared" si="168"/>
        <v>NA</v>
      </c>
      <c r="J5404">
        <f>INDEX(NoSettings!$C:$C,MATCH(EPS!$A5404,NoSettings!$A:$A,0))</f>
        <v>7860590</v>
      </c>
      <c r="K5404" t="e">
        <f>INDEX(GWP!$C$2:$C$13,MATCH(EPS!I5404,GWP!$B$2:$B$13,0))</f>
        <v>#N/A</v>
      </c>
      <c r="L5404" s="4">
        <f t="shared" si="169"/>
        <v>7860590</v>
      </c>
    </row>
    <row r="5405" spans="1:12" hidden="1">
      <c r="A5405" t="s">
        <v>7271</v>
      </c>
      <c r="B5405" t="s">
        <v>1902</v>
      </c>
      <c r="C5405" t="s">
        <v>7283</v>
      </c>
      <c r="H5405" t="str">
        <f>INDEX('Vensim Variables'!$B:$B,MATCH(EPS!$B5405,'Vensim Variables'!$A:$A,0))</f>
        <v>MWh</v>
      </c>
      <c r="I5405" t="str">
        <f t="shared" si="168"/>
        <v>NA</v>
      </c>
      <c r="J5405">
        <f>INDEX(NoSettings!$C:$C,MATCH(EPS!$A5405,NoSettings!$A:$A,0))</f>
        <v>0</v>
      </c>
      <c r="K5405" t="e">
        <f>INDEX(GWP!$C$2:$C$13,MATCH(EPS!I5405,GWP!$B$2:$B$13,0))</f>
        <v>#N/A</v>
      </c>
      <c r="L5405" s="4">
        <f t="shared" si="169"/>
        <v>0</v>
      </c>
    </row>
    <row r="5406" spans="1:12" hidden="1">
      <c r="A5406" t="s">
        <v>7272</v>
      </c>
      <c r="B5406" t="s">
        <v>1902</v>
      </c>
      <c r="C5406" t="s">
        <v>7284</v>
      </c>
      <c r="H5406" t="str">
        <f>INDEX('Vensim Variables'!$B:$B,MATCH(EPS!$B5406,'Vensim Variables'!$A:$A,0))</f>
        <v>MWh</v>
      </c>
      <c r="I5406" t="str">
        <f t="shared" si="168"/>
        <v>NA</v>
      </c>
      <c r="J5406">
        <f>INDEX(NoSettings!$C:$C,MATCH(EPS!$A5406,NoSettings!$A:$A,0))</f>
        <v>0</v>
      </c>
      <c r="K5406" t="e">
        <f>INDEX(GWP!$C$2:$C$13,MATCH(EPS!I5406,GWP!$B$2:$B$13,0))</f>
        <v>#N/A</v>
      </c>
      <c r="L5406" s="4">
        <f t="shared" si="169"/>
        <v>0</v>
      </c>
    </row>
    <row r="5407" spans="1:12" hidden="1">
      <c r="A5407" t="s">
        <v>7273</v>
      </c>
      <c r="B5407" t="s">
        <v>1902</v>
      </c>
      <c r="C5407" t="s">
        <v>7285</v>
      </c>
      <c r="H5407" t="str">
        <f>INDEX('Vensim Variables'!$B:$B,MATCH(EPS!$B5407,'Vensim Variables'!$A:$A,0))</f>
        <v>MWh</v>
      </c>
      <c r="I5407" t="str">
        <f t="shared" si="168"/>
        <v>NA</v>
      </c>
      <c r="J5407">
        <f>INDEX(NoSettings!$C:$C,MATCH(EPS!$A5407,NoSettings!$A:$A,0))</f>
        <v>0</v>
      </c>
      <c r="K5407" t="e">
        <f>INDEX(GWP!$C$2:$C$13,MATCH(EPS!I5407,GWP!$B$2:$B$13,0))</f>
        <v>#N/A</v>
      </c>
      <c r="L5407" s="4">
        <f t="shared" si="169"/>
        <v>0</v>
      </c>
    </row>
    <row r="5408" spans="1:12" hidden="1">
      <c r="A5408" t="s">
        <v>7274</v>
      </c>
      <c r="B5408" t="s">
        <v>1902</v>
      </c>
      <c r="C5408" t="s">
        <v>7286</v>
      </c>
      <c r="H5408" t="str">
        <f>INDEX('Vensim Variables'!$B:$B,MATCH(EPS!$B5408,'Vensim Variables'!$A:$A,0))</f>
        <v>MWh</v>
      </c>
      <c r="I5408" t="str">
        <f t="shared" si="168"/>
        <v>NA</v>
      </c>
      <c r="J5408">
        <f>INDEX(NoSettings!$C:$C,MATCH(EPS!$A5408,NoSettings!$A:$A,0))</f>
        <v>0</v>
      </c>
      <c r="K5408" t="e">
        <f>INDEX(GWP!$C$2:$C$13,MATCH(EPS!I5408,GWP!$B$2:$B$13,0))</f>
        <v>#N/A</v>
      </c>
      <c r="L5408" s="4">
        <f t="shared" si="169"/>
        <v>0</v>
      </c>
    </row>
    <row r="5409" spans="1:12" hidden="1">
      <c r="A5409" t="s">
        <v>7275</v>
      </c>
      <c r="B5409" t="s">
        <v>1902</v>
      </c>
      <c r="C5409" t="s">
        <v>7287</v>
      </c>
      <c r="H5409" t="str">
        <f>INDEX('Vensim Variables'!$B:$B,MATCH(EPS!$B5409,'Vensim Variables'!$A:$A,0))</f>
        <v>MWh</v>
      </c>
      <c r="I5409" t="str">
        <f t="shared" si="168"/>
        <v>NA</v>
      </c>
      <c r="J5409">
        <f>INDEX(NoSettings!$C:$C,MATCH(EPS!$A5409,NoSettings!$A:$A,0))</f>
        <v>0</v>
      </c>
      <c r="K5409" t="e">
        <f>INDEX(GWP!$C$2:$C$13,MATCH(EPS!I5409,GWP!$B$2:$B$13,0))</f>
        <v>#N/A</v>
      </c>
      <c r="L5409" s="4">
        <f t="shared" si="169"/>
        <v>0</v>
      </c>
    </row>
    <row r="5410" spans="1:12" hidden="1">
      <c r="A5410" t="s">
        <v>7276</v>
      </c>
      <c r="B5410" t="s">
        <v>1902</v>
      </c>
      <c r="C5410" t="s">
        <v>7288</v>
      </c>
      <c r="H5410" t="str">
        <f>INDEX('Vensim Variables'!$B:$B,MATCH(EPS!$B5410,'Vensim Variables'!$A:$A,0))</f>
        <v>MWh</v>
      </c>
      <c r="I5410" t="str">
        <f t="shared" si="168"/>
        <v>NA</v>
      </c>
      <c r="J5410">
        <f>INDEX(NoSettings!$C:$C,MATCH(EPS!$A5410,NoSettings!$A:$A,0))</f>
        <v>0</v>
      </c>
      <c r="K5410" t="e">
        <f>INDEX(GWP!$C$2:$C$13,MATCH(EPS!I5410,GWP!$B$2:$B$13,0))</f>
        <v>#N/A</v>
      </c>
      <c r="L5410" s="4">
        <f t="shared" si="169"/>
        <v>0</v>
      </c>
    </row>
    <row r="5411" spans="1:12" hidden="1">
      <c r="A5411" t="s">
        <v>7277</v>
      </c>
      <c r="B5411" t="s">
        <v>1902</v>
      </c>
      <c r="C5411" t="s">
        <v>7289</v>
      </c>
      <c r="H5411" t="str">
        <f>INDEX('Vensim Variables'!$B:$B,MATCH(EPS!$B5411,'Vensim Variables'!$A:$A,0))</f>
        <v>MWh</v>
      </c>
      <c r="I5411" t="str">
        <f t="shared" si="168"/>
        <v>NA</v>
      </c>
      <c r="J5411">
        <f>INDEX(NoSettings!$C:$C,MATCH(EPS!$A5411,NoSettings!$A:$A,0))</f>
        <v>0</v>
      </c>
      <c r="K5411" t="e">
        <f>INDEX(GWP!$C$2:$C$13,MATCH(EPS!I5411,GWP!$B$2:$B$13,0))</f>
        <v>#N/A</v>
      </c>
      <c r="L5411" s="4">
        <f t="shared" si="169"/>
        <v>0</v>
      </c>
    </row>
    <row r="5412" spans="1:12" hidden="1">
      <c r="A5412" t="s">
        <v>2753</v>
      </c>
      <c r="B5412" t="s">
        <v>2752</v>
      </c>
      <c r="C5412" t="s">
        <v>1768</v>
      </c>
      <c r="D5412" t="s">
        <v>1702</v>
      </c>
      <c r="H5412" t="str">
        <f>INDEX('Vensim Variables'!$B:$B,MATCH(EPS!$B5412,'Vensim Variables'!$A:$A,0))</f>
        <v>g pollutant</v>
      </c>
      <c r="I5412" t="str">
        <f t="shared" si="168"/>
        <v>CO2</v>
      </c>
      <c r="J5412">
        <f>INDEX(NoSettings!$C:$C,MATCH(EPS!$A5412,NoSettings!$A:$A,0))</f>
        <v>1694320000000000</v>
      </c>
      <c r="K5412">
        <f>INDEX(GWP!$C$2:$C$13,MATCH(EPS!I5412,GWP!$B$2:$B$13,0))</f>
        <v>1</v>
      </c>
      <c r="L5412" s="4">
        <f t="shared" si="169"/>
        <v>1694.32</v>
      </c>
    </row>
    <row r="5413" spans="1:12" hidden="1">
      <c r="A5413" t="s">
        <v>2754</v>
      </c>
      <c r="B5413" t="s">
        <v>2752</v>
      </c>
      <c r="C5413" t="s">
        <v>1768</v>
      </c>
      <c r="D5413" t="s">
        <v>1705</v>
      </c>
      <c r="H5413" t="str">
        <f>INDEX('Vensim Variables'!$B:$B,MATCH(EPS!$B5413,'Vensim Variables'!$A:$A,0))</f>
        <v>g pollutant</v>
      </c>
      <c r="I5413" t="str">
        <f t="shared" si="168"/>
        <v>VOC</v>
      </c>
      <c r="J5413">
        <f>INDEX(NoSettings!$C:$C,MATCH(EPS!$A5413,NoSettings!$A:$A,0))</f>
        <v>1069390000000</v>
      </c>
      <c r="K5413">
        <f>INDEX(GWP!$C$2:$C$13,MATCH(EPS!I5413,GWP!$B$2:$B$13,0))</f>
        <v>0</v>
      </c>
      <c r="L5413" s="4">
        <f t="shared" si="169"/>
        <v>0</v>
      </c>
    </row>
    <row r="5414" spans="1:12" hidden="1">
      <c r="A5414" t="s">
        <v>2755</v>
      </c>
      <c r="B5414" t="s">
        <v>2752</v>
      </c>
      <c r="C5414" t="s">
        <v>1768</v>
      </c>
      <c r="D5414" t="s">
        <v>1706</v>
      </c>
      <c r="H5414" t="str">
        <f>INDEX('Vensim Variables'!$B:$B,MATCH(EPS!$B5414,'Vensim Variables'!$A:$A,0))</f>
        <v>g pollutant</v>
      </c>
      <c r="I5414" t="str">
        <f t="shared" si="168"/>
        <v>CO</v>
      </c>
      <c r="J5414">
        <f>INDEX(NoSettings!$C:$C,MATCH(EPS!$A5414,NoSettings!$A:$A,0))</f>
        <v>14772500000000</v>
      </c>
      <c r="K5414">
        <f>INDEX(GWP!$C$2:$C$13,MATCH(EPS!I5414,GWP!$B$2:$B$13,0))</f>
        <v>0</v>
      </c>
      <c r="L5414" s="4">
        <f t="shared" si="169"/>
        <v>0</v>
      </c>
    </row>
    <row r="5415" spans="1:12" hidden="1">
      <c r="A5415" t="s">
        <v>2756</v>
      </c>
      <c r="B5415" t="s">
        <v>2752</v>
      </c>
      <c r="C5415" t="s">
        <v>1768</v>
      </c>
      <c r="D5415" t="s">
        <v>1707</v>
      </c>
      <c r="H5415" t="str">
        <f>INDEX('Vensim Variables'!$B:$B,MATCH(EPS!$B5415,'Vensim Variables'!$A:$A,0))</f>
        <v>g pollutant</v>
      </c>
      <c r="I5415" t="str">
        <f t="shared" si="168"/>
        <v>NOx</v>
      </c>
      <c r="J5415">
        <f>INDEX(NoSettings!$C:$C,MATCH(EPS!$A5415,NoSettings!$A:$A,0))</f>
        <v>3218810000000</v>
      </c>
      <c r="K5415">
        <f>INDEX(GWP!$C$2:$C$13,MATCH(EPS!I5415,GWP!$B$2:$B$13,0))</f>
        <v>0</v>
      </c>
      <c r="L5415" s="4">
        <f t="shared" si="169"/>
        <v>0</v>
      </c>
    </row>
    <row r="5416" spans="1:12" hidden="1">
      <c r="A5416" t="s">
        <v>2757</v>
      </c>
      <c r="B5416" t="s">
        <v>2752</v>
      </c>
      <c r="C5416" t="s">
        <v>1768</v>
      </c>
      <c r="D5416" t="s">
        <v>1708</v>
      </c>
      <c r="H5416" t="str">
        <f>INDEX('Vensim Variables'!$B:$B,MATCH(EPS!$B5416,'Vensim Variables'!$A:$A,0))</f>
        <v>g pollutant</v>
      </c>
      <c r="I5416" t="str">
        <f t="shared" si="168"/>
        <v>PM10</v>
      </c>
      <c r="J5416">
        <f>INDEX(NoSettings!$C:$C,MATCH(EPS!$A5416,NoSettings!$A:$A,0))</f>
        <v>227761000000</v>
      </c>
      <c r="K5416">
        <f>INDEX(GWP!$C$2:$C$13,MATCH(EPS!I5416,GWP!$B$2:$B$13,0))</f>
        <v>0</v>
      </c>
      <c r="L5416" s="4">
        <f t="shared" si="169"/>
        <v>0</v>
      </c>
    </row>
    <row r="5417" spans="1:12" hidden="1">
      <c r="A5417" t="s">
        <v>2758</v>
      </c>
      <c r="B5417" t="s">
        <v>2752</v>
      </c>
      <c r="C5417" t="s">
        <v>1768</v>
      </c>
      <c r="D5417" t="s">
        <v>1709</v>
      </c>
      <c r="H5417" t="str">
        <f>INDEX('Vensim Variables'!$B:$B,MATCH(EPS!$B5417,'Vensim Variables'!$A:$A,0))</f>
        <v>g pollutant</v>
      </c>
      <c r="I5417" t="str">
        <f t="shared" si="168"/>
        <v>PM25</v>
      </c>
      <c r="J5417">
        <f>INDEX(NoSettings!$C:$C,MATCH(EPS!$A5417,NoSettings!$A:$A,0))</f>
        <v>112097000000</v>
      </c>
      <c r="K5417">
        <f>INDEX(GWP!$C$2:$C$13,MATCH(EPS!I5417,GWP!$B$2:$B$13,0))</f>
        <v>0</v>
      </c>
      <c r="L5417" s="4">
        <f t="shared" si="169"/>
        <v>0</v>
      </c>
    </row>
    <row r="5418" spans="1:12" hidden="1">
      <c r="A5418" t="s">
        <v>2759</v>
      </c>
      <c r="B5418" t="s">
        <v>2752</v>
      </c>
      <c r="C5418" t="s">
        <v>1768</v>
      </c>
      <c r="D5418" t="s">
        <v>1710</v>
      </c>
      <c r="H5418" t="str">
        <f>INDEX('Vensim Variables'!$B:$B,MATCH(EPS!$B5418,'Vensim Variables'!$A:$A,0))</f>
        <v>g pollutant</v>
      </c>
      <c r="I5418" t="str">
        <f t="shared" si="168"/>
        <v>SOx</v>
      </c>
      <c r="J5418">
        <f>INDEX(NoSettings!$C:$C,MATCH(EPS!$A5418,NoSettings!$A:$A,0))</f>
        <v>21002600000</v>
      </c>
      <c r="K5418">
        <f>INDEX(GWP!$C$2:$C$13,MATCH(EPS!I5418,GWP!$B$2:$B$13,0))</f>
        <v>0</v>
      </c>
      <c r="L5418" s="4">
        <f t="shared" si="169"/>
        <v>0</v>
      </c>
    </row>
    <row r="5419" spans="1:12" hidden="1">
      <c r="A5419" t="s">
        <v>2760</v>
      </c>
      <c r="B5419" t="s">
        <v>2752</v>
      </c>
      <c r="C5419" t="s">
        <v>1768</v>
      </c>
      <c r="D5419" t="s">
        <v>1711</v>
      </c>
      <c r="H5419" t="str">
        <f>INDEX('Vensim Variables'!$B:$B,MATCH(EPS!$B5419,'Vensim Variables'!$A:$A,0))</f>
        <v>g pollutant</v>
      </c>
      <c r="I5419" t="str">
        <f t="shared" si="168"/>
        <v>BC</v>
      </c>
      <c r="J5419">
        <f>INDEX(NoSettings!$C:$C,MATCH(EPS!$A5419,NoSettings!$A:$A,0))</f>
        <v>54495600000</v>
      </c>
      <c r="K5419">
        <f>INDEX(GWP!$C$2:$C$13,MATCH(EPS!I5419,GWP!$B$2:$B$13,0))</f>
        <v>0</v>
      </c>
      <c r="L5419" s="4">
        <f t="shared" si="169"/>
        <v>0</v>
      </c>
    </row>
    <row r="5420" spans="1:12" hidden="1">
      <c r="A5420" t="s">
        <v>2761</v>
      </c>
      <c r="B5420" t="s">
        <v>2752</v>
      </c>
      <c r="C5420" t="s">
        <v>1768</v>
      </c>
      <c r="D5420" t="s">
        <v>1712</v>
      </c>
      <c r="H5420" t="str">
        <f>INDEX('Vensim Variables'!$B:$B,MATCH(EPS!$B5420,'Vensim Variables'!$A:$A,0))</f>
        <v>g pollutant</v>
      </c>
      <c r="I5420" t="str">
        <f t="shared" si="168"/>
        <v>OC</v>
      </c>
      <c r="J5420">
        <f>INDEX(NoSettings!$C:$C,MATCH(EPS!$A5420,NoSettings!$A:$A,0))</f>
        <v>26493300000</v>
      </c>
      <c r="K5420">
        <f>INDEX(GWP!$C$2:$C$13,MATCH(EPS!I5420,GWP!$B$2:$B$13,0))</f>
        <v>0</v>
      </c>
      <c r="L5420" s="4">
        <f t="shared" si="169"/>
        <v>0</v>
      </c>
    </row>
    <row r="5421" spans="1:12" hidden="1">
      <c r="A5421" t="s">
        <v>2762</v>
      </c>
      <c r="B5421" t="s">
        <v>2752</v>
      </c>
      <c r="C5421" t="s">
        <v>1768</v>
      </c>
      <c r="D5421" t="s">
        <v>1713</v>
      </c>
      <c r="H5421" t="str">
        <f>INDEX('Vensim Variables'!$B:$B,MATCH(EPS!$B5421,'Vensim Variables'!$A:$A,0))</f>
        <v>g pollutant</v>
      </c>
      <c r="I5421" t="str">
        <f t="shared" si="168"/>
        <v>CH4</v>
      </c>
      <c r="J5421">
        <f>INDEX(NoSettings!$C:$C,MATCH(EPS!$A5421,NoSettings!$A:$A,0))</f>
        <v>70683900000</v>
      </c>
      <c r="K5421">
        <f>INDEX(GWP!$C$2:$C$13,MATCH(EPS!I5421,GWP!$B$2:$B$13,0))</f>
        <v>28</v>
      </c>
      <c r="L5421" s="4">
        <f t="shared" si="169"/>
        <v>1.9791491999999999</v>
      </c>
    </row>
    <row r="5422" spans="1:12" hidden="1">
      <c r="A5422" t="s">
        <v>2763</v>
      </c>
      <c r="B5422" t="s">
        <v>2752</v>
      </c>
      <c r="C5422" t="s">
        <v>1768</v>
      </c>
      <c r="D5422" t="s">
        <v>1714</v>
      </c>
      <c r="H5422" t="str">
        <f>INDEX('Vensim Variables'!$B:$B,MATCH(EPS!$B5422,'Vensim Variables'!$A:$A,0))</f>
        <v>g pollutant</v>
      </c>
      <c r="I5422" t="str">
        <f t="shared" si="168"/>
        <v>N2O</v>
      </c>
      <c r="J5422">
        <f>INDEX(NoSettings!$C:$C,MATCH(EPS!$A5422,NoSettings!$A:$A,0))</f>
        <v>42874600000</v>
      </c>
      <c r="K5422">
        <f>INDEX(GWP!$C$2:$C$13,MATCH(EPS!I5422,GWP!$B$2:$B$13,0))</f>
        <v>265</v>
      </c>
      <c r="L5422" s="4">
        <f t="shared" si="169"/>
        <v>11.361769000000001</v>
      </c>
    </row>
    <row r="5423" spans="1:12" hidden="1">
      <c r="A5423" t="s">
        <v>2764</v>
      </c>
      <c r="B5423" t="s">
        <v>2752</v>
      </c>
      <c r="C5423" t="s">
        <v>1768</v>
      </c>
      <c r="D5423" t="s">
        <v>1715</v>
      </c>
      <c r="H5423" t="str">
        <f>INDEX('Vensim Variables'!$B:$B,MATCH(EPS!$B5423,'Vensim Variables'!$A:$A,0))</f>
        <v>g pollutant</v>
      </c>
      <c r="I5423" t="str">
        <f t="shared" si="168"/>
        <v>F gases</v>
      </c>
      <c r="J5423">
        <f>INDEX(NoSettings!$C:$C,MATCH(EPS!$A5423,NoSettings!$A:$A,0))</f>
        <v>0</v>
      </c>
      <c r="K5423">
        <f>INDEX(GWP!$C$2:$C$13,MATCH(EPS!I5423,GWP!$B$2:$B$13,0))</f>
        <v>1</v>
      </c>
      <c r="L5423" s="4">
        <f t="shared" si="169"/>
        <v>0</v>
      </c>
    </row>
    <row r="5424" spans="1:12" hidden="1">
      <c r="A5424" t="s">
        <v>2765</v>
      </c>
      <c r="B5424" t="s">
        <v>2752</v>
      </c>
      <c r="C5424" t="s">
        <v>1769</v>
      </c>
      <c r="D5424" t="s">
        <v>1702</v>
      </c>
      <c r="H5424" t="str">
        <f>INDEX('Vensim Variables'!$B:$B,MATCH(EPS!$B5424,'Vensim Variables'!$A:$A,0))</f>
        <v>g pollutant</v>
      </c>
      <c r="I5424" t="str">
        <f t="shared" si="168"/>
        <v>CO2</v>
      </c>
      <c r="J5424">
        <f>INDEX(NoSettings!$C:$C,MATCH(EPS!$A5424,NoSettings!$A:$A,0))</f>
        <v>1548000000000000</v>
      </c>
      <c r="K5424">
        <f>INDEX(GWP!$C$2:$C$13,MATCH(EPS!I5424,GWP!$B$2:$B$13,0))</f>
        <v>1</v>
      </c>
      <c r="L5424" s="4">
        <f t="shared" si="169"/>
        <v>1548</v>
      </c>
    </row>
    <row r="5425" spans="1:12" hidden="1">
      <c r="A5425" t="s">
        <v>2766</v>
      </c>
      <c r="B5425" t="s">
        <v>2752</v>
      </c>
      <c r="C5425" t="s">
        <v>1769</v>
      </c>
      <c r="D5425" t="s">
        <v>1705</v>
      </c>
      <c r="H5425" t="str">
        <f>INDEX('Vensim Variables'!$B:$B,MATCH(EPS!$B5425,'Vensim Variables'!$A:$A,0))</f>
        <v>g pollutant</v>
      </c>
      <c r="I5425" t="str">
        <f t="shared" si="168"/>
        <v>VOC</v>
      </c>
      <c r="J5425">
        <f>INDEX(NoSettings!$C:$C,MATCH(EPS!$A5425,NoSettings!$A:$A,0))</f>
        <v>27796600000</v>
      </c>
      <c r="K5425">
        <f>INDEX(GWP!$C$2:$C$13,MATCH(EPS!I5425,GWP!$B$2:$B$13,0))</f>
        <v>0</v>
      </c>
      <c r="L5425" s="4">
        <f t="shared" si="169"/>
        <v>0</v>
      </c>
    </row>
    <row r="5426" spans="1:12" hidden="1">
      <c r="A5426" t="s">
        <v>2767</v>
      </c>
      <c r="B5426" t="s">
        <v>2752</v>
      </c>
      <c r="C5426" t="s">
        <v>1769</v>
      </c>
      <c r="D5426" t="s">
        <v>1706</v>
      </c>
      <c r="H5426" t="str">
        <f>INDEX('Vensim Variables'!$B:$B,MATCH(EPS!$B5426,'Vensim Variables'!$A:$A,0))</f>
        <v>g pollutant</v>
      </c>
      <c r="I5426" t="str">
        <f t="shared" si="168"/>
        <v>CO</v>
      </c>
      <c r="J5426">
        <f>INDEX(NoSettings!$C:$C,MATCH(EPS!$A5426,NoSettings!$A:$A,0))</f>
        <v>408435000000</v>
      </c>
      <c r="K5426">
        <f>INDEX(GWP!$C$2:$C$13,MATCH(EPS!I5426,GWP!$B$2:$B$13,0))</f>
        <v>0</v>
      </c>
      <c r="L5426" s="4">
        <f t="shared" si="169"/>
        <v>0</v>
      </c>
    </row>
    <row r="5427" spans="1:12" hidden="1">
      <c r="A5427" t="s">
        <v>2768</v>
      </c>
      <c r="B5427" t="s">
        <v>2752</v>
      </c>
      <c r="C5427" t="s">
        <v>1769</v>
      </c>
      <c r="D5427" t="s">
        <v>1707</v>
      </c>
      <c r="H5427" t="str">
        <f>INDEX('Vensim Variables'!$B:$B,MATCH(EPS!$B5427,'Vensim Variables'!$A:$A,0))</f>
        <v>g pollutant</v>
      </c>
      <c r="I5427" t="str">
        <f t="shared" si="168"/>
        <v>NOx</v>
      </c>
      <c r="J5427">
        <f>INDEX(NoSettings!$C:$C,MATCH(EPS!$A5427,NoSettings!$A:$A,0))</f>
        <v>834600000000</v>
      </c>
      <c r="K5427">
        <f>INDEX(GWP!$C$2:$C$13,MATCH(EPS!I5427,GWP!$B$2:$B$13,0))</f>
        <v>0</v>
      </c>
      <c r="L5427" s="4">
        <f t="shared" si="169"/>
        <v>0</v>
      </c>
    </row>
    <row r="5428" spans="1:12" hidden="1">
      <c r="A5428" t="s">
        <v>2769</v>
      </c>
      <c r="B5428" t="s">
        <v>2752</v>
      </c>
      <c r="C5428" t="s">
        <v>1769</v>
      </c>
      <c r="D5428" t="s">
        <v>1708</v>
      </c>
      <c r="H5428" t="str">
        <f>INDEX('Vensim Variables'!$B:$B,MATCH(EPS!$B5428,'Vensim Variables'!$A:$A,0))</f>
        <v>g pollutant</v>
      </c>
      <c r="I5428" t="str">
        <f t="shared" si="168"/>
        <v>PM10</v>
      </c>
      <c r="J5428">
        <f>INDEX(NoSettings!$C:$C,MATCH(EPS!$A5428,NoSettings!$A:$A,0))</f>
        <v>99730500000</v>
      </c>
      <c r="K5428">
        <f>INDEX(GWP!$C$2:$C$13,MATCH(EPS!I5428,GWP!$B$2:$B$13,0))</f>
        <v>0</v>
      </c>
      <c r="L5428" s="4">
        <f t="shared" si="169"/>
        <v>0</v>
      </c>
    </row>
    <row r="5429" spans="1:12" hidden="1">
      <c r="A5429" t="s">
        <v>2770</v>
      </c>
      <c r="B5429" t="s">
        <v>2752</v>
      </c>
      <c r="C5429" t="s">
        <v>1769</v>
      </c>
      <c r="D5429" t="s">
        <v>1709</v>
      </c>
      <c r="H5429" t="str">
        <f>INDEX('Vensim Variables'!$B:$B,MATCH(EPS!$B5429,'Vensim Variables'!$A:$A,0))</f>
        <v>g pollutant</v>
      </c>
      <c r="I5429" t="str">
        <f t="shared" si="168"/>
        <v>PM25</v>
      </c>
      <c r="J5429">
        <f>INDEX(NoSettings!$C:$C,MATCH(EPS!$A5429,NoSettings!$A:$A,0))</f>
        <v>84247000000</v>
      </c>
      <c r="K5429">
        <f>INDEX(GWP!$C$2:$C$13,MATCH(EPS!I5429,GWP!$B$2:$B$13,0))</f>
        <v>0</v>
      </c>
      <c r="L5429" s="4">
        <f t="shared" si="169"/>
        <v>0</v>
      </c>
    </row>
    <row r="5430" spans="1:12" hidden="1">
      <c r="A5430" t="s">
        <v>2771</v>
      </c>
      <c r="B5430" t="s">
        <v>2752</v>
      </c>
      <c r="C5430" t="s">
        <v>1769</v>
      </c>
      <c r="D5430" t="s">
        <v>1710</v>
      </c>
      <c r="H5430" t="str">
        <f>INDEX('Vensim Variables'!$B:$B,MATCH(EPS!$B5430,'Vensim Variables'!$A:$A,0))</f>
        <v>g pollutant</v>
      </c>
      <c r="I5430" t="str">
        <f t="shared" si="168"/>
        <v>SOx</v>
      </c>
      <c r="J5430">
        <f>INDEX(NoSettings!$C:$C,MATCH(EPS!$A5430,NoSettings!$A:$A,0))</f>
        <v>866933000000</v>
      </c>
      <c r="K5430">
        <f>INDEX(GWP!$C$2:$C$13,MATCH(EPS!I5430,GWP!$B$2:$B$13,0))</f>
        <v>0</v>
      </c>
      <c r="L5430" s="4">
        <f t="shared" si="169"/>
        <v>0</v>
      </c>
    </row>
    <row r="5431" spans="1:12" hidden="1">
      <c r="A5431" t="s">
        <v>2772</v>
      </c>
      <c r="B5431" t="s">
        <v>2752</v>
      </c>
      <c r="C5431" t="s">
        <v>1769</v>
      </c>
      <c r="D5431" t="s">
        <v>1711</v>
      </c>
      <c r="H5431" t="str">
        <f>INDEX('Vensim Variables'!$B:$B,MATCH(EPS!$B5431,'Vensim Variables'!$A:$A,0))</f>
        <v>g pollutant</v>
      </c>
      <c r="I5431" t="str">
        <f t="shared" si="168"/>
        <v>BC</v>
      </c>
      <c r="J5431">
        <f>INDEX(NoSettings!$C:$C,MATCH(EPS!$A5431,NoSettings!$A:$A,0))</f>
        <v>4573200000</v>
      </c>
      <c r="K5431">
        <f>INDEX(GWP!$C$2:$C$13,MATCH(EPS!I5431,GWP!$B$2:$B$13,0))</f>
        <v>0</v>
      </c>
      <c r="L5431" s="4">
        <f t="shared" si="169"/>
        <v>0</v>
      </c>
    </row>
    <row r="5432" spans="1:12" hidden="1">
      <c r="A5432" t="s">
        <v>2773</v>
      </c>
      <c r="B5432" t="s">
        <v>2752</v>
      </c>
      <c r="C5432" t="s">
        <v>1769</v>
      </c>
      <c r="D5432" t="s">
        <v>1712</v>
      </c>
      <c r="H5432" t="str">
        <f>INDEX('Vensim Variables'!$B:$B,MATCH(EPS!$B5432,'Vensim Variables'!$A:$A,0))</f>
        <v>g pollutant</v>
      </c>
      <c r="I5432" t="str">
        <f t="shared" si="168"/>
        <v>OC</v>
      </c>
      <c r="J5432">
        <f>INDEX(NoSettings!$C:$C,MATCH(EPS!$A5432,NoSettings!$A:$A,0))</f>
        <v>16651800000</v>
      </c>
      <c r="K5432">
        <f>INDEX(GWP!$C$2:$C$13,MATCH(EPS!I5432,GWP!$B$2:$B$13,0))</f>
        <v>0</v>
      </c>
      <c r="L5432" s="4">
        <f t="shared" si="169"/>
        <v>0</v>
      </c>
    </row>
    <row r="5433" spans="1:12" hidden="1">
      <c r="A5433" t="s">
        <v>2774</v>
      </c>
      <c r="B5433" t="s">
        <v>2752</v>
      </c>
      <c r="C5433" t="s">
        <v>1769</v>
      </c>
      <c r="D5433" t="s">
        <v>1713</v>
      </c>
      <c r="H5433" t="str">
        <f>INDEX('Vensim Variables'!$B:$B,MATCH(EPS!$B5433,'Vensim Variables'!$A:$A,0))</f>
        <v>g pollutant</v>
      </c>
      <c r="I5433" t="str">
        <f t="shared" si="168"/>
        <v>CH4</v>
      </c>
      <c r="J5433">
        <f>INDEX(NoSettings!$C:$C,MATCH(EPS!$A5433,NoSettings!$A:$A,0))</f>
        <v>57493200000</v>
      </c>
      <c r="K5433">
        <f>INDEX(GWP!$C$2:$C$13,MATCH(EPS!I5433,GWP!$B$2:$B$13,0))</f>
        <v>28</v>
      </c>
      <c r="L5433" s="4">
        <f t="shared" si="169"/>
        <v>1.6098096</v>
      </c>
    </row>
    <row r="5434" spans="1:12" hidden="1">
      <c r="A5434" t="s">
        <v>2775</v>
      </c>
      <c r="B5434" t="s">
        <v>2752</v>
      </c>
      <c r="C5434" t="s">
        <v>1769</v>
      </c>
      <c r="D5434" t="s">
        <v>1714</v>
      </c>
      <c r="H5434" t="str">
        <f>INDEX('Vensim Variables'!$B:$B,MATCH(EPS!$B5434,'Vensim Variables'!$A:$A,0))</f>
        <v>g pollutant</v>
      </c>
      <c r="I5434" t="str">
        <f t="shared" si="168"/>
        <v>N2O</v>
      </c>
      <c r="J5434">
        <f>INDEX(NoSettings!$C:$C,MATCH(EPS!$A5434,NoSettings!$A:$A,0))</f>
        <v>69646900000</v>
      </c>
      <c r="K5434">
        <f>INDEX(GWP!$C$2:$C$13,MATCH(EPS!I5434,GWP!$B$2:$B$13,0))</f>
        <v>265</v>
      </c>
      <c r="L5434" s="4">
        <f t="shared" si="169"/>
        <v>18.456428500000001</v>
      </c>
    </row>
    <row r="5435" spans="1:12" hidden="1">
      <c r="A5435" t="s">
        <v>2776</v>
      </c>
      <c r="B5435" t="s">
        <v>2752</v>
      </c>
      <c r="C5435" t="s">
        <v>1769</v>
      </c>
      <c r="D5435" t="s">
        <v>1715</v>
      </c>
      <c r="H5435" t="str">
        <f>INDEX('Vensim Variables'!$B:$B,MATCH(EPS!$B5435,'Vensim Variables'!$A:$A,0))</f>
        <v>g pollutant</v>
      </c>
      <c r="I5435" t="str">
        <f t="shared" si="168"/>
        <v>F gases</v>
      </c>
      <c r="J5435">
        <f>INDEX(NoSettings!$C:$C,MATCH(EPS!$A5435,NoSettings!$A:$A,0))</f>
        <v>0</v>
      </c>
      <c r="K5435">
        <f>INDEX(GWP!$C$2:$C$13,MATCH(EPS!I5435,GWP!$B$2:$B$13,0))</f>
        <v>1</v>
      </c>
      <c r="L5435" s="4">
        <f t="shared" si="169"/>
        <v>0</v>
      </c>
    </row>
    <row r="5436" spans="1:12" hidden="1">
      <c r="A5436" t="s">
        <v>2777</v>
      </c>
      <c r="B5436" t="s">
        <v>2752</v>
      </c>
      <c r="C5436" t="s">
        <v>2849</v>
      </c>
      <c r="D5436" t="s">
        <v>1702</v>
      </c>
      <c r="H5436" t="str">
        <f>INDEX('Vensim Variables'!$B:$B,MATCH(EPS!$B5436,'Vensim Variables'!$A:$A,0))</f>
        <v>g pollutant</v>
      </c>
      <c r="I5436" t="str">
        <f t="shared" si="168"/>
        <v>CO2</v>
      </c>
      <c r="J5436">
        <f>INDEX(NoSettings!$C:$C,MATCH(EPS!$A5436,NoSettings!$A:$A,0))</f>
        <v>326145000000000</v>
      </c>
      <c r="K5436">
        <f>INDEX(GWP!$C$2:$C$13,MATCH(EPS!I5436,GWP!$B$2:$B$13,0))</f>
        <v>1</v>
      </c>
      <c r="L5436" s="4">
        <f t="shared" si="169"/>
        <v>326.14499999999998</v>
      </c>
    </row>
    <row r="5437" spans="1:12" hidden="1">
      <c r="A5437" t="s">
        <v>2778</v>
      </c>
      <c r="B5437" t="s">
        <v>2752</v>
      </c>
      <c r="C5437" t="s">
        <v>2849</v>
      </c>
      <c r="D5437" t="s">
        <v>1705</v>
      </c>
      <c r="H5437" t="str">
        <f>INDEX('Vensim Variables'!$B:$B,MATCH(EPS!$B5437,'Vensim Variables'!$A:$A,0))</f>
        <v>g pollutant</v>
      </c>
      <c r="I5437" t="str">
        <f t="shared" si="168"/>
        <v>VOC</v>
      </c>
      <c r="J5437">
        <f>INDEX(NoSettings!$C:$C,MATCH(EPS!$A5437,NoSettings!$A:$A,0))</f>
        <v>370987000000</v>
      </c>
      <c r="K5437">
        <f>INDEX(GWP!$C$2:$C$13,MATCH(EPS!I5437,GWP!$B$2:$B$13,0))</f>
        <v>0</v>
      </c>
      <c r="L5437" s="4">
        <f t="shared" si="169"/>
        <v>0</v>
      </c>
    </row>
    <row r="5438" spans="1:12" hidden="1">
      <c r="A5438" t="s">
        <v>2779</v>
      </c>
      <c r="B5438" t="s">
        <v>2752</v>
      </c>
      <c r="C5438" t="s">
        <v>2849</v>
      </c>
      <c r="D5438" t="s">
        <v>1706</v>
      </c>
      <c r="H5438" t="str">
        <f>INDEX('Vensim Variables'!$B:$B,MATCH(EPS!$B5438,'Vensim Variables'!$A:$A,0))</f>
        <v>g pollutant</v>
      </c>
      <c r="I5438" t="str">
        <f t="shared" si="168"/>
        <v>CO</v>
      </c>
      <c r="J5438">
        <f>INDEX(NoSettings!$C:$C,MATCH(EPS!$A5438,NoSettings!$A:$A,0))</f>
        <v>2455600000000</v>
      </c>
      <c r="K5438">
        <f>INDEX(GWP!$C$2:$C$13,MATCH(EPS!I5438,GWP!$B$2:$B$13,0))</f>
        <v>0</v>
      </c>
      <c r="L5438" s="4">
        <f t="shared" si="169"/>
        <v>0</v>
      </c>
    </row>
    <row r="5439" spans="1:12" hidden="1">
      <c r="A5439" t="s">
        <v>2780</v>
      </c>
      <c r="B5439" t="s">
        <v>2752</v>
      </c>
      <c r="C5439" t="s">
        <v>2849</v>
      </c>
      <c r="D5439" t="s">
        <v>1707</v>
      </c>
      <c r="H5439" t="str">
        <f>INDEX('Vensim Variables'!$B:$B,MATCH(EPS!$B5439,'Vensim Variables'!$A:$A,0))</f>
        <v>g pollutant</v>
      </c>
      <c r="I5439" t="str">
        <f t="shared" si="168"/>
        <v>NOx</v>
      </c>
      <c r="J5439">
        <f>INDEX(NoSettings!$C:$C,MATCH(EPS!$A5439,NoSettings!$A:$A,0))</f>
        <v>299048000000</v>
      </c>
      <c r="K5439">
        <f>INDEX(GWP!$C$2:$C$13,MATCH(EPS!I5439,GWP!$B$2:$B$13,0))</f>
        <v>0</v>
      </c>
      <c r="L5439" s="4">
        <f t="shared" si="169"/>
        <v>0</v>
      </c>
    </row>
    <row r="5440" spans="1:12" hidden="1">
      <c r="A5440" t="s">
        <v>2781</v>
      </c>
      <c r="B5440" t="s">
        <v>2752</v>
      </c>
      <c r="C5440" t="s">
        <v>2849</v>
      </c>
      <c r="D5440" t="s">
        <v>1708</v>
      </c>
      <c r="H5440" t="str">
        <f>INDEX('Vensim Variables'!$B:$B,MATCH(EPS!$B5440,'Vensim Variables'!$A:$A,0))</f>
        <v>g pollutant</v>
      </c>
      <c r="I5440" t="str">
        <f t="shared" si="168"/>
        <v>PM10</v>
      </c>
      <c r="J5440">
        <f>INDEX(NoSettings!$C:$C,MATCH(EPS!$A5440,NoSettings!$A:$A,0))</f>
        <v>480575000000</v>
      </c>
      <c r="K5440">
        <f>INDEX(GWP!$C$2:$C$13,MATCH(EPS!I5440,GWP!$B$2:$B$13,0))</f>
        <v>0</v>
      </c>
      <c r="L5440" s="4">
        <f t="shared" si="169"/>
        <v>0</v>
      </c>
    </row>
    <row r="5441" spans="1:12" hidden="1">
      <c r="A5441" t="s">
        <v>2782</v>
      </c>
      <c r="B5441" t="s">
        <v>2752</v>
      </c>
      <c r="C5441" t="s">
        <v>2849</v>
      </c>
      <c r="D5441" t="s">
        <v>1709</v>
      </c>
      <c r="H5441" t="str">
        <f>INDEX('Vensim Variables'!$B:$B,MATCH(EPS!$B5441,'Vensim Variables'!$A:$A,0))</f>
        <v>g pollutant</v>
      </c>
      <c r="I5441" t="str">
        <f t="shared" si="168"/>
        <v>PM25</v>
      </c>
      <c r="J5441">
        <f>INDEX(NoSettings!$C:$C,MATCH(EPS!$A5441,NoSettings!$A:$A,0))</f>
        <v>467889000000</v>
      </c>
      <c r="K5441">
        <f>INDEX(GWP!$C$2:$C$13,MATCH(EPS!I5441,GWP!$B$2:$B$13,0))</f>
        <v>0</v>
      </c>
      <c r="L5441" s="4">
        <f t="shared" si="169"/>
        <v>0</v>
      </c>
    </row>
    <row r="5442" spans="1:12" hidden="1">
      <c r="A5442" t="s">
        <v>2783</v>
      </c>
      <c r="B5442" t="s">
        <v>2752</v>
      </c>
      <c r="C5442" t="s">
        <v>2849</v>
      </c>
      <c r="D5442" t="s">
        <v>1710</v>
      </c>
      <c r="H5442" t="str">
        <f>INDEX('Vensim Variables'!$B:$B,MATCH(EPS!$B5442,'Vensim Variables'!$A:$A,0))</f>
        <v>g pollutant</v>
      </c>
      <c r="I5442" t="str">
        <f t="shared" si="168"/>
        <v>SOx</v>
      </c>
      <c r="J5442">
        <f>INDEX(NoSettings!$C:$C,MATCH(EPS!$A5442,NoSettings!$A:$A,0))</f>
        <v>13222000000</v>
      </c>
      <c r="K5442">
        <f>INDEX(GWP!$C$2:$C$13,MATCH(EPS!I5442,GWP!$B$2:$B$13,0))</f>
        <v>0</v>
      </c>
      <c r="L5442" s="4">
        <f t="shared" si="169"/>
        <v>0</v>
      </c>
    </row>
    <row r="5443" spans="1:12" hidden="1">
      <c r="A5443" t="s">
        <v>2784</v>
      </c>
      <c r="B5443" t="s">
        <v>2752</v>
      </c>
      <c r="C5443" t="s">
        <v>2849</v>
      </c>
      <c r="D5443" t="s">
        <v>1711</v>
      </c>
      <c r="H5443" t="str">
        <f>INDEX('Vensim Variables'!$B:$B,MATCH(EPS!$B5443,'Vensim Variables'!$A:$A,0))</f>
        <v>g pollutant</v>
      </c>
      <c r="I5443" t="str">
        <f t="shared" ref="I5443:I5506" si="170">IF(OR(C5443="CO2",C5443="CH4",C5443="N2O",C5443="F gases",C5443="VOC",C5443="CO",C5443="NOx",C5443="PM10",C5443="PM25",C5443="SOx",C5443="BC",C5443="OC"),C5443,IF(OR(D5443="CO2",D5443="CH4",D5443="N2O",D5443="F gases",D5443="VOC",D5443="CO",D5443="NOx",D5443="PM10",D5443="PM25",D5443="SOx",D5443="BC",D5443="OC"),D5443,IF(OR(E5443="CO2",E5443="CH4",E5443="N2O",E5443="F gases",E5443="VOC",E5443="CO",E5443="NOx",E5443="PM10",E5443="PM25",E5443="SOx",E5443="BC",E5443="OC"),E5443,"NA")))</f>
        <v>BC</v>
      </c>
      <c r="J5443">
        <f>INDEX(NoSettings!$C:$C,MATCH(EPS!$A5443,NoSettings!$A:$A,0))</f>
        <v>23628100000</v>
      </c>
      <c r="K5443">
        <f>INDEX(GWP!$C$2:$C$13,MATCH(EPS!I5443,GWP!$B$2:$B$13,0))</f>
        <v>0</v>
      </c>
      <c r="L5443" s="4">
        <f t="shared" ref="L5443:L5506" si="171">IF(H5443="g pollutant",K5443*J5443/10^12,IF(H5443="MMTCO2e",J5443,IF(H5443="MWh",J5443,0)))</f>
        <v>0</v>
      </c>
    </row>
    <row r="5444" spans="1:12" hidden="1">
      <c r="A5444" t="s">
        <v>2785</v>
      </c>
      <c r="B5444" t="s">
        <v>2752</v>
      </c>
      <c r="C5444" t="s">
        <v>2849</v>
      </c>
      <c r="D5444" t="s">
        <v>1712</v>
      </c>
      <c r="H5444" t="str">
        <f>INDEX('Vensim Variables'!$B:$B,MATCH(EPS!$B5444,'Vensim Variables'!$A:$A,0))</f>
        <v>g pollutant</v>
      </c>
      <c r="I5444" t="str">
        <f t="shared" si="170"/>
        <v>OC</v>
      </c>
      <c r="J5444">
        <f>INDEX(NoSettings!$C:$C,MATCH(EPS!$A5444,NoSettings!$A:$A,0))</f>
        <v>256924000000</v>
      </c>
      <c r="K5444">
        <f>INDEX(GWP!$C$2:$C$13,MATCH(EPS!I5444,GWP!$B$2:$B$13,0))</f>
        <v>0</v>
      </c>
      <c r="L5444" s="4">
        <f t="shared" si="171"/>
        <v>0</v>
      </c>
    </row>
    <row r="5445" spans="1:12" hidden="1">
      <c r="A5445" t="s">
        <v>2786</v>
      </c>
      <c r="B5445" t="s">
        <v>2752</v>
      </c>
      <c r="C5445" t="s">
        <v>2849</v>
      </c>
      <c r="D5445" t="s">
        <v>1713</v>
      </c>
      <c r="H5445" t="str">
        <f>INDEX('Vensim Variables'!$B:$B,MATCH(EPS!$B5445,'Vensim Variables'!$A:$A,0))</f>
        <v>g pollutant</v>
      </c>
      <c r="I5445" t="str">
        <f t="shared" si="170"/>
        <v>CH4</v>
      </c>
      <c r="J5445">
        <f>INDEX(NoSettings!$C:$C,MATCH(EPS!$A5445,NoSettings!$A:$A,0))</f>
        <v>24647500000</v>
      </c>
      <c r="K5445">
        <f>INDEX(GWP!$C$2:$C$13,MATCH(EPS!I5445,GWP!$B$2:$B$13,0))</f>
        <v>28</v>
      </c>
      <c r="L5445" s="4">
        <f t="shared" si="171"/>
        <v>0.69013000000000002</v>
      </c>
    </row>
    <row r="5446" spans="1:12" hidden="1">
      <c r="A5446" t="s">
        <v>2787</v>
      </c>
      <c r="B5446" t="s">
        <v>2752</v>
      </c>
      <c r="C5446" t="s">
        <v>2849</v>
      </c>
      <c r="D5446" t="s">
        <v>1714</v>
      </c>
      <c r="H5446" t="str">
        <f>INDEX('Vensim Variables'!$B:$B,MATCH(EPS!$B5446,'Vensim Variables'!$A:$A,0))</f>
        <v>g pollutant</v>
      </c>
      <c r="I5446" t="str">
        <f t="shared" si="170"/>
        <v>N2O</v>
      </c>
      <c r="J5446">
        <f>INDEX(NoSettings!$C:$C,MATCH(EPS!$A5446,NoSettings!$A:$A,0))</f>
        <v>924490000</v>
      </c>
      <c r="K5446">
        <f>INDEX(GWP!$C$2:$C$13,MATCH(EPS!I5446,GWP!$B$2:$B$13,0))</f>
        <v>265</v>
      </c>
      <c r="L5446" s="4">
        <f t="shared" si="171"/>
        <v>0.24498985000000001</v>
      </c>
    </row>
    <row r="5447" spans="1:12" hidden="1">
      <c r="A5447" t="s">
        <v>2788</v>
      </c>
      <c r="B5447" t="s">
        <v>2752</v>
      </c>
      <c r="C5447" t="s">
        <v>2849</v>
      </c>
      <c r="D5447" t="s">
        <v>1715</v>
      </c>
      <c r="H5447" t="str">
        <f>INDEX('Vensim Variables'!$B:$B,MATCH(EPS!$B5447,'Vensim Variables'!$A:$A,0))</f>
        <v>g pollutant</v>
      </c>
      <c r="I5447" t="str">
        <f t="shared" si="170"/>
        <v>F gases</v>
      </c>
      <c r="J5447">
        <f>INDEX(NoSettings!$C:$C,MATCH(EPS!$A5447,NoSettings!$A:$A,0))</f>
        <v>0</v>
      </c>
      <c r="K5447">
        <f>INDEX(GWP!$C$2:$C$13,MATCH(EPS!I5447,GWP!$B$2:$B$13,0))</f>
        <v>1</v>
      </c>
      <c r="L5447" s="4">
        <f t="shared" si="171"/>
        <v>0</v>
      </c>
    </row>
    <row r="5448" spans="1:12" hidden="1">
      <c r="A5448" t="s">
        <v>2789</v>
      </c>
      <c r="B5448" t="s">
        <v>2752</v>
      </c>
      <c r="C5448" t="s">
        <v>2850</v>
      </c>
      <c r="D5448" t="s">
        <v>1702</v>
      </c>
      <c r="H5448" t="str">
        <f>INDEX('Vensim Variables'!$B:$B,MATCH(EPS!$B5448,'Vensim Variables'!$A:$A,0))</f>
        <v>g pollutant</v>
      </c>
      <c r="I5448" t="str">
        <f t="shared" si="170"/>
        <v>CO2</v>
      </c>
      <c r="J5448">
        <f>INDEX(NoSettings!$C:$C,MATCH(EPS!$A5448,NoSettings!$A:$A,0))</f>
        <v>234866000000000</v>
      </c>
      <c r="K5448">
        <f>INDEX(GWP!$C$2:$C$13,MATCH(EPS!I5448,GWP!$B$2:$B$13,0))</f>
        <v>1</v>
      </c>
      <c r="L5448" s="4">
        <f t="shared" si="171"/>
        <v>234.86600000000001</v>
      </c>
    </row>
    <row r="5449" spans="1:12" hidden="1">
      <c r="A5449" t="s">
        <v>2790</v>
      </c>
      <c r="B5449" t="s">
        <v>2752</v>
      </c>
      <c r="C5449" t="s">
        <v>2850</v>
      </c>
      <c r="D5449" t="s">
        <v>1705</v>
      </c>
      <c r="H5449" t="str">
        <f>INDEX('Vensim Variables'!$B:$B,MATCH(EPS!$B5449,'Vensim Variables'!$A:$A,0))</f>
        <v>g pollutant</v>
      </c>
      <c r="I5449" t="str">
        <f t="shared" si="170"/>
        <v>VOC</v>
      </c>
      <c r="J5449">
        <f>INDEX(NoSettings!$C:$C,MATCH(EPS!$A5449,NoSettings!$A:$A,0))</f>
        <v>33126200000</v>
      </c>
      <c r="K5449">
        <f>INDEX(GWP!$C$2:$C$13,MATCH(EPS!I5449,GWP!$B$2:$B$13,0))</f>
        <v>0</v>
      </c>
      <c r="L5449" s="4">
        <f t="shared" si="171"/>
        <v>0</v>
      </c>
    </row>
    <row r="5450" spans="1:12" hidden="1">
      <c r="A5450" t="s">
        <v>2791</v>
      </c>
      <c r="B5450" t="s">
        <v>2752</v>
      </c>
      <c r="C5450" t="s">
        <v>2850</v>
      </c>
      <c r="D5450" t="s">
        <v>1706</v>
      </c>
      <c r="H5450" t="str">
        <f>INDEX('Vensim Variables'!$B:$B,MATCH(EPS!$B5450,'Vensim Variables'!$A:$A,0))</f>
        <v>g pollutant</v>
      </c>
      <c r="I5450" t="str">
        <f t="shared" si="170"/>
        <v>CO</v>
      </c>
      <c r="J5450">
        <f>INDEX(NoSettings!$C:$C,MATCH(EPS!$A5450,NoSettings!$A:$A,0))</f>
        <v>126910000000</v>
      </c>
      <c r="K5450">
        <f>INDEX(GWP!$C$2:$C$13,MATCH(EPS!I5450,GWP!$B$2:$B$13,0))</f>
        <v>0</v>
      </c>
      <c r="L5450" s="4">
        <f t="shared" si="171"/>
        <v>0</v>
      </c>
    </row>
    <row r="5451" spans="1:12" hidden="1">
      <c r="A5451" t="s">
        <v>2792</v>
      </c>
      <c r="B5451" t="s">
        <v>2752</v>
      </c>
      <c r="C5451" t="s">
        <v>2850</v>
      </c>
      <c r="D5451" t="s">
        <v>1707</v>
      </c>
      <c r="H5451" t="str">
        <f>INDEX('Vensim Variables'!$B:$B,MATCH(EPS!$B5451,'Vensim Variables'!$A:$A,0))</f>
        <v>g pollutant</v>
      </c>
      <c r="I5451" t="str">
        <f t="shared" si="170"/>
        <v>NOx</v>
      </c>
      <c r="J5451">
        <f>INDEX(NoSettings!$C:$C,MATCH(EPS!$A5451,NoSettings!$A:$A,0))</f>
        <v>185887000000</v>
      </c>
      <c r="K5451">
        <f>INDEX(GWP!$C$2:$C$13,MATCH(EPS!I5451,GWP!$B$2:$B$13,0))</f>
        <v>0</v>
      </c>
      <c r="L5451" s="4">
        <f t="shared" si="171"/>
        <v>0</v>
      </c>
    </row>
    <row r="5452" spans="1:12" hidden="1">
      <c r="A5452" t="s">
        <v>2793</v>
      </c>
      <c r="B5452" t="s">
        <v>2752</v>
      </c>
      <c r="C5452" t="s">
        <v>2850</v>
      </c>
      <c r="D5452" t="s">
        <v>1708</v>
      </c>
      <c r="H5452" t="str">
        <f>INDEX('Vensim Variables'!$B:$B,MATCH(EPS!$B5452,'Vensim Variables'!$A:$A,0))</f>
        <v>g pollutant</v>
      </c>
      <c r="I5452" t="str">
        <f t="shared" si="170"/>
        <v>PM10</v>
      </c>
      <c r="J5452">
        <f>INDEX(NoSettings!$C:$C,MATCH(EPS!$A5452,NoSettings!$A:$A,0))</f>
        <v>80299700000</v>
      </c>
      <c r="K5452">
        <f>INDEX(GWP!$C$2:$C$13,MATCH(EPS!I5452,GWP!$B$2:$B$13,0))</f>
        <v>0</v>
      </c>
      <c r="L5452" s="4">
        <f t="shared" si="171"/>
        <v>0</v>
      </c>
    </row>
    <row r="5453" spans="1:12" hidden="1">
      <c r="A5453" t="s">
        <v>2794</v>
      </c>
      <c r="B5453" t="s">
        <v>2752</v>
      </c>
      <c r="C5453" t="s">
        <v>2850</v>
      </c>
      <c r="D5453" t="s">
        <v>1709</v>
      </c>
      <c r="H5453" t="str">
        <f>INDEX('Vensim Variables'!$B:$B,MATCH(EPS!$B5453,'Vensim Variables'!$A:$A,0))</f>
        <v>g pollutant</v>
      </c>
      <c r="I5453" t="str">
        <f t="shared" si="170"/>
        <v>PM25</v>
      </c>
      <c r="J5453">
        <f>INDEX(NoSettings!$C:$C,MATCH(EPS!$A5453,NoSettings!$A:$A,0))</f>
        <v>73939700000</v>
      </c>
      <c r="K5453">
        <f>INDEX(GWP!$C$2:$C$13,MATCH(EPS!I5453,GWP!$B$2:$B$13,0))</f>
        <v>0</v>
      </c>
      <c r="L5453" s="4">
        <f t="shared" si="171"/>
        <v>0</v>
      </c>
    </row>
    <row r="5454" spans="1:12" hidden="1">
      <c r="A5454" t="s">
        <v>2795</v>
      </c>
      <c r="B5454" t="s">
        <v>2752</v>
      </c>
      <c r="C5454" t="s">
        <v>2850</v>
      </c>
      <c r="D5454" t="s">
        <v>1710</v>
      </c>
      <c r="H5454" t="str">
        <f>INDEX('Vensim Variables'!$B:$B,MATCH(EPS!$B5454,'Vensim Variables'!$A:$A,0))</f>
        <v>g pollutant</v>
      </c>
      <c r="I5454" t="str">
        <f t="shared" si="170"/>
        <v>SOx</v>
      </c>
      <c r="J5454">
        <f>INDEX(NoSettings!$C:$C,MATCH(EPS!$A5454,NoSettings!$A:$A,0))</f>
        <v>11610300000</v>
      </c>
      <c r="K5454">
        <f>INDEX(GWP!$C$2:$C$13,MATCH(EPS!I5454,GWP!$B$2:$B$13,0))</f>
        <v>0</v>
      </c>
      <c r="L5454" s="4">
        <f t="shared" si="171"/>
        <v>0</v>
      </c>
    </row>
    <row r="5455" spans="1:12" hidden="1">
      <c r="A5455" t="s">
        <v>2796</v>
      </c>
      <c r="B5455" t="s">
        <v>2752</v>
      </c>
      <c r="C5455" t="s">
        <v>2850</v>
      </c>
      <c r="D5455" t="s">
        <v>1711</v>
      </c>
      <c r="H5455" t="str">
        <f>INDEX('Vensim Variables'!$B:$B,MATCH(EPS!$B5455,'Vensim Variables'!$A:$A,0))</f>
        <v>g pollutant</v>
      </c>
      <c r="I5455" t="str">
        <f t="shared" si="170"/>
        <v>BC</v>
      </c>
      <c r="J5455">
        <f>INDEX(NoSettings!$C:$C,MATCH(EPS!$A5455,NoSettings!$A:$A,0))</f>
        <v>2691650000</v>
      </c>
      <c r="K5455">
        <f>INDEX(GWP!$C$2:$C$13,MATCH(EPS!I5455,GWP!$B$2:$B$13,0))</f>
        <v>0</v>
      </c>
      <c r="L5455" s="4">
        <f t="shared" si="171"/>
        <v>0</v>
      </c>
    </row>
    <row r="5456" spans="1:12" hidden="1">
      <c r="A5456" t="s">
        <v>2797</v>
      </c>
      <c r="B5456" t="s">
        <v>2752</v>
      </c>
      <c r="C5456" t="s">
        <v>2850</v>
      </c>
      <c r="D5456" t="s">
        <v>1712</v>
      </c>
      <c r="H5456" t="str">
        <f>INDEX('Vensim Variables'!$B:$B,MATCH(EPS!$B5456,'Vensim Variables'!$A:$A,0))</f>
        <v>g pollutant</v>
      </c>
      <c r="I5456" t="str">
        <f t="shared" si="170"/>
        <v>OC</v>
      </c>
      <c r="J5456">
        <f>INDEX(NoSettings!$C:$C,MATCH(EPS!$A5456,NoSettings!$A:$A,0))</f>
        <v>46666900000</v>
      </c>
      <c r="K5456">
        <f>INDEX(GWP!$C$2:$C$13,MATCH(EPS!I5456,GWP!$B$2:$B$13,0))</f>
        <v>0</v>
      </c>
      <c r="L5456" s="4">
        <f t="shared" si="171"/>
        <v>0</v>
      </c>
    </row>
    <row r="5457" spans="1:12" hidden="1">
      <c r="A5457" t="s">
        <v>2798</v>
      </c>
      <c r="B5457" t="s">
        <v>2752</v>
      </c>
      <c r="C5457" t="s">
        <v>2850</v>
      </c>
      <c r="D5457" t="s">
        <v>1713</v>
      </c>
      <c r="H5457" t="str">
        <f>INDEX('Vensim Variables'!$B:$B,MATCH(EPS!$B5457,'Vensim Variables'!$A:$A,0))</f>
        <v>g pollutant</v>
      </c>
      <c r="I5457" t="str">
        <f t="shared" si="170"/>
        <v>CH4</v>
      </c>
      <c r="J5457">
        <f>INDEX(NoSettings!$C:$C,MATCH(EPS!$A5457,NoSettings!$A:$A,0))</f>
        <v>17414400000</v>
      </c>
      <c r="K5457">
        <f>INDEX(GWP!$C$2:$C$13,MATCH(EPS!I5457,GWP!$B$2:$B$13,0))</f>
        <v>28</v>
      </c>
      <c r="L5457" s="4">
        <f t="shared" si="171"/>
        <v>0.48760320000000001</v>
      </c>
    </row>
    <row r="5458" spans="1:12" hidden="1">
      <c r="A5458" t="s">
        <v>2799</v>
      </c>
      <c r="B5458" t="s">
        <v>2752</v>
      </c>
      <c r="C5458" t="s">
        <v>2850</v>
      </c>
      <c r="D5458" t="s">
        <v>1714</v>
      </c>
      <c r="H5458" t="str">
        <f>INDEX('Vensim Variables'!$B:$B,MATCH(EPS!$B5458,'Vensim Variables'!$A:$A,0))</f>
        <v>g pollutant</v>
      </c>
      <c r="I5458" t="str">
        <f t="shared" si="170"/>
        <v>N2O</v>
      </c>
      <c r="J5458">
        <f>INDEX(NoSettings!$C:$C,MATCH(EPS!$A5458,NoSettings!$A:$A,0))</f>
        <v>818050000</v>
      </c>
      <c r="K5458">
        <f>INDEX(GWP!$C$2:$C$13,MATCH(EPS!I5458,GWP!$B$2:$B$13,0))</f>
        <v>265</v>
      </c>
      <c r="L5458" s="4">
        <f t="shared" si="171"/>
        <v>0.21678325000000001</v>
      </c>
    </row>
    <row r="5459" spans="1:12" hidden="1">
      <c r="A5459" t="s">
        <v>2800</v>
      </c>
      <c r="B5459" t="s">
        <v>2752</v>
      </c>
      <c r="C5459" t="s">
        <v>2850</v>
      </c>
      <c r="D5459" t="s">
        <v>1715</v>
      </c>
      <c r="H5459" t="str">
        <f>INDEX('Vensim Variables'!$B:$B,MATCH(EPS!$B5459,'Vensim Variables'!$A:$A,0))</f>
        <v>g pollutant</v>
      </c>
      <c r="I5459" t="str">
        <f t="shared" si="170"/>
        <v>F gases</v>
      </c>
      <c r="J5459">
        <f>INDEX(NoSettings!$C:$C,MATCH(EPS!$A5459,NoSettings!$A:$A,0))</f>
        <v>0</v>
      </c>
      <c r="K5459">
        <f>INDEX(GWP!$C$2:$C$13,MATCH(EPS!I5459,GWP!$B$2:$B$13,0))</f>
        <v>1</v>
      </c>
      <c r="L5459" s="4">
        <f t="shared" si="171"/>
        <v>0</v>
      </c>
    </row>
    <row r="5460" spans="1:12" hidden="1">
      <c r="A5460" t="s">
        <v>2801</v>
      </c>
      <c r="B5460" t="s">
        <v>2752</v>
      </c>
      <c r="C5460" t="s">
        <v>2851</v>
      </c>
      <c r="D5460" t="s">
        <v>1702</v>
      </c>
      <c r="H5460" t="str">
        <f>INDEX('Vensim Variables'!$B:$B,MATCH(EPS!$B5460,'Vensim Variables'!$A:$A,0))</f>
        <v>g pollutant</v>
      </c>
      <c r="I5460" t="str">
        <f t="shared" si="170"/>
        <v>CO2</v>
      </c>
      <c r="J5460">
        <f>INDEX(NoSettings!$C:$C,MATCH(EPS!$A5460,NoSettings!$A:$A,0))</f>
        <v>1191250000000000</v>
      </c>
      <c r="K5460">
        <f>INDEX(GWP!$C$2:$C$13,MATCH(EPS!I5460,GWP!$B$2:$B$13,0))</f>
        <v>1</v>
      </c>
      <c r="L5460" s="4">
        <f t="shared" si="171"/>
        <v>1191.25</v>
      </c>
    </row>
    <row r="5461" spans="1:12" hidden="1">
      <c r="A5461" t="s">
        <v>2802</v>
      </c>
      <c r="B5461" t="s">
        <v>2752</v>
      </c>
      <c r="C5461" t="s">
        <v>2851</v>
      </c>
      <c r="D5461" t="s">
        <v>1705</v>
      </c>
      <c r="H5461" t="str">
        <f>INDEX('Vensim Variables'!$B:$B,MATCH(EPS!$B5461,'Vensim Variables'!$A:$A,0))</f>
        <v>g pollutant</v>
      </c>
      <c r="I5461" t="str">
        <f t="shared" si="170"/>
        <v>VOC</v>
      </c>
      <c r="J5461">
        <f>INDEX(NoSettings!$C:$C,MATCH(EPS!$A5461,NoSettings!$A:$A,0))</f>
        <v>4438970000000</v>
      </c>
      <c r="K5461">
        <f>INDEX(GWP!$C$2:$C$13,MATCH(EPS!I5461,GWP!$B$2:$B$13,0))</f>
        <v>0</v>
      </c>
      <c r="L5461" s="4">
        <f t="shared" si="171"/>
        <v>0</v>
      </c>
    </row>
    <row r="5462" spans="1:12" hidden="1">
      <c r="A5462" t="s">
        <v>2803</v>
      </c>
      <c r="B5462" t="s">
        <v>2752</v>
      </c>
      <c r="C5462" t="s">
        <v>2851</v>
      </c>
      <c r="D5462" t="s">
        <v>1706</v>
      </c>
      <c r="H5462" t="str">
        <f>INDEX('Vensim Variables'!$B:$B,MATCH(EPS!$B5462,'Vensim Variables'!$A:$A,0))</f>
        <v>g pollutant</v>
      </c>
      <c r="I5462" t="str">
        <f t="shared" si="170"/>
        <v>CO</v>
      </c>
      <c r="J5462">
        <f>INDEX(NoSettings!$C:$C,MATCH(EPS!$A5462,NoSettings!$A:$A,0))</f>
        <v>3749800000000</v>
      </c>
      <c r="K5462">
        <f>INDEX(GWP!$C$2:$C$13,MATCH(EPS!I5462,GWP!$B$2:$B$13,0))</f>
        <v>0</v>
      </c>
      <c r="L5462" s="4">
        <f t="shared" si="171"/>
        <v>0</v>
      </c>
    </row>
    <row r="5463" spans="1:12" hidden="1">
      <c r="A5463" t="s">
        <v>2804</v>
      </c>
      <c r="B5463" t="s">
        <v>2752</v>
      </c>
      <c r="C5463" t="s">
        <v>2851</v>
      </c>
      <c r="D5463" t="s">
        <v>1707</v>
      </c>
      <c r="H5463" t="str">
        <f>INDEX('Vensim Variables'!$B:$B,MATCH(EPS!$B5463,'Vensim Variables'!$A:$A,0))</f>
        <v>g pollutant</v>
      </c>
      <c r="I5463" t="str">
        <f t="shared" si="170"/>
        <v>NOx</v>
      </c>
      <c r="J5463">
        <f>INDEX(NoSettings!$C:$C,MATCH(EPS!$A5463,NoSettings!$A:$A,0))</f>
        <v>1960950000000</v>
      </c>
      <c r="K5463">
        <f>INDEX(GWP!$C$2:$C$13,MATCH(EPS!I5463,GWP!$B$2:$B$13,0))</f>
        <v>0</v>
      </c>
      <c r="L5463" s="4">
        <f t="shared" si="171"/>
        <v>0</v>
      </c>
    </row>
    <row r="5464" spans="1:12" hidden="1">
      <c r="A5464" t="s">
        <v>2805</v>
      </c>
      <c r="B5464" t="s">
        <v>2752</v>
      </c>
      <c r="C5464" t="s">
        <v>2851</v>
      </c>
      <c r="D5464" t="s">
        <v>1708</v>
      </c>
      <c r="H5464" t="str">
        <f>INDEX('Vensim Variables'!$B:$B,MATCH(EPS!$B5464,'Vensim Variables'!$A:$A,0))</f>
        <v>g pollutant</v>
      </c>
      <c r="I5464" t="str">
        <f t="shared" si="170"/>
        <v>PM10</v>
      </c>
      <c r="J5464">
        <f>INDEX(NoSettings!$C:$C,MATCH(EPS!$A5464,NoSettings!$A:$A,0))</f>
        <v>1170730000000</v>
      </c>
      <c r="K5464">
        <f>INDEX(GWP!$C$2:$C$13,MATCH(EPS!I5464,GWP!$B$2:$B$13,0))</f>
        <v>0</v>
      </c>
      <c r="L5464" s="4">
        <f t="shared" si="171"/>
        <v>0</v>
      </c>
    </row>
    <row r="5465" spans="1:12" hidden="1">
      <c r="A5465" t="s">
        <v>2806</v>
      </c>
      <c r="B5465" t="s">
        <v>2752</v>
      </c>
      <c r="C5465" t="s">
        <v>2851</v>
      </c>
      <c r="D5465" t="s">
        <v>1709</v>
      </c>
      <c r="H5465" t="str">
        <f>INDEX('Vensim Variables'!$B:$B,MATCH(EPS!$B5465,'Vensim Variables'!$A:$A,0))</f>
        <v>g pollutant</v>
      </c>
      <c r="I5465" t="str">
        <f t="shared" si="170"/>
        <v>PM25</v>
      </c>
      <c r="J5465">
        <f>INDEX(NoSettings!$C:$C,MATCH(EPS!$A5465,NoSettings!$A:$A,0))</f>
        <v>685929000000</v>
      </c>
      <c r="K5465">
        <f>INDEX(GWP!$C$2:$C$13,MATCH(EPS!I5465,GWP!$B$2:$B$13,0))</f>
        <v>0</v>
      </c>
      <c r="L5465" s="4">
        <f t="shared" si="171"/>
        <v>0</v>
      </c>
    </row>
    <row r="5466" spans="1:12" hidden="1">
      <c r="A5466" t="s">
        <v>2807</v>
      </c>
      <c r="B5466" t="s">
        <v>2752</v>
      </c>
      <c r="C5466" t="s">
        <v>2851</v>
      </c>
      <c r="D5466" t="s">
        <v>1710</v>
      </c>
      <c r="H5466" t="str">
        <f>INDEX('Vensim Variables'!$B:$B,MATCH(EPS!$B5466,'Vensim Variables'!$A:$A,0))</f>
        <v>g pollutant</v>
      </c>
      <c r="I5466" t="str">
        <f t="shared" si="170"/>
        <v>SOx</v>
      </c>
      <c r="J5466">
        <f>INDEX(NoSettings!$C:$C,MATCH(EPS!$A5466,NoSettings!$A:$A,0))</f>
        <v>712632000000</v>
      </c>
      <c r="K5466">
        <f>INDEX(GWP!$C$2:$C$13,MATCH(EPS!I5466,GWP!$B$2:$B$13,0))</f>
        <v>0</v>
      </c>
      <c r="L5466" s="4">
        <f t="shared" si="171"/>
        <v>0</v>
      </c>
    </row>
    <row r="5467" spans="1:12" hidden="1">
      <c r="A5467" t="s">
        <v>2808</v>
      </c>
      <c r="B5467" t="s">
        <v>2752</v>
      </c>
      <c r="C5467" t="s">
        <v>2851</v>
      </c>
      <c r="D5467" t="s">
        <v>1711</v>
      </c>
      <c r="H5467" t="str">
        <f>INDEX('Vensim Variables'!$B:$B,MATCH(EPS!$B5467,'Vensim Variables'!$A:$A,0))</f>
        <v>g pollutant</v>
      </c>
      <c r="I5467" t="str">
        <f t="shared" si="170"/>
        <v>BC</v>
      </c>
      <c r="J5467">
        <f>INDEX(NoSettings!$C:$C,MATCH(EPS!$A5467,NoSettings!$A:$A,0))</f>
        <v>38060100000</v>
      </c>
      <c r="K5467">
        <f>INDEX(GWP!$C$2:$C$13,MATCH(EPS!I5467,GWP!$B$2:$B$13,0))</f>
        <v>0</v>
      </c>
      <c r="L5467" s="4">
        <f t="shared" si="171"/>
        <v>0</v>
      </c>
    </row>
    <row r="5468" spans="1:12" hidden="1">
      <c r="A5468" t="s">
        <v>2809</v>
      </c>
      <c r="B5468" t="s">
        <v>2752</v>
      </c>
      <c r="C5468" t="s">
        <v>2851</v>
      </c>
      <c r="D5468" t="s">
        <v>1712</v>
      </c>
      <c r="H5468" t="str">
        <f>INDEX('Vensim Variables'!$B:$B,MATCH(EPS!$B5468,'Vensim Variables'!$A:$A,0))</f>
        <v>g pollutant</v>
      </c>
      <c r="I5468" t="str">
        <f t="shared" si="170"/>
        <v>OC</v>
      </c>
      <c r="J5468">
        <f>INDEX(NoSettings!$C:$C,MATCH(EPS!$A5468,NoSettings!$A:$A,0))</f>
        <v>187868000000</v>
      </c>
      <c r="K5468">
        <f>INDEX(GWP!$C$2:$C$13,MATCH(EPS!I5468,GWP!$B$2:$B$13,0))</f>
        <v>0</v>
      </c>
      <c r="L5468" s="4">
        <f t="shared" si="171"/>
        <v>0</v>
      </c>
    </row>
    <row r="5469" spans="1:12" hidden="1">
      <c r="A5469" t="s">
        <v>2810</v>
      </c>
      <c r="B5469" t="s">
        <v>2752</v>
      </c>
      <c r="C5469" t="s">
        <v>2851</v>
      </c>
      <c r="D5469" t="s">
        <v>1713</v>
      </c>
      <c r="H5469" t="str">
        <f>INDEX('Vensim Variables'!$B:$B,MATCH(EPS!$B5469,'Vensim Variables'!$A:$A,0))</f>
        <v>g pollutant</v>
      </c>
      <c r="I5469" t="str">
        <f t="shared" si="170"/>
        <v>CH4</v>
      </c>
      <c r="J5469">
        <f>INDEX(NoSettings!$C:$C,MATCH(EPS!$A5469,NoSettings!$A:$A,0))</f>
        <v>25339000000000</v>
      </c>
      <c r="K5469">
        <f>INDEX(GWP!$C$2:$C$13,MATCH(EPS!I5469,GWP!$B$2:$B$13,0))</f>
        <v>28</v>
      </c>
      <c r="L5469" s="4">
        <f t="shared" si="171"/>
        <v>709.49199999999996</v>
      </c>
    </row>
    <row r="5470" spans="1:12" hidden="1">
      <c r="A5470" t="s">
        <v>2811</v>
      </c>
      <c r="B5470" t="s">
        <v>2752</v>
      </c>
      <c r="C5470" t="s">
        <v>2851</v>
      </c>
      <c r="D5470" t="s">
        <v>1714</v>
      </c>
      <c r="H5470" t="str">
        <f>INDEX('Vensim Variables'!$B:$B,MATCH(EPS!$B5470,'Vensim Variables'!$A:$A,0))</f>
        <v>g pollutant</v>
      </c>
      <c r="I5470" t="str">
        <f t="shared" si="170"/>
        <v>N2O</v>
      </c>
      <c r="J5470">
        <f>INDEX(NoSettings!$C:$C,MATCH(EPS!$A5470,NoSettings!$A:$A,0))</f>
        <v>1357480000000</v>
      </c>
      <c r="K5470">
        <f>INDEX(GWP!$C$2:$C$13,MATCH(EPS!I5470,GWP!$B$2:$B$13,0))</f>
        <v>265</v>
      </c>
      <c r="L5470" s="4">
        <f t="shared" si="171"/>
        <v>359.73219999999998</v>
      </c>
    </row>
    <row r="5471" spans="1:12" hidden="1">
      <c r="A5471" t="s">
        <v>2812</v>
      </c>
      <c r="B5471" t="s">
        <v>2752</v>
      </c>
      <c r="C5471" t="s">
        <v>2851</v>
      </c>
      <c r="D5471" t="s">
        <v>1715</v>
      </c>
      <c r="H5471" t="str">
        <f>INDEX('Vensim Variables'!$B:$B,MATCH(EPS!$B5471,'Vensim Variables'!$A:$A,0))</f>
        <v>g pollutant</v>
      </c>
      <c r="I5471" t="str">
        <f t="shared" si="170"/>
        <v>F gases</v>
      </c>
      <c r="J5471">
        <f>INDEX(NoSettings!$C:$C,MATCH(EPS!$A5471,NoSettings!$A:$A,0))</f>
        <v>192800000000000</v>
      </c>
      <c r="K5471">
        <f>INDEX(GWP!$C$2:$C$13,MATCH(EPS!I5471,GWP!$B$2:$B$13,0))</f>
        <v>1</v>
      </c>
      <c r="L5471" s="4">
        <f t="shared" si="171"/>
        <v>192.8</v>
      </c>
    </row>
    <row r="5472" spans="1:12" hidden="1">
      <c r="A5472" t="s">
        <v>2813</v>
      </c>
      <c r="B5472" t="s">
        <v>2752</v>
      </c>
      <c r="C5472" t="s">
        <v>1770</v>
      </c>
      <c r="D5472" t="s">
        <v>1702</v>
      </c>
      <c r="H5472" t="str">
        <f>INDEX('Vensim Variables'!$B:$B,MATCH(EPS!$B5472,'Vensim Variables'!$A:$A,0))</f>
        <v>g pollutant</v>
      </c>
      <c r="I5472" t="str">
        <f t="shared" si="170"/>
        <v>CO2</v>
      </c>
      <c r="J5472">
        <f>INDEX(NoSettings!$C:$C,MATCH(EPS!$A5472,NoSettings!$A:$A,0))</f>
        <v>65522400000000</v>
      </c>
      <c r="K5472">
        <f>INDEX(GWP!$C$2:$C$13,MATCH(EPS!I5472,GWP!$B$2:$B$13,0))</f>
        <v>1</v>
      </c>
      <c r="L5472" s="4">
        <f t="shared" si="171"/>
        <v>65.522400000000005</v>
      </c>
    </row>
    <row r="5473" spans="1:12" hidden="1">
      <c r="A5473" t="s">
        <v>2814</v>
      </c>
      <c r="B5473" t="s">
        <v>2752</v>
      </c>
      <c r="C5473" t="s">
        <v>1770</v>
      </c>
      <c r="D5473" t="s">
        <v>1705</v>
      </c>
      <c r="H5473" t="str">
        <f>INDEX('Vensim Variables'!$B:$B,MATCH(EPS!$B5473,'Vensim Variables'!$A:$A,0))</f>
        <v>g pollutant</v>
      </c>
      <c r="I5473" t="str">
        <f t="shared" si="170"/>
        <v>VOC</v>
      </c>
      <c r="J5473">
        <f>INDEX(NoSettings!$C:$C,MATCH(EPS!$A5473,NoSettings!$A:$A,0))</f>
        <v>6746510000</v>
      </c>
      <c r="K5473">
        <f>INDEX(GWP!$C$2:$C$13,MATCH(EPS!I5473,GWP!$B$2:$B$13,0))</f>
        <v>0</v>
      </c>
      <c r="L5473" s="4">
        <f t="shared" si="171"/>
        <v>0</v>
      </c>
    </row>
    <row r="5474" spans="1:12" hidden="1">
      <c r="A5474" t="s">
        <v>2815</v>
      </c>
      <c r="B5474" t="s">
        <v>2752</v>
      </c>
      <c r="C5474" t="s">
        <v>1770</v>
      </c>
      <c r="D5474" t="s">
        <v>1706</v>
      </c>
      <c r="H5474" t="str">
        <f>INDEX('Vensim Variables'!$B:$B,MATCH(EPS!$B5474,'Vensim Variables'!$A:$A,0))</f>
        <v>g pollutant</v>
      </c>
      <c r="I5474" t="str">
        <f t="shared" si="170"/>
        <v>CO</v>
      </c>
      <c r="J5474">
        <f>INDEX(NoSettings!$C:$C,MATCH(EPS!$A5474,NoSettings!$A:$A,0))</f>
        <v>43129400000</v>
      </c>
      <c r="K5474">
        <f>INDEX(GWP!$C$2:$C$13,MATCH(EPS!I5474,GWP!$B$2:$B$13,0))</f>
        <v>0</v>
      </c>
      <c r="L5474" s="4">
        <f t="shared" si="171"/>
        <v>0</v>
      </c>
    </row>
    <row r="5475" spans="1:12" hidden="1">
      <c r="A5475" t="s">
        <v>2816</v>
      </c>
      <c r="B5475" t="s">
        <v>2752</v>
      </c>
      <c r="C5475" t="s">
        <v>1770</v>
      </c>
      <c r="D5475" t="s">
        <v>1707</v>
      </c>
      <c r="H5475" t="str">
        <f>INDEX('Vensim Variables'!$B:$B,MATCH(EPS!$B5475,'Vensim Variables'!$A:$A,0))</f>
        <v>g pollutant</v>
      </c>
      <c r="I5475" t="str">
        <f t="shared" si="170"/>
        <v>NOx</v>
      </c>
      <c r="J5475">
        <f>INDEX(NoSettings!$C:$C,MATCH(EPS!$A5475,NoSettings!$A:$A,0))</f>
        <v>67173100000</v>
      </c>
      <c r="K5475">
        <f>INDEX(GWP!$C$2:$C$13,MATCH(EPS!I5475,GWP!$B$2:$B$13,0))</f>
        <v>0</v>
      </c>
      <c r="L5475" s="4">
        <f t="shared" si="171"/>
        <v>0</v>
      </c>
    </row>
    <row r="5476" spans="1:12" hidden="1">
      <c r="A5476" t="s">
        <v>2817</v>
      </c>
      <c r="B5476" t="s">
        <v>2752</v>
      </c>
      <c r="C5476" t="s">
        <v>1770</v>
      </c>
      <c r="D5476" t="s">
        <v>1708</v>
      </c>
      <c r="H5476" t="str">
        <f>INDEX('Vensim Variables'!$B:$B,MATCH(EPS!$B5476,'Vensim Variables'!$A:$A,0))</f>
        <v>g pollutant</v>
      </c>
      <c r="I5476" t="str">
        <f t="shared" si="170"/>
        <v>PM10</v>
      </c>
      <c r="J5476">
        <f>INDEX(NoSettings!$C:$C,MATCH(EPS!$A5476,NoSettings!$A:$A,0))</f>
        <v>7577460000</v>
      </c>
      <c r="K5476">
        <f>INDEX(GWP!$C$2:$C$13,MATCH(EPS!I5476,GWP!$B$2:$B$13,0))</f>
        <v>0</v>
      </c>
      <c r="L5476" s="4">
        <f t="shared" si="171"/>
        <v>0</v>
      </c>
    </row>
    <row r="5477" spans="1:12" hidden="1">
      <c r="A5477" t="s">
        <v>2818</v>
      </c>
      <c r="B5477" t="s">
        <v>2752</v>
      </c>
      <c r="C5477" t="s">
        <v>1770</v>
      </c>
      <c r="D5477" t="s">
        <v>1709</v>
      </c>
      <c r="H5477" t="str">
        <f>INDEX('Vensim Variables'!$B:$B,MATCH(EPS!$B5477,'Vensim Variables'!$A:$A,0))</f>
        <v>g pollutant</v>
      </c>
      <c r="I5477" t="str">
        <f t="shared" si="170"/>
        <v>PM25</v>
      </c>
      <c r="J5477">
        <f>INDEX(NoSettings!$C:$C,MATCH(EPS!$A5477,NoSettings!$A:$A,0))</f>
        <v>5910420000</v>
      </c>
      <c r="K5477">
        <f>INDEX(GWP!$C$2:$C$13,MATCH(EPS!I5477,GWP!$B$2:$B$13,0))</f>
        <v>0</v>
      </c>
      <c r="L5477" s="4">
        <f t="shared" si="171"/>
        <v>0</v>
      </c>
    </row>
    <row r="5478" spans="1:12" hidden="1">
      <c r="A5478" t="s">
        <v>2819</v>
      </c>
      <c r="B5478" t="s">
        <v>2752</v>
      </c>
      <c r="C5478" t="s">
        <v>1770</v>
      </c>
      <c r="D5478" t="s">
        <v>1710</v>
      </c>
      <c r="H5478" t="str">
        <f>INDEX('Vensim Variables'!$B:$B,MATCH(EPS!$B5478,'Vensim Variables'!$A:$A,0))</f>
        <v>g pollutant</v>
      </c>
      <c r="I5478" t="str">
        <f t="shared" si="170"/>
        <v>SOx</v>
      </c>
      <c r="J5478">
        <f>INDEX(NoSettings!$C:$C,MATCH(EPS!$A5478,NoSettings!$A:$A,0))</f>
        <v>12706600000</v>
      </c>
      <c r="K5478">
        <f>INDEX(GWP!$C$2:$C$13,MATCH(EPS!I5478,GWP!$B$2:$B$13,0))</f>
        <v>0</v>
      </c>
      <c r="L5478" s="4">
        <f t="shared" si="171"/>
        <v>0</v>
      </c>
    </row>
    <row r="5479" spans="1:12" hidden="1">
      <c r="A5479" t="s">
        <v>2820</v>
      </c>
      <c r="B5479" t="s">
        <v>2752</v>
      </c>
      <c r="C5479" t="s">
        <v>1770</v>
      </c>
      <c r="D5479" t="s">
        <v>1711</v>
      </c>
      <c r="H5479" t="str">
        <f>INDEX('Vensim Variables'!$B:$B,MATCH(EPS!$B5479,'Vensim Variables'!$A:$A,0))</f>
        <v>g pollutant</v>
      </c>
      <c r="I5479" t="str">
        <f t="shared" si="170"/>
        <v>BC</v>
      </c>
      <c r="J5479">
        <f>INDEX(NoSettings!$C:$C,MATCH(EPS!$A5479,NoSettings!$A:$A,0))</f>
        <v>278090000</v>
      </c>
      <c r="K5479">
        <f>INDEX(GWP!$C$2:$C$13,MATCH(EPS!I5479,GWP!$B$2:$B$13,0))</f>
        <v>0</v>
      </c>
      <c r="L5479" s="4">
        <f t="shared" si="171"/>
        <v>0</v>
      </c>
    </row>
    <row r="5480" spans="1:12" hidden="1">
      <c r="A5480" t="s">
        <v>2821</v>
      </c>
      <c r="B5480" t="s">
        <v>2752</v>
      </c>
      <c r="C5480" t="s">
        <v>1770</v>
      </c>
      <c r="D5480" t="s">
        <v>1712</v>
      </c>
      <c r="H5480" t="str">
        <f>INDEX('Vensim Variables'!$B:$B,MATCH(EPS!$B5480,'Vensim Variables'!$A:$A,0))</f>
        <v>g pollutant</v>
      </c>
      <c r="I5480" t="str">
        <f t="shared" si="170"/>
        <v>OC</v>
      </c>
      <c r="J5480">
        <f>INDEX(NoSettings!$C:$C,MATCH(EPS!$A5480,NoSettings!$A:$A,0))</f>
        <v>2171050000</v>
      </c>
      <c r="K5480">
        <f>INDEX(GWP!$C$2:$C$13,MATCH(EPS!I5480,GWP!$B$2:$B$13,0))</f>
        <v>0</v>
      </c>
      <c r="L5480" s="4">
        <f t="shared" si="171"/>
        <v>0</v>
      </c>
    </row>
    <row r="5481" spans="1:12" hidden="1">
      <c r="A5481" t="s">
        <v>2822</v>
      </c>
      <c r="B5481" t="s">
        <v>2752</v>
      </c>
      <c r="C5481" t="s">
        <v>1770</v>
      </c>
      <c r="D5481" t="s">
        <v>1713</v>
      </c>
      <c r="H5481" t="str">
        <f>INDEX('Vensim Variables'!$B:$B,MATCH(EPS!$B5481,'Vensim Variables'!$A:$A,0))</f>
        <v>g pollutant</v>
      </c>
      <c r="I5481" t="str">
        <f t="shared" si="170"/>
        <v>CH4</v>
      </c>
      <c r="J5481">
        <f>INDEX(NoSettings!$C:$C,MATCH(EPS!$A5481,NoSettings!$A:$A,0))</f>
        <v>1686780000</v>
      </c>
      <c r="K5481">
        <f>INDEX(GWP!$C$2:$C$13,MATCH(EPS!I5481,GWP!$B$2:$B$13,0))</f>
        <v>28</v>
      </c>
      <c r="L5481" s="4">
        <f t="shared" si="171"/>
        <v>4.7229840000000002E-2</v>
      </c>
    </row>
    <row r="5482" spans="1:12" hidden="1">
      <c r="A5482" t="s">
        <v>2823</v>
      </c>
      <c r="B5482" t="s">
        <v>2752</v>
      </c>
      <c r="C5482" t="s">
        <v>1770</v>
      </c>
      <c r="D5482" t="s">
        <v>1714</v>
      </c>
      <c r="H5482" t="str">
        <f>INDEX('Vensim Variables'!$B:$B,MATCH(EPS!$B5482,'Vensim Variables'!$A:$A,0))</f>
        <v>g pollutant</v>
      </c>
      <c r="I5482" t="str">
        <f t="shared" si="170"/>
        <v>N2O</v>
      </c>
      <c r="J5482">
        <f>INDEX(NoSettings!$C:$C,MATCH(EPS!$A5482,NoSettings!$A:$A,0))</f>
        <v>176800000</v>
      </c>
      <c r="K5482">
        <f>INDEX(GWP!$C$2:$C$13,MATCH(EPS!I5482,GWP!$B$2:$B$13,0))</f>
        <v>265</v>
      </c>
      <c r="L5482" s="4">
        <f t="shared" si="171"/>
        <v>4.6851999999999998E-2</v>
      </c>
    </row>
    <row r="5483" spans="1:12" hidden="1">
      <c r="A5483" t="s">
        <v>2824</v>
      </c>
      <c r="B5483" t="s">
        <v>2752</v>
      </c>
      <c r="C5483" t="s">
        <v>1770</v>
      </c>
      <c r="D5483" t="s">
        <v>1715</v>
      </c>
      <c r="H5483" t="str">
        <f>INDEX('Vensim Variables'!$B:$B,MATCH(EPS!$B5483,'Vensim Variables'!$A:$A,0))</f>
        <v>g pollutant</v>
      </c>
      <c r="I5483" t="str">
        <f t="shared" si="170"/>
        <v>F gases</v>
      </c>
      <c r="J5483">
        <f>INDEX(NoSettings!$C:$C,MATCH(EPS!$A5483,NoSettings!$A:$A,0))</f>
        <v>0</v>
      </c>
      <c r="K5483">
        <f>INDEX(GWP!$C$2:$C$13,MATCH(EPS!I5483,GWP!$B$2:$B$13,0))</f>
        <v>1</v>
      </c>
      <c r="L5483" s="4">
        <f t="shared" si="171"/>
        <v>0</v>
      </c>
    </row>
    <row r="5484" spans="1:12" hidden="1">
      <c r="A5484" t="s">
        <v>2825</v>
      </c>
      <c r="B5484" t="s">
        <v>2752</v>
      </c>
      <c r="C5484" t="s">
        <v>1771</v>
      </c>
      <c r="D5484" t="s">
        <v>1702</v>
      </c>
      <c r="H5484" t="str">
        <f>INDEX('Vensim Variables'!$B:$B,MATCH(EPS!$B5484,'Vensim Variables'!$A:$A,0))</f>
        <v>g pollutant</v>
      </c>
      <c r="I5484" t="str">
        <f t="shared" si="170"/>
        <v>CO2</v>
      </c>
      <c r="J5484">
        <f>INDEX(NoSettings!$C:$C,MATCH(EPS!$A5484,NoSettings!$A:$A,0))</f>
        <v>-983000000000000</v>
      </c>
      <c r="K5484">
        <f>INDEX(GWP!$C$2:$C$13,MATCH(EPS!I5484,GWP!$B$2:$B$13,0))</f>
        <v>1</v>
      </c>
      <c r="L5484" s="4">
        <f t="shared" si="171"/>
        <v>-983</v>
      </c>
    </row>
    <row r="5485" spans="1:12" hidden="1">
      <c r="A5485" t="s">
        <v>2826</v>
      </c>
      <c r="B5485" t="s">
        <v>2752</v>
      </c>
      <c r="C5485" t="s">
        <v>1771</v>
      </c>
      <c r="D5485" t="s">
        <v>1705</v>
      </c>
      <c r="H5485" t="str">
        <f>INDEX('Vensim Variables'!$B:$B,MATCH(EPS!$B5485,'Vensim Variables'!$A:$A,0))</f>
        <v>g pollutant</v>
      </c>
      <c r="I5485" t="str">
        <f t="shared" si="170"/>
        <v>VOC</v>
      </c>
      <c r="J5485">
        <f>INDEX(NoSettings!$C:$C,MATCH(EPS!$A5485,NoSettings!$A:$A,0))</f>
        <v>0</v>
      </c>
      <c r="K5485">
        <f>INDEX(GWP!$C$2:$C$13,MATCH(EPS!I5485,GWP!$B$2:$B$13,0))</f>
        <v>0</v>
      </c>
      <c r="L5485" s="4">
        <f t="shared" si="171"/>
        <v>0</v>
      </c>
    </row>
    <row r="5486" spans="1:12" hidden="1">
      <c r="A5486" t="s">
        <v>2827</v>
      </c>
      <c r="B5486" t="s">
        <v>2752</v>
      </c>
      <c r="C5486" t="s">
        <v>1771</v>
      </c>
      <c r="D5486" t="s">
        <v>1706</v>
      </c>
      <c r="H5486" t="str">
        <f>INDEX('Vensim Variables'!$B:$B,MATCH(EPS!$B5486,'Vensim Variables'!$A:$A,0))</f>
        <v>g pollutant</v>
      </c>
      <c r="I5486" t="str">
        <f t="shared" si="170"/>
        <v>CO</v>
      </c>
      <c r="J5486">
        <f>INDEX(NoSettings!$C:$C,MATCH(EPS!$A5486,NoSettings!$A:$A,0))</f>
        <v>0</v>
      </c>
      <c r="K5486">
        <f>INDEX(GWP!$C$2:$C$13,MATCH(EPS!I5486,GWP!$B$2:$B$13,0))</f>
        <v>0</v>
      </c>
      <c r="L5486" s="4">
        <f t="shared" si="171"/>
        <v>0</v>
      </c>
    </row>
    <row r="5487" spans="1:12" hidden="1">
      <c r="A5487" t="s">
        <v>2828</v>
      </c>
      <c r="B5487" t="s">
        <v>2752</v>
      </c>
      <c r="C5487" t="s">
        <v>1771</v>
      </c>
      <c r="D5487" t="s">
        <v>1707</v>
      </c>
      <c r="H5487" t="str">
        <f>INDEX('Vensim Variables'!$B:$B,MATCH(EPS!$B5487,'Vensim Variables'!$A:$A,0))</f>
        <v>g pollutant</v>
      </c>
      <c r="I5487" t="str">
        <f t="shared" si="170"/>
        <v>NOx</v>
      </c>
      <c r="J5487">
        <f>INDEX(NoSettings!$C:$C,MATCH(EPS!$A5487,NoSettings!$A:$A,0))</f>
        <v>0</v>
      </c>
      <c r="K5487">
        <f>INDEX(GWP!$C$2:$C$13,MATCH(EPS!I5487,GWP!$B$2:$B$13,0))</f>
        <v>0</v>
      </c>
      <c r="L5487" s="4">
        <f t="shared" si="171"/>
        <v>0</v>
      </c>
    </row>
    <row r="5488" spans="1:12" hidden="1">
      <c r="A5488" t="s">
        <v>2829</v>
      </c>
      <c r="B5488" t="s">
        <v>2752</v>
      </c>
      <c r="C5488" t="s">
        <v>1771</v>
      </c>
      <c r="D5488" t="s">
        <v>1708</v>
      </c>
      <c r="H5488" t="str">
        <f>INDEX('Vensim Variables'!$B:$B,MATCH(EPS!$B5488,'Vensim Variables'!$A:$A,0))</f>
        <v>g pollutant</v>
      </c>
      <c r="I5488" t="str">
        <f t="shared" si="170"/>
        <v>PM10</v>
      </c>
      <c r="J5488">
        <f>INDEX(NoSettings!$C:$C,MATCH(EPS!$A5488,NoSettings!$A:$A,0))</f>
        <v>0</v>
      </c>
      <c r="K5488">
        <f>INDEX(GWP!$C$2:$C$13,MATCH(EPS!I5488,GWP!$B$2:$B$13,0))</f>
        <v>0</v>
      </c>
      <c r="L5488" s="4">
        <f t="shared" si="171"/>
        <v>0</v>
      </c>
    </row>
    <row r="5489" spans="1:12" hidden="1">
      <c r="A5489" t="s">
        <v>2830</v>
      </c>
      <c r="B5489" t="s">
        <v>2752</v>
      </c>
      <c r="C5489" t="s">
        <v>1771</v>
      </c>
      <c r="D5489" t="s">
        <v>1709</v>
      </c>
      <c r="H5489" t="str">
        <f>INDEX('Vensim Variables'!$B:$B,MATCH(EPS!$B5489,'Vensim Variables'!$A:$A,0))</f>
        <v>g pollutant</v>
      </c>
      <c r="I5489" t="str">
        <f t="shared" si="170"/>
        <v>PM25</v>
      </c>
      <c r="J5489">
        <f>INDEX(NoSettings!$C:$C,MATCH(EPS!$A5489,NoSettings!$A:$A,0))</f>
        <v>0</v>
      </c>
      <c r="K5489">
        <f>INDEX(GWP!$C$2:$C$13,MATCH(EPS!I5489,GWP!$B$2:$B$13,0))</f>
        <v>0</v>
      </c>
      <c r="L5489" s="4">
        <f t="shared" si="171"/>
        <v>0</v>
      </c>
    </row>
    <row r="5490" spans="1:12" hidden="1">
      <c r="A5490" t="s">
        <v>2831</v>
      </c>
      <c r="B5490" t="s">
        <v>2752</v>
      </c>
      <c r="C5490" t="s">
        <v>1771</v>
      </c>
      <c r="D5490" t="s">
        <v>1710</v>
      </c>
      <c r="H5490" t="str">
        <f>INDEX('Vensim Variables'!$B:$B,MATCH(EPS!$B5490,'Vensim Variables'!$A:$A,0))</f>
        <v>g pollutant</v>
      </c>
      <c r="I5490" t="str">
        <f t="shared" si="170"/>
        <v>SOx</v>
      </c>
      <c r="J5490">
        <f>INDEX(NoSettings!$C:$C,MATCH(EPS!$A5490,NoSettings!$A:$A,0))</f>
        <v>0</v>
      </c>
      <c r="K5490">
        <f>INDEX(GWP!$C$2:$C$13,MATCH(EPS!I5490,GWP!$B$2:$B$13,0))</f>
        <v>0</v>
      </c>
      <c r="L5490" s="4">
        <f t="shared" si="171"/>
        <v>0</v>
      </c>
    </row>
    <row r="5491" spans="1:12" hidden="1">
      <c r="A5491" t="s">
        <v>2832</v>
      </c>
      <c r="B5491" t="s">
        <v>2752</v>
      </c>
      <c r="C5491" t="s">
        <v>1771</v>
      </c>
      <c r="D5491" t="s">
        <v>1711</v>
      </c>
      <c r="H5491" t="str">
        <f>INDEX('Vensim Variables'!$B:$B,MATCH(EPS!$B5491,'Vensim Variables'!$A:$A,0))</f>
        <v>g pollutant</v>
      </c>
      <c r="I5491" t="str">
        <f t="shared" si="170"/>
        <v>BC</v>
      </c>
      <c r="J5491">
        <f>INDEX(NoSettings!$C:$C,MATCH(EPS!$A5491,NoSettings!$A:$A,0))</f>
        <v>0</v>
      </c>
      <c r="K5491">
        <f>INDEX(GWP!$C$2:$C$13,MATCH(EPS!I5491,GWP!$B$2:$B$13,0))</f>
        <v>0</v>
      </c>
      <c r="L5491" s="4">
        <f t="shared" si="171"/>
        <v>0</v>
      </c>
    </row>
    <row r="5492" spans="1:12" hidden="1">
      <c r="A5492" t="s">
        <v>2833</v>
      </c>
      <c r="B5492" t="s">
        <v>2752</v>
      </c>
      <c r="C5492" t="s">
        <v>1771</v>
      </c>
      <c r="D5492" t="s">
        <v>1712</v>
      </c>
      <c r="H5492" t="str">
        <f>INDEX('Vensim Variables'!$B:$B,MATCH(EPS!$B5492,'Vensim Variables'!$A:$A,0))</f>
        <v>g pollutant</v>
      </c>
      <c r="I5492" t="str">
        <f t="shared" si="170"/>
        <v>OC</v>
      </c>
      <c r="J5492">
        <f>INDEX(NoSettings!$C:$C,MATCH(EPS!$A5492,NoSettings!$A:$A,0))</f>
        <v>0</v>
      </c>
      <c r="K5492">
        <f>INDEX(GWP!$C$2:$C$13,MATCH(EPS!I5492,GWP!$B$2:$B$13,0))</f>
        <v>0</v>
      </c>
      <c r="L5492" s="4">
        <f t="shared" si="171"/>
        <v>0</v>
      </c>
    </row>
    <row r="5493" spans="1:12" hidden="1">
      <c r="A5493" t="s">
        <v>2834</v>
      </c>
      <c r="B5493" t="s">
        <v>2752</v>
      </c>
      <c r="C5493" t="s">
        <v>1771</v>
      </c>
      <c r="D5493" t="s">
        <v>1713</v>
      </c>
      <c r="H5493" t="str">
        <f>INDEX('Vensim Variables'!$B:$B,MATCH(EPS!$B5493,'Vensim Variables'!$A:$A,0))</f>
        <v>g pollutant</v>
      </c>
      <c r="I5493" t="str">
        <f t="shared" si="170"/>
        <v>CH4</v>
      </c>
      <c r="J5493">
        <f>INDEX(NoSettings!$C:$C,MATCH(EPS!$A5493,NoSettings!$A:$A,0))</f>
        <v>2220000000000</v>
      </c>
      <c r="K5493">
        <f>INDEX(GWP!$C$2:$C$13,MATCH(EPS!I5493,GWP!$B$2:$B$13,0))</f>
        <v>28</v>
      </c>
      <c r="L5493" s="4">
        <f t="shared" si="171"/>
        <v>62.16</v>
      </c>
    </row>
    <row r="5494" spans="1:12" hidden="1">
      <c r="A5494" t="s">
        <v>2835</v>
      </c>
      <c r="B5494" t="s">
        <v>2752</v>
      </c>
      <c r="C5494" t="s">
        <v>1771</v>
      </c>
      <c r="D5494" t="s">
        <v>1714</v>
      </c>
      <c r="H5494" t="str">
        <f>INDEX('Vensim Variables'!$B:$B,MATCH(EPS!$B5494,'Vensim Variables'!$A:$A,0))</f>
        <v>g pollutant</v>
      </c>
      <c r="I5494" t="str">
        <f t="shared" si="170"/>
        <v>N2O</v>
      </c>
      <c r="J5494">
        <f>INDEX(NoSettings!$C:$C,MATCH(EPS!$A5494,NoSettings!$A:$A,0))</f>
        <v>40400000000</v>
      </c>
      <c r="K5494">
        <f>INDEX(GWP!$C$2:$C$13,MATCH(EPS!I5494,GWP!$B$2:$B$13,0))</f>
        <v>265</v>
      </c>
      <c r="L5494" s="4">
        <f t="shared" si="171"/>
        <v>10.706</v>
      </c>
    </row>
    <row r="5495" spans="1:12" hidden="1">
      <c r="A5495" t="s">
        <v>2836</v>
      </c>
      <c r="B5495" t="s">
        <v>2752</v>
      </c>
      <c r="C5495" t="s">
        <v>1771</v>
      </c>
      <c r="D5495" t="s">
        <v>1715</v>
      </c>
      <c r="H5495" t="str">
        <f>INDEX('Vensim Variables'!$B:$B,MATCH(EPS!$B5495,'Vensim Variables'!$A:$A,0))</f>
        <v>g pollutant</v>
      </c>
      <c r="I5495" t="str">
        <f t="shared" si="170"/>
        <v>F gases</v>
      </c>
      <c r="J5495">
        <f>INDEX(NoSettings!$C:$C,MATCH(EPS!$A5495,NoSettings!$A:$A,0))</f>
        <v>0</v>
      </c>
      <c r="K5495">
        <f>INDEX(GWP!$C$2:$C$13,MATCH(EPS!I5495,GWP!$B$2:$B$13,0))</f>
        <v>1</v>
      </c>
      <c r="L5495" s="4">
        <f t="shared" si="171"/>
        <v>0</v>
      </c>
    </row>
    <row r="5496" spans="1:12" hidden="1">
      <c r="A5496" t="s">
        <v>2837</v>
      </c>
      <c r="B5496" t="s">
        <v>2752</v>
      </c>
      <c r="C5496" t="s">
        <v>1772</v>
      </c>
      <c r="D5496" t="s">
        <v>1702</v>
      </c>
      <c r="H5496" t="str">
        <f>INDEX('Vensim Variables'!$B:$B,MATCH(EPS!$B5496,'Vensim Variables'!$A:$A,0))</f>
        <v>g pollutant</v>
      </c>
      <c r="I5496" t="str">
        <f t="shared" si="170"/>
        <v>CO2</v>
      </c>
      <c r="J5496">
        <f>INDEX(NoSettings!$C:$C,MATCH(EPS!$A5496,NoSettings!$A:$A,0))</f>
        <v>0</v>
      </c>
      <c r="K5496">
        <f>INDEX(GWP!$C$2:$C$13,MATCH(EPS!I5496,GWP!$B$2:$B$13,0))</f>
        <v>1</v>
      </c>
      <c r="L5496" s="4">
        <f t="shared" si="171"/>
        <v>0</v>
      </c>
    </row>
    <row r="5497" spans="1:12" hidden="1">
      <c r="A5497" t="s">
        <v>2838</v>
      </c>
      <c r="B5497" t="s">
        <v>2752</v>
      </c>
      <c r="C5497" t="s">
        <v>1772</v>
      </c>
      <c r="D5497" t="s">
        <v>1705</v>
      </c>
      <c r="H5497" t="str">
        <f>INDEX('Vensim Variables'!$B:$B,MATCH(EPS!$B5497,'Vensim Variables'!$A:$A,0))</f>
        <v>g pollutant</v>
      </c>
      <c r="I5497" t="str">
        <f t="shared" si="170"/>
        <v>VOC</v>
      </c>
      <c r="J5497">
        <f>INDEX(NoSettings!$C:$C,MATCH(EPS!$A5497,NoSettings!$A:$A,0))</f>
        <v>0</v>
      </c>
      <c r="K5497">
        <f>INDEX(GWP!$C$2:$C$13,MATCH(EPS!I5497,GWP!$B$2:$B$13,0))</f>
        <v>0</v>
      </c>
      <c r="L5497" s="4">
        <f t="shared" si="171"/>
        <v>0</v>
      </c>
    </row>
    <row r="5498" spans="1:12" hidden="1">
      <c r="A5498" t="s">
        <v>2839</v>
      </c>
      <c r="B5498" t="s">
        <v>2752</v>
      </c>
      <c r="C5498" t="s">
        <v>1772</v>
      </c>
      <c r="D5498" t="s">
        <v>1706</v>
      </c>
      <c r="H5498" t="str">
        <f>INDEX('Vensim Variables'!$B:$B,MATCH(EPS!$B5498,'Vensim Variables'!$A:$A,0))</f>
        <v>g pollutant</v>
      </c>
      <c r="I5498" t="str">
        <f t="shared" si="170"/>
        <v>CO</v>
      </c>
      <c r="J5498">
        <f>INDEX(NoSettings!$C:$C,MATCH(EPS!$A5498,NoSettings!$A:$A,0))</f>
        <v>0</v>
      </c>
      <c r="K5498">
        <f>INDEX(GWP!$C$2:$C$13,MATCH(EPS!I5498,GWP!$B$2:$B$13,0))</f>
        <v>0</v>
      </c>
      <c r="L5498" s="4">
        <f t="shared" si="171"/>
        <v>0</v>
      </c>
    </row>
    <row r="5499" spans="1:12" hidden="1">
      <c r="A5499" t="s">
        <v>2840</v>
      </c>
      <c r="B5499" t="s">
        <v>2752</v>
      </c>
      <c r="C5499" t="s">
        <v>1772</v>
      </c>
      <c r="D5499" t="s">
        <v>1707</v>
      </c>
      <c r="H5499" t="str">
        <f>INDEX('Vensim Variables'!$B:$B,MATCH(EPS!$B5499,'Vensim Variables'!$A:$A,0))</f>
        <v>g pollutant</v>
      </c>
      <c r="I5499" t="str">
        <f t="shared" si="170"/>
        <v>NOx</v>
      </c>
      <c r="J5499">
        <f>INDEX(NoSettings!$C:$C,MATCH(EPS!$A5499,NoSettings!$A:$A,0))</f>
        <v>0</v>
      </c>
      <c r="K5499">
        <f>INDEX(GWP!$C$2:$C$13,MATCH(EPS!I5499,GWP!$B$2:$B$13,0))</f>
        <v>0</v>
      </c>
      <c r="L5499" s="4">
        <f t="shared" si="171"/>
        <v>0</v>
      </c>
    </row>
    <row r="5500" spans="1:12" hidden="1">
      <c r="A5500" t="s">
        <v>2841</v>
      </c>
      <c r="B5500" t="s">
        <v>2752</v>
      </c>
      <c r="C5500" t="s">
        <v>1772</v>
      </c>
      <c r="D5500" t="s">
        <v>1708</v>
      </c>
      <c r="H5500" t="str">
        <f>INDEX('Vensim Variables'!$B:$B,MATCH(EPS!$B5500,'Vensim Variables'!$A:$A,0))</f>
        <v>g pollutant</v>
      </c>
      <c r="I5500" t="str">
        <f t="shared" si="170"/>
        <v>PM10</v>
      </c>
      <c r="J5500">
        <f>INDEX(NoSettings!$C:$C,MATCH(EPS!$A5500,NoSettings!$A:$A,0))</f>
        <v>0</v>
      </c>
      <c r="K5500">
        <f>INDEX(GWP!$C$2:$C$13,MATCH(EPS!I5500,GWP!$B$2:$B$13,0))</f>
        <v>0</v>
      </c>
      <c r="L5500" s="4">
        <f t="shared" si="171"/>
        <v>0</v>
      </c>
    </row>
    <row r="5501" spans="1:12" hidden="1">
      <c r="A5501" t="s">
        <v>2842</v>
      </c>
      <c r="B5501" t="s">
        <v>2752</v>
      </c>
      <c r="C5501" t="s">
        <v>1772</v>
      </c>
      <c r="D5501" t="s">
        <v>1709</v>
      </c>
      <c r="H5501" t="str">
        <f>INDEX('Vensim Variables'!$B:$B,MATCH(EPS!$B5501,'Vensim Variables'!$A:$A,0))</f>
        <v>g pollutant</v>
      </c>
      <c r="I5501" t="str">
        <f t="shared" si="170"/>
        <v>PM25</v>
      </c>
      <c r="J5501">
        <f>INDEX(NoSettings!$C:$C,MATCH(EPS!$A5501,NoSettings!$A:$A,0))</f>
        <v>0</v>
      </c>
      <c r="K5501">
        <f>INDEX(GWP!$C$2:$C$13,MATCH(EPS!I5501,GWP!$B$2:$B$13,0))</f>
        <v>0</v>
      </c>
      <c r="L5501" s="4">
        <f t="shared" si="171"/>
        <v>0</v>
      </c>
    </row>
    <row r="5502" spans="1:12" hidden="1">
      <c r="A5502" t="s">
        <v>2843</v>
      </c>
      <c r="B5502" t="s">
        <v>2752</v>
      </c>
      <c r="C5502" t="s">
        <v>1772</v>
      </c>
      <c r="D5502" t="s">
        <v>1710</v>
      </c>
      <c r="H5502" t="str">
        <f>INDEX('Vensim Variables'!$B:$B,MATCH(EPS!$B5502,'Vensim Variables'!$A:$A,0))</f>
        <v>g pollutant</v>
      </c>
      <c r="I5502" t="str">
        <f t="shared" si="170"/>
        <v>SOx</v>
      </c>
      <c r="J5502">
        <f>INDEX(NoSettings!$C:$C,MATCH(EPS!$A5502,NoSettings!$A:$A,0))</f>
        <v>0</v>
      </c>
      <c r="K5502">
        <f>INDEX(GWP!$C$2:$C$13,MATCH(EPS!I5502,GWP!$B$2:$B$13,0))</f>
        <v>0</v>
      </c>
      <c r="L5502" s="4">
        <f t="shared" si="171"/>
        <v>0</v>
      </c>
    </row>
    <row r="5503" spans="1:12" hidden="1">
      <c r="A5503" t="s">
        <v>2844</v>
      </c>
      <c r="B5503" t="s">
        <v>2752</v>
      </c>
      <c r="C5503" t="s">
        <v>1772</v>
      </c>
      <c r="D5503" t="s">
        <v>1711</v>
      </c>
      <c r="H5503" t="str">
        <f>INDEX('Vensim Variables'!$B:$B,MATCH(EPS!$B5503,'Vensim Variables'!$A:$A,0))</f>
        <v>g pollutant</v>
      </c>
      <c r="I5503" t="str">
        <f t="shared" si="170"/>
        <v>BC</v>
      </c>
      <c r="J5503">
        <f>INDEX(NoSettings!$C:$C,MATCH(EPS!$A5503,NoSettings!$A:$A,0))</f>
        <v>0</v>
      </c>
      <c r="K5503">
        <f>INDEX(GWP!$C$2:$C$13,MATCH(EPS!I5503,GWP!$B$2:$B$13,0))</f>
        <v>0</v>
      </c>
      <c r="L5503" s="4">
        <f t="shared" si="171"/>
        <v>0</v>
      </c>
    </row>
    <row r="5504" spans="1:12" hidden="1">
      <c r="A5504" t="s">
        <v>2845</v>
      </c>
      <c r="B5504" t="s">
        <v>2752</v>
      </c>
      <c r="C5504" t="s">
        <v>1772</v>
      </c>
      <c r="D5504" t="s">
        <v>1712</v>
      </c>
      <c r="H5504" t="str">
        <f>INDEX('Vensim Variables'!$B:$B,MATCH(EPS!$B5504,'Vensim Variables'!$A:$A,0))</f>
        <v>g pollutant</v>
      </c>
      <c r="I5504" t="str">
        <f t="shared" si="170"/>
        <v>OC</v>
      </c>
      <c r="J5504">
        <f>INDEX(NoSettings!$C:$C,MATCH(EPS!$A5504,NoSettings!$A:$A,0))</f>
        <v>0</v>
      </c>
      <c r="K5504">
        <f>INDEX(GWP!$C$2:$C$13,MATCH(EPS!I5504,GWP!$B$2:$B$13,0))</f>
        <v>0</v>
      </c>
      <c r="L5504" s="4">
        <f t="shared" si="171"/>
        <v>0</v>
      </c>
    </row>
    <row r="5505" spans="1:12" hidden="1">
      <c r="A5505" t="s">
        <v>2846</v>
      </c>
      <c r="B5505" t="s">
        <v>2752</v>
      </c>
      <c r="C5505" t="s">
        <v>1772</v>
      </c>
      <c r="D5505" t="s">
        <v>1713</v>
      </c>
      <c r="H5505" t="str">
        <f>INDEX('Vensim Variables'!$B:$B,MATCH(EPS!$B5505,'Vensim Variables'!$A:$A,0))</f>
        <v>g pollutant</v>
      </c>
      <c r="I5505" t="str">
        <f t="shared" si="170"/>
        <v>CH4</v>
      </c>
      <c r="J5505">
        <f>INDEX(NoSettings!$C:$C,MATCH(EPS!$A5505,NoSettings!$A:$A,0))</f>
        <v>0</v>
      </c>
      <c r="K5505">
        <f>INDEX(GWP!$C$2:$C$13,MATCH(EPS!I5505,GWP!$B$2:$B$13,0))</f>
        <v>28</v>
      </c>
      <c r="L5505" s="4">
        <f t="shared" si="171"/>
        <v>0</v>
      </c>
    </row>
    <row r="5506" spans="1:12" hidden="1">
      <c r="A5506" t="s">
        <v>2847</v>
      </c>
      <c r="B5506" t="s">
        <v>2752</v>
      </c>
      <c r="C5506" t="s">
        <v>1772</v>
      </c>
      <c r="D5506" t="s">
        <v>1714</v>
      </c>
      <c r="H5506" t="str">
        <f>INDEX('Vensim Variables'!$B:$B,MATCH(EPS!$B5506,'Vensim Variables'!$A:$A,0))</f>
        <v>g pollutant</v>
      </c>
      <c r="I5506" t="str">
        <f t="shared" si="170"/>
        <v>N2O</v>
      </c>
      <c r="J5506">
        <f>INDEX(NoSettings!$C:$C,MATCH(EPS!$A5506,NoSettings!$A:$A,0))</f>
        <v>0</v>
      </c>
      <c r="K5506">
        <f>INDEX(GWP!$C$2:$C$13,MATCH(EPS!I5506,GWP!$B$2:$B$13,0))</f>
        <v>265</v>
      </c>
      <c r="L5506" s="4">
        <f t="shared" si="171"/>
        <v>0</v>
      </c>
    </row>
    <row r="5507" spans="1:12" hidden="1">
      <c r="A5507" t="s">
        <v>2848</v>
      </c>
      <c r="B5507" t="s">
        <v>2752</v>
      </c>
      <c r="C5507" t="s">
        <v>1772</v>
      </c>
      <c r="D5507" t="s">
        <v>1715</v>
      </c>
      <c r="H5507" t="str">
        <f>INDEX('Vensim Variables'!$B:$B,MATCH(EPS!$B5507,'Vensim Variables'!$A:$A,0))</f>
        <v>g pollutant</v>
      </c>
      <c r="I5507" t="str">
        <f t="shared" ref="I5507:I5570" si="172">IF(OR(C5507="CO2",C5507="CH4",C5507="N2O",C5507="F gases",C5507="VOC",C5507="CO",C5507="NOx",C5507="PM10",C5507="PM25",C5507="SOx",C5507="BC",C5507="OC"),C5507,IF(OR(D5507="CO2",D5507="CH4",D5507="N2O",D5507="F gases",D5507="VOC",D5507="CO",D5507="NOx",D5507="PM10",D5507="PM25",D5507="SOx",D5507="BC",D5507="OC"),D5507,IF(OR(E5507="CO2",E5507="CH4",E5507="N2O",E5507="F gases",E5507="VOC",E5507="CO",E5507="NOx",E5507="PM10",E5507="PM25",E5507="SOx",E5507="BC",E5507="OC"),E5507,"NA")))</f>
        <v>F gases</v>
      </c>
      <c r="J5507">
        <f>INDEX(NoSettings!$C:$C,MATCH(EPS!$A5507,NoSettings!$A:$A,0))</f>
        <v>0</v>
      </c>
      <c r="K5507">
        <f>INDEX(GWP!$C$2:$C$13,MATCH(EPS!I5507,GWP!$B$2:$B$13,0))</f>
        <v>1</v>
      </c>
      <c r="L5507" s="4">
        <f t="shared" ref="L5507:L5570" si="173">IF(H5507="g pollutant",K5507*J5507/10^12,IF(H5507="MMTCO2e",J5507,IF(H5507="MWh",J5507,0)))</f>
        <v>0</v>
      </c>
    </row>
    <row r="5508" spans="1:12" hidden="1">
      <c r="A5508" t="s">
        <v>2886</v>
      </c>
      <c r="B5508" t="s">
        <v>2885</v>
      </c>
      <c r="C5508" t="s">
        <v>1721</v>
      </c>
      <c r="D5508" t="s">
        <v>3246</v>
      </c>
      <c r="E5508" t="s">
        <v>1702</v>
      </c>
      <c r="H5508" t="str">
        <f>INDEX('Vensim Variables'!$B:$B,MATCH(EPS!$B5508,'Vensim Variables'!$A:$A,0))</f>
        <v>g pollutant</v>
      </c>
      <c r="I5508" t="str">
        <f t="shared" si="172"/>
        <v>CO2</v>
      </c>
      <c r="J5508">
        <f>INDEX(NoSettings!$C:$C,MATCH(EPS!$A5508,NoSettings!$A:$A,0))</f>
        <v>0</v>
      </c>
      <c r="K5508">
        <f>INDEX(GWP!$C$2:$C$13,MATCH(EPS!I5508,GWP!$B$2:$B$13,0))</f>
        <v>1</v>
      </c>
      <c r="L5508" s="4">
        <f t="shared" si="173"/>
        <v>0</v>
      </c>
    </row>
    <row r="5509" spans="1:12" hidden="1">
      <c r="A5509" t="s">
        <v>2887</v>
      </c>
      <c r="B5509" t="s">
        <v>2885</v>
      </c>
      <c r="C5509" t="s">
        <v>1721</v>
      </c>
      <c r="D5509" t="s">
        <v>3246</v>
      </c>
      <c r="E5509" t="s">
        <v>1705</v>
      </c>
      <c r="H5509" t="str">
        <f>INDEX('Vensim Variables'!$B:$B,MATCH(EPS!$B5509,'Vensim Variables'!$A:$A,0))</f>
        <v>g pollutant</v>
      </c>
      <c r="I5509" t="str">
        <f t="shared" si="172"/>
        <v>VOC</v>
      </c>
      <c r="J5509">
        <f>INDEX(NoSettings!$C:$C,MATCH(EPS!$A5509,NoSettings!$A:$A,0))</f>
        <v>0</v>
      </c>
      <c r="K5509">
        <f>INDEX(GWP!$C$2:$C$13,MATCH(EPS!I5509,GWP!$B$2:$B$13,0))</f>
        <v>0</v>
      </c>
      <c r="L5509" s="4">
        <f t="shared" si="173"/>
        <v>0</v>
      </c>
    </row>
    <row r="5510" spans="1:12" hidden="1">
      <c r="A5510" t="s">
        <v>2888</v>
      </c>
      <c r="B5510" t="s">
        <v>2885</v>
      </c>
      <c r="C5510" t="s">
        <v>1721</v>
      </c>
      <c r="D5510" t="s">
        <v>3246</v>
      </c>
      <c r="E5510" t="s">
        <v>1706</v>
      </c>
      <c r="H5510" t="str">
        <f>INDEX('Vensim Variables'!$B:$B,MATCH(EPS!$B5510,'Vensim Variables'!$A:$A,0))</f>
        <v>g pollutant</v>
      </c>
      <c r="I5510" t="str">
        <f t="shared" si="172"/>
        <v>CO</v>
      </c>
      <c r="J5510">
        <f>INDEX(NoSettings!$C:$C,MATCH(EPS!$A5510,NoSettings!$A:$A,0))</f>
        <v>0</v>
      </c>
      <c r="K5510">
        <f>INDEX(GWP!$C$2:$C$13,MATCH(EPS!I5510,GWP!$B$2:$B$13,0))</f>
        <v>0</v>
      </c>
      <c r="L5510" s="4">
        <f t="shared" si="173"/>
        <v>0</v>
      </c>
    </row>
    <row r="5511" spans="1:12" hidden="1">
      <c r="A5511" t="s">
        <v>2889</v>
      </c>
      <c r="B5511" t="s">
        <v>2885</v>
      </c>
      <c r="C5511" t="s">
        <v>1721</v>
      </c>
      <c r="D5511" t="s">
        <v>3246</v>
      </c>
      <c r="E5511" t="s">
        <v>1707</v>
      </c>
      <c r="H5511" t="str">
        <f>INDEX('Vensim Variables'!$B:$B,MATCH(EPS!$B5511,'Vensim Variables'!$A:$A,0))</f>
        <v>g pollutant</v>
      </c>
      <c r="I5511" t="str">
        <f t="shared" si="172"/>
        <v>NOx</v>
      </c>
      <c r="J5511">
        <f>INDEX(NoSettings!$C:$C,MATCH(EPS!$A5511,NoSettings!$A:$A,0))</f>
        <v>0</v>
      </c>
      <c r="K5511">
        <f>INDEX(GWP!$C$2:$C$13,MATCH(EPS!I5511,GWP!$B$2:$B$13,0))</f>
        <v>0</v>
      </c>
      <c r="L5511" s="4">
        <f t="shared" si="173"/>
        <v>0</v>
      </c>
    </row>
    <row r="5512" spans="1:12" hidden="1">
      <c r="A5512" t="s">
        <v>2890</v>
      </c>
      <c r="B5512" t="s">
        <v>2885</v>
      </c>
      <c r="C5512" t="s">
        <v>1721</v>
      </c>
      <c r="D5512" t="s">
        <v>3246</v>
      </c>
      <c r="E5512" t="s">
        <v>1708</v>
      </c>
      <c r="H5512" t="str">
        <f>INDEX('Vensim Variables'!$B:$B,MATCH(EPS!$B5512,'Vensim Variables'!$A:$A,0))</f>
        <v>g pollutant</v>
      </c>
      <c r="I5512" t="str">
        <f t="shared" si="172"/>
        <v>PM10</v>
      </c>
      <c r="J5512">
        <f>INDEX(NoSettings!$C:$C,MATCH(EPS!$A5512,NoSettings!$A:$A,0))</f>
        <v>0</v>
      </c>
      <c r="K5512">
        <f>INDEX(GWP!$C$2:$C$13,MATCH(EPS!I5512,GWP!$B$2:$B$13,0))</f>
        <v>0</v>
      </c>
      <c r="L5512" s="4">
        <f t="shared" si="173"/>
        <v>0</v>
      </c>
    </row>
    <row r="5513" spans="1:12" hidden="1">
      <c r="A5513" t="s">
        <v>2891</v>
      </c>
      <c r="B5513" t="s">
        <v>2885</v>
      </c>
      <c r="C5513" t="s">
        <v>1721</v>
      </c>
      <c r="D5513" t="s">
        <v>3246</v>
      </c>
      <c r="E5513" t="s">
        <v>1709</v>
      </c>
      <c r="H5513" t="str">
        <f>INDEX('Vensim Variables'!$B:$B,MATCH(EPS!$B5513,'Vensim Variables'!$A:$A,0))</f>
        <v>g pollutant</v>
      </c>
      <c r="I5513" t="str">
        <f t="shared" si="172"/>
        <v>PM25</v>
      </c>
      <c r="J5513">
        <f>INDEX(NoSettings!$C:$C,MATCH(EPS!$A5513,NoSettings!$A:$A,0))</f>
        <v>0</v>
      </c>
      <c r="K5513">
        <f>INDEX(GWP!$C$2:$C$13,MATCH(EPS!I5513,GWP!$B$2:$B$13,0))</f>
        <v>0</v>
      </c>
      <c r="L5513" s="4">
        <f t="shared" si="173"/>
        <v>0</v>
      </c>
    </row>
    <row r="5514" spans="1:12" hidden="1">
      <c r="A5514" t="s">
        <v>2892</v>
      </c>
      <c r="B5514" t="s">
        <v>2885</v>
      </c>
      <c r="C5514" t="s">
        <v>1721</v>
      </c>
      <c r="D5514" t="s">
        <v>3246</v>
      </c>
      <c r="E5514" t="s">
        <v>1710</v>
      </c>
      <c r="H5514" t="str">
        <f>INDEX('Vensim Variables'!$B:$B,MATCH(EPS!$B5514,'Vensim Variables'!$A:$A,0))</f>
        <v>g pollutant</v>
      </c>
      <c r="I5514" t="str">
        <f t="shared" si="172"/>
        <v>SOx</v>
      </c>
      <c r="J5514">
        <f>INDEX(NoSettings!$C:$C,MATCH(EPS!$A5514,NoSettings!$A:$A,0))</f>
        <v>0</v>
      </c>
      <c r="K5514">
        <f>INDEX(GWP!$C$2:$C$13,MATCH(EPS!I5514,GWP!$B$2:$B$13,0))</f>
        <v>0</v>
      </c>
      <c r="L5514" s="4">
        <f t="shared" si="173"/>
        <v>0</v>
      </c>
    </row>
    <row r="5515" spans="1:12" hidden="1">
      <c r="A5515" t="s">
        <v>2893</v>
      </c>
      <c r="B5515" t="s">
        <v>2885</v>
      </c>
      <c r="C5515" t="s">
        <v>1721</v>
      </c>
      <c r="D5515" t="s">
        <v>3246</v>
      </c>
      <c r="E5515" t="s">
        <v>1711</v>
      </c>
      <c r="H5515" t="str">
        <f>INDEX('Vensim Variables'!$B:$B,MATCH(EPS!$B5515,'Vensim Variables'!$A:$A,0))</f>
        <v>g pollutant</v>
      </c>
      <c r="I5515" t="str">
        <f t="shared" si="172"/>
        <v>BC</v>
      </c>
      <c r="J5515">
        <f>INDEX(NoSettings!$C:$C,MATCH(EPS!$A5515,NoSettings!$A:$A,0))</f>
        <v>0</v>
      </c>
      <c r="K5515">
        <f>INDEX(GWP!$C$2:$C$13,MATCH(EPS!I5515,GWP!$B$2:$B$13,0))</f>
        <v>0</v>
      </c>
      <c r="L5515" s="4">
        <f t="shared" si="173"/>
        <v>0</v>
      </c>
    </row>
    <row r="5516" spans="1:12" hidden="1">
      <c r="A5516" t="s">
        <v>2894</v>
      </c>
      <c r="B5516" t="s">
        <v>2885</v>
      </c>
      <c r="C5516" t="s">
        <v>1721</v>
      </c>
      <c r="D5516" t="s">
        <v>3246</v>
      </c>
      <c r="E5516" t="s">
        <v>1712</v>
      </c>
      <c r="H5516" t="str">
        <f>INDEX('Vensim Variables'!$B:$B,MATCH(EPS!$B5516,'Vensim Variables'!$A:$A,0))</f>
        <v>g pollutant</v>
      </c>
      <c r="I5516" t="str">
        <f t="shared" si="172"/>
        <v>OC</v>
      </c>
      <c r="J5516">
        <f>INDEX(NoSettings!$C:$C,MATCH(EPS!$A5516,NoSettings!$A:$A,0))</f>
        <v>0</v>
      </c>
      <c r="K5516">
        <f>INDEX(GWP!$C$2:$C$13,MATCH(EPS!I5516,GWP!$B$2:$B$13,0))</f>
        <v>0</v>
      </c>
      <c r="L5516" s="4">
        <f t="shared" si="173"/>
        <v>0</v>
      </c>
    </row>
    <row r="5517" spans="1:12" hidden="1">
      <c r="A5517" t="s">
        <v>2895</v>
      </c>
      <c r="B5517" t="s">
        <v>2885</v>
      </c>
      <c r="C5517" t="s">
        <v>1721</v>
      </c>
      <c r="D5517" t="s">
        <v>3246</v>
      </c>
      <c r="E5517" t="s">
        <v>1713</v>
      </c>
      <c r="H5517" t="str">
        <f>INDEX('Vensim Variables'!$B:$B,MATCH(EPS!$B5517,'Vensim Variables'!$A:$A,0))</f>
        <v>g pollutant</v>
      </c>
      <c r="I5517" t="str">
        <f t="shared" si="172"/>
        <v>CH4</v>
      </c>
      <c r="J5517">
        <f>INDEX(NoSettings!$C:$C,MATCH(EPS!$A5517,NoSettings!$A:$A,0))</f>
        <v>0</v>
      </c>
      <c r="K5517">
        <f>INDEX(GWP!$C$2:$C$13,MATCH(EPS!I5517,GWP!$B$2:$B$13,0))</f>
        <v>28</v>
      </c>
      <c r="L5517" s="4">
        <f t="shared" si="173"/>
        <v>0</v>
      </c>
    </row>
    <row r="5518" spans="1:12" hidden="1">
      <c r="A5518" t="s">
        <v>2896</v>
      </c>
      <c r="B5518" t="s">
        <v>2885</v>
      </c>
      <c r="C5518" t="s">
        <v>1721</v>
      </c>
      <c r="D5518" t="s">
        <v>3246</v>
      </c>
      <c r="E5518" t="s">
        <v>1714</v>
      </c>
      <c r="H5518" t="str">
        <f>INDEX('Vensim Variables'!$B:$B,MATCH(EPS!$B5518,'Vensim Variables'!$A:$A,0))</f>
        <v>g pollutant</v>
      </c>
      <c r="I5518" t="str">
        <f t="shared" si="172"/>
        <v>N2O</v>
      </c>
      <c r="J5518">
        <f>INDEX(NoSettings!$C:$C,MATCH(EPS!$A5518,NoSettings!$A:$A,0))</f>
        <v>0</v>
      </c>
      <c r="K5518">
        <f>INDEX(GWP!$C$2:$C$13,MATCH(EPS!I5518,GWP!$B$2:$B$13,0))</f>
        <v>265</v>
      </c>
      <c r="L5518" s="4">
        <f t="shared" si="173"/>
        <v>0</v>
      </c>
    </row>
    <row r="5519" spans="1:12" hidden="1">
      <c r="A5519" t="s">
        <v>2897</v>
      </c>
      <c r="B5519" t="s">
        <v>2885</v>
      </c>
      <c r="C5519" t="s">
        <v>1721</v>
      </c>
      <c r="D5519" t="s">
        <v>3246</v>
      </c>
      <c r="E5519" t="s">
        <v>1715</v>
      </c>
      <c r="H5519" t="str">
        <f>INDEX('Vensim Variables'!$B:$B,MATCH(EPS!$B5519,'Vensim Variables'!$A:$A,0))</f>
        <v>g pollutant</v>
      </c>
      <c r="I5519" t="str">
        <f t="shared" si="172"/>
        <v>F gases</v>
      </c>
      <c r="J5519">
        <f>INDEX(NoSettings!$C:$C,MATCH(EPS!$A5519,NoSettings!$A:$A,0))</f>
        <v>0</v>
      </c>
      <c r="K5519">
        <f>INDEX(GWP!$C$2:$C$13,MATCH(EPS!I5519,GWP!$B$2:$B$13,0))</f>
        <v>1</v>
      </c>
      <c r="L5519" s="4">
        <f t="shared" si="173"/>
        <v>0</v>
      </c>
    </row>
    <row r="5520" spans="1:12" hidden="1">
      <c r="A5520" t="s">
        <v>2898</v>
      </c>
      <c r="B5520" t="s">
        <v>2885</v>
      </c>
      <c r="C5520" t="s">
        <v>1721</v>
      </c>
      <c r="D5520" t="s">
        <v>3247</v>
      </c>
      <c r="E5520" t="s">
        <v>1702</v>
      </c>
      <c r="H5520" t="str">
        <f>INDEX('Vensim Variables'!$B:$B,MATCH(EPS!$B5520,'Vensim Variables'!$A:$A,0))</f>
        <v>g pollutant</v>
      </c>
      <c r="I5520" t="str">
        <f t="shared" si="172"/>
        <v>CO2</v>
      </c>
      <c r="J5520">
        <f>INDEX(NoSettings!$C:$C,MATCH(EPS!$A5520,NoSettings!$A:$A,0))</f>
        <v>0</v>
      </c>
      <c r="K5520">
        <f>INDEX(GWP!$C$2:$C$13,MATCH(EPS!I5520,GWP!$B$2:$B$13,0))</f>
        <v>1</v>
      </c>
      <c r="L5520" s="4">
        <f t="shared" si="173"/>
        <v>0</v>
      </c>
    </row>
    <row r="5521" spans="1:12" hidden="1">
      <c r="A5521" t="s">
        <v>2899</v>
      </c>
      <c r="B5521" t="s">
        <v>2885</v>
      </c>
      <c r="C5521" t="s">
        <v>1721</v>
      </c>
      <c r="D5521" t="s">
        <v>3247</v>
      </c>
      <c r="E5521" t="s">
        <v>1705</v>
      </c>
      <c r="H5521" t="str">
        <f>INDEX('Vensim Variables'!$B:$B,MATCH(EPS!$B5521,'Vensim Variables'!$A:$A,0))</f>
        <v>g pollutant</v>
      </c>
      <c r="I5521" t="str">
        <f t="shared" si="172"/>
        <v>VOC</v>
      </c>
      <c r="J5521">
        <f>INDEX(NoSettings!$C:$C,MATCH(EPS!$A5521,NoSettings!$A:$A,0))</f>
        <v>0</v>
      </c>
      <c r="K5521">
        <f>INDEX(GWP!$C$2:$C$13,MATCH(EPS!I5521,GWP!$B$2:$B$13,0))</f>
        <v>0</v>
      </c>
      <c r="L5521" s="4">
        <f t="shared" si="173"/>
        <v>0</v>
      </c>
    </row>
    <row r="5522" spans="1:12" hidden="1">
      <c r="A5522" t="s">
        <v>2900</v>
      </c>
      <c r="B5522" t="s">
        <v>2885</v>
      </c>
      <c r="C5522" t="s">
        <v>1721</v>
      </c>
      <c r="D5522" t="s">
        <v>3247</v>
      </c>
      <c r="E5522" t="s">
        <v>1706</v>
      </c>
      <c r="H5522" t="str">
        <f>INDEX('Vensim Variables'!$B:$B,MATCH(EPS!$B5522,'Vensim Variables'!$A:$A,0))</f>
        <v>g pollutant</v>
      </c>
      <c r="I5522" t="str">
        <f t="shared" si="172"/>
        <v>CO</v>
      </c>
      <c r="J5522">
        <f>INDEX(NoSettings!$C:$C,MATCH(EPS!$A5522,NoSettings!$A:$A,0))</f>
        <v>0</v>
      </c>
      <c r="K5522">
        <f>INDEX(GWP!$C$2:$C$13,MATCH(EPS!I5522,GWP!$B$2:$B$13,0))</f>
        <v>0</v>
      </c>
      <c r="L5522" s="4">
        <f t="shared" si="173"/>
        <v>0</v>
      </c>
    </row>
    <row r="5523" spans="1:12" hidden="1">
      <c r="A5523" t="s">
        <v>2901</v>
      </c>
      <c r="B5523" t="s">
        <v>2885</v>
      </c>
      <c r="C5523" t="s">
        <v>1721</v>
      </c>
      <c r="D5523" t="s">
        <v>3247</v>
      </c>
      <c r="E5523" t="s">
        <v>1707</v>
      </c>
      <c r="H5523" t="str">
        <f>INDEX('Vensim Variables'!$B:$B,MATCH(EPS!$B5523,'Vensim Variables'!$A:$A,0))</f>
        <v>g pollutant</v>
      </c>
      <c r="I5523" t="str">
        <f t="shared" si="172"/>
        <v>NOx</v>
      </c>
      <c r="J5523">
        <f>INDEX(NoSettings!$C:$C,MATCH(EPS!$A5523,NoSettings!$A:$A,0))</f>
        <v>0</v>
      </c>
      <c r="K5523">
        <f>INDEX(GWP!$C$2:$C$13,MATCH(EPS!I5523,GWP!$B$2:$B$13,0))</f>
        <v>0</v>
      </c>
      <c r="L5523" s="4">
        <f t="shared" si="173"/>
        <v>0</v>
      </c>
    </row>
    <row r="5524" spans="1:12" hidden="1">
      <c r="A5524" t="s">
        <v>2902</v>
      </c>
      <c r="B5524" t="s">
        <v>2885</v>
      </c>
      <c r="C5524" t="s">
        <v>1721</v>
      </c>
      <c r="D5524" t="s">
        <v>3247</v>
      </c>
      <c r="E5524" t="s">
        <v>1708</v>
      </c>
      <c r="H5524" t="str">
        <f>INDEX('Vensim Variables'!$B:$B,MATCH(EPS!$B5524,'Vensim Variables'!$A:$A,0))</f>
        <v>g pollutant</v>
      </c>
      <c r="I5524" t="str">
        <f t="shared" si="172"/>
        <v>PM10</v>
      </c>
      <c r="J5524">
        <f>INDEX(NoSettings!$C:$C,MATCH(EPS!$A5524,NoSettings!$A:$A,0))</f>
        <v>0</v>
      </c>
      <c r="K5524">
        <f>INDEX(GWP!$C$2:$C$13,MATCH(EPS!I5524,GWP!$B$2:$B$13,0))</f>
        <v>0</v>
      </c>
      <c r="L5524" s="4">
        <f t="shared" si="173"/>
        <v>0</v>
      </c>
    </row>
    <row r="5525" spans="1:12" hidden="1">
      <c r="A5525" t="s">
        <v>2903</v>
      </c>
      <c r="B5525" t="s">
        <v>2885</v>
      </c>
      <c r="C5525" t="s">
        <v>1721</v>
      </c>
      <c r="D5525" t="s">
        <v>3247</v>
      </c>
      <c r="E5525" t="s">
        <v>1709</v>
      </c>
      <c r="H5525" t="str">
        <f>INDEX('Vensim Variables'!$B:$B,MATCH(EPS!$B5525,'Vensim Variables'!$A:$A,0))</f>
        <v>g pollutant</v>
      </c>
      <c r="I5525" t="str">
        <f t="shared" si="172"/>
        <v>PM25</v>
      </c>
      <c r="J5525">
        <f>INDEX(NoSettings!$C:$C,MATCH(EPS!$A5525,NoSettings!$A:$A,0))</f>
        <v>0</v>
      </c>
      <c r="K5525">
        <f>INDEX(GWP!$C$2:$C$13,MATCH(EPS!I5525,GWP!$B$2:$B$13,0))</f>
        <v>0</v>
      </c>
      <c r="L5525" s="4">
        <f t="shared" si="173"/>
        <v>0</v>
      </c>
    </row>
    <row r="5526" spans="1:12" hidden="1">
      <c r="A5526" t="s">
        <v>2904</v>
      </c>
      <c r="B5526" t="s">
        <v>2885</v>
      </c>
      <c r="C5526" t="s">
        <v>1721</v>
      </c>
      <c r="D5526" t="s">
        <v>3247</v>
      </c>
      <c r="E5526" t="s">
        <v>1710</v>
      </c>
      <c r="H5526" t="str">
        <f>INDEX('Vensim Variables'!$B:$B,MATCH(EPS!$B5526,'Vensim Variables'!$A:$A,0))</f>
        <v>g pollutant</v>
      </c>
      <c r="I5526" t="str">
        <f t="shared" si="172"/>
        <v>SOx</v>
      </c>
      <c r="J5526">
        <f>INDEX(NoSettings!$C:$C,MATCH(EPS!$A5526,NoSettings!$A:$A,0))</f>
        <v>0</v>
      </c>
      <c r="K5526">
        <f>INDEX(GWP!$C$2:$C$13,MATCH(EPS!I5526,GWP!$B$2:$B$13,0))</f>
        <v>0</v>
      </c>
      <c r="L5526" s="4">
        <f t="shared" si="173"/>
        <v>0</v>
      </c>
    </row>
    <row r="5527" spans="1:12" hidden="1">
      <c r="A5527" t="s">
        <v>2905</v>
      </c>
      <c r="B5527" t="s">
        <v>2885</v>
      </c>
      <c r="C5527" t="s">
        <v>1721</v>
      </c>
      <c r="D5527" t="s">
        <v>3247</v>
      </c>
      <c r="E5527" t="s">
        <v>1711</v>
      </c>
      <c r="H5527" t="str">
        <f>INDEX('Vensim Variables'!$B:$B,MATCH(EPS!$B5527,'Vensim Variables'!$A:$A,0))</f>
        <v>g pollutant</v>
      </c>
      <c r="I5527" t="str">
        <f t="shared" si="172"/>
        <v>BC</v>
      </c>
      <c r="J5527">
        <f>INDEX(NoSettings!$C:$C,MATCH(EPS!$A5527,NoSettings!$A:$A,0))</f>
        <v>0</v>
      </c>
      <c r="K5527">
        <f>INDEX(GWP!$C$2:$C$13,MATCH(EPS!I5527,GWP!$B$2:$B$13,0))</f>
        <v>0</v>
      </c>
      <c r="L5527" s="4">
        <f t="shared" si="173"/>
        <v>0</v>
      </c>
    </row>
    <row r="5528" spans="1:12" hidden="1">
      <c r="A5528" t="s">
        <v>2906</v>
      </c>
      <c r="B5528" t="s">
        <v>2885</v>
      </c>
      <c r="C5528" t="s">
        <v>1721</v>
      </c>
      <c r="D5528" t="s">
        <v>3247</v>
      </c>
      <c r="E5528" t="s">
        <v>1712</v>
      </c>
      <c r="H5528" t="str">
        <f>INDEX('Vensim Variables'!$B:$B,MATCH(EPS!$B5528,'Vensim Variables'!$A:$A,0))</f>
        <v>g pollutant</v>
      </c>
      <c r="I5528" t="str">
        <f t="shared" si="172"/>
        <v>OC</v>
      </c>
      <c r="J5528">
        <f>INDEX(NoSettings!$C:$C,MATCH(EPS!$A5528,NoSettings!$A:$A,0))</f>
        <v>0</v>
      </c>
      <c r="K5528">
        <f>INDEX(GWP!$C$2:$C$13,MATCH(EPS!I5528,GWP!$B$2:$B$13,0))</f>
        <v>0</v>
      </c>
      <c r="L5528" s="4">
        <f t="shared" si="173"/>
        <v>0</v>
      </c>
    </row>
    <row r="5529" spans="1:12" hidden="1">
      <c r="A5529" t="s">
        <v>2907</v>
      </c>
      <c r="B5529" t="s">
        <v>2885</v>
      </c>
      <c r="C5529" t="s">
        <v>1721</v>
      </c>
      <c r="D5529" t="s">
        <v>3247</v>
      </c>
      <c r="E5529" t="s">
        <v>1713</v>
      </c>
      <c r="H5529" t="str">
        <f>INDEX('Vensim Variables'!$B:$B,MATCH(EPS!$B5529,'Vensim Variables'!$A:$A,0))</f>
        <v>g pollutant</v>
      </c>
      <c r="I5529" t="str">
        <f t="shared" si="172"/>
        <v>CH4</v>
      </c>
      <c r="J5529">
        <f>INDEX(NoSettings!$C:$C,MATCH(EPS!$A5529,NoSettings!$A:$A,0))</f>
        <v>0</v>
      </c>
      <c r="K5529">
        <f>INDEX(GWP!$C$2:$C$13,MATCH(EPS!I5529,GWP!$B$2:$B$13,0))</f>
        <v>28</v>
      </c>
      <c r="L5529" s="4">
        <f t="shared" si="173"/>
        <v>0</v>
      </c>
    </row>
    <row r="5530" spans="1:12" hidden="1">
      <c r="A5530" t="s">
        <v>2908</v>
      </c>
      <c r="B5530" t="s">
        <v>2885</v>
      </c>
      <c r="C5530" t="s">
        <v>1721</v>
      </c>
      <c r="D5530" t="s">
        <v>3247</v>
      </c>
      <c r="E5530" t="s">
        <v>1714</v>
      </c>
      <c r="H5530" t="str">
        <f>INDEX('Vensim Variables'!$B:$B,MATCH(EPS!$B5530,'Vensim Variables'!$A:$A,0))</f>
        <v>g pollutant</v>
      </c>
      <c r="I5530" t="str">
        <f t="shared" si="172"/>
        <v>N2O</v>
      </c>
      <c r="J5530">
        <f>INDEX(NoSettings!$C:$C,MATCH(EPS!$A5530,NoSettings!$A:$A,0))</f>
        <v>0</v>
      </c>
      <c r="K5530">
        <f>INDEX(GWP!$C$2:$C$13,MATCH(EPS!I5530,GWP!$B$2:$B$13,0))</f>
        <v>265</v>
      </c>
      <c r="L5530" s="4">
        <f t="shared" si="173"/>
        <v>0</v>
      </c>
    </row>
    <row r="5531" spans="1:12" hidden="1">
      <c r="A5531" t="s">
        <v>2909</v>
      </c>
      <c r="B5531" t="s">
        <v>2885</v>
      </c>
      <c r="C5531" t="s">
        <v>1721</v>
      </c>
      <c r="D5531" t="s">
        <v>3247</v>
      </c>
      <c r="E5531" t="s">
        <v>1715</v>
      </c>
      <c r="H5531" t="str">
        <f>INDEX('Vensim Variables'!$B:$B,MATCH(EPS!$B5531,'Vensim Variables'!$A:$A,0))</f>
        <v>g pollutant</v>
      </c>
      <c r="I5531" t="str">
        <f t="shared" si="172"/>
        <v>F gases</v>
      </c>
      <c r="J5531">
        <f>INDEX(NoSettings!$C:$C,MATCH(EPS!$A5531,NoSettings!$A:$A,0))</f>
        <v>0</v>
      </c>
      <c r="K5531">
        <f>INDEX(GWP!$C$2:$C$13,MATCH(EPS!I5531,GWP!$B$2:$B$13,0))</f>
        <v>1</v>
      </c>
      <c r="L5531" s="4">
        <f t="shared" si="173"/>
        <v>0</v>
      </c>
    </row>
    <row r="5532" spans="1:12" hidden="1">
      <c r="A5532" t="s">
        <v>2910</v>
      </c>
      <c r="B5532" t="s">
        <v>2885</v>
      </c>
      <c r="C5532" t="s">
        <v>1721</v>
      </c>
      <c r="D5532" t="s">
        <v>3248</v>
      </c>
      <c r="E5532" t="s">
        <v>1702</v>
      </c>
      <c r="H5532" t="str">
        <f>INDEX('Vensim Variables'!$B:$B,MATCH(EPS!$B5532,'Vensim Variables'!$A:$A,0))</f>
        <v>g pollutant</v>
      </c>
      <c r="I5532" t="str">
        <f t="shared" si="172"/>
        <v>CO2</v>
      </c>
      <c r="J5532">
        <f>INDEX(NoSettings!$C:$C,MATCH(EPS!$A5532,NoSettings!$A:$A,0))</f>
        <v>216032000000000</v>
      </c>
      <c r="K5532">
        <f>INDEX(GWP!$C$2:$C$13,MATCH(EPS!I5532,GWP!$B$2:$B$13,0))</f>
        <v>1</v>
      </c>
      <c r="L5532" s="4">
        <f t="shared" si="173"/>
        <v>216.03200000000001</v>
      </c>
    </row>
    <row r="5533" spans="1:12" hidden="1">
      <c r="A5533" t="s">
        <v>2911</v>
      </c>
      <c r="B5533" t="s">
        <v>2885</v>
      </c>
      <c r="C5533" t="s">
        <v>1721</v>
      </c>
      <c r="D5533" t="s">
        <v>3248</v>
      </c>
      <c r="E5533" t="s">
        <v>1705</v>
      </c>
      <c r="H5533" t="str">
        <f>INDEX('Vensim Variables'!$B:$B,MATCH(EPS!$B5533,'Vensim Variables'!$A:$A,0))</f>
        <v>g pollutant</v>
      </c>
      <c r="I5533" t="str">
        <f t="shared" si="172"/>
        <v>VOC</v>
      </c>
      <c r="J5533">
        <f>INDEX(NoSettings!$C:$C,MATCH(EPS!$A5533,NoSettings!$A:$A,0))</f>
        <v>22710700000</v>
      </c>
      <c r="K5533">
        <f>INDEX(GWP!$C$2:$C$13,MATCH(EPS!I5533,GWP!$B$2:$B$13,0))</f>
        <v>0</v>
      </c>
      <c r="L5533" s="4">
        <f t="shared" si="173"/>
        <v>0</v>
      </c>
    </row>
    <row r="5534" spans="1:12" hidden="1">
      <c r="A5534" t="s">
        <v>2912</v>
      </c>
      <c r="B5534" t="s">
        <v>2885</v>
      </c>
      <c r="C5534" t="s">
        <v>1721</v>
      </c>
      <c r="D5534" t="s">
        <v>3248</v>
      </c>
      <c r="E5534" t="s">
        <v>1706</v>
      </c>
      <c r="H5534" t="str">
        <f>INDEX('Vensim Variables'!$B:$B,MATCH(EPS!$B5534,'Vensim Variables'!$A:$A,0))</f>
        <v>g pollutant</v>
      </c>
      <c r="I5534" t="str">
        <f t="shared" si="172"/>
        <v>CO</v>
      </c>
      <c r="J5534">
        <f>INDEX(NoSettings!$C:$C,MATCH(EPS!$A5534,NoSettings!$A:$A,0))</f>
        <v>126309000000</v>
      </c>
      <c r="K5534">
        <f>INDEX(GWP!$C$2:$C$13,MATCH(EPS!I5534,GWP!$B$2:$B$13,0))</f>
        <v>0</v>
      </c>
      <c r="L5534" s="4">
        <f t="shared" si="173"/>
        <v>0</v>
      </c>
    </row>
    <row r="5535" spans="1:12" hidden="1">
      <c r="A5535" t="s">
        <v>2913</v>
      </c>
      <c r="B5535" t="s">
        <v>2885</v>
      </c>
      <c r="C5535" t="s">
        <v>1721</v>
      </c>
      <c r="D5535" t="s">
        <v>3248</v>
      </c>
      <c r="E5535" t="s">
        <v>1707</v>
      </c>
      <c r="H5535" t="str">
        <f>INDEX('Vensim Variables'!$B:$B,MATCH(EPS!$B5535,'Vensim Variables'!$A:$A,0))</f>
        <v>g pollutant</v>
      </c>
      <c r="I5535" t="str">
        <f t="shared" si="172"/>
        <v>NOx</v>
      </c>
      <c r="J5535">
        <f>INDEX(NoSettings!$C:$C,MATCH(EPS!$A5535,NoSettings!$A:$A,0))</f>
        <v>158702000000</v>
      </c>
      <c r="K5535">
        <f>INDEX(GWP!$C$2:$C$13,MATCH(EPS!I5535,GWP!$B$2:$B$13,0))</f>
        <v>0</v>
      </c>
      <c r="L5535" s="4">
        <f t="shared" si="173"/>
        <v>0</v>
      </c>
    </row>
    <row r="5536" spans="1:12" hidden="1">
      <c r="A5536" t="s">
        <v>2914</v>
      </c>
      <c r="B5536" t="s">
        <v>2885</v>
      </c>
      <c r="C5536" t="s">
        <v>1721</v>
      </c>
      <c r="D5536" t="s">
        <v>3248</v>
      </c>
      <c r="E5536" t="s">
        <v>1708</v>
      </c>
      <c r="H5536" t="str">
        <f>INDEX('Vensim Variables'!$B:$B,MATCH(EPS!$B5536,'Vensim Variables'!$A:$A,0))</f>
        <v>g pollutant</v>
      </c>
      <c r="I5536" t="str">
        <f t="shared" si="172"/>
        <v>PM10</v>
      </c>
      <c r="J5536">
        <f>INDEX(NoSettings!$C:$C,MATCH(EPS!$A5536,NoSettings!$A:$A,0))</f>
        <v>93037200000</v>
      </c>
      <c r="K5536">
        <f>INDEX(GWP!$C$2:$C$13,MATCH(EPS!I5536,GWP!$B$2:$B$13,0))</f>
        <v>0</v>
      </c>
      <c r="L5536" s="4">
        <f t="shared" si="173"/>
        <v>0</v>
      </c>
    </row>
    <row r="5537" spans="1:12" hidden="1">
      <c r="A5537" t="s">
        <v>2915</v>
      </c>
      <c r="B5537" t="s">
        <v>2885</v>
      </c>
      <c r="C5537" t="s">
        <v>1721</v>
      </c>
      <c r="D5537" t="s">
        <v>3248</v>
      </c>
      <c r="E5537" t="s">
        <v>1709</v>
      </c>
      <c r="H5537" t="str">
        <f>INDEX('Vensim Variables'!$B:$B,MATCH(EPS!$B5537,'Vensim Variables'!$A:$A,0))</f>
        <v>g pollutant</v>
      </c>
      <c r="I5537" t="str">
        <f t="shared" si="172"/>
        <v>PM25</v>
      </c>
      <c r="J5537">
        <f>INDEX(NoSettings!$C:$C,MATCH(EPS!$A5537,NoSettings!$A:$A,0))</f>
        <v>86714200000</v>
      </c>
      <c r="K5537">
        <f>INDEX(GWP!$C$2:$C$13,MATCH(EPS!I5537,GWP!$B$2:$B$13,0))</f>
        <v>0</v>
      </c>
      <c r="L5537" s="4">
        <f t="shared" si="173"/>
        <v>0</v>
      </c>
    </row>
    <row r="5538" spans="1:12" hidden="1">
      <c r="A5538" t="s">
        <v>2916</v>
      </c>
      <c r="B5538" t="s">
        <v>2885</v>
      </c>
      <c r="C5538" t="s">
        <v>1721</v>
      </c>
      <c r="D5538" t="s">
        <v>3248</v>
      </c>
      <c r="E5538" t="s">
        <v>1710</v>
      </c>
      <c r="H5538" t="str">
        <f>INDEX('Vensim Variables'!$B:$B,MATCH(EPS!$B5538,'Vensim Variables'!$A:$A,0))</f>
        <v>g pollutant</v>
      </c>
      <c r="I5538" t="str">
        <f t="shared" si="172"/>
        <v>SOx</v>
      </c>
      <c r="J5538">
        <f>INDEX(NoSettings!$C:$C,MATCH(EPS!$A5538,NoSettings!$A:$A,0))</f>
        <v>1066730000</v>
      </c>
      <c r="K5538">
        <f>INDEX(GWP!$C$2:$C$13,MATCH(EPS!I5538,GWP!$B$2:$B$13,0))</f>
        <v>0</v>
      </c>
      <c r="L5538" s="4">
        <f t="shared" si="173"/>
        <v>0</v>
      </c>
    </row>
    <row r="5539" spans="1:12" hidden="1">
      <c r="A5539" t="s">
        <v>2917</v>
      </c>
      <c r="B5539" t="s">
        <v>2885</v>
      </c>
      <c r="C5539" t="s">
        <v>1721</v>
      </c>
      <c r="D5539" t="s">
        <v>3248</v>
      </c>
      <c r="E5539" t="s">
        <v>1711</v>
      </c>
      <c r="H5539" t="str">
        <f>INDEX('Vensim Variables'!$B:$B,MATCH(EPS!$B5539,'Vensim Variables'!$A:$A,0))</f>
        <v>g pollutant</v>
      </c>
      <c r="I5539" t="str">
        <f t="shared" si="172"/>
        <v>BC</v>
      </c>
      <c r="J5539">
        <f>INDEX(NoSettings!$C:$C,MATCH(EPS!$A5539,NoSettings!$A:$A,0))</f>
        <v>2935530000</v>
      </c>
      <c r="K5539">
        <f>INDEX(GWP!$C$2:$C$13,MATCH(EPS!I5539,GWP!$B$2:$B$13,0))</f>
        <v>0</v>
      </c>
      <c r="L5539" s="4">
        <f t="shared" si="173"/>
        <v>0</v>
      </c>
    </row>
    <row r="5540" spans="1:12" hidden="1">
      <c r="A5540" t="s">
        <v>2918</v>
      </c>
      <c r="B5540" t="s">
        <v>2885</v>
      </c>
      <c r="C5540" t="s">
        <v>1721</v>
      </c>
      <c r="D5540" t="s">
        <v>3248</v>
      </c>
      <c r="E5540" t="s">
        <v>1712</v>
      </c>
      <c r="H5540" t="str">
        <f>INDEX('Vensim Variables'!$B:$B,MATCH(EPS!$B5540,'Vensim Variables'!$A:$A,0))</f>
        <v>g pollutant</v>
      </c>
      <c r="I5540" t="str">
        <f t="shared" si="172"/>
        <v>OC</v>
      </c>
      <c r="J5540">
        <f>INDEX(NoSettings!$C:$C,MATCH(EPS!$A5540,NoSettings!$A:$A,0))</f>
        <v>56227000000</v>
      </c>
      <c r="K5540">
        <f>INDEX(GWP!$C$2:$C$13,MATCH(EPS!I5540,GWP!$B$2:$B$13,0))</f>
        <v>0</v>
      </c>
      <c r="L5540" s="4">
        <f t="shared" si="173"/>
        <v>0</v>
      </c>
    </row>
    <row r="5541" spans="1:12" hidden="1">
      <c r="A5541" t="s">
        <v>2919</v>
      </c>
      <c r="B5541" t="s">
        <v>2885</v>
      </c>
      <c r="C5541" t="s">
        <v>1721</v>
      </c>
      <c r="D5541" t="s">
        <v>3248</v>
      </c>
      <c r="E5541" t="s">
        <v>1713</v>
      </c>
      <c r="H5541" t="str">
        <f>INDEX('Vensim Variables'!$B:$B,MATCH(EPS!$B5541,'Vensim Variables'!$A:$A,0))</f>
        <v>g pollutant</v>
      </c>
      <c r="I5541" t="str">
        <f t="shared" si="172"/>
        <v>CH4</v>
      </c>
      <c r="J5541">
        <f>INDEX(NoSettings!$C:$C,MATCH(EPS!$A5541,NoSettings!$A:$A,0))</f>
        <v>17849300000</v>
      </c>
      <c r="K5541">
        <f>INDEX(GWP!$C$2:$C$13,MATCH(EPS!I5541,GWP!$B$2:$B$13,0))</f>
        <v>28</v>
      </c>
      <c r="L5541" s="4">
        <f t="shared" si="173"/>
        <v>0.49978040000000001</v>
      </c>
    </row>
    <row r="5542" spans="1:12" hidden="1">
      <c r="A5542" t="s">
        <v>2920</v>
      </c>
      <c r="B5542" t="s">
        <v>2885</v>
      </c>
      <c r="C5542" t="s">
        <v>1721</v>
      </c>
      <c r="D5542" t="s">
        <v>3248</v>
      </c>
      <c r="E5542" t="s">
        <v>1714</v>
      </c>
      <c r="H5542" t="str">
        <f>INDEX('Vensim Variables'!$B:$B,MATCH(EPS!$B5542,'Vensim Variables'!$A:$A,0))</f>
        <v>g pollutant</v>
      </c>
      <c r="I5542" t="str">
        <f t="shared" si="172"/>
        <v>N2O</v>
      </c>
      <c r="J5542">
        <f>INDEX(NoSettings!$C:$C,MATCH(EPS!$A5542,NoSettings!$A:$A,0))</f>
        <v>313503000</v>
      </c>
      <c r="K5542">
        <f>INDEX(GWP!$C$2:$C$13,MATCH(EPS!I5542,GWP!$B$2:$B$13,0))</f>
        <v>265</v>
      </c>
      <c r="L5542" s="4">
        <f t="shared" si="173"/>
        <v>8.3078294999999996E-2</v>
      </c>
    </row>
    <row r="5543" spans="1:12" hidden="1">
      <c r="A5543" t="s">
        <v>2921</v>
      </c>
      <c r="B5543" t="s">
        <v>2885</v>
      </c>
      <c r="C5543" t="s">
        <v>1721</v>
      </c>
      <c r="D5543" t="s">
        <v>3248</v>
      </c>
      <c r="E5543" t="s">
        <v>1715</v>
      </c>
      <c r="H5543" t="str">
        <f>INDEX('Vensim Variables'!$B:$B,MATCH(EPS!$B5543,'Vensim Variables'!$A:$A,0))</f>
        <v>g pollutant</v>
      </c>
      <c r="I5543" t="str">
        <f t="shared" si="172"/>
        <v>F gases</v>
      </c>
      <c r="J5543">
        <f>INDEX(NoSettings!$C:$C,MATCH(EPS!$A5543,NoSettings!$A:$A,0))</f>
        <v>0</v>
      </c>
      <c r="K5543">
        <f>INDEX(GWP!$C$2:$C$13,MATCH(EPS!I5543,GWP!$B$2:$B$13,0))</f>
        <v>1</v>
      </c>
      <c r="L5543" s="4">
        <f t="shared" si="173"/>
        <v>0</v>
      </c>
    </row>
    <row r="5544" spans="1:12" hidden="1">
      <c r="A5544" t="s">
        <v>2922</v>
      </c>
      <c r="B5544" t="s">
        <v>2885</v>
      </c>
      <c r="C5544" t="s">
        <v>1721</v>
      </c>
      <c r="D5544" t="s">
        <v>3249</v>
      </c>
      <c r="E5544" t="s">
        <v>1702</v>
      </c>
      <c r="H5544" t="str">
        <f>INDEX('Vensim Variables'!$B:$B,MATCH(EPS!$B5544,'Vensim Variables'!$A:$A,0))</f>
        <v>g pollutant</v>
      </c>
      <c r="I5544" t="str">
        <f t="shared" si="172"/>
        <v>CO2</v>
      </c>
      <c r="J5544">
        <f>INDEX(NoSettings!$C:$C,MATCH(EPS!$A5544,NoSettings!$A:$A,0))</f>
        <v>25228100000000</v>
      </c>
      <c r="K5544">
        <f>INDEX(GWP!$C$2:$C$13,MATCH(EPS!I5544,GWP!$B$2:$B$13,0))</f>
        <v>1</v>
      </c>
      <c r="L5544" s="4">
        <f t="shared" si="173"/>
        <v>25.228100000000001</v>
      </c>
    </row>
    <row r="5545" spans="1:12" hidden="1">
      <c r="A5545" t="s">
        <v>2923</v>
      </c>
      <c r="B5545" t="s">
        <v>2885</v>
      </c>
      <c r="C5545" t="s">
        <v>1721</v>
      </c>
      <c r="D5545" t="s">
        <v>3249</v>
      </c>
      <c r="E5545" t="s">
        <v>1705</v>
      </c>
      <c r="H5545" t="str">
        <f>INDEX('Vensim Variables'!$B:$B,MATCH(EPS!$B5545,'Vensim Variables'!$A:$A,0))</f>
        <v>g pollutant</v>
      </c>
      <c r="I5545" t="str">
        <f t="shared" si="172"/>
        <v>VOC</v>
      </c>
      <c r="J5545">
        <f>INDEX(NoSettings!$C:$C,MATCH(EPS!$A5545,NoSettings!$A:$A,0))</f>
        <v>1833780000</v>
      </c>
      <c r="K5545">
        <f>INDEX(GWP!$C$2:$C$13,MATCH(EPS!I5545,GWP!$B$2:$B$13,0))</f>
        <v>0</v>
      </c>
      <c r="L5545" s="4">
        <f t="shared" si="173"/>
        <v>0</v>
      </c>
    </row>
    <row r="5546" spans="1:12" hidden="1">
      <c r="A5546" t="s">
        <v>2924</v>
      </c>
      <c r="B5546" t="s">
        <v>2885</v>
      </c>
      <c r="C5546" t="s">
        <v>1721</v>
      </c>
      <c r="D5546" t="s">
        <v>3249</v>
      </c>
      <c r="E5546" t="s">
        <v>1706</v>
      </c>
      <c r="H5546" t="str">
        <f>INDEX('Vensim Variables'!$B:$B,MATCH(EPS!$B5546,'Vensim Variables'!$A:$A,0))</f>
        <v>g pollutant</v>
      </c>
      <c r="I5546" t="str">
        <f t="shared" si="172"/>
        <v>CO</v>
      </c>
      <c r="J5546">
        <f>INDEX(NoSettings!$C:$C,MATCH(EPS!$A5546,NoSettings!$A:$A,0))</f>
        <v>12256200000</v>
      </c>
      <c r="K5546">
        <f>INDEX(GWP!$C$2:$C$13,MATCH(EPS!I5546,GWP!$B$2:$B$13,0))</f>
        <v>0</v>
      </c>
      <c r="L5546" s="4">
        <f t="shared" si="173"/>
        <v>0</v>
      </c>
    </row>
    <row r="5547" spans="1:12" hidden="1">
      <c r="A5547" t="s">
        <v>2925</v>
      </c>
      <c r="B5547" t="s">
        <v>2885</v>
      </c>
      <c r="C5547" t="s">
        <v>1721</v>
      </c>
      <c r="D5547" t="s">
        <v>3249</v>
      </c>
      <c r="E5547" t="s">
        <v>1707</v>
      </c>
      <c r="H5547" t="str">
        <f>INDEX('Vensim Variables'!$B:$B,MATCH(EPS!$B5547,'Vensim Variables'!$A:$A,0))</f>
        <v>g pollutant</v>
      </c>
      <c r="I5547" t="str">
        <f t="shared" si="172"/>
        <v>NOx</v>
      </c>
      <c r="J5547">
        <f>INDEX(NoSettings!$C:$C,MATCH(EPS!$A5547,NoSettings!$A:$A,0))</f>
        <v>30001100000</v>
      </c>
      <c r="K5547">
        <f>INDEX(GWP!$C$2:$C$13,MATCH(EPS!I5547,GWP!$B$2:$B$13,0))</f>
        <v>0</v>
      </c>
      <c r="L5547" s="4">
        <f t="shared" si="173"/>
        <v>0</v>
      </c>
    </row>
    <row r="5548" spans="1:12" hidden="1">
      <c r="A5548" t="s">
        <v>2926</v>
      </c>
      <c r="B5548" t="s">
        <v>2885</v>
      </c>
      <c r="C5548" t="s">
        <v>1721</v>
      </c>
      <c r="D5548" t="s">
        <v>3249</v>
      </c>
      <c r="E5548" t="s">
        <v>1708</v>
      </c>
      <c r="H5548" t="str">
        <f>INDEX('Vensim Variables'!$B:$B,MATCH(EPS!$B5548,'Vensim Variables'!$A:$A,0))</f>
        <v>g pollutant</v>
      </c>
      <c r="I5548" t="str">
        <f t="shared" si="172"/>
        <v>PM10</v>
      </c>
      <c r="J5548">
        <f>INDEX(NoSettings!$C:$C,MATCH(EPS!$A5548,NoSettings!$A:$A,0))</f>
        <v>2741790000</v>
      </c>
      <c r="K5548">
        <f>INDEX(GWP!$C$2:$C$13,MATCH(EPS!I5548,GWP!$B$2:$B$13,0))</f>
        <v>0</v>
      </c>
      <c r="L5548" s="4">
        <f t="shared" si="173"/>
        <v>0</v>
      </c>
    </row>
    <row r="5549" spans="1:12" hidden="1">
      <c r="A5549" t="s">
        <v>2927</v>
      </c>
      <c r="B5549" t="s">
        <v>2885</v>
      </c>
      <c r="C5549" t="s">
        <v>1721</v>
      </c>
      <c r="D5549" t="s">
        <v>3249</v>
      </c>
      <c r="E5549" t="s">
        <v>1709</v>
      </c>
      <c r="H5549" t="str">
        <f>INDEX('Vensim Variables'!$B:$B,MATCH(EPS!$B5549,'Vensim Variables'!$A:$A,0))</f>
        <v>g pollutant</v>
      </c>
      <c r="I5549" t="str">
        <f t="shared" si="172"/>
        <v>PM25</v>
      </c>
      <c r="J5549">
        <f>INDEX(NoSettings!$C:$C,MATCH(EPS!$A5549,NoSettings!$A:$A,0))</f>
        <v>2479140000</v>
      </c>
      <c r="K5549">
        <f>INDEX(GWP!$C$2:$C$13,MATCH(EPS!I5549,GWP!$B$2:$B$13,0))</f>
        <v>0</v>
      </c>
      <c r="L5549" s="4">
        <f t="shared" si="173"/>
        <v>0</v>
      </c>
    </row>
    <row r="5550" spans="1:12" hidden="1">
      <c r="A5550" t="s">
        <v>2928</v>
      </c>
      <c r="B5550" t="s">
        <v>2885</v>
      </c>
      <c r="C5550" t="s">
        <v>1721</v>
      </c>
      <c r="D5550" t="s">
        <v>3249</v>
      </c>
      <c r="E5550" t="s">
        <v>1710</v>
      </c>
      <c r="H5550" t="str">
        <f>INDEX('Vensim Variables'!$B:$B,MATCH(EPS!$B5550,'Vensim Variables'!$A:$A,0))</f>
        <v>g pollutant</v>
      </c>
      <c r="I5550" t="str">
        <f t="shared" si="172"/>
        <v>SOx</v>
      </c>
      <c r="J5550">
        <f>INDEX(NoSettings!$C:$C,MATCH(EPS!$A5550,NoSettings!$A:$A,0))</f>
        <v>1416600000</v>
      </c>
      <c r="K5550">
        <f>INDEX(GWP!$C$2:$C$13,MATCH(EPS!I5550,GWP!$B$2:$B$13,0))</f>
        <v>0</v>
      </c>
      <c r="L5550" s="4">
        <f t="shared" si="173"/>
        <v>0</v>
      </c>
    </row>
    <row r="5551" spans="1:12" hidden="1">
      <c r="A5551" t="s">
        <v>2929</v>
      </c>
      <c r="B5551" t="s">
        <v>2885</v>
      </c>
      <c r="C5551" t="s">
        <v>1721</v>
      </c>
      <c r="D5551" t="s">
        <v>3249</v>
      </c>
      <c r="E5551" t="s">
        <v>1711</v>
      </c>
      <c r="H5551" t="str">
        <f>INDEX('Vensim Variables'!$B:$B,MATCH(EPS!$B5551,'Vensim Variables'!$A:$A,0))</f>
        <v>g pollutant</v>
      </c>
      <c r="I5551" t="str">
        <f t="shared" si="172"/>
        <v>BC</v>
      </c>
      <c r="J5551">
        <f>INDEX(NoSettings!$C:$C,MATCH(EPS!$A5551,NoSettings!$A:$A,0))</f>
        <v>289597000</v>
      </c>
      <c r="K5551">
        <f>INDEX(GWP!$C$2:$C$13,MATCH(EPS!I5551,GWP!$B$2:$B$13,0))</f>
        <v>0</v>
      </c>
      <c r="L5551" s="4">
        <f t="shared" si="173"/>
        <v>0</v>
      </c>
    </row>
    <row r="5552" spans="1:12" hidden="1">
      <c r="A5552" t="s">
        <v>2930</v>
      </c>
      <c r="B5552" t="s">
        <v>2885</v>
      </c>
      <c r="C5552" t="s">
        <v>1721</v>
      </c>
      <c r="D5552" t="s">
        <v>3249</v>
      </c>
      <c r="E5552" t="s">
        <v>1712</v>
      </c>
      <c r="H5552" t="str">
        <f>INDEX('Vensim Variables'!$B:$B,MATCH(EPS!$B5552,'Vensim Variables'!$A:$A,0))</f>
        <v>g pollutant</v>
      </c>
      <c r="I5552" t="str">
        <f t="shared" si="172"/>
        <v>OC</v>
      </c>
      <c r="J5552">
        <f>INDEX(NoSettings!$C:$C,MATCH(EPS!$A5552,NoSettings!$A:$A,0))</f>
        <v>564186000</v>
      </c>
      <c r="K5552">
        <f>INDEX(GWP!$C$2:$C$13,MATCH(EPS!I5552,GWP!$B$2:$B$13,0))</f>
        <v>0</v>
      </c>
      <c r="L5552" s="4">
        <f t="shared" si="173"/>
        <v>0</v>
      </c>
    </row>
    <row r="5553" spans="1:12" hidden="1">
      <c r="A5553" t="s">
        <v>2931</v>
      </c>
      <c r="B5553" t="s">
        <v>2885</v>
      </c>
      <c r="C5553" t="s">
        <v>1721</v>
      </c>
      <c r="D5553" t="s">
        <v>3249</v>
      </c>
      <c r="E5553" t="s">
        <v>1713</v>
      </c>
      <c r="H5553" t="str">
        <f>INDEX('Vensim Variables'!$B:$B,MATCH(EPS!$B5553,'Vensim Variables'!$A:$A,0))</f>
        <v>g pollutant</v>
      </c>
      <c r="I5553" t="str">
        <f t="shared" si="172"/>
        <v>CH4</v>
      </c>
      <c r="J5553">
        <f>INDEX(NoSettings!$C:$C,MATCH(EPS!$A5553,NoSettings!$A:$A,0))</f>
        <v>1023310000</v>
      </c>
      <c r="K5553">
        <f>INDEX(GWP!$C$2:$C$13,MATCH(EPS!I5553,GWP!$B$2:$B$13,0))</f>
        <v>28</v>
      </c>
      <c r="L5553" s="4">
        <f t="shared" si="173"/>
        <v>2.865268E-2</v>
      </c>
    </row>
    <row r="5554" spans="1:12" hidden="1">
      <c r="A5554" t="s">
        <v>2932</v>
      </c>
      <c r="B5554" t="s">
        <v>2885</v>
      </c>
      <c r="C5554" t="s">
        <v>1721</v>
      </c>
      <c r="D5554" t="s">
        <v>3249</v>
      </c>
      <c r="E5554" t="s">
        <v>1714</v>
      </c>
      <c r="H5554" t="str">
        <f>INDEX('Vensim Variables'!$B:$B,MATCH(EPS!$B5554,'Vensim Variables'!$A:$A,0))</f>
        <v>g pollutant</v>
      </c>
      <c r="I5554" t="str">
        <f t="shared" si="172"/>
        <v>N2O</v>
      </c>
      <c r="J5554">
        <f>INDEX(NoSettings!$C:$C,MATCH(EPS!$A5554,NoSettings!$A:$A,0))</f>
        <v>204662000</v>
      </c>
      <c r="K5554">
        <f>INDEX(GWP!$C$2:$C$13,MATCH(EPS!I5554,GWP!$B$2:$B$13,0))</f>
        <v>265</v>
      </c>
      <c r="L5554" s="4">
        <f t="shared" si="173"/>
        <v>5.4235430000000001E-2</v>
      </c>
    </row>
    <row r="5555" spans="1:12" hidden="1">
      <c r="A5555" t="s">
        <v>2933</v>
      </c>
      <c r="B5555" t="s">
        <v>2885</v>
      </c>
      <c r="C5555" t="s">
        <v>1721</v>
      </c>
      <c r="D5555" t="s">
        <v>3249</v>
      </c>
      <c r="E5555" t="s">
        <v>1715</v>
      </c>
      <c r="H5555" t="str">
        <f>INDEX('Vensim Variables'!$B:$B,MATCH(EPS!$B5555,'Vensim Variables'!$A:$A,0))</f>
        <v>g pollutant</v>
      </c>
      <c r="I5555" t="str">
        <f t="shared" si="172"/>
        <v>F gases</v>
      </c>
      <c r="J5555">
        <f>INDEX(NoSettings!$C:$C,MATCH(EPS!$A5555,NoSettings!$A:$A,0))</f>
        <v>0</v>
      </c>
      <c r="K5555">
        <f>INDEX(GWP!$C$2:$C$13,MATCH(EPS!I5555,GWP!$B$2:$B$13,0))</f>
        <v>1</v>
      </c>
      <c r="L5555" s="4">
        <f t="shared" si="173"/>
        <v>0</v>
      </c>
    </row>
    <row r="5556" spans="1:12" hidden="1">
      <c r="A5556" t="s">
        <v>2934</v>
      </c>
      <c r="B5556" t="s">
        <v>2885</v>
      </c>
      <c r="C5556" t="s">
        <v>1721</v>
      </c>
      <c r="D5556" t="s">
        <v>3250</v>
      </c>
      <c r="E5556" t="s">
        <v>1702</v>
      </c>
      <c r="H5556" t="str">
        <f>INDEX('Vensim Variables'!$B:$B,MATCH(EPS!$B5556,'Vensim Variables'!$A:$A,0))</f>
        <v>g pollutant</v>
      </c>
      <c r="I5556" t="str">
        <f t="shared" si="172"/>
        <v>CO2</v>
      </c>
      <c r="J5556">
        <f>INDEX(NoSettings!$C:$C,MATCH(EPS!$A5556,NoSettings!$A:$A,0))</f>
        <v>0</v>
      </c>
      <c r="K5556">
        <f>INDEX(GWP!$C$2:$C$13,MATCH(EPS!I5556,GWP!$B$2:$B$13,0))</f>
        <v>1</v>
      </c>
      <c r="L5556" s="4">
        <f t="shared" si="173"/>
        <v>0</v>
      </c>
    </row>
    <row r="5557" spans="1:12" hidden="1">
      <c r="A5557" t="s">
        <v>2935</v>
      </c>
      <c r="B5557" t="s">
        <v>2885</v>
      </c>
      <c r="C5557" t="s">
        <v>1721</v>
      </c>
      <c r="D5557" t="s">
        <v>3250</v>
      </c>
      <c r="E5557" t="s">
        <v>1705</v>
      </c>
      <c r="H5557" t="str">
        <f>INDEX('Vensim Variables'!$B:$B,MATCH(EPS!$B5557,'Vensim Variables'!$A:$A,0))</f>
        <v>g pollutant</v>
      </c>
      <c r="I5557" t="str">
        <f t="shared" si="172"/>
        <v>VOC</v>
      </c>
      <c r="J5557">
        <f>INDEX(NoSettings!$C:$C,MATCH(EPS!$A5557,NoSettings!$A:$A,0))</f>
        <v>0</v>
      </c>
      <c r="K5557">
        <f>INDEX(GWP!$C$2:$C$13,MATCH(EPS!I5557,GWP!$B$2:$B$13,0))</f>
        <v>0</v>
      </c>
      <c r="L5557" s="4">
        <f t="shared" si="173"/>
        <v>0</v>
      </c>
    </row>
    <row r="5558" spans="1:12" hidden="1">
      <c r="A5558" t="s">
        <v>2936</v>
      </c>
      <c r="B5558" t="s">
        <v>2885</v>
      </c>
      <c r="C5558" t="s">
        <v>1721</v>
      </c>
      <c r="D5558" t="s">
        <v>3250</v>
      </c>
      <c r="E5558" t="s">
        <v>1706</v>
      </c>
      <c r="H5558" t="str">
        <f>INDEX('Vensim Variables'!$B:$B,MATCH(EPS!$B5558,'Vensim Variables'!$A:$A,0))</f>
        <v>g pollutant</v>
      </c>
      <c r="I5558" t="str">
        <f t="shared" si="172"/>
        <v>CO</v>
      </c>
      <c r="J5558">
        <f>INDEX(NoSettings!$C:$C,MATCH(EPS!$A5558,NoSettings!$A:$A,0))</f>
        <v>0</v>
      </c>
      <c r="K5558">
        <f>INDEX(GWP!$C$2:$C$13,MATCH(EPS!I5558,GWP!$B$2:$B$13,0))</f>
        <v>0</v>
      </c>
      <c r="L5558" s="4">
        <f t="shared" si="173"/>
        <v>0</v>
      </c>
    </row>
    <row r="5559" spans="1:12" hidden="1">
      <c r="A5559" t="s">
        <v>2937</v>
      </c>
      <c r="B5559" t="s">
        <v>2885</v>
      </c>
      <c r="C5559" t="s">
        <v>1721</v>
      </c>
      <c r="D5559" t="s">
        <v>3250</v>
      </c>
      <c r="E5559" t="s">
        <v>1707</v>
      </c>
      <c r="H5559" t="str">
        <f>INDEX('Vensim Variables'!$B:$B,MATCH(EPS!$B5559,'Vensim Variables'!$A:$A,0))</f>
        <v>g pollutant</v>
      </c>
      <c r="I5559" t="str">
        <f t="shared" si="172"/>
        <v>NOx</v>
      </c>
      <c r="J5559">
        <f>INDEX(NoSettings!$C:$C,MATCH(EPS!$A5559,NoSettings!$A:$A,0))</f>
        <v>0</v>
      </c>
      <c r="K5559">
        <f>INDEX(GWP!$C$2:$C$13,MATCH(EPS!I5559,GWP!$B$2:$B$13,0))</f>
        <v>0</v>
      </c>
      <c r="L5559" s="4">
        <f t="shared" si="173"/>
        <v>0</v>
      </c>
    </row>
    <row r="5560" spans="1:12" hidden="1">
      <c r="A5560" t="s">
        <v>2938</v>
      </c>
      <c r="B5560" t="s">
        <v>2885</v>
      </c>
      <c r="C5560" t="s">
        <v>1721</v>
      </c>
      <c r="D5560" t="s">
        <v>3250</v>
      </c>
      <c r="E5560" t="s">
        <v>1708</v>
      </c>
      <c r="H5560" t="str">
        <f>INDEX('Vensim Variables'!$B:$B,MATCH(EPS!$B5560,'Vensim Variables'!$A:$A,0))</f>
        <v>g pollutant</v>
      </c>
      <c r="I5560" t="str">
        <f t="shared" si="172"/>
        <v>PM10</v>
      </c>
      <c r="J5560">
        <f>INDEX(NoSettings!$C:$C,MATCH(EPS!$A5560,NoSettings!$A:$A,0))</f>
        <v>0</v>
      </c>
      <c r="K5560">
        <f>INDEX(GWP!$C$2:$C$13,MATCH(EPS!I5560,GWP!$B$2:$B$13,0))</f>
        <v>0</v>
      </c>
      <c r="L5560" s="4">
        <f t="shared" si="173"/>
        <v>0</v>
      </c>
    </row>
    <row r="5561" spans="1:12" hidden="1">
      <c r="A5561" t="s">
        <v>2939</v>
      </c>
      <c r="B5561" t="s">
        <v>2885</v>
      </c>
      <c r="C5561" t="s">
        <v>1721</v>
      </c>
      <c r="D5561" t="s">
        <v>3250</v>
      </c>
      <c r="E5561" t="s">
        <v>1709</v>
      </c>
      <c r="H5561" t="str">
        <f>INDEX('Vensim Variables'!$B:$B,MATCH(EPS!$B5561,'Vensim Variables'!$A:$A,0))</f>
        <v>g pollutant</v>
      </c>
      <c r="I5561" t="str">
        <f t="shared" si="172"/>
        <v>PM25</v>
      </c>
      <c r="J5561">
        <f>INDEX(NoSettings!$C:$C,MATCH(EPS!$A5561,NoSettings!$A:$A,0))</f>
        <v>0</v>
      </c>
      <c r="K5561">
        <f>INDEX(GWP!$C$2:$C$13,MATCH(EPS!I5561,GWP!$B$2:$B$13,0))</f>
        <v>0</v>
      </c>
      <c r="L5561" s="4">
        <f t="shared" si="173"/>
        <v>0</v>
      </c>
    </row>
    <row r="5562" spans="1:12" hidden="1">
      <c r="A5562" t="s">
        <v>2940</v>
      </c>
      <c r="B5562" t="s">
        <v>2885</v>
      </c>
      <c r="C5562" t="s">
        <v>1721</v>
      </c>
      <c r="D5562" t="s">
        <v>3250</v>
      </c>
      <c r="E5562" t="s">
        <v>1710</v>
      </c>
      <c r="H5562" t="str">
        <f>INDEX('Vensim Variables'!$B:$B,MATCH(EPS!$B5562,'Vensim Variables'!$A:$A,0))</f>
        <v>g pollutant</v>
      </c>
      <c r="I5562" t="str">
        <f t="shared" si="172"/>
        <v>SOx</v>
      </c>
      <c r="J5562">
        <f>INDEX(NoSettings!$C:$C,MATCH(EPS!$A5562,NoSettings!$A:$A,0))</f>
        <v>0</v>
      </c>
      <c r="K5562">
        <f>INDEX(GWP!$C$2:$C$13,MATCH(EPS!I5562,GWP!$B$2:$B$13,0))</f>
        <v>0</v>
      </c>
      <c r="L5562" s="4">
        <f t="shared" si="173"/>
        <v>0</v>
      </c>
    </row>
    <row r="5563" spans="1:12" hidden="1">
      <c r="A5563" t="s">
        <v>2941</v>
      </c>
      <c r="B5563" t="s">
        <v>2885</v>
      </c>
      <c r="C5563" t="s">
        <v>1721</v>
      </c>
      <c r="D5563" t="s">
        <v>3250</v>
      </c>
      <c r="E5563" t="s">
        <v>1711</v>
      </c>
      <c r="H5563" t="str">
        <f>INDEX('Vensim Variables'!$B:$B,MATCH(EPS!$B5563,'Vensim Variables'!$A:$A,0))</f>
        <v>g pollutant</v>
      </c>
      <c r="I5563" t="str">
        <f t="shared" si="172"/>
        <v>BC</v>
      </c>
      <c r="J5563">
        <f>INDEX(NoSettings!$C:$C,MATCH(EPS!$A5563,NoSettings!$A:$A,0))</f>
        <v>0</v>
      </c>
      <c r="K5563">
        <f>INDEX(GWP!$C$2:$C$13,MATCH(EPS!I5563,GWP!$B$2:$B$13,0))</f>
        <v>0</v>
      </c>
      <c r="L5563" s="4">
        <f t="shared" si="173"/>
        <v>0</v>
      </c>
    </row>
    <row r="5564" spans="1:12" hidden="1">
      <c r="A5564" t="s">
        <v>2942</v>
      </c>
      <c r="B5564" t="s">
        <v>2885</v>
      </c>
      <c r="C5564" t="s">
        <v>1721</v>
      </c>
      <c r="D5564" t="s">
        <v>3250</v>
      </c>
      <c r="E5564" t="s">
        <v>1712</v>
      </c>
      <c r="H5564" t="str">
        <f>INDEX('Vensim Variables'!$B:$B,MATCH(EPS!$B5564,'Vensim Variables'!$A:$A,0))</f>
        <v>g pollutant</v>
      </c>
      <c r="I5564" t="str">
        <f t="shared" si="172"/>
        <v>OC</v>
      </c>
      <c r="J5564">
        <f>INDEX(NoSettings!$C:$C,MATCH(EPS!$A5564,NoSettings!$A:$A,0))</f>
        <v>0</v>
      </c>
      <c r="K5564">
        <f>INDEX(GWP!$C$2:$C$13,MATCH(EPS!I5564,GWP!$B$2:$B$13,0))</f>
        <v>0</v>
      </c>
      <c r="L5564" s="4">
        <f t="shared" si="173"/>
        <v>0</v>
      </c>
    </row>
    <row r="5565" spans="1:12" hidden="1">
      <c r="A5565" t="s">
        <v>2943</v>
      </c>
      <c r="B5565" t="s">
        <v>2885</v>
      </c>
      <c r="C5565" t="s">
        <v>1721</v>
      </c>
      <c r="D5565" t="s">
        <v>3250</v>
      </c>
      <c r="E5565" t="s">
        <v>1713</v>
      </c>
      <c r="H5565" t="str">
        <f>INDEX('Vensim Variables'!$B:$B,MATCH(EPS!$B5565,'Vensim Variables'!$A:$A,0))</f>
        <v>g pollutant</v>
      </c>
      <c r="I5565" t="str">
        <f t="shared" si="172"/>
        <v>CH4</v>
      </c>
      <c r="J5565">
        <f>INDEX(NoSettings!$C:$C,MATCH(EPS!$A5565,NoSettings!$A:$A,0))</f>
        <v>0</v>
      </c>
      <c r="K5565">
        <f>INDEX(GWP!$C$2:$C$13,MATCH(EPS!I5565,GWP!$B$2:$B$13,0))</f>
        <v>28</v>
      </c>
      <c r="L5565" s="4">
        <f t="shared" si="173"/>
        <v>0</v>
      </c>
    </row>
    <row r="5566" spans="1:12" hidden="1">
      <c r="A5566" t="s">
        <v>2944</v>
      </c>
      <c r="B5566" t="s">
        <v>2885</v>
      </c>
      <c r="C5566" t="s">
        <v>1721</v>
      </c>
      <c r="D5566" t="s">
        <v>3250</v>
      </c>
      <c r="E5566" t="s">
        <v>1714</v>
      </c>
      <c r="H5566" t="str">
        <f>INDEX('Vensim Variables'!$B:$B,MATCH(EPS!$B5566,'Vensim Variables'!$A:$A,0))</f>
        <v>g pollutant</v>
      </c>
      <c r="I5566" t="str">
        <f t="shared" si="172"/>
        <v>N2O</v>
      </c>
      <c r="J5566">
        <f>INDEX(NoSettings!$C:$C,MATCH(EPS!$A5566,NoSettings!$A:$A,0))</f>
        <v>0</v>
      </c>
      <c r="K5566">
        <f>INDEX(GWP!$C$2:$C$13,MATCH(EPS!I5566,GWP!$B$2:$B$13,0))</f>
        <v>265</v>
      </c>
      <c r="L5566" s="4">
        <f t="shared" si="173"/>
        <v>0</v>
      </c>
    </row>
    <row r="5567" spans="1:12" hidden="1">
      <c r="A5567" t="s">
        <v>2945</v>
      </c>
      <c r="B5567" t="s">
        <v>2885</v>
      </c>
      <c r="C5567" t="s">
        <v>1721</v>
      </c>
      <c r="D5567" t="s">
        <v>3250</v>
      </c>
      <c r="E5567" t="s">
        <v>1715</v>
      </c>
      <c r="H5567" t="str">
        <f>INDEX('Vensim Variables'!$B:$B,MATCH(EPS!$B5567,'Vensim Variables'!$A:$A,0))</f>
        <v>g pollutant</v>
      </c>
      <c r="I5567" t="str">
        <f t="shared" si="172"/>
        <v>F gases</v>
      </c>
      <c r="J5567">
        <f>INDEX(NoSettings!$C:$C,MATCH(EPS!$A5567,NoSettings!$A:$A,0))</f>
        <v>0</v>
      </c>
      <c r="K5567">
        <f>INDEX(GWP!$C$2:$C$13,MATCH(EPS!I5567,GWP!$B$2:$B$13,0))</f>
        <v>1</v>
      </c>
      <c r="L5567" s="4">
        <f t="shared" si="173"/>
        <v>0</v>
      </c>
    </row>
    <row r="5568" spans="1:12" hidden="1">
      <c r="A5568" t="s">
        <v>2946</v>
      </c>
      <c r="B5568" t="s">
        <v>2885</v>
      </c>
      <c r="C5568" t="s">
        <v>1721</v>
      </c>
      <c r="D5568" t="s">
        <v>3251</v>
      </c>
      <c r="E5568" t="s">
        <v>1702</v>
      </c>
      <c r="H5568" t="str">
        <f>INDEX('Vensim Variables'!$B:$B,MATCH(EPS!$B5568,'Vensim Variables'!$A:$A,0))</f>
        <v>g pollutant</v>
      </c>
      <c r="I5568" t="str">
        <f t="shared" si="172"/>
        <v>CO2</v>
      </c>
      <c r="J5568">
        <f>INDEX(NoSettings!$C:$C,MATCH(EPS!$A5568,NoSettings!$A:$A,0))</f>
        <v>0</v>
      </c>
      <c r="K5568">
        <f>INDEX(GWP!$C$2:$C$13,MATCH(EPS!I5568,GWP!$B$2:$B$13,0))</f>
        <v>1</v>
      </c>
      <c r="L5568" s="4">
        <f t="shared" si="173"/>
        <v>0</v>
      </c>
    </row>
    <row r="5569" spans="1:12" hidden="1">
      <c r="A5569" t="s">
        <v>2947</v>
      </c>
      <c r="B5569" t="s">
        <v>2885</v>
      </c>
      <c r="C5569" t="s">
        <v>1721</v>
      </c>
      <c r="D5569" t="s">
        <v>3251</v>
      </c>
      <c r="E5569" t="s">
        <v>1705</v>
      </c>
      <c r="H5569" t="str">
        <f>INDEX('Vensim Variables'!$B:$B,MATCH(EPS!$B5569,'Vensim Variables'!$A:$A,0))</f>
        <v>g pollutant</v>
      </c>
      <c r="I5569" t="str">
        <f t="shared" si="172"/>
        <v>VOC</v>
      </c>
      <c r="J5569">
        <f>INDEX(NoSettings!$C:$C,MATCH(EPS!$A5569,NoSettings!$A:$A,0))</f>
        <v>267694000000</v>
      </c>
      <c r="K5569">
        <f>INDEX(GWP!$C$2:$C$13,MATCH(EPS!I5569,GWP!$B$2:$B$13,0))</f>
        <v>0</v>
      </c>
      <c r="L5569" s="4">
        <f t="shared" si="173"/>
        <v>0</v>
      </c>
    </row>
    <row r="5570" spans="1:12" hidden="1">
      <c r="A5570" t="s">
        <v>2948</v>
      </c>
      <c r="B5570" t="s">
        <v>2885</v>
      </c>
      <c r="C5570" t="s">
        <v>1721</v>
      </c>
      <c r="D5570" t="s">
        <v>3251</v>
      </c>
      <c r="E5570" t="s">
        <v>1706</v>
      </c>
      <c r="H5570" t="str">
        <f>INDEX('Vensim Variables'!$B:$B,MATCH(EPS!$B5570,'Vensim Variables'!$A:$A,0))</f>
        <v>g pollutant</v>
      </c>
      <c r="I5570" t="str">
        <f t="shared" si="172"/>
        <v>CO</v>
      </c>
      <c r="J5570">
        <f>INDEX(NoSettings!$C:$C,MATCH(EPS!$A5570,NoSettings!$A:$A,0))</f>
        <v>1849780000000</v>
      </c>
      <c r="K5570">
        <f>INDEX(GWP!$C$2:$C$13,MATCH(EPS!I5570,GWP!$B$2:$B$13,0))</f>
        <v>0</v>
      </c>
      <c r="L5570" s="4">
        <f t="shared" si="173"/>
        <v>0</v>
      </c>
    </row>
    <row r="5571" spans="1:12" hidden="1">
      <c r="A5571" t="s">
        <v>2949</v>
      </c>
      <c r="B5571" t="s">
        <v>2885</v>
      </c>
      <c r="C5571" t="s">
        <v>1721</v>
      </c>
      <c r="D5571" t="s">
        <v>3251</v>
      </c>
      <c r="E5571" t="s">
        <v>1707</v>
      </c>
      <c r="H5571" t="str">
        <f>INDEX('Vensim Variables'!$B:$B,MATCH(EPS!$B5571,'Vensim Variables'!$A:$A,0))</f>
        <v>g pollutant</v>
      </c>
      <c r="I5571" t="str">
        <f t="shared" ref="I5571:I5634" si="174">IF(OR(C5571="CO2",C5571="CH4",C5571="N2O",C5571="F gases",C5571="VOC",C5571="CO",C5571="NOx",C5571="PM10",C5571="PM25",C5571="SOx",C5571="BC",C5571="OC"),C5571,IF(OR(D5571="CO2",D5571="CH4",D5571="N2O",D5571="F gases",D5571="VOC",D5571="CO",D5571="NOx",D5571="PM10",D5571="PM25",D5571="SOx",D5571="BC",D5571="OC"),D5571,IF(OR(E5571="CO2",E5571="CH4",E5571="N2O",E5571="F gases",E5571="VOC",E5571="CO",E5571="NOx",E5571="PM10",E5571="PM25",E5571="SOx",E5571="BC",E5571="OC"),E5571,"NA")))</f>
        <v>NOx</v>
      </c>
      <c r="J5571">
        <f>INDEX(NoSettings!$C:$C,MATCH(EPS!$A5571,NoSettings!$A:$A,0))</f>
        <v>34827100000</v>
      </c>
      <c r="K5571">
        <f>INDEX(GWP!$C$2:$C$13,MATCH(EPS!I5571,GWP!$B$2:$B$13,0))</f>
        <v>0</v>
      </c>
      <c r="L5571" s="4">
        <f t="shared" ref="L5571:L5634" si="175">IF(H5571="g pollutant",K5571*J5571/10^12,IF(H5571="MMTCO2e",J5571,IF(H5571="MWh",J5571,0)))</f>
        <v>0</v>
      </c>
    </row>
    <row r="5572" spans="1:12" hidden="1">
      <c r="A5572" t="s">
        <v>2950</v>
      </c>
      <c r="B5572" t="s">
        <v>2885</v>
      </c>
      <c r="C5572" t="s">
        <v>1721</v>
      </c>
      <c r="D5572" t="s">
        <v>3251</v>
      </c>
      <c r="E5572" t="s">
        <v>1708</v>
      </c>
      <c r="H5572" t="str">
        <f>INDEX('Vensim Variables'!$B:$B,MATCH(EPS!$B5572,'Vensim Variables'!$A:$A,0))</f>
        <v>g pollutant</v>
      </c>
      <c r="I5572" t="str">
        <f t="shared" si="174"/>
        <v>PM10</v>
      </c>
      <c r="J5572">
        <f>INDEX(NoSettings!$C:$C,MATCH(EPS!$A5572,NoSettings!$A:$A,0))</f>
        <v>294707000000</v>
      </c>
      <c r="K5572">
        <f>INDEX(GWP!$C$2:$C$13,MATCH(EPS!I5572,GWP!$B$2:$B$13,0))</f>
        <v>0</v>
      </c>
      <c r="L5572" s="4">
        <f t="shared" si="175"/>
        <v>0</v>
      </c>
    </row>
    <row r="5573" spans="1:12" hidden="1">
      <c r="A5573" t="s">
        <v>2951</v>
      </c>
      <c r="B5573" t="s">
        <v>2885</v>
      </c>
      <c r="C5573" t="s">
        <v>1721</v>
      </c>
      <c r="D5573" t="s">
        <v>3251</v>
      </c>
      <c r="E5573" t="s">
        <v>1709</v>
      </c>
      <c r="H5573" t="str">
        <f>INDEX('Vensim Variables'!$B:$B,MATCH(EPS!$B5573,'Vensim Variables'!$A:$A,0))</f>
        <v>g pollutant</v>
      </c>
      <c r="I5573" t="str">
        <f t="shared" si="174"/>
        <v>PM25</v>
      </c>
      <c r="J5573">
        <f>INDEX(NoSettings!$C:$C,MATCH(EPS!$A5573,NoSettings!$A:$A,0))</f>
        <v>290990000000</v>
      </c>
      <c r="K5573">
        <f>INDEX(GWP!$C$2:$C$13,MATCH(EPS!I5573,GWP!$B$2:$B$13,0))</f>
        <v>0</v>
      </c>
      <c r="L5573" s="4">
        <f t="shared" si="175"/>
        <v>0</v>
      </c>
    </row>
    <row r="5574" spans="1:12" hidden="1">
      <c r="A5574" t="s">
        <v>2952</v>
      </c>
      <c r="B5574" t="s">
        <v>2885</v>
      </c>
      <c r="C5574" t="s">
        <v>1721</v>
      </c>
      <c r="D5574" t="s">
        <v>3251</v>
      </c>
      <c r="E5574" t="s">
        <v>1710</v>
      </c>
      <c r="H5574" t="str">
        <f>INDEX('Vensim Variables'!$B:$B,MATCH(EPS!$B5574,'Vensim Variables'!$A:$A,0))</f>
        <v>g pollutant</v>
      </c>
      <c r="I5574" t="str">
        <f t="shared" si="174"/>
        <v>SOx</v>
      </c>
      <c r="J5574">
        <f>INDEX(NoSettings!$C:$C,MATCH(EPS!$A5574,NoSettings!$A:$A,0))</f>
        <v>7873090000</v>
      </c>
      <c r="K5574">
        <f>INDEX(GWP!$C$2:$C$13,MATCH(EPS!I5574,GWP!$B$2:$B$13,0))</f>
        <v>0</v>
      </c>
      <c r="L5574" s="4">
        <f t="shared" si="175"/>
        <v>0</v>
      </c>
    </row>
    <row r="5575" spans="1:12" hidden="1">
      <c r="A5575" t="s">
        <v>2953</v>
      </c>
      <c r="B5575" t="s">
        <v>2885</v>
      </c>
      <c r="C5575" t="s">
        <v>1721</v>
      </c>
      <c r="D5575" t="s">
        <v>3251</v>
      </c>
      <c r="E5575" t="s">
        <v>1711</v>
      </c>
      <c r="H5575" t="str">
        <f>INDEX('Vensim Variables'!$B:$B,MATCH(EPS!$B5575,'Vensim Variables'!$A:$A,0))</f>
        <v>g pollutant</v>
      </c>
      <c r="I5575" t="str">
        <f t="shared" si="174"/>
        <v>BC</v>
      </c>
      <c r="J5575">
        <f>INDEX(NoSettings!$C:$C,MATCH(EPS!$A5575,NoSettings!$A:$A,0))</f>
        <v>15973200000</v>
      </c>
      <c r="K5575">
        <f>INDEX(GWP!$C$2:$C$13,MATCH(EPS!I5575,GWP!$B$2:$B$13,0))</f>
        <v>0</v>
      </c>
      <c r="L5575" s="4">
        <f t="shared" si="175"/>
        <v>0</v>
      </c>
    </row>
    <row r="5576" spans="1:12" hidden="1">
      <c r="A5576" t="s">
        <v>2954</v>
      </c>
      <c r="B5576" t="s">
        <v>2885</v>
      </c>
      <c r="C5576" t="s">
        <v>1721</v>
      </c>
      <c r="D5576" t="s">
        <v>3251</v>
      </c>
      <c r="E5576" t="s">
        <v>1712</v>
      </c>
      <c r="H5576" t="str">
        <f>INDEX('Vensim Variables'!$B:$B,MATCH(EPS!$B5576,'Vensim Variables'!$A:$A,0))</f>
        <v>g pollutant</v>
      </c>
      <c r="I5576" t="str">
        <f t="shared" si="174"/>
        <v>OC</v>
      </c>
      <c r="J5576">
        <f>INDEX(NoSettings!$C:$C,MATCH(EPS!$A5576,NoSettings!$A:$A,0))</f>
        <v>151998000000</v>
      </c>
      <c r="K5576">
        <f>INDEX(GWP!$C$2:$C$13,MATCH(EPS!I5576,GWP!$B$2:$B$13,0))</f>
        <v>0</v>
      </c>
      <c r="L5576" s="4">
        <f t="shared" si="175"/>
        <v>0</v>
      </c>
    </row>
    <row r="5577" spans="1:12" hidden="1">
      <c r="A5577" t="s">
        <v>2955</v>
      </c>
      <c r="B5577" t="s">
        <v>2885</v>
      </c>
      <c r="C5577" t="s">
        <v>1721</v>
      </c>
      <c r="D5577" t="s">
        <v>3251</v>
      </c>
      <c r="E5577" t="s">
        <v>1713</v>
      </c>
      <c r="H5577" t="str">
        <f>INDEX('Vensim Variables'!$B:$B,MATCH(EPS!$B5577,'Vensim Variables'!$A:$A,0))</f>
        <v>g pollutant</v>
      </c>
      <c r="I5577" t="str">
        <f t="shared" si="174"/>
        <v>CH4</v>
      </c>
      <c r="J5577">
        <f>INDEX(NoSettings!$C:$C,MATCH(EPS!$A5577,NoSettings!$A:$A,0))</f>
        <v>0</v>
      </c>
      <c r="K5577">
        <f>INDEX(GWP!$C$2:$C$13,MATCH(EPS!I5577,GWP!$B$2:$B$13,0))</f>
        <v>28</v>
      </c>
      <c r="L5577" s="4">
        <f t="shared" si="175"/>
        <v>0</v>
      </c>
    </row>
    <row r="5578" spans="1:12" hidden="1">
      <c r="A5578" t="s">
        <v>2956</v>
      </c>
      <c r="B5578" t="s">
        <v>2885</v>
      </c>
      <c r="C5578" t="s">
        <v>1721</v>
      </c>
      <c r="D5578" t="s">
        <v>3251</v>
      </c>
      <c r="E5578" t="s">
        <v>1714</v>
      </c>
      <c r="H5578" t="str">
        <f>INDEX('Vensim Variables'!$B:$B,MATCH(EPS!$B5578,'Vensim Variables'!$A:$A,0))</f>
        <v>g pollutant</v>
      </c>
      <c r="I5578" t="str">
        <f t="shared" si="174"/>
        <v>N2O</v>
      </c>
      <c r="J5578">
        <f>INDEX(NoSettings!$C:$C,MATCH(EPS!$A5578,NoSettings!$A:$A,0))</f>
        <v>0</v>
      </c>
      <c r="K5578">
        <f>INDEX(GWP!$C$2:$C$13,MATCH(EPS!I5578,GWP!$B$2:$B$13,0))</f>
        <v>265</v>
      </c>
      <c r="L5578" s="4">
        <f t="shared" si="175"/>
        <v>0</v>
      </c>
    </row>
    <row r="5579" spans="1:12" hidden="1">
      <c r="A5579" t="s">
        <v>2957</v>
      </c>
      <c r="B5579" t="s">
        <v>2885</v>
      </c>
      <c r="C5579" t="s">
        <v>1721</v>
      </c>
      <c r="D5579" t="s">
        <v>3251</v>
      </c>
      <c r="E5579" t="s">
        <v>1715</v>
      </c>
      <c r="H5579" t="str">
        <f>INDEX('Vensim Variables'!$B:$B,MATCH(EPS!$B5579,'Vensim Variables'!$A:$A,0))</f>
        <v>g pollutant</v>
      </c>
      <c r="I5579" t="str">
        <f t="shared" si="174"/>
        <v>F gases</v>
      </c>
      <c r="J5579">
        <f>INDEX(NoSettings!$C:$C,MATCH(EPS!$A5579,NoSettings!$A:$A,0))</f>
        <v>0</v>
      </c>
      <c r="K5579">
        <f>INDEX(GWP!$C$2:$C$13,MATCH(EPS!I5579,GWP!$B$2:$B$13,0))</f>
        <v>1</v>
      </c>
      <c r="L5579" s="4">
        <f t="shared" si="175"/>
        <v>0</v>
      </c>
    </row>
    <row r="5580" spans="1:12" hidden="1">
      <c r="A5580" t="s">
        <v>2958</v>
      </c>
      <c r="B5580" t="s">
        <v>2885</v>
      </c>
      <c r="C5580" t="s">
        <v>1721</v>
      </c>
      <c r="D5580" t="s">
        <v>3252</v>
      </c>
      <c r="E5580" t="s">
        <v>1702</v>
      </c>
      <c r="H5580" t="str">
        <f>INDEX('Vensim Variables'!$B:$B,MATCH(EPS!$B5580,'Vensim Variables'!$A:$A,0))</f>
        <v>g pollutant</v>
      </c>
      <c r="I5580" t="str">
        <f t="shared" si="174"/>
        <v>CO2</v>
      </c>
      <c r="J5580">
        <f>INDEX(NoSettings!$C:$C,MATCH(EPS!$A5580,NoSettings!$A:$A,0))</f>
        <v>0</v>
      </c>
      <c r="K5580">
        <f>INDEX(GWP!$C$2:$C$13,MATCH(EPS!I5580,GWP!$B$2:$B$13,0))</f>
        <v>1</v>
      </c>
      <c r="L5580" s="4">
        <f t="shared" si="175"/>
        <v>0</v>
      </c>
    </row>
    <row r="5581" spans="1:12" hidden="1">
      <c r="A5581" t="s">
        <v>2959</v>
      </c>
      <c r="B5581" t="s">
        <v>2885</v>
      </c>
      <c r="C5581" t="s">
        <v>1721</v>
      </c>
      <c r="D5581" t="s">
        <v>3252</v>
      </c>
      <c r="E5581" t="s">
        <v>1705</v>
      </c>
      <c r="H5581" t="str">
        <f>INDEX('Vensim Variables'!$B:$B,MATCH(EPS!$B5581,'Vensim Variables'!$A:$A,0))</f>
        <v>g pollutant</v>
      </c>
      <c r="I5581" t="str">
        <f t="shared" si="174"/>
        <v>VOC</v>
      </c>
      <c r="J5581">
        <f>INDEX(NoSettings!$C:$C,MATCH(EPS!$A5581,NoSettings!$A:$A,0))</f>
        <v>0</v>
      </c>
      <c r="K5581">
        <f>INDEX(GWP!$C$2:$C$13,MATCH(EPS!I5581,GWP!$B$2:$B$13,0))</f>
        <v>0</v>
      </c>
      <c r="L5581" s="4">
        <f t="shared" si="175"/>
        <v>0</v>
      </c>
    </row>
    <row r="5582" spans="1:12" hidden="1">
      <c r="A5582" t="s">
        <v>2960</v>
      </c>
      <c r="B5582" t="s">
        <v>2885</v>
      </c>
      <c r="C5582" t="s">
        <v>1721</v>
      </c>
      <c r="D5582" t="s">
        <v>3252</v>
      </c>
      <c r="E5582" t="s">
        <v>1706</v>
      </c>
      <c r="H5582" t="str">
        <f>INDEX('Vensim Variables'!$B:$B,MATCH(EPS!$B5582,'Vensim Variables'!$A:$A,0))</f>
        <v>g pollutant</v>
      </c>
      <c r="I5582" t="str">
        <f t="shared" si="174"/>
        <v>CO</v>
      </c>
      <c r="J5582">
        <f>INDEX(NoSettings!$C:$C,MATCH(EPS!$A5582,NoSettings!$A:$A,0))</f>
        <v>0</v>
      </c>
      <c r="K5582">
        <f>INDEX(GWP!$C$2:$C$13,MATCH(EPS!I5582,GWP!$B$2:$B$13,0))</f>
        <v>0</v>
      </c>
      <c r="L5582" s="4">
        <f t="shared" si="175"/>
        <v>0</v>
      </c>
    </row>
    <row r="5583" spans="1:12" hidden="1">
      <c r="A5583" t="s">
        <v>2961</v>
      </c>
      <c r="B5583" t="s">
        <v>2885</v>
      </c>
      <c r="C5583" t="s">
        <v>1721</v>
      </c>
      <c r="D5583" t="s">
        <v>3252</v>
      </c>
      <c r="E5583" t="s">
        <v>1707</v>
      </c>
      <c r="H5583" t="str">
        <f>INDEX('Vensim Variables'!$B:$B,MATCH(EPS!$B5583,'Vensim Variables'!$A:$A,0))</f>
        <v>g pollutant</v>
      </c>
      <c r="I5583" t="str">
        <f t="shared" si="174"/>
        <v>NOx</v>
      </c>
      <c r="J5583">
        <f>INDEX(NoSettings!$C:$C,MATCH(EPS!$A5583,NoSettings!$A:$A,0))</f>
        <v>0</v>
      </c>
      <c r="K5583">
        <f>INDEX(GWP!$C$2:$C$13,MATCH(EPS!I5583,GWP!$B$2:$B$13,0))</f>
        <v>0</v>
      </c>
      <c r="L5583" s="4">
        <f t="shared" si="175"/>
        <v>0</v>
      </c>
    </row>
    <row r="5584" spans="1:12" hidden="1">
      <c r="A5584" t="s">
        <v>2962</v>
      </c>
      <c r="B5584" t="s">
        <v>2885</v>
      </c>
      <c r="C5584" t="s">
        <v>1721</v>
      </c>
      <c r="D5584" t="s">
        <v>3252</v>
      </c>
      <c r="E5584" t="s">
        <v>1708</v>
      </c>
      <c r="H5584" t="str">
        <f>INDEX('Vensim Variables'!$B:$B,MATCH(EPS!$B5584,'Vensim Variables'!$A:$A,0))</f>
        <v>g pollutant</v>
      </c>
      <c r="I5584" t="str">
        <f t="shared" si="174"/>
        <v>PM10</v>
      </c>
      <c r="J5584">
        <f>INDEX(NoSettings!$C:$C,MATCH(EPS!$A5584,NoSettings!$A:$A,0))</f>
        <v>0</v>
      </c>
      <c r="K5584">
        <f>INDEX(GWP!$C$2:$C$13,MATCH(EPS!I5584,GWP!$B$2:$B$13,0))</f>
        <v>0</v>
      </c>
      <c r="L5584" s="4">
        <f t="shared" si="175"/>
        <v>0</v>
      </c>
    </row>
    <row r="5585" spans="1:12" hidden="1">
      <c r="A5585" t="s">
        <v>2963</v>
      </c>
      <c r="B5585" t="s">
        <v>2885</v>
      </c>
      <c r="C5585" t="s">
        <v>1721</v>
      </c>
      <c r="D5585" t="s">
        <v>3252</v>
      </c>
      <c r="E5585" t="s">
        <v>1709</v>
      </c>
      <c r="H5585" t="str">
        <f>INDEX('Vensim Variables'!$B:$B,MATCH(EPS!$B5585,'Vensim Variables'!$A:$A,0))</f>
        <v>g pollutant</v>
      </c>
      <c r="I5585" t="str">
        <f t="shared" si="174"/>
        <v>PM25</v>
      </c>
      <c r="J5585">
        <f>INDEX(NoSettings!$C:$C,MATCH(EPS!$A5585,NoSettings!$A:$A,0))</f>
        <v>0</v>
      </c>
      <c r="K5585">
        <f>INDEX(GWP!$C$2:$C$13,MATCH(EPS!I5585,GWP!$B$2:$B$13,0))</f>
        <v>0</v>
      </c>
      <c r="L5585" s="4">
        <f t="shared" si="175"/>
        <v>0</v>
      </c>
    </row>
    <row r="5586" spans="1:12" hidden="1">
      <c r="A5586" t="s">
        <v>2964</v>
      </c>
      <c r="B5586" t="s">
        <v>2885</v>
      </c>
      <c r="C5586" t="s">
        <v>1721</v>
      </c>
      <c r="D5586" t="s">
        <v>3252</v>
      </c>
      <c r="E5586" t="s">
        <v>1710</v>
      </c>
      <c r="H5586" t="str">
        <f>INDEX('Vensim Variables'!$B:$B,MATCH(EPS!$B5586,'Vensim Variables'!$A:$A,0))</f>
        <v>g pollutant</v>
      </c>
      <c r="I5586" t="str">
        <f t="shared" si="174"/>
        <v>SOx</v>
      </c>
      <c r="J5586">
        <f>INDEX(NoSettings!$C:$C,MATCH(EPS!$A5586,NoSettings!$A:$A,0))</f>
        <v>0</v>
      </c>
      <c r="K5586">
        <f>INDEX(GWP!$C$2:$C$13,MATCH(EPS!I5586,GWP!$B$2:$B$13,0))</f>
        <v>0</v>
      </c>
      <c r="L5586" s="4">
        <f t="shared" si="175"/>
        <v>0</v>
      </c>
    </row>
    <row r="5587" spans="1:12" hidden="1">
      <c r="A5587" t="s">
        <v>2965</v>
      </c>
      <c r="B5587" t="s">
        <v>2885</v>
      </c>
      <c r="C5587" t="s">
        <v>1721</v>
      </c>
      <c r="D5587" t="s">
        <v>3252</v>
      </c>
      <c r="E5587" t="s">
        <v>1711</v>
      </c>
      <c r="H5587" t="str">
        <f>INDEX('Vensim Variables'!$B:$B,MATCH(EPS!$B5587,'Vensim Variables'!$A:$A,0))</f>
        <v>g pollutant</v>
      </c>
      <c r="I5587" t="str">
        <f t="shared" si="174"/>
        <v>BC</v>
      </c>
      <c r="J5587">
        <f>INDEX(NoSettings!$C:$C,MATCH(EPS!$A5587,NoSettings!$A:$A,0))</f>
        <v>0</v>
      </c>
      <c r="K5587">
        <f>INDEX(GWP!$C$2:$C$13,MATCH(EPS!I5587,GWP!$B$2:$B$13,0))</f>
        <v>0</v>
      </c>
      <c r="L5587" s="4">
        <f t="shared" si="175"/>
        <v>0</v>
      </c>
    </row>
    <row r="5588" spans="1:12" hidden="1">
      <c r="A5588" t="s">
        <v>2966</v>
      </c>
      <c r="B5588" t="s">
        <v>2885</v>
      </c>
      <c r="C5588" t="s">
        <v>1721</v>
      </c>
      <c r="D5588" t="s">
        <v>3252</v>
      </c>
      <c r="E5588" t="s">
        <v>1712</v>
      </c>
      <c r="H5588" t="str">
        <f>INDEX('Vensim Variables'!$B:$B,MATCH(EPS!$B5588,'Vensim Variables'!$A:$A,0))</f>
        <v>g pollutant</v>
      </c>
      <c r="I5588" t="str">
        <f t="shared" si="174"/>
        <v>OC</v>
      </c>
      <c r="J5588">
        <f>INDEX(NoSettings!$C:$C,MATCH(EPS!$A5588,NoSettings!$A:$A,0))</f>
        <v>0</v>
      </c>
      <c r="K5588">
        <f>INDEX(GWP!$C$2:$C$13,MATCH(EPS!I5588,GWP!$B$2:$B$13,0))</f>
        <v>0</v>
      </c>
      <c r="L5588" s="4">
        <f t="shared" si="175"/>
        <v>0</v>
      </c>
    </row>
    <row r="5589" spans="1:12" hidden="1">
      <c r="A5589" t="s">
        <v>2967</v>
      </c>
      <c r="B5589" t="s">
        <v>2885</v>
      </c>
      <c r="C5589" t="s">
        <v>1721</v>
      </c>
      <c r="D5589" t="s">
        <v>3252</v>
      </c>
      <c r="E5589" t="s">
        <v>1713</v>
      </c>
      <c r="H5589" t="str">
        <f>INDEX('Vensim Variables'!$B:$B,MATCH(EPS!$B5589,'Vensim Variables'!$A:$A,0))</f>
        <v>g pollutant</v>
      </c>
      <c r="I5589" t="str">
        <f t="shared" si="174"/>
        <v>CH4</v>
      </c>
      <c r="J5589">
        <f>INDEX(NoSettings!$C:$C,MATCH(EPS!$A5589,NoSettings!$A:$A,0))</f>
        <v>0</v>
      </c>
      <c r="K5589">
        <f>INDEX(GWP!$C$2:$C$13,MATCH(EPS!I5589,GWP!$B$2:$B$13,0))</f>
        <v>28</v>
      </c>
      <c r="L5589" s="4">
        <f t="shared" si="175"/>
        <v>0</v>
      </c>
    </row>
    <row r="5590" spans="1:12" hidden="1">
      <c r="A5590" t="s">
        <v>2968</v>
      </c>
      <c r="B5590" t="s">
        <v>2885</v>
      </c>
      <c r="C5590" t="s">
        <v>1721</v>
      </c>
      <c r="D5590" t="s">
        <v>3252</v>
      </c>
      <c r="E5590" t="s">
        <v>1714</v>
      </c>
      <c r="H5590" t="str">
        <f>INDEX('Vensim Variables'!$B:$B,MATCH(EPS!$B5590,'Vensim Variables'!$A:$A,0))</f>
        <v>g pollutant</v>
      </c>
      <c r="I5590" t="str">
        <f t="shared" si="174"/>
        <v>N2O</v>
      </c>
      <c r="J5590">
        <f>INDEX(NoSettings!$C:$C,MATCH(EPS!$A5590,NoSettings!$A:$A,0))</f>
        <v>0</v>
      </c>
      <c r="K5590">
        <f>INDEX(GWP!$C$2:$C$13,MATCH(EPS!I5590,GWP!$B$2:$B$13,0))</f>
        <v>265</v>
      </c>
      <c r="L5590" s="4">
        <f t="shared" si="175"/>
        <v>0</v>
      </c>
    </row>
    <row r="5591" spans="1:12" hidden="1">
      <c r="A5591" t="s">
        <v>2969</v>
      </c>
      <c r="B5591" t="s">
        <v>2885</v>
      </c>
      <c r="C5591" t="s">
        <v>1721</v>
      </c>
      <c r="D5591" t="s">
        <v>3252</v>
      </c>
      <c r="E5591" t="s">
        <v>1715</v>
      </c>
      <c r="H5591" t="str">
        <f>INDEX('Vensim Variables'!$B:$B,MATCH(EPS!$B5591,'Vensim Variables'!$A:$A,0))</f>
        <v>g pollutant</v>
      </c>
      <c r="I5591" t="str">
        <f t="shared" si="174"/>
        <v>F gases</v>
      </c>
      <c r="J5591">
        <f>INDEX(NoSettings!$C:$C,MATCH(EPS!$A5591,NoSettings!$A:$A,0))</f>
        <v>0</v>
      </c>
      <c r="K5591">
        <f>INDEX(GWP!$C$2:$C$13,MATCH(EPS!I5591,GWP!$B$2:$B$13,0))</f>
        <v>1</v>
      </c>
      <c r="L5591" s="4">
        <f t="shared" si="175"/>
        <v>0</v>
      </c>
    </row>
    <row r="5592" spans="1:12" hidden="1">
      <c r="A5592" t="s">
        <v>2970</v>
      </c>
      <c r="B5592" t="s">
        <v>2885</v>
      </c>
      <c r="C5592" t="s">
        <v>1721</v>
      </c>
      <c r="D5592" t="s">
        <v>3253</v>
      </c>
      <c r="E5592" t="s">
        <v>1702</v>
      </c>
      <c r="H5592" t="str">
        <f>INDEX('Vensim Variables'!$B:$B,MATCH(EPS!$B5592,'Vensim Variables'!$A:$A,0))</f>
        <v>g pollutant</v>
      </c>
      <c r="I5592" t="str">
        <f t="shared" si="174"/>
        <v>CO2</v>
      </c>
      <c r="J5592">
        <f>INDEX(NoSettings!$C:$C,MATCH(EPS!$A5592,NoSettings!$A:$A,0))</f>
        <v>0</v>
      </c>
      <c r="K5592">
        <f>INDEX(GWP!$C$2:$C$13,MATCH(EPS!I5592,GWP!$B$2:$B$13,0))</f>
        <v>1</v>
      </c>
      <c r="L5592" s="4">
        <f t="shared" si="175"/>
        <v>0</v>
      </c>
    </row>
    <row r="5593" spans="1:12" hidden="1">
      <c r="A5593" t="s">
        <v>2971</v>
      </c>
      <c r="B5593" t="s">
        <v>2885</v>
      </c>
      <c r="C5593" t="s">
        <v>1721</v>
      </c>
      <c r="D5593" t="s">
        <v>3253</v>
      </c>
      <c r="E5593" t="s">
        <v>1705</v>
      </c>
      <c r="H5593" t="str">
        <f>INDEX('Vensim Variables'!$B:$B,MATCH(EPS!$B5593,'Vensim Variables'!$A:$A,0))</f>
        <v>g pollutant</v>
      </c>
      <c r="I5593" t="str">
        <f t="shared" si="174"/>
        <v>VOC</v>
      </c>
      <c r="J5593">
        <f>INDEX(NoSettings!$C:$C,MATCH(EPS!$A5593,NoSettings!$A:$A,0))</f>
        <v>0</v>
      </c>
      <c r="K5593">
        <f>INDEX(GWP!$C$2:$C$13,MATCH(EPS!I5593,GWP!$B$2:$B$13,0))</f>
        <v>0</v>
      </c>
      <c r="L5593" s="4">
        <f t="shared" si="175"/>
        <v>0</v>
      </c>
    </row>
    <row r="5594" spans="1:12" hidden="1">
      <c r="A5594" t="s">
        <v>2972</v>
      </c>
      <c r="B5594" t="s">
        <v>2885</v>
      </c>
      <c r="C5594" t="s">
        <v>1721</v>
      </c>
      <c r="D5594" t="s">
        <v>3253</v>
      </c>
      <c r="E5594" t="s">
        <v>1706</v>
      </c>
      <c r="H5594" t="str">
        <f>INDEX('Vensim Variables'!$B:$B,MATCH(EPS!$B5594,'Vensim Variables'!$A:$A,0))</f>
        <v>g pollutant</v>
      </c>
      <c r="I5594" t="str">
        <f t="shared" si="174"/>
        <v>CO</v>
      </c>
      <c r="J5594">
        <f>INDEX(NoSettings!$C:$C,MATCH(EPS!$A5594,NoSettings!$A:$A,0))</f>
        <v>0</v>
      </c>
      <c r="K5594">
        <f>INDEX(GWP!$C$2:$C$13,MATCH(EPS!I5594,GWP!$B$2:$B$13,0))</f>
        <v>0</v>
      </c>
      <c r="L5594" s="4">
        <f t="shared" si="175"/>
        <v>0</v>
      </c>
    </row>
    <row r="5595" spans="1:12" hidden="1">
      <c r="A5595" t="s">
        <v>2973</v>
      </c>
      <c r="B5595" t="s">
        <v>2885</v>
      </c>
      <c r="C5595" t="s">
        <v>1721</v>
      </c>
      <c r="D5595" t="s">
        <v>3253</v>
      </c>
      <c r="E5595" t="s">
        <v>1707</v>
      </c>
      <c r="H5595" t="str">
        <f>INDEX('Vensim Variables'!$B:$B,MATCH(EPS!$B5595,'Vensim Variables'!$A:$A,0))</f>
        <v>g pollutant</v>
      </c>
      <c r="I5595" t="str">
        <f t="shared" si="174"/>
        <v>NOx</v>
      </c>
      <c r="J5595">
        <f>INDEX(NoSettings!$C:$C,MATCH(EPS!$A5595,NoSettings!$A:$A,0))</f>
        <v>0</v>
      </c>
      <c r="K5595">
        <f>INDEX(GWP!$C$2:$C$13,MATCH(EPS!I5595,GWP!$B$2:$B$13,0))</f>
        <v>0</v>
      </c>
      <c r="L5595" s="4">
        <f t="shared" si="175"/>
        <v>0</v>
      </c>
    </row>
    <row r="5596" spans="1:12" hidden="1">
      <c r="A5596" t="s">
        <v>2974</v>
      </c>
      <c r="B5596" t="s">
        <v>2885</v>
      </c>
      <c r="C5596" t="s">
        <v>1721</v>
      </c>
      <c r="D5596" t="s">
        <v>3253</v>
      </c>
      <c r="E5596" t="s">
        <v>1708</v>
      </c>
      <c r="H5596" t="str">
        <f>INDEX('Vensim Variables'!$B:$B,MATCH(EPS!$B5596,'Vensim Variables'!$A:$A,0))</f>
        <v>g pollutant</v>
      </c>
      <c r="I5596" t="str">
        <f t="shared" si="174"/>
        <v>PM10</v>
      </c>
      <c r="J5596">
        <f>INDEX(NoSettings!$C:$C,MATCH(EPS!$A5596,NoSettings!$A:$A,0))</f>
        <v>0</v>
      </c>
      <c r="K5596">
        <f>INDEX(GWP!$C$2:$C$13,MATCH(EPS!I5596,GWP!$B$2:$B$13,0))</f>
        <v>0</v>
      </c>
      <c r="L5596" s="4">
        <f t="shared" si="175"/>
        <v>0</v>
      </c>
    </row>
    <row r="5597" spans="1:12" hidden="1">
      <c r="A5597" t="s">
        <v>2975</v>
      </c>
      <c r="B5597" t="s">
        <v>2885</v>
      </c>
      <c r="C5597" t="s">
        <v>1721</v>
      </c>
      <c r="D5597" t="s">
        <v>3253</v>
      </c>
      <c r="E5597" t="s">
        <v>1709</v>
      </c>
      <c r="H5597" t="str">
        <f>INDEX('Vensim Variables'!$B:$B,MATCH(EPS!$B5597,'Vensim Variables'!$A:$A,0))</f>
        <v>g pollutant</v>
      </c>
      <c r="I5597" t="str">
        <f t="shared" si="174"/>
        <v>PM25</v>
      </c>
      <c r="J5597">
        <f>INDEX(NoSettings!$C:$C,MATCH(EPS!$A5597,NoSettings!$A:$A,0))</f>
        <v>0</v>
      </c>
      <c r="K5597">
        <f>INDEX(GWP!$C$2:$C$13,MATCH(EPS!I5597,GWP!$B$2:$B$13,0))</f>
        <v>0</v>
      </c>
      <c r="L5597" s="4">
        <f t="shared" si="175"/>
        <v>0</v>
      </c>
    </row>
    <row r="5598" spans="1:12" hidden="1">
      <c r="A5598" t="s">
        <v>2976</v>
      </c>
      <c r="B5598" t="s">
        <v>2885</v>
      </c>
      <c r="C5598" t="s">
        <v>1721</v>
      </c>
      <c r="D5598" t="s">
        <v>3253</v>
      </c>
      <c r="E5598" t="s">
        <v>1710</v>
      </c>
      <c r="H5598" t="str">
        <f>INDEX('Vensim Variables'!$B:$B,MATCH(EPS!$B5598,'Vensim Variables'!$A:$A,0))</f>
        <v>g pollutant</v>
      </c>
      <c r="I5598" t="str">
        <f t="shared" si="174"/>
        <v>SOx</v>
      </c>
      <c r="J5598">
        <f>INDEX(NoSettings!$C:$C,MATCH(EPS!$A5598,NoSettings!$A:$A,0))</f>
        <v>0</v>
      </c>
      <c r="K5598">
        <f>INDEX(GWP!$C$2:$C$13,MATCH(EPS!I5598,GWP!$B$2:$B$13,0))</f>
        <v>0</v>
      </c>
      <c r="L5598" s="4">
        <f t="shared" si="175"/>
        <v>0</v>
      </c>
    </row>
    <row r="5599" spans="1:12" hidden="1">
      <c r="A5599" t="s">
        <v>2977</v>
      </c>
      <c r="B5599" t="s">
        <v>2885</v>
      </c>
      <c r="C5599" t="s">
        <v>1721</v>
      </c>
      <c r="D5599" t="s">
        <v>3253</v>
      </c>
      <c r="E5599" t="s">
        <v>1711</v>
      </c>
      <c r="H5599" t="str">
        <f>INDEX('Vensim Variables'!$B:$B,MATCH(EPS!$B5599,'Vensim Variables'!$A:$A,0))</f>
        <v>g pollutant</v>
      </c>
      <c r="I5599" t="str">
        <f t="shared" si="174"/>
        <v>BC</v>
      </c>
      <c r="J5599">
        <f>INDEX(NoSettings!$C:$C,MATCH(EPS!$A5599,NoSettings!$A:$A,0))</f>
        <v>0</v>
      </c>
      <c r="K5599">
        <f>INDEX(GWP!$C$2:$C$13,MATCH(EPS!I5599,GWP!$B$2:$B$13,0))</f>
        <v>0</v>
      </c>
      <c r="L5599" s="4">
        <f t="shared" si="175"/>
        <v>0</v>
      </c>
    </row>
    <row r="5600" spans="1:12" hidden="1">
      <c r="A5600" t="s">
        <v>2978</v>
      </c>
      <c r="B5600" t="s">
        <v>2885</v>
      </c>
      <c r="C5600" t="s">
        <v>1721</v>
      </c>
      <c r="D5600" t="s">
        <v>3253</v>
      </c>
      <c r="E5600" t="s">
        <v>1712</v>
      </c>
      <c r="H5600" t="str">
        <f>INDEX('Vensim Variables'!$B:$B,MATCH(EPS!$B5600,'Vensim Variables'!$A:$A,0))</f>
        <v>g pollutant</v>
      </c>
      <c r="I5600" t="str">
        <f t="shared" si="174"/>
        <v>OC</v>
      </c>
      <c r="J5600">
        <f>INDEX(NoSettings!$C:$C,MATCH(EPS!$A5600,NoSettings!$A:$A,0))</f>
        <v>0</v>
      </c>
      <c r="K5600">
        <f>INDEX(GWP!$C$2:$C$13,MATCH(EPS!I5600,GWP!$B$2:$B$13,0))</f>
        <v>0</v>
      </c>
      <c r="L5600" s="4">
        <f t="shared" si="175"/>
        <v>0</v>
      </c>
    </row>
    <row r="5601" spans="1:12" hidden="1">
      <c r="A5601" t="s">
        <v>2979</v>
      </c>
      <c r="B5601" t="s">
        <v>2885</v>
      </c>
      <c r="C5601" t="s">
        <v>1721</v>
      </c>
      <c r="D5601" t="s">
        <v>3253</v>
      </c>
      <c r="E5601" t="s">
        <v>1713</v>
      </c>
      <c r="H5601" t="str">
        <f>INDEX('Vensim Variables'!$B:$B,MATCH(EPS!$B5601,'Vensim Variables'!$A:$A,0))</f>
        <v>g pollutant</v>
      </c>
      <c r="I5601" t="str">
        <f t="shared" si="174"/>
        <v>CH4</v>
      </c>
      <c r="J5601">
        <f>INDEX(NoSettings!$C:$C,MATCH(EPS!$A5601,NoSettings!$A:$A,0))</f>
        <v>0</v>
      </c>
      <c r="K5601">
        <f>INDEX(GWP!$C$2:$C$13,MATCH(EPS!I5601,GWP!$B$2:$B$13,0))</f>
        <v>28</v>
      </c>
      <c r="L5601" s="4">
        <f t="shared" si="175"/>
        <v>0</v>
      </c>
    </row>
    <row r="5602" spans="1:12" hidden="1">
      <c r="A5602" t="s">
        <v>2980</v>
      </c>
      <c r="B5602" t="s">
        <v>2885</v>
      </c>
      <c r="C5602" t="s">
        <v>1721</v>
      </c>
      <c r="D5602" t="s">
        <v>3253</v>
      </c>
      <c r="E5602" t="s">
        <v>1714</v>
      </c>
      <c r="H5602" t="str">
        <f>INDEX('Vensim Variables'!$B:$B,MATCH(EPS!$B5602,'Vensim Variables'!$A:$A,0))</f>
        <v>g pollutant</v>
      </c>
      <c r="I5602" t="str">
        <f t="shared" si="174"/>
        <v>N2O</v>
      </c>
      <c r="J5602">
        <f>INDEX(NoSettings!$C:$C,MATCH(EPS!$A5602,NoSettings!$A:$A,0))</f>
        <v>0</v>
      </c>
      <c r="K5602">
        <f>INDEX(GWP!$C$2:$C$13,MATCH(EPS!I5602,GWP!$B$2:$B$13,0))</f>
        <v>265</v>
      </c>
      <c r="L5602" s="4">
        <f t="shared" si="175"/>
        <v>0</v>
      </c>
    </row>
    <row r="5603" spans="1:12" hidden="1">
      <c r="A5603" t="s">
        <v>2981</v>
      </c>
      <c r="B5603" t="s">
        <v>2885</v>
      </c>
      <c r="C5603" t="s">
        <v>1721</v>
      </c>
      <c r="D5603" t="s">
        <v>3253</v>
      </c>
      <c r="E5603" t="s">
        <v>1715</v>
      </c>
      <c r="H5603" t="str">
        <f>INDEX('Vensim Variables'!$B:$B,MATCH(EPS!$B5603,'Vensim Variables'!$A:$A,0))</f>
        <v>g pollutant</v>
      </c>
      <c r="I5603" t="str">
        <f t="shared" si="174"/>
        <v>F gases</v>
      </c>
      <c r="J5603">
        <f>INDEX(NoSettings!$C:$C,MATCH(EPS!$A5603,NoSettings!$A:$A,0))</f>
        <v>0</v>
      </c>
      <c r="K5603">
        <f>INDEX(GWP!$C$2:$C$13,MATCH(EPS!I5603,GWP!$B$2:$B$13,0))</f>
        <v>1</v>
      </c>
      <c r="L5603" s="4">
        <f t="shared" si="175"/>
        <v>0</v>
      </c>
    </row>
    <row r="5604" spans="1:12" hidden="1">
      <c r="A5604" t="s">
        <v>2982</v>
      </c>
      <c r="B5604" t="s">
        <v>2885</v>
      </c>
      <c r="C5604" t="s">
        <v>1721</v>
      </c>
      <c r="D5604" t="s">
        <v>3254</v>
      </c>
      <c r="E5604" t="s">
        <v>1702</v>
      </c>
      <c r="H5604" t="str">
        <f>INDEX('Vensim Variables'!$B:$B,MATCH(EPS!$B5604,'Vensim Variables'!$A:$A,0))</f>
        <v>g pollutant</v>
      </c>
      <c r="I5604" t="str">
        <f t="shared" si="174"/>
        <v>CO2</v>
      </c>
      <c r="J5604">
        <f>INDEX(NoSettings!$C:$C,MATCH(EPS!$A5604,NoSettings!$A:$A,0))</f>
        <v>23919600000000</v>
      </c>
      <c r="K5604">
        <f>INDEX(GWP!$C$2:$C$13,MATCH(EPS!I5604,GWP!$B$2:$B$13,0))</f>
        <v>1</v>
      </c>
      <c r="L5604" s="4">
        <f t="shared" si="175"/>
        <v>23.919599999999999</v>
      </c>
    </row>
    <row r="5605" spans="1:12" hidden="1">
      <c r="A5605" t="s">
        <v>2983</v>
      </c>
      <c r="B5605" t="s">
        <v>2885</v>
      </c>
      <c r="C5605" t="s">
        <v>1721</v>
      </c>
      <c r="D5605" t="s">
        <v>3254</v>
      </c>
      <c r="E5605" t="s">
        <v>1705</v>
      </c>
      <c r="H5605" t="str">
        <f>INDEX('Vensim Variables'!$B:$B,MATCH(EPS!$B5605,'Vensim Variables'!$A:$A,0))</f>
        <v>g pollutant</v>
      </c>
      <c r="I5605" t="str">
        <f t="shared" si="174"/>
        <v>VOC</v>
      </c>
      <c r="J5605">
        <f>INDEX(NoSettings!$C:$C,MATCH(EPS!$A5605,NoSettings!$A:$A,0))</f>
        <v>9409840000</v>
      </c>
      <c r="K5605">
        <f>INDEX(GWP!$C$2:$C$13,MATCH(EPS!I5605,GWP!$B$2:$B$13,0))</f>
        <v>0</v>
      </c>
      <c r="L5605" s="4">
        <f t="shared" si="175"/>
        <v>0</v>
      </c>
    </row>
    <row r="5606" spans="1:12" hidden="1">
      <c r="A5606" t="s">
        <v>2984</v>
      </c>
      <c r="B5606" t="s">
        <v>2885</v>
      </c>
      <c r="C5606" t="s">
        <v>1721</v>
      </c>
      <c r="D5606" t="s">
        <v>3254</v>
      </c>
      <c r="E5606" t="s">
        <v>1706</v>
      </c>
      <c r="H5606" t="str">
        <f>INDEX('Vensim Variables'!$B:$B,MATCH(EPS!$B5606,'Vensim Variables'!$A:$A,0))</f>
        <v>g pollutant</v>
      </c>
      <c r="I5606" t="str">
        <f t="shared" si="174"/>
        <v>CO</v>
      </c>
      <c r="J5606">
        <f>INDEX(NoSettings!$C:$C,MATCH(EPS!$A5606,NoSettings!$A:$A,0))</f>
        <v>8302980000</v>
      </c>
      <c r="K5606">
        <f>INDEX(GWP!$C$2:$C$13,MATCH(EPS!I5606,GWP!$B$2:$B$13,0))</f>
        <v>0</v>
      </c>
      <c r="L5606" s="4">
        <f t="shared" si="175"/>
        <v>0</v>
      </c>
    </row>
    <row r="5607" spans="1:12" hidden="1">
      <c r="A5607" t="s">
        <v>2985</v>
      </c>
      <c r="B5607" t="s">
        <v>2885</v>
      </c>
      <c r="C5607" t="s">
        <v>1721</v>
      </c>
      <c r="D5607" t="s">
        <v>3254</v>
      </c>
      <c r="E5607" t="s">
        <v>1707</v>
      </c>
      <c r="H5607" t="str">
        <f>INDEX('Vensim Variables'!$B:$B,MATCH(EPS!$B5607,'Vensim Variables'!$A:$A,0))</f>
        <v>g pollutant</v>
      </c>
      <c r="I5607" t="str">
        <f t="shared" si="174"/>
        <v>NOx</v>
      </c>
      <c r="J5607">
        <f>INDEX(NoSettings!$C:$C,MATCH(EPS!$A5607,NoSettings!$A:$A,0))</f>
        <v>19619100000</v>
      </c>
      <c r="K5607">
        <f>INDEX(GWP!$C$2:$C$13,MATCH(EPS!I5607,GWP!$B$2:$B$13,0))</f>
        <v>0</v>
      </c>
      <c r="L5607" s="4">
        <f t="shared" si="175"/>
        <v>0</v>
      </c>
    </row>
    <row r="5608" spans="1:12" hidden="1">
      <c r="A5608" t="s">
        <v>2986</v>
      </c>
      <c r="B5608" t="s">
        <v>2885</v>
      </c>
      <c r="C5608" t="s">
        <v>1721</v>
      </c>
      <c r="D5608" t="s">
        <v>3254</v>
      </c>
      <c r="E5608" t="s">
        <v>1708</v>
      </c>
      <c r="H5608" t="str">
        <f>INDEX('Vensim Variables'!$B:$B,MATCH(EPS!$B5608,'Vensim Variables'!$A:$A,0))</f>
        <v>g pollutant</v>
      </c>
      <c r="I5608" t="str">
        <f t="shared" si="174"/>
        <v>PM10</v>
      </c>
      <c r="J5608">
        <f>INDEX(NoSettings!$C:$C,MATCH(EPS!$A5608,NoSettings!$A:$A,0))</f>
        <v>266595000</v>
      </c>
      <c r="K5608">
        <f>INDEX(GWP!$C$2:$C$13,MATCH(EPS!I5608,GWP!$B$2:$B$13,0))</f>
        <v>0</v>
      </c>
      <c r="L5608" s="4">
        <f t="shared" si="175"/>
        <v>0</v>
      </c>
    </row>
    <row r="5609" spans="1:12" hidden="1">
      <c r="A5609" t="s">
        <v>2987</v>
      </c>
      <c r="B5609" t="s">
        <v>2885</v>
      </c>
      <c r="C5609" t="s">
        <v>1721</v>
      </c>
      <c r="D5609" t="s">
        <v>3254</v>
      </c>
      <c r="E5609" t="s">
        <v>1709</v>
      </c>
      <c r="H5609" t="str">
        <f>INDEX('Vensim Variables'!$B:$B,MATCH(EPS!$B5609,'Vensim Variables'!$A:$A,0))</f>
        <v>g pollutant</v>
      </c>
      <c r="I5609" t="str">
        <f t="shared" si="174"/>
        <v>PM25</v>
      </c>
      <c r="J5609">
        <f>INDEX(NoSettings!$C:$C,MATCH(EPS!$A5609,NoSettings!$A:$A,0))</f>
        <v>254919000</v>
      </c>
      <c r="K5609">
        <f>INDEX(GWP!$C$2:$C$13,MATCH(EPS!I5609,GWP!$B$2:$B$13,0))</f>
        <v>0</v>
      </c>
      <c r="L5609" s="4">
        <f t="shared" si="175"/>
        <v>0</v>
      </c>
    </row>
    <row r="5610" spans="1:12" hidden="1">
      <c r="A5610" t="s">
        <v>2988</v>
      </c>
      <c r="B5610" t="s">
        <v>2885</v>
      </c>
      <c r="C5610" t="s">
        <v>1721</v>
      </c>
      <c r="D5610" t="s">
        <v>3254</v>
      </c>
      <c r="E5610" t="s">
        <v>1710</v>
      </c>
      <c r="H5610" t="str">
        <f>INDEX('Vensim Variables'!$B:$B,MATCH(EPS!$B5610,'Vensim Variables'!$A:$A,0))</f>
        <v>g pollutant</v>
      </c>
      <c r="I5610" t="str">
        <f t="shared" si="174"/>
        <v>SOx</v>
      </c>
      <c r="J5610">
        <f>INDEX(NoSettings!$C:$C,MATCH(EPS!$A5610,NoSettings!$A:$A,0))</f>
        <v>394249000</v>
      </c>
      <c r="K5610">
        <f>INDEX(GWP!$C$2:$C$13,MATCH(EPS!I5610,GWP!$B$2:$B$13,0))</f>
        <v>0</v>
      </c>
      <c r="L5610" s="4">
        <f t="shared" si="175"/>
        <v>0</v>
      </c>
    </row>
    <row r="5611" spans="1:12" hidden="1">
      <c r="A5611" t="s">
        <v>2989</v>
      </c>
      <c r="B5611" t="s">
        <v>2885</v>
      </c>
      <c r="C5611" t="s">
        <v>1721</v>
      </c>
      <c r="D5611" t="s">
        <v>3254</v>
      </c>
      <c r="E5611" t="s">
        <v>1711</v>
      </c>
      <c r="H5611" t="str">
        <f>INDEX('Vensim Variables'!$B:$B,MATCH(EPS!$B5611,'Vensim Variables'!$A:$A,0))</f>
        <v>g pollutant</v>
      </c>
      <c r="I5611" t="str">
        <f t="shared" si="174"/>
        <v>BC</v>
      </c>
      <c r="J5611">
        <f>INDEX(NoSettings!$C:$C,MATCH(EPS!$A5611,NoSettings!$A:$A,0))</f>
        <v>13621600</v>
      </c>
      <c r="K5611">
        <f>INDEX(GWP!$C$2:$C$13,MATCH(EPS!I5611,GWP!$B$2:$B$13,0))</f>
        <v>0</v>
      </c>
      <c r="L5611" s="4">
        <f t="shared" si="175"/>
        <v>0</v>
      </c>
    </row>
    <row r="5612" spans="1:12" hidden="1">
      <c r="A5612" t="s">
        <v>2990</v>
      </c>
      <c r="B5612" t="s">
        <v>2885</v>
      </c>
      <c r="C5612" t="s">
        <v>1721</v>
      </c>
      <c r="D5612" t="s">
        <v>3254</v>
      </c>
      <c r="E5612" t="s">
        <v>1712</v>
      </c>
      <c r="H5612" t="str">
        <f>INDEX('Vensim Variables'!$B:$B,MATCH(EPS!$B5612,'Vensim Variables'!$A:$A,0))</f>
        <v>g pollutant</v>
      </c>
      <c r="I5612" t="str">
        <f t="shared" si="174"/>
        <v>OC</v>
      </c>
      <c r="J5612">
        <f>INDEX(NoSettings!$C:$C,MATCH(EPS!$A5612,NoSettings!$A:$A,0))</f>
        <v>113643000</v>
      </c>
      <c r="K5612">
        <f>INDEX(GWP!$C$2:$C$13,MATCH(EPS!I5612,GWP!$B$2:$B$13,0))</f>
        <v>0</v>
      </c>
      <c r="L5612" s="4">
        <f t="shared" si="175"/>
        <v>0</v>
      </c>
    </row>
    <row r="5613" spans="1:12" hidden="1">
      <c r="A5613" t="s">
        <v>2991</v>
      </c>
      <c r="B5613" t="s">
        <v>2885</v>
      </c>
      <c r="C5613" t="s">
        <v>1721</v>
      </c>
      <c r="D5613" t="s">
        <v>3254</v>
      </c>
      <c r="E5613" t="s">
        <v>1713</v>
      </c>
      <c r="H5613" t="str">
        <f>INDEX('Vensim Variables'!$B:$B,MATCH(EPS!$B5613,'Vensim Variables'!$A:$A,0))</f>
        <v>g pollutant</v>
      </c>
      <c r="I5613" t="str">
        <f t="shared" si="174"/>
        <v>CH4</v>
      </c>
      <c r="J5613">
        <f>INDEX(NoSettings!$C:$C,MATCH(EPS!$A5613,NoSettings!$A:$A,0))</f>
        <v>1167570000</v>
      </c>
      <c r="K5613">
        <f>INDEX(GWP!$C$2:$C$13,MATCH(EPS!I5613,GWP!$B$2:$B$13,0))</f>
        <v>28</v>
      </c>
      <c r="L5613" s="4">
        <f t="shared" si="175"/>
        <v>3.2691959999999999E-2</v>
      </c>
    </row>
    <row r="5614" spans="1:12" hidden="1">
      <c r="A5614" t="s">
        <v>2992</v>
      </c>
      <c r="B5614" t="s">
        <v>2885</v>
      </c>
      <c r="C5614" t="s">
        <v>1721</v>
      </c>
      <c r="D5614" t="s">
        <v>3254</v>
      </c>
      <c r="E5614" t="s">
        <v>1714</v>
      </c>
      <c r="H5614" t="str">
        <f>INDEX('Vensim Variables'!$B:$B,MATCH(EPS!$B5614,'Vensim Variables'!$A:$A,0))</f>
        <v>g pollutant</v>
      </c>
      <c r="I5614" t="str">
        <f t="shared" si="174"/>
        <v>N2O</v>
      </c>
      <c r="J5614">
        <f>INDEX(NoSettings!$C:$C,MATCH(EPS!$A5614,NoSettings!$A:$A,0))</f>
        <v>233514000</v>
      </c>
      <c r="K5614">
        <f>INDEX(GWP!$C$2:$C$13,MATCH(EPS!I5614,GWP!$B$2:$B$13,0))</f>
        <v>265</v>
      </c>
      <c r="L5614" s="4">
        <f t="shared" si="175"/>
        <v>6.1881209999999999E-2</v>
      </c>
    </row>
    <row r="5615" spans="1:12" hidden="1">
      <c r="A5615" t="s">
        <v>2993</v>
      </c>
      <c r="B5615" t="s">
        <v>2885</v>
      </c>
      <c r="C5615" t="s">
        <v>1721</v>
      </c>
      <c r="D5615" t="s">
        <v>3254</v>
      </c>
      <c r="E5615" t="s">
        <v>1715</v>
      </c>
      <c r="H5615" t="str">
        <f>INDEX('Vensim Variables'!$B:$B,MATCH(EPS!$B5615,'Vensim Variables'!$A:$A,0))</f>
        <v>g pollutant</v>
      </c>
      <c r="I5615" t="str">
        <f t="shared" si="174"/>
        <v>F gases</v>
      </c>
      <c r="J5615">
        <f>INDEX(NoSettings!$C:$C,MATCH(EPS!$A5615,NoSettings!$A:$A,0))</f>
        <v>0</v>
      </c>
      <c r="K5615">
        <f>INDEX(GWP!$C$2:$C$13,MATCH(EPS!I5615,GWP!$B$2:$B$13,0))</f>
        <v>1</v>
      </c>
      <c r="L5615" s="4">
        <f t="shared" si="175"/>
        <v>0</v>
      </c>
    </row>
    <row r="5616" spans="1:12" hidden="1">
      <c r="A5616" t="s">
        <v>2994</v>
      </c>
      <c r="B5616" t="s">
        <v>2885</v>
      </c>
      <c r="C5616" t="s">
        <v>1721</v>
      </c>
      <c r="D5616" t="s">
        <v>3255</v>
      </c>
      <c r="E5616" t="s">
        <v>1702</v>
      </c>
      <c r="H5616" t="str">
        <f>INDEX('Vensim Variables'!$B:$B,MATCH(EPS!$B5616,'Vensim Variables'!$A:$A,0))</f>
        <v>g pollutant</v>
      </c>
      <c r="I5616" t="str">
        <f t="shared" si="174"/>
        <v>CO2</v>
      </c>
      <c r="J5616">
        <f>INDEX(NoSettings!$C:$C,MATCH(EPS!$A5616,NoSettings!$A:$A,0))</f>
        <v>0</v>
      </c>
      <c r="K5616">
        <f>INDEX(GWP!$C$2:$C$13,MATCH(EPS!I5616,GWP!$B$2:$B$13,0))</f>
        <v>1</v>
      </c>
      <c r="L5616" s="4">
        <f t="shared" si="175"/>
        <v>0</v>
      </c>
    </row>
    <row r="5617" spans="1:12" hidden="1">
      <c r="A5617" t="s">
        <v>2995</v>
      </c>
      <c r="B5617" t="s">
        <v>2885</v>
      </c>
      <c r="C5617" t="s">
        <v>1721</v>
      </c>
      <c r="D5617" t="s">
        <v>3255</v>
      </c>
      <c r="E5617" t="s">
        <v>1705</v>
      </c>
      <c r="H5617" t="str">
        <f>INDEX('Vensim Variables'!$B:$B,MATCH(EPS!$B5617,'Vensim Variables'!$A:$A,0))</f>
        <v>g pollutant</v>
      </c>
      <c r="I5617" t="str">
        <f t="shared" si="174"/>
        <v>VOC</v>
      </c>
      <c r="J5617">
        <f>INDEX(NoSettings!$C:$C,MATCH(EPS!$A5617,NoSettings!$A:$A,0))</f>
        <v>0</v>
      </c>
      <c r="K5617">
        <f>INDEX(GWP!$C$2:$C$13,MATCH(EPS!I5617,GWP!$B$2:$B$13,0))</f>
        <v>0</v>
      </c>
      <c r="L5617" s="4">
        <f t="shared" si="175"/>
        <v>0</v>
      </c>
    </row>
    <row r="5618" spans="1:12" hidden="1">
      <c r="A5618" t="s">
        <v>2996</v>
      </c>
      <c r="B5618" t="s">
        <v>2885</v>
      </c>
      <c r="C5618" t="s">
        <v>1721</v>
      </c>
      <c r="D5618" t="s">
        <v>3255</v>
      </c>
      <c r="E5618" t="s">
        <v>1706</v>
      </c>
      <c r="H5618" t="str">
        <f>INDEX('Vensim Variables'!$B:$B,MATCH(EPS!$B5618,'Vensim Variables'!$A:$A,0))</f>
        <v>g pollutant</v>
      </c>
      <c r="I5618" t="str">
        <f t="shared" si="174"/>
        <v>CO</v>
      </c>
      <c r="J5618">
        <f>INDEX(NoSettings!$C:$C,MATCH(EPS!$A5618,NoSettings!$A:$A,0))</f>
        <v>0</v>
      </c>
      <c r="K5618">
        <f>INDEX(GWP!$C$2:$C$13,MATCH(EPS!I5618,GWP!$B$2:$B$13,0))</f>
        <v>0</v>
      </c>
      <c r="L5618" s="4">
        <f t="shared" si="175"/>
        <v>0</v>
      </c>
    </row>
    <row r="5619" spans="1:12" hidden="1">
      <c r="A5619" t="s">
        <v>2997</v>
      </c>
      <c r="B5619" t="s">
        <v>2885</v>
      </c>
      <c r="C5619" t="s">
        <v>1721</v>
      </c>
      <c r="D5619" t="s">
        <v>3255</v>
      </c>
      <c r="E5619" t="s">
        <v>1707</v>
      </c>
      <c r="H5619" t="str">
        <f>INDEX('Vensim Variables'!$B:$B,MATCH(EPS!$B5619,'Vensim Variables'!$A:$A,0))</f>
        <v>g pollutant</v>
      </c>
      <c r="I5619" t="str">
        <f t="shared" si="174"/>
        <v>NOx</v>
      </c>
      <c r="J5619">
        <f>INDEX(NoSettings!$C:$C,MATCH(EPS!$A5619,NoSettings!$A:$A,0))</f>
        <v>0</v>
      </c>
      <c r="K5619">
        <f>INDEX(GWP!$C$2:$C$13,MATCH(EPS!I5619,GWP!$B$2:$B$13,0))</f>
        <v>0</v>
      </c>
      <c r="L5619" s="4">
        <f t="shared" si="175"/>
        <v>0</v>
      </c>
    </row>
    <row r="5620" spans="1:12" hidden="1">
      <c r="A5620" t="s">
        <v>2998</v>
      </c>
      <c r="B5620" t="s">
        <v>2885</v>
      </c>
      <c r="C5620" t="s">
        <v>1721</v>
      </c>
      <c r="D5620" t="s">
        <v>3255</v>
      </c>
      <c r="E5620" t="s">
        <v>1708</v>
      </c>
      <c r="H5620" t="str">
        <f>INDEX('Vensim Variables'!$B:$B,MATCH(EPS!$B5620,'Vensim Variables'!$A:$A,0))</f>
        <v>g pollutant</v>
      </c>
      <c r="I5620" t="str">
        <f t="shared" si="174"/>
        <v>PM10</v>
      </c>
      <c r="J5620">
        <f>INDEX(NoSettings!$C:$C,MATCH(EPS!$A5620,NoSettings!$A:$A,0))</f>
        <v>0</v>
      </c>
      <c r="K5620">
        <f>INDEX(GWP!$C$2:$C$13,MATCH(EPS!I5620,GWP!$B$2:$B$13,0))</f>
        <v>0</v>
      </c>
      <c r="L5620" s="4">
        <f t="shared" si="175"/>
        <v>0</v>
      </c>
    </row>
    <row r="5621" spans="1:12" hidden="1">
      <c r="A5621" t="s">
        <v>2999</v>
      </c>
      <c r="B5621" t="s">
        <v>2885</v>
      </c>
      <c r="C5621" t="s">
        <v>1721</v>
      </c>
      <c r="D5621" t="s">
        <v>3255</v>
      </c>
      <c r="E5621" t="s">
        <v>1709</v>
      </c>
      <c r="H5621" t="str">
        <f>INDEX('Vensim Variables'!$B:$B,MATCH(EPS!$B5621,'Vensim Variables'!$A:$A,0))</f>
        <v>g pollutant</v>
      </c>
      <c r="I5621" t="str">
        <f t="shared" si="174"/>
        <v>PM25</v>
      </c>
      <c r="J5621">
        <f>INDEX(NoSettings!$C:$C,MATCH(EPS!$A5621,NoSettings!$A:$A,0))</f>
        <v>0</v>
      </c>
      <c r="K5621">
        <f>INDEX(GWP!$C$2:$C$13,MATCH(EPS!I5621,GWP!$B$2:$B$13,0))</f>
        <v>0</v>
      </c>
      <c r="L5621" s="4">
        <f t="shared" si="175"/>
        <v>0</v>
      </c>
    </row>
    <row r="5622" spans="1:12" hidden="1">
      <c r="A5622" t="s">
        <v>3000</v>
      </c>
      <c r="B5622" t="s">
        <v>2885</v>
      </c>
      <c r="C5622" t="s">
        <v>1721</v>
      </c>
      <c r="D5622" t="s">
        <v>3255</v>
      </c>
      <c r="E5622" t="s">
        <v>1710</v>
      </c>
      <c r="H5622" t="str">
        <f>INDEX('Vensim Variables'!$B:$B,MATCH(EPS!$B5622,'Vensim Variables'!$A:$A,0))</f>
        <v>g pollutant</v>
      </c>
      <c r="I5622" t="str">
        <f t="shared" si="174"/>
        <v>SOx</v>
      </c>
      <c r="J5622">
        <f>INDEX(NoSettings!$C:$C,MATCH(EPS!$A5622,NoSettings!$A:$A,0))</f>
        <v>0</v>
      </c>
      <c r="K5622">
        <f>INDEX(GWP!$C$2:$C$13,MATCH(EPS!I5622,GWP!$B$2:$B$13,0))</f>
        <v>0</v>
      </c>
      <c r="L5622" s="4">
        <f t="shared" si="175"/>
        <v>0</v>
      </c>
    </row>
    <row r="5623" spans="1:12" hidden="1">
      <c r="A5623" t="s">
        <v>3001</v>
      </c>
      <c r="B5623" t="s">
        <v>2885</v>
      </c>
      <c r="C5623" t="s">
        <v>1721</v>
      </c>
      <c r="D5623" t="s">
        <v>3255</v>
      </c>
      <c r="E5623" t="s">
        <v>1711</v>
      </c>
      <c r="H5623" t="str">
        <f>INDEX('Vensim Variables'!$B:$B,MATCH(EPS!$B5623,'Vensim Variables'!$A:$A,0))</f>
        <v>g pollutant</v>
      </c>
      <c r="I5623" t="str">
        <f t="shared" si="174"/>
        <v>BC</v>
      </c>
      <c r="J5623">
        <f>INDEX(NoSettings!$C:$C,MATCH(EPS!$A5623,NoSettings!$A:$A,0))</f>
        <v>0</v>
      </c>
      <c r="K5623">
        <f>INDEX(GWP!$C$2:$C$13,MATCH(EPS!I5623,GWP!$B$2:$B$13,0))</f>
        <v>0</v>
      </c>
      <c r="L5623" s="4">
        <f t="shared" si="175"/>
        <v>0</v>
      </c>
    </row>
    <row r="5624" spans="1:12" hidden="1">
      <c r="A5624" t="s">
        <v>3002</v>
      </c>
      <c r="B5624" t="s">
        <v>2885</v>
      </c>
      <c r="C5624" t="s">
        <v>1721</v>
      </c>
      <c r="D5624" t="s">
        <v>3255</v>
      </c>
      <c r="E5624" t="s">
        <v>1712</v>
      </c>
      <c r="H5624" t="str">
        <f>INDEX('Vensim Variables'!$B:$B,MATCH(EPS!$B5624,'Vensim Variables'!$A:$A,0))</f>
        <v>g pollutant</v>
      </c>
      <c r="I5624" t="str">
        <f t="shared" si="174"/>
        <v>OC</v>
      </c>
      <c r="J5624">
        <f>INDEX(NoSettings!$C:$C,MATCH(EPS!$A5624,NoSettings!$A:$A,0))</f>
        <v>0</v>
      </c>
      <c r="K5624">
        <f>INDEX(GWP!$C$2:$C$13,MATCH(EPS!I5624,GWP!$B$2:$B$13,0))</f>
        <v>0</v>
      </c>
      <c r="L5624" s="4">
        <f t="shared" si="175"/>
        <v>0</v>
      </c>
    </row>
    <row r="5625" spans="1:12" hidden="1">
      <c r="A5625" t="s">
        <v>3003</v>
      </c>
      <c r="B5625" t="s">
        <v>2885</v>
      </c>
      <c r="C5625" t="s">
        <v>1721</v>
      </c>
      <c r="D5625" t="s">
        <v>3255</v>
      </c>
      <c r="E5625" t="s">
        <v>1713</v>
      </c>
      <c r="H5625" t="str">
        <f>INDEX('Vensim Variables'!$B:$B,MATCH(EPS!$B5625,'Vensim Variables'!$A:$A,0))</f>
        <v>g pollutant</v>
      </c>
      <c r="I5625" t="str">
        <f t="shared" si="174"/>
        <v>CH4</v>
      </c>
      <c r="J5625">
        <f>INDEX(NoSettings!$C:$C,MATCH(EPS!$A5625,NoSettings!$A:$A,0))</f>
        <v>0</v>
      </c>
      <c r="K5625">
        <f>INDEX(GWP!$C$2:$C$13,MATCH(EPS!I5625,GWP!$B$2:$B$13,0))</f>
        <v>28</v>
      </c>
      <c r="L5625" s="4">
        <f t="shared" si="175"/>
        <v>0</v>
      </c>
    </row>
    <row r="5626" spans="1:12" hidden="1">
      <c r="A5626" t="s">
        <v>3004</v>
      </c>
      <c r="B5626" t="s">
        <v>2885</v>
      </c>
      <c r="C5626" t="s">
        <v>1721</v>
      </c>
      <c r="D5626" t="s">
        <v>3255</v>
      </c>
      <c r="E5626" t="s">
        <v>1714</v>
      </c>
      <c r="H5626" t="str">
        <f>INDEX('Vensim Variables'!$B:$B,MATCH(EPS!$B5626,'Vensim Variables'!$A:$A,0))</f>
        <v>g pollutant</v>
      </c>
      <c r="I5626" t="str">
        <f t="shared" si="174"/>
        <v>N2O</v>
      </c>
      <c r="J5626">
        <f>INDEX(NoSettings!$C:$C,MATCH(EPS!$A5626,NoSettings!$A:$A,0))</f>
        <v>0</v>
      </c>
      <c r="K5626">
        <f>INDEX(GWP!$C$2:$C$13,MATCH(EPS!I5626,GWP!$B$2:$B$13,0))</f>
        <v>265</v>
      </c>
      <c r="L5626" s="4">
        <f t="shared" si="175"/>
        <v>0</v>
      </c>
    </row>
    <row r="5627" spans="1:12" hidden="1">
      <c r="A5627" t="s">
        <v>3005</v>
      </c>
      <c r="B5627" t="s">
        <v>2885</v>
      </c>
      <c r="C5627" t="s">
        <v>1721</v>
      </c>
      <c r="D5627" t="s">
        <v>3255</v>
      </c>
      <c r="E5627" t="s">
        <v>1715</v>
      </c>
      <c r="H5627" t="str">
        <f>INDEX('Vensim Variables'!$B:$B,MATCH(EPS!$B5627,'Vensim Variables'!$A:$A,0))</f>
        <v>g pollutant</v>
      </c>
      <c r="I5627" t="str">
        <f t="shared" si="174"/>
        <v>F gases</v>
      </c>
      <c r="J5627">
        <f>INDEX(NoSettings!$C:$C,MATCH(EPS!$A5627,NoSettings!$A:$A,0))</f>
        <v>0</v>
      </c>
      <c r="K5627">
        <f>INDEX(GWP!$C$2:$C$13,MATCH(EPS!I5627,GWP!$B$2:$B$13,0))</f>
        <v>1</v>
      </c>
      <c r="L5627" s="4">
        <f t="shared" si="175"/>
        <v>0</v>
      </c>
    </row>
    <row r="5628" spans="1:12" hidden="1">
      <c r="A5628" t="s">
        <v>3006</v>
      </c>
      <c r="B5628" t="s">
        <v>2885</v>
      </c>
      <c r="C5628" t="s">
        <v>1722</v>
      </c>
      <c r="D5628" t="s">
        <v>3246</v>
      </c>
      <c r="E5628" t="s">
        <v>1702</v>
      </c>
      <c r="H5628" t="str">
        <f>INDEX('Vensim Variables'!$B:$B,MATCH(EPS!$B5628,'Vensim Variables'!$A:$A,0))</f>
        <v>g pollutant</v>
      </c>
      <c r="I5628" t="str">
        <f t="shared" si="174"/>
        <v>CO2</v>
      </c>
      <c r="J5628">
        <f>INDEX(NoSettings!$C:$C,MATCH(EPS!$A5628,NoSettings!$A:$A,0))</f>
        <v>0</v>
      </c>
      <c r="K5628">
        <f>INDEX(GWP!$C$2:$C$13,MATCH(EPS!I5628,GWP!$B$2:$B$13,0))</f>
        <v>1</v>
      </c>
      <c r="L5628" s="4">
        <f t="shared" si="175"/>
        <v>0</v>
      </c>
    </row>
    <row r="5629" spans="1:12" hidden="1">
      <c r="A5629" t="s">
        <v>3007</v>
      </c>
      <c r="B5629" t="s">
        <v>2885</v>
      </c>
      <c r="C5629" t="s">
        <v>1722</v>
      </c>
      <c r="D5629" t="s">
        <v>3246</v>
      </c>
      <c r="E5629" t="s">
        <v>1705</v>
      </c>
      <c r="H5629" t="str">
        <f>INDEX('Vensim Variables'!$B:$B,MATCH(EPS!$B5629,'Vensim Variables'!$A:$A,0))</f>
        <v>g pollutant</v>
      </c>
      <c r="I5629" t="str">
        <f t="shared" si="174"/>
        <v>VOC</v>
      </c>
      <c r="J5629">
        <f>INDEX(NoSettings!$C:$C,MATCH(EPS!$A5629,NoSettings!$A:$A,0))</f>
        <v>0</v>
      </c>
      <c r="K5629">
        <f>INDEX(GWP!$C$2:$C$13,MATCH(EPS!I5629,GWP!$B$2:$B$13,0))</f>
        <v>0</v>
      </c>
      <c r="L5629" s="4">
        <f t="shared" si="175"/>
        <v>0</v>
      </c>
    </row>
    <row r="5630" spans="1:12" hidden="1">
      <c r="A5630" t="s">
        <v>3008</v>
      </c>
      <c r="B5630" t="s">
        <v>2885</v>
      </c>
      <c r="C5630" t="s">
        <v>1722</v>
      </c>
      <c r="D5630" t="s">
        <v>3246</v>
      </c>
      <c r="E5630" t="s">
        <v>1706</v>
      </c>
      <c r="H5630" t="str">
        <f>INDEX('Vensim Variables'!$B:$B,MATCH(EPS!$B5630,'Vensim Variables'!$A:$A,0))</f>
        <v>g pollutant</v>
      </c>
      <c r="I5630" t="str">
        <f t="shared" si="174"/>
        <v>CO</v>
      </c>
      <c r="J5630">
        <f>INDEX(NoSettings!$C:$C,MATCH(EPS!$A5630,NoSettings!$A:$A,0))</f>
        <v>0</v>
      </c>
      <c r="K5630">
        <f>INDEX(GWP!$C$2:$C$13,MATCH(EPS!I5630,GWP!$B$2:$B$13,0))</f>
        <v>0</v>
      </c>
      <c r="L5630" s="4">
        <f t="shared" si="175"/>
        <v>0</v>
      </c>
    </row>
    <row r="5631" spans="1:12" hidden="1">
      <c r="A5631" t="s">
        <v>3009</v>
      </c>
      <c r="B5631" t="s">
        <v>2885</v>
      </c>
      <c r="C5631" t="s">
        <v>1722</v>
      </c>
      <c r="D5631" t="s">
        <v>3246</v>
      </c>
      <c r="E5631" t="s">
        <v>1707</v>
      </c>
      <c r="H5631" t="str">
        <f>INDEX('Vensim Variables'!$B:$B,MATCH(EPS!$B5631,'Vensim Variables'!$A:$A,0))</f>
        <v>g pollutant</v>
      </c>
      <c r="I5631" t="str">
        <f t="shared" si="174"/>
        <v>NOx</v>
      </c>
      <c r="J5631">
        <f>INDEX(NoSettings!$C:$C,MATCH(EPS!$A5631,NoSettings!$A:$A,0))</f>
        <v>0</v>
      </c>
      <c r="K5631">
        <f>INDEX(GWP!$C$2:$C$13,MATCH(EPS!I5631,GWP!$B$2:$B$13,0))</f>
        <v>0</v>
      </c>
      <c r="L5631" s="4">
        <f t="shared" si="175"/>
        <v>0</v>
      </c>
    </row>
    <row r="5632" spans="1:12" hidden="1">
      <c r="A5632" t="s">
        <v>3010</v>
      </c>
      <c r="B5632" t="s">
        <v>2885</v>
      </c>
      <c r="C5632" t="s">
        <v>1722</v>
      </c>
      <c r="D5632" t="s">
        <v>3246</v>
      </c>
      <c r="E5632" t="s">
        <v>1708</v>
      </c>
      <c r="H5632" t="str">
        <f>INDEX('Vensim Variables'!$B:$B,MATCH(EPS!$B5632,'Vensim Variables'!$A:$A,0))</f>
        <v>g pollutant</v>
      </c>
      <c r="I5632" t="str">
        <f t="shared" si="174"/>
        <v>PM10</v>
      </c>
      <c r="J5632">
        <f>INDEX(NoSettings!$C:$C,MATCH(EPS!$A5632,NoSettings!$A:$A,0))</f>
        <v>0</v>
      </c>
      <c r="K5632">
        <f>INDEX(GWP!$C$2:$C$13,MATCH(EPS!I5632,GWP!$B$2:$B$13,0))</f>
        <v>0</v>
      </c>
      <c r="L5632" s="4">
        <f t="shared" si="175"/>
        <v>0</v>
      </c>
    </row>
    <row r="5633" spans="1:12" hidden="1">
      <c r="A5633" t="s">
        <v>3011</v>
      </c>
      <c r="B5633" t="s">
        <v>2885</v>
      </c>
      <c r="C5633" t="s">
        <v>1722</v>
      </c>
      <c r="D5633" t="s">
        <v>3246</v>
      </c>
      <c r="E5633" t="s">
        <v>1709</v>
      </c>
      <c r="H5633" t="str">
        <f>INDEX('Vensim Variables'!$B:$B,MATCH(EPS!$B5633,'Vensim Variables'!$A:$A,0))</f>
        <v>g pollutant</v>
      </c>
      <c r="I5633" t="str">
        <f t="shared" si="174"/>
        <v>PM25</v>
      </c>
      <c r="J5633">
        <f>INDEX(NoSettings!$C:$C,MATCH(EPS!$A5633,NoSettings!$A:$A,0))</f>
        <v>0</v>
      </c>
      <c r="K5633">
        <f>INDEX(GWP!$C$2:$C$13,MATCH(EPS!I5633,GWP!$B$2:$B$13,0))</f>
        <v>0</v>
      </c>
      <c r="L5633" s="4">
        <f t="shared" si="175"/>
        <v>0</v>
      </c>
    </row>
    <row r="5634" spans="1:12" hidden="1">
      <c r="A5634" t="s">
        <v>3012</v>
      </c>
      <c r="B5634" t="s">
        <v>2885</v>
      </c>
      <c r="C5634" t="s">
        <v>1722</v>
      </c>
      <c r="D5634" t="s">
        <v>3246</v>
      </c>
      <c r="E5634" t="s">
        <v>1710</v>
      </c>
      <c r="H5634" t="str">
        <f>INDEX('Vensim Variables'!$B:$B,MATCH(EPS!$B5634,'Vensim Variables'!$A:$A,0))</f>
        <v>g pollutant</v>
      </c>
      <c r="I5634" t="str">
        <f t="shared" si="174"/>
        <v>SOx</v>
      </c>
      <c r="J5634">
        <f>INDEX(NoSettings!$C:$C,MATCH(EPS!$A5634,NoSettings!$A:$A,0))</f>
        <v>0</v>
      </c>
      <c r="K5634">
        <f>INDEX(GWP!$C$2:$C$13,MATCH(EPS!I5634,GWP!$B$2:$B$13,0))</f>
        <v>0</v>
      </c>
      <c r="L5634" s="4">
        <f t="shared" si="175"/>
        <v>0</v>
      </c>
    </row>
    <row r="5635" spans="1:12" hidden="1">
      <c r="A5635" t="s">
        <v>3013</v>
      </c>
      <c r="B5635" t="s">
        <v>2885</v>
      </c>
      <c r="C5635" t="s">
        <v>1722</v>
      </c>
      <c r="D5635" t="s">
        <v>3246</v>
      </c>
      <c r="E5635" t="s">
        <v>1711</v>
      </c>
      <c r="H5635" t="str">
        <f>INDEX('Vensim Variables'!$B:$B,MATCH(EPS!$B5635,'Vensim Variables'!$A:$A,0))</f>
        <v>g pollutant</v>
      </c>
      <c r="I5635" t="str">
        <f t="shared" ref="I5635:I5698" si="176">IF(OR(C5635="CO2",C5635="CH4",C5635="N2O",C5635="F gases",C5635="VOC",C5635="CO",C5635="NOx",C5635="PM10",C5635="PM25",C5635="SOx",C5635="BC",C5635="OC"),C5635,IF(OR(D5635="CO2",D5635="CH4",D5635="N2O",D5635="F gases",D5635="VOC",D5635="CO",D5635="NOx",D5635="PM10",D5635="PM25",D5635="SOx",D5635="BC",D5635="OC"),D5635,IF(OR(E5635="CO2",E5635="CH4",E5635="N2O",E5635="F gases",E5635="VOC",E5635="CO",E5635="NOx",E5635="PM10",E5635="PM25",E5635="SOx",E5635="BC",E5635="OC"),E5635,"NA")))</f>
        <v>BC</v>
      </c>
      <c r="J5635">
        <f>INDEX(NoSettings!$C:$C,MATCH(EPS!$A5635,NoSettings!$A:$A,0))</f>
        <v>0</v>
      </c>
      <c r="K5635">
        <f>INDEX(GWP!$C$2:$C$13,MATCH(EPS!I5635,GWP!$B$2:$B$13,0))</f>
        <v>0</v>
      </c>
      <c r="L5635" s="4">
        <f t="shared" ref="L5635:L5698" si="177">IF(H5635="g pollutant",K5635*J5635/10^12,IF(H5635="MMTCO2e",J5635,IF(H5635="MWh",J5635,0)))</f>
        <v>0</v>
      </c>
    </row>
    <row r="5636" spans="1:12" hidden="1">
      <c r="A5636" t="s">
        <v>3014</v>
      </c>
      <c r="B5636" t="s">
        <v>2885</v>
      </c>
      <c r="C5636" t="s">
        <v>1722</v>
      </c>
      <c r="D5636" t="s">
        <v>3246</v>
      </c>
      <c r="E5636" t="s">
        <v>1712</v>
      </c>
      <c r="H5636" t="str">
        <f>INDEX('Vensim Variables'!$B:$B,MATCH(EPS!$B5636,'Vensim Variables'!$A:$A,0))</f>
        <v>g pollutant</v>
      </c>
      <c r="I5636" t="str">
        <f t="shared" si="176"/>
        <v>OC</v>
      </c>
      <c r="J5636">
        <f>INDEX(NoSettings!$C:$C,MATCH(EPS!$A5636,NoSettings!$A:$A,0))</f>
        <v>0</v>
      </c>
      <c r="K5636">
        <f>INDEX(GWP!$C$2:$C$13,MATCH(EPS!I5636,GWP!$B$2:$B$13,0))</f>
        <v>0</v>
      </c>
      <c r="L5636" s="4">
        <f t="shared" si="177"/>
        <v>0</v>
      </c>
    </row>
    <row r="5637" spans="1:12" hidden="1">
      <c r="A5637" t="s">
        <v>3015</v>
      </c>
      <c r="B5637" t="s">
        <v>2885</v>
      </c>
      <c r="C5637" t="s">
        <v>1722</v>
      </c>
      <c r="D5637" t="s">
        <v>3246</v>
      </c>
      <c r="E5637" t="s">
        <v>1713</v>
      </c>
      <c r="H5637" t="str">
        <f>INDEX('Vensim Variables'!$B:$B,MATCH(EPS!$B5637,'Vensim Variables'!$A:$A,0))</f>
        <v>g pollutant</v>
      </c>
      <c r="I5637" t="str">
        <f t="shared" si="176"/>
        <v>CH4</v>
      </c>
      <c r="J5637">
        <f>INDEX(NoSettings!$C:$C,MATCH(EPS!$A5637,NoSettings!$A:$A,0))</f>
        <v>0</v>
      </c>
      <c r="K5637">
        <f>INDEX(GWP!$C$2:$C$13,MATCH(EPS!I5637,GWP!$B$2:$B$13,0))</f>
        <v>28</v>
      </c>
      <c r="L5637" s="4">
        <f t="shared" si="177"/>
        <v>0</v>
      </c>
    </row>
    <row r="5638" spans="1:12" hidden="1">
      <c r="A5638" t="s">
        <v>3016</v>
      </c>
      <c r="B5638" t="s">
        <v>2885</v>
      </c>
      <c r="C5638" t="s">
        <v>1722</v>
      </c>
      <c r="D5638" t="s">
        <v>3246</v>
      </c>
      <c r="E5638" t="s">
        <v>1714</v>
      </c>
      <c r="H5638" t="str">
        <f>INDEX('Vensim Variables'!$B:$B,MATCH(EPS!$B5638,'Vensim Variables'!$A:$A,0))</f>
        <v>g pollutant</v>
      </c>
      <c r="I5638" t="str">
        <f t="shared" si="176"/>
        <v>N2O</v>
      </c>
      <c r="J5638">
        <f>INDEX(NoSettings!$C:$C,MATCH(EPS!$A5638,NoSettings!$A:$A,0))</f>
        <v>0</v>
      </c>
      <c r="K5638">
        <f>INDEX(GWP!$C$2:$C$13,MATCH(EPS!I5638,GWP!$B$2:$B$13,0))</f>
        <v>265</v>
      </c>
      <c r="L5638" s="4">
        <f t="shared" si="177"/>
        <v>0</v>
      </c>
    </row>
    <row r="5639" spans="1:12" hidden="1">
      <c r="A5639" t="s">
        <v>3017</v>
      </c>
      <c r="B5639" t="s">
        <v>2885</v>
      </c>
      <c r="C5639" t="s">
        <v>1722</v>
      </c>
      <c r="D5639" t="s">
        <v>3246</v>
      </c>
      <c r="E5639" t="s">
        <v>1715</v>
      </c>
      <c r="H5639" t="str">
        <f>INDEX('Vensim Variables'!$B:$B,MATCH(EPS!$B5639,'Vensim Variables'!$A:$A,0))</f>
        <v>g pollutant</v>
      </c>
      <c r="I5639" t="str">
        <f t="shared" si="176"/>
        <v>F gases</v>
      </c>
      <c r="J5639">
        <f>INDEX(NoSettings!$C:$C,MATCH(EPS!$A5639,NoSettings!$A:$A,0))</f>
        <v>0</v>
      </c>
      <c r="K5639">
        <f>INDEX(GWP!$C$2:$C$13,MATCH(EPS!I5639,GWP!$B$2:$B$13,0))</f>
        <v>1</v>
      </c>
      <c r="L5639" s="4">
        <f t="shared" si="177"/>
        <v>0</v>
      </c>
    </row>
    <row r="5640" spans="1:12" hidden="1">
      <c r="A5640" t="s">
        <v>3018</v>
      </c>
      <c r="B5640" t="s">
        <v>2885</v>
      </c>
      <c r="C5640" t="s">
        <v>1722</v>
      </c>
      <c r="D5640" t="s">
        <v>3247</v>
      </c>
      <c r="E5640" t="s">
        <v>1702</v>
      </c>
      <c r="H5640" t="str">
        <f>INDEX('Vensim Variables'!$B:$B,MATCH(EPS!$B5640,'Vensim Variables'!$A:$A,0))</f>
        <v>g pollutant</v>
      </c>
      <c r="I5640" t="str">
        <f t="shared" si="176"/>
        <v>CO2</v>
      </c>
      <c r="J5640">
        <f>INDEX(NoSettings!$C:$C,MATCH(EPS!$A5640,NoSettings!$A:$A,0))</f>
        <v>0</v>
      </c>
      <c r="K5640">
        <f>INDEX(GWP!$C$2:$C$13,MATCH(EPS!I5640,GWP!$B$2:$B$13,0))</f>
        <v>1</v>
      </c>
      <c r="L5640" s="4">
        <f t="shared" si="177"/>
        <v>0</v>
      </c>
    </row>
    <row r="5641" spans="1:12" hidden="1">
      <c r="A5641" t="s">
        <v>3019</v>
      </c>
      <c r="B5641" t="s">
        <v>2885</v>
      </c>
      <c r="C5641" t="s">
        <v>1722</v>
      </c>
      <c r="D5641" t="s">
        <v>3247</v>
      </c>
      <c r="E5641" t="s">
        <v>1705</v>
      </c>
      <c r="H5641" t="str">
        <f>INDEX('Vensim Variables'!$B:$B,MATCH(EPS!$B5641,'Vensim Variables'!$A:$A,0))</f>
        <v>g pollutant</v>
      </c>
      <c r="I5641" t="str">
        <f t="shared" si="176"/>
        <v>VOC</v>
      </c>
      <c r="J5641">
        <f>INDEX(NoSettings!$C:$C,MATCH(EPS!$A5641,NoSettings!$A:$A,0))</f>
        <v>0</v>
      </c>
      <c r="K5641">
        <f>INDEX(GWP!$C$2:$C$13,MATCH(EPS!I5641,GWP!$B$2:$B$13,0))</f>
        <v>0</v>
      </c>
      <c r="L5641" s="4">
        <f t="shared" si="177"/>
        <v>0</v>
      </c>
    </row>
    <row r="5642" spans="1:12" hidden="1">
      <c r="A5642" t="s">
        <v>3020</v>
      </c>
      <c r="B5642" t="s">
        <v>2885</v>
      </c>
      <c r="C5642" t="s">
        <v>1722</v>
      </c>
      <c r="D5642" t="s">
        <v>3247</v>
      </c>
      <c r="E5642" t="s">
        <v>1706</v>
      </c>
      <c r="H5642" t="str">
        <f>INDEX('Vensim Variables'!$B:$B,MATCH(EPS!$B5642,'Vensim Variables'!$A:$A,0))</f>
        <v>g pollutant</v>
      </c>
      <c r="I5642" t="str">
        <f t="shared" si="176"/>
        <v>CO</v>
      </c>
      <c r="J5642">
        <f>INDEX(NoSettings!$C:$C,MATCH(EPS!$A5642,NoSettings!$A:$A,0))</f>
        <v>0</v>
      </c>
      <c r="K5642">
        <f>INDEX(GWP!$C$2:$C$13,MATCH(EPS!I5642,GWP!$B$2:$B$13,0))</f>
        <v>0</v>
      </c>
      <c r="L5642" s="4">
        <f t="shared" si="177"/>
        <v>0</v>
      </c>
    </row>
    <row r="5643" spans="1:12" hidden="1">
      <c r="A5643" t="s">
        <v>3021</v>
      </c>
      <c r="B5643" t="s">
        <v>2885</v>
      </c>
      <c r="C5643" t="s">
        <v>1722</v>
      </c>
      <c r="D5643" t="s">
        <v>3247</v>
      </c>
      <c r="E5643" t="s">
        <v>1707</v>
      </c>
      <c r="H5643" t="str">
        <f>INDEX('Vensim Variables'!$B:$B,MATCH(EPS!$B5643,'Vensim Variables'!$A:$A,0))</f>
        <v>g pollutant</v>
      </c>
      <c r="I5643" t="str">
        <f t="shared" si="176"/>
        <v>NOx</v>
      </c>
      <c r="J5643">
        <f>INDEX(NoSettings!$C:$C,MATCH(EPS!$A5643,NoSettings!$A:$A,0))</f>
        <v>0</v>
      </c>
      <c r="K5643">
        <f>INDEX(GWP!$C$2:$C$13,MATCH(EPS!I5643,GWP!$B$2:$B$13,0))</f>
        <v>0</v>
      </c>
      <c r="L5643" s="4">
        <f t="shared" si="177"/>
        <v>0</v>
      </c>
    </row>
    <row r="5644" spans="1:12" hidden="1">
      <c r="A5644" t="s">
        <v>3022</v>
      </c>
      <c r="B5644" t="s">
        <v>2885</v>
      </c>
      <c r="C5644" t="s">
        <v>1722</v>
      </c>
      <c r="D5644" t="s">
        <v>3247</v>
      </c>
      <c r="E5644" t="s">
        <v>1708</v>
      </c>
      <c r="H5644" t="str">
        <f>INDEX('Vensim Variables'!$B:$B,MATCH(EPS!$B5644,'Vensim Variables'!$A:$A,0))</f>
        <v>g pollutant</v>
      </c>
      <c r="I5644" t="str">
        <f t="shared" si="176"/>
        <v>PM10</v>
      </c>
      <c r="J5644">
        <f>INDEX(NoSettings!$C:$C,MATCH(EPS!$A5644,NoSettings!$A:$A,0))</f>
        <v>0</v>
      </c>
      <c r="K5644">
        <f>INDEX(GWP!$C$2:$C$13,MATCH(EPS!I5644,GWP!$B$2:$B$13,0))</f>
        <v>0</v>
      </c>
      <c r="L5644" s="4">
        <f t="shared" si="177"/>
        <v>0</v>
      </c>
    </row>
    <row r="5645" spans="1:12" hidden="1">
      <c r="A5645" t="s">
        <v>3023</v>
      </c>
      <c r="B5645" t="s">
        <v>2885</v>
      </c>
      <c r="C5645" t="s">
        <v>1722</v>
      </c>
      <c r="D5645" t="s">
        <v>3247</v>
      </c>
      <c r="E5645" t="s">
        <v>1709</v>
      </c>
      <c r="H5645" t="str">
        <f>INDEX('Vensim Variables'!$B:$B,MATCH(EPS!$B5645,'Vensim Variables'!$A:$A,0))</f>
        <v>g pollutant</v>
      </c>
      <c r="I5645" t="str">
        <f t="shared" si="176"/>
        <v>PM25</v>
      </c>
      <c r="J5645">
        <f>INDEX(NoSettings!$C:$C,MATCH(EPS!$A5645,NoSettings!$A:$A,0))</f>
        <v>0</v>
      </c>
      <c r="K5645">
        <f>INDEX(GWP!$C$2:$C$13,MATCH(EPS!I5645,GWP!$B$2:$B$13,0))</f>
        <v>0</v>
      </c>
      <c r="L5645" s="4">
        <f t="shared" si="177"/>
        <v>0</v>
      </c>
    </row>
    <row r="5646" spans="1:12" hidden="1">
      <c r="A5646" t="s">
        <v>3024</v>
      </c>
      <c r="B5646" t="s">
        <v>2885</v>
      </c>
      <c r="C5646" t="s">
        <v>1722</v>
      </c>
      <c r="D5646" t="s">
        <v>3247</v>
      </c>
      <c r="E5646" t="s">
        <v>1710</v>
      </c>
      <c r="H5646" t="str">
        <f>INDEX('Vensim Variables'!$B:$B,MATCH(EPS!$B5646,'Vensim Variables'!$A:$A,0))</f>
        <v>g pollutant</v>
      </c>
      <c r="I5646" t="str">
        <f t="shared" si="176"/>
        <v>SOx</v>
      </c>
      <c r="J5646">
        <f>INDEX(NoSettings!$C:$C,MATCH(EPS!$A5646,NoSettings!$A:$A,0))</f>
        <v>0</v>
      </c>
      <c r="K5646">
        <f>INDEX(GWP!$C$2:$C$13,MATCH(EPS!I5646,GWP!$B$2:$B$13,0))</f>
        <v>0</v>
      </c>
      <c r="L5646" s="4">
        <f t="shared" si="177"/>
        <v>0</v>
      </c>
    </row>
    <row r="5647" spans="1:12" hidden="1">
      <c r="A5647" t="s">
        <v>3025</v>
      </c>
      <c r="B5647" t="s">
        <v>2885</v>
      </c>
      <c r="C5647" t="s">
        <v>1722</v>
      </c>
      <c r="D5647" t="s">
        <v>3247</v>
      </c>
      <c r="E5647" t="s">
        <v>1711</v>
      </c>
      <c r="H5647" t="str">
        <f>INDEX('Vensim Variables'!$B:$B,MATCH(EPS!$B5647,'Vensim Variables'!$A:$A,0))</f>
        <v>g pollutant</v>
      </c>
      <c r="I5647" t="str">
        <f t="shared" si="176"/>
        <v>BC</v>
      </c>
      <c r="J5647">
        <f>INDEX(NoSettings!$C:$C,MATCH(EPS!$A5647,NoSettings!$A:$A,0))</f>
        <v>0</v>
      </c>
      <c r="K5647">
        <f>INDEX(GWP!$C$2:$C$13,MATCH(EPS!I5647,GWP!$B$2:$B$13,0))</f>
        <v>0</v>
      </c>
      <c r="L5647" s="4">
        <f t="shared" si="177"/>
        <v>0</v>
      </c>
    </row>
    <row r="5648" spans="1:12" hidden="1">
      <c r="A5648" t="s">
        <v>3026</v>
      </c>
      <c r="B5648" t="s">
        <v>2885</v>
      </c>
      <c r="C5648" t="s">
        <v>1722</v>
      </c>
      <c r="D5648" t="s">
        <v>3247</v>
      </c>
      <c r="E5648" t="s">
        <v>1712</v>
      </c>
      <c r="H5648" t="str">
        <f>INDEX('Vensim Variables'!$B:$B,MATCH(EPS!$B5648,'Vensim Variables'!$A:$A,0))</f>
        <v>g pollutant</v>
      </c>
      <c r="I5648" t="str">
        <f t="shared" si="176"/>
        <v>OC</v>
      </c>
      <c r="J5648">
        <f>INDEX(NoSettings!$C:$C,MATCH(EPS!$A5648,NoSettings!$A:$A,0))</f>
        <v>0</v>
      </c>
      <c r="K5648">
        <f>INDEX(GWP!$C$2:$C$13,MATCH(EPS!I5648,GWP!$B$2:$B$13,0))</f>
        <v>0</v>
      </c>
      <c r="L5648" s="4">
        <f t="shared" si="177"/>
        <v>0</v>
      </c>
    </row>
    <row r="5649" spans="1:12" hidden="1">
      <c r="A5649" t="s">
        <v>3027</v>
      </c>
      <c r="B5649" t="s">
        <v>2885</v>
      </c>
      <c r="C5649" t="s">
        <v>1722</v>
      </c>
      <c r="D5649" t="s">
        <v>3247</v>
      </c>
      <c r="E5649" t="s">
        <v>1713</v>
      </c>
      <c r="H5649" t="str">
        <f>INDEX('Vensim Variables'!$B:$B,MATCH(EPS!$B5649,'Vensim Variables'!$A:$A,0))</f>
        <v>g pollutant</v>
      </c>
      <c r="I5649" t="str">
        <f t="shared" si="176"/>
        <v>CH4</v>
      </c>
      <c r="J5649">
        <f>INDEX(NoSettings!$C:$C,MATCH(EPS!$A5649,NoSettings!$A:$A,0))</f>
        <v>0</v>
      </c>
      <c r="K5649">
        <f>INDEX(GWP!$C$2:$C$13,MATCH(EPS!I5649,GWP!$B$2:$B$13,0))</f>
        <v>28</v>
      </c>
      <c r="L5649" s="4">
        <f t="shared" si="177"/>
        <v>0</v>
      </c>
    </row>
    <row r="5650" spans="1:12" hidden="1">
      <c r="A5650" t="s">
        <v>3028</v>
      </c>
      <c r="B5650" t="s">
        <v>2885</v>
      </c>
      <c r="C5650" t="s">
        <v>1722</v>
      </c>
      <c r="D5650" t="s">
        <v>3247</v>
      </c>
      <c r="E5650" t="s">
        <v>1714</v>
      </c>
      <c r="H5650" t="str">
        <f>INDEX('Vensim Variables'!$B:$B,MATCH(EPS!$B5650,'Vensim Variables'!$A:$A,0))</f>
        <v>g pollutant</v>
      </c>
      <c r="I5650" t="str">
        <f t="shared" si="176"/>
        <v>N2O</v>
      </c>
      <c r="J5650">
        <f>INDEX(NoSettings!$C:$C,MATCH(EPS!$A5650,NoSettings!$A:$A,0))</f>
        <v>0</v>
      </c>
      <c r="K5650">
        <f>INDEX(GWP!$C$2:$C$13,MATCH(EPS!I5650,GWP!$B$2:$B$13,0))</f>
        <v>265</v>
      </c>
      <c r="L5650" s="4">
        <f t="shared" si="177"/>
        <v>0</v>
      </c>
    </row>
    <row r="5651" spans="1:12" hidden="1">
      <c r="A5651" t="s">
        <v>3029</v>
      </c>
      <c r="B5651" t="s">
        <v>2885</v>
      </c>
      <c r="C5651" t="s">
        <v>1722</v>
      </c>
      <c r="D5651" t="s">
        <v>3247</v>
      </c>
      <c r="E5651" t="s">
        <v>1715</v>
      </c>
      <c r="H5651" t="str">
        <f>INDEX('Vensim Variables'!$B:$B,MATCH(EPS!$B5651,'Vensim Variables'!$A:$A,0))</f>
        <v>g pollutant</v>
      </c>
      <c r="I5651" t="str">
        <f t="shared" si="176"/>
        <v>F gases</v>
      </c>
      <c r="J5651">
        <f>INDEX(NoSettings!$C:$C,MATCH(EPS!$A5651,NoSettings!$A:$A,0))</f>
        <v>0</v>
      </c>
      <c r="K5651">
        <f>INDEX(GWP!$C$2:$C$13,MATCH(EPS!I5651,GWP!$B$2:$B$13,0))</f>
        <v>1</v>
      </c>
      <c r="L5651" s="4">
        <f t="shared" si="177"/>
        <v>0</v>
      </c>
    </row>
    <row r="5652" spans="1:12" hidden="1">
      <c r="A5652" t="s">
        <v>3030</v>
      </c>
      <c r="B5652" t="s">
        <v>2885</v>
      </c>
      <c r="C5652" t="s">
        <v>1722</v>
      </c>
      <c r="D5652" t="s">
        <v>3248</v>
      </c>
      <c r="E5652" t="s">
        <v>1702</v>
      </c>
      <c r="H5652" t="str">
        <f>INDEX('Vensim Variables'!$B:$B,MATCH(EPS!$B5652,'Vensim Variables'!$A:$A,0))</f>
        <v>g pollutant</v>
      </c>
      <c r="I5652" t="str">
        <f t="shared" si="176"/>
        <v>CO2</v>
      </c>
      <c r="J5652">
        <f>INDEX(NoSettings!$C:$C,MATCH(EPS!$A5652,NoSettings!$A:$A,0))</f>
        <v>49666300000000</v>
      </c>
      <c r="K5652">
        <f>INDEX(GWP!$C$2:$C$13,MATCH(EPS!I5652,GWP!$B$2:$B$13,0))</f>
        <v>1</v>
      </c>
      <c r="L5652" s="4">
        <f t="shared" si="177"/>
        <v>49.6663</v>
      </c>
    </row>
    <row r="5653" spans="1:12" hidden="1">
      <c r="A5653" t="s">
        <v>3031</v>
      </c>
      <c r="B5653" t="s">
        <v>2885</v>
      </c>
      <c r="C5653" t="s">
        <v>1722</v>
      </c>
      <c r="D5653" t="s">
        <v>3248</v>
      </c>
      <c r="E5653" t="s">
        <v>1705</v>
      </c>
      <c r="H5653" t="str">
        <f>INDEX('Vensim Variables'!$B:$B,MATCH(EPS!$B5653,'Vensim Variables'!$A:$A,0))</f>
        <v>g pollutant</v>
      </c>
      <c r="I5653" t="str">
        <f t="shared" si="176"/>
        <v>VOC</v>
      </c>
      <c r="J5653">
        <f>INDEX(NoSettings!$C:$C,MATCH(EPS!$A5653,NoSettings!$A:$A,0))</f>
        <v>5221230000</v>
      </c>
      <c r="K5653">
        <f>INDEX(GWP!$C$2:$C$13,MATCH(EPS!I5653,GWP!$B$2:$B$13,0))</f>
        <v>0</v>
      </c>
      <c r="L5653" s="4">
        <f t="shared" si="177"/>
        <v>0</v>
      </c>
    </row>
    <row r="5654" spans="1:12" hidden="1">
      <c r="A5654" t="s">
        <v>3032</v>
      </c>
      <c r="B5654" t="s">
        <v>2885</v>
      </c>
      <c r="C5654" t="s">
        <v>1722</v>
      </c>
      <c r="D5654" t="s">
        <v>3248</v>
      </c>
      <c r="E5654" t="s">
        <v>1706</v>
      </c>
      <c r="H5654" t="str">
        <f>INDEX('Vensim Variables'!$B:$B,MATCH(EPS!$B5654,'Vensim Variables'!$A:$A,0))</f>
        <v>g pollutant</v>
      </c>
      <c r="I5654" t="str">
        <f t="shared" si="176"/>
        <v>CO</v>
      </c>
      <c r="J5654">
        <f>INDEX(NoSettings!$C:$C,MATCH(EPS!$A5654,NoSettings!$A:$A,0))</f>
        <v>29038800000</v>
      </c>
      <c r="K5654">
        <f>INDEX(GWP!$C$2:$C$13,MATCH(EPS!I5654,GWP!$B$2:$B$13,0))</f>
        <v>0</v>
      </c>
      <c r="L5654" s="4">
        <f t="shared" si="177"/>
        <v>0</v>
      </c>
    </row>
    <row r="5655" spans="1:12" hidden="1">
      <c r="A5655" t="s">
        <v>3033</v>
      </c>
      <c r="B5655" t="s">
        <v>2885</v>
      </c>
      <c r="C5655" t="s">
        <v>1722</v>
      </c>
      <c r="D5655" t="s">
        <v>3248</v>
      </c>
      <c r="E5655" t="s">
        <v>1707</v>
      </c>
      <c r="H5655" t="str">
        <f>INDEX('Vensim Variables'!$B:$B,MATCH(EPS!$B5655,'Vensim Variables'!$A:$A,0))</f>
        <v>g pollutant</v>
      </c>
      <c r="I5655" t="str">
        <f t="shared" si="176"/>
        <v>NOx</v>
      </c>
      <c r="J5655">
        <f>INDEX(NoSettings!$C:$C,MATCH(EPS!$A5655,NoSettings!$A:$A,0))</f>
        <v>36485900000</v>
      </c>
      <c r="K5655">
        <f>INDEX(GWP!$C$2:$C$13,MATCH(EPS!I5655,GWP!$B$2:$B$13,0))</f>
        <v>0</v>
      </c>
      <c r="L5655" s="4">
        <f t="shared" si="177"/>
        <v>0</v>
      </c>
    </row>
    <row r="5656" spans="1:12" hidden="1">
      <c r="A5656" t="s">
        <v>3034</v>
      </c>
      <c r="B5656" t="s">
        <v>2885</v>
      </c>
      <c r="C5656" t="s">
        <v>1722</v>
      </c>
      <c r="D5656" t="s">
        <v>3248</v>
      </c>
      <c r="E5656" t="s">
        <v>1708</v>
      </c>
      <c r="H5656" t="str">
        <f>INDEX('Vensim Variables'!$B:$B,MATCH(EPS!$B5656,'Vensim Variables'!$A:$A,0))</f>
        <v>g pollutant</v>
      </c>
      <c r="I5656" t="str">
        <f t="shared" si="176"/>
        <v>PM10</v>
      </c>
      <c r="J5656">
        <f>INDEX(NoSettings!$C:$C,MATCH(EPS!$A5656,NoSettings!$A:$A,0))</f>
        <v>21389500000</v>
      </c>
      <c r="K5656">
        <f>INDEX(GWP!$C$2:$C$13,MATCH(EPS!I5656,GWP!$B$2:$B$13,0))</f>
        <v>0</v>
      </c>
      <c r="L5656" s="4">
        <f t="shared" si="177"/>
        <v>0</v>
      </c>
    </row>
    <row r="5657" spans="1:12" hidden="1">
      <c r="A5657" t="s">
        <v>3035</v>
      </c>
      <c r="B5657" t="s">
        <v>2885</v>
      </c>
      <c r="C5657" t="s">
        <v>1722</v>
      </c>
      <c r="D5657" t="s">
        <v>3248</v>
      </c>
      <c r="E5657" t="s">
        <v>1709</v>
      </c>
      <c r="H5657" t="str">
        <f>INDEX('Vensim Variables'!$B:$B,MATCH(EPS!$B5657,'Vensim Variables'!$A:$A,0))</f>
        <v>g pollutant</v>
      </c>
      <c r="I5657" t="str">
        <f t="shared" si="176"/>
        <v>PM25</v>
      </c>
      <c r="J5657">
        <f>INDEX(NoSettings!$C:$C,MATCH(EPS!$A5657,NoSettings!$A:$A,0))</f>
        <v>19935800000</v>
      </c>
      <c r="K5657">
        <f>INDEX(GWP!$C$2:$C$13,MATCH(EPS!I5657,GWP!$B$2:$B$13,0))</f>
        <v>0</v>
      </c>
      <c r="L5657" s="4">
        <f t="shared" si="177"/>
        <v>0</v>
      </c>
    </row>
    <row r="5658" spans="1:12" hidden="1">
      <c r="A5658" t="s">
        <v>3036</v>
      </c>
      <c r="B5658" t="s">
        <v>2885</v>
      </c>
      <c r="C5658" t="s">
        <v>1722</v>
      </c>
      <c r="D5658" t="s">
        <v>3248</v>
      </c>
      <c r="E5658" t="s">
        <v>1710</v>
      </c>
      <c r="H5658" t="str">
        <f>INDEX('Vensim Variables'!$B:$B,MATCH(EPS!$B5658,'Vensim Variables'!$A:$A,0))</f>
        <v>g pollutant</v>
      </c>
      <c r="I5658" t="str">
        <f t="shared" si="176"/>
        <v>SOx</v>
      </c>
      <c r="J5658">
        <f>INDEX(NoSettings!$C:$C,MATCH(EPS!$A5658,NoSettings!$A:$A,0))</f>
        <v>245242000</v>
      </c>
      <c r="K5658">
        <f>INDEX(GWP!$C$2:$C$13,MATCH(EPS!I5658,GWP!$B$2:$B$13,0))</f>
        <v>0</v>
      </c>
      <c r="L5658" s="4">
        <f t="shared" si="177"/>
        <v>0</v>
      </c>
    </row>
    <row r="5659" spans="1:12" hidden="1">
      <c r="A5659" t="s">
        <v>3037</v>
      </c>
      <c r="B5659" t="s">
        <v>2885</v>
      </c>
      <c r="C5659" t="s">
        <v>1722</v>
      </c>
      <c r="D5659" t="s">
        <v>3248</v>
      </c>
      <c r="E5659" t="s">
        <v>1711</v>
      </c>
      <c r="H5659" t="str">
        <f>INDEX('Vensim Variables'!$B:$B,MATCH(EPS!$B5659,'Vensim Variables'!$A:$A,0))</f>
        <v>g pollutant</v>
      </c>
      <c r="I5659" t="str">
        <f t="shared" si="176"/>
        <v>BC</v>
      </c>
      <c r="J5659">
        <f>INDEX(NoSettings!$C:$C,MATCH(EPS!$A5659,NoSettings!$A:$A,0))</f>
        <v>674885000</v>
      </c>
      <c r="K5659">
        <f>INDEX(GWP!$C$2:$C$13,MATCH(EPS!I5659,GWP!$B$2:$B$13,0))</f>
        <v>0</v>
      </c>
      <c r="L5659" s="4">
        <f t="shared" si="177"/>
        <v>0</v>
      </c>
    </row>
    <row r="5660" spans="1:12" hidden="1">
      <c r="A5660" t="s">
        <v>3038</v>
      </c>
      <c r="B5660" t="s">
        <v>2885</v>
      </c>
      <c r="C5660" t="s">
        <v>1722</v>
      </c>
      <c r="D5660" t="s">
        <v>3248</v>
      </c>
      <c r="E5660" t="s">
        <v>1712</v>
      </c>
      <c r="H5660" t="str">
        <f>INDEX('Vensim Variables'!$B:$B,MATCH(EPS!$B5660,'Vensim Variables'!$A:$A,0))</f>
        <v>g pollutant</v>
      </c>
      <c r="I5660" t="str">
        <f t="shared" si="176"/>
        <v>OC</v>
      </c>
      <c r="J5660">
        <f>INDEX(NoSettings!$C:$C,MATCH(EPS!$A5660,NoSettings!$A:$A,0))</f>
        <v>12926700000</v>
      </c>
      <c r="K5660">
        <f>INDEX(GWP!$C$2:$C$13,MATCH(EPS!I5660,GWP!$B$2:$B$13,0))</f>
        <v>0</v>
      </c>
      <c r="L5660" s="4">
        <f t="shared" si="177"/>
        <v>0</v>
      </c>
    </row>
    <row r="5661" spans="1:12" hidden="1">
      <c r="A5661" t="s">
        <v>3039</v>
      </c>
      <c r="B5661" t="s">
        <v>2885</v>
      </c>
      <c r="C5661" t="s">
        <v>1722</v>
      </c>
      <c r="D5661" t="s">
        <v>3248</v>
      </c>
      <c r="E5661" t="s">
        <v>1713</v>
      </c>
      <c r="H5661" t="str">
        <f>INDEX('Vensim Variables'!$B:$B,MATCH(EPS!$B5661,'Vensim Variables'!$A:$A,0))</f>
        <v>g pollutant</v>
      </c>
      <c r="I5661" t="str">
        <f t="shared" si="176"/>
        <v>CH4</v>
      </c>
      <c r="J5661">
        <f>INDEX(NoSettings!$C:$C,MATCH(EPS!$A5661,NoSettings!$A:$A,0))</f>
        <v>4103600000</v>
      </c>
      <c r="K5661">
        <f>INDEX(GWP!$C$2:$C$13,MATCH(EPS!I5661,GWP!$B$2:$B$13,0))</f>
        <v>28</v>
      </c>
      <c r="L5661" s="4">
        <f t="shared" si="177"/>
        <v>0.1149008</v>
      </c>
    </row>
    <row r="5662" spans="1:12" hidden="1">
      <c r="A5662" t="s">
        <v>3040</v>
      </c>
      <c r="B5662" t="s">
        <v>2885</v>
      </c>
      <c r="C5662" t="s">
        <v>1722</v>
      </c>
      <c r="D5662" t="s">
        <v>3248</v>
      </c>
      <c r="E5662" t="s">
        <v>1714</v>
      </c>
      <c r="H5662" t="str">
        <f>INDEX('Vensim Variables'!$B:$B,MATCH(EPS!$B5662,'Vensim Variables'!$A:$A,0))</f>
        <v>g pollutant</v>
      </c>
      <c r="I5662" t="str">
        <f t="shared" si="176"/>
        <v>N2O</v>
      </c>
      <c r="J5662">
        <f>INDEX(NoSettings!$C:$C,MATCH(EPS!$A5662,NoSettings!$A:$A,0))</f>
        <v>72075100</v>
      </c>
      <c r="K5662">
        <f>INDEX(GWP!$C$2:$C$13,MATCH(EPS!I5662,GWP!$B$2:$B$13,0))</f>
        <v>265</v>
      </c>
      <c r="L5662" s="4">
        <f t="shared" si="177"/>
        <v>1.9099901499999999E-2</v>
      </c>
    </row>
    <row r="5663" spans="1:12" hidden="1">
      <c r="A5663" t="s">
        <v>3041</v>
      </c>
      <c r="B5663" t="s">
        <v>2885</v>
      </c>
      <c r="C5663" t="s">
        <v>1722</v>
      </c>
      <c r="D5663" t="s">
        <v>3248</v>
      </c>
      <c r="E5663" t="s">
        <v>1715</v>
      </c>
      <c r="H5663" t="str">
        <f>INDEX('Vensim Variables'!$B:$B,MATCH(EPS!$B5663,'Vensim Variables'!$A:$A,0))</f>
        <v>g pollutant</v>
      </c>
      <c r="I5663" t="str">
        <f t="shared" si="176"/>
        <v>F gases</v>
      </c>
      <c r="J5663">
        <f>INDEX(NoSettings!$C:$C,MATCH(EPS!$A5663,NoSettings!$A:$A,0))</f>
        <v>0</v>
      </c>
      <c r="K5663">
        <f>INDEX(GWP!$C$2:$C$13,MATCH(EPS!I5663,GWP!$B$2:$B$13,0))</f>
        <v>1</v>
      </c>
      <c r="L5663" s="4">
        <f t="shared" si="177"/>
        <v>0</v>
      </c>
    </row>
    <row r="5664" spans="1:12" hidden="1">
      <c r="A5664" t="s">
        <v>3042</v>
      </c>
      <c r="B5664" t="s">
        <v>2885</v>
      </c>
      <c r="C5664" t="s">
        <v>1722</v>
      </c>
      <c r="D5664" t="s">
        <v>3249</v>
      </c>
      <c r="E5664" t="s">
        <v>1702</v>
      </c>
      <c r="H5664" t="str">
        <f>INDEX('Vensim Variables'!$B:$B,MATCH(EPS!$B5664,'Vensim Variables'!$A:$A,0))</f>
        <v>g pollutant</v>
      </c>
      <c r="I5664" t="str">
        <f t="shared" si="176"/>
        <v>CO2</v>
      </c>
      <c r="J5664">
        <f>INDEX(NoSettings!$C:$C,MATCH(EPS!$A5664,NoSettings!$A:$A,0))</f>
        <v>5800310000000</v>
      </c>
      <c r="K5664">
        <f>INDEX(GWP!$C$2:$C$13,MATCH(EPS!I5664,GWP!$B$2:$B$13,0))</f>
        <v>1</v>
      </c>
      <c r="L5664" s="4">
        <f t="shared" si="177"/>
        <v>5.8003099999999996</v>
      </c>
    </row>
    <row r="5665" spans="1:12" hidden="1">
      <c r="A5665" t="s">
        <v>3043</v>
      </c>
      <c r="B5665" t="s">
        <v>2885</v>
      </c>
      <c r="C5665" t="s">
        <v>1722</v>
      </c>
      <c r="D5665" t="s">
        <v>3249</v>
      </c>
      <c r="E5665" t="s">
        <v>1705</v>
      </c>
      <c r="H5665" t="str">
        <f>INDEX('Vensim Variables'!$B:$B,MATCH(EPS!$B5665,'Vensim Variables'!$A:$A,0))</f>
        <v>g pollutant</v>
      </c>
      <c r="I5665" t="str">
        <f t="shared" si="176"/>
        <v>VOC</v>
      </c>
      <c r="J5665">
        <f>INDEX(NoSettings!$C:$C,MATCH(EPS!$A5665,NoSettings!$A:$A,0))</f>
        <v>421613000</v>
      </c>
      <c r="K5665">
        <f>INDEX(GWP!$C$2:$C$13,MATCH(EPS!I5665,GWP!$B$2:$B$13,0))</f>
        <v>0</v>
      </c>
      <c r="L5665" s="4">
        <f t="shared" si="177"/>
        <v>0</v>
      </c>
    </row>
    <row r="5666" spans="1:12" hidden="1">
      <c r="A5666" t="s">
        <v>3044</v>
      </c>
      <c r="B5666" t="s">
        <v>2885</v>
      </c>
      <c r="C5666" t="s">
        <v>1722</v>
      </c>
      <c r="D5666" t="s">
        <v>3249</v>
      </c>
      <c r="E5666" t="s">
        <v>1706</v>
      </c>
      <c r="H5666" t="str">
        <f>INDEX('Vensim Variables'!$B:$B,MATCH(EPS!$B5666,'Vensim Variables'!$A:$A,0))</f>
        <v>g pollutant</v>
      </c>
      <c r="I5666" t="str">
        <f t="shared" si="176"/>
        <v>CO</v>
      </c>
      <c r="J5666">
        <f>INDEX(NoSettings!$C:$C,MATCH(EPS!$A5666,NoSettings!$A:$A,0))</f>
        <v>2817890000</v>
      </c>
      <c r="K5666">
        <f>INDEX(GWP!$C$2:$C$13,MATCH(EPS!I5666,GWP!$B$2:$B$13,0))</f>
        <v>0</v>
      </c>
      <c r="L5666" s="4">
        <f t="shared" si="177"/>
        <v>0</v>
      </c>
    </row>
    <row r="5667" spans="1:12" hidden="1">
      <c r="A5667" t="s">
        <v>3045</v>
      </c>
      <c r="B5667" t="s">
        <v>2885</v>
      </c>
      <c r="C5667" t="s">
        <v>1722</v>
      </c>
      <c r="D5667" t="s">
        <v>3249</v>
      </c>
      <c r="E5667" t="s">
        <v>1707</v>
      </c>
      <c r="H5667" t="str">
        <f>INDEX('Vensim Variables'!$B:$B,MATCH(EPS!$B5667,'Vensim Variables'!$A:$A,0))</f>
        <v>g pollutant</v>
      </c>
      <c r="I5667" t="str">
        <f t="shared" si="176"/>
        <v>NOx</v>
      </c>
      <c r="J5667">
        <f>INDEX(NoSettings!$C:$C,MATCH(EPS!$A5667,NoSettings!$A:$A,0))</f>
        <v>6897710000</v>
      </c>
      <c r="K5667">
        <f>INDEX(GWP!$C$2:$C$13,MATCH(EPS!I5667,GWP!$B$2:$B$13,0))</f>
        <v>0</v>
      </c>
      <c r="L5667" s="4">
        <f t="shared" si="177"/>
        <v>0</v>
      </c>
    </row>
    <row r="5668" spans="1:12" hidden="1">
      <c r="A5668" t="s">
        <v>3046</v>
      </c>
      <c r="B5668" t="s">
        <v>2885</v>
      </c>
      <c r="C5668" t="s">
        <v>1722</v>
      </c>
      <c r="D5668" t="s">
        <v>3249</v>
      </c>
      <c r="E5668" t="s">
        <v>1708</v>
      </c>
      <c r="H5668" t="str">
        <f>INDEX('Vensim Variables'!$B:$B,MATCH(EPS!$B5668,'Vensim Variables'!$A:$A,0))</f>
        <v>g pollutant</v>
      </c>
      <c r="I5668" t="str">
        <f t="shared" si="176"/>
        <v>PM10</v>
      </c>
      <c r="J5668">
        <f>INDEX(NoSettings!$C:$C,MATCH(EPS!$A5668,NoSettings!$A:$A,0))</f>
        <v>630380000</v>
      </c>
      <c r="K5668">
        <f>INDEX(GWP!$C$2:$C$13,MATCH(EPS!I5668,GWP!$B$2:$B$13,0))</f>
        <v>0</v>
      </c>
      <c r="L5668" s="4">
        <f t="shared" si="177"/>
        <v>0</v>
      </c>
    </row>
    <row r="5669" spans="1:12" hidden="1">
      <c r="A5669" t="s">
        <v>3047</v>
      </c>
      <c r="B5669" t="s">
        <v>2885</v>
      </c>
      <c r="C5669" t="s">
        <v>1722</v>
      </c>
      <c r="D5669" t="s">
        <v>3249</v>
      </c>
      <c r="E5669" t="s">
        <v>1709</v>
      </c>
      <c r="H5669" t="str">
        <f>INDEX('Vensim Variables'!$B:$B,MATCH(EPS!$B5669,'Vensim Variables'!$A:$A,0))</f>
        <v>g pollutant</v>
      </c>
      <c r="I5669" t="str">
        <f t="shared" si="176"/>
        <v>PM25</v>
      </c>
      <c r="J5669">
        <f>INDEX(NoSettings!$C:$C,MATCH(EPS!$A5669,NoSettings!$A:$A,0))</f>
        <v>569993000</v>
      </c>
      <c r="K5669">
        <f>INDEX(GWP!$C$2:$C$13,MATCH(EPS!I5669,GWP!$B$2:$B$13,0))</f>
        <v>0</v>
      </c>
      <c r="L5669" s="4">
        <f t="shared" si="177"/>
        <v>0</v>
      </c>
    </row>
    <row r="5670" spans="1:12" hidden="1">
      <c r="A5670" t="s">
        <v>3048</v>
      </c>
      <c r="B5670" t="s">
        <v>2885</v>
      </c>
      <c r="C5670" t="s">
        <v>1722</v>
      </c>
      <c r="D5670" t="s">
        <v>3249</v>
      </c>
      <c r="E5670" t="s">
        <v>1710</v>
      </c>
      <c r="H5670" t="str">
        <f>INDEX('Vensim Variables'!$B:$B,MATCH(EPS!$B5670,'Vensim Variables'!$A:$A,0))</f>
        <v>g pollutant</v>
      </c>
      <c r="I5670" t="str">
        <f t="shared" si="176"/>
        <v>SOx</v>
      </c>
      <c r="J5670">
        <f>INDEX(NoSettings!$C:$C,MATCH(EPS!$A5670,NoSettings!$A:$A,0))</f>
        <v>325699000</v>
      </c>
      <c r="K5670">
        <f>INDEX(GWP!$C$2:$C$13,MATCH(EPS!I5670,GWP!$B$2:$B$13,0))</f>
        <v>0</v>
      </c>
      <c r="L5670" s="4">
        <f t="shared" si="177"/>
        <v>0</v>
      </c>
    </row>
    <row r="5671" spans="1:12" hidden="1">
      <c r="A5671" t="s">
        <v>3049</v>
      </c>
      <c r="B5671" t="s">
        <v>2885</v>
      </c>
      <c r="C5671" t="s">
        <v>1722</v>
      </c>
      <c r="D5671" t="s">
        <v>3249</v>
      </c>
      <c r="E5671" t="s">
        <v>1711</v>
      </c>
      <c r="H5671" t="str">
        <f>INDEX('Vensim Variables'!$B:$B,MATCH(EPS!$B5671,'Vensim Variables'!$A:$A,0))</f>
        <v>g pollutant</v>
      </c>
      <c r="I5671" t="str">
        <f t="shared" si="176"/>
        <v>BC</v>
      </c>
      <c r="J5671">
        <f>INDEX(NoSettings!$C:$C,MATCH(EPS!$A5671,NoSettings!$A:$A,0))</f>
        <v>66582800</v>
      </c>
      <c r="K5671">
        <f>INDEX(GWP!$C$2:$C$13,MATCH(EPS!I5671,GWP!$B$2:$B$13,0))</f>
        <v>0</v>
      </c>
      <c r="L5671" s="4">
        <f t="shared" si="177"/>
        <v>0</v>
      </c>
    </row>
    <row r="5672" spans="1:12" hidden="1">
      <c r="A5672" t="s">
        <v>3050</v>
      </c>
      <c r="B5672" t="s">
        <v>2885</v>
      </c>
      <c r="C5672" t="s">
        <v>1722</v>
      </c>
      <c r="D5672" t="s">
        <v>3249</v>
      </c>
      <c r="E5672" t="s">
        <v>1712</v>
      </c>
      <c r="H5672" t="str">
        <f>INDEX('Vensim Variables'!$B:$B,MATCH(EPS!$B5672,'Vensim Variables'!$A:$A,0))</f>
        <v>g pollutant</v>
      </c>
      <c r="I5672" t="str">
        <f t="shared" si="176"/>
        <v>OC</v>
      </c>
      <c r="J5672">
        <f>INDEX(NoSettings!$C:$C,MATCH(EPS!$A5672,NoSettings!$A:$A,0))</f>
        <v>129715000</v>
      </c>
      <c r="K5672">
        <f>INDEX(GWP!$C$2:$C$13,MATCH(EPS!I5672,GWP!$B$2:$B$13,0))</f>
        <v>0</v>
      </c>
      <c r="L5672" s="4">
        <f t="shared" si="177"/>
        <v>0</v>
      </c>
    </row>
    <row r="5673" spans="1:12" hidden="1">
      <c r="A5673" t="s">
        <v>3051</v>
      </c>
      <c r="B5673" t="s">
        <v>2885</v>
      </c>
      <c r="C5673" t="s">
        <v>1722</v>
      </c>
      <c r="D5673" t="s">
        <v>3249</v>
      </c>
      <c r="E5673" t="s">
        <v>1713</v>
      </c>
      <c r="H5673" t="str">
        <f>INDEX('Vensim Variables'!$B:$B,MATCH(EPS!$B5673,'Vensim Variables'!$A:$A,0))</f>
        <v>g pollutant</v>
      </c>
      <c r="I5673" t="str">
        <f t="shared" si="176"/>
        <v>CH4</v>
      </c>
      <c r="J5673">
        <f>INDEX(NoSettings!$C:$C,MATCH(EPS!$A5673,NoSettings!$A:$A,0))</f>
        <v>235275000</v>
      </c>
      <c r="K5673">
        <f>INDEX(GWP!$C$2:$C$13,MATCH(EPS!I5673,GWP!$B$2:$B$13,0))</f>
        <v>28</v>
      </c>
      <c r="L5673" s="4">
        <f t="shared" si="177"/>
        <v>6.5877000000000002E-3</v>
      </c>
    </row>
    <row r="5674" spans="1:12" hidden="1">
      <c r="A5674" t="s">
        <v>3052</v>
      </c>
      <c r="B5674" t="s">
        <v>2885</v>
      </c>
      <c r="C5674" t="s">
        <v>1722</v>
      </c>
      <c r="D5674" t="s">
        <v>3249</v>
      </c>
      <c r="E5674" t="s">
        <v>1714</v>
      </c>
      <c r="H5674" t="str">
        <f>INDEX('Vensim Variables'!$B:$B,MATCH(EPS!$B5674,'Vensim Variables'!$A:$A,0))</f>
        <v>g pollutant</v>
      </c>
      <c r="I5674" t="str">
        <f t="shared" si="176"/>
        <v>N2O</v>
      </c>
      <c r="J5674">
        <f>INDEX(NoSettings!$C:$C,MATCH(EPS!$A5674,NoSettings!$A:$A,0))</f>
        <v>47055000</v>
      </c>
      <c r="K5674">
        <f>INDEX(GWP!$C$2:$C$13,MATCH(EPS!I5674,GWP!$B$2:$B$13,0))</f>
        <v>265</v>
      </c>
      <c r="L5674" s="4">
        <f t="shared" si="177"/>
        <v>1.2469575E-2</v>
      </c>
    </row>
    <row r="5675" spans="1:12" hidden="1">
      <c r="A5675" t="s">
        <v>3053</v>
      </c>
      <c r="B5675" t="s">
        <v>2885</v>
      </c>
      <c r="C5675" t="s">
        <v>1722</v>
      </c>
      <c r="D5675" t="s">
        <v>3249</v>
      </c>
      <c r="E5675" t="s">
        <v>1715</v>
      </c>
      <c r="H5675" t="str">
        <f>INDEX('Vensim Variables'!$B:$B,MATCH(EPS!$B5675,'Vensim Variables'!$A:$A,0))</f>
        <v>g pollutant</v>
      </c>
      <c r="I5675" t="str">
        <f t="shared" si="176"/>
        <v>F gases</v>
      </c>
      <c r="J5675">
        <f>INDEX(NoSettings!$C:$C,MATCH(EPS!$A5675,NoSettings!$A:$A,0))</f>
        <v>0</v>
      </c>
      <c r="K5675">
        <f>INDEX(GWP!$C$2:$C$13,MATCH(EPS!I5675,GWP!$B$2:$B$13,0))</f>
        <v>1</v>
      </c>
      <c r="L5675" s="4">
        <f t="shared" si="177"/>
        <v>0</v>
      </c>
    </row>
    <row r="5676" spans="1:12" hidden="1">
      <c r="A5676" t="s">
        <v>3054</v>
      </c>
      <c r="B5676" t="s">
        <v>2885</v>
      </c>
      <c r="C5676" t="s">
        <v>1722</v>
      </c>
      <c r="D5676" t="s">
        <v>3250</v>
      </c>
      <c r="E5676" t="s">
        <v>1702</v>
      </c>
      <c r="H5676" t="str">
        <f>INDEX('Vensim Variables'!$B:$B,MATCH(EPS!$B5676,'Vensim Variables'!$A:$A,0))</f>
        <v>g pollutant</v>
      </c>
      <c r="I5676" t="str">
        <f t="shared" si="176"/>
        <v>CO2</v>
      </c>
      <c r="J5676">
        <f>INDEX(NoSettings!$C:$C,MATCH(EPS!$A5676,NoSettings!$A:$A,0))</f>
        <v>0</v>
      </c>
      <c r="K5676">
        <f>INDEX(GWP!$C$2:$C$13,MATCH(EPS!I5676,GWP!$B$2:$B$13,0))</f>
        <v>1</v>
      </c>
      <c r="L5676" s="4">
        <f t="shared" si="177"/>
        <v>0</v>
      </c>
    </row>
    <row r="5677" spans="1:12" hidden="1">
      <c r="A5677" t="s">
        <v>3055</v>
      </c>
      <c r="B5677" t="s">
        <v>2885</v>
      </c>
      <c r="C5677" t="s">
        <v>1722</v>
      </c>
      <c r="D5677" t="s">
        <v>3250</v>
      </c>
      <c r="E5677" t="s">
        <v>1705</v>
      </c>
      <c r="H5677" t="str">
        <f>INDEX('Vensim Variables'!$B:$B,MATCH(EPS!$B5677,'Vensim Variables'!$A:$A,0))</f>
        <v>g pollutant</v>
      </c>
      <c r="I5677" t="str">
        <f t="shared" si="176"/>
        <v>VOC</v>
      </c>
      <c r="J5677">
        <f>INDEX(NoSettings!$C:$C,MATCH(EPS!$A5677,NoSettings!$A:$A,0))</f>
        <v>0</v>
      </c>
      <c r="K5677">
        <f>INDEX(GWP!$C$2:$C$13,MATCH(EPS!I5677,GWP!$B$2:$B$13,0))</f>
        <v>0</v>
      </c>
      <c r="L5677" s="4">
        <f t="shared" si="177"/>
        <v>0</v>
      </c>
    </row>
    <row r="5678" spans="1:12" hidden="1">
      <c r="A5678" t="s">
        <v>3056</v>
      </c>
      <c r="B5678" t="s">
        <v>2885</v>
      </c>
      <c r="C5678" t="s">
        <v>1722</v>
      </c>
      <c r="D5678" t="s">
        <v>3250</v>
      </c>
      <c r="E5678" t="s">
        <v>1706</v>
      </c>
      <c r="H5678" t="str">
        <f>INDEX('Vensim Variables'!$B:$B,MATCH(EPS!$B5678,'Vensim Variables'!$A:$A,0))</f>
        <v>g pollutant</v>
      </c>
      <c r="I5678" t="str">
        <f t="shared" si="176"/>
        <v>CO</v>
      </c>
      <c r="J5678">
        <f>INDEX(NoSettings!$C:$C,MATCH(EPS!$A5678,NoSettings!$A:$A,0))</f>
        <v>0</v>
      </c>
      <c r="K5678">
        <f>INDEX(GWP!$C$2:$C$13,MATCH(EPS!I5678,GWP!$B$2:$B$13,0))</f>
        <v>0</v>
      </c>
      <c r="L5678" s="4">
        <f t="shared" si="177"/>
        <v>0</v>
      </c>
    </row>
    <row r="5679" spans="1:12" hidden="1">
      <c r="A5679" t="s">
        <v>3057</v>
      </c>
      <c r="B5679" t="s">
        <v>2885</v>
      </c>
      <c r="C5679" t="s">
        <v>1722</v>
      </c>
      <c r="D5679" t="s">
        <v>3250</v>
      </c>
      <c r="E5679" t="s">
        <v>1707</v>
      </c>
      <c r="H5679" t="str">
        <f>INDEX('Vensim Variables'!$B:$B,MATCH(EPS!$B5679,'Vensim Variables'!$A:$A,0))</f>
        <v>g pollutant</v>
      </c>
      <c r="I5679" t="str">
        <f t="shared" si="176"/>
        <v>NOx</v>
      </c>
      <c r="J5679">
        <f>INDEX(NoSettings!$C:$C,MATCH(EPS!$A5679,NoSettings!$A:$A,0))</f>
        <v>0</v>
      </c>
      <c r="K5679">
        <f>INDEX(GWP!$C$2:$C$13,MATCH(EPS!I5679,GWP!$B$2:$B$13,0))</f>
        <v>0</v>
      </c>
      <c r="L5679" s="4">
        <f t="shared" si="177"/>
        <v>0</v>
      </c>
    </row>
    <row r="5680" spans="1:12" hidden="1">
      <c r="A5680" t="s">
        <v>3058</v>
      </c>
      <c r="B5680" t="s">
        <v>2885</v>
      </c>
      <c r="C5680" t="s">
        <v>1722</v>
      </c>
      <c r="D5680" t="s">
        <v>3250</v>
      </c>
      <c r="E5680" t="s">
        <v>1708</v>
      </c>
      <c r="H5680" t="str">
        <f>INDEX('Vensim Variables'!$B:$B,MATCH(EPS!$B5680,'Vensim Variables'!$A:$A,0))</f>
        <v>g pollutant</v>
      </c>
      <c r="I5680" t="str">
        <f t="shared" si="176"/>
        <v>PM10</v>
      </c>
      <c r="J5680">
        <f>INDEX(NoSettings!$C:$C,MATCH(EPS!$A5680,NoSettings!$A:$A,0))</f>
        <v>0</v>
      </c>
      <c r="K5680">
        <f>INDEX(GWP!$C$2:$C$13,MATCH(EPS!I5680,GWP!$B$2:$B$13,0))</f>
        <v>0</v>
      </c>
      <c r="L5680" s="4">
        <f t="shared" si="177"/>
        <v>0</v>
      </c>
    </row>
    <row r="5681" spans="1:12" hidden="1">
      <c r="A5681" t="s">
        <v>3059</v>
      </c>
      <c r="B5681" t="s">
        <v>2885</v>
      </c>
      <c r="C5681" t="s">
        <v>1722</v>
      </c>
      <c r="D5681" t="s">
        <v>3250</v>
      </c>
      <c r="E5681" t="s">
        <v>1709</v>
      </c>
      <c r="H5681" t="str">
        <f>INDEX('Vensim Variables'!$B:$B,MATCH(EPS!$B5681,'Vensim Variables'!$A:$A,0))</f>
        <v>g pollutant</v>
      </c>
      <c r="I5681" t="str">
        <f t="shared" si="176"/>
        <v>PM25</v>
      </c>
      <c r="J5681">
        <f>INDEX(NoSettings!$C:$C,MATCH(EPS!$A5681,NoSettings!$A:$A,0))</f>
        <v>0</v>
      </c>
      <c r="K5681">
        <f>INDEX(GWP!$C$2:$C$13,MATCH(EPS!I5681,GWP!$B$2:$B$13,0))</f>
        <v>0</v>
      </c>
      <c r="L5681" s="4">
        <f t="shared" si="177"/>
        <v>0</v>
      </c>
    </row>
    <row r="5682" spans="1:12" hidden="1">
      <c r="A5682" t="s">
        <v>3060</v>
      </c>
      <c r="B5682" t="s">
        <v>2885</v>
      </c>
      <c r="C5682" t="s">
        <v>1722</v>
      </c>
      <c r="D5682" t="s">
        <v>3250</v>
      </c>
      <c r="E5682" t="s">
        <v>1710</v>
      </c>
      <c r="H5682" t="str">
        <f>INDEX('Vensim Variables'!$B:$B,MATCH(EPS!$B5682,'Vensim Variables'!$A:$A,0))</f>
        <v>g pollutant</v>
      </c>
      <c r="I5682" t="str">
        <f t="shared" si="176"/>
        <v>SOx</v>
      </c>
      <c r="J5682">
        <f>INDEX(NoSettings!$C:$C,MATCH(EPS!$A5682,NoSettings!$A:$A,0))</f>
        <v>0</v>
      </c>
      <c r="K5682">
        <f>INDEX(GWP!$C$2:$C$13,MATCH(EPS!I5682,GWP!$B$2:$B$13,0))</f>
        <v>0</v>
      </c>
      <c r="L5682" s="4">
        <f t="shared" si="177"/>
        <v>0</v>
      </c>
    </row>
    <row r="5683" spans="1:12" hidden="1">
      <c r="A5683" t="s">
        <v>3061</v>
      </c>
      <c r="B5683" t="s">
        <v>2885</v>
      </c>
      <c r="C5683" t="s">
        <v>1722</v>
      </c>
      <c r="D5683" t="s">
        <v>3250</v>
      </c>
      <c r="E5683" t="s">
        <v>1711</v>
      </c>
      <c r="H5683" t="str">
        <f>INDEX('Vensim Variables'!$B:$B,MATCH(EPS!$B5683,'Vensim Variables'!$A:$A,0))</f>
        <v>g pollutant</v>
      </c>
      <c r="I5683" t="str">
        <f t="shared" si="176"/>
        <v>BC</v>
      </c>
      <c r="J5683">
        <f>INDEX(NoSettings!$C:$C,MATCH(EPS!$A5683,NoSettings!$A:$A,0))</f>
        <v>0</v>
      </c>
      <c r="K5683">
        <f>INDEX(GWP!$C$2:$C$13,MATCH(EPS!I5683,GWP!$B$2:$B$13,0))</f>
        <v>0</v>
      </c>
      <c r="L5683" s="4">
        <f t="shared" si="177"/>
        <v>0</v>
      </c>
    </row>
    <row r="5684" spans="1:12" hidden="1">
      <c r="A5684" t="s">
        <v>3062</v>
      </c>
      <c r="B5684" t="s">
        <v>2885</v>
      </c>
      <c r="C5684" t="s">
        <v>1722</v>
      </c>
      <c r="D5684" t="s">
        <v>3250</v>
      </c>
      <c r="E5684" t="s">
        <v>1712</v>
      </c>
      <c r="H5684" t="str">
        <f>INDEX('Vensim Variables'!$B:$B,MATCH(EPS!$B5684,'Vensim Variables'!$A:$A,0))</f>
        <v>g pollutant</v>
      </c>
      <c r="I5684" t="str">
        <f t="shared" si="176"/>
        <v>OC</v>
      </c>
      <c r="J5684">
        <f>INDEX(NoSettings!$C:$C,MATCH(EPS!$A5684,NoSettings!$A:$A,0))</f>
        <v>0</v>
      </c>
      <c r="K5684">
        <f>INDEX(GWP!$C$2:$C$13,MATCH(EPS!I5684,GWP!$B$2:$B$13,0))</f>
        <v>0</v>
      </c>
      <c r="L5684" s="4">
        <f t="shared" si="177"/>
        <v>0</v>
      </c>
    </row>
    <row r="5685" spans="1:12" hidden="1">
      <c r="A5685" t="s">
        <v>3063</v>
      </c>
      <c r="B5685" t="s">
        <v>2885</v>
      </c>
      <c r="C5685" t="s">
        <v>1722</v>
      </c>
      <c r="D5685" t="s">
        <v>3250</v>
      </c>
      <c r="E5685" t="s">
        <v>1713</v>
      </c>
      <c r="H5685" t="str">
        <f>INDEX('Vensim Variables'!$B:$B,MATCH(EPS!$B5685,'Vensim Variables'!$A:$A,0))</f>
        <v>g pollutant</v>
      </c>
      <c r="I5685" t="str">
        <f t="shared" si="176"/>
        <v>CH4</v>
      </c>
      <c r="J5685">
        <f>INDEX(NoSettings!$C:$C,MATCH(EPS!$A5685,NoSettings!$A:$A,0))</f>
        <v>0</v>
      </c>
      <c r="K5685">
        <f>INDEX(GWP!$C$2:$C$13,MATCH(EPS!I5685,GWP!$B$2:$B$13,0))</f>
        <v>28</v>
      </c>
      <c r="L5685" s="4">
        <f t="shared" si="177"/>
        <v>0</v>
      </c>
    </row>
    <row r="5686" spans="1:12" hidden="1">
      <c r="A5686" t="s">
        <v>3064</v>
      </c>
      <c r="B5686" t="s">
        <v>2885</v>
      </c>
      <c r="C5686" t="s">
        <v>1722</v>
      </c>
      <c r="D5686" t="s">
        <v>3250</v>
      </c>
      <c r="E5686" t="s">
        <v>1714</v>
      </c>
      <c r="H5686" t="str">
        <f>INDEX('Vensim Variables'!$B:$B,MATCH(EPS!$B5686,'Vensim Variables'!$A:$A,0))</f>
        <v>g pollutant</v>
      </c>
      <c r="I5686" t="str">
        <f t="shared" si="176"/>
        <v>N2O</v>
      </c>
      <c r="J5686">
        <f>INDEX(NoSettings!$C:$C,MATCH(EPS!$A5686,NoSettings!$A:$A,0))</f>
        <v>0</v>
      </c>
      <c r="K5686">
        <f>INDEX(GWP!$C$2:$C$13,MATCH(EPS!I5686,GWP!$B$2:$B$13,0))</f>
        <v>265</v>
      </c>
      <c r="L5686" s="4">
        <f t="shared" si="177"/>
        <v>0</v>
      </c>
    </row>
    <row r="5687" spans="1:12" hidden="1">
      <c r="A5687" t="s">
        <v>3065</v>
      </c>
      <c r="B5687" t="s">
        <v>2885</v>
      </c>
      <c r="C5687" t="s">
        <v>1722</v>
      </c>
      <c r="D5687" t="s">
        <v>3250</v>
      </c>
      <c r="E5687" t="s">
        <v>1715</v>
      </c>
      <c r="H5687" t="str">
        <f>INDEX('Vensim Variables'!$B:$B,MATCH(EPS!$B5687,'Vensim Variables'!$A:$A,0))</f>
        <v>g pollutant</v>
      </c>
      <c r="I5687" t="str">
        <f t="shared" si="176"/>
        <v>F gases</v>
      </c>
      <c r="J5687">
        <f>INDEX(NoSettings!$C:$C,MATCH(EPS!$A5687,NoSettings!$A:$A,0))</f>
        <v>0</v>
      </c>
      <c r="K5687">
        <f>INDEX(GWP!$C$2:$C$13,MATCH(EPS!I5687,GWP!$B$2:$B$13,0))</f>
        <v>1</v>
      </c>
      <c r="L5687" s="4">
        <f t="shared" si="177"/>
        <v>0</v>
      </c>
    </row>
    <row r="5688" spans="1:12" hidden="1">
      <c r="A5688" t="s">
        <v>3066</v>
      </c>
      <c r="B5688" t="s">
        <v>2885</v>
      </c>
      <c r="C5688" t="s">
        <v>1722</v>
      </c>
      <c r="D5688" t="s">
        <v>3251</v>
      </c>
      <c r="E5688" t="s">
        <v>1702</v>
      </c>
      <c r="H5688" t="str">
        <f>INDEX('Vensim Variables'!$B:$B,MATCH(EPS!$B5688,'Vensim Variables'!$A:$A,0))</f>
        <v>g pollutant</v>
      </c>
      <c r="I5688" t="str">
        <f t="shared" si="176"/>
        <v>CO2</v>
      </c>
      <c r="J5688">
        <f>INDEX(NoSettings!$C:$C,MATCH(EPS!$A5688,NoSettings!$A:$A,0))</f>
        <v>0</v>
      </c>
      <c r="K5688">
        <f>INDEX(GWP!$C$2:$C$13,MATCH(EPS!I5688,GWP!$B$2:$B$13,0))</f>
        <v>1</v>
      </c>
      <c r="L5688" s="4">
        <f t="shared" si="177"/>
        <v>0</v>
      </c>
    </row>
    <row r="5689" spans="1:12" hidden="1">
      <c r="A5689" t="s">
        <v>3067</v>
      </c>
      <c r="B5689" t="s">
        <v>2885</v>
      </c>
      <c r="C5689" t="s">
        <v>1722</v>
      </c>
      <c r="D5689" t="s">
        <v>3251</v>
      </c>
      <c r="E5689" t="s">
        <v>1705</v>
      </c>
      <c r="H5689" t="str">
        <f>INDEX('Vensim Variables'!$B:$B,MATCH(EPS!$B5689,'Vensim Variables'!$A:$A,0))</f>
        <v>g pollutant</v>
      </c>
      <c r="I5689" t="str">
        <f t="shared" si="176"/>
        <v>VOC</v>
      </c>
      <c r="J5689">
        <f>INDEX(NoSettings!$C:$C,MATCH(EPS!$A5689,NoSettings!$A:$A,0))</f>
        <v>61532100000</v>
      </c>
      <c r="K5689">
        <f>INDEX(GWP!$C$2:$C$13,MATCH(EPS!I5689,GWP!$B$2:$B$13,0))</f>
        <v>0</v>
      </c>
      <c r="L5689" s="4">
        <f t="shared" si="177"/>
        <v>0</v>
      </c>
    </row>
    <row r="5690" spans="1:12" hidden="1">
      <c r="A5690" t="s">
        <v>3068</v>
      </c>
      <c r="B5690" t="s">
        <v>2885</v>
      </c>
      <c r="C5690" t="s">
        <v>1722</v>
      </c>
      <c r="D5690" t="s">
        <v>3251</v>
      </c>
      <c r="E5690" t="s">
        <v>1706</v>
      </c>
      <c r="H5690" t="str">
        <f>INDEX('Vensim Variables'!$B:$B,MATCH(EPS!$B5690,'Vensim Variables'!$A:$A,0))</f>
        <v>g pollutant</v>
      </c>
      <c r="I5690" t="str">
        <f t="shared" si="176"/>
        <v>CO</v>
      </c>
      <c r="J5690">
        <f>INDEX(NoSettings!$C:$C,MATCH(EPS!$A5690,NoSettings!$A:$A,0))</f>
        <v>425189000000</v>
      </c>
      <c r="K5690">
        <f>INDEX(GWP!$C$2:$C$13,MATCH(EPS!I5690,GWP!$B$2:$B$13,0))</f>
        <v>0</v>
      </c>
      <c r="L5690" s="4">
        <f t="shared" si="177"/>
        <v>0</v>
      </c>
    </row>
    <row r="5691" spans="1:12" hidden="1">
      <c r="A5691" t="s">
        <v>3069</v>
      </c>
      <c r="B5691" t="s">
        <v>2885</v>
      </c>
      <c r="C5691" t="s">
        <v>1722</v>
      </c>
      <c r="D5691" t="s">
        <v>3251</v>
      </c>
      <c r="E5691" t="s">
        <v>1707</v>
      </c>
      <c r="H5691" t="str">
        <f>INDEX('Vensim Variables'!$B:$B,MATCH(EPS!$B5691,'Vensim Variables'!$A:$A,0))</f>
        <v>g pollutant</v>
      </c>
      <c r="I5691" t="str">
        <f t="shared" si="176"/>
        <v>NOx</v>
      </c>
      <c r="J5691">
        <f>INDEX(NoSettings!$C:$C,MATCH(EPS!$A5691,NoSettings!$A:$A,0))</f>
        <v>8005330000</v>
      </c>
      <c r="K5691">
        <f>INDEX(GWP!$C$2:$C$13,MATCH(EPS!I5691,GWP!$B$2:$B$13,0))</f>
        <v>0</v>
      </c>
      <c r="L5691" s="4">
        <f t="shared" si="177"/>
        <v>0</v>
      </c>
    </row>
    <row r="5692" spans="1:12" hidden="1">
      <c r="A5692" t="s">
        <v>3070</v>
      </c>
      <c r="B5692" t="s">
        <v>2885</v>
      </c>
      <c r="C5692" t="s">
        <v>1722</v>
      </c>
      <c r="D5692" t="s">
        <v>3251</v>
      </c>
      <c r="E5692" t="s">
        <v>1708</v>
      </c>
      <c r="H5692" t="str">
        <f>INDEX('Vensim Variables'!$B:$B,MATCH(EPS!$B5692,'Vensim Variables'!$A:$A,0))</f>
        <v>g pollutant</v>
      </c>
      <c r="I5692" t="str">
        <f t="shared" si="176"/>
        <v>PM10</v>
      </c>
      <c r="J5692">
        <f>INDEX(NoSettings!$C:$C,MATCH(EPS!$A5692,NoSettings!$A:$A,0))</f>
        <v>67741300000</v>
      </c>
      <c r="K5692">
        <f>INDEX(GWP!$C$2:$C$13,MATCH(EPS!I5692,GWP!$B$2:$B$13,0))</f>
        <v>0</v>
      </c>
      <c r="L5692" s="4">
        <f t="shared" si="177"/>
        <v>0</v>
      </c>
    </row>
    <row r="5693" spans="1:12" hidden="1">
      <c r="A5693" t="s">
        <v>3071</v>
      </c>
      <c r="B5693" t="s">
        <v>2885</v>
      </c>
      <c r="C5693" t="s">
        <v>1722</v>
      </c>
      <c r="D5693" t="s">
        <v>3251</v>
      </c>
      <c r="E5693" t="s">
        <v>1709</v>
      </c>
      <c r="H5693" t="str">
        <f>INDEX('Vensim Variables'!$B:$B,MATCH(EPS!$B5693,'Vensim Variables'!$A:$A,0))</f>
        <v>g pollutant</v>
      </c>
      <c r="I5693" t="str">
        <f t="shared" si="176"/>
        <v>PM25</v>
      </c>
      <c r="J5693">
        <f>INDEX(NoSettings!$C:$C,MATCH(EPS!$A5693,NoSettings!$A:$A,0))</f>
        <v>66886800000</v>
      </c>
      <c r="K5693">
        <f>INDEX(GWP!$C$2:$C$13,MATCH(EPS!I5693,GWP!$B$2:$B$13,0))</f>
        <v>0</v>
      </c>
      <c r="L5693" s="4">
        <f t="shared" si="177"/>
        <v>0</v>
      </c>
    </row>
    <row r="5694" spans="1:12" hidden="1">
      <c r="A5694" t="s">
        <v>3072</v>
      </c>
      <c r="B5694" t="s">
        <v>2885</v>
      </c>
      <c r="C5694" t="s">
        <v>1722</v>
      </c>
      <c r="D5694" t="s">
        <v>3251</v>
      </c>
      <c r="E5694" t="s">
        <v>1710</v>
      </c>
      <c r="H5694" t="str">
        <f>INDEX('Vensim Variables'!$B:$B,MATCH(EPS!$B5694,'Vensim Variables'!$A:$A,0))</f>
        <v>g pollutant</v>
      </c>
      <c r="I5694" t="str">
        <f t="shared" si="176"/>
        <v>SOx</v>
      </c>
      <c r="J5694">
        <f>INDEX(NoSettings!$C:$C,MATCH(EPS!$A5694,NoSettings!$A:$A,0))</f>
        <v>1809710000</v>
      </c>
      <c r="K5694">
        <f>INDEX(GWP!$C$2:$C$13,MATCH(EPS!I5694,GWP!$B$2:$B$13,0))</f>
        <v>0</v>
      </c>
      <c r="L5694" s="4">
        <f t="shared" si="177"/>
        <v>0</v>
      </c>
    </row>
    <row r="5695" spans="1:12" hidden="1">
      <c r="A5695" t="s">
        <v>3073</v>
      </c>
      <c r="B5695" t="s">
        <v>2885</v>
      </c>
      <c r="C5695" t="s">
        <v>1722</v>
      </c>
      <c r="D5695" t="s">
        <v>3251</v>
      </c>
      <c r="E5695" t="s">
        <v>1711</v>
      </c>
      <c r="H5695" t="str">
        <f>INDEX('Vensim Variables'!$B:$B,MATCH(EPS!$B5695,'Vensim Variables'!$A:$A,0))</f>
        <v>g pollutant</v>
      </c>
      <c r="I5695" t="str">
        <f t="shared" si="176"/>
        <v>BC</v>
      </c>
      <c r="J5695">
        <f>INDEX(NoSettings!$C:$C,MATCH(EPS!$A5695,NoSettings!$A:$A,0))</f>
        <v>3671590000</v>
      </c>
      <c r="K5695">
        <f>INDEX(GWP!$C$2:$C$13,MATCH(EPS!I5695,GWP!$B$2:$B$13,0))</f>
        <v>0</v>
      </c>
      <c r="L5695" s="4">
        <f t="shared" si="177"/>
        <v>0</v>
      </c>
    </row>
    <row r="5696" spans="1:12" hidden="1">
      <c r="A5696" t="s">
        <v>3074</v>
      </c>
      <c r="B5696" t="s">
        <v>2885</v>
      </c>
      <c r="C5696" t="s">
        <v>1722</v>
      </c>
      <c r="D5696" t="s">
        <v>3251</v>
      </c>
      <c r="E5696" t="s">
        <v>1712</v>
      </c>
      <c r="H5696" t="str">
        <f>INDEX('Vensim Variables'!$B:$B,MATCH(EPS!$B5696,'Vensim Variables'!$A:$A,0))</f>
        <v>g pollutant</v>
      </c>
      <c r="I5696" t="str">
        <f t="shared" si="176"/>
        <v>OC</v>
      </c>
      <c r="J5696">
        <f>INDEX(NoSettings!$C:$C,MATCH(EPS!$A5696,NoSettings!$A:$A,0))</f>
        <v>34938300000</v>
      </c>
      <c r="K5696">
        <f>INDEX(GWP!$C$2:$C$13,MATCH(EPS!I5696,GWP!$B$2:$B$13,0))</f>
        <v>0</v>
      </c>
      <c r="L5696" s="4">
        <f t="shared" si="177"/>
        <v>0</v>
      </c>
    </row>
    <row r="5697" spans="1:12" hidden="1">
      <c r="A5697" t="s">
        <v>3075</v>
      </c>
      <c r="B5697" t="s">
        <v>2885</v>
      </c>
      <c r="C5697" t="s">
        <v>1722</v>
      </c>
      <c r="D5697" t="s">
        <v>3251</v>
      </c>
      <c r="E5697" t="s">
        <v>1713</v>
      </c>
      <c r="H5697" t="str">
        <f>INDEX('Vensim Variables'!$B:$B,MATCH(EPS!$B5697,'Vensim Variables'!$A:$A,0))</f>
        <v>g pollutant</v>
      </c>
      <c r="I5697" t="str">
        <f t="shared" si="176"/>
        <v>CH4</v>
      </c>
      <c r="J5697">
        <f>INDEX(NoSettings!$C:$C,MATCH(EPS!$A5697,NoSettings!$A:$A,0))</f>
        <v>0</v>
      </c>
      <c r="K5697">
        <f>INDEX(GWP!$C$2:$C$13,MATCH(EPS!I5697,GWP!$B$2:$B$13,0))</f>
        <v>28</v>
      </c>
      <c r="L5697" s="4">
        <f t="shared" si="177"/>
        <v>0</v>
      </c>
    </row>
    <row r="5698" spans="1:12" hidden="1">
      <c r="A5698" t="s">
        <v>3076</v>
      </c>
      <c r="B5698" t="s">
        <v>2885</v>
      </c>
      <c r="C5698" t="s">
        <v>1722</v>
      </c>
      <c r="D5698" t="s">
        <v>3251</v>
      </c>
      <c r="E5698" t="s">
        <v>1714</v>
      </c>
      <c r="H5698" t="str">
        <f>INDEX('Vensim Variables'!$B:$B,MATCH(EPS!$B5698,'Vensim Variables'!$A:$A,0))</f>
        <v>g pollutant</v>
      </c>
      <c r="I5698" t="str">
        <f t="shared" si="176"/>
        <v>N2O</v>
      </c>
      <c r="J5698">
        <f>INDEX(NoSettings!$C:$C,MATCH(EPS!$A5698,NoSettings!$A:$A,0))</f>
        <v>0</v>
      </c>
      <c r="K5698">
        <f>INDEX(GWP!$C$2:$C$13,MATCH(EPS!I5698,GWP!$B$2:$B$13,0))</f>
        <v>265</v>
      </c>
      <c r="L5698" s="4">
        <f t="shared" si="177"/>
        <v>0</v>
      </c>
    </row>
    <row r="5699" spans="1:12" hidden="1">
      <c r="A5699" t="s">
        <v>3077</v>
      </c>
      <c r="B5699" t="s">
        <v>2885</v>
      </c>
      <c r="C5699" t="s">
        <v>1722</v>
      </c>
      <c r="D5699" t="s">
        <v>3251</v>
      </c>
      <c r="E5699" t="s">
        <v>1715</v>
      </c>
      <c r="H5699" t="str">
        <f>INDEX('Vensim Variables'!$B:$B,MATCH(EPS!$B5699,'Vensim Variables'!$A:$A,0))</f>
        <v>g pollutant</v>
      </c>
      <c r="I5699" t="str">
        <f t="shared" ref="I5699:I5762" si="178">IF(OR(C5699="CO2",C5699="CH4",C5699="N2O",C5699="F gases",C5699="VOC",C5699="CO",C5699="NOx",C5699="PM10",C5699="PM25",C5699="SOx",C5699="BC",C5699="OC"),C5699,IF(OR(D5699="CO2",D5699="CH4",D5699="N2O",D5699="F gases",D5699="VOC",D5699="CO",D5699="NOx",D5699="PM10",D5699="PM25",D5699="SOx",D5699="BC",D5699="OC"),D5699,IF(OR(E5699="CO2",E5699="CH4",E5699="N2O",E5699="F gases",E5699="VOC",E5699="CO",E5699="NOx",E5699="PM10",E5699="PM25",E5699="SOx",E5699="BC",E5699="OC"),E5699,"NA")))</f>
        <v>F gases</v>
      </c>
      <c r="J5699">
        <f>INDEX(NoSettings!$C:$C,MATCH(EPS!$A5699,NoSettings!$A:$A,0))</f>
        <v>0</v>
      </c>
      <c r="K5699">
        <f>INDEX(GWP!$C$2:$C$13,MATCH(EPS!I5699,GWP!$B$2:$B$13,0))</f>
        <v>1</v>
      </c>
      <c r="L5699" s="4">
        <f t="shared" ref="L5699:L5762" si="179">IF(H5699="g pollutant",K5699*J5699/10^12,IF(H5699="MMTCO2e",J5699,IF(H5699="MWh",J5699,0)))</f>
        <v>0</v>
      </c>
    </row>
    <row r="5700" spans="1:12" hidden="1">
      <c r="A5700" t="s">
        <v>3078</v>
      </c>
      <c r="B5700" t="s">
        <v>2885</v>
      </c>
      <c r="C5700" t="s">
        <v>1722</v>
      </c>
      <c r="D5700" t="s">
        <v>3252</v>
      </c>
      <c r="E5700" t="s">
        <v>1702</v>
      </c>
      <c r="H5700" t="str">
        <f>INDEX('Vensim Variables'!$B:$B,MATCH(EPS!$B5700,'Vensim Variables'!$A:$A,0))</f>
        <v>g pollutant</v>
      </c>
      <c r="I5700" t="str">
        <f t="shared" si="178"/>
        <v>CO2</v>
      </c>
      <c r="J5700">
        <f>INDEX(NoSettings!$C:$C,MATCH(EPS!$A5700,NoSettings!$A:$A,0))</f>
        <v>0</v>
      </c>
      <c r="K5700">
        <f>INDEX(GWP!$C$2:$C$13,MATCH(EPS!I5700,GWP!$B$2:$B$13,0))</f>
        <v>1</v>
      </c>
      <c r="L5700" s="4">
        <f t="shared" si="179"/>
        <v>0</v>
      </c>
    </row>
    <row r="5701" spans="1:12" hidden="1">
      <c r="A5701" t="s">
        <v>3079</v>
      </c>
      <c r="B5701" t="s">
        <v>2885</v>
      </c>
      <c r="C5701" t="s">
        <v>1722</v>
      </c>
      <c r="D5701" t="s">
        <v>3252</v>
      </c>
      <c r="E5701" t="s">
        <v>1705</v>
      </c>
      <c r="H5701" t="str">
        <f>INDEX('Vensim Variables'!$B:$B,MATCH(EPS!$B5701,'Vensim Variables'!$A:$A,0))</f>
        <v>g pollutant</v>
      </c>
      <c r="I5701" t="str">
        <f t="shared" si="178"/>
        <v>VOC</v>
      </c>
      <c r="J5701">
        <f>INDEX(NoSettings!$C:$C,MATCH(EPS!$A5701,NoSettings!$A:$A,0))</f>
        <v>0</v>
      </c>
      <c r="K5701">
        <f>INDEX(GWP!$C$2:$C$13,MATCH(EPS!I5701,GWP!$B$2:$B$13,0))</f>
        <v>0</v>
      </c>
      <c r="L5701" s="4">
        <f t="shared" si="179"/>
        <v>0</v>
      </c>
    </row>
    <row r="5702" spans="1:12" hidden="1">
      <c r="A5702" t="s">
        <v>3080</v>
      </c>
      <c r="B5702" t="s">
        <v>2885</v>
      </c>
      <c r="C5702" t="s">
        <v>1722</v>
      </c>
      <c r="D5702" t="s">
        <v>3252</v>
      </c>
      <c r="E5702" t="s">
        <v>1706</v>
      </c>
      <c r="H5702" t="str">
        <f>INDEX('Vensim Variables'!$B:$B,MATCH(EPS!$B5702,'Vensim Variables'!$A:$A,0))</f>
        <v>g pollutant</v>
      </c>
      <c r="I5702" t="str">
        <f t="shared" si="178"/>
        <v>CO</v>
      </c>
      <c r="J5702">
        <f>INDEX(NoSettings!$C:$C,MATCH(EPS!$A5702,NoSettings!$A:$A,0))</f>
        <v>0</v>
      </c>
      <c r="K5702">
        <f>INDEX(GWP!$C$2:$C$13,MATCH(EPS!I5702,GWP!$B$2:$B$13,0))</f>
        <v>0</v>
      </c>
      <c r="L5702" s="4">
        <f t="shared" si="179"/>
        <v>0</v>
      </c>
    </row>
    <row r="5703" spans="1:12" hidden="1">
      <c r="A5703" t="s">
        <v>3081</v>
      </c>
      <c r="B5703" t="s">
        <v>2885</v>
      </c>
      <c r="C5703" t="s">
        <v>1722</v>
      </c>
      <c r="D5703" t="s">
        <v>3252</v>
      </c>
      <c r="E5703" t="s">
        <v>1707</v>
      </c>
      <c r="H5703" t="str">
        <f>INDEX('Vensim Variables'!$B:$B,MATCH(EPS!$B5703,'Vensim Variables'!$A:$A,0))</f>
        <v>g pollutant</v>
      </c>
      <c r="I5703" t="str">
        <f t="shared" si="178"/>
        <v>NOx</v>
      </c>
      <c r="J5703">
        <f>INDEX(NoSettings!$C:$C,MATCH(EPS!$A5703,NoSettings!$A:$A,0))</f>
        <v>0</v>
      </c>
      <c r="K5703">
        <f>INDEX(GWP!$C$2:$C$13,MATCH(EPS!I5703,GWP!$B$2:$B$13,0))</f>
        <v>0</v>
      </c>
      <c r="L5703" s="4">
        <f t="shared" si="179"/>
        <v>0</v>
      </c>
    </row>
    <row r="5704" spans="1:12" hidden="1">
      <c r="A5704" t="s">
        <v>3082</v>
      </c>
      <c r="B5704" t="s">
        <v>2885</v>
      </c>
      <c r="C5704" t="s">
        <v>1722</v>
      </c>
      <c r="D5704" t="s">
        <v>3252</v>
      </c>
      <c r="E5704" t="s">
        <v>1708</v>
      </c>
      <c r="H5704" t="str">
        <f>INDEX('Vensim Variables'!$B:$B,MATCH(EPS!$B5704,'Vensim Variables'!$A:$A,0))</f>
        <v>g pollutant</v>
      </c>
      <c r="I5704" t="str">
        <f t="shared" si="178"/>
        <v>PM10</v>
      </c>
      <c r="J5704">
        <f>INDEX(NoSettings!$C:$C,MATCH(EPS!$A5704,NoSettings!$A:$A,0))</f>
        <v>0</v>
      </c>
      <c r="K5704">
        <f>INDEX(GWP!$C$2:$C$13,MATCH(EPS!I5704,GWP!$B$2:$B$13,0))</f>
        <v>0</v>
      </c>
      <c r="L5704" s="4">
        <f t="shared" si="179"/>
        <v>0</v>
      </c>
    </row>
    <row r="5705" spans="1:12" hidden="1">
      <c r="A5705" t="s">
        <v>3083</v>
      </c>
      <c r="B5705" t="s">
        <v>2885</v>
      </c>
      <c r="C5705" t="s">
        <v>1722</v>
      </c>
      <c r="D5705" t="s">
        <v>3252</v>
      </c>
      <c r="E5705" t="s">
        <v>1709</v>
      </c>
      <c r="H5705" t="str">
        <f>INDEX('Vensim Variables'!$B:$B,MATCH(EPS!$B5705,'Vensim Variables'!$A:$A,0))</f>
        <v>g pollutant</v>
      </c>
      <c r="I5705" t="str">
        <f t="shared" si="178"/>
        <v>PM25</v>
      </c>
      <c r="J5705">
        <f>INDEX(NoSettings!$C:$C,MATCH(EPS!$A5705,NoSettings!$A:$A,0))</f>
        <v>0</v>
      </c>
      <c r="K5705">
        <f>INDEX(GWP!$C$2:$C$13,MATCH(EPS!I5705,GWP!$B$2:$B$13,0))</f>
        <v>0</v>
      </c>
      <c r="L5705" s="4">
        <f t="shared" si="179"/>
        <v>0</v>
      </c>
    </row>
    <row r="5706" spans="1:12" hidden="1">
      <c r="A5706" t="s">
        <v>3084</v>
      </c>
      <c r="B5706" t="s">
        <v>2885</v>
      </c>
      <c r="C5706" t="s">
        <v>1722</v>
      </c>
      <c r="D5706" t="s">
        <v>3252</v>
      </c>
      <c r="E5706" t="s">
        <v>1710</v>
      </c>
      <c r="H5706" t="str">
        <f>INDEX('Vensim Variables'!$B:$B,MATCH(EPS!$B5706,'Vensim Variables'!$A:$A,0))</f>
        <v>g pollutant</v>
      </c>
      <c r="I5706" t="str">
        <f t="shared" si="178"/>
        <v>SOx</v>
      </c>
      <c r="J5706">
        <f>INDEX(NoSettings!$C:$C,MATCH(EPS!$A5706,NoSettings!$A:$A,0))</f>
        <v>0</v>
      </c>
      <c r="K5706">
        <f>INDEX(GWP!$C$2:$C$13,MATCH(EPS!I5706,GWP!$B$2:$B$13,0))</f>
        <v>0</v>
      </c>
      <c r="L5706" s="4">
        <f t="shared" si="179"/>
        <v>0</v>
      </c>
    </row>
    <row r="5707" spans="1:12" hidden="1">
      <c r="A5707" t="s">
        <v>3085</v>
      </c>
      <c r="B5707" t="s">
        <v>2885</v>
      </c>
      <c r="C5707" t="s">
        <v>1722</v>
      </c>
      <c r="D5707" t="s">
        <v>3252</v>
      </c>
      <c r="E5707" t="s">
        <v>1711</v>
      </c>
      <c r="H5707" t="str">
        <f>INDEX('Vensim Variables'!$B:$B,MATCH(EPS!$B5707,'Vensim Variables'!$A:$A,0))</f>
        <v>g pollutant</v>
      </c>
      <c r="I5707" t="str">
        <f t="shared" si="178"/>
        <v>BC</v>
      </c>
      <c r="J5707">
        <f>INDEX(NoSettings!$C:$C,MATCH(EPS!$A5707,NoSettings!$A:$A,0))</f>
        <v>0</v>
      </c>
      <c r="K5707">
        <f>INDEX(GWP!$C$2:$C$13,MATCH(EPS!I5707,GWP!$B$2:$B$13,0))</f>
        <v>0</v>
      </c>
      <c r="L5707" s="4">
        <f t="shared" si="179"/>
        <v>0</v>
      </c>
    </row>
    <row r="5708" spans="1:12" hidden="1">
      <c r="A5708" t="s">
        <v>3086</v>
      </c>
      <c r="B5708" t="s">
        <v>2885</v>
      </c>
      <c r="C5708" t="s">
        <v>1722</v>
      </c>
      <c r="D5708" t="s">
        <v>3252</v>
      </c>
      <c r="E5708" t="s">
        <v>1712</v>
      </c>
      <c r="H5708" t="str">
        <f>INDEX('Vensim Variables'!$B:$B,MATCH(EPS!$B5708,'Vensim Variables'!$A:$A,0))</f>
        <v>g pollutant</v>
      </c>
      <c r="I5708" t="str">
        <f t="shared" si="178"/>
        <v>OC</v>
      </c>
      <c r="J5708">
        <f>INDEX(NoSettings!$C:$C,MATCH(EPS!$A5708,NoSettings!$A:$A,0))</f>
        <v>0</v>
      </c>
      <c r="K5708">
        <f>INDEX(GWP!$C$2:$C$13,MATCH(EPS!I5708,GWP!$B$2:$B$13,0))</f>
        <v>0</v>
      </c>
      <c r="L5708" s="4">
        <f t="shared" si="179"/>
        <v>0</v>
      </c>
    </row>
    <row r="5709" spans="1:12" hidden="1">
      <c r="A5709" t="s">
        <v>3087</v>
      </c>
      <c r="B5709" t="s">
        <v>2885</v>
      </c>
      <c r="C5709" t="s">
        <v>1722</v>
      </c>
      <c r="D5709" t="s">
        <v>3252</v>
      </c>
      <c r="E5709" t="s">
        <v>1713</v>
      </c>
      <c r="H5709" t="str">
        <f>INDEX('Vensim Variables'!$B:$B,MATCH(EPS!$B5709,'Vensim Variables'!$A:$A,0))</f>
        <v>g pollutant</v>
      </c>
      <c r="I5709" t="str">
        <f t="shared" si="178"/>
        <v>CH4</v>
      </c>
      <c r="J5709">
        <f>INDEX(NoSettings!$C:$C,MATCH(EPS!$A5709,NoSettings!$A:$A,0))</f>
        <v>0</v>
      </c>
      <c r="K5709">
        <f>INDEX(GWP!$C$2:$C$13,MATCH(EPS!I5709,GWP!$B$2:$B$13,0))</f>
        <v>28</v>
      </c>
      <c r="L5709" s="4">
        <f t="shared" si="179"/>
        <v>0</v>
      </c>
    </row>
    <row r="5710" spans="1:12" hidden="1">
      <c r="A5710" t="s">
        <v>3088</v>
      </c>
      <c r="B5710" t="s">
        <v>2885</v>
      </c>
      <c r="C5710" t="s">
        <v>1722</v>
      </c>
      <c r="D5710" t="s">
        <v>3252</v>
      </c>
      <c r="E5710" t="s">
        <v>1714</v>
      </c>
      <c r="H5710" t="str">
        <f>INDEX('Vensim Variables'!$B:$B,MATCH(EPS!$B5710,'Vensim Variables'!$A:$A,0))</f>
        <v>g pollutant</v>
      </c>
      <c r="I5710" t="str">
        <f t="shared" si="178"/>
        <v>N2O</v>
      </c>
      <c r="J5710">
        <f>INDEX(NoSettings!$C:$C,MATCH(EPS!$A5710,NoSettings!$A:$A,0))</f>
        <v>0</v>
      </c>
      <c r="K5710">
        <f>INDEX(GWP!$C$2:$C$13,MATCH(EPS!I5710,GWP!$B$2:$B$13,0))</f>
        <v>265</v>
      </c>
      <c r="L5710" s="4">
        <f t="shared" si="179"/>
        <v>0</v>
      </c>
    </row>
    <row r="5711" spans="1:12" hidden="1">
      <c r="A5711" t="s">
        <v>3089</v>
      </c>
      <c r="B5711" t="s">
        <v>2885</v>
      </c>
      <c r="C5711" t="s">
        <v>1722</v>
      </c>
      <c r="D5711" t="s">
        <v>3252</v>
      </c>
      <c r="E5711" t="s">
        <v>1715</v>
      </c>
      <c r="H5711" t="str">
        <f>INDEX('Vensim Variables'!$B:$B,MATCH(EPS!$B5711,'Vensim Variables'!$A:$A,0))</f>
        <v>g pollutant</v>
      </c>
      <c r="I5711" t="str">
        <f t="shared" si="178"/>
        <v>F gases</v>
      </c>
      <c r="J5711">
        <f>INDEX(NoSettings!$C:$C,MATCH(EPS!$A5711,NoSettings!$A:$A,0))</f>
        <v>0</v>
      </c>
      <c r="K5711">
        <f>INDEX(GWP!$C$2:$C$13,MATCH(EPS!I5711,GWP!$B$2:$B$13,0))</f>
        <v>1</v>
      </c>
      <c r="L5711" s="4">
        <f t="shared" si="179"/>
        <v>0</v>
      </c>
    </row>
    <row r="5712" spans="1:12" hidden="1">
      <c r="A5712" t="s">
        <v>3090</v>
      </c>
      <c r="B5712" t="s">
        <v>2885</v>
      </c>
      <c r="C5712" t="s">
        <v>1722</v>
      </c>
      <c r="D5712" t="s">
        <v>3253</v>
      </c>
      <c r="E5712" t="s">
        <v>1702</v>
      </c>
      <c r="H5712" t="str">
        <f>INDEX('Vensim Variables'!$B:$B,MATCH(EPS!$B5712,'Vensim Variables'!$A:$A,0))</f>
        <v>g pollutant</v>
      </c>
      <c r="I5712" t="str">
        <f t="shared" si="178"/>
        <v>CO2</v>
      </c>
      <c r="J5712">
        <f>INDEX(NoSettings!$C:$C,MATCH(EPS!$A5712,NoSettings!$A:$A,0))</f>
        <v>0</v>
      </c>
      <c r="K5712">
        <f>INDEX(GWP!$C$2:$C$13,MATCH(EPS!I5712,GWP!$B$2:$B$13,0))</f>
        <v>1</v>
      </c>
      <c r="L5712" s="4">
        <f t="shared" si="179"/>
        <v>0</v>
      </c>
    </row>
    <row r="5713" spans="1:12" hidden="1">
      <c r="A5713" t="s">
        <v>3091</v>
      </c>
      <c r="B5713" t="s">
        <v>2885</v>
      </c>
      <c r="C5713" t="s">
        <v>1722</v>
      </c>
      <c r="D5713" t="s">
        <v>3253</v>
      </c>
      <c r="E5713" t="s">
        <v>1705</v>
      </c>
      <c r="H5713" t="str">
        <f>INDEX('Vensim Variables'!$B:$B,MATCH(EPS!$B5713,'Vensim Variables'!$A:$A,0))</f>
        <v>g pollutant</v>
      </c>
      <c r="I5713" t="str">
        <f t="shared" si="178"/>
        <v>VOC</v>
      </c>
      <c r="J5713">
        <f>INDEX(NoSettings!$C:$C,MATCH(EPS!$A5713,NoSettings!$A:$A,0))</f>
        <v>0</v>
      </c>
      <c r="K5713">
        <f>INDEX(GWP!$C$2:$C$13,MATCH(EPS!I5713,GWP!$B$2:$B$13,0))</f>
        <v>0</v>
      </c>
      <c r="L5713" s="4">
        <f t="shared" si="179"/>
        <v>0</v>
      </c>
    </row>
    <row r="5714" spans="1:12" hidden="1">
      <c r="A5714" t="s">
        <v>3092</v>
      </c>
      <c r="B5714" t="s">
        <v>2885</v>
      </c>
      <c r="C5714" t="s">
        <v>1722</v>
      </c>
      <c r="D5714" t="s">
        <v>3253</v>
      </c>
      <c r="E5714" t="s">
        <v>1706</v>
      </c>
      <c r="H5714" t="str">
        <f>INDEX('Vensim Variables'!$B:$B,MATCH(EPS!$B5714,'Vensim Variables'!$A:$A,0))</f>
        <v>g pollutant</v>
      </c>
      <c r="I5714" t="str">
        <f t="shared" si="178"/>
        <v>CO</v>
      </c>
      <c r="J5714">
        <f>INDEX(NoSettings!$C:$C,MATCH(EPS!$A5714,NoSettings!$A:$A,0))</f>
        <v>0</v>
      </c>
      <c r="K5714">
        <f>INDEX(GWP!$C$2:$C$13,MATCH(EPS!I5714,GWP!$B$2:$B$13,0))</f>
        <v>0</v>
      </c>
      <c r="L5714" s="4">
        <f t="shared" si="179"/>
        <v>0</v>
      </c>
    </row>
    <row r="5715" spans="1:12" hidden="1">
      <c r="A5715" t="s">
        <v>3093</v>
      </c>
      <c r="B5715" t="s">
        <v>2885</v>
      </c>
      <c r="C5715" t="s">
        <v>1722</v>
      </c>
      <c r="D5715" t="s">
        <v>3253</v>
      </c>
      <c r="E5715" t="s">
        <v>1707</v>
      </c>
      <c r="H5715" t="str">
        <f>INDEX('Vensim Variables'!$B:$B,MATCH(EPS!$B5715,'Vensim Variables'!$A:$A,0))</f>
        <v>g pollutant</v>
      </c>
      <c r="I5715" t="str">
        <f t="shared" si="178"/>
        <v>NOx</v>
      </c>
      <c r="J5715">
        <f>INDEX(NoSettings!$C:$C,MATCH(EPS!$A5715,NoSettings!$A:$A,0))</f>
        <v>0</v>
      </c>
      <c r="K5715">
        <f>INDEX(GWP!$C$2:$C$13,MATCH(EPS!I5715,GWP!$B$2:$B$13,0))</f>
        <v>0</v>
      </c>
      <c r="L5715" s="4">
        <f t="shared" si="179"/>
        <v>0</v>
      </c>
    </row>
    <row r="5716" spans="1:12" hidden="1">
      <c r="A5716" t="s">
        <v>3094</v>
      </c>
      <c r="B5716" t="s">
        <v>2885</v>
      </c>
      <c r="C5716" t="s">
        <v>1722</v>
      </c>
      <c r="D5716" t="s">
        <v>3253</v>
      </c>
      <c r="E5716" t="s">
        <v>1708</v>
      </c>
      <c r="H5716" t="str">
        <f>INDEX('Vensim Variables'!$B:$B,MATCH(EPS!$B5716,'Vensim Variables'!$A:$A,0))</f>
        <v>g pollutant</v>
      </c>
      <c r="I5716" t="str">
        <f t="shared" si="178"/>
        <v>PM10</v>
      </c>
      <c r="J5716">
        <f>INDEX(NoSettings!$C:$C,MATCH(EPS!$A5716,NoSettings!$A:$A,0))</f>
        <v>0</v>
      </c>
      <c r="K5716">
        <f>INDEX(GWP!$C$2:$C$13,MATCH(EPS!I5716,GWP!$B$2:$B$13,0))</f>
        <v>0</v>
      </c>
      <c r="L5716" s="4">
        <f t="shared" si="179"/>
        <v>0</v>
      </c>
    </row>
    <row r="5717" spans="1:12" hidden="1">
      <c r="A5717" t="s">
        <v>3095</v>
      </c>
      <c r="B5717" t="s">
        <v>2885</v>
      </c>
      <c r="C5717" t="s">
        <v>1722</v>
      </c>
      <c r="D5717" t="s">
        <v>3253</v>
      </c>
      <c r="E5717" t="s">
        <v>1709</v>
      </c>
      <c r="H5717" t="str">
        <f>INDEX('Vensim Variables'!$B:$B,MATCH(EPS!$B5717,'Vensim Variables'!$A:$A,0))</f>
        <v>g pollutant</v>
      </c>
      <c r="I5717" t="str">
        <f>IF(OR(C5717="CO2",C5717="CH4",C5717="N2O",C5717="F gases",C5717="VOC",C5717="CO",C5717="NOx",C5717="PM10",C5717="PM25",C5717="SOx",C5717="BC",C5717="OC"),C5717,IF(OR(D5717="CO2",D5717="CH4",D5717="N2O",D5717="F gases",D5717="VOC",D5717="CO",D5717="NOx",D5717="PM10",D5717="PM25",D5717="SOx",D5717="BC",D5717="OC"),D5717,IF(OR(E5717="CO2",E5717="CH4",E5717="N2O",E5717="F gases",E5717="VOC",E5717="CO",E5717="NOx",E5717="PM10",E5717="PM25",E5717="SOx",E5717="BC",E5717="OC"),E5717,"NA")))</f>
        <v>PM25</v>
      </c>
      <c r="J5717">
        <f>INDEX(NoSettings!$C:$C,MATCH(EPS!$A5717,NoSettings!$A:$A,0))</f>
        <v>0</v>
      </c>
      <c r="K5717">
        <f>INDEX(GWP!$C$2:$C$13,MATCH(EPS!I5717,GWP!$B$2:$B$13,0))</f>
        <v>0</v>
      </c>
      <c r="L5717" s="4">
        <f t="shared" si="179"/>
        <v>0</v>
      </c>
    </row>
    <row r="5718" spans="1:12" hidden="1">
      <c r="A5718" t="s">
        <v>3096</v>
      </c>
      <c r="B5718" t="s">
        <v>2885</v>
      </c>
      <c r="C5718" t="s">
        <v>1722</v>
      </c>
      <c r="D5718" t="s">
        <v>3253</v>
      </c>
      <c r="E5718" t="s">
        <v>1710</v>
      </c>
      <c r="H5718" t="str">
        <f>INDEX('Vensim Variables'!$B:$B,MATCH(EPS!$B5718,'Vensim Variables'!$A:$A,0))</f>
        <v>g pollutant</v>
      </c>
      <c r="I5718" t="str">
        <f t="shared" si="178"/>
        <v>SOx</v>
      </c>
      <c r="J5718">
        <f>INDEX(NoSettings!$C:$C,MATCH(EPS!$A5718,NoSettings!$A:$A,0))</f>
        <v>0</v>
      </c>
      <c r="K5718">
        <f>INDEX(GWP!$C$2:$C$13,MATCH(EPS!I5718,GWP!$B$2:$B$13,0))</f>
        <v>0</v>
      </c>
      <c r="L5718" s="4">
        <f t="shared" si="179"/>
        <v>0</v>
      </c>
    </row>
    <row r="5719" spans="1:12" hidden="1">
      <c r="A5719" t="s">
        <v>3097</v>
      </c>
      <c r="B5719" t="s">
        <v>2885</v>
      </c>
      <c r="C5719" t="s">
        <v>1722</v>
      </c>
      <c r="D5719" t="s">
        <v>3253</v>
      </c>
      <c r="E5719" t="s">
        <v>1711</v>
      </c>
      <c r="H5719" t="str">
        <f>INDEX('Vensim Variables'!$B:$B,MATCH(EPS!$B5719,'Vensim Variables'!$A:$A,0))</f>
        <v>g pollutant</v>
      </c>
      <c r="I5719" t="str">
        <f t="shared" si="178"/>
        <v>BC</v>
      </c>
      <c r="J5719">
        <f>INDEX(NoSettings!$C:$C,MATCH(EPS!$A5719,NoSettings!$A:$A,0))</f>
        <v>0</v>
      </c>
      <c r="K5719">
        <f>INDEX(GWP!$C$2:$C$13,MATCH(EPS!I5719,GWP!$B$2:$B$13,0))</f>
        <v>0</v>
      </c>
      <c r="L5719" s="4">
        <f t="shared" si="179"/>
        <v>0</v>
      </c>
    </row>
    <row r="5720" spans="1:12" hidden="1">
      <c r="A5720" t="s">
        <v>3098</v>
      </c>
      <c r="B5720" t="s">
        <v>2885</v>
      </c>
      <c r="C5720" t="s">
        <v>1722</v>
      </c>
      <c r="D5720" t="s">
        <v>3253</v>
      </c>
      <c r="E5720" t="s">
        <v>1712</v>
      </c>
      <c r="H5720" t="str">
        <f>INDEX('Vensim Variables'!$B:$B,MATCH(EPS!$B5720,'Vensim Variables'!$A:$A,0))</f>
        <v>g pollutant</v>
      </c>
      <c r="I5720" t="str">
        <f t="shared" si="178"/>
        <v>OC</v>
      </c>
      <c r="J5720">
        <f>INDEX(NoSettings!$C:$C,MATCH(EPS!$A5720,NoSettings!$A:$A,0))</f>
        <v>0</v>
      </c>
      <c r="K5720">
        <f>INDEX(GWP!$C$2:$C$13,MATCH(EPS!I5720,GWP!$B$2:$B$13,0))</f>
        <v>0</v>
      </c>
      <c r="L5720" s="4">
        <f t="shared" si="179"/>
        <v>0</v>
      </c>
    </row>
    <row r="5721" spans="1:12" hidden="1">
      <c r="A5721" t="s">
        <v>3099</v>
      </c>
      <c r="B5721" t="s">
        <v>2885</v>
      </c>
      <c r="C5721" t="s">
        <v>1722</v>
      </c>
      <c r="D5721" t="s">
        <v>3253</v>
      </c>
      <c r="E5721" t="s">
        <v>1713</v>
      </c>
      <c r="H5721" t="str">
        <f>INDEX('Vensim Variables'!$B:$B,MATCH(EPS!$B5721,'Vensim Variables'!$A:$A,0))</f>
        <v>g pollutant</v>
      </c>
      <c r="I5721" t="str">
        <f t="shared" si="178"/>
        <v>CH4</v>
      </c>
      <c r="J5721">
        <f>INDEX(NoSettings!$C:$C,MATCH(EPS!$A5721,NoSettings!$A:$A,0))</f>
        <v>0</v>
      </c>
      <c r="K5721">
        <f>INDEX(GWP!$C$2:$C$13,MATCH(EPS!I5721,GWP!$B$2:$B$13,0))</f>
        <v>28</v>
      </c>
      <c r="L5721" s="4">
        <f t="shared" si="179"/>
        <v>0</v>
      </c>
    </row>
    <row r="5722" spans="1:12" hidden="1">
      <c r="A5722" t="s">
        <v>3100</v>
      </c>
      <c r="B5722" t="s">
        <v>2885</v>
      </c>
      <c r="C5722" t="s">
        <v>1722</v>
      </c>
      <c r="D5722" t="s">
        <v>3253</v>
      </c>
      <c r="E5722" t="s">
        <v>1714</v>
      </c>
      <c r="H5722" t="str">
        <f>INDEX('Vensim Variables'!$B:$B,MATCH(EPS!$B5722,'Vensim Variables'!$A:$A,0))</f>
        <v>g pollutant</v>
      </c>
      <c r="I5722" t="str">
        <f t="shared" si="178"/>
        <v>N2O</v>
      </c>
      <c r="J5722">
        <f>INDEX(NoSettings!$C:$C,MATCH(EPS!$A5722,NoSettings!$A:$A,0))</f>
        <v>0</v>
      </c>
      <c r="K5722">
        <f>INDEX(GWP!$C$2:$C$13,MATCH(EPS!I5722,GWP!$B$2:$B$13,0))</f>
        <v>265</v>
      </c>
      <c r="L5722" s="4">
        <f t="shared" si="179"/>
        <v>0</v>
      </c>
    </row>
    <row r="5723" spans="1:12" hidden="1">
      <c r="A5723" t="s">
        <v>3101</v>
      </c>
      <c r="B5723" t="s">
        <v>2885</v>
      </c>
      <c r="C5723" t="s">
        <v>1722</v>
      </c>
      <c r="D5723" t="s">
        <v>3253</v>
      </c>
      <c r="E5723" t="s">
        <v>1715</v>
      </c>
      <c r="H5723" t="str">
        <f>INDEX('Vensim Variables'!$B:$B,MATCH(EPS!$B5723,'Vensim Variables'!$A:$A,0))</f>
        <v>g pollutant</v>
      </c>
      <c r="I5723" t="str">
        <f t="shared" si="178"/>
        <v>F gases</v>
      </c>
      <c r="J5723">
        <f>INDEX(NoSettings!$C:$C,MATCH(EPS!$A5723,NoSettings!$A:$A,0))</f>
        <v>0</v>
      </c>
      <c r="K5723">
        <f>INDEX(GWP!$C$2:$C$13,MATCH(EPS!I5723,GWP!$B$2:$B$13,0))</f>
        <v>1</v>
      </c>
      <c r="L5723" s="4">
        <f t="shared" si="179"/>
        <v>0</v>
      </c>
    </row>
    <row r="5724" spans="1:12" hidden="1">
      <c r="A5724" t="s">
        <v>3102</v>
      </c>
      <c r="B5724" t="s">
        <v>2885</v>
      </c>
      <c r="C5724" t="s">
        <v>1722</v>
      </c>
      <c r="D5724" t="s">
        <v>3254</v>
      </c>
      <c r="E5724" t="s">
        <v>1702</v>
      </c>
      <c r="H5724" t="str">
        <f>INDEX('Vensim Variables'!$B:$B,MATCH(EPS!$B5724,'Vensim Variables'!$A:$A,0))</f>
        <v>g pollutant</v>
      </c>
      <c r="I5724" t="str">
        <f t="shared" si="178"/>
        <v>CO2</v>
      </c>
      <c r="J5724">
        <f>INDEX(NoSettings!$C:$C,MATCH(EPS!$A5724,NoSettings!$A:$A,0))</f>
        <v>5498830000000</v>
      </c>
      <c r="K5724">
        <f>INDEX(GWP!$C$2:$C$13,MATCH(EPS!I5724,GWP!$B$2:$B$13,0))</f>
        <v>1</v>
      </c>
      <c r="L5724" s="4">
        <f t="shared" si="179"/>
        <v>5.4988299999999999</v>
      </c>
    </row>
    <row r="5725" spans="1:12" hidden="1">
      <c r="A5725" t="s">
        <v>3103</v>
      </c>
      <c r="B5725" t="s">
        <v>2885</v>
      </c>
      <c r="C5725" t="s">
        <v>1722</v>
      </c>
      <c r="D5725" t="s">
        <v>3254</v>
      </c>
      <c r="E5725" t="s">
        <v>1705</v>
      </c>
      <c r="H5725" t="str">
        <f>INDEX('Vensim Variables'!$B:$B,MATCH(EPS!$B5725,'Vensim Variables'!$A:$A,0))</f>
        <v>g pollutant</v>
      </c>
      <c r="I5725" t="str">
        <f t="shared" si="178"/>
        <v>VOC</v>
      </c>
      <c r="J5725">
        <f>INDEX(NoSettings!$C:$C,MATCH(EPS!$A5725,NoSettings!$A:$A,0))</f>
        <v>2163210000</v>
      </c>
      <c r="K5725">
        <f>INDEX(GWP!$C$2:$C$13,MATCH(EPS!I5725,GWP!$B$2:$B$13,0))</f>
        <v>0</v>
      </c>
      <c r="L5725" s="4">
        <f t="shared" si="179"/>
        <v>0</v>
      </c>
    </row>
    <row r="5726" spans="1:12" hidden="1">
      <c r="A5726" t="s">
        <v>3104</v>
      </c>
      <c r="B5726" t="s">
        <v>2885</v>
      </c>
      <c r="C5726" t="s">
        <v>1722</v>
      </c>
      <c r="D5726" t="s">
        <v>3254</v>
      </c>
      <c r="E5726" t="s">
        <v>1706</v>
      </c>
      <c r="H5726" t="str">
        <f>INDEX('Vensim Variables'!$B:$B,MATCH(EPS!$B5726,'Vensim Variables'!$A:$A,0))</f>
        <v>g pollutant</v>
      </c>
      <c r="I5726" t="str">
        <f t="shared" si="178"/>
        <v>CO</v>
      </c>
      <c r="J5726">
        <f>INDEX(NoSettings!$C:$C,MATCH(EPS!$A5726,NoSettings!$A:$A,0))</f>
        <v>1908750000</v>
      </c>
      <c r="K5726">
        <f>INDEX(GWP!$C$2:$C$13,MATCH(EPS!I5726,GWP!$B$2:$B$13,0))</f>
        <v>0</v>
      </c>
      <c r="L5726" s="4">
        <f t="shared" si="179"/>
        <v>0</v>
      </c>
    </row>
    <row r="5727" spans="1:12" hidden="1">
      <c r="A5727" t="s">
        <v>3105</v>
      </c>
      <c r="B5727" t="s">
        <v>2885</v>
      </c>
      <c r="C5727" t="s">
        <v>1722</v>
      </c>
      <c r="D5727" t="s">
        <v>3254</v>
      </c>
      <c r="E5727" t="s">
        <v>1707</v>
      </c>
      <c r="H5727" t="str">
        <f>INDEX('Vensim Variables'!$B:$B,MATCH(EPS!$B5727,'Vensim Variables'!$A:$A,0))</f>
        <v>g pollutant</v>
      </c>
      <c r="I5727" t="str">
        <f t="shared" si="178"/>
        <v>NOx</v>
      </c>
      <c r="J5727">
        <f>INDEX(NoSettings!$C:$C,MATCH(EPS!$A5727,NoSettings!$A:$A,0))</f>
        <v>4510180000</v>
      </c>
      <c r="K5727">
        <f>INDEX(GWP!$C$2:$C$13,MATCH(EPS!I5727,GWP!$B$2:$B$13,0))</f>
        <v>0</v>
      </c>
      <c r="L5727" s="4">
        <f t="shared" si="179"/>
        <v>0</v>
      </c>
    </row>
    <row r="5728" spans="1:12" hidden="1">
      <c r="A5728" t="s">
        <v>3106</v>
      </c>
      <c r="B5728" t="s">
        <v>2885</v>
      </c>
      <c r="C5728" t="s">
        <v>1722</v>
      </c>
      <c r="D5728" t="s">
        <v>3254</v>
      </c>
      <c r="E5728" t="s">
        <v>1708</v>
      </c>
      <c r="H5728" t="str">
        <f>INDEX('Vensim Variables'!$B:$B,MATCH(EPS!$B5728,'Vensim Variables'!$A:$A,0))</f>
        <v>g pollutant</v>
      </c>
      <c r="I5728" t="str">
        <f t="shared" si="178"/>
        <v>PM10</v>
      </c>
      <c r="J5728">
        <f>INDEX(NoSettings!$C:$C,MATCH(EPS!$A5728,NoSettings!$A:$A,0))</f>
        <v>61287000</v>
      </c>
      <c r="K5728">
        <f>INDEX(GWP!$C$2:$C$13,MATCH(EPS!I5728,GWP!$B$2:$B$13,0))</f>
        <v>0</v>
      </c>
      <c r="L5728" s="4">
        <f t="shared" si="179"/>
        <v>0</v>
      </c>
    </row>
    <row r="5729" spans="1:12" hidden="1">
      <c r="A5729" t="s">
        <v>3107</v>
      </c>
      <c r="B5729" t="s">
        <v>2885</v>
      </c>
      <c r="C5729" t="s">
        <v>1722</v>
      </c>
      <c r="D5729" t="s">
        <v>3254</v>
      </c>
      <c r="E5729" t="s">
        <v>1709</v>
      </c>
      <c r="H5729" t="str">
        <f>INDEX('Vensim Variables'!$B:$B,MATCH(EPS!$B5729,'Vensim Variables'!$A:$A,0))</f>
        <v>g pollutant</v>
      </c>
      <c r="I5729" t="str">
        <f t="shared" si="178"/>
        <v>PM25</v>
      </c>
      <c r="J5729">
        <f>INDEX(NoSettings!$C:$C,MATCH(EPS!$A5729,NoSettings!$A:$A,0))</f>
        <v>58602800</v>
      </c>
      <c r="K5729">
        <f>INDEX(GWP!$C$2:$C$13,MATCH(EPS!I5729,GWP!$B$2:$B$13,0))</f>
        <v>0</v>
      </c>
      <c r="L5729" s="4">
        <f t="shared" si="179"/>
        <v>0</v>
      </c>
    </row>
    <row r="5730" spans="1:12" hidden="1">
      <c r="A5730" t="s">
        <v>3108</v>
      </c>
      <c r="B5730" t="s">
        <v>2885</v>
      </c>
      <c r="C5730" t="s">
        <v>1722</v>
      </c>
      <c r="D5730" t="s">
        <v>3254</v>
      </c>
      <c r="E5730" t="s">
        <v>1710</v>
      </c>
      <c r="H5730" t="str">
        <f>INDEX('Vensim Variables'!$B:$B,MATCH(EPS!$B5730,'Vensim Variables'!$A:$A,0))</f>
        <v>g pollutant</v>
      </c>
      <c r="I5730" t="str">
        <f t="shared" si="178"/>
        <v>SOx</v>
      </c>
      <c r="J5730">
        <f>INDEX(NoSettings!$C:$C,MATCH(EPS!$A5730,NoSettings!$A:$A,0))</f>
        <v>90633100</v>
      </c>
      <c r="K5730">
        <f>INDEX(GWP!$C$2:$C$13,MATCH(EPS!I5730,GWP!$B$2:$B$13,0))</f>
        <v>0</v>
      </c>
      <c r="L5730" s="4">
        <f t="shared" si="179"/>
        <v>0</v>
      </c>
    </row>
    <row r="5731" spans="1:12" hidden="1">
      <c r="A5731" t="s">
        <v>3109</v>
      </c>
      <c r="B5731" t="s">
        <v>2885</v>
      </c>
      <c r="C5731" t="s">
        <v>1722</v>
      </c>
      <c r="D5731" t="s">
        <v>3254</v>
      </c>
      <c r="E5731" t="s">
        <v>1711</v>
      </c>
      <c r="H5731" t="str">
        <f>INDEX('Vensim Variables'!$B:$B,MATCH(EPS!$B5731,'Vensim Variables'!$A:$A,0))</f>
        <v>g pollutant</v>
      </c>
      <c r="I5731" t="str">
        <f t="shared" si="178"/>
        <v>BC</v>
      </c>
      <c r="J5731">
        <f>INDEX(NoSettings!$C:$C,MATCH(EPS!$A5731,NoSettings!$A:$A,0))</f>
        <v>3131450</v>
      </c>
      <c r="K5731">
        <f>INDEX(GWP!$C$2:$C$13,MATCH(EPS!I5731,GWP!$B$2:$B$13,0))</f>
        <v>0</v>
      </c>
      <c r="L5731" s="4">
        <f t="shared" si="179"/>
        <v>0</v>
      </c>
    </row>
    <row r="5732" spans="1:12" hidden="1">
      <c r="A5732" t="s">
        <v>3110</v>
      </c>
      <c r="B5732" t="s">
        <v>2885</v>
      </c>
      <c r="C5732" t="s">
        <v>1722</v>
      </c>
      <c r="D5732" t="s">
        <v>3254</v>
      </c>
      <c r="E5732" t="s">
        <v>1712</v>
      </c>
      <c r="H5732" t="str">
        <f>INDEX('Vensim Variables'!$B:$B,MATCH(EPS!$B5732,'Vensim Variables'!$A:$A,0))</f>
        <v>g pollutant</v>
      </c>
      <c r="I5732" t="str">
        <f t="shared" si="178"/>
        <v>OC</v>
      </c>
      <c r="J5732">
        <f>INDEX(NoSettings!$C:$C,MATCH(EPS!$A5732,NoSettings!$A:$A,0))</f>
        <v>26125200</v>
      </c>
      <c r="K5732">
        <f>INDEX(GWP!$C$2:$C$13,MATCH(EPS!I5732,GWP!$B$2:$B$13,0))</f>
        <v>0</v>
      </c>
      <c r="L5732" s="4">
        <f t="shared" si="179"/>
        <v>0</v>
      </c>
    </row>
    <row r="5733" spans="1:12" hidden="1">
      <c r="A5733" t="s">
        <v>3111</v>
      </c>
      <c r="B5733" t="s">
        <v>2885</v>
      </c>
      <c r="C5733" t="s">
        <v>1722</v>
      </c>
      <c r="D5733" t="s">
        <v>3254</v>
      </c>
      <c r="E5733" t="s">
        <v>1713</v>
      </c>
      <c r="H5733" t="str">
        <f>INDEX('Vensim Variables'!$B:$B,MATCH(EPS!$B5733,'Vensim Variables'!$A:$A,0))</f>
        <v>g pollutant</v>
      </c>
      <c r="I5733" t="str">
        <f t="shared" si="178"/>
        <v>CH4</v>
      </c>
      <c r="J5733">
        <f>INDEX(NoSettings!$C:$C,MATCH(EPS!$A5733,NoSettings!$A:$A,0))</f>
        <v>268410000</v>
      </c>
      <c r="K5733">
        <f>INDEX(GWP!$C$2:$C$13,MATCH(EPS!I5733,GWP!$B$2:$B$13,0))</f>
        <v>28</v>
      </c>
      <c r="L5733" s="4">
        <f t="shared" si="179"/>
        <v>7.5154799999999997E-3</v>
      </c>
    </row>
    <row r="5734" spans="1:12" hidden="1">
      <c r="A5734" t="s">
        <v>3112</v>
      </c>
      <c r="B5734" t="s">
        <v>2885</v>
      </c>
      <c r="C5734" t="s">
        <v>1722</v>
      </c>
      <c r="D5734" t="s">
        <v>3254</v>
      </c>
      <c r="E5734" t="s">
        <v>1714</v>
      </c>
      <c r="H5734" t="str">
        <f>INDEX('Vensim Variables'!$B:$B,MATCH(EPS!$B5734,'Vensim Variables'!$A:$A,0))</f>
        <v>g pollutant</v>
      </c>
      <c r="I5734" t="str">
        <f t="shared" si="178"/>
        <v>N2O</v>
      </c>
      <c r="J5734">
        <f>INDEX(NoSettings!$C:$C,MATCH(EPS!$A5734,NoSettings!$A:$A,0))</f>
        <v>53682000</v>
      </c>
      <c r="K5734">
        <f>INDEX(GWP!$C$2:$C$13,MATCH(EPS!I5734,GWP!$B$2:$B$13,0))</f>
        <v>265</v>
      </c>
      <c r="L5734" s="4">
        <f t="shared" si="179"/>
        <v>1.4225730000000001E-2</v>
      </c>
    </row>
    <row r="5735" spans="1:12" hidden="1">
      <c r="A5735" t="s">
        <v>3113</v>
      </c>
      <c r="B5735" t="s">
        <v>2885</v>
      </c>
      <c r="C5735" t="s">
        <v>1722</v>
      </c>
      <c r="D5735" t="s">
        <v>3254</v>
      </c>
      <c r="E5735" t="s">
        <v>1715</v>
      </c>
      <c r="H5735" t="str">
        <f>INDEX('Vensim Variables'!$B:$B,MATCH(EPS!$B5735,'Vensim Variables'!$A:$A,0))</f>
        <v>g pollutant</v>
      </c>
      <c r="I5735" t="str">
        <f t="shared" si="178"/>
        <v>F gases</v>
      </c>
      <c r="J5735">
        <f>INDEX(NoSettings!$C:$C,MATCH(EPS!$A5735,NoSettings!$A:$A,0))</f>
        <v>0</v>
      </c>
      <c r="K5735">
        <f>INDEX(GWP!$C$2:$C$13,MATCH(EPS!I5735,GWP!$B$2:$B$13,0))</f>
        <v>1</v>
      </c>
      <c r="L5735" s="4">
        <f t="shared" si="179"/>
        <v>0</v>
      </c>
    </row>
    <row r="5736" spans="1:12" hidden="1">
      <c r="A5736" t="s">
        <v>3114</v>
      </c>
      <c r="B5736" t="s">
        <v>2885</v>
      </c>
      <c r="C5736" t="s">
        <v>1722</v>
      </c>
      <c r="D5736" t="s">
        <v>3255</v>
      </c>
      <c r="E5736" t="s">
        <v>1702</v>
      </c>
      <c r="H5736" t="str">
        <f>INDEX('Vensim Variables'!$B:$B,MATCH(EPS!$B5736,'Vensim Variables'!$A:$A,0))</f>
        <v>g pollutant</v>
      </c>
      <c r="I5736" t="str">
        <f t="shared" si="178"/>
        <v>CO2</v>
      </c>
      <c r="J5736">
        <f>INDEX(NoSettings!$C:$C,MATCH(EPS!$A5736,NoSettings!$A:$A,0))</f>
        <v>0</v>
      </c>
      <c r="K5736">
        <f>INDEX(GWP!$C$2:$C$13,MATCH(EPS!I5736,GWP!$B$2:$B$13,0))</f>
        <v>1</v>
      </c>
      <c r="L5736" s="4">
        <f t="shared" si="179"/>
        <v>0</v>
      </c>
    </row>
    <row r="5737" spans="1:12" hidden="1">
      <c r="A5737" t="s">
        <v>3115</v>
      </c>
      <c r="B5737" t="s">
        <v>2885</v>
      </c>
      <c r="C5737" t="s">
        <v>1722</v>
      </c>
      <c r="D5737" t="s">
        <v>3255</v>
      </c>
      <c r="E5737" t="s">
        <v>1705</v>
      </c>
      <c r="H5737" t="str">
        <f>INDEX('Vensim Variables'!$B:$B,MATCH(EPS!$B5737,'Vensim Variables'!$A:$A,0))</f>
        <v>g pollutant</v>
      </c>
      <c r="I5737" t="str">
        <f t="shared" si="178"/>
        <v>VOC</v>
      </c>
      <c r="J5737">
        <f>INDEX(NoSettings!$C:$C,MATCH(EPS!$A5737,NoSettings!$A:$A,0))</f>
        <v>0</v>
      </c>
      <c r="K5737">
        <f>INDEX(GWP!$C$2:$C$13,MATCH(EPS!I5737,GWP!$B$2:$B$13,0))</f>
        <v>0</v>
      </c>
      <c r="L5737" s="4">
        <f t="shared" si="179"/>
        <v>0</v>
      </c>
    </row>
    <row r="5738" spans="1:12" hidden="1">
      <c r="A5738" t="s">
        <v>3116</v>
      </c>
      <c r="B5738" t="s">
        <v>2885</v>
      </c>
      <c r="C5738" t="s">
        <v>1722</v>
      </c>
      <c r="D5738" t="s">
        <v>3255</v>
      </c>
      <c r="E5738" t="s">
        <v>1706</v>
      </c>
      <c r="H5738" t="str">
        <f>INDEX('Vensim Variables'!$B:$B,MATCH(EPS!$B5738,'Vensim Variables'!$A:$A,0))</f>
        <v>g pollutant</v>
      </c>
      <c r="I5738" t="str">
        <f t="shared" si="178"/>
        <v>CO</v>
      </c>
      <c r="J5738">
        <f>INDEX(NoSettings!$C:$C,MATCH(EPS!$A5738,NoSettings!$A:$A,0))</f>
        <v>0</v>
      </c>
      <c r="K5738">
        <f>INDEX(GWP!$C$2:$C$13,MATCH(EPS!I5738,GWP!$B$2:$B$13,0))</f>
        <v>0</v>
      </c>
      <c r="L5738" s="4">
        <f t="shared" si="179"/>
        <v>0</v>
      </c>
    </row>
    <row r="5739" spans="1:12" hidden="1">
      <c r="A5739" t="s">
        <v>3117</v>
      </c>
      <c r="B5739" t="s">
        <v>2885</v>
      </c>
      <c r="C5739" t="s">
        <v>1722</v>
      </c>
      <c r="D5739" t="s">
        <v>3255</v>
      </c>
      <c r="E5739" t="s">
        <v>1707</v>
      </c>
      <c r="H5739" t="str">
        <f>INDEX('Vensim Variables'!$B:$B,MATCH(EPS!$B5739,'Vensim Variables'!$A:$A,0))</f>
        <v>g pollutant</v>
      </c>
      <c r="I5739" t="str">
        <f t="shared" si="178"/>
        <v>NOx</v>
      </c>
      <c r="J5739">
        <f>INDEX(NoSettings!$C:$C,MATCH(EPS!$A5739,NoSettings!$A:$A,0))</f>
        <v>0</v>
      </c>
      <c r="K5739">
        <f>INDEX(GWP!$C$2:$C$13,MATCH(EPS!I5739,GWP!$B$2:$B$13,0))</f>
        <v>0</v>
      </c>
      <c r="L5739" s="4">
        <f t="shared" si="179"/>
        <v>0</v>
      </c>
    </row>
    <row r="5740" spans="1:12" hidden="1">
      <c r="A5740" t="s">
        <v>3118</v>
      </c>
      <c r="B5740" t="s">
        <v>2885</v>
      </c>
      <c r="C5740" t="s">
        <v>1722</v>
      </c>
      <c r="D5740" t="s">
        <v>3255</v>
      </c>
      <c r="E5740" t="s">
        <v>1708</v>
      </c>
      <c r="H5740" t="str">
        <f>INDEX('Vensim Variables'!$B:$B,MATCH(EPS!$B5740,'Vensim Variables'!$A:$A,0))</f>
        <v>g pollutant</v>
      </c>
      <c r="I5740" t="str">
        <f t="shared" si="178"/>
        <v>PM10</v>
      </c>
      <c r="J5740">
        <f>INDEX(NoSettings!$C:$C,MATCH(EPS!$A5740,NoSettings!$A:$A,0))</f>
        <v>0</v>
      </c>
      <c r="K5740">
        <f>INDEX(GWP!$C$2:$C$13,MATCH(EPS!I5740,GWP!$B$2:$B$13,0))</f>
        <v>0</v>
      </c>
      <c r="L5740" s="4">
        <f t="shared" si="179"/>
        <v>0</v>
      </c>
    </row>
    <row r="5741" spans="1:12" hidden="1">
      <c r="A5741" t="s">
        <v>3119</v>
      </c>
      <c r="B5741" t="s">
        <v>2885</v>
      </c>
      <c r="C5741" t="s">
        <v>1722</v>
      </c>
      <c r="D5741" t="s">
        <v>3255</v>
      </c>
      <c r="E5741" t="s">
        <v>1709</v>
      </c>
      <c r="H5741" t="str">
        <f>INDEX('Vensim Variables'!$B:$B,MATCH(EPS!$B5741,'Vensim Variables'!$A:$A,0))</f>
        <v>g pollutant</v>
      </c>
      <c r="I5741" t="str">
        <f t="shared" si="178"/>
        <v>PM25</v>
      </c>
      <c r="J5741">
        <f>INDEX(NoSettings!$C:$C,MATCH(EPS!$A5741,NoSettings!$A:$A,0))</f>
        <v>0</v>
      </c>
      <c r="K5741">
        <f>INDEX(GWP!$C$2:$C$13,MATCH(EPS!I5741,GWP!$B$2:$B$13,0))</f>
        <v>0</v>
      </c>
      <c r="L5741" s="4">
        <f t="shared" si="179"/>
        <v>0</v>
      </c>
    </row>
    <row r="5742" spans="1:12" hidden="1">
      <c r="A5742" t="s">
        <v>3120</v>
      </c>
      <c r="B5742" t="s">
        <v>2885</v>
      </c>
      <c r="C5742" t="s">
        <v>1722</v>
      </c>
      <c r="D5742" t="s">
        <v>3255</v>
      </c>
      <c r="E5742" t="s">
        <v>1710</v>
      </c>
      <c r="H5742" t="str">
        <f>INDEX('Vensim Variables'!$B:$B,MATCH(EPS!$B5742,'Vensim Variables'!$A:$A,0))</f>
        <v>g pollutant</v>
      </c>
      <c r="I5742" t="str">
        <f t="shared" si="178"/>
        <v>SOx</v>
      </c>
      <c r="J5742">
        <f>INDEX(NoSettings!$C:$C,MATCH(EPS!$A5742,NoSettings!$A:$A,0))</f>
        <v>0</v>
      </c>
      <c r="K5742">
        <f>INDEX(GWP!$C$2:$C$13,MATCH(EPS!I5742,GWP!$B$2:$B$13,0))</f>
        <v>0</v>
      </c>
      <c r="L5742" s="4">
        <f t="shared" si="179"/>
        <v>0</v>
      </c>
    </row>
    <row r="5743" spans="1:12" hidden="1">
      <c r="A5743" t="s">
        <v>3121</v>
      </c>
      <c r="B5743" t="s">
        <v>2885</v>
      </c>
      <c r="C5743" t="s">
        <v>1722</v>
      </c>
      <c r="D5743" t="s">
        <v>3255</v>
      </c>
      <c r="E5743" t="s">
        <v>1711</v>
      </c>
      <c r="H5743" t="str">
        <f>INDEX('Vensim Variables'!$B:$B,MATCH(EPS!$B5743,'Vensim Variables'!$A:$A,0))</f>
        <v>g pollutant</v>
      </c>
      <c r="I5743" t="str">
        <f t="shared" si="178"/>
        <v>BC</v>
      </c>
      <c r="J5743">
        <f>INDEX(NoSettings!$C:$C,MATCH(EPS!$A5743,NoSettings!$A:$A,0))</f>
        <v>0</v>
      </c>
      <c r="K5743">
        <f>INDEX(GWP!$C$2:$C$13,MATCH(EPS!I5743,GWP!$B$2:$B$13,0))</f>
        <v>0</v>
      </c>
      <c r="L5743" s="4">
        <f t="shared" si="179"/>
        <v>0</v>
      </c>
    </row>
    <row r="5744" spans="1:12" hidden="1">
      <c r="A5744" t="s">
        <v>3122</v>
      </c>
      <c r="B5744" t="s">
        <v>2885</v>
      </c>
      <c r="C5744" t="s">
        <v>1722</v>
      </c>
      <c r="D5744" t="s">
        <v>3255</v>
      </c>
      <c r="E5744" t="s">
        <v>1712</v>
      </c>
      <c r="H5744" t="str">
        <f>INDEX('Vensim Variables'!$B:$B,MATCH(EPS!$B5744,'Vensim Variables'!$A:$A,0))</f>
        <v>g pollutant</v>
      </c>
      <c r="I5744" t="str">
        <f t="shared" si="178"/>
        <v>OC</v>
      </c>
      <c r="J5744">
        <f>INDEX(NoSettings!$C:$C,MATCH(EPS!$A5744,NoSettings!$A:$A,0))</f>
        <v>0</v>
      </c>
      <c r="K5744">
        <f>INDEX(GWP!$C$2:$C$13,MATCH(EPS!I5744,GWP!$B$2:$B$13,0))</f>
        <v>0</v>
      </c>
      <c r="L5744" s="4">
        <f t="shared" si="179"/>
        <v>0</v>
      </c>
    </row>
    <row r="5745" spans="1:12" hidden="1">
      <c r="A5745" t="s">
        <v>3123</v>
      </c>
      <c r="B5745" t="s">
        <v>2885</v>
      </c>
      <c r="C5745" t="s">
        <v>1722</v>
      </c>
      <c r="D5745" t="s">
        <v>3255</v>
      </c>
      <c r="E5745" t="s">
        <v>1713</v>
      </c>
      <c r="H5745" t="str">
        <f>INDEX('Vensim Variables'!$B:$B,MATCH(EPS!$B5745,'Vensim Variables'!$A:$A,0))</f>
        <v>g pollutant</v>
      </c>
      <c r="I5745" t="str">
        <f t="shared" si="178"/>
        <v>CH4</v>
      </c>
      <c r="J5745">
        <f>INDEX(NoSettings!$C:$C,MATCH(EPS!$A5745,NoSettings!$A:$A,0))</f>
        <v>0</v>
      </c>
      <c r="K5745">
        <f>INDEX(GWP!$C$2:$C$13,MATCH(EPS!I5745,GWP!$B$2:$B$13,0))</f>
        <v>28</v>
      </c>
      <c r="L5745" s="4">
        <f t="shared" si="179"/>
        <v>0</v>
      </c>
    </row>
    <row r="5746" spans="1:12" hidden="1">
      <c r="A5746" t="s">
        <v>3124</v>
      </c>
      <c r="B5746" t="s">
        <v>2885</v>
      </c>
      <c r="C5746" t="s">
        <v>1722</v>
      </c>
      <c r="D5746" t="s">
        <v>3255</v>
      </c>
      <c r="E5746" t="s">
        <v>1714</v>
      </c>
      <c r="H5746" t="str">
        <f>INDEX('Vensim Variables'!$B:$B,MATCH(EPS!$B5746,'Vensim Variables'!$A:$A,0))</f>
        <v>g pollutant</v>
      </c>
      <c r="I5746" t="str">
        <f t="shared" si="178"/>
        <v>N2O</v>
      </c>
      <c r="J5746">
        <f>INDEX(NoSettings!$C:$C,MATCH(EPS!$A5746,NoSettings!$A:$A,0))</f>
        <v>0</v>
      </c>
      <c r="K5746">
        <f>INDEX(GWP!$C$2:$C$13,MATCH(EPS!I5746,GWP!$B$2:$B$13,0))</f>
        <v>265</v>
      </c>
      <c r="L5746" s="4">
        <f t="shared" si="179"/>
        <v>0</v>
      </c>
    </row>
    <row r="5747" spans="1:12" hidden="1">
      <c r="A5747" t="s">
        <v>3125</v>
      </c>
      <c r="B5747" t="s">
        <v>2885</v>
      </c>
      <c r="C5747" t="s">
        <v>1722</v>
      </c>
      <c r="D5747" t="s">
        <v>3255</v>
      </c>
      <c r="E5747" t="s">
        <v>1715</v>
      </c>
      <c r="H5747" t="str">
        <f>INDEX('Vensim Variables'!$B:$B,MATCH(EPS!$B5747,'Vensim Variables'!$A:$A,0))</f>
        <v>g pollutant</v>
      </c>
      <c r="I5747" t="str">
        <f t="shared" si="178"/>
        <v>F gases</v>
      </c>
      <c r="J5747">
        <f>INDEX(NoSettings!$C:$C,MATCH(EPS!$A5747,NoSettings!$A:$A,0))</f>
        <v>0</v>
      </c>
      <c r="K5747">
        <f>INDEX(GWP!$C$2:$C$13,MATCH(EPS!I5747,GWP!$B$2:$B$13,0))</f>
        <v>1</v>
      </c>
      <c r="L5747" s="4">
        <f t="shared" si="179"/>
        <v>0</v>
      </c>
    </row>
    <row r="5748" spans="1:12" hidden="1">
      <c r="A5748" t="s">
        <v>3126</v>
      </c>
      <c r="B5748" t="s">
        <v>2885</v>
      </c>
      <c r="C5748" t="s">
        <v>1723</v>
      </c>
      <c r="D5748" t="s">
        <v>3246</v>
      </c>
      <c r="E5748" t="s">
        <v>1702</v>
      </c>
      <c r="H5748" t="str">
        <f>INDEX('Vensim Variables'!$B:$B,MATCH(EPS!$B5748,'Vensim Variables'!$A:$A,0))</f>
        <v>g pollutant</v>
      </c>
      <c r="I5748" t="str">
        <f t="shared" si="178"/>
        <v>CO2</v>
      </c>
      <c r="J5748">
        <f>INDEX(NoSettings!$C:$C,MATCH(EPS!$A5748,NoSettings!$A:$A,0))</f>
        <v>0</v>
      </c>
      <c r="K5748">
        <f>INDEX(GWP!$C$2:$C$13,MATCH(EPS!I5748,GWP!$B$2:$B$13,0))</f>
        <v>1</v>
      </c>
      <c r="L5748" s="4">
        <f t="shared" si="179"/>
        <v>0</v>
      </c>
    </row>
    <row r="5749" spans="1:12" hidden="1">
      <c r="A5749" t="s">
        <v>3127</v>
      </c>
      <c r="B5749" t="s">
        <v>2885</v>
      </c>
      <c r="C5749" t="s">
        <v>1723</v>
      </c>
      <c r="D5749" t="s">
        <v>3246</v>
      </c>
      <c r="E5749" t="s">
        <v>1705</v>
      </c>
      <c r="H5749" t="str">
        <f>INDEX('Vensim Variables'!$B:$B,MATCH(EPS!$B5749,'Vensim Variables'!$A:$A,0))</f>
        <v>g pollutant</v>
      </c>
      <c r="I5749" t="str">
        <f t="shared" si="178"/>
        <v>VOC</v>
      </c>
      <c r="J5749">
        <f>INDEX(NoSettings!$C:$C,MATCH(EPS!$A5749,NoSettings!$A:$A,0))</f>
        <v>0</v>
      </c>
      <c r="K5749">
        <f>INDEX(GWP!$C$2:$C$13,MATCH(EPS!I5749,GWP!$B$2:$B$13,0))</f>
        <v>0</v>
      </c>
      <c r="L5749" s="4">
        <f t="shared" si="179"/>
        <v>0</v>
      </c>
    </row>
    <row r="5750" spans="1:12" hidden="1">
      <c r="A5750" t="s">
        <v>3128</v>
      </c>
      <c r="B5750" t="s">
        <v>2885</v>
      </c>
      <c r="C5750" t="s">
        <v>1723</v>
      </c>
      <c r="D5750" t="s">
        <v>3246</v>
      </c>
      <c r="E5750" t="s">
        <v>1706</v>
      </c>
      <c r="H5750" t="str">
        <f>INDEX('Vensim Variables'!$B:$B,MATCH(EPS!$B5750,'Vensim Variables'!$A:$A,0))</f>
        <v>g pollutant</v>
      </c>
      <c r="I5750" t="str">
        <f t="shared" si="178"/>
        <v>CO</v>
      </c>
      <c r="J5750">
        <f>INDEX(NoSettings!$C:$C,MATCH(EPS!$A5750,NoSettings!$A:$A,0))</f>
        <v>0</v>
      </c>
      <c r="K5750">
        <f>INDEX(GWP!$C$2:$C$13,MATCH(EPS!I5750,GWP!$B$2:$B$13,0))</f>
        <v>0</v>
      </c>
      <c r="L5750" s="4">
        <f t="shared" si="179"/>
        <v>0</v>
      </c>
    </row>
    <row r="5751" spans="1:12" hidden="1">
      <c r="A5751" t="s">
        <v>3129</v>
      </c>
      <c r="B5751" t="s">
        <v>2885</v>
      </c>
      <c r="C5751" t="s">
        <v>1723</v>
      </c>
      <c r="D5751" t="s">
        <v>3246</v>
      </c>
      <c r="E5751" t="s">
        <v>1707</v>
      </c>
      <c r="H5751" t="str">
        <f>INDEX('Vensim Variables'!$B:$B,MATCH(EPS!$B5751,'Vensim Variables'!$A:$A,0))</f>
        <v>g pollutant</v>
      </c>
      <c r="I5751" t="str">
        <f t="shared" si="178"/>
        <v>NOx</v>
      </c>
      <c r="J5751">
        <f>INDEX(NoSettings!$C:$C,MATCH(EPS!$A5751,NoSettings!$A:$A,0))</f>
        <v>0</v>
      </c>
      <c r="K5751">
        <f>INDEX(GWP!$C$2:$C$13,MATCH(EPS!I5751,GWP!$B$2:$B$13,0))</f>
        <v>0</v>
      </c>
      <c r="L5751" s="4">
        <f t="shared" si="179"/>
        <v>0</v>
      </c>
    </row>
    <row r="5752" spans="1:12" hidden="1">
      <c r="A5752" t="s">
        <v>3130</v>
      </c>
      <c r="B5752" t="s">
        <v>2885</v>
      </c>
      <c r="C5752" t="s">
        <v>1723</v>
      </c>
      <c r="D5752" t="s">
        <v>3246</v>
      </c>
      <c r="E5752" t="s">
        <v>1708</v>
      </c>
      <c r="H5752" t="str">
        <f>INDEX('Vensim Variables'!$B:$B,MATCH(EPS!$B5752,'Vensim Variables'!$A:$A,0))</f>
        <v>g pollutant</v>
      </c>
      <c r="I5752" t="str">
        <f t="shared" si="178"/>
        <v>PM10</v>
      </c>
      <c r="J5752">
        <f>INDEX(NoSettings!$C:$C,MATCH(EPS!$A5752,NoSettings!$A:$A,0))</f>
        <v>0</v>
      </c>
      <c r="K5752">
        <f>INDEX(GWP!$C$2:$C$13,MATCH(EPS!I5752,GWP!$B$2:$B$13,0))</f>
        <v>0</v>
      </c>
      <c r="L5752" s="4">
        <f t="shared" si="179"/>
        <v>0</v>
      </c>
    </row>
    <row r="5753" spans="1:12" hidden="1">
      <c r="A5753" t="s">
        <v>3131</v>
      </c>
      <c r="B5753" t="s">
        <v>2885</v>
      </c>
      <c r="C5753" t="s">
        <v>1723</v>
      </c>
      <c r="D5753" t="s">
        <v>3246</v>
      </c>
      <c r="E5753" t="s">
        <v>1709</v>
      </c>
      <c r="H5753" t="str">
        <f>INDEX('Vensim Variables'!$B:$B,MATCH(EPS!$B5753,'Vensim Variables'!$A:$A,0))</f>
        <v>g pollutant</v>
      </c>
      <c r="I5753" t="str">
        <f t="shared" si="178"/>
        <v>PM25</v>
      </c>
      <c r="J5753">
        <f>INDEX(NoSettings!$C:$C,MATCH(EPS!$A5753,NoSettings!$A:$A,0))</f>
        <v>0</v>
      </c>
      <c r="K5753">
        <f>INDEX(GWP!$C$2:$C$13,MATCH(EPS!I5753,GWP!$B$2:$B$13,0))</f>
        <v>0</v>
      </c>
      <c r="L5753" s="4">
        <f t="shared" si="179"/>
        <v>0</v>
      </c>
    </row>
    <row r="5754" spans="1:12" hidden="1">
      <c r="A5754" t="s">
        <v>3132</v>
      </c>
      <c r="B5754" t="s">
        <v>2885</v>
      </c>
      <c r="C5754" t="s">
        <v>1723</v>
      </c>
      <c r="D5754" t="s">
        <v>3246</v>
      </c>
      <c r="E5754" t="s">
        <v>1710</v>
      </c>
      <c r="H5754" t="str">
        <f>INDEX('Vensim Variables'!$B:$B,MATCH(EPS!$B5754,'Vensim Variables'!$A:$A,0))</f>
        <v>g pollutant</v>
      </c>
      <c r="I5754" t="str">
        <f t="shared" si="178"/>
        <v>SOx</v>
      </c>
      <c r="J5754">
        <f>INDEX(NoSettings!$C:$C,MATCH(EPS!$A5754,NoSettings!$A:$A,0))</f>
        <v>0</v>
      </c>
      <c r="K5754">
        <f>INDEX(GWP!$C$2:$C$13,MATCH(EPS!I5754,GWP!$B$2:$B$13,0))</f>
        <v>0</v>
      </c>
      <c r="L5754" s="4">
        <f t="shared" si="179"/>
        <v>0</v>
      </c>
    </row>
    <row r="5755" spans="1:12" hidden="1">
      <c r="A5755" t="s">
        <v>3133</v>
      </c>
      <c r="B5755" t="s">
        <v>2885</v>
      </c>
      <c r="C5755" t="s">
        <v>1723</v>
      </c>
      <c r="D5755" t="s">
        <v>3246</v>
      </c>
      <c r="E5755" t="s">
        <v>1711</v>
      </c>
      <c r="H5755" t="str">
        <f>INDEX('Vensim Variables'!$B:$B,MATCH(EPS!$B5755,'Vensim Variables'!$A:$A,0))</f>
        <v>g pollutant</v>
      </c>
      <c r="I5755" t="str">
        <f t="shared" si="178"/>
        <v>BC</v>
      </c>
      <c r="J5755">
        <f>INDEX(NoSettings!$C:$C,MATCH(EPS!$A5755,NoSettings!$A:$A,0))</f>
        <v>0</v>
      </c>
      <c r="K5755">
        <f>INDEX(GWP!$C$2:$C$13,MATCH(EPS!I5755,GWP!$B$2:$B$13,0))</f>
        <v>0</v>
      </c>
      <c r="L5755" s="4">
        <f t="shared" si="179"/>
        <v>0</v>
      </c>
    </row>
    <row r="5756" spans="1:12" hidden="1">
      <c r="A5756" t="s">
        <v>3134</v>
      </c>
      <c r="B5756" t="s">
        <v>2885</v>
      </c>
      <c r="C5756" t="s">
        <v>1723</v>
      </c>
      <c r="D5756" t="s">
        <v>3246</v>
      </c>
      <c r="E5756" t="s">
        <v>1712</v>
      </c>
      <c r="H5756" t="str">
        <f>INDEX('Vensim Variables'!$B:$B,MATCH(EPS!$B5756,'Vensim Variables'!$A:$A,0))</f>
        <v>g pollutant</v>
      </c>
      <c r="I5756" t="str">
        <f t="shared" si="178"/>
        <v>OC</v>
      </c>
      <c r="J5756">
        <f>INDEX(NoSettings!$C:$C,MATCH(EPS!$A5756,NoSettings!$A:$A,0))</f>
        <v>0</v>
      </c>
      <c r="K5756">
        <f>INDEX(GWP!$C$2:$C$13,MATCH(EPS!I5756,GWP!$B$2:$B$13,0))</f>
        <v>0</v>
      </c>
      <c r="L5756" s="4">
        <f t="shared" si="179"/>
        <v>0</v>
      </c>
    </row>
    <row r="5757" spans="1:12" hidden="1">
      <c r="A5757" t="s">
        <v>3135</v>
      </c>
      <c r="B5757" t="s">
        <v>2885</v>
      </c>
      <c r="C5757" t="s">
        <v>1723</v>
      </c>
      <c r="D5757" t="s">
        <v>3246</v>
      </c>
      <c r="E5757" t="s">
        <v>1713</v>
      </c>
      <c r="H5757" t="str">
        <f>INDEX('Vensim Variables'!$B:$B,MATCH(EPS!$B5757,'Vensim Variables'!$A:$A,0))</f>
        <v>g pollutant</v>
      </c>
      <c r="I5757" t="str">
        <f t="shared" si="178"/>
        <v>CH4</v>
      </c>
      <c r="J5757">
        <f>INDEX(NoSettings!$C:$C,MATCH(EPS!$A5757,NoSettings!$A:$A,0))</f>
        <v>0</v>
      </c>
      <c r="K5757">
        <f>INDEX(GWP!$C$2:$C$13,MATCH(EPS!I5757,GWP!$B$2:$B$13,0))</f>
        <v>28</v>
      </c>
      <c r="L5757" s="4">
        <f t="shared" si="179"/>
        <v>0</v>
      </c>
    </row>
    <row r="5758" spans="1:12" hidden="1">
      <c r="A5758" t="s">
        <v>3136</v>
      </c>
      <c r="B5758" t="s">
        <v>2885</v>
      </c>
      <c r="C5758" t="s">
        <v>1723</v>
      </c>
      <c r="D5758" t="s">
        <v>3246</v>
      </c>
      <c r="E5758" t="s">
        <v>1714</v>
      </c>
      <c r="H5758" t="str">
        <f>INDEX('Vensim Variables'!$B:$B,MATCH(EPS!$B5758,'Vensim Variables'!$A:$A,0))</f>
        <v>g pollutant</v>
      </c>
      <c r="I5758" t="str">
        <f t="shared" si="178"/>
        <v>N2O</v>
      </c>
      <c r="J5758">
        <f>INDEX(NoSettings!$C:$C,MATCH(EPS!$A5758,NoSettings!$A:$A,0))</f>
        <v>0</v>
      </c>
      <c r="K5758">
        <f>INDEX(GWP!$C$2:$C$13,MATCH(EPS!I5758,GWP!$B$2:$B$13,0))</f>
        <v>265</v>
      </c>
      <c r="L5758" s="4">
        <f t="shared" si="179"/>
        <v>0</v>
      </c>
    </row>
    <row r="5759" spans="1:12" hidden="1">
      <c r="A5759" t="s">
        <v>3137</v>
      </c>
      <c r="B5759" t="s">
        <v>2885</v>
      </c>
      <c r="C5759" t="s">
        <v>1723</v>
      </c>
      <c r="D5759" t="s">
        <v>3246</v>
      </c>
      <c r="E5759" t="s">
        <v>1715</v>
      </c>
      <c r="H5759" t="str">
        <f>INDEX('Vensim Variables'!$B:$B,MATCH(EPS!$B5759,'Vensim Variables'!$A:$A,0))</f>
        <v>g pollutant</v>
      </c>
      <c r="I5759" t="str">
        <f t="shared" si="178"/>
        <v>F gases</v>
      </c>
      <c r="J5759">
        <f>INDEX(NoSettings!$C:$C,MATCH(EPS!$A5759,NoSettings!$A:$A,0))</f>
        <v>0</v>
      </c>
      <c r="K5759">
        <f>INDEX(GWP!$C$2:$C$13,MATCH(EPS!I5759,GWP!$B$2:$B$13,0))</f>
        <v>1</v>
      </c>
      <c r="L5759" s="4">
        <f t="shared" si="179"/>
        <v>0</v>
      </c>
    </row>
    <row r="5760" spans="1:12" hidden="1">
      <c r="A5760" t="s">
        <v>3138</v>
      </c>
      <c r="B5760" t="s">
        <v>2885</v>
      </c>
      <c r="C5760" t="s">
        <v>1723</v>
      </c>
      <c r="D5760" t="s">
        <v>3247</v>
      </c>
      <c r="E5760" t="s">
        <v>1702</v>
      </c>
      <c r="H5760" t="str">
        <f>INDEX('Vensim Variables'!$B:$B,MATCH(EPS!$B5760,'Vensim Variables'!$A:$A,0))</f>
        <v>g pollutant</v>
      </c>
      <c r="I5760" t="str">
        <f t="shared" si="178"/>
        <v>CO2</v>
      </c>
      <c r="J5760">
        <f>INDEX(NoSettings!$C:$C,MATCH(EPS!$A5760,NoSettings!$A:$A,0))</f>
        <v>2069230000000</v>
      </c>
      <c r="K5760">
        <f>INDEX(GWP!$C$2:$C$13,MATCH(EPS!I5760,GWP!$B$2:$B$13,0))</f>
        <v>1</v>
      </c>
      <c r="L5760" s="4">
        <f t="shared" si="179"/>
        <v>2.0692300000000001</v>
      </c>
    </row>
    <row r="5761" spans="1:12" hidden="1">
      <c r="A5761" t="s">
        <v>3139</v>
      </c>
      <c r="B5761" t="s">
        <v>2885</v>
      </c>
      <c r="C5761" t="s">
        <v>1723</v>
      </c>
      <c r="D5761" t="s">
        <v>3247</v>
      </c>
      <c r="E5761" t="s">
        <v>1705</v>
      </c>
      <c r="H5761" t="str">
        <f>INDEX('Vensim Variables'!$B:$B,MATCH(EPS!$B5761,'Vensim Variables'!$A:$A,0))</f>
        <v>g pollutant</v>
      </c>
      <c r="I5761" t="str">
        <f t="shared" si="178"/>
        <v>VOC</v>
      </c>
      <c r="J5761">
        <f>INDEX(NoSettings!$C:$C,MATCH(EPS!$A5761,NoSettings!$A:$A,0))</f>
        <v>152552000</v>
      </c>
      <c r="K5761">
        <f>INDEX(GWP!$C$2:$C$13,MATCH(EPS!I5761,GWP!$B$2:$B$13,0))</f>
        <v>0</v>
      </c>
      <c r="L5761" s="4">
        <f t="shared" si="179"/>
        <v>0</v>
      </c>
    </row>
    <row r="5762" spans="1:12" hidden="1">
      <c r="A5762" t="s">
        <v>3140</v>
      </c>
      <c r="B5762" t="s">
        <v>2885</v>
      </c>
      <c r="C5762" t="s">
        <v>1723</v>
      </c>
      <c r="D5762" t="s">
        <v>3247</v>
      </c>
      <c r="E5762" t="s">
        <v>1706</v>
      </c>
      <c r="H5762" t="str">
        <f>INDEX('Vensim Variables'!$B:$B,MATCH(EPS!$B5762,'Vensim Variables'!$A:$A,0))</f>
        <v>g pollutant</v>
      </c>
      <c r="I5762" t="str">
        <f t="shared" si="178"/>
        <v>CO</v>
      </c>
      <c r="J5762">
        <f>INDEX(NoSettings!$C:$C,MATCH(EPS!$A5762,NoSettings!$A:$A,0))</f>
        <v>1245840000</v>
      </c>
      <c r="K5762">
        <f>INDEX(GWP!$C$2:$C$13,MATCH(EPS!I5762,GWP!$B$2:$B$13,0))</f>
        <v>0</v>
      </c>
      <c r="L5762" s="4">
        <f t="shared" si="179"/>
        <v>0</v>
      </c>
    </row>
    <row r="5763" spans="1:12" hidden="1">
      <c r="A5763" t="s">
        <v>3141</v>
      </c>
      <c r="B5763" t="s">
        <v>2885</v>
      </c>
      <c r="C5763" t="s">
        <v>1723</v>
      </c>
      <c r="D5763" t="s">
        <v>3247</v>
      </c>
      <c r="E5763" t="s">
        <v>1707</v>
      </c>
      <c r="H5763" t="str">
        <f>INDEX('Vensim Variables'!$B:$B,MATCH(EPS!$B5763,'Vensim Variables'!$A:$A,0))</f>
        <v>g pollutant</v>
      </c>
      <c r="I5763" t="str">
        <f>IF(OR(C5763="CO2",C5763="CH4",C5763="N2O",C5763="F gases",C5763="VOC",C5763="CO",C5763="NOx",C5763="PM10",C5763="PM25",C5763="SOx",C5763="BC",C5763="OC"),C5763,IF(OR(D5763="CO2",D5763="CH4",D5763="N2O",D5763="F gases",D5763="VOC",D5763="CO",D5763="NOx",D5763="PM10",D5763="PM25",D5763="SOx",D5763="BC",D5763="OC"),D5763,IF(OR(E5763="CO2",E5763="CH4",E5763="N2O",E5763="F gases",E5763="VOC",E5763="CO",E5763="NOx",E5763="PM10",E5763="PM25",E5763="SOx",E5763="BC",E5763="OC"),E5763,"NA")))</f>
        <v>NOx</v>
      </c>
      <c r="J5763">
        <f>INDEX(NoSettings!$C:$C,MATCH(EPS!$A5763,NoSettings!$A:$A,0))</f>
        <v>2320640000</v>
      </c>
      <c r="K5763">
        <f>INDEX(GWP!$C$2:$C$13,MATCH(EPS!I5763,GWP!$B$2:$B$13,0))</f>
        <v>0</v>
      </c>
      <c r="L5763" s="4">
        <f>IF(H5763="g pollutant",K5763*J5763/10^12,IF(H5763="MMTCO2e",J5763,IF(H5763="MWh",J5763,0)))</f>
        <v>0</v>
      </c>
    </row>
    <row r="5764" spans="1:12" hidden="1">
      <c r="A5764" t="s">
        <v>3142</v>
      </c>
      <c r="B5764" t="s">
        <v>2885</v>
      </c>
      <c r="C5764" t="s">
        <v>1723</v>
      </c>
      <c r="D5764" t="s">
        <v>3247</v>
      </c>
      <c r="E5764" t="s">
        <v>1708</v>
      </c>
    </row>
    <row r="5765" spans="1:12" hidden="1">
      <c r="A5765" t="s">
        <v>3143</v>
      </c>
      <c r="B5765" t="s">
        <v>2885</v>
      </c>
      <c r="C5765" t="s">
        <v>1723</v>
      </c>
      <c r="D5765" t="s">
        <v>3247</v>
      </c>
      <c r="E5765" t="s">
        <v>1709</v>
      </c>
    </row>
    <row r="5766" spans="1:12" hidden="1">
      <c r="A5766" t="s">
        <v>3144</v>
      </c>
      <c r="B5766" t="s">
        <v>2885</v>
      </c>
      <c r="C5766" t="s">
        <v>1723</v>
      </c>
      <c r="D5766" t="s">
        <v>3247</v>
      </c>
      <c r="E5766" t="s">
        <v>1710</v>
      </c>
    </row>
    <row r="5767" spans="1:12" hidden="1">
      <c r="A5767" t="s">
        <v>3145</v>
      </c>
      <c r="B5767" t="s">
        <v>2885</v>
      </c>
      <c r="C5767" t="s">
        <v>1723</v>
      </c>
      <c r="D5767" t="s">
        <v>3247</v>
      </c>
      <c r="E5767" t="s">
        <v>1711</v>
      </c>
    </row>
    <row r="5768" spans="1:12" hidden="1">
      <c r="A5768" t="s">
        <v>3146</v>
      </c>
      <c r="B5768" t="s">
        <v>2885</v>
      </c>
      <c r="C5768" t="s">
        <v>1723</v>
      </c>
      <c r="D5768" t="s">
        <v>3247</v>
      </c>
      <c r="E5768" t="s">
        <v>1712</v>
      </c>
    </row>
    <row r="5769" spans="1:12" hidden="1">
      <c r="A5769" t="s">
        <v>3147</v>
      </c>
      <c r="B5769" t="s">
        <v>2885</v>
      </c>
      <c r="C5769" t="s">
        <v>1723</v>
      </c>
      <c r="D5769" t="s">
        <v>3247</v>
      </c>
      <c r="E5769" t="s">
        <v>1713</v>
      </c>
    </row>
    <row r="5770" spans="1:12" hidden="1">
      <c r="A5770" t="s">
        <v>3148</v>
      </c>
      <c r="B5770" t="s">
        <v>2885</v>
      </c>
      <c r="C5770" t="s">
        <v>1723</v>
      </c>
      <c r="D5770" t="s">
        <v>3247</v>
      </c>
      <c r="E5770" t="s">
        <v>1714</v>
      </c>
    </row>
    <row r="5771" spans="1:12" hidden="1">
      <c r="A5771" t="s">
        <v>3149</v>
      </c>
      <c r="B5771" t="s">
        <v>2885</v>
      </c>
      <c r="C5771" t="s">
        <v>1723</v>
      </c>
      <c r="D5771" t="s">
        <v>3247</v>
      </c>
      <c r="E5771" t="s">
        <v>1715</v>
      </c>
    </row>
    <row r="5772" spans="1:12" hidden="1">
      <c r="A5772" t="s">
        <v>3150</v>
      </c>
      <c r="B5772" t="s">
        <v>2885</v>
      </c>
      <c r="C5772" t="s">
        <v>1723</v>
      </c>
      <c r="D5772" t="s">
        <v>3248</v>
      </c>
      <c r="E5772" t="s">
        <v>1702</v>
      </c>
    </row>
    <row r="5773" spans="1:12" hidden="1">
      <c r="A5773" t="s">
        <v>3151</v>
      </c>
      <c r="B5773" t="s">
        <v>2885</v>
      </c>
      <c r="C5773" t="s">
        <v>1723</v>
      </c>
      <c r="D5773" t="s">
        <v>3248</v>
      </c>
      <c r="E5773" t="s">
        <v>1705</v>
      </c>
    </row>
    <row r="5774" spans="1:12" hidden="1">
      <c r="A5774" t="s">
        <v>3152</v>
      </c>
      <c r="B5774" t="s">
        <v>2885</v>
      </c>
      <c r="C5774" t="s">
        <v>1723</v>
      </c>
      <c r="D5774" t="s">
        <v>3248</v>
      </c>
      <c r="E5774" t="s">
        <v>1706</v>
      </c>
    </row>
    <row r="5775" spans="1:12" hidden="1">
      <c r="A5775" t="s">
        <v>3153</v>
      </c>
      <c r="B5775" t="s">
        <v>2885</v>
      </c>
      <c r="C5775" t="s">
        <v>1723</v>
      </c>
      <c r="D5775" t="s">
        <v>3248</v>
      </c>
      <c r="E5775" t="s">
        <v>1707</v>
      </c>
    </row>
    <row r="5776" spans="1:12" hidden="1">
      <c r="A5776" t="s">
        <v>3154</v>
      </c>
      <c r="B5776" t="s">
        <v>2885</v>
      </c>
      <c r="C5776" t="s">
        <v>1723</v>
      </c>
      <c r="D5776" t="s">
        <v>3248</v>
      </c>
      <c r="E5776" t="s">
        <v>1708</v>
      </c>
    </row>
    <row r="5777" spans="1:5" hidden="1">
      <c r="A5777" t="s">
        <v>3155</v>
      </c>
      <c r="B5777" t="s">
        <v>2885</v>
      </c>
      <c r="C5777" t="s">
        <v>1723</v>
      </c>
      <c r="D5777" t="s">
        <v>3248</v>
      </c>
      <c r="E5777" t="s">
        <v>1709</v>
      </c>
    </row>
    <row r="5778" spans="1:5" hidden="1">
      <c r="A5778" t="s">
        <v>3156</v>
      </c>
      <c r="B5778" t="s">
        <v>2885</v>
      </c>
      <c r="C5778" t="s">
        <v>1723</v>
      </c>
      <c r="D5778" t="s">
        <v>3248</v>
      </c>
      <c r="E5778" t="s">
        <v>1710</v>
      </c>
    </row>
    <row r="5779" spans="1:5" hidden="1">
      <c r="A5779" t="s">
        <v>3157</v>
      </c>
      <c r="B5779" t="s">
        <v>2885</v>
      </c>
      <c r="C5779" t="s">
        <v>1723</v>
      </c>
      <c r="D5779" t="s">
        <v>3248</v>
      </c>
      <c r="E5779" t="s">
        <v>1711</v>
      </c>
    </row>
    <row r="5780" spans="1:5" hidden="1">
      <c r="A5780" t="s">
        <v>3158</v>
      </c>
      <c r="B5780" t="s">
        <v>2885</v>
      </c>
      <c r="C5780" t="s">
        <v>1723</v>
      </c>
      <c r="D5780" t="s">
        <v>3248</v>
      </c>
      <c r="E5780" t="s">
        <v>1712</v>
      </c>
    </row>
    <row r="5781" spans="1:5" hidden="1">
      <c r="A5781" t="s">
        <v>3159</v>
      </c>
      <c r="B5781" t="s">
        <v>2885</v>
      </c>
      <c r="C5781" t="s">
        <v>1723</v>
      </c>
      <c r="D5781" t="s">
        <v>3248</v>
      </c>
      <c r="E5781" t="s">
        <v>1713</v>
      </c>
    </row>
    <row r="5782" spans="1:5" hidden="1">
      <c r="A5782" t="s">
        <v>3160</v>
      </c>
      <c r="B5782" t="s">
        <v>2885</v>
      </c>
      <c r="C5782" t="s">
        <v>1723</v>
      </c>
      <c r="D5782" t="s">
        <v>3248</v>
      </c>
      <c r="E5782" t="s">
        <v>1714</v>
      </c>
    </row>
    <row r="5783" spans="1:5" hidden="1">
      <c r="A5783" t="s">
        <v>3161</v>
      </c>
      <c r="B5783" t="s">
        <v>2885</v>
      </c>
      <c r="C5783" t="s">
        <v>1723</v>
      </c>
      <c r="D5783" t="s">
        <v>3248</v>
      </c>
      <c r="E5783" t="s">
        <v>1715</v>
      </c>
    </row>
    <row r="5784" spans="1:5" hidden="1">
      <c r="A5784" t="s">
        <v>3162</v>
      </c>
      <c r="B5784" t="s">
        <v>2885</v>
      </c>
      <c r="C5784" t="s">
        <v>1723</v>
      </c>
      <c r="D5784" t="s">
        <v>3249</v>
      </c>
      <c r="E5784" t="s">
        <v>1702</v>
      </c>
    </row>
    <row r="5785" spans="1:5" hidden="1">
      <c r="A5785" t="s">
        <v>3163</v>
      </c>
      <c r="B5785" t="s">
        <v>2885</v>
      </c>
      <c r="C5785" t="s">
        <v>1723</v>
      </c>
      <c r="D5785" t="s">
        <v>3249</v>
      </c>
      <c r="E5785" t="s">
        <v>1705</v>
      </c>
    </row>
    <row r="5786" spans="1:5" hidden="1">
      <c r="A5786" t="s">
        <v>3164</v>
      </c>
      <c r="B5786" t="s">
        <v>2885</v>
      </c>
      <c r="C5786" t="s">
        <v>1723</v>
      </c>
      <c r="D5786" t="s">
        <v>3249</v>
      </c>
      <c r="E5786" t="s">
        <v>1706</v>
      </c>
    </row>
    <row r="5787" spans="1:5" hidden="1">
      <c r="A5787" t="s">
        <v>3165</v>
      </c>
      <c r="B5787" t="s">
        <v>2885</v>
      </c>
      <c r="C5787" t="s">
        <v>1723</v>
      </c>
      <c r="D5787" t="s">
        <v>3249</v>
      </c>
      <c r="E5787" t="s">
        <v>1707</v>
      </c>
    </row>
    <row r="5788" spans="1:5" hidden="1">
      <c r="A5788" t="s">
        <v>3166</v>
      </c>
      <c r="B5788" t="s">
        <v>2885</v>
      </c>
      <c r="C5788" t="s">
        <v>1723</v>
      </c>
      <c r="D5788" t="s">
        <v>3249</v>
      </c>
      <c r="E5788" t="s">
        <v>1708</v>
      </c>
    </row>
    <row r="5789" spans="1:5" hidden="1">
      <c r="A5789" t="s">
        <v>3167</v>
      </c>
      <c r="B5789" t="s">
        <v>2885</v>
      </c>
      <c r="C5789" t="s">
        <v>1723</v>
      </c>
      <c r="D5789" t="s">
        <v>3249</v>
      </c>
      <c r="E5789" t="s">
        <v>1709</v>
      </c>
    </row>
    <row r="5790" spans="1:5" hidden="1">
      <c r="A5790" t="s">
        <v>3168</v>
      </c>
      <c r="B5790" t="s">
        <v>2885</v>
      </c>
      <c r="C5790" t="s">
        <v>1723</v>
      </c>
      <c r="D5790" t="s">
        <v>3249</v>
      </c>
      <c r="E5790" t="s">
        <v>1710</v>
      </c>
    </row>
    <row r="5791" spans="1:5" hidden="1">
      <c r="A5791" t="s">
        <v>3169</v>
      </c>
      <c r="B5791" t="s">
        <v>2885</v>
      </c>
      <c r="C5791" t="s">
        <v>1723</v>
      </c>
      <c r="D5791" t="s">
        <v>3249</v>
      </c>
      <c r="E5791" t="s">
        <v>1711</v>
      </c>
    </row>
    <row r="5792" spans="1:5" hidden="1">
      <c r="A5792" t="s">
        <v>3170</v>
      </c>
      <c r="B5792" t="s">
        <v>2885</v>
      </c>
      <c r="C5792" t="s">
        <v>1723</v>
      </c>
      <c r="D5792" t="s">
        <v>3249</v>
      </c>
      <c r="E5792" t="s">
        <v>1712</v>
      </c>
    </row>
    <row r="5793" spans="1:5" hidden="1">
      <c r="A5793" t="s">
        <v>3171</v>
      </c>
      <c r="B5793" t="s">
        <v>2885</v>
      </c>
      <c r="C5793" t="s">
        <v>1723</v>
      </c>
      <c r="D5793" t="s">
        <v>3249</v>
      </c>
      <c r="E5793" t="s">
        <v>1713</v>
      </c>
    </row>
    <row r="5794" spans="1:5" hidden="1">
      <c r="A5794" t="s">
        <v>3172</v>
      </c>
      <c r="B5794" t="s">
        <v>2885</v>
      </c>
      <c r="C5794" t="s">
        <v>1723</v>
      </c>
      <c r="D5794" t="s">
        <v>3249</v>
      </c>
      <c r="E5794" t="s">
        <v>1714</v>
      </c>
    </row>
    <row r="5795" spans="1:5" hidden="1">
      <c r="A5795" t="s">
        <v>3173</v>
      </c>
      <c r="B5795" t="s">
        <v>2885</v>
      </c>
      <c r="C5795" t="s">
        <v>1723</v>
      </c>
      <c r="D5795" t="s">
        <v>3249</v>
      </c>
      <c r="E5795" t="s">
        <v>1715</v>
      </c>
    </row>
    <row r="5796" spans="1:5" hidden="1">
      <c r="A5796" t="s">
        <v>3174</v>
      </c>
      <c r="B5796" t="s">
        <v>2885</v>
      </c>
      <c r="C5796" t="s">
        <v>1723</v>
      </c>
      <c r="D5796" t="s">
        <v>3250</v>
      </c>
      <c r="E5796" t="s">
        <v>1702</v>
      </c>
    </row>
    <row r="5797" spans="1:5" hidden="1">
      <c r="A5797" t="s">
        <v>3175</v>
      </c>
      <c r="B5797" t="s">
        <v>2885</v>
      </c>
      <c r="C5797" t="s">
        <v>1723</v>
      </c>
      <c r="D5797" t="s">
        <v>3250</v>
      </c>
      <c r="E5797" t="s">
        <v>1705</v>
      </c>
    </row>
    <row r="5798" spans="1:5" hidden="1">
      <c r="A5798" t="s">
        <v>3176</v>
      </c>
      <c r="B5798" t="s">
        <v>2885</v>
      </c>
      <c r="C5798" t="s">
        <v>1723</v>
      </c>
      <c r="D5798" t="s">
        <v>3250</v>
      </c>
      <c r="E5798" t="s">
        <v>1706</v>
      </c>
    </row>
    <row r="5799" spans="1:5" hidden="1">
      <c r="A5799" t="s">
        <v>3177</v>
      </c>
      <c r="B5799" t="s">
        <v>2885</v>
      </c>
      <c r="C5799" t="s">
        <v>1723</v>
      </c>
      <c r="D5799" t="s">
        <v>3250</v>
      </c>
      <c r="E5799" t="s">
        <v>1707</v>
      </c>
    </row>
    <row r="5800" spans="1:5" hidden="1">
      <c r="A5800" t="s">
        <v>3178</v>
      </c>
      <c r="B5800" t="s">
        <v>2885</v>
      </c>
      <c r="C5800" t="s">
        <v>1723</v>
      </c>
      <c r="D5800" t="s">
        <v>3250</v>
      </c>
      <c r="E5800" t="s">
        <v>1708</v>
      </c>
    </row>
    <row r="5801" spans="1:5" hidden="1">
      <c r="A5801" t="s">
        <v>3179</v>
      </c>
      <c r="B5801" t="s">
        <v>2885</v>
      </c>
      <c r="C5801" t="s">
        <v>1723</v>
      </c>
      <c r="D5801" t="s">
        <v>3250</v>
      </c>
      <c r="E5801" t="s">
        <v>1709</v>
      </c>
    </row>
    <row r="5802" spans="1:5" hidden="1">
      <c r="A5802" t="s">
        <v>3180</v>
      </c>
      <c r="B5802" t="s">
        <v>2885</v>
      </c>
      <c r="C5802" t="s">
        <v>1723</v>
      </c>
      <c r="D5802" t="s">
        <v>3250</v>
      </c>
      <c r="E5802" t="s">
        <v>1710</v>
      </c>
    </row>
    <row r="5803" spans="1:5" hidden="1">
      <c r="A5803" t="s">
        <v>3181</v>
      </c>
      <c r="B5803" t="s">
        <v>2885</v>
      </c>
      <c r="C5803" t="s">
        <v>1723</v>
      </c>
      <c r="D5803" t="s">
        <v>3250</v>
      </c>
      <c r="E5803" t="s">
        <v>1711</v>
      </c>
    </row>
    <row r="5804" spans="1:5" hidden="1">
      <c r="A5804" t="s">
        <v>3182</v>
      </c>
      <c r="B5804" t="s">
        <v>2885</v>
      </c>
      <c r="C5804" t="s">
        <v>1723</v>
      </c>
      <c r="D5804" t="s">
        <v>3250</v>
      </c>
      <c r="E5804" t="s">
        <v>1712</v>
      </c>
    </row>
    <row r="5805" spans="1:5" hidden="1">
      <c r="A5805" t="s">
        <v>3183</v>
      </c>
      <c r="B5805" t="s">
        <v>2885</v>
      </c>
      <c r="C5805" t="s">
        <v>1723</v>
      </c>
      <c r="D5805" t="s">
        <v>3250</v>
      </c>
      <c r="E5805" t="s">
        <v>1713</v>
      </c>
    </row>
    <row r="5806" spans="1:5" hidden="1">
      <c r="A5806" t="s">
        <v>3184</v>
      </c>
      <c r="B5806" t="s">
        <v>2885</v>
      </c>
      <c r="C5806" t="s">
        <v>1723</v>
      </c>
      <c r="D5806" t="s">
        <v>3250</v>
      </c>
      <c r="E5806" t="s">
        <v>1714</v>
      </c>
    </row>
    <row r="5807" spans="1:5" hidden="1">
      <c r="A5807" t="s">
        <v>3185</v>
      </c>
      <c r="B5807" t="s">
        <v>2885</v>
      </c>
      <c r="C5807" t="s">
        <v>1723</v>
      </c>
      <c r="D5807" t="s">
        <v>3250</v>
      </c>
      <c r="E5807" t="s">
        <v>1715</v>
      </c>
    </row>
    <row r="5808" spans="1:5" hidden="1">
      <c r="A5808" t="s">
        <v>3186</v>
      </c>
      <c r="B5808" t="s">
        <v>2885</v>
      </c>
      <c r="C5808" t="s">
        <v>1723</v>
      </c>
      <c r="D5808" t="s">
        <v>3251</v>
      </c>
      <c r="E5808" t="s">
        <v>1702</v>
      </c>
    </row>
    <row r="5809" spans="1:5" hidden="1">
      <c r="A5809" t="s">
        <v>3187</v>
      </c>
      <c r="B5809" t="s">
        <v>2885</v>
      </c>
      <c r="C5809" t="s">
        <v>1723</v>
      </c>
      <c r="D5809" t="s">
        <v>3251</v>
      </c>
      <c r="E5809" t="s">
        <v>1705</v>
      </c>
    </row>
    <row r="5810" spans="1:5" hidden="1">
      <c r="A5810" t="s">
        <v>3188</v>
      </c>
      <c r="B5810" t="s">
        <v>2885</v>
      </c>
      <c r="C5810" t="s">
        <v>1723</v>
      </c>
      <c r="D5810" t="s">
        <v>3251</v>
      </c>
      <c r="E5810" t="s">
        <v>1706</v>
      </c>
    </row>
    <row r="5811" spans="1:5" hidden="1">
      <c r="A5811" t="s">
        <v>3189</v>
      </c>
      <c r="B5811" t="s">
        <v>2885</v>
      </c>
      <c r="C5811" t="s">
        <v>1723</v>
      </c>
      <c r="D5811" t="s">
        <v>3251</v>
      </c>
      <c r="E5811" t="s">
        <v>1707</v>
      </c>
    </row>
    <row r="5812" spans="1:5" hidden="1">
      <c r="A5812" t="s">
        <v>3190</v>
      </c>
      <c r="B5812" t="s">
        <v>2885</v>
      </c>
      <c r="C5812" t="s">
        <v>1723</v>
      </c>
      <c r="D5812" t="s">
        <v>3251</v>
      </c>
      <c r="E5812" t="s">
        <v>1708</v>
      </c>
    </row>
    <row r="5813" spans="1:5" hidden="1">
      <c r="A5813" t="s">
        <v>3191</v>
      </c>
      <c r="B5813" t="s">
        <v>2885</v>
      </c>
      <c r="C5813" t="s">
        <v>1723</v>
      </c>
      <c r="D5813" t="s">
        <v>3251</v>
      </c>
      <c r="E5813" t="s">
        <v>1709</v>
      </c>
    </row>
    <row r="5814" spans="1:5" hidden="1">
      <c r="A5814" t="s">
        <v>3192</v>
      </c>
      <c r="B5814" t="s">
        <v>2885</v>
      </c>
      <c r="C5814" t="s">
        <v>1723</v>
      </c>
      <c r="D5814" t="s">
        <v>3251</v>
      </c>
      <c r="E5814" t="s">
        <v>1710</v>
      </c>
    </row>
    <row r="5815" spans="1:5" hidden="1">
      <c r="A5815" t="s">
        <v>3193</v>
      </c>
      <c r="B5815" t="s">
        <v>2885</v>
      </c>
      <c r="C5815" t="s">
        <v>1723</v>
      </c>
      <c r="D5815" t="s">
        <v>3251</v>
      </c>
      <c r="E5815" t="s">
        <v>1711</v>
      </c>
    </row>
    <row r="5816" spans="1:5" hidden="1">
      <c r="A5816" t="s">
        <v>3194</v>
      </c>
      <c r="B5816" t="s">
        <v>2885</v>
      </c>
      <c r="C5816" t="s">
        <v>1723</v>
      </c>
      <c r="D5816" t="s">
        <v>3251</v>
      </c>
      <c r="E5816" t="s">
        <v>1712</v>
      </c>
    </row>
    <row r="5817" spans="1:5" hidden="1">
      <c r="A5817" t="s">
        <v>3195</v>
      </c>
      <c r="B5817" t="s">
        <v>2885</v>
      </c>
      <c r="C5817" t="s">
        <v>1723</v>
      </c>
      <c r="D5817" t="s">
        <v>3251</v>
      </c>
      <c r="E5817" t="s">
        <v>1713</v>
      </c>
    </row>
    <row r="5818" spans="1:5" hidden="1">
      <c r="A5818" t="s">
        <v>3196</v>
      </c>
      <c r="B5818" t="s">
        <v>2885</v>
      </c>
      <c r="C5818" t="s">
        <v>1723</v>
      </c>
      <c r="D5818" t="s">
        <v>3251</v>
      </c>
      <c r="E5818" t="s">
        <v>1714</v>
      </c>
    </row>
    <row r="5819" spans="1:5" hidden="1">
      <c r="A5819" t="s">
        <v>3197</v>
      </c>
      <c r="B5819" t="s">
        <v>2885</v>
      </c>
      <c r="C5819" t="s">
        <v>1723</v>
      </c>
      <c r="D5819" t="s">
        <v>3251</v>
      </c>
      <c r="E5819" t="s">
        <v>1715</v>
      </c>
    </row>
    <row r="5820" spans="1:5" hidden="1">
      <c r="A5820" t="s">
        <v>3198</v>
      </c>
      <c r="B5820" t="s">
        <v>2885</v>
      </c>
      <c r="C5820" t="s">
        <v>1723</v>
      </c>
      <c r="D5820" t="s">
        <v>3252</v>
      </c>
      <c r="E5820" t="s">
        <v>1702</v>
      </c>
    </row>
    <row r="5821" spans="1:5" hidden="1">
      <c r="A5821" t="s">
        <v>3199</v>
      </c>
      <c r="B5821" t="s">
        <v>2885</v>
      </c>
      <c r="C5821" t="s">
        <v>1723</v>
      </c>
      <c r="D5821" t="s">
        <v>3252</v>
      </c>
      <c r="E5821" t="s">
        <v>1705</v>
      </c>
    </row>
    <row r="5822" spans="1:5" hidden="1">
      <c r="A5822" t="s">
        <v>3200</v>
      </c>
      <c r="B5822" t="s">
        <v>2885</v>
      </c>
      <c r="C5822" t="s">
        <v>1723</v>
      </c>
      <c r="D5822" t="s">
        <v>3252</v>
      </c>
      <c r="E5822" t="s">
        <v>1706</v>
      </c>
    </row>
    <row r="5823" spans="1:5" hidden="1">
      <c r="A5823" t="s">
        <v>3201</v>
      </c>
      <c r="B5823" t="s">
        <v>2885</v>
      </c>
      <c r="C5823" t="s">
        <v>1723</v>
      </c>
      <c r="D5823" t="s">
        <v>3252</v>
      </c>
      <c r="E5823" t="s">
        <v>1707</v>
      </c>
    </row>
    <row r="5824" spans="1:5" hidden="1">
      <c r="A5824" t="s">
        <v>3202</v>
      </c>
      <c r="B5824" t="s">
        <v>2885</v>
      </c>
      <c r="C5824" t="s">
        <v>1723</v>
      </c>
      <c r="D5824" t="s">
        <v>3252</v>
      </c>
      <c r="E5824" t="s">
        <v>1708</v>
      </c>
    </row>
    <row r="5825" spans="1:5" hidden="1">
      <c r="A5825" t="s">
        <v>3203</v>
      </c>
      <c r="B5825" t="s">
        <v>2885</v>
      </c>
      <c r="C5825" t="s">
        <v>1723</v>
      </c>
      <c r="D5825" t="s">
        <v>3252</v>
      </c>
      <c r="E5825" t="s">
        <v>1709</v>
      </c>
    </row>
    <row r="5826" spans="1:5" hidden="1">
      <c r="A5826" t="s">
        <v>3204</v>
      </c>
      <c r="B5826" t="s">
        <v>2885</v>
      </c>
      <c r="C5826" t="s">
        <v>1723</v>
      </c>
      <c r="D5826" t="s">
        <v>3252</v>
      </c>
      <c r="E5826" t="s">
        <v>1710</v>
      </c>
    </row>
    <row r="5827" spans="1:5" hidden="1">
      <c r="A5827" t="s">
        <v>3205</v>
      </c>
      <c r="B5827" t="s">
        <v>2885</v>
      </c>
      <c r="C5827" t="s">
        <v>1723</v>
      </c>
      <c r="D5827" t="s">
        <v>3252</v>
      </c>
      <c r="E5827" t="s">
        <v>1711</v>
      </c>
    </row>
    <row r="5828" spans="1:5" hidden="1">
      <c r="A5828" t="s">
        <v>3206</v>
      </c>
      <c r="B5828" t="s">
        <v>2885</v>
      </c>
      <c r="C5828" t="s">
        <v>1723</v>
      </c>
      <c r="D5828" t="s">
        <v>3252</v>
      </c>
      <c r="E5828" t="s">
        <v>1712</v>
      </c>
    </row>
    <row r="5829" spans="1:5" hidden="1">
      <c r="A5829" t="s">
        <v>3207</v>
      </c>
      <c r="B5829" t="s">
        <v>2885</v>
      </c>
      <c r="C5829" t="s">
        <v>1723</v>
      </c>
      <c r="D5829" t="s">
        <v>3252</v>
      </c>
      <c r="E5829" t="s">
        <v>1713</v>
      </c>
    </row>
    <row r="5830" spans="1:5" hidden="1">
      <c r="A5830" t="s">
        <v>3208</v>
      </c>
      <c r="B5830" t="s">
        <v>2885</v>
      </c>
      <c r="C5830" t="s">
        <v>1723</v>
      </c>
      <c r="D5830" t="s">
        <v>3252</v>
      </c>
      <c r="E5830" t="s">
        <v>1714</v>
      </c>
    </row>
    <row r="5831" spans="1:5" hidden="1">
      <c r="A5831" t="s">
        <v>3209</v>
      </c>
      <c r="B5831" t="s">
        <v>2885</v>
      </c>
      <c r="C5831" t="s">
        <v>1723</v>
      </c>
      <c r="D5831" t="s">
        <v>3252</v>
      </c>
      <c r="E5831" t="s">
        <v>1715</v>
      </c>
    </row>
    <row r="5832" spans="1:5" hidden="1">
      <c r="A5832" t="s">
        <v>3210</v>
      </c>
      <c r="B5832" t="s">
        <v>2885</v>
      </c>
      <c r="C5832" t="s">
        <v>1723</v>
      </c>
      <c r="D5832" t="s">
        <v>3253</v>
      </c>
      <c r="E5832" t="s">
        <v>1702</v>
      </c>
    </row>
    <row r="5833" spans="1:5" hidden="1">
      <c r="A5833" t="s">
        <v>3211</v>
      </c>
      <c r="B5833" t="s">
        <v>2885</v>
      </c>
      <c r="C5833" t="s">
        <v>1723</v>
      </c>
      <c r="D5833" t="s">
        <v>3253</v>
      </c>
      <c r="E5833" t="s">
        <v>1705</v>
      </c>
    </row>
    <row r="5834" spans="1:5" hidden="1">
      <c r="A5834" t="s">
        <v>3212</v>
      </c>
      <c r="B5834" t="s">
        <v>2885</v>
      </c>
      <c r="C5834" t="s">
        <v>1723</v>
      </c>
      <c r="D5834" t="s">
        <v>3253</v>
      </c>
      <c r="E5834" t="s">
        <v>1706</v>
      </c>
    </row>
    <row r="5835" spans="1:5" hidden="1">
      <c r="A5835" t="s">
        <v>3213</v>
      </c>
      <c r="B5835" t="s">
        <v>2885</v>
      </c>
      <c r="C5835" t="s">
        <v>1723</v>
      </c>
      <c r="D5835" t="s">
        <v>3253</v>
      </c>
      <c r="E5835" t="s">
        <v>1707</v>
      </c>
    </row>
    <row r="5836" spans="1:5" hidden="1">
      <c r="A5836" t="s">
        <v>3214</v>
      </c>
      <c r="B5836" t="s">
        <v>2885</v>
      </c>
      <c r="C5836" t="s">
        <v>1723</v>
      </c>
      <c r="D5836" t="s">
        <v>3253</v>
      </c>
      <c r="E5836" t="s">
        <v>1708</v>
      </c>
    </row>
    <row r="5837" spans="1:5" hidden="1">
      <c r="A5837" t="s">
        <v>3215</v>
      </c>
      <c r="B5837" t="s">
        <v>2885</v>
      </c>
      <c r="C5837" t="s">
        <v>1723</v>
      </c>
      <c r="D5837" t="s">
        <v>3253</v>
      </c>
      <c r="E5837" t="s">
        <v>1709</v>
      </c>
    </row>
    <row r="5838" spans="1:5" hidden="1">
      <c r="A5838" t="s">
        <v>3216</v>
      </c>
      <c r="B5838" t="s">
        <v>2885</v>
      </c>
      <c r="C5838" t="s">
        <v>1723</v>
      </c>
      <c r="D5838" t="s">
        <v>3253</v>
      </c>
      <c r="E5838" t="s">
        <v>1710</v>
      </c>
    </row>
    <row r="5839" spans="1:5" hidden="1">
      <c r="A5839" t="s">
        <v>3217</v>
      </c>
      <c r="B5839" t="s">
        <v>2885</v>
      </c>
      <c r="C5839" t="s">
        <v>1723</v>
      </c>
      <c r="D5839" t="s">
        <v>3253</v>
      </c>
      <c r="E5839" t="s">
        <v>1711</v>
      </c>
    </row>
    <row r="5840" spans="1:5" hidden="1">
      <c r="A5840" t="s">
        <v>3218</v>
      </c>
      <c r="B5840" t="s">
        <v>2885</v>
      </c>
      <c r="C5840" t="s">
        <v>1723</v>
      </c>
      <c r="D5840" t="s">
        <v>3253</v>
      </c>
      <c r="E5840" t="s">
        <v>1712</v>
      </c>
    </row>
    <row r="5841" spans="1:5" hidden="1">
      <c r="A5841" t="s">
        <v>3219</v>
      </c>
      <c r="B5841" t="s">
        <v>2885</v>
      </c>
      <c r="C5841" t="s">
        <v>1723</v>
      </c>
      <c r="D5841" t="s">
        <v>3253</v>
      </c>
      <c r="E5841" t="s">
        <v>1713</v>
      </c>
    </row>
    <row r="5842" spans="1:5" hidden="1">
      <c r="A5842" t="s">
        <v>3220</v>
      </c>
      <c r="B5842" t="s">
        <v>2885</v>
      </c>
      <c r="C5842" t="s">
        <v>1723</v>
      </c>
      <c r="D5842" t="s">
        <v>3253</v>
      </c>
      <c r="E5842" t="s">
        <v>1714</v>
      </c>
    </row>
    <row r="5843" spans="1:5" hidden="1">
      <c r="A5843" t="s">
        <v>3221</v>
      </c>
      <c r="B5843" t="s">
        <v>2885</v>
      </c>
      <c r="C5843" t="s">
        <v>1723</v>
      </c>
      <c r="D5843" t="s">
        <v>3253</v>
      </c>
      <c r="E5843" t="s">
        <v>1715</v>
      </c>
    </row>
    <row r="5844" spans="1:5" hidden="1">
      <c r="A5844" t="s">
        <v>3222</v>
      </c>
      <c r="B5844" t="s">
        <v>2885</v>
      </c>
      <c r="C5844" t="s">
        <v>1723</v>
      </c>
      <c r="D5844" t="s">
        <v>3254</v>
      </c>
      <c r="E5844" t="s">
        <v>1702</v>
      </c>
    </row>
    <row r="5845" spans="1:5" hidden="1">
      <c r="A5845" t="s">
        <v>3223</v>
      </c>
      <c r="B5845" t="s">
        <v>2885</v>
      </c>
      <c r="C5845" t="s">
        <v>1723</v>
      </c>
      <c r="D5845" t="s">
        <v>3254</v>
      </c>
      <c r="E5845" t="s">
        <v>1705</v>
      </c>
    </row>
    <row r="5846" spans="1:5" hidden="1">
      <c r="A5846" t="s">
        <v>3224</v>
      </c>
      <c r="B5846" t="s">
        <v>2885</v>
      </c>
      <c r="C5846" t="s">
        <v>1723</v>
      </c>
      <c r="D5846" t="s">
        <v>3254</v>
      </c>
      <c r="E5846" t="s">
        <v>1706</v>
      </c>
    </row>
    <row r="5847" spans="1:5" hidden="1">
      <c r="A5847" t="s">
        <v>3225</v>
      </c>
      <c r="B5847" t="s">
        <v>2885</v>
      </c>
      <c r="C5847" t="s">
        <v>1723</v>
      </c>
      <c r="D5847" t="s">
        <v>3254</v>
      </c>
      <c r="E5847" t="s">
        <v>1707</v>
      </c>
    </row>
    <row r="5848" spans="1:5" hidden="1">
      <c r="A5848" t="s">
        <v>3226</v>
      </c>
      <c r="B5848" t="s">
        <v>2885</v>
      </c>
      <c r="C5848" t="s">
        <v>1723</v>
      </c>
      <c r="D5848" t="s">
        <v>3254</v>
      </c>
      <c r="E5848" t="s">
        <v>1708</v>
      </c>
    </row>
    <row r="5849" spans="1:5" hidden="1">
      <c r="A5849" t="s">
        <v>3227</v>
      </c>
      <c r="B5849" t="s">
        <v>2885</v>
      </c>
      <c r="C5849" t="s">
        <v>1723</v>
      </c>
      <c r="D5849" t="s">
        <v>3254</v>
      </c>
      <c r="E5849" t="s">
        <v>1709</v>
      </c>
    </row>
    <row r="5850" spans="1:5" hidden="1">
      <c r="A5850" t="s">
        <v>3228</v>
      </c>
      <c r="B5850" t="s">
        <v>2885</v>
      </c>
      <c r="C5850" t="s">
        <v>1723</v>
      </c>
      <c r="D5850" t="s">
        <v>3254</v>
      </c>
      <c r="E5850" t="s">
        <v>1710</v>
      </c>
    </row>
    <row r="5851" spans="1:5" hidden="1">
      <c r="A5851" t="s">
        <v>3229</v>
      </c>
      <c r="B5851" t="s">
        <v>2885</v>
      </c>
      <c r="C5851" t="s">
        <v>1723</v>
      </c>
      <c r="D5851" t="s">
        <v>3254</v>
      </c>
      <c r="E5851" t="s">
        <v>1711</v>
      </c>
    </row>
    <row r="5852" spans="1:5" hidden="1">
      <c r="A5852" t="s">
        <v>3230</v>
      </c>
      <c r="B5852" t="s">
        <v>2885</v>
      </c>
      <c r="C5852" t="s">
        <v>1723</v>
      </c>
      <c r="D5852" t="s">
        <v>3254</v>
      </c>
      <c r="E5852" t="s">
        <v>1712</v>
      </c>
    </row>
    <row r="5853" spans="1:5" hidden="1">
      <c r="A5853" t="s">
        <v>3231</v>
      </c>
      <c r="B5853" t="s">
        <v>2885</v>
      </c>
      <c r="C5853" t="s">
        <v>1723</v>
      </c>
      <c r="D5853" t="s">
        <v>3254</v>
      </c>
      <c r="E5853" t="s">
        <v>1713</v>
      </c>
    </row>
    <row r="5854" spans="1:5" hidden="1">
      <c r="A5854" t="s">
        <v>3232</v>
      </c>
      <c r="B5854" t="s">
        <v>2885</v>
      </c>
      <c r="C5854" t="s">
        <v>1723</v>
      </c>
      <c r="D5854" t="s">
        <v>3254</v>
      </c>
      <c r="E5854" t="s">
        <v>1714</v>
      </c>
    </row>
    <row r="5855" spans="1:5" hidden="1">
      <c r="A5855" t="s">
        <v>3233</v>
      </c>
      <c r="B5855" t="s">
        <v>2885</v>
      </c>
      <c r="C5855" t="s">
        <v>1723</v>
      </c>
      <c r="D5855" t="s">
        <v>3254</v>
      </c>
      <c r="E5855" t="s">
        <v>1715</v>
      </c>
    </row>
    <row r="5856" spans="1:5" hidden="1">
      <c r="A5856" t="s">
        <v>3234</v>
      </c>
      <c r="B5856" t="s">
        <v>2885</v>
      </c>
      <c r="C5856" t="s">
        <v>1723</v>
      </c>
      <c r="D5856" t="s">
        <v>3255</v>
      </c>
      <c r="E5856" t="s">
        <v>1702</v>
      </c>
    </row>
    <row r="5857" spans="1:5" hidden="1">
      <c r="A5857" t="s">
        <v>3235</v>
      </c>
      <c r="B5857" t="s">
        <v>2885</v>
      </c>
      <c r="C5857" t="s">
        <v>1723</v>
      </c>
      <c r="D5857" t="s">
        <v>3255</v>
      </c>
      <c r="E5857" t="s">
        <v>1705</v>
      </c>
    </row>
    <row r="5858" spans="1:5" hidden="1">
      <c r="A5858" t="s">
        <v>3236</v>
      </c>
      <c r="B5858" t="s">
        <v>2885</v>
      </c>
      <c r="C5858" t="s">
        <v>1723</v>
      </c>
      <c r="D5858" t="s">
        <v>3255</v>
      </c>
      <c r="E5858" t="s">
        <v>1706</v>
      </c>
    </row>
    <row r="5859" spans="1:5" hidden="1">
      <c r="A5859" t="s">
        <v>3237</v>
      </c>
      <c r="B5859" t="s">
        <v>2885</v>
      </c>
      <c r="C5859" t="s">
        <v>1723</v>
      </c>
      <c r="D5859" t="s">
        <v>3255</v>
      </c>
      <c r="E5859" t="s">
        <v>1707</v>
      </c>
    </row>
    <row r="5860" spans="1:5" hidden="1">
      <c r="A5860" t="s">
        <v>3238</v>
      </c>
      <c r="B5860" t="s">
        <v>2885</v>
      </c>
      <c r="C5860" t="s">
        <v>1723</v>
      </c>
      <c r="D5860" t="s">
        <v>3255</v>
      </c>
      <c r="E5860" t="s">
        <v>1708</v>
      </c>
    </row>
    <row r="5861" spans="1:5" hidden="1">
      <c r="A5861" t="s">
        <v>3239</v>
      </c>
      <c r="B5861" t="s">
        <v>2885</v>
      </c>
      <c r="C5861" t="s">
        <v>1723</v>
      </c>
      <c r="D5861" t="s">
        <v>3255</v>
      </c>
      <c r="E5861" t="s">
        <v>1709</v>
      </c>
    </row>
    <row r="5862" spans="1:5" hidden="1">
      <c r="A5862" t="s">
        <v>3240</v>
      </c>
      <c r="B5862" t="s">
        <v>2885</v>
      </c>
      <c r="C5862" t="s">
        <v>1723</v>
      </c>
      <c r="D5862" t="s">
        <v>3255</v>
      </c>
      <c r="E5862" t="s">
        <v>1710</v>
      </c>
    </row>
    <row r="5863" spans="1:5" hidden="1">
      <c r="A5863" t="s">
        <v>3241</v>
      </c>
      <c r="B5863" t="s">
        <v>2885</v>
      </c>
      <c r="C5863" t="s">
        <v>1723</v>
      </c>
      <c r="D5863" t="s">
        <v>3255</v>
      </c>
      <c r="E5863" t="s">
        <v>1711</v>
      </c>
    </row>
    <row r="5864" spans="1:5" hidden="1">
      <c r="A5864" t="s">
        <v>3242</v>
      </c>
      <c r="B5864" t="s">
        <v>2885</v>
      </c>
      <c r="C5864" t="s">
        <v>1723</v>
      </c>
      <c r="D5864" t="s">
        <v>3255</v>
      </c>
      <c r="E5864" t="s">
        <v>1712</v>
      </c>
    </row>
    <row r="5865" spans="1:5" hidden="1">
      <c r="A5865" t="s">
        <v>3243</v>
      </c>
      <c r="B5865" t="s">
        <v>2885</v>
      </c>
      <c r="C5865" t="s">
        <v>1723</v>
      </c>
      <c r="D5865" t="s">
        <v>3255</v>
      </c>
      <c r="E5865" t="s">
        <v>1713</v>
      </c>
    </row>
    <row r="5866" spans="1:5" hidden="1">
      <c r="A5866" t="s">
        <v>3244</v>
      </c>
      <c r="B5866" t="s">
        <v>2885</v>
      </c>
      <c r="C5866" t="s">
        <v>1723</v>
      </c>
      <c r="D5866" t="s">
        <v>3255</v>
      </c>
      <c r="E5866" t="s">
        <v>1714</v>
      </c>
    </row>
    <row r="5867" spans="1:5" hidden="1">
      <c r="A5867" t="s">
        <v>3245</v>
      </c>
      <c r="B5867" t="s">
        <v>2885</v>
      </c>
      <c r="C5867" t="s">
        <v>1723</v>
      </c>
      <c r="D5867" t="s">
        <v>3255</v>
      </c>
      <c r="E5867" t="s">
        <v>1715</v>
      </c>
    </row>
    <row r="5868" spans="1:5" hidden="1">
      <c r="A5868" t="s">
        <v>7</v>
      </c>
      <c r="B5868" t="s">
        <v>1700</v>
      </c>
      <c r="C5868" t="s">
        <v>1768</v>
      </c>
    </row>
    <row r="5869" spans="1:5" hidden="1">
      <c r="A5869" t="s">
        <v>8</v>
      </c>
      <c r="B5869" t="s">
        <v>1700</v>
      </c>
      <c r="C5869" t="s">
        <v>1769</v>
      </c>
    </row>
    <row r="5870" spans="1:5" hidden="1">
      <c r="A5870" t="s">
        <v>7001</v>
      </c>
      <c r="B5870" t="s">
        <v>1700</v>
      </c>
      <c r="C5870" t="s">
        <v>2849</v>
      </c>
    </row>
    <row r="5871" spans="1:5" hidden="1">
      <c r="A5871" t="s">
        <v>7002</v>
      </c>
      <c r="B5871" t="s">
        <v>1700</v>
      </c>
      <c r="C5871" t="s">
        <v>2850</v>
      </c>
    </row>
    <row r="5872" spans="1:5" hidden="1">
      <c r="A5872" t="s">
        <v>7003</v>
      </c>
      <c r="B5872" t="s">
        <v>1700</v>
      </c>
      <c r="C5872" t="s">
        <v>2851</v>
      </c>
    </row>
    <row r="5873" spans="1:3" hidden="1">
      <c r="A5873" t="s">
        <v>9</v>
      </c>
      <c r="B5873" t="s">
        <v>1700</v>
      </c>
      <c r="C5873" t="s">
        <v>1770</v>
      </c>
    </row>
    <row r="5874" spans="1:3" hidden="1">
      <c r="A5874" t="s">
        <v>10</v>
      </c>
      <c r="B5874" t="s">
        <v>1700</v>
      </c>
      <c r="C5874" t="s">
        <v>1771</v>
      </c>
    </row>
    <row r="5875" spans="1:3" hidden="1">
      <c r="A5875" t="s">
        <v>11</v>
      </c>
      <c r="B5875" t="s">
        <v>1700</v>
      </c>
      <c r="C5875" t="s">
        <v>1772</v>
      </c>
    </row>
  </sheetData>
  <autoFilter ref="A1:N5875" xr:uid="{00000000-0001-0000-0800-000000000000}">
    <filterColumn colId="1">
      <filters>
        <filter val="Industrial Sector Energy Related Emissions after CCS"/>
      </filters>
    </filterColumn>
  </autoFilter>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8"/>
  </sheetPr>
  <dimension ref="A1:E13"/>
  <sheetViews>
    <sheetView workbookViewId="0"/>
  </sheetViews>
  <sheetFormatPr defaultRowHeight="15"/>
  <sheetData>
    <row r="1" spans="1:5">
      <c r="A1" t="s">
        <v>6995</v>
      </c>
      <c r="B1" t="s">
        <v>1783</v>
      </c>
      <c r="C1" t="s">
        <v>1784</v>
      </c>
      <c r="D1" t="s">
        <v>6998</v>
      </c>
      <c r="E1" t="s">
        <v>6996</v>
      </c>
    </row>
    <row r="2" spans="1:5">
      <c r="A2" t="s">
        <v>6997</v>
      </c>
      <c r="B2" t="s">
        <v>1702</v>
      </c>
      <c r="C2">
        <f>INDEX(D2:E2,MATCH(Overview!$B$29,GWP!$D$1:$E$1,0))</f>
        <v>1</v>
      </c>
      <c r="D2">
        <v>1</v>
      </c>
      <c r="E2">
        <v>1</v>
      </c>
    </row>
    <row r="3" spans="1:5">
      <c r="A3" t="s">
        <v>6997</v>
      </c>
      <c r="B3" t="s">
        <v>1705</v>
      </c>
      <c r="C3">
        <v>0</v>
      </c>
      <c r="D3">
        <v>5</v>
      </c>
      <c r="E3">
        <v>5</v>
      </c>
    </row>
    <row r="4" spans="1:5">
      <c r="A4" t="s">
        <v>6997</v>
      </c>
      <c r="B4" t="s">
        <v>1706</v>
      </c>
      <c r="C4">
        <v>0</v>
      </c>
      <c r="D4">
        <v>1.8</v>
      </c>
      <c r="E4">
        <v>1.8</v>
      </c>
    </row>
    <row r="5" spans="1:5">
      <c r="A5" t="s">
        <v>6997</v>
      </c>
      <c r="B5" t="s">
        <v>1707</v>
      </c>
      <c r="C5">
        <v>0</v>
      </c>
      <c r="D5">
        <v>-8.1999999999999993</v>
      </c>
      <c r="E5">
        <v>-8.1999999999999993</v>
      </c>
    </row>
    <row r="6" spans="1:5">
      <c r="A6" t="s">
        <v>6997</v>
      </c>
      <c r="B6" t="s">
        <v>1708</v>
      </c>
      <c r="C6">
        <v>0</v>
      </c>
      <c r="D6" s="58">
        <v>0</v>
      </c>
      <c r="E6" s="58">
        <v>0</v>
      </c>
    </row>
    <row r="7" spans="1:5">
      <c r="A7" t="s">
        <v>6997</v>
      </c>
      <c r="B7" t="s">
        <v>1709</v>
      </c>
      <c r="C7">
        <v>0</v>
      </c>
      <c r="D7" s="58">
        <v>0</v>
      </c>
      <c r="E7" s="58">
        <v>0</v>
      </c>
    </row>
    <row r="8" spans="1:5">
      <c r="A8" t="s">
        <v>6997</v>
      </c>
      <c r="B8" t="s">
        <v>1710</v>
      </c>
      <c r="C8">
        <v>0</v>
      </c>
      <c r="D8" s="58">
        <v>0</v>
      </c>
      <c r="E8" s="58">
        <v>0</v>
      </c>
    </row>
    <row r="9" spans="1:5">
      <c r="A9" t="s">
        <v>6997</v>
      </c>
      <c r="B9" t="s">
        <v>1711</v>
      </c>
      <c r="C9">
        <v>0</v>
      </c>
      <c r="D9">
        <v>345</v>
      </c>
      <c r="E9">
        <v>345</v>
      </c>
    </row>
    <row r="10" spans="1:5">
      <c r="A10" t="s">
        <v>6997</v>
      </c>
      <c r="B10" t="s">
        <v>1712</v>
      </c>
      <c r="C10">
        <v>0</v>
      </c>
      <c r="D10">
        <v>-46</v>
      </c>
      <c r="E10">
        <v>-46</v>
      </c>
    </row>
    <row r="11" spans="1:5">
      <c r="A11" t="s">
        <v>6997</v>
      </c>
      <c r="B11" t="s">
        <v>1713</v>
      </c>
      <c r="C11">
        <f>INDEX(D11:E11,MATCH(Overview!$B$29,GWP!$D$1:$E$1,0))</f>
        <v>28</v>
      </c>
      <c r="D11">
        <v>25</v>
      </c>
      <c r="E11">
        <v>28</v>
      </c>
    </row>
    <row r="12" spans="1:5">
      <c r="A12" t="s">
        <v>6997</v>
      </c>
      <c r="B12" t="s">
        <v>1714</v>
      </c>
      <c r="C12">
        <f>INDEX(D12:E12,MATCH(Overview!$B$29,GWP!$D$1:$E$1,0))</f>
        <v>265</v>
      </c>
      <c r="D12">
        <v>298</v>
      </c>
      <c r="E12">
        <v>265</v>
      </c>
    </row>
    <row r="13" spans="1:5">
      <c r="A13" t="s">
        <v>6997</v>
      </c>
      <c r="B13" t="s">
        <v>1715</v>
      </c>
      <c r="C13">
        <f>INDEX(D13:E13,MATCH(Overview!$B$29,GWP!$D$1:$E$1,0))</f>
        <v>1</v>
      </c>
      <c r="D13">
        <v>1</v>
      </c>
      <c r="E13">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tabColor theme="8"/>
  </sheetPr>
  <dimension ref="A1:AF5875"/>
  <sheetViews>
    <sheetView workbookViewId="0">
      <selection activeCell="F28" sqref="F28"/>
    </sheetView>
  </sheetViews>
  <sheetFormatPr defaultRowHeight="15"/>
  <sheetData>
    <row r="1" spans="1:32">
      <c r="A1" t="s">
        <v>18</v>
      </c>
      <c r="B1" t="s">
        <v>19</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20</v>
      </c>
      <c r="B2" t="s">
        <v>19</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2">
      <c r="A3" t="s">
        <v>21</v>
      </c>
      <c r="B3" t="s">
        <v>19</v>
      </c>
      <c r="C3" s="2">
        <v>269695000000</v>
      </c>
      <c r="D3" s="2">
        <v>271879000000</v>
      </c>
      <c r="E3" s="2">
        <v>269038000000</v>
      </c>
      <c r="F3" s="2">
        <v>262952000000</v>
      </c>
      <c r="G3" s="2">
        <v>254965000000</v>
      </c>
      <c r="H3" s="2">
        <v>247146000000</v>
      </c>
      <c r="I3" s="2">
        <v>239222000000</v>
      </c>
      <c r="J3" s="2">
        <v>230483000000</v>
      </c>
      <c r="K3" s="2">
        <v>220656000000</v>
      </c>
      <c r="L3" s="2">
        <v>210079000000</v>
      </c>
      <c r="M3" s="2">
        <v>198837000000</v>
      </c>
      <c r="N3" s="2">
        <v>186957000000</v>
      </c>
      <c r="O3" s="2">
        <v>175741000000</v>
      </c>
      <c r="P3" s="2">
        <v>165175000000</v>
      </c>
      <c r="Q3" s="2">
        <v>154638000000</v>
      </c>
      <c r="R3" s="2">
        <v>144125000000</v>
      </c>
      <c r="S3" s="2">
        <v>133912000000</v>
      </c>
      <c r="T3" s="2">
        <v>130021000000</v>
      </c>
      <c r="U3" s="2">
        <v>123804000000</v>
      </c>
      <c r="V3" s="2">
        <v>118893000000</v>
      </c>
      <c r="W3" s="2">
        <v>113858000000</v>
      </c>
      <c r="X3" s="2">
        <v>109772000000</v>
      </c>
      <c r="Y3" s="2">
        <v>106628000000</v>
      </c>
      <c r="Z3" s="2">
        <v>104415000000</v>
      </c>
      <c r="AA3" s="2">
        <v>102748000000</v>
      </c>
      <c r="AB3" s="2">
        <v>102067000000</v>
      </c>
      <c r="AC3" s="2">
        <v>102053000000</v>
      </c>
      <c r="AD3" s="2">
        <v>102794000000</v>
      </c>
      <c r="AE3" s="2">
        <v>104217000000</v>
      </c>
      <c r="AF3" s="2">
        <v>105346000000</v>
      </c>
    </row>
    <row r="4" spans="1:32">
      <c r="A4" t="s">
        <v>22</v>
      </c>
      <c r="B4" t="s">
        <v>19</v>
      </c>
      <c r="C4" s="2">
        <v>913987000000000</v>
      </c>
      <c r="D4" s="2">
        <v>930996000000000</v>
      </c>
      <c r="E4" s="2">
        <v>933507000000000</v>
      </c>
      <c r="F4" s="2">
        <v>922041000000000</v>
      </c>
      <c r="G4" s="2">
        <v>904493000000000</v>
      </c>
      <c r="H4" s="2">
        <v>887277000000000</v>
      </c>
      <c r="I4" s="2">
        <v>868917000000000</v>
      </c>
      <c r="J4" s="2">
        <v>846708000000000</v>
      </c>
      <c r="K4" s="2">
        <v>819683000000000</v>
      </c>
      <c r="L4" s="2">
        <v>788920000000000</v>
      </c>
      <c r="M4" s="2">
        <v>754877000000000</v>
      </c>
      <c r="N4" s="2">
        <v>717683000000000</v>
      </c>
      <c r="O4" s="2">
        <v>681810000000000</v>
      </c>
      <c r="P4" s="2">
        <v>646878000000000</v>
      </c>
      <c r="Q4" s="2">
        <v>610803000000000</v>
      </c>
      <c r="R4" s="2">
        <v>573402000000000</v>
      </c>
      <c r="S4" s="2">
        <v>535952000000000</v>
      </c>
      <c r="T4" s="2">
        <v>500047000000000</v>
      </c>
      <c r="U4" s="2">
        <v>464701000000000</v>
      </c>
      <c r="V4" s="2">
        <v>430751000000000</v>
      </c>
      <c r="W4" s="2">
        <v>398420000000000</v>
      </c>
      <c r="X4" s="2">
        <v>367698000000000</v>
      </c>
      <c r="Y4" s="2">
        <v>340093000000000</v>
      </c>
      <c r="Z4" s="2">
        <v>316339000000000</v>
      </c>
      <c r="AA4" s="2">
        <v>295295000000000</v>
      </c>
      <c r="AB4" s="2">
        <v>278889000000000</v>
      </c>
      <c r="AC4" s="2">
        <v>265980000000000</v>
      </c>
      <c r="AD4" s="2">
        <v>256754000000000</v>
      </c>
      <c r="AE4" s="2">
        <v>250920000000000</v>
      </c>
      <c r="AF4" s="2">
        <v>245102000000000</v>
      </c>
    </row>
    <row r="5" spans="1:32">
      <c r="A5" t="s">
        <v>23</v>
      </c>
      <c r="B5" t="s">
        <v>19</v>
      </c>
      <c r="C5" s="2">
        <v>3529560000000</v>
      </c>
      <c r="D5" s="2">
        <v>3566220000000</v>
      </c>
      <c r="E5" s="2">
        <v>3575300000000</v>
      </c>
      <c r="F5" s="2">
        <v>3549870000000</v>
      </c>
      <c r="G5" s="2">
        <v>3557120000000</v>
      </c>
      <c r="H5" s="2">
        <v>3578240000000</v>
      </c>
      <c r="I5" s="2">
        <v>3603250000000</v>
      </c>
      <c r="J5" s="2">
        <v>3661400000000</v>
      </c>
      <c r="K5" s="2">
        <v>3662070000000</v>
      </c>
      <c r="L5" s="2">
        <v>3647830000000</v>
      </c>
      <c r="M5" s="2">
        <v>3614500000000</v>
      </c>
      <c r="N5" s="2">
        <v>3560760000000</v>
      </c>
      <c r="O5" s="2">
        <v>3524300000000</v>
      </c>
      <c r="P5" s="2">
        <v>3512370000000</v>
      </c>
      <c r="Q5" s="2">
        <v>3502050000000</v>
      </c>
      <c r="R5" s="2">
        <v>3492140000000</v>
      </c>
      <c r="S5" s="2">
        <v>3488550000000</v>
      </c>
      <c r="T5" s="2">
        <v>3526930000000</v>
      </c>
      <c r="U5" s="2">
        <v>3581630000000</v>
      </c>
      <c r="V5" s="2">
        <v>3611330000000</v>
      </c>
      <c r="W5" s="2">
        <v>3622450000000</v>
      </c>
      <c r="X5" s="2">
        <v>3621570000000</v>
      </c>
      <c r="Y5" s="2">
        <v>3617710000000</v>
      </c>
      <c r="Z5" s="2">
        <v>3622840000000</v>
      </c>
      <c r="AA5" s="2">
        <v>3632970000000</v>
      </c>
      <c r="AB5" s="2">
        <v>3670670000000</v>
      </c>
      <c r="AC5" s="2">
        <v>3730230000000</v>
      </c>
      <c r="AD5" s="2">
        <v>3821270000000</v>
      </c>
      <c r="AE5" s="2">
        <v>3946030000000</v>
      </c>
      <c r="AF5" s="2">
        <v>4068960000000</v>
      </c>
    </row>
    <row r="6" spans="1:32">
      <c r="A6" t="s">
        <v>24</v>
      </c>
      <c r="B6" t="s">
        <v>19</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2">
      <c r="A7" t="s">
        <v>25</v>
      </c>
      <c r="B7" t="s">
        <v>19</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2">
      <c r="A8" t="s">
        <v>26</v>
      </c>
      <c r="B8" t="s">
        <v>19</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2">
      <c r="A9" t="s">
        <v>27</v>
      </c>
      <c r="B9" t="s">
        <v>19</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t="s">
        <v>28</v>
      </c>
      <c r="B10" t="s">
        <v>19</v>
      </c>
      <c r="C10" s="2">
        <v>334965000000</v>
      </c>
      <c r="D10" s="2">
        <v>339217000000</v>
      </c>
      <c r="E10" s="2">
        <v>338153000000</v>
      </c>
      <c r="F10" s="2">
        <v>333294000000</v>
      </c>
      <c r="G10" s="2">
        <v>327493000000</v>
      </c>
      <c r="H10" s="2">
        <v>322581000000</v>
      </c>
      <c r="I10" s="2">
        <v>317897000000</v>
      </c>
      <c r="J10" s="2">
        <v>312260000000</v>
      </c>
      <c r="K10" s="2">
        <v>305055000000</v>
      </c>
      <c r="L10" s="2">
        <v>296627000000</v>
      </c>
      <c r="M10" s="2">
        <v>286880000000</v>
      </c>
      <c r="N10" s="2">
        <v>275706000000</v>
      </c>
      <c r="O10" s="2">
        <v>265384000000</v>
      </c>
      <c r="P10" s="2">
        <v>255825000000</v>
      </c>
      <c r="Q10" s="2">
        <v>245975000000</v>
      </c>
      <c r="R10" s="2">
        <v>235805000000</v>
      </c>
      <c r="S10" s="2">
        <v>225799000000</v>
      </c>
      <c r="T10" s="2">
        <v>222800000000</v>
      </c>
      <c r="U10" s="2">
        <v>215242000000</v>
      </c>
      <c r="V10" s="2">
        <v>207675000000</v>
      </c>
      <c r="W10" s="2">
        <v>199590000000</v>
      </c>
      <c r="X10" s="2">
        <v>190937000000</v>
      </c>
      <c r="Y10" s="2">
        <v>182644000000</v>
      </c>
      <c r="Z10" s="2">
        <v>175548000000</v>
      </c>
      <c r="AA10" s="2">
        <v>169231000000</v>
      </c>
      <c r="AB10" s="2">
        <v>164851000000</v>
      </c>
      <c r="AC10" s="2">
        <v>161974000000</v>
      </c>
      <c r="AD10" s="2">
        <v>160912000000</v>
      </c>
      <c r="AE10" s="2">
        <v>161632000000</v>
      </c>
      <c r="AF10" s="2">
        <v>162277000000</v>
      </c>
    </row>
    <row r="11" spans="1:32">
      <c r="A11" t="s">
        <v>29</v>
      </c>
      <c r="B11" t="s">
        <v>19</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t="s">
        <v>30</v>
      </c>
      <c r="B12" t="s">
        <v>19</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row>
    <row r="13" spans="1:32">
      <c r="A13" t="s">
        <v>31</v>
      </c>
      <c r="B13" t="s">
        <v>19</v>
      </c>
      <c r="C13" s="2">
        <v>97022800000</v>
      </c>
      <c r="D13" s="2">
        <v>83585700000</v>
      </c>
      <c r="E13" s="2">
        <v>78618400000</v>
      </c>
      <c r="F13" s="2">
        <v>73685000000</v>
      </c>
      <c r="G13" s="2">
        <v>69139600000</v>
      </c>
      <c r="H13" s="2">
        <v>64734300000</v>
      </c>
      <c r="I13" s="2">
        <v>59996200000</v>
      </c>
      <c r="J13" s="2">
        <v>55093500000</v>
      </c>
      <c r="K13" s="2">
        <v>50095200000</v>
      </c>
      <c r="L13" s="2">
        <v>45065800000</v>
      </c>
      <c r="M13" s="2">
        <v>39965700000</v>
      </c>
      <c r="N13" s="2">
        <v>34861100000</v>
      </c>
      <c r="O13" s="2">
        <v>29797600000</v>
      </c>
      <c r="P13" s="2">
        <v>24827700000</v>
      </c>
      <c r="Q13" s="2">
        <v>20050200000</v>
      </c>
      <c r="R13" s="2">
        <v>15473300000</v>
      </c>
      <c r="S13" s="2">
        <v>11242000000</v>
      </c>
      <c r="T13" s="2">
        <v>10283300000</v>
      </c>
      <c r="U13" s="2">
        <v>9355940000</v>
      </c>
      <c r="V13" s="2">
        <v>8563810000</v>
      </c>
      <c r="W13" s="2">
        <v>7761550000</v>
      </c>
      <c r="X13" s="2">
        <v>7077110000</v>
      </c>
      <c r="Y13" s="2">
        <v>6455070000</v>
      </c>
      <c r="Z13" s="2">
        <v>5974510000</v>
      </c>
      <c r="AA13" s="2">
        <v>5568230000</v>
      </c>
      <c r="AB13" s="2">
        <v>5220500000</v>
      </c>
      <c r="AC13" s="2">
        <v>4936450000</v>
      </c>
      <c r="AD13" s="2">
        <v>4786900000</v>
      </c>
      <c r="AE13" s="2">
        <v>4788740000</v>
      </c>
      <c r="AF13" s="2">
        <v>4799410000</v>
      </c>
    </row>
    <row r="14" spans="1:32">
      <c r="A14" t="s">
        <v>32</v>
      </c>
      <c r="B14" t="s">
        <v>19</v>
      </c>
      <c r="C14" s="2">
        <v>93048500000000</v>
      </c>
      <c r="D14" s="2">
        <v>84047400000000</v>
      </c>
      <c r="E14" s="2">
        <v>83184200000000</v>
      </c>
      <c r="F14" s="2">
        <v>82193900000000</v>
      </c>
      <c r="G14" s="2">
        <v>81668600000000</v>
      </c>
      <c r="H14" s="2">
        <v>81351800000000</v>
      </c>
      <c r="I14" s="2">
        <v>80428300000000</v>
      </c>
      <c r="J14" s="2">
        <v>79206300000000</v>
      </c>
      <c r="K14" s="2">
        <v>77726200000000</v>
      </c>
      <c r="L14" s="2">
        <v>76096300000000</v>
      </c>
      <c r="M14" s="2">
        <v>74005900000000</v>
      </c>
      <c r="N14" s="2">
        <v>71610600000000</v>
      </c>
      <c r="O14" s="2">
        <v>69129900000000</v>
      </c>
      <c r="P14" s="2">
        <v>66560800000000</v>
      </c>
      <c r="Q14" s="2">
        <v>64028600000000</v>
      </c>
      <c r="R14" s="2">
        <v>61407700000000</v>
      </c>
      <c r="S14" s="2">
        <v>58890100000000</v>
      </c>
      <c r="T14" s="2">
        <v>56119800000000</v>
      </c>
      <c r="U14" s="2">
        <v>53757000000000</v>
      </c>
      <c r="V14" s="2">
        <v>51620100000000</v>
      </c>
      <c r="W14" s="2">
        <v>49658500000000</v>
      </c>
      <c r="X14" s="2">
        <v>47877900000000</v>
      </c>
      <c r="Y14" s="2">
        <v>46107200000000</v>
      </c>
      <c r="Z14" s="2">
        <v>44749500000000</v>
      </c>
      <c r="AA14" s="2">
        <v>43579000000000</v>
      </c>
      <c r="AB14" s="2">
        <v>42648300000000</v>
      </c>
      <c r="AC14" s="2">
        <v>41957900000000</v>
      </c>
      <c r="AD14" s="2">
        <v>41847000000000</v>
      </c>
      <c r="AE14" s="2">
        <v>42374400000000</v>
      </c>
      <c r="AF14" s="2">
        <v>42972500000000</v>
      </c>
    </row>
    <row r="15" spans="1:32">
      <c r="A15" t="s">
        <v>33</v>
      </c>
      <c r="B15" t="s">
        <v>19</v>
      </c>
      <c r="C15" s="2">
        <v>76129800000000</v>
      </c>
      <c r="D15" s="2">
        <v>66994200000000</v>
      </c>
      <c r="E15" s="2">
        <v>64484800000000</v>
      </c>
      <c r="F15" s="2">
        <v>61743900000000</v>
      </c>
      <c r="G15" s="2">
        <v>59883500000000</v>
      </c>
      <c r="H15" s="2">
        <v>58095900000000</v>
      </c>
      <c r="I15" s="2">
        <v>55864300000000</v>
      </c>
      <c r="J15" s="2">
        <v>53981200000000</v>
      </c>
      <c r="K15" s="2">
        <v>51402300000000</v>
      </c>
      <c r="L15" s="2">
        <v>48776600000000</v>
      </c>
      <c r="M15" s="2">
        <v>45925500000000</v>
      </c>
      <c r="N15" s="2">
        <v>42953400000000</v>
      </c>
      <c r="O15" s="2">
        <v>39952900000000</v>
      </c>
      <c r="P15" s="2">
        <v>37022400000000</v>
      </c>
      <c r="Q15" s="2">
        <v>34187400000000</v>
      </c>
      <c r="R15" s="2">
        <v>31386200000000</v>
      </c>
      <c r="S15" s="2">
        <v>28721900000000</v>
      </c>
      <c r="T15" s="2">
        <v>26857100000000</v>
      </c>
      <c r="U15" s="2">
        <v>25356500000000</v>
      </c>
      <c r="V15" s="2">
        <v>23919300000000</v>
      </c>
      <c r="W15" s="2">
        <v>22571500000000</v>
      </c>
      <c r="X15" s="2">
        <v>21312400000000</v>
      </c>
      <c r="Y15" s="2">
        <v>20111400000000</v>
      </c>
      <c r="Z15" s="2">
        <v>19201200000000</v>
      </c>
      <c r="AA15" s="2">
        <v>18419800000000</v>
      </c>
      <c r="AB15" s="2">
        <v>17796400000000</v>
      </c>
      <c r="AC15" s="2">
        <v>17308300000000</v>
      </c>
      <c r="AD15" s="2">
        <v>17189700000000</v>
      </c>
      <c r="AE15" s="2">
        <v>17462400000000</v>
      </c>
      <c r="AF15" s="2">
        <v>17779600000000</v>
      </c>
    </row>
    <row r="16" spans="1:32">
      <c r="A16" t="s">
        <v>34</v>
      </c>
      <c r="B16" t="s">
        <v>19</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t="s">
        <v>35</v>
      </c>
      <c r="B17" t="s">
        <v>19</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t="s">
        <v>36</v>
      </c>
      <c r="B18" t="s">
        <v>19</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19" spans="1:32">
      <c r="A19" t="s">
        <v>37</v>
      </c>
      <c r="B19" t="s">
        <v>19</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row>
    <row r="20" spans="1:32">
      <c r="A20" t="s">
        <v>38</v>
      </c>
      <c r="B20" t="s">
        <v>19</v>
      </c>
      <c r="C20" s="2">
        <v>46359100000</v>
      </c>
      <c r="D20" s="2">
        <v>39328400000</v>
      </c>
      <c r="E20" s="2">
        <v>36457700000</v>
      </c>
      <c r="F20" s="2">
        <v>33672000000</v>
      </c>
      <c r="G20" s="2">
        <v>31181400000</v>
      </c>
      <c r="H20" s="2">
        <v>28879300000</v>
      </c>
      <c r="I20" s="2">
        <v>26489700000</v>
      </c>
      <c r="J20" s="2">
        <v>24097200000</v>
      </c>
      <c r="K20" s="2">
        <v>21745800000</v>
      </c>
      <c r="L20" s="2">
        <v>19455500000</v>
      </c>
      <c r="M20" s="2">
        <v>17167800000</v>
      </c>
      <c r="N20" s="2">
        <v>14924300000</v>
      </c>
      <c r="O20" s="2">
        <v>12792000000</v>
      </c>
      <c r="P20" s="2">
        <v>10768700000</v>
      </c>
      <c r="Q20" s="2">
        <v>8903340000</v>
      </c>
      <c r="R20" s="2">
        <v>7171160000</v>
      </c>
      <c r="S20" s="2">
        <v>5620980000</v>
      </c>
      <c r="T20" s="2">
        <v>5428690000</v>
      </c>
      <c r="U20" s="2">
        <v>5184660000</v>
      </c>
      <c r="V20" s="2">
        <v>4969090000</v>
      </c>
      <c r="W20" s="2">
        <v>4762800000</v>
      </c>
      <c r="X20" s="2">
        <v>4565450000</v>
      </c>
      <c r="Y20" s="2">
        <v>4368950000</v>
      </c>
      <c r="Z20" s="2">
        <v>4229510000</v>
      </c>
      <c r="AA20" s="2">
        <v>4132200000</v>
      </c>
      <c r="AB20" s="2">
        <v>4068130000</v>
      </c>
      <c r="AC20" s="2">
        <v>4033890000</v>
      </c>
      <c r="AD20" s="2">
        <v>4094810000</v>
      </c>
      <c r="AE20" s="2">
        <v>4257660000</v>
      </c>
      <c r="AF20" s="2">
        <v>4417280000</v>
      </c>
    </row>
    <row r="21" spans="1:32">
      <c r="A21" t="s">
        <v>39</v>
      </c>
      <c r="B21" t="s">
        <v>19</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row>
    <row r="22" spans="1:32">
      <c r="A22" t="s">
        <v>40</v>
      </c>
      <c r="B22" t="s">
        <v>19</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row>
    <row r="23" spans="1:32">
      <c r="A23" t="s">
        <v>41</v>
      </c>
      <c r="B23" t="s">
        <v>19</v>
      </c>
      <c r="C23" s="2">
        <v>176602000</v>
      </c>
      <c r="D23" s="2">
        <v>178032000</v>
      </c>
      <c r="E23" s="2">
        <v>176171000</v>
      </c>
      <c r="F23" s="2">
        <v>172186000</v>
      </c>
      <c r="G23" s="2">
        <v>166956000</v>
      </c>
      <c r="H23" s="2">
        <v>161836000</v>
      </c>
      <c r="I23" s="2">
        <v>156647000</v>
      </c>
      <c r="J23" s="2">
        <v>150925000</v>
      </c>
      <c r="K23" s="2">
        <v>144490000</v>
      </c>
      <c r="L23" s="2">
        <v>137564000</v>
      </c>
      <c r="M23" s="2">
        <v>130203000</v>
      </c>
      <c r="N23" s="2">
        <v>122423000</v>
      </c>
      <c r="O23" s="2">
        <v>115079000</v>
      </c>
      <c r="P23" s="2">
        <v>108160000</v>
      </c>
      <c r="Q23" s="2">
        <v>101260000</v>
      </c>
      <c r="R23" s="2">
        <v>94376100</v>
      </c>
      <c r="S23" s="2">
        <v>87688200</v>
      </c>
      <c r="T23" s="2">
        <v>85140300</v>
      </c>
      <c r="U23" s="2">
        <v>81069400</v>
      </c>
      <c r="V23" s="2">
        <v>77853200</v>
      </c>
      <c r="W23" s="2">
        <v>74556600</v>
      </c>
      <c r="X23" s="2">
        <v>71881100</v>
      </c>
      <c r="Y23" s="2">
        <v>69822000</v>
      </c>
      <c r="Z23" s="2">
        <v>68373000</v>
      </c>
      <c r="AA23" s="2">
        <v>67281100</v>
      </c>
      <c r="AB23" s="2">
        <v>66835700</v>
      </c>
      <c r="AC23" s="2">
        <v>66826500</v>
      </c>
      <c r="AD23" s="2">
        <v>67311300</v>
      </c>
      <c r="AE23" s="2">
        <v>68243500</v>
      </c>
      <c r="AF23" s="2">
        <v>68982600</v>
      </c>
    </row>
    <row r="24" spans="1:32">
      <c r="A24" t="s">
        <v>42</v>
      </c>
      <c r="B24" t="s">
        <v>19</v>
      </c>
      <c r="C24" s="2">
        <v>695565000000</v>
      </c>
      <c r="D24" s="2">
        <v>708509000000</v>
      </c>
      <c r="E24" s="2">
        <v>710421000000</v>
      </c>
      <c r="F24" s="2">
        <v>701695000000</v>
      </c>
      <c r="G24" s="2">
        <v>688340000000</v>
      </c>
      <c r="H24" s="2">
        <v>675238000000</v>
      </c>
      <c r="I24" s="2">
        <v>661266000000</v>
      </c>
      <c r="J24" s="2">
        <v>644364000000</v>
      </c>
      <c r="K24" s="2">
        <v>623798000000</v>
      </c>
      <c r="L24" s="2">
        <v>600386000000</v>
      </c>
      <c r="M24" s="2">
        <v>574479000000</v>
      </c>
      <c r="N24" s="2">
        <v>546173000000</v>
      </c>
      <c r="O24" s="2">
        <v>518873000000</v>
      </c>
      <c r="P24" s="2">
        <v>492289000000</v>
      </c>
      <c r="Q24" s="2">
        <v>464835000000</v>
      </c>
      <c r="R24" s="2">
        <v>436372000000</v>
      </c>
      <c r="S24" s="2">
        <v>407872000000</v>
      </c>
      <c r="T24" s="2">
        <v>380547000000</v>
      </c>
      <c r="U24" s="2">
        <v>353648000000</v>
      </c>
      <c r="V24" s="2">
        <v>327811000000</v>
      </c>
      <c r="W24" s="2">
        <v>303207000000</v>
      </c>
      <c r="X24" s="2">
        <v>279827000000</v>
      </c>
      <c r="Y24" s="2">
        <v>258819000000</v>
      </c>
      <c r="Z24" s="2">
        <v>240742000000</v>
      </c>
      <c r="AA24" s="2">
        <v>224726000000</v>
      </c>
      <c r="AB24" s="2">
        <v>212241000000</v>
      </c>
      <c r="AC24" s="2">
        <v>202417000000</v>
      </c>
      <c r="AD24" s="2">
        <v>195396000000</v>
      </c>
      <c r="AE24" s="2">
        <v>190956000000</v>
      </c>
      <c r="AF24" s="2">
        <v>186528000000</v>
      </c>
    </row>
    <row r="25" spans="1:32">
      <c r="A25" t="s">
        <v>43</v>
      </c>
      <c r="B25" t="s">
        <v>19</v>
      </c>
      <c r="C25" s="2">
        <v>3361830000</v>
      </c>
      <c r="D25" s="2">
        <v>3396740000</v>
      </c>
      <c r="E25" s="2">
        <v>3405390000</v>
      </c>
      <c r="F25" s="2">
        <v>3381160000</v>
      </c>
      <c r="G25" s="2">
        <v>3388070000</v>
      </c>
      <c r="H25" s="2">
        <v>3408190000</v>
      </c>
      <c r="I25" s="2">
        <v>3432010000</v>
      </c>
      <c r="J25" s="2">
        <v>3487400000</v>
      </c>
      <c r="K25" s="2">
        <v>3488040000</v>
      </c>
      <c r="L25" s="2">
        <v>3474470000</v>
      </c>
      <c r="M25" s="2">
        <v>3442730000</v>
      </c>
      <c r="N25" s="2">
        <v>3391540000</v>
      </c>
      <c r="O25" s="2">
        <v>3356810000</v>
      </c>
      <c r="P25" s="2">
        <v>3345450000</v>
      </c>
      <c r="Q25" s="2">
        <v>3335620000</v>
      </c>
      <c r="R25" s="2">
        <v>3326180000</v>
      </c>
      <c r="S25" s="2">
        <v>3322760000</v>
      </c>
      <c r="T25" s="2">
        <v>3359320000</v>
      </c>
      <c r="U25" s="2">
        <v>3411420000</v>
      </c>
      <c r="V25" s="2">
        <v>3439700000</v>
      </c>
      <c r="W25" s="2">
        <v>3450300000</v>
      </c>
      <c r="X25" s="2">
        <v>3449460000</v>
      </c>
      <c r="Y25" s="2">
        <v>3445790000</v>
      </c>
      <c r="Z25" s="2">
        <v>3450670000</v>
      </c>
      <c r="AA25" s="2">
        <v>3460320000</v>
      </c>
      <c r="AB25" s="2">
        <v>3496230000</v>
      </c>
      <c r="AC25" s="2">
        <v>3552960000</v>
      </c>
      <c r="AD25" s="2">
        <v>3639670000</v>
      </c>
      <c r="AE25" s="2">
        <v>3758500000</v>
      </c>
      <c r="AF25" s="2">
        <v>3875590000</v>
      </c>
    </row>
    <row r="26" spans="1:32">
      <c r="A26" t="s">
        <v>44</v>
      </c>
      <c r="B26" t="s">
        <v>19</v>
      </c>
      <c r="C26" s="2">
        <v>58350900000</v>
      </c>
      <c r="D26" s="2">
        <v>59436000000</v>
      </c>
      <c r="E26" s="2">
        <v>59595300000</v>
      </c>
      <c r="F26" s="2">
        <v>58862300000</v>
      </c>
      <c r="G26" s="2">
        <v>57740700000</v>
      </c>
      <c r="H26" s="2">
        <v>56639700000</v>
      </c>
      <c r="I26" s="2">
        <v>55464700000</v>
      </c>
      <c r="J26" s="2">
        <v>54044000000</v>
      </c>
      <c r="K26" s="2">
        <v>52314900000</v>
      </c>
      <c r="L26" s="2">
        <v>50346600000</v>
      </c>
      <c r="M26" s="2">
        <v>48168000000</v>
      </c>
      <c r="N26" s="2">
        <v>45787200000</v>
      </c>
      <c r="O26" s="2">
        <v>43490700000</v>
      </c>
      <c r="P26" s="2">
        <v>41254500000</v>
      </c>
      <c r="Q26" s="2">
        <v>38945300000</v>
      </c>
      <c r="R26" s="2">
        <v>36551800000</v>
      </c>
      <c r="S26" s="2">
        <v>34155100000</v>
      </c>
      <c r="T26" s="2">
        <v>31857700000</v>
      </c>
      <c r="U26" s="2">
        <v>29596200000</v>
      </c>
      <c r="V26" s="2">
        <v>27424400000</v>
      </c>
      <c r="W26" s="2">
        <v>25355900000</v>
      </c>
      <c r="X26" s="2">
        <v>23390400000</v>
      </c>
      <c r="Y26" s="2">
        <v>21624600000</v>
      </c>
      <c r="Z26" s="2">
        <v>20105800000</v>
      </c>
      <c r="AA26" s="2">
        <v>18759900000</v>
      </c>
      <c r="AB26" s="2">
        <v>17711100000</v>
      </c>
      <c r="AC26" s="2">
        <v>16886100000</v>
      </c>
      <c r="AD26" s="2">
        <v>16297200000</v>
      </c>
      <c r="AE26" s="2">
        <v>15926000000</v>
      </c>
      <c r="AF26" s="2">
        <v>15556000000</v>
      </c>
    </row>
    <row r="27" spans="1:32">
      <c r="A27" t="s">
        <v>45</v>
      </c>
      <c r="B27" t="s">
        <v>19</v>
      </c>
      <c r="C27" s="2">
        <v>104597000</v>
      </c>
      <c r="D27" s="2">
        <v>105683000</v>
      </c>
      <c r="E27" s="2">
        <v>114170000</v>
      </c>
      <c r="F27" s="2">
        <v>132920000</v>
      </c>
      <c r="G27" s="2">
        <v>124950000</v>
      </c>
      <c r="H27" s="2">
        <v>124545000</v>
      </c>
      <c r="I27" s="2">
        <v>128483000</v>
      </c>
      <c r="J27" s="2">
        <v>100543000</v>
      </c>
      <c r="K27" s="2">
        <v>107792000</v>
      </c>
      <c r="L27" s="2">
        <v>114437000</v>
      </c>
      <c r="M27" s="2">
        <v>117929000</v>
      </c>
      <c r="N27" s="2">
        <v>116238000</v>
      </c>
      <c r="O27" s="2">
        <v>118014000</v>
      </c>
      <c r="P27" s="2">
        <v>116606000</v>
      </c>
      <c r="Q27" s="2">
        <v>114630000</v>
      </c>
      <c r="R27" s="2">
        <v>112577000</v>
      </c>
      <c r="S27" s="2">
        <v>110379000</v>
      </c>
      <c r="T27" s="2">
        <v>109291000</v>
      </c>
      <c r="U27" s="2">
        <v>108857000</v>
      </c>
      <c r="V27" s="2">
        <v>107004000</v>
      </c>
      <c r="W27" s="2">
        <v>104377000</v>
      </c>
      <c r="X27" s="2">
        <v>101251000</v>
      </c>
      <c r="Y27" s="2">
        <v>97939300</v>
      </c>
      <c r="Z27" s="2">
        <v>94823000</v>
      </c>
      <c r="AA27" s="2">
        <v>91760000</v>
      </c>
      <c r="AB27" s="2">
        <v>89146100</v>
      </c>
      <c r="AC27" s="2">
        <v>86849300</v>
      </c>
      <c r="AD27" s="2">
        <v>85127900</v>
      </c>
      <c r="AE27" s="2">
        <v>83882300</v>
      </c>
      <c r="AF27" s="2">
        <v>82110600</v>
      </c>
    </row>
    <row r="28" spans="1:32">
      <c r="A28" t="s">
        <v>46</v>
      </c>
      <c r="B28" t="s">
        <v>19</v>
      </c>
      <c r="C28">
        <v>0</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row>
    <row r="29" spans="1:32">
      <c r="A29" t="s">
        <v>47</v>
      </c>
      <c r="B29" t="s">
        <v>19</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row>
    <row r="30" spans="1:32">
      <c r="A30" t="s">
        <v>48</v>
      </c>
      <c r="B30" t="s">
        <v>19</v>
      </c>
      <c r="C30" s="2">
        <v>220848000</v>
      </c>
      <c r="D30" s="2">
        <v>223651000</v>
      </c>
      <c r="E30" s="2">
        <v>222949000</v>
      </c>
      <c r="F30" s="2">
        <v>219746000</v>
      </c>
      <c r="G30" s="2">
        <v>215922000</v>
      </c>
      <c r="H30" s="2">
        <v>212683000</v>
      </c>
      <c r="I30" s="2">
        <v>209595000</v>
      </c>
      <c r="J30" s="2">
        <v>205878000</v>
      </c>
      <c r="K30" s="2">
        <v>201128000</v>
      </c>
      <c r="L30" s="2">
        <v>195571000</v>
      </c>
      <c r="M30" s="2">
        <v>189145000</v>
      </c>
      <c r="N30" s="2">
        <v>181777000</v>
      </c>
      <c r="O30" s="2">
        <v>174972000</v>
      </c>
      <c r="P30" s="2">
        <v>168670000</v>
      </c>
      <c r="Q30" s="2">
        <v>162175000</v>
      </c>
      <c r="R30" s="2">
        <v>155470000</v>
      </c>
      <c r="S30" s="2">
        <v>148873000</v>
      </c>
      <c r="T30" s="2">
        <v>146896000</v>
      </c>
      <c r="U30" s="2">
        <v>141913000</v>
      </c>
      <c r="V30" s="2">
        <v>136923000</v>
      </c>
      <c r="W30" s="2">
        <v>131593000</v>
      </c>
      <c r="X30" s="2">
        <v>125888000</v>
      </c>
      <c r="Y30" s="2">
        <v>120420000</v>
      </c>
      <c r="Z30" s="2">
        <v>115742000</v>
      </c>
      <c r="AA30" s="2">
        <v>111577000</v>
      </c>
      <c r="AB30" s="2">
        <v>108689000</v>
      </c>
      <c r="AC30" s="2">
        <v>106792000</v>
      </c>
      <c r="AD30" s="2">
        <v>106092000</v>
      </c>
      <c r="AE30" s="2">
        <v>106566000</v>
      </c>
      <c r="AF30" s="2">
        <v>106992000</v>
      </c>
    </row>
    <row r="31" spans="1:32">
      <c r="A31" t="s">
        <v>49</v>
      </c>
      <c r="B31" t="s">
        <v>19</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row>
    <row r="32" spans="1:32">
      <c r="A32" t="s">
        <v>50</v>
      </c>
      <c r="B32" t="s">
        <v>19</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row>
    <row r="33" spans="1:32">
      <c r="A33" t="s">
        <v>51</v>
      </c>
      <c r="B33" t="s">
        <v>19</v>
      </c>
      <c r="C33" s="2">
        <v>63532400</v>
      </c>
      <c r="D33" s="2">
        <v>54733600</v>
      </c>
      <c r="E33" s="2">
        <v>51480900</v>
      </c>
      <c r="F33" s="2">
        <v>48250400</v>
      </c>
      <c r="G33" s="2">
        <v>45273900</v>
      </c>
      <c r="H33" s="2">
        <v>42389300</v>
      </c>
      <c r="I33" s="2">
        <v>39286700</v>
      </c>
      <c r="J33" s="2">
        <v>36076300</v>
      </c>
      <c r="K33" s="2">
        <v>32803300</v>
      </c>
      <c r="L33" s="2">
        <v>29510000</v>
      </c>
      <c r="M33" s="2">
        <v>26170300</v>
      </c>
      <c r="N33" s="2">
        <v>22827800</v>
      </c>
      <c r="O33" s="2">
        <v>19512100</v>
      </c>
      <c r="P33" s="2">
        <v>16257700</v>
      </c>
      <c r="Q33" s="2">
        <v>13129200</v>
      </c>
      <c r="R33" s="2">
        <v>10132200</v>
      </c>
      <c r="S33" s="2">
        <v>7361490</v>
      </c>
      <c r="T33" s="2">
        <v>6733710</v>
      </c>
      <c r="U33" s="2">
        <v>6126450</v>
      </c>
      <c r="V33" s="2">
        <v>5607750</v>
      </c>
      <c r="W33" s="2">
        <v>5082420</v>
      </c>
      <c r="X33" s="2">
        <v>4634230</v>
      </c>
      <c r="Y33" s="2">
        <v>4226900</v>
      </c>
      <c r="Z33" s="2">
        <v>3912220</v>
      </c>
      <c r="AA33" s="2">
        <v>3646180</v>
      </c>
      <c r="AB33" s="2">
        <v>3418480</v>
      </c>
      <c r="AC33" s="2">
        <v>3232490</v>
      </c>
      <c r="AD33" s="2">
        <v>3134550</v>
      </c>
      <c r="AE33" s="2">
        <v>3135760</v>
      </c>
      <c r="AF33" s="2">
        <v>3142750</v>
      </c>
    </row>
    <row r="34" spans="1:32">
      <c r="A34" t="s">
        <v>52</v>
      </c>
      <c r="B34" t="s">
        <v>19</v>
      </c>
      <c r="C34" s="2">
        <v>70812000000</v>
      </c>
      <c r="D34" s="2">
        <v>63962000000</v>
      </c>
      <c r="E34" s="2">
        <v>63305100000</v>
      </c>
      <c r="F34" s="2">
        <v>62551500000</v>
      </c>
      <c r="G34" s="2">
        <v>62151700000</v>
      </c>
      <c r="H34" s="2">
        <v>61910600000</v>
      </c>
      <c r="I34" s="2">
        <v>61207800000</v>
      </c>
      <c r="J34" s="2">
        <v>60277800000</v>
      </c>
      <c r="K34" s="2">
        <v>59151400000</v>
      </c>
      <c r="L34" s="2">
        <v>57911000000</v>
      </c>
      <c r="M34" s="2">
        <v>56320200000</v>
      </c>
      <c r="N34" s="2">
        <v>54497300000</v>
      </c>
      <c r="O34" s="2">
        <v>52609500000</v>
      </c>
      <c r="P34" s="2">
        <v>50654300000</v>
      </c>
      <c r="Q34" s="2">
        <v>48727300000</v>
      </c>
      <c r="R34" s="2">
        <v>46732700000</v>
      </c>
      <c r="S34" s="2">
        <v>44816700000</v>
      </c>
      <c r="T34" s="2">
        <v>42708500000</v>
      </c>
      <c r="U34" s="2">
        <v>40910300000</v>
      </c>
      <c r="V34" s="2">
        <v>39284100000</v>
      </c>
      <c r="W34" s="2">
        <v>37791300000</v>
      </c>
      <c r="X34" s="2">
        <v>36436200000</v>
      </c>
      <c r="Y34" s="2">
        <v>35088600000</v>
      </c>
      <c r="Z34" s="2">
        <v>34055400000</v>
      </c>
      <c r="AA34" s="2">
        <v>33164600000</v>
      </c>
      <c r="AB34" s="2">
        <v>32456300000</v>
      </c>
      <c r="AC34" s="2">
        <v>31930900000</v>
      </c>
      <c r="AD34" s="2">
        <v>31846500000</v>
      </c>
      <c r="AE34" s="2">
        <v>32247900000</v>
      </c>
      <c r="AF34" s="2">
        <v>32703100000</v>
      </c>
    </row>
    <row r="35" spans="1:32">
      <c r="A35" t="s">
        <v>53</v>
      </c>
      <c r="B35" t="s">
        <v>19</v>
      </c>
      <c r="C35" s="2">
        <v>72511900000</v>
      </c>
      <c r="D35" s="2">
        <v>63810400000</v>
      </c>
      <c r="E35" s="2">
        <v>61420300000</v>
      </c>
      <c r="F35" s="2">
        <v>58809600000</v>
      </c>
      <c r="G35" s="2">
        <v>57037600000</v>
      </c>
      <c r="H35" s="2">
        <v>55335000000</v>
      </c>
      <c r="I35" s="2">
        <v>53209500000</v>
      </c>
      <c r="J35" s="2">
        <v>51415900000</v>
      </c>
      <c r="K35" s="2">
        <v>48959500000</v>
      </c>
      <c r="L35" s="2">
        <v>46458500000</v>
      </c>
      <c r="M35" s="2">
        <v>43743000000</v>
      </c>
      <c r="N35" s="2">
        <v>40912100000</v>
      </c>
      <c r="O35" s="2">
        <v>38054200000</v>
      </c>
      <c r="P35" s="2">
        <v>35263000000</v>
      </c>
      <c r="Q35" s="2">
        <v>32562700000</v>
      </c>
      <c r="R35" s="2">
        <v>29894600000</v>
      </c>
      <c r="S35" s="2">
        <v>27356900000</v>
      </c>
      <c r="T35" s="2">
        <v>25580800000</v>
      </c>
      <c r="U35" s="2">
        <v>24151400000</v>
      </c>
      <c r="V35" s="2">
        <v>22782600000</v>
      </c>
      <c r="W35" s="2">
        <v>21498800000</v>
      </c>
      <c r="X35" s="2">
        <v>20299600000</v>
      </c>
      <c r="Y35" s="2">
        <v>19155700000</v>
      </c>
      <c r="Z35" s="2">
        <v>18288700000</v>
      </c>
      <c r="AA35" s="2">
        <v>17544400000</v>
      </c>
      <c r="AB35" s="2">
        <v>16950600000</v>
      </c>
      <c r="AC35" s="2">
        <v>16485800000</v>
      </c>
      <c r="AD35" s="2">
        <v>16372700000</v>
      </c>
      <c r="AE35" s="2">
        <v>16632500000</v>
      </c>
      <c r="AF35" s="2">
        <v>16934700000</v>
      </c>
    </row>
    <row r="36" spans="1:32">
      <c r="A36" t="s">
        <v>54</v>
      </c>
      <c r="B36" t="s">
        <v>19</v>
      </c>
      <c r="C36" s="2">
        <v>5940640000</v>
      </c>
      <c r="D36" s="2">
        <v>5365960000</v>
      </c>
      <c r="E36" s="2">
        <v>5310850000</v>
      </c>
      <c r="F36" s="2">
        <v>5247620000</v>
      </c>
      <c r="G36" s="2">
        <v>5214060000</v>
      </c>
      <c r="H36" s="2">
        <v>5193810000</v>
      </c>
      <c r="I36" s="2">
        <v>5134790000</v>
      </c>
      <c r="J36" s="2">
        <v>5056690000</v>
      </c>
      <c r="K36" s="2">
        <v>4962090000</v>
      </c>
      <c r="L36" s="2">
        <v>4857900000</v>
      </c>
      <c r="M36" s="2">
        <v>4724240000</v>
      </c>
      <c r="N36" s="2">
        <v>4571020000</v>
      </c>
      <c r="O36" s="2">
        <v>4412320000</v>
      </c>
      <c r="P36" s="2">
        <v>4247950000</v>
      </c>
      <c r="Q36" s="2">
        <v>4085880000</v>
      </c>
      <c r="R36" s="2">
        <v>3918110000</v>
      </c>
      <c r="S36" s="2">
        <v>3756890000</v>
      </c>
      <c r="T36" s="2">
        <v>3579460000</v>
      </c>
      <c r="U36" s="2">
        <v>3428040000</v>
      </c>
      <c r="V36" s="2">
        <v>3291010000</v>
      </c>
      <c r="W36" s="2">
        <v>3165150000</v>
      </c>
      <c r="X36" s="2">
        <v>3050810000</v>
      </c>
      <c r="Y36" s="2">
        <v>2937090000</v>
      </c>
      <c r="Z36" s="2">
        <v>2849770000</v>
      </c>
      <c r="AA36" s="2">
        <v>2774410000</v>
      </c>
      <c r="AB36" s="2">
        <v>2714360000</v>
      </c>
      <c r="AC36" s="2">
        <v>2669670000</v>
      </c>
      <c r="AD36" s="2">
        <v>2662050000</v>
      </c>
      <c r="AE36" s="2">
        <v>2695250000</v>
      </c>
      <c r="AF36" s="2">
        <v>2732970000</v>
      </c>
    </row>
    <row r="37" spans="1:32">
      <c r="A37" t="s">
        <v>55</v>
      </c>
      <c r="B37" t="s">
        <v>19</v>
      </c>
      <c r="C37" s="2">
        <v>2256080000</v>
      </c>
      <c r="D37" s="2">
        <v>1985340000</v>
      </c>
      <c r="E37" s="2">
        <v>2059200000</v>
      </c>
      <c r="F37" s="2">
        <v>2311910000</v>
      </c>
      <c r="G37" s="2">
        <v>2103520000</v>
      </c>
      <c r="H37" s="2">
        <v>2022090000</v>
      </c>
      <c r="I37" s="2">
        <v>1991990000</v>
      </c>
      <c r="J37" s="2">
        <v>1482330000</v>
      </c>
      <c r="K37" s="2">
        <v>1513010000</v>
      </c>
      <c r="L37" s="2">
        <v>1530190000</v>
      </c>
      <c r="M37" s="2">
        <v>1498400000</v>
      </c>
      <c r="N37" s="2">
        <v>1402170000</v>
      </c>
      <c r="O37" s="2">
        <v>1337860000</v>
      </c>
      <c r="P37" s="2">
        <v>1229090000</v>
      </c>
      <c r="Q37" s="2">
        <v>1119030000</v>
      </c>
      <c r="R37" s="2">
        <v>1011810000</v>
      </c>
      <c r="S37" s="2">
        <v>908775000</v>
      </c>
      <c r="T37" s="2">
        <v>832235000</v>
      </c>
      <c r="U37" s="2">
        <v>770664000</v>
      </c>
      <c r="V37" s="2">
        <v>708733000</v>
      </c>
      <c r="W37" s="2">
        <v>650372000</v>
      </c>
      <c r="X37" s="2">
        <v>595847000</v>
      </c>
      <c r="Y37" s="2">
        <v>544460000</v>
      </c>
      <c r="Z37" s="2">
        <v>502567000</v>
      </c>
      <c r="AA37" s="2">
        <v>465238000</v>
      </c>
      <c r="AB37" s="2">
        <v>432203000</v>
      </c>
      <c r="AC37" s="2">
        <v>402982000</v>
      </c>
      <c r="AD37" s="2">
        <v>382941000</v>
      </c>
      <c r="AE37" s="2">
        <v>371205000</v>
      </c>
      <c r="AF37" s="2">
        <v>358789000</v>
      </c>
    </row>
    <row r="38" spans="1:32">
      <c r="A38" t="s">
        <v>56</v>
      </c>
      <c r="B38" t="s">
        <v>19</v>
      </c>
      <c r="C38">
        <v>0</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row>
    <row r="39" spans="1:32">
      <c r="A39" t="s">
        <v>57</v>
      </c>
      <c r="B39" t="s">
        <v>19</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row>
    <row r="40" spans="1:32">
      <c r="A40" t="s">
        <v>58</v>
      </c>
      <c r="B40" t="s">
        <v>19</v>
      </c>
      <c r="C40" s="2">
        <v>30565300</v>
      </c>
      <c r="D40" s="2">
        <v>25929900</v>
      </c>
      <c r="E40" s="2">
        <v>24037100</v>
      </c>
      <c r="F40" s="2">
        <v>22200500</v>
      </c>
      <c r="G40" s="2">
        <v>20558400</v>
      </c>
      <c r="H40" s="2">
        <v>19040600</v>
      </c>
      <c r="I40" s="2">
        <v>17465100</v>
      </c>
      <c r="J40" s="2">
        <v>15887700</v>
      </c>
      <c r="K40" s="2">
        <v>14337400</v>
      </c>
      <c r="L40" s="2">
        <v>12827300</v>
      </c>
      <c r="M40" s="2">
        <v>11319000</v>
      </c>
      <c r="N40" s="2">
        <v>9839840</v>
      </c>
      <c r="O40" s="2">
        <v>8434000</v>
      </c>
      <c r="P40" s="2">
        <v>7100000</v>
      </c>
      <c r="Q40" s="2">
        <v>5870110</v>
      </c>
      <c r="R40" s="2">
        <v>4728060</v>
      </c>
      <c r="S40" s="2">
        <v>3706000</v>
      </c>
      <c r="T40" s="2">
        <v>3579230</v>
      </c>
      <c r="U40" s="2">
        <v>3418330</v>
      </c>
      <c r="V40" s="2">
        <v>3276200</v>
      </c>
      <c r="W40" s="2">
        <v>3140190</v>
      </c>
      <c r="X40" s="2">
        <v>3010080</v>
      </c>
      <c r="Y40" s="2">
        <v>2880520</v>
      </c>
      <c r="Z40" s="2">
        <v>2788580</v>
      </c>
      <c r="AA40" s="2">
        <v>2724420</v>
      </c>
      <c r="AB40" s="2">
        <v>2682180</v>
      </c>
      <c r="AC40" s="2">
        <v>2659610</v>
      </c>
      <c r="AD40" s="2">
        <v>2699780</v>
      </c>
      <c r="AE40" s="2">
        <v>2807140</v>
      </c>
      <c r="AF40" s="2">
        <v>2912390</v>
      </c>
    </row>
    <row r="41" spans="1:32">
      <c r="A41" t="s">
        <v>59</v>
      </c>
      <c r="B41" t="s">
        <v>19</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row>
    <row r="42" spans="1:32">
      <c r="A42" t="s">
        <v>60</v>
      </c>
      <c r="B42" t="s">
        <v>19</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row>
    <row r="43" spans="1:32">
      <c r="A43" t="s">
        <v>61</v>
      </c>
      <c r="B43" t="s">
        <v>19</v>
      </c>
      <c r="C43" s="2">
        <v>2755160000</v>
      </c>
      <c r="D43" s="2">
        <v>2777480000</v>
      </c>
      <c r="E43" s="2">
        <v>2748450000</v>
      </c>
      <c r="F43" s="2">
        <v>2686280000</v>
      </c>
      <c r="G43" s="2">
        <v>2604690000</v>
      </c>
      <c r="H43" s="2">
        <v>2524810000</v>
      </c>
      <c r="I43" s="2">
        <v>2443860000</v>
      </c>
      <c r="J43" s="2">
        <v>2354580000</v>
      </c>
      <c r="K43" s="2">
        <v>2254190000</v>
      </c>
      <c r="L43" s="2">
        <v>2146140000</v>
      </c>
      <c r="M43" s="2">
        <v>2031290000</v>
      </c>
      <c r="N43" s="2">
        <v>1909930000</v>
      </c>
      <c r="O43" s="2">
        <v>1795340000</v>
      </c>
      <c r="P43" s="2">
        <v>1687400000</v>
      </c>
      <c r="Q43" s="2">
        <v>1579760000</v>
      </c>
      <c r="R43" s="2">
        <v>1472360000</v>
      </c>
      <c r="S43" s="2">
        <v>1368030000</v>
      </c>
      <c r="T43" s="2">
        <v>1328280000</v>
      </c>
      <c r="U43" s="2">
        <v>1264760000</v>
      </c>
      <c r="V43" s="2">
        <v>1214590000</v>
      </c>
      <c r="W43" s="2">
        <v>1163160000</v>
      </c>
      <c r="X43" s="2">
        <v>1121420000</v>
      </c>
      <c r="Y43" s="2">
        <v>1089290000</v>
      </c>
      <c r="Z43" s="2">
        <v>1066690000</v>
      </c>
      <c r="AA43" s="2">
        <v>1049650000</v>
      </c>
      <c r="AB43" s="2">
        <v>1042710000</v>
      </c>
      <c r="AC43" s="2">
        <v>1042560000</v>
      </c>
      <c r="AD43" s="2">
        <v>1050130000</v>
      </c>
      <c r="AE43" s="2">
        <v>1064670000</v>
      </c>
      <c r="AF43" s="2">
        <v>1076200000</v>
      </c>
    </row>
    <row r="44" spans="1:32">
      <c r="A44" t="s">
        <v>62</v>
      </c>
      <c r="B44" t="s">
        <v>19</v>
      </c>
      <c r="C44" s="2">
        <v>10800100000000</v>
      </c>
      <c r="D44" s="2">
        <v>11001100000000</v>
      </c>
      <c r="E44" s="2">
        <v>11030800000000</v>
      </c>
      <c r="F44" s="2">
        <v>10895300000000</v>
      </c>
      <c r="G44" s="2">
        <v>10687900000000</v>
      </c>
      <c r="H44" s="2">
        <v>10484500000000</v>
      </c>
      <c r="I44" s="2">
        <v>10267600000000</v>
      </c>
      <c r="J44" s="2">
        <v>10005100000000</v>
      </c>
      <c r="K44" s="2">
        <v>9685790000000</v>
      </c>
      <c r="L44" s="2">
        <v>9322270000000</v>
      </c>
      <c r="M44" s="2">
        <v>8920010000000</v>
      </c>
      <c r="N44" s="2">
        <v>8480500000000</v>
      </c>
      <c r="O44" s="2">
        <v>8056610000000</v>
      </c>
      <c r="P44" s="2">
        <v>7643840000000</v>
      </c>
      <c r="Q44" s="2">
        <v>7217550000000</v>
      </c>
      <c r="R44" s="2">
        <v>6775610000000</v>
      </c>
      <c r="S44" s="2">
        <v>6333080000000</v>
      </c>
      <c r="T44" s="2">
        <v>5908800000000</v>
      </c>
      <c r="U44" s="2">
        <v>5491140000000</v>
      </c>
      <c r="V44" s="2">
        <v>5089970000000</v>
      </c>
      <c r="W44" s="2">
        <v>4707930000000</v>
      </c>
      <c r="X44" s="2">
        <v>4344910000000</v>
      </c>
      <c r="Y44" s="2">
        <v>4018710000000</v>
      </c>
      <c r="Z44" s="2">
        <v>3738030000000</v>
      </c>
      <c r="AA44" s="2">
        <v>3489360000000</v>
      </c>
      <c r="AB44" s="2">
        <v>3295490000000</v>
      </c>
      <c r="AC44" s="2">
        <v>3142960000000</v>
      </c>
      <c r="AD44" s="2">
        <v>3033940000000</v>
      </c>
      <c r="AE44" s="2">
        <v>2964990000000</v>
      </c>
      <c r="AF44" s="2">
        <v>2896250000000</v>
      </c>
    </row>
    <row r="45" spans="1:32">
      <c r="A45" t="s">
        <v>63</v>
      </c>
      <c r="B45" t="s">
        <v>19</v>
      </c>
      <c r="C45" s="2">
        <v>25727000000</v>
      </c>
      <c r="D45" s="2">
        <v>25994200000</v>
      </c>
      <c r="E45" s="2">
        <v>26060400000</v>
      </c>
      <c r="F45" s="2">
        <v>25875000000</v>
      </c>
      <c r="G45" s="2">
        <v>25927900000</v>
      </c>
      <c r="H45" s="2">
        <v>26081800000</v>
      </c>
      <c r="I45" s="2">
        <v>26264100000</v>
      </c>
      <c r="J45" s="2">
        <v>26688000000</v>
      </c>
      <c r="K45" s="2">
        <v>26692900000</v>
      </c>
      <c r="L45" s="2">
        <v>26589100000</v>
      </c>
      <c r="M45" s="2">
        <v>26346100000</v>
      </c>
      <c r="N45" s="2">
        <v>25954400000</v>
      </c>
      <c r="O45" s="2">
        <v>25688600000</v>
      </c>
      <c r="P45" s="2">
        <v>25601700000</v>
      </c>
      <c r="Q45" s="2">
        <v>25526500000</v>
      </c>
      <c r="R45" s="2">
        <v>25454200000</v>
      </c>
      <c r="S45" s="2">
        <v>25428100000</v>
      </c>
      <c r="T45" s="2">
        <v>25707800000</v>
      </c>
      <c r="U45" s="2">
        <v>26106600000</v>
      </c>
      <c r="V45" s="2">
        <v>26323000000</v>
      </c>
      <c r="W45" s="2">
        <v>26404100000</v>
      </c>
      <c r="X45" s="2">
        <v>26397600000</v>
      </c>
      <c r="Y45" s="2">
        <v>26369500000</v>
      </c>
      <c r="Z45" s="2">
        <v>26406900000</v>
      </c>
      <c r="AA45" s="2">
        <v>26480800000</v>
      </c>
      <c r="AB45" s="2">
        <v>26755500000</v>
      </c>
      <c r="AC45" s="2">
        <v>27189700000</v>
      </c>
      <c r="AD45" s="2">
        <v>27853300000</v>
      </c>
      <c r="AE45" s="2">
        <v>28762700000</v>
      </c>
      <c r="AF45" s="2">
        <v>29658700000</v>
      </c>
    </row>
    <row r="46" spans="1:32">
      <c r="A46" t="s">
        <v>64</v>
      </c>
      <c r="B46" t="s">
        <v>19</v>
      </c>
      <c r="C46" s="2">
        <v>906022000000</v>
      </c>
      <c r="D46" s="2">
        <v>922871000000</v>
      </c>
      <c r="E46" s="2">
        <v>925344000000</v>
      </c>
      <c r="F46" s="2">
        <v>913963000000</v>
      </c>
      <c r="G46" s="2">
        <v>896547000000</v>
      </c>
      <c r="H46" s="2">
        <v>879452000000</v>
      </c>
      <c r="I46" s="2">
        <v>861208000000</v>
      </c>
      <c r="J46" s="2">
        <v>839148000000</v>
      </c>
      <c r="K46" s="2">
        <v>812300000000</v>
      </c>
      <c r="L46" s="2">
        <v>781739000000</v>
      </c>
      <c r="M46" s="2">
        <v>747911000000</v>
      </c>
      <c r="N46" s="2">
        <v>710944000000</v>
      </c>
      <c r="O46" s="2">
        <v>675286000000</v>
      </c>
      <c r="P46" s="2">
        <v>640564000000</v>
      </c>
      <c r="Q46" s="2">
        <v>604709000000</v>
      </c>
      <c r="R46" s="2">
        <v>567544000000</v>
      </c>
      <c r="S46" s="2">
        <v>530331000000</v>
      </c>
      <c r="T46" s="2">
        <v>494658000000</v>
      </c>
      <c r="U46" s="2">
        <v>459545000000</v>
      </c>
      <c r="V46" s="2">
        <v>425822000000</v>
      </c>
      <c r="W46" s="2">
        <v>393704000000</v>
      </c>
      <c r="X46" s="2">
        <v>363186000000</v>
      </c>
      <c r="Y46" s="2">
        <v>335769000000</v>
      </c>
      <c r="Z46" s="2">
        <v>312185000000</v>
      </c>
      <c r="AA46" s="2">
        <v>291288000000</v>
      </c>
      <c r="AB46" s="2">
        <v>275002000000</v>
      </c>
      <c r="AC46" s="2">
        <v>262192000000</v>
      </c>
      <c r="AD46" s="2">
        <v>253050000000</v>
      </c>
      <c r="AE46" s="2">
        <v>247286000000</v>
      </c>
      <c r="AF46" s="2">
        <v>241540000000</v>
      </c>
    </row>
    <row r="47" spans="1:32">
      <c r="A47" t="s">
        <v>65</v>
      </c>
      <c r="B47" t="s">
        <v>19</v>
      </c>
      <c r="C47" s="2">
        <v>800449000</v>
      </c>
      <c r="D47" s="2">
        <v>808763000</v>
      </c>
      <c r="E47" s="2">
        <v>873710000</v>
      </c>
      <c r="F47" s="2">
        <v>1017190000</v>
      </c>
      <c r="G47" s="2">
        <v>956206000</v>
      </c>
      <c r="H47" s="2">
        <v>953101000</v>
      </c>
      <c r="I47" s="2">
        <v>983243000</v>
      </c>
      <c r="J47" s="2">
        <v>769422000</v>
      </c>
      <c r="K47" s="2">
        <v>824899000</v>
      </c>
      <c r="L47" s="2">
        <v>875754000</v>
      </c>
      <c r="M47" s="2">
        <v>902478000</v>
      </c>
      <c r="N47" s="2">
        <v>889532000</v>
      </c>
      <c r="O47" s="2">
        <v>903126000</v>
      </c>
      <c r="P47" s="2">
        <v>892347000</v>
      </c>
      <c r="Q47" s="2">
        <v>877231000</v>
      </c>
      <c r="R47" s="2">
        <v>861520000</v>
      </c>
      <c r="S47" s="2">
        <v>844700000</v>
      </c>
      <c r="T47" s="2">
        <v>836369000</v>
      </c>
      <c r="U47" s="2">
        <v>833051000</v>
      </c>
      <c r="V47" s="2">
        <v>818870000</v>
      </c>
      <c r="W47" s="2">
        <v>798764000</v>
      </c>
      <c r="X47" s="2">
        <v>774843000</v>
      </c>
      <c r="Y47" s="2">
        <v>749499000</v>
      </c>
      <c r="Z47" s="2">
        <v>725651000</v>
      </c>
      <c r="AA47" s="2">
        <v>702211000</v>
      </c>
      <c r="AB47" s="2">
        <v>682207000</v>
      </c>
      <c r="AC47" s="2">
        <v>664630000</v>
      </c>
      <c r="AD47" s="2">
        <v>651458000</v>
      </c>
      <c r="AE47" s="2">
        <v>641925000</v>
      </c>
      <c r="AF47" s="2">
        <v>628367000</v>
      </c>
    </row>
    <row r="48" spans="1:32">
      <c r="A48" t="s">
        <v>66</v>
      </c>
      <c r="B48" t="s">
        <v>19</v>
      </c>
      <c r="C48">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row>
    <row r="49" spans="1:32">
      <c r="A49" t="s">
        <v>67</v>
      </c>
      <c r="B49" t="s">
        <v>19</v>
      </c>
      <c r="C49">
        <v>0</v>
      </c>
      <c r="D49">
        <v>0</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row>
    <row r="50" spans="1:32">
      <c r="A50" t="s">
        <v>68</v>
      </c>
      <c r="B50" t="s">
        <v>19</v>
      </c>
      <c r="C50" s="2">
        <v>2918530000</v>
      </c>
      <c r="D50" s="2">
        <v>2955570000</v>
      </c>
      <c r="E50" s="2">
        <v>2946300000</v>
      </c>
      <c r="F50" s="2">
        <v>2903960000</v>
      </c>
      <c r="G50" s="2">
        <v>2853420000</v>
      </c>
      <c r="H50" s="2">
        <v>2810630000</v>
      </c>
      <c r="I50" s="2">
        <v>2769820000</v>
      </c>
      <c r="J50" s="2">
        <v>2720700000</v>
      </c>
      <c r="K50" s="2">
        <v>2657920000</v>
      </c>
      <c r="L50" s="2">
        <v>2584490000</v>
      </c>
      <c r="M50" s="2">
        <v>2499560000</v>
      </c>
      <c r="N50" s="2">
        <v>2402210000</v>
      </c>
      <c r="O50" s="2">
        <v>2312270000</v>
      </c>
      <c r="P50" s="2">
        <v>2228990000</v>
      </c>
      <c r="Q50" s="2">
        <v>2143160000</v>
      </c>
      <c r="R50" s="2">
        <v>2054550000</v>
      </c>
      <c r="S50" s="2">
        <v>1967370000</v>
      </c>
      <c r="T50" s="2">
        <v>1941240000</v>
      </c>
      <c r="U50" s="2">
        <v>1875390000</v>
      </c>
      <c r="V50" s="2">
        <v>1809460000</v>
      </c>
      <c r="W50" s="2">
        <v>1739020000</v>
      </c>
      <c r="X50" s="2">
        <v>1663620000</v>
      </c>
      <c r="Y50" s="2">
        <v>1591360000</v>
      </c>
      <c r="Z50" s="2">
        <v>1529540000</v>
      </c>
      <c r="AA50" s="2">
        <v>1474500000</v>
      </c>
      <c r="AB50" s="2">
        <v>1436330000</v>
      </c>
      <c r="AC50" s="2">
        <v>1411260000</v>
      </c>
      <c r="AD50" s="2">
        <v>1402020000</v>
      </c>
      <c r="AE50" s="2">
        <v>1408280000</v>
      </c>
      <c r="AF50" s="2">
        <v>1413910000</v>
      </c>
    </row>
    <row r="51" spans="1:32">
      <c r="A51" t="s">
        <v>69</v>
      </c>
      <c r="B51" t="s">
        <v>19</v>
      </c>
      <c r="C51">
        <v>0</v>
      </c>
      <c r="D51">
        <v>0</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row>
    <row r="52" spans="1:32">
      <c r="A52" t="s">
        <v>70</v>
      </c>
      <c r="B52" t="s">
        <v>19</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row>
    <row r="53" spans="1:32">
      <c r="A53" t="s">
        <v>71</v>
      </c>
      <c r="B53" t="s">
        <v>19</v>
      </c>
      <c r="C53" s="2">
        <v>991170000</v>
      </c>
      <c r="D53" s="2">
        <v>853899000</v>
      </c>
      <c r="E53" s="2">
        <v>803154000</v>
      </c>
      <c r="F53" s="2">
        <v>752755000</v>
      </c>
      <c r="G53" s="2">
        <v>706320000</v>
      </c>
      <c r="H53" s="2">
        <v>661316000</v>
      </c>
      <c r="I53" s="2">
        <v>612912000</v>
      </c>
      <c r="J53" s="2">
        <v>562827000</v>
      </c>
      <c r="K53" s="2">
        <v>511765000</v>
      </c>
      <c r="L53" s="2">
        <v>460386000</v>
      </c>
      <c r="M53" s="2">
        <v>408284000</v>
      </c>
      <c r="N53" s="2">
        <v>356136000</v>
      </c>
      <c r="O53" s="2">
        <v>304408000</v>
      </c>
      <c r="P53" s="2">
        <v>253636000</v>
      </c>
      <c r="Q53" s="2">
        <v>204830000</v>
      </c>
      <c r="R53" s="2">
        <v>158073000</v>
      </c>
      <c r="S53" s="2">
        <v>114847000</v>
      </c>
      <c r="T53" s="2">
        <v>105053000</v>
      </c>
      <c r="U53" s="2">
        <v>95578900</v>
      </c>
      <c r="V53" s="2">
        <v>87486600</v>
      </c>
      <c r="W53" s="2">
        <v>79290900</v>
      </c>
      <c r="X53" s="2">
        <v>72298700</v>
      </c>
      <c r="Y53" s="2">
        <v>65944000</v>
      </c>
      <c r="Z53" s="2">
        <v>61034700</v>
      </c>
      <c r="AA53" s="2">
        <v>56884200</v>
      </c>
      <c r="AB53" s="2">
        <v>53331800</v>
      </c>
      <c r="AC53" s="2">
        <v>50430100</v>
      </c>
      <c r="AD53" s="2">
        <v>48902200</v>
      </c>
      <c r="AE53" s="2">
        <v>48921100</v>
      </c>
      <c r="AF53" s="2">
        <v>49030100</v>
      </c>
    </row>
    <row r="54" spans="1:32">
      <c r="A54" t="s">
        <v>72</v>
      </c>
      <c r="B54" t="s">
        <v>19</v>
      </c>
      <c r="C54" s="2">
        <v>1099510000000</v>
      </c>
      <c r="D54" s="2">
        <v>993146000000</v>
      </c>
      <c r="E54" s="2">
        <v>982946000000</v>
      </c>
      <c r="F54" s="2">
        <v>971245000000</v>
      </c>
      <c r="G54" s="2">
        <v>965038000000</v>
      </c>
      <c r="H54" s="2">
        <v>961294000000</v>
      </c>
      <c r="I54" s="2">
        <v>950381000000</v>
      </c>
      <c r="J54" s="2">
        <v>935941000000</v>
      </c>
      <c r="K54" s="2">
        <v>918452000000</v>
      </c>
      <c r="L54" s="2">
        <v>899192000000</v>
      </c>
      <c r="M54" s="2">
        <v>874492000000</v>
      </c>
      <c r="N54" s="2">
        <v>846187000000</v>
      </c>
      <c r="O54" s="2">
        <v>816874000000</v>
      </c>
      <c r="P54" s="2">
        <v>786516000000</v>
      </c>
      <c r="Q54" s="2">
        <v>756595000000</v>
      </c>
      <c r="R54" s="2">
        <v>725624000000</v>
      </c>
      <c r="S54" s="2">
        <v>695875000000</v>
      </c>
      <c r="T54" s="2">
        <v>663140000000</v>
      </c>
      <c r="U54" s="2">
        <v>635220000000</v>
      </c>
      <c r="V54" s="2">
        <v>609969000000</v>
      </c>
      <c r="W54" s="2">
        <v>586790000000</v>
      </c>
      <c r="X54" s="2">
        <v>565749000000</v>
      </c>
      <c r="Y54" s="2">
        <v>544826000000</v>
      </c>
      <c r="Z54" s="2">
        <v>528782000000</v>
      </c>
      <c r="AA54" s="2">
        <v>514951000000</v>
      </c>
      <c r="AB54" s="2">
        <v>503954000000</v>
      </c>
      <c r="AC54" s="2">
        <v>495796000000</v>
      </c>
      <c r="AD54" s="2">
        <v>494485000000</v>
      </c>
      <c r="AE54" s="2">
        <v>500717000000</v>
      </c>
      <c r="AF54" s="2">
        <v>507785000000</v>
      </c>
    </row>
    <row r="55" spans="1:32">
      <c r="A55" t="s">
        <v>73</v>
      </c>
      <c r="B55" t="s">
        <v>19</v>
      </c>
      <c r="C55" s="2">
        <v>554911000000</v>
      </c>
      <c r="D55" s="2">
        <v>488321000000</v>
      </c>
      <c r="E55" s="2">
        <v>470030000000</v>
      </c>
      <c r="F55" s="2">
        <v>450052000000</v>
      </c>
      <c r="G55" s="2">
        <v>436491000000</v>
      </c>
      <c r="H55" s="2">
        <v>423462000000</v>
      </c>
      <c r="I55" s="2">
        <v>407195000000</v>
      </c>
      <c r="J55" s="2">
        <v>393470000000</v>
      </c>
      <c r="K55" s="2">
        <v>374672000000</v>
      </c>
      <c r="L55" s="2">
        <v>355533000000</v>
      </c>
      <c r="M55" s="2">
        <v>334751000000</v>
      </c>
      <c r="N55" s="2">
        <v>313087000000</v>
      </c>
      <c r="O55" s="2">
        <v>291217000000</v>
      </c>
      <c r="P55" s="2">
        <v>269857000000</v>
      </c>
      <c r="Q55" s="2">
        <v>249192000000</v>
      </c>
      <c r="R55" s="2">
        <v>228774000000</v>
      </c>
      <c r="S55" s="2">
        <v>209354000000</v>
      </c>
      <c r="T55" s="2">
        <v>195762000000</v>
      </c>
      <c r="U55" s="2">
        <v>184823000000</v>
      </c>
      <c r="V55" s="2">
        <v>174348000000</v>
      </c>
      <c r="W55" s="2">
        <v>164524000000</v>
      </c>
      <c r="X55" s="2">
        <v>155346000000</v>
      </c>
      <c r="Y55" s="2">
        <v>146592000000</v>
      </c>
      <c r="Z55" s="2">
        <v>139958000000</v>
      </c>
      <c r="AA55" s="2">
        <v>134262000000</v>
      </c>
      <c r="AB55" s="2">
        <v>129718000000</v>
      </c>
      <c r="AC55" s="2">
        <v>126161000000</v>
      </c>
      <c r="AD55" s="2">
        <v>125296000000</v>
      </c>
      <c r="AE55" s="2">
        <v>127284000000</v>
      </c>
      <c r="AF55" s="2">
        <v>129596000000</v>
      </c>
    </row>
    <row r="56" spans="1:32">
      <c r="A56" t="s">
        <v>74</v>
      </c>
      <c r="B56" t="s">
        <v>19</v>
      </c>
      <c r="C56" s="2">
        <v>92241100000</v>
      </c>
      <c r="D56" s="2">
        <v>83318000000</v>
      </c>
      <c r="E56" s="2">
        <v>82462200000</v>
      </c>
      <c r="F56" s="2">
        <v>81480400000</v>
      </c>
      <c r="G56" s="2">
        <v>80959500000</v>
      </c>
      <c r="H56" s="2">
        <v>80645000000</v>
      </c>
      <c r="I56" s="2">
        <v>79728600000</v>
      </c>
      <c r="J56" s="2">
        <v>78515900000</v>
      </c>
      <c r="K56" s="2">
        <v>77047000000</v>
      </c>
      <c r="L56" s="2">
        <v>75429200000</v>
      </c>
      <c r="M56" s="2">
        <v>73353900000</v>
      </c>
      <c r="N56" s="2">
        <v>70974900000</v>
      </c>
      <c r="O56" s="2">
        <v>68510700000</v>
      </c>
      <c r="P56" s="2">
        <v>65958400000</v>
      </c>
      <c r="Q56" s="2">
        <v>63442100000</v>
      </c>
      <c r="R56" s="2">
        <v>60837000000</v>
      </c>
      <c r="S56" s="2">
        <v>58333700000</v>
      </c>
      <c r="T56" s="2">
        <v>55578700000</v>
      </c>
      <c r="U56" s="2">
        <v>53227700000</v>
      </c>
      <c r="V56" s="2">
        <v>51100000000</v>
      </c>
      <c r="W56" s="2">
        <v>49145700000</v>
      </c>
      <c r="X56" s="2">
        <v>47370300000</v>
      </c>
      <c r="Y56" s="2">
        <v>45604600000</v>
      </c>
      <c r="Z56" s="2">
        <v>44248700000</v>
      </c>
      <c r="AA56" s="2">
        <v>43078600000</v>
      </c>
      <c r="AB56" s="2">
        <v>42146300000</v>
      </c>
      <c r="AC56" s="2">
        <v>41452300000</v>
      </c>
      <c r="AD56" s="2">
        <v>41334000000</v>
      </c>
      <c r="AE56" s="2">
        <v>41849500000</v>
      </c>
      <c r="AF56" s="2">
        <v>42435200000</v>
      </c>
    </row>
    <row r="57" spans="1:32">
      <c r="A57" t="s">
        <v>75</v>
      </c>
      <c r="B57" t="s">
        <v>19</v>
      </c>
      <c r="C57" s="2">
        <v>17265000000</v>
      </c>
      <c r="D57" s="2">
        <v>15193200000</v>
      </c>
      <c r="E57" s="2">
        <v>15758400000</v>
      </c>
      <c r="F57" s="2">
        <v>17692400000</v>
      </c>
      <c r="G57" s="2">
        <v>16097600000</v>
      </c>
      <c r="H57" s="2">
        <v>15474500000</v>
      </c>
      <c r="I57" s="2">
        <v>15244100000</v>
      </c>
      <c r="J57" s="2">
        <v>11343800000</v>
      </c>
      <c r="K57" s="2">
        <v>11578600000</v>
      </c>
      <c r="L57" s="2">
        <v>11710000000</v>
      </c>
      <c r="M57" s="2">
        <v>11466800000</v>
      </c>
      <c r="N57" s="2">
        <v>10730400000</v>
      </c>
      <c r="O57" s="2">
        <v>10238200000</v>
      </c>
      <c r="P57" s="2">
        <v>9405850000</v>
      </c>
      <c r="Q57" s="2">
        <v>8563630000</v>
      </c>
      <c r="R57" s="2">
        <v>7743060000</v>
      </c>
      <c r="S57" s="2">
        <v>6954570000</v>
      </c>
      <c r="T57" s="2">
        <v>6368840000</v>
      </c>
      <c r="U57" s="2">
        <v>5897650000</v>
      </c>
      <c r="V57" s="2">
        <v>5423710000</v>
      </c>
      <c r="W57" s="2">
        <v>4977100000</v>
      </c>
      <c r="X57" s="2">
        <v>4559830000</v>
      </c>
      <c r="Y57" s="2">
        <v>4166590000</v>
      </c>
      <c r="Z57" s="2">
        <v>3845990000</v>
      </c>
      <c r="AA57" s="2">
        <v>3560320000</v>
      </c>
      <c r="AB57" s="2">
        <v>3307520000</v>
      </c>
      <c r="AC57" s="2">
        <v>3083900000</v>
      </c>
      <c r="AD57" s="2">
        <v>2930530000</v>
      </c>
      <c r="AE57" s="2">
        <v>2840720000</v>
      </c>
      <c r="AF57" s="2">
        <v>2745700000</v>
      </c>
    </row>
    <row r="58" spans="1:32">
      <c r="A58" t="s">
        <v>76</v>
      </c>
      <c r="B58" t="s">
        <v>19</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row>
    <row r="59" spans="1:32">
      <c r="A59" t="s">
        <v>77</v>
      </c>
      <c r="B59" t="s">
        <v>19</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row>
    <row r="60" spans="1:32">
      <c r="A60" t="s">
        <v>78</v>
      </c>
      <c r="B60" t="s">
        <v>19</v>
      </c>
      <c r="C60" s="2">
        <v>403923000</v>
      </c>
      <c r="D60" s="2">
        <v>342666000</v>
      </c>
      <c r="E60" s="2">
        <v>317653000</v>
      </c>
      <c r="F60" s="2">
        <v>293382000</v>
      </c>
      <c r="G60" s="2">
        <v>271682000</v>
      </c>
      <c r="H60" s="2">
        <v>251623000</v>
      </c>
      <c r="I60" s="2">
        <v>230803000</v>
      </c>
      <c r="J60" s="2">
        <v>209957000</v>
      </c>
      <c r="K60" s="2">
        <v>189469000</v>
      </c>
      <c r="L60" s="2">
        <v>169514000</v>
      </c>
      <c r="M60" s="2">
        <v>149581000</v>
      </c>
      <c r="N60" s="2">
        <v>130034000</v>
      </c>
      <c r="O60" s="2">
        <v>111456000</v>
      </c>
      <c r="P60" s="2">
        <v>93827200</v>
      </c>
      <c r="Q60" s="2">
        <v>77574100</v>
      </c>
      <c r="R60" s="2">
        <v>62481800</v>
      </c>
      <c r="S60" s="2">
        <v>48975200</v>
      </c>
      <c r="T60" s="2">
        <v>47299800</v>
      </c>
      <c r="U60" s="2">
        <v>45173500</v>
      </c>
      <c r="V60" s="2">
        <v>43295400</v>
      </c>
      <c r="W60" s="2">
        <v>41497900</v>
      </c>
      <c r="X60" s="2">
        <v>39778500</v>
      </c>
      <c r="Y60" s="2">
        <v>38066400</v>
      </c>
      <c r="Z60" s="2">
        <v>36851400</v>
      </c>
      <c r="AA60" s="2">
        <v>36003500</v>
      </c>
      <c r="AB60" s="2">
        <v>35445300</v>
      </c>
      <c r="AC60" s="2">
        <v>35147000</v>
      </c>
      <c r="AD60" s="2">
        <v>35677800</v>
      </c>
      <c r="AE60" s="2">
        <v>37096700</v>
      </c>
      <c r="AF60" s="2">
        <v>38487500</v>
      </c>
    </row>
    <row r="61" spans="1:32">
      <c r="A61" t="s">
        <v>79</v>
      </c>
      <c r="B61" t="s">
        <v>19</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row>
    <row r="62" spans="1:32">
      <c r="A62" t="s">
        <v>80</v>
      </c>
      <c r="B62" t="s">
        <v>19</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row>
    <row r="63" spans="1:32">
      <c r="A63" t="s">
        <v>81</v>
      </c>
      <c r="B63" t="s">
        <v>19</v>
      </c>
      <c r="C63" s="2">
        <v>122332000</v>
      </c>
      <c r="D63" s="2">
        <v>123323000</v>
      </c>
      <c r="E63" s="2">
        <v>122034000</v>
      </c>
      <c r="F63" s="2">
        <v>119274000</v>
      </c>
      <c r="G63" s="2">
        <v>115651000</v>
      </c>
      <c r="H63" s="2">
        <v>112104000</v>
      </c>
      <c r="I63" s="2">
        <v>108510000</v>
      </c>
      <c r="J63" s="2">
        <v>104546000</v>
      </c>
      <c r="K63" s="2">
        <v>100089000</v>
      </c>
      <c r="L63" s="2">
        <v>95290900</v>
      </c>
      <c r="M63" s="2">
        <v>90191600</v>
      </c>
      <c r="N63" s="2">
        <v>84802700</v>
      </c>
      <c r="O63" s="2">
        <v>79715200</v>
      </c>
      <c r="P63" s="2">
        <v>74922600</v>
      </c>
      <c r="Q63" s="2">
        <v>70143200</v>
      </c>
      <c r="R63" s="2">
        <v>65374500</v>
      </c>
      <c r="S63" s="2">
        <v>60741800</v>
      </c>
      <c r="T63" s="2">
        <v>58976800</v>
      </c>
      <c r="U63" s="2">
        <v>56156900</v>
      </c>
      <c r="V63" s="2">
        <v>53929100</v>
      </c>
      <c r="W63" s="2">
        <v>51645500</v>
      </c>
      <c r="X63" s="2">
        <v>49792200</v>
      </c>
      <c r="Y63" s="2">
        <v>48365800</v>
      </c>
      <c r="Z63" s="2">
        <v>47362100</v>
      </c>
      <c r="AA63" s="2">
        <v>46605700</v>
      </c>
      <c r="AB63" s="2">
        <v>46297200</v>
      </c>
      <c r="AC63" s="2">
        <v>46290800</v>
      </c>
      <c r="AD63" s="2">
        <v>46626700</v>
      </c>
      <c r="AE63" s="2">
        <v>47272400</v>
      </c>
      <c r="AF63" s="2">
        <v>47784400</v>
      </c>
    </row>
    <row r="64" spans="1:32">
      <c r="A64" t="s">
        <v>82</v>
      </c>
      <c r="B64" t="s">
        <v>19</v>
      </c>
      <c r="C64" s="2">
        <v>705118000000</v>
      </c>
      <c r="D64" s="2">
        <v>718239000000</v>
      </c>
      <c r="E64" s="2">
        <v>720177000000</v>
      </c>
      <c r="F64" s="2">
        <v>711331000000</v>
      </c>
      <c r="G64" s="2">
        <v>697793000000</v>
      </c>
      <c r="H64" s="2">
        <v>684511000000</v>
      </c>
      <c r="I64" s="2">
        <v>670347000000</v>
      </c>
      <c r="J64" s="2">
        <v>653213000000</v>
      </c>
      <c r="K64" s="2">
        <v>632365000000</v>
      </c>
      <c r="L64" s="2">
        <v>608631000000</v>
      </c>
      <c r="M64" s="2">
        <v>582369000000</v>
      </c>
      <c r="N64" s="2">
        <v>553674000000</v>
      </c>
      <c r="O64" s="2">
        <v>525999000000</v>
      </c>
      <c r="P64" s="2">
        <v>499050000000</v>
      </c>
      <c r="Q64" s="2">
        <v>471219000000</v>
      </c>
      <c r="R64" s="2">
        <v>442365000000</v>
      </c>
      <c r="S64" s="2">
        <v>413473000000</v>
      </c>
      <c r="T64" s="2">
        <v>385773000000</v>
      </c>
      <c r="U64" s="2">
        <v>358505000000</v>
      </c>
      <c r="V64" s="2">
        <v>332313000000</v>
      </c>
      <c r="W64" s="2">
        <v>307371000000</v>
      </c>
      <c r="X64" s="2">
        <v>283670000000</v>
      </c>
      <c r="Y64" s="2">
        <v>262373000000</v>
      </c>
      <c r="Z64" s="2">
        <v>244048000000</v>
      </c>
      <c r="AA64" s="2">
        <v>227813000000</v>
      </c>
      <c r="AB64" s="2">
        <v>215156000000</v>
      </c>
      <c r="AC64" s="2">
        <v>205197000000</v>
      </c>
      <c r="AD64" s="2">
        <v>198079000000</v>
      </c>
      <c r="AE64" s="2">
        <v>193578000000</v>
      </c>
      <c r="AF64" s="2">
        <v>189090000000</v>
      </c>
    </row>
    <row r="65" spans="1:32">
      <c r="A65" t="s">
        <v>83</v>
      </c>
      <c r="B65" t="s">
        <v>19</v>
      </c>
      <c r="C65" s="2">
        <v>20057800000</v>
      </c>
      <c r="D65" s="2">
        <v>20266100000</v>
      </c>
      <c r="E65" s="2">
        <v>20317700000</v>
      </c>
      <c r="F65" s="2">
        <v>20173200000</v>
      </c>
      <c r="G65" s="2">
        <v>20214400000</v>
      </c>
      <c r="H65" s="2">
        <v>20334400000</v>
      </c>
      <c r="I65" s="2">
        <v>20476600000</v>
      </c>
      <c r="J65" s="2">
        <v>20807000000</v>
      </c>
      <c r="K65" s="2">
        <v>20810900000</v>
      </c>
      <c r="L65" s="2">
        <v>20729900000</v>
      </c>
      <c r="M65" s="2">
        <v>20540500000</v>
      </c>
      <c r="N65" s="2">
        <v>20235100000</v>
      </c>
      <c r="O65" s="2">
        <v>20027900000</v>
      </c>
      <c r="P65" s="2">
        <v>19960100000</v>
      </c>
      <c r="Q65" s="2">
        <v>19901500000</v>
      </c>
      <c r="R65" s="2">
        <v>19845200000</v>
      </c>
      <c r="S65" s="2">
        <v>19824800000</v>
      </c>
      <c r="T65" s="2">
        <v>20042900000</v>
      </c>
      <c r="U65" s="2">
        <v>20353700000</v>
      </c>
      <c r="V65" s="2">
        <v>20522500000</v>
      </c>
      <c r="W65" s="2">
        <v>20585700000</v>
      </c>
      <c r="X65" s="2">
        <v>20580700000</v>
      </c>
      <c r="Y65" s="2">
        <v>20558700000</v>
      </c>
      <c r="Z65" s="2">
        <v>20587900000</v>
      </c>
      <c r="AA65" s="2">
        <v>20645500000</v>
      </c>
      <c r="AB65" s="2">
        <v>20859700000</v>
      </c>
      <c r="AC65" s="2">
        <v>21198200000</v>
      </c>
      <c r="AD65" s="2">
        <v>21715500000</v>
      </c>
      <c r="AE65" s="2">
        <v>22424500000</v>
      </c>
      <c r="AF65" s="2">
        <v>23123100000</v>
      </c>
    </row>
    <row r="66" spans="1:32">
      <c r="A66" t="s">
        <v>84</v>
      </c>
      <c r="B66" t="s">
        <v>19</v>
      </c>
      <c r="C66" s="2">
        <v>59152200000</v>
      </c>
      <c r="D66" s="2">
        <v>60252300000</v>
      </c>
      <c r="E66" s="2">
        <v>60413800000</v>
      </c>
      <c r="F66" s="2">
        <v>59670700000</v>
      </c>
      <c r="G66" s="2">
        <v>58533700000</v>
      </c>
      <c r="H66" s="2">
        <v>57417600000</v>
      </c>
      <c r="I66" s="2">
        <v>56226500000</v>
      </c>
      <c r="J66" s="2">
        <v>54786200000</v>
      </c>
      <c r="K66" s="2">
        <v>53033300000</v>
      </c>
      <c r="L66" s="2">
        <v>51038000000</v>
      </c>
      <c r="M66" s="2">
        <v>48829500000</v>
      </c>
      <c r="N66" s="2">
        <v>46416000000</v>
      </c>
      <c r="O66" s="2">
        <v>44088000000</v>
      </c>
      <c r="P66" s="2">
        <v>41821000000</v>
      </c>
      <c r="Q66" s="2">
        <v>39480200000</v>
      </c>
      <c r="R66" s="2">
        <v>37053700000</v>
      </c>
      <c r="S66" s="2">
        <v>34624200000</v>
      </c>
      <c r="T66" s="2">
        <v>32295200000</v>
      </c>
      <c r="U66" s="2">
        <v>30002700000</v>
      </c>
      <c r="V66" s="2">
        <v>27801000000</v>
      </c>
      <c r="W66" s="2">
        <v>25704100000</v>
      </c>
      <c r="X66" s="2">
        <v>23711700000</v>
      </c>
      <c r="Y66" s="2">
        <v>21921600000</v>
      </c>
      <c r="Z66" s="2">
        <v>20381900000</v>
      </c>
      <c r="AA66" s="2">
        <v>19017500000</v>
      </c>
      <c r="AB66" s="2">
        <v>17954300000</v>
      </c>
      <c r="AC66" s="2">
        <v>17118000000</v>
      </c>
      <c r="AD66" s="2">
        <v>16521100000</v>
      </c>
      <c r="AE66" s="2">
        <v>16144700000</v>
      </c>
      <c r="AF66" s="2">
        <v>15769600000</v>
      </c>
    </row>
    <row r="67" spans="1:32">
      <c r="A67" t="s">
        <v>85</v>
      </c>
      <c r="B67" t="s">
        <v>19</v>
      </c>
      <c r="C67" s="2">
        <v>624063000</v>
      </c>
      <c r="D67" s="2">
        <v>630544000</v>
      </c>
      <c r="E67" s="2">
        <v>681179000</v>
      </c>
      <c r="F67" s="2">
        <v>793045000</v>
      </c>
      <c r="G67" s="2">
        <v>745497000</v>
      </c>
      <c r="H67" s="2">
        <v>743076000</v>
      </c>
      <c r="I67" s="2">
        <v>766576000</v>
      </c>
      <c r="J67" s="2">
        <v>599873000</v>
      </c>
      <c r="K67" s="2">
        <v>643124000</v>
      </c>
      <c r="L67" s="2">
        <v>682773000</v>
      </c>
      <c r="M67" s="2">
        <v>703608000</v>
      </c>
      <c r="N67" s="2">
        <v>693515000</v>
      </c>
      <c r="O67" s="2">
        <v>704114000</v>
      </c>
      <c r="P67" s="2">
        <v>695709000</v>
      </c>
      <c r="Q67" s="2">
        <v>683925000</v>
      </c>
      <c r="R67" s="2">
        <v>671676000</v>
      </c>
      <c r="S67" s="2">
        <v>658562000</v>
      </c>
      <c r="T67" s="2">
        <v>652067000</v>
      </c>
      <c r="U67" s="2">
        <v>649480000</v>
      </c>
      <c r="V67" s="2">
        <v>638424000</v>
      </c>
      <c r="W67" s="2">
        <v>622749000</v>
      </c>
      <c r="X67" s="2">
        <v>604098000</v>
      </c>
      <c r="Y67" s="2">
        <v>584340000</v>
      </c>
      <c r="Z67" s="2">
        <v>565747000</v>
      </c>
      <c r="AA67" s="2">
        <v>547472000</v>
      </c>
      <c r="AB67" s="2">
        <v>531876000</v>
      </c>
      <c r="AC67" s="2">
        <v>518173000</v>
      </c>
      <c r="AD67" s="2">
        <v>507903000</v>
      </c>
      <c r="AE67" s="2">
        <v>500471000</v>
      </c>
      <c r="AF67" s="2">
        <v>489900000</v>
      </c>
    </row>
    <row r="68" spans="1:32">
      <c r="A68" t="s">
        <v>86</v>
      </c>
      <c r="B68" t="s">
        <v>19</v>
      </c>
      <c r="C68">
        <v>0</v>
      </c>
      <c r="D68">
        <v>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row>
    <row r="69" spans="1:32">
      <c r="A69" t="s">
        <v>87</v>
      </c>
      <c r="B69" t="s">
        <v>19</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row>
    <row r="70" spans="1:32">
      <c r="A70" t="s">
        <v>88</v>
      </c>
      <c r="B70" t="s">
        <v>19</v>
      </c>
      <c r="C70" s="2">
        <v>129588000</v>
      </c>
      <c r="D70" s="2">
        <v>131233000</v>
      </c>
      <c r="E70" s="2">
        <v>130821000</v>
      </c>
      <c r="F70" s="2">
        <v>128942000</v>
      </c>
      <c r="G70" s="2">
        <v>126698000</v>
      </c>
      <c r="H70" s="2">
        <v>124797000</v>
      </c>
      <c r="I70" s="2">
        <v>122985000</v>
      </c>
      <c r="J70" s="2">
        <v>120804000</v>
      </c>
      <c r="K70" s="2">
        <v>118017000</v>
      </c>
      <c r="L70" s="2">
        <v>114756000</v>
      </c>
      <c r="M70" s="2">
        <v>110986000</v>
      </c>
      <c r="N70" s="2">
        <v>106663000</v>
      </c>
      <c r="O70" s="2">
        <v>102670000</v>
      </c>
      <c r="P70" s="2">
        <v>98971400</v>
      </c>
      <c r="Q70" s="2">
        <v>95160500</v>
      </c>
      <c r="R70" s="2">
        <v>91226000</v>
      </c>
      <c r="S70" s="2">
        <v>87355000</v>
      </c>
      <c r="T70" s="2">
        <v>86195000</v>
      </c>
      <c r="U70" s="2">
        <v>83271100</v>
      </c>
      <c r="V70" s="2">
        <v>80343400</v>
      </c>
      <c r="W70" s="2">
        <v>77215800</v>
      </c>
      <c r="X70" s="2">
        <v>73867900</v>
      </c>
      <c r="Y70" s="2">
        <v>70659700</v>
      </c>
      <c r="Z70" s="2">
        <v>67914500</v>
      </c>
      <c r="AA70" s="2">
        <v>65470500</v>
      </c>
      <c r="AB70" s="2">
        <v>63776100</v>
      </c>
      <c r="AC70" s="2">
        <v>62662900</v>
      </c>
      <c r="AD70" s="2">
        <v>62252300</v>
      </c>
      <c r="AE70" s="2">
        <v>62530600</v>
      </c>
      <c r="AF70" s="2">
        <v>62780200</v>
      </c>
    </row>
    <row r="71" spans="1:32">
      <c r="A71" t="s">
        <v>89</v>
      </c>
      <c r="B71" t="s">
        <v>19</v>
      </c>
      <c r="C71">
        <v>0</v>
      </c>
      <c r="D71">
        <v>0</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row>
    <row r="72" spans="1:32">
      <c r="A72" t="s">
        <v>90</v>
      </c>
      <c r="B72" t="s">
        <v>19</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row>
    <row r="73" spans="1:32">
      <c r="A73" t="s">
        <v>91</v>
      </c>
      <c r="B73" t="s">
        <v>19</v>
      </c>
      <c r="C73" s="2">
        <v>44009000</v>
      </c>
      <c r="D73" s="2">
        <v>37914000</v>
      </c>
      <c r="E73" s="2">
        <v>35660900</v>
      </c>
      <c r="F73" s="2">
        <v>33423100</v>
      </c>
      <c r="G73" s="2">
        <v>31361300</v>
      </c>
      <c r="H73" s="2">
        <v>29363100</v>
      </c>
      <c r="I73" s="2">
        <v>27213900</v>
      </c>
      <c r="J73" s="2">
        <v>24990100</v>
      </c>
      <c r="K73" s="2">
        <v>22722900</v>
      </c>
      <c r="L73" s="2">
        <v>20441600</v>
      </c>
      <c r="M73" s="2">
        <v>18128200</v>
      </c>
      <c r="N73" s="2">
        <v>15812800</v>
      </c>
      <c r="O73" s="2">
        <v>13516000</v>
      </c>
      <c r="P73" s="2">
        <v>11261700</v>
      </c>
      <c r="Q73" s="2">
        <v>9094650</v>
      </c>
      <c r="R73" s="2">
        <v>7018610</v>
      </c>
      <c r="S73" s="2">
        <v>5099320</v>
      </c>
      <c r="T73" s="2">
        <v>4664450</v>
      </c>
      <c r="U73" s="2">
        <v>4243810</v>
      </c>
      <c r="V73" s="2">
        <v>3884500</v>
      </c>
      <c r="W73" s="2">
        <v>3520600</v>
      </c>
      <c r="X73" s="2">
        <v>3210140</v>
      </c>
      <c r="Y73" s="2">
        <v>2927980</v>
      </c>
      <c r="Z73" s="2">
        <v>2710000</v>
      </c>
      <c r="AA73" s="2">
        <v>2525720</v>
      </c>
      <c r="AB73" s="2">
        <v>2367990</v>
      </c>
      <c r="AC73" s="2">
        <v>2239150</v>
      </c>
      <c r="AD73" s="2">
        <v>2171310</v>
      </c>
      <c r="AE73" s="2">
        <v>2172150</v>
      </c>
      <c r="AF73" s="2">
        <v>2176990</v>
      </c>
    </row>
    <row r="74" spans="1:32">
      <c r="A74" t="s">
        <v>92</v>
      </c>
      <c r="B74" t="s">
        <v>19</v>
      </c>
      <c r="C74" s="2">
        <v>71784500000</v>
      </c>
      <c r="D74" s="2">
        <v>64840400000</v>
      </c>
      <c r="E74" s="2">
        <v>64174500000</v>
      </c>
      <c r="F74" s="2">
        <v>63410500000</v>
      </c>
      <c r="G74" s="2">
        <v>63005300000</v>
      </c>
      <c r="H74" s="2">
        <v>62760800000</v>
      </c>
      <c r="I74" s="2">
        <v>62048400000</v>
      </c>
      <c r="J74" s="2">
        <v>61105600000</v>
      </c>
      <c r="K74" s="2">
        <v>59963800000</v>
      </c>
      <c r="L74" s="2">
        <v>58706400000</v>
      </c>
      <c r="M74" s="2">
        <v>57093700000</v>
      </c>
      <c r="N74" s="2">
        <v>55245800000</v>
      </c>
      <c r="O74" s="2">
        <v>53332000000</v>
      </c>
      <c r="P74" s="2">
        <v>51349900000</v>
      </c>
      <c r="Q74" s="2">
        <v>49396500000</v>
      </c>
      <c r="R74" s="2">
        <v>47374500000</v>
      </c>
      <c r="S74" s="2">
        <v>45432200000</v>
      </c>
      <c r="T74" s="2">
        <v>43295000000</v>
      </c>
      <c r="U74" s="2">
        <v>41472200000</v>
      </c>
      <c r="V74" s="2">
        <v>39823600000</v>
      </c>
      <c r="W74" s="2">
        <v>38310300000</v>
      </c>
      <c r="X74" s="2">
        <v>36936500000</v>
      </c>
      <c r="Y74" s="2">
        <v>35570500000</v>
      </c>
      <c r="Z74" s="2">
        <v>34523100000</v>
      </c>
      <c r="AA74" s="2">
        <v>33620100000</v>
      </c>
      <c r="AB74" s="2">
        <v>32902100000</v>
      </c>
      <c r="AC74" s="2">
        <v>32369400000</v>
      </c>
      <c r="AD74" s="2">
        <v>32283900000</v>
      </c>
      <c r="AE74" s="2">
        <v>32690800000</v>
      </c>
      <c r="AF74" s="2">
        <v>33152200000</v>
      </c>
    </row>
    <row r="75" spans="1:32">
      <c r="A75" t="s">
        <v>93</v>
      </c>
      <c r="B75" t="s">
        <v>19</v>
      </c>
      <c r="C75" s="2">
        <v>432631000000</v>
      </c>
      <c r="D75" s="2">
        <v>380715000000</v>
      </c>
      <c r="E75" s="2">
        <v>366455000000</v>
      </c>
      <c r="F75" s="2">
        <v>350878000000</v>
      </c>
      <c r="G75" s="2">
        <v>340306000000</v>
      </c>
      <c r="H75" s="2">
        <v>330148000000</v>
      </c>
      <c r="I75" s="2">
        <v>317466000000</v>
      </c>
      <c r="J75" s="2">
        <v>306765000000</v>
      </c>
      <c r="K75" s="2">
        <v>292109000000</v>
      </c>
      <c r="L75" s="2">
        <v>277188000000</v>
      </c>
      <c r="M75" s="2">
        <v>260986000000</v>
      </c>
      <c r="N75" s="2">
        <v>244096000000</v>
      </c>
      <c r="O75" s="2">
        <v>227044000000</v>
      </c>
      <c r="P75" s="2">
        <v>210391000000</v>
      </c>
      <c r="Q75" s="2">
        <v>194280000000</v>
      </c>
      <c r="R75" s="2">
        <v>178362000000</v>
      </c>
      <c r="S75" s="2">
        <v>163221000000</v>
      </c>
      <c r="T75" s="2">
        <v>152624000000</v>
      </c>
      <c r="U75" s="2">
        <v>144096000000</v>
      </c>
      <c r="V75" s="2">
        <v>135929000000</v>
      </c>
      <c r="W75" s="2">
        <v>128269000000</v>
      </c>
      <c r="X75" s="2">
        <v>121114000000</v>
      </c>
      <c r="Y75" s="2">
        <v>114289000000</v>
      </c>
      <c r="Z75" s="2">
        <v>109117000000</v>
      </c>
      <c r="AA75" s="2">
        <v>104676000000</v>
      </c>
      <c r="AB75" s="2">
        <v>101133000000</v>
      </c>
      <c r="AC75" s="2">
        <v>98359800000</v>
      </c>
      <c r="AD75" s="2">
        <v>97685500000</v>
      </c>
      <c r="AE75" s="2">
        <v>99235500000</v>
      </c>
      <c r="AF75" s="2">
        <v>101038000000</v>
      </c>
    </row>
    <row r="76" spans="1:32">
      <c r="A76" t="s">
        <v>94</v>
      </c>
      <c r="B76" t="s">
        <v>19</v>
      </c>
      <c r="C76" s="2">
        <v>6022220000</v>
      </c>
      <c r="D76" s="2">
        <v>5439660000</v>
      </c>
      <c r="E76" s="2">
        <v>5383780000</v>
      </c>
      <c r="F76" s="2">
        <v>5319680000</v>
      </c>
      <c r="G76" s="2">
        <v>5285670000</v>
      </c>
      <c r="H76" s="2">
        <v>5265140000</v>
      </c>
      <c r="I76" s="2">
        <v>5205310000</v>
      </c>
      <c r="J76" s="2">
        <v>5126130000</v>
      </c>
      <c r="K76" s="2">
        <v>5030240000</v>
      </c>
      <c r="L76" s="2">
        <v>4924610000</v>
      </c>
      <c r="M76" s="2">
        <v>4789120000</v>
      </c>
      <c r="N76" s="2">
        <v>4633800000</v>
      </c>
      <c r="O76" s="2">
        <v>4472920000</v>
      </c>
      <c r="P76" s="2">
        <v>4306280000</v>
      </c>
      <c r="Q76" s="2">
        <v>4142000000</v>
      </c>
      <c r="R76" s="2">
        <v>3971920000</v>
      </c>
      <c r="S76" s="2">
        <v>3808480000</v>
      </c>
      <c r="T76" s="2">
        <v>3628610000</v>
      </c>
      <c r="U76" s="2">
        <v>3475120000</v>
      </c>
      <c r="V76" s="2">
        <v>3336210000</v>
      </c>
      <c r="W76" s="2">
        <v>3208610000</v>
      </c>
      <c r="X76" s="2">
        <v>3092700000</v>
      </c>
      <c r="Y76" s="2">
        <v>2977430000</v>
      </c>
      <c r="Z76" s="2">
        <v>2888900000</v>
      </c>
      <c r="AA76" s="2">
        <v>2812510000</v>
      </c>
      <c r="AB76" s="2">
        <v>2751640000</v>
      </c>
      <c r="AC76" s="2">
        <v>2706330000</v>
      </c>
      <c r="AD76" s="2">
        <v>2698610000</v>
      </c>
      <c r="AE76" s="2">
        <v>2732260000</v>
      </c>
      <c r="AF76" s="2">
        <v>2770510000</v>
      </c>
    </row>
    <row r="77" spans="1:32">
      <c r="A77" t="s">
        <v>95</v>
      </c>
      <c r="B77" t="s">
        <v>19</v>
      </c>
      <c r="C77" s="2">
        <v>13460500000</v>
      </c>
      <c r="D77" s="2">
        <v>11845300000</v>
      </c>
      <c r="E77" s="2">
        <v>12285900000</v>
      </c>
      <c r="F77" s="2">
        <v>13793700000</v>
      </c>
      <c r="G77" s="2">
        <v>12550300000</v>
      </c>
      <c r="H77" s="2">
        <v>12064500000</v>
      </c>
      <c r="I77" s="2">
        <v>11884900000</v>
      </c>
      <c r="J77" s="2">
        <v>8844120000</v>
      </c>
      <c r="K77" s="2">
        <v>9027140000</v>
      </c>
      <c r="L77" s="2">
        <v>9129630000</v>
      </c>
      <c r="M77" s="2">
        <v>8939990000</v>
      </c>
      <c r="N77" s="2">
        <v>8365860000</v>
      </c>
      <c r="O77" s="2">
        <v>7982120000</v>
      </c>
      <c r="P77" s="2">
        <v>7333180000</v>
      </c>
      <c r="Q77" s="2">
        <v>6676550000</v>
      </c>
      <c r="R77" s="2">
        <v>6036800000</v>
      </c>
      <c r="S77" s="2">
        <v>5422060000</v>
      </c>
      <c r="T77" s="2">
        <v>4965400000</v>
      </c>
      <c r="U77" s="2">
        <v>4598050000</v>
      </c>
      <c r="V77" s="2">
        <v>4228550000</v>
      </c>
      <c r="W77" s="2">
        <v>3880350000</v>
      </c>
      <c r="X77" s="2">
        <v>3555030000</v>
      </c>
      <c r="Y77" s="2">
        <v>3248440000</v>
      </c>
      <c r="Z77" s="2">
        <v>2998490000</v>
      </c>
      <c r="AA77" s="2">
        <v>2775770000</v>
      </c>
      <c r="AB77" s="2">
        <v>2578670000</v>
      </c>
      <c r="AC77" s="2">
        <v>2404330000</v>
      </c>
      <c r="AD77" s="2">
        <v>2284760000</v>
      </c>
      <c r="AE77" s="2">
        <v>2214740000</v>
      </c>
      <c r="AF77" s="2">
        <v>2140660000</v>
      </c>
    </row>
    <row r="78" spans="1:32">
      <c r="A78" t="s">
        <v>96</v>
      </c>
      <c r="B78" t="s">
        <v>19</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row>
    <row r="79" spans="1:32">
      <c r="A79" t="s">
        <v>97</v>
      </c>
      <c r="B79" t="s">
        <v>19</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row>
    <row r="80" spans="1:32">
      <c r="A80" t="s">
        <v>98</v>
      </c>
      <c r="B80" t="s">
        <v>19</v>
      </c>
      <c r="C80" s="2">
        <v>17935000</v>
      </c>
      <c r="D80" s="2">
        <v>15215000</v>
      </c>
      <c r="E80" s="2">
        <v>14104400</v>
      </c>
      <c r="F80" s="2">
        <v>13026700</v>
      </c>
      <c r="G80" s="2">
        <v>12063200</v>
      </c>
      <c r="H80" s="2">
        <v>11172600</v>
      </c>
      <c r="I80" s="2">
        <v>10248100</v>
      </c>
      <c r="J80" s="2">
        <v>9322500</v>
      </c>
      <c r="K80" s="2">
        <v>8412820</v>
      </c>
      <c r="L80" s="2">
        <v>7526760</v>
      </c>
      <c r="M80" s="2">
        <v>6641710</v>
      </c>
      <c r="N80" s="2">
        <v>5773790</v>
      </c>
      <c r="O80" s="2">
        <v>4948870</v>
      </c>
      <c r="P80" s="2">
        <v>4166110</v>
      </c>
      <c r="Q80" s="2">
        <v>3444440</v>
      </c>
      <c r="R80" s="2">
        <v>2774310</v>
      </c>
      <c r="S80" s="2">
        <v>2174590</v>
      </c>
      <c r="T80" s="2">
        <v>2100210</v>
      </c>
      <c r="U80" s="2">
        <v>2005790</v>
      </c>
      <c r="V80" s="2">
        <v>1922400</v>
      </c>
      <c r="W80" s="2">
        <v>1842590</v>
      </c>
      <c r="X80" s="2">
        <v>1766240</v>
      </c>
      <c r="Y80" s="2">
        <v>1690220</v>
      </c>
      <c r="Z80" s="2">
        <v>1636270</v>
      </c>
      <c r="AA80" s="2">
        <v>1598630</v>
      </c>
      <c r="AB80" s="2">
        <v>1573840</v>
      </c>
      <c r="AC80" s="2">
        <v>1560590</v>
      </c>
      <c r="AD80" s="2">
        <v>1584170</v>
      </c>
      <c r="AE80" s="2">
        <v>1647170</v>
      </c>
      <c r="AF80" s="2">
        <v>1708920</v>
      </c>
    </row>
    <row r="81" spans="1:32">
      <c r="A81" t="s">
        <v>99</v>
      </c>
      <c r="B81" t="s">
        <v>19</v>
      </c>
      <c r="C81">
        <v>0</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row>
    <row r="82" spans="1:32">
      <c r="A82" t="s">
        <v>100</v>
      </c>
      <c r="B82" t="s">
        <v>19</v>
      </c>
      <c r="C82">
        <v>0</v>
      </c>
      <c r="D82">
        <v>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row>
    <row r="83" spans="1:32">
      <c r="A83" t="s">
        <v>101</v>
      </c>
      <c r="B83" t="s">
        <v>19</v>
      </c>
      <c r="C83" s="2">
        <v>23855000</v>
      </c>
      <c r="D83" s="2">
        <v>24048200</v>
      </c>
      <c r="E83" s="2">
        <v>23796900</v>
      </c>
      <c r="F83" s="2">
        <v>23258600</v>
      </c>
      <c r="G83" s="2">
        <v>22552100</v>
      </c>
      <c r="H83" s="2">
        <v>21860500</v>
      </c>
      <c r="I83" s="2">
        <v>21159600</v>
      </c>
      <c r="J83" s="2">
        <v>20386600</v>
      </c>
      <c r="K83" s="2">
        <v>19517400</v>
      </c>
      <c r="L83" s="2">
        <v>18581900</v>
      </c>
      <c r="M83" s="2">
        <v>17587500</v>
      </c>
      <c r="N83" s="2">
        <v>16536700</v>
      </c>
      <c r="O83" s="2">
        <v>15544600</v>
      </c>
      <c r="P83" s="2">
        <v>14610000</v>
      </c>
      <c r="Q83" s="2">
        <v>13678000</v>
      </c>
      <c r="R83" s="2">
        <v>12748100</v>
      </c>
      <c r="S83" s="2">
        <v>11844800</v>
      </c>
      <c r="T83" s="2">
        <v>11500600</v>
      </c>
      <c r="U83" s="2">
        <v>10950700</v>
      </c>
      <c r="V83" s="2">
        <v>10516300</v>
      </c>
      <c r="W83" s="2">
        <v>10071000</v>
      </c>
      <c r="X83" s="2">
        <v>9709560</v>
      </c>
      <c r="Y83" s="2">
        <v>9431420</v>
      </c>
      <c r="Z83" s="2">
        <v>9235690</v>
      </c>
      <c r="AA83" s="2">
        <v>9088190</v>
      </c>
      <c r="AB83" s="2">
        <v>9028030</v>
      </c>
      <c r="AC83" s="2">
        <v>9026790</v>
      </c>
      <c r="AD83" s="2">
        <v>9092280</v>
      </c>
      <c r="AE83" s="2">
        <v>9218200</v>
      </c>
      <c r="AF83" s="2">
        <v>9318040</v>
      </c>
    </row>
    <row r="84" spans="1:32">
      <c r="A84" t="s">
        <v>102</v>
      </c>
      <c r="B84" t="s">
        <v>19</v>
      </c>
      <c r="C84" s="2">
        <v>91925700000</v>
      </c>
      <c r="D84" s="2">
        <v>93636400000</v>
      </c>
      <c r="E84" s="2">
        <v>93889000000</v>
      </c>
      <c r="F84" s="2">
        <v>92735800000</v>
      </c>
      <c r="G84" s="2">
        <v>90970800000</v>
      </c>
      <c r="H84" s="2">
        <v>89239300000</v>
      </c>
      <c r="I84" s="2">
        <v>87392800000</v>
      </c>
      <c r="J84" s="2">
        <v>85159000000</v>
      </c>
      <c r="K84" s="2">
        <v>82440900000</v>
      </c>
      <c r="L84" s="2">
        <v>79346900000</v>
      </c>
      <c r="M84" s="2">
        <v>75923000000</v>
      </c>
      <c r="N84" s="2">
        <v>72182100000</v>
      </c>
      <c r="O84" s="2">
        <v>68574100000</v>
      </c>
      <c r="P84" s="2">
        <v>65060800000</v>
      </c>
      <c r="Q84" s="2">
        <v>61432500000</v>
      </c>
      <c r="R84" s="2">
        <v>57670900000</v>
      </c>
      <c r="S84" s="2">
        <v>53904200000</v>
      </c>
      <c r="T84" s="2">
        <v>50293000000</v>
      </c>
      <c r="U84" s="2">
        <v>46738000000</v>
      </c>
      <c r="V84" s="2">
        <v>43323500000</v>
      </c>
      <c r="W84" s="2">
        <v>40071700000</v>
      </c>
      <c r="X84" s="2">
        <v>36981800000</v>
      </c>
      <c r="Y84" s="2">
        <v>34205400000</v>
      </c>
      <c r="Z84" s="2">
        <v>31816300000</v>
      </c>
      <c r="AA84" s="2">
        <v>29699800000</v>
      </c>
      <c r="AB84" s="2">
        <v>28049700000</v>
      </c>
      <c r="AC84" s="2">
        <v>26751400000</v>
      </c>
      <c r="AD84" s="2">
        <v>25823500000</v>
      </c>
      <c r="AE84" s="2">
        <v>25236600000</v>
      </c>
      <c r="AF84" s="2">
        <v>24651500000</v>
      </c>
    </row>
    <row r="85" spans="1:32">
      <c r="A85" t="s">
        <v>103</v>
      </c>
      <c r="B85" t="s">
        <v>19</v>
      </c>
      <c r="C85" s="2">
        <v>1285540000</v>
      </c>
      <c r="D85" s="2">
        <v>1298890000</v>
      </c>
      <c r="E85" s="2">
        <v>1302200000</v>
      </c>
      <c r="F85" s="2">
        <v>1292930000</v>
      </c>
      <c r="G85" s="2">
        <v>1295580000</v>
      </c>
      <c r="H85" s="2">
        <v>1303270000</v>
      </c>
      <c r="I85" s="2">
        <v>1312380000</v>
      </c>
      <c r="J85" s="2">
        <v>1333560000</v>
      </c>
      <c r="K85" s="2">
        <v>1333800000</v>
      </c>
      <c r="L85" s="2">
        <v>1328620000</v>
      </c>
      <c r="M85" s="2">
        <v>1316480000</v>
      </c>
      <c r="N85" s="2">
        <v>1296900000</v>
      </c>
      <c r="O85" s="2">
        <v>1283620000</v>
      </c>
      <c r="P85" s="2">
        <v>1279280000</v>
      </c>
      <c r="Q85" s="2">
        <v>1275520000</v>
      </c>
      <c r="R85" s="2">
        <v>1271910000</v>
      </c>
      <c r="S85" s="2">
        <v>1270600000</v>
      </c>
      <c r="T85" s="2">
        <v>1284580000</v>
      </c>
      <c r="U85" s="2">
        <v>1304500000</v>
      </c>
      <c r="V85" s="2">
        <v>1315320000</v>
      </c>
      <c r="W85" s="2">
        <v>1319370000</v>
      </c>
      <c r="X85" s="2">
        <v>1319050000</v>
      </c>
      <c r="Y85" s="2">
        <v>1317650000</v>
      </c>
      <c r="Z85" s="2">
        <v>1319510000</v>
      </c>
      <c r="AA85" s="2">
        <v>1323200000</v>
      </c>
      <c r="AB85" s="2">
        <v>1336930000</v>
      </c>
      <c r="AC85" s="2">
        <v>1358630000</v>
      </c>
      <c r="AD85" s="2">
        <v>1391780000</v>
      </c>
      <c r="AE85" s="2">
        <v>1437230000</v>
      </c>
      <c r="AF85" s="2">
        <v>1482000000</v>
      </c>
    </row>
    <row r="86" spans="1:32">
      <c r="A86" t="s">
        <v>104</v>
      </c>
      <c r="B86" t="s">
        <v>19</v>
      </c>
      <c r="C86" s="2">
        <v>7711630000</v>
      </c>
      <c r="D86" s="2">
        <v>7855050000</v>
      </c>
      <c r="E86" s="2">
        <v>7876100000</v>
      </c>
      <c r="F86" s="2">
        <v>7779230000</v>
      </c>
      <c r="G86" s="2">
        <v>7630990000</v>
      </c>
      <c r="H86" s="2">
        <v>7485490000</v>
      </c>
      <c r="I86" s="2">
        <v>7330210000</v>
      </c>
      <c r="J86" s="2">
        <v>7142440000</v>
      </c>
      <c r="K86" s="2">
        <v>6913920000</v>
      </c>
      <c r="L86" s="2">
        <v>6653800000</v>
      </c>
      <c r="M86" s="2">
        <v>6365870000</v>
      </c>
      <c r="N86" s="2">
        <v>6051230000</v>
      </c>
      <c r="O86" s="2">
        <v>5747720000</v>
      </c>
      <c r="P86" s="2">
        <v>5452180000</v>
      </c>
      <c r="Q86" s="2">
        <v>5147000000</v>
      </c>
      <c r="R86" s="2">
        <v>4830670000</v>
      </c>
      <c r="S86" s="2">
        <v>4513930000</v>
      </c>
      <c r="T86" s="2">
        <v>4210300000</v>
      </c>
      <c r="U86" s="2">
        <v>3911430000</v>
      </c>
      <c r="V86" s="2">
        <v>3624400000</v>
      </c>
      <c r="W86" s="2">
        <v>3351030000</v>
      </c>
      <c r="X86" s="2">
        <v>3091270000</v>
      </c>
      <c r="Y86" s="2">
        <v>2857910000</v>
      </c>
      <c r="Z86" s="2">
        <v>2657180000</v>
      </c>
      <c r="AA86" s="2">
        <v>2479310000</v>
      </c>
      <c r="AB86" s="2">
        <v>2340690000</v>
      </c>
      <c r="AC86" s="2">
        <v>2231660000</v>
      </c>
      <c r="AD86" s="2">
        <v>2153840000</v>
      </c>
      <c r="AE86" s="2">
        <v>2104780000</v>
      </c>
      <c r="AF86" s="2">
        <v>2055870000</v>
      </c>
    </row>
    <row r="87" spans="1:32">
      <c r="A87" t="s">
        <v>105</v>
      </c>
      <c r="B87" t="s">
        <v>19</v>
      </c>
      <c r="C87" s="2">
        <v>39997200</v>
      </c>
      <c r="D87" s="2">
        <v>40412600</v>
      </c>
      <c r="E87" s="2">
        <v>43657900</v>
      </c>
      <c r="F87" s="2">
        <v>50827600</v>
      </c>
      <c r="G87" s="2">
        <v>47780200</v>
      </c>
      <c r="H87" s="2">
        <v>47625000</v>
      </c>
      <c r="I87" s="2">
        <v>49131200</v>
      </c>
      <c r="J87" s="2">
        <v>38446900</v>
      </c>
      <c r="K87" s="2">
        <v>41218900</v>
      </c>
      <c r="L87" s="2">
        <v>43760100</v>
      </c>
      <c r="M87" s="2">
        <v>45095400</v>
      </c>
      <c r="N87" s="2">
        <v>44448600</v>
      </c>
      <c r="O87" s="2">
        <v>45127900</v>
      </c>
      <c r="P87" s="2">
        <v>44589200</v>
      </c>
      <c r="Q87" s="2">
        <v>43833900</v>
      </c>
      <c r="R87" s="2">
        <v>43048800</v>
      </c>
      <c r="S87" s="2">
        <v>42208400</v>
      </c>
      <c r="T87" s="2">
        <v>41792100</v>
      </c>
      <c r="U87" s="2">
        <v>41626300</v>
      </c>
      <c r="V87" s="2">
        <v>40917700</v>
      </c>
      <c r="W87" s="2">
        <v>39913000</v>
      </c>
      <c r="X87" s="2">
        <v>38717700</v>
      </c>
      <c r="Y87" s="2">
        <v>37451300</v>
      </c>
      <c r="Z87" s="2">
        <v>36259700</v>
      </c>
      <c r="AA87" s="2">
        <v>35088400</v>
      </c>
      <c r="AB87" s="2">
        <v>34088900</v>
      </c>
      <c r="AC87" s="2">
        <v>33210600</v>
      </c>
      <c r="AD87" s="2">
        <v>32552300</v>
      </c>
      <c r="AE87" s="2">
        <v>32076000</v>
      </c>
      <c r="AF87" s="2">
        <v>31398600</v>
      </c>
    </row>
    <row r="88" spans="1:32">
      <c r="A88" t="s">
        <v>106</v>
      </c>
      <c r="B88" t="s">
        <v>19</v>
      </c>
      <c r="C88">
        <v>0</v>
      </c>
      <c r="D88">
        <v>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row>
    <row r="89" spans="1:32">
      <c r="A89" t="s">
        <v>107</v>
      </c>
      <c r="B89" t="s">
        <v>19</v>
      </c>
      <c r="C89">
        <v>0</v>
      </c>
      <c r="D89">
        <v>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row>
    <row r="90" spans="1:32">
      <c r="A90" t="s">
        <v>108</v>
      </c>
      <c r="B90" t="s">
        <v>19</v>
      </c>
      <c r="C90" s="2">
        <v>25266000</v>
      </c>
      <c r="D90" s="2">
        <v>25586800</v>
      </c>
      <c r="E90" s="2">
        <v>25506500</v>
      </c>
      <c r="F90" s="2">
        <v>25140000</v>
      </c>
      <c r="G90" s="2">
        <v>24702400</v>
      </c>
      <c r="H90" s="2">
        <v>24331900</v>
      </c>
      <c r="I90" s="2">
        <v>23978600</v>
      </c>
      <c r="J90" s="2">
        <v>23553400</v>
      </c>
      <c r="K90" s="2">
        <v>23009900</v>
      </c>
      <c r="L90" s="2">
        <v>22374200</v>
      </c>
      <c r="M90" s="2">
        <v>21639000</v>
      </c>
      <c r="N90" s="2">
        <v>20796200</v>
      </c>
      <c r="O90" s="2">
        <v>20017600</v>
      </c>
      <c r="P90" s="2">
        <v>19296600</v>
      </c>
      <c r="Q90" s="2">
        <v>18553600</v>
      </c>
      <c r="R90" s="2">
        <v>17786500</v>
      </c>
      <c r="S90" s="2">
        <v>17031700</v>
      </c>
      <c r="T90" s="2">
        <v>16805600</v>
      </c>
      <c r="U90" s="2">
        <v>16235500</v>
      </c>
      <c r="V90" s="2">
        <v>15664700</v>
      </c>
      <c r="W90" s="2">
        <v>15054900</v>
      </c>
      <c r="X90" s="2">
        <v>14402100</v>
      </c>
      <c r="Y90" s="2">
        <v>13776600</v>
      </c>
      <c r="Z90" s="2">
        <v>13241400</v>
      </c>
      <c r="AA90" s="2">
        <v>12764900</v>
      </c>
      <c r="AB90" s="2">
        <v>12434500</v>
      </c>
      <c r="AC90" s="2">
        <v>12217500</v>
      </c>
      <c r="AD90" s="2">
        <v>12137400</v>
      </c>
      <c r="AE90" s="2">
        <v>12191700</v>
      </c>
      <c r="AF90" s="2">
        <v>12240400</v>
      </c>
    </row>
    <row r="91" spans="1:32">
      <c r="A91" t="s">
        <v>109</v>
      </c>
      <c r="B91" t="s">
        <v>19</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row>
    <row r="92" spans="1:32">
      <c r="A92" t="s">
        <v>110</v>
      </c>
      <c r="B92" t="s">
        <v>19</v>
      </c>
      <c r="C92">
        <v>0</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row>
    <row r="93" spans="1:32">
      <c r="A93" t="s">
        <v>111</v>
      </c>
      <c r="B93" t="s">
        <v>19</v>
      </c>
      <c r="C93" s="2">
        <v>8581830</v>
      </c>
      <c r="D93" s="2">
        <v>7393300</v>
      </c>
      <c r="E93" s="2">
        <v>6953930</v>
      </c>
      <c r="F93" s="2">
        <v>6517570</v>
      </c>
      <c r="G93" s="2">
        <v>6115510</v>
      </c>
      <c r="H93" s="2">
        <v>5725860</v>
      </c>
      <c r="I93" s="2">
        <v>5306760</v>
      </c>
      <c r="J93" s="2">
        <v>4873110</v>
      </c>
      <c r="K93" s="2">
        <v>4431000</v>
      </c>
      <c r="L93" s="2">
        <v>3986150</v>
      </c>
      <c r="M93" s="2">
        <v>3535030</v>
      </c>
      <c r="N93" s="2">
        <v>3083530</v>
      </c>
      <c r="O93" s="2">
        <v>2635650</v>
      </c>
      <c r="P93" s="2">
        <v>2196050</v>
      </c>
      <c r="Q93" s="2">
        <v>1773470</v>
      </c>
      <c r="R93" s="2">
        <v>1368640</v>
      </c>
      <c r="S93">
        <v>994376</v>
      </c>
      <c r="T93">
        <v>909576</v>
      </c>
      <c r="U93">
        <v>827549</v>
      </c>
      <c r="V93">
        <v>757484</v>
      </c>
      <c r="W93">
        <v>686523</v>
      </c>
      <c r="X93">
        <v>625982</v>
      </c>
      <c r="Y93">
        <v>570962</v>
      </c>
      <c r="Z93">
        <v>528455</v>
      </c>
      <c r="AA93">
        <v>492519</v>
      </c>
      <c r="AB93">
        <v>461762</v>
      </c>
      <c r="AC93">
        <v>436638</v>
      </c>
      <c r="AD93">
        <v>423409</v>
      </c>
      <c r="AE93">
        <v>423572</v>
      </c>
      <c r="AF93">
        <v>424516</v>
      </c>
    </row>
    <row r="94" spans="1:32">
      <c r="A94" t="s">
        <v>112</v>
      </c>
      <c r="B94" t="s">
        <v>19</v>
      </c>
      <c r="C94" s="2">
        <v>9358500000</v>
      </c>
      <c r="D94" s="2">
        <v>8453200000</v>
      </c>
      <c r="E94" s="2">
        <v>8366380000</v>
      </c>
      <c r="F94" s="2">
        <v>8266790000</v>
      </c>
      <c r="G94" s="2">
        <v>8213960000</v>
      </c>
      <c r="H94" s="2">
        <v>8182090000</v>
      </c>
      <c r="I94" s="2">
        <v>8089210000</v>
      </c>
      <c r="J94" s="2">
        <v>7966300000</v>
      </c>
      <c r="K94" s="2">
        <v>7817440000</v>
      </c>
      <c r="L94" s="2">
        <v>7653510000</v>
      </c>
      <c r="M94" s="2">
        <v>7443270000</v>
      </c>
      <c r="N94" s="2">
        <v>7202350000</v>
      </c>
      <c r="O94" s="2">
        <v>6952850000</v>
      </c>
      <c r="P94" s="2">
        <v>6694460000</v>
      </c>
      <c r="Q94" s="2">
        <v>6439780000</v>
      </c>
      <c r="R94" s="2">
        <v>6176180000</v>
      </c>
      <c r="S94" s="2">
        <v>5922970000</v>
      </c>
      <c r="T94" s="2">
        <v>5644340000</v>
      </c>
      <c r="U94" s="2">
        <v>5406700000</v>
      </c>
      <c r="V94" s="2">
        <v>5191780000</v>
      </c>
      <c r="W94" s="2">
        <v>4994490000</v>
      </c>
      <c r="X94" s="2">
        <v>4815390000</v>
      </c>
      <c r="Y94" s="2">
        <v>4637300000</v>
      </c>
      <c r="Z94" s="2">
        <v>4500750000</v>
      </c>
      <c r="AA94" s="2">
        <v>4383030000</v>
      </c>
      <c r="AB94" s="2">
        <v>4289420000</v>
      </c>
      <c r="AC94" s="2">
        <v>4219980000</v>
      </c>
      <c r="AD94" s="2">
        <v>4208830000</v>
      </c>
      <c r="AE94" s="2">
        <v>4261870000</v>
      </c>
      <c r="AF94" s="2">
        <v>4322030000</v>
      </c>
    </row>
    <row r="95" spans="1:32">
      <c r="A95" t="s">
        <v>113</v>
      </c>
      <c r="B95" t="s">
        <v>19</v>
      </c>
      <c r="C95" s="2">
        <v>27728000000</v>
      </c>
      <c r="D95" s="2">
        <v>24400700000</v>
      </c>
      <c r="E95" s="2">
        <v>23486700000</v>
      </c>
      <c r="F95" s="2">
        <v>22488400000</v>
      </c>
      <c r="G95" s="2">
        <v>21810800000</v>
      </c>
      <c r="H95" s="2">
        <v>21159700000</v>
      </c>
      <c r="I95" s="2">
        <v>20346900000</v>
      </c>
      <c r="J95" s="2">
        <v>19661100000</v>
      </c>
      <c r="K95" s="2">
        <v>18721800000</v>
      </c>
      <c r="L95" s="2">
        <v>17765400000</v>
      </c>
      <c r="M95" s="2">
        <v>16727000000</v>
      </c>
      <c r="N95" s="2">
        <v>15644500000</v>
      </c>
      <c r="O95" s="2">
        <v>14551700000</v>
      </c>
      <c r="P95" s="2">
        <v>13484300000</v>
      </c>
      <c r="Q95" s="2">
        <v>12451700000</v>
      </c>
      <c r="R95" s="2">
        <v>11431500000</v>
      </c>
      <c r="S95" s="2">
        <v>10461100000</v>
      </c>
      <c r="T95" s="2">
        <v>9781920000</v>
      </c>
      <c r="U95" s="2">
        <v>9235340000</v>
      </c>
      <c r="V95" s="2">
        <v>8711910000</v>
      </c>
      <c r="W95" s="2">
        <v>8220990000</v>
      </c>
      <c r="X95" s="2">
        <v>7762410000</v>
      </c>
      <c r="Y95" s="2">
        <v>7325000000</v>
      </c>
      <c r="Z95" s="2">
        <v>6993480000</v>
      </c>
      <c r="AA95" s="2">
        <v>6708860000</v>
      </c>
      <c r="AB95" s="2">
        <v>6481800000</v>
      </c>
      <c r="AC95" s="2">
        <v>6304050000</v>
      </c>
      <c r="AD95" s="2">
        <v>6260830000</v>
      </c>
      <c r="AE95" s="2">
        <v>6360170000</v>
      </c>
      <c r="AF95" s="2">
        <v>6475710000</v>
      </c>
    </row>
    <row r="96" spans="1:32">
      <c r="A96" t="s">
        <v>114</v>
      </c>
      <c r="B96" t="s">
        <v>19</v>
      </c>
      <c r="C96" s="2">
        <v>785113000</v>
      </c>
      <c r="D96" s="2">
        <v>709164000</v>
      </c>
      <c r="E96" s="2">
        <v>701880000</v>
      </c>
      <c r="F96" s="2">
        <v>693524000</v>
      </c>
      <c r="G96" s="2">
        <v>689089000</v>
      </c>
      <c r="H96" s="2">
        <v>686413000</v>
      </c>
      <c r="I96" s="2">
        <v>678613000</v>
      </c>
      <c r="J96" s="2">
        <v>668291000</v>
      </c>
      <c r="K96" s="2">
        <v>655788000</v>
      </c>
      <c r="L96" s="2">
        <v>642018000</v>
      </c>
      <c r="M96" s="2">
        <v>624354000</v>
      </c>
      <c r="N96" s="2">
        <v>604105000</v>
      </c>
      <c r="O96" s="2">
        <v>583132000</v>
      </c>
      <c r="P96" s="2">
        <v>561407000</v>
      </c>
      <c r="Q96" s="2">
        <v>539989000</v>
      </c>
      <c r="R96" s="2">
        <v>517817000</v>
      </c>
      <c r="S96" s="2">
        <v>496509000</v>
      </c>
      <c r="T96" s="2">
        <v>473060000</v>
      </c>
      <c r="U96" s="2">
        <v>453049000</v>
      </c>
      <c r="V96" s="2">
        <v>434939000</v>
      </c>
      <c r="W96" s="2">
        <v>418305000</v>
      </c>
      <c r="X96" s="2">
        <v>403194000</v>
      </c>
      <c r="Y96" s="2">
        <v>388165000</v>
      </c>
      <c r="Z96" s="2">
        <v>376625000</v>
      </c>
      <c r="AA96" s="2">
        <v>366665000</v>
      </c>
      <c r="AB96" s="2">
        <v>358730000</v>
      </c>
      <c r="AC96" s="2">
        <v>352823000</v>
      </c>
      <c r="AD96" s="2">
        <v>351816000</v>
      </c>
      <c r="AE96" s="2">
        <v>356204000</v>
      </c>
      <c r="AF96" s="2">
        <v>361189000</v>
      </c>
    </row>
    <row r="97" spans="1:32">
      <c r="A97" t="s">
        <v>115</v>
      </c>
      <c r="B97" t="s">
        <v>19</v>
      </c>
      <c r="C97" s="2">
        <v>862708000</v>
      </c>
      <c r="D97" s="2">
        <v>759182000</v>
      </c>
      <c r="E97" s="2">
        <v>787424000</v>
      </c>
      <c r="F97" s="2">
        <v>884060000</v>
      </c>
      <c r="G97" s="2">
        <v>804371000</v>
      </c>
      <c r="H97" s="2">
        <v>773235000</v>
      </c>
      <c r="I97" s="2">
        <v>761723000</v>
      </c>
      <c r="J97" s="2">
        <v>566835000</v>
      </c>
      <c r="K97" s="2">
        <v>578565000</v>
      </c>
      <c r="L97" s="2">
        <v>585133000</v>
      </c>
      <c r="M97" s="2">
        <v>572979000</v>
      </c>
      <c r="N97" s="2">
        <v>536182000</v>
      </c>
      <c r="O97" s="2">
        <v>511588000</v>
      </c>
      <c r="P97" s="2">
        <v>469996000</v>
      </c>
      <c r="Q97" s="2">
        <v>427911000</v>
      </c>
      <c r="R97" s="2">
        <v>386909000</v>
      </c>
      <c r="S97" s="2">
        <v>347509000</v>
      </c>
      <c r="T97" s="2">
        <v>318241000</v>
      </c>
      <c r="U97" s="2">
        <v>294697000</v>
      </c>
      <c r="V97" s="2">
        <v>271015000</v>
      </c>
      <c r="W97" s="2">
        <v>248698000</v>
      </c>
      <c r="X97" s="2">
        <v>227848000</v>
      </c>
      <c r="Y97" s="2">
        <v>208198000</v>
      </c>
      <c r="Z97" s="2">
        <v>192178000</v>
      </c>
      <c r="AA97" s="2">
        <v>177904000</v>
      </c>
      <c r="AB97" s="2">
        <v>165272000</v>
      </c>
      <c r="AC97" s="2">
        <v>154098000</v>
      </c>
      <c r="AD97" s="2">
        <v>146434000</v>
      </c>
      <c r="AE97" s="2">
        <v>141946000</v>
      </c>
      <c r="AF97" s="2">
        <v>137198000</v>
      </c>
    </row>
    <row r="98" spans="1:32">
      <c r="A98" t="s">
        <v>116</v>
      </c>
      <c r="B98" t="s">
        <v>19</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row>
    <row r="99" spans="1:32">
      <c r="A99" t="s">
        <v>117</v>
      </c>
      <c r="B99" t="s">
        <v>19</v>
      </c>
      <c r="C99">
        <v>0</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row>
    <row r="100" spans="1:32">
      <c r="A100" t="s">
        <v>118</v>
      </c>
      <c r="B100" t="s">
        <v>19</v>
      </c>
      <c r="C100" s="2">
        <v>3496810</v>
      </c>
      <c r="D100" s="2">
        <v>2966500</v>
      </c>
      <c r="E100" s="2">
        <v>2749960</v>
      </c>
      <c r="F100" s="2">
        <v>2539840</v>
      </c>
      <c r="G100" s="2">
        <v>2351980</v>
      </c>
      <c r="H100" s="2">
        <v>2178330</v>
      </c>
      <c r="I100" s="2">
        <v>1998090</v>
      </c>
      <c r="J100" s="2">
        <v>1817620</v>
      </c>
      <c r="K100" s="2">
        <v>1640260</v>
      </c>
      <c r="L100" s="2">
        <v>1467500</v>
      </c>
      <c r="M100" s="2">
        <v>1294940</v>
      </c>
      <c r="N100" s="2">
        <v>1125720</v>
      </c>
      <c r="O100">
        <v>964889</v>
      </c>
      <c r="P100">
        <v>812273</v>
      </c>
      <c r="Q100">
        <v>671568</v>
      </c>
      <c r="R100">
        <v>540912</v>
      </c>
      <c r="S100">
        <v>423984</v>
      </c>
      <c r="T100">
        <v>409480</v>
      </c>
      <c r="U100">
        <v>391073</v>
      </c>
      <c r="V100">
        <v>374813</v>
      </c>
      <c r="W100">
        <v>359252</v>
      </c>
      <c r="X100">
        <v>344367</v>
      </c>
      <c r="Y100">
        <v>329545</v>
      </c>
      <c r="Z100">
        <v>319027</v>
      </c>
      <c r="AA100">
        <v>311687</v>
      </c>
      <c r="AB100">
        <v>306854</v>
      </c>
      <c r="AC100">
        <v>304271</v>
      </c>
      <c r="AD100">
        <v>308867</v>
      </c>
      <c r="AE100">
        <v>321150</v>
      </c>
      <c r="AF100">
        <v>333191</v>
      </c>
    </row>
    <row r="101" spans="1:32">
      <c r="A101" t="s">
        <v>119</v>
      </c>
      <c r="B101" t="s">
        <v>19</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row>
    <row r="102" spans="1:32">
      <c r="A102" t="s">
        <v>120</v>
      </c>
      <c r="B102" t="s">
        <v>19</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row>
    <row r="103" spans="1:32">
      <c r="A103" t="s">
        <v>121</v>
      </c>
      <c r="B103" t="s">
        <v>19</v>
      </c>
      <c r="C103" s="2">
        <v>9560400</v>
      </c>
      <c r="D103" s="2">
        <v>9637820</v>
      </c>
      <c r="E103" s="2">
        <v>9537110</v>
      </c>
      <c r="F103" s="2">
        <v>9321370</v>
      </c>
      <c r="G103" s="2">
        <v>9038240</v>
      </c>
      <c r="H103" s="2">
        <v>8761060</v>
      </c>
      <c r="I103" s="2">
        <v>8480170</v>
      </c>
      <c r="J103" s="2">
        <v>8170370</v>
      </c>
      <c r="K103" s="2">
        <v>7822030</v>
      </c>
      <c r="L103" s="2">
        <v>7447090</v>
      </c>
      <c r="M103" s="2">
        <v>7048570</v>
      </c>
      <c r="N103" s="2">
        <v>6627430</v>
      </c>
      <c r="O103" s="2">
        <v>6229830</v>
      </c>
      <c r="P103" s="2">
        <v>5855280</v>
      </c>
      <c r="Q103" s="2">
        <v>5481770</v>
      </c>
      <c r="R103" s="2">
        <v>5109090</v>
      </c>
      <c r="S103" s="2">
        <v>4747040</v>
      </c>
      <c r="T103" s="2">
        <v>4609110</v>
      </c>
      <c r="U103" s="2">
        <v>4388730</v>
      </c>
      <c r="V103" s="2">
        <v>4214620</v>
      </c>
      <c r="W103" s="2">
        <v>4036160</v>
      </c>
      <c r="X103" s="2">
        <v>3891310</v>
      </c>
      <c r="Y103" s="2">
        <v>3779840</v>
      </c>
      <c r="Z103" s="2">
        <v>3701400</v>
      </c>
      <c r="AA103" s="2">
        <v>3642290</v>
      </c>
      <c r="AB103" s="2">
        <v>3618180</v>
      </c>
      <c r="AC103" s="2">
        <v>3617680</v>
      </c>
      <c r="AD103" s="2">
        <v>3643930</v>
      </c>
      <c r="AE103" s="2">
        <v>3694390</v>
      </c>
      <c r="AF103" s="2">
        <v>3734400</v>
      </c>
    </row>
    <row r="104" spans="1:32">
      <c r="A104" t="s">
        <v>122</v>
      </c>
      <c r="B104" t="s">
        <v>19</v>
      </c>
      <c r="C104" s="2">
        <v>26379100000</v>
      </c>
      <c r="D104" s="2">
        <v>26870000000</v>
      </c>
      <c r="E104" s="2">
        <v>26942500000</v>
      </c>
      <c r="F104" s="2">
        <v>26611600000</v>
      </c>
      <c r="G104" s="2">
        <v>26105100000</v>
      </c>
      <c r="H104" s="2">
        <v>25608200000</v>
      </c>
      <c r="I104" s="2">
        <v>25078300000</v>
      </c>
      <c r="J104" s="2">
        <v>24437300000</v>
      </c>
      <c r="K104" s="2">
        <v>23657400000</v>
      </c>
      <c r="L104" s="2">
        <v>22769500000</v>
      </c>
      <c r="M104" s="2">
        <v>21787000000</v>
      </c>
      <c r="N104" s="2">
        <v>20713500000</v>
      </c>
      <c r="O104" s="2">
        <v>19678100000</v>
      </c>
      <c r="P104" s="2">
        <v>18669900000</v>
      </c>
      <c r="Q104" s="2">
        <v>17628700000</v>
      </c>
      <c r="R104" s="2">
        <v>16549300000</v>
      </c>
      <c r="S104" s="2">
        <v>15468400000</v>
      </c>
      <c r="T104" s="2">
        <v>14432100000</v>
      </c>
      <c r="U104" s="2">
        <v>13412000000</v>
      </c>
      <c r="V104" s="2">
        <v>12432200000</v>
      </c>
      <c r="W104" s="2">
        <v>11499000000</v>
      </c>
      <c r="X104" s="2">
        <v>10612400000</v>
      </c>
      <c r="Y104" s="2">
        <v>9815630000</v>
      </c>
      <c r="Z104" s="2">
        <v>9130060000</v>
      </c>
      <c r="AA104" s="2">
        <v>8522690000</v>
      </c>
      <c r="AB104" s="2">
        <v>8049180000</v>
      </c>
      <c r="AC104" s="2">
        <v>7676620000</v>
      </c>
      <c r="AD104" s="2">
        <v>7410350000</v>
      </c>
      <c r="AE104" s="2">
        <v>7241940000</v>
      </c>
      <c r="AF104" s="2">
        <v>7074040000</v>
      </c>
    </row>
    <row r="105" spans="1:32">
      <c r="A105" t="s">
        <v>123</v>
      </c>
      <c r="B105" t="s">
        <v>19</v>
      </c>
      <c r="C105" s="2">
        <v>906693000</v>
      </c>
      <c r="D105" s="2">
        <v>916109000</v>
      </c>
      <c r="E105" s="2">
        <v>918442000</v>
      </c>
      <c r="F105" s="2">
        <v>911908000</v>
      </c>
      <c r="G105" s="2">
        <v>913771000</v>
      </c>
      <c r="H105" s="2">
        <v>919197000</v>
      </c>
      <c r="I105" s="2">
        <v>925622000</v>
      </c>
      <c r="J105" s="2">
        <v>940560000</v>
      </c>
      <c r="K105" s="2">
        <v>940733000</v>
      </c>
      <c r="L105" s="2">
        <v>937074000</v>
      </c>
      <c r="M105" s="2">
        <v>928512000</v>
      </c>
      <c r="N105" s="2">
        <v>914707000</v>
      </c>
      <c r="O105" s="2">
        <v>905341000</v>
      </c>
      <c r="P105" s="2">
        <v>902276000</v>
      </c>
      <c r="Q105" s="2">
        <v>899625000</v>
      </c>
      <c r="R105" s="2">
        <v>897080000</v>
      </c>
      <c r="S105" s="2">
        <v>896157000</v>
      </c>
      <c r="T105" s="2">
        <v>906017000</v>
      </c>
      <c r="U105" s="2">
        <v>920069000</v>
      </c>
      <c r="V105" s="2">
        <v>927697000</v>
      </c>
      <c r="W105" s="2">
        <v>930554000</v>
      </c>
      <c r="X105" s="2">
        <v>930328000</v>
      </c>
      <c r="Y105" s="2">
        <v>929337000</v>
      </c>
      <c r="Z105" s="2">
        <v>930654000</v>
      </c>
      <c r="AA105" s="2">
        <v>933258000</v>
      </c>
      <c r="AB105" s="2">
        <v>942941000</v>
      </c>
      <c r="AC105" s="2">
        <v>958241000</v>
      </c>
      <c r="AD105" s="2">
        <v>981628000</v>
      </c>
      <c r="AE105" s="2">
        <v>1013680000</v>
      </c>
      <c r="AF105" s="2">
        <v>1045260000</v>
      </c>
    </row>
    <row r="106" spans="1:32">
      <c r="A106" t="s">
        <v>124</v>
      </c>
      <c r="B106" t="s">
        <v>19</v>
      </c>
      <c r="C106" s="2">
        <v>2212940000</v>
      </c>
      <c r="D106" s="2">
        <v>2254100000</v>
      </c>
      <c r="E106" s="2">
        <v>2260140000</v>
      </c>
      <c r="F106" s="2">
        <v>2232340000</v>
      </c>
      <c r="G106" s="2">
        <v>2189800000</v>
      </c>
      <c r="H106" s="2">
        <v>2148050000</v>
      </c>
      <c r="I106" s="2">
        <v>2103490000</v>
      </c>
      <c r="J106" s="2">
        <v>2049600000</v>
      </c>
      <c r="K106" s="2">
        <v>1984030000</v>
      </c>
      <c r="L106" s="2">
        <v>1909380000</v>
      </c>
      <c r="M106" s="2">
        <v>1826760000</v>
      </c>
      <c r="N106" s="2">
        <v>1736470000</v>
      </c>
      <c r="O106" s="2">
        <v>1649370000</v>
      </c>
      <c r="P106" s="2">
        <v>1564570000</v>
      </c>
      <c r="Q106" s="2">
        <v>1476990000</v>
      </c>
      <c r="R106" s="2">
        <v>1386220000</v>
      </c>
      <c r="S106" s="2">
        <v>1295320000</v>
      </c>
      <c r="T106" s="2">
        <v>1208190000</v>
      </c>
      <c r="U106" s="2">
        <v>1122430000</v>
      </c>
      <c r="V106" s="2">
        <v>1040060000</v>
      </c>
      <c r="W106" s="2">
        <v>961615000</v>
      </c>
      <c r="X106" s="2">
        <v>887076000</v>
      </c>
      <c r="Y106" s="2">
        <v>820109000</v>
      </c>
      <c r="Z106" s="2">
        <v>762507000</v>
      </c>
      <c r="AA106" s="2">
        <v>711465000</v>
      </c>
      <c r="AB106" s="2">
        <v>671688000</v>
      </c>
      <c r="AC106" s="2">
        <v>640399000</v>
      </c>
      <c r="AD106" s="2">
        <v>618069000</v>
      </c>
      <c r="AE106" s="2">
        <v>603991000</v>
      </c>
      <c r="AF106" s="2">
        <v>589957000</v>
      </c>
    </row>
    <row r="107" spans="1:32">
      <c r="A107" t="s">
        <v>125</v>
      </c>
      <c r="B107" t="s">
        <v>19</v>
      </c>
      <c r="C107" s="2">
        <v>28210100</v>
      </c>
      <c r="D107" s="2">
        <v>28503100</v>
      </c>
      <c r="E107" s="2">
        <v>30792000</v>
      </c>
      <c r="F107" s="2">
        <v>35848800</v>
      </c>
      <c r="G107" s="2">
        <v>33699400</v>
      </c>
      <c r="H107" s="2">
        <v>33590000</v>
      </c>
      <c r="I107" s="2">
        <v>34652300</v>
      </c>
      <c r="J107" s="2">
        <v>27116600</v>
      </c>
      <c r="K107" s="2">
        <v>29071800</v>
      </c>
      <c r="L107" s="2">
        <v>30864100</v>
      </c>
      <c r="M107" s="2">
        <v>31805900</v>
      </c>
      <c r="N107" s="2">
        <v>31349600</v>
      </c>
      <c r="O107" s="2">
        <v>31828700</v>
      </c>
      <c r="P107" s="2">
        <v>31448800</v>
      </c>
      <c r="Q107" s="2">
        <v>30916100</v>
      </c>
      <c r="R107" s="2">
        <v>30362400</v>
      </c>
      <c r="S107" s="2">
        <v>29769600</v>
      </c>
      <c r="T107" s="2">
        <v>29476000</v>
      </c>
      <c r="U107" s="2">
        <v>29359100</v>
      </c>
      <c r="V107" s="2">
        <v>28859300</v>
      </c>
      <c r="W107" s="2">
        <v>28150700</v>
      </c>
      <c r="X107" s="2">
        <v>27307600</v>
      </c>
      <c r="Y107" s="2">
        <v>26414500</v>
      </c>
      <c r="Z107" s="2">
        <v>25574000</v>
      </c>
      <c r="AA107" s="2">
        <v>24747900</v>
      </c>
      <c r="AB107" s="2">
        <v>24042900</v>
      </c>
      <c r="AC107" s="2">
        <v>23423500</v>
      </c>
      <c r="AD107" s="2">
        <v>22959200</v>
      </c>
      <c r="AE107" s="2">
        <v>22623300</v>
      </c>
      <c r="AF107" s="2">
        <v>22145400</v>
      </c>
    </row>
    <row r="108" spans="1:32">
      <c r="A108" t="s">
        <v>126</v>
      </c>
      <c r="B108" t="s">
        <v>19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row>
    <row r="109" spans="1:32">
      <c r="A109" t="s">
        <v>127</v>
      </c>
      <c r="B109" t="s">
        <v>19</v>
      </c>
      <c r="C109">
        <v>0</v>
      </c>
      <c r="D109">
        <v>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row>
    <row r="110" spans="1:32">
      <c r="A110" t="s">
        <v>128</v>
      </c>
      <c r="B110" t="s">
        <v>19</v>
      </c>
      <c r="C110" s="2">
        <v>10129400</v>
      </c>
      <c r="D110" s="2">
        <v>10258000</v>
      </c>
      <c r="E110" s="2">
        <v>10225800</v>
      </c>
      <c r="F110" s="2">
        <v>10078900</v>
      </c>
      <c r="G110" s="2">
        <v>9903450</v>
      </c>
      <c r="H110" s="2">
        <v>9754910</v>
      </c>
      <c r="I110" s="2">
        <v>9613270</v>
      </c>
      <c r="J110" s="2">
        <v>9442790</v>
      </c>
      <c r="K110" s="2">
        <v>9224910</v>
      </c>
      <c r="L110" s="2">
        <v>8970040</v>
      </c>
      <c r="M110" s="2">
        <v>8675300</v>
      </c>
      <c r="N110" s="2">
        <v>8337400</v>
      </c>
      <c r="O110" s="2">
        <v>8025270</v>
      </c>
      <c r="P110" s="2">
        <v>7736200</v>
      </c>
      <c r="Q110" s="2">
        <v>7438310</v>
      </c>
      <c r="R110" s="2">
        <v>7130770</v>
      </c>
      <c r="S110" s="2">
        <v>6828190</v>
      </c>
      <c r="T110" s="2">
        <v>6737510</v>
      </c>
      <c r="U110" s="2">
        <v>6508960</v>
      </c>
      <c r="V110" s="2">
        <v>6280120</v>
      </c>
      <c r="W110" s="2">
        <v>6035650</v>
      </c>
      <c r="X110" s="2">
        <v>5773950</v>
      </c>
      <c r="Y110" s="2">
        <v>5523180</v>
      </c>
      <c r="Z110" s="2">
        <v>5308600</v>
      </c>
      <c r="AA110" s="2">
        <v>5117570</v>
      </c>
      <c r="AB110" s="2">
        <v>4985120</v>
      </c>
      <c r="AC110" s="2">
        <v>4898110</v>
      </c>
      <c r="AD110" s="2">
        <v>4866010</v>
      </c>
      <c r="AE110" s="2">
        <v>4887770</v>
      </c>
      <c r="AF110" s="2">
        <v>4907280</v>
      </c>
    </row>
    <row r="111" spans="1:32">
      <c r="A111" t="s">
        <v>129</v>
      </c>
      <c r="B111" t="s">
        <v>19</v>
      </c>
      <c r="C11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row>
    <row r="112" spans="1:32">
      <c r="A112" t="s">
        <v>130</v>
      </c>
      <c r="B112" t="s">
        <v>19</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row>
    <row r="113" spans="1:32">
      <c r="A113" t="s">
        <v>131</v>
      </c>
      <c r="B113" t="s">
        <v>19</v>
      </c>
      <c r="C113" s="2">
        <v>3439350</v>
      </c>
      <c r="D113" s="2">
        <v>2963020</v>
      </c>
      <c r="E113" s="2">
        <v>2786940</v>
      </c>
      <c r="F113" s="2">
        <v>2612050</v>
      </c>
      <c r="G113" s="2">
        <v>2450920</v>
      </c>
      <c r="H113" s="2">
        <v>2294760</v>
      </c>
      <c r="I113" s="2">
        <v>2126800</v>
      </c>
      <c r="J113" s="2">
        <v>1953000</v>
      </c>
      <c r="K113" s="2">
        <v>1775820</v>
      </c>
      <c r="L113" s="2">
        <v>1597530</v>
      </c>
      <c r="M113" s="2">
        <v>1416740</v>
      </c>
      <c r="N113" s="2">
        <v>1235790</v>
      </c>
      <c r="O113" s="2">
        <v>1056290</v>
      </c>
      <c r="P113">
        <v>880115</v>
      </c>
      <c r="Q113">
        <v>710757</v>
      </c>
      <c r="R113">
        <v>548512</v>
      </c>
      <c r="S113">
        <v>398518</v>
      </c>
      <c r="T113">
        <v>364532</v>
      </c>
      <c r="U113">
        <v>331658</v>
      </c>
      <c r="V113">
        <v>303578</v>
      </c>
      <c r="W113">
        <v>275139</v>
      </c>
      <c r="X113">
        <v>250876</v>
      </c>
      <c r="Y113">
        <v>228825</v>
      </c>
      <c r="Z113">
        <v>211790</v>
      </c>
      <c r="AA113">
        <v>197388</v>
      </c>
      <c r="AB113">
        <v>185061</v>
      </c>
      <c r="AC113">
        <v>174992</v>
      </c>
      <c r="AD113">
        <v>169690</v>
      </c>
      <c r="AE113">
        <v>169756</v>
      </c>
      <c r="AF113">
        <v>170134</v>
      </c>
    </row>
    <row r="114" spans="1:32">
      <c r="A114" t="s">
        <v>132</v>
      </c>
      <c r="B114" t="s">
        <v>19</v>
      </c>
      <c r="C114" s="2">
        <v>2685530000</v>
      </c>
      <c r="D114" s="2">
        <v>2425740000</v>
      </c>
      <c r="E114" s="2">
        <v>2400830000</v>
      </c>
      <c r="F114" s="2">
        <v>2372250000</v>
      </c>
      <c r="G114" s="2">
        <v>2357090000</v>
      </c>
      <c r="H114" s="2">
        <v>2347940000</v>
      </c>
      <c r="I114" s="2">
        <v>2321290000</v>
      </c>
      <c r="J114" s="2">
        <v>2286020000</v>
      </c>
      <c r="K114" s="2">
        <v>2243300000</v>
      </c>
      <c r="L114" s="2">
        <v>2196260000</v>
      </c>
      <c r="M114" s="2">
        <v>2135930000</v>
      </c>
      <c r="N114" s="2">
        <v>2066800000</v>
      </c>
      <c r="O114" s="2">
        <v>1995200000</v>
      </c>
      <c r="P114" s="2">
        <v>1921050000</v>
      </c>
      <c r="Q114" s="2">
        <v>1847970000</v>
      </c>
      <c r="R114" s="2">
        <v>1772320000</v>
      </c>
      <c r="S114" s="2">
        <v>1699660000</v>
      </c>
      <c r="T114" s="2">
        <v>1619710000</v>
      </c>
      <c r="U114" s="2">
        <v>1551510000</v>
      </c>
      <c r="V114" s="2">
        <v>1489840000</v>
      </c>
      <c r="W114" s="2">
        <v>1433230000</v>
      </c>
      <c r="X114" s="2">
        <v>1381830000</v>
      </c>
      <c r="Y114" s="2">
        <v>1330730000</v>
      </c>
      <c r="Z114" s="2">
        <v>1291540000</v>
      </c>
      <c r="AA114" s="2">
        <v>1257760000</v>
      </c>
      <c r="AB114" s="2">
        <v>1230900000</v>
      </c>
      <c r="AC114" s="2">
        <v>1210970000</v>
      </c>
      <c r="AD114" s="2">
        <v>1207770000</v>
      </c>
      <c r="AE114" s="2">
        <v>1222990000</v>
      </c>
      <c r="AF114" s="2">
        <v>1240260000</v>
      </c>
    </row>
    <row r="115" spans="1:32">
      <c r="A115" t="s">
        <v>133</v>
      </c>
      <c r="B115" t="s">
        <v>19</v>
      </c>
      <c r="C115" s="2">
        <v>19556600000</v>
      </c>
      <c r="D115" s="2">
        <v>17209800000</v>
      </c>
      <c r="E115" s="2">
        <v>16565200000</v>
      </c>
      <c r="F115" s="2">
        <v>15861100000</v>
      </c>
      <c r="G115" s="2">
        <v>15383200000</v>
      </c>
      <c r="H115" s="2">
        <v>14924000000</v>
      </c>
      <c r="I115" s="2">
        <v>14350700000</v>
      </c>
      <c r="J115" s="2">
        <v>13867000000</v>
      </c>
      <c r="K115" s="2">
        <v>13204500000</v>
      </c>
      <c r="L115" s="2">
        <v>12530000000</v>
      </c>
      <c r="M115" s="2">
        <v>11797600000</v>
      </c>
      <c r="N115" s="2">
        <v>11034100000</v>
      </c>
      <c r="O115" s="2">
        <v>10263300000</v>
      </c>
      <c r="P115" s="2">
        <v>9510520000</v>
      </c>
      <c r="Q115" s="2">
        <v>8782230000</v>
      </c>
      <c r="R115" s="2">
        <v>8062660000</v>
      </c>
      <c r="S115" s="2">
        <v>7378230000</v>
      </c>
      <c r="T115" s="2">
        <v>6899200000</v>
      </c>
      <c r="U115" s="2">
        <v>6513700000</v>
      </c>
      <c r="V115" s="2">
        <v>6144520000</v>
      </c>
      <c r="W115" s="2">
        <v>5798280000</v>
      </c>
      <c r="X115" s="2">
        <v>5474840000</v>
      </c>
      <c r="Y115" s="2">
        <v>5166330000</v>
      </c>
      <c r="Z115" s="2">
        <v>4932510000</v>
      </c>
      <c r="AA115" s="2">
        <v>4731770000</v>
      </c>
      <c r="AB115" s="2">
        <v>4571620000</v>
      </c>
      <c r="AC115" s="2">
        <v>4446250000</v>
      </c>
      <c r="AD115" s="2">
        <v>4415770000</v>
      </c>
      <c r="AE115" s="2">
        <v>4485840000</v>
      </c>
      <c r="AF115" s="2">
        <v>4567320000</v>
      </c>
    </row>
    <row r="116" spans="1:32">
      <c r="A116" t="s">
        <v>134</v>
      </c>
      <c r="B116" t="s">
        <v>19</v>
      </c>
      <c r="C116" s="2">
        <v>225297000</v>
      </c>
      <c r="D116" s="2">
        <v>203503000</v>
      </c>
      <c r="E116" s="2">
        <v>201413000</v>
      </c>
      <c r="F116" s="2">
        <v>199015000</v>
      </c>
      <c r="G116" s="2">
        <v>197742000</v>
      </c>
      <c r="H116" s="2">
        <v>196974000</v>
      </c>
      <c r="I116" s="2">
        <v>194736000</v>
      </c>
      <c r="J116" s="2">
        <v>191774000</v>
      </c>
      <c r="K116" s="2">
        <v>188186000</v>
      </c>
      <c r="L116" s="2">
        <v>184235000</v>
      </c>
      <c r="M116" s="2">
        <v>179165000</v>
      </c>
      <c r="N116" s="2">
        <v>173355000</v>
      </c>
      <c r="O116" s="2">
        <v>167336000</v>
      </c>
      <c r="P116" s="2">
        <v>161102000</v>
      </c>
      <c r="Q116" s="2">
        <v>154956000</v>
      </c>
      <c r="R116" s="2">
        <v>148593000</v>
      </c>
      <c r="S116" s="2">
        <v>142479000</v>
      </c>
      <c r="T116" s="2">
        <v>135750000</v>
      </c>
      <c r="U116" s="2">
        <v>130008000</v>
      </c>
      <c r="V116" s="2">
        <v>124811000</v>
      </c>
      <c r="W116" s="2">
        <v>120037000</v>
      </c>
      <c r="X116" s="2">
        <v>115701000</v>
      </c>
      <c r="Y116" s="2">
        <v>111388000</v>
      </c>
      <c r="Z116" s="2">
        <v>108077000</v>
      </c>
      <c r="AA116" s="2">
        <v>105219000</v>
      </c>
      <c r="AB116" s="2">
        <v>102942000</v>
      </c>
      <c r="AC116" s="2">
        <v>101246000</v>
      </c>
      <c r="AD116" s="2">
        <v>100957000</v>
      </c>
      <c r="AE116" s="2">
        <v>102217000</v>
      </c>
      <c r="AF116" s="2">
        <v>103647000</v>
      </c>
    </row>
    <row r="117" spans="1:32">
      <c r="A117" t="s">
        <v>135</v>
      </c>
      <c r="B117" t="s">
        <v>19</v>
      </c>
      <c r="C117" s="2">
        <v>608469000</v>
      </c>
      <c r="D117" s="2">
        <v>535452000</v>
      </c>
      <c r="E117" s="2">
        <v>555371000</v>
      </c>
      <c r="F117" s="2">
        <v>623529000</v>
      </c>
      <c r="G117" s="2">
        <v>567324000</v>
      </c>
      <c r="H117" s="2">
        <v>545364000</v>
      </c>
      <c r="I117" s="2">
        <v>537244000</v>
      </c>
      <c r="J117" s="2">
        <v>399789000</v>
      </c>
      <c r="K117" s="2">
        <v>408062000</v>
      </c>
      <c r="L117" s="2">
        <v>412695000</v>
      </c>
      <c r="M117" s="2">
        <v>404123000</v>
      </c>
      <c r="N117" s="2">
        <v>378170000</v>
      </c>
      <c r="O117" s="2">
        <v>360824000</v>
      </c>
      <c r="P117" s="2">
        <v>331489000</v>
      </c>
      <c r="Q117" s="2">
        <v>301806000</v>
      </c>
      <c r="R117" s="2">
        <v>272887000</v>
      </c>
      <c r="S117" s="2">
        <v>245099000</v>
      </c>
      <c r="T117" s="2">
        <v>224456000</v>
      </c>
      <c r="U117" s="2">
        <v>207850000</v>
      </c>
      <c r="V117" s="2">
        <v>191147000</v>
      </c>
      <c r="W117" s="2">
        <v>175407000</v>
      </c>
      <c r="X117" s="2">
        <v>160701000</v>
      </c>
      <c r="Y117" s="2">
        <v>146842000</v>
      </c>
      <c r="Z117" s="2">
        <v>135543000</v>
      </c>
      <c r="AA117" s="2">
        <v>125476000</v>
      </c>
      <c r="AB117" s="2">
        <v>116566000</v>
      </c>
      <c r="AC117" s="2">
        <v>108685000</v>
      </c>
      <c r="AD117" s="2">
        <v>103280000</v>
      </c>
      <c r="AE117" s="2">
        <v>100115000</v>
      </c>
      <c r="AF117" s="2">
        <v>96766200</v>
      </c>
    </row>
    <row r="118" spans="1:32">
      <c r="A118" t="s">
        <v>136</v>
      </c>
      <c r="B118" t="s">
        <v>19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row>
    <row r="119" spans="1:32">
      <c r="A119" t="s">
        <v>137</v>
      </c>
      <c r="B119" t="s">
        <v>19</v>
      </c>
      <c r="C119">
        <v>0</v>
      </c>
      <c r="D119">
        <v>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row>
    <row r="120" spans="1:32">
      <c r="A120" t="s">
        <v>138</v>
      </c>
      <c r="B120" t="s">
        <v>19</v>
      </c>
      <c r="C120" s="2">
        <v>1401910</v>
      </c>
      <c r="D120" s="2">
        <v>1189300</v>
      </c>
      <c r="E120" s="2">
        <v>1102490</v>
      </c>
      <c r="F120" s="2">
        <v>1018250</v>
      </c>
      <c r="G120">
        <v>942932</v>
      </c>
      <c r="H120">
        <v>873315</v>
      </c>
      <c r="I120">
        <v>801053</v>
      </c>
      <c r="J120">
        <v>728702</v>
      </c>
      <c r="K120">
        <v>657596</v>
      </c>
      <c r="L120">
        <v>588337</v>
      </c>
      <c r="M120">
        <v>519156</v>
      </c>
      <c r="N120">
        <v>451314</v>
      </c>
      <c r="O120">
        <v>386833</v>
      </c>
      <c r="P120">
        <v>325648</v>
      </c>
      <c r="Q120">
        <v>269238</v>
      </c>
      <c r="R120">
        <v>216857</v>
      </c>
      <c r="S120">
        <v>169979</v>
      </c>
      <c r="T120">
        <v>164165</v>
      </c>
      <c r="U120">
        <v>156785</v>
      </c>
      <c r="V120">
        <v>150266</v>
      </c>
      <c r="W120">
        <v>144028</v>
      </c>
      <c r="X120">
        <v>138060</v>
      </c>
      <c r="Y120">
        <v>132118</v>
      </c>
      <c r="Z120">
        <v>127901</v>
      </c>
      <c r="AA120">
        <v>124958</v>
      </c>
      <c r="AB120">
        <v>123021</v>
      </c>
      <c r="AC120">
        <v>121985</v>
      </c>
      <c r="AD120">
        <v>123828</v>
      </c>
      <c r="AE120">
        <v>128752</v>
      </c>
      <c r="AF120">
        <v>133579</v>
      </c>
    </row>
    <row r="121" spans="1:32">
      <c r="A121" t="s">
        <v>139</v>
      </c>
      <c r="B121" t="s">
        <v>19</v>
      </c>
      <c r="C12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row>
    <row r="122" spans="1:32">
      <c r="A122" t="s">
        <v>140</v>
      </c>
      <c r="B122" t="s">
        <v>19</v>
      </c>
      <c r="C122">
        <v>0</v>
      </c>
      <c r="D122">
        <v>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row>
    <row r="123" spans="1:32">
      <c r="A123" t="s">
        <v>141</v>
      </c>
      <c r="B123" t="s">
        <v>19</v>
      </c>
      <c r="C123" s="2">
        <v>1237230</v>
      </c>
      <c r="D123" s="2">
        <v>1247250</v>
      </c>
      <c r="E123" s="2">
        <v>1234210</v>
      </c>
      <c r="F123" s="2">
        <v>1206300</v>
      </c>
      <c r="G123" s="2">
        <v>1169650</v>
      </c>
      <c r="H123" s="2">
        <v>1133780</v>
      </c>
      <c r="I123" s="2">
        <v>1097430</v>
      </c>
      <c r="J123" s="2">
        <v>1057340</v>
      </c>
      <c r="K123" s="2">
        <v>1012260</v>
      </c>
      <c r="L123">
        <v>963742</v>
      </c>
      <c r="M123">
        <v>912168</v>
      </c>
      <c r="N123">
        <v>857667</v>
      </c>
      <c r="O123">
        <v>806214</v>
      </c>
      <c r="P123">
        <v>757742</v>
      </c>
      <c r="Q123">
        <v>709405</v>
      </c>
      <c r="R123">
        <v>661176</v>
      </c>
      <c r="S123">
        <v>614323</v>
      </c>
      <c r="T123">
        <v>596473</v>
      </c>
      <c r="U123">
        <v>567953</v>
      </c>
      <c r="V123">
        <v>545421</v>
      </c>
      <c r="W123">
        <v>522326</v>
      </c>
      <c r="X123">
        <v>503582</v>
      </c>
      <c r="Y123">
        <v>489156</v>
      </c>
      <c r="Z123">
        <v>479005</v>
      </c>
      <c r="AA123">
        <v>471355</v>
      </c>
      <c r="AB123">
        <v>468235</v>
      </c>
      <c r="AC123">
        <v>468170</v>
      </c>
      <c r="AD123">
        <v>471567</v>
      </c>
      <c r="AE123">
        <v>478098</v>
      </c>
      <c r="AF123">
        <v>483276</v>
      </c>
    </row>
    <row r="124" spans="1:32">
      <c r="A124" t="s">
        <v>142</v>
      </c>
      <c r="B124" t="s">
        <v>19</v>
      </c>
      <c r="C124" s="2">
        <v>6407100000</v>
      </c>
      <c r="D124" s="2">
        <v>6526330000</v>
      </c>
      <c r="E124" s="2">
        <v>6543940000</v>
      </c>
      <c r="F124" s="2">
        <v>6463560000</v>
      </c>
      <c r="G124" s="2">
        <v>6340550000</v>
      </c>
      <c r="H124" s="2">
        <v>6219860000</v>
      </c>
      <c r="I124" s="2">
        <v>6091160000</v>
      </c>
      <c r="J124" s="2">
        <v>5935470000</v>
      </c>
      <c r="K124" s="2">
        <v>5746020000</v>
      </c>
      <c r="L124" s="2">
        <v>5530370000</v>
      </c>
      <c r="M124" s="2">
        <v>5291730000</v>
      </c>
      <c r="N124" s="2">
        <v>5031000000</v>
      </c>
      <c r="O124" s="2">
        <v>4779530000</v>
      </c>
      <c r="P124" s="2">
        <v>4534650000</v>
      </c>
      <c r="Q124" s="2">
        <v>4281760000</v>
      </c>
      <c r="R124" s="2">
        <v>4019580000</v>
      </c>
      <c r="S124" s="2">
        <v>3757050000</v>
      </c>
      <c r="T124" s="2">
        <v>3505350000</v>
      </c>
      <c r="U124" s="2">
        <v>3257580000</v>
      </c>
      <c r="V124" s="2">
        <v>3019590000</v>
      </c>
      <c r="W124" s="2">
        <v>2792940000</v>
      </c>
      <c r="X124" s="2">
        <v>2577580000</v>
      </c>
      <c r="Y124" s="2">
        <v>2384070000</v>
      </c>
      <c r="Z124" s="2">
        <v>2217560000</v>
      </c>
      <c r="AA124" s="2">
        <v>2070040000</v>
      </c>
      <c r="AB124" s="2">
        <v>1955030000</v>
      </c>
      <c r="AC124" s="2">
        <v>1864540000</v>
      </c>
      <c r="AD124" s="2">
        <v>1799860000</v>
      </c>
      <c r="AE124" s="2">
        <v>1758960000</v>
      </c>
      <c r="AF124" s="2">
        <v>1718180000</v>
      </c>
    </row>
    <row r="125" spans="1:32">
      <c r="A125" t="s">
        <v>143</v>
      </c>
      <c r="B125" t="s">
        <v>19</v>
      </c>
      <c r="C125" s="2">
        <v>6467880</v>
      </c>
      <c r="D125" s="2">
        <v>6535060</v>
      </c>
      <c r="E125" s="2">
        <v>6551700</v>
      </c>
      <c r="F125" s="2">
        <v>6505090</v>
      </c>
      <c r="G125" s="2">
        <v>6518380</v>
      </c>
      <c r="H125" s="2">
        <v>6557080</v>
      </c>
      <c r="I125" s="2">
        <v>6602920</v>
      </c>
      <c r="J125" s="2">
        <v>6709480</v>
      </c>
      <c r="K125" s="2">
        <v>6710710</v>
      </c>
      <c r="L125" s="2">
        <v>6684610</v>
      </c>
      <c r="M125" s="2">
        <v>6623530</v>
      </c>
      <c r="N125" s="2">
        <v>6525050</v>
      </c>
      <c r="O125" s="2">
        <v>6458240</v>
      </c>
      <c r="P125" s="2">
        <v>6436380</v>
      </c>
      <c r="Q125" s="2">
        <v>6417460</v>
      </c>
      <c r="R125" s="2">
        <v>6399310</v>
      </c>
      <c r="S125" s="2">
        <v>6392730</v>
      </c>
      <c r="T125" s="2">
        <v>6463060</v>
      </c>
      <c r="U125" s="2">
        <v>6563300</v>
      </c>
      <c r="V125" s="2">
        <v>6617720</v>
      </c>
      <c r="W125" s="2">
        <v>6638100</v>
      </c>
      <c r="X125" s="2">
        <v>6636480</v>
      </c>
      <c r="Y125" s="2">
        <v>6629420</v>
      </c>
      <c r="Z125" s="2">
        <v>6638810</v>
      </c>
      <c r="AA125" s="2">
        <v>6657390</v>
      </c>
      <c r="AB125" s="2">
        <v>6726460</v>
      </c>
      <c r="AC125" s="2">
        <v>6835610</v>
      </c>
      <c r="AD125" s="2">
        <v>7002430</v>
      </c>
      <c r="AE125" s="2">
        <v>7231060</v>
      </c>
      <c r="AF125" s="2">
        <v>7456320</v>
      </c>
    </row>
    <row r="126" spans="1:32">
      <c r="A126" t="s">
        <v>144</v>
      </c>
      <c r="B126" t="s">
        <v>19</v>
      </c>
      <c r="C126" s="2">
        <v>537491000</v>
      </c>
      <c r="D126" s="2">
        <v>547487000</v>
      </c>
      <c r="E126" s="2">
        <v>548954000</v>
      </c>
      <c r="F126" s="2">
        <v>542202000</v>
      </c>
      <c r="G126" s="2">
        <v>531870000</v>
      </c>
      <c r="H126" s="2">
        <v>521729000</v>
      </c>
      <c r="I126" s="2">
        <v>510906000</v>
      </c>
      <c r="J126" s="2">
        <v>497819000</v>
      </c>
      <c r="K126" s="2">
        <v>481891000</v>
      </c>
      <c r="L126" s="2">
        <v>463761000</v>
      </c>
      <c r="M126" s="2">
        <v>443693000</v>
      </c>
      <c r="N126" s="2">
        <v>421762000</v>
      </c>
      <c r="O126" s="2">
        <v>400609000</v>
      </c>
      <c r="P126" s="2">
        <v>380010000</v>
      </c>
      <c r="Q126" s="2">
        <v>358739000</v>
      </c>
      <c r="R126" s="2">
        <v>336691000</v>
      </c>
      <c r="S126" s="2">
        <v>314615000</v>
      </c>
      <c r="T126" s="2">
        <v>293452000</v>
      </c>
      <c r="U126" s="2">
        <v>272622000</v>
      </c>
      <c r="V126" s="2">
        <v>252616000</v>
      </c>
      <c r="W126" s="2">
        <v>233562000</v>
      </c>
      <c r="X126" s="2">
        <v>215458000</v>
      </c>
      <c r="Y126" s="2">
        <v>199192000</v>
      </c>
      <c r="Z126" s="2">
        <v>185202000</v>
      </c>
      <c r="AA126" s="2">
        <v>172804000</v>
      </c>
      <c r="AB126" s="2">
        <v>163143000</v>
      </c>
      <c r="AC126" s="2">
        <v>155544000</v>
      </c>
      <c r="AD126" s="2">
        <v>150120000</v>
      </c>
      <c r="AE126" s="2">
        <v>146700000</v>
      </c>
      <c r="AF126" s="2">
        <v>143292000</v>
      </c>
    </row>
    <row r="127" spans="1:32">
      <c r="A127" t="s">
        <v>145</v>
      </c>
      <c r="B127" t="s">
        <v>19</v>
      </c>
      <c r="C127">
        <v>201237</v>
      </c>
      <c r="D127">
        <v>203327</v>
      </c>
      <c r="E127">
        <v>219654</v>
      </c>
      <c r="F127">
        <v>255727</v>
      </c>
      <c r="G127">
        <v>240394</v>
      </c>
      <c r="H127">
        <v>239614</v>
      </c>
      <c r="I127">
        <v>247192</v>
      </c>
      <c r="J127">
        <v>193436</v>
      </c>
      <c r="K127">
        <v>207383</v>
      </c>
      <c r="L127">
        <v>220168</v>
      </c>
      <c r="M127">
        <v>226887</v>
      </c>
      <c r="N127">
        <v>223632</v>
      </c>
      <c r="O127">
        <v>227050</v>
      </c>
      <c r="P127">
        <v>224340</v>
      </c>
      <c r="Q127">
        <v>220540</v>
      </c>
      <c r="R127">
        <v>216590</v>
      </c>
      <c r="S127">
        <v>212361</v>
      </c>
      <c r="T127">
        <v>210267</v>
      </c>
      <c r="U127">
        <v>209433</v>
      </c>
      <c r="V127">
        <v>205867</v>
      </c>
      <c r="W127">
        <v>200813</v>
      </c>
      <c r="X127">
        <v>194799</v>
      </c>
      <c r="Y127">
        <v>188427</v>
      </c>
      <c r="Z127">
        <v>182432</v>
      </c>
      <c r="AA127">
        <v>176539</v>
      </c>
      <c r="AB127">
        <v>171510</v>
      </c>
      <c r="AC127">
        <v>167091</v>
      </c>
      <c r="AD127">
        <v>163779</v>
      </c>
      <c r="AE127">
        <v>161383</v>
      </c>
      <c r="AF127">
        <v>157974</v>
      </c>
    </row>
    <row r="128" spans="1:32">
      <c r="A128" t="s">
        <v>146</v>
      </c>
      <c r="B128" t="s">
        <v>19</v>
      </c>
      <c r="C128">
        <v>0</v>
      </c>
      <c r="D128">
        <v>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row>
    <row r="129" spans="1:32">
      <c r="A129" t="s">
        <v>147</v>
      </c>
      <c r="B129" t="s">
        <v>19</v>
      </c>
      <c r="C129">
        <v>0</v>
      </c>
      <c r="D129">
        <v>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row>
    <row r="130" spans="1:32">
      <c r="A130" t="s">
        <v>148</v>
      </c>
      <c r="B130" t="s">
        <v>19</v>
      </c>
      <c r="C130">
        <v>0</v>
      </c>
      <c r="D130">
        <v>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row>
    <row r="131" spans="1:32">
      <c r="A131" t="s">
        <v>149</v>
      </c>
      <c r="B131" t="s">
        <v>19</v>
      </c>
      <c r="C131">
        <v>0</v>
      </c>
      <c r="D131">
        <v>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row>
    <row r="132" spans="1:32">
      <c r="A132" t="s">
        <v>150</v>
      </c>
      <c r="B132" t="s">
        <v>19</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row>
    <row r="133" spans="1:32">
      <c r="A133" t="s">
        <v>151</v>
      </c>
      <c r="B133" t="s">
        <v>19</v>
      </c>
      <c r="C133">
        <v>445093</v>
      </c>
      <c r="D133">
        <v>383450</v>
      </c>
      <c r="E133">
        <v>360663</v>
      </c>
      <c r="F133">
        <v>338031</v>
      </c>
      <c r="G133">
        <v>317178</v>
      </c>
      <c r="H133">
        <v>296969</v>
      </c>
      <c r="I133">
        <v>275233</v>
      </c>
      <c r="J133">
        <v>252742</v>
      </c>
      <c r="K133">
        <v>229812</v>
      </c>
      <c r="L133">
        <v>206740</v>
      </c>
      <c r="M133">
        <v>183343</v>
      </c>
      <c r="N133">
        <v>159926</v>
      </c>
      <c r="O133">
        <v>136697</v>
      </c>
      <c r="P133">
        <v>113897</v>
      </c>
      <c r="Q133">
        <v>91980.3</v>
      </c>
      <c r="R133">
        <v>70983.899999999994</v>
      </c>
      <c r="S133">
        <v>51572.9</v>
      </c>
      <c r="T133">
        <v>47174.7</v>
      </c>
      <c r="U133">
        <v>42920.5</v>
      </c>
      <c r="V133">
        <v>39286.6</v>
      </c>
      <c r="W133">
        <v>35606.199999999997</v>
      </c>
      <c r="X133">
        <v>32466.3</v>
      </c>
      <c r="Y133">
        <v>29612.7</v>
      </c>
      <c r="Z133">
        <v>27408.1</v>
      </c>
      <c r="AA133">
        <v>25544.3</v>
      </c>
      <c r="AB133">
        <v>23949.1</v>
      </c>
      <c r="AC133">
        <v>22646</v>
      </c>
      <c r="AD133">
        <v>21959.9</v>
      </c>
      <c r="AE133">
        <v>21968.400000000001</v>
      </c>
      <c r="AF133">
        <v>22017.3</v>
      </c>
    </row>
    <row r="134" spans="1:32">
      <c r="A134" t="s">
        <v>152</v>
      </c>
      <c r="B134" t="s">
        <v>19</v>
      </c>
      <c r="C134" s="2">
        <v>652275000</v>
      </c>
      <c r="D134" s="2">
        <v>589177000</v>
      </c>
      <c r="E134" s="2">
        <v>583126000</v>
      </c>
      <c r="F134" s="2">
        <v>576184000</v>
      </c>
      <c r="G134" s="2">
        <v>572502000</v>
      </c>
      <c r="H134" s="2">
        <v>570281000</v>
      </c>
      <c r="I134" s="2">
        <v>563807000</v>
      </c>
      <c r="J134" s="2">
        <v>555241000</v>
      </c>
      <c r="K134" s="2">
        <v>544865000</v>
      </c>
      <c r="L134" s="2">
        <v>533439000</v>
      </c>
      <c r="M134" s="2">
        <v>518786000</v>
      </c>
      <c r="N134" s="2">
        <v>501995000</v>
      </c>
      <c r="O134" s="2">
        <v>484605000</v>
      </c>
      <c r="P134" s="2">
        <v>466595000</v>
      </c>
      <c r="Q134" s="2">
        <v>448844000</v>
      </c>
      <c r="R134" s="2">
        <v>430471000</v>
      </c>
      <c r="S134" s="2">
        <v>412823000</v>
      </c>
      <c r="T134" s="2">
        <v>393403000</v>
      </c>
      <c r="U134" s="2">
        <v>376840000</v>
      </c>
      <c r="V134" s="2">
        <v>361860000</v>
      </c>
      <c r="W134" s="2">
        <v>348109000</v>
      </c>
      <c r="X134" s="2">
        <v>335626000</v>
      </c>
      <c r="Y134" s="2">
        <v>323214000</v>
      </c>
      <c r="Z134" s="2">
        <v>313696000</v>
      </c>
      <c r="AA134" s="2">
        <v>305491000</v>
      </c>
      <c r="AB134" s="2">
        <v>298967000</v>
      </c>
      <c r="AC134" s="2">
        <v>294127000</v>
      </c>
      <c r="AD134" s="2">
        <v>293350000</v>
      </c>
      <c r="AE134" s="2">
        <v>297047000</v>
      </c>
      <c r="AF134" s="2">
        <v>301240000</v>
      </c>
    </row>
    <row r="135" spans="1:32">
      <c r="A135" t="s">
        <v>153</v>
      </c>
      <c r="B135" t="s">
        <v>19</v>
      </c>
      <c r="C135" s="2">
        <v>139507000</v>
      </c>
      <c r="D135" s="2">
        <v>122766000</v>
      </c>
      <c r="E135" s="2">
        <v>118168000</v>
      </c>
      <c r="F135" s="2">
        <v>113145000</v>
      </c>
      <c r="G135" s="2">
        <v>109736000</v>
      </c>
      <c r="H135" s="2">
        <v>106460000</v>
      </c>
      <c r="I135" s="2">
        <v>102371000</v>
      </c>
      <c r="J135" s="2">
        <v>98920000</v>
      </c>
      <c r="K135" s="2">
        <v>94194100</v>
      </c>
      <c r="L135" s="2">
        <v>89382500</v>
      </c>
      <c r="M135" s="2">
        <v>84158000</v>
      </c>
      <c r="N135" s="2">
        <v>78711600</v>
      </c>
      <c r="O135" s="2">
        <v>73213200</v>
      </c>
      <c r="P135" s="2">
        <v>67843200</v>
      </c>
      <c r="Q135" s="2">
        <v>62648000</v>
      </c>
      <c r="R135" s="2">
        <v>57514900</v>
      </c>
      <c r="S135" s="2">
        <v>52632500</v>
      </c>
      <c r="T135" s="2">
        <v>49215400</v>
      </c>
      <c r="U135" s="2">
        <v>46465400</v>
      </c>
      <c r="V135" s="2">
        <v>43831900</v>
      </c>
      <c r="W135" s="2">
        <v>41362000</v>
      </c>
      <c r="X135" s="2">
        <v>39054700</v>
      </c>
      <c r="Y135" s="2">
        <v>36854000</v>
      </c>
      <c r="Z135" s="2">
        <v>35186000</v>
      </c>
      <c r="AA135" s="2">
        <v>33754000</v>
      </c>
      <c r="AB135" s="2">
        <v>32611600</v>
      </c>
      <c r="AC135" s="2">
        <v>31717300</v>
      </c>
      <c r="AD135" s="2">
        <v>31499900</v>
      </c>
      <c r="AE135" s="2">
        <v>31999700</v>
      </c>
      <c r="AF135" s="2">
        <v>32581000</v>
      </c>
    </row>
    <row r="136" spans="1:32">
      <c r="A136" t="s">
        <v>154</v>
      </c>
      <c r="B136" t="s">
        <v>19</v>
      </c>
      <c r="C136" s="2">
        <v>54721300</v>
      </c>
      <c r="D136" s="2">
        <v>49427800</v>
      </c>
      <c r="E136" s="2">
        <v>48920100</v>
      </c>
      <c r="F136" s="2">
        <v>48337700</v>
      </c>
      <c r="G136" s="2">
        <v>48028600</v>
      </c>
      <c r="H136" s="2">
        <v>47842100</v>
      </c>
      <c r="I136" s="2">
        <v>47298400</v>
      </c>
      <c r="J136" s="2">
        <v>46579000</v>
      </c>
      <c r="K136" s="2">
        <v>45707600</v>
      </c>
      <c r="L136" s="2">
        <v>44747800</v>
      </c>
      <c r="M136" s="2">
        <v>43516600</v>
      </c>
      <c r="N136" s="2">
        <v>42105300</v>
      </c>
      <c r="O136" s="2">
        <v>40643500</v>
      </c>
      <c r="P136" s="2">
        <v>39129300</v>
      </c>
      <c r="Q136" s="2">
        <v>37636600</v>
      </c>
      <c r="R136" s="2">
        <v>36091100</v>
      </c>
      <c r="S136" s="2">
        <v>34606000</v>
      </c>
      <c r="T136" s="2">
        <v>32971700</v>
      </c>
      <c r="U136" s="2">
        <v>31576900</v>
      </c>
      <c r="V136" s="2">
        <v>30314700</v>
      </c>
      <c r="W136" s="2">
        <v>29155300</v>
      </c>
      <c r="X136" s="2">
        <v>28102100</v>
      </c>
      <c r="Y136" s="2">
        <v>27054600</v>
      </c>
      <c r="Z136" s="2">
        <v>26250200</v>
      </c>
      <c r="AA136" s="2">
        <v>25556100</v>
      </c>
      <c r="AB136" s="2">
        <v>25003000</v>
      </c>
      <c r="AC136" s="2">
        <v>24591300</v>
      </c>
      <c r="AD136" s="2">
        <v>24521100</v>
      </c>
      <c r="AE136" s="2">
        <v>24826900</v>
      </c>
      <c r="AF136" s="2">
        <v>25174400</v>
      </c>
    </row>
    <row r="137" spans="1:32">
      <c r="A137" t="s">
        <v>155</v>
      </c>
      <c r="B137" t="s">
        <v>19</v>
      </c>
      <c r="C137" s="2">
        <v>4340510</v>
      </c>
      <c r="D137" s="2">
        <v>3819640</v>
      </c>
      <c r="E137" s="2">
        <v>3961730</v>
      </c>
      <c r="F137" s="2">
        <v>4447940</v>
      </c>
      <c r="G137" s="2">
        <v>4047000</v>
      </c>
      <c r="H137" s="2">
        <v>3890350</v>
      </c>
      <c r="I137" s="2">
        <v>3832430</v>
      </c>
      <c r="J137" s="2">
        <v>2851890</v>
      </c>
      <c r="K137" s="2">
        <v>2910910</v>
      </c>
      <c r="L137" s="2">
        <v>2943960</v>
      </c>
      <c r="M137" s="2">
        <v>2882810</v>
      </c>
      <c r="N137" s="2">
        <v>2697670</v>
      </c>
      <c r="O137" s="2">
        <v>2573930</v>
      </c>
      <c r="P137" s="2">
        <v>2364670</v>
      </c>
      <c r="Q137" s="2">
        <v>2152930</v>
      </c>
      <c r="R137" s="2">
        <v>1946640</v>
      </c>
      <c r="S137" s="2">
        <v>1748410</v>
      </c>
      <c r="T137" s="2">
        <v>1601150</v>
      </c>
      <c r="U137" s="2">
        <v>1482700</v>
      </c>
      <c r="V137" s="2">
        <v>1363550</v>
      </c>
      <c r="W137" s="2">
        <v>1251260</v>
      </c>
      <c r="X137" s="2">
        <v>1146360</v>
      </c>
      <c r="Y137" s="2">
        <v>1047500</v>
      </c>
      <c r="Z137">
        <v>966898</v>
      </c>
      <c r="AA137">
        <v>895080</v>
      </c>
      <c r="AB137">
        <v>831524</v>
      </c>
      <c r="AC137">
        <v>775305</v>
      </c>
      <c r="AD137">
        <v>736748</v>
      </c>
      <c r="AE137">
        <v>714169</v>
      </c>
      <c r="AF137">
        <v>690281</v>
      </c>
    </row>
    <row r="138" spans="1:32">
      <c r="A138" t="s">
        <v>156</v>
      </c>
      <c r="B138" t="s">
        <v>19</v>
      </c>
      <c r="C138">
        <v>0</v>
      </c>
      <c r="D138">
        <v>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row>
    <row r="139" spans="1:32">
      <c r="A139" t="s">
        <v>157</v>
      </c>
      <c r="B139" t="s">
        <v>19</v>
      </c>
      <c r="C139">
        <v>0</v>
      </c>
      <c r="D139">
        <v>0</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row>
    <row r="140" spans="1:32">
      <c r="A140" t="s">
        <v>158</v>
      </c>
      <c r="B140" t="s">
        <v>19</v>
      </c>
      <c r="C140">
        <v>0</v>
      </c>
      <c r="D140">
        <v>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row>
    <row r="141" spans="1:32">
      <c r="A141" t="s">
        <v>159</v>
      </c>
      <c r="B141" t="s">
        <v>19</v>
      </c>
      <c r="C141">
        <v>0</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row>
    <row r="142" spans="1:32">
      <c r="A142" t="s">
        <v>160</v>
      </c>
      <c r="B142" t="s">
        <v>19</v>
      </c>
      <c r="C142">
        <v>0</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row>
    <row r="143" spans="1:32">
      <c r="A143" t="s">
        <v>161</v>
      </c>
      <c r="B143" t="s">
        <v>19</v>
      </c>
      <c r="C143" s="2">
        <v>1774040</v>
      </c>
      <c r="D143" s="2">
        <v>1788410</v>
      </c>
      <c r="E143" s="2">
        <v>1769720</v>
      </c>
      <c r="F143" s="2">
        <v>1729690</v>
      </c>
      <c r="G143" s="2">
        <v>1677150</v>
      </c>
      <c r="H143" s="2">
        <v>1625720</v>
      </c>
      <c r="I143" s="2">
        <v>1573590</v>
      </c>
      <c r="J143" s="2">
        <v>1516110</v>
      </c>
      <c r="K143" s="2">
        <v>1451470</v>
      </c>
      <c r="L143" s="2">
        <v>1381890</v>
      </c>
      <c r="M143" s="2">
        <v>1307940</v>
      </c>
      <c r="N143" s="2">
        <v>1229800</v>
      </c>
      <c r="O143" s="2">
        <v>1156020</v>
      </c>
      <c r="P143" s="2">
        <v>1086510</v>
      </c>
      <c r="Q143" s="2">
        <v>1017200</v>
      </c>
      <c r="R143">
        <v>948050</v>
      </c>
      <c r="S143">
        <v>880868</v>
      </c>
      <c r="T143">
        <v>855273</v>
      </c>
      <c r="U143">
        <v>814378</v>
      </c>
      <c r="V143">
        <v>782071</v>
      </c>
      <c r="W143">
        <v>748955</v>
      </c>
      <c r="X143">
        <v>722078</v>
      </c>
      <c r="Y143">
        <v>701393</v>
      </c>
      <c r="Z143">
        <v>686838</v>
      </c>
      <c r="AA143">
        <v>675869</v>
      </c>
      <c r="AB143">
        <v>671395</v>
      </c>
      <c r="AC143">
        <v>671302</v>
      </c>
      <c r="AD143">
        <v>676173</v>
      </c>
      <c r="AE143">
        <v>685537</v>
      </c>
      <c r="AF143">
        <v>692961</v>
      </c>
    </row>
    <row r="144" spans="1:32">
      <c r="A144" t="s">
        <v>162</v>
      </c>
      <c r="B144" t="s">
        <v>19</v>
      </c>
      <c r="C144" s="2">
        <v>5410440000</v>
      </c>
      <c r="D144" s="2">
        <v>5511120000</v>
      </c>
      <c r="E144" s="2">
        <v>5525990000</v>
      </c>
      <c r="F144" s="2">
        <v>5458120000</v>
      </c>
      <c r="G144" s="2">
        <v>5354240000</v>
      </c>
      <c r="H144" s="2">
        <v>5252330000</v>
      </c>
      <c r="I144" s="2">
        <v>5143650000</v>
      </c>
      <c r="J144" s="2">
        <v>5012170000</v>
      </c>
      <c r="K144" s="2">
        <v>4852200000</v>
      </c>
      <c r="L144" s="2">
        <v>4670090000</v>
      </c>
      <c r="M144" s="2">
        <v>4468580000</v>
      </c>
      <c r="N144" s="2">
        <v>4248400000</v>
      </c>
      <c r="O144" s="2">
        <v>4036040000</v>
      </c>
      <c r="P144" s="2">
        <v>3829260000</v>
      </c>
      <c r="Q144" s="2">
        <v>3615710000</v>
      </c>
      <c r="R144" s="2">
        <v>3394310000</v>
      </c>
      <c r="S144" s="2">
        <v>3172620000</v>
      </c>
      <c r="T144" s="2">
        <v>2960080000</v>
      </c>
      <c r="U144" s="2">
        <v>2750840000</v>
      </c>
      <c r="V144" s="2">
        <v>2549870000</v>
      </c>
      <c r="W144" s="2">
        <v>2358490000</v>
      </c>
      <c r="X144" s="2">
        <v>2176630000</v>
      </c>
      <c r="Y144" s="2">
        <v>2013220000</v>
      </c>
      <c r="Z144" s="2">
        <v>1872600000</v>
      </c>
      <c r="AA144" s="2">
        <v>1748030000</v>
      </c>
      <c r="AB144" s="2">
        <v>1650910000</v>
      </c>
      <c r="AC144" s="2">
        <v>1574500000</v>
      </c>
      <c r="AD144" s="2">
        <v>1519880000</v>
      </c>
      <c r="AE144" s="2">
        <v>1485340000</v>
      </c>
      <c r="AF144" s="2">
        <v>1450910000</v>
      </c>
    </row>
    <row r="145" spans="1:32">
      <c r="A145" t="s">
        <v>163</v>
      </c>
      <c r="B145" t="s">
        <v>19</v>
      </c>
      <c r="C145" s="2">
        <v>611453000</v>
      </c>
      <c r="D145" s="2">
        <v>617803000</v>
      </c>
      <c r="E145" s="2">
        <v>619376000</v>
      </c>
      <c r="F145" s="2">
        <v>614970000</v>
      </c>
      <c r="G145" s="2">
        <v>616227000</v>
      </c>
      <c r="H145" s="2">
        <v>619885000</v>
      </c>
      <c r="I145" s="2">
        <v>624218000</v>
      </c>
      <c r="J145" s="2">
        <v>634292000</v>
      </c>
      <c r="K145" s="2">
        <v>634409000</v>
      </c>
      <c r="L145" s="2">
        <v>631941000</v>
      </c>
      <c r="M145" s="2">
        <v>626167000</v>
      </c>
      <c r="N145" s="2">
        <v>616857000</v>
      </c>
      <c r="O145" s="2">
        <v>610541000</v>
      </c>
      <c r="P145" s="2">
        <v>608474000</v>
      </c>
      <c r="Q145" s="2">
        <v>606686000</v>
      </c>
      <c r="R145" s="2">
        <v>604970000</v>
      </c>
      <c r="S145" s="2">
        <v>604348000</v>
      </c>
      <c r="T145" s="2">
        <v>610997000</v>
      </c>
      <c r="U145" s="2">
        <v>620473000</v>
      </c>
      <c r="V145" s="2">
        <v>625618000</v>
      </c>
      <c r="W145" s="2">
        <v>627544000</v>
      </c>
      <c r="X145" s="2">
        <v>627392000</v>
      </c>
      <c r="Y145" s="2">
        <v>626724000</v>
      </c>
      <c r="Z145" s="2">
        <v>627612000</v>
      </c>
      <c r="AA145" s="2">
        <v>629368000</v>
      </c>
      <c r="AB145" s="2">
        <v>635898000</v>
      </c>
      <c r="AC145" s="2">
        <v>646216000</v>
      </c>
      <c r="AD145" s="2">
        <v>661987000</v>
      </c>
      <c r="AE145" s="2">
        <v>683601000</v>
      </c>
      <c r="AF145" s="2">
        <v>704897000</v>
      </c>
    </row>
    <row r="146" spans="1:32">
      <c r="A146" t="s">
        <v>164</v>
      </c>
      <c r="B146" t="s">
        <v>19</v>
      </c>
      <c r="C146" s="2">
        <v>453881000</v>
      </c>
      <c r="D146" s="2">
        <v>462322000</v>
      </c>
      <c r="E146" s="2">
        <v>463561000</v>
      </c>
      <c r="F146" s="2">
        <v>457859000</v>
      </c>
      <c r="G146" s="2">
        <v>449135000</v>
      </c>
      <c r="H146" s="2">
        <v>440571000</v>
      </c>
      <c r="I146" s="2">
        <v>431431000</v>
      </c>
      <c r="J146" s="2">
        <v>420380000</v>
      </c>
      <c r="K146" s="2">
        <v>406930000</v>
      </c>
      <c r="L146" s="2">
        <v>391620000</v>
      </c>
      <c r="M146" s="2">
        <v>374674000</v>
      </c>
      <c r="N146" s="2">
        <v>356155000</v>
      </c>
      <c r="O146" s="2">
        <v>338292000</v>
      </c>
      <c r="P146" s="2">
        <v>320897000</v>
      </c>
      <c r="Q146" s="2">
        <v>302936000</v>
      </c>
      <c r="R146" s="2">
        <v>284317000</v>
      </c>
      <c r="S146" s="2">
        <v>265675000</v>
      </c>
      <c r="T146" s="2">
        <v>247804000</v>
      </c>
      <c r="U146" s="2">
        <v>230214000</v>
      </c>
      <c r="V146" s="2">
        <v>213320000</v>
      </c>
      <c r="W146" s="2">
        <v>197230000</v>
      </c>
      <c r="X146" s="2">
        <v>181942000</v>
      </c>
      <c r="Y146" s="2">
        <v>168207000</v>
      </c>
      <c r="Z146" s="2">
        <v>156393000</v>
      </c>
      <c r="AA146" s="2">
        <v>145924000</v>
      </c>
      <c r="AB146" s="2">
        <v>137765000</v>
      </c>
      <c r="AC146" s="2">
        <v>131348000</v>
      </c>
      <c r="AD146" s="2">
        <v>126768000</v>
      </c>
      <c r="AE146" s="2">
        <v>123880000</v>
      </c>
      <c r="AF146" s="2">
        <v>121002000</v>
      </c>
    </row>
    <row r="147" spans="1:32">
      <c r="A147" t="s">
        <v>165</v>
      </c>
      <c r="B147" t="s">
        <v>19</v>
      </c>
      <c r="C147" s="2">
        <v>19024300</v>
      </c>
      <c r="D147" s="2">
        <v>19221800</v>
      </c>
      <c r="E147" s="2">
        <v>20765400</v>
      </c>
      <c r="F147" s="2">
        <v>24175600</v>
      </c>
      <c r="G147" s="2">
        <v>22726100</v>
      </c>
      <c r="H147" s="2">
        <v>22652300</v>
      </c>
      <c r="I147" s="2">
        <v>23368700</v>
      </c>
      <c r="J147" s="2">
        <v>18286800</v>
      </c>
      <c r="K147" s="2">
        <v>19605300</v>
      </c>
      <c r="L147" s="2">
        <v>20814000</v>
      </c>
      <c r="M147" s="2">
        <v>21449200</v>
      </c>
      <c r="N147" s="2">
        <v>21141500</v>
      </c>
      <c r="O147" s="2">
        <v>21464600</v>
      </c>
      <c r="P147" s="2">
        <v>21208400</v>
      </c>
      <c r="Q147" s="2">
        <v>20849100</v>
      </c>
      <c r="R147" s="2">
        <v>20475700</v>
      </c>
      <c r="S147" s="2">
        <v>20075900</v>
      </c>
      <c r="T147" s="2">
        <v>19878000</v>
      </c>
      <c r="U147" s="2">
        <v>19799100</v>
      </c>
      <c r="V147" s="2">
        <v>19462000</v>
      </c>
      <c r="W147" s="2">
        <v>18984200</v>
      </c>
      <c r="X147" s="2">
        <v>18415700</v>
      </c>
      <c r="Y147" s="2">
        <v>17813300</v>
      </c>
      <c r="Z147" s="2">
        <v>17246500</v>
      </c>
      <c r="AA147" s="2">
        <v>16689400</v>
      </c>
      <c r="AB147" s="2">
        <v>16214000</v>
      </c>
      <c r="AC147" s="2">
        <v>15796200</v>
      </c>
      <c r="AD147" s="2">
        <v>15483200</v>
      </c>
      <c r="AE147" s="2">
        <v>15256600</v>
      </c>
      <c r="AF147" s="2">
        <v>14934400</v>
      </c>
    </row>
    <row r="148" spans="1:32">
      <c r="A148" t="s">
        <v>166</v>
      </c>
      <c r="B148" t="s">
        <v>19</v>
      </c>
      <c r="C148">
        <v>0</v>
      </c>
      <c r="D148">
        <v>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row>
    <row r="149" spans="1:32">
      <c r="A149" t="s">
        <v>167</v>
      </c>
      <c r="B149" t="s">
        <v>19</v>
      </c>
      <c r="C149">
        <v>0</v>
      </c>
      <c r="D149">
        <v>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row>
    <row r="150" spans="1:32">
      <c r="A150" t="s">
        <v>168</v>
      </c>
      <c r="B150" t="s">
        <v>19</v>
      </c>
      <c r="C150" s="2">
        <v>1878960</v>
      </c>
      <c r="D150" s="2">
        <v>1902810</v>
      </c>
      <c r="E150" s="2">
        <v>1896840</v>
      </c>
      <c r="F150" s="2">
        <v>1869590</v>
      </c>
      <c r="G150" s="2">
        <v>1837050</v>
      </c>
      <c r="H150" s="2">
        <v>1809500</v>
      </c>
      <c r="I150" s="2">
        <v>1783220</v>
      </c>
      <c r="J150" s="2">
        <v>1751600</v>
      </c>
      <c r="K150" s="2">
        <v>1711180</v>
      </c>
      <c r="L150" s="2">
        <v>1663900</v>
      </c>
      <c r="M150" s="2">
        <v>1609230</v>
      </c>
      <c r="N150" s="2">
        <v>1546550</v>
      </c>
      <c r="O150" s="2">
        <v>1488650</v>
      </c>
      <c r="P150" s="2">
        <v>1435030</v>
      </c>
      <c r="Q150" s="2">
        <v>1379780</v>
      </c>
      <c r="R150" s="2">
        <v>1322730</v>
      </c>
      <c r="S150" s="2">
        <v>1266600</v>
      </c>
      <c r="T150" s="2">
        <v>1249780</v>
      </c>
      <c r="U150" s="2">
        <v>1207390</v>
      </c>
      <c r="V150" s="2">
        <v>1164940</v>
      </c>
      <c r="W150" s="2">
        <v>1119590</v>
      </c>
      <c r="X150" s="2">
        <v>1071040</v>
      </c>
      <c r="Y150" s="2">
        <v>1024530</v>
      </c>
      <c r="Z150">
        <v>984723</v>
      </c>
      <c r="AA150">
        <v>949287</v>
      </c>
      <c r="AB150">
        <v>924718</v>
      </c>
      <c r="AC150">
        <v>908579</v>
      </c>
      <c r="AD150">
        <v>902624</v>
      </c>
      <c r="AE150">
        <v>906660</v>
      </c>
      <c r="AF150">
        <v>910279</v>
      </c>
    </row>
    <row r="151" spans="1:32">
      <c r="A151" t="s">
        <v>169</v>
      </c>
      <c r="B151" t="s">
        <v>19</v>
      </c>
      <c r="C151">
        <v>0</v>
      </c>
      <c r="D151">
        <v>0</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row>
    <row r="152" spans="1:32">
      <c r="A152" t="s">
        <v>170</v>
      </c>
      <c r="B152" t="s">
        <v>19</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row>
    <row r="153" spans="1:32">
      <c r="A153" t="s">
        <v>171</v>
      </c>
      <c r="B153" t="s">
        <v>19</v>
      </c>
      <c r="C153">
        <v>638212</v>
      </c>
      <c r="D153">
        <v>549823</v>
      </c>
      <c r="E153">
        <v>517148</v>
      </c>
      <c r="F153">
        <v>484697</v>
      </c>
      <c r="G153">
        <v>454797</v>
      </c>
      <c r="H153">
        <v>425820</v>
      </c>
      <c r="I153">
        <v>394652</v>
      </c>
      <c r="J153">
        <v>362403</v>
      </c>
      <c r="K153">
        <v>329524</v>
      </c>
      <c r="L153">
        <v>296441</v>
      </c>
      <c r="M153">
        <v>262893</v>
      </c>
      <c r="N153">
        <v>229315</v>
      </c>
      <c r="O153">
        <v>196008</v>
      </c>
      <c r="P153">
        <v>163316</v>
      </c>
      <c r="Q153">
        <v>131889</v>
      </c>
      <c r="R153">
        <v>101783</v>
      </c>
      <c r="S153">
        <v>73949.5</v>
      </c>
      <c r="T153">
        <v>67643.100000000006</v>
      </c>
      <c r="U153">
        <v>61543</v>
      </c>
      <c r="V153">
        <v>56332.4</v>
      </c>
      <c r="W153">
        <v>51055.199999999997</v>
      </c>
      <c r="X153">
        <v>46552.9</v>
      </c>
      <c r="Y153">
        <v>42461.1</v>
      </c>
      <c r="Z153">
        <v>39300.1</v>
      </c>
      <c r="AA153">
        <v>36627.5</v>
      </c>
      <c r="AB153">
        <v>34340.199999999997</v>
      </c>
      <c r="AC153">
        <v>32471.8</v>
      </c>
      <c r="AD153">
        <v>31488</v>
      </c>
      <c r="AE153">
        <v>31500.1</v>
      </c>
      <c r="AF153">
        <v>31570.3</v>
      </c>
    </row>
    <row r="154" spans="1:32">
      <c r="A154" t="s">
        <v>172</v>
      </c>
      <c r="B154" t="s">
        <v>19</v>
      </c>
      <c r="C154" s="2">
        <v>550810000</v>
      </c>
      <c r="D154" s="2">
        <v>497527000</v>
      </c>
      <c r="E154" s="2">
        <v>492417000</v>
      </c>
      <c r="F154" s="2">
        <v>486556000</v>
      </c>
      <c r="G154" s="2">
        <v>483446000</v>
      </c>
      <c r="H154" s="2">
        <v>481570000</v>
      </c>
      <c r="I154" s="2">
        <v>476104000</v>
      </c>
      <c r="J154" s="2">
        <v>468870000</v>
      </c>
      <c r="K154" s="2">
        <v>460108000</v>
      </c>
      <c r="L154" s="2">
        <v>450460000</v>
      </c>
      <c r="M154" s="2">
        <v>438086000</v>
      </c>
      <c r="N154" s="2">
        <v>423907000</v>
      </c>
      <c r="O154" s="2">
        <v>409222000</v>
      </c>
      <c r="P154" s="2">
        <v>394013000</v>
      </c>
      <c r="Q154" s="2">
        <v>379024000</v>
      </c>
      <c r="R154" s="2">
        <v>363509000</v>
      </c>
      <c r="S154" s="2">
        <v>348606000</v>
      </c>
      <c r="T154" s="2">
        <v>332207000</v>
      </c>
      <c r="U154" s="2">
        <v>318220000</v>
      </c>
      <c r="V154" s="2">
        <v>305571000</v>
      </c>
      <c r="W154" s="2">
        <v>293959000</v>
      </c>
      <c r="X154" s="2">
        <v>283418000</v>
      </c>
      <c r="Y154" s="2">
        <v>272936000</v>
      </c>
      <c r="Z154" s="2">
        <v>264899000</v>
      </c>
      <c r="AA154" s="2">
        <v>257970000</v>
      </c>
      <c r="AB154" s="2">
        <v>252461000</v>
      </c>
      <c r="AC154" s="2">
        <v>248374000</v>
      </c>
      <c r="AD154" s="2">
        <v>247718000</v>
      </c>
      <c r="AE154" s="2">
        <v>250840000</v>
      </c>
      <c r="AF154" s="2">
        <v>254380000</v>
      </c>
    </row>
    <row r="155" spans="1:32">
      <c r="A155" t="s">
        <v>173</v>
      </c>
      <c r="B155" t="s">
        <v>19</v>
      </c>
      <c r="C155" s="2">
        <v>13188500000</v>
      </c>
      <c r="D155" s="2">
        <v>11605900000</v>
      </c>
      <c r="E155" s="2">
        <v>11171200000</v>
      </c>
      <c r="F155" s="2">
        <v>10696400000</v>
      </c>
      <c r="G155" s="2">
        <v>10374100000</v>
      </c>
      <c r="H155" s="2">
        <v>10064400000</v>
      </c>
      <c r="I155" s="2">
        <v>9677800000</v>
      </c>
      <c r="J155" s="2">
        <v>9351580000</v>
      </c>
      <c r="K155" s="2">
        <v>8904810000</v>
      </c>
      <c r="L155" s="2">
        <v>8449940000</v>
      </c>
      <c r="M155" s="2">
        <v>7956030000</v>
      </c>
      <c r="N155" s="2">
        <v>7441140000</v>
      </c>
      <c r="O155" s="2">
        <v>6921340000</v>
      </c>
      <c r="P155" s="2">
        <v>6413680000</v>
      </c>
      <c r="Q155" s="2">
        <v>5922540000</v>
      </c>
      <c r="R155" s="2">
        <v>5437270000</v>
      </c>
      <c r="S155" s="2">
        <v>4975710000</v>
      </c>
      <c r="T155" s="2">
        <v>4652660000</v>
      </c>
      <c r="U155" s="2">
        <v>4392690000</v>
      </c>
      <c r="V155" s="2">
        <v>4143730000</v>
      </c>
      <c r="W155" s="2">
        <v>3910230000</v>
      </c>
      <c r="X155" s="2">
        <v>3692110000</v>
      </c>
      <c r="Y155" s="2">
        <v>3484060000</v>
      </c>
      <c r="Z155" s="2">
        <v>3326370000</v>
      </c>
      <c r="AA155" s="2">
        <v>3191000000</v>
      </c>
      <c r="AB155" s="2">
        <v>3083000000</v>
      </c>
      <c r="AC155" s="2">
        <v>2998450000</v>
      </c>
      <c r="AD155" s="2">
        <v>2977900000</v>
      </c>
      <c r="AE155" s="2">
        <v>3025150000</v>
      </c>
      <c r="AF155" s="2">
        <v>3080100000</v>
      </c>
    </row>
    <row r="156" spans="1:32">
      <c r="A156" t="s">
        <v>174</v>
      </c>
      <c r="B156" t="s">
        <v>19</v>
      </c>
      <c r="C156" s="2">
        <v>46209100</v>
      </c>
      <c r="D156" s="2">
        <v>41739000</v>
      </c>
      <c r="E156" s="2">
        <v>41310300</v>
      </c>
      <c r="F156" s="2">
        <v>40818500</v>
      </c>
      <c r="G156" s="2">
        <v>40557500</v>
      </c>
      <c r="H156" s="2">
        <v>40400000</v>
      </c>
      <c r="I156" s="2">
        <v>39940900</v>
      </c>
      <c r="J156" s="2">
        <v>39333400</v>
      </c>
      <c r="K156" s="2">
        <v>38597500</v>
      </c>
      <c r="L156" s="2">
        <v>37787100</v>
      </c>
      <c r="M156" s="2">
        <v>36747400</v>
      </c>
      <c r="N156" s="2">
        <v>35555600</v>
      </c>
      <c r="O156" s="2">
        <v>34321200</v>
      </c>
      <c r="P156" s="2">
        <v>33042600</v>
      </c>
      <c r="Q156" s="2">
        <v>31782000</v>
      </c>
      <c r="R156" s="2">
        <v>30477000</v>
      </c>
      <c r="S156" s="2">
        <v>29222900</v>
      </c>
      <c r="T156" s="2">
        <v>27842700</v>
      </c>
      <c r="U156" s="2">
        <v>26665000</v>
      </c>
      <c r="V156" s="2">
        <v>25599100</v>
      </c>
      <c r="W156" s="2">
        <v>24620000</v>
      </c>
      <c r="X156" s="2">
        <v>23730600</v>
      </c>
      <c r="Y156" s="2">
        <v>22846100</v>
      </c>
      <c r="Z156" s="2">
        <v>22166900</v>
      </c>
      <c r="AA156" s="2">
        <v>21580700</v>
      </c>
      <c r="AB156" s="2">
        <v>21113600</v>
      </c>
      <c r="AC156" s="2">
        <v>20766000</v>
      </c>
      <c r="AD156" s="2">
        <v>20706700</v>
      </c>
      <c r="AE156" s="2">
        <v>20965000</v>
      </c>
      <c r="AF156" s="2">
        <v>21258400</v>
      </c>
    </row>
    <row r="157" spans="1:32">
      <c r="A157" t="s">
        <v>175</v>
      </c>
      <c r="B157" t="s">
        <v>19</v>
      </c>
      <c r="C157" s="2">
        <v>410338000</v>
      </c>
      <c r="D157" s="2">
        <v>361097000</v>
      </c>
      <c r="E157" s="2">
        <v>374529000</v>
      </c>
      <c r="F157" s="2">
        <v>420494000</v>
      </c>
      <c r="G157" s="2">
        <v>382590000</v>
      </c>
      <c r="H157" s="2">
        <v>367781000</v>
      </c>
      <c r="I157" s="2">
        <v>362305000</v>
      </c>
      <c r="J157" s="2">
        <v>269609000</v>
      </c>
      <c r="K157" s="2">
        <v>275188000</v>
      </c>
      <c r="L157" s="2">
        <v>278312000</v>
      </c>
      <c r="M157" s="2">
        <v>272531000</v>
      </c>
      <c r="N157" s="2">
        <v>255029000</v>
      </c>
      <c r="O157" s="2">
        <v>243331000</v>
      </c>
      <c r="P157" s="2">
        <v>223549000</v>
      </c>
      <c r="Q157" s="2">
        <v>203531000</v>
      </c>
      <c r="R157" s="2">
        <v>184029000</v>
      </c>
      <c r="S157" s="2">
        <v>165289000</v>
      </c>
      <c r="T157" s="2">
        <v>151368000</v>
      </c>
      <c r="U157" s="2">
        <v>140169000</v>
      </c>
      <c r="V157" s="2">
        <v>128905000</v>
      </c>
      <c r="W157" s="2">
        <v>118291000</v>
      </c>
      <c r="X157" s="2">
        <v>108373000</v>
      </c>
      <c r="Y157" s="2">
        <v>99027100</v>
      </c>
      <c r="Z157" s="2">
        <v>91407400</v>
      </c>
      <c r="AA157" s="2">
        <v>84618000</v>
      </c>
      <c r="AB157" s="2">
        <v>78609600</v>
      </c>
      <c r="AC157" s="2">
        <v>73294800</v>
      </c>
      <c r="AD157" s="2">
        <v>69649700</v>
      </c>
      <c r="AE157" s="2">
        <v>67515200</v>
      </c>
      <c r="AF157" s="2">
        <v>65256900</v>
      </c>
    </row>
    <row r="158" spans="1:32">
      <c r="A158" t="s">
        <v>176</v>
      </c>
      <c r="B158" t="s">
        <v>19</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row>
    <row r="159" spans="1:32">
      <c r="A159" t="s">
        <v>177</v>
      </c>
      <c r="B159" t="s">
        <v>19</v>
      </c>
      <c r="C159">
        <v>0</v>
      </c>
      <c r="D159">
        <v>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row>
    <row r="160" spans="1:32">
      <c r="A160" t="s">
        <v>178</v>
      </c>
      <c r="B160" t="s">
        <v>19</v>
      </c>
      <c r="C160">
        <v>260048</v>
      </c>
      <c r="D160">
        <v>220610</v>
      </c>
      <c r="E160">
        <v>204507</v>
      </c>
      <c r="F160">
        <v>188881</v>
      </c>
      <c r="G160">
        <v>174910</v>
      </c>
      <c r="H160">
        <v>161996</v>
      </c>
      <c r="I160">
        <v>148592</v>
      </c>
      <c r="J160">
        <v>135171</v>
      </c>
      <c r="K160">
        <v>121981</v>
      </c>
      <c r="L160">
        <v>109134</v>
      </c>
      <c r="M160">
        <v>96301.3</v>
      </c>
      <c r="N160">
        <v>83716.800000000003</v>
      </c>
      <c r="O160">
        <v>71755.899999999994</v>
      </c>
      <c r="P160">
        <v>60406.400000000001</v>
      </c>
      <c r="Q160">
        <v>49942.6</v>
      </c>
      <c r="R160">
        <v>40226.1</v>
      </c>
      <c r="S160">
        <v>31530.400000000001</v>
      </c>
      <c r="T160">
        <v>30451.8</v>
      </c>
      <c r="U160">
        <v>29082.9</v>
      </c>
      <c r="V160">
        <v>27873.8</v>
      </c>
      <c r="W160">
        <v>26716.5</v>
      </c>
      <c r="X160">
        <v>25609.599999999999</v>
      </c>
      <c r="Y160">
        <v>24507.3</v>
      </c>
      <c r="Z160">
        <v>23725.1</v>
      </c>
      <c r="AA160">
        <v>23179.200000000001</v>
      </c>
      <c r="AB160">
        <v>22819.9</v>
      </c>
      <c r="AC160">
        <v>22627.8</v>
      </c>
      <c r="AD160">
        <v>22969.5</v>
      </c>
      <c r="AE160">
        <v>23883</v>
      </c>
      <c r="AF160">
        <v>24778.400000000001</v>
      </c>
    </row>
    <row r="161" spans="1:32">
      <c r="A161" t="s">
        <v>179</v>
      </c>
      <c r="B161" t="s">
        <v>19</v>
      </c>
      <c r="C161">
        <v>0</v>
      </c>
      <c r="D161">
        <v>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row>
    <row r="162" spans="1:32">
      <c r="A162" t="s">
        <v>180</v>
      </c>
      <c r="B162" t="s">
        <v>19</v>
      </c>
      <c r="C162">
        <v>0</v>
      </c>
      <c r="D162">
        <v>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row>
    <row r="163" spans="1:32">
      <c r="A163" t="s">
        <v>181</v>
      </c>
      <c r="B163" t="s">
        <v>19</v>
      </c>
      <c r="C163" s="2">
        <v>3348700</v>
      </c>
      <c r="D163" s="2">
        <v>3375810</v>
      </c>
      <c r="E163" s="2">
        <v>3340540</v>
      </c>
      <c r="F163" s="2">
        <v>3264970</v>
      </c>
      <c r="G163" s="2">
        <v>3165800</v>
      </c>
      <c r="H163" s="2">
        <v>3068710</v>
      </c>
      <c r="I163" s="2">
        <v>2970330</v>
      </c>
      <c r="J163" s="2">
        <v>2861810</v>
      </c>
      <c r="K163" s="2">
        <v>2739800</v>
      </c>
      <c r="L163" s="2">
        <v>2608470</v>
      </c>
      <c r="M163" s="2">
        <v>2468890</v>
      </c>
      <c r="N163" s="2">
        <v>2321370</v>
      </c>
      <c r="O163" s="2">
        <v>2182110</v>
      </c>
      <c r="P163" s="2">
        <v>2050910</v>
      </c>
      <c r="Q163" s="2">
        <v>1920080</v>
      </c>
      <c r="R163" s="2">
        <v>1789550</v>
      </c>
      <c r="S163" s="2">
        <v>1662730</v>
      </c>
      <c r="T163" s="2">
        <v>1614420</v>
      </c>
      <c r="U163" s="2">
        <v>1537230</v>
      </c>
      <c r="V163" s="2">
        <v>1476240</v>
      </c>
      <c r="W163" s="2">
        <v>1413730</v>
      </c>
      <c r="X163" s="2">
        <v>1363000</v>
      </c>
      <c r="Y163" s="2">
        <v>1323960</v>
      </c>
      <c r="Z163" s="2">
        <v>1296480</v>
      </c>
      <c r="AA163" s="2">
        <v>1275780</v>
      </c>
      <c r="AB163" s="2">
        <v>1267330</v>
      </c>
      <c r="AC163" s="2">
        <v>1267160</v>
      </c>
      <c r="AD163" s="2">
        <v>1276350</v>
      </c>
      <c r="AE163" s="2">
        <v>1294030</v>
      </c>
      <c r="AF163" s="2">
        <v>1308040</v>
      </c>
    </row>
    <row r="164" spans="1:32">
      <c r="A164" t="s">
        <v>182</v>
      </c>
      <c r="B164" t="s">
        <v>19</v>
      </c>
      <c r="C164" s="2">
        <v>9254700000</v>
      </c>
      <c r="D164" s="2">
        <v>9426920000</v>
      </c>
      <c r="E164" s="2">
        <v>9452360000</v>
      </c>
      <c r="F164" s="2">
        <v>9336260000</v>
      </c>
      <c r="G164" s="2">
        <v>9158570000</v>
      </c>
      <c r="H164" s="2">
        <v>8984240000</v>
      </c>
      <c r="I164" s="2">
        <v>8798340000</v>
      </c>
      <c r="J164" s="2">
        <v>8573460000</v>
      </c>
      <c r="K164" s="2">
        <v>8299810000</v>
      </c>
      <c r="L164" s="2">
        <v>7988310000</v>
      </c>
      <c r="M164" s="2">
        <v>7643620000</v>
      </c>
      <c r="N164" s="2">
        <v>7266990000</v>
      </c>
      <c r="O164" s="2">
        <v>6903760000</v>
      </c>
      <c r="P164" s="2">
        <v>6550060000</v>
      </c>
      <c r="Q164" s="2">
        <v>6184770000</v>
      </c>
      <c r="R164" s="2">
        <v>5806060000</v>
      </c>
      <c r="S164" s="2">
        <v>5426850000</v>
      </c>
      <c r="T164" s="2">
        <v>5063290000</v>
      </c>
      <c r="U164" s="2">
        <v>4705390000</v>
      </c>
      <c r="V164" s="2">
        <v>4361630000</v>
      </c>
      <c r="W164" s="2">
        <v>4034250000</v>
      </c>
      <c r="X164" s="2">
        <v>3723180000</v>
      </c>
      <c r="Y164" s="2">
        <v>3443660000</v>
      </c>
      <c r="Z164" s="2">
        <v>3203140000</v>
      </c>
      <c r="AA164" s="2">
        <v>2990050000</v>
      </c>
      <c r="AB164" s="2">
        <v>2823930000</v>
      </c>
      <c r="AC164" s="2">
        <v>2693220000</v>
      </c>
      <c r="AD164" s="2">
        <v>2599800000</v>
      </c>
      <c r="AE164" s="2">
        <v>2540720000</v>
      </c>
      <c r="AF164" s="2">
        <v>2481810000</v>
      </c>
    </row>
    <row r="165" spans="1:32">
      <c r="A165" t="s">
        <v>183</v>
      </c>
      <c r="B165" t="s">
        <v>19</v>
      </c>
      <c r="C165" s="2">
        <v>123223000</v>
      </c>
      <c r="D165" s="2">
        <v>124502000</v>
      </c>
      <c r="E165" s="2">
        <v>124819000</v>
      </c>
      <c r="F165" s="2">
        <v>123932000</v>
      </c>
      <c r="G165" s="2">
        <v>124185000</v>
      </c>
      <c r="H165" s="2">
        <v>124922000</v>
      </c>
      <c r="I165" s="2">
        <v>125795000</v>
      </c>
      <c r="J165" s="2">
        <v>127825000</v>
      </c>
      <c r="K165" s="2">
        <v>127849000</v>
      </c>
      <c r="L165" s="2">
        <v>127352000</v>
      </c>
      <c r="M165" s="2">
        <v>126188000</v>
      </c>
      <c r="N165" s="2">
        <v>124312000</v>
      </c>
      <c r="O165" s="2">
        <v>123039000</v>
      </c>
      <c r="P165" s="2">
        <v>122622000</v>
      </c>
      <c r="Q165" s="2">
        <v>122262000</v>
      </c>
      <c r="R165" s="2">
        <v>121916000</v>
      </c>
      <c r="S165" s="2">
        <v>121791000</v>
      </c>
      <c r="T165" s="2">
        <v>123131000</v>
      </c>
      <c r="U165" s="2">
        <v>125041000</v>
      </c>
      <c r="V165" s="2">
        <v>126077000</v>
      </c>
      <c r="W165" s="2">
        <v>126466000</v>
      </c>
      <c r="X165" s="2">
        <v>126435000</v>
      </c>
      <c r="Y165" s="2">
        <v>126300000</v>
      </c>
      <c r="Z165" s="2">
        <v>126479000</v>
      </c>
      <c r="AA165" s="2">
        <v>126833000</v>
      </c>
      <c r="AB165" s="2">
        <v>128149000</v>
      </c>
      <c r="AC165" s="2">
        <v>130228000</v>
      </c>
      <c r="AD165" s="2">
        <v>133407000</v>
      </c>
      <c r="AE165" s="2">
        <v>137762000</v>
      </c>
      <c r="AF165" s="2">
        <v>142054000</v>
      </c>
    </row>
    <row r="166" spans="1:32">
      <c r="A166" t="s">
        <v>184</v>
      </c>
      <c r="B166" t="s">
        <v>19</v>
      </c>
      <c r="C166" s="2">
        <v>776376000</v>
      </c>
      <c r="D166" s="2">
        <v>790814000</v>
      </c>
      <c r="E166" s="2">
        <v>792933000</v>
      </c>
      <c r="F166" s="2">
        <v>783180000</v>
      </c>
      <c r="G166" s="2">
        <v>768257000</v>
      </c>
      <c r="H166" s="2">
        <v>753608000</v>
      </c>
      <c r="I166" s="2">
        <v>737975000</v>
      </c>
      <c r="J166" s="2">
        <v>719071000</v>
      </c>
      <c r="K166" s="2">
        <v>696065000</v>
      </c>
      <c r="L166" s="2">
        <v>669877000</v>
      </c>
      <c r="M166" s="2">
        <v>640890000</v>
      </c>
      <c r="N166" s="2">
        <v>609212000</v>
      </c>
      <c r="O166" s="2">
        <v>578657000</v>
      </c>
      <c r="P166" s="2">
        <v>548903000</v>
      </c>
      <c r="Q166" s="2">
        <v>518179000</v>
      </c>
      <c r="R166" s="2">
        <v>486332000</v>
      </c>
      <c r="S166" s="2">
        <v>454444000</v>
      </c>
      <c r="T166" s="2">
        <v>423876000</v>
      </c>
      <c r="U166" s="2">
        <v>393787000</v>
      </c>
      <c r="V166" s="2">
        <v>364890000</v>
      </c>
      <c r="W166" s="2">
        <v>337367000</v>
      </c>
      <c r="X166" s="2">
        <v>311216000</v>
      </c>
      <c r="Y166" s="2">
        <v>287722000</v>
      </c>
      <c r="Z166" s="2">
        <v>267514000</v>
      </c>
      <c r="AA166" s="2">
        <v>249606000</v>
      </c>
      <c r="AB166" s="2">
        <v>235651000</v>
      </c>
      <c r="AC166" s="2">
        <v>224674000</v>
      </c>
      <c r="AD166" s="2">
        <v>216840000</v>
      </c>
      <c r="AE166" s="2">
        <v>211901000</v>
      </c>
      <c r="AF166" s="2">
        <v>206977000</v>
      </c>
    </row>
    <row r="167" spans="1:32">
      <c r="A167" t="s">
        <v>185</v>
      </c>
      <c r="B167" t="s">
        <v>19</v>
      </c>
      <c r="C167" s="2">
        <v>3833850</v>
      </c>
      <c r="D167" s="2">
        <v>3873670</v>
      </c>
      <c r="E167" s="2">
        <v>4184740</v>
      </c>
      <c r="F167" s="2">
        <v>4871980</v>
      </c>
      <c r="G167" s="2">
        <v>4579870</v>
      </c>
      <c r="H167" s="2">
        <v>4564990</v>
      </c>
      <c r="I167" s="2">
        <v>4709360</v>
      </c>
      <c r="J167" s="2">
        <v>3685240</v>
      </c>
      <c r="K167" s="2">
        <v>3950960</v>
      </c>
      <c r="L167" s="2">
        <v>4194530</v>
      </c>
      <c r="M167" s="2">
        <v>4322530</v>
      </c>
      <c r="N167" s="2">
        <v>4260530</v>
      </c>
      <c r="O167" s="2">
        <v>4325640</v>
      </c>
      <c r="P167" s="2">
        <v>4274010</v>
      </c>
      <c r="Q167" s="2">
        <v>4201610</v>
      </c>
      <c r="R167" s="2">
        <v>4126360</v>
      </c>
      <c r="S167" s="2">
        <v>4045790</v>
      </c>
      <c r="T167" s="2">
        <v>4005890</v>
      </c>
      <c r="U167" s="2">
        <v>3990000</v>
      </c>
      <c r="V167" s="2">
        <v>3922080</v>
      </c>
      <c r="W167" s="2">
        <v>3825780</v>
      </c>
      <c r="X167" s="2">
        <v>3711200</v>
      </c>
      <c r="Y167" s="2">
        <v>3589820</v>
      </c>
      <c r="Z167" s="2">
        <v>3475600</v>
      </c>
      <c r="AA167" s="2">
        <v>3363330</v>
      </c>
      <c r="AB167" s="2">
        <v>3267520</v>
      </c>
      <c r="AC167" s="2">
        <v>3183330</v>
      </c>
      <c r="AD167" s="2">
        <v>3120240</v>
      </c>
      <c r="AE167" s="2">
        <v>3074580</v>
      </c>
      <c r="AF167" s="2">
        <v>3009640</v>
      </c>
    </row>
    <row r="168" spans="1:32">
      <c r="A168" t="s">
        <v>186</v>
      </c>
      <c r="B168" t="s">
        <v>19</v>
      </c>
      <c r="C168">
        <v>0</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row>
    <row r="169" spans="1:32">
      <c r="A169" t="s">
        <v>187</v>
      </c>
      <c r="B169" t="s">
        <v>19</v>
      </c>
      <c r="C169">
        <v>0</v>
      </c>
      <c r="D169">
        <v>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row>
    <row r="170" spans="1:32">
      <c r="A170" t="s">
        <v>188</v>
      </c>
      <c r="B170" t="s">
        <v>19</v>
      </c>
      <c r="C170" s="2">
        <v>3548040</v>
      </c>
      <c r="D170" s="2">
        <v>3593080</v>
      </c>
      <c r="E170" s="2">
        <v>3581800</v>
      </c>
      <c r="F170" s="2">
        <v>3530330</v>
      </c>
      <c r="G170" s="2">
        <v>3468890</v>
      </c>
      <c r="H170" s="2">
        <v>3416870</v>
      </c>
      <c r="I170" s="2">
        <v>3367250</v>
      </c>
      <c r="J170" s="2">
        <v>3307540</v>
      </c>
      <c r="K170" s="2">
        <v>3231220</v>
      </c>
      <c r="L170" s="2">
        <v>3141950</v>
      </c>
      <c r="M170" s="2">
        <v>3038710</v>
      </c>
      <c r="N170" s="2">
        <v>2920350</v>
      </c>
      <c r="O170" s="2">
        <v>2811020</v>
      </c>
      <c r="P170" s="2">
        <v>2709770</v>
      </c>
      <c r="Q170" s="2">
        <v>2605430</v>
      </c>
      <c r="R170" s="2">
        <v>2497700</v>
      </c>
      <c r="S170" s="2">
        <v>2391720</v>
      </c>
      <c r="T170" s="2">
        <v>2359960</v>
      </c>
      <c r="U170" s="2">
        <v>2279900</v>
      </c>
      <c r="V170" s="2">
        <v>2199750</v>
      </c>
      <c r="W170" s="2">
        <v>2114110</v>
      </c>
      <c r="X170" s="2">
        <v>2022450</v>
      </c>
      <c r="Y170" s="2">
        <v>1934610</v>
      </c>
      <c r="Z170" s="2">
        <v>1859450</v>
      </c>
      <c r="AA170" s="2">
        <v>1792540</v>
      </c>
      <c r="AB170" s="2">
        <v>1746140</v>
      </c>
      <c r="AC170" s="2">
        <v>1715670</v>
      </c>
      <c r="AD170" s="2">
        <v>1704420</v>
      </c>
      <c r="AE170" s="2">
        <v>1712040</v>
      </c>
      <c r="AF170" s="2">
        <v>1718880</v>
      </c>
    </row>
    <row r="171" spans="1:32">
      <c r="A171" t="s">
        <v>189</v>
      </c>
      <c r="B171" t="s">
        <v>19</v>
      </c>
      <c r="C171">
        <v>0</v>
      </c>
      <c r="D171">
        <v>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row>
    <row r="172" spans="1:32">
      <c r="A172" t="s">
        <v>190</v>
      </c>
      <c r="B172" t="s">
        <v>19</v>
      </c>
      <c r="C172">
        <v>0</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row>
    <row r="173" spans="1:32">
      <c r="A173" t="s">
        <v>191</v>
      </c>
      <c r="B173" t="s">
        <v>19</v>
      </c>
      <c r="C173" s="2">
        <v>1204690</v>
      </c>
      <c r="D173" s="2">
        <v>1037850</v>
      </c>
      <c r="E173">
        <v>976174</v>
      </c>
      <c r="F173">
        <v>914918</v>
      </c>
      <c r="G173">
        <v>858479</v>
      </c>
      <c r="H173">
        <v>803781</v>
      </c>
      <c r="I173">
        <v>744949</v>
      </c>
      <c r="J173">
        <v>684074</v>
      </c>
      <c r="K173">
        <v>622012</v>
      </c>
      <c r="L173">
        <v>559564</v>
      </c>
      <c r="M173">
        <v>496238</v>
      </c>
      <c r="N173">
        <v>432857</v>
      </c>
      <c r="O173">
        <v>369985</v>
      </c>
      <c r="P173">
        <v>308276</v>
      </c>
      <c r="Q173">
        <v>248955</v>
      </c>
      <c r="R173">
        <v>192126</v>
      </c>
      <c r="S173">
        <v>139588</v>
      </c>
      <c r="T173">
        <v>127684</v>
      </c>
      <c r="U173">
        <v>116169</v>
      </c>
      <c r="V173">
        <v>106333</v>
      </c>
      <c r="W173">
        <v>96372.1</v>
      </c>
      <c r="X173">
        <v>87873.600000000006</v>
      </c>
      <c r="Y173">
        <v>80150</v>
      </c>
      <c r="Z173">
        <v>74183.100000000006</v>
      </c>
      <c r="AA173">
        <v>69138.5</v>
      </c>
      <c r="AB173">
        <v>64820.800000000003</v>
      </c>
      <c r="AC173">
        <v>61294</v>
      </c>
      <c r="AD173">
        <v>59437</v>
      </c>
      <c r="AE173">
        <v>59459.9</v>
      </c>
      <c r="AF173">
        <v>59592.4</v>
      </c>
    </row>
    <row r="174" spans="1:32">
      <c r="A174" t="s">
        <v>192</v>
      </c>
      <c r="B174" t="s">
        <v>19</v>
      </c>
      <c r="C174" s="2">
        <v>942175000</v>
      </c>
      <c r="D174" s="2">
        <v>851033000</v>
      </c>
      <c r="E174" s="2">
        <v>842293000</v>
      </c>
      <c r="F174" s="2">
        <v>832266000</v>
      </c>
      <c r="G174" s="2">
        <v>826947000</v>
      </c>
      <c r="H174" s="2">
        <v>823739000</v>
      </c>
      <c r="I174" s="2">
        <v>814388000</v>
      </c>
      <c r="J174" s="2">
        <v>802014000</v>
      </c>
      <c r="K174" s="2">
        <v>787027000</v>
      </c>
      <c r="L174" s="2">
        <v>770524000</v>
      </c>
      <c r="M174" s="2">
        <v>749357000</v>
      </c>
      <c r="N174" s="2">
        <v>725103000</v>
      </c>
      <c r="O174" s="2">
        <v>699985000</v>
      </c>
      <c r="P174" s="2">
        <v>673970000</v>
      </c>
      <c r="Q174" s="2">
        <v>648331000</v>
      </c>
      <c r="R174" s="2">
        <v>621792000</v>
      </c>
      <c r="S174" s="2">
        <v>596300000</v>
      </c>
      <c r="T174" s="2">
        <v>568249000</v>
      </c>
      <c r="U174" s="2">
        <v>544324000</v>
      </c>
      <c r="V174" s="2">
        <v>522687000</v>
      </c>
      <c r="W174" s="2">
        <v>502824000</v>
      </c>
      <c r="X174" s="2">
        <v>484794000</v>
      </c>
      <c r="Y174" s="2">
        <v>466865000</v>
      </c>
      <c r="Z174" s="2">
        <v>453117000</v>
      </c>
      <c r="AA174" s="2">
        <v>441265000</v>
      </c>
      <c r="AB174" s="2">
        <v>431841000</v>
      </c>
      <c r="AC174" s="2">
        <v>424850000</v>
      </c>
      <c r="AD174" s="2">
        <v>423728000</v>
      </c>
      <c r="AE174" s="2">
        <v>429068000</v>
      </c>
      <c r="AF174" s="2">
        <v>435124000</v>
      </c>
    </row>
    <row r="175" spans="1:32">
      <c r="A175" t="s">
        <v>193</v>
      </c>
      <c r="B175" t="s">
        <v>19</v>
      </c>
      <c r="C175" s="2">
        <v>2657810000</v>
      </c>
      <c r="D175" s="2">
        <v>2338870000</v>
      </c>
      <c r="E175" s="2">
        <v>2251270000</v>
      </c>
      <c r="F175" s="2">
        <v>2155580000</v>
      </c>
      <c r="G175" s="2">
        <v>2090630000</v>
      </c>
      <c r="H175" s="2">
        <v>2028220000</v>
      </c>
      <c r="I175" s="2">
        <v>1950310000</v>
      </c>
      <c r="J175" s="2">
        <v>1884570000</v>
      </c>
      <c r="K175" s="2">
        <v>1794540000</v>
      </c>
      <c r="L175" s="2">
        <v>1702870000</v>
      </c>
      <c r="M175" s="2">
        <v>1603330000</v>
      </c>
      <c r="N175" s="2">
        <v>1499570000</v>
      </c>
      <c r="O175" s="2">
        <v>1394820000</v>
      </c>
      <c r="P175" s="2">
        <v>1292510000</v>
      </c>
      <c r="Q175" s="2">
        <v>1193540000</v>
      </c>
      <c r="R175" s="2">
        <v>1095740000</v>
      </c>
      <c r="S175" s="2">
        <v>1002730000</v>
      </c>
      <c r="T175" s="2">
        <v>937625000</v>
      </c>
      <c r="U175" s="2">
        <v>885235000</v>
      </c>
      <c r="V175" s="2">
        <v>835062000</v>
      </c>
      <c r="W175" s="2">
        <v>788006000</v>
      </c>
      <c r="X175" s="2">
        <v>744050000</v>
      </c>
      <c r="Y175" s="2">
        <v>702122000</v>
      </c>
      <c r="Z175" s="2">
        <v>670346000</v>
      </c>
      <c r="AA175" s="2">
        <v>643064000</v>
      </c>
      <c r="AB175" s="2">
        <v>621300000</v>
      </c>
      <c r="AC175" s="2">
        <v>604262000</v>
      </c>
      <c r="AD175" s="2">
        <v>600119000</v>
      </c>
      <c r="AE175" s="2">
        <v>609641000</v>
      </c>
      <c r="AF175" s="2">
        <v>620715000</v>
      </c>
    </row>
    <row r="176" spans="1:32">
      <c r="A176" t="s">
        <v>194</v>
      </c>
      <c r="B176" t="s">
        <v>19</v>
      </c>
      <c r="C176" s="2">
        <v>79041900</v>
      </c>
      <c r="D176" s="2">
        <v>71395700</v>
      </c>
      <c r="E176" s="2">
        <v>70662400</v>
      </c>
      <c r="F176" s="2">
        <v>69821100</v>
      </c>
      <c r="G176" s="2">
        <v>69374700</v>
      </c>
      <c r="H176" s="2">
        <v>69105200</v>
      </c>
      <c r="I176" s="2">
        <v>68319900</v>
      </c>
      <c r="J176" s="2">
        <v>67280700</v>
      </c>
      <c r="K176" s="2">
        <v>66022100</v>
      </c>
      <c r="L176" s="2">
        <v>64635800</v>
      </c>
      <c r="M176" s="2">
        <v>62857400</v>
      </c>
      <c r="N176" s="2">
        <v>60818800</v>
      </c>
      <c r="O176" s="2">
        <v>58707300</v>
      </c>
      <c r="P176" s="2">
        <v>56520200</v>
      </c>
      <c r="Q176" s="2">
        <v>54363900</v>
      </c>
      <c r="R176" s="2">
        <v>52131600</v>
      </c>
      <c r="S176" s="2">
        <v>49986500</v>
      </c>
      <c r="T176" s="2">
        <v>47625700</v>
      </c>
      <c r="U176" s="2">
        <v>45611100</v>
      </c>
      <c r="V176" s="2">
        <v>43787900</v>
      </c>
      <c r="W176" s="2">
        <v>42113200</v>
      </c>
      <c r="X176" s="2">
        <v>40591900</v>
      </c>
      <c r="Y176" s="2">
        <v>39078900</v>
      </c>
      <c r="Z176" s="2">
        <v>37917000</v>
      </c>
      <c r="AA176" s="2">
        <v>36914400</v>
      </c>
      <c r="AB176" s="2">
        <v>36115400</v>
      </c>
      <c r="AC176" s="2">
        <v>35520700</v>
      </c>
      <c r="AD176" s="2">
        <v>35419300</v>
      </c>
      <c r="AE176" s="2">
        <v>35861100</v>
      </c>
      <c r="AF176" s="2">
        <v>36363000</v>
      </c>
    </row>
    <row r="177" spans="1:32">
      <c r="A177" t="s">
        <v>195</v>
      </c>
      <c r="B177" t="s">
        <v>19</v>
      </c>
      <c r="C177" s="2">
        <v>82693100</v>
      </c>
      <c r="D177" s="2">
        <v>72769800</v>
      </c>
      <c r="E177" s="2">
        <v>75476800</v>
      </c>
      <c r="F177" s="2">
        <v>84739800</v>
      </c>
      <c r="G177" s="2">
        <v>77101300</v>
      </c>
      <c r="H177" s="2">
        <v>74116800</v>
      </c>
      <c r="I177" s="2">
        <v>73013400</v>
      </c>
      <c r="J177" s="2">
        <v>54332700</v>
      </c>
      <c r="K177" s="2">
        <v>55457100</v>
      </c>
      <c r="L177" s="2">
        <v>56086700</v>
      </c>
      <c r="M177" s="2">
        <v>54921700</v>
      </c>
      <c r="N177" s="2">
        <v>51394600</v>
      </c>
      <c r="O177" s="2">
        <v>49037200</v>
      </c>
      <c r="P177" s="2">
        <v>45050500</v>
      </c>
      <c r="Q177" s="2">
        <v>41016600</v>
      </c>
      <c r="R177" s="2">
        <v>37086300</v>
      </c>
      <c r="S177" s="2">
        <v>33309800</v>
      </c>
      <c r="T177" s="2">
        <v>30504300</v>
      </c>
      <c r="U177" s="2">
        <v>28247500</v>
      </c>
      <c r="V177" s="2">
        <v>25977500</v>
      </c>
      <c r="W177" s="2">
        <v>23838400</v>
      </c>
      <c r="X177" s="2">
        <v>21839900</v>
      </c>
      <c r="Y177" s="2">
        <v>19956400</v>
      </c>
      <c r="Z177" s="2">
        <v>18420800</v>
      </c>
      <c r="AA177" s="2">
        <v>17052600</v>
      </c>
      <c r="AB177" s="2">
        <v>15841800</v>
      </c>
      <c r="AC177" s="2">
        <v>14770700</v>
      </c>
      <c r="AD177" s="2">
        <v>14036100</v>
      </c>
      <c r="AE177" s="2">
        <v>13606000</v>
      </c>
      <c r="AF177" s="2">
        <v>13150900</v>
      </c>
    </row>
    <row r="178" spans="1:32">
      <c r="A178" t="s">
        <v>196</v>
      </c>
      <c r="B178" t="s">
        <v>19</v>
      </c>
      <c r="C178">
        <v>0</v>
      </c>
      <c r="D178">
        <v>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row>
    <row r="179" spans="1:32">
      <c r="A179" t="s">
        <v>197</v>
      </c>
      <c r="B179" t="s">
        <v>19</v>
      </c>
      <c r="C179">
        <v>0</v>
      </c>
      <c r="D179">
        <v>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row>
    <row r="180" spans="1:32">
      <c r="A180" t="s">
        <v>198</v>
      </c>
      <c r="B180" t="s">
        <v>19</v>
      </c>
      <c r="C180">
        <v>491047</v>
      </c>
      <c r="D180">
        <v>416577</v>
      </c>
      <c r="E180">
        <v>386169</v>
      </c>
      <c r="F180">
        <v>356663</v>
      </c>
      <c r="G180">
        <v>330282</v>
      </c>
      <c r="H180">
        <v>305897</v>
      </c>
      <c r="I180">
        <v>280586</v>
      </c>
      <c r="J180">
        <v>255244</v>
      </c>
      <c r="K180">
        <v>230337</v>
      </c>
      <c r="L180">
        <v>206077</v>
      </c>
      <c r="M180">
        <v>181845</v>
      </c>
      <c r="N180">
        <v>158082</v>
      </c>
      <c r="O180">
        <v>135497</v>
      </c>
      <c r="P180">
        <v>114065</v>
      </c>
      <c r="Q180">
        <v>94306.5</v>
      </c>
      <c r="R180">
        <v>75958.8</v>
      </c>
      <c r="S180">
        <v>59538.9</v>
      </c>
      <c r="T180">
        <v>57502.1</v>
      </c>
      <c r="U180">
        <v>54917.2</v>
      </c>
      <c r="V180">
        <v>52633.9</v>
      </c>
      <c r="W180">
        <v>50448.800000000003</v>
      </c>
      <c r="X180">
        <v>48358.5</v>
      </c>
      <c r="Y180">
        <v>46277.1</v>
      </c>
      <c r="Z180">
        <v>44800</v>
      </c>
      <c r="AA180">
        <v>43769.3</v>
      </c>
      <c r="AB180">
        <v>43090.7</v>
      </c>
      <c r="AC180">
        <v>42728</v>
      </c>
      <c r="AD180">
        <v>43373.3</v>
      </c>
      <c r="AE180">
        <v>45098.3</v>
      </c>
      <c r="AF180">
        <v>46789</v>
      </c>
    </row>
    <row r="181" spans="1:32">
      <c r="A181" t="s">
        <v>199</v>
      </c>
      <c r="B181" t="s">
        <v>19</v>
      </c>
      <c r="C181">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row>
    <row r="182" spans="1:32">
      <c r="A182" t="s">
        <v>200</v>
      </c>
      <c r="B182" t="s">
        <v>19</v>
      </c>
      <c r="C182">
        <v>0</v>
      </c>
      <c r="D182">
        <v>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row>
    <row r="183" spans="1:32">
      <c r="A183" t="s">
        <v>201</v>
      </c>
      <c r="B183" t="s">
        <v>19</v>
      </c>
      <c r="C183" s="2">
        <v>5112510</v>
      </c>
      <c r="D183" s="2">
        <v>5153910</v>
      </c>
      <c r="E183" s="2">
        <v>5100060</v>
      </c>
      <c r="F183" s="2">
        <v>4984690</v>
      </c>
      <c r="G183" s="2">
        <v>4833280</v>
      </c>
      <c r="H183" s="2">
        <v>4685060</v>
      </c>
      <c r="I183" s="2">
        <v>4534850</v>
      </c>
      <c r="J183" s="2">
        <v>4369180</v>
      </c>
      <c r="K183" s="2">
        <v>4182910</v>
      </c>
      <c r="L183" s="2">
        <v>3982400</v>
      </c>
      <c r="M183" s="2">
        <v>3769290</v>
      </c>
      <c r="N183" s="2">
        <v>3544080</v>
      </c>
      <c r="O183" s="2">
        <v>3331460</v>
      </c>
      <c r="P183" s="2">
        <v>3131170</v>
      </c>
      <c r="Q183" s="2">
        <v>2931430</v>
      </c>
      <c r="R183" s="2">
        <v>2732130</v>
      </c>
      <c r="S183" s="2">
        <v>2538520</v>
      </c>
      <c r="T183" s="2">
        <v>2464760</v>
      </c>
      <c r="U183" s="2">
        <v>2346910</v>
      </c>
      <c r="V183" s="2">
        <v>2253810</v>
      </c>
      <c r="W183" s="2">
        <v>2158370</v>
      </c>
      <c r="X183" s="2">
        <v>2080920</v>
      </c>
      <c r="Y183" s="2">
        <v>2021310</v>
      </c>
      <c r="Z183" s="2">
        <v>1979360</v>
      </c>
      <c r="AA183" s="2">
        <v>1947750</v>
      </c>
      <c r="AB183" s="2">
        <v>1934860</v>
      </c>
      <c r="AC183" s="2">
        <v>1934590</v>
      </c>
      <c r="AD183" s="2">
        <v>1948620</v>
      </c>
      <c r="AE183" s="2">
        <v>1975610</v>
      </c>
      <c r="AF183" s="2">
        <v>1997010</v>
      </c>
    </row>
    <row r="184" spans="1:32">
      <c r="A184" t="s">
        <v>202</v>
      </c>
      <c r="B184" t="s">
        <v>19</v>
      </c>
      <c r="C184" s="2">
        <v>38830900000</v>
      </c>
      <c r="D184" s="2">
        <v>39553500000</v>
      </c>
      <c r="E184" s="2">
        <v>39660200000</v>
      </c>
      <c r="F184" s="2">
        <v>39173100000</v>
      </c>
      <c r="G184" s="2">
        <v>38427600000</v>
      </c>
      <c r="H184" s="2">
        <v>37696100000</v>
      </c>
      <c r="I184" s="2">
        <v>36916100000</v>
      </c>
      <c r="J184" s="2">
        <v>35972500000</v>
      </c>
      <c r="K184" s="2">
        <v>34824400000</v>
      </c>
      <c r="L184" s="2">
        <v>33517400000</v>
      </c>
      <c r="M184" s="2">
        <v>32071100000</v>
      </c>
      <c r="N184" s="2">
        <v>30490900000</v>
      </c>
      <c r="O184" s="2">
        <v>28966800000</v>
      </c>
      <c r="P184" s="2">
        <v>27482800000</v>
      </c>
      <c r="Q184" s="2">
        <v>25950100000</v>
      </c>
      <c r="R184" s="2">
        <v>24361100000</v>
      </c>
      <c r="S184" s="2">
        <v>22770000000</v>
      </c>
      <c r="T184" s="2">
        <v>21244600000</v>
      </c>
      <c r="U184" s="2">
        <v>19742900000</v>
      </c>
      <c r="V184" s="2">
        <v>18300500000</v>
      </c>
      <c r="W184" s="2">
        <v>16926900000</v>
      </c>
      <c r="X184" s="2">
        <v>15621700000</v>
      </c>
      <c r="Y184" s="2">
        <v>14448900000</v>
      </c>
      <c r="Z184" s="2">
        <v>13439700000</v>
      </c>
      <c r="AA184" s="2">
        <v>12545700000</v>
      </c>
      <c r="AB184" s="2">
        <v>11848600000</v>
      </c>
      <c r="AC184" s="2">
        <v>11300200000</v>
      </c>
      <c r="AD184" s="2">
        <v>10908300000</v>
      </c>
      <c r="AE184" s="2">
        <v>10660400000</v>
      </c>
      <c r="AF184" s="2">
        <v>10413200000</v>
      </c>
    </row>
    <row r="185" spans="1:32">
      <c r="A185" t="s">
        <v>203</v>
      </c>
      <c r="B185" t="s">
        <v>19</v>
      </c>
      <c r="C185" s="2">
        <v>142674000</v>
      </c>
      <c r="D185" s="2">
        <v>144156000</v>
      </c>
      <c r="E185" s="2">
        <v>144523000</v>
      </c>
      <c r="F185" s="2">
        <v>143495000</v>
      </c>
      <c r="G185" s="2">
        <v>143788000</v>
      </c>
      <c r="H185" s="2">
        <v>144641000</v>
      </c>
      <c r="I185" s="2">
        <v>145653000</v>
      </c>
      <c r="J185" s="2">
        <v>148003000</v>
      </c>
      <c r="K185" s="2">
        <v>148030000</v>
      </c>
      <c r="L185" s="2">
        <v>147455000</v>
      </c>
      <c r="M185" s="2">
        <v>146107000</v>
      </c>
      <c r="N185" s="2">
        <v>143935000</v>
      </c>
      <c r="O185" s="2">
        <v>142461000</v>
      </c>
      <c r="P185" s="2">
        <v>141979000</v>
      </c>
      <c r="Q185" s="2">
        <v>141562000</v>
      </c>
      <c r="R185" s="2">
        <v>141161000</v>
      </c>
      <c r="S185" s="2">
        <v>141016000</v>
      </c>
      <c r="T185" s="2">
        <v>142568000</v>
      </c>
      <c r="U185" s="2">
        <v>144779000</v>
      </c>
      <c r="V185" s="2">
        <v>145979000</v>
      </c>
      <c r="W185" s="2">
        <v>146429000</v>
      </c>
      <c r="X185" s="2">
        <v>146393000</v>
      </c>
      <c r="Y185" s="2">
        <v>146237000</v>
      </c>
      <c r="Z185" s="2">
        <v>146444000</v>
      </c>
      <c r="AA185" s="2">
        <v>146854000</v>
      </c>
      <c r="AB185" s="2">
        <v>148378000</v>
      </c>
      <c r="AC185" s="2">
        <v>150785000</v>
      </c>
      <c r="AD185" s="2">
        <v>154465000</v>
      </c>
      <c r="AE185" s="2">
        <v>159509000</v>
      </c>
      <c r="AF185" s="2">
        <v>164478000</v>
      </c>
    </row>
    <row r="186" spans="1:32">
      <c r="A186" t="s">
        <v>204</v>
      </c>
      <c r="B186" t="s">
        <v>19</v>
      </c>
      <c r="C186">
        <v>0</v>
      </c>
      <c r="D186">
        <v>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row>
    <row r="187" spans="1:32">
      <c r="A187" t="s">
        <v>205</v>
      </c>
      <c r="B187" t="s">
        <v>19</v>
      </c>
      <c r="C187">
        <v>0</v>
      </c>
      <c r="D187">
        <v>0</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row>
    <row r="188" spans="1:32">
      <c r="A188" t="s">
        <v>206</v>
      </c>
      <c r="B188" t="s">
        <v>19</v>
      </c>
      <c r="C188">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row>
    <row r="189" spans="1:32">
      <c r="A189" t="s">
        <v>207</v>
      </c>
      <c r="B189" t="s">
        <v>19</v>
      </c>
      <c r="C189">
        <v>0</v>
      </c>
      <c r="D189">
        <v>0</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row>
    <row r="190" spans="1:32">
      <c r="A190" t="s">
        <v>208</v>
      </c>
      <c r="B190" t="s">
        <v>19</v>
      </c>
      <c r="C190" s="2">
        <v>14991700</v>
      </c>
      <c r="D190" s="2">
        <v>15182000</v>
      </c>
      <c r="E190" s="2">
        <v>15134400</v>
      </c>
      <c r="F190" s="2">
        <v>14916900</v>
      </c>
      <c r="G190" s="2">
        <v>14657300</v>
      </c>
      <c r="H190" s="2">
        <v>14437500</v>
      </c>
      <c r="I190" s="2">
        <v>14227800</v>
      </c>
      <c r="J190" s="2">
        <v>13975500</v>
      </c>
      <c r="K190" s="2">
        <v>13653100</v>
      </c>
      <c r="L190" s="2">
        <v>13275800</v>
      </c>
      <c r="M190" s="2">
        <v>12839600</v>
      </c>
      <c r="N190" s="2">
        <v>12339500</v>
      </c>
      <c r="O190" s="2">
        <v>11877600</v>
      </c>
      <c r="P190" s="2">
        <v>11449700</v>
      </c>
      <c r="Q190" s="2">
        <v>11008900</v>
      </c>
      <c r="R190" s="2">
        <v>10553700</v>
      </c>
      <c r="S190" s="2">
        <v>10105900</v>
      </c>
      <c r="T190" s="2">
        <v>9971650</v>
      </c>
      <c r="U190" s="2">
        <v>9633390</v>
      </c>
      <c r="V190" s="2">
        <v>9294700</v>
      </c>
      <c r="W190" s="2">
        <v>8932880</v>
      </c>
      <c r="X190" s="2">
        <v>8545570</v>
      </c>
      <c r="Y190" s="2">
        <v>8174420</v>
      </c>
      <c r="Z190" s="2">
        <v>7856840</v>
      </c>
      <c r="AA190" s="2">
        <v>7574100</v>
      </c>
      <c r="AB190" s="2">
        <v>7378070</v>
      </c>
      <c r="AC190" s="2">
        <v>7249300</v>
      </c>
      <c r="AD190" s="2">
        <v>7201790</v>
      </c>
      <c r="AE190" s="2">
        <v>7233990</v>
      </c>
      <c r="AF190" s="2">
        <v>7262870</v>
      </c>
    </row>
    <row r="191" spans="1:32">
      <c r="A191" t="s">
        <v>209</v>
      </c>
      <c r="B191" t="s">
        <v>19</v>
      </c>
      <c r="C191">
        <v>0</v>
      </c>
      <c r="D191">
        <v>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row>
    <row r="192" spans="1:32">
      <c r="A192" t="s">
        <v>210</v>
      </c>
      <c r="B192" t="s">
        <v>19</v>
      </c>
      <c r="C192">
        <v>0</v>
      </c>
      <c r="D192">
        <v>0</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row>
    <row r="193" spans="1:32">
      <c r="A193" t="s">
        <v>211</v>
      </c>
      <c r="B193" t="s">
        <v>19</v>
      </c>
      <c r="C193" s="2">
        <v>1839230</v>
      </c>
      <c r="D193" s="2">
        <v>1584510</v>
      </c>
      <c r="E193" s="2">
        <v>1490340</v>
      </c>
      <c r="F193" s="2">
        <v>1396820</v>
      </c>
      <c r="G193" s="2">
        <v>1310650</v>
      </c>
      <c r="H193" s="2">
        <v>1227150</v>
      </c>
      <c r="I193" s="2">
        <v>1137330</v>
      </c>
      <c r="J193" s="2">
        <v>1044390</v>
      </c>
      <c r="K193">
        <v>949636</v>
      </c>
      <c r="L193">
        <v>854297</v>
      </c>
      <c r="M193">
        <v>757616</v>
      </c>
      <c r="N193">
        <v>660851</v>
      </c>
      <c r="O193">
        <v>564863</v>
      </c>
      <c r="P193">
        <v>470650</v>
      </c>
      <c r="Q193">
        <v>380084</v>
      </c>
      <c r="R193">
        <v>293322</v>
      </c>
      <c r="S193">
        <v>213111</v>
      </c>
      <c r="T193">
        <v>194937</v>
      </c>
      <c r="U193">
        <v>177357</v>
      </c>
      <c r="V193">
        <v>162341</v>
      </c>
      <c r="W193">
        <v>147133</v>
      </c>
      <c r="X193">
        <v>134158</v>
      </c>
      <c r="Y193">
        <v>122366</v>
      </c>
      <c r="Z193">
        <v>113257</v>
      </c>
      <c r="AA193">
        <v>105555</v>
      </c>
      <c r="AB193">
        <v>98963.1</v>
      </c>
      <c r="AC193">
        <v>93578.6</v>
      </c>
      <c r="AD193">
        <v>90743.6</v>
      </c>
      <c r="AE193">
        <v>90778.5</v>
      </c>
      <c r="AF193">
        <v>90980.800000000003</v>
      </c>
    </row>
    <row r="194" spans="1:32">
      <c r="A194" t="s">
        <v>212</v>
      </c>
      <c r="B194" t="s">
        <v>19</v>
      </c>
      <c r="C194" s="2">
        <v>3953180000</v>
      </c>
      <c r="D194" s="2">
        <v>3570770000</v>
      </c>
      <c r="E194" s="2">
        <v>3534100000</v>
      </c>
      <c r="F194" s="2">
        <v>3492030000</v>
      </c>
      <c r="G194" s="2">
        <v>3469710000</v>
      </c>
      <c r="H194" s="2">
        <v>3456250000</v>
      </c>
      <c r="I194" s="2">
        <v>3417010000</v>
      </c>
      <c r="J194" s="2">
        <v>3365090000</v>
      </c>
      <c r="K194" s="2">
        <v>3302210000</v>
      </c>
      <c r="L194" s="2">
        <v>3232970000</v>
      </c>
      <c r="M194" s="2">
        <v>3144160000</v>
      </c>
      <c r="N194" s="2">
        <v>3042390000</v>
      </c>
      <c r="O194" s="2">
        <v>2937000000</v>
      </c>
      <c r="P194" s="2">
        <v>2827850000</v>
      </c>
      <c r="Q194" s="2">
        <v>2720270000</v>
      </c>
      <c r="R194" s="2">
        <v>2608920000</v>
      </c>
      <c r="S194" s="2">
        <v>2501960000</v>
      </c>
      <c r="T194" s="2">
        <v>2384260000</v>
      </c>
      <c r="U194" s="2">
        <v>2283880000</v>
      </c>
      <c r="V194" s="2">
        <v>2193090000</v>
      </c>
      <c r="W194" s="2">
        <v>2109750000</v>
      </c>
      <c r="X194" s="2">
        <v>2034100000</v>
      </c>
      <c r="Y194" s="2">
        <v>1958870000</v>
      </c>
      <c r="Z194" s="2">
        <v>1901190000</v>
      </c>
      <c r="AA194" s="2">
        <v>1851460000</v>
      </c>
      <c r="AB194" s="2">
        <v>1811920000</v>
      </c>
      <c r="AC194" s="2">
        <v>1782590000</v>
      </c>
      <c r="AD194" s="2">
        <v>1777880000</v>
      </c>
      <c r="AE194" s="2">
        <v>1800280000</v>
      </c>
      <c r="AF194" s="2">
        <v>1825690000</v>
      </c>
    </row>
    <row r="195" spans="1:32">
      <c r="A195" t="s">
        <v>213</v>
      </c>
      <c r="B195" t="s">
        <v>19</v>
      </c>
      <c r="C195" s="2">
        <v>3077360000</v>
      </c>
      <c r="D195" s="2">
        <v>2708080000</v>
      </c>
      <c r="E195" s="2">
        <v>2606640000</v>
      </c>
      <c r="F195" s="2">
        <v>2495850000</v>
      </c>
      <c r="G195" s="2">
        <v>2420640000</v>
      </c>
      <c r="H195" s="2">
        <v>2348390000</v>
      </c>
      <c r="I195" s="2">
        <v>2258180000</v>
      </c>
      <c r="J195" s="2">
        <v>2182060000</v>
      </c>
      <c r="K195" s="2">
        <v>2077810000</v>
      </c>
      <c r="L195" s="2">
        <v>1971670000</v>
      </c>
      <c r="M195" s="2">
        <v>1856430000</v>
      </c>
      <c r="N195" s="2">
        <v>1736280000</v>
      </c>
      <c r="O195" s="2">
        <v>1615000000</v>
      </c>
      <c r="P195" s="2">
        <v>1496540000</v>
      </c>
      <c r="Q195" s="2">
        <v>1381940000</v>
      </c>
      <c r="R195" s="2">
        <v>1268710000</v>
      </c>
      <c r="S195" s="2">
        <v>1161010000</v>
      </c>
      <c r="T195" s="2">
        <v>1085630000</v>
      </c>
      <c r="U195" s="2">
        <v>1024970000</v>
      </c>
      <c r="V195" s="2">
        <v>966880000</v>
      </c>
      <c r="W195" s="2">
        <v>912396000</v>
      </c>
      <c r="X195" s="2">
        <v>861501000</v>
      </c>
      <c r="Y195" s="2">
        <v>812955000</v>
      </c>
      <c r="Z195" s="2">
        <v>776163000</v>
      </c>
      <c r="AA195" s="2">
        <v>744574000</v>
      </c>
      <c r="AB195" s="2">
        <v>719374000</v>
      </c>
      <c r="AC195" s="2">
        <v>699647000</v>
      </c>
      <c r="AD195" s="2">
        <v>694850000</v>
      </c>
      <c r="AE195" s="2">
        <v>705876000</v>
      </c>
      <c r="AF195" s="2">
        <v>718698000</v>
      </c>
    </row>
    <row r="196" spans="1:32">
      <c r="A196" t="s">
        <v>214</v>
      </c>
      <c r="B196" t="s">
        <v>19</v>
      </c>
      <c r="C196">
        <v>0</v>
      </c>
      <c r="D196">
        <v>0</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row>
    <row r="197" spans="1:32">
      <c r="A197" t="s">
        <v>215</v>
      </c>
      <c r="B197" t="s">
        <v>19</v>
      </c>
      <c r="C197">
        <v>0</v>
      </c>
      <c r="D197">
        <v>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row>
    <row r="198" spans="1:32">
      <c r="A198" t="s">
        <v>216</v>
      </c>
      <c r="B198" t="s">
        <v>19</v>
      </c>
      <c r="C198">
        <v>0</v>
      </c>
      <c r="D198">
        <v>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row>
    <row r="199" spans="1:32">
      <c r="A199" t="s">
        <v>217</v>
      </c>
      <c r="B199" t="s">
        <v>19</v>
      </c>
      <c r="C199">
        <v>0</v>
      </c>
      <c r="D199">
        <v>0</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row>
    <row r="200" spans="1:32">
      <c r="A200" t="s">
        <v>218</v>
      </c>
      <c r="B200" t="s">
        <v>19</v>
      </c>
      <c r="C200" s="2">
        <v>2074850</v>
      </c>
      <c r="D200" s="2">
        <v>1760180</v>
      </c>
      <c r="E200" s="2">
        <v>1631700</v>
      </c>
      <c r="F200" s="2">
        <v>1507030</v>
      </c>
      <c r="G200" s="2">
        <v>1395560</v>
      </c>
      <c r="H200" s="2">
        <v>1292520</v>
      </c>
      <c r="I200" s="2">
        <v>1185570</v>
      </c>
      <c r="J200" s="2">
        <v>1078490</v>
      </c>
      <c r="K200">
        <v>973256</v>
      </c>
      <c r="L200">
        <v>870750</v>
      </c>
      <c r="M200">
        <v>768361</v>
      </c>
      <c r="N200">
        <v>667953</v>
      </c>
      <c r="O200">
        <v>572521</v>
      </c>
      <c r="P200">
        <v>481966</v>
      </c>
      <c r="Q200">
        <v>398478</v>
      </c>
      <c r="R200">
        <v>320953</v>
      </c>
      <c r="S200">
        <v>251573</v>
      </c>
      <c r="T200">
        <v>242967</v>
      </c>
      <c r="U200">
        <v>232045</v>
      </c>
      <c r="V200">
        <v>222397</v>
      </c>
      <c r="W200">
        <v>213164</v>
      </c>
      <c r="X200">
        <v>204332</v>
      </c>
      <c r="Y200">
        <v>195537</v>
      </c>
      <c r="Z200">
        <v>189296</v>
      </c>
      <c r="AA200">
        <v>184941</v>
      </c>
      <c r="AB200">
        <v>182073</v>
      </c>
      <c r="AC200">
        <v>180541</v>
      </c>
      <c r="AD200">
        <v>183268</v>
      </c>
      <c r="AE200">
        <v>190556</v>
      </c>
      <c r="AF200">
        <v>197700</v>
      </c>
    </row>
    <row r="201" spans="1:32">
      <c r="A201" t="s">
        <v>219</v>
      </c>
      <c r="B201" t="s">
        <v>19</v>
      </c>
      <c r="C201">
        <v>0</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row>
    <row r="202" spans="1:32">
      <c r="A202" t="s">
        <v>220</v>
      </c>
      <c r="B202" t="s">
        <v>19</v>
      </c>
      <c r="C202">
        <v>0</v>
      </c>
      <c r="D202">
        <v>0</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row>
    <row r="203" spans="1:32">
      <c r="A203" t="s">
        <v>221</v>
      </c>
      <c r="B203" t="s">
        <v>19</v>
      </c>
      <c r="C203">
        <v>511251</v>
      </c>
      <c r="D203">
        <v>515391</v>
      </c>
      <c r="E203">
        <v>510006</v>
      </c>
      <c r="F203">
        <v>498469</v>
      </c>
      <c r="G203">
        <v>483328</v>
      </c>
      <c r="H203">
        <v>468506</v>
      </c>
      <c r="I203">
        <v>453485</v>
      </c>
      <c r="J203">
        <v>436918</v>
      </c>
      <c r="K203">
        <v>418291</v>
      </c>
      <c r="L203">
        <v>398240</v>
      </c>
      <c r="M203">
        <v>376929</v>
      </c>
      <c r="N203">
        <v>354408</v>
      </c>
      <c r="O203">
        <v>333146</v>
      </c>
      <c r="P203">
        <v>313117</v>
      </c>
      <c r="Q203">
        <v>293143</v>
      </c>
      <c r="R203">
        <v>273213</v>
      </c>
      <c r="S203">
        <v>253852</v>
      </c>
      <c r="T203">
        <v>246476</v>
      </c>
      <c r="U203">
        <v>234691</v>
      </c>
      <c r="V203">
        <v>225381</v>
      </c>
      <c r="W203">
        <v>215837</v>
      </c>
      <c r="X203">
        <v>208092</v>
      </c>
      <c r="Y203">
        <v>202131</v>
      </c>
      <c r="Z203">
        <v>197936</v>
      </c>
      <c r="AA203">
        <v>194775</v>
      </c>
      <c r="AB203">
        <v>193486</v>
      </c>
      <c r="AC203">
        <v>193459</v>
      </c>
      <c r="AD203">
        <v>194862</v>
      </c>
      <c r="AE203">
        <v>197561</v>
      </c>
      <c r="AF203">
        <v>199701</v>
      </c>
    </row>
    <row r="204" spans="1:32">
      <c r="A204" t="s">
        <v>222</v>
      </c>
      <c r="B204" t="s">
        <v>19</v>
      </c>
      <c r="C204" s="2">
        <v>19868500000</v>
      </c>
      <c r="D204" s="2">
        <v>20238200000</v>
      </c>
      <c r="E204" s="2">
        <v>20292800000</v>
      </c>
      <c r="F204" s="2">
        <v>20043600000</v>
      </c>
      <c r="G204" s="2">
        <v>19662100000</v>
      </c>
      <c r="H204" s="2">
        <v>19287800000</v>
      </c>
      <c r="I204" s="2">
        <v>18888700000</v>
      </c>
      <c r="J204" s="2">
        <v>18406000000</v>
      </c>
      <c r="K204" s="2">
        <v>17818500000</v>
      </c>
      <c r="L204" s="2">
        <v>17149700000</v>
      </c>
      <c r="M204" s="2">
        <v>16409700000</v>
      </c>
      <c r="N204" s="2">
        <v>15601200000</v>
      </c>
      <c r="O204" s="2">
        <v>14821400000</v>
      </c>
      <c r="P204" s="2">
        <v>14062000000</v>
      </c>
      <c r="Q204" s="2">
        <v>13277800000</v>
      </c>
      <c r="R204" s="2">
        <v>12464800000</v>
      </c>
      <c r="S204" s="2">
        <v>11650700000</v>
      </c>
      <c r="T204" s="2">
        <v>10870100000</v>
      </c>
      <c r="U204" s="2">
        <v>10101800000</v>
      </c>
      <c r="V204" s="2">
        <v>9363770000</v>
      </c>
      <c r="W204" s="2">
        <v>8660950000</v>
      </c>
      <c r="X204" s="2">
        <v>7993110000</v>
      </c>
      <c r="Y204" s="2">
        <v>7393030000</v>
      </c>
      <c r="Z204" s="2">
        <v>6876670000</v>
      </c>
      <c r="AA204" s="2">
        <v>6419200000</v>
      </c>
      <c r="AB204" s="2">
        <v>6062560000</v>
      </c>
      <c r="AC204" s="2">
        <v>5781950000</v>
      </c>
      <c r="AD204" s="2">
        <v>5581390000</v>
      </c>
      <c r="AE204" s="2">
        <v>5454550000</v>
      </c>
      <c r="AF204" s="2">
        <v>5328090000</v>
      </c>
    </row>
    <row r="205" spans="1:32">
      <c r="A205" t="s">
        <v>223</v>
      </c>
      <c r="B205" t="s">
        <v>19</v>
      </c>
      <c r="C205" s="2">
        <v>66866500</v>
      </c>
      <c r="D205" s="2">
        <v>67561000</v>
      </c>
      <c r="E205" s="2">
        <v>67733000</v>
      </c>
      <c r="F205" s="2">
        <v>67251200</v>
      </c>
      <c r="G205" s="2">
        <v>67388500</v>
      </c>
      <c r="H205" s="2">
        <v>67788600</v>
      </c>
      <c r="I205" s="2">
        <v>68262500</v>
      </c>
      <c r="J205" s="2">
        <v>69364200</v>
      </c>
      <c r="K205" s="2">
        <v>69376900</v>
      </c>
      <c r="L205" s="2">
        <v>69107100</v>
      </c>
      <c r="M205" s="2">
        <v>68475600</v>
      </c>
      <c r="N205" s="2">
        <v>67457500</v>
      </c>
      <c r="O205" s="2">
        <v>66766800</v>
      </c>
      <c r="P205" s="2">
        <v>66540800</v>
      </c>
      <c r="Q205" s="2">
        <v>66345300</v>
      </c>
      <c r="R205" s="2">
        <v>66157600</v>
      </c>
      <c r="S205" s="2">
        <v>66089600</v>
      </c>
      <c r="T205" s="2">
        <v>66816700</v>
      </c>
      <c r="U205" s="2">
        <v>67853000</v>
      </c>
      <c r="V205" s="2">
        <v>68415500</v>
      </c>
      <c r="W205" s="2">
        <v>68626200</v>
      </c>
      <c r="X205" s="2">
        <v>68609500</v>
      </c>
      <c r="Y205" s="2">
        <v>68536500</v>
      </c>
      <c r="Z205" s="2">
        <v>68633600</v>
      </c>
      <c r="AA205" s="2">
        <v>68825600</v>
      </c>
      <c r="AB205" s="2">
        <v>69539800</v>
      </c>
      <c r="AC205" s="2">
        <v>70668100</v>
      </c>
      <c r="AD205" s="2">
        <v>72392800</v>
      </c>
      <c r="AE205" s="2">
        <v>74756400</v>
      </c>
      <c r="AF205" s="2">
        <v>77085200</v>
      </c>
    </row>
    <row r="206" spans="1:32">
      <c r="A206" t="s">
        <v>224</v>
      </c>
      <c r="B206" t="s">
        <v>19</v>
      </c>
      <c r="C206">
        <v>0</v>
      </c>
      <c r="D206">
        <v>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row>
    <row r="207" spans="1:32">
      <c r="A207" t="s">
        <v>225</v>
      </c>
      <c r="B207" t="s">
        <v>19</v>
      </c>
      <c r="C207">
        <v>0</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row>
    <row r="208" spans="1:32">
      <c r="A208" t="s">
        <v>226</v>
      </c>
      <c r="B208" t="s">
        <v>19</v>
      </c>
      <c r="C208">
        <v>0</v>
      </c>
      <c r="D208">
        <v>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row>
    <row r="209" spans="1:32">
      <c r="A209" t="s">
        <v>227</v>
      </c>
      <c r="B209" t="s">
        <v>19</v>
      </c>
      <c r="C209">
        <v>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row>
    <row r="210" spans="1:32">
      <c r="A210" t="s">
        <v>228</v>
      </c>
      <c r="B210" t="s">
        <v>19</v>
      </c>
      <c r="C210" s="2">
        <v>2998340</v>
      </c>
      <c r="D210" s="2">
        <v>3036400</v>
      </c>
      <c r="E210" s="2">
        <v>3026870</v>
      </c>
      <c r="F210" s="2">
        <v>2983380</v>
      </c>
      <c r="G210" s="2">
        <v>2931460</v>
      </c>
      <c r="H210" s="2">
        <v>2887490</v>
      </c>
      <c r="I210" s="2">
        <v>2845570</v>
      </c>
      <c r="J210" s="2">
        <v>2795100</v>
      </c>
      <c r="K210" s="2">
        <v>2730610</v>
      </c>
      <c r="L210" s="2">
        <v>2655170</v>
      </c>
      <c r="M210" s="2">
        <v>2567920</v>
      </c>
      <c r="N210" s="2">
        <v>2467900</v>
      </c>
      <c r="O210" s="2">
        <v>2375510</v>
      </c>
      <c r="P210" s="2">
        <v>2289940</v>
      </c>
      <c r="Q210" s="2">
        <v>2201770</v>
      </c>
      <c r="R210" s="2">
        <v>2110740</v>
      </c>
      <c r="S210" s="2">
        <v>2021170</v>
      </c>
      <c r="T210" s="2">
        <v>1994330</v>
      </c>
      <c r="U210" s="2">
        <v>1926680</v>
      </c>
      <c r="V210" s="2">
        <v>1858940</v>
      </c>
      <c r="W210" s="2">
        <v>1786580</v>
      </c>
      <c r="X210" s="2">
        <v>1709110</v>
      </c>
      <c r="Y210" s="2">
        <v>1634880</v>
      </c>
      <c r="Z210" s="2">
        <v>1571370</v>
      </c>
      <c r="AA210" s="2">
        <v>1514820</v>
      </c>
      <c r="AB210" s="2">
        <v>1475610</v>
      </c>
      <c r="AC210" s="2">
        <v>1449860</v>
      </c>
      <c r="AD210" s="2">
        <v>1440360</v>
      </c>
      <c r="AE210" s="2">
        <v>1446800</v>
      </c>
      <c r="AF210" s="2">
        <v>1452570</v>
      </c>
    </row>
    <row r="211" spans="1:32">
      <c r="A211" t="s">
        <v>229</v>
      </c>
      <c r="B211" t="s">
        <v>19</v>
      </c>
      <c r="C211">
        <v>0</v>
      </c>
      <c r="D211">
        <v>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row>
    <row r="212" spans="1:32">
      <c r="A212" t="s">
        <v>230</v>
      </c>
      <c r="B212" t="s">
        <v>19</v>
      </c>
      <c r="C212">
        <v>0</v>
      </c>
      <c r="D212">
        <v>0</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row>
    <row r="213" spans="1:32">
      <c r="A213" t="s">
        <v>231</v>
      </c>
      <c r="B213" t="s">
        <v>19</v>
      </c>
      <c r="C213">
        <v>183923</v>
      </c>
      <c r="D213">
        <v>158451</v>
      </c>
      <c r="E213">
        <v>149034</v>
      </c>
      <c r="F213">
        <v>139682</v>
      </c>
      <c r="G213">
        <v>131065</v>
      </c>
      <c r="H213">
        <v>122715</v>
      </c>
      <c r="I213">
        <v>113733</v>
      </c>
      <c r="J213">
        <v>104439</v>
      </c>
      <c r="K213">
        <v>94963.6</v>
      </c>
      <c r="L213">
        <v>85429.7</v>
      </c>
      <c r="M213">
        <v>75761.600000000006</v>
      </c>
      <c r="N213">
        <v>66085.100000000006</v>
      </c>
      <c r="O213">
        <v>56486.3</v>
      </c>
      <c r="P213">
        <v>47065</v>
      </c>
      <c r="Q213">
        <v>38008.400000000001</v>
      </c>
      <c r="R213">
        <v>29332.2</v>
      </c>
      <c r="S213">
        <v>21311.1</v>
      </c>
      <c r="T213">
        <v>19493.7</v>
      </c>
      <c r="U213">
        <v>17735.7</v>
      </c>
      <c r="V213">
        <v>16234.1</v>
      </c>
      <c r="W213">
        <v>14713.3</v>
      </c>
      <c r="X213">
        <v>13415.8</v>
      </c>
      <c r="Y213">
        <v>12236.6</v>
      </c>
      <c r="Z213">
        <v>11325.7</v>
      </c>
      <c r="AA213">
        <v>10555.5</v>
      </c>
      <c r="AB213">
        <v>9896.31</v>
      </c>
      <c r="AC213">
        <v>9357.86</v>
      </c>
      <c r="AD213">
        <v>9074.36</v>
      </c>
      <c r="AE213">
        <v>9077.85</v>
      </c>
      <c r="AF213">
        <v>9098.08</v>
      </c>
    </row>
    <row r="214" spans="1:32">
      <c r="A214" t="s">
        <v>232</v>
      </c>
      <c r="B214" t="s">
        <v>19</v>
      </c>
      <c r="C214" s="2">
        <v>2022710000</v>
      </c>
      <c r="D214" s="2">
        <v>1827040000</v>
      </c>
      <c r="E214" s="2">
        <v>1808280000</v>
      </c>
      <c r="F214" s="2">
        <v>1786750000</v>
      </c>
      <c r="G214" s="2">
        <v>1775330000</v>
      </c>
      <c r="H214" s="2">
        <v>1768450000</v>
      </c>
      <c r="I214" s="2">
        <v>1748370000</v>
      </c>
      <c r="J214" s="2">
        <v>1721810000</v>
      </c>
      <c r="K214" s="2">
        <v>1689630000</v>
      </c>
      <c r="L214" s="2">
        <v>1654200000</v>
      </c>
      <c r="M214" s="2">
        <v>1608760000</v>
      </c>
      <c r="N214" s="2">
        <v>1556690000</v>
      </c>
      <c r="O214" s="2">
        <v>1502760000</v>
      </c>
      <c r="P214" s="2">
        <v>1446920000</v>
      </c>
      <c r="Q214" s="2">
        <v>1391870000</v>
      </c>
      <c r="R214" s="2">
        <v>1334900000</v>
      </c>
      <c r="S214" s="2">
        <v>1280170000</v>
      </c>
      <c r="T214" s="2">
        <v>1219950000</v>
      </c>
      <c r="U214" s="2">
        <v>1168580000</v>
      </c>
      <c r="V214" s="2">
        <v>1122130000</v>
      </c>
      <c r="W214" s="2">
        <v>1079490000</v>
      </c>
      <c r="X214" s="2">
        <v>1040780000</v>
      </c>
      <c r="Y214" s="2">
        <v>1002290000</v>
      </c>
      <c r="Z214" s="2">
        <v>972775000</v>
      </c>
      <c r="AA214" s="2">
        <v>947331000</v>
      </c>
      <c r="AB214" s="2">
        <v>927100000</v>
      </c>
      <c r="AC214" s="2">
        <v>912091000</v>
      </c>
      <c r="AD214" s="2">
        <v>909681000</v>
      </c>
      <c r="AE214" s="2">
        <v>921145000</v>
      </c>
      <c r="AF214" s="2">
        <v>934147000</v>
      </c>
    </row>
    <row r="215" spans="1:32">
      <c r="A215" t="s">
        <v>233</v>
      </c>
      <c r="B215" t="s">
        <v>19</v>
      </c>
      <c r="C215" s="2">
        <v>1442260000</v>
      </c>
      <c r="D215" s="2">
        <v>1269180000</v>
      </c>
      <c r="E215" s="2">
        <v>1221650000</v>
      </c>
      <c r="F215" s="2">
        <v>1169720000</v>
      </c>
      <c r="G215" s="2">
        <v>1134470000</v>
      </c>
      <c r="H215" s="2">
        <v>1100610000</v>
      </c>
      <c r="I215" s="2">
        <v>1058330000</v>
      </c>
      <c r="J215" s="2">
        <v>1022660000</v>
      </c>
      <c r="K215" s="2">
        <v>973801000</v>
      </c>
      <c r="L215" s="2">
        <v>924058000</v>
      </c>
      <c r="M215" s="2">
        <v>870045000</v>
      </c>
      <c r="N215" s="2">
        <v>813739000</v>
      </c>
      <c r="O215" s="2">
        <v>756895000</v>
      </c>
      <c r="P215" s="2">
        <v>701379000</v>
      </c>
      <c r="Q215" s="2">
        <v>647670000</v>
      </c>
      <c r="R215" s="2">
        <v>594603000</v>
      </c>
      <c r="S215" s="2">
        <v>544128000</v>
      </c>
      <c r="T215" s="2">
        <v>508800000</v>
      </c>
      <c r="U215" s="2">
        <v>480370000</v>
      </c>
      <c r="V215" s="2">
        <v>453144000</v>
      </c>
      <c r="W215" s="2">
        <v>427610000</v>
      </c>
      <c r="X215" s="2">
        <v>403757000</v>
      </c>
      <c r="Y215" s="2">
        <v>381005000</v>
      </c>
      <c r="Z215" s="2">
        <v>363762000</v>
      </c>
      <c r="AA215" s="2">
        <v>348957000</v>
      </c>
      <c r="AB215" s="2">
        <v>337147000</v>
      </c>
      <c r="AC215" s="2">
        <v>327901000</v>
      </c>
      <c r="AD215" s="2">
        <v>325653000</v>
      </c>
      <c r="AE215" s="2">
        <v>330820000</v>
      </c>
      <c r="AF215" s="2">
        <v>336830000</v>
      </c>
    </row>
    <row r="216" spans="1:32">
      <c r="A216" t="s">
        <v>234</v>
      </c>
      <c r="B216" t="s">
        <v>19</v>
      </c>
      <c r="C216">
        <v>0</v>
      </c>
      <c r="D216">
        <v>0</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row>
    <row r="217" spans="1:32">
      <c r="A217" t="s">
        <v>235</v>
      </c>
      <c r="B217" t="s">
        <v>19</v>
      </c>
      <c r="C217">
        <v>0</v>
      </c>
      <c r="D217">
        <v>0</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row>
    <row r="218" spans="1:32">
      <c r="A218" t="s">
        <v>236</v>
      </c>
      <c r="B218" t="s">
        <v>19</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row>
    <row r="219" spans="1:32">
      <c r="A219" t="s">
        <v>237</v>
      </c>
      <c r="B219" t="s">
        <v>19</v>
      </c>
      <c r="C219">
        <v>0</v>
      </c>
      <c r="D219">
        <v>0</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row>
    <row r="220" spans="1:32">
      <c r="A220" t="s">
        <v>238</v>
      </c>
      <c r="B220" t="s">
        <v>19</v>
      </c>
      <c r="C220">
        <v>414969</v>
      </c>
      <c r="D220">
        <v>352037</v>
      </c>
      <c r="E220">
        <v>326340</v>
      </c>
      <c r="F220">
        <v>301405</v>
      </c>
      <c r="G220">
        <v>279112</v>
      </c>
      <c r="H220">
        <v>258505</v>
      </c>
      <c r="I220">
        <v>237115</v>
      </c>
      <c r="J220">
        <v>215699</v>
      </c>
      <c r="K220">
        <v>194651</v>
      </c>
      <c r="L220">
        <v>174150</v>
      </c>
      <c r="M220">
        <v>153672</v>
      </c>
      <c r="N220">
        <v>133591</v>
      </c>
      <c r="O220">
        <v>114504</v>
      </c>
      <c r="P220">
        <v>96393.2</v>
      </c>
      <c r="Q220">
        <v>79695.600000000006</v>
      </c>
      <c r="R220">
        <v>64190.5</v>
      </c>
      <c r="S220">
        <v>50314.5</v>
      </c>
      <c r="T220">
        <v>48593.4</v>
      </c>
      <c r="U220">
        <v>46408.9</v>
      </c>
      <c r="V220">
        <v>44479.4</v>
      </c>
      <c r="W220">
        <v>42632.800000000003</v>
      </c>
      <c r="X220">
        <v>40866.300000000003</v>
      </c>
      <c r="Y220">
        <v>39107.4</v>
      </c>
      <c r="Z220">
        <v>37859.199999999997</v>
      </c>
      <c r="AA220">
        <v>36988.1</v>
      </c>
      <c r="AB220">
        <v>36414.699999999997</v>
      </c>
      <c r="AC220">
        <v>36108.199999999997</v>
      </c>
      <c r="AD220">
        <v>36653.5</v>
      </c>
      <c r="AE220">
        <v>38111.199999999997</v>
      </c>
      <c r="AF220">
        <v>39540</v>
      </c>
    </row>
    <row r="221" spans="1:32">
      <c r="A221" t="s">
        <v>239</v>
      </c>
      <c r="B221" t="s">
        <v>19</v>
      </c>
      <c r="C221">
        <v>0</v>
      </c>
      <c r="D221">
        <v>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row>
    <row r="222" spans="1:32">
      <c r="A222" t="s">
        <v>240</v>
      </c>
      <c r="B222" t="s">
        <v>19</v>
      </c>
      <c r="C222">
        <v>0</v>
      </c>
      <c r="D222">
        <v>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row>
    <row r="223" spans="1:32">
      <c r="A223" t="s">
        <v>241</v>
      </c>
      <c r="B223" t="s">
        <v>19</v>
      </c>
      <c r="C223">
        <v>0</v>
      </c>
      <c r="D223">
        <v>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row>
    <row r="224" spans="1:32">
      <c r="A224" t="s">
        <v>242</v>
      </c>
      <c r="B224" t="s">
        <v>19</v>
      </c>
      <c r="C224">
        <v>0</v>
      </c>
      <c r="D224">
        <v>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row>
    <row r="225" spans="1:32">
      <c r="A225" t="s">
        <v>243</v>
      </c>
      <c r="B225" t="s">
        <v>19</v>
      </c>
      <c r="C225">
        <v>0</v>
      </c>
      <c r="D225">
        <v>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row>
    <row r="226" spans="1:32">
      <c r="A226" t="s">
        <v>244</v>
      </c>
      <c r="B226" t="s">
        <v>19</v>
      </c>
      <c r="C226">
        <v>0</v>
      </c>
      <c r="D226">
        <v>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row>
    <row r="227" spans="1:32">
      <c r="A227" t="s">
        <v>245</v>
      </c>
      <c r="B227" t="s">
        <v>19</v>
      </c>
      <c r="C227">
        <v>0</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row>
    <row r="228" spans="1:32">
      <c r="A228" t="s">
        <v>246</v>
      </c>
      <c r="B228" t="s">
        <v>19</v>
      </c>
      <c r="C228">
        <v>0</v>
      </c>
      <c r="D228">
        <v>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row>
    <row r="229" spans="1:32">
      <c r="A229" t="s">
        <v>247</v>
      </c>
      <c r="B229" t="s">
        <v>19</v>
      </c>
      <c r="C229">
        <v>0</v>
      </c>
      <c r="D229">
        <v>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row>
    <row r="230" spans="1:32">
      <c r="A230" t="s">
        <v>248</v>
      </c>
      <c r="B230" t="s">
        <v>19</v>
      </c>
      <c r="C230">
        <v>0</v>
      </c>
      <c r="D230">
        <v>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row>
    <row r="231" spans="1:32">
      <c r="A231" t="s">
        <v>249</v>
      </c>
      <c r="B231" t="s">
        <v>19</v>
      </c>
      <c r="C231">
        <v>0</v>
      </c>
      <c r="D231">
        <v>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row>
    <row r="232" spans="1:32">
      <c r="A232" t="s">
        <v>250</v>
      </c>
      <c r="B232" t="s">
        <v>19</v>
      </c>
      <c r="C232">
        <v>0</v>
      </c>
      <c r="D232">
        <v>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row>
    <row r="233" spans="1:32">
      <c r="A233" t="s">
        <v>251</v>
      </c>
      <c r="B233" t="s">
        <v>19</v>
      </c>
      <c r="C233">
        <v>0</v>
      </c>
      <c r="D233">
        <v>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row>
    <row r="234" spans="1:32">
      <c r="A234" t="s">
        <v>252</v>
      </c>
      <c r="B234" t="s">
        <v>19</v>
      </c>
      <c r="C234">
        <v>0</v>
      </c>
      <c r="D234">
        <v>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row>
    <row r="235" spans="1:32">
      <c r="A235" t="s">
        <v>253</v>
      </c>
      <c r="B235" t="s">
        <v>19</v>
      </c>
      <c r="C235">
        <v>0</v>
      </c>
      <c r="D235">
        <v>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row>
    <row r="236" spans="1:32">
      <c r="A236" t="s">
        <v>254</v>
      </c>
      <c r="B236" t="s">
        <v>19</v>
      </c>
      <c r="C236">
        <v>0</v>
      </c>
      <c r="D236">
        <v>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row>
    <row r="237" spans="1:32">
      <c r="A237" t="s">
        <v>255</v>
      </c>
      <c r="B237" t="s">
        <v>19</v>
      </c>
      <c r="C237">
        <v>0</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row>
    <row r="238" spans="1:32">
      <c r="A238" t="s">
        <v>256</v>
      </c>
      <c r="B238" t="s">
        <v>19</v>
      </c>
      <c r="C238">
        <v>0</v>
      </c>
      <c r="D238">
        <v>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row>
    <row r="239" spans="1:32">
      <c r="A239" t="s">
        <v>257</v>
      </c>
      <c r="B239" t="s">
        <v>19</v>
      </c>
      <c r="C239">
        <v>0</v>
      </c>
      <c r="D239">
        <v>0</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row>
    <row r="240" spans="1:32">
      <c r="A240" t="s">
        <v>258</v>
      </c>
      <c r="B240" t="s">
        <v>19</v>
      </c>
      <c r="C240">
        <v>0</v>
      </c>
      <c r="D240">
        <v>0</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row>
    <row r="241" spans="1:32">
      <c r="A241" t="s">
        <v>259</v>
      </c>
      <c r="B241" t="s">
        <v>19</v>
      </c>
      <c r="C241">
        <v>0</v>
      </c>
      <c r="D241">
        <v>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row>
    <row r="242" spans="1:32">
      <c r="A242" t="s">
        <v>260</v>
      </c>
      <c r="B242" t="s">
        <v>19</v>
      </c>
      <c r="C242">
        <v>0</v>
      </c>
      <c r="D242">
        <v>0</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row>
    <row r="243" spans="1:32">
      <c r="A243" t="s">
        <v>261</v>
      </c>
      <c r="B243" t="s">
        <v>19</v>
      </c>
      <c r="C243" s="2">
        <v>934552000000</v>
      </c>
      <c r="D243" s="2">
        <v>798764000000</v>
      </c>
      <c r="E243" s="2">
        <v>712933000000</v>
      </c>
      <c r="F243" s="2">
        <v>610984000000</v>
      </c>
      <c r="G243" s="2">
        <v>509662000000</v>
      </c>
      <c r="H243" s="2">
        <v>415285000000</v>
      </c>
      <c r="I243" s="2">
        <v>328833000000</v>
      </c>
      <c r="J243" s="2">
        <v>250200000000</v>
      </c>
      <c r="K243" s="2">
        <v>178862000000</v>
      </c>
      <c r="L243" s="2">
        <v>114213000000</v>
      </c>
      <c r="M243" s="2">
        <v>55599800000</v>
      </c>
      <c r="N243" s="2">
        <v>2717000000</v>
      </c>
      <c r="O243" s="2">
        <v>2419580000</v>
      </c>
      <c r="P243" s="2">
        <v>1820870000</v>
      </c>
      <c r="Q243" s="2">
        <v>1447060000</v>
      </c>
      <c r="R243" s="2">
        <v>1087290000</v>
      </c>
      <c r="S243" s="2">
        <v>848543000</v>
      </c>
      <c r="T243" s="2">
        <v>666413000</v>
      </c>
      <c r="U243" s="2">
        <v>527070000</v>
      </c>
      <c r="V243" s="2">
        <v>434714000</v>
      </c>
      <c r="W243" s="2">
        <v>377640000</v>
      </c>
      <c r="X243" s="2">
        <v>337950000</v>
      </c>
      <c r="Y243" s="2">
        <v>299455000</v>
      </c>
      <c r="Z243" s="2">
        <v>269429000</v>
      </c>
      <c r="AA243" s="2">
        <v>225835000</v>
      </c>
      <c r="AB243" s="2">
        <v>190798000</v>
      </c>
      <c r="AC243" s="2">
        <v>163658000</v>
      </c>
      <c r="AD243" s="2">
        <v>143962000</v>
      </c>
      <c r="AE243" s="2">
        <v>124889000</v>
      </c>
      <c r="AF243" s="2">
        <v>112573000</v>
      </c>
    </row>
    <row r="244" spans="1:32">
      <c r="A244" t="s">
        <v>262</v>
      </c>
      <c r="B244" t="s">
        <v>19</v>
      </c>
      <c r="C244" s="2">
        <v>2962600000000</v>
      </c>
      <c r="D244" s="2">
        <v>2994570000000</v>
      </c>
      <c r="E244" s="2">
        <v>3160310000000</v>
      </c>
      <c r="F244" s="2">
        <v>3211830000000</v>
      </c>
      <c r="G244" s="2">
        <v>3194860000000</v>
      </c>
      <c r="H244" s="2">
        <v>3131520000000</v>
      </c>
      <c r="I244" s="2">
        <v>3026520000000</v>
      </c>
      <c r="J244" s="2">
        <v>2895500000000</v>
      </c>
      <c r="K244" s="2">
        <v>2741250000000</v>
      </c>
      <c r="L244" s="2">
        <v>2574830000000</v>
      </c>
      <c r="M244" s="2">
        <v>2420540000000</v>
      </c>
      <c r="N244" s="2">
        <v>2279200000000</v>
      </c>
      <c r="O244" s="2">
        <v>2139850000000</v>
      </c>
      <c r="P244" s="2">
        <v>2002690000000</v>
      </c>
      <c r="Q244" s="2">
        <v>1885410000000</v>
      </c>
      <c r="R244" s="2">
        <v>1783230000000</v>
      </c>
      <c r="S244" s="2">
        <v>1699300000000</v>
      </c>
      <c r="T244" s="2">
        <v>1637700000000</v>
      </c>
      <c r="U244" s="2">
        <v>1603890000000</v>
      </c>
      <c r="V244" s="2">
        <v>1594200000000</v>
      </c>
      <c r="W244" s="2">
        <v>1610600000000</v>
      </c>
      <c r="X244" s="2">
        <v>1647310000000</v>
      </c>
      <c r="Y244" s="2">
        <v>1684110000000</v>
      </c>
      <c r="Z244" s="2">
        <v>1720560000000</v>
      </c>
      <c r="AA244" s="2">
        <v>1707660000000</v>
      </c>
      <c r="AB244" s="2">
        <v>1693160000000</v>
      </c>
      <c r="AC244" s="2">
        <v>1678560000000</v>
      </c>
      <c r="AD244" s="2">
        <v>1664550000000</v>
      </c>
      <c r="AE244" s="2">
        <v>1650160000000</v>
      </c>
      <c r="AF244" s="2">
        <v>1635370000000</v>
      </c>
    </row>
    <row r="245" spans="1:32">
      <c r="A245" t="s">
        <v>263</v>
      </c>
      <c r="B245" t="s">
        <v>19</v>
      </c>
      <c r="C245" s="2">
        <v>21603600000000</v>
      </c>
      <c r="D245" s="2">
        <v>21732400000000</v>
      </c>
      <c r="E245" s="2">
        <v>22923000000000</v>
      </c>
      <c r="F245" s="2">
        <v>23158500000000</v>
      </c>
      <c r="G245" s="2">
        <v>23043700000000</v>
      </c>
      <c r="H245" s="2">
        <v>22540500000000</v>
      </c>
      <c r="I245" s="2">
        <v>21711600000000</v>
      </c>
      <c r="J245" s="2">
        <v>20885800000000</v>
      </c>
      <c r="K245" s="2">
        <v>19689600000000</v>
      </c>
      <c r="L245" s="2">
        <v>18419400000000</v>
      </c>
      <c r="M245" s="2">
        <v>17253900000000</v>
      </c>
      <c r="N245" s="2">
        <v>16208700000000</v>
      </c>
      <c r="O245" s="2">
        <v>15043900000000</v>
      </c>
      <c r="P245" s="2">
        <v>14066100000000</v>
      </c>
      <c r="Q245" s="2">
        <v>13147700000000</v>
      </c>
      <c r="R245" s="2">
        <v>12371700000000</v>
      </c>
      <c r="S245" s="2">
        <v>11750300000000</v>
      </c>
      <c r="T245" s="2">
        <v>11301500000000</v>
      </c>
      <c r="U245" s="2">
        <v>11060500000000</v>
      </c>
      <c r="V245" s="2">
        <v>10998700000000</v>
      </c>
      <c r="W245" s="2">
        <v>11117800000000</v>
      </c>
      <c r="X245" s="2">
        <v>11380500000000</v>
      </c>
      <c r="Y245" s="2">
        <v>11642500000000</v>
      </c>
      <c r="Z245" s="2">
        <v>11907700000000</v>
      </c>
      <c r="AA245" s="2">
        <v>11832000000000</v>
      </c>
      <c r="AB245" s="2">
        <v>11749400000000</v>
      </c>
      <c r="AC245" s="2">
        <v>11668000000000</v>
      </c>
      <c r="AD245" s="2">
        <v>11587500000000</v>
      </c>
      <c r="AE245" s="2">
        <v>11503800000000</v>
      </c>
      <c r="AF245" s="2">
        <v>11423400000000</v>
      </c>
    </row>
    <row r="246" spans="1:32">
      <c r="A246" t="s">
        <v>264</v>
      </c>
      <c r="B246" t="s">
        <v>19</v>
      </c>
      <c r="C246">
        <v>0</v>
      </c>
      <c r="D246">
        <v>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row>
    <row r="247" spans="1:32">
      <c r="A247" t="s">
        <v>265</v>
      </c>
      <c r="B247" t="s">
        <v>19</v>
      </c>
      <c r="C247">
        <v>0</v>
      </c>
      <c r="D247">
        <v>0</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row>
    <row r="248" spans="1:32">
      <c r="A248" t="s">
        <v>266</v>
      </c>
      <c r="B248" t="s">
        <v>19</v>
      </c>
      <c r="C248">
        <v>0</v>
      </c>
      <c r="D248">
        <v>0</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row>
    <row r="249" spans="1:32">
      <c r="A249" t="s">
        <v>267</v>
      </c>
      <c r="B249" t="s">
        <v>19</v>
      </c>
      <c r="C249">
        <v>0</v>
      </c>
      <c r="D249">
        <v>0</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row>
    <row r="250" spans="1:32">
      <c r="A250" t="s">
        <v>268</v>
      </c>
      <c r="B250" t="s">
        <v>19</v>
      </c>
      <c r="C250" s="2">
        <v>55305300000</v>
      </c>
      <c r="D250" s="2">
        <v>47287500000</v>
      </c>
      <c r="E250" s="2">
        <v>42303700000</v>
      </c>
      <c r="F250" s="2">
        <v>36411600000</v>
      </c>
      <c r="G250" s="2">
        <v>30580500000</v>
      </c>
      <c r="H250" s="2">
        <v>25155400000</v>
      </c>
      <c r="I250" s="2">
        <v>20212200000</v>
      </c>
      <c r="J250" s="2">
        <v>15675900000</v>
      </c>
      <c r="K250" s="2">
        <v>11547000000</v>
      </c>
      <c r="L250" s="2">
        <v>7793550000</v>
      </c>
      <c r="M250" s="2">
        <v>4406050000</v>
      </c>
      <c r="N250" s="2">
        <v>1384620000</v>
      </c>
      <c r="O250" s="2">
        <v>1571940000</v>
      </c>
      <c r="P250" s="2">
        <v>1715140000</v>
      </c>
      <c r="Q250" s="2">
        <v>1837990000</v>
      </c>
      <c r="R250" s="2">
        <v>1940720000</v>
      </c>
      <c r="S250" s="2">
        <v>2035430000</v>
      </c>
      <c r="T250" s="2">
        <v>2122510000</v>
      </c>
      <c r="U250" s="2">
        <v>2191250000</v>
      </c>
      <c r="V250" s="2">
        <v>2305390000</v>
      </c>
      <c r="W250" s="2">
        <v>2432040000</v>
      </c>
      <c r="X250" s="2">
        <v>2581580000</v>
      </c>
      <c r="Y250" s="2">
        <v>2721600000</v>
      </c>
      <c r="Z250" s="2">
        <v>2851640000</v>
      </c>
      <c r="AA250" s="2">
        <v>2919310000</v>
      </c>
      <c r="AB250" s="2">
        <v>2978060000</v>
      </c>
      <c r="AC250" s="2">
        <v>3036180000</v>
      </c>
      <c r="AD250" s="2">
        <v>3084810000</v>
      </c>
      <c r="AE250" s="2">
        <v>3123180000</v>
      </c>
      <c r="AF250" s="2">
        <v>3162420000</v>
      </c>
    </row>
    <row r="251" spans="1:32">
      <c r="A251" t="s">
        <v>269</v>
      </c>
      <c r="B251" t="s">
        <v>19</v>
      </c>
      <c r="C251">
        <v>0</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row>
    <row r="252" spans="1:32">
      <c r="A252" t="s">
        <v>270</v>
      </c>
      <c r="B252" t="s">
        <v>19</v>
      </c>
      <c r="C252">
        <v>0</v>
      </c>
      <c r="D252">
        <v>0</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row>
    <row r="253" spans="1:32">
      <c r="A253" t="s">
        <v>271</v>
      </c>
      <c r="B253" t="s">
        <v>19</v>
      </c>
      <c r="C253" s="2">
        <v>1873210000000</v>
      </c>
      <c r="D253" s="2">
        <v>1666780000000</v>
      </c>
      <c r="E253" s="2">
        <v>1429150000000</v>
      </c>
      <c r="F253" s="2">
        <v>1298690000000</v>
      </c>
      <c r="G253" s="2">
        <v>1184480000000</v>
      </c>
      <c r="H253" s="2">
        <v>1079860000000</v>
      </c>
      <c r="I253" s="2">
        <v>974572000000</v>
      </c>
      <c r="J253" s="2">
        <v>870381000000</v>
      </c>
      <c r="K253" s="2">
        <v>767653000000</v>
      </c>
      <c r="L253" s="2">
        <v>669081000000</v>
      </c>
      <c r="M253" s="2">
        <v>575027000000</v>
      </c>
      <c r="N253" s="2">
        <v>486582000000</v>
      </c>
      <c r="O253" s="2">
        <v>403386000000</v>
      </c>
      <c r="P253" s="2">
        <v>326376000000</v>
      </c>
      <c r="Q253" s="2">
        <v>257289000000</v>
      </c>
      <c r="R253" s="2">
        <v>195748000000</v>
      </c>
      <c r="S253" s="2">
        <v>142994000000</v>
      </c>
      <c r="T253" s="2">
        <v>98359300000</v>
      </c>
      <c r="U253" s="2">
        <v>61760700000</v>
      </c>
      <c r="V253" s="2">
        <v>67868200000</v>
      </c>
      <c r="W253" s="2">
        <v>70210100000</v>
      </c>
      <c r="X253" s="2">
        <v>76226000000</v>
      </c>
      <c r="Y253" s="2">
        <v>81258400000</v>
      </c>
      <c r="Z253" s="2">
        <v>87750200000</v>
      </c>
      <c r="AA253" s="2">
        <v>94738500000</v>
      </c>
      <c r="AB253" s="2">
        <v>101931000000</v>
      </c>
      <c r="AC253" s="2">
        <v>109206000000</v>
      </c>
      <c r="AD253" s="2">
        <v>116196000000</v>
      </c>
      <c r="AE253" s="2">
        <v>123107000000</v>
      </c>
      <c r="AF253" s="2">
        <v>130245000000</v>
      </c>
    </row>
    <row r="254" spans="1:32">
      <c r="A254" t="s">
        <v>272</v>
      </c>
      <c r="B254" t="s">
        <v>19</v>
      </c>
      <c r="C254" s="2">
        <v>2663110000000</v>
      </c>
      <c r="D254" s="2">
        <v>2395270000000</v>
      </c>
      <c r="E254" s="2">
        <v>2087420000000</v>
      </c>
      <c r="F254" s="2">
        <v>1926790000000</v>
      </c>
      <c r="G254" s="2">
        <v>1790610000000</v>
      </c>
      <c r="H254" s="2">
        <v>1666700000000</v>
      </c>
      <c r="I254" s="2">
        <v>1538490000000</v>
      </c>
      <c r="J254" s="2">
        <v>1407760000000</v>
      </c>
      <c r="K254" s="2">
        <v>1273610000000</v>
      </c>
      <c r="L254" s="2">
        <v>1139740000000</v>
      </c>
      <c r="M254" s="2">
        <v>1007020000000</v>
      </c>
      <c r="N254" s="2">
        <v>877362000000</v>
      </c>
      <c r="O254" s="2">
        <v>746968000000</v>
      </c>
      <c r="P254" s="2">
        <v>616648000000</v>
      </c>
      <c r="Q254" s="2">
        <v>488985000000</v>
      </c>
      <c r="R254" s="2">
        <v>362900000000</v>
      </c>
      <c r="S254" s="2">
        <v>240159000000</v>
      </c>
      <c r="T254" s="2">
        <v>119273000000</v>
      </c>
      <c r="U254">
        <v>0</v>
      </c>
      <c r="V254">
        <v>0</v>
      </c>
      <c r="W254">
        <v>0</v>
      </c>
      <c r="X254">
        <v>0</v>
      </c>
      <c r="Y254">
        <v>0</v>
      </c>
      <c r="Z254">
        <v>0</v>
      </c>
      <c r="AA254">
        <v>0</v>
      </c>
      <c r="AB254">
        <v>0</v>
      </c>
      <c r="AC254">
        <v>0</v>
      </c>
      <c r="AD254">
        <v>0</v>
      </c>
      <c r="AE254">
        <v>0</v>
      </c>
      <c r="AF254">
        <v>0</v>
      </c>
    </row>
    <row r="255" spans="1:32">
      <c r="A255" t="s">
        <v>273</v>
      </c>
      <c r="B255" t="s">
        <v>19</v>
      </c>
      <c r="C255" s="2">
        <v>330614000000000</v>
      </c>
      <c r="D255" s="2">
        <v>314435000000000</v>
      </c>
      <c r="E255" s="2">
        <v>288750000000000</v>
      </c>
      <c r="F255" s="2">
        <v>280496000000000</v>
      </c>
      <c r="G255" s="2">
        <v>277267000000000</v>
      </c>
      <c r="H255" s="2">
        <v>275007000000000</v>
      </c>
      <c r="I255" s="2">
        <v>271383000000000</v>
      </c>
      <c r="J255" s="2">
        <v>269655000000000</v>
      </c>
      <c r="K255" s="2">
        <v>264129000000000</v>
      </c>
      <c r="L255" s="2">
        <v>258086000000000</v>
      </c>
      <c r="M255" s="2">
        <v>251261000000000</v>
      </c>
      <c r="N255" s="2">
        <v>243899000000000</v>
      </c>
      <c r="O255" s="2">
        <v>235951000000000</v>
      </c>
      <c r="P255" s="2">
        <v>227873000000000</v>
      </c>
      <c r="Q255" s="2">
        <v>220177000000000</v>
      </c>
      <c r="R255" s="2">
        <v>212343000000000</v>
      </c>
      <c r="S255" s="2">
        <v>205431000000000</v>
      </c>
      <c r="T255" s="2">
        <v>198859000000000</v>
      </c>
      <c r="U255" s="2">
        <v>192239000000000</v>
      </c>
      <c r="V255" s="2">
        <v>185491000000000</v>
      </c>
      <c r="W255" s="2">
        <v>179770000000000</v>
      </c>
      <c r="X255" s="2">
        <v>174751000000000</v>
      </c>
      <c r="Y255" s="2">
        <v>170044000000000</v>
      </c>
      <c r="Z255" s="2">
        <v>165643000000000</v>
      </c>
      <c r="AA255" s="2">
        <v>161470000000000</v>
      </c>
      <c r="AB255" s="2">
        <v>157731000000000</v>
      </c>
      <c r="AC255" s="2">
        <v>154162000000000</v>
      </c>
      <c r="AD255" s="2">
        <v>150853000000000</v>
      </c>
      <c r="AE255" s="2">
        <v>148315000000000</v>
      </c>
      <c r="AF255" s="2">
        <v>146995000000000</v>
      </c>
    </row>
    <row r="256" spans="1:32">
      <c r="A256" t="s">
        <v>274</v>
      </c>
      <c r="B256" t="s">
        <v>19</v>
      </c>
      <c r="C256">
        <v>0</v>
      </c>
      <c r="D256">
        <v>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row>
    <row r="257" spans="1:32">
      <c r="A257" t="s">
        <v>275</v>
      </c>
      <c r="B257" t="s">
        <v>19</v>
      </c>
      <c r="C257">
        <v>0</v>
      </c>
      <c r="D257">
        <v>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row>
    <row r="258" spans="1:32">
      <c r="A258" t="s">
        <v>276</v>
      </c>
      <c r="B258" t="s">
        <v>19</v>
      </c>
      <c r="C258">
        <v>0</v>
      </c>
      <c r="D258">
        <v>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row>
    <row r="259" spans="1:32">
      <c r="A259" t="s">
        <v>277</v>
      </c>
      <c r="B259" t="s">
        <v>19</v>
      </c>
      <c r="C259">
        <v>0</v>
      </c>
      <c r="D259">
        <v>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row>
    <row r="260" spans="1:32">
      <c r="A260" t="s">
        <v>278</v>
      </c>
      <c r="B260" t="s">
        <v>19</v>
      </c>
      <c r="C260" s="2">
        <v>176512000000</v>
      </c>
      <c r="D260" s="2">
        <v>161614000000</v>
      </c>
      <c r="E260" s="2">
        <v>143015000000</v>
      </c>
      <c r="F260" s="2">
        <v>134643000000</v>
      </c>
      <c r="G260" s="2">
        <v>128306000000</v>
      </c>
      <c r="H260" s="2">
        <v>123171000000</v>
      </c>
      <c r="I260" s="2">
        <v>117864000000</v>
      </c>
      <c r="J260" s="2">
        <v>112590000000</v>
      </c>
      <c r="K260" s="2">
        <v>107336000000</v>
      </c>
      <c r="L260" s="2">
        <v>102238000000</v>
      </c>
      <c r="M260" s="2">
        <v>97110500000</v>
      </c>
      <c r="N260" s="2">
        <v>92028200000</v>
      </c>
      <c r="O260" s="2">
        <v>87145400000</v>
      </c>
      <c r="P260" s="2">
        <v>82396300000</v>
      </c>
      <c r="Q260" s="2">
        <v>78056400000</v>
      </c>
      <c r="R260" s="2">
        <v>73947300000</v>
      </c>
      <c r="S260" s="2">
        <v>70420100000</v>
      </c>
      <c r="T260" s="2">
        <v>67261800000</v>
      </c>
      <c r="U260" s="2">
        <v>64346500000</v>
      </c>
      <c r="V260" s="2">
        <v>68008600000</v>
      </c>
      <c r="W260" s="2">
        <v>69968500000</v>
      </c>
      <c r="X260" s="2">
        <v>72518200000</v>
      </c>
      <c r="Y260" s="2">
        <v>74841100000</v>
      </c>
      <c r="Z260" s="2">
        <v>76964100000</v>
      </c>
      <c r="AA260" s="2">
        <v>78900600000</v>
      </c>
      <c r="AB260" s="2">
        <v>80947900000</v>
      </c>
      <c r="AC260" s="2">
        <v>82982000000</v>
      </c>
      <c r="AD260" s="2">
        <v>84845800000</v>
      </c>
      <c r="AE260" s="2">
        <v>86910500000</v>
      </c>
      <c r="AF260" s="2">
        <v>89403600000</v>
      </c>
    </row>
    <row r="261" spans="1:32">
      <c r="A261" t="s">
        <v>279</v>
      </c>
      <c r="B261" t="s">
        <v>19</v>
      </c>
      <c r="C261">
        <v>0</v>
      </c>
      <c r="D261">
        <v>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row>
    <row r="262" spans="1:32">
      <c r="A262" t="s">
        <v>280</v>
      </c>
      <c r="B262" t="s">
        <v>19</v>
      </c>
      <c r="C262">
        <v>0</v>
      </c>
      <c r="D262">
        <v>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row>
    <row r="263" spans="1:32">
      <c r="A263" t="s">
        <v>281</v>
      </c>
      <c r="B263" t="s">
        <v>19</v>
      </c>
      <c r="C263" s="2">
        <v>356392000</v>
      </c>
      <c r="D263" s="2">
        <v>304609000</v>
      </c>
      <c r="E263" s="2">
        <v>271878000</v>
      </c>
      <c r="F263" s="2">
        <v>232999000</v>
      </c>
      <c r="G263" s="2">
        <v>194360000</v>
      </c>
      <c r="H263" s="2">
        <v>158369000</v>
      </c>
      <c r="I263" s="2">
        <v>125401000</v>
      </c>
      <c r="J263" s="2">
        <v>95414100</v>
      </c>
      <c r="K263" s="2">
        <v>68209400</v>
      </c>
      <c r="L263" s="2">
        <v>43555400</v>
      </c>
      <c r="M263" s="2">
        <v>21203100</v>
      </c>
      <c r="N263" s="2">
        <v>1036130</v>
      </c>
      <c r="O263">
        <v>922709</v>
      </c>
      <c r="P263">
        <v>694390</v>
      </c>
      <c r="Q263">
        <v>551838</v>
      </c>
      <c r="R263">
        <v>414639</v>
      </c>
      <c r="S263">
        <v>323593</v>
      </c>
      <c r="T263">
        <v>254137</v>
      </c>
      <c r="U263">
        <v>200999</v>
      </c>
      <c r="V263">
        <v>165779</v>
      </c>
      <c r="W263">
        <v>144013</v>
      </c>
      <c r="X263">
        <v>128878</v>
      </c>
      <c r="Y263">
        <v>114198</v>
      </c>
      <c r="Z263">
        <v>102747</v>
      </c>
      <c r="AA263">
        <v>86122.3</v>
      </c>
      <c r="AB263">
        <v>72761</v>
      </c>
      <c r="AC263">
        <v>62411</v>
      </c>
      <c r="AD263">
        <v>54900</v>
      </c>
      <c r="AE263">
        <v>47626.7</v>
      </c>
      <c r="AF263">
        <v>42929.7</v>
      </c>
    </row>
    <row r="264" spans="1:32">
      <c r="A264" t="s">
        <v>282</v>
      </c>
      <c r="B264" t="s">
        <v>19</v>
      </c>
      <c r="C264" s="2">
        <v>1943680000</v>
      </c>
      <c r="D264" s="2">
        <v>1964650000</v>
      </c>
      <c r="E264" s="2">
        <v>2073390000</v>
      </c>
      <c r="F264" s="2">
        <v>2107180000</v>
      </c>
      <c r="G264" s="2">
        <v>2096060000</v>
      </c>
      <c r="H264" s="2">
        <v>2054500000</v>
      </c>
      <c r="I264" s="2">
        <v>1985610000</v>
      </c>
      <c r="J264" s="2">
        <v>1899650000</v>
      </c>
      <c r="K264" s="2">
        <v>1798450000</v>
      </c>
      <c r="L264" s="2">
        <v>1689270000</v>
      </c>
      <c r="M264" s="2">
        <v>1588040000</v>
      </c>
      <c r="N264" s="2">
        <v>1495320000</v>
      </c>
      <c r="O264" s="2">
        <v>1403890000</v>
      </c>
      <c r="P264" s="2">
        <v>1313910000</v>
      </c>
      <c r="Q264" s="2">
        <v>1236960000</v>
      </c>
      <c r="R264" s="2">
        <v>1169920000</v>
      </c>
      <c r="S264" s="2">
        <v>1114860000</v>
      </c>
      <c r="T264" s="2">
        <v>1074440000</v>
      </c>
      <c r="U264" s="2">
        <v>1052270000</v>
      </c>
      <c r="V264" s="2">
        <v>1045910000</v>
      </c>
      <c r="W264" s="2">
        <v>1056670000</v>
      </c>
      <c r="X264" s="2">
        <v>1080750000</v>
      </c>
      <c r="Y264" s="2">
        <v>1104900000</v>
      </c>
      <c r="Z264" s="2">
        <v>1128810000</v>
      </c>
      <c r="AA264" s="2">
        <v>1120350000</v>
      </c>
      <c r="AB264" s="2">
        <v>1110830000</v>
      </c>
      <c r="AC264" s="2">
        <v>1101250000</v>
      </c>
      <c r="AD264" s="2">
        <v>1092060000</v>
      </c>
      <c r="AE264" s="2">
        <v>1082620000</v>
      </c>
      <c r="AF264" s="2">
        <v>1072920000</v>
      </c>
    </row>
    <row r="265" spans="1:32">
      <c r="A265" t="s">
        <v>283</v>
      </c>
      <c r="B265" t="s">
        <v>19</v>
      </c>
      <c r="C265" s="2">
        <v>3835410000</v>
      </c>
      <c r="D265" s="2">
        <v>3858280000</v>
      </c>
      <c r="E265" s="2">
        <v>4069650000</v>
      </c>
      <c r="F265" s="2">
        <v>4111460000</v>
      </c>
      <c r="G265" s="2">
        <v>4091090000</v>
      </c>
      <c r="H265" s="2">
        <v>4001750000</v>
      </c>
      <c r="I265" s="2">
        <v>3854590000</v>
      </c>
      <c r="J265" s="2">
        <v>3707970000</v>
      </c>
      <c r="K265" s="2">
        <v>3495610000</v>
      </c>
      <c r="L265" s="2">
        <v>3270100000</v>
      </c>
      <c r="M265" s="2">
        <v>3063190000</v>
      </c>
      <c r="N265" s="2">
        <v>2877620000</v>
      </c>
      <c r="O265" s="2">
        <v>2670830000</v>
      </c>
      <c r="P265" s="2">
        <v>2497230000</v>
      </c>
      <c r="Q265" s="2">
        <v>2334190000</v>
      </c>
      <c r="R265" s="2">
        <v>2196420000</v>
      </c>
      <c r="S265" s="2">
        <v>2086110000</v>
      </c>
      <c r="T265" s="2">
        <v>2006420000</v>
      </c>
      <c r="U265" s="2">
        <v>1963630000</v>
      </c>
      <c r="V265" s="2">
        <v>1952660000</v>
      </c>
      <c r="W265" s="2">
        <v>1973810000</v>
      </c>
      <c r="X265" s="2">
        <v>2020440000</v>
      </c>
      <c r="Y265" s="2">
        <v>2066960000</v>
      </c>
      <c r="Z265" s="2">
        <v>2114040000</v>
      </c>
      <c r="AA265" s="2">
        <v>2100610000</v>
      </c>
      <c r="AB265" s="2">
        <v>2085940000</v>
      </c>
      <c r="AC265" s="2">
        <v>2071490000</v>
      </c>
      <c r="AD265" s="2">
        <v>2057200000</v>
      </c>
      <c r="AE265" s="2">
        <v>2042330000</v>
      </c>
      <c r="AF265" s="2">
        <v>2028070000</v>
      </c>
    </row>
    <row r="266" spans="1:32">
      <c r="A266" t="s">
        <v>284</v>
      </c>
      <c r="B266" t="s">
        <v>19</v>
      </c>
      <c r="C266" s="2">
        <v>163062000</v>
      </c>
      <c r="D266" s="2">
        <v>164821000</v>
      </c>
      <c r="E266" s="2">
        <v>173943000</v>
      </c>
      <c r="F266" s="2">
        <v>176779000</v>
      </c>
      <c r="G266" s="2">
        <v>175845000</v>
      </c>
      <c r="H266" s="2">
        <v>172359000</v>
      </c>
      <c r="I266" s="2">
        <v>166580000</v>
      </c>
      <c r="J266" s="2">
        <v>159368000</v>
      </c>
      <c r="K266" s="2">
        <v>150878000</v>
      </c>
      <c r="L266" s="2">
        <v>141719000</v>
      </c>
      <c r="M266" s="2">
        <v>133226000</v>
      </c>
      <c r="N266" s="2">
        <v>125447000</v>
      </c>
      <c r="O266" s="2">
        <v>117777000</v>
      </c>
      <c r="P266" s="2">
        <v>110228000</v>
      </c>
      <c r="Q266" s="2">
        <v>103773000</v>
      </c>
      <c r="R266" s="2">
        <v>98148700</v>
      </c>
      <c r="S266" s="2">
        <v>93529600</v>
      </c>
      <c r="T266" s="2">
        <v>90138700</v>
      </c>
      <c r="U266" s="2">
        <v>88278300</v>
      </c>
      <c r="V266" s="2">
        <v>87744900</v>
      </c>
      <c r="W266" s="2">
        <v>88647300</v>
      </c>
      <c r="X266" s="2">
        <v>90668100</v>
      </c>
      <c r="Y266" s="2">
        <v>92693300</v>
      </c>
      <c r="Z266" s="2">
        <v>94699500</v>
      </c>
      <c r="AA266" s="2">
        <v>93989600</v>
      </c>
      <c r="AB266" s="2">
        <v>93191300</v>
      </c>
      <c r="AC266" s="2">
        <v>92387700</v>
      </c>
      <c r="AD266" s="2">
        <v>91616700</v>
      </c>
      <c r="AE266" s="2">
        <v>90824500</v>
      </c>
      <c r="AF266" s="2">
        <v>90010700</v>
      </c>
    </row>
    <row r="267" spans="1:32">
      <c r="A267" t="s">
        <v>285</v>
      </c>
      <c r="B267" t="s">
        <v>19</v>
      </c>
      <c r="C267" s="2">
        <v>119332000</v>
      </c>
      <c r="D267" s="2">
        <v>120043000</v>
      </c>
      <c r="E267" s="2">
        <v>136440000</v>
      </c>
      <c r="F267" s="2">
        <v>161629000</v>
      </c>
      <c r="G267" s="2">
        <v>150877000</v>
      </c>
      <c r="H267" s="2">
        <v>146235000</v>
      </c>
      <c r="I267" s="2">
        <v>144303000</v>
      </c>
      <c r="J267" s="2">
        <v>106902000</v>
      </c>
      <c r="K267" s="2">
        <v>108026000</v>
      </c>
      <c r="L267" s="2">
        <v>107706000</v>
      </c>
      <c r="M267" s="2">
        <v>104929000</v>
      </c>
      <c r="N267" s="2">
        <v>98624300</v>
      </c>
      <c r="O267" s="2">
        <v>93897500</v>
      </c>
      <c r="P267" s="2">
        <v>87040900</v>
      </c>
      <c r="Q267" s="2">
        <v>80215800</v>
      </c>
      <c r="R267" s="2">
        <v>74339600</v>
      </c>
      <c r="S267" s="2">
        <v>69298700</v>
      </c>
      <c r="T267" s="2">
        <v>65276000</v>
      </c>
      <c r="U267" s="2">
        <v>62658900</v>
      </c>
      <c r="V267" s="2">
        <v>60744400</v>
      </c>
      <c r="W267" s="2">
        <v>59710800</v>
      </c>
      <c r="X267" s="2">
        <v>59305500</v>
      </c>
      <c r="Y267" s="2">
        <v>58749000</v>
      </c>
      <c r="Z267" s="2">
        <v>58093100</v>
      </c>
      <c r="AA267" s="2">
        <v>55703400</v>
      </c>
      <c r="AB267" s="2">
        <v>53186800</v>
      </c>
      <c r="AC267" s="2">
        <v>50635900</v>
      </c>
      <c r="AD267" s="2">
        <v>48115800</v>
      </c>
      <c r="AE267" s="2">
        <v>45580800</v>
      </c>
      <c r="AF267" s="2">
        <v>42967900</v>
      </c>
    </row>
    <row r="268" spans="1:32">
      <c r="A268" t="s">
        <v>286</v>
      </c>
      <c r="B268" t="s">
        <v>19</v>
      </c>
      <c r="C268">
        <v>0</v>
      </c>
      <c r="D268">
        <v>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row>
    <row r="269" spans="1:32">
      <c r="A269" t="s">
        <v>287</v>
      </c>
      <c r="B269" t="s">
        <v>19</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row>
    <row r="270" spans="1:32">
      <c r="A270" t="s">
        <v>288</v>
      </c>
      <c r="B270" t="s">
        <v>19</v>
      </c>
      <c r="C270" s="2">
        <v>15409200</v>
      </c>
      <c r="D270" s="2">
        <v>13175300</v>
      </c>
      <c r="E270" s="2">
        <v>11786700</v>
      </c>
      <c r="F270" s="2">
        <v>10145000</v>
      </c>
      <c r="G270" s="2">
        <v>8520380</v>
      </c>
      <c r="H270" s="2">
        <v>7008820</v>
      </c>
      <c r="I270" s="2">
        <v>5631550</v>
      </c>
      <c r="J270" s="2">
        <v>4367630</v>
      </c>
      <c r="K270" s="2">
        <v>3217250</v>
      </c>
      <c r="L270" s="2">
        <v>2171450</v>
      </c>
      <c r="M270" s="2">
        <v>1227620</v>
      </c>
      <c r="N270">
        <v>385785</v>
      </c>
      <c r="O270">
        <v>437977</v>
      </c>
      <c r="P270">
        <v>477874</v>
      </c>
      <c r="Q270">
        <v>512102</v>
      </c>
      <c r="R270">
        <v>540726</v>
      </c>
      <c r="S270">
        <v>567115</v>
      </c>
      <c r="T270">
        <v>591376</v>
      </c>
      <c r="U270">
        <v>610528</v>
      </c>
      <c r="V270">
        <v>642330</v>
      </c>
      <c r="W270">
        <v>677619</v>
      </c>
      <c r="X270">
        <v>719282</v>
      </c>
      <c r="Y270">
        <v>758296</v>
      </c>
      <c r="Z270">
        <v>794528</v>
      </c>
      <c r="AA270">
        <v>813383</v>
      </c>
      <c r="AB270">
        <v>829749</v>
      </c>
      <c r="AC270">
        <v>845944</v>
      </c>
      <c r="AD270">
        <v>859493</v>
      </c>
      <c r="AE270">
        <v>870185</v>
      </c>
      <c r="AF270">
        <v>881118</v>
      </c>
    </row>
    <row r="271" spans="1:32">
      <c r="A271" t="s">
        <v>289</v>
      </c>
      <c r="B271" t="s">
        <v>19</v>
      </c>
      <c r="C271">
        <v>0</v>
      </c>
      <c r="D271">
        <v>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row>
    <row r="272" spans="1:32">
      <c r="A272" t="s">
        <v>290</v>
      </c>
      <c r="B272" t="s">
        <v>19</v>
      </c>
      <c r="C272">
        <v>0</v>
      </c>
      <c r="D272">
        <v>0</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row>
    <row r="273" spans="1:32">
      <c r="A273" t="s">
        <v>291</v>
      </c>
      <c r="B273" t="s">
        <v>19</v>
      </c>
      <c r="C273" s="2">
        <v>714350000</v>
      </c>
      <c r="D273" s="2">
        <v>635628000</v>
      </c>
      <c r="E273" s="2">
        <v>545008000</v>
      </c>
      <c r="F273" s="2">
        <v>495256000</v>
      </c>
      <c r="G273" s="2">
        <v>451703000</v>
      </c>
      <c r="H273" s="2">
        <v>411807000</v>
      </c>
      <c r="I273" s="2">
        <v>371654000</v>
      </c>
      <c r="J273" s="2">
        <v>331921000</v>
      </c>
      <c r="K273" s="2">
        <v>292745000</v>
      </c>
      <c r="L273" s="2">
        <v>255155000</v>
      </c>
      <c r="M273" s="2">
        <v>219287000</v>
      </c>
      <c r="N273" s="2">
        <v>185558000</v>
      </c>
      <c r="O273" s="2">
        <v>153832000</v>
      </c>
      <c r="P273" s="2">
        <v>124464000</v>
      </c>
      <c r="Q273" s="2">
        <v>98117500</v>
      </c>
      <c r="R273" s="2">
        <v>74648600</v>
      </c>
      <c r="S273" s="2">
        <v>54531000</v>
      </c>
      <c r="T273" s="2">
        <v>37509400</v>
      </c>
      <c r="U273" s="2">
        <v>23552500</v>
      </c>
      <c r="V273" s="2">
        <v>25881600</v>
      </c>
      <c r="W273" s="2">
        <v>26774700</v>
      </c>
      <c r="X273" s="2">
        <v>29068800</v>
      </c>
      <c r="Y273" s="2">
        <v>30988000</v>
      </c>
      <c r="Z273" s="2">
        <v>33463600</v>
      </c>
      <c r="AA273" s="2">
        <v>36128600</v>
      </c>
      <c r="AB273" s="2">
        <v>38871400</v>
      </c>
      <c r="AC273" s="2">
        <v>41645700</v>
      </c>
      <c r="AD273" s="2">
        <v>44311600</v>
      </c>
      <c r="AE273" s="2">
        <v>46947100</v>
      </c>
      <c r="AF273" s="2">
        <v>49669100</v>
      </c>
    </row>
    <row r="274" spans="1:32">
      <c r="A274" t="s">
        <v>292</v>
      </c>
      <c r="B274" t="s">
        <v>19</v>
      </c>
      <c r="C274" s="2">
        <v>1747190000</v>
      </c>
      <c r="D274" s="2">
        <v>1571470000</v>
      </c>
      <c r="E274" s="2">
        <v>1369500000</v>
      </c>
      <c r="F274" s="2">
        <v>1264110000</v>
      </c>
      <c r="G274" s="2">
        <v>1174770000</v>
      </c>
      <c r="H274" s="2">
        <v>1093480000</v>
      </c>
      <c r="I274" s="2">
        <v>1009360000</v>
      </c>
      <c r="J274" s="2">
        <v>923589000</v>
      </c>
      <c r="K274" s="2">
        <v>835579000</v>
      </c>
      <c r="L274" s="2">
        <v>747748000</v>
      </c>
      <c r="M274" s="2">
        <v>660677000</v>
      </c>
      <c r="N274" s="2">
        <v>575611000</v>
      </c>
      <c r="O274" s="2">
        <v>490063000</v>
      </c>
      <c r="P274" s="2">
        <v>404565000</v>
      </c>
      <c r="Q274" s="2">
        <v>320808000</v>
      </c>
      <c r="R274" s="2">
        <v>238088000</v>
      </c>
      <c r="S274" s="2">
        <v>157561000</v>
      </c>
      <c r="T274" s="2">
        <v>78251800</v>
      </c>
      <c r="U274">
        <v>0</v>
      </c>
      <c r="V274">
        <v>0</v>
      </c>
      <c r="W274">
        <v>0</v>
      </c>
      <c r="X274">
        <v>0</v>
      </c>
      <c r="Y274">
        <v>0</v>
      </c>
      <c r="Z274">
        <v>0</v>
      </c>
      <c r="AA274">
        <v>0</v>
      </c>
      <c r="AB274">
        <v>0</v>
      </c>
      <c r="AC274">
        <v>0</v>
      </c>
      <c r="AD274">
        <v>0</v>
      </c>
      <c r="AE274">
        <v>0</v>
      </c>
      <c r="AF274">
        <v>0</v>
      </c>
    </row>
    <row r="275" spans="1:32">
      <c r="A275" t="s">
        <v>293</v>
      </c>
      <c r="B275" t="s">
        <v>19</v>
      </c>
      <c r="C275" s="2">
        <v>58695800000</v>
      </c>
      <c r="D275" s="2">
        <v>55823400000</v>
      </c>
      <c r="E275" s="2">
        <v>51263400000</v>
      </c>
      <c r="F275" s="2">
        <v>49798100000</v>
      </c>
      <c r="G275" s="2">
        <v>49224900000</v>
      </c>
      <c r="H275" s="2">
        <v>48823600000</v>
      </c>
      <c r="I275" s="2">
        <v>48180200000</v>
      </c>
      <c r="J275" s="2">
        <v>47873500000</v>
      </c>
      <c r="K275" s="2">
        <v>46892400000</v>
      </c>
      <c r="L275" s="2">
        <v>45819500000</v>
      </c>
      <c r="M275" s="2">
        <v>44607900000</v>
      </c>
      <c r="N275" s="2">
        <v>43300800000</v>
      </c>
      <c r="O275" s="2">
        <v>41889700000</v>
      </c>
      <c r="P275" s="2">
        <v>40455700000</v>
      </c>
      <c r="Q275" s="2">
        <v>39089300000</v>
      </c>
      <c r="R275" s="2">
        <v>37698400000</v>
      </c>
      <c r="S275" s="2">
        <v>36471300000</v>
      </c>
      <c r="T275" s="2">
        <v>35304500000</v>
      </c>
      <c r="U275" s="2">
        <v>34129300000</v>
      </c>
      <c r="V275" s="2">
        <v>32931300000</v>
      </c>
      <c r="W275" s="2">
        <v>31915700000</v>
      </c>
      <c r="X275" s="2">
        <v>31024600000</v>
      </c>
      <c r="Y275" s="2">
        <v>30188900000</v>
      </c>
      <c r="Z275" s="2">
        <v>29407500000</v>
      </c>
      <c r="AA275" s="2">
        <v>28666700000</v>
      </c>
      <c r="AB275" s="2">
        <v>28003000000</v>
      </c>
      <c r="AC275" s="2">
        <v>27369300000</v>
      </c>
      <c r="AD275" s="2">
        <v>26781800000</v>
      </c>
      <c r="AE275" s="2">
        <v>26331200000</v>
      </c>
      <c r="AF275" s="2">
        <v>26096900000</v>
      </c>
    </row>
    <row r="276" spans="1:32">
      <c r="A276" t="s">
        <v>294</v>
      </c>
      <c r="B276" t="s">
        <v>19</v>
      </c>
      <c r="C276" s="2">
        <v>146577000</v>
      </c>
      <c r="D276" s="2">
        <v>131836000</v>
      </c>
      <c r="E276" s="2">
        <v>114892000</v>
      </c>
      <c r="F276" s="2">
        <v>106050000</v>
      </c>
      <c r="G276" s="2">
        <v>98555200</v>
      </c>
      <c r="H276" s="2">
        <v>91735300</v>
      </c>
      <c r="I276" s="2">
        <v>84678300</v>
      </c>
      <c r="J276" s="2">
        <v>77483000</v>
      </c>
      <c r="K276" s="2">
        <v>70099600</v>
      </c>
      <c r="L276" s="2">
        <v>62731100</v>
      </c>
      <c r="M276" s="2">
        <v>55426400</v>
      </c>
      <c r="N276" s="2">
        <v>48289900</v>
      </c>
      <c r="O276" s="2">
        <v>41113100</v>
      </c>
      <c r="P276" s="2">
        <v>33940300</v>
      </c>
      <c r="Q276" s="2">
        <v>26913700</v>
      </c>
      <c r="R276" s="2">
        <v>19974000</v>
      </c>
      <c r="S276" s="2">
        <v>13218300</v>
      </c>
      <c r="T276" s="2">
        <v>6564800</v>
      </c>
      <c r="U276">
        <v>0</v>
      </c>
      <c r="V276">
        <v>0</v>
      </c>
      <c r="W276">
        <v>0</v>
      </c>
      <c r="X276">
        <v>0</v>
      </c>
      <c r="Y276">
        <v>0</v>
      </c>
      <c r="Z276">
        <v>0</v>
      </c>
      <c r="AA276">
        <v>0</v>
      </c>
      <c r="AB276">
        <v>0</v>
      </c>
      <c r="AC276">
        <v>0</v>
      </c>
      <c r="AD276">
        <v>0</v>
      </c>
      <c r="AE276">
        <v>0</v>
      </c>
      <c r="AF276">
        <v>0</v>
      </c>
    </row>
    <row r="277" spans="1:32">
      <c r="A277" t="s">
        <v>295</v>
      </c>
      <c r="B277" t="s">
        <v>19</v>
      </c>
      <c r="C277" s="2">
        <v>1826210000</v>
      </c>
      <c r="D277" s="2">
        <v>1736850000</v>
      </c>
      <c r="E277" s="2">
        <v>1718680000</v>
      </c>
      <c r="F277" s="2">
        <v>1957650000</v>
      </c>
      <c r="G277" s="2">
        <v>1815390000</v>
      </c>
      <c r="H277" s="2">
        <v>1784150000</v>
      </c>
      <c r="I277" s="2">
        <v>1803710000</v>
      </c>
      <c r="J277" s="2">
        <v>1380210000</v>
      </c>
      <c r="K277" s="2">
        <v>1449130000</v>
      </c>
      <c r="L277" s="2">
        <v>1509140000</v>
      </c>
      <c r="M277" s="2">
        <v>1528030000</v>
      </c>
      <c r="N277" s="2">
        <v>1484040000</v>
      </c>
      <c r="O277" s="2">
        <v>1472700000</v>
      </c>
      <c r="P277" s="2">
        <v>1410080000</v>
      </c>
      <c r="Q277" s="2">
        <v>1343320000</v>
      </c>
      <c r="R277" s="2">
        <v>1275930000</v>
      </c>
      <c r="S277" s="2">
        <v>1211550000</v>
      </c>
      <c r="T277" s="2">
        <v>1148580000</v>
      </c>
      <c r="U277" s="2">
        <v>1089060000</v>
      </c>
      <c r="V277" s="2">
        <v>1024450000</v>
      </c>
      <c r="W277" s="2">
        <v>965500000</v>
      </c>
      <c r="X277" s="2">
        <v>910656000</v>
      </c>
      <c r="Y277" s="2">
        <v>858058000</v>
      </c>
      <c r="Z277" s="2">
        <v>808106000</v>
      </c>
      <c r="AA277" s="2">
        <v>760176000</v>
      </c>
      <c r="AB277" s="2">
        <v>714014000</v>
      </c>
      <c r="AC277" s="2">
        <v>669022000</v>
      </c>
      <c r="AD277" s="2">
        <v>626397000</v>
      </c>
      <c r="AE277" s="2">
        <v>587659000</v>
      </c>
      <c r="AF277" s="2">
        <v>552906000</v>
      </c>
    </row>
    <row r="278" spans="1:32">
      <c r="A278" t="s">
        <v>296</v>
      </c>
      <c r="B278" t="s">
        <v>19</v>
      </c>
      <c r="C278">
        <v>0</v>
      </c>
      <c r="D278">
        <v>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row>
    <row r="279" spans="1:32">
      <c r="A279" t="s">
        <v>297</v>
      </c>
      <c r="B279" t="s">
        <v>19</v>
      </c>
      <c r="C279">
        <v>0</v>
      </c>
      <c r="D279">
        <v>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row>
    <row r="280" spans="1:32">
      <c r="A280" t="s">
        <v>298</v>
      </c>
      <c r="B280" t="s">
        <v>19</v>
      </c>
      <c r="C280" s="2">
        <v>49180100</v>
      </c>
      <c r="D280" s="2">
        <v>45029100</v>
      </c>
      <c r="E280" s="2">
        <v>39846900</v>
      </c>
      <c r="F280" s="2">
        <v>37514300</v>
      </c>
      <c r="G280" s="2">
        <v>35748800</v>
      </c>
      <c r="H280" s="2">
        <v>34318000</v>
      </c>
      <c r="I280" s="2">
        <v>32839400</v>
      </c>
      <c r="J280" s="2">
        <v>31369800</v>
      </c>
      <c r="K280" s="2">
        <v>29906100</v>
      </c>
      <c r="L280" s="2">
        <v>28485700</v>
      </c>
      <c r="M280" s="2">
        <v>27057100</v>
      </c>
      <c r="N280" s="2">
        <v>25641000</v>
      </c>
      <c r="O280" s="2">
        <v>24280600</v>
      </c>
      <c r="P280" s="2">
        <v>22957400</v>
      </c>
      <c r="Q280" s="2">
        <v>21748200</v>
      </c>
      <c r="R280" s="2">
        <v>20603300</v>
      </c>
      <c r="S280" s="2">
        <v>19620500</v>
      </c>
      <c r="T280" s="2">
        <v>18740600</v>
      </c>
      <c r="U280" s="2">
        <v>17928300</v>
      </c>
      <c r="V280" s="2">
        <v>18948600</v>
      </c>
      <c r="W280" s="2">
        <v>19494700</v>
      </c>
      <c r="X280" s="2">
        <v>20205100</v>
      </c>
      <c r="Y280" s="2">
        <v>20852300</v>
      </c>
      <c r="Z280" s="2">
        <v>21443800</v>
      </c>
      <c r="AA280" s="2">
        <v>21983400</v>
      </c>
      <c r="AB280" s="2">
        <v>22553800</v>
      </c>
      <c r="AC280" s="2">
        <v>23120500</v>
      </c>
      <c r="AD280" s="2">
        <v>23639800</v>
      </c>
      <c r="AE280" s="2">
        <v>24215100</v>
      </c>
      <c r="AF280" s="2">
        <v>24909700</v>
      </c>
    </row>
    <row r="281" spans="1:32">
      <c r="A281" t="s">
        <v>299</v>
      </c>
      <c r="B281" t="s">
        <v>19</v>
      </c>
      <c r="C281">
        <v>0</v>
      </c>
      <c r="D281">
        <v>0</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row>
    <row r="282" spans="1:32">
      <c r="A282" t="s">
        <v>300</v>
      </c>
      <c r="B282" t="s">
        <v>19</v>
      </c>
      <c r="C282">
        <v>0</v>
      </c>
      <c r="D282">
        <v>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row>
    <row r="283" spans="1:32">
      <c r="A283" t="s">
        <v>301</v>
      </c>
      <c r="B283" t="s">
        <v>19</v>
      </c>
      <c r="C283" s="2">
        <v>19736800000</v>
      </c>
      <c r="D283" s="2">
        <v>16869100000</v>
      </c>
      <c r="E283" s="2">
        <v>15056500000</v>
      </c>
      <c r="F283" s="2">
        <v>12903400000</v>
      </c>
      <c r="G283" s="2">
        <v>10763600000</v>
      </c>
      <c r="H283" s="2">
        <v>8770410000</v>
      </c>
      <c r="I283" s="2">
        <v>6944630000</v>
      </c>
      <c r="J283" s="2">
        <v>5283990000</v>
      </c>
      <c r="K283" s="2">
        <v>3777400000</v>
      </c>
      <c r="L283" s="2">
        <v>2412080000</v>
      </c>
      <c r="M283" s="2">
        <v>1174220000</v>
      </c>
      <c r="N283" s="2">
        <v>57380500</v>
      </c>
      <c r="O283" s="2">
        <v>51099200</v>
      </c>
      <c r="P283" s="2">
        <v>38455000</v>
      </c>
      <c r="Q283" s="2">
        <v>30560500</v>
      </c>
      <c r="R283" s="2">
        <v>22962500</v>
      </c>
      <c r="S283" s="2">
        <v>17920400</v>
      </c>
      <c r="T283" s="2">
        <v>14074000</v>
      </c>
      <c r="U283" s="2">
        <v>11131200</v>
      </c>
      <c r="V283" s="2">
        <v>9180740</v>
      </c>
      <c r="W283" s="2">
        <v>7975390</v>
      </c>
      <c r="X283" s="2">
        <v>7137180</v>
      </c>
      <c r="Y283" s="2">
        <v>6324210</v>
      </c>
      <c r="Z283" s="2">
        <v>5690080</v>
      </c>
      <c r="AA283" s="2">
        <v>4769410</v>
      </c>
      <c r="AB283" s="2">
        <v>4029470</v>
      </c>
      <c r="AC283" s="2">
        <v>3456290</v>
      </c>
      <c r="AD283" s="2">
        <v>3040330</v>
      </c>
      <c r="AE283" s="2">
        <v>2637550</v>
      </c>
      <c r="AF283" s="2">
        <v>2377430</v>
      </c>
    </row>
    <row r="284" spans="1:32">
      <c r="A284" t="s">
        <v>302</v>
      </c>
      <c r="B284" t="s">
        <v>19</v>
      </c>
      <c r="C284" s="2">
        <v>38508700000</v>
      </c>
      <c r="D284" s="2">
        <v>38924200000</v>
      </c>
      <c r="E284" s="2">
        <v>41078500000</v>
      </c>
      <c r="F284" s="2">
        <v>41748100000</v>
      </c>
      <c r="G284" s="2">
        <v>41527600000</v>
      </c>
      <c r="H284" s="2">
        <v>40704300000</v>
      </c>
      <c r="I284" s="2">
        <v>39339500000</v>
      </c>
      <c r="J284" s="2">
        <v>37636500000</v>
      </c>
      <c r="K284" s="2">
        <v>35631400000</v>
      </c>
      <c r="L284" s="2">
        <v>33468300000</v>
      </c>
      <c r="M284" s="2">
        <v>31462800000</v>
      </c>
      <c r="N284" s="2">
        <v>29625700000</v>
      </c>
      <c r="O284" s="2">
        <v>27814300000</v>
      </c>
      <c r="P284" s="2">
        <v>26031500000</v>
      </c>
      <c r="Q284" s="2">
        <v>24507000000</v>
      </c>
      <c r="R284" s="2">
        <v>23178800000</v>
      </c>
      <c r="S284" s="2">
        <v>22088000000</v>
      </c>
      <c r="T284" s="2">
        <v>21287200000</v>
      </c>
      <c r="U284" s="2">
        <v>20847800000</v>
      </c>
      <c r="V284" s="2">
        <v>20721800000</v>
      </c>
      <c r="W284" s="2">
        <v>20935000000</v>
      </c>
      <c r="X284" s="2">
        <v>21412200000</v>
      </c>
      <c r="Y284" s="2">
        <v>21890500000</v>
      </c>
      <c r="Z284" s="2">
        <v>22364200000</v>
      </c>
      <c r="AA284" s="2">
        <v>22196600000</v>
      </c>
      <c r="AB284" s="2">
        <v>22008100000</v>
      </c>
      <c r="AC284" s="2">
        <v>21818300000</v>
      </c>
      <c r="AD284" s="2">
        <v>21636200000</v>
      </c>
      <c r="AE284" s="2">
        <v>21449100000</v>
      </c>
      <c r="AF284" s="2">
        <v>21256900000</v>
      </c>
    </row>
    <row r="285" spans="1:32">
      <c r="A285" t="s">
        <v>303</v>
      </c>
      <c r="B285" t="s">
        <v>19</v>
      </c>
      <c r="C285" s="2">
        <v>31682300000</v>
      </c>
      <c r="D285" s="2">
        <v>31871200000</v>
      </c>
      <c r="E285" s="2">
        <v>33617200000</v>
      </c>
      <c r="F285" s="2">
        <v>33962600000</v>
      </c>
      <c r="G285" s="2">
        <v>33794400000</v>
      </c>
      <c r="H285" s="2">
        <v>33056400000</v>
      </c>
      <c r="I285" s="2">
        <v>31840800000</v>
      </c>
      <c r="J285" s="2">
        <v>30629600000</v>
      </c>
      <c r="K285" s="2">
        <v>28875400000</v>
      </c>
      <c r="L285" s="2">
        <v>27012500000</v>
      </c>
      <c r="M285" s="2">
        <v>25303400000</v>
      </c>
      <c r="N285" s="2">
        <v>23770500000</v>
      </c>
      <c r="O285" s="2">
        <v>22062300000</v>
      </c>
      <c r="P285" s="2">
        <v>20628300000</v>
      </c>
      <c r="Q285" s="2">
        <v>19281500000</v>
      </c>
      <c r="R285" s="2">
        <v>18143500000</v>
      </c>
      <c r="S285" s="2">
        <v>17232200000</v>
      </c>
      <c r="T285" s="2">
        <v>16574000000</v>
      </c>
      <c r="U285" s="2">
        <v>16220500000</v>
      </c>
      <c r="V285" s="2">
        <v>16129900000</v>
      </c>
      <c r="W285" s="2">
        <v>16304600000</v>
      </c>
      <c r="X285" s="2">
        <v>16689800000</v>
      </c>
      <c r="Y285" s="2">
        <v>17074000000</v>
      </c>
      <c r="Z285" s="2">
        <v>17463000000</v>
      </c>
      <c r="AA285" s="2">
        <v>17352000000</v>
      </c>
      <c r="AB285" s="2">
        <v>17230800000</v>
      </c>
      <c r="AC285" s="2">
        <v>17111500000</v>
      </c>
      <c r="AD285" s="2">
        <v>16993500000</v>
      </c>
      <c r="AE285" s="2">
        <v>16870700000</v>
      </c>
      <c r="AF285" s="2">
        <v>16752800000</v>
      </c>
    </row>
    <row r="286" spans="1:32">
      <c r="A286" t="s">
        <v>304</v>
      </c>
      <c r="B286" t="s">
        <v>19</v>
      </c>
      <c r="C286" s="2">
        <v>3230620000</v>
      </c>
      <c r="D286" s="2">
        <v>3265480000</v>
      </c>
      <c r="E286" s="2">
        <v>3446210000</v>
      </c>
      <c r="F286" s="2">
        <v>3502390000</v>
      </c>
      <c r="G286" s="2">
        <v>3483890000</v>
      </c>
      <c r="H286" s="2">
        <v>3414820000</v>
      </c>
      <c r="I286" s="2">
        <v>3300320000</v>
      </c>
      <c r="J286" s="2">
        <v>3157450000</v>
      </c>
      <c r="K286" s="2">
        <v>2989240000</v>
      </c>
      <c r="L286" s="2">
        <v>2807770000</v>
      </c>
      <c r="M286" s="2">
        <v>2639520000</v>
      </c>
      <c r="N286" s="2">
        <v>2485400000</v>
      </c>
      <c r="O286" s="2">
        <v>2333430000</v>
      </c>
      <c r="P286" s="2">
        <v>2183870000</v>
      </c>
      <c r="Q286" s="2">
        <v>2055970000</v>
      </c>
      <c r="R286" s="2">
        <v>1944550000</v>
      </c>
      <c r="S286" s="2">
        <v>1853030000</v>
      </c>
      <c r="T286" s="2">
        <v>1785850000</v>
      </c>
      <c r="U286" s="2">
        <v>1748990000</v>
      </c>
      <c r="V286" s="2">
        <v>1738420000</v>
      </c>
      <c r="W286" s="2">
        <v>1756300000</v>
      </c>
      <c r="X286" s="2">
        <v>1796340000</v>
      </c>
      <c r="Y286" s="2">
        <v>1836470000</v>
      </c>
      <c r="Z286" s="2">
        <v>1876210000</v>
      </c>
      <c r="AA286" s="2">
        <v>1862150000</v>
      </c>
      <c r="AB286" s="2">
        <v>1846330000</v>
      </c>
      <c r="AC286" s="2">
        <v>1830410000</v>
      </c>
      <c r="AD286" s="2">
        <v>1815130000</v>
      </c>
      <c r="AE286" s="2">
        <v>1799440000</v>
      </c>
      <c r="AF286" s="2">
        <v>1783320000</v>
      </c>
    </row>
    <row r="287" spans="1:32">
      <c r="A287" t="s">
        <v>305</v>
      </c>
      <c r="B287" t="s">
        <v>19</v>
      </c>
      <c r="C287" s="2">
        <v>985739000</v>
      </c>
      <c r="D287" s="2">
        <v>991615000</v>
      </c>
      <c r="E287" s="2">
        <v>1127060000</v>
      </c>
      <c r="F287" s="2">
        <v>1335130000</v>
      </c>
      <c r="G287" s="2">
        <v>1246320000</v>
      </c>
      <c r="H287" s="2">
        <v>1207970000</v>
      </c>
      <c r="I287" s="2">
        <v>1192010000</v>
      </c>
      <c r="J287" s="2">
        <v>883060000</v>
      </c>
      <c r="K287" s="2">
        <v>892346000</v>
      </c>
      <c r="L287" s="2">
        <v>889702000</v>
      </c>
      <c r="M287" s="2">
        <v>866759000</v>
      </c>
      <c r="N287" s="2">
        <v>814683000</v>
      </c>
      <c r="O287" s="2">
        <v>775638000</v>
      </c>
      <c r="P287" s="2">
        <v>718999000</v>
      </c>
      <c r="Q287" s="2">
        <v>662620000</v>
      </c>
      <c r="R287" s="2">
        <v>614080000</v>
      </c>
      <c r="S287" s="2">
        <v>572440000</v>
      </c>
      <c r="T287" s="2">
        <v>539211000</v>
      </c>
      <c r="U287" s="2">
        <v>517592000</v>
      </c>
      <c r="V287" s="2">
        <v>501777000</v>
      </c>
      <c r="W287" s="2">
        <v>493239000</v>
      </c>
      <c r="X287" s="2">
        <v>489892000</v>
      </c>
      <c r="Y287" s="2">
        <v>485294000</v>
      </c>
      <c r="Z287" s="2">
        <v>479876000</v>
      </c>
      <c r="AA287" s="2">
        <v>460137000</v>
      </c>
      <c r="AB287" s="2">
        <v>439348000</v>
      </c>
      <c r="AC287" s="2">
        <v>418276000</v>
      </c>
      <c r="AD287" s="2">
        <v>397459000</v>
      </c>
      <c r="AE287" s="2">
        <v>376519000</v>
      </c>
      <c r="AF287" s="2">
        <v>354935000</v>
      </c>
    </row>
    <row r="288" spans="1:32">
      <c r="A288" t="s">
        <v>306</v>
      </c>
      <c r="B288" t="s">
        <v>19</v>
      </c>
      <c r="C288">
        <v>0</v>
      </c>
      <c r="D288">
        <v>0</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row>
    <row r="289" spans="1:32">
      <c r="A289" t="s">
        <v>307</v>
      </c>
      <c r="B289" t="s">
        <v>19</v>
      </c>
      <c r="C289">
        <v>0</v>
      </c>
      <c r="D289">
        <v>0</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row>
    <row r="290" spans="1:32">
      <c r="A290" t="s">
        <v>308</v>
      </c>
      <c r="B290" t="s">
        <v>19</v>
      </c>
      <c r="C290" s="2">
        <v>26454600</v>
      </c>
      <c r="D290" s="2">
        <v>22619400</v>
      </c>
      <c r="E290" s="2">
        <v>20235500</v>
      </c>
      <c r="F290" s="2">
        <v>17417000</v>
      </c>
      <c r="G290" s="2">
        <v>14627800</v>
      </c>
      <c r="H290" s="2">
        <v>12032800</v>
      </c>
      <c r="I290" s="2">
        <v>9668250</v>
      </c>
      <c r="J290" s="2">
        <v>7498350</v>
      </c>
      <c r="K290" s="2">
        <v>5523380</v>
      </c>
      <c r="L290" s="2">
        <v>3727950</v>
      </c>
      <c r="M290" s="2">
        <v>2107580</v>
      </c>
      <c r="N290">
        <v>662317</v>
      </c>
      <c r="O290">
        <v>751920</v>
      </c>
      <c r="P290">
        <v>820415</v>
      </c>
      <c r="Q290">
        <v>879178</v>
      </c>
      <c r="R290">
        <v>928320</v>
      </c>
      <c r="S290">
        <v>973624</v>
      </c>
      <c r="T290" s="2">
        <v>1015280</v>
      </c>
      <c r="U290" s="2">
        <v>1048160</v>
      </c>
      <c r="V290" s="2">
        <v>1102750</v>
      </c>
      <c r="W290" s="2">
        <v>1163340</v>
      </c>
      <c r="X290" s="2">
        <v>1234860</v>
      </c>
      <c r="Y290" s="2">
        <v>1301840</v>
      </c>
      <c r="Z290" s="2">
        <v>1364050</v>
      </c>
      <c r="AA290" s="2">
        <v>1396420</v>
      </c>
      <c r="AB290" s="2">
        <v>1424520</v>
      </c>
      <c r="AC290" s="2">
        <v>1452320</v>
      </c>
      <c r="AD290" s="2">
        <v>1475580</v>
      </c>
      <c r="AE290" s="2">
        <v>1493940</v>
      </c>
      <c r="AF290" s="2">
        <v>1512710</v>
      </c>
    </row>
    <row r="291" spans="1:32">
      <c r="A291" t="s">
        <v>309</v>
      </c>
      <c r="B291" t="s">
        <v>19</v>
      </c>
      <c r="C291">
        <v>0</v>
      </c>
      <c r="D291">
        <v>0</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row>
    <row r="292" spans="1:32">
      <c r="A292" t="s">
        <v>310</v>
      </c>
      <c r="B292" t="s">
        <v>19</v>
      </c>
      <c r="C292">
        <v>0</v>
      </c>
      <c r="D292">
        <v>0</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row>
    <row r="293" spans="1:32">
      <c r="A293" t="s">
        <v>311</v>
      </c>
      <c r="B293" t="s">
        <v>19</v>
      </c>
      <c r="C293" s="2">
        <v>39560300000</v>
      </c>
      <c r="D293" s="2">
        <v>35200800000</v>
      </c>
      <c r="E293" s="2">
        <v>30182300000</v>
      </c>
      <c r="F293" s="2">
        <v>27427100000</v>
      </c>
      <c r="G293" s="2">
        <v>25015100000</v>
      </c>
      <c r="H293" s="2">
        <v>22805700000</v>
      </c>
      <c r="I293" s="2">
        <v>20582000000</v>
      </c>
      <c r="J293" s="2">
        <v>18381600000</v>
      </c>
      <c r="K293" s="2">
        <v>16212100000</v>
      </c>
      <c r="L293" s="2">
        <v>14130300000</v>
      </c>
      <c r="M293" s="2">
        <v>12144000000</v>
      </c>
      <c r="N293" s="2">
        <v>10276100000</v>
      </c>
      <c r="O293" s="2">
        <v>8519130000</v>
      </c>
      <c r="P293" s="2">
        <v>6892750000</v>
      </c>
      <c r="Q293" s="2">
        <v>5433700000</v>
      </c>
      <c r="R293" s="2">
        <v>4134000000</v>
      </c>
      <c r="S293" s="2">
        <v>3019900000</v>
      </c>
      <c r="T293" s="2">
        <v>2077250000</v>
      </c>
      <c r="U293" s="2">
        <v>1304330000</v>
      </c>
      <c r="V293" s="2">
        <v>1433310000</v>
      </c>
      <c r="W293" s="2">
        <v>1482770000</v>
      </c>
      <c r="X293" s="2">
        <v>1609820000</v>
      </c>
      <c r="Y293" s="2">
        <v>1716100000</v>
      </c>
      <c r="Z293" s="2">
        <v>1853200000</v>
      </c>
      <c r="AA293" s="2">
        <v>2000790000</v>
      </c>
      <c r="AB293" s="2">
        <v>2152680000</v>
      </c>
      <c r="AC293" s="2">
        <v>2306320000</v>
      </c>
      <c r="AD293" s="2">
        <v>2453960000</v>
      </c>
      <c r="AE293" s="2">
        <v>2599910000</v>
      </c>
      <c r="AF293" s="2">
        <v>2750650000</v>
      </c>
    </row>
    <row r="294" spans="1:32">
      <c r="A294" t="s">
        <v>312</v>
      </c>
      <c r="B294" t="s">
        <v>19</v>
      </c>
      <c r="C294" s="2">
        <v>34615800000</v>
      </c>
      <c r="D294" s="2">
        <v>31134400000</v>
      </c>
      <c r="E294" s="2">
        <v>27132800000</v>
      </c>
      <c r="F294" s="2">
        <v>25044900000</v>
      </c>
      <c r="G294" s="2">
        <v>23274800000</v>
      </c>
      <c r="H294" s="2">
        <v>21664200000</v>
      </c>
      <c r="I294" s="2">
        <v>19997600000</v>
      </c>
      <c r="J294" s="2">
        <v>18298400000</v>
      </c>
      <c r="K294" s="2">
        <v>16554700000</v>
      </c>
      <c r="L294" s="2">
        <v>14814600000</v>
      </c>
      <c r="M294" s="2">
        <v>13089500000</v>
      </c>
      <c r="N294" s="2">
        <v>11404200000</v>
      </c>
      <c r="O294" s="2">
        <v>9709270000</v>
      </c>
      <c r="P294" s="2">
        <v>8015350000</v>
      </c>
      <c r="Q294" s="2">
        <v>6355940000</v>
      </c>
      <c r="R294" s="2">
        <v>4717060000</v>
      </c>
      <c r="S294" s="2">
        <v>3121640000</v>
      </c>
      <c r="T294" s="2">
        <v>1550340000</v>
      </c>
      <c r="U294">
        <v>0</v>
      </c>
      <c r="V294">
        <v>0</v>
      </c>
      <c r="W294">
        <v>0</v>
      </c>
      <c r="X294">
        <v>0</v>
      </c>
      <c r="Y294">
        <v>0</v>
      </c>
      <c r="Z294">
        <v>0</v>
      </c>
      <c r="AA294">
        <v>0</v>
      </c>
      <c r="AB294">
        <v>0</v>
      </c>
      <c r="AC294">
        <v>0</v>
      </c>
      <c r="AD294">
        <v>0</v>
      </c>
      <c r="AE294">
        <v>0</v>
      </c>
      <c r="AF294">
        <v>0</v>
      </c>
    </row>
    <row r="295" spans="1:32">
      <c r="A295" t="s">
        <v>313</v>
      </c>
      <c r="B295" t="s">
        <v>19</v>
      </c>
      <c r="C295" s="2">
        <v>484855000000</v>
      </c>
      <c r="D295" s="2">
        <v>461128000000</v>
      </c>
      <c r="E295" s="2">
        <v>423460000000</v>
      </c>
      <c r="F295" s="2">
        <v>411356000000</v>
      </c>
      <c r="G295" s="2">
        <v>406621000000</v>
      </c>
      <c r="H295" s="2">
        <v>403306000000</v>
      </c>
      <c r="I295" s="2">
        <v>397991000000</v>
      </c>
      <c r="J295" s="2">
        <v>395457000000</v>
      </c>
      <c r="K295" s="2">
        <v>387354000000</v>
      </c>
      <c r="L295" s="2">
        <v>378491000000</v>
      </c>
      <c r="M295" s="2">
        <v>368482000000</v>
      </c>
      <c r="N295" s="2">
        <v>357685000000</v>
      </c>
      <c r="O295" s="2">
        <v>346029000000</v>
      </c>
      <c r="P295" s="2">
        <v>334183000000</v>
      </c>
      <c r="Q295" s="2">
        <v>322896000000</v>
      </c>
      <c r="R295" s="2">
        <v>311407000000</v>
      </c>
      <c r="S295" s="2">
        <v>301270000000</v>
      </c>
      <c r="T295" s="2">
        <v>291632000000</v>
      </c>
      <c r="U295" s="2">
        <v>281924000000</v>
      </c>
      <c r="V295" s="2">
        <v>272028000000</v>
      </c>
      <c r="W295" s="2">
        <v>263639000000</v>
      </c>
      <c r="X295" s="2">
        <v>256278000000</v>
      </c>
      <c r="Y295" s="2">
        <v>249375000000</v>
      </c>
      <c r="Z295" s="2">
        <v>242920000000</v>
      </c>
      <c r="AA295" s="2">
        <v>236800000000</v>
      </c>
      <c r="AB295" s="2">
        <v>231318000000</v>
      </c>
      <c r="AC295" s="2">
        <v>226084000000</v>
      </c>
      <c r="AD295" s="2">
        <v>221230000000</v>
      </c>
      <c r="AE295" s="2">
        <v>217508000000</v>
      </c>
      <c r="AF295" s="2">
        <v>215573000000</v>
      </c>
    </row>
    <row r="296" spans="1:32">
      <c r="A296" t="s">
        <v>314</v>
      </c>
      <c r="B296" t="s">
        <v>19</v>
      </c>
      <c r="C296" s="2">
        <v>2904030000</v>
      </c>
      <c r="D296" s="2">
        <v>2611970000</v>
      </c>
      <c r="E296" s="2">
        <v>2276260000</v>
      </c>
      <c r="F296" s="2">
        <v>2101100000</v>
      </c>
      <c r="G296" s="2">
        <v>1952600000</v>
      </c>
      <c r="H296" s="2">
        <v>1817490000</v>
      </c>
      <c r="I296" s="2">
        <v>1677670000</v>
      </c>
      <c r="J296" s="2">
        <v>1535110000</v>
      </c>
      <c r="K296" s="2">
        <v>1388830000</v>
      </c>
      <c r="L296" s="2">
        <v>1242840000</v>
      </c>
      <c r="M296" s="2">
        <v>1098120000</v>
      </c>
      <c r="N296" s="2">
        <v>956733000</v>
      </c>
      <c r="O296" s="2">
        <v>814543000</v>
      </c>
      <c r="P296" s="2">
        <v>672434000</v>
      </c>
      <c r="Q296" s="2">
        <v>533221000</v>
      </c>
      <c r="R296" s="2">
        <v>395730000</v>
      </c>
      <c r="S296" s="2">
        <v>261885000</v>
      </c>
      <c r="T296" s="2">
        <v>130064000</v>
      </c>
      <c r="U296">
        <v>0</v>
      </c>
      <c r="V296">
        <v>0</v>
      </c>
      <c r="W296">
        <v>0</v>
      </c>
      <c r="X296">
        <v>0</v>
      </c>
      <c r="Y296">
        <v>0</v>
      </c>
      <c r="Z296">
        <v>0</v>
      </c>
      <c r="AA296">
        <v>0</v>
      </c>
      <c r="AB296">
        <v>0</v>
      </c>
      <c r="AC296">
        <v>0</v>
      </c>
      <c r="AD296">
        <v>0</v>
      </c>
      <c r="AE296">
        <v>0</v>
      </c>
      <c r="AF296">
        <v>0</v>
      </c>
    </row>
    <row r="297" spans="1:32">
      <c r="A297" t="s">
        <v>315</v>
      </c>
      <c r="B297" t="s">
        <v>19</v>
      </c>
      <c r="C297" s="2">
        <v>15085400000</v>
      </c>
      <c r="D297" s="2">
        <v>14347200000</v>
      </c>
      <c r="E297" s="2">
        <v>14197100000</v>
      </c>
      <c r="F297" s="2">
        <v>16171200000</v>
      </c>
      <c r="G297" s="2">
        <v>14996000000</v>
      </c>
      <c r="H297" s="2">
        <v>14737900000</v>
      </c>
      <c r="I297" s="2">
        <v>14899500000</v>
      </c>
      <c r="J297" s="2">
        <v>11401100000</v>
      </c>
      <c r="K297" s="2">
        <v>11970500000</v>
      </c>
      <c r="L297" s="2">
        <v>12466200000</v>
      </c>
      <c r="M297" s="2">
        <v>12622200000</v>
      </c>
      <c r="N297" s="2">
        <v>12258900000</v>
      </c>
      <c r="O297" s="2">
        <v>12165200000</v>
      </c>
      <c r="P297" s="2">
        <v>11648000000</v>
      </c>
      <c r="Q297" s="2">
        <v>11096500000</v>
      </c>
      <c r="R297" s="2">
        <v>10539800000</v>
      </c>
      <c r="S297" s="2">
        <v>10008000000</v>
      </c>
      <c r="T297" s="2">
        <v>9487850000</v>
      </c>
      <c r="U297" s="2">
        <v>8996120000</v>
      </c>
      <c r="V297" s="2">
        <v>8462400000</v>
      </c>
      <c r="W297" s="2">
        <v>7975490000</v>
      </c>
      <c r="X297" s="2">
        <v>7522450000</v>
      </c>
      <c r="Y297" s="2">
        <v>7087960000</v>
      </c>
      <c r="Z297" s="2">
        <v>6675340000</v>
      </c>
      <c r="AA297" s="2">
        <v>6279410000</v>
      </c>
      <c r="AB297" s="2">
        <v>5898090000</v>
      </c>
      <c r="AC297" s="2">
        <v>5526440000</v>
      </c>
      <c r="AD297" s="2">
        <v>5174340000</v>
      </c>
      <c r="AE297" s="2">
        <v>4854340000</v>
      </c>
      <c r="AF297" s="2">
        <v>4567270000</v>
      </c>
    </row>
    <row r="298" spans="1:32">
      <c r="A298" t="s">
        <v>316</v>
      </c>
      <c r="B298" t="s">
        <v>19</v>
      </c>
      <c r="C298">
        <v>0</v>
      </c>
      <c r="D298">
        <v>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row>
    <row r="299" spans="1:32">
      <c r="A299" t="s">
        <v>317</v>
      </c>
      <c r="B299" t="s">
        <v>19</v>
      </c>
      <c r="C299">
        <v>0</v>
      </c>
      <c r="D299">
        <v>0</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row>
    <row r="300" spans="1:32">
      <c r="A300" t="s">
        <v>318</v>
      </c>
      <c r="B300" t="s">
        <v>19</v>
      </c>
      <c r="C300" s="2">
        <v>84432500</v>
      </c>
      <c r="D300" s="2">
        <v>77306000</v>
      </c>
      <c r="E300" s="2">
        <v>68409300</v>
      </c>
      <c r="F300" s="2">
        <v>64404600</v>
      </c>
      <c r="G300" s="2">
        <v>61373600</v>
      </c>
      <c r="H300" s="2">
        <v>58917200</v>
      </c>
      <c r="I300" s="2">
        <v>56378700</v>
      </c>
      <c r="J300" s="2">
        <v>53855800</v>
      </c>
      <c r="K300" s="2">
        <v>51342800</v>
      </c>
      <c r="L300" s="2">
        <v>48904400</v>
      </c>
      <c r="M300" s="2">
        <v>46451600</v>
      </c>
      <c r="N300" s="2">
        <v>44020500</v>
      </c>
      <c r="O300" s="2">
        <v>41684900</v>
      </c>
      <c r="P300" s="2">
        <v>39413300</v>
      </c>
      <c r="Q300" s="2">
        <v>37337300</v>
      </c>
      <c r="R300" s="2">
        <v>35371800</v>
      </c>
      <c r="S300" s="2">
        <v>33684600</v>
      </c>
      <c r="T300" s="2">
        <v>32173800</v>
      </c>
      <c r="U300" s="2">
        <v>30779300</v>
      </c>
      <c r="V300" s="2">
        <v>32531100</v>
      </c>
      <c r="W300" s="2">
        <v>33468500</v>
      </c>
      <c r="X300" s="2">
        <v>34688200</v>
      </c>
      <c r="Y300" s="2">
        <v>35799300</v>
      </c>
      <c r="Z300" s="2">
        <v>36814800</v>
      </c>
      <c r="AA300" s="2">
        <v>37741100</v>
      </c>
      <c r="AB300" s="2">
        <v>38720400</v>
      </c>
      <c r="AC300" s="2">
        <v>39693400</v>
      </c>
      <c r="AD300" s="2">
        <v>40584900</v>
      </c>
      <c r="AE300" s="2">
        <v>41572600</v>
      </c>
      <c r="AF300" s="2">
        <v>42765100</v>
      </c>
    </row>
    <row r="301" spans="1:32">
      <c r="A301" t="s">
        <v>319</v>
      </c>
      <c r="B301" t="s">
        <v>19</v>
      </c>
      <c r="C301">
        <v>0</v>
      </c>
      <c r="D301">
        <v>0</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row>
    <row r="302" spans="1:32">
      <c r="A302" t="s">
        <v>320</v>
      </c>
      <c r="B302" t="s">
        <v>19</v>
      </c>
      <c r="C302">
        <v>0</v>
      </c>
      <c r="D302">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row>
    <row r="303" spans="1:32">
      <c r="A303" t="s">
        <v>321</v>
      </c>
      <c r="B303" t="s">
        <v>19</v>
      </c>
      <c r="C303" s="2">
        <v>1117840000</v>
      </c>
      <c r="D303" s="2">
        <v>955423000</v>
      </c>
      <c r="E303" s="2">
        <v>852758000</v>
      </c>
      <c r="F303" s="2">
        <v>730814000</v>
      </c>
      <c r="G303" s="2">
        <v>609621000</v>
      </c>
      <c r="H303" s="2">
        <v>496733000</v>
      </c>
      <c r="I303" s="2">
        <v>393326000</v>
      </c>
      <c r="J303" s="2">
        <v>299271000</v>
      </c>
      <c r="K303" s="2">
        <v>213942000</v>
      </c>
      <c r="L303" s="2">
        <v>136614000</v>
      </c>
      <c r="M303" s="2">
        <v>66504500</v>
      </c>
      <c r="N303" s="2">
        <v>3249880</v>
      </c>
      <c r="O303" s="2">
        <v>2894120</v>
      </c>
      <c r="P303" s="2">
        <v>2177990</v>
      </c>
      <c r="Q303" s="2">
        <v>1730870</v>
      </c>
      <c r="R303" s="2">
        <v>1300540</v>
      </c>
      <c r="S303" s="2">
        <v>1014960</v>
      </c>
      <c r="T303">
        <v>797115</v>
      </c>
      <c r="U303">
        <v>630443</v>
      </c>
      <c r="V303">
        <v>519973</v>
      </c>
      <c r="W303">
        <v>451705</v>
      </c>
      <c r="X303">
        <v>404231</v>
      </c>
      <c r="Y303">
        <v>358187</v>
      </c>
      <c r="Z303">
        <v>322271</v>
      </c>
      <c r="AA303">
        <v>270127</v>
      </c>
      <c r="AB303">
        <v>228218</v>
      </c>
      <c r="AC303">
        <v>195755</v>
      </c>
      <c r="AD303">
        <v>172197</v>
      </c>
      <c r="AE303">
        <v>149384</v>
      </c>
      <c r="AF303">
        <v>134651</v>
      </c>
    </row>
    <row r="304" spans="1:32">
      <c r="A304" t="s">
        <v>322</v>
      </c>
      <c r="B304" t="s">
        <v>19</v>
      </c>
      <c r="C304" s="2">
        <v>2230070000</v>
      </c>
      <c r="D304" s="2">
        <v>2254130000</v>
      </c>
      <c r="E304" s="2">
        <v>2378890000</v>
      </c>
      <c r="F304" s="2">
        <v>2417670000</v>
      </c>
      <c r="G304" s="2">
        <v>2404900000</v>
      </c>
      <c r="H304" s="2">
        <v>2357210000</v>
      </c>
      <c r="I304" s="2">
        <v>2278180000</v>
      </c>
      <c r="J304" s="2">
        <v>2179560000</v>
      </c>
      <c r="K304" s="2">
        <v>2063440000</v>
      </c>
      <c r="L304" s="2">
        <v>1938180000</v>
      </c>
      <c r="M304" s="2">
        <v>1822030000</v>
      </c>
      <c r="N304" s="2">
        <v>1715640000</v>
      </c>
      <c r="O304" s="2">
        <v>1610750000</v>
      </c>
      <c r="P304" s="2">
        <v>1507510000</v>
      </c>
      <c r="Q304" s="2">
        <v>1419220000</v>
      </c>
      <c r="R304" s="2">
        <v>1342300000</v>
      </c>
      <c r="S304" s="2">
        <v>1279130000</v>
      </c>
      <c r="T304" s="2">
        <v>1232760000</v>
      </c>
      <c r="U304" s="2">
        <v>1207310000</v>
      </c>
      <c r="V304" s="2">
        <v>1200020000</v>
      </c>
      <c r="W304" s="2">
        <v>1212360000</v>
      </c>
      <c r="X304" s="2">
        <v>1240000000</v>
      </c>
      <c r="Y304" s="2">
        <v>1267690000</v>
      </c>
      <c r="Z304" s="2">
        <v>1295130000</v>
      </c>
      <c r="AA304" s="2">
        <v>1285420000</v>
      </c>
      <c r="AB304" s="2">
        <v>1274500000</v>
      </c>
      <c r="AC304" s="2">
        <v>1263510000</v>
      </c>
      <c r="AD304" s="2">
        <v>1252970000</v>
      </c>
      <c r="AE304" s="2">
        <v>1242140000</v>
      </c>
      <c r="AF304" s="2">
        <v>1231010000</v>
      </c>
    </row>
    <row r="305" spans="1:32">
      <c r="A305" t="s">
        <v>323</v>
      </c>
      <c r="B305" t="s">
        <v>19</v>
      </c>
      <c r="C305" s="2">
        <v>73776100000</v>
      </c>
      <c r="D305" s="2">
        <v>74216000000</v>
      </c>
      <c r="E305" s="2">
        <v>78281700000</v>
      </c>
      <c r="F305" s="2">
        <v>79086000000</v>
      </c>
      <c r="G305" s="2">
        <v>78694200000</v>
      </c>
      <c r="H305" s="2">
        <v>76975700000</v>
      </c>
      <c r="I305" s="2">
        <v>74145000000</v>
      </c>
      <c r="J305" s="2">
        <v>71324700000</v>
      </c>
      <c r="K305" s="2">
        <v>67239900000</v>
      </c>
      <c r="L305" s="2">
        <v>62901900000</v>
      </c>
      <c r="M305" s="2">
        <v>58921900000</v>
      </c>
      <c r="N305" s="2">
        <v>55352500000</v>
      </c>
      <c r="O305" s="2">
        <v>51374800000</v>
      </c>
      <c r="P305" s="2">
        <v>48035500000</v>
      </c>
      <c r="Q305" s="2">
        <v>44899300000</v>
      </c>
      <c r="R305" s="2">
        <v>42249200000</v>
      </c>
      <c r="S305" s="2">
        <v>40127300000</v>
      </c>
      <c r="T305" s="2">
        <v>38594400000</v>
      </c>
      <c r="U305" s="2">
        <v>37771500000</v>
      </c>
      <c r="V305" s="2">
        <v>37560400000</v>
      </c>
      <c r="W305" s="2">
        <v>37967200000</v>
      </c>
      <c r="X305" s="2">
        <v>38864300000</v>
      </c>
      <c r="Y305" s="2">
        <v>39758900000</v>
      </c>
      <c r="Z305" s="2">
        <v>40664700000</v>
      </c>
      <c r="AA305" s="2">
        <v>40406300000</v>
      </c>
      <c r="AB305" s="2">
        <v>40124100000</v>
      </c>
      <c r="AC305" s="2">
        <v>39846100000</v>
      </c>
      <c r="AD305" s="2">
        <v>39571300000</v>
      </c>
      <c r="AE305" s="2">
        <v>39285300000</v>
      </c>
      <c r="AF305" s="2">
        <v>39010900000</v>
      </c>
    </row>
    <row r="306" spans="1:32">
      <c r="A306" t="s">
        <v>324</v>
      </c>
      <c r="B306" t="s">
        <v>19</v>
      </c>
      <c r="C306" s="2">
        <v>187088000</v>
      </c>
      <c r="D306" s="2">
        <v>189106000</v>
      </c>
      <c r="E306" s="2">
        <v>199573000</v>
      </c>
      <c r="F306" s="2">
        <v>202826000</v>
      </c>
      <c r="G306" s="2">
        <v>201755000</v>
      </c>
      <c r="H306" s="2">
        <v>197755000</v>
      </c>
      <c r="I306" s="2">
        <v>191124000</v>
      </c>
      <c r="J306" s="2">
        <v>182850000</v>
      </c>
      <c r="K306" s="2">
        <v>173109000</v>
      </c>
      <c r="L306" s="2">
        <v>162600000</v>
      </c>
      <c r="M306" s="2">
        <v>152856000</v>
      </c>
      <c r="N306" s="2">
        <v>143931000</v>
      </c>
      <c r="O306" s="2">
        <v>135131000</v>
      </c>
      <c r="P306" s="2">
        <v>126470000</v>
      </c>
      <c r="Q306" s="2">
        <v>119063000</v>
      </c>
      <c r="R306" s="2">
        <v>112610000</v>
      </c>
      <c r="S306" s="2">
        <v>107311000</v>
      </c>
      <c r="T306" s="2">
        <v>103420000</v>
      </c>
      <c r="U306" s="2">
        <v>101286000</v>
      </c>
      <c r="V306" s="2">
        <v>100674000</v>
      </c>
      <c r="W306" s="2">
        <v>101709000</v>
      </c>
      <c r="X306" s="2">
        <v>104027000</v>
      </c>
      <c r="Y306" s="2">
        <v>106351000</v>
      </c>
      <c r="Z306" s="2">
        <v>108653000</v>
      </c>
      <c r="AA306" s="2">
        <v>107838000</v>
      </c>
      <c r="AB306" s="2">
        <v>106922000</v>
      </c>
      <c r="AC306" s="2">
        <v>106000000</v>
      </c>
      <c r="AD306" s="2">
        <v>105116000</v>
      </c>
      <c r="AE306" s="2">
        <v>104207000</v>
      </c>
      <c r="AF306" s="2">
        <v>103273000</v>
      </c>
    </row>
    <row r="307" spans="1:32">
      <c r="A307" t="s">
        <v>325</v>
      </c>
      <c r="B307" t="s">
        <v>19</v>
      </c>
      <c r="C307" s="2">
        <v>2295410000</v>
      </c>
      <c r="D307" s="2">
        <v>2309100000</v>
      </c>
      <c r="E307" s="2">
        <v>2624500000</v>
      </c>
      <c r="F307" s="2">
        <v>3109020000</v>
      </c>
      <c r="G307" s="2">
        <v>2902200000</v>
      </c>
      <c r="H307" s="2">
        <v>2812900000</v>
      </c>
      <c r="I307" s="2">
        <v>2775750000</v>
      </c>
      <c r="J307" s="2">
        <v>2056310000</v>
      </c>
      <c r="K307" s="2">
        <v>2077940000</v>
      </c>
      <c r="L307" s="2">
        <v>2071780000</v>
      </c>
      <c r="M307" s="2">
        <v>2018350000</v>
      </c>
      <c r="N307" s="2">
        <v>1897090000</v>
      </c>
      <c r="O307" s="2">
        <v>1806170000</v>
      </c>
      <c r="P307" s="2">
        <v>1674280000</v>
      </c>
      <c r="Q307" s="2">
        <v>1542990000</v>
      </c>
      <c r="R307" s="2">
        <v>1429960000</v>
      </c>
      <c r="S307" s="2">
        <v>1333000000</v>
      </c>
      <c r="T307" s="2">
        <v>1255620000</v>
      </c>
      <c r="U307" s="2">
        <v>1205270000</v>
      </c>
      <c r="V307" s="2">
        <v>1168450000</v>
      </c>
      <c r="W307" s="2">
        <v>1148570000</v>
      </c>
      <c r="X307" s="2">
        <v>1140770000</v>
      </c>
      <c r="Y307" s="2">
        <v>1130070000</v>
      </c>
      <c r="Z307" s="2">
        <v>1117450000</v>
      </c>
      <c r="AA307" s="2">
        <v>1071480000</v>
      </c>
      <c r="AB307" s="2">
        <v>1023070000</v>
      </c>
      <c r="AC307" s="2">
        <v>974007000</v>
      </c>
      <c r="AD307" s="2">
        <v>925531000</v>
      </c>
      <c r="AE307" s="2">
        <v>876770000</v>
      </c>
      <c r="AF307" s="2">
        <v>826509000</v>
      </c>
    </row>
    <row r="308" spans="1:32">
      <c r="A308" t="s">
        <v>326</v>
      </c>
      <c r="B308" t="s">
        <v>19</v>
      </c>
      <c r="C308">
        <v>0</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row>
    <row r="309" spans="1:32">
      <c r="A309" t="s">
        <v>327</v>
      </c>
      <c r="B309" t="s">
        <v>19</v>
      </c>
      <c r="C309">
        <v>0</v>
      </c>
      <c r="D309">
        <v>0</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row>
    <row r="310" spans="1:32">
      <c r="A310" t="s">
        <v>328</v>
      </c>
      <c r="B310" t="s">
        <v>19</v>
      </c>
      <c r="C310" s="2">
        <v>129569000</v>
      </c>
      <c r="D310" s="2">
        <v>110785000</v>
      </c>
      <c r="E310" s="2">
        <v>99109100</v>
      </c>
      <c r="F310" s="2">
        <v>85305000</v>
      </c>
      <c r="G310" s="2">
        <v>71644000</v>
      </c>
      <c r="H310" s="2">
        <v>58934000</v>
      </c>
      <c r="I310" s="2">
        <v>47353100</v>
      </c>
      <c r="J310" s="2">
        <v>36725400</v>
      </c>
      <c r="K310" s="2">
        <v>27052400</v>
      </c>
      <c r="L310" s="2">
        <v>18258700</v>
      </c>
      <c r="M310" s="2">
        <v>10322500</v>
      </c>
      <c r="N310" s="2">
        <v>3243890</v>
      </c>
      <c r="O310" s="2">
        <v>3682750</v>
      </c>
      <c r="P310" s="2">
        <v>4018230</v>
      </c>
      <c r="Q310" s="2">
        <v>4306030</v>
      </c>
      <c r="R310" s="2">
        <v>4546720</v>
      </c>
      <c r="S310" s="2">
        <v>4768610</v>
      </c>
      <c r="T310" s="2">
        <v>4972610</v>
      </c>
      <c r="U310" s="2">
        <v>5133650</v>
      </c>
      <c r="V310" s="2">
        <v>5401060</v>
      </c>
      <c r="W310" s="2">
        <v>5697790</v>
      </c>
      <c r="X310" s="2">
        <v>6048110</v>
      </c>
      <c r="Y310" s="2">
        <v>6376160</v>
      </c>
      <c r="Z310" s="2">
        <v>6680820</v>
      </c>
      <c r="AA310" s="2">
        <v>6839370</v>
      </c>
      <c r="AB310" s="2">
        <v>6976990</v>
      </c>
      <c r="AC310" s="2">
        <v>7113160</v>
      </c>
      <c r="AD310" s="2">
        <v>7227090</v>
      </c>
      <c r="AE310" s="2">
        <v>7316990</v>
      </c>
      <c r="AF310" s="2">
        <v>7408920</v>
      </c>
    </row>
    <row r="311" spans="1:32">
      <c r="A311" t="s">
        <v>329</v>
      </c>
      <c r="B311" t="s">
        <v>19</v>
      </c>
      <c r="C311">
        <v>0</v>
      </c>
      <c r="D311">
        <v>0</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row>
    <row r="312" spans="1:32">
      <c r="A312" t="s">
        <v>330</v>
      </c>
      <c r="B312" t="s">
        <v>19</v>
      </c>
      <c r="C312">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row>
    <row r="313" spans="1:32">
      <c r="A313" t="s">
        <v>331</v>
      </c>
      <c r="B313" t="s">
        <v>19</v>
      </c>
      <c r="C313" s="2">
        <v>2240590000</v>
      </c>
      <c r="D313" s="2">
        <v>1993680000</v>
      </c>
      <c r="E313" s="2">
        <v>1709440000</v>
      </c>
      <c r="F313" s="2">
        <v>1553400000</v>
      </c>
      <c r="G313" s="2">
        <v>1416790000</v>
      </c>
      <c r="H313" s="2">
        <v>1291650000</v>
      </c>
      <c r="I313" s="2">
        <v>1165710000</v>
      </c>
      <c r="J313" s="2">
        <v>1041090000</v>
      </c>
      <c r="K313" s="2">
        <v>918211000</v>
      </c>
      <c r="L313" s="2">
        <v>800305000</v>
      </c>
      <c r="M313" s="2">
        <v>687805000</v>
      </c>
      <c r="N313" s="2">
        <v>582013000</v>
      </c>
      <c r="O313" s="2">
        <v>482501000</v>
      </c>
      <c r="P313" s="2">
        <v>390387000</v>
      </c>
      <c r="Q313" s="2">
        <v>307750000</v>
      </c>
      <c r="R313" s="2">
        <v>234139000</v>
      </c>
      <c r="S313" s="2">
        <v>171039000</v>
      </c>
      <c r="T313" s="2">
        <v>117650000</v>
      </c>
      <c r="U313" s="2">
        <v>73873600</v>
      </c>
      <c r="V313" s="2">
        <v>81178900</v>
      </c>
      <c r="W313" s="2">
        <v>83980100</v>
      </c>
      <c r="X313" s="2">
        <v>91175900</v>
      </c>
      <c r="Y313" s="2">
        <v>97195400</v>
      </c>
      <c r="Z313" s="2">
        <v>104960000</v>
      </c>
      <c r="AA313" s="2">
        <v>113319000</v>
      </c>
      <c r="AB313" s="2">
        <v>121922000</v>
      </c>
      <c r="AC313" s="2">
        <v>130624000</v>
      </c>
      <c r="AD313" s="2">
        <v>138986000</v>
      </c>
      <c r="AE313" s="2">
        <v>147252000</v>
      </c>
      <c r="AF313" s="2">
        <v>155790000</v>
      </c>
    </row>
    <row r="314" spans="1:32">
      <c r="A314" t="s">
        <v>332</v>
      </c>
      <c r="B314" t="s">
        <v>19</v>
      </c>
      <c r="C314" s="2">
        <v>2004630000</v>
      </c>
      <c r="D314" s="2">
        <v>1803010000</v>
      </c>
      <c r="E314" s="2">
        <v>1571280000</v>
      </c>
      <c r="F314" s="2">
        <v>1450370000</v>
      </c>
      <c r="G314" s="2">
        <v>1347860000</v>
      </c>
      <c r="H314" s="2">
        <v>1254590000</v>
      </c>
      <c r="I314" s="2">
        <v>1158080000</v>
      </c>
      <c r="J314" s="2">
        <v>1059670000</v>
      </c>
      <c r="K314" s="2">
        <v>958697000</v>
      </c>
      <c r="L314" s="2">
        <v>857924000</v>
      </c>
      <c r="M314" s="2">
        <v>758023000</v>
      </c>
      <c r="N314" s="2">
        <v>660424000</v>
      </c>
      <c r="O314" s="2">
        <v>562271000</v>
      </c>
      <c r="P314" s="2">
        <v>464175000</v>
      </c>
      <c r="Q314" s="2">
        <v>368078000</v>
      </c>
      <c r="R314" s="2">
        <v>273169000</v>
      </c>
      <c r="S314" s="2">
        <v>180777000</v>
      </c>
      <c r="T314" s="2">
        <v>89781700</v>
      </c>
      <c r="U314">
        <v>0</v>
      </c>
      <c r="V314">
        <v>0</v>
      </c>
      <c r="W314">
        <v>0</v>
      </c>
      <c r="X314">
        <v>0</v>
      </c>
      <c r="Y314">
        <v>0</v>
      </c>
      <c r="Z314">
        <v>0</v>
      </c>
      <c r="AA314">
        <v>0</v>
      </c>
      <c r="AB314">
        <v>0</v>
      </c>
      <c r="AC314">
        <v>0</v>
      </c>
      <c r="AD314">
        <v>0</v>
      </c>
      <c r="AE314">
        <v>0</v>
      </c>
      <c r="AF314">
        <v>0</v>
      </c>
    </row>
    <row r="315" spans="1:32">
      <c r="A315" t="s">
        <v>333</v>
      </c>
      <c r="B315" t="s">
        <v>19</v>
      </c>
      <c r="C315" s="2">
        <v>1129040000000</v>
      </c>
      <c r="D315" s="2">
        <v>1073790000000</v>
      </c>
      <c r="E315" s="2">
        <v>986078000000</v>
      </c>
      <c r="F315" s="2">
        <v>957891000000</v>
      </c>
      <c r="G315" s="2">
        <v>946866000000</v>
      </c>
      <c r="H315" s="2">
        <v>939147000000</v>
      </c>
      <c r="I315" s="2">
        <v>926770000000</v>
      </c>
      <c r="J315" s="2">
        <v>920870000000</v>
      </c>
      <c r="K315" s="2">
        <v>902000000000</v>
      </c>
      <c r="L315" s="2">
        <v>881362000000</v>
      </c>
      <c r="M315" s="2">
        <v>858055000000</v>
      </c>
      <c r="N315" s="2">
        <v>832912000000</v>
      </c>
      <c r="O315" s="2">
        <v>805770000000</v>
      </c>
      <c r="P315" s="2">
        <v>778186000000</v>
      </c>
      <c r="Q315" s="2">
        <v>751902000000</v>
      </c>
      <c r="R315" s="2">
        <v>725148000000</v>
      </c>
      <c r="S315" s="2">
        <v>701544000000</v>
      </c>
      <c r="T315" s="2">
        <v>679100000000</v>
      </c>
      <c r="U315" s="2">
        <v>656495000000</v>
      </c>
      <c r="V315" s="2">
        <v>633451000000</v>
      </c>
      <c r="W315" s="2">
        <v>613914000000</v>
      </c>
      <c r="X315" s="2">
        <v>596774000000</v>
      </c>
      <c r="Y315" s="2">
        <v>580699000000</v>
      </c>
      <c r="Z315" s="2">
        <v>565668000000</v>
      </c>
      <c r="AA315" s="2">
        <v>551418000000</v>
      </c>
      <c r="AB315" s="2">
        <v>538651000000</v>
      </c>
      <c r="AC315" s="2">
        <v>526463000000</v>
      </c>
      <c r="AD315" s="2">
        <v>515161000000</v>
      </c>
      <c r="AE315" s="2">
        <v>506493000000</v>
      </c>
      <c r="AF315" s="2">
        <v>501988000000</v>
      </c>
    </row>
    <row r="316" spans="1:32">
      <c r="A316" t="s">
        <v>334</v>
      </c>
      <c r="B316" t="s">
        <v>19</v>
      </c>
      <c r="C316" s="2">
        <v>168175000</v>
      </c>
      <c r="D316" s="2">
        <v>151261000</v>
      </c>
      <c r="E316" s="2">
        <v>131820000</v>
      </c>
      <c r="F316" s="2">
        <v>121676000</v>
      </c>
      <c r="G316" s="2">
        <v>113077000</v>
      </c>
      <c r="H316" s="2">
        <v>105252000</v>
      </c>
      <c r="I316" s="2">
        <v>97155100</v>
      </c>
      <c r="J316" s="2">
        <v>88899600</v>
      </c>
      <c r="K316" s="2">
        <v>80428300</v>
      </c>
      <c r="L316" s="2">
        <v>71974100</v>
      </c>
      <c r="M316" s="2">
        <v>63593100</v>
      </c>
      <c r="N316" s="2">
        <v>55405200</v>
      </c>
      <c r="O316" s="2">
        <v>47170800</v>
      </c>
      <c r="P316" s="2">
        <v>38941200</v>
      </c>
      <c r="Q316" s="2">
        <v>30879300</v>
      </c>
      <c r="R316" s="2">
        <v>22917000</v>
      </c>
      <c r="S316" s="2">
        <v>15166000</v>
      </c>
      <c r="T316" s="2">
        <v>7532080</v>
      </c>
      <c r="U316">
        <v>0</v>
      </c>
      <c r="V316">
        <v>0</v>
      </c>
      <c r="W316">
        <v>0</v>
      </c>
      <c r="X316">
        <v>0</v>
      </c>
      <c r="Y316">
        <v>0</v>
      </c>
      <c r="Z316">
        <v>0</v>
      </c>
      <c r="AA316">
        <v>0</v>
      </c>
      <c r="AB316">
        <v>0</v>
      </c>
      <c r="AC316">
        <v>0</v>
      </c>
      <c r="AD316">
        <v>0</v>
      </c>
      <c r="AE316">
        <v>0</v>
      </c>
      <c r="AF316">
        <v>0</v>
      </c>
    </row>
    <row r="317" spans="1:32">
      <c r="A317" t="s">
        <v>335</v>
      </c>
      <c r="B317" t="s">
        <v>19</v>
      </c>
      <c r="C317" s="2">
        <v>35128100000</v>
      </c>
      <c r="D317" s="2">
        <v>33409100000</v>
      </c>
      <c r="E317" s="2">
        <v>33059600000</v>
      </c>
      <c r="F317" s="2">
        <v>37656500000</v>
      </c>
      <c r="G317" s="2">
        <v>34919900000</v>
      </c>
      <c r="H317" s="2">
        <v>34319000000</v>
      </c>
      <c r="I317" s="2">
        <v>34695200000</v>
      </c>
      <c r="J317" s="2">
        <v>26548900000</v>
      </c>
      <c r="K317" s="2">
        <v>27874800000</v>
      </c>
      <c r="L317" s="2">
        <v>29029100000</v>
      </c>
      <c r="M317" s="2">
        <v>29392400000</v>
      </c>
      <c r="N317" s="2">
        <v>28546300000</v>
      </c>
      <c r="O317" s="2">
        <v>28328200000</v>
      </c>
      <c r="P317" s="2">
        <v>27123700000</v>
      </c>
      <c r="Q317" s="2">
        <v>25839500000</v>
      </c>
      <c r="R317" s="2">
        <v>24543200000</v>
      </c>
      <c r="S317" s="2">
        <v>23304700000</v>
      </c>
      <c r="T317" s="2">
        <v>22093600000</v>
      </c>
      <c r="U317" s="2">
        <v>20948500000</v>
      </c>
      <c r="V317" s="2">
        <v>19705700000</v>
      </c>
      <c r="W317" s="2">
        <v>18571900000</v>
      </c>
      <c r="X317" s="2">
        <v>17516900000</v>
      </c>
      <c r="Y317" s="2">
        <v>16505200000</v>
      </c>
      <c r="Z317" s="2">
        <v>15544300000</v>
      </c>
      <c r="AA317" s="2">
        <v>14622400000</v>
      </c>
      <c r="AB317" s="2">
        <v>13734400000</v>
      </c>
      <c r="AC317" s="2">
        <v>12869000000</v>
      </c>
      <c r="AD317" s="2">
        <v>12049100000</v>
      </c>
      <c r="AE317" s="2">
        <v>11303900000</v>
      </c>
      <c r="AF317" s="2">
        <v>10635400000</v>
      </c>
    </row>
    <row r="318" spans="1:32">
      <c r="A318" t="s">
        <v>336</v>
      </c>
      <c r="B318" t="s">
        <v>19</v>
      </c>
      <c r="C318">
        <v>0</v>
      </c>
      <c r="D318">
        <v>0</v>
      </c>
      <c r="E318">
        <v>0</v>
      </c>
      <c r="F318">
        <v>0</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row>
    <row r="319" spans="1:32">
      <c r="A319" t="s">
        <v>337</v>
      </c>
      <c r="B319" t="s">
        <v>19</v>
      </c>
      <c r="C319">
        <v>0</v>
      </c>
      <c r="D319">
        <v>0</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row>
    <row r="320" spans="1:32">
      <c r="A320" t="s">
        <v>338</v>
      </c>
      <c r="B320" t="s">
        <v>19</v>
      </c>
      <c r="C320" s="2">
        <v>413533000</v>
      </c>
      <c r="D320" s="2">
        <v>378629000</v>
      </c>
      <c r="E320" s="2">
        <v>335055000</v>
      </c>
      <c r="F320" s="2">
        <v>315441000</v>
      </c>
      <c r="G320" s="2">
        <v>300595000</v>
      </c>
      <c r="H320" s="2">
        <v>288565000</v>
      </c>
      <c r="I320" s="2">
        <v>276131000</v>
      </c>
      <c r="J320" s="2">
        <v>263775000</v>
      </c>
      <c r="K320" s="2">
        <v>251467000</v>
      </c>
      <c r="L320" s="2">
        <v>239524000</v>
      </c>
      <c r="M320" s="2">
        <v>227510000</v>
      </c>
      <c r="N320" s="2">
        <v>215604000</v>
      </c>
      <c r="O320" s="2">
        <v>204164000</v>
      </c>
      <c r="P320" s="2">
        <v>193038000</v>
      </c>
      <c r="Q320" s="2">
        <v>182870000</v>
      </c>
      <c r="R320" s="2">
        <v>173244000</v>
      </c>
      <c r="S320" s="2">
        <v>164980000</v>
      </c>
      <c r="T320" s="2">
        <v>157581000</v>
      </c>
      <c r="U320" s="2">
        <v>150751000</v>
      </c>
      <c r="V320" s="2">
        <v>159330000</v>
      </c>
      <c r="W320" s="2">
        <v>163922000</v>
      </c>
      <c r="X320" s="2">
        <v>169896000</v>
      </c>
      <c r="Y320" s="2">
        <v>175338000</v>
      </c>
      <c r="Z320" s="2">
        <v>180312000</v>
      </c>
      <c r="AA320" s="2">
        <v>184848000</v>
      </c>
      <c r="AB320" s="2">
        <v>189645000</v>
      </c>
      <c r="AC320" s="2">
        <v>194410000</v>
      </c>
      <c r="AD320" s="2">
        <v>198777000</v>
      </c>
      <c r="AE320" s="2">
        <v>203614000</v>
      </c>
      <c r="AF320" s="2">
        <v>209455000</v>
      </c>
    </row>
    <row r="321" spans="1:32">
      <c r="A321" t="s">
        <v>339</v>
      </c>
      <c r="B321" t="s">
        <v>19</v>
      </c>
      <c r="C321">
        <v>0</v>
      </c>
      <c r="D321">
        <v>0</v>
      </c>
      <c r="E321">
        <v>0</v>
      </c>
      <c r="F321">
        <v>0</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row>
    <row r="322" spans="1:32">
      <c r="A322" t="s">
        <v>340</v>
      </c>
      <c r="B322" t="s">
        <v>19</v>
      </c>
      <c r="C322">
        <v>0</v>
      </c>
      <c r="D322">
        <v>0</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row>
    <row r="323" spans="1:32">
      <c r="A323" t="s">
        <v>341</v>
      </c>
      <c r="B323" t="s">
        <v>19</v>
      </c>
      <c r="C323" s="2">
        <v>100768000</v>
      </c>
      <c r="D323" s="2">
        <v>86127100</v>
      </c>
      <c r="E323" s="2">
        <v>76872300</v>
      </c>
      <c r="F323" s="2">
        <v>65879600</v>
      </c>
      <c r="G323" s="2">
        <v>54954600</v>
      </c>
      <c r="H323" s="2">
        <v>44778300</v>
      </c>
      <c r="I323" s="2">
        <v>35456500</v>
      </c>
      <c r="J323" s="2">
        <v>26977900</v>
      </c>
      <c r="K323" s="2">
        <v>19285900</v>
      </c>
      <c r="L323" s="2">
        <v>12315100</v>
      </c>
      <c r="M323" s="2">
        <v>5995080</v>
      </c>
      <c r="N323">
        <v>292962</v>
      </c>
      <c r="O323">
        <v>260892</v>
      </c>
      <c r="P323">
        <v>196336</v>
      </c>
      <c r="Q323">
        <v>156030</v>
      </c>
      <c r="R323">
        <v>117238</v>
      </c>
      <c r="S323">
        <v>91494.5</v>
      </c>
      <c r="T323">
        <v>71856.3</v>
      </c>
      <c r="U323">
        <v>56831.6</v>
      </c>
      <c r="V323">
        <v>46873.2</v>
      </c>
      <c r="W323">
        <v>40719.199999999997</v>
      </c>
      <c r="X323">
        <v>36439.599999999999</v>
      </c>
      <c r="Y323">
        <v>32288.9</v>
      </c>
      <c r="Z323">
        <v>29051.3</v>
      </c>
      <c r="AA323">
        <v>24350.7</v>
      </c>
      <c r="AB323">
        <v>20572.900000000001</v>
      </c>
      <c r="AC323">
        <v>17646.5</v>
      </c>
      <c r="AD323">
        <v>15522.7</v>
      </c>
      <c r="AE323">
        <v>13466.3</v>
      </c>
      <c r="AF323">
        <v>12138.2</v>
      </c>
    </row>
    <row r="324" spans="1:32">
      <c r="A324" t="s">
        <v>342</v>
      </c>
      <c r="B324" t="s">
        <v>19</v>
      </c>
      <c r="C324" s="2">
        <v>245566000</v>
      </c>
      <c r="D324" s="2">
        <v>248216000</v>
      </c>
      <c r="E324" s="2">
        <v>261954000</v>
      </c>
      <c r="F324" s="2">
        <v>266224000</v>
      </c>
      <c r="G324" s="2">
        <v>264818000</v>
      </c>
      <c r="H324" s="2">
        <v>259567000</v>
      </c>
      <c r="I324" s="2">
        <v>250864000</v>
      </c>
      <c r="J324" s="2">
        <v>240004000</v>
      </c>
      <c r="K324" s="2">
        <v>227218000</v>
      </c>
      <c r="L324" s="2">
        <v>213424000</v>
      </c>
      <c r="M324" s="2">
        <v>200635000</v>
      </c>
      <c r="N324" s="2">
        <v>188920000</v>
      </c>
      <c r="O324" s="2">
        <v>177369000</v>
      </c>
      <c r="P324" s="2">
        <v>166001000</v>
      </c>
      <c r="Q324" s="2">
        <v>156279000</v>
      </c>
      <c r="R324" s="2">
        <v>147809000</v>
      </c>
      <c r="S324" s="2">
        <v>140853000</v>
      </c>
      <c r="T324" s="2">
        <v>135746000</v>
      </c>
      <c r="U324" s="2">
        <v>132945000</v>
      </c>
      <c r="V324" s="2">
        <v>132141000</v>
      </c>
      <c r="W324" s="2">
        <v>133500000</v>
      </c>
      <c r="X324" s="2">
        <v>136544000</v>
      </c>
      <c r="Y324" s="2">
        <v>139594000</v>
      </c>
      <c r="Z324" s="2">
        <v>142615000</v>
      </c>
      <c r="AA324" s="2">
        <v>141546000</v>
      </c>
      <c r="AB324" s="2">
        <v>140343000</v>
      </c>
      <c r="AC324" s="2">
        <v>139133000</v>
      </c>
      <c r="AD324" s="2">
        <v>137972000</v>
      </c>
      <c r="AE324" s="2">
        <v>136779000</v>
      </c>
      <c r="AF324" s="2">
        <v>135554000</v>
      </c>
    </row>
    <row r="325" spans="1:32">
      <c r="A325" t="s">
        <v>343</v>
      </c>
      <c r="B325" t="s">
        <v>19</v>
      </c>
      <c r="C325" s="2">
        <v>3740810000</v>
      </c>
      <c r="D325" s="2">
        <v>3763110000</v>
      </c>
      <c r="E325" s="2">
        <v>3969260000</v>
      </c>
      <c r="F325" s="2">
        <v>4010050000</v>
      </c>
      <c r="G325" s="2">
        <v>3990180000</v>
      </c>
      <c r="H325" s="2">
        <v>3903050000</v>
      </c>
      <c r="I325" s="2">
        <v>3759510000</v>
      </c>
      <c r="J325" s="2">
        <v>3616510000</v>
      </c>
      <c r="K325" s="2">
        <v>3409390000</v>
      </c>
      <c r="L325" s="2">
        <v>3189440000</v>
      </c>
      <c r="M325" s="2">
        <v>2987630000</v>
      </c>
      <c r="N325" s="2">
        <v>2806640000</v>
      </c>
      <c r="O325" s="2">
        <v>2604950000</v>
      </c>
      <c r="P325" s="2">
        <v>2435630000</v>
      </c>
      <c r="Q325" s="2">
        <v>2276610000</v>
      </c>
      <c r="R325" s="2">
        <v>2142240000</v>
      </c>
      <c r="S325" s="2">
        <v>2034650000</v>
      </c>
      <c r="T325" s="2">
        <v>1956930000</v>
      </c>
      <c r="U325" s="2">
        <v>1915200000</v>
      </c>
      <c r="V325" s="2">
        <v>1904500000</v>
      </c>
      <c r="W325" s="2">
        <v>1925120000</v>
      </c>
      <c r="X325" s="2">
        <v>1970610000</v>
      </c>
      <c r="Y325" s="2">
        <v>2015970000</v>
      </c>
      <c r="Z325" s="2">
        <v>2061900000</v>
      </c>
      <c r="AA325" s="2">
        <v>2048800000</v>
      </c>
      <c r="AB325" s="2">
        <v>2034490000</v>
      </c>
      <c r="AC325" s="2">
        <v>2020390000</v>
      </c>
      <c r="AD325" s="2">
        <v>2006460000</v>
      </c>
      <c r="AE325" s="2">
        <v>1991960000</v>
      </c>
      <c r="AF325" s="2">
        <v>1978040000</v>
      </c>
    </row>
    <row r="326" spans="1:32">
      <c r="A326" t="s">
        <v>344</v>
      </c>
      <c r="B326" t="s">
        <v>19</v>
      </c>
      <c r="C326" s="2">
        <v>20601400</v>
      </c>
      <c r="D326" s="2">
        <v>20823700</v>
      </c>
      <c r="E326" s="2">
        <v>21976200</v>
      </c>
      <c r="F326" s="2">
        <v>22334400</v>
      </c>
      <c r="G326" s="2">
        <v>22216400</v>
      </c>
      <c r="H326" s="2">
        <v>21776000</v>
      </c>
      <c r="I326" s="2">
        <v>21045900</v>
      </c>
      <c r="J326" s="2">
        <v>20134800</v>
      </c>
      <c r="K326" s="2">
        <v>19062100</v>
      </c>
      <c r="L326" s="2">
        <v>17904900</v>
      </c>
      <c r="M326" s="2">
        <v>16832000</v>
      </c>
      <c r="N326" s="2">
        <v>15849100</v>
      </c>
      <c r="O326" s="2">
        <v>14880100</v>
      </c>
      <c r="P326" s="2">
        <v>13926300</v>
      </c>
      <c r="Q326" s="2">
        <v>13110800</v>
      </c>
      <c r="R326" s="2">
        <v>12400200</v>
      </c>
      <c r="S326" s="2">
        <v>11816600</v>
      </c>
      <c r="T326" s="2">
        <v>11388200</v>
      </c>
      <c r="U326" s="2">
        <v>11153200</v>
      </c>
      <c r="V326" s="2">
        <v>11085800</v>
      </c>
      <c r="W326" s="2">
        <v>11199800</v>
      </c>
      <c r="X326" s="2">
        <v>11455100</v>
      </c>
      <c r="Y326" s="2">
        <v>11711000</v>
      </c>
      <c r="Z326" s="2">
        <v>11964400</v>
      </c>
      <c r="AA326" s="2">
        <v>11874700</v>
      </c>
      <c r="AB326" s="2">
        <v>11773900</v>
      </c>
      <c r="AC326" s="2">
        <v>11672300</v>
      </c>
      <c r="AD326" s="2">
        <v>11574900</v>
      </c>
      <c r="AE326" s="2">
        <v>11474900</v>
      </c>
      <c r="AF326" s="2">
        <v>11372000</v>
      </c>
    </row>
    <row r="327" spans="1:32">
      <c r="A327" t="s">
        <v>345</v>
      </c>
      <c r="B327" t="s">
        <v>19</v>
      </c>
      <c r="C327" s="2">
        <v>116389000</v>
      </c>
      <c r="D327" s="2">
        <v>117082000</v>
      </c>
      <c r="E327" s="2">
        <v>133075000</v>
      </c>
      <c r="F327" s="2">
        <v>157642000</v>
      </c>
      <c r="G327" s="2">
        <v>147156000</v>
      </c>
      <c r="H327" s="2">
        <v>142628000</v>
      </c>
      <c r="I327" s="2">
        <v>140744000</v>
      </c>
      <c r="J327" s="2">
        <v>104265000</v>
      </c>
      <c r="K327" s="2">
        <v>105361000</v>
      </c>
      <c r="L327" s="2">
        <v>105049000</v>
      </c>
      <c r="M327" s="2">
        <v>102340000</v>
      </c>
      <c r="N327" s="2">
        <v>96191600</v>
      </c>
      <c r="O327" s="2">
        <v>91581500</v>
      </c>
      <c r="P327" s="2">
        <v>84893900</v>
      </c>
      <c r="Q327" s="2">
        <v>78237200</v>
      </c>
      <c r="R327" s="2">
        <v>72505900</v>
      </c>
      <c r="S327" s="2">
        <v>67589400</v>
      </c>
      <c r="T327" s="2">
        <v>63665900</v>
      </c>
      <c r="U327" s="2">
        <v>61113300</v>
      </c>
      <c r="V327" s="2">
        <v>59246100</v>
      </c>
      <c r="W327" s="2">
        <v>58237900</v>
      </c>
      <c r="X327" s="2">
        <v>57842700</v>
      </c>
      <c r="Y327" s="2">
        <v>57299800</v>
      </c>
      <c r="Z327" s="2">
        <v>56660100</v>
      </c>
      <c r="AA327" s="2">
        <v>54329400</v>
      </c>
      <c r="AB327" s="2">
        <v>51874900</v>
      </c>
      <c r="AC327" s="2">
        <v>49386900</v>
      </c>
      <c r="AD327" s="2">
        <v>46928900</v>
      </c>
      <c r="AE327" s="2">
        <v>44456500</v>
      </c>
      <c r="AF327" s="2">
        <v>41908000</v>
      </c>
    </row>
    <row r="328" spans="1:32">
      <c r="A328" t="s">
        <v>346</v>
      </c>
      <c r="B328" t="s">
        <v>19</v>
      </c>
      <c r="C328">
        <v>0</v>
      </c>
      <c r="D328">
        <v>0</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row>
    <row r="329" spans="1:32">
      <c r="A329" t="s">
        <v>347</v>
      </c>
      <c r="B329" t="s">
        <v>19</v>
      </c>
      <c r="C329">
        <v>0</v>
      </c>
      <c r="D329">
        <v>0</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row>
    <row r="330" spans="1:32">
      <c r="A330" t="s">
        <v>348</v>
      </c>
      <c r="B330" t="s">
        <v>19</v>
      </c>
      <c r="C330">
        <v>435643</v>
      </c>
      <c r="D330">
        <v>372487</v>
      </c>
      <c r="E330">
        <v>333229</v>
      </c>
      <c r="F330">
        <v>286816</v>
      </c>
      <c r="G330">
        <v>240885</v>
      </c>
      <c r="H330">
        <v>198151</v>
      </c>
      <c r="I330">
        <v>159213</v>
      </c>
      <c r="J330">
        <v>123480</v>
      </c>
      <c r="K330">
        <v>90956.6</v>
      </c>
      <c r="L330">
        <v>61390.3</v>
      </c>
      <c r="M330">
        <v>34706.699999999997</v>
      </c>
      <c r="N330">
        <v>10906.8</v>
      </c>
      <c r="O330">
        <v>12382.3</v>
      </c>
      <c r="P330">
        <v>13510.3</v>
      </c>
      <c r="Q330">
        <v>14477.9</v>
      </c>
      <c r="R330">
        <v>15287.2</v>
      </c>
      <c r="S330">
        <v>16033.2</v>
      </c>
      <c r="T330">
        <v>16719.099999999999</v>
      </c>
      <c r="U330">
        <v>17260.599999999999</v>
      </c>
      <c r="V330">
        <v>18159.7</v>
      </c>
      <c r="W330">
        <v>19157.400000000001</v>
      </c>
      <c r="X330">
        <v>20335.2</v>
      </c>
      <c r="Y330">
        <v>21438.2</v>
      </c>
      <c r="Z330">
        <v>22462.6</v>
      </c>
      <c r="AA330">
        <v>22995.599999999999</v>
      </c>
      <c r="AB330">
        <v>23458.3</v>
      </c>
      <c r="AC330">
        <v>23916.2</v>
      </c>
      <c r="AD330">
        <v>24299.200000000001</v>
      </c>
      <c r="AE330">
        <v>24601.5</v>
      </c>
      <c r="AF330">
        <v>24910.6</v>
      </c>
    </row>
    <row r="331" spans="1:32">
      <c r="A331" t="s">
        <v>349</v>
      </c>
      <c r="B331" t="s">
        <v>19</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row>
    <row r="332" spans="1:32">
      <c r="A332" t="s">
        <v>350</v>
      </c>
      <c r="B332" t="s">
        <v>19</v>
      </c>
      <c r="C332">
        <v>0</v>
      </c>
      <c r="D332">
        <v>0</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row>
    <row r="333" spans="1:32">
      <c r="A333" t="s">
        <v>351</v>
      </c>
      <c r="B333" t="s">
        <v>19</v>
      </c>
      <c r="C333" s="2">
        <v>201979000</v>
      </c>
      <c r="D333" s="2">
        <v>179721000</v>
      </c>
      <c r="E333" s="2">
        <v>154099000</v>
      </c>
      <c r="F333" s="2">
        <v>140032000</v>
      </c>
      <c r="G333" s="2">
        <v>127717000</v>
      </c>
      <c r="H333" s="2">
        <v>116437000</v>
      </c>
      <c r="I333" s="2">
        <v>105084000</v>
      </c>
      <c r="J333" s="2">
        <v>93849200</v>
      </c>
      <c r="K333" s="2">
        <v>82772600</v>
      </c>
      <c r="L333" s="2">
        <v>72143900</v>
      </c>
      <c r="M333" s="2">
        <v>62002500</v>
      </c>
      <c r="N333" s="2">
        <v>52465900</v>
      </c>
      <c r="O333" s="2">
        <v>43495300</v>
      </c>
      <c r="P333" s="2">
        <v>35191700</v>
      </c>
      <c r="Q333" s="2">
        <v>27742300</v>
      </c>
      <c r="R333" s="2">
        <v>21106600</v>
      </c>
      <c r="S333" s="2">
        <v>15418400</v>
      </c>
      <c r="T333" s="2">
        <v>10605600</v>
      </c>
      <c r="U333" s="2">
        <v>6659370</v>
      </c>
      <c r="V333" s="2">
        <v>7317910</v>
      </c>
      <c r="W333" s="2">
        <v>7570430</v>
      </c>
      <c r="X333" s="2">
        <v>8219100</v>
      </c>
      <c r="Y333" s="2">
        <v>8761720</v>
      </c>
      <c r="Z333" s="2">
        <v>9461700</v>
      </c>
      <c r="AA333" s="2">
        <v>10215200</v>
      </c>
      <c r="AB333" s="2">
        <v>10990700</v>
      </c>
      <c r="AC333" s="2">
        <v>11775100</v>
      </c>
      <c r="AD333" s="2">
        <v>12528900</v>
      </c>
      <c r="AE333" s="2">
        <v>13274100</v>
      </c>
      <c r="AF333" s="2">
        <v>14043700</v>
      </c>
    </row>
    <row r="334" spans="1:32">
      <c r="A334" t="s">
        <v>352</v>
      </c>
      <c r="B334" t="s">
        <v>19</v>
      </c>
      <c r="C334" s="2">
        <v>220742000</v>
      </c>
      <c r="D334" s="2">
        <v>198541000</v>
      </c>
      <c r="E334" s="2">
        <v>173023000</v>
      </c>
      <c r="F334" s="2">
        <v>159709000</v>
      </c>
      <c r="G334" s="2">
        <v>148421000</v>
      </c>
      <c r="H334" s="2">
        <v>138151000</v>
      </c>
      <c r="I334" s="2">
        <v>127523000</v>
      </c>
      <c r="J334" s="2">
        <v>116687000</v>
      </c>
      <c r="K334" s="2">
        <v>105568000</v>
      </c>
      <c r="L334" s="2">
        <v>94471200</v>
      </c>
      <c r="M334" s="2">
        <v>83470500</v>
      </c>
      <c r="N334" s="2">
        <v>72723300</v>
      </c>
      <c r="O334" s="2">
        <v>61915100</v>
      </c>
      <c r="P334" s="2">
        <v>51113100</v>
      </c>
      <c r="Q334" s="2">
        <v>40531300</v>
      </c>
      <c r="R334" s="2">
        <v>30080300</v>
      </c>
      <c r="S334" s="2">
        <v>19906400</v>
      </c>
      <c r="T334" s="2">
        <v>9886410</v>
      </c>
      <c r="U334">
        <v>0</v>
      </c>
      <c r="V334">
        <v>0</v>
      </c>
      <c r="W334">
        <v>0</v>
      </c>
      <c r="X334">
        <v>0</v>
      </c>
      <c r="Y334">
        <v>0</v>
      </c>
      <c r="Z334">
        <v>0</v>
      </c>
      <c r="AA334">
        <v>0</v>
      </c>
      <c r="AB334">
        <v>0</v>
      </c>
      <c r="AC334">
        <v>0</v>
      </c>
      <c r="AD334">
        <v>0</v>
      </c>
      <c r="AE334">
        <v>0</v>
      </c>
      <c r="AF334">
        <v>0</v>
      </c>
    </row>
    <row r="335" spans="1:32">
      <c r="A335" t="s">
        <v>353</v>
      </c>
      <c r="B335" t="s">
        <v>19</v>
      </c>
      <c r="C335" s="2">
        <v>57248000000</v>
      </c>
      <c r="D335" s="2">
        <v>54446500000</v>
      </c>
      <c r="E335" s="2">
        <v>49999000000</v>
      </c>
      <c r="F335" s="2">
        <v>48569800000</v>
      </c>
      <c r="G335" s="2">
        <v>48010700000</v>
      </c>
      <c r="H335" s="2">
        <v>47619400000</v>
      </c>
      <c r="I335" s="2">
        <v>46991800000</v>
      </c>
      <c r="J335" s="2">
        <v>46692600000</v>
      </c>
      <c r="K335" s="2">
        <v>45735800000</v>
      </c>
      <c r="L335" s="2">
        <v>44689400000</v>
      </c>
      <c r="M335" s="2">
        <v>43507600000</v>
      </c>
      <c r="N335" s="2">
        <v>42232700000</v>
      </c>
      <c r="O335" s="2">
        <v>40856500000</v>
      </c>
      <c r="P335" s="2">
        <v>39457800000</v>
      </c>
      <c r="Q335" s="2">
        <v>38125100000</v>
      </c>
      <c r="R335" s="2">
        <v>36768600000</v>
      </c>
      <c r="S335" s="2">
        <v>35571700000</v>
      </c>
      <c r="T335" s="2">
        <v>34433700000</v>
      </c>
      <c r="U335" s="2">
        <v>33287500000</v>
      </c>
      <c r="V335" s="2">
        <v>32119100000</v>
      </c>
      <c r="W335" s="2">
        <v>31128500000</v>
      </c>
      <c r="X335" s="2">
        <v>30259300000</v>
      </c>
      <c r="Y335" s="2">
        <v>29444300000</v>
      </c>
      <c r="Z335" s="2">
        <v>28682100000</v>
      </c>
      <c r="AA335" s="2">
        <v>27959600000</v>
      </c>
      <c r="AB335" s="2">
        <v>27312300000</v>
      </c>
      <c r="AC335" s="2">
        <v>26694200000</v>
      </c>
      <c r="AD335" s="2">
        <v>26121200000</v>
      </c>
      <c r="AE335" s="2">
        <v>25681700000</v>
      </c>
      <c r="AF335" s="2">
        <v>25453200000</v>
      </c>
    </row>
    <row r="336" spans="1:32">
      <c r="A336" t="s">
        <v>354</v>
      </c>
      <c r="B336" t="s">
        <v>19</v>
      </c>
      <c r="C336" s="2">
        <v>18518700</v>
      </c>
      <c r="D336" s="2">
        <v>16656300</v>
      </c>
      <c r="E336" s="2">
        <v>14515500</v>
      </c>
      <c r="F336" s="2">
        <v>13398500</v>
      </c>
      <c r="G336" s="2">
        <v>12451600</v>
      </c>
      <c r="H336" s="2">
        <v>11589900</v>
      </c>
      <c r="I336" s="2">
        <v>10698300</v>
      </c>
      <c r="J336" s="2">
        <v>9789280</v>
      </c>
      <c r="K336" s="2">
        <v>8856450</v>
      </c>
      <c r="L336" s="2">
        <v>7925500</v>
      </c>
      <c r="M336" s="2">
        <v>7002620</v>
      </c>
      <c r="N336" s="2">
        <v>6101000</v>
      </c>
      <c r="O336" s="2">
        <v>5194270</v>
      </c>
      <c r="P336" s="2">
        <v>4288050</v>
      </c>
      <c r="Q336" s="2">
        <v>3400300</v>
      </c>
      <c r="R336" s="2">
        <v>2523530</v>
      </c>
      <c r="S336" s="2">
        <v>1670020</v>
      </c>
      <c r="T336">
        <v>829404</v>
      </c>
      <c r="U336">
        <v>0</v>
      </c>
      <c r="V336">
        <v>0</v>
      </c>
      <c r="W336">
        <v>0</v>
      </c>
      <c r="X336">
        <v>0</v>
      </c>
      <c r="Y336">
        <v>0</v>
      </c>
      <c r="Z336">
        <v>0</v>
      </c>
      <c r="AA336">
        <v>0</v>
      </c>
      <c r="AB336">
        <v>0</v>
      </c>
      <c r="AC336">
        <v>0</v>
      </c>
      <c r="AD336">
        <v>0</v>
      </c>
      <c r="AE336">
        <v>0</v>
      </c>
      <c r="AF336">
        <v>0</v>
      </c>
    </row>
    <row r="337" spans="1:32">
      <c r="A337" t="s">
        <v>355</v>
      </c>
      <c r="B337" t="s">
        <v>19</v>
      </c>
      <c r="C337" s="2">
        <v>1781170000</v>
      </c>
      <c r="D337" s="2">
        <v>1694000000</v>
      </c>
      <c r="E337" s="2">
        <v>1676280000</v>
      </c>
      <c r="F337" s="2">
        <v>1909370000</v>
      </c>
      <c r="G337" s="2">
        <v>1770610000</v>
      </c>
      <c r="H337" s="2">
        <v>1740140000</v>
      </c>
      <c r="I337" s="2">
        <v>1759220000</v>
      </c>
      <c r="J337" s="2">
        <v>1346160000</v>
      </c>
      <c r="K337" s="2">
        <v>1413390000</v>
      </c>
      <c r="L337" s="2">
        <v>1471920000</v>
      </c>
      <c r="M337" s="2">
        <v>1490340000</v>
      </c>
      <c r="N337" s="2">
        <v>1447440000</v>
      </c>
      <c r="O337" s="2">
        <v>1436380000</v>
      </c>
      <c r="P337" s="2">
        <v>1375300000</v>
      </c>
      <c r="Q337" s="2">
        <v>1310190000</v>
      </c>
      <c r="R337" s="2">
        <v>1244460000</v>
      </c>
      <c r="S337" s="2">
        <v>1181660000</v>
      </c>
      <c r="T337" s="2">
        <v>1120250000</v>
      </c>
      <c r="U337" s="2">
        <v>1062190000</v>
      </c>
      <c r="V337" s="2">
        <v>999176000</v>
      </c>
      <c r="W337" s="2">
        <v>941685000</v>
      </c>
      <c r="X337" s="2">
        <v>888194000</v>
      </c>
      <c r="Y337" s="2">
        <v>836893000</v>
      </c>
      <c r="Z337" s="2">
        <v>788174000</v>
      </c>
      <c r="AA337" s="2">
        <v>741425000</v>
      </c>
      <c r="AB337" s="2">
        <v>696402000</v>
      </c>
      <c r="AC337" s="2">
        <v>652519000</v>
      </c>
      <c r="AD337" s="2">
        <v>610946000</v>
      </c>
      <c r="AE337" s="2">
        <v>573163000</v>
      </c>
      <c r="AF337" s="2">
        <v>539268000</v>
      </c>
    </row>
    <row r="338" spans="1:32">
      <c r="A338" t="s">
        <v>356</v>
      </c>
      <c r="B338" t="s">
        <v>19</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row>
    <row r="339" spans="1:32">
      <c r="A339" t="s">
        <v>357</v>
      </c>
      <c r="B339" t="s">
        <v>19</v>
      </c>
      <c r="C339">
        <v>0</v>
      </c>
      <c r="D339">
        <v>0</v>
      </c>
      <c r="E339">
        <v>0</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row>
    <row r="340" spans="1:32">
      <c r="A340" t="s">
        <v>358</v>
      </c>
      <c r="B340" t="s">
        <v>19</v>
      </c>
      <c r="C340" s="2">
        <v>1390400</v>
      </c>
      <c r="D340" s="2">
        <v>1273040</v>
      </c>
      <c r="E340" s="2">
        <v>1126540</v>
      </c>
      <c r="F340" s="2">
        <v>1060590</v>
      </c>
      <c r="G340" s="2">
        <v>1010680</v>
      </c>
      <c r="H340">
        <v>970224</v>
      </c>
      <c r="I340">
        <v>928421</v>
      </c>
      <c r="J340">
        <v>886875</v>
      </c>
      <c r="K340">
        <v>845492</v>
      </c>
      <c r="L340">
        <v>805337</v>
      </c>
      <c r="M340">
        <v>764946</v>
      </c>
      <c r="N340">
        <v>724912</v>
      </c>
      <c r="O340">
        <v>686449</v>
      </c>
      <c r="P340">
        <v>649041</v>
      </c>
      <c r="Q340">
        <v>614855</v>
      </c>
      <c r="R340">
        <v>582487</v>
      </c>
      <c r="S340">
        <v>554704</v>
      </c>
      <c r="T340">
        <v>529825</v>
      </c>
      <c r="U340">
        <v>506861</v>
      </c>
      <c r="V340">
        <v>535708</v>
      </c>
      <c r="W340">
        <v>551146</v>
      </c>
      <c r="X340">
        <v>571231</v>
      </c>
      <c r="Y340">
        <v>589528</v>
      </c>
      <c r="Z340">
        <v>606251</v>
      </c>
      <c r="AA340">
        <v>621505</v>
      </c>
      <c r="AB340">
        <v>637631</v>
      </c>
      <c r="AC340">
        <v>653654</v>
      </c>
      <c r="AD340">
        <v>668335</v>
      </c>
      <c r="AE340">
        <v>684600</v>
      </c>
      <c r="AF340">
        <v>704238</v>
      </c>
    </row>
    <row r="341" spans="1:32">
      <c r="A341" t="s">
        <v>359</v>
      </c>
      <c r="B341" t="s">
        <v>19</v>
      </c>
      <c r="C341">
        <v>0</v>
      </c>
      <c r="D341">
        <v>0</v>
      </c>
      <c r="E341">
        <v>0</v>
      </c>
      <c r="F341">
        <v>0</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row>
    <row r="342" spans="1:32">
      <c r="A342" t="s">
        <v>360</v>
      </c>
      <c r="B342" t="s">
        <v>19</v>
      </c>
      <c r="C342">
        <v>0</v>
      </c>
      <c r="D342">
        <v>0</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row>
    <row r="343" spans="1:32">
      <c r="A343" t="s">
        <v>361</v>
      </c>
      <c r="B343" t="s">
        <v>19</v>
      </c>
      <c r="C343" s="2">
        <v>49144100</v>
      </c>
      <c r="D343" s="2">
        <v>42003600</v>
      </c>
      <c r="E343" s="2">
        <v>37490100</v>
      </c>
      <c r="F343" s="2">
        <v>32129000</v>
      </c>
      <c r="G343" s="2">
        <v>26801000</v>
      </c>
      <c r="H343" s="2">
        <v>21838100</v>
      </c>
      <c r="I343" s="2">
        <v>17291900</v>
      </c>
      <c r="J343" s="2">
        <v>13157000</v>
      </c>
      <c r="K343" s="2">
        <v>9405620</v>
      </c>
      <c r="L343" s="2">
        <v>6005990</v>
      </c>
      <c r="M343" s="2">
        <v>2923760</v>
      </c>
      <c r="N343">
        <v>142876</v>
      </c>
      <c r="O343">
        <v>127235</v>
      </c>
      <c r="P343">
        <v>95751.7</v>
      </c>
      <c r="Q343">
        <v>76094.7</v>
      </c>
      <c r="R343">
        <v>57176</v>
      </c>
      <c r="S343">
        <v>44621.3</v>
      </c>
      <c r="T343">
        <v>35043.800000000003</v>
      </c>
      <c r="U343">
        <v>27716.400000000001</v>
      </c>
      <c r="V343">
        <v>22859.8</v>
      </c>
      <c r="W343">
        <v>19858.5</v>
      </c>
      <c r="X343">
        <v>17771.400000000001</v>
      </c>
      <c r="Y343">
        <v>15747.1</v>
      </c>
      <c r="Z343">
        <v>14168.1</v>
      </c>
      <c r="AA343">
        <v>11875.7</v>
      </c>
      <c r="AB343">
        <v>10033.299999999999</v>
      </c>
      <c r="AC343">
        <v>8606.06</v>
      </c>
      <c r="AD343">
        <v>7570.34</v>
      </c>
      <c r="AE343">
        <v>6567.41</v>
      </c>
      <c r="AF343">
        <v>5919.72</v>
      </c>
    </row>
    <row r="344" spans="1:32">
      <c r="A344" t="s">
        <v>362</v>
      </c>
      <c r="B344" t="s">
        <v>19</v>
      </c>
      <c r="C344" s="2">
        <v>73254500</v>
      </c>
      <c r="D344" s="2">
        <v>74044900</v>
      </c>
      <c r="E344" s="2">
        <v>78143000</v>
      </c>
      <c r="F344" s="2">
        <v>79416900</v>
      </c>
      <c r="G344" s="2">
        <v>78997400</v>
      </c>
      <c r="H344" s="2">
        <v>77431100</v>
      </c>
      <c r="I344" s="2">
        <v>74835000</v>
      </c>
      <c r="J344" s="2">
        <v>71595300</v>
      </c>
      <c r="K344" s="2">
        <v>67781100</v>
      </c>
      <c r="L344" s="2">
        <v>63666300</v>
      </c>
      <c r="M344" s="2">
        <v>59851200</v>
      </c>
      <c r="N344" s="2">
        <v>56356500</v>
      </c>
      <c r="O344" s="2">
        <v>52910800</v>
      </c>
      <c r="P344" s="2">
        <v>49519400</v>
      </c>
      <c r="Q344" s="2">
        <v>46619300</v>
      </c>
      <c r="R344" s="2">
        <v>44092800</v>
      </c>
      <c r="S344" s="2">
        <v>42017600</v>
      </c>
      <c r="T344" s="2">
        <v>40494300</v>
      </c>
      <c r="U344" s="2">
        <v>39658500</v>
      </c>
      <c r="V344" s="2">
        <v>39418900</v>
      </c>
      <c r="W344" s="2">
        <v>39824300</v>
      </c>
      <c r="X344" s="2">
        <v>40732100</v>
      </c>
      <c r="Y344" s="2">
        <v>41642000</v>
      </c>
      <c r="Z344" s="2">
        <v>42543200</v>
      </c>
      <c r="AA344" s="2">
        <v>42224300</v>
      </c>
      <c r="AB344" s="2">
        <v>41865700</v>
      </c>
      <c r="AC344" s="2">
        <v>41504600</v>
      </c>
      <c r="AD344" s="2">
        <v>41158300</v>
      </c>
      <c r="AE344" s="2">
        <v>40802400</v>
      </c>
      <c r="AF344" s="2">
        <v>40436800</v>
      </c>
    </row>
    <row r="345" spans="1:32">
      <c r="A345" t="s">
        <v>363</v>
      </c>
      <c r="B345" t="s">
        <v>19</v>
      </c>
      <c r="C345" s="2">
        <v>2212000000</v>
      </c>
      <c r="D345" s="2">
        <v>2225190000</v>
      </c>
      <c r="E345" s="2">
        <v>2347090000</v>
      </c>
      <c r="F345" s="2">
        <v>2371200000</v>
      </c>
      <c r="G345" s="2">
        <v>2359460000</v>
      </c>
      <c r="H345" s="2">
        <v>2307930000</v>
      </c>
      <c r="I345" s="2">
        <v>2223060000</v>
      </c>
      <c r="J345" s="2">
        <v>2138500000</v>
      </c>
      <c r="K345" s="2">
        <v>2016030000</v>
      </c>
      <c r="L345" s="2">
        <v>1885960000</v>
      </c>
      <c r="M345" s="2">
        <v>1766630000</v>
      </c>
      <c r="N345" s="2">
        <v>1659610000</v>
      </c>
      <c r="O345" s="2">
        <v>1540350000</v>
      </c>
      <c r="P345" s="2">
        <v>1440230000</v>
      </c>
      <c r="Q345" s="2">
        <v>1346200000</v>
      </c>
      <c r="R345" s="2">
        <v>1266740000</v>
      </c>
      <c r="S345" s="2">
        <v>1203120000</v>
      </c>
      <c r="T345" s="2">
        <v>1157160000</v>
      </c>
      <c r="U345" s="2">
        <v>1132490000</v>
      </c>
      <c r="V345" s="2">
        <v>1126160000</v>
      </c>
      <c r="W345" s="2">
        <v>1138350000</v>
      </c>
      <c r="X345" s="2">
        <v>1165250000</v>
      </c>
      <c r="Y345" s="2">
        <v>1192080000</v>
      </c>
      <c r="Z345" s="2">
        <v>1219230000</v>
      </c>
      <c r="AA345" s="2">
        <v>1211490000</v>
      </c>
      <c r="AB345" s="2">
        <v>1203020000</v>
      </c>
      <c r="AC345" s="2">
        <v>1194690000</v>
      </c>
      <c r="AD345" s="2">
        <v>1186450000</v>
      </c>
      <c r="AE345" s="2">
        <v>1177880000</v>
      </c>
      <c r="AF345" s="2">
        <v>1169650000</v>
      </c>
    </row>
    <row r="346" spans="1:32">
      <c r="A346" t="s">
        <v>364</v>
      </c>
      <c r="B346" t="s">
        <v>19</v>
      </c>
      <c r="C346" s="2">
        <v>6145560</v>
      </c>
      <c r="D346" s="2">
        <v>6211880</v>
      </c>
      <c r="E346" s="2">
        <v>6555680</v>
      </c>
      <c r="F346" s="2">
        <v>6662550</v>
      </c>
      <c r="G346" s="2">
        <v>6627360</v>
      </c>
      <c r="H346" s="2">
        <v>6495960</v>
      </c>
      <c r="I346" s="2">
        <v>6278160</v>
      </c>
      <c r="J346" s="2">
        <v>6006370</v>
      </c>
      <c r="K346" s="2">
        <v>5686390</v>
      </c>
      <c r="L346" s="2">
        <v>5341180</v>
      </c>
      <c r="M346" s="2">
        <v>5021120</v>
      </c>
      <c r="N346" s="2">
        <v>4727930</v>
      </c>
      <c r="O346" s="2">
        <v>4438860</v>
      </c>
      <c r="P346" s="2">
        <v>4154350</v>
      </c>
      <c r="Q346" s="2">
        <v>3911050</v>
      </c>
      <c r="R346" s="2">
        <v>3699090</v>
      </c>
      <c r="S346" s="2">
        <v>3525000</v>
      </c>
      <c r="T346" s="2">
        <v>3397200</v>
      </c>
      <c r="U346" s="2">
        <v>3327090</v>
      </c>
      <c r="V346" s="2">
        <v>3306980</v>
      </c>
      <c r="W346" s="2">
        <v>3340990</v>
      </c>
      <c r="X346" s="2">
        <v>3417150</v>
      </c>
      <c r="Y346" s="2">
        <v>3493480</v>
      </c>
      <c r="Z346" s="2">
        <v>3569090</v>
      </c>
      <c r="AA346" s="2">
        <v>3542340</v>
      </c>
      <c r="AB346" s="2">
        <v>3512250</v>
      </c>
      <c r="AC346" s="2">
        <v>3481960</v>
      </c>
      <c r="AD346" s="2">
        <v>3452910</v>
      </c>
      <c r="AE346" s="2">
        <v>3423050</v>
      </c>
      <c r="AF346" s="2">
        <v>3392380</v>
      </c>
    </row>
    <row r="347" spans="1:32">
      <c r="A347" t="s">
        <v>365</v>
      </c>
      <c r="B347" t="s">
        <v>19</v>
      </c>
      <c r="C347" s="2">
        <v>68822400</v>
      </c>
      <c r="D347" s="2">
        <v>69232700</v>
      </c>
      <c r="E347" s="2">
        <v>78689300</v>
      </c>
      <c r="F347" s="2">
        <v>93216400</v>
      </c>
      <c r="G347" s="2">
        <v>87015500</v>
      </c>
      <c r="H347" s="2">
        <v>84338200</v>
      </c>
      <c r="I347" s="2">
        <v>83224100</v>
      </c>
      <c r="J347" s="2">
        <v>61653600</v>
      </c>
      <c r="K347" s="2">
        <v>62301900</v>
      </c>
      <c r="L347" s="2">
        <v>62117300</v>
      </c>
      <c r="M347" s="2">
        <v>60515500</v>
      </c>
      <c r="N347" s="2">
        <v>56879600</v>
      </c>
      <c r="O347" s="2">
        <v>54153600</v>
      </c>
      <c r="P347" s="2">
        <v>50199100</v>
      </c>
      <c r="Q347" s="2">
        <v>46262900</v>
      </c>
      <c r="R347" s="2">
        <v>42873900</v>
      </c>
      <c r="S347" s="2">
        <v>39966700</v>
      </c>
      <c r="T347" s="2">
        <v>37646700</v>
      </c>
      <c r="U347" s="2">
        <v>36137300</v>
      </c>
      <c r="V347" s="2">
        <v>35033100</v>
      </c>
      <c r="W347" s="2">
        <v>34437000</v>
      </c>
      <c r="X347" s="2">
        <v>34203300</v>
      </c>
      <c r="Y347" s="2">
        <v>33882300</v>
      </c>
      <c r="Z347" s="2">
        <v>33504000</v>
      </c>
      <c r="AA347" s="2">
        <v>32125900</v>
      </c>
      <c r="AB347" s="2">
        <v>30674400</v>
      </c>
      <c r="AC347" s="2">
        <v>29203300</v>
      </c>
      <c r="AD347" s="2">
        <v>27749800</v>
      </c>
      <c r="AE347" s="2">
        <v>26287800</v>
      </c>
      <c r="AF347" s="2">
        <v>24780900</v>
      </c>
    </row>
    <row r="348" spans="1:32">
      <c r="A348" t="s">
        <v>366</v>
      </c>
      <c r="B348" t="s">
        <v>19</v>
      </c>
      <c r="C348">
        <v>0</v>
      </c>
      <c r="D348">
        <v>0</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row>
    <row r="349" spans="1:32">
      <c r="A349" t="s">
        <v>367</v>
      </c>
      <c r="B349" t="s">
        <v>19</v>
      </c>
      <c r="C349">
        <v>0</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row>
    <row r="350" spans="1:32">
      <c r="A350" t="s">
        <v>368</v>
      </c>
      <c r="B350" t="s">
        <v>19</v>
      </c>
      <c r="C350">
        <v>212871</v>
      </c>
      <c r="D350">
        <v>182011</v>
      </c>
      <c r="E350">
        <v>162828</v>
      </c>
      <c r="F350">
        <v>140149</v>
      </c>
      <c r="G350">
        <v>117705</v>
      </c>
      <c r="H350">
        <v>96823.6</v>
      </c>
      <c r="I350">
        <v>77797.100000000006</v>
      </c>
      <c r="J350">
        <v>60336.7</v>
      </c>
      <c r="K350">
        <v>44444.7</v>
      </c>
      <c r="L350">
        <v>29997.5</v>
      </c>
      <c r="M350">
        <v>16959</v>
      </c>
      <c r="N350">
        <v>5329.44</v>
      </c>
      <c r="O350">
        <v>6050.44</v>
      </c>
      <c r="P350">
        <v>6601.6</v>
      </c>
      <c r="Q350">
        <v>7074.44</v>
      </c>
      <c r="R350">
        <v>7469.88</v>
      </c>
      <c r="S350">
        <v>7834.42</v>
      </c>
      <c r="T350">
        <v>8169.58</v>
      </c>
      <c r="U350">
        <v>8434.15</v>
      </c>
      <c r="V350">
        <v>8873.49</v>
      </c>
      <c r="W350">
        <v>9360.98</v>
      </c>
      <c r="X350">
        <v>9936.5300000000007</v>
      </c>
      <c r="Y350">
        <v>10475.5</v>
      </c>
      <c r="Z350">
        <v>10976</v>
      </c>
      <c r="AA350">
        <v>11236.5</v>
      </c>
      <c r="AB350">
        <v>11462.6</v>
      </c>
      <c r="AC350">
        <v>11686.3</v>
      </c>
      <c r="AD350">
        <v>11873.5</v>
      </c>
      <c r="AE350">
        <v>12021.2</v>
      </c>
      <c r="AF350">
        <v>12172.2</v>
      </c>
    </row>
    <row r="351" spans="1:32">
      <c r="A351" t="s">
        <v>369</v>
      </c>
      <c r="B351" t="s">
        <v>19</v>
      </c>
      <c r="C351">
        <v>0</v>
      </c>
      <c r="D351">
        <v>0</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row>
    <row r="352" spans="1:32">
      <c r="A352" t="s">
        <v>370</v>
      </c>
      <c r="B352" t="s">
        <v>19</v>
      </c>
      <c r="C352">
        <v>0</v>
      </c>
      <c r="D352">
        <v>0</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row>
    <row r="353" spans="1:32">
      <c r="A353" t="s">
        <v>371</v>
      </c>
      <c r="B353" t="s">
        <v>19</v>
      </c>
      <c r="C353" s="2">
        <v>98504000</v>
      </c>
      <c r="D353" s="2">
        <v>87648900</v>
      </c>
      <c r="E353" s="2">
        <v>75152900</v>
      </c>
      <c r="F353" s="2">
        <v>68292500</v>
      </c>
      <c r="G353" s="2">
        <v>62286900</v>
      </c>
      <c r="H353" s="2">
        <v>56785500</v>
      </c>
      <c r="I353" s="2">
        <v>51248600</v>
      </c>
      <c r="J353" s="2">
        <v>45769600</v>
      </c>
      <c r="K353" s="2">
        <v>40367600</v>
      </c>
      <c r="L353" s="2">
        <v>35184100</v>
      </c>
      <c r="M353" s="2">
        <v>30238200</v>
      </c>
      <c r="N353" s="2">
        <v>25587300</v>
      </c>
      <c r="O353" s="2">
        <v>21212400</v>
      </c>
      <c r="P353" s="2">
        <v>17162700</v>
      </c>
      <c r="Q353" s="2">
        <v>13529700</v>
      </c>
      <c r="R353" s="2">
        <v>10293500</v>
      </c>
      <c r="S353" s="2">
        <v>7519450</v>
      </c>
      <c r="T353" s="2">
        <v>5172300</v>
      </c>
      <c r="U353" s="2">
        <v>3247730</v>
      </c>
      <c r="V353" s="2">
        <v>3568900</v>
      </c>
      <c r="W353" s="2">
        <v>3692050</v>
      </c>
      <c r="X353" s="2">
        <v>4008400</v>
      </c>
      <c r="Y353" s="2">
        <v>4273030</v>
      </c>
      <c r="Z353" s="2">
        <v>4614410</v>
      </c>
      <c r="AA353" s="2">
        <v>4981890</v>
      </c>
      <c r="AB353" s="2">
        <v>5360110</v>
      </c>
      <c r="AC353" s="2">
        <v>5742660</v>
      </c>
      <c r="AD353" s="2">
        <v>6110280</v>
      </c>
      <c r="AE353" s="2">
        <v>6473680</v>
      </c>
      <c r="AF353" s="2">
        <v>6849030</v>
      </c>
    </row>
    <row r="354" spans="1:32">
      <c r="A354" t="s">
        <v>372</v>
      </c>
      <c r="B354" t="s">
        <v>19</v>
      </c>
      <c r="C354" s="2">
        <v>65849100</v>
      </c>
      <c r="D354" s="2">
        <v>59226500</v>
      </c>
      <c r="E354" s="2">
        <v>51614400</v>
      </c>
      <c r="F354" s="2">
        <v>47642600</v>
      </c>
      <c r="G354" s="2">
        <v>44275400</v>
      </c>
      <c r="H354" s="2">
        <v>41211600</v>
      </c>
      <c r="I354" s="2">
        <v>38041200</v>
      </c>
      <c r="J354" s="2">
        <v>34808800</v>
      </c>
      <c r="K354" s="2">
        <v>31491800</v>
      </c>
      <c r="L354" s="2">
        <v>28181600</v>
      </c>
      <c r="M354" s="2">
        <v>24900000</v>
      </c>
      <c r="N354" s="2">
        <v>21694000</v>
      </c>
      <c r="O354" s="2">
        <v>18469800</v>
      </c>
      <c r="P354" s="2">
        <v>15247500</v>
      </c>
      <c r="Q354" s="2">
        <v>12090800</v>
      </c>
      <c r="R354" s="2">
        <v>8973200</v>
      </c>
      <c r="S354" s="2">
        <v>5938260</v>
      </c>
      <c r="T354" s="2">
        <v>2949200</v>
      </c>
      <c r="U354">
        <v>0</v>
      </c>
      <c r="V354">
        <v>0</v>
      </c>
      <c r="W354">
        <v>0</v>
      </c>
      <c r="X354">
        <v>0</v>
      </c>
      <c r="Y354">
        <v>0</v>
      </c>
      <c r="Z354">
        <v>0</v>
      </c>
      <c r="AA354">
        <v>0</v>
      </c>
      <c r="AB354">
        <v>0</v>
      </c>
      <c r="AC354">
        <v>0</v>
      </c>
      <c r="AD354">
        <v>0</v>
      </c>
      <c r="AE354">
        <v>0</v>
      </c>
      <c r="AF354">
        <v>0</v>
      </c>
    </row>
    <row r="355" spans="1:32">
      <c r="A355" t="s">
        <v>373</v>
      </c>
      <c r="B355" t="s">
        <v>19</v>
      </c>
      <c r="C355" s="2">
        <v>33851600000</v>
      </c>
      <c r="D355" s="2">
        <v>32195100000</v>
      </c>
      <c r="E355" s="2">
        <v>29565200000</v>
      </c>
      <c r="F355" s="2">
        <v>28720100000</v>
      </c>
      <c r="G355" s="2">
        <v>28389500000</v>
      </c>
      <c r="H355" s="2">
        <v>28158100000</v>
      </c>
      <c r="I355" s="2">
        <v>27787000000</v>
      </c>
      <c r="J355" s="2">
        <v>27610100000</v>
      </c>
      <c r="K355" s="2">
        <v>27044300000</v>
      </c>
      <c r="L355" s="2">
        <v>26425500000</v>
      </c>
      <c r="M355" s="2">
        <v>25726700000</v>
      </c>
      <c r="N355" s="2">
        <v>24972900000</v>
      </c>
      <c r="O355" s="2">
        <v>24159100000</v>
      </c>
      <c r="P355" s="2">
        <v>23332000000</v>
      </c>
      <c r="Q355" s="2">
        <v>22544000000</v>
      </c>
      <c r="R355" s="2">
        <v>21741800000</v>
      </c>
      <c r="S355" s="2">
        <v>21034100000</v>
      </c>
      <c r="T355" s="2">
        <v>20361200000</v>
      </c>
      <c r="U355" s="2">
        <v>19683400000</v>
      </c>
      <c r="V355" s="2">
        <v>18992500000</v>
      </c>
      <c r="W355" s="2">
        <v>18406700000</v>
      </c>
      <c r="X355" s="2">
        <v>17892800000</v>
      </c>
      <c r="Y355" s="2">
        <v>17410900000</v>
      </c>
      <c r="Z355" s="2">
        <v>16960200000</v>
      </c>
      <c r="AA355" s="2">
        <v>16533000000</v>
      </c>
      <c r="AB355" s="2">
        <v>16150200000</v>
      </c>
      <c r="AC355" s="2">
        <v>15784700000</v>
      </c>
      <c r="AD355" s="2">
        <v>15445900000</v>
      </c>
      <c r="AE355" s="2">
        <v>15186000000</v>
      </c>
      <c r="AF355" s="2">
        <v>15050900000</v>
      </c>
    </row>
    <row r="356" spans="1:32">
      <c r="A356" t="s">
        <v>374</v>
      </c>
      <c r="B356" t="s">
        <v>19</v>
      </c>
      <c r="C356" s="2">
        <v>5524300</v>
      </c>
      <c r="D356" s="2">
        <v>4968710</v>
      </c>
      <c r="E356" s="2">
        <v>4330100</v>
      </c>
      <c r="F356" s="2">
        <v>3996890</v>
      </c>
      <c r="G356" s="2">
        <v>3714410</v>
      </c>
      <c r="H356" s="2">
        <v>3457380</v>
      </c>
      <c r="I356" s="2">
        <v>3191410</v>
      </c>
      <c r="J356" s="2">
        <v>2920230</v>
      </c>
      <c r="K356" s="2">
        <v>2641950</v>
      </c>
      <c r="L356" s="2">
        <v>2364250</v>
      </c>
      <c r="M356" s="2">
        <v>2088940</v>
      </c>
      <c r="N356" s="2">
        <v>1819980</v>
      </c>
      <c r="O356" s="2">
        <v>1549490</v>
      </c>
      <c r="P356" s="2">
        <v>1279160</v>
      </c>
      <c r="Q356" s="2">
        <v>1014340</v>
      </c>
      <c r="R356">
        <v>752792</v>
      </c>
      <c r="S356">
        <v>498180</v>
      </c>
      <c r="T356">
        <v>247418</v>
      </c>
      <c r="U356">
        <v>0</v>
      </c>
      <c r="V356">
        <v>0</v>
      </c>
      <c r="W356">
        <v>0</v>
      </c>
      <c r="X356">
        <v>0</v>
      </c>
      <c r="Y356">
        <v>0</v>
      </c>
      <c r="Z356">
        <v>0</v>
      </c>
      <c r="AA356">
        <v>0</v>
      </c>
      <c r="AB356">
        <v>0</v>
      </c>
      <c r="AC356">
        <v>0</v>
      </c>
      <c r="AD356">
        <v>0</v>
      </c>
      <c r="AE356">
        <v>0</v>
      </c>
      <c r="AF356">
        <v>0</v>
      </c>
    </row>
    <row r="357" spans="1:32">
      <c r="A357" t="s">
        <v>375</v>
      </c>
      <c r="B357" t="s">
        <v>19</v>
      </c>
      <c r="C357" s="2">
        <v>1053230000</v>
      </c>
      <c r="D357" s="2">
        <v>1001690000</v>
      </c>
      <c r="E357" s="2">
        <v>991213000</v>
      </c>
      <c r="F357" s="2">
        <v>1129040000</v>
      </c>
      <c r="G357" s="2">
        <v>1046990000</v>
      </c>
      <c r="H357" s="2">
        <v>1028970000</v>
      </c>
      <c r="I357" s="2">
        <v>1040250000</v>
      </c>
      <c r="J357" s="2">
        <v>796006000</v>
      </c>
      <c r="K357" s="2">
        <v>835758000</v>
      </c>
      <c r="L357" s="2">
        <v>870368000</v>
      </c>
      <c r="M357" s="2">
        <v>881260000</v>
      </c>
      <c r="N357" s="2">
        <v>855892000</v>
      </c>
      <c r="O357" s="2">
        <v>849352000</v>
      </c>
      <c r="P357" s="2">
        <v>813238000</v>
      </c>
      <c r="Q357" s="2">
        <v>774736000</v>
      </c>
      <c r="R357" s="2">
        <v>735870000</v>
      </c>
      <c r="S357" s="2">
        <v>698736000</v>
      </c>
      <c r="T357" s="2">
        <v>662423000</v>
      </c>
      <c r="U357" s="2">
        <v>628092000</v>
      </c>
      <c r="V357" s="2">
        <v>590829000</v>
      </c>
      <c r="W357" s="2">
        <v>556833000</v>
      </c>
      <c r="X357" s="2">
        <v>525203000</v>
      </c>
      <c r="Y357" s="2">
        <v>494868000</v>
      </c>
      <c r="Z357" s="2">
        <v>466060000</v>
      </c>
      <c r="AA357" s="2">
        <v>438417000</v>
      </c>
      <c r="AB357" s="2">
        <v>411793000</v>
      </c>
      <c r="AC357" s="2">
        <v>385845000</v>
      </c>
      <c r="AD357" s="2">
        <v>361262000</v>
      </c>
      <c r="AE357" s="2">
        <v>338921000</v>
      </c>
      <c r="AF357" s="2">
        <v>318878000</v>
      </c>
    </row>
    <row r="358" spans="1:32">
      <c r="A358" t="s">
        <v>376</v>
      </c>
      <c r="B358" t="s">
        <v>19</v>
      </c>
      <c r="C358">
        <v>0</v>
      </c>
      <c r="D358">
        <v>0</v>
      </c>
      <c r="E358">
        <v>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row>
    <row r="359" spans="1:32">
      <c r="A359" t="s">
        <v>377</v>
      </c>
      <c r="B359" t="s">
        <v>19</v>
      </c>
      <c r="C359">
        <v>0</v>
      </c>
      <c r="D359">
        <v>0</v>
      </c>
      <c r="E359">
        <v>0</v>
      </c>
      <c r="F359">
        <v>0</v>
      </c>
      <c r="G359">
        <v>0</v>
      </c>
      <c r="H359">
        <v>0</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v>0</v>
      </c>
      <c r="AF359">
        <v>0</v>
      </c>
    </row>
    <row r="360" spans="1:32">
      <c r="A360" t="s">
        <v>378</v>
      </c>
      <c r="B360" t="s">
        <v>19</v>
      </c>
      <c r="C360">
        <v>679400</v>
      </c>
      <c r="D360">
        <v>622055</v>
      </c>
      <c r="E360">
        <v>550466</v>
      </c>
      <c r="F360">
        <v>518242</v>
      </c>
      <c r="G360">
        <v>493853</v>
      </c>
      <c r="H360">
        <v>474087</v>
      </c>
      <c r="I360">
        <v>453660</v>
      </c>
      <c r="J360">
        <v>433359</v>
      </c>
      <c r="K360">
        <v>413138</v>
      </c>
      <c r="L360">
        <v>393517</v>
      </c>
      <c r="M360">
        <v>373780</v>
      </c>
      <c r="N360">
        <v>354218</v>
      </c>
      <c r="O360">
        <v>335424</v>
      </c>
      <c r="P360">
        <v>317145</v>
      </c>
      <c r="Q360">
        <v>300441</v>
      </c>
      <c r="R360">
        <v>284624</v>
      </c>
      <c r="S360">
        <v>271048</v>
      </c>
      <c r="T360">
        <v>258892</v>
      </c>
      <c r="U360">
        <v>247671</v>
      </c>
      <c r="V360">
        <v>261766</v>
      </c>
      <c r="W360">
        <v>269310</v>
      </c>
      <c r="X360">
        <v>279124</v>
      </c>
      <c r="Y360">
        <v>288065</v>
      </c>
      <c r="Z360">
        <v>296236</v>
      </c>
      <c r="AA360">
        <v>303690</v>
      </c>
      <c r="AB360">
        <v>311570</v>
      </c>
      <c r="AC360">
        <v>319399</v>
      </c>
      <c r="AD360">
        <v>326573</v>
      </c>
      <c r="AE360">
        <v>334520</v>
      </c>
      <c r="AF360">
        <v>344116</v>
      </c>
    </row>
    <row r="361" spans="1:32">
      <c r="A361" t="s">
        <v>379</v>
      </c>
      <c r="B361" t="s">
        <v>19</v>
      </c>
      <c r="C361">
        <v>0</v>
      </c>
      <c r="D361">
        <v>0</v>
      </c>
      <c r="E361">
        <v>0</v>
      </c>
      <c r="F361">
        <v>0</v>
      </c>
      <c r="G361">
        <v>0</v>
      </c>
      <c r="H361">
        <v>0</v>
      </c>
      <c r="I361">
        <v>0</v>
      </c>
      <c r="J361">
        <v>0</v>
      </c>
      <c r="K361">
        <v>0</v>
      </c>
      <c r="L361">
        <v>0</v>
      </c>
      <c r="M361">
        <v>0</v>
      </c>
      <c r="N361">
        <v>0</v>
      </c>
      <c r="O361">
        <v>0</v>
      </c>
      <c r="P361">
        <v>0</v>
      </c>
      <c r="Q361">
        <v>0</v>
      </c>
      <c r="R361">
        <v>0</v>
      </c>
      <c r="S361">
        <v>0</v>
      </c>
      <c r="T361">
        <v>0</v>
      </c>
      <c r="U361">
        <v>0</v>
      </c>
      <c r="V361">
        <v>0</v>
      </c>
      <c r="W361">
        <v>0</v>
      </c>
      <c r="X361">
        <v>0</v>
      </c>
      <c r="Y361">
        <v>0</v>
      </c>
      <c r="Z361">
        <v>0</v>
      </c>
      <c r="AA361">
        <v>0</v>
      </c>
      <c r="AB361">
        <v>0</v>
      </c>
      <c r="AC361">
        <v>0</v>
      </c>
      <c r="AD361">
        <v>0</v>
      </c>
      <c r="AE361">
        <v>0</v>
      </c>
      <c r="AF361">
        <v>0</v>
      </c>
    </row>
    <row r="362" spans="1:32">
      <c r="A362" t="s">
        <v>380</v>
      </c>
      <c r="B362" t="s">
        <v>19</v>
      </c>
      <c r="C362">
        <v>0</v>
      </c>
      <c r="D362">
        <v>0</v>
      </c>
      <c r="E362">
        <v>0</v>
      </c>
      <c r="F362">
        <v>0</v>
      </c>
      <c r="G362">
        <v>0</v>
      </c>
      <c r="H362">
        <v>0</v>
      </c>
      <c r="I362">
        <v>0</v>
      </c>
      <c r="J362">
        <v>0</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row>
    <row r="363" spans="1:32">
      <c r="A363" t="s">
        <v>381</v>
      </c>
      <c r="B363" t="s">
        <v>19</v>
      </c>
      <c r="C363">
        <v>0</v>
      </c>
      <c r="D363">
        <v>0</v>
      </c>
      <c r="E363">
        <v>0</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row>
    <row r="364" spans="1:32">
      <c r="A364" t="s">
        <v>382</v>
      </c>
      <c r="B364" t="s">
        <v>19</v>
      </c>
      <c r="C364" s="2">
        <v>7887650</v>
      </c>
      <c r="D364" s="2">
        <v>7972760</v>
      </c>
      <c r="E364" s="2">
        <v>8414020</v>
      </c>
      <c r="F364" s="2">
        <v>8551180</v>
      </c>
      <c r="G364" s="2">
        <v>8506020</v>
      </c>
      <c r="H364" s="2">
        <v>8337370</v>
      </c>
      <c r="I364" s="2">
        <v>8057830</v>
      </c>
      <c r="J364" s="2">
        <v>7709000</v>
      </c>
      <c r="K364" s="2">
        <v>7298310</v>
      </c>
      <c r="L364" s="2">
        <v>6855250</v>
      </c>
      <c r="M364" s="2">
        <v>6444460</v>
      </c>
      <c r="N364" s="2">
        <v>6068170</v>
      </c>
      <c r="O364" s="2">
        <v>5697150</v>
      </c>
      <c r="P364" s="2">
        <v>5331990</v>
      </c>
      <c r="Q364" s="2">
        <v>5019720</v>
      </c>
      <c r="R364" s="2">
        <v>4747670</v>
      </c>
      <c r="S364" s="2">
        <v>4524230</v>
      </c>
      <c r="T364" s="2">
        <v>4360210</v>
      </c>
      <c r="U364" s="2">
        <v>4270220</v>
      </c>
      <c r="V364" s="2">
        <v>4244420</v>
      </c>
      <c r="W364" s="2">
        <v>4288070</v>
      </c>
      <c r="X364" s="2">
        <v>4385820</v>
      </c>
      <c r="Y364" s="2">
        <v>4483780</v>
      </c>
      <c r="Z364" s="2">
        <v>4580820</v>
      </c>
      <c r="AA364" s="2">
        <v>4546490</v>
      </c>
      <c r="AB364" s="2">
        <v>4507870</v>
      </c>
      <c r="AC364" s="2">
        <v>4469000</v>
      </c>
      <c r="AD364" s="2">
        <v>4431700</v>
      </c>
      <c r="AE364" s="2">
        <v>4393390</v>
      </c>
      <c r="AF364" s="2">
        <v>4354020</v>
      </c>
    </row>
    <row r="365" spans="1:32">
      <c r="A365" t="s">
        <v>383</v>
      </c>
      <c r="B365" t="s">
        <v>19</v>
      </c>
      <c r="C365" s="2">
        <v>74519300</v>
      </c>
      <c r="D365" s="2">
        <v>74963500</v>
      </c>
      <c r="E365" s="2">
        <v>79070200</v>
      </c>
      <c r="F365" s="2">
        <v>79882600</v>
      </c>
      <c r="G365" s="2">
        <v>79486900</v>
      </c>
      <c r="H365" s="2">
        <v>77751100</v>
      </c>
      <c r="I365" s="2">
        <v>74891900</v>
      </c>
      <c r="J365" s="2">
        <v>72043200</v>
      </c>
      <c r="K365" s="2">
        <v>67917200</v>
      </c>
      <c r="L365" s="2">
        <v>63535600</v>
      </c>
      <c r="M365" s="2">
        <v>59515500</v>
      </c>
      <c r="N365" s="2">
        <v>55910000</v>
      </c>
      <c r="O365" s="2">
        <v>51892300</v>
      </c>
      <c r="P365" s="2">
        <v>48519300</v>
      </c>
      <c r="Q365" s="2">
        <v>45351600</v>
      </c>
      <c r="R365" s="2">
        <v>42674800</v>
      </c>
      <c r="S365" s="2">
        <v>40531500</v>
      </c>
      <c r="T365" s="2">
        <v>38983200</v>
      </c>
      <c r="U365" s="2">
        <v>38151900</v>
      </c>
      <c r="V365" s="2">
        <v>37938800</v>
      </c>
      <c r="W365" s="2">
        <v>38349600</v>
      </c>
      <c r="X365" s="2">
        <v>39255700</v>
      </c>
      <c r="Y365" s="2">
        <v>40159400</v>
      </c>
      <c r="Z365" s="2">
        <v>41074300</v>
      </c>
      <c r="AA365" s="2">
        <v>40813300</v>
      </c>
      <c r="AB365" s="2">
        <v>40528200</v>
      </c>
      <c r="AC365" s="2">
        <v>40247500</v>
      </c>
      <c r="AD365" s="2">
        <v>39970000</v>
      </c>
      <c r="AE365" s="2">
        <v>39681100</v>
      </c>
      <c r="AF365" s="2">
        <v>39403900</v>
      </c>
    </row>
    <row r="366" spans="1:32">
      <c r="A366" t="s">
        <v>384</v>
      </c>
      <c r="B366" t="s">
        <v>19</v>
      </c>
      <c r="C366">
        <v>661722</v>
      </c>
      <c r="D366">
        <v>668862</v>
      </c>
      <c r="E366">
        <v>705880</v>
      </c>
      <c r="F366">
        <v>717387</v>
      </c>
      <c r="G366">
        <v>713598</v>
      </c>
      <c r="H366">
        <v>699450</v>
      </c>
      <c r="I366">
        <v>675999</v>
      </c>
      <c r="J366">
        <v>646734</v>
      </c>
      <c r="K366">
        <v>612280</v>
      </c>
      <c r="L366">
        <v>575110</v>
      </c>
      <c r="M366">
        <v>540647</v>
      </c>
      <c r="N366">
        <v>509079</v>
      </c>
      <c r="O366">
        <v>477953</v>
      </c>
      <c r="P366">
        <v>447318</v>
      </c>
      <c r="Q366">
        <v>421121</v>
      </c>
      <c r="R366">
        <v>398298</v>
      </c>
      <c r="S366">
        <v>379553</v>
      </c>
      <c r="T366">
        <v>365793</v>
      </c>
      <c r="U366">
        <v>358243</v>
      </c>
      <c r="V366">
        <v>356078</v>
      </c>
      <c r="W366">
        <v>359740</v>
      </c>
      <c r="X366">
        <v>367941</v>
      </c>
      <c r="Y366">
        <v>376160</v>
      </c>
      <c r="Z366">
        <v>384301</v>
      </c>
      <c r="AA366">
        <v>381420</v>
      </c>
      <c r="AB366">
        <v>378180</v>
      </c>
      <c r="AC366">
        <v>374919</v>
      </c>
      <c r="AD366">
        <v>371791</v>
      </c>
      <c r="AE366">
        <v>368576</v>
      </c>
      <c r="AF366">
        <v>365273</v>
      </c>
    </row>
    <row r="367" spans="1:32">
      <c r="A367" t="s">
        <v>385</v>
      </c>
      <c r="B367" t="s">
        <v>19</v>
      </c>
      <c r="C367" s="2">
        <v>2318530</v>
      </c>
      <c r="D367" s="2">
        <v>2332360</v>
      </c>
      <c r="E367" s="2">
        <v>2650940</v>
      </c>
      <c r="F367" s="2">
        <v>3140330</v>
      </c>
      <c r="G367" s="2">
        <v>2931430</v>
      </c>
      <c r="H367" s="2">
        <v>2841240</v>
      </c>
      <c r="I367" s="2">
        <v>2803710</v>
      </c>
      <c r="J367" s="2">
        <v>2077020</v>
      </c>
      <c r="K367" s="2">
        <v>2098870</v>
      </c>
      <c r="L367" s="2">
        <v>2092650</v>
      </c>
      <c r="M367" s="2">
        <v>2038680</v>
      </c>
      <c r="N367" s="2">
        <v>1916200</v>
      </c>
      <c r="O367" s="2">
        <v>1824360</v>
      </c>
      <c r="P367" s="2">
        <v>1691140</v>
      </c>
      <c r="Q367" s="2">
        <v>1558530</v>
      </c>
      <c r="R367" s="2">
        <v>1444360</v>
      </c>
      <c r="S367" s="2">
        <v>1346420</v>
      </c>
      <c r="T367" s="2">
        <v>1268260</v>
      </c>
      <c r="U367" s="2">
        <v>1217420</v>
      </c>
      <c r="V367" s="2">
        <v>1180220</v>
      </c>
      <c r="W367" s="2">
        <v>1160140</v>
      </c>
      <c r="X367" s="2">
        <v>1152260</v>
      </c>
      <c r="Y367" s="2">
        <v>1141450</v>
      </c>
      <c r="Z367" s="2">
        <v>1128710</v>
      </c>
      <c r="AA367" s="2">
        <v>1082280</v>
      </c>
      <c r="AB367" s="2">
        <v>1033380</v>
      </c>
      <c r="AC367">
        <v>983818</v>
      </c>
      <c r="AD367">
        <v>934854</v>
      </c>
      <c r="AE367">
        <v>885602</v>
      </c>
      <c r="AF367">
        <v>834835</v>
      </c>
    </row>
    <row r="368" spans="1:32">
      <c r="A368" t="s">
        <v>386</v>
      </c>
      <c r="B368" t="s">
        <v>19</v>
      </c>
      <c r="C368">
        <v>0</v>
      </c>
      <c r="D368">
        <v>0</v>
      </c>
      <c r="E368">
        <v>0</v>
      </c>
      <c r="F368">
        <v>0</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v>0</v>
      </c>
      <c r="AD368">
        <v>0</v>
      </c>
      <c r="AE368">
        <v>0</v>
      </c>
      <c r="AF368">
        <v>0</v>
      </c>
    </row>
    <row r="369" spans="1:32">
      <c r="A369" t="s">
        <v>387</v>
      </c>
      <c r="B369" t="s">
        <v>19</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row>
    <row r="370" spans="1:32">
      <c r="A370" t="s">
        <v>388</v>
      </c>
      <c r="B370" t="s">
        <v>19</v>
      </c>
      <c r="C370">
        <v>0</v>
      </c>
      <c r="D370">
        <v>0</v>
      </c>
      <c r="E370">
        <v>0</v>
      </c>
      <c r="F370">
        <v>0</v>
      </c>
      <c r="G370">
        <v>0</v>
      </c>
      <c r="H370">
        <v>0</v>
      </c>
      <c r="I370">
        <v>0</v>
      </c>
      <c r="J370">
        <v>0</v>
      </c>
      <c r="K370">
        <v>0</v>
      </c>
      <c r="L370">
        <v>0</v>
      </c>
      <c r="M370">
        <v>0</v>
      </c>
      <c r="N370">
        <v>0</v>
      </c>
      <c r="O370">
        <v>0</v>
      </c>
      <c r="P370">
        <v>0</v>
      </c>
      <c r="Q370">
        <v>0</v>
      </c>
      <c r="R370">
        <v>0</v>
      </c>
      <c r="S370">
        <v>0</v>
      </c>
      <c r="T370">
        <v>0</v>
      </c>
      <c r="U370">
        <v>0</v>
      </c>
      <c r="V370">
        <v>0</v>
      </c>
      <c r="W370">
        <v>0</v>
      </c>
      <c r="X370">
        <v>0</v>
      </c>
      <c r="Y370">
        <v>0</v>
      </c>
      <c r="Z370">
        <v>0</v>
      </c>
      <c r="AA370">
        <v>0</v>
      </c>
      <c r="AB370">
        <v>0</v>
      </c>
      <c r="AC370">
        <v>0</v>
      </c>
      <c r="AD370">
        <v>0</v>
      </c>
      <c r="AE370">
        <v>0</v>
      </c>
      <c r="AF370">
        <v>0</v>
      </c>
    </row>
    <row r="371" spans="1:32">
      <c r="A371" t="s">
        <v>389</v>
      </c>
      <c r="B371" t="s">
        <v>19</v>
      </c>
      <c r="C371">
        <v>0</v>
      </c>
      <c r="D371">
        <v>0</v>
      </c>
      <c r="E371">
        <v>0</v>
      </c>
      <c r="F371">
        <v>0</v>
      </c>
      <c r="G371">
        <v>0</v>
      </c>
      <c r="H371">
        <v>0</v>
      </c>
      <c r="I371">
        <v>0</v>
      </c>
      <c r="J371">
        <v>0</v>
      </c>
      <c r="K371">
        <v>0</v>
      </c>
      <c r="L371">
        <v>0</v>
      </c>
      <c r="M371">
        <v>0</v>
      </c>
      <c r="N371">
        <v>0</v>
      </c>
      <c r="O371">
        <v>0</v>
      </c>
      <c r="P371">
        <v>0</v>
      </c>
      <c r="Q371">
        <v>0</v>
      </c>
      <c r="R371">
        <v>0</v>
      </c>
      <c r="S371">
        <v>0</v>
      </c>
      <c r="T371">
        <v>0</v>
      </c>
      <c r="U371">
        <v>0</v>
      </c>
      <c r="V371">
        <v>0</v>
      </c>
      <c r="W371">
        <v>0</v>
      </c>
      <c r="X371">
        <v>0</v>
      </c>
      <c r="Y371">
        <v>0</v>
      </c>
      <c r="Z371">
        <v>0</v>
      </c>
      <c r="AA371">
        <v>0</v>
      </c>
      <c r="AB371">
        <v>0</v>
      </c>
      <c r="AC371">
        <v>0</v>
      </c>
      <c r="AD371">
        <v>0</v>
      </c>
      <c r="AE371">
        <v>0</v>
      </c>
      <c r="AF371">
        <v>0</v>
      </c>
    </row>
    <row r="372" spans="1:32">
      <c r="A372" t="s">
        <v>390</v>
      </c>
      <c r="B372" t="s">
        <v>19</v>
      </c>
      <c r="C372">
        <v>0</v>
      </c>
      <c r="D372">
        <v>0</v>
      </c>
      <c r="E372">
        <v>0</v>
      </c>
      <c r="F372">
        <v>0</v>
      </c>
      <c r="G372">
        <v>0</v>
      </c>
      <c r="H372">
        <v>0</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v>0</v>
      </c>
      <c r="AD372">
        <v>0</v>
      </c>
      <c r="AE372">
        <v>0</v>
      </c>
      <c r="AF372">
        <v>0</v>
      </c>
    </row>
    <row r="373" spans="1:32">
      <c r="A373" t="s">
        <v>391</v>
      </c>
      <c r="B373" t="s">
        <v>19</v>
      </c>
      <c r="C373">
        <v>0</v>
      </c>
      <c r="D373">
        <v>0</v>
      </c>
      <c r="E373">
        <v>0</v>
      </c>
      <c r="F373">
        <v>0</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row>
    <row r="374" spans="1:32">
      <c r="A374" t="s">
        <v>392</v>
      </c>
      <c r="B374" t="s">
        <v>19</v>
      </c>
      <c r="C374" s="2">
        <v>7090280</v>
      </c>
      <c r="D374" s="2">
        <v>6377190</v>
      </c>
      <c r="E374" s="2">
        <v>5557560</v>
      </c>
      <c r="F374" s="2">
        <v>5129900</v>
      </c>
      <c r="G374" s="2">
        <v>4767330</v>
      </c>
      <c r="H374" s="2">
        <v>4437440</v>
      </c>
      <c r="I374" s="2">
        <v>4096080</v>
      </c>
      <c r="J374" s="2">
        <v>3748020</v>
      </c>
      <c r="K374" s="2">
        <v>3390870</v>
      </c>
      <c r="L374" s="2">
        <v>3034440</v>
      </c>
      <c r="M374" s="2">
        <v>2681100</v>
      </c>
      <c r="N374" s="2">
        <v>2335890</v>
      </c>
      <c r="O374" s="2">
        <v>1988730</v>
      </c>
      <c r="P374" s="2">
        <v>1641770</v>
      </c>
      <c r="Q374" s="2">
        <v>1301880</v>
      </c>
      <c r="R374">
        <v>966186</v>
      </c>
      <c r="S374">
        <v>639400</v>
      </c>
      <c r="T374">
        <v>317554</v>
      </c>
      <c r="U374">
        <v>0</v>
      </c>
      <c r="V374">
        <v>0</v>
      </c>
      <c r="W374">
        <v>0</v>
      </c>
      <c r="X374">
        <v>0</v>
      </c>
      <c r="Y374">
        <v>0</v>
      </c>
      <c r="Z374">
        <v>0</v>
      </c>
      <c r="AA374">
        <v>0</v>
      </c>
      <c r="AB374">
        <v>0</v>
      </c>
      <c r="AC374">
        <v>0</v>
      </c>
      <c r="AD374">
        <v>0</v>
      </c>
      <c r="AE374">
        <v>0</v>
      </c>
      <c r="AF374">
        <v>0</v>
      </c>
    </row>
    <row r="375" spans="1:32">
      <c r="A375" t="s">
        <v>393</v>
      </c>
      <c r="B375" t="s">
        <v>19</v>
      </c>
      <c r="C375" s="2">
        <v>1140420000</v>
      </c>
      <c r="D375" s="2">
        <v>1084610000</v>
      </c>
      <c r="E375" s="2">
        <v>996011000</v>
      </c>
      <c r="F375" s="2">
        <v>967540000</v>
      </c>
      <c r="G375" s="2">
        <v>956403000</v>
      </c>
      <c r="H375" s="2">
        <v>948607000</v>
      </c>
      <c r="I375" s="2">
        <v>936105000</v>
      </c>
      <c r="J375" s="2">
        <v>930146000</v>
      </c>
      <c r="K375" s="2">
        <v>911086000</v>
      </c>
      <c r="L375" s="2">
        <v>890240000</v>
      </c>
      <c r="M375" s="2">
        <v>866698000</v>
      </c>
      <c r="N375" s="2">
        <v>841302000</v>
      </c>
      <c r="O375" s="2">
        <v>813887000</v>
      </c>
      <c r="P375" s="2">
        <v>786024000</v>
      </c>
      <c r="Q375" s="2">
        <v>759476000</v>
      </c>
      <c r="R375" s="2">
        <v>732453000</v>
      </c>
      <c r="S375" s="2">
        <v>708611000</v>
      </c>
      <c r="T375" s="2">
        <v>685941000</v>
      </c>
      <c r="U375" s="2">
        <v>663108000</v>
      </c>
      <c r="V375" s="2">
        <v>639832000</v>
      </c>
      <c r="W375" s="2">
        <v>620098000</v>
      </c>
      <c r="X375" s="2">
        <v>602785000</v>
      </c>
      <c r="Y375" s="2">
        <v>586549000</v>
      </c>
      <c r="Z375" s="2">
        <v>571366000</v>
      </c>
      <c r="AA375" s="2">
        <v>556973000</v>
      </c>
      <c r="AB375" s="2">
        <v>544077000</v>
      </c>
      <c r="AC375" s="2">
        <v>531766000</v>
      </c>
      <c r="AD375" s="2">
        <v>520350000</v>
      </c>
      <c r="AE375" s="2">
        <v>511595000</v>
      </c>
      <c r="AF375" s="2">
        <v>507044000</v>
      </c>
    </row>
    <row r="376" spans="1:32">
      <c r="A376" t="s">
        <v>394</v>
      </c>
      <c r="B376" t="s">
        <v>19</v>
      </c>
      <c r="C376">
        <v>594827</v>
      </c>
      <c r="D376">
        <v>535004</v>
      </c>
      <c r="E376">
        <v>466242</v>
      </c>
      <c r="F376">
        <v>430364</v>
      </c>
      <c r="G376">
        <v>399948</v>
      </c>
      <c r="H376">
        <v>372272</v>
      </c>
      <c r="I376">
        <v>343634</v>
      </c>
      <c r="J376">
        <v>314434</v>
      </c>
      <c r="K376">
        <v>284472</v>
      </c>
      <c r="L376">
        <v>254569</v>
      </c>
      <c r="M376">
        <v>224926</v>
      </c>
      <c r="N376">
        <v>195966</v>
      </c>
      <c r="O376">
        <v>166841</v>
      </c>
      <c r="P376">
        <v>137733</v>
      </c>
      <c r="Q376">
        <v>109219</v>
      </c>
      <c r="R376">
        <v>81056.600000000006</v>
      </c>
      <c r="S376">
        <v>53641.4</v>
      </c>
      <c r="T376">
        <v>26640.7</v>
      </c>
      <c r="U376">
        <v>0</v>
      </c>
      <c r="V376">
        <v>0</v>
      </c>
      <c r="W376">
        <v>0</v>
      </c>
      <c r="X376">
        <v>0</v>
      </c>
      <c r="Y376">
        <v>0</v>
      </c>
      <c r="Z376">
        <v>0</v>
      </c>
      <c r="AA376">
        <v>0</v>
      </c>
      <c r="AB376">
        <v>0</v>
      </c>
      <c r="AC376">
        <v>0</v>
      </c>
      <c r="AD376">
        <v>0</v>
      </c>
      <c r="AE376">
        <v>0</v>
      </c>
      <c r="AF376">
        <v>0</v>
      </c>
    </row>
    <row r="377" spans="1:32">
      <c r="A377" t="s">
        <v>395</v>
      </c>
      <c r="B377" t="s">
        <v>19</v>
      </c>
      <c r="C377" s="2">
        <v>35482000</v>
      </c>
      <c r="D377" s="2">
        <v>33745600</v>
      </c>
      <c r="E377" s="2">
        <v>33392600</v>
      </c>
      <c r="F377" s="2">
        <v>38035800</v>
      </c>
      <c r="G377" s="2">
        <v>35271700</v>
      </c>
      <c r="H377" s="2">
        <v>34664700</v>
      </c>
      <c r="I377" s="2">
        <v>35044700</v>
      </c>
      <c r="J377" s="2">
        <v>26816400</v>
      </c>
      <c r="K377" s="2">
        <v>28155600</v>
      </c>
      <c r="L377" s="2">
        <v>29321500</v>
      </c>
      <c r="M377" s="2">
        <v>29688500</v>
      </c>
      <c r="N377" s="2">
        <v>28833800</v>
      </c>
      <c r="O377" s="2">
        <v>28613500</v>
      </c>
      <c r="P377" s="2">
        <v>27396900</v>
      </c>
      <c r="Q377" s="2">
        <v>26099800</v>
      </c>
      <c r="R377" s="2">
        <v>24790500</v>
      </c>
      <c r="S377" s="2">
        <v>23539500</v>
      </c>
      <c r="T377" s="2">
        <v>22316100</v>
      </c>
      <c r="U377" s="2">
        <v>21159600</v>
      </c>
      <c r="V377" s="2">
        <v>19904200</v>
      </c>
      <c r="W377" s="2">
        <v>18759000</v>
      </c>
      <c r="X377" s="2">
        <v>17693400</v>
      </c>
      <c r="Y377" s="2">
        <v>16671400</v>
      </c>
      <c r="Z377" s="2">
        <v>15700900</v>
      </c>
      <c r="AA377" s="2">
        <v>14769700</v>
      </c>
      <c r="AB377" s="2">
        <v>13872800</v>
      </c>
      <c r="AC377" s="2">
        <v>12998600</v>
      </c>
      <c r="AD377" s="2">
        <v>12170400</v>
      </c>
      <c r="AE377" s="2">
        <v>11417800</v>
      </c>
      <c r="AF377" s="2">
        <v>10742600</v>
      </c>
    </row>
    <row r="378" spans="1:32">
      <c r="A378" t="s">
        <v>396</v>
      </c>
      <c r="B378" t="s">
        <v>19</v>
      </c>
      <c r="C378">
        <v>0</v>
      </c>
      <c r="D378">
        <v>0</v>
      </c>
      <c r="E378">
        <v>0</v>
      </c>
      <c r="F378">
        <v>0</v>
      </c>
      <c r="G378">
        <v>0</v>
      </c>
      <c r="H378">
        <v>0</v>
      </c>
      <c r="I378">
        <v>0</v>
      </c>
      <c r="J378">
        <v>0</v>
      </c>
      <c r="K378">
        <v>0</v>
      </c>
      <c r="L378">
        <v>0</v>
      </c>
      <c r="M378">
        <v>0</v>
      </c>
      <c r="N378">
        <v>0</v>
      </c>
      <c r="O378">
        <v>0</v>
      </c>
      <c r="P378">
        <v>0</v>
      </c>
      <c r="Q378">
        <v>0</v>
      </c>
      <c r="R378">
        <v>0</v>
      </c>
      <c r="S378">
        <v>0</v>
      </c>
      <c r="T378">
        <v>0</v>
      </c>
      <c r="U378">
        <v>0</v>
      </c>
      <c r="V378">
        <v>0</v>
      </c>
      <c r="W378">
        <v>0</v>
      </c>
      <c r="X378">
        <v>0</v>
      </c>
      <c r="Y378">
        <v>0</v>
      </c>
      <c r="Z378">
        <v>0</v>
      </c>
      <c r="AA378">
        <v>0</v>
      </c>
      <c r="AB378">
        <v>0</v>
      </c>
      <c r="AC378">
        <v>0</v>
      </c>
      <c r="AD378">
        <v>0</v>
      </c>
      <c r="AE378">
        <v>0</v>
      </c>
      <c r="AF378">
        <v>0</v>
      </c>
    </row>
    <row r="379" spans="1:32">
      <c r="A379" t="s">
        <v>397</v>
      </c>
      <c r="B379" t="s">
        <v>19</v>
      </c>
      <c r="C379">
        <v>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row>
    <row r="380" spans="1:32">
      <c r="A380" t="s">
        <v>398</v>
      </c>
      <c r="B380" t="s">
        <v>19</v>
      </c>
      <c r="C380">
        <v>0</v>
      </c>
      <c r="D380">
        <v>0</v>
      </c>
      <c r="E380">
        <v>0</v>
      </c>
      <c r="F380">
        <v>0</v>
      </c>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0</v>
      </c>
      <c r="AB380">
        <v>0</v>
      </c>
      <c r="AC380">
        <v>0</v>
      </c>
      <c r="AD380">
        <v>0</v>
      </c>
      <c r="AE380">
        <v>0</v>
      </c>
      <c r="AF380">
        <v>0</v>
      </c>
    </row>
    <row r="381" spans="1:32">
      <c r="A381" t="s">
        <v>399</v>
      </c>
      <c r="B381" t="s">
        <v>19</v>
      </c>
      <c r="C381">
        <v>0</v>
      </c>
      <c r="D381">
        <v>0</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row>
    <row r="382" spans="1:32">
      <c r="A382" t="s">
        <v>400</v>
      </c>
      <c r="B382" t="s">
        <v>19</v>
      </c>
      <c r="C382">
        <v>0</v>
      </c>
      <c r="D382">
        <v>0</v>
      </c>
      <c r="E382">
        <v>0</v>
      </c>
      <c r="F382">
        <v>0</v>
      </c>
      <c r="G382">
        <v>0</v>
      </c>
      <c r="H382">
        <v>0</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v>0</v>
      </c>
      <c r="AD382">
        <v>0</v>
      </c>
      <c r="AE382">
        <v>0</v>
      </c>
      <c r="AF382">
        <v>0</v>
      </c>
    </row>
    <row r="383" spans="1:32">
      <c r="A383" t="s">
        <v>401</v>
      </c>
      <c r="B383" t="s">
        <v>19</v>
      </c>
      <c r="C383" s="2">
        <v>3897510</v>
      </c>
      <c r="D383" s="2">
        <v>3331220</v>
      </c>
      <c r="E383" s="2">
        <v>2973260</v>
      </c>
      <c r="F383" s="2">
        <v>2548080</v>
      </c>
      <c r="G383" s="2">
        <v>2125530</v>
      </c>
      <c r="H383" s="2">
        <v>1731930</v>
      </c>
      <c r="I383" s="2">
        <v>1371380</v>
      </c>
      <c r="J383" s="2">
        <v>1043450</v>
      </c>
      <c r="K383">
        <v>745939</v>
      </c>
      <c r="L383">
        <v>476322</v>
      </c>
      <c r="M383">
        <v>231877</v>
      </c>
      <c r="N383">
        <v>11331.2</v>
      </c>
      <c r="O383">
        <v>10090.799999999999</v>
      </c>
      <c r="P383">
        <v>7593.86</v>
      </c>
      <c r="Q383">
        <v>6034.91</v>
      </c>
      <c r="R383">
        <v>4534.5</v>
      </c>
      <c r="S383">
        <v>3538.82</v>
      </c>
      <c r="T383">
        <v>2779.25</v>
      </c>
      <c r="U383">
        <v>2198.13</v>
      </c>
      <c r="V383">
        <v>1812.96</v>
      </c>
      <c r="W383">
        <v>1574.93</v>
      </c>
      <c r="X383">
        <v>1409.41</v>
      </c>
      <c r="Y383">
        <v>1248.8699999999999</v>
      </c>
      <c r="Z383">
        <v>1123.6400000000001</v>
      </c>
      <c r="AA383">
        <v>941.83600000000001</v>
      </c>
      <c r="AB383">
        <v>795.71600000000001</v>
      </c>
      <c r="AC383">
        <v>682.52800000000002</v>
      </c>
      <c r="AD383">
        <v>600.38699999999994</v>
      </c>
      <c r="AE383">
        <v>520.84699999999998</v>
      </c>
      <c r="AF383">
        <v>469.48</v>
      </c>
    </row>
    <row r="384" spans="1:32">
      <c r="A384" t="s">
        <v>402</v>
      </c>
      <c r="B384" t="s">
        <v>19</v>
      </c>
      <c r="C384" s="2">
        <v>4447290</v>
      </c>
      <c r="D384" s="2">
        <v>4495280</v>
      </c>
      <c r="E384" s="2">
        <v>4744080</v>
      </c>
      <c r="F384" s="2">
        <v>4821410</v>
      </c>
      <c r="G384" s="2">
        <v>4795950</v>
      </c>
      <c r="H384" s="2">
        <v>4700860</v>
      </c>
      <c r="I384" s="2">
        <v>4543250</v>
      </c>
      <c r="J384" s="2">
        <v>4346570</v>
      </c>
      <c r="K384" s="2">
        <v>4115010</v>
      </c>
      <c r="L384" s="2">
        <v>3865190</v>
      </c>
      <c r="M384" s="2">
        <v>3633580</v>
      </c>
      <c r="N384" s="2">
        <v>3421410</v>
      </c>
      <c r="O384" s="2">
        <v>3212220</v>
      </c>
      <c r="P384" s="2">
        <v>3006330</v>
      </c>
      <c r="Q384" s="2">
        <v>2830270</v>
      </c>
      <c r="R384" s="2">
        <v>2676880</v>
      </c>
      <c r="S384" s="2">
        <v>2550900</v>
      </c>
      <c r="T384" s="2">
        <v>2458420</v>
      </c>
      <c r="U384" s="2">
        <v>2407680</v>
      </c>
      <c r="V384" s="2">
        <v>2393130</v>
      </c>
      <c r="W384" s="2">
        <v>2417740</v>
      </c>
      <c r="X384" s="2">
        <v>2472850</v>
      </c>
      <c r="Y384" s="2">
        <v>2528090</v>
      </c>
      <c r="Z384" s="2">
        <v>2582810</v>
      </c>
      <c r="AA384" s="2">
        <v>2563450</v>
      </c>
      <c r="AB384" s="2">
        <v>2541670</v>
      </c>
      <c r="AC384" s="2">
        <v>2519750</v>
      </c>
      <c r="AD384" s="2">
        <v>2498730</v>
      </c>
      <c r="AE384" s="2">
        <v>2477120</v>
      </c>
      <c r="AF384" s="2">
        <v>2454920</v>
      </c>
    </row>
    <row r="385" spans="1:32">
      <c r="A385" t="s">
        <v>403</v>
      </c>
      <c r="B385" t="s">
        <v>19</v>
      </c>
      <c r="C385" s="2">
        <v>1230730000</v>
      </c>
      <c r="D385" s="2">
        <v>1238070000</v>
      </c>
      <c r="E385" s="2">
        <v>1305890000</v>
      </c>
      <c r="F385" s="2">
        <v>1319310000</v>
      </c>
      <c r="G385" s="2">
        <v>1312780000</v>
      </c>
      <c r="H385" s="2">
        <v>1284110000</v>
      </c>
      <c r="I385" s="2">
        <v>1236890000</v>
      </c>
      <c r="J385" s="2">
        <v>1189840000</v>
      </c>
      <c r="K385" s="2">
        <v>1121700000</v>
      </c>
      <c r="L385" s="2">
        <v>1049330000</v>
      </c>
      <c r="M385" s="2">
        <v>982935000</v>
      </c>
      <c r="N385" s="2">
        <v>923389000</v>
      </c>
      <c r="O385" s="2">
        <v>857034000</v>
      </c>
      <c r="P385" s="2">
        <v>801327000</v>
      </c>
      <c r="Q385" s="2">
        <v>749010000</v>
      </c>
      <c r="R385" s="2">
        <v>704801000</v>
      </c>
      <c r="S385" s="2">
        <v>669403000</v>
      </c>
      <c r="T385" s="2">
        <v>643832000</v>
      </c>
      <c r="U385" s="2">
        <v>630103000</v>
      </c>
      <c r="V385" s="2">
        <v>626582000</v>
      </c>
      <c r="W385" s="2">
        <v>633368000</v>
      </c>
      <c r="X385" s="2">
        <v>648333000</v>
      </c>
      <c r="Y385" s="2">
        <v>663258000</v>
      </c>
      <c r="Z385" s="2">
        <v>678368000</v>
      </c>
      <c r="AA385" s="2">
        <v>674057000</v>
      </c>
      <c r="AB385" s="2">
        <v>669349000</v>
      </c>
      <c r="AC385" s="2">
        <v>664712000</v>
      </c>
      <c r="AD385" s="2">
        <v>660129000</v>
      </c>
      <c r="AE385" s="2">
        <v>655358000</v>
      </c>
      <c r="AF385" s="2">
        <v>650779000</v>
      </c>
    </row>
    <row r="386" spans="1:32">
      <c r="A386" t="s">
        <v>404</v>
      </c>
      <c r="B386" t="s">
        <v>19</v>
      </c>
      <c r="C386">
        <v>373098</v>
      </c>
      <c r="D386">
        <v>377124</v>
      </c>
      <c r="E386">
        <v>397996</v>
      </c>
      <c r="F386">
        <v>404484</v>
      </c>
      <c r="G386">
        <v>402348</v>
      </c>
      <c r="H386">
        <v>394371</v>
      </c>
      <c r="I386">
        <v>381148</v>
      </c>
      <c r="J386">
        <v>364648</v>
      </c>
      <c r="K386">
        <v>345222</v>
      </c>
      <c r="L386">
        <v>324264</v>
      </c>
      <c r="M386">
        <v>304833</v>
      </c>
      <c r="N386">
        <v>287034</v>
      </c>
      <c r="O386">
        <v>269484</v>
      </c>
      <c r="P386">
        <v>252211</v>
      </c>
      <c r="Q386">
        <v>237441</v>
      </c>
      <c r="R386">
        <v>224572</v>
      </c>
      <c r="S386">
        <v>214003</v>
      </c>
      <c r="T386">
        <v>206245</v>
      </c>
      <c r="U386">
        <v>201988</v>
      </c>
      <c r="V386">
        <v>200768</v>
      </c>
      <c r="W386">
        <v>202832</v>
      </c>
      <c r="X386">
        <v>207456</v>
      </c>
      <c r="Y386">
        <v>212090</v>
      </c>
      <c r="Z386">
        <v>216680</v>
      </c>
      <c r="AA386">
        <v>215056</v>
      </c>
      <c r="AB386">
        <v>213229</v>
      </c>
      <c r="AC386">
        <v>211391</v>
      </c>
      <c r="AD386">
        <v>209627</v>
      </c>
      <c r="AE386">
        <v>207814</v>
      </c>
      <c r="AF386">
        <v>205952</v>
      </c>
    </row>
    <row r="387" spans="1:32">
      <c r="A387" t="s">
        <v>405</v>
      </c>
      <c r="B387" t="s">
        <v>19</v>
      </c>
      <c r="C387" s="2">
        <v>38292000</v>
      </c>
      <c r="D387" s="2">
        <v>38520300</v>
      </c>
      <c r="E387" s="2">
        <v>43781900</v>
      </c>
      <c r="F387" s="2">
        <v>51864600</v>
      </c>
      <c r="G387" s="2">
        <v>48414500</v>
      </c>
      <c r="H387" s="2">
        <v>46924800</v>
      </c>
      <c r="I387" s="2">
        <v>46305000</v>
      </c>
      <c r="J387" s="2">
        <v>34303400</v>
      </c>
      <c r="K387" s="2">
        <v>34664100</v>
      </c>
      <c r="L387" s="2">
        <v>34561400</v>
      </c>
      <c r="M387" s="2">
        <v>33670100</v>
      </c>
      <c r="N387" s="2">
        <v>31647200</v>
      </c>
      <c r="O387" s="2">
        <v>30130400</v>
      </c>
      <c r="P387" s="2">
        <v>27930200</v>
      </c>
      <c r="Q387" s="2">
        <v>25740200</v>
      </c>
      <c r="R387" s="2">
        <v>23854600</v>
      </c>
      <c r="S387" s="2">
        <v>22237000</v>
      </c>
      <c r="T387" s="2">
        <v>20946200</v>
      </c>
      <c r="U387" s="2">
        <v>20106400</v>
      </c>
      <c r="V387" s="2">
        <v>19492100</v>
      </c>
      <c r="W387" s="2">
        <v>19160400</v>
      </c>
      <c r="X387" s="2">
        <v>19030300</v>
      </c>
      <c r="Y387" s="2">
        <v>18851700</v>
      </c>
      <c r="Z387" s="2">
        <v>18641300</v>
      </c>
      <c r="AA387" s="2">
        <v>17874500</v>
      </c>
      <c r="AB387" s="2">
        <v>17066900</v>
      </c>
      <c r="AC387" s="2">
        <v>16248400</v>
      </c>
      <c r="AD387" s="2">
        <v>15439700</v>
      </c>
      <c r="AE387" s="2">
        <v>14626300</v>
      </c>
      <c r="AF387" s="2">
        <v>13787800</v>
      </c>
    </row>
    <row r="388" spans="1:32">
      <c r="A388" t="s">
        <v>406</v>
      </c>
      <c r="B388" t="s">
        <v>19</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row>
    <row r="389" spans="1:32">
      <c r="A389" t="s">
        <v>407</v>
      </c>
      <c r="B389" t="s">
        <v>19</v>
      </c>
      <c r="C389">
        <v>0</v>
      </c>
      <c r="D389">
        <v>0</v>
      </c>
      <c r="E389">
        <v>0</v>
      </c>
      <c r="F389">
        <v>0</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row>
    <row r="390" spans="1:32">
      <c r="A390" t="s">
        <v>408</v>
      </c>
      <c r="B390" t="s">
        <v>19</v>
      </c>
      <c r="C390">
        <v>16501.599999999999</v>
      </c>
      <c r="D390">
        <v>14109.3</v>
      </c>
      <c r="E390">
        <v>12622.3</v>
      </c>
      <c r="F390">
        <v>10864.3</v>
      </c>
      <c r="G390">
        <v>9124.42</v>
      </c>
      <c r="H390">
        <v>7505.7</v>
      </c>
      <c r="I390">
        <v>6030.78</v>
      </c>
      <c r="J390">
        <v>4677.26</v>
      </c>
      <c r="K390">
        <v>3445.33</v>
      </c>
      <c r="L390">
        <v>2325.39</v>
      </c>
      <c r="M390">
        <v>1314.65</v>
      </c>
      <c r="N390">
        <v>413.13499999999999</v>
      </c>
      <c r="O390">
        <v>469.02600000000001</v>
      </c>
      <c r="P390">
        <v>511.75200000000001</v>
      </c>
      <c r="Q390">
        <v>548.40700000000004</v>
      </c>
      <c r="R390">
        <v>579.05999999999995</v>
      </c>
      <c r="S390">
        <v>607.32000000000005</v>
      </c>
      <c r="T390">
        <v>633.30100000000004</v>
      </c>
      <c r="U390">
        <v>653.80999999999995</v>
      </c>
      <c r="V390">
        <v>687.86699999999996</v>
      </c>
      <c r="W390">
        <v>725.65800000000002</v>
      </c>
      <c r="X390">
        <v>770.274</v>
      </c>
      <c r="Y390">
        <v>812.053</v>
      </c>
      <c r="Z390">
        <v>850.85400000000004</v>
      </c>
      <c r="AA390">
        <v>871.04600000000005</v>
      </c>
      <c r="AB390">
        <v>888.57299999999998</v>
      </c>
      <c r="AC390">
        <v>905.91600000000005</v>
      </c>
      <c r="AD390">
        <v>920.42499999999995</v>
      </c>
      <c r="AE390">
        <v>931.875</v>
      </c>
      <c r="AF390">
        <v>943.58299999999997</v>
      </c>
    </row>
    <row r="391" spans="1:32">
      <c r="A391" t="s">
        <v>409</v>
      </c>
      <c r="B391" t="s">
        <v>19</v>
      </c>
      <c r="C391">
        <v>0</v>
      </c>
      <c r="D391">
        <v>0</v>
      </c>
      <c r="E391">
        <v>0</v>
      </c>
      <c r="F391">
        <v>0</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row>
    <row r="392" spans="1:32">
      <c r="A392" t="s">
        <v>410</v>
      </c>
      <c r="B392" t="s">
        <v>19</v>
      </c>
      <c r="C392">
        <v>0</v>
      </c>
      <c r="D392">
        <v>0</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row>
    <row r="393" spans="1:32">
      <c r="A393" t="s">
        <v>411</v>
      </c>
      <c r="B393" t="s">
        <v>19</v>
      </c>
      <c r="C393" s="2">
        <v>7812140</v>
      </c>
      <c r="D393" s="2">
        <v>6951250</v>
      </c>
      <c r="E393" s="2">
        <v>5960220</v>
      </c>
      <c r="F393" s="2">
        <v>5416140</v>
      </c>
      <c r="G393" s="2">
        <v>4939840</v>
      </c>
      <c r="H393" s="2">
        <v>4503530</v>
      </c>
      <c r="I393" s="2">
        <v>4064420</v>
      </c>
      <c r="J393" s="2">
        <v>3629890</v>
      </c>
      <c r="K393" s="2">
        <v>3201470</v>
      </c>
      <c r="L393" s="2">
        <v>2790380</v>
      </c>
      <c r="M393" s="2">
        <v>2398130</v>
      </c>
      <c r="N393" s="2">
        <v>2029270</v>
      </c>
      <c r="O393" s="2">
        <v>1682310</v>
      </c>
      <c r="P393" s="2">
        <v>1361140</v>
      </c>
      <c r="Q393" s="2">
        <v>1073010</v>
      </c>
      <c r="R393">
        <v>816358</v>
      </c>
      <c r="S393">
        <v>596352</v>
      </c>
      <c r="T393">
        <v>410204</v>
      </c>
      <c r="U393">
        <v>257571</v>
      </c>
      <c r="V393">
        <v>283042</v>
      </c>
      <c r="W393">
        <v>292808</v>
      </c>
      <c r="X393">
        <v>317898</v>
      </c>
      <c r="Y393">
        <v>338885</v>
      </c>
      <c r="Z393">
        <v>365959</v>
      </c>
      <c r="AA393">
        <v>395103</v>
      </c>
      <c r="AB393">
        <v>425099</v>
      </c>
      <c r="AC393">
        <v>455438</v>
      </c>
      <c r="AD393">
        <v>484593</v>
      </c>
      <c r="AE393">
        <v>513414</v>
      </c>
      <c r="AF393">
        <v>543182</v>
      </c>
    </row>
    <row r="394" spans="1:32">
      <c r="A394" t="s">
        <v>412</v>
      </c>
      <c r="B394" t="s">
        <v>19</v>
      </c>
      <c r="C394" s="2">
        <v>3997710</v>
      </c>
      <c r="D394" s="2">
        <v>3595650</v>
      </c>
      <c r="E394" s="2">
        <v>3133520</v>
      </c>
      <c r="F394" s="2">
        <v>2892390</v>
      </c>
      <c r="G394" s="2">
        <v>2687970</v>
      </c>
      <c r="H394" s="2">
        <v>2501960</v>
      </c>
      <c r="I394" s="2">
        <v>2309490</v>
      </c>
      <c r="J394" s="2">
        <v>2113250</v>
      </c>
      <c r="K394" s="2">
        <v>1911870</v>
      </c>
      <c r="L394" s="2">
        <v>1710910</v>
      </c>
      <c r="M394" s="2">
        <v>1511680</v>
      </c>
      <c r="N394" s="2">
        <v>1317050</v>
      </c>
      <c r="O394" s="2">
        <v>1121310</v>
      </c>
      <c r="P394">
        <v>925678</v>
      </c>
      <c r="Q394">
        <v>734036</v>
      </c>
      <c r="R394">
        <v>544765</v>
      </c>
      <c r="S394">
        <v>360513</v>
      </c>
      <c r="T394">
        <v>179046</v>
      </c>
      <c r="U394">
        <v>0</v>
      </c>
      <c r="V394">
        <v>0</v>
      </c>
      <c r="W394">
        <v>0</v>
      </c>
      <c r="X394">
        <v>0</v>
      </c>
      <c r="Y394">
        <v>0</v>
      </c>
      <c r="Z394">
        <v>0</v>
      </c>
      <c r="AA394">
        <v>0</v>
      </c>
      <c r="AB394">
        <v>0</v>
      </c>
      <c r="AC394">
        <v>0</v>
      </c>
      <c r="AD394">
        <v>0</v>
      </c>
      <c r="AE394">
        <v>0</v>
      </c>
      <c r="AF394">
        <v>0</v>
      </c>
    </row>
    <row r="395" spans="1:32">
      <c r="A395" t="s">
        <v>413</v>
      </c>
      <c r="B395" t="s">
        <v>19</v>
      </c>
      <c r="C395" s="2">
        <v>18834700000</v>
      </c>
      <c r="D395" s="2">
        <v>17913000000</v>
      </c>
      <c r="E395" s="2">
        <v>16449700000</v>
      </c>
      <c r="F395" s="2">
        <v>15979500000</v>
      </c>
      <c r="G395" s="2">
        <v>15795600000</v>
      </c>
      <c r="H395" s="2">
        <v>15666800000</v>
      </c>
      <c r="I395" s="2">
        <v>15460400000</v>
      </c>
      <c r="J395" s="2">
        <v>15361900000</v>
      </c>
      <c r="K395" s="2">
        <v>15047100000</v>
      </c>
      <c r="L395" s="2">
        <v>14702900000</v>
      </c>
      <c r="M395" s="2">
        <v>14314100000</v>
      </c>
      <c r="N395" s="2">
        <v>13894600000</v>
      </c>
      <c r="O395" s="2">
        <v>13441800000</v>
      </c>
      <c r="P395" s="2">
        <v>12981700000</v>
      </c>
      <c r="Q395" s="2">
        <v>12543200000</v>
      </c>
      <c r="R395" s="2">
        <v>12096900000</v>
      </c>
      <c r="S395" s="2">
        <v>11703200000</v>
      </c>
      <c r="T395" s="2">
        <v>11328700000</v>
      </c>
      <c r="U395" s="2">
        <v>10951600000</v>
      </c>
      <c r="V395" s="2">
        <v>10567200000</v>
      </c>
      <c r="W395" s="2">
        <v>10241300000</v>
      </c>
      <c r="X395" s="2">
        <v>9955370000</v>
      </c>
      <c r="Y395" s="2">
        <v>9687220000</v>
      </c>
      <c r="Z395" s="2">
        <v>9436470000</v>
      </c>
      <c r="AA395" s="2">
        <v>9198750000</v>
      </c>
      <c r="AB395" s="2">
        <v>8985780000</v>
      </c>
      <c r="AC395" s="2">
        <v>8782440000</v>
      </c>
      <c r="AD395" s="2">
        <v>8593910000</v>
      </c>
      <c r="AE395" s="2">
        <v>8449310000</v>
      </c>
      <c r="AF395" s="2">
        <v>8374160000</v>
      </c>
    </row>
    <row r="396" spans="1:32">
      <c r="A396" t="s">
        <v>414</v>
      </c>
      <c r="B396" t="s">
        <v>19</v>
      </c>
      <c r="C396">
        <v>335381</v>
      </c>
      <c r="D396">
        <v>301651</v>
      </c>
      <c r="E396">
        <v>262881</v>
      </c>
      <c r="F396">
        <v>242652</v>
      </c>
      <c r="G396">
        <v>225502</v>
      </c>
      <c r="H396">
        <v>209898</v>
      </c>
      <c r="I396">
        <v>193751</v>
      </c>
      <c r="J396">
        <v>177287</v>
      </c>
      <c r="K396">
        <v>160394</v>
      </c>
      <c r="L396">
        <v>143534</v>
      </c>
      <c r="M396">
        <v>126820</v>
      </c>
      <c r="N396">
        <v>110491</v>
      </c>
      <c r="O396">
        <v>94070.1</v>
      </c>
      <c r="P396">
        <v>77658.2</v>
      </c>
      <c r="Q396">
        <v>61580.7</v>
      </c>
      <c r="R396">
        <v>45702.1</v>
      </c>
      <c r="S396">
        <v>30244.6</v>
      </c>
      <c r="T396">
        <v>15020.8</v>
      </c>
      <c r="U396">
        <v>0</v>
      </c>
      <c r="V396">
        <v>0</v>
      </c>
      <c r="W396">
        <v>0</v>
      </c>
      <c r="X396">
        <v>0</v>
      </c>
      <c r="Y396">
        <v>0</v>
      </c>
      <c r="Z396">
        <v>0</v>
      </c>
      <c r="AA396">
        <v>0</v>
      </c>
      <c r="AB396">
        <v>0</v>
      </c>
      <c r="AC396">
        <v>0</v>
      </c>
      <c r="AD396">
        <v>0</v>
      </c>
      <c r="AE396">
        <v>0</v>
      </c>
      <c r="AF396">
        <v>0</v>
      </c>
    </row>
    <row r="397" spans="1:32">
      <c r="A397" t="s">
        <v>415</v>
      </c>
      <c r="B397" t="s">
        <v>19</v>
      </c>
      <c r="C397" s="2">
        <v>586007000</v>
      </c>
      <c r="D397" s="2">
        <v>557330000</v>
      </c>
      <c r="E397" s="2">
        <v>551500000</v>
      </c>
      <c r="F397" s="2">
        <v>628185000</v>
      </c>
      <c r="G397" s="2">
        <v>582533000</v>
      </c>
      <c r="H397" s="2">
        <v>572510000</v>
      </c>
      <c r="I397" s="2">
        <v>578786000</v>
      </c>
      <c r="J397" s="2">
        <v>442889000</v>
      </c>
      <c r="K397" s="2">
        <v>465007000</v>
      </c>
      <c r="L397" s="2">
        <v>484263000</v>
      </c>
      <c r="M397" s="2">
        <v>490324000</v>
      </c>
      <c r="N397" s="2">
        <v>476209000</v>
      </c>
      <c r="O397" s="2">
        <v>472570000</v>
      </c>
      <c r="P397" s="2">
        <v>452476000</v>
      </c>
      <c r="Q397" s="2">
        <v>431055000</v>
      </c>
      <c r="R397" s="2">
        <v>409430000</v>
      </c>
      <c r="S397" s="2">
        <v>388769000</v>
      </c>
      <c r="T397" s="2">
        <v>368565000</v>
      </c>
      <c r="U397" s="2">
        <v>349463000</v>
      </c>
      <c r="V397" s="2">
        <v>328731000</v>
      </c>
      <c r="W397" s="2">
        <v>309816000</v>
      </c>
      <c r="X397" s="2">
        <v>292217000</v>
      </c>
      <c r="Y397" s="2">
        <v>275339000</v>
      </c>
      <c r="Z397" s="2">
        <v>259310000</v>
      </c>
      <c r="AA397" s="2">
        <v>243930000</v>
      </c>
      <c r="AB397" s="2">
        <v>229117000</v>
      </c>
      <c r="AC397" s="2">
        <v>214680000</v>
      </c>
      <c r="AD397" s="2">
        <v>201002000</v>
      </c>
      <c r="AE397" s="2">
        <v>188572000</v>
      </c>
      <c r="AF397" s="2">
        <v>177420000</v>
      </c>
    </row>
    <row r="398" spans="1:32">
      <c r="A398" t="s">
        <v>416</v>
      </c>
      <c r="B398" t="s">
        <v>19</v>
      </c>
      <c r="C398">
        <v>0</v>
      </c>
      <c r="D398">
        <v>0</v>
      </c>
      <c r="E398">
        <v>0</v>
      </c>
      <c r="F398">
        <v>0</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row>
    <row r="399" spans="1:32">
      <c r="A399" t="s">
        <v>417</v>
      </c>
      <c r="B399" t="s">
        <v>19</v>
      </c>
      <c r="C399">
        <v>0</v>
      </c>
      <c r="D399">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row>
    <row r="400" spans="1:32">
      <c r="A400" t="s">
        <v>418</v>
      </c>
      <c r="B400" t="s">
        <v>19</v>
      </c>
      <c r="C400">
        <v>52666.6</v>
      </c>
      <c r="D400">
        <v>48221.3</v>
      </c>
      <c r="E400">
        <v>42671.8</v>
      </c>
      <c r="F400">
        <v>40173.800000000003</v>
      </c>
      <c r="G400">
        <v>38283.199999999997</v>
      </c>
      <c r="H400">
        <v>36750.9</v>
      </c>
      <c r="I400">
        <v>35167.5</v>
      </c>
      <c r="J400">
        <v>33593.699999999997</v>
      </c>
      <c r="K400">
        <v>32026.2</v>
      </c>
      <c r="L400">
        <v>30505.200000000001</v>
      </c>
      <c r="M400">
        <v>28975.200000000001</v>
      </c>
      <c r="N400">
        <v>27458.799999999999</v>
      </c>
      <c r="O400">
        <v>26001.9</v>
      </c>
      <c r="P400">
        <v>24584.9</v>
      </c>
      <c r="Q400">
        <v>23290</v>
      </c>
      <c r="R400">
        <v>22063.9</v>
      </c>
      <c r="S400">
        <v>21011.5</v>
      </c>
      <c r="T400">
        <v>20069.099999999999</v>
      </c>
      <c r="U400">
        <v>19199.3</v>
      </c>
      <c r="V400">
        <v>20292</v>
      </c>
      <c r="W400">
        <v>20876.7</v>
      </c>
      <c r="X400">
        <v>21637.5</v>
      </c>
      <c r="Y400">
        <v>22330.6</v>
      </c>
      <c r="Z400">
        <v>22964.1</v>
      </c>
      <c r="AA400">
        <v>23541.9</v>
      </c>
      <c r="AB400">
        <v>24152.7</v>
      </c>
      <c r="AC400">
        <v>24759.599999999999</v>
      </c>
      <c r="AD400">
        <v>25315.7</v>
      </c>
      <c r="AE400">
        <v>25931.8</v>
      </c>
      <c r="AF400">
        <v>26675.7</v>
      </c>
    </row>
    <row r="401" spans="1:32">
      <c r="A401" t="s">
        <v>419</v>
      </c>
      <c r="B401" t="s">
        <v>19</v>
      </c>
      <c r="C401">
        <v>0</v>
      </c>
      <c r="D401">
        <v>0</v>
      </c>
      <c r="E401">
        <v>0</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row>
    <row r="402" spans="1:32">
      <c r="A402" t="s">
        <v>420</v>
      </c>
      <c r="B402" t="s">
        <v>19</v>
      </c>
      <c r="C402">
        <v>0</v>
      </c>
      <c r="D402">
        <v>0</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row>
    <row r="403" spans="1:32">
      <c r="A403" t="s">
        <v>421</v>
      </c>
      <c r="B403" t="s">
        <v>19</v>
      </c>
      <c r="C403" s="2">
        <v>7086390</v>
      </c>
      <c r="D403" s="2">
        <v>6056760</v>
      </c>
      <c r="E403" s="2">
        <v>5405930</v>
      </c>
      <c r="F403" s="2">
        <v>4632880</v>
      </c>
      <c r="G403" s="2">
        <v>3864600</v>
      </c>
      <c r="H403" s="2">
        <v>3148960</v>
      </c>
      <c r="I403" s="2">
        <v>2493430</v>
      </c>
      <c r="J403" s="2">
        <v>1897180</v>
      </c>
      <c r="K403" s="2">
        <v>1356250</v>
      </c>
      <c r="L403">
        <v>866041</v>
      </c>
      <c r="M403">
        <v>421595</v>
      </c>
      <c r="N403">
        <v>20602.099999999999</v>
      </c>
      <c r="O403">
        <v>18346.8</v>
      </c>
      <c r="P403">
        <v>13807</v>
      </c>
      <c r="Q403">
        <v>10972.6</v>
      </c>
      <c r="R403">
        <v>8244.5499999999993</v>
      </c>
      <c r="S403">
        <v>6434.21</v>
      </c>
      <c r="T403">
        <v>5053.1899999999996</v>
      </c>
      <c r="U403">
        <v>3996.59</v>
      </c>
      <c r="V403">
        <v>3296.29</v>
      </c>
      <c r="W403">
        <v>2863.52</v>
      </c>
      <c r="X403">
        <v>2562.56</v>
      </c>
      <c r="Y403">
        <v>2270.67</v>
      </c>
      <c r="Z403">
        <v>2042.99</v>
      </c>
      <c r="AA403">
        <v>1712.43</v>
      </c>
      <c r="AB403">
        <v>1446.76</v>
      </c>
      <c r="AC403">
        <v>1240.96</v>
      </c>
      <c r="AD403">
        <v>1091.6099999999999</v>
      </c>
      <c r="AE403">
        <v>946.995</v>
      </c>
      <c r="AF403">
        <v>853.6</v>
      </c>
    </row>
    <row r="404" spans="1:32">
      <c r="A404" t="s">
        <v>422</v>
      </c>
      <c r="B404" t="s">
        <v>19</v>
      </c>
      <c r="C404" s="2">
        <v>24334200</v>
      </c>
      <c r="D404" s="2">
        <v>24596800</v>
      </c>
      <c r="E404" s="2">
        <v>25958200</v>
      </c>
      <c r="F404" s="2">
        <v>26381300</v>
      </c>
      <c r="G404" s="2">
        <v>26242000</v>
      </c>
      <c r="H404" s="2">
        <v>25721700</v>
      </c>
      <c r="I404" s="2">
        <v>24859300</v>
      </c>
      <c r="J404" s="2">
        <v>23783100</v>
      </c>
      <c r="K404" s="2">
        <v>22516100</v>
      </c>
      <c r="L404" s="2">
        <v>21149200</v>
      </c>
      <c r="M404" s="2">
        <v>19881800</v>
      </c>
      <c r="N404" s="2">
        <v>18720900</v>
      </c>
      <c r="O404" s="2">
        <v>17576300</v>
      </c>
      <c r="P404" s="2">
        <v>16449700</v>
      </c>
      <c r="Q404" s="2">
        <v>15486400</v>
      </c>
      <c r="R404" s="2">
        <v>14647100</v>
      </c>
      <c r="S404" s="2">
        <v>13957700</v>
      </c>
      <c r="T404" s="2">
        <v>13451700</v>
      </c>
      <c r="U404" s="2">
        <v>13174100</v>
      </c>
      <c r="V404" s="2">
        <v>13094500</v>
      </c>
      <c r="W404" s="2">
        <v>13229100</v>
      </c>
      <c r="X404" s="2">
        <v>13530700</v>
      </c>
      <c r="Y404" s="2">
        <v>13833000</v>
      </c>
      <c r="Z404" s="2">
        <v>14132300</v>
      </c>
      <c r="AA404" s="2">
        <v>14026400</v>
      </c>
      <c r="AB404" s="2">
        <v>13907300</v>
      </c>
      <c r="AC404" s="2">
        <v>13787300</v>
      </c>
      <c r="AD404" s="2">
        <v>13672300</v>
      </c>
      <c r="AE404" s="2">
        <v>13554100</v>
      </c>
      <c r="AF404" s="2">
        <v>13432600</v>
      </c>
    </row>
    <row r="405" spans="1:32">
      <c r="A405" t="s">
        <v>423</v>
      </c>
      <c r="B405" t="s">
        <v>19</v>
      </c>
      <c r="C405" s="2">
        <v>523382000</v>
      </c>
      <c r="D405" s="2">
        <v>526502000</v>
      </c>
      <c r="E405" s="2">
        <v>555345000</v>
      </c>
      <c r="F405" s="2">
        <v>561051000</v>
      </c>
      <c r="G405" s="2">
        <v>558271000</v>
      </c>
      <c r="H405" s="2">
        <v>546080000</v>
      </c>
      <c r="I405" s="2">
        <v>525999000</v>
      </c>
      <c r="J405" s="2">
        <v>505991000</v>
      </c>
      <c r="K405" s="2">
        <v>477012000</v>
      </c>
      <c r="L405" s="2">
        <v>446238000</v>
      </c>
      <c r="M405" s="2">
        <v>418003000</v>
      </c>
      <c r="N405" s="2">
        <v>392681000</v>
      </c>
      <c r="O405" s="2">
        <v>364462000</v>
      </c>
      <c r="P405" s="2">
        <v>340772000</v>
      </c>
      <c r="Q405" s="2">
        <v>318524000</v>
      </c>
      <c r="R405" s="2">
        <v>299724000</v>
      </c>
      <c r="S405" s="2">
        <v>284671000</v>
      </c>
      <c r="T405" s="2">
        <v>273796000</v>
      </c>
      <c r="U405" s="2">
        <v>267958000</v>
      </c>
      <c r="V405" s="2">
        <v>266461000</v>
      </c>
      <c r="W405" s="2">
        <v>269346000</v>
      </c>
      <c r="X405" s="2">
        <v>275710000</v>
      </c>
      <c r="Y405" s="2">
        <v>282057000</v>
      </c>
      <c r="Z405" s="2">
        <v>288483000</v>
      </c>
      <c r="AA405" s="2">
        <v>286650000</v>
      </c>
      <c r="AB405" s="2">
        <v>284648000</v>
      </c>
      <c r="AC405" s="2">
        <v>282676000</v>
      </c>
      <c r="AD405" s="2">
        <v>280726000</v>
      </c>
      <c r="AE405" s="2">
        <v>278697000</v>
      </c>
      <c r="AF405" s="2">
        <v>276751000</v>
      </c>
    </row>
    <row r="406" spans="1:32">
      <c r="A406" t="s">
        <v>424</v>
      </c>
      <c r="B406" t="s">
        <v>19</v>
      </c>
      <c r="C406" s="2">
        <v>2041480</v>
      </c>
      <c r="D406" s="2">
        <v>2063510</v>
      </c>
      <c r="E406" s="2">
        <v>2177720</v>
      </c>
      <c r="F406" s="2">
        <v>2213220</v>
      </c>
      <c r="G406" s="2">
        <v>2201530</v>
      </c>
      <c r="H406" s="2">
        <v>2157880</v>
      </c>
      <c r="I406" s="2">
        <v>2085530</v>
      </c>
      <c r="J406" s="2">
        <v>1995240</v>
      </c>
      <c r="K406" s="2">
        <v>1888950</v>
      </c>
      <c r="L406" s="2">
        <v>1774280</v>
      </c>
      <c r="M406" s="2">
        <v>1667950</v>
      </c>
      <c r="N406" s="2">
        <v>1570560</v>
      </c>
      <c r="O406" s="2">
        <v>1474540</v>
      </c>
      <c r="P406" s="2">
        <v>1380020</v>
      </c>
      <c r="Q406" s="2">
        <v>1299200</v>
      </c>
      <c r="R406" s="2">
        <v>1228790</v>
      </c>
      <c r="S406" s="2">
        <v>1170960</v>
      </c>
      <c r="T406" s="2">
        <v>1128510</v>
      </c>
      <c r="U406" s="2">
        <v>1105220</v>
      </c>
      <c r="V406" s="2">
        <v>1098540</v>
      </c>
      <c r="W406" s="2">
        <v>1109840</v>
      </c>
      <c r="X406" s="2">
        <v>1135140</v>
      </c>
      <c r="Y406" s="2">
        <v>1160490</v>
      </c>
      <c r="Z406" s="2">
        <v>1185610</v>
      </c>
      <c r="AA406" s="2">
        <v>1176720</v>
      </c>
      <c r="AB406" s="2">
        <v>1166730</v>
      </c>
      <c r="AC406" s="2">
        <v>1156670</v>
      </c>
      <c r="AD406" s="2">
        <v>1147010</v>
      </c>
      <c r="AE406" s="2">
        <v>1137100</v>
      </c>
      <c r="AF406" s="2">
        <v>1126910</v>
      </c>
    </row>
    <row r="407" spans="1:32">
      <c r="A407" t="s">
        <v>425</v>
      </c>
      <c r="B407" t="s">
        <v>19</v>
      </c>
      <c r="C407" s="2">
        <v>16284100</v>
      </c>
      <c r="D407" s="2">
        <v>16381200</v>
      </c>
      <c r="E407" s="2">
        <v>18618700</v>
      </c>
      <c r="F407" s="2">
        <v>22055900</v>
      </c>
      <c r="G407" s="2">
        <v>20588700</v>
      </c>
      <c r="H407" s="2">
        <v>19955300</v>
      </c>
      <c r="I407" s="2">
        <v>19691700</v>
      </c>
      <c r="J407" s="2">
        <v>14587900</v>
      </c>
      <c r="K407" s="2">
        <v>14741300</v>
      </c>
      <c r="L407" s="2">
        <v>14697600</v>
      </c>
      <c r="M407" s="2">
        <v>14318600</v>
      </c>
      <c r="N407" s="2">
        <v>13458300</v>
      </c>
      <c r="O407" s="2">
        <v>12813300</v>
      </c>
      <c r="P407" s="2">
        <v>11877600</v>
      </c>
      <c r="Q407" s="2">
        <v>10946300</v>
      </c>
      <c r="R407" s="2">
        <v>10144400</v>
      </c>
      <c r="S407" s="2">
        <v>9456520</v>
      </c>
      <c r="T407" s="2">
        <v>8907580</v>
      </c>
      <c r="U407" s="2">
        <v>8550440</v>
      </c>
      <c r="V407" s="2">
        <v>8289190</v>
      </c>
      <c r="W407" s="2">
        <v>8148140</v>
      </c>
      <c r="X407" s="2">
        <v>8092840</v>
      </c>
      <c r="Y407" s="2">
        <v>8016900</v>
      </c>
      <c r="Z407" s="2">
        <v>7927390</v>
      </c>
      <c r="AA407" s="2">
        <v>7601300</v>
      </c>
      <c r="AB407" s="2">
        <v>7257880</v>
      </c>
      <c r="AC407" s="2">
        <v>6909790</v>
      </c>
      <c r="AD407" s="2">
        <v>6565890</v>
      </c>
      <c r="AE407" s="2">
        <v>6219970</v>
      </c>
      <c r="AF407" s="2">
        <v>5863410</v>
      </c>
    </row>
    <row r="408" spans="1:32">
      <c r="A408" t="s">
        <v>426</v>
      </c>
      <c r="B408" t="s">
        <v>19</v>
      </c>
      <c r="C408">
        <v>0</v>
      </c>
      <c r="D408">
        <v>0</v>
      </c>
      <c r="E408">
        <v>0</v>
      </c>
      <c r="F408">
        <v>0</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row>
    <row r="409" spans="1:32">
      <c r="A409" t="s">
        <v>427</v>
      </c>
      <c r="B409" t="s">
        <v>19</v>
      </c>
      <c r="C409">
        <v>0</v>
      </c>
      <c r="D409">
        <v>0</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row>
    <row r="410" spans="1:32">
      <c r="A410" t="s">
        <v>428</v>
      </c>
      <c r="B410" t="s">
        <v>19</v>
      </c>
      <c r="C410">
        <v>30528</v>
      </c>
      <c r="D410">
        <v>26102.3</v>
      </c>
      <c r="E410">
        <v>23351.3</v>
      </c>
      <c r="F410">
        <v>20098.900000000001</v>
      </c>
      <c r="G410">
        <v>16880.2</v>
      </c>
      <c r="H410">
        <v>13885.5</v>
      </c>
      <c r="I410">
        <v>11156.9</v>
      </c>
      <c r="J410">
        <v>8652.93</v>
      </c>
      <c r="K410">
        <v>6373.85</v>
      </c>
      <c r="L410">
        <v>4301.97</v>
      </c>
      <c r="M410">
        <v>2432.1</v>
      </c>
      <c r="N410">
        <v>764.29899999999998</v>
      </c>
      <c r="O410">
        <v>867.69899999999996</v>
      </c>
      <c r="P410">
        <v>946.74099999999999</v>
      </c>
      <c r="Q410">
        <v>1014.55</v>
      </c>
      <c r="R410">
        <v>1071.26</v>
      </c>
      <c r="S410">
        <v>1123.54</v>
      </c>
      <c r="T410">
        <v>1171.6099999999999</v>
      </c>
      <c r="U410">
        <v>1209.55</v>
      </c>
      <c r="V410">
        <v>1272.55</v>
      </c>
      <c r="W410">
        <v>1342.47</v>
      </c>
      <c r="X410">
        <v>1425.01</v>
      </c>
      <c r="Y410">
        <v>1502.3</v>
      </c>
      <c r="Z410">
        <v>1574.08</v>
      </c>
      <c r="AA410">
        <v>1611.44</v>
      </c>
      <c r="AB410">
        <v>1643.86</v>
      </c>
      <c r="AC410">
        <v>1675.94</v>
      </c>
      <c r="AD410">
        <v>1702.79</v>
      </c>
      <c r="AE410">
        <v>1723.97</v>
      </c>
      <c r="AF410">
        <v>1745.63</v>
      </c>
    </row>
    <row r="411" spans="1:32">
      <c r="A411" t="s">
        <v>429</v>
      </c>
      <c r="B411" t="s">
        <v>19</v>
      </c>
      <c r="C411">
        <v>0</v>
      </c>
      <c r="D411">
        <v>0</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row>
    <row r="412" spans="1:32">
      <c r="A412" t="s">
        <v>430</v>
      </c>
      <c r="B412" t="s">
        <v>19</v>
      </c>
      <c r="C412">
        <v>0</v>
      </c>
      <c r="D412">
        <v>0</v>
      </c>
      <c r="E412">
        <v>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row>
    <row r="413" spans="1:32">
      <c r="A413" t="s">
        <v>431</v>
      </c>
      <c r="B413" t="s">
        <v>19</v>
      </c>
      <c r="C413" s="2">
        <v>14203900</v>
      </c>
      <c r="D413" s="2">
        <v>12638600</v>
      </c>
      <c r="E413" s="2">
        <v>10836800</v>
      </c>
      <c r="F413" s="2">
        <v>9847520</v>
      </c>
      <c r="G413" s="2">
        <v>8981530</v>
      </c>
      <c r="H413" s="2">
        <v>8188240</v>
      </c>
      <c r="I413" s="2">
        <v>7389850</v>
      </c>
      <c r="J413" s="2">
        <v>6599800</v>
      </c>
      <c r="K413" s="2">
        <v>5820860</v>
      </c>
      <c r="L413" s="2">
        <v>5073410</v>
      </c>
      <c r="M413" s="2">
        <v>4360230</v>
      </c>
      <c r="N413" s="2">
        <v>3689580</v>
      </c>
      <c r="O413" s="2">
        <v>3058740</v>
      </c>
      <c r="P413" s="2">
        <v>2474800</v>
      </c>
      <c r="Q413" s="2">
        <v>1950940</v>
      </c>
      <c r="R413" s="2">
        <v>1484290</v>
      </c>
      <c r="S413" s="2">
        <v>1084280</v>
      </c>
      <c r="T413">
        <v>745825</v>
      </c>
      <c r="U413">
        <v>468310</v>
      </c>
      <c r="V413">
        <v>514621</v>
      </c>
      <c r="W413">
        <v>532379</v>
      </c>
      <c r="X413">
        <v>577995</v>
      </c>
      <c r="Y413">
        <v>616155</v>
      </c>
      <c r="Z413">
        <v>665380</v>
      </c>
      <c r="AA413">
        <v>718370</v>
      </c>
      <c r="AB413">
        <v>772907</v>
      </c>
      <c r="AC413">
        <v>828069</v>
      </c>
      <c r="AD413">
        <v>881078</v>
      </c>
      <c r="AE413">
        <v>933480</v>
      </c>
      <c r="AF413">
        <v>987604</v>
      </c>
    </row>
    <row r="414" spans="1:32">
      <c r="A414" t="s">
        <v>432</v>
      </c>
      <c r="B414" t="s">
        <v>19</v>
      </c>
      <c r="C414" s="2">
        <v>21874300</v>
      </c>
      <c r="D414" s="2">
        <v>19674300</v>
      </c>
      <c r="E414" s="2">
        <v>17145700</v>
      </c>
      <c r="F414" s="2">
        <v>15826300</v>
      </c>
      <c r="G414" s="2">
        <v>14707700</v>
      </c>
      <c r="H414" s="2">
        <v>13690000</v>
      </c>
      <c r="I414" s="2">
        <v>12636800</v>
      </c>
      <c r="J414" s="2">
        <v>11563100</v>
      </c>
      <c r="K414" s="2">
        <v>10461200</v>
      </c>
      <c r="L414" s="2">
        <v>9361570</v>
      </c>
      <c r="M414" s="2">
        <v>8271470</v>
      </c>
      <c r="N414" s="2">
        <v>7206480</v>
      </c>
      <c r="O414" s="2">
        <v>6135450</v>
      </c>
      <c r="P414" s="2">
        <v>5065030</v>
      </c>
      <c r="Q414" s="2">
        <v>4016420</v>
      </c>
      <c r="R414" s="2">
        <v>2980790</v>
      </c>
      <c r="S414" s="2">
        <v>1972620</v>
      </c>
      <c r="T414">
        <v>979688</v>
      </c>
      <c r="U414">
        <v>0</v>
      </c>
      <c r="V414">
        <v>0</v>
      </c>
      <c r="W414">
        <v>0</v>
      </c>
      <c r="X414">
        <v>0</v>
      </c>
      <c r="Y414">
        <v>0</v>
      </c>
      <c r="Z414">
        <v>0</v>
      </c>
      <c r="AA414">
        <v>0</v>
      </c>
      <c r="AB414">
        <v>0</v>
      </c>
      <c r="AC414">
        <v>0</v>
      </c>
      <c r="AD414">
        <v>0</v>
      </c>
      <c r="AE414">
        <v>0</v>
      </c>
      <c r="AF414">
        <v>0</v>
      </c>
    </row>
    <row r="415" spans="1:32">
      <c r="A415" t="s">
        <v>433</v>
      </c>
      <c r="B415" t="s">
        <v>19</v>
      </c>
      <c r="C415" s="2">
        <v>8009640000</v>
      </c>
      <c r="D415" s="2">
        <v>7617680000</v>
      </c>
      <c r="E415" s="2">
        <v>6995420000</v>
      </c>
      <c r="F415" s="2">
        <v>6795460000</v>
      </c>
      <c r="G415" s="2">
        <v>6717240000</v>
      </c>
      <c r="H415" s="2">
        <v>6662480000</v>
      </c>
      <c r="I415" s="2">
        <v>6574680000</v>
      </c>
      <c r="J415" s="2">
        <v>6532820000</v>
      </c>
      <c r="K415" s="2">
        <v>6398950000</v>
      </c>
      <c r="L415" s="2">
        <v>6252550000</v>
      </c>
      <c r="M415" s="2">
        <v>6087200000</v>
      </c>
      <c r="N415" s="2">
        <v>5908830000</v>
      </c>
      <c r="O415" s="2">
        <v>5716280000</v>
      </c>
      <c r="P415" s="2">
        <v>5520590000</v>
      </c>
      <c r="Q415" s="2">
        <v>5334130000</v>
      </c>
      <c r="R415" s="2">
        <v>5144340000</v>
      </c>
      <c r="S415" s="2">
        <v>4976880000</v>
      </c>
      <c r="T415" s="2">
        <v>4817660000</v>
      </c>
      <c r="U415" s="2">
        <v>4657300000</v>
      </c>
      <c r="V415" s="2">
        <v>4493820000</v>
      </c>
      <c r="W415" s="2">
        <v>4355220000</v>
      </c>
      <c r="X415" s="2">
        <v>4233620000</v>
      </c>
      <c r="Y415" s="2">
        <v>4119590000</v>
      </c>
      <c r="Z415" s="2">
        <v>4012960000</v>
      </c>
      <c r="AA415" s="2">
        <v>3911860000</v>
      </c>
      <c r="AB415" s="2">
        <v>3821290000</v>
      </c>
      <c r="AC415" s="2">
        <v>3734820000</v>
      </c>
      <c r="AD415" s="2">
        <v>3654650000</v>
      </c>
      <c r="AE415" s="2">
        <v>3593160000</v>
      </c>
      <c r="AF415" s="2">
        <v>3561190000</v>
      </c>
    </row>
    <row r="416" spans="1:32">
      <c r="A416" t="s">
        <v>434</v>
      </c>
      <c r="B416" t="s">
        <v>19</v>
      </c>
      <c r="C416" s="2">
        <v>1835110</v>
      </c>
      <c r="D416" s="2">
        <v>1650540</v>
      </c>
      <c r="E416" s="2">
        <v>1438410</v>
      </c>
      <c r="F416" s="2">
        <v>1327720</v>
      </c>
      <c r="G416" s="2">
        <v>1233880</v>
      </c>
      <c r="H416" s="2">
        <v>1148500</v>
      </c>
      <c r="I416" s="2">
        <v>1060150</v>
      </c>
      <c r="J416">
        <v>970063</v>
      </c>
      <c r="K416">
        <v>877625</v>
      </c>
      <c r="L416">
        <v>785374</v>
      </c>
      <c r="M416">
        <v>693921</v>
      </c>
      <c r="N416">
        <v>604575</v>
      </c>
      <c r="O416">
        <v>514723</v>
      </c>
      <c r="P416">
        <v>424922</v>
      </c>
      <c r="Q416">
        <v>336951</v>
      </c>
      <c r="R416">
        <v>250068</v>
      </c>
      <c r="S416">
        <v>165490</v>
      </c>
      <c r="T416">
        <v>82189.3</v>
      </c>
      <c r="U416">
        <v>0</v>
      </c>
      <c r="V416">
        <v>0</v>
      </c>
      <c r="W416">
        <v>0</v>
      </c>
      <c r="X416">
        <v>0</v>
      </c>
      <c r="Y416">
        <v>0</v>
      </c>
      <c r="Z416">
        <v>0</v>
      </c>
      <c r="AA416">
        <v>0</v>
      </c>
      <c r="AB416">
        <v>0</v>
      </c>
      <c r="AC416">
        <v>0</v>
      </c>
      <c r="AD416">
        <v>0</v>
      </c>
      <c r="AE416">
        <v>0</v>
      </c>
      <c r="AF416">
        <v>0</v>
      </c>
    </row>
    <row r="417" spans="1:32">
      <c r="A417" t="s">
        <v>435</v>
      </c>
      <c r="B417" t="s">
        <v>19</v>
      </c>
      <c r="C417" s="2">
        <v>249205000</v>
      </c>
      <c r="D417" s="2">
        <v>237010000</v>
      </c>
      <c r="E417" s="2">
        <v>234531000</v>
      </c>
      <c r="F417" s="2">
        <v>267142000</v>
      </c>
      <c r="G417" s="2">
        <v>247728000</v>
      </c>
      <c r="H417" s="2">
        <v>243466000</v>
      </c>
      <c r="I417" s="2">
        <v>246134000</v>
      </c>
      <c r="J417" s="2">
        <v>188343000</v>
      </c>
      <c r="K417" s="2">
        <v>197749000</v>
      </c>
      <c r="L417" s="2">
        <v>205938000</v>
      </c>
      <c r="M417" s="2">
        <v>208515000</v>
      </c>
      <c r="N417" s="2">
        <v>202513000</v>
      </c>
      <c r="O417" s="2">
        <v>200965000</v>
      </c>
      <c r="P417" s="2">
        <v>192420000</v>
      </c>
      <c r="Q417" s="2">
        <v>183310000</v>
      </c>
      <c r="R417" s="2">
        <v>174114000</v>
      </c>
      <c r="S417" s="2">
        <v>165328000</v>
      </c>
      <c r="T417" s="2">
        <v>156736000</v>
      </c>
      <c r="U417" s="2">
        <v>148613000</v>
      </c>
      <c r="V417" s="2">
        <v>139796000</v>
      </c>
      <c r="W417" s="2">
        <v>131752000</v>
      </c>
      <c r="X417" s="2">
        <v>124268000</v>
      </c>
      <c r="Y417" s="2">
        <v>117091000</v>
      </c>
      <c r="Z417" s="2">
        <v>110274000</v>
      </c>
      <c r="AA417" s="2">
        <v>103734000</v>
      </c>
      <c r="AB417" s="2">
        <v>97434500</v>
      </c>
      <c r="AC417" s="2">
        <v>91294800</v>
      </c>
      <c r="AD417" s="2">
        <v>85478300</v>
      </c>
      <c r="AE417" s="2">
        <v>80192000</v>
      </c>
      <c r="AF417" s="2">
        <v>75449700</v>
      </c>
    </row>
    <row r="418" spans="1:32">
      <c r="A418" t="s">
        <v>436</v>
      </c>
      <c r="B418" t="s">
        <v>19</v>
      </c>
      <c r="C418">
        <v>0</v>
      </c>
      <c r="D418">
        <v>0</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row>
    <row r="419" spans="1:32">
      <c r="A419" t="s">
        <v>437</v>
      </c>
      <c r="B419" t="s">
        <v>19</v>
      </c>
      <c r="C419">
        <v>0</v>
      </c>
      <c r="D419">
        <v>0</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row>
    <row r="420" spans="1:32">
      <c r="A420" t="s">
        <v>438</v>
      </c>
      <c r="B420" t="s">
        <v>19</v>
      </c>
      <c r="C420">
        <v>97433.3</v>
      </c>
      <c r="D420">
        <v>89209.4</v>
      </c>
      <c r="E420">
        <v>78942.899999999994</v>
      </c>
      <c r="F420">
        <v>74321.5</v>
      </c>
      <c r="G420">
        <v>70823.8</v>
      </c>
      <c r="H420">
        <v>67989.2</v>
      </c>
      <c r="I420">
        <v>65059.8</v>
      </c>
      <c r="J420">
        <v>62148.4</v>
      </c>
      <c r="K420">
        <v>59248.5</v>
      </c>
      <c r="L420">
        <v>56434.6</v>
      </c>
      <c r="M420">
        <v>53604.1</v>
      </c>
      <c r="N420">
        <v>50798.7</v>
      </c>
      <c r="O420">
        <v>48103.5</v>
      </c>
      <c r="P420">
        <v>45482</v>
      </c>
      <c r="Q420">
        <v>43086.400000000001</v>
      </c>
      <c r="R420">
        <v>40818.199999999997</v>
      </c>
      <c r="S420">
        <v>38871.300000000003</v>
      </c>
      <c r="T420">
        <v>37127.9</v>
      </c>
      <c r="U420">
        <v>35518.699999999997</v>
      </c>
      <c r="V420">
        <v>37540.1</v>
      </c>
      <c r="W420">
        <v>38622</v>
      </c>
      <c r="X420">
        <v>40029.4</v>
      </c>
      <c r="Y420">
        <v>41311.599999999999</v>
      </c>
      <c r="Z420">
        <v>42483.5</v>
      </c>
      <c r="AA420">
        <v>43552.5</v>
      </c>
      <c r="AB420">
        <v>44682.5</v>
      </c>
      <c r="AC420">
        <v>45805.3</v>
      </c>
      <c r="AD420">
        <v>46834.1</v>
      </c>
      <c r="AE420">
        <v>47973.8</v>
      </c>
      <c r="AF420">
        <v>49350</v>
      </c>
    </row>
    <row r="421" spans="1:32">
      <c r="A421" t="s">
        <v>439</v>
      </c>
      <c r="B421" t="s">
        <v>19</v>
      </c>
      <c r="C421">
        <v>0</v>
      </c>
      <c r="D421">
        <v>0</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row>
    <row r="422" spans="1:32">
      <c r="A422" t="s">
        <v>440</v>
      </c>
      <c r="B422" t="s">
        <v>19</v>
      </c>
      <c r="C422">
        <v>0</v>
      </c>
      <c r="D422">
        <v>0</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row>
    <row r="423" spans="1:32">
      <c r="A423" t="s">
        <v>441</v>
      </c>
      <c r="B423" t="s">
        <v>19</v>
      </c>
      <c r="C423" s="2">
        <v>17716000</v>
      </c>
      <c r="D423" s="2">
        <v>15141900</v>
      </c>
      <c r="E423" s="2">
        <v>13514800</v>
      </c>
      <c r="F423" s="2">
        <v>11582200</v>
      </c>
      <c r="G423" s="2">
        <v>9661490</v>
      </c>
      <c r="H423" s="2">
        <v>7872410</v>
      </c>
      <c r="I423" s="2">
        <v>6233570</v>
      </c>
      <c r="J423" s="2">
        <v>4742960</v>
      </c>
      <c r="K423" s="2">
        <v>3390630</v>
      </c>
      <c r="L423" s="2">
        <v>2165100</v>
      </c>
      <c r="M423" s="2">
        <v>1053990</v>
      </c>
      <c r="N423">
        <v>51505.3</v>
      </c>
      <c r="O423">
        <v>45867.1</v>
      </c>
      <c r="P423">
        <v>34517.599999999999</v>
      </c>
      <c r="Q423">
        <v>27431.4</v>
      </c>
      <c r="R423">
        <v>20611.400000000001</v>
      </c>
      <c r="S423">
        <v>16085.5</v>
      </c>
      <c r="T423">
        <v>12633</v>
      </c>
      <c r="U423">
        <v>9991.49</v>
      </c>
      <c r="V423">
        <v>8240.7199999999993</v>
      </c>
      <c r="W423">
        <v>7158.79</v>
      </c>
      <c r="X423">
        <v>6406.4</v>
      </c>
      <c r="Y423">
        <v>5676.67</v>
      </c>
      <c r="Z423">
        <v>5107.47</v>
      </c>
      <c r="AA423">
        <v>4281.07</v>
      </c>
      <c r="AB423">
        <v>3616.89</v>
      </c>
      <c r="AC423">
        <v>3102.4</v>
      </c>
      <c r="AD423">
        <v>2729.03</v>
      </c>
      <c r="AE423">
        <v>2367.4899999999998</v>
      </c>
      <c r="AF423">
        <v>2134</v>
      </c>
    </row>
    <row r="424" spans="1:32">
      <c r="A424" t="s">
        <v>442</v>
      </c>
      <c r="B424" t="s">
        <v>19</v>
      </c>
      <c r="C424" s="2">
        <v>125867000</v>
      </c>
      <c r="D424" s="2">
        <v>127225000</v>
      </c>
      <c r="E424" s="2">
        <v>134266000</v>
      </c>
      <c r="F424" s="2">
        <v>136455000</v>
      </c>
      <c r="G424" s="2">
        <v>135734000</v>
      </c>
      <c r="H424" s="2">
        <v>133043000</v>
      </c>
      <c r="I424" s="2">
        <v>128582000</v>
      </c>
      <c r="J424" s="2">
        <v>123016000</v>
      </c>
      <c r="K424" s="2">
        <v>116462000</v>
      </c>
      <c r="L424" s="2">
        <v>109392000</v>
      </c>
      <c r="M424" s="2">
        <v>102837000</v>
      </c>
      <c r="N424" s="2">
        <v>96832400</v>
      </c>
      <c r="O424" s="2">
        <v>90912000</v>
      </c>
      <c r="P424" s="2">
        <v>85084900</v>
      </c>
      <c r="Q424" s="2">
        <v>80101900</v>
      </c>
      <c r="R424" s="2">
        <v>75760700</v>
      </c>
      <c r="S424" s="2">
        <v>72195200</v>
      </c>
      <c r="T424" s="2">
        <v>69577800</v>
      </c>
      <c r="U424" s="2">
        <v>68141800</v>
      </c>
      <c r="V424" s="2">
        <v>67730000</v>
      </c>
      <c r="W424" s="2">
        <v>68426600</v>
      </c>
      <c r="X424" s="2">
        <v>69986500</v>
      </c>
      <c r="Y424" s="2">
        <v>71549800</v>
      </c>
      <c r="Z424" s="2">
        <v>73098300</v>
      </c>
      <c r="AA424" s="2">
        <v>72550300</v>
      </c>
      <c r="AB424" s="2">
        <v>71934100</v>
      </c>
      <c r="AC424" s="2">
        <v>71313800</v>
      </c>
      <c r="AD424" s="2">
        <v>70718700</v>
      </c>
      <c r="AE424" s="2">
        <v>70107200</v>
      </c>
      <c r="AF424" s="2">
        <v>69479000</v>
      </c>
    </row>
    <row r="425" spans="1:32">
      <c r="A425" t="s">
        <v>443</v>
      </c>
      <c r="B425" t="s">
        <v>19</v>
      </c>
      <c r="C425" s="2">
        <v>873273000</v>
      </c>
      <c r="D425" s="2">
        <v>878479000</v>
      </c>
      <c r="E425" s="2">
        <v>926604000</v>
      </c>
      <c r="F425" s="2">
        <v>936125000</v>
      </c>
      <c r="G425" s="2">
        <v>931487000</v>
      </c>
      <c r="H425" s="2">
        <v>911146000</v>
      </c>
      <c r="I425" s="2">
        <v>877639000</v>
      </c>
      <c r="J425" s="2">
        <v>844256000</v>
      </c>
      <c r="K425" s="2">
        <v>795905000</v>
      </c>
      <c r="L425" s="2">
        <v>744557000</v>
      </c>
      <c r="M425" s="2">
        <v>697447000</v>
      </c>
      <c r="N425" s="2">
        <v>655196000</v>
      </c>
      <c r="O425" s="2">
        <v>608113000</v>
      </c>
      <c r="P425" s="2">
        <v>568586000</v>
      </c>
      <c r="Q425" s="2">
        <v>531464000</v>
      </c>
      <c r="R425" s="2">
        <v>500095000</v>
      </c>
      <c r="S425" s="2">
        <v>474979000</v>
      </c>
      <c r="T425" s="2">
        <v>456834000</v>
      </c>
      <c r="U425" s="2">
        <v>447093000</v>
      </c>
      <c r="V425" s="2">
        <v>444595000</v>
      </c>
      <c r="W425" s="2">
        <v>449409000</v>
      </c>
      <c r="X425" s="2">
        <v>460028000</v>
      </c>
      <c r="Y425" s="2">
        <v>470618000</v>
      </c>
      <c r="Z425" s="2">
        <v>481340000</v>
      </c>
      <c r="AA425" s="2">
        <v>478281000</v>
      </c>
      <c r="AB425" s="2">
        <v>474940000</v>
      </c>
      <c r="AC425" s="2">
        <v>471650000</v>
      </c>
      <c r="AD425" s="2">
        <v>468398000</v>
      </c>
      <c r="AE425" s="2">
        <v>465012000</v>
      </c>
      <c r="AF425" s="2">
        <v>461764000</v>
      </c>
    </row>
    <row r="426" spans="1:32">
      <c r="A426" t="s">
        <v>444</v>
      </c>
      <c r="B426" t="s">
        <v>19</v>
      </c>
      <c r="C426">
        <v>0</v>
      </c>
      <c r="D426">
        <v>0</v>
      </c>
      <c r="E426">
        <v>0</v>
      </c>
      <c r="F426">
        <v>0</v>
      </c>
      <c r="G426">
        <v>0</v>
      </c>
      <c r="H426">
        <v>0</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0</v>
      </c>
    </row>
    <row r="427" spans="1:32">
      <c r="A427" t="s">
        <v>445</v>
      </c>
      <c r="B427" t="s">
        <v>19</v>
      </c>
      <c r="C427">
        <v>0</v>
      </c>
      <c r="D427">
        <v>0</v>
      </c>
      <c r="E427">
        <v>0</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0</v>
      </c>
    </row>
    <row r="428" spans="1:32">
      <c r="A428" t="s">
        <v>446</v>
      </c>
      <c r="B428" t="s">
        <v>19</v>
      </c>
      <c r="C428">
        <v>0</v>
      </c>
      <c r="D428">
        <v>0</v>
      </c>
      <c r="E428">
        <v>0</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row>
    <row r="429" spans="1:32">
      <c r="A429" t="s">
        <v>447</v>
      </c>
      <c r="B429" t="s">
        <v>19</v>
      </c>
      <c r="C429">
        <v>0</v>
      </c>
      <c r="D429">
        <v>0</v>
      </c>
      <c r="E429">
        <v>0</v>
      </c>
      <c r="F429">
        <v>0</v>
      </c>
      <c r="G429">
        <v>0</v>
      </c>
      <c r="H429">
        <v>0</v>
      </c>
      <c r="I429">
        <v>0</v>
      </c>
      <c r="J429">
        <v>0</v>
      </c>
      <c r="K429">
        <v>0</v>
      </c>
      <c r="L429">
        <v>0</v>
      </c>
      <c r="M429">
        <v>0</v>
      </c>
      <c r="N429">
        <v>0</v>
      </c>
      <c r="O429">
        <v>0</v>
      </c>
      <c r="P429">
        <v>0</v>
      </c>
      <c r="Q429">
        <v>0</v>
      </c>
      <c r="R429">
        <v>0</v>
      </c>
      <c r="S429">
        <v>0</v>
      </c>
      <c r="T429">
        <v>0</v>
      </c>
      <c r="U429">
        <v>0</v>
      </c>
      <c r="V429">
        <v>0</v>
      </c>
      <c r="W429">
        <v>0</v>
      </c>
      <c r="X429">
        <v>0</v>
      </c>
      <c r="Y429">
        <v>0</v>
      </c>
      <c r="Z429">
        <v>0</v>
      </c>
      <c r="AA429">
        <v>0</v>
      </c>
      <c r="AB429">
        <v>0</v>
      </c>
      <c r="AC429">
        <v>0</v>
      </c>
      <c r="AD429">
        <v>0</v>
      </c>
      <c r="AE429">
        <v>0</v>
      </c>
      <c r="AF429">
        <v>0</v>
      </c>
    </row>
    <row r="430" spans="1:32">
      <c r="A430" t="s">
        <v>448</v>
      </c>
      <c r="B430" t="s">
        <v>19</v>
      </c>
      <c r="C430" s="2">
        <v>2475240</v>
      </c>
      <c r="D430" s="2">
        <v>2116400</v>
      </c>
      <c r="E430" s="2">
        <v>1893350</v>
      </c>
      <c r="F430" s="2">
        <v>1629640</v>
      </c>
      <c r="G430" s="2">
        <v>1368660</v>
      </c>
      <c r="H430" s="2">
        <v>1125860</v>
      </c>
      <c r="I430">
        <v>904618</v>
      </c>
      <c r="J430">
        <v>701589</v>
      </c>
      <c r="K430">
        <v>516799</v>
      </c>
      <c r="L430">
        <v>348808</v>
      </c>
      <c r="M430">
        <v>197197</v>
      </c>
      <c r="N430">
        <v>61970.2</v>
      </c>
      <c r="O430">
        <v>70354</v>
      </c>
      <c r="P430">
        <v>76762.8</v>
      </c>
      <c r="Q430">
        <v>82261</v>
      </c>
      <c r="R430">
        <v>86859</v>
      </c>
      <c r="S430">
        <v>91097.9</v>
      </c>
      <c r="T430">
        <v>94995.1</v>
      </c>
      <c r="U430">
        <v>98071.5</v>
      </c>
      <c r="V430">
        <v>103180</v>
      </c>
      <c r="W430">
        <v>108849</v>
      </c>
      <c r="X430">
        <v>115541</v>
      </c>
      <c r="Y430">
        <v>121808</v>
      </c>
      <c r="Z430">
        <v>127628</v>
      </c>
      <c r="AA430">
        <v>130657</v>
      </c>
      <c r="AB430">
        <v>133286</v>
      </c>
      <c r="AC430">
        <v>135887</v>
      </c>
      <c r="AD430">
        <v>138064</v>
      </c>
      <c r="AE430">
        <v>139781</v>
      </c>
      <c r="AF430">
        <v>141538</v>
      </c>
    </row>
    <row r="431" spans="1:32">
      <c r="A431" t="s">
        <v>449</v>
      </c>
      <c r="B431" t="s">
        <v>19</v>
      </c>
      <c r="C431">
        <v>0</v>
      </c>
      <c r="D431">
        <v>0</v>
      </c>
      <c r="E431">
        <v>0</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row>
    <row r="432" spans="1:32">
      <c r="A432" t="s">
        <v>450</v>
      </c>
      <c r="B432" t="s">
        <v>19</v>
      </c>
      <c r="C432">
        <v>0</v>
      </c>
      <c r="D432">
        <v>0</v>
      </c>
      <c r="E432">
        <v>0</v>
      </c>
      <c r="F432">
        <v>0</v>
      </c>
      <c r="G432">
        <v>0</v>
      </c>
      <c r="H432">
        <v>0</v>
      </c>
      <c r="I432">
        <v>0</v>
      </c>
      <c r="J432">
        <v>0</v>
      </c>
      <c r="K432">
        <v>0</v>
      </c>
      <c r="L432">
        <v>0</v>
      </c>
      <c r="M432">
        <v>0</v>
      </c>
      <c r="N432">
        <v>0</v>
      </c>
      <c r="O432">
        <v>0</v>
      </c>
      <c r="P432">
        <v>0</v>
      </c>
      <c r="Q432">
        <v>0</v>
      </c>
      <c r="R432">
        <v>0</v>
      </c>
      <c r="S432">
        <v>0</v>
      </c>
      <c r="T432">
        <v>0</v>
      </c>
      <c r="U432">
        <v>0</v>
      </c>
      <c r="V432">
        <v>0</v>
      </c>
      <c r="W432">
        <v>0</v>
      </c>
      <c r="X432">
        <v>0</v>
      </c>
      <c r="Y432">
        <v>0</v>
      </c>
      <c r="Z432">
        <v>0</v>
      </c>
      <c r="AA432">
        <v>0</v>
      </c>
      <c r="AB432">
        <v>0</v>
      </c>
      <c r="AC432">
        <v>0</v>
      </c>
      <c r="AD432">
        <v>0</v>
      </c>
      <c r="AE432">
        <v>0</v>
      </c>
      <c r="AF432">
        <v>0</v>
      </c>
    </row>
    <row r="433" spans="1:32">
      <c r="A433" t="s">
        <v>451</v>
      </c>
      <c r="B433" t="s">
        <v>19</v>
      </c>
      <c r="C433" s="2">
        <v>35509700</v>
      </c>
      <c r="D433" s="2">
        <v>31596600</v>
      </c>
      <c r="E433" s="2">
        <v>27091900</v>
      </c>
      <c r="F433" s="2">
        <v>24618800</v>
      </c>
      <c r="G433" s="2">
        <v>22453800</v>
      </c>
      <c r="H433" s="2">
        <v>20470600</v>
      </c>
      <c r="I433" s="2">
        <v>18474600</v>
      </c>
      <c r="J433" s="2">
        <v>16499500</v>
      </c>
      <c r="K433" s="2">
        <v>14552100</v>
      </c>
      <c r="L433" s="2">
        <v>12683500</v>
      </c>
      <c r="M433" s="2">
        <v>10900600</v>
      </c>
      <c r="N433" s="2">
        <v>9223960</v>
      </c>
      <c r="O433" s="2">
        <v>7646850</v>
      </c>
      <c r="P433" s="2">
        <v>6187000</v>
      </c>
      <c r="Q433" s="2">
        <v>4877340</v>
      </c>
      <c r="R433" s="2">
        <v>3710720</v>
      </c>
      <c r="S433" s="2">
        <v>2710690</v>
      </c>
      <c r="T433" s="2">
        <v>1864560</v>
      </c>
      <c r="U433" s="2">
        <v>1170780</v>
      </c>
      <c r="V433" s="2">
        <v>1286550</v>
      </c>
      <c r="W433" s="2">
        <v>1330950</v>
      </c>
      <c r="X433" s="2">
        <v>1444990</v>
      </c>
      <c r="Y433" s="2">
        <v>1540390</v>
      </c>
      <c r="Z433" s="2">
        <v>1663450</v>
      </c>
      <c r="AA433" s="2">
        <v>1795920</v>
      </c>
      <c r="AB433" s="2">
        <v>1932270</v>
      </c>
      <c r="AC433" s="2">
        <v>2070170</v>
      </c>
      <c r="AD433" s="2">
        <v>2202700</v>
      </c>
      <c r="AE433" s="2">
        <v>2333700</v>
      </c>
      <c r="AF433" s="2">
        <v>2469010</v>
      </c>
    </row>
    <row r="434" spans="1:32">
      <c r="A434" t="s">
        <v>452</v>
      </c>
      <c r="B434" t="s">
        <v>19</v>
      </c>
      <c r="C434" s="2">
        <v>113143000</v>
      </c>
      <c r="D434" s="2">
        <v>101764000</v>
      </c>
      <c r="E434" s="2">
        <v>88684500</v>
      </c>
      <c r="F434" s="2">
        <v>81860100</v>
      </c>
      <c r="G434" s="2">
        <v>76074500</v>
      </c>
      <c r="H434" s="2">
        <v>70810300</v>
      </c>
      <c r="I434" s="2">
        <v>65363000</v>
      </c>
      <c r="J434" s="2">
        <v>59808900</v>
      </c>
      <c r="K434" s="2">
        <v>54109700</v>
      </c>
      <c r="L434" s="2">
        <v>48421900</v>
      </c>
      <c r="M434" s="2">
        <v>42783500</v>
      </c>
      <c r="N434" s="2">
        <v>37274900</v>
      </c>
      <c r="O434" s="2">
        <v>31735100</v>
      </c>
      <c r="P434" s="2">
        <v>26198400</v>
      </c>
      <c r="Q434" s="2">
        <v>20774600</v>
      </c>
      <c r="R434" s="2">
        <v>15417900</v>
      </c>
      <c r="S434" s="2">
        <v>10203200</v>
      </c>
      <c r="T434" s="2">
        <v>5067350</v>
      </c>
      <c r="U434">
        <v>0</v>
      </c>
      <c r="V434">
        <v>0</v>
      </c>
      <c r="W434">
        <v>0</v>
      </c>
      <c r="X434">
        <v>0</v>
      </c>
      <c r="Y434">
        <v>0</v>
      </c>
      <c r="Z434">
        <v>0</v>
      </c>
      <c r="AA434">
        <v>0</v>
      </c>
      <c r="AB434">
        <v>0</v>
      </c>
      <c r="AC434">
        <v>0</v>
      </c>
      <c r="AD434">
        <v>0</v>
      </c>
      <c r="AE434">
        <v>0</v>
      </c>
      <c r="AF434">
        <v>0</v>
      </c>
    </row>
    <row r="435" spans="1:32">
      <c r="A435" t="s">
        <v>453</v>
      </c>
      <c r="B435" t="s">
        <v>19</v>
      </c>
      <c r="C435" s="2">
        <v>13364200000</v>
      </c>
      <c r="D435" s="2">
        <v>12710300000</v>
      </c>
      <c r="E435" s="2">
        <v>11672000000</v>
      </c>
      <c r="F435" s="2">
        <v>11338400000</v>
      </c>
      <c r="G435" s="2">
        <v>11207900000</v>
      </c>
      <c r="H435" s="2">
        <v>11116500000</v>
      </c>
      <c r="I435" s="2">
        <v>10970000000</v>
      </c>
      <c r="J435" s="2">
        <v>10900100000</v>
      </c>
      <c r="K435" s="2">
        <v>10676800000</v>
      </c>
      <c r="L435" s="2">
        <v>10432500000</v>
      </c>
      <c r="M435" s="2">
        <v>10156600000</v>
      </c>
      <c r="N435" s="2">
        <v>9859010000</v>
      </c>
      <c r="O435" s="2">
        <v>9537740000</v>
      </c>
      <c r="P435" s="2">
        <v>9211220000</v>
      </c>
      <c r="Q435" s="2">
        <v>8900100000</v>
      </c>
      <c r="R435" s="2">
        <v>8583430000</v>
      </c>
      <c r="S435" s="2">
        <v>8304030000</v>
      </c>
      <c r="T435" s="2">
        <v>8038370000</v>
      </c>
      <c r="U435" s="2">
        <v>7770800000</v>
      </c>
      <c r="V435" s="2">
        <v>7498030000</v>
      </c>
      <c r="W435" s="2">
        <v>7266780000</v>
      </c>
      <c r="X435" s="2">
        <v>7063890000</v>
      </c>
      <c r="Y435" s="2">
        <v>6873620000</v>
      </c>
      <c r="Z435" s="2">
        <v>6695700000</v>
      </c>
      <c r="AA435" s="2">
        <v>6527020000</v>
      </c>
      <c r="AB435" s="2">
        <v>6375910000</v>
      </c>
      <c r="AC435" s="2">
        <v>6231630000</v>
      </c>
      <c r="AD435" s="2">
        <v>6097860000</v>
      </c>
      <c r="AE435" s="2">
        <v>5995250000</v>
      </c>
      <c r="AF435" s="2">
        <v>5941930000</v>
      </c>
    </row>
    <row r="436" spans="1:32">
      <c r="A436" t="s">
        <v>454</v>
      </c>
      <c r="B436" t="s">
        <v>19</v>
      </c>
      <c r="C436">
        <v>0</v>
      </c>
      <c r="D436">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row>
    <row r="437" spans="1:32">
      <c r="A437" t="s">
        <v>455</v>
      </c>
      <c r="B437" t="s">
        <v>19</v>
      </c>
      <c r="C437">
        <v>0</v>
      </c>
      <c r="D437">
        <v>0</v>
      </c>
      <c r="E437">
        <v>0</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row>
    <row r="438" spans="1:32">
      <c r="A438" t="s">
        <v>456</v>
      </c>
      <c r="B438" t="s">
        <v>19</v>
      </c>
      <c r="C438">
        <v>0</v>
      </c>
      <c r="D438">
        <v>0</v>
      </c>
      <c r="E438">
        <v>0</v>
      </c>
      <c r="F438">
        <v>0</v>
      </c>
      <c r="G438">
        <v>0</v>
      </c>
      <c r="H438">
        <v>0</v>
      </c>
      <c r="I438">
        <v>0</v>
      </c>
      <c r="J438">
        <v>0</v>
      </c>
      <c r="K438">
        <v>0</v>
      </c>
      <c r="L438">
        <v>0</v>
      </c>
      <c r="M438">
        <v>0</v>
      </c>
      <c r="N438">
        <v>0</v>
      </c>
      <c r="O438">
        <v>0</v>
      </c>
      <c r="P438">
        <v>0</v>
      </c>
      <c r="Q438">
        <v>0</v>
      </c>
      <c r="R438">
        <v>0</v>
      </c>
      <c r="S438">
        <v>0</v>
      </c>
      <c r="T438">
        <v>0</v>
      </c>
      <c r="U438">
        <v>0</v>
      </c>
      <c r="V438">
        <v>0</v>
      </c>
      <c r="W438">
        <v>0</v>
      </c>
      <c r="X438">
        <v>0</v>
      </c>
      <c r="Y438">
        <v>0</v>
      </c>
      <c r="Z438">
        <v>0</v>
      </c>
      <c r="AA438">
        <v>0</v>
      </c>
      <c r="AB438">
        <v>0</v>
      </c>
      <c r="AC438">
        <v>0</v>
      </c>
      <c r="AD438">
        <v>0</v>
      </c>
      <c r="AE438">
        <v>0</v>
      </c>
      <c r="AF438">
        <v>0</v>
      </c>
    </row>
    <row r="439" spans="1:32">
      <c r="A439" t="s">
        <v>457</v>
      </c>
      <c r="B439" t="s">
        <v>19</v>
      </c>
      <c r="C439">
        <v>0</v>
      </c>
      <c r="D439">
        <v>0</v>
      </c>
      <c r="E439">
        <v>0</v>
      </c>
      <c r="F439">
        <v>0</v>
      </c>
      <c r="G439">
        <v>0</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v>0</v>
      </c>
      <c r="AF439">
        <v>0</v>
      </c>
    </row>
    <row r="440" spans="1:32">
      <c r="A440" t="s">
        <v>458</v>
      </c>
      <c r="B440" t="s">
        <v>19</v>
      </c>
      <c r="C440" s="2">
        <v>7899990</v>
      </c>
      <c r="D440" s="2">
        <v>7233200</v>
      </c>
      <c r="E440" s="2">
        <v>6400770</v>
      </c>
      <c r="F440" s="2">
        <v>6026070</v>
      </c>
      <c r="G440" s="2">
        <v>5742470</v>
      </c>
      <c r="H440" s="2">
        <v>5512640</v>
      </c>
      <c r="I440" s="2">
        <v>5275120</v>
      </c>
      <c r="J440" s="2">
        <v>5039060</v>
      </c>
      <c r="K440" s="2">
        <v>4803930</v>
      </c>
      <c r="L440" s="2">
        <v>4575780</v>
      </c>
      <c r="M440" s="2">
        <v>4346280</v>
      </c>
      <c r="N440" s="2">
        <v>4118820</v>
      </c>
      <c r="O440" s="2">
        <v>3900280</v>
      </c>
      <c r="P440" s="2">
        <v>3687730</v>
      </c>
      <c r="Q440" s="2">
        <v>3493490</v>
      </c>
      <c r="R440" s="2">
        <v>3309590</v>
      </c>
      <c r="S440" s="2">
        <v>3151720</v>
      </c>
      <c r="T440" s="2">
        <v>3010370</v>
      </c>
      <c r="U440" s="2">
        <v>2879890</v>
      </c>
      <c r="V440" s="2">
        <v>3043790</v>
      </c>
      <c r="W440" s="2">
        <v>3131510</v>
      </c>
      <c r="X440" s="2">
        <v>3245630</v>
      </c>
      <c r="Y440" s="2">
        <v>3349590</v>
      </c>
      <c r="Z440" s="2">
        <v>3444610</v>
      </c>
      <c r="AA440" s="2">
        <v>3531280</v>
      </c>
      <c r="AB440" s="2">
        <v>3622910</v>
      </c>
      <c r="AC440" s="2">
        <v>3713940</v>
      </c>
      <c r="AD440" s="2">
        <v>3797360</v>
      </c>
      <c r="AE440" s="2">
        <v>3889770</v>
      </c>
      <c r="AF440" s="2">
        <v>4001350</v>
      </c>
    </row>
    <row r="441" spans="1:32">
      <c r="A441" t="s">
        <v>459</v>
      </c>
      <c r="B441" t="s">
        <v>19</v>
      </c>
      <c r="C441">
        <v>0</v>
      </c>
      <c r="D441">
        <v>0</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row>
    <row r="442" spans="1:32">
      <c r="A442" t="s">
        <v>460</v>
      </c>
      <c r="B442" t="s">
        <v>19</v>
      </c>
      <c r="C442">
        <v>0</v>
      </c>
      <c r="D442">
        <v>0</v>
      </c>
      <c r="E442">
        <v>0</v>
      </c>
      <c r="F442">
        <v>0</v>
      </c>
      <c r="G442">
        <v>0</v>
      </c>
      <c r="H442">
        <v>0</v>
      </c>
      <c r="I442">
        <v>0</v>
      </c>
      <c r="J442">
        <v>0</v>
      </c>
      <c r="K442">
        <v>0</v>
      </c>
      <c r="L442">
        <v>0</v>
      </c>
      <c r="M442">
        <v>0</v>
      </c>
      <c r="N442">
        <v>0</v>
      </c>
      <c r="O442">
        <v>0</v>
      </c>
      <c r="P442">
        <v>0</v>
      </c>
      <c r="Q442">
        <v>0</v>
      </c>
      <c r="R442">
        <v>0</v>
      </c>
      <c r="S442">
        <v>0</v>
      </c>
      <c r="T442">
        <v>0</v>
      </c>
      <c r="U442">
        <v>0</v>
      </c>
      <c r="V442">
        <v>0</v>
      </c>
      <c r="W442">
        <v>0</v>
      </c>
      <c r="X442">
        <v>0</v>
      </c>
      <c r="Y442">
        <v>0</v>
      </c>
      <c r="Z442">
        <v>0</v>
      </c>
      <c r="AA442">
        <v>0</v>
      </c>
      <c r="AB442">
        <v>0</v>
      </c>
      <c r="AC442">
        <v>0</v>
      </c>
      <c r="AD442">
        <v>0</v>
      </c>
      <c r="AE442">
        <v>0</v>
      </c>
      <c r="AF442">
        <v>0</v>
      </c>
    </row>
    <row r="443" spans="1:32">
      <c r="A443" t="s">
        <v>461</v>
      </c>
      <c r="B443" t="s">
        <v>19</v>
      </c>
      <c r="C443" s="2">
        <v>1771600</v>
      </c>
      <c r="D443" s="2">
        <v>1514190</v>
      </c>
      <c r="E443" s="2">
        <v>1351480</v>
      </c>
      <c r="F443" s="2">
        <v>1158220</v>
      </c>
      <c r="G443">
        <v>966149</v>
      </c>
      <c r="H443">
        <v>787241</v>
      </c>
      <c r="I443">
        <v>623357</v>
      </c>
      <c r="J443">
        <v>474296</v>
      </c>
      <c r="K443">
        <v>339063</v>
      </c>
      <c r="L443">
        <v>216510</v>
      </c>
      <c r="M443">
        <v>105399</v>
      </c>
      <c r="N443">
        <v>5150.53</v>
      </c>
      <c r="O443">
        <v>4586.71</v>
      </c>
      <c r="P443">
        <v>3451.76</v>
      </c>
      <c r="Q443">
        <v>2743.14</v>
      </c>
      <c r="R443">
        <v>2061.14</v>
      </c>
      <c r="S443">
        <v>1608.55</v>
      </c>
      <c r="T443">
        <v>1263.3</v>
      </c>
      <c r="U443">
        <v>999.149</v>
      </c>
      <c r="V443">
        <v>824.072</v>
      </c>
      <c r="W443">
        <v>715.87900000000002</v>
      </c>
      <c r="X443">
        <v>640.64</v>
      </c>
      <c r="Y443">
        <v>567.66700000000003</v>
      </c>
      <c r="Z443">
        <v>510.74700000000001</v>
      </c>
      <c r="AA443">
        <v>428.10700000000003</v>
      </c>
      <c r="AB443">
        <v>361.68900000000002</v>
      </c>
      <c r="AC443">
        <v>310.24</v>
      </c>
      <c r="AD443">
        <v>272.90300000000002</v>
      </c>
      <c r="AE443">
        <v>236.749</v>
      </c>
      <c r="AF443">
        <v>213.4</v>
      </c>
    </row>
    <row r="444" spans="1:32">
      <c r="A444" t="s">
        <v>462</v>
      </c>
      <c r="B444" t="s">
        <v>19</v>
      </c>
      <c r="C444" s="2">
        <v>237804000</v>
      </c>
      <c r="D444" s="2">
        <v>240370000</v>
      </c>
      <c r="E444" s="2">
        <v>253674000</v>
      </c>
      <c r="F444" s="2">
        <v>257809000</v>
      </c>
      <c r="G444" s="2">
        <v>256447000</v>
      </c>
      <c r="H444" s="2">
        <v>251363000</v>
      </c>
      <c r="I444" s="2">
        <v>242935000</v>
      </c>
      <c r="J444" s="2">
        <v>232418000</v>
      </c>
      <c r="K444" s="2">
        <v>220036000</v>
      </c>
      <c r="L444" s="2">
        <v>206679000</v>
      </c>
      <c r="M444" s="2">
        <v>194294000</v>
      </c>
      <c r="N444" s="2">
        <v>182949000</v>
      </c>
      <c r="O444" s="2">
        <v>171763000</v>
      </c>
      <c r="P444" s="2">
        <v>160754000</v>
      </c>
      <c r="Q444" s="2">
        <v>151339000</v>
      </c>
      <c r="R444" s="2">
        <v>143137000</v>
      </c>
      <c r="S444" s="2">
        <v>136401000</v>
      </c>
      <c r="T444" s="2">
        <v>131456000</v>
      </c>
      <c r="U444" s="2">
        <v>128743000</v>
      </c>
      <c r="V444" s="2">
        <v>127965000</v>
      </c>
      <c r="W444" s="2">
        <v>129281000</v>
      </c>
      <c r="X444" s="2">
        <v>132228000</v>
      </c>
      <c r="Y444" s="2">
        <v>135181000</v>
      </c>
      <c r="Z444" s="2">
        <v>138107000</v>
      </c>
      <c r="AA444" s="2">
        <v>137072000</v>
      </c>
      <c r="AB444" s="2">
        <v>135908000</v>
      </c>
      <c r="AC444" s="2">
        <v>134736000</v>
      </c>
      <c r="AD444" s="2">
        <v>133611000</v>
      </c>
      <c r="AE444" s="2">
        <v>132456000</v>
      </c>
      <c r="AF444" s="2">
        <v>131269000</v>
      </c>
    </row>
    <row r="445" spans="1:32">
      <c r="A445" t="s">
        <v>463</v>
      </c>
      <c r="B445" t="s">
        <v>19</v>
      </c>
      <c r="C445" s="2">
        <v>707933000</v>
      </c>
      <c r="D445" s="2">
        <v>712154000</v>
      </c>
      <c r="E445" s="2">
        <v>751167000</v>
      </c>
      <c r="F445" s="2">
        <v>758885000</v>
      </c>
      <c r="G445" s="2">
        <v>755126000</v>
      </c>
      <c r="H445" s="2">
        <v>738636000</v>
      </c>
      <c r="I445" s="2">
        <v>711473000</v>
      </c>
      <c r="J445" s="2">
        <v>684410000</v>
      </c>
      <c r="K445" s="2">
        <v>645213000</v>
      </c>
      <c r="L445" s="2">
        <v>603588000</v>
      </c>
      <c r="M445" s="2">
        <v>565397000</v>
      </c>
      <c r="N445" s="2">
        <v>531145000</v>
      </c>
      <c r="O445" s="2">
        <v>492977000</v>
      </c>
      <c r="P445" s="2">
        <v>460934000</v>
      </c>
      <c r="Q445" s="2">
        <v>430840000</v>
      </c>
      <c r="R445" s="2">
        <v>405411000</v>
      </c>
      <c r="S445" s="2">
        <v>385049000</v>
      </c>
      <c r="T445" s="2">
        <v>370340000</v>
      </c>
      <c r="U445" s="2">
        <v>362443000</v>
      </c>
      <c r="V445" s="2">
        <v>360418000</v>
      </c>
      <c r="W445" s="2">
        <v>364321000</v>
      </c>
      <c r="X445" s="2">
        <v>372930000</v>
      </c>
      <c r="Y445" s="2">
        <v>381515000</v>
      </c>
      <c r="Z445" s="2">
        <v>390206000</v>
      </c>
      <c r="AA445" s="2">
        <v>387726000</v>
      </c>
      <c r="AB445" s="2">
        <v>385018000</v>
      </c>
      <c r="AC445" s="2">
        <v>382351000</v>
      </c>
      <c r="AD445" s="2">
        <v>379715000</v>
      </c>
      <c r="AE445" s="2">
        <v>376970000</v>
      </c>
      <c r="AF445" s="2">
        <v>374337000</v>
      </c>
    </row>
    <row r="446" spans="1:32">
      <c r="A446" t="s">
        <v>464</v>
      </c>
      <c r="B446" t="s">
        <v>19</v>
      </c>
      <c r="C446">
        <v>0</v>
      </c>
      <c r="D446">
        <v>0</v>
      </c>
      <c r="E446">
        <v>0</v>
      </c>
      <c r="F446">
        <v>0</v>
      </c>
      <c r="G446">
        <v>0</v>
      </c>
      <c r="H446">
        <v>0</v>
      </c>
      <c r="I446">
        <v>0</v>
      </c>
      <c r="J446">
        <v>0</v>
      </c>
      <c r="K446">
        <v>0</v>
      </c>
      <c r="L446">
        <v>0</v>
      </c>
      <c r="M446">
        <v>0</v>
      </c>
      <c r="N446">
        <v>0</v>
      </c>
      <c r="O446">
        <v>0</v>
      </c>
      <c r="P446">
        <v>0</v>
      </c>
      <c r="Q446">
        <v>0</v>
      </c>
      <c r="R446">
        <v>0</v>
      </c>
      <c r="S446">
        <v>0</v>
      </c>
      <c r="T446">
        <v>0</v>
      </c>
      <c r="U446">
        <v>0</v>
      </c>
      <c r="V446">
        <v>0</v>
      </c>
      <c r="W446">
        <v>0</v>
      </c>
      <c r="X446">
        <v>0</v>
      </c>
      <c r="Y446">
        <v>0</v>
      </c>
      <c r="Z446">
        <v>0</v>
      </c>
      <c r="AA446">
        <v>0</v>
      </c>
      <c r="AB446">
        <v>0</v>
      </c>
      <c r="AC446">
        <v>0</v>
      </c>
      <c r="AD446">
        <v>0</v>
      </c>
      <c r="AE446">
        <v>0</v>
      </c>
      <c r="AF446">
        <v>0</v>
      </c>
    </row>
    <row r="447" spans="1:32">
      <c r="A447" t="s">
        <v>465</v>
      </c>
      <c r="B447" t="s">
        <v>19</v>
      </c>
      <c r="C447">
        <v>0</v>
      </c>
      <c r="D447">
        <v>0</v>
      </c>
      <c r="E447">
        <v>0</v>
      </c>
      <c r="F447">
        <v>0</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row>
    <row r="448" spans="1:32">
      <c r="A448" t="s">
        <v>466</v>
      </c>
      <c r="B448" t="s">
        <v>19</v>
      </c>
      <c r="C448">
        <v>0</v>
      </c>
      <c r="D448">
        <v>0</v>
      </c>
      <c r="E448">
        <v>0</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row>
    <row r="449" spans="1:32">
      <c r="A449" t="s">
        <v>467</v>
      </c>
      <c r="B449" t="s">
        <v>19</v>
      </c>
      <c r="C449">
        <v>0</v>
      </c>
      <c r="D449">
        <v>0</v>
      </c>
      <c r="E449">
        <v>0</v>
      </c>
      <c r="F449">
        <v>0</v>
      </c>
      <c r="G449">
        <v>0</v>
      </c>
      <c r="H449">
        <v>0</v>
      </c>
      <c r="I449">
        <v>0</v>
      </c>
      <c r="J449">
        <v>0</v>
      </c>
      <c r="K449">
        <v>0</v>
      </c>
      <c r="L449">
        <v>0</v>
      </c>
      <c r="M449">
        <v>0</v>
      </c>
      <c r="N449">
        <v>0</v>
      </c>
      <c r="O449">
        <v>0</v>
      </c>
      <c r="P449">
        <v>0</v>
      </c>
      <c r="Q449">
        <v>0</v>
      </c>
      <c r="R449">
        <v>0</v>
      </c>
      <c r="S449">
        <v>0</v>
      </c>
      <c r="T449">
        <v>0</v>
      </c>
      <c r="U449">
        <v>0</v>
      </c>
      <c r="V449">
        <v>0</v>
      </c>
      <c r="W449">
        <v>0</v>
      </c>
      <c r="X449">
        <v>0</v>
      </c>
      <c r="Y449">
        <v>0</v>
      </c>
      <c r="Z449">
        <v>0</v>
      </c>
      <c r="AA449">
        <v>0</v>
      </c>
      <c r="AB449">
        <v>0</v>
      </c>
      <c r="AC449">
        <v>0</v>
      </c>
      <c r="AD449">
        <v>0</v>
      </c>
      <c r="AE449">
        <v>0</v>
      </c>
      <c r="AF449">
        <v>0</v>
      </c>
    </row>
    <row r="450" spans="1:32">
      <c r="A450" t="s">
        <v>468</v>
      </c>
      <c r="B450" t="s">
        <v>19</v>
      </c>
      <c r="C450">
        <v>495049</v>
      </c>
      <c r="D450">
        <v>423280</v>
      </c>
      <c r="E450">
        <v>378669</v>
      </c>
      <c r="F450">
        <v>325928</v>
      </c>
      <c r="G450">
        <v>273732</v>
      </c>
      <c r="H450">
        <v>225171</v>
      </c>
      <c r="I450">
        <v>180924</v>
      </c>
      <c r="J450">
        <v>140318</v>
      </c>
      <c r="K450">
        <v>103360</v>
      </c>
      <c r="L450">
        <v>69761.7</v>
      </c>
      <c r="M450">
        <v>39439.5</v>
      </c>
      <c r="N450">
        <v>12394</v>
      </c>
      <c r="O450">
        <v>14070.8</v>
      </c>
      <c r="P450">
        <v>15352.6</v>
      </c>
      <c r="Q450">
        <v>16452.2</v>
      </c>
      <c r="R450">
        <v>17371.8</v>
      </c>
      <c r="S450">
        <v>18219.599999999999</v>
      </c>
      <c r="T450">
        <v>18999</v>
      </c>
      <c r="U450">
        <v>19614.3</v>
      </c>
      <c r="V450">
        <v>20636</v>
      </c>
      <c r="W450">
        <v>21769.7</v>
      </c>
      <c r="X450">
        <v>23108.2</v>
      </c>
      <c r="Y450">
        <v>24361.599999999999</v>
      </c>
      <c r="Z450">
        <v>25525.599999999999</v>
      </c>
      <c r="AA450">
        <v>26131.4</v>
      </c>
      <c r="AB450">
        <v>26657.200000000001</v>
      </c>
      <c r="AC450">
        <v>27177.5</v>
      </c>
      <c r="AD450">
        <v>27612.799999999999</v>
      </c>
      <c r="AE450">
        <v>27956.2</v>
      </c>
      <c r="AF450">
        <v>28307.5</v>
      </c>
    </row>
    <row r="451" spans="1:32">
      <c r="A451" t="s">
        <v>469</v>
      </c>
      <c r="B451" t="s">
        <v>19</v>
      </c>
      <c r="C451">
        <v>0</v>
      </c>
      <c r="D451">
        <v>0</v>
      </c>
      <c r="E451">
        <v>0</v>
      </c>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row>
    <row r="452" spans="1:32">
      <c r="A452" t="s">
        <v>470</v>
      </c>
      <c r="B452" t="s">
        <v>19</v>
      </c>
      <c r="C452">
        <v>0</v>
      </c>
      <c r="D452">
        <v>0</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row>
    <row r="453" spans="1:32">
      <c r="A453" t="s">
        <v>471</v>
      </c>
      <c r="B453" t="s">
        <v>19</v>
      </c>
      <c r="C453" s="2">
        <v>3550970</v>
      </c>
      <c r="D453" s="2">
        <v>3159660</v>
      </c>
      <c r="E453" s="2">
        <v>2709190</v>
      </c>
      <c r="F453" s="2">
        <v>2461880</v>
      </c>
      <c r="G453" s="2">
        <v>2245380</v>
      </c>
      <c r="H453" s="2">
        <v>2047060</v>
      </c>
      <c r="I453" s="2">
        <v>1847460</v>
      </c>
      <c r="J453" s="2">
        <v>1649950</v>
      </c>
      <c r="K453" s="2">
        <v>1455210</v>
      </c>
      <c r="L453" s="2">
        <v>1268350</v>
      </c>
      <c r="M453" s="2">
        <v>1090060</v>
      </c>
      <c r="N453">
        <v>922396</v>
      </c>
      <c r="O453">
        <v>764685</v>
      </c>
      <c r="P453">
        <v>618700</v>
      </c>
      <c r="Q453">
        <v>487734</v>
      </c>
      <c r="R453">
        <v>371072</v>
      </c>
      <c r="S453">
        <v>271069</v>
      </c>
      <c r="T453">
        <v>186456</v>
      </c>
      <c r="U453">
        <v>117078</v>
      </c>
      <c r="V453">
        <v>128655</v>
      </c>
      <c r="W453">
        <v>133095</v>
      </c>
      <c r="X453">
        <v>144499</v>
      </c>
      <c r="Y453">
        <v>154039</v>
      </c>
      <c r="Z453">
        <v>166345</v>
      </c>
      <c r="AA453">
        <v>179592</v>
      </c>
      <c r="AB453">
        <v>193227</v>
      </c>
      <c r="AC453">
        <v>207017</v>
      </c>
      <c r="AD453">
        <v>220270</v>
      </c>
      <c r="AE453">
        <v>233370</v>
      </c>
      <c r="AF453">
        <v>246901</v>
      </c>
    </row>
    <row r="454" spans="1:32">
      <c r="A454" t="s">
        <v>472</v>
      </c>
      <c r="B454" t="s">
        <v>19</v>
      </c>
      <c r="C454" s="2">
        <v>213764000</v>
      </c>
      <c r="D454" s="2">
        <v>192265000</v>
      </c>
      <c r="E454" s="2">
        <v>167555000</v>
      </c>
      <c r="F454" s="2">
        <v>154661000</v>
      </c>
      <c r="G454" s="2">
        <v>143730000</v>
      </c>
      <c r="H454" s="2">
        <v>133784000</v>
      </c>
      <c r="I454" s="2">
        <v>123492000</v>
      </c>
      <c r="J454" s="2">
        <v>112999000</v>
      </c>
      <c r="K454" s="2">
        <v>102231000</v>
      </c>
      <c r="L454" s="2">
        <v>91485200</v>
      </c>
      <c r="M454" s="2">
        <v>80832200</v>
      </c>
      <c r="N454" s="2">
        <v>70424700</v>
      </c>
      <c r="O454" s="2">
        <v>59958100</v>
      </c>
      <c r="P454" s="2">
        <v>49497600</v>
      </c>
      <c r="Q454" s="2">
        <v>39250200</v>
      </c>
      <c r="R454" s="2">
        <v>29129500</v>
      </c>
      <c r="S454" s="2">
        <v>19277200</v>
      </c>
      <c r="T454" s="2">
        <v>9573920</v>
      </c>
      <c r="U454">
        <v>0</v>
      </c>
      <c r="V454">
        <v>0</v>
      </c>
      <c r="W454">
        <v>0</v>
      </c>
      <c r="X454">
        <v>0</v>
      </c>
      <c r="Y454">
        <v>0</v>
      </c>
      <c r="Z454">
        <v>0</v>
      </c>
      <c r="AA454">
        <v>0</v>
      </c>
      <c r="AB454">
        <v>0</v>
      </c>
      <c r="AC454">
        <v>0</v>
      </c>
      <c r="AD454">
        <v>0</v>
      </c>
      <c r="AE454">
        <v>0</v>
      </c>
      <c r="AF454">
        <v>0</v>
      </c>
    </row>
    <row r="455" spans="1:32">
      <c r="A455" t="s">
        <v>473</v>
      </c>
      <c r="B455" t="s">
        <v>19</v>
      </c>
      <c r="C455" s="2">
        <v>10834000000</v>
      </c>
      <c r="D455" s="2">
        <v>10303800000</v>
      </c>
      <c r="E455" s="2">
        <v>9462100000</v>
      </c>
      <c r="F455" s="2">
        <v>9191630000</v>
      </c>
      <c r="G455" s="2">
        <v>9085830000</v>
      </c>
      <c r="H455" s="2">
        <v>9011770000</v>
      </c>
      <c r="I455" s="2">
        <v>8893000000</v>
      </c>
      <c r="J455" s="2">
        <v>8836390000</v>
      </c>
      <c r="K455" s="2">
        <v>8655310000</v>
      </c>
      <c r="L455" s="2">
        <v>8457280000</v>
      </c>
      <c r="M455" s="2">
        <v>8233630000</v>
      </c>
      <c r="N455" s="2">
        <v>7992370000</v>
      </c>
      <c r="O455" s="2">
        <v>7731920000</v>
      </c>
      <c r="P455" s="2">
        <v>7467230000</v>
      </c>
      <c r="Q455" s="2">
        <v>7215020000</v>
      </c>
      <c r="R455" s="2">
        <v>6958300000</v>
      </c>
      <c r="S455" s="2">
        <v>6731800000</v>
      </c>
      <c r="T455" s="2">
        <v>6516440000</v>
      </c>
      <c r="U455" s="2">
        <v>6299530000</v>
      </c>
      <c r="V455" s="2">
        <v>6078400000</v>
      </c>
      <c r="W455" s="2">
        <v>5890940000</v>
      </c>
      <c r="X455" s="2">
        <v>5726460000</v>
      </c>
      <c r="Y455" s="2">
        <v>5572210000</v>
      </c>
      <c r="Z455" s="2">
        <v>5427980000</v>
      </c>
      <c r="AA455" s="2">
        <v>5291240000</v>
      </c>
      <c r="AB455" s="2">
        <v>5168730000</v>
      </c>
      <c r="AC455" s="2">
        <v>5051770000</v>
      </c>
      <c r="AD455" s="2">
        <v>4943330000</v>
      </c>
      <c r="AE455" s="2">
        <v>4860150000</v>
      </c>
      <c r="AF455" s="2">
        <v>4816920000</v>
      </c>
    </row>
    <row r="456" spans="1:32">
      <c r="A456" t="s">
        <v>474</v>
      </c>
      <c r="B456" t="s">
        <v>19</v>
      </c>
      <c r="C456">
        <v>0</v>
      </c>
      <c r="D456">
        <v>0</v>
      </c>
      <c r="E456">
        <v>0</v>
      </c>
      <c r="F456">
        <v>0</v>
      </c>
      <c r="G456">
        <v>0</v>
      </c>
      <c r="H456">
        <v>0</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row>
    <row r="457" spans="1:32">
      <c r="A457" t="s">
        <v>475</v>
      </c>
      <c r="B457" t="s">
        <v>19</v>
      </c>
      <c r="C457">
        <v>0</v>
      </c>
      <c r="D457">
        <v>0</v>
      </c>
      <c r="E457">
        <v>0</v>
      </c>
      <c r="F457">
        <v>0</v>
      </c>
      <c r="G457">
        <v>0</v>
      </c>
      <c r="H457">
        <v>0</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v>0</v>
      </c>
      <c r="AD457">
        <v>0</v>
      </c>
      <c r="AE457">
        <v>0</v>
      </c>
      <c r="AF457">
        <v>0</v>
      </c>
    </row>
    <row r="458" spans="1:32">
      <c r="A458" t="s">
        <v>476</v>
      </c>
      <c r="B458" t="s">
        <v>19</v>
      </c>
      <c r="C458">
        <v>0</v>
      </c>
      <c r="D458">
        <v>0</v>
      </c>
      <c r="E458">
        <v>0</v>
      </c>
      <c r="F458">
        <v>0</v>
      </c>
      <c r="G458">
        <v>0</v>
      </c>
      <c r="H458">
        <v>0</v>
      </c>
      <c r="I458">
        <v>0</v>
      </c>
      <c r="J458">
        <v>0</v>
      </c>
      <c r="K458">
        <v>0</v>
      </c>
      <c r="L458">
        <v>0</v>
      </c>
      <c r="M458">
        <v>0</v>
      </c>
      <c r="N458">
        <v>0</v>
      </c>
      <c r="O458">
        <v>0</v>
      </c>
      <c r="P458">
        <v>0</v>
      </c>
      <c r="Q458">
        <v>0</v>
      </c>
      <c r="R458">
        <v>0</v>
      </c>
      <c r="S458">
        <v>0</v>
      </c>
      <c r="T458">
        <v>0</v>
      </c>
      <c r="U458">
        <v>0</v>
      </c>
      <c r="V458">
        <v>0</v>
      </c>
      <c r="W458">
        <v>0</v>
      </c>
      <c r="X458">
        <v>0</v>
      </c>
      <c r="Y458">
        <v>0</v>
      </c>
      <c r="Z458">
        <v>0</v>
      </c>
      <c r="AA458">
        <v>0</v>
      </c>
      <c r="AB458">
        <v>0</v>
      </c>
      <c r="AC458">
        <v>0</v>
      </c>
      <c r="AD458">
        <v>0</v>
      </c>
      <c r="AE458">
        <v>0</v>
      </c>
      <c r="AF458">
        <v>0</v>
      </c>
    </row>
    <row r="459" spans="1:32">
      <c r="A459" t="s">
        <v>477</v>
      </c>
      <c r="B459" t="s">
        <v>19</v>
      </c>
      <c r="C459">
        <v>0</v>
      </c>
      <c r="D459">
        <v>0</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row>
    <row r="460" spans="1:32">
      <c r="A460" t="s">
        <v>478</v>
      </c>
      <c r="B460" t="s">
        <v>19</v>
      </c>
      <c r="C460" s="2">
        <v>1580000</v>
      </c>
      <c r="D460" s="2">
        <v>1446640</v>
      </c>
      <c r="E460" s="2">
        <v>1280150</v>
      </c>
      <c r="F460" s="2">
        <v>1205210</v>
      </c>
      <c r="G460" s="2">
        <v>1148490</v>
      </c>
      <c r="H460" s="2">
        <v>1102530</v>
      </c>
      <c r="I460" s="2">
        <v>1055020</v>
      </c>
      <c r="J460" s="2">
        <v>1007810</v>
      </c>
      <c r="K460">
        <v>960787</v>
      </c>
      <c r="L460">
        <v>915155</v>
      </c>
      <c r="M460">
        <v>869256</v>
      </c>
      <c r="N460">
        <v>823763</v>
      </c>
      <c r="O460">
        <v>780056</v>
      </c>
      <c r="P460">
        <v>737547</v>
      </c>
      <c r="Q460">
        <v>698699</v>
      </c>
      <c r="R460">
        <v>661917</v>
      </c>
      <c r="S460">
        <v>630345</v>
      </c>
      <c r="T460">
        <v>602074</v>
      </c>
      <c r="U460">
        <v>575979</v>
      </c>
      <c r="V460">
        <v>608759</v>
      </c>
      <c r="W460">
        <v>626302</v>
      </c>
      <c r="X460">
        <v>649126</v>
      </c>
      <c r="Y460">
        <v>669918</v>
      </c>
      <c r="Z460">
        <v>688922</v>
      </c>
      <c r="AA460">
        <v>706256</v>
      </c>
      <c r="AB460">
        <v>724581</v>
      </c>
      <c r="AC460">
        <v>742789</v>
      </c>
      <c r="AD460">
        <v>759472</v>
      </c>
      <c r="AE460">
        <v>777954</v>
      </c>
      <c r="AF460">
        <v>800270</v>
      </c>
    </row>
    <row r="461" spans="1:32">
      <c r="A461" t="s">
        <v>479</v>
      </c>
      <c r="B461" t="s">
        <v>19</v>
      </c>
      <c r="C461">
        <v>0</v>
      </c>
      <c r="D461">
        <v>0</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v>0</v>
      </c>
    </row>
    <row r="462" spans="1:32">
      <c r="A462" t="s">
        <v>480</v>
      </c>
      <c r="B462" t="s">
        <v>19</v>
      </c>
      <c r="C462">
        <v>0</v>
      </c>
      <c r="D462">
        <v>0</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row>
    <row r="463" spans="1:32">
      <c r="A463" t="s">
        <v>481</v>
      </c>
      <c r="B463" t="s">
        <v>19</v>
      </c>
      <c r="C463">
        <v>0</v>
      </c>
      <c r="D463">
        <v>0</v>
      </c>
      <c r="E463">
        <v>0</v>
      </c>
      <c r="F463">
        <v>0</v>
      </c>
      <c r="G463">
        <v>0</v>
      </c>
      <c r="H463">
        <v>0</v>
      </c>
      <c r="I463">
        <v>0</v>
      </c>
      <c r="J463">
        <v>0</v>
      </c>
      <c r="K463">
        <v>0</v>
      </c>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row>
    <row r="464" spans="1:32">
      <c r="A464" t="s">
        <v>482</v>
      </c>
      <c r="B464" t="s">
        <v>19</v>
      </c>
      <c r="C464">
        <v>0</v>
      </c>
      <c r="D464">
        <v>0</v>
      </c>
      <c r="E464">
        <v>0</v>
      </c>
      <c r="F464">
        <v>0</v>
      </c>
      <c r="G464">
        <v>0</v>
      </c>
      <c r="H464">
        <v>0</v>
      </c>
      <c r="I464">
        <v>0</v>
      </c>
      <c r="J464">
        <v>0</v>
      </c>
      <c r="K464">
        <v>0</v>
      </c>
      <c r="L464">
        <v>0</v>
      </c>
      <c r="M464">
        <v>0</v>
      </c>
      <c r="N464">
        <v>0</v>
      </c>
      <c r="O464">
        <v>0</v>
      </c>
      <c r="P464">
        <v>0</v>
      </c>
      <c r="Q464">
        <v>0</v>
      </c>
      <c r="R464">
        <v>0</v>
      </c>
      <c r="S464">
        <v>0</v>
      </c>
      <c r="T464">
        <v>0</v>
      </c>
      <c r="U464">
        <v>0</v>
      </c>
      <c r="V464">
        <v>0</v>
      </c>
      <c r="W464">
        <v>0</v>
      </c>
      <c r="X464">
        <v>0</v>
      </c>
      <c r="Y464">
        <v>0</v>
      </c>
      <c r="Z464">
        <v>0</v>
      </c>
      <c r="AA464">
        <v>0</v>
      </c>
      <c r="AB464">
        <v>0</v>
      </c>
      <c r="AC464">
        <v>0</v>
      </c>
      <c r="AD464">
        <v>0</v>
      </c>
      <c r="AE464">
        <v>0</v>
      </c>
      <c r="AF464">
        <v>0</v>
      </c>
    </row>
    <row r="465" spans="1:32">
      <c r="A465" t="s">
        <v>483</v>
      </c>
      <c r="B465" t="s">
        <v>19</v>
      </c>
      <c r="C465">
        <v>0</v>
      </c>
      <c r="D465">
        <v>0</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row>
    <row r="466" spans="1:32">
      <c r="A466" t="s">
        <v>484</v>
      </c>
      <c r="B466" t="s">
        <v>19</v>
      </c>
      <c r="C466">
        <v>0</v>
      </c>
      <c r="D466">
        <v>0</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row>
    <row r="467" spans="1:32">
      <c r="A467" t="s">
        <v>485</v>
      </c>
      <c r="B467" t="s">
        <v>19</v>
      </c>
      <c r="C467">
        <v>0</v>
      </c>
      <c r="D467">
        <v>0</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row>
    <row r="468" spans="1:32">
      <c r="A468" t="s">
        <v>486</v>
      </c>
      <c r="B468" t="s">
        <v>19</v>
      </c>
      <c r="C468">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row>
    <row r="469" spans="1:32">
      <c r="A469" t="s">
        <v>487</v>
      </c>
      <c r="B469" t="s">
        <v>19</v>
      </c>
      <c r="C469">
        <v>0</v>
      </c>
      <c r="D469">
        <v>0</v>
      </c>
      <c r="E469">
        <v>0</v>
      </c>
      <c r="F469">
        <v>0</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row>
    <row r="470" spans="1:32">
      <c r="A470" t="s">
        <v>488</v>
      </c>
      <c r="B470" t="s">
        <v>19</v>
      </c>
      <c r="C470">
        <v>0</v>
      </c>
      <c r="D470">
        <v>0</v>
      </c>
      <c r="E470">
        <v>0</v>
      </c>
      <c r="F470">
        <v>0</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row>
    <row r="471" spans="1:32">
      <c r="A471" t="s">
        <v>489</v>
      </c>
      <c r="B471" t="s">
        <v>19</v>
      </c>
      <c r="C471">
        <v>0</v>
      </c>
      <c r="D471">
        <v>0</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row>
    <row r="472" spans="1:32">
      <c r="A472" t="s">
        <v>490</v>
      </c>
      <c r="B472" t="s">
        <v>19</v>
      </c>
      <c r="C472">
        <v>0</v>
      </c>
      <c r="D472">
        <v>0</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row>
    <row r="473" spans="1:32">
      <c r="A473" t="s">
        <v>491</v>
      </c>
      <c r="B473" t="s">
        <v>19</v>
      </c>
      <c r="C473">
        <v>0</v>
      </c>
      <c r="D473">
        <v>0</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row>
    <row r="474" spans="1:32">
      <c r="A474" t="s">
        <v>492</v>
      </c>
      <c r="B474" t="s">
        <v>19</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row>
    <row r="475" spans="1:32">
      <c r="A475" t="s">
        <v>493</v>
      </c>
      <c r="B475" t="s">
        <v>19</v>
      </c>
      <c r="C475">
        <v>0</v>
      </c>
      <c r="D475">
        <v>0</v>
      </c>
      <c r="E475">
        <v>0</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v>0</v>
      </c>
      <c r="AF475">
        <v>0</v>
      </c>
    </row>
    <row r="476" spans="1:32">
      <c r="A476" t="s">
        <v>494</v>
      </c>
      <c r="B476" t="s">
        <v>19</v>
      </c>
      <c r="C476">
        <v>0</v>
      </c>
      <c r="D476">
        <v>0</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0</v>
      </c>
    </row>
    <row r="477" spans="1:32">
      <c r="A477" t="s">
        <v>495</v>
      </c>
      <c r="B477" t="s">
        <v>19</v>
      </c>
      <c r="C477">
        <v>0</v>
      </c>
      <c r="D477">
        <v>0</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row>
    <row r="478" spans="1:32">
      <c r="A478" t="s">
        <v>496</v>
      </c>
      <c r="B478" t="s">
        <v>19</v>
      </c>
      <c r="C478">
        <v>0</v>
      </c>
      <c r="D478">
        <v>0</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row>
    <row r="479" spans="1:32">
      <c r="A479" t="s">
        <v>497</v>
      </c>
      <c r="B479" t="s">
        <v>19</v>
      </c>
      <c r="C479">
        <v>0</v>
      </c>
      <c r="D479">
        <v>0</v>
      </c>
      <c r="E479">
        <v>0</v>
      </c>
      <c r="F479">
        <v>0</v>
      </c>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row>
    <row r="480" spans="1:32">
      <c r="A480" t="s">
        <v>498</v>
      </c>
      <c r="B480" t="s">
        <v>19</v>
      </c>
      <c r="C480">
        <v>0</v>
      </c>
      <c r="D480">
        <v>0</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row>
    <row r="481" spans="1:32">
      <c r="A481" t="s">
        <v>499</v>
      </c>
      <c r="B481" t="s">
        <v>19</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row>
    <row r="482" spans="1:32">
      <c r="A482" t="s">
        <v>500</v>
      </c>
      <c r="B482" t="s">
        <v>19</v>
      </c>
      <c r="C482">
        <v>0</v>
      </c>
      <c r="D482">
        <v>0</v>
      </c>
      <c r="E482">
        <v>0</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0</v>
      </c>
    </row>
    <row r="483" spans="1:32">
      <c r="A483" t="s">
        <v>501</v>
      </c>
      <c r="B483" t="s">
        <v>19</v>
      </c>
      <c r="C483">
        <v>0</v>
      </c>
      <c r="D483">
        <v>0</v>
      </c>
      <c r="E483">
        <v>0</v>
      </c>
      <c r="F483">
        <v>0</v>
      </c>
      <c r="G483">
        <v>0</v>
      </c>
      <c r="H483">
        <v>0</v>
      </c>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v>0</v>
      </c>
      <c r="AF483">
        <v>0</v>
      </c>
    </row>
    <row r="484" spans="1:32">
      <c r="A484" t="s">
        <v>502</v>
      </c>
      <c r="B484" t="s">
        <v>19</v>
      </c>
      <c r="C484">
        <v>0</v>
      </c>
      <c r="D484">
        <v>0</v>
      </c>
      <c r="E484">
        <v>0</v>
      </c>
      <c r="F484">
        <v>0</v>
      </c>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row>
    <row r="485" spans="1:32">
      <c r="A485" t="s">
        <v>503</v>
      </c>
      <c r="B485" t="s">
        <v>19</v>
      </c>
      <c r="C485">
        <v>0</v>
      </c>
      <c r="D485">
        <v>0</v>
      </c>
      <c r="E485">
        <v>0</v>
      </c>
      <c r="F485">
        <v>0</v>
      </c>
      <c r="G485">
        <v>0</v>
      </c>
      <c r="H485">
        <v>0</v>
      </c>
      <c r="I485">
        <v>0</v>
      </c>
      <c r="J485">
        <v>0</v>
      </c>
      <c r="K485">
        <v>0</v>
      </c>
      <c r="L485">
        <v>0</v>
      </c>
      <c r="M485">
        <v>0</v>
      </c>
      <c r="N485">
        <v>0</v>
      </c>
      <c r="O485">
        <v>0</v>
      </c>
      <c r="P485">
        <v>0</v>
      </c>
      <c r="Q485">
        <v>0</v>
      </c>
      <c r="R485">
        <v>0</v>
      </c>
      <c r="S485">
        <v>0</v>
      </c>
      <c r="T485">
        <v>0</v>
      </c>
      <c r="U485">
        <v>0</v>
      </c>
      <c r="V485">
        <v>0</v>
      </c>
      <c r="W485">
        <v>0</v>
      </c>
      <c r="X485">
        <v>0</v>
      </c>
      <c r="Y485">
        <v>0</v>
      </c>
      <c r="Z485">
        <v>0</v>
      </c>
      <c r="AA485">
        <v>0</v>
      </c>
      <c r="AB485">
        <v>0</v>
      </c>
      <c r="AC485">
        <v>0</v>
      </c>
      <c r="AD485">
        <v>0</v>
      </c>
      <c r="AE485">
        <v>0</v>
      </c>
      <c r="AF485">
        <v>0</v>
      </c>
    </row>
    <row r="486" spans="1:32">
      <c r="A486" t="s">
        <v>504</v>
      </c>
      <c r="B486" t="s">
        <v>19</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row>
    <row r="487" spans="1:32">
      <c r="A487" t="s">
        <v>505</v>
      </c>
      <c r="B487" t="s">
        <v>19</v>
      </c>
      <c r="C487">
        <v>0</v>
      </c>
      <c r="D487">
        <v>0</v>
      </c>
      <c r="E487">
        <v>0</v>
      </c>
      <c r="F487">
        <v>0</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v>0</v>
      </c>
      <c r="AD487">
        <v>0</v>
      </c>
      <c r="AE487">
        <v>0</v>
      </c>
      <c r="AF487">
        <v>0</v>
      </c>
    </row>
    <row r="488" spans="1:32">
      <c r="A488" t="s">
        <v>506</v>
      </c>
      <c r="B488" t="s">
        <v>19</v>
      </c>
      <c r="C488" s="2">
        <v>95186300000000</v>
      </c>
      <c r="D488" s="2">
        <v>95241400000000</v>
      </c>
      <c r="E488" s="2">
        <v>101189000000000</v>
      </c>
      <c r="F488" s="2">
        <v>101967000000000</v>
      </c>
      <c r="G488" s="2">
        <v>102141000000000</v>
      </c>
      <c r="H488" s="2">
        <v>102983000000000</v>
      </c>
      <c r="I488" s="2">
        <v>103846000000000</v>
      </c>
      <c r="J488" s="2">
        <v>104093000000000</v>
      </c>
      <c r="K488" s="2">
        <v>104364000000000</v>
      </c>
      <c r="L488" s="2">
        <v>104654000000000</v>
      </c>
      <c r="M488" s="2">
        <v>104964000000000</v>
      </c>
      <c r="N488" s="2">
        <v>105290000000000</v>
      </c>
      <c r="O488" s="2">
        <v>106256000000000</v>
      </c>
      <c r="P488" s="2">
        <v>106609000000000</v>
      </c>
      <c r="Q488" s="2">
        <v>107597000000000</v>
      </c>
      <c r="R488" s="2">
        <v>107974000000000</v>
      </c>
      <c r="S488" s="2">
        <v>109599000000000</v>
      </c>
      <c r="T488" s="2">
        <v>110612000000000</v>
      </c>
      <c r="U488" s="2">
        <v>112247000000000</v>
      </c>
      <c r="V488" s="2">
        <v>113887000000000</v>
      </c>
      <c r="W488" s="2">
        <v>114917000000000</v>
      </c>
      <c r="X488" s="2">
        <v>116566000000000</v>
      </c>
      <c r="Y488" s="2">
        <v>118220000000000</v>
      </c>
      <c r="Z488" s="2">
        <v>119877000000000</v>
      </c>
      <c r="AA488" s="2">
        <v>121535000000000</v>
      </c>
      <c r="AB488" s="2">
        <v>122586000000000</v>
      </c>
      <c r="AC488" s="2">
        <v>124249000000000</v>
      </c>
      <c r="AD488" s="2">
        <v>125914000000000</v>
      </c>
      <c r="AE488" s="2">
        <v>127582000000000</v>
      </c>
      <c r="AF488" s="2">
        <v>129858000000000</v>
      </c>
    </row>
    <row r="489" spans="1:32">
      <c r="A489" t="s">
        <v>507</v>
      </c>
      <c r="B489" t="s">
        <v>19</v>
      </c>
      <c r="C489">
        <v>0</v>
      </c>
      <c r="D489">
        <v>0</v>
      </c>
      <c r="E489">
        <v>0</v>
      </c>
      <c r="F489">
        <v>0</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row>
    <row r="490" spans="1:32">
      <c r="A490" t="s">
        <v>508</v>
      </c>
      <c r="B490" t="s">
        <v>19</v>
      </c>
      <c r="C490">
        <v>0</v>
      </c>
      <c r="D490">
        <v>0</v>
      </c>
      <c r="E490">
        <v>0</v>
      </c>
      <c r="F490">
        <v>0</v>
      </c>
      <c r="G490">
        <v>0</v>
      </c>
      <c r="H490">
        <v>0</v>
      </c>
      <c r="I490">
        <v>0</v>
      </c>
      <c r="J490">
        <v>0</v>
      </c>
      <c r="K490">
        <v>0</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v>0</v>
      </c>
      <c r="AF490">
        <v>0</v>
      </c>
    </row>
    <row r="491" spans="1:32">
      <c r="A491" t="s">
        <v>509</v>
      </c>
      <c r="B491" t="s">
        <v>19</v>
      </c>
      <c r="C491">
        <v>0</v>
      </c>
      <c r="D491">
        <v>0</v>
      </c>
      <c r="E491">
        <v>0</v>
      </c>
      <c r="F491">
        <v>0</v>
      </c>
      <c r="G491">
        <v>0</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0</v>
      </c>
      <c r="AB491">
        <v>0</v>
      </c>
      <c r="AC491">
        <v>0</v>
      </c>
      <c r="AD491">
        <v>0</v>
      </c>
      <c r="AE491">
        <v>0</v>
      </c>
      <c r="AF491">
        <v>0</v>
      </c>
    </row>
    <row r="492" spans="1:32">
      <c r="A492" t="s">
        <v>510</v>
      </c>
      <c r="B492" t="s">
        <v>19</v>
      </c>
      <c r="C492">
        <v>0</v>
      </c>
      <c r="D492">
        <v>0</v>
      </c>
      <c r="E492">
        <v>0</v>
      </c>
      <c r="F492">
        <v>0</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v>0</v>
      </c>
      <c r="AD492">
        <v>0</v>
      </c>
      <c r="AE492">
        <v>0</v>
      </c>
      <c r="AF492">
        <v>0</v>
      </c>
    </row>
    <row r="493" spans="1:32">
      <c r="A493" t="s">
        <v>511</v>
      </c>
      <c r="B493" t="s">
        <v>19</v>
      </c>
      <c r="C493">
        <v>0</v>
      </c>
      <c r="D493">
        <v>0</v>
      </c>
      <c r="E493">
        <v>0</v>
      </c>
      <c r="F493">
        <v>0</v>
      </c>
      <c r="G493">
        <v>0</v>
      </c>
      <c r="H493">
        <v>0</v>
      </c>
      <c r="I493">
        <v>0</v>
      </c>
      <c r="J493">
        <v>0</v>
      </c>
      <c r="K493">
        <v>0</v>
      </c>
      <c r="L493">
        <v>0</v>
      </c>
      <c r="M493">
        <v>0</v>
      </c>
      <c r="N493">
        <v>0</v>
      </c>
      <c r="O493">
        <v>0</v>
      </c>
      <c r="P493">
        <v>0</v>
      </c>
      <c r="Q493">
        <v>0</v>
      </c>
      <c r="R493">
        <v>0</v>
      </c>
      <c r="S493">
        <v>0</v>
      </c>
      <c r="T493">
        <v>0</v>
      </c>
      <c r="U493">
        <v>0</v>
      </c>
      <c r="V493">
        <v>0</v>
      </c>
      <c r="W493">
        <v>0</v>
      </c>
      <c r="X493">
        <v>0</v>
      </c>
      <c r="Y493">
        <v>0</v>
      </c>
      <c r="Z493">
        <v>0</v>
      </c>
      <c r="AA493">
        <v>0</v>
      </c>
      <c r="AB493">
        <v>0</v>
      </c>
      <c r="AC493">
        <v>0</v>
      </c>
      <c r="AD493">
        <v>0</v>
      </c>
      <c r="AE493">
        <v>0</v>
      </c>
      <c r="AF493">
        <v>0</v>
      </c>
    </row>
    <row r="494" spans="1:32">
      <c r="A494" t="s">
        <v>512</v>
      </c>
      <c r="B494" t="s">
        <v>19</v>
      </c>
      <c r="C494">
        <v>0</v>
      </c>
      <c r="D494">
        <v>0</v>
      </c>
      <c r="E494">
        <v>0</v>
      </c>
      <c r="F494">
        <v>0</v>
      </c>
      <c r="G494">
        <v>0</v>
      </c>
      <c r="H494">
        <v>0</v>
      </c>
      <c r="I494">
        <v>0</v>
      </c>
      <c r="J494">
        <v>0</v>
      </c>
      <c r="K494">
        <v>0</v>
      </c>
      <c r="L494">
        <v>0</v>
      </c>
      <c r="M494">
        <v>0</v>
      </c>
      <c r="N494">
        <v>0</v>
      </c>
      <c r="O494">
        <v>0</v>
      </c>
      <c r="P494">
        <v>0</v>
      </c>
      <c r="Q494">
        <v>0</v>
      </c>
      <c r="R494">
        <v>0</v>
      </c>
      <c r="S494">
        <v>0</v>
      </c>
      <c r="T494">
        <v>0</v>
      </c>
      <c r="U494">
        <v>0</v>
      </c>
      <c r="V494">
        <v>0</v>
      </c>
      <c r="W494">
        <v>0</v>
      </c>
      <c r="X494">
        <v>0</v>
      </c>
      <c r="Y494">
        <v>0</v>
      </c>
      <c r="Z494">
        <v>0</v>
      </c>
      <c r="AA494">
        <v>0</v>
      </c>
      <c r="AB494">
        <v>0</v>
      </c>
      <c r="AC494">
        <v>0</v>
      </c>
      <c r="AD494">
        <v>0</v>
      </c>
      <c r="AE494">
        <v>0</v>
      </c>
      <c r="AF494">
        <v>0</v>
      </c>
    </row>
    <row r="495" spans="1:32">
      <c r="A495" t="s">
        <v>513</v>
      </c>
      <c r="B495" t="s">
        <v>19</v>
      </c>
      <c r="C495">
        <v>0</v>
      </c>
      <c r="D49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row>
    <row r="496" spans="1:32">
      <c r="A496" t="s">
        <v>514</v>
      </c>
      <c r="B496" t="s">
        <v>19</v>
      </c>
      <c r="C496">
        <v>0</v>
      </c>
      <c r="D496">
        <v>0</v>
      </c>
      <c r="E496">
        <v>0</v>
      </c>
      <c r="F496">
        <v>0</v>
      </c>
      <c r="G496">
        <v>0</v>
      </c>
      <c r="H496">
        <v>0</v>
      </c>
      <c r="I496">
        <v>0</v>
      </c>
      <c r="J496">
        <v>0</v>
      </c>
      <c r="K496">
        <v>0</v>
      </c>
      <c r="L496">
        <v>0</v>
      </c>
      <c r="M496">
        <v>0</v>
      </c>
      <c r="N496">
        <v>0</v>
      </c>
      <c r="O496">
        <v>0</v>
      </c>
      <c r="P496">
        <v>0</v>
      </c>
      <c r="Q496">
        <v>0</v>
      </c>
      <c r="R496">
        <v>0</v>
      </c>
      <c r="S496">
        <v>0</v>
      </c>
      <c r="T496">
        <v>0</v>
      </c>
      <c r="U496">
        <v>0</v>
      </c>
      <c r="V496">
        <v>0</v>
      </c>
      <c r="W496">
        <v>0</v>
      </c>
      <c r="X496">
        <v>0</v>
      </c>
      <c r="Y496">
        <v>0</v>
      </c>
      <c r="Z496">
        <v>0</v>
      </c>
      <c r="AA496">
        <v>0</v>
      </c>
      <c r="AB496">
        <v>0</v>
      </c>
      <c r="AC496">
        <v>0</v>
      </c>
      <c r="AD496">
        <v>0</v>
      </c>
      <c r="AE496">
        <v>0</v>
      </c>
      <c r="AF496">
        <v>0</v>
      </c>
    </row>
    <row r="497" spans="1:32">
      <c r="A497" t="s">
        <v>515</v>
      </c>
      <c r="B497" t="s">
        <v>19</v>
      </c>
      <c r="C497">
        <v>0</v>
      </c>
      <c r="D497">
        <v>0</v>
      </c>
      <c r="E497">
        <v>0</v>
      </c>
      <c r="F497">
        <v>0</v>
      </c>
      <c r="G497">
        <v>0</v>
      </c>
      <c r="H497">
        <v>0</v>
      </c>
      <c r="I497">
        <v>0</v>
      </c>
      <c r="J497">
        <v>0</v>
      </c>
      <c r="K497">
        <v>0</v>
      </c>
      <c r="L497">
        <v>0</v>
      </c>
      <c r="M497">
        <v>0</v>
      </c>
      <c r="N497">
        <v>0</v>
      </c>
      <c r="O497">
        <v>0</v>
      </c>
      <c r="P497">
        <v>0</v>
      </c>
      <c r="Q497">
        <v>0</v>
      </c>
      <c r="R497">
        <v>0</v>
      </c>
      <c r="S497">
        <v>0</v>
      </c>
      <c r="T497">
        <v>0</v>
      </c>
      <c r="U497">
        <v>0</v>
      </c>
      <c r="V497">
        <v>0</v>
      </c>
      <c r="W497">
        <v>0</v>
      </c>
      <c r="X497">
        <v>0</v>
      </c>
      <c r="Y497">
        <v>0</v>
      </c>
      <c r="Z497">
        <v>0</v>
      </c>
      <c r="AA497">
        <v>0</v>
      </c>
      <c r="AB497">
        <v>0</v>
      </c>
      <c r="AC497">
        <v>0</v>
      </c>
      <c r="AD497">
        <v>0</v>
      </c>
      <c r="AE497">
        <v>0</v>
      </c>
      <c r="AF497">
        <v>0</v>
      </c>
    </row>
    <row r="498" spans="1:32">
      <c r="A498" t="s">
        <v>516</v>
      </c>
      <c r="B498" t="s">
        <v>19</v>
      </c>
      <c r="C498" s="2">
        <v>62112600000000</v>
      </c>
      <c r="D498" s="2">
        <v>74823600000000</v>
      </c>
      <c r="E498" s="2">
        <v>79816100000000</v>
      </c>
      <c r="F498" s="2">
        <v>80165200000000</v>
      </c>
      <c r="G498" s="2">
        <v>79385200000000</v>
      </c>
      <c r="H498" s="2">
        <v>79733600000000</v>
      </c>
      <c r="I498" s="2">
        <v>80080400000000</v>
      </c>
      <c r="J498" s="2">
        <v>79880200000000</v>
      </c>
      <c r="K498" s="2">
        <v>79689900000000</v>
      </c>
      <c r="L498" s="2">
        <v>79509200000000</v>
      </c>
      <c r="M498" s="2">
        <v>79337800000000</v>
      </c>
      <c r="N498" s="2">
        <v>79163900000000</v>
      </c>
      <c r="O498" s="2">
        <v>79000000000000</v>
      </c>
      <c r="P498" s="2">
        <v>78831900000000</v>
      </c>
      <c r="Q498" s="2">
        <v>78660000000000</v>
      </c>
      <c r="R498" s="2">
        <v>78995800000000</v>
      </c>
      <c r="S498" s="2">
        <v>79319700000000</v>
      </c>
      <c r="T498" s="2">
        <v>79633700000000</v>
      </c>
      <c r="U498" s="2">
        <v>80433700000000</v>
      </c>
      <c r="V498" s="2">
        <v>80731200000000</v>
      </c>
      <c r="W498" s="2">
        <v>81509300000000</v>
      </c>
      <c r="X498" s="2">
        <v>81780400000000</v>
      </c>
      <c r="Y498" s="2">
        <v>82524900000000</v>
      </c>
      <c r="Z498" s="2">
        <v>82779200000000</v>
      </c>
      <c r="AA498" s="2">
        <v>83696700000000</v>
      </c>
      <c r="AB498" s="2">
        <v>84014000000000</v>
      </c>
      <c r="AC498" s="2">
        <v>84758900000000</v>
      </c>
      <c r="AD498" s="2">
        <v>85019300000000</v>
      </c>
      <c r="AE498" s="2">
        <v>85730000000000</v>
      </c>
      <c r="AF498" s="2">
        <v>86413000000000</v>
      </c>
    </row>
    <row r="499" spans="1:32">
      <c r="A499" t="s">
        <v>517</v>
      </c>
      <c r="B499" t="s">
        <v>19</v>
      </c>
      <c r="C499">
        <v>0</v>
      </c>
      <c r="D499">
        <v>0</v>
      </c>
      <c r="E499">
        <v>0</v>
      </c>
      <c r="F499">
        <v>0</v>
      </c>
      <c r="G499">
        <v>0</v>
      </c>
      <c r="H499">
        <v>0</v>
      </c>
      <c r="I499">
        <v>0</v>
      </c>
      <c r="J499">
        <v>0</v>
      </c>
      <c r="K499">
        <v>0</v>
      </c>
      <c r="L499">
        <v>0</v>
      </c>
      <c r="M499">
        <v>0</v>
      </c>
      <c r="N499">
        <v>0</v>
      </c>
      <c r="O499">
        <v>0</v>
      </c>
      <c r="P499">
        <v>0</v>
      </c>
      <c r="Q499">
        <v>0</v>
      </c>
      <c r="R499">
        <v>0</v>
      </c>
      <c r="S499">
        <v>0</v>
      </c>
      <c r="T499">
        <v>0</v>
      </c>
      <c r="U499">
        <v>0</v>
      </c>
      <c r="V499">
        <v>0</v>
      </c>
      <c r="W499">
        <v>0</v>
      </c>
      <c r="X499">
        <v>0</v>
      </c>
      <c r="Y499">
        <v>0</v>
      </c>
      <c r="Z499">
        <v>0</v>
      </c>
      <c r="AA499">
        <v>0</v>
      </c>
      <c r="AB499">
        <v>0</v>
      </c>
      <c r="AC499">
        <v>0</v>
      </c>
      <c r="AD499">
        <v>0</v>
      </c>
      <c r="AE499">
        <v>0</v>
      </c>
      <c r="AF499">
        <v>0</v>
      </c>
    </row>
    <row r="500" spans="1:32">
      <c r="A500" t="s">
        <v>518</v>
      </c>
      <c r="B500" t="s">
        <v>19</v>
      </c>
      <c r="C500">
        <v>0</v>
      </c>
      <c r="D500">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row>
    <row r="501" spans="1:32">
      <c r="A501" t="s">
        <v>519</v>
      </c>
      <c r="B501" t="s">
        <v>19</v>
      </c>
      <c r="C501">
        <v>0</v>
      </c>
      <c r="D501">
        <v>0</v>
      </c>
      <c r="E501">
        <v>0</v>
      </c>
      <c r="F501">
        <v>0</v>
      </c>
      <c r="G501">
        <v>0</v>
      </c>
      <c r="H501">
        <v>0</v>
      </c>
      <c r="I501">
        <v>0</v>
      </c>
      <c r="J501">
        <v>0</v>
      </c>
      <c r="K501">
        <v>0</v>
      </c>
      <c r="L501">
        <v>0</v>
      </c>
      <c r="M501">
        <v>0</v>
      </c>
      <c r="N501">
        <v>0</v>
      </c>
      <c r="O501">
        <v>0</v>
      </c>
      <c r="P501">
        <v>0</v>
      </c>
      <c r="Q501">
        <v>0</v>
      </c>
      <c r="R501">
        <v>0</v>
      </c>
      <c r="S501">
        <v>0</v>
      </c>
      <c r="T501">
        <v>0</v>
      </c>
      <c r="U501">
        <v>0</v>
      </c>
      <c r="V501">
        <v>0</v>
      </c>
      <c r="W501">
        <v>0</v>
      </c>
      <c r="X501">
        <v>0</v>
      </c>
      <c r="Y501">
        <v>0</v>
      </c>
      <c r="Z501">
        <v>0</v>
      </c>
      <c r="AA501">
        <v>0</v>
      </c>
      <c r="AB501">
        <v>0</v>
      </c>
      <c r="AC501">
        <v>0</v>
      </c>
      <c r="AD501">
        <v>0</v>
      </c>
      <c r="AE501">
        <v>0</v>
      </c>
      <c r="AF501">
        <v>0</v>
      </c>
    </row>
    <row r="502" spans="1:32">
      <c r="A502" t="s">
        <v>520</v>
      </c>
      <c r="B502" t="s">
        <v>19</v>
      </c>
      <c r="C502">
        <v>0</v>
      </c>
      <c r="D502">
        <v>0</v>
      </c>
      <c r="E502">
        <v>0</v>
      </c>
      <c r="F502">
        <v>0</v>
      </c>
      <c r="G502">
        <v>0</v>
      </c>
      <c r="H502">
        <v>0</v>
      </c>
      <c r="I502">
        <v>0</v>
      </c>
      <c r="J502">
        <v>0</v>
      </c>
      <c r="K502">
        <v>0</v>
      </c>
      <c r="L502">
        <v>0</v>
      </c>
      <c r="M502">
        <v>0</v>
      </c>
      <c r="N502">
        <v>0</v>
      </c>
      <c r="O502">
        <v>0</v>
      </c>
      <c r="P502">
        <v>0</v>
      </c>
      <c r="Q502">
        <v>0</v>
      </c>
      <c r="R502">
        <v>0</v>
      </c>
      <c r="S502">
        <v>0</v>
      </c>
      <c r="T502">
        <v>0</v>
      </c>
      <c r="U502">
        <v>0</v>
      </c>
      <c r="V502">
        <v>0</v>
      </c>
      <c r="W502">
        <v>0</v>
      </c>
      <c r="X502">
        <v>0</v>
      </c>
      <c r="Y502">
        <v>0</v>
      </c>
      <c r="Z502">
        <v>0</v>
      </c>
      <c r="AA502">
        <v>0</v>
      </c>
      <c r="AB502">
        <v>0</v>
      </c>
      <c r="AC502">
        <v>0</v>
      </c>
      <c r="AD502">
        <v>0</v>
      </c>
      <c r="AE502">
        <v>0</v>
      </c>
      <c r="AF502">
        <v>0</v>
      </c>
    </row>
    <row r="503" spans="1:32">
      <c r="A503" t="s">
        <v>521</v>
      </c>
      <c r="B503" t="s">
        <v>19</v>
      </c>
      <c r="C503">
        <v>0</v>
      </c>
      <c r="D503">
        <v>0</v>
      </c>
      <c r="E503">
        <v>0</v>
      </c>
      <c r="F503">
        <v>0</v>
      </c>
      <c r="G503">
        <v>0</v>
      </c>
      <c r="H503">
        <v>0</v>
      </c>
      <c r="I503">
        <v>0</v>
      </c>
      <c r="J503">
        <v>0</v>
      </c>
      <c r="K503">
        <v>0</v>
      </c>
      <c r="L503">
        <v>0</v>
      </c>
      <c r="M503">
        <v>0</v>
      </c>
      <c r="N503">
        <v>0</v>
      </c>
      <c r="O503">
        <v>0</v>
      </c>
      <c r="P503">
        <v>0</v>
      </c>
      <c r="Q503">
        <v>0</v>
      </c>
      <c r="R503">
        <v>0</v>
      </c>
      <c r="S503">
        <v>0</v>
      </c>
      <c r="T503">
        <v>0</v>
      </c>
      <c r="U503">
        <v>0</v>
      </c>
      <c r="V503">
        <v>0</v>
      </c>
      <c r="W503">
        <v>0</v>
      </c>
      <c r="X503">
        <v>0</v>
      </c>
      <c r="Y503">
        <v>0</v>
      </c>
      <c r="Z503">
        <v>0</v>
      </c>
      <c r="AA503">
        <v>0</v>
      </c>
      <c r="AB503">
        <v>0</v>
      </c>
      <c r="AC503">
        <v>0</v>
      </c>
      <c r="AD503">
        <v>0</v>
      </c>
      <c r="AE503">
        <v>0</v>
      </c>
      <c r="AF503">
        <v>0</v>
      </c>
    </row>
    <row r="504" spans="1:32">
      <c r="A504" t="s">
        <v>522</v>
      </c>
      <c r="B504" t="s">
        <v>19</v>
      </c>
      <c r="C504">
        <v>0</v>
      </c>
      <c r="D504">
        <v>0</v>
      </c>
      <c r="E504">
        <v>0</v>
      </c>
      <c r="F504">
        <v>0</v>
      </c>
      <c r="G504">
        <v>0</v>
      </c>
      <c r="H504">
        <v>0</v>
      </c>
      <c r="I504">
        <v>0</v>
      </c>
      <c r="J504">
        <v>0</v>
      </c>
      <c r="K504">
        <v>0</v>
      </c>
      <c r="L504">
        <v>0</v>
      </c>
      <c r="M504">
        <v>0</v>
      </c>
      <c r="N504">
        <v>0</v>
      </c>
      <c r="O504">
        <v>0</v>
      </c>
      <c r="P504">
        <v>0</v>
      </c>
      <c r="Q504">
        <v>0</v>
      </c>
      <c r="R504">
        <v>0</v>
      </c>
      <c r="S504">
        <v>0</v>
      </c>
      <c r="T504">
        <v>0</v>
      </c>
      <c r="U504">
        <v>0</v>
      </c>
      <c r="V504">
        <v>0</v>
      </c>
      <c r="W504">
        <v>0</v>
      </c>
      <c r="X504">
        <v>0</v>
      </c>
      <c r="Y504">
        <v>0</v>
      </c>
      <c r="Z504">
        <v>0</v>
      </c>
      <c r="AA504">
        <v>0</v>
      </c>
      <c r="AB504">
        <v>0</v>
      </c>
      <c r="AC504">
        <v>0</v>
      </c>
      <c r="AD504">
        <v>0</v>
      </c>
      <c r="AE504">
        <v>0</v>
      </c>
      <c r="AF504">
        <v>0</v>
      </c>
    </row>
    <row r="505" spans="1:32">
      <c r="A505" t="s">
        <v>523</v>
      </c>
      <c r="B505" t="s">
        <v>19</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row>
    <row r="506" spans="1:32">
      <c r="A506" t="s">
        <v>524</v>
      </c>
      <c r="B506" t="s">
        <v>19</v>
      </c>
      <c r="C506">
        <v>0</v>
      </c>
      <c r="D506">
        <v>0</v>
      </c>
      <c r="E506">
        <v>0</v>
      </c>
      <c r="F506">
        <v>0</v>
      </c>
      <c r="G506">
        <v>0</v>
      </c>
      <c r="H506">
        <v>0</v>
      </c>
      <c r="I506">
        <v>0</v>
      </c>
      <c r="J506">
        <v>0</v>
      </c>
      <c r="K506">
        <v>0</v>
      </c>
      <c r="L506">
        <v>0</v>
      </c>
      <c r="M506">
        <v>0</v>
      </c>
      <c r="N506">
        <v>0</v>
      </c>
      <c r="O506">
        <v>0</v>
      </c>
      <c r="P506">
        <v>0</v>
      </c>
      <c r="Q506">
        <v>0</v>
      </c>
      <c r="R506">
        <v>0</v>
      </c>
      <c r="S506">
        <v>0</v>
      </c>
      <c r="T506">
        <v>0</v>
      </c>
      <c r="U506">
        <v>0</v>
      </c>
      <c r="V506">
        <v>0</v>
      </c>
      <c r="W506">
        <v>0</v>
      </c>
      <c r="X506">
        <v>0</v>
      </c>
      <c r="Y506">
        <v>0</v>
      </c>
      <c r="Z506">
        <v>0</v>
      </c>
      <c r="AA506">
        <v>0</v>
      </c>
      <c r="AB506">
        <v>0</v>
      </c>
      <c r="AC506">
        <v>0</v>
      </c>
      <c r="AD506">
        <v>0</v>
      </c>
      <c r="AE506">
        <v>0</v>
      </c>
      <c r="AF506">
        <v>0</v>
      </c>
    </row>
    <row r="507" spans="1:32">
      <c r="A507" t="s">
        <v>525</v>
      </c>
      <c r="B507" t="s">
        <v>19</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0</v>
      </c>
      <c r="X507">
        <v>0</v>
      </c>
      <c r="Y507">
        <v>0</v>
      </c>
      <c r="Z507">
        <v>0</v>
      </c>
      <c r="AA507">
        <v>0</v>
      </c>
      <c r="AB507">
        <v>0</v>
      </c>
      <c r="AC507">
        <v>0</v>
      </c>
      <c r="AD507">
        <v>0</v>
      </c>
      <c r="AE507">
        <v>0</v>
      </c>
      <c r="AF507">
        <v>0</v>
      </c>
    </row>
    <row r="508" spans="1:32">
      <c r="A508" t="s">
        <v>526</v>
      </c>
      <c r="B508" t="s">
        <v>19</v>
      </c>
      <c r="C508" s="2">
        <v>32660500000</v>
      </c>
      <c r="D508" s="2">
        <v>32679400000</v>
      </c>
      <c r="E508" s="2">
        <v>34720000000</v>
      </c>
      <c r="F508" s="2">
        <v>34986900000</v>
      </c>
      <c r="G508" s="2">
        <v>35046700000</v>
      </c>
      <c r="H508" s="2">
        <v>35335600000</v>
      </c>
      <c r="I508" s="2">
        <v>35631700000</v>
      </c>
      <c r="J508" s="2">
        <v>35716500000</v>
      </c>
      <c r="K508" s="2">
        <v>35809400000</v>
      </c>
      <c r="L508" s="2">
        <v>35909200000</v>
      </c>
      <c r="M508" s="2">
        <v>36015300000</v>
      </c>
      <c r="N508" s="2">
        <v>36127200000</v>
      </c>
      <c r="O508" s="2">
        <v>36458600000</v>
      </c>
      <c r="P508" s="2">
        <v>36580000000</v>
      </c>
      <c r="Q508" s="2">
        <v>36918800000</v>
      </c>
      <c r="R508" s="2">
        <v>37048200000</v>
      </c>
      <c r="S508" s="2">
        <v>37605700000</v>
      </c>
      <c r="T508" s="2">
        <v>37953200000</v>
      </c>
      <c r="U508" s="2">
        <v>38514500000</v>
      </c>
      <c r="V508" s="2">
        <v>39077100000</v>
      </c>
      <c r="W508" s="2">
        <v>39430400000</v>
      </c>
      <c r="X508" s="2">
        <v>39996400000</v>
      </c>
      <c r="Y508" s="2">
        <v>40563700000</v>
      </c>
      <c r="Z508" s="2">
        <v>41132300000</v>
      </c>
      <c r="AA508" s="2">
        <v>41701300000</v>
      </c>
      <c r="AB508" s="2">
        <v>42061800000</v>
      </c>
      <c r="AC508" s="2">
        <v>42632400000</v>
      </c>
      <c r="AD508" s="2">
        <v>43203800000</v>
      </c>
      <c r="AE508" s="2">
        <v>43776000000</v>
      </c>
      <c r="AF508" s="2">
        <v>44557100000</v>
      </c>
    </row>
    <row r="509" spans="1:32">
      <c r="A509" t="s">
        <v>527</v>
      </c>
      <c r="B509" t="s">
        <v>19</v>
      </c>
      <c r="C509">
        <v>0</v>
      </c>
      <c r="D509">
        <v>0</v>
      </c>
      <c r="E509">
        <v>0</v>
      </c>
      <c r="F509">
        <v>0</v>
      </c>
      <c r="G509">
        <v>0</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v>0</v>
      </c>
      <c r="AF509">
        <v>0</v>
      </c>
    </row>
    <row r="510" spans="1:32">
      <c r="A510" t="s">
        <v>528</v>
      </c>
      <c r="B510" t="s">
        <v>19</v>
      </c>
      <c r="C510">
        <v>0</v>
      </c>
      <c r="D510">
        <v>0</v>
      </c>
      <c r="E510">
        <v>0</v>
      </c>
      <c r="F510">
        <v>0</v>
      </c>
      <c r="G510">
        <v>0</v>
      </c>
      <c r="H510">
        <v>0</v>
      </c>
      <c r="I510">
        <v>0</v>
      </c>
      <c r="J510">
        <v>0</v>
      </c>
      <c r="K510">
        <v>0</v>
      </c>
      <c r="L510">
        <v>0</v>
      </c>
      <c r="M510">
        <v>0</v>
      </c>
      <c r="N510">
        <v>0</v>
      </c>
      <c r="O510">
        <v>0</v>
      </c>
      <c r="P510">
        <v>0</v>
      </c>
      <c r="Q510">
        <v>0</v>
      </c>
      <c r="R510">
        <v>0</v>
      </c>
      <c r="S510">
        <v>0</v>
      </c>
      <c r="T510">
        <v>0</v>
      </c>
      <c r="U510">
        <v>0</v>
      </c>
      <c r="V510">
        <v>0</v>
      </c>
      <c r="W510">
        <v>0</v>
      </c>
      <c r="X510">
        <v>0</v>
      </c>
      <c r="Y510">
        <v>0</v>
      </c>
      <c r="Z510">
        <v>0</v>
      </c>
      <c r="AA510">
        <v>0</v>
      </c>
      <c r="AB510">
        <v>0</v>
      </c>
      <c r="AC510">
        <v>0</v>
      </c>
      <c r="AD510">
        <v>0</v>
      </c>
      <c r="AE510">
        <v>0</v>
      </c>
      <c r="AF510">
        <v>0</v>
      </c>
    </row>
    <row r="511" spans="1:32">
      <c r="A511" t="s">
        <v>529</v>
      </c>
      <c r="B511" t="s">
        <v>19</v>
      </c>
      <c r="C511">
        <v>0</v>
      </c>
      <c r="D511">
        <v>0</v>
      </c>
      <c r="E511">
        <v>0</v>
      </c>
      <c r="F511">
        <v>0</v>
      </c>
      <c r="G511">
        <v>0</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row>
    <row r="512" spans="1:32">
      <c r="A512" t="s">
        <v>530</v>
      </c>
      <c r="B512" t="s">
        <v>19</v>
      </c>
      <c r="C512">
        <v>0</v>
      </c>
      <c r="D512">
        <v>0</v>
      </c>
      <c r="E512">
        <v>0</v>
      </c>
      <c r="F512">
        <v>0</v>
      </c>
      <c r="G512">
        <v>0</v>
      </c>
      <c r="H512">
        <v>0</v>
      </c>
      <c r="I512">
        <v>0</v>
      </c>
      <c r="J512">
        <v>0</v>
      </c>
      <c r="K512">
        <v>0</v>
      </c>
      <c r="L512">
        <v>0</v>
      </c>
      <c r="M512">
        <v>0</v>
      </c>
      <c r="N512">
        <v>0</v>
      </c>
      <c r="O512">
        <v>0</v>
      </c>
      <c r="P512">
        <v>0</v>
      </c>
      <c r="Q512">
        <v>0</v>
      </c>
      <c r="R512">
        <v>0</v>
      </c>
      <c r="S512">
        <v>0</v>
      </c>
      <c r="T512">
        <v>0</v>
      </c>
      <c r="U512">
        <v>0</v>
      </c>
      <c r="V512">
        <v>0</v>
      </c>
      <c r="W512">
        <v>0</v>
      </c>
      <c r="X512">
        <v>0</v>
      </c>
      <c r="Y512">
        <v>0</v>
      </c>
      <c r="Z512">
        <v>0</v>
      </c>
      <c r="AA512">
        <v>0</v>
      </c>
      <c r="AB512">
        <v>0</v>
      </c>
      <c r="AC512">
        <v>0</v>
      </c>
      <c r="AD512">
        <v>0</v>
      </c>
      <c r="AE512">
        <v>0</v>
      </c>
      <c r="AF512">
        <v>0</v>
      </c>
    </row>
    <row r="513" spans="1:32">
      <c r="A513" t="s">
        <v>531</v>
      </c>
      <c r="B513" t="s">
        <v>19</v>
      </c>
      <c r="C513">
        <v>0</v>
      </c>
      <c r="D513">
        <v>0</v>
      </c>
      <c r="E513">
        <v>0</v>
      </c>
      <c r="F513">
        <v>0</v>
      </c>
      <c r="G513">
        <v>0</v>
      </c>
      <c r="H513">
        <v>0</v>
      </c>
      <c r="I513">
        <v>0</v>
      </c>
      <c r="J513">
        <v>0</v>
      </c>
      <c r="K513">
        <v>0</v>
      </c>
      <c r="L513">
        <v>0</v>
      </c>
      <c r="M513">
        <v>0</v>
      </c>
      <c r="N513">
        <v>0</v>
      </c>
      <c r="O513">
        <v>0</v>
      </c>
      <c r="P513">
        <v>0</v>
      </c>
      <c r="Q513">
        <v>0</v>
      </c>
      <c r="R513">
        <v>0</v>
      </c>
      <c r="S513">
        <v>0</v>
      </c>
      <c r="T513">
        <v>0</v>
      </c>
      <c r="U513">
        <v>0</v>
      </c>
      <c r="V513">
        <v>0</v>
      </c>
      <c r="W513">
        <v>0</v>
      </c>
      <c r="X513">
        <v>0</v>
      </c>
      <c r="Y513">
        <v>0</v>
      </c>
      <c r="Z513">
        <v>0</v>
      </c>
      <c r="AA513">
        <v>0</v>
      </c>
      <c r="AB513">
        <v>0</v>
      </c>
      <c r="AC513">
        <v>0</v>
      </c>
      <c r="AD513">
        <v>0</v>
      </c>
      <c r="AE513">
        <v>0</v>
      </c>
      <c r="AF513">
        <v>0</v>
      </c>
    </row>
    <row r="514" spans="1:32">
      <c r="A514" t="s">
        <v>532</v>
      </c>
      <c r="B514" t="s">
        <v>19</v>
      </c>
      <c r="C514">
        <v>0</v>
      </c>
      <c r="D514">
        <v>0</v>
      </c>
      <c r="E514">
        <v>0</v>
      </c>
      <c r="F514">
        <v>0</v>
      </c>
      <c r="G514">
        <v>0</v>
      </c>
      <c r="H514">
        <v>0</v>
      </c>
      <c r="I514">
        <v>0</v>
      </c>
      <c r="J514">
        <v>0</v>
      </c>
      <c r="K514">
        <v>0</v>
      </c>
      <c r="L514">
        <v>0</v>
      </c>
      <c r="M514">
        <v>0</v>
      </c>
      <c r="N514">
        <v>0</v>
      </c>
      <c r="O514">
        <v>0</v>
      </c>
      <c r="P514">
        <v>0</v>
      </c>
      <c r="Q514">
        <v>0</v>
      </c>
      <c r="R514">
        <v>0</v>
      </c>
      <c r="S514">
        <v>0</v>
      </c>
      <c r="T514">
        <v>0</v>
      </c>
      <c r="U514">
        <v>0</v>
      </c>
      <c r="V514">
        <v>0</v>
      </c>
      <c r="W514">
        <v>0</v>
      </c>
      <c r="X514">
        <v>0</v>
      </c>
      <c r="Y514">
        <v>0</v>
      </c>
      <c r="Z514">
        <v>0</v>
      </c>
      <c r="AA514">
        <v>0</v>
      </c>
      <c r="AB514">
        <v>0</v>
      </c>
      <c r="AC514">
        <v>0</v>
      </c>
      <c r="AD514">
        <v>0</v>
      </c>
      <c r="AE514">
        <v>0</v>
      </c>
      <c r="AF514">
        <v>0</v>
      </c>
    </row>
    <row r="515" spans="1:32">
      <c r="A515" t="s">
        <v>533</v>
      </c>
      <c r="B515" t="s">
        <v>19</v>
      </c>
      <c r="C515">
        <v>0</v>
      </c>
      <c r="D515">
        <v>0</v>
      </c>
      <c r="E515">
        <v>0</v>
      </c>
      <c r="F515">
        <v>0</v>
      </c>
      <c r="G515">
        <v>0</v>
      </c>
      <c r="H515">
        <v>0</v>
      </c>
      <c r="I515">
        <v>0</v>
      </c>
      <c r="J515">
        <v>0</v>
      </c>
      <c r="K515">
        <v>0</v>
      </c>
      <c r="L515">
        <v>0</v>
      </c>
      <c r="M515">
        <v>0</v>
      </c>
      <c r="N515">
        <v>0</v>
      </c>
      <c r="O515">
        <v>0</v>
      </c>
      <c r="P515">
        <v>0</v>
      </c>
      <c r="Q515">
        <v>0</v>
      </c>
      <c r="R515">
        <v>0</v>
      </c>
      <c r="S515">
        <v>0</v>
      </c>
      <c r="T515">
        <v>0</v>
      </c>
      <c r="U515">
        <v>0</v>
      </c>
      <c r="V515">
        <v>0</v>
      </c>
      <c r="W515">
        <v>0</v>
      </c>
      <c r="X515">
        <v>0</v>
      </c>
      <c r="Y515">
        <v>0</v>
      </c>
      <c r="Z515">
        <v>0</v>
      </c>
      <c r="AA515">
        <v>0</v>
      </c>
      <c r="AB515">
        <v>0</v>
      </c>
      <c r="AC515">
        <v>0</v>
      </c>
      <c r="AD515">
        <v>0</v>
      </c>
      <c r="AE515">
        <v>0</v>
      </c>
      <c r="AF515">
        <v>0</v>
      </c>
    </row>
    <row r="516" spans="1:32">
      <c r="A516" t="s">
        <v>534</v>
      </c>
      <c r="B516" t="s">
        <v>19</v>
      </c>
      <c r="C516">
        <v>0</v>
      </c>
      <c r="D516">
        <v>0</v>
      </c>
      <c r="E516">
        <v>0</v>
      </c>
      <c r="F516">
        <v>0</v>
      </c>
      <c r="G516">
        <v>0</v>
      </c>
      <c r="H516">
        <v>0</v>
      </c>
      <c r="I516">
        <v>0</v>
      </c>
      <c r="J516">
        <v>0</v>
      </c>
      <c r="K516">
        <v>0</v>
      </c>
      <c r="L516">
        <v>0</v>
      </c>
      <c r="M516">
        <v>0</v>
      </c>
      <c r="N516">
        <v>0</v>
      </c>
      <c r="O516">
        <v>0</v>
      </c>
      <c r="P516">
        <v>0</v>
      </c>
      <c r="Q516">
        <v>0</v>
      </c>
      <c r="R516">
        <v>0</v>
      </c>
      <c r="S516">
        <v>0</v>
      </c>
      <c r="T516">
        <v>0</v>
      </c>
      <c r="U516">
        <v>0</v>
      </c>
      <c r="V516">
        <v>0</v>
      </c>
      <c r="W516">
        <v>0</v>
      </c>
      <c r="X516">
        <v>0</v>
      </c>
      <c r="Y516">
        <v>0</v>
      </c>
      <c r="Z516">
        <v>0</v>
      </c>
      <c r="AA516">
        <v>0</v>
      </c>
      <c r="AB516">
        <v>0</v>
      </c>
      <c r="AC516">
        <v>0</v>
      </c>
      <c r="AD516">
        <v>0</v>
      </c>
      <c r="AE516">
        <v>0</v>
      </c>
      <c r="AF516">
        <v>0</v>
      </c>
    </row>
    <row r="517" spans="1:32">
      <c r="A517" t="s">
        <v>535</v>
      </c>
      <c r="B517" t="s">
        <v>19</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row>
    <row r="518" spans="1:32">
      <c r="A518" t="s">
        <v>536</v>
      </c>
      <c r="B518" t="s">
        <v>19</v>
      </c>
      <c r="C518" s="2">
        <v>21312200000</v>
      </c>
      <c r="D518" s="2">
        <v>25673600000</v>
      </c>
      <c r="E518" s="2">
        <v>27386600000</v>
      </c>
      <c r="F518" s="2">
        <v>27506400000</v>
      </c>
      <c r="G518" s="2">
        <v>27238800000</v>
      </c>
      <c r="H518" s="2">
        <v>27358300000</v>
      </c>
      <c r="I518" s="2">
        <v>27477300000</v>
      </c>
      <c r="J518" s="2">
        <v>27408600000</v>
      </c>
      <c r="K518" s="2">
        <v>27343300000</v>
      </c>
      <c r="L518" s="2">
        <v>27281300000</v>
      </c>
      <c r="M518" s="2">
        <v>27222500000</v>
      </c>
      <c r="N518" s="2">
        <v>27162800000</v>
      </c>
      <c r="O518" s="2">
        <v>27106600000</v>
      </c>
      <c r="P518" s="2">
        <v>27048900000</v>
      </c>
      <c r="Q518" s="2">
        <v>26989900000</v>
      </c>
      <c r="R518" s="2">
        <v>27105100000</v>
      </c>
      <c r="S518" s="2">
        <v>27216300000</v>
      </c>
      <c r="T518" s="2">
        <v>27324100000</v>
      </c>
      <c r="U518" s="2">
        <v>27598500000</v>
      </c>
      <c r="V518" s="2">
        <v>27700600000</v>
      </c>
      <c r="W518" s="2">
        <v>27967600000</v>
      </c>
      <c r="X518" s="2">
        <v>28060600000</v>
      </c>
      <c r="Y518" s="2">
        <v>28316100000</v>
      </c>
      <c r="Z518" s="2">
        <v>28403300000</v>
      </c>
      <c r="AA518" s="2">
        <v>28718100000</v>
      </c>
      <c r="AB518" s="2">
        <v>28827000000</v>
      </c>
      <c r="AC518" s="2">
        <v>29082600000</v>
      </c>
      <c r="AD518" s="2">
        <v>29172000000</v>
      </c>
      <c r="AE518" s="2">
        <v>29415800000</v>
      </c>
      <c r="AF518" s="2">
        <v>29650200000</v>
      </c>
    </row>
    <row r="519" spans="1:32">
      <c r="A519" t="s">
        <v>537</v>
      </c>
      <c r="B519" t="s">
        <v>19</v>
      </c>
      <c r="C519">
        <v>0</v>
      </c>
      <c r="D519">
        <v>0</v>
      </c>
      <c r="E519">
        <v>0</v>
      </c>
      <c r="F519">
        <v>0</v>
      </c>
      <c r="G519">
        <v>0</v>
      </c>
      <c r="H519">
        <v>0</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0</v>
      </c>
      <c r="AF519">
        <v>0</v>
      </c>
    </row>
    <row r="520" spans="1:32">
      <c r="A520" t="s">
        <v>538</v>
      </c>
      <c r="B520" t="s">
        <v>19</v>
      </c>
      <c r="C520">
        <v>0</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row>
    <row r="521" spans="1:32">
      <c r="A521" t="s">
        <v>539</v>
      </c>
      <c r="B521" t="s">
        <v>19</v>
      </c>
      <c r="C521">
        <v>0</v>
      </c>
      <c r="D521">
        <v>0</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row>
    <row r="522" spans="1:32">
      <c r="A522" t="s">
        <v>540</v>
      </c>
      <c r="B522" t="s">
        <v>19</v>
      </c>
      <c r="C522">
        <v>0</v>
      </c>
      <c r="D522">
        <v>0</v>
      </c>
      <c r="E522">
        <v>0</v>
      </c>
      <c r="F522">
        <v>0</v>
      </c>
      <c r="G522">
        <v>0</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v>0</v>
      </c>
      <c r="AD522">
        <v>0</v>
      </c>
      <c r="AE522">
        <v>0</v>
      </c>
      <c r="AF522">
        <v>0</v>
      </c>
    </row>
    <row r="523" spans="1:32">
      <c r="A523" t="s">
        <v>541</v>
      </c>
      <c r="B523" t="s">
        <v>19</v>
      </c>
      <c r="C523">
        <v>0</v>
      </c>
      <c r="D523">
        <v>0</v>
      </c>
      <c r="E523">
        <v>0</v>
      </c>
      <c r="F523">
        <v>0</v>
      </c>
      <c r="G523">
        <v>0</v>
      </c>
      <c r="H523">
        <v>0</v>
      </c>
      <c r="I523">
        <v>0</v>
      </c>
      <c r="J523">
        <v>0</v>
      </c>
      <c r="K523">
        <v>0</v>
      </c>
      <c r="L523">
        <v>0</v>
      </c>
      <c r="M523">
        <v>0</v>
      </c>
      <c r="N523">
        <v>0</v>
      </c>
      <c r="O523">
        <v>0</v>
      </c>
      <c r="P523">
        <v>0</v>
      </c>
      <c r="Q523">
        <v>0</v>
      </c>
      <c r="R523">
        <v>0</v>
      </c>
      <c r="S523">
        <v>0</v>
      </c>
      <c r="T523">
        <v>0</v>
      </c>
      <c r="U523">
        <v>0</v>
      </c>
      <c r="V523">
        <v>0</v>
      </c>
      <c r="W523">
        <v>0</v>
      </c>
      <c r="X523">
        <v>0</v>
      </c>
      <c r="Y523">
        <v>0</v>
      </c>
      <c r="Z523">
        <v>0</v>
      </c>
      <c r="AA523">
        <v>0</v>
      </c>
      <c r="AB523">
        <v>0</v>
      </c>
      <c r="AC523">
        <v>0</v>
      </c>
      <c r="AD523">
        <v>0</v>
      </c>
      <c r="AE523">
        <v>0</v>
      </c>
      <c r="AF523">
        <v>0</v>
      </c>
    </row>
    <row r="524" spans="1:32">
      <c r="A524" t="s">
        <v>542</v>
      </c>
      <c r="B524" t="s">
        <v>19</v>
      </c>
      <c r="C524">
        <v>0</v>
      </c>
      <c r="D524">
        <v>0</v>
      </c>
      <c r="E524">
        <v>0</v>
      </c>
      <c r="F524">
        <v>0</v>
      </c>
      <c r="G524">
        <v>0</v>
      </c>
      <c r="H524">
        <v>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v>0</v>
      </c>
      <c r="AD524">
        <v>0</v>
      </c>
      <c r="AE524">
        <v>0</v>
      </c>
      <c r="AF524">
        <v>0</v>
      </c>
    </row>
    <row r="525" spans="1:32">
      <c r="A525" t="s">
        <v>543</v>
      </c>
      <c r="B525" t="s">
        <v>19</v>
      </c>
      <c r="C525">
        <v>0</v>
      </c>
      <c r="D525">
        <v>0</v>
      </c>
      <c r="E525">
        <v>0</v>
      </c>
      <c r="F525">
        <v>0</v>
      </c>
      <c r="G525">
        <v>0</v>
      </c>
      <c r="H525">
        <v>0</v>
      </c>
      <c r="I525">
        <v>0</v>
      </c>
      <c r="J525">
        <v>0</v>
      </c>
      <c r="K525">
        <v>0</v>
      </c>
      <c r="L525">
        <v>0</v>
      </c>
      <c r="M525">
        <v>0</v>
      </c>
      <c r="N525">
        <v>0</v>
      </c>
      <c r="O525">
        <v>0</v>
      </c>
      <c r="P525">
        <v>0</v>
      </c>
      <c r="Q525">
        <v>0</v>
      </c>
      <c r="R525">
        <v>0</v>
      </c>
      <c r="S525">
        <v>0</v>
      </c>
      <c r="T525">
        <v>0</v>
      </c>
      <c r="U525">
        <v>0</v>
      </c>
      <c r="V525">
        <v>0</v>
      </c>
      <c r="W525">
        <v>0</v>
      </c>
      <c r="X525">
        <v>0</v>
      </c>
      <c r="Y525">
        <v>0</v>
      </c>
      <c r="Z525">
        <v>0</v>
      </c>
      <c r="AA525">
        <v>0</v>
      </c>
      <c r="AB525">
        <v>0</v>
      </c>
      <c r="AC525">
        <v>0</v>
      </c>
      <c r="AD525">
        <v>0</v>
      </c>
      <c r="AE525">
        <v>0</v>
      </c>
      <c r="AF525">
        <v>0</v>
      </c>
    </row>
    <row r="526" spans="1:32">
      <c r="A526" t="s">
        <v>544</v>
      </c>
      <c r="B526" t="s">
        <v>19</v>
      </c>
      <c r="C526">
        <v>0</v>
      </c>
      <c r="D526">
        <v>0</v>
      </c>
      <c r="E526">
        <v>0</v>
      </c>
      <c r="F526">
        <v>0</v>
      </c>
      <c r="G526">
        <v>0</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row>
    <row r="527" spans="1:32">
      <c r="A527" t="s">
        <v>545</v>
      </c>
      <c r="B527" t="s">
        <v>19</v>
      </c>
      <c r="C527">
        <v>0</v>
      </c>
      <c r="D527">
        <v>0</v>
      </c>
      <c r="E527">
        <v>0</v>
      </c>
      <c r="F527">
        <v>0</v>
      </c>
      <c r="G527">
        <v>0</v>
      </c>
      <c r="H527">
        <v>0</v>
      </c>
      <c r="I527">
        <v>0</v>
      </c>
      <c r="J527">
        <v>0</v>
      </c>
      <c r="K527">
        <v>0</v>
      </c>
      <c r="L527">
        <v>0</v>
      </c>
      <c r="M527">
        <v>0</v>
      </c>
      <c r="N527">
        <v>0</v>
      </c>
      <c r="O527">
        <v>0</v>
      </c>
      <c r="P527">
        <v>0</v>
      </c>
      <c r="Q527">
        <v>0</v>
      </c>
      <c r="R527">
        <v>0</v>
      </c>
      <c r="S527">
        <v>0</v>
      </c>
      <c r="T527">
        <v>0</v>
      </c>
      <c r="U527">
        <v>0</v>
      </c>
      <c r="V527">
        <v>0</v>
      </c>
      <c r="W527">
        <v>0</v>
      </c>
      <c r="X527">
        <v>0</v>
      </c>
      <c r="Y527">
        <v>0</v>
      </c>
      <c r="Z527">
        <v>0</v>
      </c>
      <c r="AA527">
        <v>0</v>
      </c>
      <c r="AB527">
        <v>0</v>
      </c>
      <c r="AC527">
        <v>0</v>
      </c>
      <c r="AD527">
        <v>0</v>
      </c>
      <c r="AE527">
        <v>0</v>
      </c>
      <c r="AF527">
        <v>0</v>
      </c>
    </row>
    <row r="528" spans="1:32">
      <c r="A528" t="s">
        <v>546</v>
      </c>
      <c r="B528" t="s">
        <v>19</v>
      </c>
      <c r="C528" s="2">
        <v>210305000000</v>
      </c>
      <c r="D528" s="2">
        <v>210427000000</v>
      </c>
      <c r="E528" s="2">
        <v>223567000000</v>
      </c>
      <c r="F528" s="2">
        <v>225285000000</v>
      </c>
      <c r="G528" s="2">
        <v>225670000000</v>
      </c>
      <c r="H528" s="2">
        <v>227531000000</v>
      </c>
      <c r="I528" s="2">
        <v>229437000000</v>
      </c>
      <c r="J528" s="2">
        <v>229983000000</v>
      </c>
      <c r="K528" s="2">
        <v>230581000000</v>
      </c>
      <c r="L528" s="2">
        <v>231224000000</v>
      </c>
      <c r="M528" s="2">
        <v>231907000000</v>
      </c>
      <c r="N528" s="2">
        <v>232628000000</v>
      </c>
      <c r="O528" s="2">
        <v>234761000000</v>
      </c>
      <c r="P528" s="2">
        <v>235543000000</v>
      </c>
      <c r="Q528" s="2">
        <v>237725000000</v>
      </c>
      <c r="R528" s="2">
        <v>238558000000</v>
      </c>
      <c r="S528" s="2">
        <v>242148000000</v>
      </c>
      <c r="T528" s="2">
        <v>244386000000</v>
      </c>
      <c r="U528" s="2">
        <v>248000000000</v>
      </c>
      <c r="V528" s="2">
        <v>251622000000</v>
      </c>
      <c r="W528" s="2">
        <v>253897000000</v>
      </c>
      <c r="X528" s="2">
        <v>257542000000</v>
      </c>
      <c r="Y528" s="2">
        <v>261195000000</v>
      </c>
      <c r="Z528" s="2">
        <v>264856000000</v>
      </c>
      <c r="AA528" s="2">
        <v>268520000000</v>
      </c>
      <c r="AB528" s="2">
        <v>270841000000</v>
      </c>
      <c r="AC528" s="2">
        <v>274516000000</v>
      </c>
      <c r="AD528" s="2">
        <v>278195000000</v>
      </c>
      <c r="AE528" s="2">
        <v>281879000000</v>
      </c>
      <c r="AF528" s="2">
        <v>286909000000</v>
      </c>
    </row>
    <row r="529" spans="1:32">
      <c r="A529" t="s">
        <v>547</v>
      </c>
      <c r="B529" t="s">
        <v>19</v>
      </c>
      <c r="C529">
        <v>0</v>
      </c>
      <c r="D529">
        <v>0</v>
      </c>
      <c r="E529">
        <v>0</v>
      </c>
      <c r="F529">
        <v>0</v>
      </c>
      <c r="G529">
        <v>0</v>
      </c>
      <c r="H529">
        <v>0</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0</v>
      </c>
    </row>
    <row r="530" spans="1:32">
      <c r="A530" t="s">
        <v>548</v>
      </c>
      <c r="B530" t="s">
        <v>19</v>
      </c>
      <c r="C530">
        <v>0</v>
      </c>
      <c r="D530">
        <v>0</v>
      </c>
      <c r="E530">
        <v>0</v>
      </c>
      <c r="F530">
        <v>0</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v>0</v>
      </c>
      <c r="AD530">
        <v>0</v>
      </c>
      <c r="AE530">
        <v>0</v>
      </c>
      <c r="AF530">
        <v>0</v>
      </c>
    </row>
    <row r="531" spans="1:32">
      <c r="A531" t="s">
        <v>549</v>
      </c>
      <c r="B531" t="s">
        <v>19</v>
      </c>
      <c r="C531">
        <v>0</v>
      </c>
      <c r="D531">
        <v>0</v>
      </c>
      <c r="E531">
        <v>0</v>
      </c>
      <c r="F531">
        <v>0</v>
      </c>
      <c r="G531">
        <v>0</v>
      </c>
      <c r="H531">
        <v>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v>0</v>
      </c>
      <c r="AD531">
        <v>0</v>
      </c>
      <c r="AE531">
        <v>0</v>
      </c>
      <c r="AF531">
        <v>0</v>
      </c>
    </row>
    <row r="532" spans="1:32">
      <c r="A532" t="s">
        <v>550</v>
      </c>
      <c r="B532" t="s">
        <v>19</v>
      </c>
      <c r="C532">
        <v>0</v>
      </c>
      <c r="D532">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row>
    <row r="533" spans="1:32">
      <c r="A533" t="s">
        <v>551</v>
      </c>
      <c r="B533" t="s">
        <v>19</v>
      </c>
      <c r="C533">
        <v>0</v>
      </c>
      <c r="D533">
        <v>0</v>
      </c>
      <c r="E533">
        <v>0</v>
      </c>
      <c r="F533">
        <v>0</v>
      </c>
      <c r="G533">
        <v>0</v>
      </c>
      <c r="H533">
        <v>0</v>
      </c>
      <c r="I533">
        <v>0</v>
      </c>
      <c r="J533">
        <v>0</v>
      </c>
      <c r="K533">
        <v>0</v>
      </c>
      <c r="L533">
        <v>0</v>
      </c>
      <c r="M533">
        <v>0</v>
      </c>
      <c r="N533">
        <v>0</v>
      </c>
      <c r="O533">
        <v>0</v>
      </c>
      <c r="P533">
        <v>0</v>
      </c>
      <c r="Q533">
        <v>0</v>
      </c>
      <c r="R533">
        <v>0</v>
      </c>
      <c r="S533">
        <v>0</v>
      </c>
      <c r="T533">
        <v>0</v>
      </c>
      <c r="U533">
        <v>0</v>
      </c>
      <c r="V533">
        <v>0</v>
      </c>
      <c r="W533">
        <v>0</v>
      </c>
      <c r="X533">
        <v>0</v>
      </c>
      <c r="Y533">
        <v>0</v>
      </c>
      <c r="Z533">
        <v>0</v>
      </c>
      <c r="AA533">
        <v>0</v>
      </c>
      <c r="AB533">
        <v>0</v>
      </c>
      <c r="AC533">
        <v>0</v>
      </c>
      <c r="AD533">
        <v>0</v>
      </c>
      <c r="AE533">
        <v>0</v>
      </c>
      <c r="AF533">
        <v>0</v>
      </c>
    </row>
    <row r="534" spans="1:32">
      <c r="A534" t="s">
        <v>552</v>
      </c>
      <c r="B534" t="s">
        <v>19</v>
      </c>
      <c r="C534">
        <v>0</v>
      </c>
      <c r="D534">
        <v>0</v>
      </c>
      <c r="E534">
        <v>0</v>
      </c>
      <c r="F534">
        <v>0</v>
      </c>
      <c r="G534">
        <v>0</v>
      </c>
      <c r="H534">
        <v>0</v>
      </c>
      <c r="I534">
        <v>0</v>
      </c>
      <c r="J534">
        <v>0</v>
      </c>
      <c r="K534">
        <v>0</v>
      </c>
      <c r="L534">
        <v>0</v>
      </c>
      <c r="M534">
        <v>0</v>
      </c>
      <c r="N534">
        <v>0</v>
      </c>
      <c r="O534">
        <v>0</v>
      </c>
      <c r="P534">
        <v>0</v>
      </c>
      <c r="Q534">
        <v>0</v>
      </c>
      <c r="R534">
        <v>0</v>
      </c>
      <c r="S534">
        <v>0</v>
      </c>
      <c r="T534">
        <v>0</v>
      </c>
      <c r="U534">
        <v>0</v>
      </c>
      <c r="V534">
        <v>0</v>
      </c>
      <c r="W534">
        <v>0</v>
      </c>
      <c r="X534">
        <v>0</v>
      </c>
      <c r="Y534">
        <v>0</v>
      </c>
      <c r="Z534">
        <v>0</v>
      </c>
      <c r="AA534">
        <v>0</v>
      </c>
      <c r="AB534">
        <v>0</v>
      </c>
      <c r="AC534">
        <v>0</v>
      </c>
      <c r="AD534">
        <v>0</v>
      </c>
      <c r="AE534">
        <v>0</v>
      </c>
      <c r="AF534">
        <v>0</v>
      </c>
    </row>
    <row r="535" spans="1:32">
      <c r="A535" t="s">
        <v>553</v>
      </c>
      <c r="B535" t="s">
        <v>19</v>
      </c>
      <c r="C535">
        <v>0</v>
      </c>
      <c r="D535">
        <v>0</v>
      </c>
      <c r="E535">
        <v>0</v>
      </c>
      <c r="F535">
        <v>0</v>
      </c>
      <c r="G535">
        <v>0</v>
      </c>
      <c r="H535">
        <v>0</v>
      </c>
      <c r="I535">
        <v>0</v>
      </c>
      <c r="J535">
        <v>0</v>
      </c>
      <c r="K535">
        <v>0</v>
      </c>
      <c r="L535">
        <v>0</v>
      </c>
      <c r="M535">
        <v>0</v>
      </c>
      <c r="N535">
        <v>0</v>
      </c>
      <c r="O535">
        <v>0</v>
      </c>
      <c r="P535">
        <v>0</v>
      </c>
      <c r="Q535">
        <v>0</v>
      </c>
      <c r="R535">
        <v>0</v>
      </c>
      <c r="S535">
        <v>0</v>
      </c>
      <c r="T535">
        <v>0</v>
      </c>
      <c r="U535">
        <v>0</v>
      </c>
      <c r="V535">
        <v>0</v>
      </c>
      <c r="W535">
        <v>0</v>
      </c>
      <c r="X535">
        <v>0</v>
      </c>
      <c r="Y535">
        <v>0</v>
      </c>
      <c r="Z535">
        <v>0</v>
      </c>
      <c r="AA535">
        <v>0</v>
      </c>
      <c r="AB535">
        <v>0</v>
      </c>
      <c r="AC535">
        <v>0</v>
      </c>
      <c r="AD535">
        <v>0</v>
      </c>
      <c r="AE535">
        <v>0</v>
      </c>
      <c r="AF535">
        <v>0</v>
      </c>
    </row>
    <row r="536" spans="1:32">
      <c r="A536" t="s">
        <v>554</v>
      </c>
      <c r="B536" t="s">
        <v>19</v>
      </c>
      <c r="C536">
        <v>0</v>
      </c>
      <c r="D536">
        <v>0</v>
      </c>
      <c r="E536">
        <v>0</v>
      </c>
      <c r="F536">
        <v>0</v>
      </c>
      <c r="G536">
        <v>0</v>
      </c>
      <c r="H536">
        <v>0</v>
      </c>
      <c r="I536">
        <v>0</v>
      </c>
      <c r="J536">
        <v>0</v>
      </c>
      <c r="K536">
        <v>0</v>
      </c>
      <c r="L536">
        <v>0</v>
      </c>
      <c r="M536">
        <v>0</v>
      </c>
      <c r="N536">
        <v>0</v>
      </c>
      <c r="O536">
        <v>0</v>
      </c>
      <c r="P536">
        <v>0</v>
      </c>
      <c r="Q536">
        <v>0</v>
      </c>
      <c r="R536">
        <v>0</v>
      </c>
      <c r="S536">
        <v>0</v>
      </c>
      <c r="T536">
        <v>0</v>
      </c>
      <c r="U536">
        <v>0</v>
      </c>
      <c r="V536">
        <v>0</v>
      </c>
      <c r="W536">
        <v>0</v>
      </c>
      <c r="X536">
        <v>0</v>
      </c>
      <c r="Y536">
        <v>0</v>
      </c>
      <c r="Z536">
        <v>0</v>
      </c>
      <c r="AA536">
        <v>0</v>
      </c>
      <c r="AB536">
        <v>0</v>
      </c>
      <c r="AC536">
        <v>0</v>
      </c>
      <c r="AD536">
        <v>0</v>
      </c>
      <c r="AE536">
        <v>0</v>
      </c>
      <c r="AF536">
        <v>0</v>
      </c>
    </row>
    <row r="537" spans="1:32">
      <c r="A537" t="s">
        <v>555</v>
      </c>
      <c r="B537" t="s">
        <v>19</v>
      </c>
      <c r="C537">
        <v>0</v>
      </c>
      <c r="D537">
        <v>0</v>
      </c>
      <c r="E537">
        <v>0</v>
      </c>
      <c r="F537">
        <v>0</v>
      </c>
      <c r="G537">
        <v>0</v>
      </c>
      <c r="H537">
        <v>0</v>
      </c>
      <c r="I537">
        <v>0</v>
      </c>
      <c r="J537">
        <v>0</v>
      </c>
      <c r="K537">
        <v>0</v>
      </c>
      <c r="L537">
        <v>0</v>
      </c>
      <c r="M537">
        <v>0</v>
      </c>
      <c r="N537">
        <v>0</v>
      </c>
      <c r="O537">
        <v>0</v>
      </c>
      <c r="P537">
        <v>0</v>
      </c>
      <c r="Q537">
        <v>0</v>
      </c>
      <c r="R537">
        <v>0</v>
      </c>
      <c r="S537">
        <v>0</v>
      </c>
      <c r="T537">
        <v>0</v>
      </c>
      <c r="U537">
        <v>0</v>
      </c>
      <c r="V537">
        <v>0</v>
      </c>
      <c r="W537">
        <v>0</v>
      </c>
      <c r="X537">
        <v>0</v>
      </c>
      <c r="Y537">
        <v>0</v>
      </c>
      <c r="Z537">
        <v>0</v>
      </c>
      <c r="AA537">
        <v>0</v>
      </c>
      <c r="AB537">
        <v>0</v>
      </c>
      <c r="AC537">
        <v>0</v>
      </c>
      <c r="AD537">
        <v>0</v>
      </c>
      <c r="AE537">
        <v>0</v>
      </c>
      <c r="AF537">
        <v>0</v>
      </c>
    </row>
    <row r="538" spans="1:32">
      <c r="A538" t="s">
        <v>556</v>
      </c>
      <c r="B538" t="s">
        <v>19</v>
      </c>
      <c r="C538" s="2">
        <v>137232000000</v>
      </c>
      <c r="D538" s="2">
        <v>165316000000</v>
      </c>
      <c r="E538" s="2">
        <v>176346000000</v>
      </c>
      <c r="F538" s="2">
        <v>177117000000</v>
      </c>
      <c r="G538" s="2">
        <v>175394000000</v>
      </c>
      <c r="H538" s="2">
        <v>176164000000</v>
      </c>
      <c r="I538" s="2">
        <v>176930000000</v>
      </c>
      <c r="J538" s="2">
        <v>176488000000</v>
      </c>
      <c r="K538" s="2">
        <v>176067000000</v>
      </c>
      <c r="L538" s="2">
        <v>175668000000</v>
      </c>
      <c r="M538" s="2">
        <v>175289000000</v>
      </c>
      <c r="N538" s="2">
        <v>174905000000</v>
      </c>
      <c r="O538" s="2">
        <v>174543000000</v>
      </c>
      <c r="P538" s="2">
        <v>174172000000</v>
      </c>
      <c r="Q538" s="2">
        <v>173792000000</v>
      </c>
      <c r="R538" s="2">
        <v>174533000000</v>
      </c>
      <c r="S538" s="2">
        <v>175249000000</v>
      </c>
      <c r="T538" s="2">
        <v>175943000000</v>
      </c>
      <c r="U538" s="2">
        <v>177710000000</v>
      </c>
      <c r="V538" s="2">
        <v>178368000000</v>
      </c>
      <c r="W538" s="2">
        <v>180087000000</v>
      </c>
      <c r="X538" s="2">
        <v>180686000000</v>
      </c>
      <c r="Y538" s="2">
        <v>182331000000</v>
      </c>
      <c r="Z538" s="2">
        <v>182893000000</v>
      </c>
      <c r="AA538" s="2">
        <v>184920000000</v>
      </c>
      <c r="AB538" s="2">
        <v>185621000000</v>
      </c>
      <c r="AC538" s="2">
        <v>187267000000</v>
      </c>
      <c r="AD538" s="2">
        <v>187842000000</v>
      </c>
      <c r="AE538" s="2">
        <v>189412000000</v>
      </c>
      <c r="AF538" s="2">
        <v>190921000000</v>
      </c>
    </row>
    <row r="539" spans="1:32">
      <c r="A539" t="s">
        <v>557</v>
      </c>
      <c r="B539" t="s">
        <v>19</v>
      </c>
      <c r="C539">
        <v>0</v>
      </c>
      <c r="D539">
        <v>0</v>
      </c>
      <c r="E539">
        <v>0</v>
      </c>
      <c r="F539">
        <v>0</v>
      </c>
      <c r="G539">
        <v>0</v>
      </c>
      <c r="H539">
        <v>0</v>
      </c>
      <c r="I539">
        <v>0</v>
      </c>
      <c r="J539">
        <v>0</v>
      </c>
      <c r="K539">
        <v>0</v>
      </c>
      <c r="L539">
        <v>0</v>
      </c>
      <c r="M539">
        <v>0</v>
      </c>
      <c r="N539">
        <v>0</v>
      </c>
      <c r="O539">
        <v>0</v>
      </c>
      <c r="P539">
        <v>0</v>
      </c>
      <c r="Q539">
        <v>0</v>
      </c>
      <c r="R539">
        <v>0</v>
      </c>
      <c r="S539">
        <v>0</v>
      </c>
      <c r="T539">
        <v>0</v>
      </c>
      <c r="U539">
        <v>0</v>
      </c>
      <c r="V539">
        <v>0</v>
      </c>
      <c r="W539">
        <v>0</v>
      </c>
      <c r="X539">
        <v>0</v>
      </c>
      <c r="Y539">
        <v>0</v>
      </c>
      <c r="Z539">
        <v>0</v>
      </c>
      <c r="AA539">
        <v>0</v>
      </c>
      <c r="AB539">
        <v>0</v>
      </c>
      <c r="AC539">
        <v>0</v>
      </c>
      <c r="AD539">
        <v>0</v>
      </c>
      <c r="AE539">
        <v>0</v>
      </c>
      <c r="AF539">
        <v>0</v>
      </c>
    </row>
    <row r="540" spans="1:32">
      <c r="A540" t="s">
        <v>558</v>
      </c>
      <c r="B540" t="s">
        <v>19</v>
      </c>
      <c r="C540">
        <v>0</v>
      </c>
      <c r="D540">
        <v>0</v>
      </c>
      <c r="E540">
        <v>0</v>
      </c>
      <c r="F540">
        <v>0</v>
      </c>
      <c r="G540">
        <v>0</v>
      </c>
      <c r="H540">
        <v>0</v>
      </c>
      <c r="I540">
        <v>0</v>
      </c>
      <c r="J540">
        <v>0</v>
      </c>
      <c r="K540">
        <v>0</v>
      </c>
      <c r="L540">
        <v>0</v>
      </c>
      <c r="M540">
        <v>0</v>
      </c>
      <c r="N540">
        <v>0</v>
      </c>
      <c r="O540">
        <v>0</v>
      </c>
      <c r="P540">
        <v>0</v>
      </c>
      <c r="Q540">
        <v>0</v>
      </c>
      <c r="R540">
        <v>0</v>
      </c>
      <c r="S540">
        <v>0</v>
      </c>
      <c r="T540">
        <v>0</v>
      </c>
      <c r="U540">
        <v>0</v>
      </c>
      <c r="V540">
        <v>0</v>
      </c>
      <c r="W540">
        <v>0</v>
      </c>
      <c r="X540">
        <v>0</v>
      </c>
      <c r="Y540">
        <v>0</v>
      </c>
      <c r="Z540">
        <v>0</v>
      </c>
      <c r="AA540">
        <v>0</v>
      </c>
      <c r="AB540">
        <v>0</v>
      </c>
      <c r="AC540">
        <v>0</v>
      </c>
      <c r="AD540">
        <v>0</v>
      </c>
      <c r="AE540">
        <v>0</v>
      </c>
      <c r="AF540">
        <v>0</v>
      </c>
    </row>
    <row r="541" spans="1:32">
      <c r="A541" t="s">
        <v>559</v>
      </c>
      <c r="B541" t="s">
        <v>19</v>
      </c>
      <c r="C541">
        <v>0</v>
      </c>
      <c r="D541">
        <v>0</v>
      </c>
      <c r="E541">
        <v>0</v>
      </c>
      <c r="F541">
        <v>0</v>
      </c>
      <c r="G541">
        <v>0</v>
      </c>
      <c r="H541">
        <v>0</v>
      </c>
      <c r="I541">
        <v>0</v>
      </c>
      <c r="J541">
        <v>0</v>
      </c>
      <c r="K541">
        <v>0</v>
      </c>
      <c r="L541">
        <v>0</v>
      </c>
      <c r="M541">
        <v>0</v>
      </c>
      <c r="N541">
        <v>0</v>
      </c>
      <c r="O541">
        <v>0</v>
      </c>
      <c r="P541">
        <v>0</v>
      </c>
      <c r="Q541">
        <v>0</v>
      </c>
      <c r="R541">
        <v>0</v>
      </c>
      <c r="S541">
        <v>0</v>
      </c>
      <c r="T541">
        <v>0</v>
      </c>
      <c r="U541">
        <v>0</v>
      </c>
      <c r="V541">
        <v>0</v>
      </c>
      <c r="W541">
        <v>0</v>
      </c>
      <c r="X541">
        <v>0</v>
      </c>
      <c r="Y541">
        <v>0</v>
      </c>
      <c r="Z541">
        <v>0</v>
      </c>
      <c r="AA541">
        <v>0</v>
      </c>
      <c r="AB541">
        <v>0</v>
      </c>
      <c r="AC541">
        <v>0</v>
      </c>
      <c r="AD541">
        <v>0</v>
      </c>
      <c r="AE541">
        <v>0</v>
      </c>
      <c r="AF541">
        <v>0</v>
      </c>
    </row>
    <row r="542" spans="1:32">
      <c r="A542" t="s">
        <v>560</v>
      </c>
      <c r="B542" t="s">
        <v>19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row>
    <row r="543" spans="1:32">
      <c r="A543" t="s">
        <v>561</v>
      </c>
      <c r="B543" t="s">
        <v>19</v>
      </c>
      <c r="C543">
        <v>0</v>
      </c>
      <c r="D543">
        <v>0</v>
      </c>
      <c r="E543">
        <v>0</v>
      </c>
      <c r="F543">
        <v>0</v>
      </c>
      <c r="G543">
        <v>0</v>
      </c>
      <c r="H543">
        <v>0</v>
      </c>
      <c r="I543">
        <v>0</v>
      </c>
      <c r="J543">
        <v>0</v>
      </c>
      <c r="K543">
        <v>0</v>
      </c>
      <c r="L543">
        <v>0</v>
      </c>
      <c r="M543">
        <v>0</v>
      </c>
      <c r="N543">
        <v>0</v>
      </c>
      <c r="O543">
        <v>0</v>
      </c>
      <c r="P543">
        <v>0</v>
      </c>
      <c r="Q543">
        <v>0</v>
      </c>
      <c r="R543">
        <v>0</v>
      </c>
      <c r="S543">
        <v>0</v>
      </c>
      <c r="T543">
        <v>0</v>
      </c>
      <c r="U543">
        <v>0</v>
      </c>
      <c r="V543">
        <v>0</v>
      </c>
      <c r="W543">
        <v>0</v>
      </c>
      <c r="X543">
        <v>0</v>
      </c>
      <c r="Y543">
        <v>0</v>
      </c>
      <c r="Z543">
        <v>0</v>
      </c>
      <c r="AA543">
        <v>0</v>
      </c>
      <c r="AB543">
        <v>0</v>
      </c>
      <c r="AC543">
        <v>0</v>
      </c>
      <c r="AD543">
        <v>0</v>
      </c>
      <c r="AE543">
        <v>0</v>
      </c>
      <c r="AF543">
        <v>0</v>
      </c>
    </row>
    <row r="544" spans="1:32">
      <c r="A544" t="s">
        <v>562</v>
      </c>
      <c r="B544" t="s">
        <v>19</v>
      </c>
      <c r="C544">
        <v>0</v>
      </c>
      <c r="D544">
        <v>0</v>
      </c>
      <c r="E544">
        <v>0</v>
      </c>
      <c r="F544">
        <v>0</v>
      </c>
      <c r="G544">
        <v>0</v>
      </c>
      <c r="H544">
        <v>0</v>
      </c>
      <c r="I544">
        <v>0</v>
      </c>
      <c r="J544">
        <v>0</v>
      </c>
      <c r="K544">
        <v>0</v>
      </c>
      <c r="L544">
        <v>0</v>
      </c>
      <c r="M544">
        <v>0</v>
      </c>
      <c r="N544">
        <v>0</v>
      </c>
      <c r="O544">
        <v>0</v>
      </c>
      <c r="P544">
        <v>0</v>
      </c>
      <c r="Q544">
        <v>0</v>
      </c>
      <c r="R544">
        <v>0</v>
      </c>
      <c r="S544">
        <v>0</v>
      </c>
      <c r="T544">
        <v>0</v>
      </c>
      <c r="U544">
        <v>0</v>
      </c>
      <c r="V544">
        <v>0</v>
      </c>
      <c r="W544">
        <v>0</v>
      </c>
      <c r="X544">
        <v>0</v>
      </c>
      <c r="Y544">
        <v>0</v>
      </c>
      <c r="Z544">
        <v>0</v>
      </c>
      <c r="AA544">
        <v>0</v>
      </c>
      <c r="AB544">
        <v>0</v>
      </c>
      <c r="AC544">
        <v>0</v>
      </c>
      <c r="AD544">
        <v>0</v>
      </c>
      <c r="AE544">
        <v>0</v>
      </c>
      <c r="AF544">
        <v>0</v>
      </c>
    </row>
    <row r="545" spans="1:32">
      <c r="A545" t="s">
        <v>563</v>
      </c>
      <c r="B545" t="s">
        <v>19</v>
      </c>
      <c r="C545">
        <v>0</v>
      </c>
      <c r="D545">
        <v>0</v>
      </c>
      <c r="E545">
        <v>0</v>
      </c>
      <c r="F545">
        <v>0</v>
      </c>
      <c r="G545">
        <v>0</v>
      </c>
      <c r="H545">
        <v>0</v>
      </c>
      <c r="I545">
        <v>0</v>
      </c>
      <c r="J545">
        <v>0</v>
      </c>
      <c r="K545">
        <v>0</v>
      </c>
      <c r="L545">
        <v>0</v>
      </c>
      <c r="M545">
        <v>0</v>
      </c>
      <c r="N545">
        <v>0</v>
      </c>
      <c r="O545">
        <v>0</v>
      </c>
      <c r="P545">
        <v>0</v>
      </c>
      <c r="Q545">
        <v>0</v>
      </c>
      <c r="R545">
        <v>0</v>
      </c>
      <c r="S545">
        <v>0</v>
      </c>
      <c r="T545">
        <v>0</v>
      </c>
      <c r="U545">
        <v>0</v>
      </c>
      <c r="V545">
        <v>0</v>
      </c>
      <c r="W545">
        <v>0</v>
      </c>
      <c r="X545">
        <v>0</v>
      </c>
      <c r="Y545">
        <v>0</v>
      </c>
      <c r="Z545">
        <v>0</v>
      </c>
      <c r="AA545">
        <v>0</v>
      </c>
      <c r="AB545">
        <v>0</v>
      </c>
      <c r="AC545">
        <v>0</v>
      </c>
      <c r="AD545">
        <v>0</v>
      </c>
      <c r="AE545">
        <v>0</v>
      </c>
      <c r="AF545">
        <v>0</v>
      </c>
    </row>
    <row r="546" spans="1:32">
      <c r="A546" t="s">
        <v>564</v>
      </c>
      <c r="B546" t="s">
        <v>19</v>
      </c>
      <c r="C546">
        <v>0</v>
      </c>
      <c r="D546">
        <v>0</v>
      </c>
      <c r="E546">
        <v>0</v>
      </c>
      <c r="F546">
        <v>0</v>
      </c>
      <c r="G546">
        <v>0</v>
      </c>
      <c r="H546">
        <v>0</v>
      </c>
      <c r="I546">
        <v>0</v>
      </c>
      <c r="J546">
        <v>0</v>
      </c>
      <c r="K546">
        <v>0</v>
      </c>
      <c r="L546">
        <v>0</v>
      </c>
      <c r="M546">
        <v>0</v>
      </c>
      <c r="N546">
        <v>0</v>
      </c>
      <c r="O546">
        <v>0</v>
      </c>
      <c r="P546">
        <v>0</v>
      </c>
      <c r="Q546">
        <v>0</v>
      </c>
      <c r="R546">
        <v>0</v>
      </c>
      <c r="S546">
        <v>0</v>
      </c>
      <c r="T546">
        <v>0</v>
      </c>
      <c r="U546">
        <v>0</v>
      </c>
      <c r="V546">
        <v>0</v>
      </c>
      <c r="W546">
        <v>0</v>
      </c>
      <c r="X546">
        <v>0</v>
      </c>
      <c r="Y546">
        <v>0</v>
      </c>
      <c r="Z546">
        <v>0</v>
      </c>
      <c r="AA546">
        <v>0</v>
      </c>
      <c r="AB546">
        <v>0</v>
      </c>
      <c r="AC546">
        <v>0</v>
      </c>
      <c r="AD546">
        <v>0</v>
      </c>
      <c r="AE546">
        <v>0</v>
      </c>
      <c r="AF546">
        <v>0</v>
      </c>
    </row>
    <row r="547" spans="1:32">
      <c r="A547" t="s">
        <v>565</v>
      </c>
      <c r="B547" t="s">
        <v>19</v>
      </c>
      <c r="C547">
        <v>0</v>
      </c>
      <c r="D547">
        <v>0</v>
      </c>
      <c r="E547">
        <v>0</v>
      </c>
      <c r="F547">
        <v>0</v>
      </c>
      <c r="G547">
        <v>0</v>
      </c>
      <c r="H547">
        <v>0</v>
      </c>
      <c r="I547">
        <v>0</v>
      </c>
      <c r="J547">
        <v>0</v>
      </c>
      <c r="K547">
        <v>0</v>
      </c>
      <c r="L547">
        <v>0</v>
      </c>
      <c r="M547">
        <v>0</v>
      </c>
      <c r="N547">
        <v>0</v>
      </c>
      <c r="O547">
        <v>0</v>
      </c>
      <c r="P547">
        <v>0</v>
      </c>
      <c r="Q547">
        <v>0</v>
      </c>
      <c r="R547">
        <v>0</v>
      </c>
      <c r="S547">
        <v>0</v>
      </c>
      <c r="T547">
        <v>0</v>
      </c>
      <c r="U547">
        <v>0</v>
      </c>
      <c r="V547">
        <v>0</v>
      </c>
      <c r="W547">
        <v>0</v>
      </c>
      <c r="X547">
        <v>0</v>
      </c>
      <c r="Y547">
        <v>0</v>
      </c>
      <c r="Z547">
        <v>0</v>
      </c>
      <c r="AA547">
        <v>0</v>
      </c>
      <c r="AB547">
        <v>0</v>
      </c>
      <c r="AC547">
        <v>0</v>
      </c>
      <c r="AD547">
        <v>0</v>
      </c>
      <c r="AE547">
        <v>0</v>
      </c>
      <c r="AF547">
        <v>0</v>
      </c>
    </row>
    <row r="548" spans="1:32">
      <c r="A548" t="s">
        <v>566</v>
      </c>
      <c r="B548" t="s">
        <v>19</v>
      </c>
      <c r="C548" s="2">
        <v>53612200000</v>
      </c>
      <c r="D548" s="2">
        <v>53643200000</v>
      </c>
      <c r="E548" s="2">
        <v>56992900000</v>
      </c>
      <c r="F548" s="2">
        <v>57431000000</v>
      </c>
      <c r="G548" s="2">
        <v>57529100000</v>
      </c>
      <c r="H548" s="2">
        <v>58003400000</v>
      </c>
      <c r="I548" s="2">
        <v>58489400000</v>
      </c>
      <c r="J548" s="2">
        <v>58628700000</v>
      </c>
      <c r="K548" s="2">
        <v>58781200000</v>
      </c>
      <c r="L548" s="2">
        <v>58944900000</v>
      </c>
      <c r="M548" s="2">
        <v>59119100000</v>
      </c>
      <c r="N548" s="2">
        <v>59302800000</v>
      </c>
      <c r="O548" s="2">
        <v>59846700000</v>
      </c>
      <c r="P548" s="2">
        <v>60046000000</v>
      </c>
      <c r="Q548" s="2">
        <v>60602200000</v>
      </c>
      <c r="R548" s="2">
        <v>60814600000</v>
      </c>
      <c r="S548" s="2">
        <v>61729800000</v>
      </c>
      <c r="T548" s="2">
        <v>62300200000</v>
      </c>
      <c r="U548" s="2">
        <v>63221500000</v>
      </c>
      <c r="V548" s="2">
        <v>64145000000</v>
      </c>
      <c r="W548" s="2">
        <v>64724900000</v>
      </c>
      <c r="X548" s="2">
        <v>65654100000</v>
      </c>
      <c r="Y548" s="2">
        <v>66585400000</v>
      </c>
      <c r="Z548" s="2">
        <v>67518700000</v>
      </c>
      <c r="AA548" s="2">
        <v>68452700000</v>
      </c>
      <c r="AB548" s="2">
        <v>69044400000</v>
      </c>
      <c r="AC548" s="2">
        <v>69981100000</v>
      </c>
      <c r="AD548" s="2">
        <v>70919000000</v>
      </c>
      <c r="AE548" s="2">
        <v>71858200000</v>
      </c>
      <c r="AF548" s="2">
        <v>73140400000</v>
      </c>
    </row>
    <row r="549" spans="1:32">
      <c r="A549" t="s">
        <v>567</v>
      </c>
      <c r="B549" t="s">
        <v>19</v>
      </c>
      <c r="C549">
        <v>0</v>
      </c>
      <c r="D549">
        <v>0</v>
      </c>
      <c r="E549">
        <v>0</v>
      </c>
      <c r="F549">
        <v>0</v>
      </c>
      <c r="G549">
        <v>0</v>
      </c>
      <c r="H549">
        <v>0</v>
      </c>
      <c r="I549">
        <v>0</v>
      </c>
      <c r="J549">
        <v>0</v>
      </c>
      <c r="K549">
        <v>0</v>
      </c>
      <c r="L549">
        <v>0</v>
      </c>
      <c r="M549">
        <v>0</v>
      </c>
      <c r="N549">
        <v>0</v>
      </c>
      <c r="O549">
        <v>0</v>
      </c>
      <c r="P549">
        <v>0</v>
      </c>
      <c r="Q549">
        <v>0</v>
      </c>
      <c r="R549">
        <v>0</v>
      </c>
      <c r="S549">
        <v>0</v>
      </c>
      <c r="T549">
        <v>0</v>
      </c>
      <c r="U549">
        <v>0</v>
      </c>
      <c r="V549">
        <v>0</v>
      </c>
      <c r="W549">
        <v>0</v>
      </c>
      <c r="X549">
        <v>0</v>
      </c>
      <c r="Y549">
        <v>0</v>
      </c>
      <c r="Z549">
        <v>0</v>
      </c>
      <c r="AA549">
        <v>0</v>
      </c>
      <c r="AB549">
        <v>0</v>
      </c>
      <c r="AC549">
        <v>0</v>
      </c>
      <c r="AD549">
        <v>0</v>
      </c>
      <c r="AE549">
        <v>0</v>
      </c>
      <c r="AF549">
        <v>0</v>
      </c>
    </row>
    <row r="550" spans="1:32">
      <c r="A550" t="s">
        <v>568</v>
      </c>
      <c r="B550" t="s">
        <v>19</v>
      </c>
      <c r="C550">
        <v>0</v>
      </c>
      <c r="D550">
        <v>0</v>
      </c>
      <c r="E550">
        <v>0</v>
      </c>
      <c r="F550">
        <v>0</v>
      </c>
      <c r="G550">
        <v>0</v>
      </c>
      <c r="H550">
        <v>0</v>
      </c>
      <c r="I550">
        <v>0</v>
      </c>
      <c r="J550">
        <v>0</v>
      </c>
      <c r="K550">
        <v>0</v>
      </c>
      <c r="L550">
        <v>0</v>
      </c>
      <c r="M550">
        <v>0</v>
      </c>
      <c r="N550">
        <v>0</v>
      </c>
      <c r="O550">
        <v>0</v>
      </c>
      <c r="P550">
        <v>0</v>
      </c>
      <c r="Q550">
        <v>0</v>
      </c>
      <c r="R550">
        <v>0</v>
      </c>
      <c r="S550">
        <v>0</v>
      </c>
      <c r="T550">
        <v>0</v>
      </c>
      <c r="U550">
        <v>0</v>
      </c>
      <c r="V550">
        <v>0</v>
      </c>
      <c r="W550">
        <v>0</v>
      </c>
      <c r="X550">
        <v>0</v>
      </c>
      <c r="Y550">
        <v>0</v>
      </c>
      <c r="Z550">
        <v>0</v>
      </c>
      <c r="AA550">
        <v>0</v>
      </c>
      <c r="AB550">
        <v>0</v>
      </c>
      <c r="AC550">
        <v>0</v>
      </c>
      <c r="AD550">
        <v>0</v>
      </c>
      <c r="AE550">
        <v>0</v>
      </c>
      <c r="AF550">
        <v>0</v>
      </c>
    </row>
    <row r="551" spans="1:32">
      <c r="A551" t="s">
        <v>569</v>
      </c>
      <c r="B551" t="s">
        <v>19</v>
      </c>
      <c r="C551">
        <v>0</v>
      </c>
      <c r="D551">
        <v>0</v>
      </c>
      <c r="E551">
        <v>0</v>
      </c>
      <c r="F551">
        <v>0</v>
      </c>
      <c r="G551">
        <v>0</v>
      </c>
      <c r="H551">
        <v>0</v>
      </c>
      <c r="I551">
        <v>0</v>
      </c>
      <c r="J551">
        <v>0</v>
      </c>
      <c r="K551">
        <v>0</v>
      </c>
      <c r="L551">
        <v>0</v>
      </c>
      <c r="M551">
        <v>0</v>
      </c>
      <c r="N551">
        <v>0</v>
      </c>
      <c r="O551">
        <v>0</v>
      </c>
      <c r="P551">
        <v>0</v>
      </c>
      <c r="Q551">
        <v>0</v>
      </c>
      <c r="R551">
        <v>0</v>
      </c>
      <c r="S551">
        <v>0</v>
      </c>
      <c r="T551">
        <v>0</v>
      </c>
      <c r="U551">
        <v>0</v>
      </c>
      <c r="V551">
        <v>0</v>
      </c>
      <c r="W551">
        <v>0</v>
      </c>
      <c r="X551">
        <v>0</v>
      </c>
      <c r="Y551">
        <v>0</v>
      </c>
      <c r="Z551">
        <v>0</v>
      </c>
      <c r="AA551">
        <v>0</v>
      </c>
      <c r="AB551">
        <v>0</v>
      </c>
      <c r="AC551">
        <v>0</v>
      </c>
      <c r="AD551">
        <v>0</v>
      </c>
      <c r="AE551">
        <v>0</v>
      </c>
      <c r="AF551">
        <v>0</v>
      </c>
    </row>
    <row r="552" spans="1:32">
      <c r="A552" t="s">
        <v>570</v>
      </c>
      <c r="B552" t="s">
        <v>19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row>
    <row r="553" spans="1:32">
      <c r="A553" t="s">
        <v>571</v>
      </c>
      <c r="B553" t="s">
        <v>19</v>
      </c>
      <c r="C553">
        <v>0</v>
      </c>
      <c r="D553">
        <v>0</v>
      </c>
      <c r="E553">
        <v>0</v>
      </c>
      <c r="F553">
        <v>0</v>
      </c>
      <c r="G553">
        <v>0</v>
      </c>
      <c r="H553">
        <v>0</v>
      </c>
      <c r="I553">
        <v>0</v>
      </c>
      <c r="J553">
        <v>0</v>
      </c>
      <c r="K553">
        <v>0</v>
      </c>
      <c r="L553">
        <v>0</v>
      </c>
      <c r="M553">
        <v>0</v>
      </c>
      <c r="N553">
        <v>0</v>
      </c>
      <c r="O553">
        <v>0</v>
      </c>
      <c r="P553">
        <v>0</v>
      </c>
      <c r="Q553">
        <v>0</v>
      </c>
      <c r="R553">
        <v>0</v>
      </c>
      <c r="S553">
        <v>0</v>
      </c>
      <c r="T553">
        <v>0</v>
      </c>
      <c r="U553">
        <v>0</v>
      </c>
      <c r="V553">
        <v>0</v>
      </c>
      <c r="W553">
        <v>0</v>
      </c>
      <c r="X553">
        <v>0</v>
      </c>
      <c r="Y553">
        <v>0</v>
      </c>
      <c r="Z553">
        <v>0</v>
      </c>
      <c r="AA553">
        <v>0</v>
      </c>
      <c r="AB553">
        <v>0</v>
      </c>
      <c r="AC553">
        <v>0</v>
      </c>
      <c r="AD553">
        <v>0</v>
      </c>
      <c r="AE553">
        <v>0</v>
      </c>
      <c r="AF553">
        <v>0</v>
      </c>
    </row>
    <row r="554" spans="1:32">
      <c r="A554" t="s">
        <v>572</v>
      </c>
      <c r="B554" t="s">
        <v>19</v>
      </c>
      <c r="C554">
        <v>0</v>
      </c>
      <c r="D554">
        <v>0</v>
      </c>
      <c r="E554">
        <v>0</v>
      </c>
      <c r="F554">
        <v>0</v>
      </c>
      <c r="G554">
        <v>0</v>
      </c>
      <c r="H554">
        <v>0</v>
      </c>
      <c r="I554">
        <v>0</v>
      </c>
      <c r="J554">
        <v>0</v>
      </c>
      <c r="K554">
        <v>0</v>
      </c>
      <c r="L554">
        <v>0</v>
      </c>
      <c r="M554">
        <v>0</v>
      </c>
      <c r="N554">
        <v>0</v>
      </c>
      <c r="O554">
        <v>0</v>
      </c>
      <c r="P554">
        <v>0</v>
      </c>
      <c r="Q554">
        <v>0</v>
      </c>
      <c r="R554">
        <v>0</v>
      </c>
      <c r="S554">
        <v>0</v>
      </c>
      <c r="T554">
        <v>0</v>
      </c>
      <c r="U554">
        <v>0</v>
      </c>
      <c r="V554">
        <v>0</v>
      </c>
      <c r="W554">
        <v>0</v>
      </c>
      <c r="X554">
        <v>0</v>
      </c>
      <c r="Y554">
        <v>0</v>
      </c>
      <c r="Z554">
        <v>0</v>
      </c>
      <c r="AA554">
        <v>0</v>
      </c>
      <c r="AB554">
        <v>0</v>
      </c>
      <c r="AC554">
        <v>0</v>
      </c>
      <c r="AD554">
        <v>0</v>
      </c>
      <c r="AE554">
        <v>0</v>
      </c>
      <c r="AF554">
        <v>0</v>
      </c>
    </row>
    <row r="555" spans="1:32">
      <c r="A555" t="s">
        <v>573</v>
      </c>
      <c r="B555" t="s">
        <v>19</v>
      </c>
      <c r="C555">
        <v>0</v>
      </c>
      <c r="D555">
        <v>0</v>
      </c>
      <c r="E555">
        <v>0</v>
      </c>
      <c r="F555">
        <v>0</v>
      </c>
      <c r="G555">
        <v>0</v>
      </c>
      <c r="H555">
        <v>0</v>
      </c>
      <c r="I555">
        <v>0</v>
      </c>
      <c r="J555">
        <v>0</v>
      </c>
      <c r="K555">
        <v>0</v>
      </c>
      <c r="L555">
        <v>0</v>
      </c>
      <c r="M555">
        <v>0</v>
      </c>
      <c r="N555">
        <v>0</v>
      </c>
      <c r="O555">
        <v>0</v>
      </c>
      <c r="P555">
        <v>0</v>
      </c>
      <c r="Q555">
        <v>0</v>
      </c>
      <c r="R555">
        <v>0</v>
      </c>
      <c r="S555">
        <v>0</v>
      </c>
      <c r="T555">
        <v>0</v>
      </c>
      <c r="U555">
        <v>0</v>
      </c>
      <c r="V555">
        <v>0</v>
      </c>
      <c r="W555">
        <v>0</v>
      </c>
      <c r="X555">
        <v>0</v>
      </c>
      <c r="Y555">
        <v>0</v>
      </c>
      <c r="Z555">
        <v>0</v>
      </c>
      <c r="AA555">
        <v>0</v>
      </c>
      <c r="AB555">
        <v>0</v>
      </c>
      <c r="AC555">
        <v>0</v>
      </c>
      <c r="AD555">
        <v>0</v>
      </c>
      <c r="AE555">
        <v>0</v>
      </c>
      <c r="AF555">
        <v>0</v>
      </c>
    </row>
    <row r="556" spans="1:32">
      <c r="A556" t="s">
        <v>574</v>
      </c>
      <c r="B556" t="s">
        <v>19</v>
      </c>
      <c r="C556">
        <v>0</v>
      </c>
      <c r="D556">
        <v>0</v>
      </c>
      <c r="E556">
        <v>0</v>
      </c>
      <c r="F556">
        <v>0</v>
      </c>
      <c r="G556">
        <v>0</v>
      </c>
      <c r="H556">
        <v>0</v>
      </c>
      <c r="I556">
        <v>0</v>
      </c>
      <c r="J556">
        <v>0</v>
      </c>
      <c r="K556">
        <v>0</v>
      </c>
      <c r="L556">
        <v>0</v>
      </c>
      <c r="M556">
        <v>0</v>
      </c>
      <c r="N556">
        <v>0</v>
      </c>
      <c r="O556">
        <v>0</v>
      </c>
      <c r="P556">
        <v>0</v>
      </c>
      <c r="Q556">
        <v>0</v>
      </c>
      <c r="R556">
        <v>0</v>
      </c>
      <c r="S556">
        <v>0</v>
      </c>
      <c r="T556">
        <v>0</v>
      </c>
      <c r="U556">
        <v>0</v>
      </c>
      <c r="V556">
        <v>0</v>
      </c>
      <c r="W556">
        <v>0</v>
      </c>
      <c r="X556">
        <v>0</v>
      </c>
      <c r="Y556">
        <v>0</v>
      </c>
      <c r="Z556">
        <v>0</v>
      </c>
      <c r="AA556">
        <v>0</v>
      </c>
      <c r="AB556">
        <v>0</v>
      </c>
      <c r="AC556">
        <v>0</v>
      </c>
      <c r="AD556">
        <v>0</v>
      </c>
      <c r="AE556">
        <v>0</v>
      </c>
      <c r="AF556">
        <v>0</v>
      </c>
    </row>
    <row r="557" spans="1:32">
      <c r="A557" t="s">
        <v>575</v>
      </c>
      <c r="B557" t="s">
        <v>19</v>
      </c>
      <c r="C557">
        <v>0</v>
      </c>
      <c r="D557">
        <v>0</v>
      </c>
      <c r="E557">
        <v>0</v>
      </c>
      <c r="F557">
        <v>0</v>
      </c>
      <c r="G557">
        <v>0</v>
      </c>
      <c r="H557">
        <v>0</v>
      </c>
      <c r="I557">
        <v>0</v>
      </c>
      <c r="J557">
        <v>0</v>
      </c>
      <c r="K557">
        <v>0</v>
      </c>
      <c r="L557">
        <v>0</v>
      </c>
      <c r="M557">
        <v>0</v>
      </c>
      <c r="N557">
        <v>0</v>
      </c>
      <c r="O557">
        <v>0</v>
      </c>
      <c r="P557">
        <v>0</v>
      </c>
      <c r="Q557">
        <v>0</v>
      </c>
      <c r="R557">
        <v>0</v>
      </c>
      <c r="S557">
        <v>0</v>
      </c>
      <c r="T557">
        <v>0</v>
      </c>
      <c r="U557">
        <v>0</v>
      </c>
      <c r="V557">
        <v>0</v>
      </c>
      <c r="W557">
        <v>0</v>
      </c>
      <c r="X557">
        <v>0</v>
      </c>
      <c r="Y557">
        <v>0</v>
      </c>
      <c r="Z557">
        <v>0</v>
      </c>
      <c r="AA557">
        <v>0</v>
      </c>
      <c r="AB557">
        <v>0</v>
      </c>
      <c r="AC557">
        <v>0</v>
      </c>
      <c r="AD557">
        <v>0</v>
      </c>
      <c r="AE557">
        <v>0</v>
      </c>
      <c r="AF557">
        <v>0</v>
      </c>
    </row>
    <row r="558" spans="1:32">
      <c r="A558" t="s">
        <v>576</v>
      </c>
      <c r="B558" t="s">
        <v>19</v>
      </c>
      <c r="C558" s="2">
        <v>34983900000</v>
      </c>
      <c r="D558" s="2">
        <v>42143200000</v>
      </c>
      <c r="E558" s="2">
        <v>44955100000</v>
      </c>
      <c r="F558" s="2">
        <v>45151700000</v>
      </c>
      <c r="G558" s="2">
        <v>44712500000</v>
      </c>
      <c r="H558" s="2">
        <v>44908700000</v>
      </c>
      <c r="I558" s="2">
        <v>45104000000</v>
      </c>
      <c r="J558" s="2">
        <v>44991300000</v>
      </c>
      <c r="K558" s="2">
        <v>44884100000</v>
      </c>
      <c r="L558" s="2">
        <v>44782200000</v>
      </c>
      <c r="M558" s="2">
        <v>44685800000</v>
      </c>
      <c r="N558" s="2">
        <v>44587800000</v>
      </c>
      <c r="O558" s="2">
        <v>44495400000</v>
      </c>
      <c r="P558" s="2">
        <v>44400800000</v>
      </c>
      <c r="Q558" s="2">
        <v>44304000000</v>
      </c>
      <c r="R558" s="2">
        <v>44493100000</v>
      </c>
      <c r="S558" s="2">
        <v>44675500000</v>
      </c>
      <c r="T558" s="2">
        <v>44852400000</v>
      </c>
      <c r="U558" s="2">
        <v>45303000000</v>
      </c>
      <c r="V558" s="2">
        <v>45470500000</v>
      </c>
      <c r="W558" s="2">
        <v>45908800000</v>
      </c>
      <c r="X558" s="2">
        <v>46061500000</v>
      </c>
      <c r="Y558" s="2">
        <v>46480800000</v>
      </c>
      <c r="Z558" s="2">
        <v>46624100000</v>
      </c>
      <c r="AA558" s="2">
        <v>47140800000</v>
      </c>
      <c r="AB558" s="2">
        <v>47319500000</v>
      </c>
      <c r="AC558" s="2">
        <v>47739100000</v>
      </c>
      <c r="AD558" s="2">
        <v>47885800000</v>
      </c>
      <c r="AE558" s="2">
        <v>48286000000</v>
      </c>
      <c r="AF558" s="2">
        <v>48670700000</v>
      </c>
    </row>
    <row r="559" spans="1:32">
      <c r="A559" t="s">
        <v>577</v>
      </c>
      <c r="B559" t="s">
        <v>19</v>
      </c>
      <c r="C559">
        <v>0</v>
      </c>
      <c r="D559">
        <v>0</v>
      </c>
      <c r="E559">
        <v>0</v>
      </c>
      <c r="F559">
        <v>0</v>
      </c>
      <c r="G559">
        <v>0</v>
      </c>
      <c r="H559">
        <v>0</v>
      </c>
      <c r="I559">
        <v>0</v>
      </c>
      <c r="J559">
        <v>0</v>
      </c>
      <c r="K559">
        <v>0</v>
      </c>
      <c r="L559">
        <v>0</v>
      </c>
      <c r="M559">
        <v>0</v>
      </c>
      <c r="N559">
        <v>0</v>
      </c>
      <c r="O559">
        <v>0</v>
      </c>
      <c r="P559">
        <v>0</v>
      </c>
      <c r="Q559">
        <v>0</v>
      </c>
      <c r="R559">
        <v>0</v>
      </c>
      <c r="S559">
        <v>0</v>
      </c>
      <c r="T559">
        <v>0</v>
      </c>
      <c r="U559">
        <v>0</v>
      </c>
      <c r="V559">
        <v>0</v>
      </c>
      <c r="W559">
        <v>0</v>
      </c>
      <c r="X559">
        <v>0</v>
      </c>
      <c r="Y559">
        <v>0</v>
      </c>
      <c r="Z559">
        <v>0</v>
      </c>
      <c r="AA559">
        <v>0</v>
      </c>
      <c r="AB559">
        <v>0</v>
      </c>
      <c r="AC559">
        <v>0</v>
      </c>
      <c r="AD559">
        <v>0</v>
      </c>
      <c r="AE559">
        <v>0</v>
      </c>
      <c r="AF559">
        <v>0</v>
      </c>
    </row>
    <row r="560" spans="1:32">
      <c r="A560" t="s">
        <v>578</v>
      </c>
      <c r="B560" t="s">
        <v>19</v>
      </c>
      <c r="C560">
        <v>0</v>
      </c>
      <c r="D560">
        <v>0</v>
      </c>
      <c r="E560">
        <v>0</v>
      </c>
      <c r="F560">
        <v>0</v>
      </c>
      <c r="G560">
        <v>0</v>
      </c>
      <c r="H560">
        <v>0</v>
      </c>
      <c r="I560">
        <v>0</v>
      </c>
      <c r="J560">
        <v>0</v>
      </c>
      <c r="K560">
        <v>0</v>
      </c>
      <c r="L560">
        <v>0</v>
      </c>
      <c r="M560">
        <v>0</v>
      </c>
      <c r="N560">
        <v>0</v>
      </c>
      <c r="O560">
        <v>0</v>
      </c>
      <c r="P560">
        <v>0</v>
      </c>
      <c r="Q560">
        <v>0</v>
      </c>
      <c r="R560">
        <v>0</v>
      </c>
      <c r="S560">
        <v>0</v>
      </c>
      <c r="T560">
        <v>0</v>
      </c>
      <c r="U560">
        <v>0</v>
      </c>
      <c r="V560">
        <v>0</v>
      </c>
      <c r="W560">
        <v>0</v>
      </c>
      <c r="X560">
        <v>0</v>
      </c>
      <c r="Y560">
        <v>0</v>
      </c>
      <c r="Z560">
        <v>0</v>
      </c>
      <c r="AA560">
        <v>0</v>
      </c>
      <c r="AB560">
        <v>0</v>
      </c>
      <c r="AC560">
        <v>0</v>
      </c>
      <c r="AD560">
        <v>0</v>
      </c>
      <c r="AE560">
        <v>0</v>
      </c>
      <c r="AF560">
        <v>0</v>
      </c>
    </row>
    <row r="561" spans="1:32">
      <c r="A561" t="s">
        <v>579</v>
      </c>
      <c r="B561" t="s">
        <v>19</v>
      </c>
      <c r="C561">
        <v>0</v>
      </c>
      <c r="D561">
        <v>0</v>
      </c>
      <c r="E561">
        <v>0</v>
      </c>
      <c r="F561">
        <v>0</v>
      </c>
      <c r="G561">
        <v>0</v>
      </c>
      <c r="H561">
        <v>0</v>
      </c>
      <c r="I561">
        <v>0</v>
      </c>
      <c r="J561">
        <v>0</v>
      </c>
      <c r="K561">
        <v>0</v>
      </c>
      <c r="L561">
        <v>0</v>
      </c>
      <c r="M561">
        <v>0</v>
      </c>
      <c r="N561">
        <v>0</v>
      </c>
      <c r="O561">
        <v>0</v>
      </c>
      <c r="P561">
        <v>0</v>
      </c>
      <c r="Q561">
        <v>0</v>
      </c>
      <c r="R561">
        <v>0</v>
      </c>
      <c r="S561">
        <v>0</v>
      </c>
      <c r="T561">
        <v>0</v>
      </c>
      <c r="U561">
        <v>0</v>
      </c>
      <c r="V561">
        <v>0</v>
      </c>
      <c r="W561">
        <v>0</v>
      </c>
      <c r="X561">
        <v>0</v>
      </c>
      <c r="Y561">
        <v>0</v>
      </c>
      <c r="Z561">
        <v>0</v>
      </c>
      <c r="AA561">
        <v>0</v>
      </c>
      <c r="AB561">
        <v>0</v>
      </c>
      <c r="AC561">
        <v>0</v>
      </c>
      <c r="AD561">
        <v>0</v>
      </c>
      <c r="AE561">
        <v>0</v>
      </c>
      <c r="AF561">
        <v>0</v>
      </c>
    </row>
    <row r="562" spans="1:32">
      <c r="A562" t="s">
        <v>580</v>
      </c>
      <c r="B562" t="s">
        <v>19</v>
      </c>
      <c r="C562">
        <v>0</v>
      </c>
      <c r="D562">
        <v>0</v>
      </c>
      <c r="E562">
        <v>0</v>
      </c>
      <c r="F562">
        <v>0</v>
      </c>
      <c r="G562">
        <v>0</v>
      </c>
      <c r="H562">
        <v>0</v>
      </c>
      <c r="I562">
        <v>0</v>
      </c>
      <c r="J562">
        <v>0</v>
      </c>
      <c r="K562">
        <v>0</v>
      </c>
      <c r="L562">
        <v>0</v>
      </c>
      <c r="M562">
        <v>0</v>
      </c>
      <c r="N562">
        <v>0</v>
      </c>
      <c r="O562">
        <v>0</v>
      </c>
      <c r="P562">
        <v>0</v>
      </c>
      <c r="Q562">
        <v>0</v>
      </c>
      <c r="R562">
        <v>0</v>
      </c>
      <c r="S562">
        <v>0</v>
      </c>
      <c r="T562">
        <v>0</v>
      </c>
      <c r="U562">
        <v>0</v>
      </c>
      <c r="V562">
        <v>0</v>
      </c>
      <c r="W562">
        <v>0</v>
      </c>
      <c r="X562">
        <v>0</v>
      </c>
      <c r="Y562">
        <v>0</v>
      </c>
      <c r="Z562">
        <v>0</v>
      </c>
      <c r="AA562">
        <v>0</v>
      </c>
      <c r="AB562">
        <v>0</v>
      </c>
      <c r="AC562">
        <v>0</v>
      </c>
      <c r="AD562">
        <v>0</v>
      </c>
      <c r="AE562">
        <v>0</v>
      </c>
      <c r="AF562">
        <v>0</v>
      </c>
    </row>
    <row r="563" spans="1:32">
      <c r="A563" t="s">
        <v>581</v>
      </c>
      <c r="B563" t="s">
        <v>19</v>
      </c>
      <c r="C563">
        <v>0</v>
      </c>
      <c r="D563">
        <v>0</v>
      </c>
      <c r="E563">
        <v>0</v>
      </c>
      <c r="F563">
        <v>0</v>
      </c>
      <c r="G563">
        <v>0</v>
      </c>
      <c r="H563">
        <v>0</v>
      </c>
      <c r="I563">
        <v>0</v>
      </c>
      <c r="J563">
        <v>0</v>
      </c>
      <c r="K563">
        <v>0</v>
      </c>
      <c r="L563">
        <v>0</v>
      </c>
      <c r="M563">
        <v>0</v>
      </c>
      <c r="N563">
        <v>0</v>
      </c>
      <c r="O563">
        <v>0</v>
      </c>
      <c r="P563">
        <v>0</v>
      </c>
      <c r="Q563">
        <v>0</v>
      </c>
      <c r="R563">
        <v>0</v>
      </c>
      <c r="S563">
        <v>0</v>
      </c>
      <c r="T563">
        <v>0</v>
      </c>
      <c r="U563">
        <v>0</v>
      </c>
      <c r="V563">
        <v>0</v>
      </c>
      <c r="W563">
        <v>0</v>
      </c>
      <c r="X563">
        <v>0</v>
      </c>
      <c r="Y563">
        <v>0</v>
      </c>
      <c r="Z563">
        <v>0</v>
      </c>
      <c r="AA563">
        <v>0</v>
      </c>
      <c r="AB563">
        <v>0</v>
      </c>
      <c r="AC563">
        <v>0</v>
      </c>
      <c r="AD563">
        <v>0</v>
      </c>
      <c r="AE563">
        <v>0</v>
      </c>
      <c r="AF563">
        <v>0</v>
      </c>
    </row>
    <row r="564" spans="1:32">
      <c r="A564" t="s">
        <v>582</v>
      </c>
      <c r="B564" t="s">
        <v>19</v>
      </c>
      <c r="C564">
        <v>0</v>
      </c>
      <c r="D564">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row>
    <row r="565" spans="1:32">
      <c r="A565" t="s">
        <v>583</v>
      </c>
      <c r="B565" t="s">
        <v>19</v>
      </c>
      <c r="C565">
        <v>0</v>
      </c>
      <c r="D565">
        <v>0</v>
      </c>
      <c r="E565">
        <v>0</v>
      </c>
      <c r="F565">
        <v>0</v>
      </c>
      <c r="G565">
        <v>0</v>
      </c>
      <c r="H565">
        <v>0</v>
      </c>
      <c r="I565">
        <v>0</v>
      </c>
      <c r="J565">
        <v>0</v>
      </c>
      <c r="K565">
        <v>0</v>
      </c>
      <c r="L565">
        <v>0</v>
      </c>
      <c r="M565">
        <v>0</v>
      </c>
      <c r="N565">
        <v>0</v>
      </c>
      <c r="O565">
        <v>0</v>
      </c>
      <c r="P565">
        <v>0</v>
      </c>
      <c r="Q565">
        <v>0</v>
      </c>
      <c r="R565">
        <v>0</v>
      </c>
      <c r="S565">
        <v>0</v>
      </c>
      <c r="T565">
        <v>0</v>
      </c>
      <c r="U565">
        <v>0</v>
      </c>
      <c r="V565">
        <v>0</v>
      </c>
      <c r="W565">
        <v>0</v>
      </c>
      <c r="X565">
        <v>0</v>
      </c>
      <c r="Y565">
        <v>0</v>
      </c>
      <c r="Z565">
        <v>0</v>
      </c>
      <c r="AA565">
        <v>0</v>
      </c>
      <c r="AB565">
        <v>0</v>
      </c>
      <c r="AC565">
        <v>0</v>
      </c>
      <c r="AD565">
        <v>0</v>
      </c>
      <c r="AE565">
        <v>0</v>
      </c>
      <c r="AF565">
        <v>0</v>
      </c>
    </row>
    <row r="566" spans="1:32">
      <c r="A566" t="s">
        <v>584</v>
      </c>
      <c r="B566" t="s">
        <v>19</v>
      </c>
      <c r="C566">
        <v>0</v>
      </c>
      <c r="D566">
        <v>0</v>
      </c>
      <c r="E566">
        <v>0</v>
      </c>
      <c r="F566">
        <v>0</v>
      </c>
      <c r="G566">
        <v>0</v>
      </c>
      <c r="H566">
        <v>0</v>
      </c>
      <c r="I566">
        <v>0</v>
      </c>
      <c r="J566">
        <v>0</v>
      </c>
      <c r="K566">
        <v>0</v>
      </c>
      <c r="L566">
        <v>0</v>
      </c>
      <c r="M566">
        <v>0</v>
      </c>
      <c r="N566">
        <v>0</v>
      </c>
      <c r="O566">
        <v>0</v>
      </c>
      <c r="P566">
        <v>0</v>
      </c>
      <c r="Q566">
        <v>0</v>
      </c>
      <c r="R566">
        <v>0</v>
      </c>
      <c r="S566">
        <v>0</v>
      </c>
      <c r="T566">
        <v>0</v>
      </c>
      <c r="U566">
        <v>0</v>
      </c>
      <c r="V566">
        <v>0</v>
      </c>
      <c r="W566">
        <v>0</v>
      </c>
      <c r="X566">
        <v>0</v>
      </c>
      <c r="Y566">
        <v>0</v>
      </c>
      <c r="Z566">
        <v>0</v>
      </c>
      <c r="AA566">
        <v>0</v>
      </c>
      <c r="AB566">
        <v>0</v>
      </c>
      <c r="AC566">
        <v>0</v>
      </c>
      <c r="AD566">
        <v>0</v>
      </c>
      <c r="AE566">
        <v>0</v>
      </c>
      <c r="AF566">
        <v>0</v>
      </c>
    </row>
    <row r="567" spans="1:32">
      <c r="A567" t="s">
        <v>585</v>
      </c>
      <c r="B567" t="s">
        <v>19</v>
      </c>
      <c r="C567">
        <v>0</v>
      </c>
      <c r="D567">
        <v>0</v>
      </c>
      <c r="E567">
        <v>0</v>
      </c>
      <c r="F567">
        <v>0</v>
      </c>
      <c r="G567">
        <v>0</v>
      </c>
      <c r="H567">
        <v>0</v>
      </c>
      <c r="I567">
        <v>0</v>
      </c>
      <c r="J567">
        <v>0</v>
      </c>
      <c r="K567">
        <v>0</v>
      </c>
      <c r="L567">
        <v>0</v>
      </c>
      <c r="M567">
        <v>0</v>
      </c>
      <c r="N567">
        <v>0</v>
      </c>
      <c r="O567">
        <v>0</v>
      </c>
      <c r="P567">
        <v>0</v>
      </c>
      <c r="Q567">
        <v>0</v>
      </c>
      <c r="R567">
        <v>0</v>
      </c>
      <c r="S567">
        <v>0</v>
      </c>
      <c r="T567">
        <v>0</v>
      </c>
      <c r="U567">
        <v>0</v>
      </c>
      <c r="V567">
        <v>0</v>
      </c>
      <c r="W567">
        <v>0</v>
      </c>
      <c r="X567">
        <v>0</v>
      </c>
      <c r="Y567">
        <v>0</v>
      </c>
      <c r="Z567">
        <v>0</v>
      </c>
      <c r="AA567">
        <v>0</v>
      </c>
      <c r="AB567">
        <v>0</v>
      </c>
      <c r="AC567">
        <v>0</v>
      </c>
      <c r="AD567">
        <v>0</v>
      </c>
      <c r="AE567">
        <v>0</v>
      </c>
      <c r="AF567">
        <v>0</v>
      </c>
    </row>
    <row r="568" spans="1:32">
      <c r="A568" t="s">
        <v>586</v>
      </c>
      <c r="B568" t="s">
        <v>19</v>
      </c>
      <c r="C568" s="2">
        <v>5374660000</v>
      </c>
      <c r="D568" s="2">
        <v>5377770000</v>
      </c>
      <c r="E568" s="2">
        <v>5713580000</v>
      </c>
      <c r="F568" s="2">
        <v>5757510000</v>
      </c>
      <c r="G568" s="2">
        <v>5767340000</v>
      </c>
      <c r="H568" s="2">
        <v>5814890000</v>
      </c>
      <c r="I568" s="2">
        <v>5863610000</v>
      </c>
      <c r="J568" s="2">
        <v>5877570000</v>
      </c>
      <c r="K568" s="2">
        <v>5892860000</v>
      </c>
      <c r="L568" s="2">
        <v>5909270000</v>
      </c>
      <c r="M568" s="2">
        <v>5926730000</v>
      </c>
      <c r="N568" s="2">
        <v>5945150000</v>
      </c>
      <c r="O568" s="2">
        <v>5999680000</v>
      </c>
      <c r="P568" s="2">
        <v>6019660000</v>
      </c>
      <c r="Q568" s="2">
        <v>6075410000</v>
      </c>
      <c r="R568" s="2">
        <v>6096710000</v>
      </c>
      <c r="S568" s="2">
        <v>6188460000</v>
      </c>
      <c r="T568" s="2">
        <v>6245640000</v>
      </c>
      <c r="U568" s="2">
        <v>6338010000</v>
      </c>
      <c r="V568" s="2">
        <v>6430580000</v>
      </c>
      <c r="W568" s="2">
        <v>6488720000</v>
      </c>
      <c r="X568" s="2">
        <v>6581870000</v>
      </c>
      <c r="Y568" s="2">
        <v>6675230000</v>
      </c>
      <c r="Z568" s="2">
        <v>6768800000</v>
      </c>
      <c r="AA568" s="2">
        <v>6862440000</v>
      </c>
      <c r="AB568" s="2">
        <v>6921760000</v>
      </c>
      <c r="AC568" s="2">
        <v>7015660000</v>
      </c>
      <c r="AD568" s="2">
        <v>7109680000</v>
      </c>
      <c r="AE568" s="2">
        <v>7203840000</v>
      </c>
      <c r="AF568" s="2">
        <v>7332380000</v>
      </c>
    </row>
    <row r="569" spans="1:32">
      <c r="A569" t="s">
        <v>587</v>
      </c>
      <c r="B569" t="s">
        <v>19</v>
      </c>
      <c r="C569">
        <v>0</v>
      </c>
      <c r="D569">
        <v>0</v>
      </c>
      <c r="E569">
        <v>0</v>
      </c>
      <c r="F569">
        <v>0</v>
      </c>
      <c r="G569">
        <v>0</v>
      </c>
      <c r="H569">
        <v>0</v>
      </c>
      <c r="I569">
        <v>0</v>
      </c>
      <c r="J569">
        <v>0</v>
      </c>
      <c r="K569">
        <v>0</v>
      </c>
      <c r="L569">
        <v>0</v>
      </c>
      <c r="M569">
        <v>0</v>
      </c>
      <c r="N569">
        <v>0</v>
      </c>
      <c r="O569">
        <v>0</v>
      </c>
      <c r="P569">
        <v>0</v>
      </c>
      <c r="Q569">
        <v>0</v>
      </c>
      <c r="R569">
        <v>0</v>
      </c>
      <c r="S569">
        <v>0</v>
      </c>
      <c r="T569">
        <v>0</v>
      </c>
      <c r="U569">
        <v>0</v>
      </c>
      <c r="V569">
        <v>0</v>
      </c>
      <c r="W569">
        <v>0</v>
      </c>
      <c r="X569">
        <v>0</v>
      </c>
      <c r="Y569">
        <v>0</v>
      </c>
      <c r="Z569">
        <v>0</v>
      </c>
      <c r="AA569">
        <v>0</v>
      </c>
      <c r="AB569">
        <v>0</v>
      </c>
      <c r="AC569">
        <v>0</v>
      </c>
      <c r="AD569">
        <v>0</v>
      </c>
      <c r="AE569">
        <v>0</v>
      </c>
      <c r="AF569">
        <v>0</v>
      </c>
    </row>
    <row r="570" spans="1:32">
      <c r="A570" t="s">
        <v>588</v>
      </c>
      <c r="B570" t="s">
        <v>19</v>
      </c>
      <c r="C570">
        <v>0</v>
      </c>
      <c r="D570">
        <v>0</v>
      </c>
      <c r="E570">
        <v>0</v>
      </c>
      <c r="F570">
        <v>0</v>
      </c>
      <c r="G570">
        <v>0</v>
      </c>
      <c r="H570">
        <v>0</v>
      </c>
      <c r="I570">
        <v>0</v>
      </c>
      <c r="J570">
        <v>0</v>
      </c>
      <c r="K570">
        <v>0</v>
      </c>
      <c r="L570">
        <v>0</v>
      </c>
      <c r="M570">
        <v>0</v>
      </c>
      <c r="N570">
        <v>0</v>
      </c>
      <c r="O570">
        <v>0</v>
      </c>
      <c r="P570">
        <v>0</v>
      </c>
      <c r="Q570">
        <v>0</v>
      </c>
      <c r="R570">
        <v>0</v>
      </c>
      <c r="S570">
        <v>0</v>
      </c>
      <c r="T570">
        <v>0</v>
      </c>
      <c r="U570">
        <v>0</v>
      </c>
      <c r="V570">
        <v>0</v>
      </c>
      <c r="W570">
        <v>0</v>
      </c>
      <c r="X570">
        <v>0</v>
      </c>
      <c r="Y570">
        <v>0</v>
      </c>
      <c r="Z570">
        <v>0</v>
      </c>
      <c r="AA570">
        <v>0</v>
      </c>
      <c r="AB570">
        <v>0</v>
      </c>
      <c r="AC570">
        <v>0</v>
      </c>
      <c r="AD570">
        <v>0</v>
      </c>
      <c r="AE570">
        <v>0</v>
      </c>
      <c r="AF570">
        <v>0</v>
      </c>
    </row>
    <row r="571" spans="1:32">
      <c r="A571" t="s">
        <v>589</v>
      </c>
      <c r="B571" t="s">
        <v>19</v>
      </c>
      <c r="C571">
        <v>0</v>
      </c>
      <c r="D571">
        <v>0</v>
      </c>
      <c r="E571">
        <v>0</v>
      </c>
      <c r="F571">
        <v>0</v>
      </c>
      <c r="G571">
        <v>0</v>
      </c>
      <c r="H571">
        <v>0</v>
      </c>
      <c r="I571">
        <v>0</v>
      </c>
      <c r="J571">
        <v>0</v>
      </c>
      <c r="K571">
        <v>0</v>
      </c>
      <c r="L571">
        <v>0</v>
      </c>
      <c r="M571">
        <v>0</v>
      </c>
      <c r="N571">
        <v>0</v>
      </c>
      <c r="O571">
        <v>0</v>
      </c>
      <c r="P571">
        <v>0</v>
      </c>
      <c r="Q571">
        <v>0</v>
      </c>
      <c r="R571">
        <v>0</v>
      </c>
      <c r="S571">
        <v>0</v>
      </c>
      <c r="T571">
        <v>0</v>
      </c>
      <c r="U571">
        <v>0</v>
      </c>
      <c r="V571">
        <v>0</v>
      </c>
      <c r="W571">
        <v>0</v>
      </c>
      <c r="X571">
        <v>0</v>
      </c>
      <c r="Y571">
        <v>0</v>
      </c>
      <c r="Z571">
        <v>0</v>
      </c>
      <c r="AA571">
        <v>0</v>
      </c>
      <c r="AB571">
        <v>0</v>
      </c>
      <c r="AC571">
        <v>0</v>
      </c>
      <c r="AD571">
        <v>0</v>
      </c>
      <c r="AE571">
        <v>0</v>
      </c>
      <c r="AF571">
        <v>0</v>
      </c>
    </row>
    <row r="572" spans="1:32">
      <c r="A572" t="s">
        <v>590</v>
      </c>
      <c r="B572" t="s">
        <v>19</v>
      </c>
      <c r="C572">
        <v>0</v>
      </c>
      <c r="D572">
        <v>0</v>
      </c>
      <c r="E572">
        <v>0</v>
      </c>
      <c r="F572">
        <v>0</v>
      </c>
      <c r="G572">
        <v>0</v>
      </c>
      <c r="H572">
        <v>0</v>
      </c>
      <c r="I572">
        <v>0</v>
      </c>
      <c r="J572">
        <v>0</v>
      </c>
      <c r="K572">
        <v>0</v>
      </c>
      <c r="L572">
        <v>0</v>
      </c>
      <c r="M572">
        <v>0</v>
      </c>
      <c r="N572">
        <v>0</v>
      </c>
      <c r="O572">
        <v>0</v>
      </c>
      <c r="P572">
        <v>0</v>
      </c>
      <c r="Q572">
        <v>0</v>
      </c>
      <c r="R572">
        <v>0</v>
      </c>
      <c r="S572">
        <v>0</v>
      </c>
      <c r="T572">
        <v>0</v>
      </c>
      <c r="U572">
        <v>0</v>
      </c>
      <c r="V572">
        <v>0</v>
      </c>
      <c r="W572">
        <v>0</v>
      </c>
      <c r="X572">
        <v>0</v>
      </c>
      <c r="Y572">
        <v>0</v>
      </c>
      <c r="Z572">
        <v>0</v>
      </c>
      <c r="AA572">
        <v>0</v>
      </c>
      <c r="AB572">
        <v>0</v>
      </c>
      <c r="AC572">
        <v>0</v>
      </c>
      <c r="AD572">
        <v>0</v>
      </c>
      <c r="AE572">
        <v>0</v>
      </c>
      <c r="AF572">
        <v>0</v>
      </c>
    </row>
    <row r="573" spans="1:32">
      <c r="A573" t="s">
        <v>591</v>
      </c>
      <c r="B573" t="s">
        <v>19</v>
      </c>
      <c r="C573">
        <v>0</v>
      </c>
      <c r="D573">
        <v>0</v>
      </c>
      <c r="E573">
        <v>0</v>
      </c>
      <c r="F573">
        <v>0</v>
      </c>
      <c r="G573">
        <v>0</v>
      </c>
      <c r="H573">
        <v>0</v>
      </c>
      <c r="I573">
        <v>0</v>
      </c>
      <c r="J573">
        <v>0</v>
      </c>
      <c r="K573">
        <v>0</v>
      </c>
      <c r="L573">
        <v>0</v>
      </c>
      <c r="M573">
        <v>0</v>
      </c>
      <c r="N573">
        <v>0</v>
      </c>
      <c r="O573">
        <v>0</v>
      </c>
      <c r="P573">
        <v>0</v>
      </c>
      <c r="Q573">
        <v>0</v>
      </c>
      <c r="R573">
        <v>0</v>
      </c>
      <c r="S573">
        <v>0</v>
      </c>
      <c r="T573">
        <v>0</v>
      </c>
      <c r="U573">
        <v>0</v>
      </c>
      <c r="V573">
        <v>0</v>
      </c>
      <c r="W573">
        <v>0</v>
      </c>
      <c r="X573">
        <v>0</v>
      </c>
      <c r="Y573">
        <v>0</v>
      </c>
      <c r="Z573">
        <v>0</v>
      </c>
      <c r="AA573">
        <v>0</v>
      </c>
      <c r="AB573">
        <v>0</v>
      </c>
      <c r="AC573">
        <v>0</v>
      </c>
      <c r="AD573">
        <v>0</v>
      </c>
      <c r="AE573">
        <v>0</v>
      </c>
      <c r="AF573">
        <v>0</v>
      </c>
    </row>
    <row r="574" spans="1:32">
      <c r="A574" t="s">
        <v>592</v>
      </c>
      <c r="B574" t="s">
        <v>19</v>
      </c>
      <c r="C574">
        <v>0</v>
      </c>
      <c r="D574">
        <v>0</v>
      </c>
      <c r="E574">
        <v>0</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row>
    <row r="575" spans="1:32">
      <c r="A575" t="s">
        <v>593</v>
      </c>
      <c r="B575" t="s">
        <v>19</v>
      </c>
      <c r="C575">
        <v>0</v>
      </c>
      <c r="D575">
        <v>0</v>
      </c>
      <c r="E575">
        <v>0</v>
      </c>
      <c r="F575">
        <v>0</v>
      </c>
      <c r="G575">
        <v>0</v>
      </c>
      <c r="H575">
        <v>0</v>
      </c>
      <c r="I575">
        <v>0</v>
      </c>
      <c r="J575">
        <v>0</v>
      </c>
      <c r="K575">
        <v>0</v>
      </c>
      <c r="L575">
        <v>0</v>
      </c>
      <c r="M575">
        <v>0</v>
      </c>
      <c r="N575">
        <v>0</v>
      </c>
      <c r="O575">
        <v>0</v>
      </c>
      <c r="P575">
        <v>0</v>
      </c>
      <c r="Q575">
        <v>0</v>
      </c>
      <c r="R575">
        <v>0</v>
      </c>
      <c r="S575">
        <v>0</v>
      </c>
      <c r="T575">
        <v>0</v>
      </c>
      <c r="U575">
        <v>0</v>
      </c>
      <c r="V575">
        <v>0</v>
      </c>
      <c r="W575">
        <v>0</v>
      </c>
      <c r="X575">
        <v>0</v>
      </c>
      <c r="Y575">
        <v>0</v>
      </c>
      <c r="Z575">
        <v>0</v>
      </c>
      <c r="AA575">
        <v>0</v>
      </c>
      <c r="AB575">
        <v>0</v>
      </c>
      <c r="AC575">
        <v>0</v>
      </c>
      <c r="AD575">
        <v>0</v>
      </c>
      <c r="AE575">
        <v>0</v>
      </c>
      <c r="AF575">
        <v>0</v>
      </c>
    </row>
    <row r="576" spans="1:32">
      <c r="A576" t="s">
        <v>594</v>
      </c>
      <c r="B576" t="s">
        <v>19</v>
      </c>
      <c r="C576">
        <v>0</v>
      </c>
      <c r="D576">
        <v>0</v>
      </c>
      <c r="E576">
        <v>0</v>
      </c>
      <c r="F576">
        <v>0</v>
      </c>
      <c r="G576">
        <v>0</v>
      </c>
      <c r="H576">
        <v>0</v>
      </c>
      <c r="I576">
        <v>0</v>
      </c>
      <c r="J576">
        <v>0</v>
      </c>
      <c r="K576">
        <v>0</v>
      </c>
      <c r="L576">
        <v>0</v>
      </c>
      <c r="M576">
        <v>0</v>
      </c>
      <c r="N576">
        <v>0</v>
      </c>
      <c r="O576">
        <v>0</v>
      </c>
      <c r="P576">
        <v>0</v>
      </c>
      <c r="Q576">
        <v>0</v>
      </c>
      <c r="R576">
        <v>0</v>
      </c>
      <c r="S576">
        <v>0</v>
      </c>
      <c r="T576">
        <v>0</v>
      </c>
      <c r="U576">
        <v>0</v>
      </c>
      <c r="V576">
        <v>0</v>
      </c>
      <c r="W576">
        <v>0</v>
      </c>
      <c r="X576">
        <v>0</v>
      </c>
      <c r="Y576">
        <v>0</v>
      </c>
      <c r="Z576">
        <v>0</v>
      </c>
      <c r="AA576">
        <v>0</v>
      </c>
      <c r="AB576">
        <v>0</v>
      </c>
      <c r="AC576">
        <v>0</v>
      </c>
      <c r="AD576">
        <v>0</v>
      </c>
      <c r="AE576">
        <v>0</v>
      </c>
      <c r="AF576">
        <v>0</v>
      </c>
    </row>
    <row r="577" spans="1:32">
      <c r="A577" t="s">
        <v>595</v>
      </c>
      <c r="B577" t="s">
        <v>19</v>
      </c>
      <c r="C577">
        <v>0</v>
      </c>
      <c r="D577">
        <v>0</v>
      </c>
      <c r="E577">
        <v>0</v>
      </c>
      <c r="F577">
        <v>0</v>
      </c>
      <c r="G577">
        <v>0</v>
      </c>
      <c r="H577">
        <v>0</v>
      </c>
      <c r="I577">
        <v>0</v>
      </c>
      <c r="J577">
        <v>0</v>
      </c>
      <c r="K577">
        <v>0</v>
      </c>
      <c r="L577">
        <v>0</v>
      </c>
      <c r="M577">
        <v>0</v>
      </c>
      <c r="N577">
        <v>0</v>
      </c>
      <c r="O577">
        <v>0</v>
      </c>
      <c r="P577">
        <v>0</v>
      </c>
      <c r="Q577">
        <v>0</v>
      </c>
      <c r="R577">
        <v>0</v>
      </c>
      <c r="S577">
        <v>0</v>
      </c>
      <c r="T577">
        <v>0</v>
      </c>
      <c r="U577">
        <v>0</v>
      </c>
      <c r="V577">
        <v>0</v>
      </c>
      <c r="W577">
        <v>0</v>
      </c>
      <c r="X577">
        <v>0</v>
      </c>
      <c r="Y577">
        <v>0</v>
      </c>
      <c r="Z577">
        <v>0</v>
      </c>
      <c r="AA577">
        <v>0</v>
      </c>
      <c r="AB577">
        <v>0</v>
      </c>
      <c r="AC577">
        <v>0</v>
      </c>
      <c r="AD577">
        <v>0</v>
      </c>
      <c r="AE577">
        <v>0</v>
      </c>
      <c r="AF577">
        <v>0</v>
      </c>
    </row>
    <row r="578" spans="1:32">
      <c r="A578" t="s">
        <v>596</v>
      </c>
      <c r="B578" t="s">
        <v>19</v>
      </c>
      <c r="C578" s="2">
        <v>3507160000</v>
      </c>
      <c r="D578" s="2">
        <v>4224890000</v>
      </c>
      <c r="E578" s="2">
        <v>4506790000</v>
      </c>
      <c r="F578" s="2">
        <v>4526500000</v>
      </c>
      <c r="G578" s="2">
        <v>4482460000</v>
      </c>
      <c r="H578" s="2">
        <v>4502130000</v>
      </c>
      <c r="I578" s="2">
        <v>4521710000</v>
      </c>
      <c r="J578" s="2">
        <v>4510410000</v>
      </c>
      <c r="K578" s="2">
        <v>4499660000</v>
      </c>
      <c r="L578" s="2">
        <v>4489450000</v>
      </c>
      <c r="M578" s="2">
        <v>4479780000</v>
      </c>
      <c r="N578" s="2">
        <v>4469960000</v>
      </c>
      <c r="O578" s="2">
        <v>4460700000</v>
      </c>
      <c r="P578" s="2">
        <v>4451210000</v>
      </c>
      <c r="Q578" s="2">
        <v>4441500000</v>
      </c>
      <c r="R578" s="2">
        <v>4460460000</v>
      </c>
      <c r="S578" s="2">
        <v>4478760000</v>
      </c>
      <c r="T578" s="2">
        <v>4496490000</v>
      </c>
      <c r="U578" s="2">
        <v>4541660000</v>
      </c>
      <c r="V578" s="2">
        <v>4558450000</v>
      </c>
      <c r="W578" s="2">
        <v>4602390000</v>
      </c>
      <c r="X578" s="2">
        <v>4617700000</v>
      </c>
      <c r="Y578" s="2">
        <v>4659740000</v>
      </c>
      <c r="Z578" s="2">
        <v>4674100000</v>
      </c>
      <c r="AA578" s="2">
        <v>4725900000</v>
      </c>
      <c r="AB578" s="2">
        <v>4743820000</v>
      </c>
      <c r="AC578" s="2">
        <v>4785880000</v>
      </c>
      <c r="AD578" s="2">
        <v>4800580000</v>
      </c>
      <c r="AE578" s="2">
        <v>4840710000</v>
      </c>
      <c r="AF578" s="2">
        <v>4879280000</v>
      </c>
    </row>
    <row r="579" spans="1:32">
      <c r="A579" t="s">
        <v>597</v>
      </c>
      <c r="B579" t="s">
        <v>19</v>
      </c>
      <c r="C579">
        <v>0</v>
      </c>
      <c r="D579">
        <v>0</v>
      </c>
      <c r="E579">
        <v>0</v>
      </c>
      <c r="F579">
        <v>0</v>
      </c>
      <c r="G579">
        <v>0</v>
      </c>
      <c r="H579">
        <v>0</v>
      </c>
      <c r="I579">
        <v>0</v>
      </c>
      <c r="J579">
        <v>0</v>
      </c>
      <c r="K579">
        <v>0</v>
      </c>
      <c r="L579">
        <v>0</v>
      </c>
      <c r="M579">
        <v>0</v>
      </c>
      <c r="N579">
        <v>0</v>
      </c>
      <c r="O579">
        <v>0</v>
      </c>
      <c r="P579">
        <v>0</v>
      </c>
      <c r="Q579">
        <v>0</v>
      </c>
      <c r="R579">
        <v>0</v>
      </c>
      <c r="S579">
        <v>0</v>
      </c>
      <c r="T579">
        <v>0</v>
      </c>
      <c r="U579">
        <v>0</v>
      </c>
      <c r="V579">
        <v>0</v>
      </c>
      <c r="W579">
        <v>0</v>
      </c>
      <c r="X579">
        <v>0</v>
      </c>
      <c r="Y579">
        <v>0</v>
      </c>
      <c r="Z579">
        <v>0</v>
      </c>
      <c r="AA579">
        <v>0</v>
      </c>
      <c r="AB579">
        <v>0</v>
      </c>
      <c r="AC579">
        <v>0</v>
      </c>
      <c r="AD579">
        <v>0</v>
      </c>
      <c r="AE579">
        <v>0</v>
      </c>
      <c r="AF579">
        <v>0</v>
      </c>
    </row>
    <row r="580" spans="1:32">
      <c r="A580" t="s">
        <v>598</v>
      </c>
      <c r="B580" t="s">
        <v>19</v>
      </c>
      <c r="C580">
        <v>0</v>
      </c>
      <c r="D580">
        <v>0</v>
      </c>
      <c r="E580">
        <v>0</v>
      </c>
      <c r="F580">
        <v>0</v>
      </c>
      <c r="G580">
        <v>0</v>
      </c>
      <c r="H580">
        <v>0</v>
      </c>
      <c r="I580">
        <v>0</v>
      </c>
      <c r="J580">
        <v>0</v>
      </c>
      <c r="K580">
        <v>0</v>
      </c>
      <c r="L580">
        <v>0</v>
      </c>
      <c r="M580">
        <v>0</v>
      </c>
      <c r="N580">
        <v>0</v>
      </c>
      <c r="O580">
        <v>0</v>
      </c>
      <c r="P580">
        <v>0</v>
      </c>
      <c r="Q580">
        <v>0</v>
      </c>
      <c r="R580">
        <v>0</v>
      </c>
      <c r="S580">
        <v>0</v>
      </c>
      <c r="T580">
        <v>0</v>
      </c>
      <c r="U580">
        <v>0</v>
      </c>
      <c r="V580">
        <v>0</v>
      </c>
      <c r="W580">
        <v>0</v>
      </c>
      <c r="X580">
        <v>0</v>
      </c>
      <c r="Y580">
        <v>0</v>
      </c>
      <c r="Z580">
        <v>0</v>
      </c>
      <c r="AA580">
        <v>0</v>
      </c>
      <c r="AB580">
        <v>0</v>
      </c>
      <c r="AC580">
        <v>0</v>
      </c>
      <c r="AD580">
        <v>0</v>
      </c>
      <c r="AE580">
        <v>0</v>
      </c>
      <c r="AF580">
        <v>0</v>
      </c>
    </row>
    <row r="581" spans="1:32">
      <c r="A581" t="s">
        <v>599</v>
      </c>
      <c r="B581" t="s">
        <v>19</v>
      </c>
      <c r="C581">
        <v>0</v>
      </c>
      <c r="D581">
        <v>0</v>
      </c>
      <c r="E581">
        <v>0</v>
      </c>
      <c r="F581">
        <v>0</v>
      </c>
      <c r="G581">
        <v>0</v>
      </c>
      <c r="H581">
        <v>0</v>
      </c>
      <c r="I581">
        <v>0</v>
      </c>
      <c r="J581">
        <v>0</v>
      </c>
      <c r="K581">
        <v>0</v>
      </c>
      <c r="L581">
        <v>0</v>
      </c>
      <c r="M581">
        <v>0</v>
      </c>
      <c r="N581">
        <v>0</v>
      </c>
      <c r="O581">
        <v>0</v>
      </c>
      <c r="P581">
        <v>0</v>
      </c>
      <c r="Q581">
        <v>0</v>
      </c>
      <c r="R581">
        <v>0</v>
      </c>
      <c r="S581">
        <v>0</v>
      </c>
      <c r="T581">
        <v>0</v>
      </c>
      <c r="U581">
        <v>0</v>
      </c>
      <c r="V581">
        <v>0</v>
      </c>
      <c r="W581">
        <v>0</v>
      </c>
      <c r="X581">
        <v>0</v>
      </c>
      <c r="Y581">
        <v>0</v>
      </c>
      <c r="Z581">
        <v>0</v>
      </c>
      <c r="AA581">
        <v>0</v>
      </c>
      <c r="AB581">
        <v>0</v>
      </c>
      <c r="AC581">
        <v>0</v>
      </c>
      <c r="AD581">
        <v>0</v>
      </c>
      <c r="AE581">
        <v>0</v>
      </c>
      <c r="AF581">
        <v>0</v>
      </c>
    </row>
    <row r="582" spans="1:32">
      <c r="A582" t="s">
        <v>600</v>
      </c>
      <c r="B582" t="s">
        <v>19</v>
      </c>
      <c r="C582">
        <v>0</v>
      </c>
      <c r="D582">
        <v>0</v>
      </c>
      <c r="E582">
        <v>0</v>
      </c>
      <c r="F582">
        <v>0</v>
      </c>
      <c r="G582">
        <v>0</v>
      </c>
      <c r="H582">
        <v>0</v>
      </c>
      <c r="I582">
        <v>0</v>
      </c>
      <c r="J582">
        <v>0</v>
      </c>
      <c r="K582">
        <v>0</v>
      </c>
      <c r="L582">
        <v>0</v>
      </c>
      <c r="M582">
        <v>0</v>
      </c>
      <c r="N582">
        <v>0</v>
      </c>
      <c r="O582">
        <v>0</v>
      </c>
      <c r="P582">
        <v>0</v>
      </c>
      <c r="Q582">
        <v>0</v>
      </c>
      <c r="R582">
        <v>0</v>
      </c>
      <c r="S582">
        <v>0</v>
      </c>
      <c r="T582">
        <v>0</v>
      </c>
      <c r="U582">
        <v>0</v>
      </c>
      <c r="V582">
        <v>0</v>
      </c>
      <c r="W582">
        <v>0</v>
      </c>
      <c r="X582">
        <v>0</v>
      </c>
      <c r="Y582">
        <v>0</v>
      </c>
      <c r="Z582">
        <v>0</v>
      </c>
      <c r="AA582">
        <v>0</v>
      </c>
      <c r="AB582">
        <v>0</v>
      </c>
      <c r="AC582">
        <v>0</v>
      </c>
      <c r="AD582">
        <v>0</v>
      </c>
      <c r="AE582">
        <v>0</v>
      </c>
      <c r="AF582">
        <v>0</v>
      </c>
    </row>
    <row r="583" spans="1:32">
      <c r="A583" t="s">
        <v>601</v>
      </c>
      <c r="B583" t="s">
        <v>19</v>
      </c>
      <c r="C583">
        <v>0</v>
      </c>
      <c r="D583">
        <v>0</v>
      </c>
      <c r="E583">
        <v>0</v>
      </c>
      <c r="F583">
        <v>0</v>
      </c>
      <c r="G583">
        <v>0</v>
      </c>
      <c r="H583">
        <v>0</v>
      </c>
      <c r="I583">
        <v>0</v>
      </c>
      <c r="J583">
        <v>0</v>
      </c>
      <c r="K583">
        <v>0</v>
      </c>
      <c r="L583">
        <v>0</v>
      </c>
      <c r="M583">
        <v>0</v>
      </c>
      <c r="N583">
        <v>0</v>
      </c>
      <c r="O583">
        <v>0</v>
      </c>
      <c r="P583">
        <v>0</v>
      </c>
      <c r="Q583">
        <v>0</v>
      </c>
      <c r="R583">
        <v>0</v>
      </c>
      <c r="S583">
        <v>0</v>
      </c>
      <c r="T583">
        <v>0</v>
      </c>
      <c r="U583">
        <v>0</v>
      </c>
      <c r="V583">
        <v>0</v>
      </c>
      <c r="W583">
        <v>0</v>
      </c>
      <c r="X583">
        <v>0</v>
      </c>
      <c r="Y583">
        <v>0</v>
      </c>
      <c r="Z583">
        <v>0</v>
      </c>
      <c r="AA583">
        <v>0</v>
      </c>
      <c r="AB583">
        <v>0</v>
      </c>
      <c r="AC583">
        <v>0</v>
      </c>
      <c r="AD583">
        <v>0</v>
      </c>
      <c r="AE583">
        <v>0</v>
      </c>
      <c r="AF583">
        <v>0</v>
      </c>
    </row>
    <row r="584" spans="1:32">
      <c r="A584" t="s">
        <v>602</v>
      </c>
      <c r="B584" t="s">
        <v>19</v>
      </c>
      <c r="C584">
        <v>0</v>
      </c>
      <c r="D584">
        <v>0</v>
      </c>
      <c r="E584">
        <v>0</v>
      </c>
      <c r="F584">
        <v>0</v>
      </c>
      <c r="G584">
        <v>0</v>
      </c>
      <c r="H584">
        <v>0</v>
      </c>
      <c r="I584">
        <v>0</v>
      </c>
      <c r="J584">
        <v>0</v>
      </c>
      <c r="K584">
        <v>0</v>
      </c>
      <c r="L584">
        <v>0</v>
      </c>
      <c r="M584">
        <v>0</v>
      </c>
      <c r="N584">
        <v>0</v>
      </c>
      <c r="O584">
        <v>0</v>
      </c>
      <c r="P584">
        <v>0</v>
      </c>
      <c r="Q584">
        <v>0</v>
      </c>
      <c r="R584">
        <v>0</v>
      </c>
      <c r="S584">
        <v>0</v>
      </c>
      <c r="T584">
        <v>0</v>
      </c>
      <c r="U584">
        <v>0</v>
      </c>
      <c r="V584">
        <v>0</v>
      </c>
      <c r="W584">
        <v>0</v>
      </c>
      <c r="X584">
        <v>0</v>
      </c>
      <c r="Y584">
        <v>0</v>
      </c>
      <c r="Z584">
        <v>0</v>
      </c>
      <c r="AA584">
        <v>0</v>
      </c>
      <c r="AB584">
        <v>0</v>
      </c>
      <c r="AC584">
        <v>0</v>
      </c>
      <c r="AD584">
        <v>0</v>
      </c>
      <c r="AE584">
        <v>0</v>
      </c>
      <c r="AF584">
        <v>0</v>
      </c>
    </row>
    <row r="585" spans="1:32">
      <c r="A585" t="s">
        <v>603</v>
      </c>
      <c r="B585" t="s">
        <v>19</v>
      </c>
      <c r="C585">
        <v>0</v>
      </c>
      <c r="D585">
        <v>0</v>
      </c>
      <c r="E585">
        <v>0</v>
      </c>
      <c r="F585">
        <v>0</v>
      </c>
      <c r="G585">
        <v>0</v>
      </c>
      <c r="H585">
        <v>0</v>
      </c>
      <c r="I585">
        <v>0</v>
      </c>
      <c r="J585">
        <v>0</v>
      </c>
      <c r="K585">
        <v>0</v>
      </c>
      <c r="L585">
        <v>0</v>
      </c>
      <c r="M585">
        <v>0</v>
      </c>
      <c r="N585">
        <v>0</v>
      </c>
      <c r="O585">
        <v>0</v>
      </c>
      <c r="P585">
        <v>0</v>
      </c>
      <c r="Q585">
        <v>0</v>
      </c>
      <c r="R585">
        <v>0</v>
      </c>
      <c r="S585">
        <v>0</v>
      </c>
      <c r="T585">
        <v>0</v>
      </c>
      <c r="U585">
        <v>0</v>
      </c>
      <c r="V585">
        <v>0</v>
      </c>
      <c r="W585">
        <v>0</v>
      </c>
      <c r="X585">
        <v>0</v>
      </c>
      <c r="Y585">
        <v>0</v>
      </c>
      <c r="Z585">
        <v>0</v>
      </c>
      <c r="AA585">
        <v>0</v>
      </c>
      <c r="AB585">
        <v>0</v>
      </c>
      <c r="AC585">
        <v>0</v>
      </c>
      <c r="AD585">
        <v>0</v>
      </c>
      <c r="AE585">
        <v>0</v>
      </c>
      <c r="AF585">
        <v>0</v>
      </c>
    </row>
    <row r="586" spans="1:32">
      <c r="A586" t="s">
        <v>604</v>
      </c>
      <c r="B586" t="s">
        <v>19</v>
      </c>
      <c r="C586">
        <v>0</v>
      </c>
      <c r="D586">
        <v>0</v>
      </c>
      <c r="E586">
        <v>0</v>
      </c>
      <c r="F586">
        <v>0</v>
      </c>
      <c r="G586">
        <v>0</v>
      </c>
      <c r="H586">
        <v>0</v>
      </c>
      <c r="I586">
        <v>0</v>
      </c>
      <c r="J586">
        <v>0</v>
      </c>
      <c r="K586">
        <v>0</v>
      </c>
      <c r="L586">
        <v>0</v>
      </c>
      <c r="M586">
        <v>0</v>
      </c>
      <c r="N586">
        <v>0</v>
      </c>
      <c r="O586">
        <v>0</v>
      </c>
      <c r="P586">
        <v>0</v>
      </c>
      <c r="Q586">
        <v>0</v>
      </c>
      <c r="R586">
        <v>0</v>
      </c>
      <c r="S586">
        <v>0</v>
      </c>
      <c r="T586">
        <v>0</v>
      </c>
      <c r="U586">
        <v>0</v>
      </c>
      <c r="V586">
        <v>0</v>
      </c>
      <c r="W586">
        <v>0</v>
      </c>
      <c r="X586">
        <v>0</v>
      </c>
      <c r="Y586">
        <v>0</v>
      </c>
      <c r="Z586">
        <v>0</v>
      </c>
      <c r="AA586">
        <v>0</v>
      </c>
      <c r="AB586">
        <v>0</v>
      </c>
      <c r="AC586">
        <v>0</v>
      </c>
      <c r="AD586">
        <v>0</v>
      </c>
      <c r="AE586">
        <v>0</v>
      </c>
      <c r="AF586">
        <v>0</v>
      </c>
    </row>
    <row r="587" spans="1:32">
      <c r="A587" t="s">
        <v>605</v>
      </c>
      <c r="B587" t="s">
        <v>19</v>
      </c>
      <c r="C587">
        <v>0</v>
      </c>
      <c r="D587">
        <v>0</v>
      </c>
      <c r="E587">
        <v>0</v>
      </c>
      <c r="F587">
        <v>0</v>
      </c>
      <c r="G587">
        <v>0</v>
      </c>
      <c r="H587">
        <v>0</v>
      </c>
      <c r="I587">
        <v>0</v>
      </c>
      <c r="J587">
        <v>0</v>
      </c>
      <c r="K587">
        <v>0</v>
      </c>
      <c r="L587">
        <v>0</v>
      </c>
      <c r="M587">
        <v>0</v>
      </c>
      <c r="N587">
        <v>0</v>
      </c>
      <c r="O587">
        <v>0</v>
      </c>
      <c r="P587">
        <v>0</v>
      </c>
      <c r="Q587">
        <v>0</v>
      </c>
      <c r="R587">
        <v>0</v>
      </c>
      <c r="S587">
        <v>0</v>
      </c>
      <c r="T587">
        <v>0</v>
      </c>
      <c r="U587">
        <v>0</v>
      </c>
      <c r="V587">
        <v>0</v>
      </c>
      <c r="W587">
        <v>0</v>
      </c>
      <c r="X587">
        <v>0</v>
      </c>
      <c r="Y587">
        <v>0</v>
      </c>
      <c r="Z587">
        <v>0</v>
      </c>
      <c r="AA587">
        <v>0</v>
      </c>
      <c r="AB587">
        <v>0</v>
      </c>
      <c r="AC587">
        <v>0</v>
      </c>
      <c r="AD587">
        <v>0</v>
      </c>
      <c r="AE587">
        <v>0</v>
      </c>
      <c r="AF587">
        <v>0</v>
      </c>
    </row>
    <row r="588" spans="1:32">
      <c r="A588" t="s">
        <v>606</v>
      </c>
      <c r="B588" t="s">
        <v>19</v>
      </c>
      <c r="C588" s="2">
        <v>4730180000</v>
      </c>
      <c r="D588" s="2">
        <v>4732910000</v>
      </c>
      <c r="E588" s="2">
        <v>5028450000</v>
      </c>
      <c r="F588" s="2">
        <v>5067110000</v>
      </c>
      <c r="G588" s="2">
        <v>5075770000</v>
      </c>
      <c r="H588" s="2">
        <v>5117610000</v>
      </c>
      <c r="I588" s="2">
        <v>5160490000</v>
      </c>
      <c r="J588" s="2">
        <v>5172780000</v>
      </c>
      <c r="K588" s="2">
        <v>5186230000</v>
      </c>
      <c r="L588" s="2">
        <v>5200680000</v>
      </c>
      <c r="M588" s="2">
        <v>5216050000</v>
      </c>
      <c r="N588" s="2">
        <v>5232260000</v>
      </c>
      <c r="O588" s="2">
        <v>5280250000</v>
      </c>
      <c r="P588" s="2">
        <v>5297830000</v>
      </c>
      <c r="Q588" s="2">
        <v>5346900000</v>
      </c>
      <c r="R588" s="2">
        <v>5365640000</v>
      </c>
      <c r="S588" s="2">
        <v>5446390000</v>
      </c>
      <c r="T588" s="2">
        <v>5496720000</v>
      </c>
      <c r="U588" s="2">
        <v>5578000000</v>
      </c>
      <c r="V588" s="2">
        <v>5659480000</v>
      </c>
      <c r="W588" s="2">
        <v>5710650000</v>
      </c>
      <c r="X588" s="2">
        <v>5792630000</v>
      </c>
      <c r="Y588" s="2">
        <v>5874790000</v>
      </c>
      <c r="Z588" s="2">
        <v>5957140000</v>
      </c>
      <c r="AA588" s="2">
        <v>6039550000</v>
      </c>
      <c r="AB588" s="2">
        <v>6091760000</v>
      </c>
      <c r="AC588" s="2">
        <v>6174400000</v>
      </c>
      <c r="AD588" s="2">
        <v>6257150000</v>
      </c>
      <c r="AE588" s="2">
        <v>6340020000</v>
      </c>
      <c r="AF588" s="2">
        <v>6453140000</v>
      </c>
    </row>
    <row r="589" spans="1:32">
      <c r="A589" t="s">
        <v>607</v>
      </c>
      <c r="B589" t="s">
        <v>19</v>
      </c>
      <c r="C589">
        <v>0</v>
      </c>
      <c r="D589">
        <v>0</v>
      </c>
      <c r="E589">
        <v>0</v>
      </c>
      <c r="F589">
        <v>0</v>
      </c>
      <c r="G589">
        <v>0</v>
      </c>
      <c r="H589">
        <v>0</v>
      </c>
      <c r="I589">
        <v>0</v>
      </c>
      <c r="J589">
        <v>0</v>
      </c>
      <c r="K589">
        <v>0</v>
      </c>
      <c r="L589">
        <v>0</v>
      </c>
      <c r="M589">
        <v>0</v>
      </c>
      <c r="N589">
        <v>0</v>
      </c>
      <c r="O589">
        <v>0</v>
      </c>
      <c r="P589">
        <v>0</v>
      </c>
      <c r="Q589">
        <v>0</v>
      </c>
      <c r="R589">
        <v>0</v>
      </c>
      <c r="S589">
        <v>0</v>
      </c>
      <c r="T589">
        <v>0</v>
      </c>
      <c r="U589">
        <v>0</v>
      </c>
      <c r="V589">
        <v>0</v>
      </c>
      <c r="W589">
        <v>0</v>
      </c>
      <c r="X589">
        <v>0</v>
      </c>
      <c r="Y589">
        <v>0</v>
      </c>
      <c r="Z589">
        <v>0</v>
      </c>
      <c r="AA589">
        <v>0</v>
      </c>
      <c r="AB589">
        <v>0</v>
      </c>
      <c r="AC589">
        <v>0</v>
      </c>
      <c r="AD589">
        <v>0</v>
      </c>
      <c r="AE589">
        <v>0</v>
      </c>
      <c r="AF589">
        <v>0</v>
      </c>
    </row>
    <row r="590" spans="1:32">
      <c r="A590" t="s">
        <v>608</v>
      </c>
      <c r="B590" t="s">
        <v>19</v>
      </c>
      <c r="C590">
        <v>0</v>
      </c>
      <c r="D590">
        <v>0</v>
      </c>
      <c r="E590">
        <v>0</v>
      </c>
      <c r="F590">
        <v>0</v>
      </c>
      <c r="G590">
        <v>0</v>
      </c>
      <c r="H590">
        <v>0</v>
      </c>
      <c r="I590">
        <v>0</v>
      </c>
      <c r="J590">
        <v>0</v>
      </c>
      <c r="K590">
        <v>0</v>
      </c>
      <c r="L590">
        <v>0</v>
      </c>
      <c r="M590">
        <v>0</v>
      </c>
      <c r="N590">
        <v>0</v>
      </c>
      <c r="O590">
        <v>0</v>
      </c>
      <c r="P590">
        <v>0</v>
      </c>
      <c r="Q590">
        <v>0</v>
      </c>
      <c r="R590">
        <v>0</v>
      </c>
      <c r="S590">
        <v>0</v>
      </c>
      <c r="T590">
        <v>0</v>
      </c>
      <c r="U590">
        <v>0</v>
      </c>
      <c r="V590">
        <v>0</v>
      </c>
      <c r="W590">
        <v>0</v>
      </c>
      <c r="X590">
        <v>0</v>
      </c>
      <c r="Y590">
        <v>0</v>
      </c>
      <c r="Z590">
        <v>0</v>
      </c>
      <c r="AA590">
        <v>0</v>
      </c>
      <c r="AB590">
        <v>0</v>
      </c>
      <c r="AC590">
        <v>0</v>
      </c>
      <c r="AD590">
        <v>0</v>
      </c>
      <c r="AE590">
        <v>0</v>
      </c>
      <c r="AF590">
        <v>0</v>
      </c>
    </row>
    <row r="591" spans="1:32">
      <c r="A591" t="s">
        <v>609</v>
      </c>
      <c r="B591" t="s">
        <v>19</v>
      </c>
      <c r="C591">
        <v>0</v>
      </c>
      <c r="D591">
        <v>0</v>
      </c>
      <c r="E591">
        <v>0</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row>
    <row r="592" spans="1:32">
      <c r="A592" t="s">
        <v>610</v>
      </c>
      <c r="B592" t="s">
        <v>19</v>
      </c>
      <c r="C592">
        <v>0</v>
      </c>
      <c r="D592">
        <v>0</v>
      </c>
      <c r="E592">
        <v>0</v>
      </c>
      <c r="F592">
        <v>0</v>
      </c>
      <c r="G592">
        <v>0</v>
      </c>
      <c r="H592">
        <v>0</v>
      </c>
      <c r="I592">
        <v>0</v>
      </c>
      <c r="J592">
        <v>0</v>
      </c>
      <c r="K592">
        <v>0</v>
      </c>
      <c r="L592">
        <v>0</v>
      </c>
      <c r="M592">
        <v>0</v>
      </c>
      <c r="N592">
        <v>0</v>
      </c>
      <c r="O592">
        <v>0</v>
      </c>
      <c r="P592">
        <v>0</v>
      </c>
      <c r="Q592">
        <v>0</v>
      </c>
      <c r="R592">
        <v>0</v>
      </c>
      <c r="S592">
        <v>0</v>
      </c>
      <c r="T592">
        <v>0</v>
      </c>
      <c r="U592">
        <v>0</v>
      </c>
      <c r="V592">
        <v>0</v>
      </c>
      <c r="W592">
        <v>0</v>
      </c>
      <c r="X592">
        <v>0</v>
      </c>
      <c r="Y592">
        <v>0</v>
      </c>
      <c r="Z592">
        <v>0</v>
      </c>
      <c r="AA592">
        <v>0</v>
      </c>
      <c r="AB592">
        <v>0</v>
      </c>
      <c r="AC592">
        <v>0</v>
      </c>
      <c r="AD592">
        <v>0</v>
      </c>
      <c r="AE592">
        <v>0</v>
      </c>
      <c r="AF592">
        <v>0</v>
      </c>
    </row>
    <row r="593" spans="1:32">
      <c r="A593" t="s">
        <v>611</v>
      </c>
      <c r="B593" t="s">
        <v>19</v>
      </c>
      <c r="C593">
        <v>0</v>
      </c>
      <c r="D593">
        <v>0</v>
      </c>
      <c r="E593">
        <v>0</v>
      </c>
      <c r="F593">
        <v>0</v>
      </c>
      <c r="G593">
        <v>0</v>
      </c>
      <c r="H593">
        <v>0</v>
      </c>
      <c r="I593">
        <v>0</v>
      </c>
      <c r="J593">
        <v>0</v>
      </c>
      <c r="K593">
        <v>0</v>
      </c>
      <c r="L593">
        <v>0</v>
      </c>
      <c r="M593">
        <v>0</v>
      </c>
      <c r="N593">
        <v>0</v>
      </c>
      <c r="O593">
        <v>0</v>
      </c>
      <c r="P593">
        <v>0</v>
      </c>
      <c r="Q593">
        <v>0</v>
      </c>
      <c r="R593">
        <v>0</v>
      </c>
      <c r="S593">
        <v>0</v>
      </c>
      <c r="T593">
        <v>0</v>
      </c>
      <c r="U593">
        <v>0</v>
      </c>
      <c r="V593">
        <v>0</v>
      </c>
      <c r="W593">
        <v>0</v>
      </c>
      <c r="X593">
        <v>0</v>
      </c>
      <c r="Y593">
        <v>0</v>
      </c>
      <c r="Z593">
        <v>0</v>
      </c>
      <c r="AA593">
        <v>0</v>
      </c>
      <c r="AB593">
        <v>0</v>
      </c>
      <c r="AC593">
        <v>0</v>
      </c>
      <c r="AD593">
        <v>0</v>
      </c>
      <c r="AE593">
        <v>0</v>
      </c>
      <c r="AF593">
        <v>0</v>
      </c>
    </row>
    <row r="594" spans="1:32">
      <c r="A594" t="s">
        <v>612</v>
      </c>
      <c r="B594" t="s">
        <v>19</v>
      </c>
      <c r="C594">
        <v>0</v>
      </c>
      <c r="D594">
        <v>0</v>
      </c>
      <c r="E594">
        <v>0</v>
      </c>
      <c r="F594">
        <v>0</v>
      </c>
      <c r="G594">
        <v>0</v>
      </c>
      <c r="H594">
        <v>0</v>
      </c>
      <c r="I594">
        <v>0</v>
      </c>
      <c r="J594">
        <v>0</v>
      </c>
      <c r="K594">
        <v>0</v>
      </c>
      <c r="L594">
        <v>0</v>
      </c>
      <c r="M594">
        <v>0</v>
      </c>
      <c r="N594">
        <v>0</v>
      </c>
      <c r="O594">
        <v>0</v>
      </c>
      <c r="P594">
        <v>0</v>
      </c>
      <c r="Q594">
        <v>0</v>
      </c>
      <c r="R594">
        <v>0</v>
      </c>
      <c r="S594">
        <v>0</v>
      </c>
      <c r="T594">
        <v>0</v>
      </c>
      <c r="U594">
        <v>0</v>
      </c>
      <c r="V594">
        <v>0</v>
      </c>
      <c r="W594">
        <v>0</v>
      </c>
      <c r="X594">
        <v>0</v>
      </c>
      <c r="Y594">
        <v>0</v>
      </c>
      <c r="Z594">
        <v>0</v>
      </c>
      <c r="AA594">
        <v>0</v>
      </c>
      <c r="AB594">
        <v>0</v>
      </c>
      <c r="AC594">
        <v>0</v>
      </c>
      <c r="AD594">
        <v>0</v>
      </c>
      <c r="AE594">
        <v>0</v>
      </c>
      <c r="AF594">
        <v>0</v>
      </c>
    </row>
    <row r="595" spans="1:32">
      <c r="A595" t="s">
        <v>613</v>
      </c>
      <c r="B595" t="s">
        <v>19</v>
      </c>
      <c r="C595">
        <v>0</v>
      </c>
      <c r="D595">
        <v>0</v>
      </c>
      <c r="E595">
        <v>0</v>
      </c>
      <c r="F595">
        <v>0</v>
      </c>
      <c r="G595">
        <v>0</v>
      </c>
      <c r="H595">
        <v>0</v>
      </c>
      <c r="I595">
        <v>0</v>
      </c>
      <c r="J595">
        <v>0</v>
      </c>
      <c r="K595">
        <v>0</v>
      </c>
      <c r="L595">
        <v>0</v>
      </c>
      <c r="M595">
        <v>0</v>
      </c>
      <c r="N595">
        <v>0</v>
      </c>
      <c r="O595">
        <v>0</v>
      </c>
      <c r="P595">
        <v>0</v>
      </c>
      <c r="Q595">
        <v>0</v>
      </c>
      <c r="R595">
        <v>0</v>
      </c>
      <c r="S595">
        <v>0</v>
      </c>
      <c r="T595">
        <v>0</v>
      </c>
      <c r="U595">
        <v>0</v>
      </c>
      <c r="V595">
        <v>0</v>
      </c>
      <c r="W595">
        <v>0</v>
      </c>
      <c r="X595">
        <v>0</v>
      </c>
      <c r="Y595">
        <v>0</v>
      </c>
      <c r="Z595">
        <v>0</v>
      </c>
      <c r="AA595">
        <v>0</v>
      </c>
      <c r="AB595">
        <v>0</v>
      </c>
      <c r="AC595">
        <v>0</v>
      </c>
      <c r="AD595">
        <v>0</v>
      </c>
      <c r="AE595">
        <v>0</v>
      </c>
      <c r="AF595">
        <v>0</v>
      </c>
    </row>
    <row r="596" spans="1:32">
      <c r="A596" t="s">
        <v>614</v>
      </c>
      <c r="B596" t="s">
        <v>19</v>
      </c>
      <c r="C596">
        <v>0</v>
      </c>
      <c r="D596">
        <v>0</v>
      </c>
      <c r="E596">
        <v>0</v>
      </c>
      <c r="F596">
        <v>0</v>
      </c>
      <c r="G596">
        <v>0</v>
      </c>
      <c r="H596">
        <v>0</v>
      </c>
      <c r="I596">
        <v>0</v>
      </c>
      <c r="J596">
        <v>0</v>
      </c>
      <c r="K596">
        <v>0</v>
      </c>
      <c r="L596">
        <v>0</v>
      </c>
      <c r="M596">
        <v>0</v>
      </c>
      <c r="N596">
        <v>0</v>
      </c>
      <c r="O596">
        <v>0</v>
      </c>
      <c r="P596">
        <v>0</v>
      </c>
      <c r="Q596">
        <v>0</v>
      </c>
      <c r="R596">
        <v>0</v>
      </c>
      <c r="S596">
        <v>0</v>
      </c>
      <c r="T596">
        <v>0</v>
      </c>
      <c r="U596">
        <v>0</v>
      </c>
      <c r="V596">
        <v>0</v>
      </c>
      <c r="W596">
        <v>0</v>
      </c>
      <c r="X596">
        <v>0</v>
      </c>
      <c r="Y596">
        <v>0</v>
      </c>
      <c r="Z596">
        <v>0</v>
      </c>
      <c r="AA596">
        <v>0</v>
      </c>
      <c r="AB596">
        <v>0</v>
      </c>
      <c r="AC596">
        <v>0</v>
      </c>
      <c r="AD596">
        <v>0</v>
      </c>
      <c r="AE596">
        <v>0</v>
      </c>
      <c r="AF596">
        <v>0</v>
      </c>
    </row>
    <row r="597" spans="1:32">
      <c r="A597" t="s">
        <v>615</v>
      </c>
      <c r="B597" t="s">
        <v>19</v>
      </c>
      <c r="C597">
        <v>0</v>
      </c>
      <c r="D597">
        <v>0</v>
      </c>
      <c r="E597">
        <v>0</v>
      </c>
      <c r="F597">
        <v>0</v>
      </c>
      <c r="G597">
        <v>0</v>
      </c>
      <c r="H597">
        <v>0</v>
      </c>
      <c r="I597">
        <v>0</v>
      </c>
      <c r="J597">
        <v>0</v>
      </c>
      <c r="K597">
        <v>0</v>
      </c>
      <c r="L597">
        <v>0</v>
      </c>
      <c r="M597">
        <v>0</v>
      </c>
      <c r="N597">
        <v>0</v>
      </c>
      <c r="O597">
        <v>0</v>
      </c>
      <c r="P597">
        <v>0</v>
      </c>
      <c r="Q597">
        <v>0</v>
      </c>
      <c r="R597">
        <v>0</v>
      </c>
      <c r="S597">
        <v>0</v>
      </c>
      <c r="T597">
        <v>0</v>
      </c>
      <c r="U597">
        <v>0</v>
      </c>
      <c r="V597">
        <v>0</v>
      </c>
      <c r="W597">
        <v>0</v>
      </c>
      <c r="X597">
        <v>0</v>
      </c>
      <c r="Y597">
        <v>0</v>
      </c>
      <c r="Z597">
        <v>0</v>
      </c>
      <c r="AA597">
        <v>0</v>
      </c>
      <c r="AB597">
        <v>0</v>
      </c>
      <c r="AC597">
        <v>0</v>
      </c>
      <c r="AD597">
        <v>0</v>
      </c>
      <c r="AE597">
        <v>0</v>
      </c>
      <c r="AF597">
        <v>0</v>
      </c>
    </row>
    <row r="598" spans="1:32">
      <c r="A598" t="s">
        <v>616</v>
      </c>
      <c r="B598" t="s">
        <v>19</v>
      </c>
      <c r="C598" s="2">
        <v>3086610000</v>
      </c>
      <c r="D598" s="2">
        <v>3718270000</v>
      </c>
      <c r="E598" s="2">
        <v>3966370000</v>
      </c>
      <c r="F598" s="2">
        <v>3983720000</v>
      </c>
      <c r="G598" s="2">
        <v>3944960000</v>
      </c>
      <c r="H598" s="2">
        <v>3962270000</v>
      </c>
      <c r="I598" s="2">
        <v>3979500000</v>
      </c>
      <c r="J598" s="2">
        <v>3969560000</v>
      </c>
      <c r="K598" s="2">
        <v>3960100000</v>
      </c>
      <c r="L598" s="2">
        <v>3951120000</v>
      </c>
      <c r="M598" s="2">
        <v>3942600000</v>
      </c>
      <c r="N598" s="2">
        <v>3933960000</v>
      </c>
      <c r="O598" s="2">
        <v>3925810000</v>
      </c>
      <c r="P598" s="2">
        <v>3917460000</v>
      </c>
      <c r="Q598" s="2">
        <v>3908920000</v>
      </c>
      <c r="R598" s="2">
        <v>3925600000</v>
      </c>
      <c r="S598" s="2">
        <v>3941700000</v>
      </c>
      <c r="T598" s="2">
        <v>3957310000</v>
      </c>
      <c r="U598" s="2">
        <v>3997060000</v>
      </c>
      <c r="V598" s="2">
        <v>4011840000</v>
      </c>
      <c r="W598" s="2">
        <v>4050510000</v>
      </c>
      <c r="X598" s="2">
        <v>4063980000</v>
      </c>
      <c r="Y598" s="2">
        <v>4100980000</v>
      </c>
      <c r="Z598" s="2">
        <v>4113620000</v>
      </c>
      <c r="AA598" s="2">
        <v>4159210000</v>
      </c>
      <c r="AB598" s="2">
        <v>4174980000</v>
      </c>
      <c r="AC598" s="2">
        <v>4212000000</v>
      </c>
      <c r="AD598" s="2">
        <v>4224940000</v>
      </c>
      <c r="AE598" s="2">
        <v>4260250000</v>
      </c>
      <c r="AF598" s="2">
        <v>4294190000</v>
      </c>
    </row>
    <row r="599" spans="1:32">
      <c r="A599" t="s">
        <v>617</v>
      </c>
      <c r="B599" t="s">
        <v>19</v>
      </c>
      <c r="C599">
        <v>0</v>
      </c>
      <c r="D599">
        <v>0</v>
      </c>
      <c r="E599">
        <v>0</v>
      </c>
      <c r="F599">
        <v>0</v>
      </c>
      <c r="G599">
        <v>0</v>
      </c>
      <c r="H599">
        <v>0</v>
      </c>
      <c r="I599">
        <v>0</v>
      </c>
      <c r="J599">
        <v>0</v>
      </c>
      <c r="K599">
        <v>0</v>
      </c>
      <c r="L599">
        <v>0</v>
      </c>
      <c r="M599">
        <v>0</v>
      </c>
      <c r="N599">
        <v>0</v>
      </c>
      <c r="O599">
        <v>0</v>
      </c>
      <c r="P599">
        <v>0</v>
      </c>
      <c r="Q599">
        <v>0</v>
      </c>
      <c r="R599">
        <v>0</v>
      </c>
      <c r="S599">
        <v>0</v>
      </c>
      <c r="T599">
        <v>0</v>
      </c>
      <c r="U599">
        <v>0</v>
      </c>
      <c r="V599">
        <v>0</v>
      </c>
      <c r="W599">
        <v>0</v>
      </c>
      <c r="X599">
        <v>0</v>
      </c>
      <c r="Y599">
        <v>0</v>
      </c>
      <c r="Z599">
        <v>0</v>
      </c>
      <c r="AA599">
        <v>0</v>
      </c>
      <c r="AB599">
        <v>0</v>
      </c>
      <c r="AC599">
        <v>0</v>
      </c>
      <c r="AD599">
        <v>0</v>
      </c>
      <c r="AE599">
        <v>0</v>
      </c>
      <c r="AF599">
        <v>0</v>
      </c>
    </row>
    <row r="600" spans="1:32">
      <c r="A600" t="s">
        <v>618</v>
      </c>
      <c r="B600" t="s">
        <v>19</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row>
    <row r="601" spans="1:32">
      <c r="A601" t="s">
        <v>619</v>
      </c>
      <c r="B601" t="s">
        <v>19</v>
      </c>
      <c r="C601">
        <v>0</v>
      </c>
      <c r="D601">
        <v>0</v>
      </c>
      <c r="E601">
        <v>0</v>
      </c>
      <c r="F601">
        <v>0</v>
      </c>
      <c r="G601">
        <v>0</v>
      </c>
      <c r="H601">
        <v>0</v>
      </c>
      <c r="I601">
        <v>0</v>
      </c>
      <c r="J601">
        <v>0</v>
      </c>
      <c r="K601">
        <v>0</v>
      </c>
      <c r="L601">
        <v>0</v>
      </c>
      <c r="M601">
        <v>0</v>
      </c>
      <c r="N601">
        <v>0</v>
      </c>
      <c r="O601">
        <v>0</v>
      </c>
      <c r="P601">
        <v>0</v>
      </c>
      <c r="Q601">
        <v>0</v>
      </c>
      <c r="R601">
        <v>0</v>
      </c>
      <c r="S601">
        <v>0</v>
      </c>
      <c r="T601">
        <v>0</v>
      </c>
      <c r="U601">
        <v>0</v>
      </c>
      <c r="V601">
        <v>0</v>
      </c>
      <c r="W601">
        <v>0</v>
      </c>
      <c r="X601">
        <v>0</v>
      </c>
      <c r="Y601">
        <v>0</v>
      </c>
      <c r="Z601">
        <v>0</v>
      </c>
      <c r="AA601">
        <v>0</v>
      </c>
      <c r="AB601">
        <v>0</v>
      </c>
      <c r="AC601">
        <v>0</v>
      </c>
      <c r="AD601">
        <v>0</v>
      </c>
      <c r="AE601">
        <v>0</v>
      </c>
      <c r="AF601">
        <v>0</v>
      </c>
    </row>
    <row r="602" spans="1:32">
      <c r="A602" t="s">
        <v>620</v>
      </c>
      <c r="B602" t="s">
        <v>19</v>
      </c>
      <c r="C602">
        <v>0</v>
      </c>
      <c r="D602">
        <v>0</v>
      </c>
      <c r="E602">
        <v>0</v>
      </c>
      <c r="F602">
        <v>0</v>
      </c>
      <c r="G602">
        <v>0</v>
      </c>
      <c r="H602">
        <v>0</v>
      </c>
      <c r="I602">
        <v>0</v>
      </c>
      <c r="J602">
        <v>0</v>
      </c>
      <c r="K602">
        <v>0</v>
      </c>
      <c r="L602">
        <v>0</v>
      </c>
      <c r="M602">
        <v>0</v>
      </c>
      <c r="N602">
        <v>0</v>
      </c>
      <c r="O602">
        <v>0</v>
      </c>
      <c r="P602">
        <v>0</v>
      </c>
      <c r="Q602">
        <v>0</v>
      </c>
      <c r="R602">
        <v>0</v>
      </c>
      <c r="S602">
        <v>0</v>
      </c>
      <c r="T602">
        <v>0</v>
      </c>
      <c r="U602">
        <v>0</v>
      </c>
      <c r="V602">
        <v>0</v>
      </c>
      <c r="W602">
        <v>0</v>
      </c>
      <c r="X602">
        <v>0</v>
      </c>
      <c r="Y602">
        <v>0</v>
      </c>
      <c r="Z602">
        <v>0</v>
      </c>
      <c r="AA602">
        <v>0</v>
      </c>
      <c r="AB602">
        <v>0</v>
      </c>
      <c r="AC602">
        <v>0</v>
      </c>
      <c r="AD602">
        <v>0</v>
      </c>
      <c r="AE602">
        <v>0</v>
      </c>
      <c r="AF602">
        <v>0</v>
      </c>
    </row>
    <row r="603" spans="1:32">
      <c r="A603" t="s">
        <v>621</v>
      </c>
      <c r="B603" t="s">
        <v>19</v>
      </c>
      <c r="C603">
        <v>0</v>
      </c>
      <c r="D603">
        <v>0</v>
      </c>
      <c r="E603">
        <v>0</v>
      </c>
      <c r="F603">
        <v>0</v>
      </c>
      <c r="G603">
        <v>0</v>
      </c>
      <c r="H603">
        <v>0</v>
      </c>
      <c r="I603">
        <v>0</v>
      </c>
      <c r="J603">
        <v>0</v>
      </c>
      <c r="K603">
        <v>0</v>
      </c>
      <c r="L603">
        <v>0</v>
      </c>
      <c r="M603">
        <v>0</v>
      </c>
      <c r="N603">
        <v>0</v>
      </c>
      <c r="O603">
        <v>0</v>
      </c>
      <c r="P603">
        <v>0</v>
      </c>
      <c r="Q603">
        <v>0</v>
      </c>
      <c r="R603">
        <v>0</v>
      </c>
      <c r="S603">
        <v>0</v>
      </c>
      <c r="T603">
        <v>0</v>
      </c>
      <c r="U603">
        <v>0</v>
      </c>
      <c r="V603">
        <v>0</v>
      </c>
      <c r="W603">
        <v>0</v>
      </c>
      <c r="X603">
        <v>0</v>
      </c>
      <c r="Y603">
        <v>0</v>
      </c>
      <c r="Z603">
        <v>0</v>
      </c>
      <c r="AA603">
        <v>0</v>
      </c>
      <c r="AB603">
        <v>0</v>
      </c>
      <c r="AC603">
        <v>0</v>
      </c>
      <c r="AD603">
        <v>0</v>
      </c>
      <c r="AE603">
        <v>0</v>
      </c>
      <c r="AF603">
        <v>0</v>
      </c>
    </row>
    <row r="604" spans="1:32">
      <c r="A604" t="s">
        <v>622</v>
      </c>
      <c r="B604" t="s">
        <v>19</v>
      </c>
      <c r="C604">
        <v>0</v>
      </c>
      <c r="D604">
        <v>0</v>
      </c>
      <c r="E604">
        <v>0</v>
      </c>
      <c r="F604">
        <v>0</v>
      </c>
      <c r="G604">
        <v>0</v>
      </c>
      <c r="H604">
        <v>0</v>
      </c>
      <c r="I604">
        <v>0</v>
      </c>
      <c r="J604">
        <v>0</v>
      </c>
      <c r="K604">
        <v>0</v>
      </c>
      <c r="L604">
        <v>0</v>
      </c>
      <c r="M604">
        <v>0</v>
      </c>
      <c r="N604">
        <v>0</v>
      </c>
      <c r="O604">
        <v>0</v>
      </c>
      <c r="P604">
        <v>0</v>
      </c>
      <c r="Q604">
        <v>0</v>
      </c>
      <c r="R604">
        <v>0</v>
      </c>
      <c r="S604">
        <v>0</v>
      </c>
      <c r="T604">
        <v>0</v>
      </c>
      <c r="U604">
        <v>0</v>
      </c>
      <c r="V604">
        <v>0</v>
      </c>
      <c r="W604">
        <v>0</v>
      </c>
      <c r="X604">
        <v>0</v>
      </c>
      <c r="Y604">
        <v>0</v>
      </c>
      <c r="Z604">
        <v>0</v>
      </c>
      <c r="AA604">
        <v>0</v>
      </c>
      <c r="AB604">
        <v>0</v>
      </c>
      <c r="AC604">
        <v>0</v>
      </c>
      <c r="AD604">
        <v>0</v>
      </c>
      <c r="AE604">
        <v>0</v>
      </c>
      <c r="AF604">
        <v>0</v>
      </c>
    </row>
    <row r="605" spans="1:32">
      <c r="A605" t="s">
        <v>623</v>
      </c>
      <c r="B605" t="s">
        <v>19</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row>
    <row r="606" spans="1:32">
      <c r="A606" t="s">
        <v>624</v>
      </c>
      <c r="B606" t="s">
        <v>19</v>
      </c>
      <c r="C606">
        <v>0</v>
      </c>
      <c r="D606">
        <v>0</v>
      </c>
      <c r="E606">
        <v>0</v>
      </c>
      <c r="F606">
        <v>0</v>
      </c>
      <c r="G606">
        <v>0</v>
      </c>
      <c r="H606">
        <v>0</v>
      </c>
      <c r="I606">
        <v>0</v>
      </c>
      <c r="J606">
        <v>0</v>
      </c>
      <c r="K606">
        <v>0</v>
      </c>
      <c r="L606">
        <v>0</v>
      </c>
      <c r="M606">
        <v>0</v>
      </c>
      <c r="N606">
        <v>0</v>
      </c>
      <c r="O606">
        <v>0</v>
      </c>
      <c r="P606">
        <v>0</v>
      </c>
      <c r="Q606">
        <v>0</v>
      </c>
      <c r="R606">
        <v>0</v>
      </c>
      <c r="S606">
        <v>0</v>
      </c>
      <c r="T606">
        <v>0</v>
      </c>
      <c r="U606">
        <v>0</v>
      </c>
      <c r="V606">
        <v>0</v>
      </c>
      <c r="W606">
        <v>0</v>
      </c>
      <c r="X606">
        <v>0</v>
      </c>
      <c r="Y606">
        <v>0</v>
      </c>
      <c r="Z606">
        <v>0</v>
      </c>
      <c r="AA606">
        <v>0</v>
      </c>
      <c r="AB606">
        <v>0</v>
      </c>
      <c r="AC606">
        <v>0</v>
      </c>
      <c r="AD606">
        <v>0</v>
      </c>
      <c r="AE606">
        <v>0</v>
      </c>
      <c r="AF606">
        <v>0</v>
      </c>
    </row>
    <row r="607" spans="1:32">
      <c r="A607" t="s">
        <v>625</v>
      </c>
      <c r="B607" t="s">
        <v>19</v>
      </c>
      <c r="C607">
        <v>0</v>
      </c>
      <c r="D607">
        <v>0</v>
      </c>
      <c r="E607">
        <v>0</v>
      </c>
      <c r="F607">
        <v>0</v>
      </c>
      <c r="G607">
        <v>0</v>
      </c>
      <c r="H607">
        <v>0</v>
      </c>
      <c r="I607">
        <v>0</v>
      </c>
      <c r="J607">
        <v>0</v>
      </c>
      <c r="K607">
        <v>0</v>
      </c>
      <c r="L607">
        <v>0</v>
      </c>
      <c r="M607">
        <v>0</v>
      </c>
      <c r="N607">
        <v>0</v>
      </c>
      <c r="O607">
        <v>0</v>
      </c>
      <c r="P607">
        <v>0</v>
      </c>
      <c r="Q607">
        <v>0</v>
      </c>
      <c r="R607">
        <v>0</v>
      </c>
      <c r="S607">
        <v>0</v>
      </c>
      <c r="T607">
        <v>0</v>
      </c>
      <c r="U607">
        <v>0</v>
      </c>
      <c r="V607">
        <v>0</v>
      </c>
      <c r="W607">
        <v>0</v>
      </c>
      <c r="X607">
        <v>0</v>
      </c>
      <c r="Y607">
        <v>0</v>
      </c>
      <c r="Z607">
        <v>0</v>
      </c>
      <c r="AA607">
        <v>0</v>
      </c>
      <c r="AB607">
        <v>0</v>
      </c>
      <c r="AC607">
        <v>0</v>
      </c>
      <c r="AD607">
        <v>0</v>
      </c>
      <c r="AE607">
        <v>0</v>
      </c>
      <c r="AF607">
        <v>0</v>
      </c>
    </row>
    <row r="608" spans="1:32">
      <c r="A608" t="s">
        <v>626</v>
      </c>
      <c r="B608" t="s">
        <v>19</v>
      </c>
      <c r="C608" s="2">
        <v>5770050000</v>
      </c>
      <c r="D608" s="2">
        <v>5773390000</v>
      </c>
      <c r="E608" s="2">
        <v>6133900000</v>
      </c>
      <c r="F608" s="2">
        <v>6181060000</v>
      </c>
      <c r="G608" s="2">
        <v>6191620000</v>
      </c>
      <c r="H608" s="2">
        <v>6242660000</v>
      </c>
      <c r="I608" s="2">
        <v>6294970000</v>
      </c>
      <c r="J608" s="2">
        <v>6309950000</v>
      </c>
      <c r="K608" s="2">
        <v>6326370000</v>
      </c>
      <c r="L608" s="2">
        <v>6343990000</v>
      </c>
      <c r="M608" s="2">
        <v>6362740000</v>
      </c>
      <c r="N608" s="2">
        <v>6382510000</v>
      </c>
      <c r="O608" s="2">
        <v>6441050000</v>
      </c>
      <c r="P608" s="2">
        <v>6462500000</v>
      </c>
      <c r="Q608" s="2">
        <v>6522360000</v>
      </c>
      <c r="R608" s="2">
        <v>6545220000</v>
      </c>
      <c r="S608" s="2">
        <v>6643720000</v>
      </c>
      <c r="T608" s="2">
        <v>6705110000</v>
      </c>
      <c r="U608" s="2">
        <v>6804260000</v>
      </c>
      <c r="V608" s="2">
        <v>6903650000</v>
      </c>
      <c r="W608" s="2">
        <v>6966070000</v>
      </c>
      <c r="X608" s="2">
        <v>7066070000</v>
      </c>
      <c r="Y608" s="2">
        <v>7166300000</v>
      </c>
      <c r="Z608" s="2">
        <v>7266750000</v>
      </c>
      <c r="AA608" s="2">
        <v>7367270000</v>
      </c>
      <c r="AB608" s="2">
        <v>7430960000</v>
      </c>
      <c r="AC608" s="2">
        <v>7531770000</v>
      </c>
      <c r="AD608" s="2">
        <v>7632710000</v>
      </c>
      <c r="AE608" s="2">
        <v>7733800000</v>
      </c>
      <c r="AF608" s="2">
        <v>7871790000</v>
      </c>
    </row>
    <row r="609" spans="1:32">
      <c r="A609" t="s">
        <v>627</v>
      </c>
      <c r="B609" t="s">
        <v>19</v>
      </c>
      <c r="C609">
        <v>0</v>
      </c>
      <c r="D609">
        <v>0</v>
      </c>
      <c r="E609">
        <v>0</v>
      </c>
      <c r="F609">
        <v>0</v>
      </c>
      <c r="G609">
        <v>0</v>
      </c>
      <c r="H609">
        <v>0</v>
      </c>
      <c r="I609">
        <v>0</v>
      </c>
      <c r="J609">
        <v>0</v>
      </c>
      <c r="K609">
        <v>0</v>
      </c>
      <c r="L609">
        <v>0</v>
      </c>
      <c r="M609">
        <v>0</v>
      </c>
      <c r="N609">
        <v>0</v>
      </c>
      <c r="O609">
        <v>0</v>
      </c>
      <c r="P609">
        <v>0</v>
      </c>
      <c r="Q609">
        <v>0</v>
      </c>
      <c r="R609">
        <v>0</v>
      </c>
      <c r="S609">
        <v>0</v>
      </c>
      <c r="T609">
        <v>0</v>
      </c>
      <c r="U609">
        <v>0</v>
      </c>
      <c r="V609">
        <v>0</v>
      </c>
      <c r="W609">
        <v>0</v>
      </c>
      <c r="X609">
        <v>0</v>
      </c>
      <c r="Y609">
        <v>0</v>
      </c>
      <c r="Z609">
        <v>0</v>
      </c>
      <c r="AA609">
        <v>0</v>
      </c>
      <c r="AB609">
        <v>0</v>
      </c>
      <c r="AC609">
        <v>0</v>
      </c>
      <c r="AD609">
        <v>0</v>
      </c>
      <c r="AE609">
        <v>0</v>
      </c>
      <c r="AF609">
        <v>0</v>
      </c>
    </row>
    <row r="610" spans="1:32">
      <c r="A610" t="s">
        <v>628</v>
      </c>
      <c r="B610" t="s">
        <v>19</v>
      </c>
      <c r="C610">
        <v>0</v>
      </c>
      <c r="D610">
        <v>0</v>
      </c>
      <c r="E610">
        <v>0</v>
      </c>
      <c r="F610">
        <v>0</v>
      </c>
      <c r="G610">
        <v>0</v>
      </c>
      <c r="H610">
        <v>0</v>
      </c>
      <c r="I610">
        <v>0</v>
      </c>
      <c r="J610">
        <v>0</v>
      </c>
      <c r="K610">
        <v>0</v>
      </c>
      <c r="L610">
        <v>0</v>
      </c>
      <c r="M610">
        <v>0</v>
      </c>
      <c r="N610">
        <v>0</v>
      </c>
      <c r="O610">
        <v>0</v>
      </c>
      <c r="P610">
        <v>0</v>
      </c>
      <c r="Q610">
        <v>0</v>
      </c>
      <c r="R610">
        <v>0</v>
      </c>
      <c r="S610">
        <v>0</v>
      </c>
      <c r="T610">
        <v>0</v>
      </c>
      <c r="U610">
        <v>0</v>
      </c>
      <c r="V610">
        <v>0</v>
      </c>
      <c r="W610">
        <v>0</v>
      </c>
      <c r="X610">
        <v>0</v>
      </c>
      <c r="Y610">
        <v>0</v>
      </c>
      <c r="Z610">
        <v>0</v>
      </c>
      <c r="AA610">
        <v>0</v>
      </c>
      <c r="AB610">
        <v>0</v>
      </c>
      <c r="AC610">
        <v>0</v>
      </c>
      <c r="AD610">
        <v>0</v>
      </c>
      <c r="AE610">
        <v>0</v>
      </c>
      <c r="AF610">
        <v>0</v>
      </c>
    </row>
    <row r="611" spans="1:32">
      <c r="A611" t="s">
        <v>629</v>
      </c>
      <c r="B611" t="s">
        <v>19</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row>
    <row r="612" spans="1:32">
      <c r="A612" t="s">
        <v>630</v>
      </c>
      <c r="B612" t="s">
        <v>19</v>
      </c>
      <c r="C612">
        <v>0</v>
      </c>
      <c r="D612">
        <v>0</v>
      </c>
      <c r="E612">
        <v>0</v>
      </c>
      <c r="F612">
        <v>0</v>
      </c>
      <c r="G612">
        <v>0</v>
      </c>
      <c r="H612">
        <v>0</v>
      </c>
      <c r="I612">
        <v>0</v>
      </c>
      <c r="J612">
        <v>0</v>
      </c>
      <c r="K612">
        <v>0</v>
      </c>
      <c r="L612">
        <v>0</v>
      </c>
      <c r="M612">
        <v>0</v>
      </c>
      <c r="N612">
        <v>0</v>
      </c>
      <c r="O612">
        <v>0</v>
      </c>
      <c r="P612">
        <v>0</v>
      </c>
      <c r="Q612">
        <v>0</v>
      </c>
      <c r="R612">
        <v>0</v>
      </c>
      <c r="S612">
        <v>0</v>
      </c>
      <c r="T612">
        <v>0</v>
      </c>
      <c r="U612">
        <v>0</v>
      </c>
      <c r="V612">
        <v>0</v>
      </c>
      <c r="W612">
        <v>0</v>
      </c>
      <c r="X612">
        <v>0</v>
      </c>
      <c r="Y612">
        <v>0</v>
      </c>
      <c r="Z612">
        <v>0</v>
      </c>
      <c r="AA612">
        <v>0</v>
      </c>
      <c r="AB612">
        <v>0</v>
      </c>
      <c r="AC612">
        <v>0</v>
      </c>
      <c r="AD612">
        <v>0</v>
      </c>
      <c r="AE612">
        <v>0</v>
      </c>
      <c r="AF612">
        <v>0</v>
      </c>
    </row>
    <row r="613" spans="1:32">
      <c r="A613" t="s">
        <v>631</v>
      </c>
      <c r="B613" t="s">
        <v>19</v>
      </c>
      <c r="C613">
        <v>0</v>
      </c>
      <c r="D613">
        <v>0</v>
      </c>
      <c r="E613">
        <v>0</v>
      </c>
      <c r="F613">
        <v>0</v>
      </c>
      <c r="G613">
        <v>0</v>
      </c>
      <c r="H613">
        <v>0</v>
      </c>
      <c r="I613">
        <v>0</v>
      </c>
      <c r="J613">
        <v>0</v>
      </c>
      <c r="K613">
        <v>0</v>
      </c>
      <c r="L613">
        <v>0</v>
      </c>
      <c r="M613">
        <v>0</v>
      </c>
      <c r="N613">
        <v>0</v>
      </c>
      <c r="O613">
        <v>0</v>
      </c>
      <c r="P613">
        <v>0</v>
      </c>
      <c r="Q613">
        <v>0</v>
      </c>
      <c r="R613">
        <v>0</v>
      </c>
      <c r="S613">
        <v>0</v>
      </c>
      <c r="T613">
        <v>0</v>
      </c>
      <c r="U613">
        <v>0</v>
      </c>
      <c r="V613">
        <v>0</v>
      </c>
      <c r="W613">
        <v>0</v>
      </c>
      <c r="X613">
        <v>0</v>
      </c>
      <c r="Y613">
        <v>0</v>
      </c>
      <c r="Z613">
        <v>0</v>
      </c>
      <c r="AA613">
        <v>0</v>
      </c>
      <c r="AB613">
        <v>0</v>
      </c>
      <c r="AC613">
        <v>0</v>
      </c>
      <c r="AD613">
        <v>0</v>
      </c>
      <c r="AE613">
        <v>0</v>
      </c>
      <c r="AF613">
        <v>0</v>
      </c>
    </row>
    <row r="614" spans="1:32">
      <c r="A614" t="s">
        <v>632</v>
      </c>
      <c r="B614" t="s">
        <v>19</v>
      </c>
      <c r="C614">
        <v>0</v>
      </c>
      <c r="D614">
        <v>0</v>
      </c>
      <c r="E614">
        <v>0</v>
      </c>
      <c r="F614">
        <v>0</v>
      </c>
      <c r="G614">
        <v>0</v>
      </c>
      <c r="H614">
        <v>0</v>
      </c>
      <c r="I614">
        <v>0</v>
      </c>
      <c r="J614">
        <v>0</v>
      </c>
      <c r="K614">
        <v>0</v>
      </c>
      <c r="L614">
        <v>0</v>
      </c>
      <c r="M614">
        <v>0</v>
      </c>
      <c r="N614">
        <v>0</v>
      </c>
      <c r="O614">
        <v>0</v>
      </c>
      <c r="P614">
        <v>0</v>
      </c>
      <c r="Q614">
        <v>0</v>
      </c>
      <c r="R614">
        <v>0</v>
      </c>
      <c r="S614">
        <v>0</v>
      </c>
      <c r="T614">
        <v>0</v>
      </c>
      <c r="U614">
        <v>0</v>
      </c>
      <c r="V614">
        <v>0</v>
      </c>
      <c r="W614">
        <v>0</v>
      </c>
      <c r="X614">
        <v>0</v>
      </c>
      <c r="Y614">
        <v>0</v>
      </c>
      <c r="Z614">
        <v>0</v>
      </c>
      <c r="AA614">
        <v>0</v>
      </c>
      <c r="AB614">
        <v>0</v>
      </c>
      <c r="AC614">
        <v>0</v>
      </c>
      <c r="AD614">
        <v>0</v>
      </c>
      <c r="AE614">
        <v>0</v>
      </c>
      <c r="AF614">
        <v>0</v>
      </c>
    </row>
    <row r="615" spans="1:32">
      <c r="A615" t="s">
        <v>633</v>
      </c>
      <c r="B615" t="s">
        <v>19</v>
      </c>
      <c r="C615">
        <v>0</v>
      </c>
      <c r="D615">
        <v>0</v>
      </c>
      <c r="E615">
        <v>0</v>
      </c>
      <c r="F615">
        <v>0</v>
      </c>
      <c r="G615">
        <v>0</v>
      </c>
      <c r="H615">
        <v>0</v>
      </c>
      <c r="I615">
        <v>0</v>
      </c>
      <c r="J615">
        <v>0</v>
      </c>
      <c r="K615">
        <v>0</v>
      </c>
      <c r="L615">
        <v>0</v>
      </c>
      <c r="M615">
        <v>0</v>
      </c>
      <c r="N615">
        <v>0</v>
      </c>
      <c r="O615">
        <v>0</v>
      </c>
      <c r="P615">
        <v>0</v>
      </c>
      <c r="Q615">
        <v>0</v>
      </c>
      <c r="R615">
        <v>0</v>
      </c>
      <c r="S615">
        <v>0</v>
      </c>
      <c r="T615">
        <v>0</v>
      </c>
      <c r="U615">
        <v>0</v>
      </c>
      <c r="V615">
        <v>0</v>
      </c>
      <c r="W615">
        <v>0</v>
      </c>
      <c r="X615">
        <v>0</v>
      </c>
      <c r="Y615">
        <v>0</v>
      </c>
      <c r="Z615">
        <v>0</v>
      </c>
      <c r="AA615">
        <v>0</v>
      </c>
      <c r="AB615">
        <v>0</v>
      </c>
      <c r="AC615">
        <v>0</v>
      </c>
      <c r="AD615">
        <v>0</v>
      </c>
      <c r="AE615">
        <v>0</v>
      </c>
      <c r="AF615">
        <v>0</v>
      </c>
    </row>
    <row r="616" spans="1:32">
      <c r="A616" t="s">
        <v>634</v>
      </c>
      <c r="B616" t="s">
        <v>19</v>
      </c>
      <c r="C616">
        <v>0</v>
      </c>
      <c r="D616">
        <v>0</v>
      </c>
      <c r="E616">
        <v>0</v>
      </c>
      <c r="F616">
        <v>0</v>
      </c>
      <c r="G616">
        <v>0</v>
      </c>
      <c r="H616">
        <v>0</v>
      </c>
      <c r="I616">
        <v>0</v>
      </c>
      <c r="J616">
        <v>0</v>
      </c>
      <c r="K616">
        <v>0</v>
      </c>
      <c r="L616">
        <v>0</v>
      </c>
      <c r="M616">
        <v>0</v>
      </c>
      <c r="N616">
        <v>0</v>
      </c>
      <c r="O616">
        <v>0</v>
      </c>
      <c r="P616">
        <v>0</v>
      </c>
      <c r="Q616">
        <v>0</v>
      </c>
      <c r="R616">
        <v>0</v>
      </c>
      <c r="S616">
        <v>0</v>
      </c>
      <c r="T616">
        <v>0</v>
      </c>
      <c r="U616">
        <v>0</v>
      </c>
      <c r="V616">
        <v>0</v>
      </c>
      <c r="W616">
        <v>0</v>
      </c>
      <c r="X616">
        <v>0</v>
      </c>
      <c r="Y616">
        <v>0</v>
      </c>
      <c r="Z616">
        <v>0</v>
      </c>
      <c r="AA616">
        <v>0</v>
      </c>
      <c r="AB616">
        <v>0</v>
      </c>
      <c r="AC616">
        <v>0</v>
      </c>
      <c r="AD616">
        <v>0</v>
      </c>
      <c r="AE616">
        <v>0</v>
      </c>
      <c r="AF616">
        <v>0</v>
      </c>
    </row>
    <row r="617" spans="1:32">
      <c r="A617" t="s">
        <v>635</v>
      </c>
      <c r="B617" t="s">
        <v>19</v>
      </c>
      <c r="C617">
        <v>0</v>
      </c>
      <c r="D617">
        <v>0</v>
      </c>
      <c r="E617">
        <v>0</v>
      </c>
      <c r="F617">
        <v>0</v>
      </c>
      <c r="G617">
        <v>0</v>
      </c>
      <c r="H617">
        <v>0</v>
      </c>
      <c r="I617">
        <v>0</v>
      </c>
      <c r="J617">
        <v>0</v>
      </c>
      <c r="K617">
        <v>0</v>
      </c>
      <c r="L617">
        <v>0</v>
      </c>
      <c r="M617">
        <v>0</v>
      </c>
      <c r="N617">
        <v>0</v>
      </c>
      <c r="O617">
        <v>0</v>
      </c>
      <c r="P617">
        <v>0</v>
      </c>
      <c r="Q617">
        <v>0</v>
      </c>
      <c r="R617">
        <v>0</v>
      </c>
      <c r="S617">
        <v>0</v>
      </c>
      <c r="T617">
        <v>0</v>
      </c>
      <c r="U617">
        <v>0</v>
      </c>
      <c r="V617">
        <v>0</v>
      </c>
      <c r="W617">
        <v>0</v>
      </c>
      <c r="X617">
        <v>0</v>
      </c>
      <c r="Y617">
        <v>0</v>
      </c>
      <c r="Z617">
        <v>0</v>
      </c>
      <c r="AA617">
        <v>0</v>
      </c>
      <c r="AB617">
        <v>0</v>
      </c>
      <c r="AC617">
        <v>0</v>
      </c>
      <c r="AD617">
        <v>0</v>
      </c>
      <c r="AE617">
        <v>0</v>
      </c>
      <c r="AF617">
        <v>0</v>
      </c>
    </row>
    <row r="618" spans="1:32">
      <c r="A618" t="s">
        <v>636</v>
      </c>
      <c r="B618" t="s">
        <v>19</v>
      </c>
      <c r="C618" s="2">
        <v>3765170000</v>
      </c>
      <c r="D618" s="2">
        <v>4535690000</v>
      </c>
      <c r="E618" s="2">
        <v>4838330000</v>
      </c>
      <c r="F618" s="2">
        <v>4859490000</v>
      </c>
      <c r="G618" s="2">
        <v>4812210000</v>
      </c>
      <c r="H618" s="2">
        <v>4833330000</v>
      </c>
      <c r="I618" s="2">
        <v>4854350000</v>
      </c>
      <c r="J618" s="2">
        <v>4842220000</v>
      </c>
      <c r="K618" s="2">
        <v>4830680000</v>
      </c>
      <c r="L618" s="2">
        <v>4819720000</v>
      </c>
      <c r="M618" s="2">
        <v>4809340000</v>
      </c>
      <c r="N618" s="2">
        <v>4798790000</v>
      </c>
      <c r="O618" s="2">
        <v>4788860000</v>
      </c>
      <c r="P618" s="2">
        <v>4778670000</v>
      </c>
      <c r="Q618" s="2">
        <v>4768250000</v>
      </c>
      <c r="R618" s="2">
        <v>4788600000</v>
      </c>
      <c r="S618" s="2">
        <v>4808240000</v>
      </c>
      <c r="T618" s="2">
        <v>4827280000</v>
      </c>
      <c r="U618" s="2">
        <v>4875770000</v>
      </c>
      <c r="V618" s="2">
        <v>4893800000</v>
      </c>
      <c r="W618" s="2">
        <v>4940970000</v>
      </c>
      <c r="X618" s="2">
        <v>4957400000</v>
      </c>
      <c r="Y618" s="2">
        <v>5002530000</v>
      </c>
      <c r="Z618" s="2">
        <v>5017950000</v>
      </c>
      <c r="AA618" s="2">
        <v>5073570000</v>
      </c>
      <c r="AB618" s="2">
        <v>5092800000</v>
      </c>
      <c r="AC618" s="2">
        <v>5137960000</v>
      </c>
      <c r="AD618" s="2">
        <v>5153740000</v>
      </c>
      <c r="AE618" s="2">
        <v>5196820000</v>
      </c>
      <c r="AF618" s="2">
        <v>5238220000</v>
      </c>
    </row>
    <row r="619" spans="1:32">
      <c r="A619" t="s">
        <v>637</v>
      </c>
      <c r="B619" t="s">
        <v>19</v>
      </c>
      <c r="C619">
        <v>0</v>
      </c>
      <c r="D619">
        <v>0</v>
      </c>
      <c r="E619">
        <v>0</v>
      </c>
      <c r="F619">
        <v>0</v>
      </c>
      <c r="G619">
        <v>0</v>
      </c>
      <c r="H619">
        <v>0</v>
      </c>
      <c r="I619">
        <v>0</v>
      </c>
      <c r="J619">
        <v>0</v>
      </c>
      <c r="K619">
        <v>0</v>
      </c>
      <c r="L619">
        <v>0</v>
      </c>
      <c r="M619">
        <v>0</v>
      </c>
      <c r="N619">
        <v>0</v>
      </c>
      <c r="O619">
        <v>0</v>
      </c>
      <c r="P619">
        <v>0</v>
      </c>
      <c r="Q619">
        <v>0</v>
      </c>
      <c r="R619">
        <v>0</v>
      </c>
      <c r="S619">
        <v>0</v>
      </c>
      <c r="T619">
        <v>0</v>
      </c>
      <c r="U619">
        <v>0</v>
      </c>
      <c r="V619">
        <v>0</v>
      </c>
      <c r="W619">
        <v>0</v>
      </c>
      <c r="X619">
        <v>0</v>
      </c>
      <c r="Y619">
        <v>0</v>
      </c>
      <c r="Z619">
        <v>0</v>
      </c>
      <c r="AA619">
        <v>0</v>
      </c>
      <c r="AB619">
        <v>0</v>
      </c>
      <c r="AC619">
        <v>0</v>
      </c>
      <c r="AD619">
        <v>0</v>
      </c>
      <c r="AE619">
        <v>0</v>
      </c>
      <c r="AF619">
        <v>0</v>
      </c>
    </row>
    <row r="620" spans="1:32">
      <c r="A620" t="s">
        <v>638</v>
      </c>
      <c r="B620" t="s">
        <v>19</v>
      </c>
      <c r="C620">
        <v>0</v>
      </c>
      <c r="D620">
        <v>0</v>
      </c>
      <c r="E620">
        <v>0</v>
      </c>
      <c r="F620">
        <v>0</v>
      </c>
      <c r="G620">
        <v>0</v>
      </c>
      <c r="H620">
        <v>0</v>
      </c>
      <c r="I620">
        <v>0</v>
      </c>
      <c r="J620">
        <v>0</v>
      </c>
      <c r="K620">
        <v>0</v>
      </c>
      <c r="L620">
        <v>0</v>
      </c>
      <c r="M620">
        <v>0</v>
      </c>
      <c r="N620">
        <v>0</v>
      </c>
      <c r="O620">
        <v>0</v>
      </c>
      <c r="P620">
        <v>0</v>
      </c>
      <c r="Q620">
        <v>0</v>
      </c>
      <c r="R620">
        <v>0</v>
      </c>
      <c r="S620">
        <v>0</v>
      </c>
      <c r="T620">
        <v>0</v>
      </c>
      <c r="U620">
        <v>0</v>
      </c>
      <c r="V620">
        <v>0</v>
      </c>
      <c r="W620">
        <v>0</v>
      </c>
      <c r="X620">
        <v>0</v>
      </c>
      <c r="Y620">
        <v>0</v>
      </c>
      <c r="Z620">
        <v>0</v>
      </c>
      <c r="AA620">
        <v>0</v>
      </c>
      <c r="AB620">
        <v>0</v>
      </c>
      <c r="AC620">
        <v>0</v>
      </c>
      <c r="AD620">
        <v>0</v>
      </c>
      <c r="AE620">
        <v>0</v>
      </c>
      <c r="AF620">
        <v>0</v>
      </c>
    </row>
    <row r="621" spans="1:32">
      <c r="A621" t="s">
        <v>639</v>
      </c>
      <c r="B621" t="s">
        <v>19</v>
      </c>
      <c r="C621">
        <v>0</v>
      </c>
      <c r="D621">
        <v>0</v>
      </c>
      <c r="E621">
        <v>0</v>
      </c>
      <c r="F621">
        <v>0</v>
      </c>
      <c r="G621">
        <v>0</v>
      </c>
      <c r="H621">
        <v>0</v>
      </c>
      <c r="I621">
        <v>0</v>
      </c>
      <c r="J621">
        <v>0</v>
      </c>
      <c r="K621">
        <v>0</v>
      </c>
      <c r="L621">
        <v>0</v>
      </c>
      <c r="M621">
        <v>0</v>
      </c>
      <c r="N621">
        <v>0</v>
      </c>
      <c r="O621">
        <v>0</v>
      </c>
      <c r="P621">
        <v>0</v>
      </c>
      <c r="Q621">
        <v>0</v>
      </c>
      <c r="R621">
        <v>0</v>
      </c>
      <c r="S621">
        <v>0</v>
      </c>
      <c r="T621">
        <v>0</v>
      </c>
      <c r="U621">
        <v>0</v>
      </c>
      <c r="V621">
        <v>0</v>
      </c>
      <c r="W621">
        <v>0</v>
      </c>
      <c r="X621">
        <v>0</v>
      </c>
      <c r="Y621">
        <v>0</v>
      </c>
      <c r="Z621">
        <v>0</v>
      </c>
      <c r="AA621">
        <v>0</v>
      </c>
      <c r="AB621">
        <v>0</v>
      </c>
      <c r="AC621">
        <v>0</v>
      </c>
      <c r="AD621">
        <v>0</v>
      </c>
      <c r="AE621">
        <v>0</v>
      </c>
      <c r="AF621">
        <v>0</v>
      </c>
    </row>
    <row r="622" spans="1:32">
      <c r="A622" t="s">
        <v>640</v>
      </c>
      <c r="B622" t="s">
        <v>19</v>
      </c>
      <c r="C622">
        <v>0</v>
      </c>
      <c r="D622">
        <v>0</v>
      </c>
      <c r="E622">
        <v>0</v>
      </c>
      <c r="F622">
        <v>0</v>
      </c>
      <c r="G622">
        <v>0</v>
      </c>
      <c r="H622">
        <v>0</v>
      </c>
      <c r="I622">
        <v>0</v>
      </c>
      <c r="J622">
        <v>0</v>
      </c>
      <c r="K622">
        <v>0</v>
      </c>
      <c r="L622">
        <v>0</v>
      </c>
      <c r="M622">
        <v>0</v>
      </c>
      <c r="N622">
        <v>0</v>
      </c>
      <c r="O622">
        <v>0</v>
      </c>
      <c r="P622">
        <v>0</v>
      </c>
      <c r="Q622">
        <v>0</v>
      </c>
      <c r="R622">
        <v>0</v>
      </c>
      <c r="S622">
        <v>0</v>
      </c>
      <c r="T622">
        <v>0</v>
      </c>
      <c r="U622">
        <v>0</v>
      </c>
      <c r="V622">
        <v>0</v>
      </c>
      <c r="W622">
        <v>0</v>
      </c>
      <c r="X622">
        <v>0</v>
      </c>
      <c r="Y622">
        <v>0</v>
      </c>
      <c r="Z622">
        <v>0</v>
      </c>
      <c r="AA622">
        <v>0</v>
      </c>
      <c r="AB622">
        <v>0</v>
      </c>
      <c r="AC622">
        <v>0</v>
      </c>
      <c r="AD622">
        <v>0</v>
      </c>
      <c r="AE622">
        <v>0</v>
      </c>
      <c r="AF622">
        <v>0</v>
      </c>
    </row>
    <row r="623" spans="1:32">
      <c r="A623" t="s">
        <v>641</v>
      </c>
      <c r="B623" t="s">
        <v>19</v>
      </c>
      <c r="C623">
        <v>0</v>
      </c>
      <c r="D623">
        <v>0</v>
      </c>
      <c r="E623">
        <v>0</v>
      </c>
      <c r="F623">
        <v>0</v>
      </c>
      <c r="G623">
        <v>0</v>
      </c>
      <c r="H623">
        <v>0</v>
      </c>
      <c r="I623">
        <v>0</v>
      </c>
      <c r="J623">
        <v>0</v>
      </c>
      <c r="K623">
        <v>0</v>
      </c>
      <c r="L623">
        <v>0</v>
      </c>
      <c r="M623">
        <v>0</v>
      </c>
      <c r="N623">
        <v>0</v>
      </c>
      <c r="O623">
        <v>0</v>
      </c>
      <c r="P623">
        <v>0</v>
      </c>
      <c r="Q623">
        <v>0</v>
      </c>
      <c r="R623">
        <v>0</v>
      </c>
      <c r="S623">
        <v>0</v>
      </c>
      <c r="T623">
        <v>0</v>
      </c>
      <c r="U623">
        <v>0</v>
      </c>
      <c r="V623">
        <v>0</v>
      </c>
      <c r="W623">
        <v>0</v>
      </c>
      <c r="X623">
        <v>0</v>
      </c>
      <c r="Y623">
        <v>0</v>
      </c>
      <c r="Z623">
        <v>0</v>
      </c>
      <c r="AA623">
        <v>0</v>
      </c>
      <c r="AB623">
        <v>0</v>
      </c>
      <c r="AC623">
        <v>0</v>
      </c>
      <c r="AD623">
        <v>0</v>
      </c>
      <c r="AE623">
        <v>0</v>
      </c>
      <c r="AF623">
        <v>0</v>
      </c>
    </row>
    <row r="624" spans="1:32">
      <c r="A624" t="s">
        <v>642</v>
      </c>
      <c r="B624" t="s">
        <v>19</v>
      </c>
      <c r="C624">
        <v>0</v>
      </c>
      <c r="D624">
        <v>0</v>
      </c>
      <c r="E624">
        <v>0</v>
      </c>
      <c r="F624">
        <v>0</v>
      </c>
      <c r="G624">
        <v>0</v>
      </c>
      <c r="H624">
        <v>0</v>
      </c>
      <c r="I624">
        <v>0</v>
      </c>
      <c r="J624">
        <v>0</v>
      </c>
      <c r="K624">
        <v>0</v>
      </c>
      <c r="L624">
        <v>0</v>
      </c>
      <c r="M624">
        <v>0</v>
      </c>
      <c r="N624">
        <v>0</v>
      </c>
      <c r="O624">
        <v>0</v>
      </c>
      <c r="P624">
        <v>0</v>
      </c>
      <c r="Q624">
        <v>0</v>
      </c>
      <c r="R624">
        <v>0</v>
      </c>
      <c r="S624">
        <v>0</v>
      </c>
      <c r="T624">
        <v>0</v>
      </c>
      <c r="U624">
        <v>0</v>
      </c>
      <c r="V624">
        <v>0</v>
      </c>
      <c r="W624">
        <v>0</v>
      </c>
      <c r="X624">
        <v>0</v>
      </c>
      <c r="Y624">
        <v>0</v>
      </c>
      <c r="Z624">
        <v>0</v>
      </c>
      <c r="AA624">
        <v>0</v>
      </c>
      <c r="AB624">
        <v>0</v>
      </c>
      <c r="AC624">
        <v>0</v>
      </c>
      <c r="AD624">
        <v>0</v>
      </c>
      <c r="AE624">
        <v>0</v>
      </c>
      <c r="AF624">
        <v>0</v>
      </c>
    </row>
    <row r="625" spans="1:32">
      <c r="A625" t="s">
        <v>643</v>
      </c>
      <c r="B625" t="s">
        <v>19</v>
      </c>
      <c r="C625">
        <v>0</v>
      </c>
      <c r="D625">
        <v>0</v>
      </c>
      <c r="E625">
        <v>0</v>
      </c>
      <c r="F625">
        <v>0</v>
      </c>
      <c r="G625">
        <v>0</v>
      </c>
      <c r="H625">
        <v>0</v>
      </c>
      <c r="I625">
        <v>0</v>
      </c>
      <c r="J625">
        <v>0</v>
      </c>
      <c r="K625">
        <v>0</v>
      </c>
      <c r="L625">
        <v>0</v>
      </c>
      <c r="M625">
        <v>0</v>
      </c>
      <c r="N625">
        <v>0</v>
      </c>
      <c r="O625">
        <v>0</v>
      </c>
      <c r="P625">
        <v>0</v>
      </c>
      <c r="Q625">
        <v>0</v>
      </c>
      <c r="R625">
        <v>0</v>
      </c>
      <c r="S625">
        <v>0</v>
      </c>
      <c r="T625">
        <v>0</v>
      </c>
      <c r="U625">
        <v>0</v>
      </c>
      <c r="V625">
        <v>0</v>
      </c>
      <c r="W625">
        <v>0</v>
      </c>
      <c r="X625">
        <v>0</v>
      </c>
      <c r="Y625">
        <v>0</v>
      </c>
      <c r="Z625">
        <v>0</v>
      </c>
      <c r="AA625">
        <v>0</v>
      </c>
      <c r="AB625">
        <v>0</v>
      </c>
      <c r="AC625">
        <v>0</v>
      </c>
      <c r="AD625">
        <v>0</v>
      </c>
      <c r="AE625">
        <v>0</v>
      </c>
      <c r="AF625">
        <v>0</v>
      </c>
    </row>
    <row r="626" spans="1:32">
      <c r="A626" t="s">
        <v>644</v>
      </c>
      <c r="B626" t="s">
        <v>19</v>
      </c>
      <c r="C626">
        <v>0</v>
      </c>
      <c r="D626">
        <v>0</v>
      </c>
      <c r="E626">
        <v>0</v>
      </c>
      <c r="F626">
        <v>0</v>
      </c>
      <c r="G626">
        <v>0</v>
      </c>
      <c r="H626">
        <v>0</v>
      </c>
      <c r="I626">
        <v>0</v>
      </c>
      <c r="J626">
        <v>0</v>
      </c>
      <c r="K626">
        <v>0</v>
      </c>
      <c r="L626">
        <v>0</v>
      </c>
      <c r="M626">
        <v>0</v>
      </c>
      <c r="N626">
        <v>0</v>
      </c>
      <c r="O626">
        <v>0</v>
      </c>
      <c r="P626">
        <v>0</v>
      </c>
      <c r="Q626">
        <v>0</v>
      </c>
      <c r="R626">
        <v>0</v>
      </c>
      <c r="S626">
        <v>0</v>
      </c>
      <c r="T626">
        <v>0</v>
      </c>
      <c r="U626">
        <v>0</v>
      </c>
      <c r="V626">
        <v>0</v>
      </c>
      <c r="W626">
        <v>0</v>
      </c>
      <c r="X626">
        <v>0</v>
      </c>
      <c r="Y626">
        <v>0</v>
      </c>
      <c r="Z626">
        <v>0</v>
      </c>
      <c r="AA626">
        <v>0</v>
      </c>
      <c r="AB626">
        <v>0</v>
      </c>
      <c r="AC626">
        <v>0</v>
      </c>
      <c r="AD626">
        <v>0</v>
      </c>
      <c r="AE626">
        <v>0</v>
      </c>
      <c r="AF626">
        <v>0</v>
      </c>
    </row>
    <row r="627" spans="1:32">
      <c r="A627" t="s">
        <v>645</v>
      </c>
      <c r="B627" t="s">
        <v>19</v>
      </c>
      <c r="C627">
        <v>0</v>
      </c>
      <c r="D627">
        <v>0</v>
      </c>
      <c r="E627">
        <v>0</v>
      </c>
      <c r="F627">
        <v>0</v>
      </c>
      <c r="G627">
        <v>0</v>
      </c>
      <c r="H627">
        <v>0</v>
      </c>
      <c r="I627">
        <v>0</v>
      </c>
      <c r="J627">
        <v>0</v>
      </c>
      <c r="K627">
        <v>0</v>
      </c>
      <c r="L627">
        <v>0</v>
      </c>
      <c r="M627">
        <v>0</v>
      </c>
      <c r="N627">
        <v>0</v>
      </c>
      <c r="O627">
        <v>0</v>
      </c>
      <c r="P627">
        <v>0</v>
      </c>
      <c r="Q627">
        <v>0</v>
      </c>
      <c r="R627">
        <v>0</v>
      </c>
      <c r="S627">
        <v>0</v>
      </c>
      <c r="T627">
        <v>0</v>
      </c>
      <c r="U627">
        <v>0</v>
      </c>
      <c r="V627">
        <v>0</v>
      </c>
      <c r="W627">
        <v>0</v>
      </c>
      <c r="X627">
        <v>0</v>
      </c>
      <c r="Y627">
        <v>0</v>
      </c>
      <c r="Z627">
        <v>0</v>
      </c>
      <c r="AA627">
        <v>0</v>
      </c>
      <c r="AB627">
        <v>0</v>
      </c>
      <c r="AC627">
        <v>0</v>
      </c>
      <c r="AD627">
        <v>0</v>
      </c>
      <c r="AE627">
        <v>0</v>
      </c>
      <c r="AF627">
        <v>0</v>
      </c>
    </row>
    <row r="628" spans="1:32">
      <c r="A628" t="s">
        <v>646</v>
      </c>
      <c r="B628" t="s">
        <v>19</v>
      </c>
      <c r="C628" s="2">
        <v>1528840000</v>
      </c>
      <c r="D628" s="2">
        <v>1529720000</v>
      </c>
      <c r="E628" s="2">
        <v>1625250000</v>
      </c>
      <c r="F628" s="2">
        <v>1637740000</v>
      </c>
      <c r="G628" s="2">
        <v>1640540000</v>
      </c>
      <c r="H628" s="2">
        <v>1654060000</v>
      </c>
      <c r="I628" s="2">
        <v>1667920000</v>
      </c>
      <c r="J628" s="2">
        <v>1671890000</v>
      </c>
      <c r="K628" s="2">
        <v>1676240000</v>
      </c>
      <c r="L628" s="2">
        <v>1680910000</v>
      </c>
      <c r="M628" s="2">
        <v>1685880000</v>
      </c>
      <c r="N628" s="2">
        <v>1691120000</v>
      </c>
      <c r="O628" s="2">
        <v>1706630000</v>
      </c>
      <c r="P628" s="2">
        <v>1712310000</v>
      </c>
      <c r="Q628" s="2">
        <v>1728170000</v>
      </c>
      <c r="R628" s="2">
        <v>1734230000</v>
      </c>
      <c r="S628" s="2">
        <v>1760330000</v>
      </c>
      <c r="T628" s="2">
        <v>1776590000</v>
      </c>
      <c r="U628" s="2">
        <v>1802870000</v>
      </c>
      <c r="V628" s="2">
        <v>1829200000</v>
      </c>
      <c r="W628" s="2">
        <v>1845740000</v>
      </c>
      <c r="X628" s="2">
        <v>1872240000</v>
      </c>
      <c r="Y628" s="2">
        <v>1898790000</v>
      </c>
      <c r="Z628" s="2">
        <v>1925410000</v>
      </c>
      <c r="AA628" s="2">
        <v>1952040000</v>
      </c>
      <c r="AB628" s="2">
        <v>1968920000</v>
      </c>
      <c r="AC628" s="2">
        <v>1995630000</v>
      </c>
      <c r="AD628" s="2">
        <v>2022370000</v>
      </c>
      <c r="AE628" s="2">
        <v>2049160000</v>
      </c>
      <c r="AF628" s="2">
        <v>2085720000</v>
      </c>
    </row>
    <row r="629" spans="1:32">
      <c r="A629" t="s">
        <v>647</v>
      </c>
      <c r="B629" t="s">
        <v>19</v>
      </c>
      <c r="C629">
        <v>0</v>
      </c>
      <c r="D629">
        <v>0</v>
      </c>
      <c r="E629">
        <v>0</v>
      </c>
      <c r="F629">
        <v>0</v>
      </c>
      <c r="G629">
        <v>0</v>
      </c>
      <c r="H629">
        <v>0</v>
      </c>
      <c r="I629">
        <v>0</v>
      </c>
      <c r="J629">
        <v>0</v>
      </c>
      <c r="K629">
        <v>0</v>
      </c>
      <c r="L629">
        <v>0</v>
      </c>
      <c r="M629">
        <v>0</v>
      </c>
      <c r="N629">
        <v>0</v>
      </c>
      <c r="O629">
        <v>0</v>
      </c>
      <c r="P629">
        <v>0</v>
      </c>
      <c r="Q629">
        <v>0</v>
      </c>
      <c r="R629">
        <v>0</v>
      </c>
      <c r="S629">
        <v>0</v>
      </c>
      <c r="T629">
        <v>0</v>
      </c>
      <c r="U629">
        <v>0</v>
      </c>
      <c r="V629">
        <v>0</v>
      </c>
      <c r="W629">
        <v>0</v>
      </c>
      <c r="X629">
        <v>0</v>
      </c>
      <c r="Y629">
        <v>0</v>
      </c>
      <c r="Z629">
        <v>0</v>
      </c>
      <c r="AA629">
        <v>0</v>
      </c>
      <c r="AB629">
        <v>0</v>
      </c>
      <c r="AC629">
        <v>0</v>
      </c>
      <c r="AD629">
        <v>0</v>
      </c>
      <c r="AE629">
        <v>0</v>
      </c>
      <c r="AF629">
        <v>0</v>
      </c>
    </row>
    <row r="630" spans="1:32">
      <c r="A630" t="s">
        <v>648</v>
      </c>
      <c r="B630" t="s">
        <v>19</v>
      </c>
      <c r="C630">
        <v>0</v>
      </c>
      <c r="D630">
        <v>0</v>
      </c>
      <c r="E630">
        <v>0</v>
      </c>
      <c r="F630">
        <v>0</v>
      </c>
      <c r="G630">
        <v>0</v>
      </c>
      <c r="H630">
        <v>0</v>
      </c>
      <c r="I630">
        <v>0</v>
      </c>
      <c r="J630">
        <v>0</v>
      </c>
      <c r="K630">
        <v>0</v>
      </c>
      <c r="L630">
        <v>0</v>
      </c>
      <c r="M630">
        <v>0</v>
      </c>
      <c r="N630">
        <v>0</v>
      </c>
      <c r="O630">
        <v>0</v>
      </c>
      <c r="P630">
        <v>0</v>
      </c>
      <c r="Q630">
        <v>0</v>
      </c>
      <c r="R630">
        <v>0</v>
      </c>
      <c r="S630">
        <v>0</v>
      </c>
      <c r="T630">
        <v>0</v>
      </c>
      <c r="U630">
        <v>0</v>
      </c>
      <c r="V630">
        <v>0</v>
      </c>
      <c r="W630">
        <v>0</v>
      </c>
      <c r="X630">
        <v>0</v>
      </c>
      <c r="Y630">
        <v>0</v>
      </c>
      <c r="Z630">
        <v>0</v>
      </c>
      <c r="AA630">
        <v>0</v>
      </c>
      <c r="AB630">
        <v>0</v>
      </c>
      <c r="AC630">
        <v>0</v>
      </c>
      <c r="AD630">
        <v>0</v>
      </c>
      <c r="AE630">
        <v>0</v>
      </c>
      <c r="AF630">
        <v>0</v>
      </c>
    </row>
    <row r="631" spans="1:32">
      <c r="A631" t="s">
        <v>649</v>
      </c>
      <c r="B631" t="s">
        <v>19</v>
      </c>
      <c r="C631">
        <v>0</v>
      </c>
      <c r="D631">
        <v>0</v>
      </c>
      <c r="E631">
        <v>0</v>
      </c>
      <c r="F631">
        <v>0</v>
      </c>
      <c r="G631">
        <v>0</v>
      </c>
      <c r="H631">
        <v>0</v>
      </c>
      <c r="I631">
        <v>0</v>
      </c>
      <c r="J631">
        <v>0</v>
      </c>
      <c r="K631">
        <v>0</v>
      </c>
      <c r="L631">
        <v>0</v>
      </c>
      <c r="M631">
        <v>0</v>
      </c>
      <c r="N631">
        <v>0</v>
      </c>
      <c r="O631">
        <v>0</v>
      </c>
      <c r="P631">
        <v>0</v>
      </c>
      <c r="Q631">
        <v>0</v>
      </c>
      <c r="R631">
        <v>0</v>
      </c>
      <c r="S631">
        <v>0</v>
      </c>
      <c r="T631">
        <v>0</v>
      </c>
      <c r="U631">
        <v>0</v>
      </c>
      <c r="V631">
        <v>0</v>
      </c>
      <c r="W631">
        <v>0</v>
      </c>
      <c r="X631">
        <v>0</v>
      </c>
      <c r="Y631">
        <v>0</v>
      </c>
      <c r="Z631">
        <v>0</v>
      </c>
      <c r="AA631">
        <v>0</v>
      </c>
      <c r="AB631">
        <v>0</v>
      </c>
      <c r="AC631">
        <v>0</v>
      </c>
      <c r="AD631">
        <v>0</v>
      </c>
      <c r="AE631">
        <v>0</v>
      </c>
      <c r="AF631">
        <v>0</v>
      </c>
    </row>
    <row r="632" spans="1:32">
      <c r="A632" t="s">
        <v>650</v>
      </c>
      <c r="B632" t="s">
        <v>19</v>
      </c>
      <c r="C632">
        <v>0</v>
      </c>
      <c r="D632">
        <v>0</v>
      </c>
      <c r="E632">
        <v>0</v>
      </c>
      <c r="F632">
        <v>0</v>
      </c>
      <c r="G632">
        <v>0</v>
      </c>
      <c r="H632">
        <v>0</v>
      </c>
      <c r="I632">
        <v>0</v>
      </c>
      <c r="J632">
        <v>0</v>
      </c>
      <c r="K632">
        <v>0</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row>
    <row r="633" spans="1:32">
      <c r="A633" t="s">
        <v>651</v>
      </c>
      <c r="B633" t="s">
        <v>19</v>
      </c>
      <c r="C633">
        <v>0</v>
      </c>
      <c r="D633">
        <v>0</v>
      </c>
      <c r="E633">
        <v>0</v>
      </c>
      <c r="F633">
        <v>0</v>
      </c>
      <c r="G633">
        <v>0</v>
      </c>
      <c r="H633">
        <v>0</v>
      </c>
      <c r="I633">
        <v>0</v>
      </c>
      <c r="J633">
        <v>0</v>
      </c>
      <c r="K633">
        <v>0</v>
      </c>
      <c r="L633">
        <v>0</v>
      </c>
      <c r="M633">
        <v>0</v>
      </c>
      <c r="N633">
        <v>0</v>
      </c>
      <c r="O633">
        <v>0</v>
      </c>
      <c r="P633">
        <v>0</v>
      </c>
      <c r="Q633">
        <v>0</v>
      </c>
      <c r="R633">
        <v>0</v>
      </c>
      <c r="S633">
        <v>0</v>
      </c>
      <c r="T633">
        <v>0</v>
      </c>
      <c r="U633">
        <v>0</v>
      </c>
      <c r="V633">
        <v>0</v>
      </c>
      <c r="W633">
        <v>0</v>
      </c>
      <c r="X633">
        <v>0</v>
      </c>
      <c r="Y633">
        <v>0</v>
      </c>
      <c r="Z633">
        <v>0</v>
      </c>
      <c r="AA633">
        <v>0</v>
      </c>
      <c r="AB633">
        <v>0</v>
      </c>
      <c r="AC633">
        <v>0</v>
      </c>
      <c r="AD633">
        <v>0</v>
      </c>
      <c r="AE633">
        <v>0</v>
      </c>
      <c r="AF633">
        <v>0</v>
      </c>
    </row>
    <row r="634" spans="1:32">
      <c r="A634" t="s">
        <v>652</v>
      </c>
      <c r="B634" t="s">
        <v>19</v>
      </c>
      <c r="C634">
        <v>0</v>
      </c>
      <c r="D634">
        <v>0</v>
      </c>
      <c r="E634">
        <v>0</v>
      </c>
      <c r="F634">
        <v>0</v>
      </c>
      <c r="G634">
        <v>0</v>
      </c>
      <c r="H634">
        <v>0</v>
      </c>
      <c r="I634">
        <v>0</v>
      </c>
      <c r="J634">
        <v>0</v>
      </c>
      <c r="K634">
        <v>0</v>
      </c>
      <c r="L634">
        <v>0</v>
      </c>
      <c r="M634">
        <v>0</v>
      </c>
      <c r="N634">
        <v>0</v>
      </c>
      <c r="O634">
        <v>0</v>
      </c>
      <c r="P634">
        <v>0</v>
      </c>
      <c r="Q634">
        <v>0</v>
      </c>
      <c r="R634">
        <v>0</v>
      </c>
      <c r="S634">
        <v>0</v>
      </c>
      <c r="T634">
        <v>0</v>
      </c>
      <c r="U634">
        <v>0</v>
      </c>
      <c r="V634">
        <v>0</v>
      </c>
      <c r="W634">
        <v>0</v>
      </c>
      <c r="X634">
        <v>0</v>
      </c>
      <c r="Y634">
        <v>0</v>
      </c>
      <c r="Z634">
        <v>0</v>
      </c>
      <c r="AA634">
        <v>0</v>
      </c>
      <c r="AB634">
        <v>0</v>
      </c>
      <c r="AC634">
        <v>0</v>
      </c>
      <c r="AD634">
        <v>0</v>
      </c>
      <c r="AE634">
        <v>0</v>
      </c>
      <c r="AF634">
        <v>0</v>
      </c>
    </row>
    <row r="635" spans="1:32">
      <c r="A635" t="s">
        <v>653</v>
      </c>
      <c r="B635" t="s">
        <v>19</v>
      </c>
      <c r="C635">
        <v>0</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row>
    <row r="636" spans="1:32">
      <c r="A636" t="s">
        <v>654</v>
      </c>
      <c r="B636" t="s">
        <v>19</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0</v>
      </c>
      <c r="AE636">
        <v>0</v>
      </c>
      <c r="AF636">
        <v>0</v>
      </c>
    </row>
    <row r="637" spans="1:32">
      <c r="A637" t="s">
        <v>655</v>
      </c>
      <c r="B637" t="s">
        <v>19</v>
      </c>
      <c r="C637">
        <v>0</v>
      </c>
      <c r="D637">
        <v>0</v>
      </c>
      <c r="E637">
        <v>0</v>
      </c>
      <c r="F637">
        <v>0</v>
      </c>
      <c r="G637">
        <v>0</v>
      </c>
      <c r="H637">
        <v>0</v>
      </c>
      <c r="I637">
        <v>0</v>
      </c>
      <c r="J637">
        <v>0</v>
      </c>
      <c r="K637">
        <v>0</v>
      </c>
      <c r="L637">
        <v>0</v>
      </c>
      <c r="M637">
        <v>0</v>
      </c>
      <c r="N637">
        <v>0</v>
      </c>
      <c r="O637">
        <v>0</v>
      </c>
      <c r="P637">
        <v>0</v>
      </c>
      <c r="Q637">
        <v>0</v>
      </c>
      <c r="R637">
        <v>0</v>
      </c>
      <c r="S637">
        <v>0</v>
      </c>
      <c r="T637">
        <v>0</v>
      </c>
      <c r="U637">
        <v>0</v>
      </c>
      <c r="V637">
        <v>0</v>
      </c>
      <c r="W637">
        <v>0</v>
      </c>
      <c r="X637">
        <v>0</v>
      </c>
      <c r="Y637">
        <v>0</v>
      </c>
      <c r="Z637">
        <v>0</v>
      </c>
      <c r="AA637">
        <v>0</v>
      </c>
      <c r="AB637">
        <v>0</v>
      </c>
      <c r="AC637">
        <v>0</v>
      </c>
      <c r="AD637">
        <v>0</v>
      </c>
      <c r="AE637">
        <v>0</v>
      </c>
      <c r="AF637">
        <v>0</v>
      </c>
    </row>
    <row r="638" spans="1:32">
      <c r="A638" t="s">
        <v>656</v>
      </c>
      <c r="B638" t="s">
        <v>19</v>
      </c>
      <c r="C638" s="2">
        <v>997624000</v>
      </c>
      <c r="D638" s="2">
        <v>1201780000</v>
      </c>
      <c r="E638" s="2">
        <v>1281970000</v>
      </c>
      <c r="F638" s="2">
        <v>1287580000</v>
      </c>
      <c r="G638" s="2">
        <v>1275050000</v>
      </c>
      <c r="H638" s="2">
        <v>1280640000</v>
      </c>
      <c r="I638" s="2">
        <v>1286210000</v>
      </c>
      <c r="J638" s="2">
        <v>1283000000</v>
      </c>
      <c r="K638" s="2">
        <v>1279940000</v>
      </c>
      <c r="L638" s="2">
        <v>1277040000</v>
      </c>
      <c r="M638" s="2">
        <v>1274290000</v>
      </c>
      <c r="N638" s="2">
        <v>1271490000</v>
      </c>
      <c r="O638" s="2">
        <v>1268860000</v>
      </c>
      <c r="P638" s="2">
        <v>1266160000</v>
      </c>
      <c r="Q638" s="2">
        <v>1263400000</v>
      </c>
      <c r="R638" s="2">
        <v>1268790000</v>
      </c>
      <c r="S638" s="2">
        <v>1274000000</v>
      </c>
      <c r="T638" s="2">
        <v>1279040000</v>
      </c>
      <c r="U638" s="2">
        <v>1291890000</v>
      </c>
      <c r="V638" s="2">
        <v>1296670000</v>
      </c>
      <c r="W638" s="2">
        <v>1309170000</v>
      </c>
      <c r="X638" s="2">
        <v>1313520000</v>
      </c>
      <c r="Y638" s="2">
        <v>1325480000</v>
      </c>
      <c r="Z638" s="2">
        <v>1329560000</v>
      </c>
      <c r="AA638" s="2">
        <v>1344300000</v>
      </c>
      <c r="AB638" s="2">
        <v>1349390000</v>
      </c>
      <c r="AC638" s="2">
        <v>1361360000</v>
      </c>
      <c r="AD638" s="2">
        <v>1365540000</v>
      </c>
      <c r="AE638" s="2">
        <v>1376960000</v>
      </c>
      <c r="AF638" s="2">
        <v>1387930000</v>
      </c>
    </row>
    <row r="639" spans="1:32">
      <c r="A639" t="s">
        <v>657</v>
      </c>
      <c r="B639" t="s">
        <v>19</v>
      </c>
      <c r="C639">
        <v>0</v>
      </c>
      <c r="D639">
        <v>0</v>
      </c>
      <c r="E639">
        <v>0</v>
      </c>
      <c r="F639">
        <v>0</v>
      </c>
      <c r="G639">
        <v>0</v>
      </c>
      <c r="H639">
        <v>0</v>
      </c>
      <c r="I639">
        <v>0</v>
      </c>
      <c r="J639">
        <v>0</v>
      </c>
      <c r="K639">
        <v>0</v>
      </c>
      <c r="L639">
        <v>0</v>
      </c>
      <c r="M639">
        <v>0</v>
      </c>
      <c r="N639">
        <v>0</v>
      </c>
      <c r="O639">
        <v>0</v>
      </c>
      <c r="P639">
        <v>0</v>
      </c>
      <c r="Q639">
        <v>0</v>
      </c>
      <c r="R639">
        <v>0</v>
      </c>
      <c r="S639">
        <v>0</v>
      </c>
      <c r="T639">
        <v>0</v>
      </c>
      <c r="U639">
        <v>0</v>
      </c>
      <c r="V639">
        <v>0</v>
      </c>
      <c r="W639">
        <v>0</v>
      </c>
      <c r="X639">
        <v>0</v>
      </c>
      <c r="Y639">
        <v>0</v>
      </c>
      <c r="Z639">
        <v>0</v>
      </c>
      <c r="AA639">
        <v>0</v>
      </c>
      <c r="AB639">
        <v>0</v>
      </c>
      <c r="AC639">
        <v>0</v>
      </c>
      <c r="AD639">
        <v>0</v>
      </c>
      <c r="AE639">
        <v>0</v>
      </c>
      <c r="AF639">
        <v>0</v>
      </c>
    </row>
    <row r="640" spans="1:32">
      <c r="A640" t="s">
        <v>658</v>
      </c>
      <c r="B640" t="s">
        <v>19</v>
      </c>
      <c r="C640">
        <v>0</v>
      </c>
      <c r="D640">
        <v>0</v>
      </c>
      <c r="E640">
        <v>0</v>
      </c>
      <c r="F640">
        <v>0</v>
      </c>
      <c r="G640">
        <v>0</v>
      </c>
      <c r="H640">
        <v>0</v>
      </c>
      <c r="I640">
        <v>0</v>
      </c>
      <c r="J640">
        <v>0</v>
      </c>
      <c r="K640">
        <v>0</v>
      </c>
      <c r="L640">
        <v>0</v>
      </c>
      <c r="M640">
        <v>0</v>
      </c>
      <c r="N640">
        <v>0</v>
      </c>
      <c r="O640">
        <v>0</v>
      </c>
      <c r="P640">
        <v>0</v>
      </c>
      <c r="Q640">
        <v>0</v>
      </c>
      <c r="R640">
        <v>0</v>
      </c>
      <c r="S640">
        <v>0</v>
      </c>
      <c r="T640">
        <v>0</v>
      </c>
      <c r="U640">
        <v>0</v>
      </c>
      <c r="V640">
        <v>0</v>
      </c>
      <c r="W640">
        <v>0</v>
      </c>
      <c r="X640">
        <v>0</v>
      </c>
      <c r="Y640">
        <v>0</v>
      </c>
      <c r="Z640">
        <v>0</v>
      </c>
      <c r="AA640">
        <v>0</v>
      </c>
      <c r="AB640">
        <v>0</v>
      </c>
      <c r="AC640">
        <v>0</v>
      </c>
      <c r="AD640">
        <v>0</v>
      </c>
      <c r="AE640">
        <v>0</v>
      </c>
      <c r="AF640">
        <v>0</v>
      </c>
    </row>
    <row r="641" spans="1:32">
      <c r="A641" t="s">
        <v>659</v>
      </c>
      <c r="B641" t="s">
        <v>19</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row>
    <row r="642" spans="1:32">
      <c r="A642" t="s">
        <v>660</v>
      </c>
      <c r="B642" t="s">
        <v>19</v>
      </c>
      <c r="C642">
        <v>0</v>
      </c>
      <c r="D642">
        <v>0</v>
      </c>
      <c r="E642">
        <v>0</v>
      </c>
      <c r="F642">
        <v>0</v>
      </c>
      <c r="G642">
        <v>0</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row>
    <row r="643" spans="1:32">
      <c r="A643" t="s">
        <v>661</v>
      </c>
      <c r="B643" t="s">
        <v>19</v>
      </c>
      <c r="C643">
        <v>0</v>
      </c>
      <c r="D643">
        <v>0</v>
      </c>
      <c r="E643">
        <v>0</v>
      </c>
      <c r="F643">
        <v>0</v>
      </c>
      <c r="G643">
        <v>0</v>
      </c>
      <c r="H643">
        <v>0</v>
      </c>
      <c r="I643">
        <v>0</v>
      </c>
      <c r="J643">
        <v>0</v>
      </c>
      <c r="K643">
        <v>0</v>
      </c>
      <c r="L643">
        <v>0</v>
      </c>
      <c r="M643">
        <v>0</v>
      </c>
      <c r="N643">
        <v>0</v>
      </c>
      <c r="O643">
        <v>0</v>
      </c>
      <c r="P643">
        <v>0</v>
      </c>
      <c r="Q643">
        <v>0</v>
      </c>
      <c r="R643">
        <v>0</v>
      </c>
      <c r="S643">
        <v>0</v>
      </c>
      <c r="T643">
        <v>0</v>
      </c>
      <c r="U643">
        <v>0</v>
      </c>
      <c r="V643">
        <v>0</v>
      </c>
      <c r="W643">
        <v>0</v>
      </c>
      <c r="X643">
        <v>0</v>
      </c>
      <c r="Y643">
        <v>0</v>
      </c>
      <c r="Z643">
        <v>0</v>
      </c>
      <c r="AA643">
        <v>0</v>
      </c>
      <c r="AB643">
        <v>0</v>
      </c>
      <c r="AC643">
        <v>0</v>
      </c>
      <c r="AD643">
        <v>0</v>
      </c>
      <c r="AE643">
        <v>0</v>
      </c>
      <c r="AF643">
        <v>0</v>
      </c>
    </row>
    <row r="644" spans="1:32">
      <c r="A644" t="s">
        <v>662</v>
      </c>
      <c r="B644" t="s">
        <v>19</v>
      </c>
      <c r="C644">
        <v>0</v>
      </c>
      <c r="D644">
        <v>0</v>
      </c>
      <c r="E644">
        <v>0</v>
      </c>
      <c r="F644">
        <v>0</v>
      </c>
      <c r="G644">
        <v>0</v>
      </c>
      <c r="H644">
        <v>0</v>
      </c>
      <c r="I644">
        <v>0</v>
      </c>
      <c r="J644">
        <v>0</v>
      </c>
      <c r="K644">
        <v>0</v>
      </c>
      <c r="L644">
        <v>0</v>
      </c>
      <c r="M644">
        <v>0</v>
      </c>
      <c r="N644">
        <v>0</v>
      </c>
      <c r="O644">
        <v>0</v>
      </c>
      <c r="P644">
        <v>0</v>
      </c>
      <c r="Q644">
        <v>0</v>
      </c>
      <c r="R644">
        <v>0</v>
      </c>
      <c r="S644">
        <v>0</v>
      </c>
      <c r="T644">
        <v>0</v>
      </c>
      <c r="U644">
        <v>0</v>
      </c>
      <c r="V644">
        <v>0</v>
      </c>
      <c r="W644">
        <v>0</v>
      </c>
      <c r="X644">
        <v>0</v>
      </c>
      <c r="Y644">
        <v>0</v>
      </c>
      <c r="Z644">
        <v>0</v>
      </c>
      <c r="AA644">
        <v>0</v>
      </c>
      <c r="AB644">
        <v>0</v>
      </c>
      <c r="AC644">
        <v>0</v>
      </c>
      <c r="AD644">
        <v>0</v>
      </c>
      <c r="AE644">
        <v>0</v>
      </c>
      <c r="AF644">
        <v>0</v>
      </c>
    </row>
    <row r="645" spans="1:32">
      <c r="A645" t="s">
        <v>663</v>
      </c>
      <c r="B645" t="s">
        <v>19</v>
      </c>
      <c r="C645">
        <v>0</v>
      </c>
      <c r="D645">
        <v>0</v>
      </c>
      <c r="E645">
        <v>0</v>
      </c>
      <c r="F645">
        <v>0</v>
      </c>
      <c r="G645">
        <v>0</v>
      </c>
      <c r="H645">
        <v>0</v>
      </c>
      <c r="I645">
        <v>0</v>
      </c>
      <c r="J645">
        <v>0</v>
      </c>
      <c r="K645">
        <v>0</v>
      </c>
      <c r="L645">
        <v>0</v>
      </c>
      <c r="M645">
        <v>0</v>
      </c>
      <c r="N645">
        <v>0</v>
      </c>
      <c r="O645">
        <v>0</v>
      </c>
      <c r="P645">
        <v>0</v>
      </c>
      <c r="Q645">
        <v>0</v>
      </c>
      <c r="R645">
        <v>0</v>
      </c>
      <c r="S645">
        <v>0</v>
      </c>
      <c r="T645">
        <v>0</v>
      </c>
      <c r="U645">
        <v>0</v>
      </c>
      <c r="V645">
        <v>0</v>
      </c>
      <c r="W645">
        <v>0</v>
      </c>
      <c r="X645">
        <v>0</v>
      </c>
      <c r="Y645">
        <v>0</v>
      </c>
      <c r="Z645">
        <v>0</v>
      </c>
      <c r="AA645">
        <v>0</v>
      </c>
      <c r="AB645">
        <v>0</v>
      </c>
      <c r="AC645">
        <v>0</v>
      </c>
      <c r="AD645">
        <v>0</v>
      </c>
      <c r="AE645">
        <v>0</v>
      </c>
      <c r="AF645">
        <v>0</v>
      </c>
    </row>
    <row r="646" spans="1:32">
      <c r="A646" t="s">
        <v>664</v>
      </c>
      <c r="B646" t="s">
        <v>19</v>
      </c>
      <c r="C646">
        <v>0</v>
      </c>
      <c r="D646">
        <v>0</v>
      </c>
      <c r="E646">
        <v>0</v>
      </c>
      <c r="F646">
        <v>0</v>
      </c>
      <c r="G646">
        <v>0</v>
      </c>
      <c r="H646">
        <v>0</v>
      </c>
      <c r="I646">
        <v>0</v>
      </c>
      <c r="J646">
        <v>0</v>
      </c>
      <c r="K646">
        <v>0</v>
      </c>
      <c r="L646">
        <v>0</v>
      </c>
      <c r="M646">
        <v>0</v>
      </c>
      <c r="N646">
        <v>0</v>
      </c>
      <c r="O646">
        <v>0</v>
      </c>
      <c r="P646">
        <v>0</v>
      </c>
      <c r="Q646">
        <v>0</v>
      </c>
      <c r="R646">
        <v>0</v>
      </c>
      <c r="S646">
        <v>0</v>
      </c>
      <c r="T646">
        <v>0</v>
      </c>
      <c r="U646">
        <v>0</v>
      </c>
      <c r="V646">
        <v>0</v>
      </c>
      <c r="W646">
        <v>0</v>
      </c>
      <c r="X646">
        <v>0</v>
      </c>
      <c r="Y646">
        <v>0</v>
      </c>
      <c r="Z646">
        <v>0</v>
      </c>
      <c r="AA646">
        <v>0</v>
      </c>
      <c r="AB646">
        <v>0</v>
      </c>
      <c r="AC646">
        <v>0</v>
      </c>
      <c r="AD646">
        <v>0</v>
      </c>
      <c r="AE646">
        <v>0</v>
      </c>
      <c r="AF646">
        <v>0</v>
      </c>
    </row>
    <row r="647" spans="1:32">
      <c r="A647" t="s">
        <v>665</v>
      </c>
      <c r="B647" t="s">
        <v>19</v>
      </c>
      <c r="C647">
        <v>0</v>
      </c>
      <c r="D647">
        <v>0</v>
      </c>
      <c r="E647">
        <v>0</v>
      </c>
      <c r="F647">
        <v>0</v>
      </c>
      <c r="G647">
        <v>0</v>
      </c>
      <c r="H647">
        <v>0</v>
      </c>
      <c r="I647">
        <v>0</v>
      </c>
      <c r="J647">
        <v>0</v>
      </c>
      <c r="K647">
        <v>0</v>
      </c>
      <c r="L647">
        <v>0</v>
      </c>
      <c r="M647">
        <v>0</v>
      </c>
      <c r="N647">
        <v>0</v>
      </c>
      <c r="O647">
        <v>0</v>
      </c>
      <c r="P647">
        <v>0</v>
      </c>
      <c r="Q647">
        <v>0</v>
      </c>
      <c r="R647">
        <v>0</v>
      </c>
      <c r="S647">
        <v>0</v>
      </c>
      <c r="T647">
        <v>0</v>
      </c>
      <c r="U647">
        <v>0</v>
      </c>
      <c r="V647">
        <v>0</v>
      </c>
      <c r="W647">
        <v>0</v>
      </c>
      <c r="X647">
        <v>0</v>
      </c>
      <c r="Y647">
        <v>0</v>
      </c>
      <c r="Z647">
        <v>0</v>
      </c>
      <c r="AA647">
        <v>0</v>
      </c>
      <c r="AB647">
        <v>0</v>
      </c>
      <c r="AC647">
        <v>0</v>
      </c>
      <c r="AD647">
        <v>0</v>
      </c>
      <c r="AE647">
        <v>0</v>
      </c>
      <c r="AF647">
        <v>0</v>
      </c>
    </row>
    <row r="648" spans="1:32">
      <c r="A648" t="s">
        <v>666</v>
      </c>
      <c r="B648" t="s">
        <v>19</v>
      </c>
      <c r="C648" s="2">
        <v>768373000</v>
      </c>
      <c r="D648" s="2">
        <v>768818000</v>
      </c>
      <c r="E648" s="2">
        <v>816826000</v>
      </c>
      <c r="F648" s="2">
        <v>823106000</v>
      </c>
      <c r="G648" s="2">
        <v>824512000</v>
      </c>
      <c r="H648" s="2">
        <v>831309000</v>
      </c>
      <c r="I648" s="2">
        <v>838275000</v>
      </c>
      <c r="J648" s="2">
        <v>840270000</v>
      </c>
      <c r="K648" s="2">
        <v>842456000</v>
      </c>
      <c r="L648" s="2">
        <v>844803000</v>
      </c>
      <c r="M648" s="2">
        <v>847299000</v>
      </c>
      <c r="N648" s="2">
        <v>849932000</v>
      </c>
      <c r="O648" s="2">
        <v>857728000</v>
      </c>
      <c r="P648" s="2">
        <v>860584000</v>
      </c>
      <c r="Q648" s="2">
        <v>868555000</v>
      </c>
      <c r="R648" s="2">
        <v>871599000</v>
      </c>
      <c r="S648" s="2">
        <v>884716000</v>
      </c>
      <c r="T648" s="2">
        <v>892891000</v>
      </c>
      <c r="U648" s="2">
        <v>906095000</v>
      </c>
      <c r="V648" s="2">
        <v>919330000</v>
      </c>
      <c r="W648" s="2">
        <v>927642000</v>
      </c>
      <c r="X648" s="2">
        <v>940960000</v>
      </c>
      <c r="Y648" s="2">
        <v>954306000</v>
      </c>
      <c r="Z648" s="2">
        <v>967682000</v>
      </c>
      <c r="AA648" s="2">
        <v>981069000</v>
      </c>
      <c r="AB648" s="2">
        <v>989550000</v>
      </c>
      <c r="AC648" s="2">
        <v>1002970000</v>
      </c>
      <c r="AD648" s="2">
        <v>1016420000</v>
      </c>
      <c r="AE648" s="2">
        <v>1029880000</v>
      </c>
      <c r="AF648" s="2">
        <v>1048250000</v>
      </c>
    </row>
    <row r="649" spans="1:32">
      <c r="A649" t="s">
        <v>667</v>
      </c>
      <c r="B649" t="s">
        <v>19</v>
      </c>
      <c r="C649">
        <v>0</v>
      </c>
      <c r="D649">
        <v>0</v>
      </c>
      <c r="E649">
        <v>0</v>
      </c>
      <c r="F649">
        <v>0</v>
      </c>
      <c r="G649">
        <v>0</v>
      </c>
      <c r="H649">
        <v>0</v>
      </c>
      <c r="I649">
        <v>0</v>
      </c>
      <c r="J649">
        <v>0</v>
      </c>
      <c r="K649">
        <v>0</v>
      </c>
      <c r="L649">
        <v>0</v>
      </c>
      <c r="M649">
        <v>0</v>
      </c>
      <c r="N649">
        <v>0</v>
      </c>
      <c r="O649">
        <v>0</v>
      </c>
      <c r="P649">
        <v>0</v>
      </c>
      <c r="Q649">
        <v>0</v>
      </c>
      <c r="R649">
        <v>0</v>
      </c>
      <c r="S649">
        <v>0</v>
      </c>
      <c r="T649">
        <v>0</v>
      </c>
      <c r="U649">
        <v>0</v>
      </c>
      <c r="V649">
        <v>0</v>
      </c>
      <c r="W649">
        <v>0</v>
      </c>
      <c r="X649">
        <v>0</v>
      </c>
      <c r="Y649">
        <v>0</v>
      </c>
      <c r="Z649">
        <v>0</v>
      </c>
      <c r="AA649">
        <v>0</v>
      </c>
      <c r="AB649">
        <v>0</v>
      </c>
      <c r="AC649">
        <v>0</v>
      </c>
      <c r="AD649">
        <v>0</v>
      </c>
      <c r="AE649">
        <v>0</v>
      </c>
      <c r="AF649">
        <v>0</v>
      </c>
    </row>
    <row r="650" spans="1:32">
      <c r="A650" t="s">
        <v>668</v>
      </c>
      <c r="B650" t="s">
        <v>19</v>
      </c>
      <c r="C650">
        <v>0</v>
      </c>
      <c r="D650">
        <v>0</v>
      </c>
      <c r="E650">
        <v>0</v>
      </c>
      <c r="F650">
        <v>0</v>
      </c>
      <c r="G650">
        <v>0</v>
      </c>
      <c r="H650">
        <v>0</v>
      </c>
      <c r="I650">
        <v>0</v>
      </c>
      <c r="J650">
        <v>0</v>
      </c>
      <c r="K650">
        <v>0</v>
      </c>
      <c r="L650">
        <v>0</v>
      </c>
      <c r="M650">
        <v>0</v>
      </c>
      <c r="N650">
        <v>0</v>
      </c>
      <c r="O650">
        <v>0</v>
      </c>
      <c r="P650">
        <v>0</v>
      </c>
      <c r="Q650">
        <v>0</v>
      </c>
      <c r="R650">
        <v>0</v>
      </c>
      <c r="S650">
        <v>0</v>
      </c>
      <c r="T650">
        <v>0</v>
      </c>
      <c r="U650">
        <v>0</v>
      </c>
      <c r="V650">
        <v>0</v>
      </c>
      <c r="W650">
        <v>0</v>
      </c>
      <c r="X650">
        <v>0</v>
      </c>
      <c r="Y650">
        <v>0</v>
      </c>
      <c r="Z650">
        <v>0</v>
      </c>
      <c r="AA650">
        <v>0</v>
      </c>
      <c r="AB650">
        <v>0</v>
      </c>
      <c r="AC650">
        <v>0</v>
      </c>
      <c r="AD650">
        <v>0</v>
      </c>
      <c r="AE650">
        <v>0</v>
      </c>
      <c r="AF650">
        <v>0</v>
      </c>
    </row>
    <row r="651" spans="1:32">
      <c r="A651" t="s">
        <v>669</v>
      </c>
      <c r="B651" t="s">
        <v>19</v>
      </c>
      <c r="C651">
        <v>0</v>
      </c>
      <c r="D651">
        <v>0</v>
      </c>
      <c r="E651">
        <v>0</v>
      </c>
      <c r="F651">
        <v>0</v>
      </c>
      <c r="G651">
        <v>0</v>
      </c>
      <c r="H651">
        <v>0</v>
      </c>
      <c r="I651">
        <v>0</v>
      </c>
      <c r="J651">
        <v>0</v>
      </c>
      <c r="K651">
        <v>0</v>
      </c>
      <c r="L651">
        <v>0</v>
      </c>
      <c r="M651">
        <v>0</v>
      </c>
      <c r="N651">
        <v>0</v>
      </c>
      <c r="O651">
        <v>0</v>
      </c>
      <c r="P651">
        <v>0</v>
      </c>
      <c r="Q651">
        <v>0</v>
      </c>
      <c r="R651">
        <v>0</v>
      </c>
      <c r="S651">
        <v>0</v>
      </c>
      <c r="T651">
        <v>0</v>
      </c>
      <c r="U651">
        <v>0</v>
      </c>
      <c r="V651">
        <v>0</v>
      </c>
      <c r="W651">
        <v>0</v>
      </c>
      <c r="X651">
        <v>0</v>
      </c>
      <c r="Y651">
        <v>0</v>
      </c>
      <c r="Z651">
        <v>0</v>
      </c>
      <c r="AA651">
        <v>0</v>
      </c>
      <c r="AB651">
        <v>0</v>
      </c>
      <c r="AC651">
        <v>0</v>
      </c>
      <c r="AD651">
        <v>0</v>
      </c>
      <c r="AE651">
        <v>0</v>
      </c>
      <c r="AF651">
        <v>0</v>
      </c>
    </row>
    <row r="652" spans="1:32">
      <c r="A652" t="s">
        <v>670</v>
      </c>
      <c r="B652" t="s">
        <v>19</v>
      </c>
      <c r="C652">
        <v>0</v>
      </c>
      <c r="D652">
        <v>0</v>
      </c>
      <c r="E652">
        <v>0</v>
      </c>
      <c r="F652">
        <v>0</v>
      </c>
      <c r="G652">
        <v>0</v>
      </c>
      <c r="H652">
        <v>0</v>
      </c>
      <c r="I652">
        <v>0</v>
      </c>
      <c r="J652">
        <v>0</v>
      </c>
      <c r="K652">
        <v>0</v>
      </c>
      <c r="L652">
        <v>0</v>
      </c>
      <c r="M652">
        <v>0</v>
      </c>
      <c r="N652">
        <v>0</v>
      </c>
      <c r="O652">
        <v>0</v>
      </c>
      <c r="P652">
        <v>0</v>
      </c>
      <c r="Q652">
        <v>0</v>
      </c>
      <c r="R652">
        <v>0</v>
      </c>
      <c r="S652">
        <v>0</v>
      </c>
      <c r="T652">
        <v>0</v>
      </c>
      <c r="U652">
        <v>0</v>
      </c>
      <c r="V652">
        <v>0</v>
      </c>
      <c r="W652">
        <v>0</v>
      </c>
      <c r="X652">
        <v>0</v>
      </c>
      <c r="Y652">
        <v>0</v>
      </c>
      <c r="Z652">
        <v>0</v>
      </c>
      <c r="AA652">
        <v>0</v>
      </c>
      <c r="AB652">
        <v>0</v>
      </c>
      <c r="AC652">
        <v>0</v>
      </c>
      <c r="AD652">
        <v>0</v>
      </c>
      <c r="AE652">
        <v>0</v>
      </c>
      <c r="AF652">
        <v>0</v>
      </c>
    </row>
    <row r="653" spans="1:32">
      <c r="A653" t="s">
        <v>671</v>
      </c>
      <c r="B653" t="s">
        <v>19</v>
      </c>
      <c r="C653">
        <v>0</v>
      </c>
      <c r="D653">
        <v>0</v>
      </c>
      <c r="E653">
        <v>0</v>
      </c>
      <c r="F653">
        <v>0</v>
      </c>
      <c r="G653">
        <v>0</v>
      </c>
      <c r="H653">
        <v>0</v>
      </c>
      <c r="I653">
        <v>0</v>
      </c>
      <c r="J653">
        <v>0</v>
      </c>
      <c r="K653">
        <v>0</v>
      </c>
      <c r="L653">
        <v>0</v>
      </c>
      <c r="M653">
        <v>0</v>
      </c>
      <c r="N653">
        <v>0</v>
      </c>
      <c r="O653">
        <v>0</v>
      </c>
      <c r="P653">
        <v>0</v>
      </c>
      <c r="Q653">
        <v>0</v>
      </c>
      <c r="R653">
        <v>0</v>
      </c>
      <c r="S653">
        <v>0</v>
      </c>
      <c r="T653">
        <v>0</v>
      </c>
      <c r="U653">
        <v>0</v>
      </c>
      <c r="V653">
        <v>0</v>
      </c>
      <c r="W653">
        <v>0</v>
      </c>
      <c r="X653">
        <v>0</v>
      </c>
      <c r="Y653">
        <v>0</v>
      </c>
      <c r="Z653">
        <v>0</v>
      </c>
      <c r="AA653">
        <v>0</v>
      </c>
      <c r="AB653">
        <v>0</v>
      </c>
      <c r="AC653">
        <v>0</v>
      </c>
      <c r="AD653">
        <v>0</v>
      </c>
      <c r="AE653">
        <v>0</v>
      </c>
      <c r="AF653">
        <v>0</v>
      </c>
    </row>
    <row r="654" spans="1:32">
      <c r="A654" t="s">
        <v>672</v>
      </c>
      <c r="B654" t="s">
        <v>19</v>
      </c>
      <c r="C654">
        <v>0</v>
      </c>
      <c r="D654">
        <v>0</v>
      </c>
      <c r="E654">
        <v>0</v>
      </c>
      <c r="F654">
        <v>0</v>
      </c>
      <c r="G654">
        <v>0</v>
      </c>
      <c r="H654">
        <v>0</v>
      </c>
      <c r="I654">
        <v>0</v>
      </c>
      <c r="J654">
        <v>0</v>
      </c>
      <c r="K654">
        <v>0</v>
      </c>
      <c r="L654">
        <v>0</v>
      </c>
      <c r="M654">
        <v>0</v>
      </c>
      <c r="N654">
        <v>0</v>
      </c>
      <c r="O654">
        <v>0</v>
      </c>
      <c r="P654">
        <v>0</v>
      </c>
      <c r="Q654">
        <v>0</v>
      </c>
      <c r="R654">
        <v>0</v>
      </c>
      <c r="S654">
        <v>0</v>
      </c>
      <c r="T654">
        <v>0</v>
      </c>
      <c r="U654">
        <v>0</v>
      </c>
      <c r="V654">
        <v>0</v>
      </c>
      <c r="W654">
        <v>0</v>
      </c>
      <c r="X654">
        <v>0</v>
      </c>
      <c r="Y654">
        <v>0</v>
      </c>
      <c r="Z654">
        <v>0</v>
      </c>
      <c r="AA654">
        <v>0</v>
      </c>
      <c r="AB654">
        <v>0</v>
      </c>
      <c r="AC654">
        <v>0</v>
      </c>
      <c r="AD654">
        <v>0</v>
      </c>
      <c r="AE654">
        <v>0</v>
      </c>
      <c r="AF654">
        <v>0</v>
      </c>
    </row>
    <row r="655" spans="1:32">
      <c r="A655" t="s">
        <v>673</v>
      </c>
      <c r="B655" t="s">
        <v>19</v>
      </c>
      <c r="C655">
        <v>0</v>
      </c>
      <c r="D655">
        <v>0</v>
      </c>
      <c r="E655">
        <v>0</v>
      </c>
      <c r="F655">
        <v>0</v>
      </c>
      <c r="G655">
        <v>0</v>
      </c>
      <c r="H655">
        <v>0</v>
      </c>
      <c r="I655">
        <v>0</v>
      </c>
      <c r="J655">
        <v>0</v>
      </c>
      <c r="K655">
        <v>0</v>
      </c>
      <c r="L655">
        <v>0</v>
      </c>
      <c r="M655">
        <v>0</v>
      </c>
      <c r="N655">
        <v>0</v>
      </c>
      <c r="O655">
        <v>0</v>
      </c>
      <c r="P655">
        <v>0</v>
      </c>
      <c r="Q655">
        <v>0</v>
      </c>
      <c r="R655">
        <v>0</v>
      </c>
      <c r="S655">
        <v>0</v>
      </c>
      <c r="T655">
        <v>0</v>
      </c>
      <c r="U655">
        <v>0</v>
      </c>
      <c r="V655">
        <v>0</v>
      </c>
      <c r="W655">
        <v>0</v>
      </c>
      <c r="X655">
        <v>0</v>
      </c>
      <c r="Y655">
        <v>0</v>
      </c>
      <c r="Z655">
        <v>0</v>
      </c>
      <c r="AA655">
        <v>0</v>
      </c>
      <c r="AB655">
        <v>0</v>
      </c>
      <c r="AC655">
        <v>0</v>
      </c>
      <c r="AD655">
        <v>0</v>
      </c>
      <c r="AE655">
        <v>0</v>
      </c>
      <c r="AF655">
        <v>0</v>
      </c>
    </row>
    <row r="656" spans="1:32">
      <c r="A656" t="s">
        <v>674</v>
      </c>
      <c r="B656" t="s">
        <v>19</v>
      </c>
      <c r="C656">
        <v>0</v>
      </c>
      <c r="D656">
        <v>0</v>
      </c>
      <c r="E656">
        <v>0</v>
      </c>
      <c r="F656">
        <v>0</v>
      </c>
      <c r="G656">
        <v>0</v>
      </c>
      <c r="H656">
        <v>0</v>
      </c>
      <c r="I656">
        <v>0</v>
      </c>
      <c r="J656">
        <v>0</v>
      </c>
      <c r="K656">
        <v>0</v>
      </c>
      <c r="L656">
        <v>0</v>
      </c>
      <c r="M656">
        <v>0</v>
      </c>
      <c r="N656">
        <v>0</v>
      </c>
      <c r="O656">
        <v>0</v>
      </c>
      <c r="P656">
        <v>0</v>
      </c>
      <c r="Q656">
        <v>0</v>
      </c>
      <c r="R656">
        <v>0</v>
      </c>
      <c r="S656">
        <v>0</v>
      </c>
      <c r="T656">
        <v>0</v>
      </c>
      <c r="U656">
        <v>0</v>
      </c>
      <c r="V656">
        <v>0</v>
      </c>
      <c r="W656">
        <v>0</v>
      </c>
      <c r="X656">
        <v>0</v>
      </c>
      <c r="Y656">
        <v>0</v>
      </c>
      <c r="Z656">
        <v>0</v>
      </c>
      <c r="AA656">
        <v>0</v>
      </c>
      <c r="AB656">
        <v>0</v>
      </c>
      <c r="AC656">
        <v>0</v>
      </c>
      <c r="AD656">
        <v>0</v>
      </c>
      <c r="AE656">
        <v>0</v>
      </c>
      <c r="AF656">
        <v>0</v>
      </c>
    </row>
    <row r="657" spans="1:32">
      <c r="A657" t="s">
        <v>675</v>
      </c>
      <c r="B657" t="s">
        <v>19</v>
      </c>
      <c r="C657">
        <v>0</v>
      </c>
      <c r="D657">
        <v>0</v>
      </c>
      <c r="E657">
        <v>0</v>
      </c>
      <c r="F657">
        <v>0</v>
      </c>
      <c r="G657">
        <v>0</v>
      </c>
      <c r="H657">
        <v>0</v>
      </c>
      <c r="I657">
        <v>0</v>
      </c>
      <c r="J657">
        <v>0</v>
      </c>
      <c r="K657">
        <v>0</v>
      </c>
      <c r="L657">
        <v>0</v>
      </c>
      <c r="M657">
        <v>0</v>
      </c>
      <c r="N657">
        <v>0</v>
      </c>
      <c r="O657">
        <v>0</v>
      </c>
      <c r="P657">
        <v>0</v>
      </c>
      <c r="Q657">
        <v>0</v>
      </c>
      <c r="R657">
        <v>0</v>
      </c>
      <c r="S657">
        <v>0</v>
      </c>
      <c r="T657">
        <v>0</v>
      </c>
      <c r="U657">
        <v>0</v>
      </c>
      <c r="V657">
        <v>0</v>
      </c>
      <c r="W657">
        <v>0</v>
      </c>
      <c r="X657">
        <v>0</v>
      </c>
      <c r="Y657">
        <v>0</v>
      </c>
      <c r="Z657">
        <v>0</v>
      </c>
      <c r="AA657">
        <v>0</v>
      </c>
      <c r="AB657">
        <v>0</v>
      </c>
      <c r="AC657">
        <v>0</v>
      </c>
      <c r="AD657">
        <v>0</v>
      </c>
      <c r="AE657">
        <v>0</v>
      </c>
      <c r="AF657">
        <v>0</v>
      </c>
    </row>
    <row r="658" spans="1:32">
      <c r="A658" t="s">
        <v>676</v>
      </c>
      <c r="B658" t="s">
        <v>19</v>
      </c>
      <c r="C658" s="2">
        <v>501392000</v>
      </c>
      <c r="D658" s="2">
        <v>603999000</v>
      </c>
      <c r="E658" s="2">
        <v>644300000</v>
      </c>
      <c r="F658" s="2">
        <v>647118000</v>
      </c>
      <c r="G658" s="2">
        <v>640822000</v>
      </c>
      <c r="H658" s="2">
        <v>643634000</v>
      </c>
      <c r="I658" s="2">
        <v>646433000</v>
      </c>
      <c r="J658" s="2">
        <v>644818000</v>
      </c>
      <c r="K658" s="2">
        <v>643282000</v>
      </c>
      <c r="L658" s="2">
        <v>641822000</v>
      </c>
      <c r="M658" s="2">
        <v>640439000</v>
      </c>
      <c r="N658" s="2">
        <v>639035000</v>
      </c>
      <c r="O658" s="2">
        <v>637712000</v>
      </c>
      <c r="P658" s="2">
        <v>636356000</v>
      </c>
      <c r="Q658" s="2">
        <v>634967000</v>
      </c>
      <c r="R658" s="2">
        <v>637678000</v>
      </c>
      <c r="S658" s="2">
        <v>640293000</v>
      </c>
      <c r="T658" s="2">
        <v>642828000</v>
      </c>
      <c r="U658" s="2">
        <v>649285000</v>
      </c>
      <c r="V658" s="2">
        <v>651687000</v>
      </c>
      <c r="W658" s="2">
        <v>657968000</v>
      </c>
      <c r="X658" s="2">
        <v>660157000</v>
      </c>
      <c r="Y658" s="2">
        <v>666166000</v>
      </c>
      <c r="Z658" s="2">
        <v>668220000</v>
      </c>
      <c r="AA658" s="2">
        <v>675626000</v>
      </c>
      <c r="AB658" s="2">
        <v>678187000</v>
      </c>
      <c r="AC658" s="2">
        <v>684200000</v>
      </c>
      <c r="AD658" s="2">
        <v>686302000</v>
      </c>
      <c r="AE658" s="2">
        <v>692039000</v>
      </c>
      <c r="AF658" s="2">
        <v>697552000</v>
      </c>
    </row>
    <row r="659" spans="1:32">
      <c r="A659" t="s">
        <v>677</v>
      </c>
      <c r="B659" t="s">
        <v>19</v>
      </c>
      <c r="C659">
        <v>0</v>
      </c>
      <c r="D659">
        <v>0</v>
      </c>
      <c r="E659">
        <v>0</v>
      </c>
      <c r="F659">
        <v>0</v>
      </c>
      <c r="G659">
        <v>0</v>
      </c>
      <c r="H659">
        <v>0</v>
      </c>
      <c r="I659">
        <v>0</v>
      </c>
      <c r="J659">
        <v>0</v>
      </c>
      <c r="K659">
        <v>0</v>
      </c>
      <c r="L659">
        <v>0</v>
      </c>
      <c r="M659">
        <v>0</v>
      </c>
      <c r="N659">
        <v>0</v>
      </c>
      <c r="O659">
        <v>0</v>
      </c>
      <c r="P659">
        <v>0</v>
      </c>
      <c r="Q659">
        <v>0</v>
      </c>
      <c r="R659">
        <v>0</v>
      </c>
      <c r="S659">
        <v>0</v>
      </c>
      <c r="T659">
        <v>0</v>
      </c>
      <c r="U659">
        <v>0</v>
      </c>
      <c r="V659">
        <v>0</v>
      </c>
      <c r="W659">
        <v>0</v>
      </c>
      <c r="X659">
        <v>0</v>
      </c>
      <c r="Y659">
        <v>0</v>
      </c>
      <c r="Z659">
        <v>0</v>
      </c>
      <c r="AA659">
        <v>0</v>
      </c>
      <c r="AB659">
        <v>0</v>
      </c>
      <c r="AC659">
        <v>0</v>
      </c>
      <c r="AD659">
        <v>0</v>
      </c>
      <c r="AE659">
        <v>0</v>
      </c>
      <c r="AF659">
        <v>0</v>
      </c>
    </row>
    <row r="660" spans="1:32">
      <c r="A660" t="s">
        <v>678</v>
      </c>
      <c r="B660" t="s">
        <v>19</v>
      </c>
      <c r="C660">
        <v>0</v>
      </c>
      <c r="D660">
        <v>0</v>
      </c>
      <c r="E660">
        <v>0</v>
      </c>
      <c r="F660">
        <v>0</v>
      </c>
      <c r="G660">
        <v>0</v>
      </c>
      <c r="H660">
        <v>0</v>
      </c>
      <c r="I660">
        <v>0</v>
      </c>
      <c r="J660">
        <v>0</v>
      </c>
      <c r="K660">
        <v>0</v>
      </c>
      <c r="L660">
        <v>0</v>
      </c>
      <c r="M660">
        <v>0</v>
      </c>
      <c r="N660">
        <v>0</v>
      </c>
      <c r="O660">
        <v>0</v>
      </c>
      <c r="P660">
        <v>0</v>
      </c>
      <c r="Q660">
        <v>0</v>
      </c>
      <c r="R660">
        <v>0</v>
      </c>
      <c r="S660">
        <v>0</v>
      </c>
      <c r="T660">
        <v>0</v>
      </c>
      <c r="U660">
        <v>0</v>
      </c>
      <c r="V660">
        <v>0</v>
      </c>
      <c r="W660">
        <v>0</v>
      </c>
      <c r="X660">
        <v>0</v>
      </c>
      <c r="Y660">
        <v>0</v>
      </c>
      <c r="Z660">
        <v>0</v>
      </c>
      <c r="AA660">
        <v>0</v>
      </c>
      <c r="AB660">
        <v>0</v>
      </c>
      <c r="AC660">
        <v>0</v>
      </c>
      <c r="AD660">
        <v>0</v>
      </c>
      <c r="AE660">
        <v>0</v>
      </c>
      <c r="AF660">
        <v>0</v>
      </c>
    </row>
    <row r="661" spans="1:32">
      <c r="A661" t="s">
        <v>679</v>
      </c>
      <c r="B661" t="s">
        <v>19</v>
      </c>
      <c r="C661">
        <v>0</v>
      </c>
      <c r="D661">
        <v>0</v>
      </c>
      <c r="E661">
        <v>0</v>
      </c>
      <c r="F661">
        <v>0</v>
      </c>
      <c r="G661">
        <v>0</v>
      </c>
      <c r="H661">
        <v>0</v>
      </c>
      <c r="I661">
        <v>0</v>
      </c>
      <c r="J661">
        <v>0</v>
      </c>
      <c r="K661">
        <v>0</v>
      </c>
      <c r="L661">
        <v>0</v>
      </c>
      <c r="M661">
        <v>0</v>
      </c>
      <c r="N661">
        <v>0</v>
      </c>
      <c r="O661">
        <v>0</v>
      </c>
      <c r="P661">
        <v>0</v>
      </c>
      <c r="Q661">
        <v>0</v>
      </c>
      <c r="R661">
        <v>0</v>
      </c>
      <c r="S661">
        <v>0</v>
      </c>
      <c r="T661">
        <v>0</v>
      </c>
      <c r="U661">
        <v>0</v>
      </c>
      <c r="V661">
        <v>0</v>
      </c>
      <c r="W661">
        <v>0</v>
      </c>
      <c r="X661">
        <v>0</v>
      </c>
      <c r="Y661">
        <v>0</v>
      </c>
      <c r="Z661">
        <v>0</v>
      </c>
      <c r="AA661">
        <v>0</v>
      </c>
      <c r="AB661">
        <v>0</v>
      </c>
      <c r="AC661">
        <v>0</v>
      </c>
      <c r="AD661">
        <v>0</v>
      </c>
      <c r="AE661">
        <v>0</v>
      </c>
      <c r="AF661">
        <v>0</v>
      </c>
    </row>
    <row r="662" spans="1:32">
      <c r="A662" t="s">
        <v>680</v>
      </c>
      <c r="B662" t="s">
        <v>19</v>
      </c>
      <c r="C662">
        <v>0</v>
      </c>
      <c r="D662">
        <v>0</v>
      </c>
      <c r="E662">
        <v>0</v>
      </c>
      <c r="F662">
        <v>0</v>
      </c>
      <c r="G662">
        <v>0</v>
      </c>
      <c r="H662">
        <v>0</v>
      </c>
      <c r="I662">
        <v>0</v>
      </c>
      <c r="J662">
        <v>0</v>
      </c>
      <c r="K662">
        <v>0</v>
      </c>
      <c r="L662">
        <v>0</v>
      </c>
      <c r="M662">
        <v>0</v>
      </c>
      <c r="N662">
        <v>0</v>
      </c>
      <c r="O662">
        <v>0</v>
      </c>
      <c r="P662">
        <v>0</v>
      </c>
      <c r="Q662">
        <v>0</v>
      </c>
      <c r="R662">
        <v>0</v>
      </c>
      <c r="S662">
        <v>0</v>
      </c>
      <c r="T662">
        <v>0</v>
      </c>
      <c r="U662">
        <v>0</v>
      </c>
      <c r="V662">
        <v>0</v>
      </c>
      <c r="W662">
        <v>0</v>
      </c>
      <c r="X662">
        <v>0</v>
      </c>
      <c r="Y662">
        <v>0</v>
      </c>
      <c r="Z662">
        <v>0</v>
      </c>
      <c r="AA662">
        <v>0</v>
      </c>
      <c r="AB662">
        <v>0</v>
      </c>
      <c r="AC662">
        <v>0</v>
      </c>
      <c r="AD662">
        <v>0</v>
      </c>
      <c r="AE662">
        <v>0</v>
      </c>
      <c r="AF662">
        <v>0</v>
      </c>
    </row>
    <row r="663" spans="1:32">
      <c r="A663" t="s">
        <v>681</v>
      </c>
      <c r="B663" t="s">
        <v>19</v>
      </c>
      <c r="C663">
        <v>0</v>
      </c>
      <c r="D663">
        <v>0</v>
      </c>
      <c r="E663">
        <v>0</v>
      </c>
      <c r="F663">
        <v>0</v>
      </c>
      <c r="G663">
        <v>0</v>
      </c>
      <c r="H663">
        <v>0</v>
      </c>
      <c r="I663">
        <v>0</v>
      </c>
      <c r="J663">
        <v>0</v>
      </c>
      <c r="K663">
        <v>0</v>
      </c>
      <c r="L663">
        <v>0</v>
      </c>
      <c r="M663">
        <v>0</v>
      </c>
      <c r="N663">
        <v>0</v>
      </c>
      <c r="O663">
        <v>0</v>
      </c>
      <c r="P663">
        <v>0</v>
      </c>
      <c r="Q663">
        <v>0</v>
      </c>
      <c r="R663">
        <v>0</v>
      </c>
      <c r="S663">
        <v>0</v>
      </c>
      <c r="T663">
        <v>0</v>
      </c>
      <c r="U663">
        <v>0</v>
      </c>
      <c r="V663">
        <v>0</v>
      </c>
      <c r="W663">
        <v>0</v>
      </c>
      <c r="X663">
        <v>0</v>
      </c>
      <c r="Y663">
        <v>0</v>
      </c>
      <c r="Z663">
        <v>0</v>
      </c>
      <c r="AA663">
        <v>0</v>
      </c>
      <c r="AB663">
        <v>0</v>
      </c>
      <c r="AC663">
        <v>0</v>
      </c>
      <c r="AD663">
        <v>0</v>
      </c>
      <c r="AE663">
        <v>0</v>
      </c>
      <c r="AF663">
        <v>0</v>
      </c>
    </row>
    <row r="664" spans="1:32">
      <c r="A664" t="s">
        <v>682</v>
      </c>
      <c r="B664" t="s">
        <v>19</v>
      </c>
      <c r="C664">
        <v>0</v>
      </c>
      <c r="D664">
        <v>0</v>
      </c>
      <c r="E664">
        <v>0</v>
      </c>
      <c r="F664">
        <v>0</v>
      </c>
      <c r="G664">
        <v>0</v>
      </c>
      <c r="H664">
        <v>0</v>
      </c>
      <c r="I664">
        <v>0</v>
      </c>
      <c r="J664">
        <v>0</v>
      </c>
      <c r="K664">
        <v>0</v>
      </c>
      <c r="L664">
        <v>0</v>
      </c>
      <c r="M664">
        <v>0</v>
      </c>
      <c r="N664">
        <v>0</v>
      </c>
      <c r="O664">
        <v>0</v>
      </c>
      <c r="P664">
        <v>0</v>
      </c>
      <c r="Q664">
        <v>0</v>
      </c>
      <c r="R664">
        <v>0</v>
      </c>
      <c r="S664">
        <v>0</v>
      </c>
      <c r="T664">
        <v>0</v>
      </c>
      <c r="U664">
        <v>0</v>
      </c>
      <c r="V664">
        <v>0</v>
      </c>
      <c r="W664">
        <v>0</v>
      </c>
      <c r="X664">
        <v>0</v>
      </c>
      <c r="Y664">
        <v>0</v>
      </c>
      <c r="Z664">
        <v>0</v>
      </c>
      <c r="AA664">
        <v>0</v>
      </c>
      <c r="AB664">
        <v>0</v>
      </c>
      <c r="AC664">
        <v>0</v>
      </c>
      <c r="AD664">
        <v>0</v>
      </c>
      <c r="AE664">
        <v>0</v>
      </c>
      <c r="AF664">
        <v>0</v>
      </c>
    </row>
    <row r="665" spans="1:32">
      <c r="A665" t="s">
        <v>683</v>
      </c>
      <c r="B665" t="s">
        <v>19</v>
      </c>
      <c r="C665">
        <v>0</v>
      </c>
      <c r="D665">
        <v>0</v>
      </c>
      <c r="E665">
        <v>0</v>
      </c>
      <c r="F665">
        <v>0</v>
      </c>
      <c r="G665">
        <v>0</v>
      </c>
      <c r="H665">
        <v>0</v>
      </c>
      <c r="I665">
        <v>0</v>
      </c>
      <c r="J665">
        <v>0</v>
      </c>
      <c r="K665">
        <v>0</v>
      </c>
      <c r="L665">
        <v>0</v>
      </c>
      <c r="M665">
        <v>0</v>
      </c>
      <c r="N665">
        <v>0</v>
      </c>
      <c r="O665">
        <v>0</v>
      </c>
      <c r="P665">
        <v>0</v>
      </c>
      <c r="Q665">
        <v>0</v>
      </c>
      <c r="R665">
        <v>0</v>
      </c>
      <c r="S665">
        <v>0</v>
      </c>
      <c r="T665">
        <v>0</v>
      </c>
      <c r="U665">
        <v>0</v>
      </c>
      <c r="V665">
        <v>0</v>
      </c>
      <c r="W665">
        <v>0</v>
      </c>
      <c r="X665">
        <v>0</v>
      </c>
      <c r="Y665">
        <v>0</v>
      </c>
      <c r="Z665">
        <v>0</v>
      </c>
      <c r="AA665">
        <v>0</v>
      </c>
      <c r="AB665">
        <v>0</v>
      </c>
      <c r="AC665">
        <v>0</v>
      </c>
      <c r="AD665">
        <v>0</v>
      </c>
      <c r="AE665">
        <v>0</v>
      </c>
      <c r="AF665">
        <v>0</v>
      </c>
    </row>
    <row r="666" spans="1:32">
      <c r="A666" t="s">
        <v>684</v>
      </c>
      <c r="B666" t="s">
        <v>19</v>
      </c>
      <c r="C666">
        <v>0</v>
      </c>
      <c r="D666">
        <v>0</v>
      </c>
      <c r="E666">
        <v>0</v>
      </c>
      <c r="F666">
        <v>0</v>
      </c>
      <c r="G666">
        <v>0</v>
      </c>
      <c r="H666">
        <v>0</v>
      </c>
      <c r="I666">
        <v>0</v>
      </c>
      <c r="J666">
        <v>0</v>
      </c>
      <c r="K666">
        <v>0</v>
      </c>
      <c r="L666">
        <v>0</v>
      </c>
      <c r="M666">
        <v>0</v>
      </c>
      <c r="N666">
        <v>0</v>
      </c>
      <c r="O666">
        <v>0</v>
      </c>
      <c r="P666">
        <v>0</v>
      </c>
      <c r="Q666">
        <v>0</v>
      </c>
      <c r="R666">
        <v>0</v>
      </c>
      <c r="S666">
        <v>0</v>
      </c>
      <c r="T666">
        <v>0</v>
      </c>
      <c r="U666">
        <v>0</v>
      </c>
      <c r="V666">
        <v>0</v>
      </c>
      <c r="W666">
        <v>0</v>
      </c>
      <c r="X666">
        <v>0</v>
      </c>
      <c r="Y666">
        <v>0</v>
      </c>
      <c r="Z666">
        <v>0</v>
      </c>
      <c r="AA666">
        <v>0</v>
      </c>
      <c r="AB666">
        <v>0</v>
      </c>
      <c r="AC666">
        <v>0</v>
      </c>
      <c r="AD666">
        <v>0</v>
      </c>
      <c r="AE666">
        <v>0</v>
      </c>
      <c r="AF666">
        <v>0</v>
      </c>
    </row>
    <row r="667" spans="1:32">
      <c r="A667" t="s">
        <v>685</v>
      </c>
      <c r="B667" t="s">
        <v>19</v>
      </c>
      <c r="C667">
        <v>0</v>
      </c>
      <c r="D667">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row>
    <row r="668" spans="1:32">
      <c r="A668" t="s">
        <v>686</v>
      </c>
      <c r="B668" t="s">
        <v>19</v>
      </c>
      <c r="C668" s="2">
        <v>3953890000</v>
      </c>
      <c r="D668" s="2">
        <v>3956180000</v>
      </c>
      <c r="E668" s="2">
        <v>4203220000</v>
      </c>
      <c r="F668" s="2">
        <v>4235540000</v>
      </c>
      <c r="G668" s="2">
        <v>4242770000</v>
      </c>
      <c r="H668" s="2">
        <v>4277750000</v>
      </c>
      <c r="I668" s="2">
        <v>4313590000</v>
      </c>
      <c r="J668" s="2">
        <v>4323860000</v>
      </c>
      <c r="K668" s="2">
        <v>4335110000</v>
      </c>
      <c r="L668" s="2">
        <v>4347190000</v>
      </c>
      <c r="M668" s="2">
        <v>4360030000</v>
      </c>
      <c r="N668" s="2">
        <v>4373580000</v>
      </c>
      <c r="O668" s="2">
        <v>4413690000</v>
      </c>
      <c r="P668" s="2">
        <v>4428390000</v>
      </c>
      <c r="Q668" s="2">
        <v>4469410000</v>
      </c>
      <c r="R668" s="2">
        <v>4485070000</v>
      </c>
      <c r="S668" s="2">
        <v>4552570000</v>
      </c>
      <c r="T668" s="2">
        <v>4594640000</v>
      </c>
      <c r="U668" s="2">
        <v>4662580000</v>
      </c>
      <c r="V668" s="2">
        <v>4730690000</v>
      </c>
      <c r="W668" s="2">
        <v>4773460000</v>
      </c>
      <c r="X668" s="2">
        <v>4841990000</v>
      </c>
      <c r="Y668" s="2">
        <v>4910670000</v>
      </c>
      <c r="Z668" s="2">
        <v>4979500000</v>
      </c>
      <c r="AA668" s="2">
        <v>5048380000</v>
      </c>
      <c r="AB668" s="2">
        <v>5092020000</v>
      </c>
      <c r="AC668" s="2">
        <v>5161100000</v>
      </c>
      <c r="AD668" s="2">
        <v>5230270000</v>
      </c>
      <c r="AE668" s="2">
        <v>5299540000</v>
      </c>
      <c r="AF668" s="2">
        <v>5394100000</v>
      </c>
    </row>
    <row r="669" spans="1:32">
      <c r="A669" t="s">
        <v>687</v>
      </c>
      <c r="B669" t="s">
        <v>19</v>
      </c>
      <c r="C669">
        <v>0</v>
      </c>
      <c r="D669">
        <v>0</v>
      </c>
      <c r="E669">
        <v>0</v>
      </c>
      <c r="F669">
        <v>0</v>
      </c>
      <c r="G669">
        <v>0</v>
      </c>
      <c r="H669">
        <v>0</v>
      </c>
      <c r="I669">
        <v>0</v>
      </c>
      <c r="J669">
        <v>0</v>
      </c>
      <c r="K669">
        <v>0</v>
      </c>
      <c r="L669">
        <v>0</v>
      </c>
      <c r="M669">
        <v>0</v>
      </c>
      <c r="N669">
        <v>0</v>
      </c>
      <c r="O669">
        <v>0</v>
      </c>
      <c r="P669">
        <v>0</v>
      </c>
      <c r="Q669">
        <v>0</v>
      </c>
      <c r="R669">
        <v>0</v>
      </c>
      <c r="S669">
        <v>0</v>
      </c>
      <c r="T669">
        <v>0</v>
      </c>
      <c r="U669">
        <v>0</v>
      </c>
      <c r="V669">
        <v>0</v>
      </c>
      <c r="W669">
        <v>0</v>
      </c>
      <c r="X669">
        <v>0</v>
      </c>
      <c r="Y669">
        <v>0</v>
      </c>
      <c r="Z669">
        <v>0</v>
      </c>
      <c r="AA669">
        <v>0</v>
      </c>
      <c r="AB669">
        <v>0</v>
      </c>
      <c r="AC669">
        <v>0</v>
      </c>
      <c r="AD669">
        <v>0</v>
      </c>
      <c r="AE669">
        <v>0</v>
      </c>
      <c r="AF669">
        <v>0</v>
      </c>
    </row>
    <row r="670" spans="1:32">
      <c r="A670" t="s">
        <v>688</v>
      </c>
      <c r="B670" t="s">
        <v>19</v>
      </c>
      <c r="C670">
        <v>0</v>
      </c>
      <c r="D670">
        <v>0</v>
      </c>
      <c r="E670">
        <v>0</v>
      </c>
      <c r="F670">
        <v>0</v>
      </c>
      <c r="G670">
        <v>0</v>
      </c>
      <c r="H670">
        <v>0</v>
      </c>
      <c r="I670">
        <v>0</v>
      </c>
      <c r="J670">
        <v>0</v>
      </c>
      <c r="K670">
        <v>0</v>
      </c>
      <c r="L670">
        <v>0</v>
      </c>
      <c r="M670">
        <v>0</v>
      </c>
      <c r="N670">
        <v>0</v>
      </c>
      <c r="O670">
        <v>0</v>
      </c>
      <c r="P670">
        <v>0</v>
      </c>
      <c r="Q670">
        <v>0</v>
      </c>
      <c r="R670">
        <v>0</v>
      </c>
      <c r="S670">
        <v>0</v>
      </c>
      <c r="T670">
        <v>0</v>
      </c>
      <c r="U670">
        <v>0</v>
      </c>
      <c r="V670">
        <v>0</v>
      </c>
      <c r="W670">
        <v>0</v>
      </c>
      <c r="X670">
        <v>0</v>
      </c>
      <c r="Y670">
        <v>0</v>
      </c>
      <c r="Z670">
        <v>0</v>
      </c>
      <c r="AA670">
        <v>0</v>
      </c>
      <c r="AB670">
        <v>0</v>
      </c>
      <c r="AC670">
        <v>0</v>
      </c>
      <c r="AD670">
        <v>0</v>
      </c>
      <c r="AE670">
        <v>0</v>
      </c>
      <c r="AF670">
        <v>0</v>
      </c>
    </row>
    <row r="671" spans="1:32">
      <c r="A671" t="s">
        <v>689</v>
      </c>
      <c r="B671" t="s">
        <v>19</v>
      </c>
      <c r="C671">
        <v>0</v>
      </c>
      <c r="D671">
        <v>0</v>
      </c>
      <c r="E671">
        <v>0</v>
      </c>
      <c r="F671">
        <v>0</v>
      </c>
      <c r="G671">
        <v>0</v>
      </c>
      <c r="H671">
        <v>0</v>
      </c>
      <c r="I671">
        <v>0</v>
      </c>
      <c r="J671">
        <v>0</v>
      </c>
      <c r="K671">
        <v>0</v>
      </c>
      <c r="L671">
        <v>0</v>
      </c>
      <c r="M671">
        <v>0</v>
      </c>
      <c r="N671">
        <v>0</v>
      </c>
      <c r="O671">
        <v>0</v>
      </c>
      <c r="P671">
        <v>0</v>
      </c>
      <c r="Q671">
        <v>0</v>
      </c>
      <c r="R671">
        <v>0</v>
      </c>
      <c r="S671">
        <v>0</v>
      </c>
      <c r="T671">
        <v>0</v>
      </c>
      <c r="U671">
        <v>0</v>
      </c>
      <c r="V671">
        <v>0</v>
      </c>
      <c r="W671">
        <v>0</v>
      </c>
      <c r="X671">
        <v>0</v>
      </c>
      <c r="Y671">
        <v>0</v>
      </c>
      <c r="Z671">
        <v>0</v>
      </c>
      <c r="AA671">
        <v>0</v>
      </c>
      <c r="AB671">
        <v>0</v>
      </c>
      <c r="AC671">
        <v>0</v>
      </c>
      <c r="AD671">
        <v>0</v>
      </c>
      <c r="AE671">
        <v>0</v>
      </c>
      <c r="AF671">
        <v>0</v>
      </c>
    </row>
    <row r="672" spans="1:32">
      <c r="A672" t="s">
        <v>690</v>
      </c>
      <c r="B672" t="s">
        <v>19</v>
      </c>
      <c r="C672">
        <v>0</v>
      </c>
      <c r="D672">
        <v>0</v>
      </c>
      <c r="E672">
        <v>0</v>
      </c>
      <c r="F672">
        <v>0</v>
      </c>
      <c r="G672">
        <v>0</v>
      </c>
      <c r="H672">
        <v>0</v>
      </c>
      <c r="I672">
        <v>0</v>
      </c>
      <c r="J672">
        <v>0</v>
      </c>
      <c r="K672">
        <v>0</v>
      </c>
      <c r="L672">
        <v>0</v>
      </c>
      <c r="M672">
        <v>0</v>
      </c>
      <c r="N672">
        <v>0</v>
      </c>
      <c r="O672">
        <v>0</v>
      </c>
      <c r="P672">
        <v>0</v>
      </c>
      <c r="Q672">
        <v>0</v>
      </c>
      <c r="R672">
        <v>0</v>
      </c>
      <c r="S672">
        <v>0</v>
      </c>
      <c r="T672">
        <v>0</v>
      </c>
      <c r="U672">
        <v>0</v>
      </c>
      <c r="V672">
        <v>0</v>
      </c>
      <c r="W672">
        <v>0</v>
      </c>
      <c r="X672">
        <v>0</v>
      </c>
      <c r="Y672">
        <v>0</v>
      </c>
      <c r="Z672">
        <v>0</v>
      </c>
      <c r="AA672">
        <v>0</v>
      </c>
      <c r="AB672">
        <v>0</v>
      </c>
      <c r="AC672">
        <v>0</v>
      </c>
      <c r="AD672">
        <v>0</v>
      </c>
      <c r="AE672">
        <v>0</v>
      </c>
      <c r="AF672">
        <v>0</v>
      </c>
    </row>
    <row r="673" spans="1:32">
      <c r="A673" t="s">
        <v>691</v>
      </c>
      <c r="B673" t="s">
        <v>19</v>
      </c>
      <c r="C673">
        <v>0</v>
      </c>
      <c r="D673">
        <v>0</v>
      </c>
      <c r="E673">
        <v>0</v>
      </c>
      <c r="F673">
        <v>0</v>
      </c>
      <c r="G673">
        <v>0</v>
      </c>
      <c r="H673">
        <v>0</v>
      </c>
      <c r="I673">
        <v>0</v>
      </c>
      <c r="J673">
        <v>0</v>
      </c>
      <c r="K673">
        <v>0</v>
      </c>
      <c r="L673">
        <v>0</v>
      </c>
      <c r="M673">
        <v>0</v>
      </c>
      <c r="N673">
        <v>0</v>
      </c>
      <c r="O673">
        <v>0</v>
      </c>
      <c r="P673">
        <v>0</v>
      </c>
      <c r="Q673">
        <v>0</v>
      </c>
      <c r="R673">
        <v>0</v>
      </c>
      <c r="S673">
        <v>0</v>
      </c>
      <c r="T673">
        <v>0</v>
      </c>
      <c r="U673">
        <v>0</v>
      </c>
      <c r="V673">
        <v>0</v>
      </c>
      <c r="W673">
        <v>0</v>
      </c>
      <c r="X673">
        <v>0</v>
      </c>
      <c r="Y673">
        <v>0</v>
      </c>
      <c r="Z673">
        <v>0</v>
      </c>
      <c r="AA673">
        <v>0</v>
      </c>
      <c r="AB673">
        <v>0</v>
      </c>
      <c r="AC673">
        <v>0</v>
      </c>
      <c r="AD673">
        <v>0</v>
      </c>
      <c r="AE673">
        <v>0</v>
      </c>
      <c r="AF673">
        <v>0</v>
      </c>
    </row>
    <row r="674" spans="1:32">
      <c r="A674" t="s">
        <v>692</v>
      </c>
      <c r="B674" t="s">
        <v>19</v>
      </c>
      <c r="C674">
        <v>0</v>
      </c>
      <c r="D674">
        <v>0</v>
      </c>
      <c r="E674">
        <v>0</v>
      </c>
      <c r="F674">
        <v>0</v>
      </c>
      <c r="G674">
        <v>0</v>
      </c>
      <c r="H674">
        <v>0</v>
      </c>
      <c r="I674">
        <v>0</v>
      </c>
      <c r="J674">
        <v>0</v>
      </c>
      <c r="K674">
        <v>0</v>
      </c>
      <c r="L674">
        <v>0</v>
      </c>
      <c r="M674">
        <v>0</v>
      </c>
      <c r="N674">
        <v>0</v>
      </c>
      <c r="O674">
        <v>0</v>
      </c>
      <c r="P674">
        <v>0</v>
      </c>
      <c r="Q674">
        <v>0</v>
      </c>
      <c r="R674">
        <v>0</v>
      </c>
      <c r="S674">
        <v>0</v>
      </c>
      <c r="T674">
        <v>0</v>
      </c>
      <c r="U674">
        <v>0</v>
      </c>
      <c r="V674">
        <v>0</v>
      </c>
      <c r="W674">
        <v>0</v>
      </c>
      <c r="X674">
        <v>0</v>
      </c>
      <c r="Y674">
        <v>0</v>
      </c>
      <c r="Z674">
        <v>0</v>
      </c>
      <c r="AA674">
        <v>0</v>
      </c>
      <c r="AB674">
        <v>0</v>
      </c>
      <c r="AC674">
        <v>0</v>
      </c>
      <c r="AD674">
        <v>0</v>
      </c>
      <c r="AE674">
        <v>0</v>
      </c>
      <c r="AF674">
        <v>0</v>
      </c>
    </row>
    <row r="675" spans="1:32">
      <c r="A675" t="s">
        <v>693</v>
      </c>
      <c r="B675" t="s">
        <v>19</v>
      </c>
      <c r="C675">
        <v>0</v>
      </c>
      <c r="D675">
        <v>0</v>
      </c>
      <c r="E675">
        <v>0</v>
      </c>
      <c r="F675">
        <v>0</v>
      </c>
      <c r="G675">
        <v>0</v>
      </c>
      <c r="H675">
        <v>0</v>
      </c>
      <c r="I675">
        <v>0</v>
      </c>
      <c r="J675">
        <v>0</v>
      </c>
      <c r="K675">
        <v>0</v>
      </c>
      <c r="L675">
        <v>0</v>
      </c>
      <c r="M675">
        <v>0</v>
      </c>
      <c r="N675">
        <v>0</v>
      </c>
      <c r="O675">
        <v>0</v>
      </c>
      <c r="P675">
        <v>0</v>
      </c>
      <c r="Q675">
        <v>0</v>
      </c>
      <c r="R675">
        <v>0</v>
      </c>
      <c r="S675">
        <v>0</v>
      </c>
      <c r="T675">
        <v>0</v>
      </c>
      <c r="U675">
        <v>0</v>
      </c>
      <c r="V675">
        <v>0</v>
      </c>
      <c r="W675">
        <v>0</v>
      </c>
      <c r="X675">
        <v>0</v>
      </c>
      <c r="Y675">
        <v>0</v>
      </c>
      <c r="Z675">
        <v>0</v>
      </c>
      <c r="AA675">
        <v>0</v>
      </c>
      <c r="AB675">
        <v>0</v>
      </c>
      <c r="AC675">
        <v>0</v>
      </c>
      <c r="AD675">
        <v>0</v>
      </c>
      <c r="AE675">
        <v>0</v>
      </c>
      <c r="AF675">
        <v>0</v>
      </c>
    </row>
    <row r="676" spans="1:32">
      <c r="A676" t="s">
        <v>694</v>
      </c>
      <c r="B676" t="s">
        <v>19</v>
      </c>
      <c r="C676">
        <v>0</v>
      </c>
      <c r="D676">
        <v>0</v>
      </c>
      <c r="E676">
        <v>0</v>
      </c>
      <c r="F676">
        <v>0</v>
      </c>
      <c r="G676">
        <v>0</v>
      </c>
      <c r="H676">
        <v>0</v>
      </c>
      <c r="I676">
        <v>0</v>
      </c>
      <c r="J676">
        <v>0</v>
      </c>
      <c r="K676">
        <v>0</v>
      </c>
      <c r="L676">
        <v>0</v>
      </c>
      <c r="M676">
        <v>0</v>
      </c>
      <c r="N676">
        <v>0</v>
      </c>
      <c r="O676">
        <v>0</v>
      </c>
      <c r="P676">
        <v>0</v>
      </c>
      <c r="Q676">
        <v>0</v>
      </c>
      <c r="R676">
        <v>0</v>
      </c>
      <c r="S676">
        <v>0</v>
      </c>
      <c r="T676">
        <v>0</v>
      </c>
      <c r="U676">
        <v>0</v>
      </c>
      <c r="V676">
        <v>0</v>
      </c>
      <c r="W676">
        <v>0</v>
      </c>
      <c r="X676">
        <v>0</v>
      </c>
      <c r="Y676">
        <v>0</v>
      </c>
      <c r="Z676">
        <v>0</v>
      </c>
      <c r="AA676">
        <v>0</v>
      </c>
      <c r="AB676">
        <v>0</v>
      </c>
      <c r="AC676">
        <v>0</v>
      </c>
      <c r="AD676">
        <v>0</v>
      </c>
      <c r="AE676">
        <v>0</v>
      </c>
      <c r="AF676">
        <v>0</v>
      </c>
    </row>
    <row r="677" spans="1:32">
      <c r="A677" t="s">
        <v>695</v>
      </c>
      <c r="B677" t="s">
        <v>19</v>
      </c>
      <c r="C677">
        <v>0</v>
      </c>
      <c r="D677">
        <v>0</v>
      </c>
      <c r="E677">
        <v>0</v>
      </c>
      <c r="F677">
        <v>0</v>
      </c>
      <c r="G677">
        <v>0</v>
      </c>
      <c r="H677">
        <v>0</v>
      </c>
      <c r="I677">
        <v>0</v>
      </c>
      <c r="J677">
        <v>0</v>
      </c>
      <c r="K677">
        <v>0</v>
      </c>
      <c r="L677">
        <v>0</v>
      </c>
      <c r="M677">
        <v>0</v>
      </c>
      <c r="N677">
        <v>0</v>
      </c>
      <c r="O677">
        <v>0</v>
      </c>
      <c r="P677">
        <v>0</v>
      </c>
      <c r="Q677">
        <v>0</v>
      </c>
      <c r="R677">
        <v>0</v>
      </c>
      <c r="S677">
        <v>0</v>
      </c>
      <c r="T677">
        <v>0</v>
      </c>
      <c r="U677">
        <v>0</v>
      </c>
      <c r="V677">
        <v>0</v>
      </c>
      <c r="W677">
        <v>0</v>
      </c>
      <c r="X677">
        <v>0</v>
      </c>
      <c r="Y677">
        <v>0</v>
      </c>
      <c r="Z677">
        <v>0</v>
      </c>
      <c r="AA677">
        <v>0</v>
      </c>
      <c r="AB677">
        <v>0</v>
      </c>
      <c r="AC677">
        <v>0</v>
      </c>
      <c r="AD677">
        <v>0</v>
      </c>
      <c r="AE677">
        <v>0</v>
      </c>
      <c r="AF677">
        <v>0</v>
      </c>
    </row>
    <row r="678" spans="1:32">
      <c r="A678" t="s">
        <v>696</v>
      </c>
      <c r="B678" t="s">
        <v>19</v>
      </c>
      <c r="C678" s="2">
        <v>2580060000</v>
      </c>
      <c r="D678" s="2">
        <v>3108060000</v>
      </c>
      <c r="E678" s="2">
        <v>3315440000</v>
      </c>
      <c r="F678" s="2">
        <v>3329940000</v>
      </c>
      <c r="G678" s="2">
        <v>3297540000</v>
      </c>
      <c r="H678" s="2">
        <v>3312010000</v>
      </c>
      <c r="I678" s="2">
        <v>3326420000</v>
      </c>
      <c r="J678" s="2">
        <v>3318100000</v>
      </c>
      <c r="K678" s="2">
        <v>3310200000</v>
      </c>
      <c r="L678" s="2">
        <v>3302690000</v>
      </c>
      <c r="M678" s="2">
        <v>3295570000</v>
      </c>
      <c r="N678" s="2">
        <v>3288350000</v>
      </c>
      <c r="O678" s="2">
        <v>3281540000</v>
      </c>
      <c r="P678" s="2">
        <v>3274560000</v>
      </c>
      <c r="Q678" s="2">
        <v>3267410000</v>
      </c>
      <c r="R678" s="2">
        <v>3281360000</v>
      </c>
      <c r="S678" s="2">
        <v>3294820000</v>
      </c>
      <c r="T678" s="2">
        <v>3307860000</v>
      </c>
      <c r="U678" s="2">
        <v>3341090000</v>
      </c>
      <c r="V678" s="2">
        <v>3353450000</v>
      </c>
      <c r="W678" s="2">
        <v>3385770000</v>
      </c>
      <c r="X678" s="2">
        <v>3397030000</v>
      </c>
      <c r="Y678" s="2">
        <v>3427960000</v>
      </c>
      <c r="Z678" s="2">
        <v>3438520000</v>
      </c>
      <c r="AA678" s="2">
        <v>3476630000</v>
      </c>
      <c r="AB678" s="2">
        <v>3489810000</v>
      </c>
      <c r="AC678" s="2">
        <v>3520760000</v>
      </c>
      <c r="AD678" s="2">
        <v>3531570000</v>
      </c>
      <c r="AE678" s="2">
        <v>3561090000</v>
      </c>
      <c r="AF678" s="2">
        <v>3589460000</v>
      </c>
    </row>
    <row r="679" spans="1:32">
      <c r="A679" t="s">
        <v>697</v>
      </c>
      <c r="B679" t="s">
        <v>19</v>
      </c>
      <c r="C679">
        <v>0</v>
      </c>
      <c r="D679">
        <v>0</v>
      </c>
      <c r="E679">
        <v>0</v>
      </c>
      <c r="F679">
        <v>0</v>
      </c>
      <c r="G679">
        <v>0</v>
      </c>
      <c r="H679">
        <v>0</v>
      </c>
      <c r="I679">
        <v>0</v>
      </c>
      <c r="J679">
        <v>0</v>
      </c>
      <c r="K679">
        <v>0</v>
      </c>
      <c r="L679">
        <v>0</v>
      </c>
      <c r="M679">
        <v>0</v>
      </c>
      <c r="N679">
        <v>0</v>
      </c>
      <c r="O679">
        <v>0</v>
      </c>
      <c r="P679">
        <v>0</v>
      </c>
      <c r="Q679">
        <v>0</v>
      </c>
      <c r="R679">
        <v>0</v>
      </c>
      <c r="S679">
        <v>0</v>
      </c>
      <c r="T679">
        <v>0</v>
      </c>
      <c r="U679">
        <v>0</v>
      </c>
      <c r="V679">
        <v>0</v>
      </c>
      <c r="W679">
        <v>0</v>
      </c>
      <c r="X679">
        <v>0</v>
      </c>
      <c r="Y679">
        <v>0</v>
      </c>
      <c r="Z679">
        <v>0</v>
      </c>
      <c r="AA679">
        <v>0</v>
      </c>
      <c r="AB679">
        <v>0</v>
      </c>
      <c r="AC679">
        <v>0</v>
      </c>
      <c r="AD679">
        <v>0</v>
      </c>
      <c r="AE679">
        <v>0</v>
      </c>
      <c r="AF679">
        <v>0</v>
      </c>
    </row>
    <row r="680" spans="1:32">
      <c r="A680" t="s">
        <v>698</v>
      </c>
      <c r="B680" t="s">
        <v>19</v>
      </c>
      <c r="C680">
        <v>0</v>
      </c>
      <c r="D680">
        <v>0</v>
      </c>
      <c r="E680">
        <v>0</v>
      </c>
      <c r="F680">
        <v>0</v>
      </c>
      <c r="G680">
        <v>0</v>
      </c>
      <c r="H680">
        <v>0</v>
      </c>
      <c r="I680">
        <v>0</v>
      </c>
      <c r="J680">
        <v>0</v>
      </c>
      <c r="K680">
        <v>0</v>
      </c>
      <c r="L680">
        <v>0</v>
      </c>
      <c r="M680">
        <v>0</v>
      </c>
      <c r="N680">
        <v>0</v>
      </c>
      <c r="O680">
        <v>0</v>
      </c>
      <c r="P680">
        <v>0</v>
      </c>
      <c r="Q680">
        <v>0</v>
      </c>
      <c r="R680">
        <v>0</v>
      </c>
      <c r="S680">
        <v>0</v>
      </c>
      <c r="T680">
        <v>0</v>
      </c>
      <c r="U680">
        <v>0</v>
      </c>
      <c r="V680">
        <v>0</v>
      </c>
      <c r="W680">
        <v>0</v>
      </c>
      <c r="X680">
        <v>0</v>
      </c>
      <c r="Y680">
        <v>0</v>
      </c>
      <c r="Z680">
        <v>0</v>
      </c>
      <c r="AA680">
        <v>0</v>
      </c>
      <c r="AB680">
        <v>0</v>
      </c>
      <c r="AC680">
        <v>0</v>
      </c>
      <c r="AD680">
        <v>0</v>
      </c>
      <c r="AE680">
        <v>0</v>
      </c>
      <c r="AF680">
        <v>0</v>
      </c>
    </row>
    <row r="681" spans="1:32">
      <c r="A681" t="s">
        <v>699</v>
      </c>
      <c r="B681" t="s">
        <v>19</v>
      </c>
      <c r="C681">
        <v>0</v>
      </c>
      <c r="D681">
        <v>0</v>
      </c>
      <c r="E681">
        <v>0</v>
      </c>
      <c r="F681">
        <v>0</v>
      </c>
      <c r="G681">
        <v>0</v>
      </c>
      <c r="H681">
        <v>0</v>
      </c>
      <c r="I681">
        <v>0</v>
      </c>
      <c r="J681">
        <v>0</v>
      </c>
      <c r="K681">
        <v>0</v>
      </c>
      <c r="L681">
        <v>0</v>
      </c>
      <c r="M681">
        <v>0</v>
      </c>
      <c r="N681">
        <v>0</v>
      </c>
      <c r="O681">
        <v>0</v>
      </c>
      <c r="P681">
        <v>0</v>
      </c>
      <c r="Q681">
        <v>0</v>
      </c>
      <c r="R681">
        <v>0</v>
      </c>
      <c r="S681">
        <v>0</v>
      </c>
      <c r="T681">
        <v>0</v>
      </c>
      <c r="U681">
        <v>0</v>
      </c>
      <c r="V681">
        <v>0</v>
      </c>
      <c r="W681">
        <v>0</v>
      </c>
      <c r="X681">
        <v>0</v>
      </c>
      <c r="Y681">
        <v>0</v>
      </c>
      <c r="Z681">
        <v>0</v>
      </c>
      <c r="AA681">
        <v>0</v>
      </c>
      <c r="AB681">
        <v>0</v>
      </c>
      <c r="AC681">
        <v>0</v>
      </c>
      <c r="AD681">
        <v>0</v>
      </c>
      <c r="AE681">
        <v>0</v>
      </c>
      <c r="AF681">
        <v>0</v>
      </c>
    </row>
    <row r="682" spans="1:32">
      <c r="A682" t="s">
        <v>700</v>
      </c>
      <c r="B682" t="s">
        <v>19</v>
      </c>
      <c r="C682">
        <v>0</v>
      </c>
      <c r="D682">
        <v>0</v>
      </c>
      <c r="E682">
        <v>0</v>
      </c>
      <c r="F682">
        <v>0</v>
      </c>
      <c r="G682">
        <v>0</v>
      </c>
      <c r="H682">
        <v>0</v>
      </c>
      <c r="I682">
        <v>0</v>
      </c>
      <c r="J682">
        <v>0</v>
      </c>
      <c r="K682">
        <v>0</v>
      </c>
      <c r="L682">
        <v>0</v>
      </c>
      <c r="M682">
        <v>0</v>
      </c>
      <c r="N682">
        <v>0</v>
      </c>
      <c r="O682">
        <v>0</v>
      </c>
      <c r="P682">
        <v>0</v>
      </c>
      <c r="Q682">
        <v>0</v>
      </c>
      <c r="R682">
        <v>0</v>
      </c>
      <c r="S682">
        <v>0</v>
      </c>
      <c r="T682">
        <v>0</v>
      </c>
      <c r="U682">
        <v>0</v>
      </c>
      <c r="V682">
        <v>0</v>
      </c>
      <c r="W682">
        <v>0</v>
      </c>
      <c r="X682">
        <v>0</v>
      </c>
      <c r="Y682">
        <v>0</v>
      </c>
      <c r="Z682">
        <v>0</v>
      </c>
      <c r="AA682">
        <v>0</v>
      </c>
      <c r="AB682">
        <v>0</v>
      </c>
      <c r="AC682">
        <v>0</v>
      </c>
      <c r="AD682">
        <v>0</v>
      </c>
      <c r="AE682">
        <v>0</v>
      </c>
      <c r="AF682">
        <v>0</v>
      </c>
    </row>
    <row r="683" spans="1:32">
      <c r="A683" t="s">
        <v>701</v>
      </c>
      <c r="B683" t="s">
        <v>19</v>
      </c>
      <c r="C683">
        <v>0</v>
      </c>
      <c r="D683">
        <v>0</v>
      </c>
      <c r="E683">
        <v>0</v>
      </c>
      <c r="F683">
        <v>0</v>
      </c>
      <c r="G683">
        <v>0</v>
      </c>
      <c r="H683">
        <v>0</v>
      </c>
      <c r="I683">
        <v>0</v>
      </c>
      <c r="J683">
        <v>0</v>
      </c>
      <c r="K683">
        <v>0</v>
      </c>
      <c r="L683">
        <v>0</v>
      </c>
      <c r="M683">
        <v>0</v>
      </c>
      <c r="N683">
        <v>0</v>
      </c>
      <c r="O683">
        <v>0</v>
      </c>
      <c r="P683">
        <v>0</v>
      </c>
      <c r="Q683">
        <v>0</v>
      </c>
      <c r="R683">
        <v>0</v>
      </c>
      <c r="S683">
        <v>0</v>
      </c>
      <c r="T683">
        <v>0</v>
      </c>
      <c r="U683">
        <v>0</v>
      </c>
      <c r="V683">
        <v>0</v>
      </c>
      <c r="W683">
        <v>0</v>
      </c>
      <c r="X683">
        <v>0</v>
      </c>
      <c r="Y683">
        <v>0</v>
      </c>
      <c r="Z683">
        <v>0</v>
      </c>
      <c r="AA683">
        <v>0</v>
      </c>
      <c r="AB683">
        <v>0</v>
      </c>
      <c r="AC683">
        <v>0</v>
      </c>
      <c r="AD683">
        <v>0</v>
      </c>
      <c r="AE683">
        <v>0</v>
      </c>
      <c r="AF683">
        <v>0</v>
      </c>
    </row>
    <row r="684" spans="1:32">
      <c r="A684" t="s">
        <v>702</v>
      </c>
      <c r="B684" t="s">
        <v>19</v>
      </c>
      <c r="C684">
        <v>0</v>
      </c>
      <c r="D684">
        <v>0</v>
      </c>
      <c r="E684">
        <v>0</v>
      </c>
      <c r="F684">
        <v>0</v>
      </c>
      <c r="G684">
        <v>0</v>
      </c>
      <c r="H684">
        <v>0</v>
      </c>
      <c r="I684">
        <v>0</v>
      </c>
      <c r="J684">
        <v>0</v>
      </c>
      <c r="K684">
        <v>0</v>
      </c>
      <c r="L684">
        <v>0</v>
      </c>
      <c r="M684">
        <v>0</v>
      </c>
      <c r="N684">
        <v>0</v>
      </c>
      <c r="O684">
        <v>0</v>
      </c>
      <c r="P684">
        <v>0</v>
      </c>
      <c r="Q684">
        <v>0</v>
      </c>
      <c r="R684">
        <v>0</v>
      </c>
      <c r="S684">
        <v>0</v>
      </c>
      <c r="T684">
        <v>0</v>
      </c>
      <c r="U684">
        <v>0</v>
      </c>
      <c r="V684">
        <v>0</v>
      </c>
      <c r="W684">
        <v>0</v>
      </c>
      <c r="X684">
        <v>0</v>
      </c>
      <c r="Y684">
        <v>0</v>
      </c>
      <c r="Z684">
        <v>0</v>
      </c>
      <c r="AA684">
        <v>0</v>
      </c>
      <c r="AB684">
        <v>0</v>
      </c>
      <c r="AC684">
        <v>0</v>
      </c>
      <c r="AD684">
        <v>0</v>
      </c>
      <c r="AE684">
        <v>0</v>
      </c>
      <c r="AF684">
        <v>0</v>
      </c>
    </row>
    <row r="685" spans="1:32">
      <c r="A685" t="s">
        <v>703</v>
      </c>
      <c r="B685" t="s">
        <v>19</v>
      </c>
      <c r="C685">
        <v>0</v>
      </c>
      <c r="D685">
        <v>0</v>
      </c>
      <c r="E685">
        <v>0</v>
      </c>
      <c r="F685">
        <v>0</v>
      </c>
      <c r="G685">
        <v>0</v>
      </c>
      <c r="H685">
        <v>0</v>
      </c>
      <c r="I685">
        <v>0</v>
      </c>
      <c r="J685">
        <v>0</v>
      </c>
      <c r="K685">
        <v>0</v>
      </c>
      <c r="L685">
        <v>0</v>
      </c>
      <c r="M685">
        <v>0</v>
      </c>
      <c r="N685">
        <v>0</v>
      </c>
      <c r="O685">
        <v>0</v>
      </c>
      <c r="P685">
        <v>0</v>
      </c>
      <c r="Q685">
        <v>0</v>
      </c>
      <c r="R685">
        <v>0</v>
      </c>
      <c r="S685">
        <v>0</v>
      </c>
      <c r="T685">
        <v>0</v>
      </c>
      <c r="U685">
        <v>0</v>
      </c>
      <c r="V685">
        <v>0</v>
      </c>
      <c r="W685">
        <v>0</v>
      </c>
      <c r="X685">
        <v>0</v>
      </c>
      <c r="Y685">
        <v>0</v>
      </c>
      <c r="Z685">
        <v>0</v>
      </c>
      <c r="AA685">
        <v>0</v>
      </c>
      <c r="AB685">
        <v>0</v>
      </c>
      <c r="AC685">
        <v>0</v>
      </c>
      <c r="AD685">
        <v>0</v>
      </c>
      <c r="AE685">
        <v>0</v>
      </c>
      <c r="AF685">
        <v>0</v>
      </c>
    </row>
    <row r="686" spans="1:32">
      <c r="A686" t="s">
        <v>704</v>
      </c>
      <c r="B686" t="s">
        <v>19</v>
      </c>
      <c r="C686">
        <v>0</v>
      </c>
      <c r="D686">
        <v>0</v>
      </c>
      <c r="E686">
        <v>0</v>
      </c>
      <c r="F686">
        <v>0</v>
      </c>
      <c r="G686">
        <v>0</v>
      </c>
      <c r="H686">
        <v>0</v>
      </c>
      <c r="I686">
        <v>0</v>
      </c>
      <c r="J686">
        <v>0</v>
      </c>
      <c r="K686">
        <v>0</v>
      </c>
      <c r="L686">
        <v>0</v>
      </c>
      <c r="M686">
        <v>0</v>
      </c>
      <c r="N686">
        <v>0</v>
      </c>
      <c r="O686">
        <v>0</v>
      </c>
      <c r="P686">
        <v>0</v>
      </c>
      <c r="Q686">
        <v>0</v>
      </c>
      <c r="R686">
        <v>0</v>
      </c>
      <c r="S686">
        <v>0</v>
      </c>
      <c r="T686">
        <v>0</v>
      </c>
      <c r="U686">
        <v>0</v>
      </c>
      <c r="V686">
        <v>0</v>
      </c>
      <c r="W686">
        <v>0</v>
      </c>
      <c r="X686">
        <v>0</v>
      </c>
      <c r="Y686">
        <v>0</v>
      </c>
      <c r="Z686">
        <v>0</v>
      </c>
      <c r="AA686">
        <v>0</v>
      </c>
      <c r="AB686">
        <v>0</v>
      </c>
      <c r="AC686">
        <v>0</v>
      </c>
      <c r="AD686">
        <v>0</v>
      </c>
      <c r="AE686">
        <v>0</v>
      </c>
      <c r="AF686">
        <v>0</v>
      </c>
    </row>
    <row r="687" spans="1:32">
      <c r="A687" t="s">
        <v>705</v>
      </c>
      <c r="B687" t="s">
        <v>19</v>
      </c>
      <c r="C687">
        <v>0</v>
      </c>
      <c r="D687">
        <v>0</v>
      </c>
      <c r="E687">
        <v>0</v>
      </c>
      <c r="F687">
        <v>0</v>
      </c>
      <c r="G687">
        <v>0</v>
      </c>
      <c r="H687">
        <v>0</v>
      </c>
      <c r="I687">
        <v>0</v>
      </c>
      <c r="J687">
        <v>0</v>
      </c>
      <c r="K687">
        <v>0</v>
      </c>
      <c r="L687">
        <v>0</v>
      </c>
      <c r="M687">
        <v>0</v>
      </c>
      <c r="N687">
        <v>0</v>
      </c>
      <c r="O687">
        <v>0</v>
      </c>
      <c r="P687">
        <v>0</v>
      </c>
      <c r="Q687">
        <v>0</v>
      </c>
      <c r="R687">
        <v>0</v>
      </c>
      <c r="S687">
        <v>0</v>
      </c>
      <c r="T687">
        <v>0</v>
      </c>
      <c r="U687">
        <v>0</v>
      </c>
      <c r="V687">
        <v>0</v>
      </c>
      <c r="W687">
        <v>0</v>
      </c>
      <c r="X687">
        <v>0</v>
      </c>
      <c r="Y687">
        <v>0</v>
      </c>
      <c r="Z687">
        <v>0</v>
      </c>
      <c r="AA687">
        <v>0</v>
      </c>
      <c r="AB687">
        <v>0</v>
      </c>
      <c r="AC687">
        <v>0</v>
      </c>
      <c r="AD687">
        <v>0</v>
      </c>
      <c r="AE687">
        <v>0</v>
      </c>
      <c r="AF687">
        <v>0</v>
      </c>
    </row>
    <row r="688" spans="1:32">
      <c r="A688" t="s">
        <v>706</v>
      </c>
      <c r="B688" t="s">
        <v>19</v>
      </c>
      <c r="C688" s="2">
        <v>3091950000</v>
      </c>
      <c r="D688" s="2">
        <v>3093730000</v>
      </c>
      <c r="E688" s="2">
        <v>3286920000</v>
      </c>
      <c r="F688" s="2">
        <v>3312190000</v>
      </c>
      <c r="G688" s="2">
        <v>3317850000</v>
      </c>
      <c r="H688" s="2">
        <v>3345200000</v>
      </c>
      <c r="I688" s="2">
        <v>3373230000</v>
      </c>
      <c r="J688" s="2">
        <v>3381260000</v>
      </c>
      <c r="K688" s="2">
        <v>3390050000</v>
      </c>
      <c r="L688" s="2">
        <v>3399500000</v>
      </c>
      <c r="M688" s="2">
        <v>3409540000</v>
      </c>
      <c r="N688" s="2">
        <v>3420140000</v>
      </c>
      <c r="O688" s="2">
        <v>3451510000</v>
      </c>
      <c r="P688" s="2">
        <v>3463000000</v>
      </c>
      <c r="Q688" s="2">
        <v>3495080000</v>
      </c>
      <c r="R688" s="2">
        <v>3507330000</v>
      </c>
      <c r="S688" s="2">
        <v>3560110000</v>
      </c>
      <c r="T688" s="2">
        <v>3593010000</v>
      </c>
      <c r="U688" s="2">
        <v>3646140000</v>
      </c>
      <c r="V688" s="2">
        <v>3699400000</v>
      </c>
      <c r="W688" s="2">
        <v>3732840000</v>
      </c>
      <c r="X688" s="2">
        <v>3786430000</v>
      </c>
      <c r="Y688" s="2">
        <v>3840140000</v>
      </c>
      <c r="Z688" s="2">
        <v>3893970000</v>
      </c>
      <c r="AA688" s="2">
        <v>3947840000</v>
      </c>
      <c r="AB688" s="2">
        <v>3981960000</v>
      </c>
      <c r="AC688" s="2">
        <v>4035980000</v>
      </c>
      <c r="AD688" s="2">
        <v>4090070000</v>
      </c>
      <c r="AE688" s="2">
        <v>4144240000</v>
      </c>
      <c r="AF688" s="2">
        <v>4218190000</v>
      </c>
    </row>
    <row r="689" spans="1:32">
      <c r="A689" t="s">
        <v>707</v>
      </c>
      <c r="B689" t="s">
        <v>19</v>
      </c>
      <c r="C689">
        <v>0</v>
      </c>
      <c r="D689">
        <v>0</v>
      </c>
      <c r="E689">
        <v>0</v>
      </c>
      <c r="F689">
        <v>0</v>
      </c>
      <c r="G689">
        <v>0</v>
      </c>
      <c r="H689">
        <v>0</v>
      </c>
      <c r="I689">
        <v>0</v>
      </c>
      <c r="J689">
        <v>0</v>
      </c>
      <c r="K689">
        <v>0</v>
      </c>
      <c r="L689">
        <v>0</v>
      </c>
      <c r="M689">
        <v>0</v>
      </c>
      <c r="N689">
        <v>0</v>
      </c>
      <c r="O689">
        <v>0</v>
      </c>
      <c r="P689">
        <v>0</v>
      </c>
      <c r="Q689">
        <v>0</v>
      </c>
      <c r="R689">
        <v>0</v>
      </c>
      <c r="S689">
        <v>0</v>
      </c>
      <c r="T689">
        <v>0</v>
      </c>
      <c r="U689">
        <v>0</v>
      </c>
      <c r="V689">
        <v>0</v>
      </c>
      <c r="W689">
        <v>0</v>
      </c>
      <c r="X689">
        <v>0</v>
      </c>
      <c r="Y689">
        <v>0</v>
      </c>
      <c r="Z689">
        <v>0</v>
      </c>
      <c r="AA689">
        <v>0</v>
      </c>
      <c r="AB689">
        <v>0</v>
      </c>
      <c r="AC689">
        <v>0</v>
      </c>
      <c r="AD689">
        <v>0</v>
      </c>
      <c r="AE689">
        <v>0</v>
      </c>
      <c r="AF689">
        <v>0</v>
      </c>
    </row>
    <row r="690" spans="1:32">
      <c r="A690" t="s">
        <v>708</v>
      </c>
      <c r="B690" t="s">
        <v>19</v>
      </c>
      <c r="C690">
        <v>0</v>
      </c>
      <c r="D690">
        <v>0</v>
      </c>
      <c r="E690">
        <v>0</v>
      </c>
      <c r="F690">
        <v>0</v>
      </c>
      <c r="G690">
        <v>0</v>
      </c>
      <c r="H690">
        <v>0</v>
      </c>
      <c r="I690">
        <v>0</v>
      </c>
      <c r="J690">
        <v>0</v>
      </c>
      <c r="K690">
        <v>0</v>
      </c>
      <c r="L690">
        <v>0</v>
      </c>
      <c r="M690">
        <v>0</v>
      </c>
      <c r="N690">
        <v>0</v>
      </c>
      <c r="O690">
        <v>0</v>
      </c>
      <c r="P690">
        <v>0</v>
      </c>
      <c r="Q690">
        <v>0</v>
      </c>
      <c r="R690">
        <v>0</v>
      </c>
      <c r="S690">
        <v>0</v>
      </c>
      <c r="T690">
        <v>0</v>
      </c>
      <c r="U690">
        <v>0</v>
      </c>
      <c r="V690">
        <v>0</v>
      </c>
      <c r="W690">
        <v>0</v>
      </c>
      <c r="X690">
        <v>0</v>
      </c>
      <c r="Y690">
        <v>0</v>
      </c>
      <c r="Z690">
        <v>0</v>
      </c>
      <c r="AA690">
        <v>0</v>
      </c>
      <c r="AB690">
        <v>0</v>
      </c>
      <c r="AC690">
        <v>0</v>
      </c>
      <c r="AD690">
        <v>0</v>
      </c>
      <c r="AE690">
        <v>0</v>
      </c>
      <c r="AF690">
        <v>0</v>
      </c>
    </row>
    <row r="691" spans="1:32">
      <c r="A691" t="s">
        <v>709</v>
      </c>
      <c r="B691" t="s">
        <v>19</v>
      </c>
      <c r="C691">
        <v>0</v>
      </c>
      <c r="D691">
        <v>0</v>
      </c>
      <c r="E691">
        <v>0</v>
      </c>
      <c r="F691">
        <v>0</v>
      </c>
      <c r="G691">
        <v>0</v>
      </c>
      <c r="H691">
        <v>0</v>
      </c>
      <c r="I691">
        <v>0</v>
      </c>
      <c r="J691">
        <v>0</v>
      </c>
      <c r="K691">
        <v>0</v>
      </c>
      <c r="L691">
        <v>0</v>
      </c>
      <c r="M691">
        <v>0</v>
      </c>
      <c r="N691">
        <v>0</v>
      </c>
      <c r="O691">
        <v>0</v>
      </c>
      <c r="P691">
        <v>0</v>
      </c>
      <c r="Q691">
        <v>0</v>
      </c>
      <c r="R691">
        <v>0</v>
      </c>
      <c r="S691">
        <v>0</v>
      </c>
      <c r="T691">
        <v>0</v>
      </c>
      <c r="U691">
        <v>0</v>
      </c>
      <c r="V691">
        <v>0</v>
      </c>
      <c r="W691">
        <v>0</v>
      </c>
      <c r="X691">
        <v>0</v>
      </c>
      <c r="Y691">
        <v>0</v>
      </c>
      <c r="Z691">
        <v>0</v>
      </c>
      <c r="AA691">
        <v>0</v>
      </c>
      <c r="AB691">
        <v>0</v>
      </c>
      <c r="AC691">
        <v>0</v>
      </c>
      <c r="AD691">
        <v>0</v>
      </c>
      <c r="AE691">
        <v>0</v>
      </c>
      <c r="AF691">
        <v>0</v>
      </c>
    </row>
    <row r="692" spans="1:32">
      <c r="A692" t="s">
        <v>710</v>
      </c>
      <c r="B692" t="s">
        <v>19</v>
      </c>
      <c r="C692">
        <v>0</v>
      </c>
      <c r="D692">
        <v>0</v>
      </c>
      <c r="E692">
        <v>0</v>
      </c>
      <c r="F692">
        <v>0</v>
      </c>
      <c r="G692">
        <v>0</v>
      </c>
      <c r="H692">
        <v>0</v>
      </c>
      <c r="I692">
        <v>0</v>
      </c>
      <c r="J692">
        <v>0</v>
      </c>
      <c r="K692">
        <v>0</v>
      </c>
      <c r="L692">
        <v>0</v>
      </c>
      <c r="M692">
        <v>0</v>
      </c>
      <c r="N692">
        <v>0</v>
      </c>
      <c r="O692">
        <v>0</v>
      </c>
      <c r="P692">
        <v>0</v>
      </c>
      <c r="Q692">
        <v>0</v>
      </c>
      <c r="R692">
        <v>0</v>
      </c>
      <c r="S692">
        <v>0</v>
      </c>
      <c r="T692">
        <v>0</v>
      </c>
      <c r="U692">
        <v>0</v>
      </c>
      <c r="V692">
        <v>0</v>
      </c>
      <c r="W692">
        <v>0</v>
      </c>
      <c r="X692">
        <v>0</v>
      </c>
      <c r="Y692">
        <v>0</v>
      </c>
      <c r="Z692">
        <v>0</v>
      </c>
      <c r="AA692">
        <v>0</v>
      </c>
      <c r="AB692">
        <v>0</v>
      </c>
      <c r="AC692">
        <v>0</v>
      </c>
      <c r="AD692">
        <v>0</v>
      </c>
      <c r="AE692">
        <v>0</v>
      </c>
      <c r="AF692">
        <v>0</v>
      </c>
    </row>
    <row r="693" spans="1:32">
      <c r="A693" t="s">
        <v>711</v>
      </c>
      <c r="B693" t="s">
        <v>19</v>
      </c>
      <c r="C693">
        <v>0</v>
      </c>
      <c r="D693">
        <v>0</v>
      </c>
      <c r="E693">
        <v>0</v>
      </c>
      <c r="F693">
        <v>0</v>
      </c>
      <c r="G693">
        <v>0</v>
      </c>
      <c r="H693">
        <v>0</v>
      </c>
      <c r="I693">
        <v>0</v>
      </c>
      <c r="J693">
        <v>0</v>
      </c>
      <c r="K693">
        <v>0</v>
      </c>
      <c r="L693">
        <v>0</v>
      </c>
      <c r="M693">
        <v>0</v>
      </c>
      <c r="N693">
        <v>0</v>
      </c>
      <c r="O693">
        <v>0</v>
      </c>
      <c r="P693">
        <v>0</v>
      </c>
      <c r="Q693">
        <v>0</v>
      </c>
      <c r="R693">
        <v>0</v>
      </c>
      <c r="S693">
        <v>0</v>
      </c>
      <c r="T693">
        <v>0</v>
      </c>
      <c r="U693">
        <v>0</v>
      </c>
      <c r="V693">
        <v>0</v>
      </c>
      <c r="W693">
        <v>0</v>
      </c>
      <c r="X693">
        <v>0</v>
      </c>
      <c r="Y693">
        <v>0</v>
      </c>
      <c r="Z693">
        <v>0</v>
      </c>
      <c r="AA693">
        <v>0</v>
      </c>
      <c r="AB693">
        <v>0</v>
      </c>
      <c r="AC693">
        <v>0</v>
      </c>
      <c r="AD693">
        <v>0</v>
      </c>
      <c r="AE693">
        <v>0</v>
      </c>
      <c r="AF693">
        <v>0</v>
      </c>
    </row>
    <row r="694" spans="1:32">
      <c r="A694" t="s">
        <v>712</v>
      </c>
      <c r="B694" t="s">
        <v>19</v>
      </c>
      <c r="C694">
        <v>0</v>
      </c>
      <c r="D694">
        <v>0</v>
      </c>
      <c r="E694">
        <v>0</v>
      </c>
      <c r="F694">
        <v>0</v>
      </c>
      <c r="G694">
        <v>0</v>
      </c>
      <c r="H694">
        <v>0</v>
      </c>
      <c r="I694">
        <v>0</v>
      </c>
      <c r="J694">
        <v>0</v>
      </c>
      <c r="K694">
        <v>0</v>
      </c>
      <c r="L694">
        <v>0</v>
      </c>
      <c r="M694">
        <v>0</v>
      </c>
      <c r="N694">
        <v>0</v>
      </c>
      <c r="O694">
        <v>0</v>
      </c>
      <c r="P694">
        <v>0</v>
      </c>
      <c r="Q694">
        <v>0</v>
      </c>
      <c r="R694">
        <v>0</v>
      </c>
      <c r="S694">
        <v>0</v>
      </c>
      <c r="T694">
        <v>0</v>
      </c>
      <c r="U694">
        <v>0</v>
      </c>
      <c r="V694">
        <v>0</v>
      </c>
      <c r="W694">
        <v>0</v>
      </c>
      <c r="X694">
        <v>0</v>
      </c>
      <c r="Y694">
        <v>0</v>
      </c>
      <c r="Z694">
        <v>0</v>
      </c>
      <c r="AA694">
        <v>0</v>
      </c>
      <c r="AB694">
        <v>0</v>
      </c>
      <c r="AC694">
        <v>0</v>
      </c>
      <c r="AD694">
        <v>0</v>
      </c>
      <c r="AE694">
        <v>0</v>
      </c>
      <c r="AF694">
        <v>0</v>
      </c>
    </row>
    <row r="695" spans="1:32">
      <c r="A695" t="s">
        <v>713</v>
      </c>
      <c r="B695" t="s">
        <v>19</v>
      </c>
      <c r="C695">
        <v>0</v>
      </c>
      <c r="D695">
        <v>0</v>
      </c>
      <c r="E695">
        <v>0</v>
      </c>
      <c r="F695">
        <v>0</v>
      </c>
      <c r="G695">
        <v>0</v>
      </c>
      <c r="H695">
        <v>0</v>
      </c>
      <c r="I695">
        <v>0</v>
      </c>
      <c r="J695">
        <v>0</v>
      </c>
      <c r="K695">
        <v>0</v>
      </c>
      <c r="L695">
        <v>0</v>
      </c>
      <c r="M695">
        <v>0</v>
      </c>
      <c r="N695">
        <v>0</v>
      </c>
      <c r="O695">
        <v>0</v>
      </c>
      <c r="P695">
        <v>0</v>
      </c>
      <c r="Q695">
        <v>0</v>
      </c>
      <c r="R695">
        <v>0</v>
      </c>
      <c r="S695">
        <v>0</v>
      </c>
      <c r="T695">
        <v>0</v>
      </c>
      <c r="U695">
        <v>0</v>
      </c>
      <c r="V695">
        <v>0</v>
      </c>
      <c r="W695">
        <v>0</v>
      </c>
      <c r="X695">
        <v>0</v>
      </c>
      <c r="Y695">
        <v>0</v>
      </c>
      <c r="Z695">
        <v>0</v>
      </c>
      <c r="AA695">
        <v>0</v>
      </c>
      <c r="AB695">
        <v>0</v>
      </c>
      <c r="AC695">
        <v>0</v>
      </c>
      <c r="AD695">
        <v>0</v>
      </c>
      <c r="AE695">
        <v>0</v>
      </c>
      <c r="AF695">
        <v>0</v>
      </c>
    </row>
    <row r="696" spans="1:32">
      <c r="A696" t="s">
        <v>714</v>
      </c>
      <c r="B696" t="s">
        <v>19</v>
      </c>
      <c r="C696">
        <v>0</v>
      </c>
      <c r="D696">
        <v>0</v>
      </c>
      <c r="E696">
        <v>0</v>
      </c>
      <c r="F696">
        <v>0</v>
      </c>
      <c r="G696">
        <v>0</v>
      </c>
      <c r="H696">
        <v>0</v>
      </c>
      <c r="I696">
        <v>0</v>
      </c>
      <c r="J696">
        <v>0</v>
      </c>
      <c r="K696">
        <v>0</v>
      </c>
      <c r="L696">
        <v>0</v>
      </c>
      <c r="M696">
        <v>0</v>
      </c>
      <c r="N696">
        <v>0</v>
      </c>
      <c r="O696">
        <v>0</v>
      </c>
      <c r="P696">
        <v>0</v>
      </c>
      <c r="Q696">
        <v>0</v>
      </c>
      <c r="R696">
        <v>0</v>
      </c>
      <c r="S696">
        <v>0</v>
      </c>
      <c r="T696">
        <v>0</v>
      </c>
      <c r="U696">
        <v>0</v>
      </c>
      <c r="V696">
        <v>0</v>
      </c>
      <c r="W696">
        <v>0</v>
      </c>
      <c r="X696">
        <v>0</v>
      </c>
      <c r="Y696">
        <v>0</v>
      </c>
      <c r="Z696">
        <v>0</v>
      </c>
      <c r="AA696">
        <v>0</v>
      </c>
      <c r="AB696">
        <v>0</v>
      </c>
      <c r="AC696">
        <v>0</v>
      </c>
      <c r="AD696">
        <v>0</v>
      </c>
      <c r="AE696">
        <v>0</v>
      </c>
      <c r="AF696">
        <v>0</v>
      </c>
    </row>
    <row r="697" spans="1:32">
      <c r="A697" t="s">
        <v>715</v>
      </c>
      <c r="B697" t="s">
        <v>19</v>
      </c>
      <c r="C697">
        <v>0</v>
      </c>
      <c r="D697">
        <v>0</v>
      </c>
      <c r="E697">
        <v>0</v>
      </c>
      <c r="F697">
        <v>0</v>
      </c>
      <c r="G697">
        <v>0</v>
      </c>
      <c r="H697">
        <v>0</v>
      </c>
      <c r="I697">
        <v>0</v>
      </c>
      <c r="J697">
        <v>0</v>
      </c>
      <c r="K697">
        <v>0</v>
      </c>
      <c r="L697">
        <v>0</v>
      </c>
      <c r="M697">
        <v>0</v>
      </c>
      <c r="N697">
        <v>0</v>
      </c>
      <c r="O697">
        <v>0</v>
      </c>
      <c r="P697">
        <v>0</v>
      </c>
      <c r="Q697">
        <v>0</v>
      </c>
      <c r="R697">
        <v>0</v>
      </c>
      <c r="S697">
        <v>0</v>
      </c>
      <c r="T697">
        <v>0</v>
      </c>
      <c r="U697">
        <v>0</v>
      </c>
      <c r="V697">
        <v>0</v>
      </c>
      <c r="W697">
        <v>0</v>
      </c>
      <c r="X697">
        <v>0</v>
      </c>
      <c r="Y697">
        <v>0</v>
      </c>
      <c r="Z697">
        <v>0</v>
      </c>
      <c r="AA697">
        <v>0</v>
      </c>
      <c r="AB697">
        <v>0</v>
      </c>
      <c r="AC697">
        <v>0</v>
      </c>
      <c r="AD697">
        <v>0</v>
      </c>
      <c r="AE697">
        <v>0</v>
      </c>
      <c r="AF697">
        <v>0</v>
      </c>
    </row>
    <row r="698" spans="1:32">
      <c r="A698" t="s">
        <v>716</v>
      </c>
      <c r="B698" t="s">
        <v>19</v>
      </c>
      <c r="C698" s="2">
        <v>2017610000</v>
      </c>
      <c r="D698" s="2">
        <v>2430500000</v>
      </c>
      <c r="E698" s="2">
        <v>2592670000</v>
      </c>
      <c r="F698" s="2">
        <v>2604010000</v>
      </c>
      <c r="G698" s="2">
        <v>2578680000</v>
      </c>
      <c r="H698" s="2">
        <v>2589990000</v>
      </c>
      <c r="I698" s="2">
        <v>2601260000</v>
      </c>
      <c r="J698" s="2">
        <v>2594760000</v>
      </c>
      <c r="K698" s="2">
        <v>2588570000</v>
      </c>
      <c r="L698" s="2">
        <v>2582700000</v>
      </c>
      <c r="M698" s="2">
        <v>2577140000</v>
      </c>
      <c r="N698" s="2">
        <v>2571490000</v>
      </c>
      <c r="O698" s="2">
        <v>2566160000</v>
      </c>
      <c r="P698" s="2">
        <v>2560700000</v>
      </c>
      <c r="Q698" s="2">
        <v>2555120000</v>
      </c>
      <c r="R698" s="2">
        <v>2566030000</v>
      </c>
      <c r="S698" s="2">
        <v>2576550000</v>
      </c>
      <c r="T698" s="2">
        <v>2586750000</v>
      </c>
      <c r="U698" s="2">
        <v>2612730000</v>
      </c>
      <c r="V698" s="2">
        <v>2622400000</v>
      </c>
      <c r="W698" s="2">
        <v>2647670000</v>
      </c>
      <c r="X698" s="2">
        <v>2656480000</v>
      </c>
      <c r="Y698" s="2">
        <v>2680660000</v>
      </c>
      <c r="Z698" s="2">
        <v>2688920000</v>
      </c>
      <c r="AA698" s="2">
        <v>2718730000</v>
      </c>
      <c r="AB698" s="2">
        <v>2729030000</v>
      </c>
      <c r="AC698" s="2">
        <v>2753230000</v>
      </c>
      <c r="AD698" s="2">
        <v>2761690000</v>
      </c>
      <c r="AE698" s="2">
        <v>2784770000</v>
      </c>
      <c r="AF698" s="2">
        <v>2806960000</v>
      </c>
    </row>
    <row r="699" spans="1:32">
      <c r="A699" t="s">
        <v>717</v>
      </c>
      <c r="B699" t="s">
        <v>19</v>
      </c>
      <c r="C699">
        <v>0</v>
      </c>
      <c r="D699">
        <v>0</v>
      </c>
      <c r="E699">
        <v>0</v>
      </c>
      <c r="F699">
        <v>0</v>
      </c>
      <c r="G699">
        <v>0</v>
      </c>
      <c r="H699">
        <v>0</v>
      </c>
      <c r="I699">
        <v>0</v>
      </c>
      <c r="J699">
        <v>0</v>
      </c>
      <c r="K699">
        <v>0</v>
      </c>
      <c r="L699">
        <v>0</v>
      </c>
      <c r="M699">
        <v>0</v>
      </c>
      <c r="N699">
        <v>0</v>
      </c>
      <c r="O699">
        <v>0</v>
      </c>
      <c r="P699">
        <v>0</v>
      </c>
      <c r="Q699">
        <v>0</v>
      </c>
      <c r="R699">
        <v>0</v>
      </c>
      <c r="S699">
        <v>0</v>
      </c>
      <c r="T699">
        <v>0</v>
      </c>
      <c r="U699">
        <v>0</v>
      </c>
      <c r="V699">
        <v>0</v>
      </c>
      <c r="W699">
        <v>0</v>
      </c>
      <c r="X699">
        <v>0</v>
      </c>
      <c r="Y699">
        <v>0</v>
      </c>
      <c r="Z699">
        <v>0</v>
      </c>
      <c r="AA699">
        <v>0</v>
      </c>
      <c r="AB699">
        <v>0</v>
      </c>
      <c r="AC699">
        <v>0</v>
      </c>
      <c r="AD699">
        <v>0</v>
      </c>
      <c r="AE699">
        <v>0</v>
      </c>
      <c r="AF699">
        <v>0</v>
      </c>
    </row>
    <row r="700" spans="1:32">
      <c r="A700" t="s">
        <v>718</v>
      </c>
      <c r="B700" t="s">
        <v>19</v>
      </c>
      <c r="C700">
        <v>0</v>
      </c>
      <c r="D700">
        <v>0</v>
      </c>
      <c r="E700">
        <v>0</v>
      </c>
      <c r="F700">
        <v>0</v>
      </c>
      <c r="G700">
        <v>0</v>
      </c>
      <c r="H700">
        <v>0</v>
      </c>
      <c r="I700">
        <v>0</v>
      </c>
      <c r="J700">
        <v>0</v>
      </c>
      <c r="K700">
        <v>0</v>
      </c>
      <c r="L700">
        <v>0</v>
      </c>
      <c r="M700">
        <v>0</v>
      </c>
      <c r="N700">
        <v>0</v>
      </c>
      <c r="O700">
        <v>0</v>
      </c>
      <c r="P700">
        <v>0</v>
      </c>
      <c r="Q700">
        <v>0</v>
      </c>
      <c r="R700">
        <v>0</v>
      </c>
      <c r="S700">
        <v>0</v>
      </c>
      <c r="T700">
        <v>0</v>
      </c>
      <c r="U700">
        <v>0</v>
      </c>
      <c r="V700">
        <v>0</v>
      </c>
      <c r="W700">
        <v>0</v>
      </c>
      <c r="X700">
        <v>0</v>
      </c>
      <c r="Y700">
        <v>0</v>
      </c>
      <c r="Z700">
        <v>0</v>
      </c>
      <c r="AA700">
        <v>0</v>
      </c>
      <c r="AB700">
        <v>0</v>
      </c>
      <c r="AC700">
        <v>0</v>
      </c>
      <c r="AD700">
        <v>0</v>
      </c>
      <c r="AE700">
        <v>0</v>
      </c>
      <c r="AF700">
        <v>0</v>
      </c>
    </row>
    <row r="701" spans="1:32">
      <c r="A701" t="s">
        <v>719</v>
      </c>
      <c r="B701" t="s">
        <v>19</v>
      </c>
      <c r="C701">
        <v>0</v>
      </c>
      <c r="D701">
        <v>0</v>
      </c>
      <c r="E701">
        <v>0</v>
      </c>
      <c r="F701">
        <v>0</v>
      </c>
      <c r="G701">
        <v>0</v>
      </c>
      <c r="H701">
        <v>0</v>
      </c>
      <c r="I701">
        <v>0</v>
      </c>
      <c r="J701">
        <v>0</v>
      </c>
      <c r="K701">
        <v>0</v>
      </c>
      <c r="L701">
        <v>0</v>
      </c>
      <c r="M701">
        <v>0</v>
      </c>
      <c r="N701">
        <v>0</v>
      </c>
      <c r="O701">
        <v>0</v>
      </c>
      <c r="P701">
        <v>0</v>
      </c>
      <c r="Q701">
        <v>0</v>
      </c>
      <c r="R701">
        <v>0</v>
      </c>
      <c r="S701">
        <v>0</v>
      </c>
      <c r="T701">
        <v>0</v>
      </c>
      <c r="U701">
        <v>0</v>
      </c>
      <c r="V701">
        <v>0</v>
      </c>
      <c r="W701">
        <v>0</v>
      </c>
      <c r="X701">
        <v>0</v>
      </c>
      <c r="Y701">
        <v>0</v>
      </c>
      <c r="Z701">
        <v>0</v>
      </c>
      <c r="AA701">
        <v>0</v>
      </c>
      <c r="AB701">
        <v>0</v>
      </c>
      <c r="AC701">
        <v>0</v>
      </c>
      <c r="AD701">
        <v>0</v>
      </c>
      <c r="AE701">
        <v>0</v>
      </c>
      <c r="AF701">
        <v>0</v>
      </c>
    </row>
    <row r="702" spans="1:32">
      <c r="A702" t="s">
        <v>720</v>
      </c>
      <c r="B702" t="s">
        <v>19</v>
      </c>
      <c r="C702">
        <v>0</v>
      </c>
      <c r="D702">
        <v>0</v>
      </c>
      <c r="E702">
        <v>0</v>
      </c>
      <c r="F702">
        <v>0</v>
      </c>
      <c r="G702">
        <v>0</v>
      </c>
      <c r="H702">
        <v>0</v>
      </c>
      <c r="I702">
        <v>0</v>
      </c>
      <c r="J702">
        <v>0</v>
      </c>
      <c r="K702">
        <v>0</v>
      </c>
      <c r="L702">
        <v>0</v>
      </c>
      <c r="M702">
        <v>0</v>
      </c>
      <c r="N702">
        <v>0</v>
      </c>
      <c r="O702">
        <v>0</v>
      </c>
      <c r="P702">
        <v>0</v>
      </c>
      <c r="Q702">
        <v>0</v>
      </c>
      <c r="R702">
        <v>0</v>
      </c>
      <c r="S702">
        <v>0</v>
      </c>
      <c r="T702">
        <v>0</v>
      </c>
      <c r="U702">
        <v>0</v>
      </c>
      <c r="V702">
        <v>0</v>
      </c>
      <c r="W702">
        <v>0</v>
      </c>
      <c r="X702">
        <v>0</v>
      </c>
      <c r="Y702">
        <v>0</v>
      </c>
      <c r="Z702">
        <v>0</v>
      </c>
      <c r="AA702">
        <v>0</v>
      </c>
      <c r="AB702">
        <v>0</v>
      </c>
      <c r="AC702">
        <v>0</v>
      </c>
      <c r="AD702">
        <v>0</v>
      </c>
      <c r="AE702">
        <v>0</v>
      </c>
      <c r="AF702">
        <v>0</v>
      </c>
    </row>
    <row r="703" spans="1:32">
      <c r="A703" t="s">
        <v>721</v>
      </c>
      <c r="B703" t="s">
        <v>19</v>
      </c>
      <c r="C703">
        <v>0</v>
      </c>
      <c r="D703">
        <v>0</v>
      </c>
      <c r="E703">
        <v>0</v>
      </c>
      <c r="F703">
        <v>0</v>
      </c>
      <c r="G703">
        <v>0</v>
      </c>
      <c r="H703">
        <v>0</v>
      </c>
      <c r="I703">
        <v>0</v>
      </c>
      <c r="J703">
        <v>0</v>
      </c>
      <c r="K703">
        <v>0</v>
      </c>
      <c r="L703">
        <v>0</v>
      </c>
      <c r="M703">
        <v>0</v>
      </c>
      <c r="N703">
        <v>0</v>
      </c>
      <c r="O703">
        <v>0</v>
      </c>
      <c r="P703">
        <v>0</v>
      </c>
      <c r="Q703">
        <v>0</v>
      </c>
      <c r="R703">
        <v>0</v>
      </c>
      <c r="S703">
        <v>0</v>
      </c>
      <c r="T703">
        <v>0</v>
      </c>
      <c r="U703">
        <v>0</v>
      </c>
      <c r="V703">
        <v>0</v>
      </c>
      <c r="W703">
        <v>0</v>
      </c>
      <c r="X703">
        <v>0</v>
      </c>
      <c r="Y703">
        <v>0</v>
      </c>
      <c r="Z703">
        <v>0</v>
      </c>
      <c r="AA703">
        <v>0</v>
      </c>
      <c r="AB703">
        <v>0</v>
      </c>
      <c r="AC703">
        <v>0</v>
      </c>
      <c r="AD703">
        <v>0</v>
      </c>
      <c r="AE703">
        <v>0</v>
      </c>
      <c r="AF703">
        <v>0</v>
      </c>
    </row>
    <row r="704" spans="1:32">
      <c r="A704" t="s">
        <v>722</v>
      </c>
      <c r="B704" t="s">
        <v>19</v>
      </c>
      <c r="C704">
        <v>0</v>
      </c>
      <c r="D704">
        <v>0</v>
      </c>
      <c r="E704">
        <v>0</v>
      </c>
      <c r="F704">
        <v>0</v>
      </c>
      <c r="G704">
        <v>0</v>
      </c>
      <c r="H704">
        <v>0</v>
      </c>
      <c r="I704">
        <v>0</v>
      </c>
      <c r="J704">
        <v>0</v>
      </c>
      <c r="K704">
        <v>0</v>
      </c>
      <c r="L704">
        <v>0</v>
      </c>
      <c r="M704">
        <v>0</v>
      </c>
      <c r="N704">
        <v>0</v>
      </c>
      <c r="O704">
        <v>0</v>
      </c>
      <c r="P704">
        <v>0</v>
      </c>
      <c r="Q704">
        <v>0</v>
      </c>
      <c r="R704">
        <v>0</v>
      </c>
      <c r="S704">
        <v>0</v>
      </c>
      <c r="T704">
        <v>0</v>
      </c>
      <c r="U704">
        <v>0</v>
      </c>
      <c r="V704">
        <v>0</v>
      </c>
      <c r="W704">
        <v>0</v>
      </c>
      <c r="X704">
        <v>0</v>
      </c>
      <c r="Y704">
        <v>0</v>
      </c>
      <c r="Z704">
        <v>0</v>
      </c>
      <c r="AA704">
        <v>0</v>
      </c>
      <c r="AB704">
        <v>0</v>
      </c>
      <c r="AC704">
        <v>0</v>
      </c>
      <c r="AD704">
        <v>0</v>
      </c>
      <c r="AE704">
        <v>0</v>
      </c>
      <c r="AF704">
        <v>0</v>
      </c>
    </row>
    <row r="705" spans="1:32">
      <c r="A705" t="s">
        <v>723</v>
      </c>
      <c r="B705" t="s">
        <v>19</v>
      </c>
      <c r="C705">
        <v>0</v>
      </c>
      <c r="D705">
        <v>0</v>
      </c>
      <c r="E705">
        <v>0</v>
      </c>
      <c r="F705">
        <v>0</v>
      </c>
      <c r="G705">
        <v>0</v>
      </c>
      <c r="H705">
        <v>0</v>
      </c>
      <c r="I705">
        <v>0</v>
      </c>
      <c r="J705">
        <v>0</v>
      </c>
      <c r="K705">
        <v>0</v>
      </c>
      <c r="L705">
        <v>0</v>
      </c>
      <c r="M705">
        <v>0</v>
      </c>
      <c r="N705">
        <v>0</v>
      </c>
      <c r="O705">
        <v>0</v>
      </c>
      <c r="P705">
        <v>0</v>
      </c>
      <c r="Q705">
        <v>0</v>
      </c>
      <c r="R705">
        <v>0</v>
      </c>
      <c r="S705">
        <v>0</v>
      </c>
      <c r="T705">
        <v>0</v>
      </c>
      <c r="U705">
        <v>0</v>
      </c>
      <c r="V705">
        <v>0</v>
      </c>
      <c r="W705">
        <v>0</v>
      </c>
      <c r="X705">
        <v>0</v>
      </c>
      <c r="Y705">
        <v>0</v>
      </c>
      <c r="Z705">
        <v>0</v>
      </c>
      <c r="AA705">
        <v>0</v>
      </c>
      <c r="AB705">
        <v>0</v>
      </c>
      <c r="AC705">
        <v>0</v>
      </c>
      <c r="AD705">
        <v>0</v>
      </c>
      <c r="AE705">
        <v>0</v>
      </c>
      <c r="AF705">
        <v>0</v>
      </c>
    </row>
    <row r="706" spans="1:32">
      <c r="A706" t="s">
        <v>724</v>
      </c>
      <c r="B706" t="s">
        <v>19</v>
      </c>
      <c r="C706">
        <v>0</v>
      </c>
      <c r="D706">
        <v>0</v>
      </c>
      <c r="E706">
        <v>0</v>
      </c>
      <c r="F706">
        <v>0</v>
      </c>
      <c r="G706">
        <v>0</v>
      </c>
      <c r="H706">
        <v>0</v>
      </c>
      <c r="I706">
        <v>0</v>
      </c>
      <c r="J706">
        <v>0</v>
      </c>
      <c r="K706">
        <v>0</v>
      </c>
      <c r="L706">
        <v>0</v>
      </c>
      <c r="M706">
        <v>0</v>
      </c>
      <c r="N706">
        <v>0</v>
      </c>
      <c r="O706">
        <v>0</v>
      </c>
      <c r="P706">
        <v>0</v>
      </c>
      <c r="Q706">
        <v>0</v>
      </c>
      <c r="R706">
        <v>0</v>
      </c>
      <c r="S706">
        <v>0</v>
      </c>
      <c r="T706">
        <v>0</v>
      </c>
      <c r="U706">
        <v>0</v>
      </c>
      <c r="V706">
        <v>0</v>
      </c>
      <c r="W706">
        <v>0</v>
      </c>
      <c r="X706">
        <v>0</v>
      </c>
      <c r="Y706">
        <v>0</v>
      </c>
      <c r="Z706">
        <v>0</v>
      </c>
      <c r="AA706">
        <v>0</v>
      </c>
      <c r="AB706">
        <v>0</v>
      </c>
      <c r="AC706">
        <v>0</v>
      </c>
      <c r="AD706">
        <v>0</v>
      </c>
      <c r="AE706">
        <v>0</v>
      </c>
      <c r="AF706">
        <v>0</v>
      </c>
    </row>
    <row r="707" spans="1:32">
      <c r="A707" t="s">
        <v>725</v>
      </c>
      <c r="B707" t="s">
        <v>19</v>
      </c>
      <c r="C707">
        <v>0</v>
      </c>
      <c r="D707">
        <v>0</v>
      </c>
      <c r="E707">
        <v>0</v>
      </c>
      <c r="F707">
        <v>0</v>
      </c>
      <c r="G707">
        <v>0</v>
      </c>
      <c r="H707">
        <v>0</v>
      </c>
      <c r="I707">
        <v>0</v>
      </c>
      <c r="J707">
        <v>0</v>
      </c>
      <c r="K707">
        <v>0</v>
      </c>
      <c r="L707">
        <v>0</v>
      </c>
      <c r="M707">
        <v>0</v>
      </c>
      <c r="N707">
        <v>0</v>
      </c>
      <c r="O707">
        <v>0</v>
      </c>
      <c r="P707">
        <v>0</v>
      </c>
      <c r="Q707">
        <v>0</v>
      </c>
      <c r="R707">
        <v>0</v>
      </c>
      <c r="S707">
        <v>0</v>
      </c>
      <c r="T707">
        <v>0</v>
      </c>
      <c r="U707">
        <v>0</v>
      </c>
      <c r="V707">
        <v>0</v>
      </c>
      <c r="W707">
        <v>0</v>
      </c>
      <c r="X707">
        <v>0</v>
      </c>
      <c r="Y707">
        <v>0</v>
      </c>
      <c r="Z707">
        <v>0</v>
      </c>
      <c r="AA707">
        <v>0</v>
      </c>
      <c r="AB707">
        <v>0</v>
      </c>
      <c r="AC707">
        <v>0</v>
      </c>
      <c r="AD707">
        <v>0</v>
      </c>
      <c r="AE707">
        <v>0</v>
      </c>
      <c r="AF707">
        <v>0</v>
      </c>
    </row>
    <row r="708" spans="1:32">
      <c r="A708" t="s">
        <v>726</v>
      </c>
      <c r="B708" t="s">
        <v>19</v>
      </c>
      <c r="C708">
        <v>0</v>
      </c>
      <c r="D708">
        <v>0</v>
      </c>
      <c r="E708">
        <v>0</v>
      </c>
      <c r="F708">
        <v>0</v>
      </c>
      <c r="G708">
        <v>0</v>
      </c>
      <c r="H708">
        <v>0</v>
      </c>
      <c r="I708">
        <v>0</v>
      </c>
      <c r="J708">
        <v>0</v>
      </c>
      <c r="K708">
        <v>0</v>
      </c>
      <c r="L708">
        <v>0</v>
      </c>
      <c r="M708">
        <v>0</v>
      </c>
      <c r="N708">
        <v>0</v>
      </c>
      <c r="O708">
        <v>0</v>
      </c>
      <c r="P708">
        <v>0</v>
      </c>
      <c r="Q708">
        <v>0</v>
      </c>
      <c r="R708">
        <v>0</v>
      </c>
      <c r="S708">
        <v>0</v>
      </c>
      <c r="T708">
        <v>0</v>
      </c>
      <c r="U708">
        <v>0</v>
      </c>
      <c r="V708">
        <v>0</v>
      </c>
      <c r="W708">
        <v>0</v>
      </c>
      <c r="X708">
        <v>0</v>
      </c>
      <c r="Y708">
        <v>0</v>
      </c>
      <c r="Z708">
        <v>0</v>
      </c>
      <c r="AA708">
        <v>0</v>
      </c>
      <c r="AB708">
        <v>0</v>
      </c>
      <c r="AC708">
        <v>0</v>
      </c>
      <c r="AD708">
        <v>0</v>
      </c>
      <c r="AE708">
        <v>0</v>
      </c>
      <c r="AF708">
        <v>0</v>
      </c>
    </row>
    <row r="709" spans="1:32">
      <c r="A709" t="s">
        <v>727</v>
      </c>
      <c r="B709" t="s">
        <v>19</v>
      </c>
      <c r="C709">
        <v>0</v>
      </c>
      <c r="D709">
        <v>0</v>
      </c>
      <c r="E709">
        <v>0</v>
      </c>
      <c r="F709">
        <v>0</v>
      </c>
      <c r="G709">
        <v>0</v>
      </c>
      <c r="H709">
        <v>0</v>
      </c>
      <c r="I709">
        <v>0</v>
      </c>
      <c r="J709">
        <v>0</v>
      </c>
      <c r="K709">
        <v>0</v>
      </c>
      <c r="L709">
        <v>0</v>
      </c>
      <c r="M709">
        <v>0</v>
      </c>
      <c r="N709">
        <v>0</v>
      </c>
      <c r="O709">
        <v>0</v>
      </c>
      <c r="P709">
        <v>0</v>
      </c>
      <c r="Q709">
        <v>0</v>
      </c>
      <c r="R709">
        <v>0</v>
      </c>
      <c r="S709">
        <v>0</v>
      </c>
      <c r="T709">
        <v>0</v>
      </c>
      <c r="U709">
        <v>0</v>
      </c>
      <c r="V709">
        <v>0</v>
      </c>
      <c r="W709">
        <v>0</v>
      </c>
      <c r="X709">
        <v>0</v>
      </c>
      <c r="Y709">
        <v>0</v>
      </c>
      <c r="Z709">
        <v>0</v>
      </c>
      <c r="AA709">
        <v>0</v>
      </c>
      <c r="AB709">
        <v>0</v>
      </c>
      <c r="AC709">
        <v>0</v>
      </c>
      <c r="AD709">
        <v>0</v>
      </c>
      <c r="AE709">
        <v>0</v>
      </c>
      <c r="AF709">
        <v>0</v>
      </c>
    </row>
    <row r="710" spans="1:32">
      <c r="A710" t="s">
        <v>728</v>
      </c>
      <c r="B710" t="s">
        <v>19</v>
      </c>
      <c r="C710">
        <v>0</v>
      </c>
      <c r="D710">
        <v>0</v>
      </c>
      <c r="E710">
        <v>0</v>
      </c>
      <c r="F710">
        <v>0</v>
      </c>
      <c r="G710">
        <v>0</v>
      </c>
      <c r="H710">
        <v>0</v>
      </c>
      <c r="I710">
        <v>0</v>
      </c>
      <c r="J710">
        <v>0</v>
      </c>
      <c r="K710">
        <v>0</v>
      </c>
      <c r="L710">
        <v>0</v>
      </c>
      <c r="M710">
        <v>0</v>
      </c>
      <c r="N710">
        <v>0</v>
      </c>
      <c r="O710">
        <v>0</v>
      </c>
      <c r="P710">
        <v>0</v>
      </c>
      <c r="Q710">
        <v>0</v>
      </c>
      <c r="R710">
        <v>0</v>
      </c>
      <c r="S710">
        <v>0</v>
      </c>
      <c r="T710">
        <v>0</v>
      </c>
      <c r="U710">
        <v>0</v>
      </c>
      <c r="V710">
        <v>0</v>
      </c>
      <c r="W710">
        <v>0</v>
      </c>
      <c r="X710">
        <v>0</v>
      </c>
      <c r="Y710">
        <v>0</v>
      </c>
      <c r="Z710">
        <v>0</v>
      </c>
      <c r="AA710">
        <v>0</v>
      </c>
      <c r="AB710">
        <v>0</v>
      </c>
      <c r="AC710">
        <v>0</v>
      </c>
      <c r="AD710">
        <v>0</v>
      </c>
      <c r="AE710">
        <v>0</v>
      </c>
      <c r="AF710">
        <v>0</v>
      </c>
    </row>
    <row r="711" spans="1:32">
      <c r="A711" t="s">
        <v>729</v>
      </c>
      <c r="B711" t="s">
        <v>19</v>
      </c>
      <c r="C711">
        <v>0</v>
      </c>
      <c r="D711">
        <v>0</v>
      </c>
      <c r="E711">
        <v>0</v>
      </c>
      <c r="F711">
        <v>0</v>
      </c>
      <c r="G711">
        <v>0</v>
      </c>
      <c r="H711">
        <v>0</v>
      </c>
      <c r="I711">
        <v>0</v>
      </c>
      <c r="J711">
        <v>0</v>
      </c>
      <c r="K711">
        <v>0</v>
      </c>
      <c r="L711">
        <v>0</v>
      </c>
      <c r="M711">
        <v>0</v>
      </c>
      <c r="N711">
        <v>0</v>
      </c>
      <c r="O711">
        <v>0</v>
      </c>
      <c r="P711">
        <v>0</v>
      </c>
      <c r="Q711">
        <v>0</v>
      </c>
      <c r="R711">
        <v>0</v>
      </c>
      <c r="S711">
        <v>0</v>
      </c>
      <c r="T711">
        <v>0</v>
      </c>
      <c r="U711">
        <v>0</v>
      </c>
      <c r="V711">
        <v>0</v>
      </c>
      <c r="W711">
        <v>0</v>
      </c>
      <c r="X711">
        <v>0</v>
      </c>
      <c r="Y711">
        <v>0</v>
      </c>
      <c r="Z711">
        <v>0</v>
      </c>
      <c r="AA711">
        <v>0</v>
      </c>
      <c r="AB711">
        <v>0</v>
      </c>
      <c r="AC711">
        <v>0</v>
      </c>
      <c r="AD711">
        <v>0</v>
      </c>
      <c r="AE711">
        <v>0</v>
      </c>
      <c r="AF711">
        <v>0</v>
      </c>
    </row>
    <row r="712" spans="1:32">
      <c r="A712" t="s">
        <v>730</v>
      </c>
      <c r="B712" t="s">
        <v>19</v>
      </c>
      <c r="C712">
        <v>0</v>
      </c>
      <c r="D712">
        <v>0</v>
      </c>
      <c r="E712">
        <v>0</v>
      </c>
      <c r="F712">
        <v>0</v>
      </c>
      <c r="G712">
        <v>0</v>
      </c>
      <c r="H712">
        <v>0</v>
      </c>
      <c r="I712">
        <v>0</v>
      </c>
      <c r="J712">
        <v>0</v>
      </c>
      <c r="K712">
        <v>0</v>
      </c>
      <c r="L712">
        <v>0</v>
      </c>
      <c r="M712">
        <v>0</v>
      </c>
      <c r="N712">
        <v>0</v>
      </c>
      <c r="O712">
        <v>0</v>
      </c>
      <c r="P712">
        <v>0</v>
      </c>
      <c r="Q712">
        <v>0</v>
      </c>
      <c r="R712">
        <v>0</v>
      </c>
      <c r="S712">
        <v>0</v>
      </c>
      <c r="T712">
        <v>0</v>
      </c>
      <c r="U712">
        <v>0</v>
      </c>
      <c r="V712">
        <v>0</v>
      </c>
      <c r="W712">
        <v>0</v>
      </c>
      <c r="X712">
        <v>0</v>
      </c>
      <c r="Y712">
        <v>0</v>
      </c>
      <c r="Z712">
        <v>0</v>
      </c>
      <c r="AA712">
        <v>0</v>
      </c>
      <c r="AB712">
        <v>0</v>
      </c>
      <c r="AC712">
        <v>0</v>
      </c>
      <c r="AD712">
        <v>0</v>
      </c>
      <c r="AE712">
        <v>0</v>
      </c>
      <c r="AF712">
        <v>0</v>
      </c>
    </row>
    <row r="713" spans="1:32">
      <c r="A713" t="s">
        <v>731</v>
      </c>
      <c r="B713" t="s">
        <v>19</v>
      </c>
      <c r="C713">
        <v>0</v>
      </c>
      <c r="D713">
        <v>0</v>
      </c>
      <c r="E713">
        <v>0</v>
      </c>
      <c r="F713">
        <v>0</v>
      </c>
      <c r="G713">
        <v>0</v>
      </c>
      <c r="H713">
        <v>0</v>
      </c>
      <c r="I713">
        <v>0</v>
      </c>
      <c r="J713">
        <v>0</v>
      </c>
      <c r="K713">
        <v>0</v>
      </c>
      <c r="L713">
        <v>0</v>
      </c>
      <c r="M713">
        <v>0</v>
      </c>
      <c r="N713">
        <v>0</v>
      </c>
      <c r="O713">
        <v>0</v>
      </c>
      <c r="P713">
        <v>0</v>
      </c>
      <c r="Q713">
        <v>0</v>
      </c>
      <c r="R713">
        <v>0</v>
      </c>
      <c r="S713">
        <v>0</v>
      </c>
      <c r="T713">
        <v>0</v>
      </c>
      <c r="U713">
        <v>0</v>
      </c>
      <c r="V713">
        <v>0</v>
      </c>
      <c r="W713">
        <v>0</v>
      </c>
      <c r="X713">
        <v>0</v>
      </c>
      <c r="Y713">
        <v>0</v>
      </c>
      <c r="Z713">
        <v>0</v>
      </c>
      <c r="AA713">
        <v>0</v>
      </c>
      <c r="AB713">
        <v>0</v>
      </c>
      <c r="AC713">
        <v>0</v>
      </c>
      <c r="AD713">
        <v>0</v>
      </c>
      <c r="AE713">
        <v>0</v>
      </c>
      <c r="AF713">
        <v>0</v>
      </c>
    </row>
    <row r="714" spans="1:32">
      <c r="A714" t="s">
        <v>732</v>
      </c>
      <c r="B714" t="s">
        <v>19</v>
      </c>
      <c r="C714">
        <v>0</v>
      </c>
      <c r="D714">
        <v>0</v>
      </c>
      <c r="E714">
        <v>0</v>
      </c>
      <c r="F714">
        <v>0</v>
      </c>
      <c r="G714">
        <v>0</v>
      </c>
      <c r="H714">
        <v>0</v>
      </c>
      <c r="I714">
        <v>0</v>
      </c>
      <c r="J714">
        <v>0</v>
      </c>
      <c r="K714">
        <v>0</v>
      </c>
      <c r="L714">
        <v>0</v>
      </c>
      <c r="M714">
        <v>0</v>
      </c>
      <c r="N714">
        <v>0</v>
      </c>
      <c r="O714">
        <v>0</v>
      </c>
      <c r="P714">
        <v>0</v>
      </c>
      <c r="Q714">
        <v>0</v>
      </c>
      <c r="R714">
        <v>0</v>
      </c>
      <c r="S714">
        <v>0</v>
      </c>
      <c r="T714">
        <v>0</v>
      </c>
      <c r="U714">
        <v>0</v>
      </c>
      <c r="V714">
        <v>0</v>
      </c>
      <c r="W714">
        <v>0</v>
      </c>
      <c r="X714">
        <v>0</v>
      </c>
      <c r="Y714">
        <v>0</v>
      </c>
      <c r="Z714">
        <v>0</v>
      </c>
      <c r="AA714">
        <v>0</v>
      </c>
      <c r="AB714">
        <v>0</v>
      </c>
      <c r="AC714">
        <v>0</v>
      </c>
      <c r="AD714">
        <v>0</v>
      </c>
      <c r="AE714">
        <v>0</v>
      </c>
      <c r="AF714">
        <v>0</v>
      </c>
    </row>
    <row r="715" spans="1:32">
      <c r="A715" t="s">
        <v>733</v>
      </c>
      <c r="B715" t="s">
        <v>19</v>
      </c>
      <c r="C715">
        <v>0</v>
      </c>
      <c r="D715">
        <v>0</v>
      </c>
      <c r="E715">
        <v>0</v>
      </c>
      <c r="F715">
        <v>0</v>
      </c>
      <c r="G715">
        <v>0</v>
      </c>
      <c r="H715">
        <v>0</v>
      </c>
      <c r="I715">
        <v>0</v>
      </c>
      <c r="J715">
        <v>0</v>
      </c>
      <c r="K715">
        <v>0</v>
      </c>
      <c r="L715">
        <v>0</v>
      </c>
      <c r="M715">
        <v>0</v>
      </c>
      <c r="N715">
        <v>0</v>
      </c>
      <c r="O715">
        <v>0</v>
      </c>
      <c r="P715">
        <v>0</v>
      </c>
      <c r="Q715">
        <v>0</v>
      </c>
      <c r="R715">
        <v>0</v>
      </c>
      <c r="S715">
        <v>0</v>
      </c>
      <c r="T715">
        <v>0</v>
      </c>
      <c r="U715">
        <v>0</v>
      </c>
      <c r="V715">
        <v>0</v>
      </c>
      <c r="W715">
        <v>0</v>
      </c>
      <c r="X715">
        <v>0</v>
      </c>
      <c r="Y715">
        <v>0</v>
      </c>
      <c r="Z715">
        <v>0</v>
      </c>
      <c r="AA715">
        <v>0</v>
      </c>
      <c r="AB715">
        <v>0</v>
      </c>
      <c r="AC715">
        <v>0</v>
      </c>
      <c r="AD715">
        <v>0</v>
      </c>
      <c r="AE715">
        <v>0</v>
      </c>
      <c r="AF715">
        <v>0</v>
      </c>
    </row>
    <row r="716" spans="1:32">
      <c r="A716" t="s">
        <v>734</v>
      </c>
      <c r="B716" t="s">
        <v>19</v>
      </c>
      <c r="C716">
        <v>0</v>
      </c>
      <c r="D716">
        <v>0</v>
      </c>
      <c r="E716">
        <v>0</v>
      </c>
      <c r="F716">
        <v>0</v>
      </c>
      <c r="G716">
        <v>0</v>
      </c>
      <c r="H716">
        <v>0</v>
      </c>
      <c r="I716">
        <v>0</v>
      </c>
      <c r="J716">
        <v>0</v>
      </c>
      <c r="K716">
        <v>0</v>
      </c>
      <c r="L716">
        <v>0</v>
      </c>
      <c r="M716">
        <v>0</v>
      </c>
      <c r="N716">
        <v>0</v>
      </c>
      <c r="O716">
        <v>0</v>
      </c>
      <c r="P716">
        <v>0</v>
      </c>
      <c r="Q716">
        <v>0</v>
      </c>
      <c r="R716">
        <v>0</v>
      </c>
      <c r="S716">
        <v>0</v>
      </c>
      <c r="T716">
        <v>0</v>
      </c>
      <c r="U716">
        <v>0</v>
      </c>
      <c r="V716">
        <v>0</v>
      </c>
      <c r="W716">
        <v>0</v>
      </c>
      <c r="X716">
        <v>0</v>
      </c>
      <c r="Y716">
        <v>0</v>
      </c>
      <c r="Z716">
        <v>0</v>
      </c>
      <c r="AA716">
        <v>0</v>
      </c>
      <c r="AB716">
        <v>0</v>
      </c>
      <c r="AC716">
        <v>0</v>
      </c>
      <c r="AD716">
        <v>0</v>
      </c>
      <c r="AE716">
        <v>0</v>
      </c>
      <c r="AF716">
        <v>0</v>
      </c>
    </row>
    <row r="717" spans="1:32">
      <c r="A717" t="s">
        <v>735</v>
      </c>
      <c r="B717" t="s">
        <v>19</v>
      </c>
      <c r="C717">
        <v>0</v>
      </c>
      <c r="D717">
        <v>0</v>
      </c>
      <c r="E717">
        <v>0</v>
      </c>
      <c r="F717">
        <v>0</v>
      </c>
      <c r="G717">
        <v>0</v>
      </c>
      <c r="H717">
        <v>0</v>
      </c>
      <c r="I717">
        <v>0</v>
      </c>
      <c r="J717">
        <v>0</v>
      </c>
      <c r="K717">
        <v>0</v>
      </c>
      <c r="L717">
        <v>0</v>
      </c>
      <c r="M717">
        <v>0</v>
      </c>
      <c r="N717">
        <v>0</v>
      </c>
      <c r="O717">
        <v>0</v>
      </c>
      <c r="P717">
        <v>0</v>
      </c>
      <c r="Q717">
        <v>0</v>
      </c>
      <c r="R717">
        <v>0</v>
      </c>
      <c r="S717">
        <v>0</v>
      </c>
      <c r="T717">
        <v>0</v>
      </c>
      <c r="U717">
        <v>0</v>
      </c>
      <c r="V717">
        <v>0</v>
      </c>
      <c r="W717">
        <v>0</v>
      </c>
      <c r="X717">
        <v>0</v>
      </c>
      <c r="Y717">
        <v>0</v>
      </c>
      <c r="Z717">
        <v>0</v>
      </c>
      <c r="AA717">
        <v>0</v>
      </c>
      <c r="AB717">
        <v>0</v>
      </c>
      <c r="AC717">
        <v>0</v>
      </c>
      <c r="AD717">
        <v>0</v>
      </c>
      <c r="AE717">
        <v>0</v>
      </c>
      <c r="AF717">
        <v>0</v>
      </c>
    </row>
    <row r="718" spans="1:32">
      <c r="A718" t="s">
        <v>736</v>
      </c>
      <c r="B718" t="s">
        <v>19</v>
      </c>
      <c r="C718">
        <v>0</v>
      </c>
      <c r="D718">
        <v>0</v>
      </c>
      <c r="E718">
        <v>0</v>
      </c>
      <c r="F718">
        <v>0</v>
      </c>
      <c r="G718">
        <v>0</v>
      </c>
      <c r="H718">
        <v>0</v>
      </c>
      <c r="I718">
        <v>0</v>
      </c>
      <c r="J718">
        <v>0</v>
      </c>
      <c r="K718">
        <v>0</v>
      </c>
      <c r="L718">
        <v>0</v>
      </c>
      <c r="M718">
        <v>0</v>
      </c>
      <c r="N718">
        <v>0</v>
      </c>
      <c r="O718">
        <v>0</v>
      </c>
      <c r="P718">
        <v>0</v>
      </c>
      <c r="Q718">
        <v>0</v>
      </c>
      <c r="R718">
        <v>0</v>
      </c>
      <c r="S718">
        <v>0</v>
      </c>
      <c r="T718">
        <v>0</v>
      </c>
      <c r="U718">
        <v>0</v>
      </c>
      <c r="V718">
        <v>0</v>
      </c>
      <c r="W718">
        <v>0</v>
      </c>
      <c r="X718">
        <v>0</v>
      </c>
      <c r="Y718">
        <v>0</v>
      </c>
      <c r="Z718">
        <v>0</v>
      </c>
      <c r="AA718">
        <v>0</v>
      </c>
      <c r="AB718">
        <v>0</v>
      </c>
      <c r="AC718">
        <v>0</v>
      </c>
      <c r="AD718">
        <v>0</v>
      </c>
      <c r="AE718">
        <v>0</v>
      </c>
      <c r="AF718">
        <v>0</v>
      </c>
    </row>
    <row r="719" spans="1:32">
      <c r="A719" t="s">
        <v>737</v>
      </c>
      <c r="B719" t="s">
        <v>19</v>
      </c>
      <c r="C719">
        <v>0</v>
      </c>
      <c r="D719">
        <v>0</v>
      </c>
      <c r="E719">
        <v>0</v>
      </c>
      <c r="F719">
        <v>0</v>
      </c>
      <c r="G719">
        <v>0</v>
      </c>
      <c r="H719">
        <v>0</v>
      </c>
      <c r="I719">
        <v>0</v>
      </c>
      <c r="J719">
        <v>0</v>
      </c>
      <c r="K719">
        <v>0</v>
      </c>
      <c r="L719">
        <v>0</v>
      </c>
      <c r="M719">
        <v>0</v>
      </c>
      <c r="N719">
        <v>0</v>
      </c>
      <c r="O719">
        <v>0</v>
      </c>
      <c r="P719">
        <v>0</v>
      </c>
      <c r="Q719">
        <v>0</v>
      </c>
      <c r="R719">
        <v>0</v>
      </c>
      <c r="S719">
        <v>0</v>
      </c>
      <c r="T719">
        <v>0</v>
      </c>
      <c r="U719">
        <v>0</v>
      </c>
      <c r="V719">
        <v>0</v>
      </c>
      <c r="W719">
        <v>0</v>
      </c>
      <c r="X719">
        <v>0</v>
      </c>
      <c r="Y719">
        <v>0</v>
      </c>
      <c r="Z719">
        <v>0</v>
      </c>
      <c r="AA719">
        <v>0</v>
      </c>
      <c r="AB719">
        <v>0</v>
      </c>
      <c r="AC719">
        <v>0</v>
      </c>
      <c r="AD719">
        <v>0</v>
      </c>
      <c r="AE719">
        <v>0</v>
      </c>
      <c r="AF719">
        <v>0</v>
      </c>
    </row>
    <row r="720" spans="1:32">
      <c r="A720" t="s">
        <v>738</v>
      </c>
      <c r="B720" t="s">
        <v>19</v>
      </c>
      <c r="C720">
        <v>0</v>
      </c>
      <c r="D720">
        <v>0</v>
      </c>
      <c r="E720">
        <v>0</v>
      </c>
      <c r="F720">
        <v>0</v>
      </c>
      <c r="G720">
        <v>0</v>
      </c>
      <c r="H720">
        <v>0</v>
      </c>
      <c r="I720">
        <v>0</v>
      </c>
      <c r="J720">
        <v>0</v>
      </c>
      <c r="K720">
        <v>0</v>
      </c>
      <c r="L720">
        <v>0</v>
      </c>
      <c r="M720">
        <v>0</v>
      </c>
      <c r="N720">
        <v>0</v>
      </c>
      <c r="O720">
        <v>0</v>
      </c>
      <c r="P720">
        <v>0</v>
      </c>
      <c r="Q720">
        <v>0</v>
      </c>
      <c r="R720">
        <v>0</v>
      </c>
      <c r="S720">
        <v>0</v>
      </c>
      <c r="T720">
        <v>0</v>
      </c>
      <c r="U720">
        <v>0</v>
      </c>
      <c r="V720">
        <v>0</v>
      </c>
      <c r="W720">
        <v>0</v>
      </c>
      <c r="X720">
        <v>0</v>
      </c>
      <c r="Y720">
        <v>0</v>
      </c>
      <c r="Z720">
        <v>0</v>
      </c>
      <c r="AA720">
        <v>0</v>
      </c>
      <c r="AB720">
        <v>0</v>
      </c>
      <c r="AC720">
        <v>0</v>
      </c>
      <c r="AD720">
        <v>0</v>
      </c>
      <c r="AE720">
        <v>0</v>
      </c>
      <c r="AF720">
        <v>0</v>
      </c>
    </row>
    <row r="721" spans="1:32">
      <c r="A721" t="s">
        <v>739</v>
      </c>
      <c r="B721" t="s">
        <v>19</v>
      </c>
      <c r="C721">
        <v>0</v>
      </c>
      <c r="D721">
        <v>0</v>
      </c>
      <c r="E721">
        <v>0</v>
      </c>
      <c r="F721">
        <v>0</v>
      </c>
      <c r="G721">
        <v>0</v>
      </c>
      <c r="H721">
        <v>0</v>
      </c>
      <c r="I721">
        <v>0</v>
      </c>
      <c r="J721">
        <v>0</v>
      </c>
      <c r="K721">
        <v>0</v>
      </c>
      <c r="L721">
        <v>0</v>
      </c>
      <c r="M721">
        <v>0</v>
      </c>
      <c r="N721">
        <v>0</v>
      </c>
      <c r="O721">
        <v>0</v>
      </c>
      <c r="P721">
        <v>0</v>
      </c>
      <c r="Q721">
        <v>0</v>
      </c>
      <c r="R721">
        <v>0</v>
      </c>
      <c r="S721">
        <v>0</v>
      </c>
      <c r="T721">
        <v>0</v>
      </c>
      <c r="U721">
        <v>0</v>
      </c>
      <c r="V721">
        <v>0</v>
      </c>
      <c r="W721">
        <v>0</v>
      </c>
      <c r="X721">
        <v>0</v>
      </c>
      <c r="Y721">
        <v>0</v>
      </c>
      <c r="Z721">
        <v>0</v>
      </c>
      <c r="AA721">
        <v>0</v>
      </c>
      <c r="AB721">
        <v>0</v>
      </c>
      <c r="AC721">
        <v>0</v>
      </c>
      <c r="AD721">
        <v>0</v>
      </c>
      <c r="AE721">
        <v>0</v>
      </c>
      <c r="AF721">
        <v>0</v>
      </c>
    </row>
    <row r="722" spans="1:32">
      <c r="A722" t="s">
        <v>740</v>
      </c>
      <c r="B722" t="s">
        <v>19</v>
      </c>
      <c r="C722">
        <v>0</v>
      </c>
      <c r="D722">
        <v>0</v>
      </c>
      <c r="E722">
        <v>0</v>
      </c>
      <c r="F722">
        <v>0</v>
      </c>
      <c r="G722">
        <v>0</v>
      </c>
      <c r="H722">
        <v>0</v>
      </c>
      <c r="I722">
        <v>0</v>
      </c>
      <c r="J722">
        <v>0</v>
      </c>
      <c r="K722">
        <v>0</v>
      </c>
      <c r="L722">
        <v>0</v>
      </c>
      <c r="M722">
        <v>0</v>
      </c>
      <c r="N722">
        <v>0</v>
      </c>
      <c r="O722">
        <v>0</v>
      </c>
      <c r="P722">
        <v>0</v>
      </c>
      <c r="Q722">
        <v>0</v>
      </c>
      <c r="R722">
        <v>0</v>
      </c>
      <c r="S722">
        <v>0</v>
      </c>
      <c r="T722">
        <v>0</v>
      </c>
      <c r="U722">
        <v>0</v>
      </c>
      <c r="V722">
        <v>0</v>
      </c>
      <c r="W722">
        <v>0</v>
      </c>
      <c r="X722">
        <v>0</v>
      </c>
      <c r="Y722">
        <v>0</v>
      </c>
      <c r="Z722">
        <v>0</v>
      </c>
      <c r="AA722">
        <v>0</v>
      </c>
      <c r="AB722">
        <v>0</v>
      </c>
      <c r="AC722">
        <v>0</v>
      </c>
      <c r="AD722">
        <v>0</v>
      </c>
      <c r="AE722">
        <v>0</v>
      </c>
      <c r="AF722">
        <v>0</v>
      </c>
    </row>
    <row r="723" spans="1:32">
      <c r="A723" t="s">
        <v>741</v>
      </c>
      <c r="B723" t="s">
        <v>19</v>
      </c>
      <c r="C723">
        <v>0</v>
      </c>
      <c r="D723">
        <v>0</v>
      </c>
      <c r="E723">
        <v>0</v>
      </c>
      <c r="F723">
        <v>0</v>
      </c>
      <c r="G723">
        <v>0</v>
      </c>
      <c r="H723">
        <v>0</v>
      </c>
      <c r="I723">
        <v>0</v>
      </c>
      <c r="J723">
        <v>0</v>
      </c>
      <c r="K723">
        <v>0</v>
      </c>
      <c r="L723">
        <v>0</v>
      </c>
      <c r="M723">
        <v>0</v>
      </c>
      <c r="N723">
        <v>0</v>
      </c>
      <c r="O723">
        <v>0</v>
      </c>
      <c r="P723">
        <v>0</v>
      </c>
      <c r="Q723">
        <v>0</v>
      </c>
      <c r="R723">
        <v>0</v>
      </c>
      <c r="S723">
        <v>0</v>
      </c>
      <c r="T723">
        <v>0</v>
      </c>
      <c r="U723">
        <v>0</v>
      </c>
      <c r="V723">
        <v>0</v>
      </c>
      <c r="W723">
        <v>0</v>
      </c>
      <c r="X723">
        <v>0</v>
      </c>
      <c r="Y723">
        <v>0</v>
      </c>
      <c r="Z723">
        <v>0</v>
      </c>
      <c r="AA723">
        <v>0</v>
      </c>
      <c r="AB723">
        <v>0</v>
      </c>
      <c r="AC723">
        <v>0</v>
      </c>
      <c r="AD723">
        <v>0</v>
      </c>
      <c r="AE723">
        <v>0</v>
      </c>
      <c r="AF723">
        <v>0</v>
      </c>
    </row>
    <row r="724" spans="1:32">
      <c r="A724" t="s">
        <v>742</v>
      </c>
      <c r="B724" t="s">
        <v>19</v>
      </c>
      <c r="C724">
        <v>0</v>
      </c>
      <c r="D724">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row>
    <row r="725" spans="1:32">
      <c r="A725" t="s">
        <v>743</v>
      </c>
      <c r="B725" t="s">
        <v>19</v>
      </c>
      <c r="C725" s="2">
        <v>1229230000000</v>
      </c>
      <c r="D725" s="2">
        <v>1213660000000</v>
      </c>
      <c r="E725" s="2">
        <v>1241220000000</v>
      </c>
      <c r="F725" s="2">
        <v>1238840000000</v>
      </c>
      <c r="G725" s="2">
        <v>1227190000000</v>
      </c>
      <c r="H725" s="2">
        <v>1223590000000</v>
      </c>
      <c r="I725" s="2">
        <v>1222820000000</v>
      </c>
      <c r="J725" s="2">
        <v>1224160000000</v>
      </c>
      <c r="K725" s="2">
        <v>1218730000000</v>
      </c>
      <c r="L725" s="2">
        <v>1215820000000</v>
      </c>
      <c r="M725" s="2">
        <v>1209690000000</v>
      </c>
      <c r="N725" s="2">
        <v>1214970000000</v>
      </c>
      <c r="O725" s="2">
        <v>1221990000000</v>
      </c>
      <c r="P725" s="2">
        <v>1238640000000</v>
      </c>
      <c r="Q725" s="2">
        <v>1252500000000</v>
      </c>
      <c r="R725" s="2">
        <v>1273690000000</v>
      </c>
      <c r="S725" s="2">
        <v>1294340000000</v>
      </c>
      <c r="T725" s="2">
        <v>1323040000000</v>
      </c>
      <c r="U725" s="2">
        <v>1350810000000</v>
      </c>
      <c r="V725" s="2">
        <v>1387960000000</v>
      </c>
      <c r="W725" s="2">
        <v>1423750000000</v>
      </c>
      <c r="X725" s="2">
        <v>1467170000000</v>
      </c>
      <c r="Y725" s="2">
        <v>1507660000000</v>
      </c>
      <c r="Z725" s="2">
        <v>1556820000000</v>
      </c>
      <c r="AA725" s="2">
        <v>1604800000000</v>
      </c>
      <c r="AB725" s="2">
        <v>1666310000000</v>
      </c>
      <c r="AC725" s="2">
        <v>1723030000000</v>
      </c>
      <c r="AD725" s="2">
        <v>1788480000000</v>
      </c>
      <c r="AE725" s="2">
        <v>1850950000000</v>
      </c>
      <c r="AF725" s="2">
        <v>1924350000000</v>
      </c>
    </row>
    <row r="726" spans="1:32">
      <c r="A726" t="s">
        <v>744</v>
      </c>
      <c r="B726" t="s">
        <v>19</v>
      </c>
      <c r="C726">
        <v>0</v>
      </c>
      <c r="D726">
        <v>0</v>
      </c>
      <c r="E726">
        <v>0</v>
      </c>
      <c r="F726">
        <v>0</v>
      </c>
      <c r="G726">
        <v>0</v>
      </c>
      <c r="H726">
        <v>0</v>
      </c>
      <c r="I726">
        <v>0</v>
      </c>
      <c r="J726">
        <v>0</v>
      </c>
      <c r="K726">
        <v>0</v>
      </c>
      <c r="L726">
        <v>0</v>
      </c>
      <c r="M726">
        <v>0</v>
      </c>
      <c r="N726">
        <v>0</v>
      </c>
      <c r="O726">
        <v>0</v>
      </c>
      <c r="P726">
        <v>0</v>
      </c>
      <c r="Q726">
        <v>0</v>
      </c>
      <c r="R726">
        <v>0</v>
      </c>
      <c r="S726">
        <v>0</v>
      </c>
      <c r="T726">
        <v>0</v>
      </c>
      <c r="U726">
        <v>0</v>
      </c>
      <c r="V726">
        <v>0</v>
      </c>
      <c r="W726">
        <v>0</v>
      </c>
      <c r="X726">
        <v>0</v>
      </c>
      <c r="Y726">
        <v>0</v>
      </c>
      <c r="Z726">
        <v>0</v>
      </c>
      <c r="AA726">
        <v>0</v>
      </c>
      <c r="AB726">
        <v>0</v>
      </c>
      <c r="AC726">
        <v>0</v>
      </c>
      <c r="AD726">
        <v>0</v>
      </c>
      <c r="AE726">
        <v>0</v>
      </c>
      <c r="AF726">
        <v>0</v>
      </c>
    </row>
    <row r="727" spans="1:32">
      <c r="A727" t="s">
        <v>745</v>
      </c>
      <c r="B727" t="s">
        <v>19</v>
      </c>
      <c r="C727">
        <v>0</v>
      </c>
      <c r="D727">
        <v>0</v>
      </c>
      <c r="E727">
        <v>0</v>
      </c>
      <c r="F727">
        <v>0</v>
      </c>
      <c r="G727">
        <v>0</v>
      </c>
      <c r="H727">
        <v>0</v>
      </c>
      <c r="I727">
        <v>0</v>
      </c>
      <c r="J727">
        <v>0</v>
      </c>
      <c r="K727">
        <v>0</v>
      </c>
      <c r="L727">
        <v>0</v>
      </c>
      <c r="M727">
        <v>0</v>
      </c>
      <c r="N727">
        <v>0</v>
      </c>
      <c r="O727">
        <v>0</v>
      </c>
      <c r="P727">
        <v>0</v>
      </c>
      <c r="Q727">
        <v>0</v>
      </c>
      <c r="R727">
        <v>0</v>
      </c>
      <c r="S727">
        <v>0</v>
      </c>
      <c r="T727">
        <v>0</v>
      </c>
      <c r="U727">
        <v>0</v>
      </c>
      <c r="V727">
        <v>0</v>
      </c>
      <c r="W727">
        <v>0</v>
      </c>
      <c r="X727">
        <v>0</v>
      </c>
      <c r="Y727">
        <v>0</v>
      </c>
      <c r="Z727">
        <v>0</v>
      </c>
      <c r="AA727">
        <v>0</v>
      </c>
      <c r="AB727">
        <v>0</v>
      </c>
      <c r="AC727">
        <v>0</v>
      </c>
      <c r="AD727">
        <v>0</v>
      </c>
      <c r="AE727">
        <v>0</v>
      </c>
      <c r="AF727">
        <v>0</v>
      </c>
    </row>
    <row r="728" spans="1:32">
      <c r="A728" t="s">
        <v>746</v>
      </c>
      <c r="B728" t="s">
        <v>19</v>
      </c>
      <c r="C728">
        <v>0</v>
      </c>
      <c r="D728">
        <v>0</v>
      </c>
      <c r="E728">
        <v>0</v>
      </c>
      <c r="F728">
        <v>0</v>
      </c>
      <c r="G728">
        <v>0</v>
      </c>
      <c r="H728">
        <v>0</v>
      </c>
      <c r="I728">
        <v>0</v>
      </c>
      <c r="J728">
        <v>0</v>
      </c>
      <c r="K728">
        <v>0</v>
      </c>
      <c r="L728">
        <v>0</v>
      </c>
      <c r="M728">
        <v>0</v>
      </c>
      <c r="N728">
        <v>0</v>
      </c>
      <c r="O728">
        <v>0</v>
      </c>
      <c r="P728">
        <v>0</v>
      </c>
      <c r="Q728">
        <v>0</v>
      </c>
      <c r="R728">
        <v>0</v>
      </c>
      <c r="S728">
        <v>0</v>
      </c>
      <c r="T728">
        <v>0</v>
      </c>
      <c r="U728">
        <v>0</v>
      </c>
      <c r="V728">
        <v>0</v>
      </c>
      <c r="W728">
        <v>0</v>
      </c>
      <c r="X728">
        <v>0</v>
      </c>
      <c r="Y728">
        <v>0</v>
      </c>
      <c r="Z728">
        <v>0</v>
      </c>
      <c r="AA728">
        <v>0</v>
      </c>
      <c r="AB728">
        <v>0</v>
      </c>
      <c r="AC728">
        <v>0</v>
      </c>
      <c r="AD728">
        <v>0</v>
      </c>
      <c r="AE728">
        <v>0</v>
      </c>
      <c r="AF728">
        <v>0</v>
      </c>
    </row>
    <row r="729" spans="1:32">
      <c r="A729" t="s">
        <v>747</v>
      </c>
      <c r="B729" t="s">
        <v>19</v>
      </c>
      <c r="C729">
        <v>0</v>
      </c>
      <c r="D729">
        <v>0</v>
      </c>
      <c r="E729">
        <v>0</v>
      </c>
      <c r="F729">
        <v>0</v>
      </c>
      <c r="G729">
        <v>0</v>
      </c>
      <c r="H729">
        <v>0</v>
      </c>
      <c r="I729">
        <v>0</v>
      </c>
      <c r="J729">
        <v>0</v>
      </c>
      <c r="K729">
        <v>0</v>
      </c>
      <c r="L729">
        <v>0</v>
      </c>
      <c r="M729">
        <v>0</v>
      </c>
      <c r="N729">
        <v>0</v>
      </c>
      <c r="O729">
        <v>0</v>
      </c>
      <c r="P729">
        <v>0</v>
      </c>
      <c r="Q729">
        <v>0</v>
      </c>
      <c r="R729">
        <v>0</v>
      </c>
      <c r="S729">
        <v>0</v>
      </c>
      <c r="T729">
        <v>0</v>
      </c>
      <c r="U729">
        <v>0</v>
      </c>
      <c r="V729">
        <v>0</v>
      </c>
      <c r="W729">
        <v>0</v>
      </c>
      <c r="X729">
        <v>0</v>
      </c>
      <c r="Y729">
        <v>0</v>
      </c>
      <c r="Z729">
        <v>0</v>
      </c>
      <c r="AA729">
        <v>0</v>
      </c>
      <c r="AB729">
        <v>0</v>
      </c>
      <c r="AC729">
        <v>0</v>
      </c>
      <c r="AD729">
        <v>0</v>
      </c>
      <c r="AE729">
        <v>0</v>
      </c>
      <c r="AF729">
        <v>0</v>
      </c>
    </row>
    <row r="730" spans="1:32">
      <c r="A730" t="s">
        <v>748</v>
      </c>
      <c r="B730" t="s">
        <v>19</v>
      </c>
      <c r="C730">
        <v>0</v>
      </c>
      <c r="D730">
        <v>0</v>
      </c>
      <c r="E730">
        <v>0</v>
      </c>
      <c r="F730">
        <v>0</v>
      </c>
      <c r="G730">
        <v>0</v>
      </c>
      <c r="H730">
        <v>0</v>
      </c>
      <c r="I730">
        <v>0</v>
      </c>
      <c r="J730">
        <v>0</v>
      </c>
      <c r="K730">
        <v>0</v>
      </c>
      <c r="L730">
        <v>0</v>
      </c>
      <c r="M730">
        <v>0</v>
      </c>
      <c r="N730">
        <v>0</v>
      </c>
      <c r="O730">
        <v>0</v>
      </c>
      <c r="P730">
        <v>0</v>
      </c>
      <c r="Q730">
        <v>0</v>
      </c>
      <c r="R730">
        <v>0</v>
      </c>
      <c r="S730">
        <v>0</v>
      </c>
      <c r="T730">
        <v>0</v>
      </c>
      <c r="U730">
        <v>0</v>
      </c>
      <c r="V730">
        <v>0</v>
      </c>
      <c r="W730">
        <v>0</v>
      </c>
      <c r="X730">
        <v>0</v>
      </c>
      <c r="Y730">
        <v>0</v>
      </c>
      <c r="Z730">
        <v>0</v>
      </c>
      <c r="AA730">
        <v>0</v>
      </c>
      <c r="AB730">
        <v>0</v>
      </c>
      <c r="AC730">
        <v>0</v>
      </c>
      <c r="AD730">
        <v>0</v>
      </c>
      <c r="AE730">
        <v>0</v>
      </c>
      <c r="AF730">
        <v>0</v>
      </c>
    </row>
    <row r="731" spans="1:32">
      <c r="A731" t="s">
        <v>749</v>
      </c>
      <c r="B731" t="s">
        <v>19</v>
      </c>
      <c r="C731">
        <v>0</v>
      </c>
      <c r="D731">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row>
    <row r="732" spans="1:32">
      <c r="A732" t="s">
        <v>750</v>
      </c>
      <c r="B732" t="s">
        <v>19</v>
      </c>
      <c r="C732">
        <v>0</v>
      </c>
      <c r="D732">
        <v>0</v>
      </c>
      <c r="E732">
        <v>0</v>
      </c>
      <c r="F732">
        <v>0</v>
      </c>
      <c r="G732">
        <v>0</v>
      </c>
      <c r="H732">
        <v>0</v>
      </c>
      <c r="I732">
        <v>0</v>
      </c>
      <c r="J732">
        <v>0</v>
      </c>
      <c r="K732">
        <v>0</v>
      </c>
      <c r="L732">
        <v>0</v>
      </c>
      <c r="M732">
        <v>0</v>
      </c>
      <c r="N732">
        <v>0</v>
      </c>
      <c r="O732">
        <v>0</v>
      </c>
      <c r="P732">
        <v>0</v>
      </c>
      <c r="Q732">
        <v>0</v>
      </c>
      <c r="R732">
        <v>0</v>
      </c>
      <c r="S732">
        <v>0</v>
      </c>
      <c r="T732">
        <v>0</v>
      </c>
      <c r="U732">
        <v>0</v>
      </c>
      <c r="V732">
        <v>0</v>
      </c>
      <c r="W732">
        <v>0</v>
      </c>
      <c r="X732">
        <v>0</v>
      </c>
      <c r="Y732">
        <v>0</v>
      </c>
      <c r="Z732">
        <v>0</v>
      </c>
      <c r="AA732">
        <v>0</v>
      </c>
      <c r="AB732">
        <v>0</v>
      </c>
      <c r="AC732">
        <v>0</v>
      </c>
      <c r="AD732">
        <v>0</v>
      </c>
      <c r="AE732">
        <v>0</v>
      </c>
      <c r="AF732">
        <v>0</v>
      </c>
    </row>
    <row r="733" spans="1:32">
      <c r="A733" t="s">
        <v>751</v>
      </c>
      <c r="B733" t="s">
        <v>19</v>
      </c>
      <c r="C733">
        <v>0</v>
      </c>
      <c r="D733">
        <v>0</v>
      </c>
      <c r="E733">
        <v>0</v>
      </c>
      <c r="F733">
        <v>0</v>
      </c>
      <c r="G733">
        <v>0</v>
      </c>
      <c r="H733">
        <v>0</v>
      </c>
      <c r="I733">
        <v>0</v>
      </c>
      <c r="J733">
        <v>0</v>
      </c>
      <c r="K733">
        <v>0</v>
      </c>
      <c r="L733">
        <v>0</v>
      </c>
      <c r="M733">
        <v>0</v>
      </c>
      <c r="N733">
        <v>0</v>
      </c>
      <c r="O733">
        <v>0</v>
      </c>
      <c r="P733">
        <v>0</v>
      </c>
      <c r="Q733">
        <v>0</v>
      </c>
      <c r="R733">
        <v>0</v>
      </c>
      <c r="S733">
        <v>0</v>
      </c>
      <c r="T733">
        <v>0</v>
      </c>
      <c r="U733">
        <v>0</v>
      </c>
      <c r="V733">
        <v>0</v>
      </c>
      <c r="W733">
        <v>0</v>
      </c>
      <c r="X733">
        <v>0</v>
      </c>
      <c r="Y733">
        <v>0</v>
      </c>
      <c r="Z733">
        <v>0</v>
      </c>
      <c r="AA733">
        <v>0</v>
      </c>
      <c r="AB733">
        <v>0</v>
      </c>
      <c r="AC733">
        <v>0</v>
      </c>
      <c r="AD733">
        <v>0</v>
      </c>
      <c r="AE733">
        <v>0</v>
      </c>
      <c r="AF733">
        <v>0</v>
      </c>
    </row>
    <row r="734" spans="1:32">
      <c r="A734" t="s">
        <v>752</v>
      </c>
      <c r="B734" t="s">
        <v>19</v>
      </c>
      <c r="C734">
        <v>0</v>
      </c>
      <c r="D734">
        <v>0</v>
      </c>
      <c r="E734">
        <v>0</v>
      </c>
      <c r="F734">
        <v>0</v>
      </c>
      <c r="G734">
        <v>0</v>
      </c>
      <c r="H734">
        <v>0</v>
      </c>
      <c r="I734">
        <v>0</v>
      </c>
      <c r="J734">
        <v>0</v>
      </c>
      <c r="K734">
        <v>0</v>
      </c>
      <c r="L734">
        <v>0</v>
      </c>
      <c r="M734">
        <v>0</v>
      </c>
      <c r="N734">
        <v>0</v>
      </c>
      <c r="O734">
        <v>0</v>
      </c>
      <c r="P734">
        <v>0</v>
      </c>
      <c r="Q734">
        <v>0</v>
      </c>
      <c r="R734">
        <v>0</v>
      </c>
      <c r="S734">
        <v>0</v>
      </c>
      <c r="T734">
        <v>0</v>
      </c>
      <c r="U734">
        <v>0</v>
      </c>
      <c r="V734">
        <v>0</v>
      </c>
      <c r="W734">
        <v>0</v>
      </c>
      <c r="X734">
        <v>0</v>
      </c>
      <c r="Y734">
        <v>0</v>
      </c>
      <c r="Z734">
        <v>0</v>
      </c>
      <c r="AA734">
        <v>0</v>
      </c>
      <c r="AB734">
        <v>0</v>
      </c>
      <c r="AC734">
        <v>0</v>
      </c>
      <c r="AD734">
        <v>0</v>
      </c>
      <c r="AE734">
        <v>0</v>
      </c>
      <c r="AF734">
        <v>0</v>
      </c>
    </row>
    <row r="735" spans="1:32">
      <c r="A735" t="s">
        <v>753</v>
      </c>
      <c r="B735" t="s">
        <v>19</v>
      </c>
      <c r="C735" s="2">
        <v>35177600000000</v>
      </c>
      <c r="D735" s="2">
        <v>34684000000000</v>
      </c>
      <c r="E735" s="2">
        <v>34226700000000</v>
      </c>
      <c r="F735" s="2">
        <v>35635800000000</v>
      </c>
      <c r="G735" s="2">
        <v>34789100000000</v>
      </c>
      <c r="H735" s="2">
        <v>33334000000000</v>
      </c>
      <c r="I735" s="2">
        <v>32207200000000</v>
      </c>
      <c r="J735" s="2">
        <v>31758000000000</v>
      </c>
      <c r="K735" s="2">
        <v>32112900000000</v>
      </c>
      <c r="L735" s="2">
        <v>31934700000000</v>
      </c>
      <c r="M735" s="2">
        <v>32055000000000</v>
      </c>
      <c r="N735" s="2">
        <v>32355200000000</v>
      </c>
      <c r="O735" s="2">
        <v>32595000000000</v>
      </c>
      <c r="P735" s="2">
        <v>32751400000000</v>
      </c>
      <c r="Q735" s="2">
        <v>32968300000000</v>
      </c>
      <c r="R735" s="2">
        <v>33004000000000</v>
      </c>
      <c r="S735" s="2">
        <v>33082300000000</v>
      </c>
      <c r="T735" s="2">
        <v>33195800000000</v>
      </c>
      <c r="U735" s="2">
        <v>33156000000000</v>
      </c>
      <c r="V735" s="2">
        <v>33202200000000</v>
      </c>
      <c r="W735" s="2">
        <v>33467900000000</v>
      </c>
      <c r="X735" s="2">
        <v>33688300000000</v>
      </c>
      <c r="Y735" s="2">
        <v>33722700000000</v>
      </c>
      <c r="Z735" s="2">
        <v>33728200000000</v>
      </c>
      <c r="AA735" s="2">
        <v>33726400000000</v>
      </c>
      <c r="AB735" s="2">
        <v>33808100000000</v>
      </c>
      <c r="AC735" s="2">
        <v>33988300000000</v>
      </c>
      <c r="AD735" s="2">
        <v>34226500000000</v>
      </c>
      <c r="AE735" s="2">
        <v>34328100000000</v>
      </c>
      <c r="AF735" s="2">
        <v>34563000000000</v>
      </c>
    </row>
    <row r="736" spans="1:32">
      <c r="A736" t="s">
        <v>754</v>
      </c>
      <c r="B736" t="s">
        <v>19</v>
      </c>
      <c r="C736">
        <v>0</v>
      </c>
      <c r="D736">
        <v>0</v>
      </c>
      <c r="E736">
        <v>0</v>
      </c>
      <c r="F736">
        <v>0</v>
      </c>
      <c r="G736">
        <v>0</v>
      </c>
      <c r="H736">
        <v>0</v>
      </c>
      <c r="I736">
        <v>0</v>
      </c>
      <c r="J736">
        <v>0</v>
      </c>
      <c r="K736">
        <v>0</v>
      </c>
      <c r="L736">
        <v>0</v>
      </c>
      <c r="M736">
        <v>0</v>
      </c>
      <c r="N736">
        <v>0</v>
      </c>
      <c r="O736">
        <v>0</v>
      </c>
      <c r="P736">
        <v>0</v>
      </c>
      <c r="Q736">
        <v>0</v>
      </c>
      <c r="R736">
        <v>0</v>
      </c>
      <c r="S736">
        <v>0</v>
      </c>
      <c r="T736">
        <v>0</v>
      </c>
      <c r="U736">
        <v>0</v>
      </c>
      <c r="V736">
        <v>0</v>
      </c>
      <c r="W736">
        <v>0</v>
      </c>
      <c r="X736">
        <v>0</v>
      </c>
      <c r="Y736">
        <v>0</v>
      </c>
      <c r="Z736">
        <v>0</v>
      </c>
      <c r="AA736">
        <v>0</v>
      </c>
      <c r="AB736">
        <v>0</v>
      </c>
      <c r="AC736">
        <v>0</v>
      </c>
      <c r="AD736">
        <v>0</v>
      </c>
      <c r="AE736">
        <v>0</v>
      </c>
      <c r="AF736">
        <v>0</v>
      </c>
    </row>
    <row r="737" spans="1:32">
      <c r="A737" t="s">
        <v>755</v>
      </c>
      <c r="B737" t="s">
        <v>19</v>
      </c>
      <c r="C737">
        <v>0</v>
      </c>
      <c r="D737">
        <v>0</v>
      </c>
      <c r="E737">
        <v>0</v>
      </c>
      <c r="F737">
        <v>0</v>
      </c>
      <c r="G737">
        <v>0</v>
      </c>
      <c r="H737">
        <v>0</v>
      </c>
      <c r="I737">
        <v>0</v>
      </c>
      <c r="J737">
        <v>0</v>
      </c>
      <c r="K737">
        <v>0</v>
      </c>
      <c r="L737">
        <v>0</v>
      </c>
      <c r="M737">
        <v>0</v>
      </c>
      <c r="N737">
        <v>0</v>
      </c>
      <c r="O737">
        <v>0</v>
      </c>
      <c r="P737">
        <v>0</v>
      </c>
      <c r="Q737">
        <v>0</v>
      </c>
      <c r="R737">
        <v>0</v>
      </c>
      <c r="S737">
        <v>0</v>
      </c>
      <c r="T737">
        <v>0</v>
      </c>
      <c r="U737">
        <v>0</v>
      </c>
      <c r="V737">
        <v>0</v>
      </c>
      <c r="W737">
        <v>0</v>
      </c>
      <c r="X737">
        <v>0</v>
      </c>
      <c r="Y737">
        <v>0</v>
      </c>
      <c r="Z737">
        <v>0</v>
      </c>
      <c r="AA737">
        <v>0</v>
      </c>
      <c r="AB737">
        <v>0</v>
      </c>
      <c r="AC737">
        <v>0</v>
      </c>
      <c r="AD737">
        <v>0</v>
      </c>
      <c r="AE737">
        <v>0</v>
      </c>
      <c r="AF737">
        <v>0</v>
      </c>
    </row>
    <row r="738" spans="1:32">
      <c r="A738" t="s">
        <v>756</v>
      </c>
      <c r="B738" t="s">
        <v>19</v>
      </c>
      <c r="C738">
        <v>0</v>
      </c>
      <c r="D738">
        <v>0</v>
      </c>
      <c r="E738">
        <v>0</v>
      </c>
      <c r="F738">
        <v>0</v>
      </c>
      <c r="G738">
        <v>0</v>
      </c>
      <c r="H738">
        <v>0</v>
      </c>
      <c r="I738">
        <v>0</v>
      </c>
      <c r="J738">
        <v>0</v>
      </c>
      <c r="K738">
        <v>0</v>
      </c>
      <c r="L738">
        <v>0</v>
      </c>
      <c r="M738">
        <v>0</v>
      </c>
      <c r="N738">
        <v>0</v>
      </c>
      <c r="O738">
        <v>0</v>
      </c>
      <c r="P738">
        <v>0</v>
      </c>
      <c r="Q738">
        <v>0</v>
      </c>
      <c r="R738">
        <v>0</v>
      </c>
      <c r="S738">
        <v>0</v>
      </c>
      <c r="T738">
        <v>0</v>
      </c>
      <c r="U738">
        <v>0</v>
      </c>
      <c r="V738">
        <v>0</v>
      </c>
      <c r="W738">
        <v>0</v>
      </c>
      <c r="X738">
        <v>0</v>
      </c>
      <c r="Y738">
        <v>0</v>
      </c>
      <c r="Z738">
        <v>0</v>
      </c>
      <c r="AA738">
        <v>0</v>
      </c>
      <c r="AB738">
        <v>0</v>
      </c>
      <c r="AC738">
        <v>0</v>
      </c>
      <c r="AD738">
        <v>0</v>
      </c>
      <c r="AE738">
        <v>0</v>
      </c>
      <c r="AF738">
        <v>0</v>
      </c>
    </row>
    <row r="739" spans="1:32">
      <c r="A739" t="s">
        <v>757</v>
      </c>
      <c r="B739" t="s">
        <v>19</v>
      </c>
      <c r="C739">
        <v>0</v>
      </c>
      <c r="D739">
        <v>0</v>
      </c>
      <c r="E739">
        <v>0</v>
      </c>
      <c r="F739">
        <v>0</v>
      </c>
      <c r="G739">
        <v>0</v>
      </c>
      <c r="H739">
        <v>0</v>
      </c>
      <c r="I739">
        <v>0</v>
      </c>
      <c r="J739">
        <v>0</v>
      </c>
      <c r="K739">
        <v>0</v>
      </c>
      <c r="L739">
        <v>0</v>
      </c>
      <c r="M739">
        <v>0</v>
      </c>
      <c r="N739">
        <v>0</v>
      </c>
      <c r="O739">
        <v>0</v>
      </c>
      <c r="P739">
        <v>0</v>
      </c>
      <c r="Q739">
        <v>0</v>
      </c>
      <c r="R739">
        <v>0</v>
      </c>
      <c r="S739">
        <v>0</v>
      </c>
      <c r="T739">
        <v>0</v>
      </c>
      <c r="U739">
        <v>0</v>
      </c>
      <c r="V739">
        <v>0</v>
      </c>
      <c r="W739">
        <v>0</v>
      </c>
      <c r="X739">
        <v>0</v>
      </c>
      <c r="Y739">
        <v>0</v>
      </c>
      <c r="Z739">
        <v>0</v>
      </c>
      <c r="AA739">
        <v>0</v>
      </c>
      <c r="AB739">
        <v>0</v>
      </c>
      <c r="AC739">
        <v>0</v>
      </c>
      <c r="AD739">
        <v>0</v>
      </c>
      <c r="AE739">
        <v>0</v>
      </c>
      <c r="AF739">
        <v>0</v>
      </c>
    </row>
    <row r="740" spans="1:32">
      <c r="A740" t="s">
        <v>758</v>
      </c>
      <c r="B740" t="s">
        <v>19</v>
      </c>
      <c r="C740">
        <v>0</v>
      </c>
      <c r="D740">
        <v>0</v>
      </c>
      <c r="E740">
        <v>0</v>
      </c>
      <c r="F740">
        <v>0</v>
      </c>
      <c r="G740">
        <v>0</v>
      </c>
      <c r="H740">
        <v>0</v>
      </c>
      <c r="I740">
        <v>0</v>
      </c>
      <c r="J740">
        <v>0</v>
      </c>
      <c r="K740">
        <v>0</v>
      </c>
      <c r="L740">
        <v>0</v>
      </c>
      <c r="M740">
        <v>0</v>
      </c>
      <c r="N740">
        <v>0</v>
      </c>
      <c r="O740">
        <v>0</v>
      </c>
      <c r="P740">
        <v>0</v>
      </c>
      <c r="Q740">
        <v>0</v>
      </c>
      <c r="R740">
        <v>0</v>
      </c>
      <c r="S740">
        <v>0</v>
      </c>
      <c r="T740">
        <v>0</v>
      </c>
      <c r="U740">
        <v>0</v>
      </c>
      <c r="V740">
        <v>0</v>
      </c>
      <c r="W740">
        <v>0</v>
      </c>
      <c r="X740">
        <v>0</v>
      </c>
      <c r="Y740">
        <v>0</v>
      </c>
      <c r="Z740">
        <v>0</v>
      </c>
      <c r="AA740">
        <v>0</v>
      </c>
      <c r="AB740">
        <v>0</v>
      </c>
      <c r="AC740">
        <v>0</v>
      </c>
      <c r="AD740">
        <v>0</v>
      </c>
      <c r="AE740">
        <v>0</v>
      </c>
      <c r="AF740">
        <v>0</v>
      </c>
    </row>
    <row r="741" spans="1:32">
      <c r="A741" t="s">
        <v>759</v>
      </c>
      <c r="B741" t="s">
        <v>19</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row>
    <row r="742" spans="1:32">
      <c r="A742" t="s">
        <v>760</v>
      </c>
      <c r="B742" t="s">
        <v>19</v>
      </c>
      <c r="C742">
        <v>0</v>
      </c>
      <c r="D742">
        <v>0</v>
      </c>
      <c r="E742">
        <v>0</v>
      </c>
      <c r="F742">
        <v>0</v>
      </c>
      <c r="G742">
        <v>0</v>
      </c>
      <c r="H742">
        <v>0</v>
      </c>
      <c r="I742">
        <v>0</v>
      </c>
      <c r="J742">
        <v>0</v>
      </c>
      <c r="K742">
        <v>0</v>
      </c>
      <c r="L742">
        <v>0</v>
      </c>
      <c r="M742">
        <v>0</v>
      </c>
      <c r="N742">
        <v>0</v>
      </c>
      <c r="O742">
        <v>0</v>
      </c>
      <c r="P742">
        <v>0</v>
      </c>
      <c r="Q742">
        <v>0</v>
      </c>
      <c r="R742">
        <v>0</v>
      </c>
      <c r="S742">
        <v>0</v>
      </c>
      <c r="T742">
        <v>0</v>
      </c>
      <c r="U742">
        <v>0</v>
      </c>
      <c r="V742">
        <v>0</v>
      </c>
      <c r="W742">
        <v>0</v>
      </c>
      <c r="X742">
        <v>0</v>
      </c>
      <c r="Y742">
        <v>0</v>
      </c>
      <c r="Z742">
        <v>0</v>
      </c>
      <c r="AA742">
        <v>0</v>
      </c>
      <c r="AB742">
        <v>0</v>
      </c>
      <c r="AC742">
        <v>0</v>
      </c>
      <c r="AD742">
        <v>0</v>
      </c>
      <c r="AE742">
        <v>0</v>
      </c>
      <c r="AF742">
        <v>0</v>
      </c>
    </row>
    <row r="743" spans="1:32">
      <c r="A743" t="s">
        <v>761</v>
      </c>
      <c r="B743" t="s">
        <v>19</v>
      </c>
      <c r="C743">
        <v>0</v>
      </c>
      <c r="D743">
        <v>0</v>
      </c>
      <c r="E743">
        <v>0</v>
      </c>
      <c r="F743">
        <v>0</v>
      </c>
      <c r="G743">
        <v>0</v>
      </c>
      <c r="H743">
        <v>0</v>
      </c>
      <c r="I743">
        <v>0</v>
      </c>
      <c r="J743">
        <v>0</v>
      </c>
      <c r="K743">
        <v>0</v>
      </c>
      <c r="L743">
        <v>0</v>
      </c>
      <c r="M743">
        <v>0</v>
      </c>
      <c r="N743">
        <v>0</v>
      </c>
      <c r="O743">
        <v>0</v>
      </c>
      <c r="P743">
        <v>0</v>
      </c>
      <c r="Q743">
        <v>0</v>
      </c>
      <c r="R743">
        <v>0</v>
      </c>
      <c r="S743">
        <v>0</v>
      </c>
      <c r="T743">
        <v>0</v>
      </c>
      <c r="U743">
        <v>0</v>
      </c>
      <c r="V743">
        <v>0</v>
      </c>
      <c r="W743">
        <v>0</v>
      </c>
      <c r="X743">
        <v>0</v>
      </c>
      <c r="Y743">
        <v>0</v>
      </c>
      <c r="Z743">
        <v>0</v>
      </c>
      <c r="AA743">
        <v>0</v>
      </c>
      <c r="AB743">
        <v>0</v>
      </c>
      <c r="AC743">
        <v>0</v>
      </c>
      <c r="AD743">
        <v>0</v>
      </c>
      <c r="AE743">
        <v>0</v>
      </c>
      <c r="AF743">
        <v>0</v>
      </c>
    </row>
    <row r="744" spans="1:32">
      <c r="A744" t="s">
        <v>762</v>
      </c>
      <c r="B744" t="s">
        <v>19</v>
      </c>
      <c r="C744">
        <v>0</v>
      </c>
      <c r="D744">
        <v>0</v>
      </c>
      <c r="E744">
        <v>0</v>
      </c>
      <c r="F744">
        <v>0</v>
      </c>
      <c r="G744">
        <v>0</v>
      </c>
      <c r="H744">
        <v>0</v>
      </c>
      <c r="I744">
        <v>0</v>
      </c>
      <c r="J744">
        <v>0</v>
      </c>
      <c r="K744">
        <v>0</v>
      </c>
      <c r="L744">
        <v>0</v>
      </c>
      <c r="M744">
        <v>0</v>
      </c>
      <c r="N744">
        <v>0</v>
      </c>
      <c r="O744">
        <v>0</v>
      </c>
      <c r="P744">
        <v>0</v>
      </c>
      <c r="Q744">
        <v>0</v>
      </c>
      <c r="R744">
        <v>0</v>
      </c>
      <c r="S744">
        <v>0</v>
      </c>
      <c r="T744">
        <v>0</v>
      </c>
      <c r="U744">
        <v>0</v>
      </c>
      <c r="V744">
        <v>0</v>
      </c>
      <c r="W744">
        <v>0</v>
      </c>
      <c r="X744">
        <v>0</v>
      </c>
      <c r="Y744">
        <v>0</v>
      </c>
      <c r="Z744">
        <v>0</v>
      </c>
      <c r="AA744">
        <v>0</v>
      </c>
      <c r="AB744">
        <v>0</v>
      </c>
      <c r="AC744">
        <v>0</v>
      </c>
      <c r="AD744">
        <v>0</v>
      </c>
      <c r="AE744">
        <v>0</v>
      </c>
      <c r="AF744">
        <v>0</v>
      </c>
    </row>
    <row r="745" spans="1:32">
      <c r="A745" t="s">
        <v>763</v>
      </c>
      <c r="B745" t="s">
        <v>19</v>
      </c>
      <c r="C745" s="2">
        <v>670103000</v>
      </c>
      <c r="D745" s="2">
        <v>661612000</v>
      </c>
      <c r="E745" s="2">
        <v>676637000</v>
      </c>
      <c r="F745" s="2">
        <v>675340000</v>
      </c>
      <c r="G745" s="2">
        <v>668991000</v>
      </c>
      <c r="H745" s="2">
        <v>667027000</v>
      </c>
      <c r="I745" s="2">
        <v>666605000</v>
      </c>
      <c r="J745" s="2">
        <v>667337000</v>
      </c>
      <c r="K745" s="2">
        <v>664376000</v>
      </c>
      <c r="L745" s="2">
        <v>662790000</v>
      </c>
      <c r="M745" s="2">
        <v>659450000</v>
      </c>
      <c r="N745" s="2">
        <v>662327000</v>
      </c>
      <c r="O745" s="2">
        <v>666153000</v>
      </c>
      <c r="P745" s="2">
        <v>675233000</v>
      </c>
      <c r="Q745" s="2">
        <v>682786000</v>
      </c>
      <c r="R745" s="2">
        <v>694338000</v>
      </c>
      <c r="S745" s="2">
        <v>705592000</v>
      </c>
      <c r="T745" s="2">
        <v>721238000</v>
      </c>
      <c r="U745" s="2">
        <v>736379000</v>
      </c>
      <c r="V745" s="2">
        <v>756632000</v>
      </c>
      <c r="W745" s="2">
        <v>776139000</v>
      </c>
      <c r="X745" s="2">
        <v>799810000</v>
      </c>
      <c r="Y745" s="2">
        <v>821885000</v>
      </c>
      <c r="Z745" s="2">
        <v>848682000</v>
      </c>
      <c r="AA745" s="2">
        <v>874837000</v>
      </c>
      <c r="AB745" s="2">
        <v>908369000</v>
      </c>
      <c r="AC745" s="2">
        <v>939293000</v>
      </c>
      <c r="AD745" s="2">
        <v>974967000</v>
      </c>
      <c r="AE745" s="2">
        <v>1009030000</v>
      </c>
      <c r="AF745" s="2">
        <v>1049040000</v>
      </c>
    </row>
    <row r="746" spans="1:32">
      <c r="A746" t="s">
        <v>764</v>
      </c>
      <c r="B746" t="s">
        <v>19</v>
      </c>
      <c r="C746">
        <v>0</v>
      </c>
      <c r="D746">
        <v>0</v>
      </c>
      <c r="E746">
        <v>0</v>
      </c>
      <c r="F746">
        <v>0</v>
      </c>
      <c r="G746">
        <v>0</v>
      </c>
      <c r="H746">
        <v>0</v>
      </c>
      <c r="I746">
        <v>0</v>
      </c>
      <c r="J746">
        <v>0</v>
      </c>
      <c r="K746">
        <v>0</v>
      </c>
      <c r="L746">
        <v>0</v>
      </c>
      <c r="M746">
        <v>0</v>
      </c>
      <c r="N746">
        <v>0</v>
      </c>
      <c r="O746">
        <v>0</v>
      </c>
      <c r="P746">
        <v>0</v>
      </c>
      <c r="Q746">
        <v>0</v>
      </c>
      <c r="R746">
        <v>0</v>
      </c>
      <c r="S746">
        <v>0</v>
      </c>
      <c r="T746">
        <v>0</v>
      </c>
      <c r="U746">
        <v>0</v>
      </c>
      <c r="V746">
        <v>0</v>
      </c>
      <c r="W746">
        <v>0</v>
      </c>
      <c r="X746">
        <v>0</v>
      </c>
      <c r="Y746">
        <v>0</v>
      </c>
      <c r="Z746">
        <v>0</v>
      </c>
      <c r="AA746">
        <v>0</v>
      </c>
      <c r="AB746">
        <v>0</v>
      </c>
      <c r="AC746">
        <v>0</v>
      </c>
      <c r="AD746">
        <v>0</v>
      </c>
      <c r="AE746">
        <v>0</v>
      </c>
      <c r="AF746">
        <v>0</v>
      </c>
    </row>
    <row r="747" spans="1:32">
      <c r="A747" t="s">
        <v>765</v>
      </c>
      <c r="B747" t="s">
        <v>19</v>
      </c>
      <c r="C747">
        <v>0</v>
      </c>
      <c r="D747">
        <v>0</v>
      </c>
      <c r="E747">
        <v>0</v>
      </c>
      <c r="F747">
        <v>0</v>
      </c>
      <c r="G747">
        <v>0</v>
      </c>
      <c r="H747">
        <v>0</v>
      </c>
      <c r="I747">
        <v>0</v>
      </c>
      <c r="J747">
        <v>0</v>
      </c>
      <c r="K747">
        <v>0</v>
      </c>
      <c r="L747">
        <v>0</v>
      </c>
      <c r="M747">
        <v>0</v>
      </c>
      <c r="N747">
        <v>0</v>
      </c>
      <c r="O747">
        <v>0</v>
      </c>
      <c r="P747">
        <v>0</v>
      </c>
      <c r="Q747">
        <v>0</v>
      </c>
      <c r="R747">
        <v>0</v>
      </c>
      <c r="S747">
        <v>0</v>
      </c>
      <c r="T747">
        <v>0</v>
      </c>
      <c r="U747">
        <v>0</v>
      </c>
      <c r="V747">
        <v>0</v>
      </c>
      <c r="W747">
        <v>0</v>
      </c>
      <c r="X747">
        <v>0</v>
      </c>
      <c r="Y747">
        <v>0</v>
      </c>
      <c r="Z747">
        <v>0</v>
      </c>
      <c r="AA747">
        <v>0</v>
      </c>
      <c r="AB747">
        <v>0</v>
      </c>
      <c r="AC747">
        <v>0</v>
      </c>
      <c r="AD747">
        <v>0</v>
      </c>
      <c r="AE747">
        <v>0</v>
      </c>
      <c r="AF747">
        <v>0</v>
      </c>
    </row>
    <row r="748" spans="1:32">
      <c r="A748" t="s">
        <v>766</v>
      </c>
      <c r="B748" t="s">
        <v>19</v>
      </c>
      <c r="C748">
        <v>0</v>
      </c>
      <c r="D748">
        <v>0</v>
      </c>
      <c r="E748">
        <v>0</v>
      </c>
      <c r="F748">
        <v>0</v>
      </c>
      <c r="G748">
        <v>0</v>
      </c>
      <c r="H748">
        <v>0</v>
      </c>
      <c r="I748">
        <v>0</v>
      </c>
      <c r="J748">
        <v>0</v>
      </c>
      <c r="K748">
        <v>0</v>
      </c>
      <c r="L748">
        <v>0</v>
      </c>
      <c r="M748">
        <v>0</v>
      </c>
      <c r="N748">
        <v>0</v>
      </c>
      <c r="O748">
        <v>0</v>
      </c>
      <c r="P748">
        <v>0</v>
      </c>
      <c r="Q748">
        <v>0</v>
      </c>
      <c r="R748">
        <v>0</v>
      </c>
      <c r="S748">
        <v>0</v>
      </c>
      <c r="T748">
        <v>0</v>
      </c>
      <c r="U748">
        <v>0</v>
      </c>
      <c r="V748">
        <v>0</v>
      </c>
      <c r="W748">
        <v>0</v>
      </c>
      <c r="X748">
        <v>0</v>
      </c>
      <c r="Y748">
        <v>0</v>
      </c>
      <c r="Z748">
        <v>0</v>
      </c>
      <c r="AA748">
        <v>0</v>
      </c>
      <c r="AB748">
        <v>0</v>
      </c>
      <c r="AC748">
        <v>0</v>
      </c>
      <c r="AD748">
        <v>0</v>
      </c>
      <c r="AE748">
        <v>0</v>
      </c>
      <c r="AF748">
        <v>0</v>
      </c>
    </row>
    <row r="749" spans="1:32">
      <c r="A749" t="s">
        <v>767</v>
      </c>
      <c r="B749" t="s">
        <v>19</v>
      </c>
      <c r="C749">
        <v>0</v>
      </c>
      <c r="D749">
        <v>0</v>
      </c>
      <c r="E749">
        <v>0</v>
      </c>
      <c r="F749">
        <v>0</v>
      </c>
      <c r="G749">
        <v>0</v>
      </c>
      <c r="H749">
        <v>0</v>
      </c>
      <c r="I749">
        <v>0</v>
      </c>
      <c r="J749">
        <v>0</v>
      </c>
      <c r="K749">
        <v>0</v>
      </c>
      <c r="L749">
        <v>0</v>
      </c>
      <c r="M749">
        <v>0</v>
      </c>
      <c r="N749">
        <v>0</v>
      </c>
      <c r="O749">
        <v>0</v>
      </c>
      <c r="P749">
        <v>0</v>
      </c>
      <c r="Q749">
        <v>0</v>
      </c>
      <c r="R749">
        <v>0</v>
      </c>
      <c r="S749">
        <v>0</v>
      </c>
      <c r="T749">
        <v>0</v>
      </c>
      <c r="U749">
        <v>0</v>
      </c>
      <c r="V749">
        <v>0</v>
      </c>
      <c r="W749">
        <v>0</v>
      </c>
      <c r="X749">
        <v>0</v>
      </c>
      <c r="Y749">
        <v>0</v>
      </c>
      <c r="Z749">
        <v>0</v>
      </c>
      <c r="AA749">
        <v>0</v>
      </c>
      <c r="AB749">
        <v>0</v>
      </c>
      <c r="AC749">
        <v>0</v>
      </c>
      <c r="AD749">
        <v>0</v>
      </c>
      <c r="AE749">
        <v>0</v>
      </c>
      <c r="AF749">
        <v>0</v>
      </c>
    </row>
    <row r="750" spans="1:32">
      <c r="A750" t="s">
        <v>768</v>
      </c>
      <c r="B750" t="s">
        <v>19</v>
      </c>
      <c r="C750">
        <v>0</v>
      </c>
      <c r="D750">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row>
    <row r="751" spans="1:32">
      <c r="A751" t="s">
        <v>769</v>
      </c>
      <c r="B751" t="s">
        <v>19</v>
      </c>
      <c r="C751">
        <v>0</v>
      </c>
      <c r="D751">
        <v>0</v>
      </c>
      <c r="E751">
        <v>0</v>
      </c>
      <c r="F751">
        <v>0</v>
      </c>
      <c r="G751">
        <v>0</v>
      </c>
      <c r="H751">
        <v>0</v>
      </c>
      <c r="I751">
        <v>0</v>
      </c>
      <c r="J751">
        <v>0</v>
      </c>
      <c r="K751">
        <v>0</v>
      </c>
      <c r="L751">
        <v>0</v>
      </c>
      <c r="M751">
        <v>0</v>
      </c>
      <c r="N751">
        <v>0</v>
      </c>
      <c r="O751">
        <v>0</v>
      </c>
      <c r="P751">
        <v>0</v>
      </c>
      <c r="Q751">
        <v>0</v>
      </c>
      <c r="R751">
        <v>0</v>
      </c>
      <c r="S751">
        <v>0</v>
      </c>
      <c r="T751">
        <v>0</v>
      </c>
      <c r="U751">
        <v>0</v>
      </c>
      <c r="V751">
        <v>0</v>
      </c>
      <c r="W751">
        <v>0</v>
      </c>
      <c r="X751">
        <v>0</v>
      </c>
      <c r="Y751">
        <v>0</v>
      </c>
      <c r="Z751">
        <v>0</v>
      </c>
      <c r="AA751">
        <v>0</v>
      </c>
      <c r="AB751">
        <v>0</v>
      </c>
      <c r="AC751">
        <v>0</v>
      </c>
      <c r="AD751">
        <v>0</v>
      </c>
      <c r="AE751">
        <v>0</v>
      </c>
      <c r="AF751">
        <v>0</v>
      </c>
    </row>
    <row r="752" spans="1:32">
      <c r="A752" t="s">
        <v>770</v>
      </c>
      <c r="B752" t="s">
        <v>19</v>
      </c>
      <c r="C752">
        <v>0</v>
      </c>
      <c r="D752">
        <v>0</v>
      </c>
      <c r="E752">
        <v>0</v>
      </c>
      <c r="F752">
        <v>0</v>
      </c>
      <c r="G752">
        <v>0</v>
      </c>
      <c r="H752">
        <v>0</v>
      </c>
      <c r="I752">
        <v>0</v>
      </c>
      <c r="J752">
        <v>0</v>
      </c>
      <c r="K752">
        <v>0</v>
      </c>
      <c r="L752">
        <v>0</v>
      </c>
      <c r="M752">
        <v>0</v>
      </c>
      <c r="N752">
        <v>0</v>
      </c>
      <c r="O752">
        <v>0</v>
      </c>
      <c r="P752">
        <v>0</v>
      </c>
      <c r="Q752">
        <v>0</v>
      </c>
      <c r="R752">
        <v>0</v>
      </c>
      <c r="S752">
        <v>0</v>
      </c>
      <c r="T752">
        <v>0</v>
      </c>
      <c r="U752">
        <v>0</v>
      </c>
      <c r="V752">
        <v>0</v>
      </c>
      <c r="W752">
        <v>0</v>
      </c>
      <c r="X752">
        <v>0</v>
      </c>
      <c r="Y752">
        <v>0</v>
      </c>
      <c r="Z752">
        <v>0</v>
      </c>
      <c r="AA752">
        <v>0</v>
      </c>
      <c r="AB752">
        <v>0</v>
      </c>
      <c r="AC752">
        <v>0</v>
      </c>
      <c r="AD752">
        <v>0</v>
      </c>
      <c r="AE752">
        <v>0</v>
      </c>
      <c r="AF752">
        <v>0</v>
      </c>
    </row>
    <row r="753" spans="1:32">
      <c r="A753" t="s">
        <v>771</v>
      </c>
      <c r="B753" t="s">
        <v>19</v>
      </c>
      <c r="C753">
        <v>0</v>
      </c>
      <c r="D753">
        <v>0</v>
      </c>
      <c r="E753">
        <v>0</v>
      </c>
      <c r="F753">
        <v>0</v>
      </c>
      <c r="G753">
        <v>0</v>
      </c>
      <c r="H753">
        <v>0</v>
      </c>
      <c r="I753">
        <v>0</v>
      </c>
      <c r="J753">
        <v>0</v>
      </c>
      <c r="K753">
        <v>0</v>
      </c>
      <c r="L753">
        <v>0</v>
      </c>
      <c r="M753">
        <v>0</v>
      </c>
      <c r="N753">
        <v>0</v>
      </c>
      <c r="O753">
        <v>0</v>
      </c>
      <c r="P753">
        <v>0</v>
      </c>
      <c r="Q753">
        <v>0</v>
      </c>
      <c r="R753">
        <v>0</v>
      </c>
      <c r="S753">
        <v>0</v>
      </c>
      <c r="T753">
        <v>0</v>
      </c>
      <c r="U753">
        <v>0</v>
      </c>
      <c r="V753">
        <v>0</v>
      </c>
      <c r="W753">
        <v>0</v>
      </c>
      <c r="X753">
        <v>0</v>
      </c>
      <c r="Y753">
        <v>0</v>
      </c>
      <c r="Z753">
        <v>0</v>
      </c>
      <c r="AA753">
        <v>0</v>
      </c>
      <c r="AB753">
        <v>0</v>
      </c>
      <c r="AC753">
        <v>0</v>
      </c>
      <c r="AD753">
        <v>0</v>
      </c>
      <c r="AE753">
        <v>0</v>
      </c>
      <c r="AF753">
        <v>0</v>
      </c>
    </row>
    <row r="754" spans="1:32">
      <c r="A754" t="s">
        <v>772</v>
      </c>
      <c r="B754" t="s">
        <v>19</v>
      </c>
      <c r="C754">
        <v>0</v>
      </c>
      <c r="D754">
        <v>0</v>
      </c>
      <c r="E754">
        <v>0</v>
      </c>
      <c r="F754">
        <v>0</v>
      </c>
      <c r="G754">
        <v>0</v>
      </c>
      <c r="H754">
        <v>0</v>
      </c>
      <c r="I754">
        <v>0</v>
      </c>
      <c r="J754">
        <v>0</v>
      </c>
      <c r="K754">
        <v>0</v>
      </c>
      <c r="L754">
        <v>0</v>
      </c>
      <c r="M754">
        <v>0</v>
      </c>
      <c r="N754">
        <v>0</v>
      </c>
      <c r="O754">
        <v>0</v>
      </c>
      <c r="P754">
        <v>0</v>
      </c>
      <c r="Q754">
        <v>0</v>
      </c>
      <c r="R754">
        <v>0</v>
      </c>
      <c r="S754">
        <v>0</v>
      </c>
      <c r="T754">
        <v>0</v>
      </c>
      <c r="U754">
        <v>0</v>
      </c>
      <c r="V754">
        <v>0</v>
      </c>
      <c r="W754">
        <v>0</v>
      </c>
      <c r="X754">
        <v>0</v>
      </c>
      <c r="Y754">
        <v>0</v>
      </c>
      <c r="Z754">
        <v>0</v>
      </c>
      <c r="AA754">
        <v>0</v>
      </c>
      <c r="AB754">
        <v>0</v>
      </c>
      <c r="AC754">
        <v>0</v>
      </c>
      <c r="AD754">
        <v>0</v>
      </c>
      <c r="AE754">
        <v>0</v>
      </c>
      <c r="AF754">
        <v>0</v>
      </c>
    </row>
    <row r="755" spans="1:32">
      <c r="A755" t="s">
        <v>773</v>
      </c>
      <c r="B755" t="s">
        <v>19</v>
      </c>
      <c r="C755" s="2">
        <v>19176700000</v>
      </c>
      <c r="D755" s="2">
        <v>18907600000</v>
      </c>
      <c r="E755" s="2">
        <v>18658300000</v>
      </c>
      <c r="F755" s="2">
        <v>19426500000</v>
      </c>
      <c r="G755" s="2">
        <v>18964900000</v>
      </c>
      <c r="H755" s="2">
        <v>18171700000</v>
      </c>
      <c r="I755" s="2">
        <v>17557400000</v>
      </c>
      <c r="J755" s="2">
        <v>17312500000</v>
      </c>
      <c r="K755" s="2">
        <v>17506000000</v>
      </c>
      <c r="L755" s="2">
        <v>17408800000</v>
      </c>
      <c r="M755" s="2">
        <v>17474400000</v>
      </c>
      <c r="N755" s="2">
        <v>17638100000</v>
      </c>
      <c r="O755" s="2">
        <v>17768800000</v>
      </c>
      <c r="P755" s="2">
        <v>17854100000</v>
      </c>
      <c r="Q755" s="2">
        <v>17972300000</v>
      </c>
      <c r="R755" s="2">
        <v>17991700000</v>
      </c>
      <c r="S755" s="2">
        <v>18034500000</v>
      </c>
      <c r="T755" s="2">
        <v>18096300000</v>
      </c>
      <c r="U755" s="2">
        <v>18074600000</v>
      </c>
      <c r="V755" s="2">
        <v>18099800000</v>
      </c>
      <c r="W755" s="2">
        <v>18244600000</v>
      </c>
      <c r="X755" s="2">
        <v>18364800000</v>
      </c>
      <c r="Y755" s="2">
        <v>18383600000</v>
      </c>
      <c r="Z755" s="2">
        <v>18386500000</v>
      </c>
      <c r="AA755" s="2">
        <v>18385600000</v>
      </c>
      <c r="AB755" s="2">
        <v>18430100000</v>
      </c>
      <c r="AC755" s="2">
        <v>18528300000</v>
      </c>
      <c r="AD755" s="2">
        <v>18658200000</v>
      </c>
      <c r="AE755" s="2">
        <v>18713600000</v>
      </c>
      <c r="AF755" s="2">
        <v>18841600000</v>
      </c>
    </row>
    <row r="756" spans="1:32">
      <c r="A756" t="s">
        <v>774</v>
      </c>
      <c r="B756" t="s">
        <v>19</v>
      </c>
      <c r="C756">
        <v>0</v>
      </c>
      <c r="D756">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row>
    <row r="757" spans="1:32">
      <c r="A757" t="s">
        <v>775</v>
      </c>
      <c r="B757" t="s">
        <v>19</v>
      </c>
      <c r="C757">
        <v>0</v>
      </c>
      <c r="D757">
        <v>0</v>
      </c>
      <c r="E757">
        <v>0</v>
      </c>
      <c r="F757">
        <v>0</v>
      </c>
      <c r="G757">
        <v>0</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row>
    <row r="758" spans="1:32">
      <c r="A758" t="s">
        <v>776</v>
      </c>
      <c r="B758" t="s">
        <v>19</v>
      </c>
      <c r="C758">
        <v>0</v>
      </c>
      <c r="D758">
        <v>0</v>
      </c>
      <c r="E758">
        <v>0</v>
      </c>
      <c r="F758">
        <v>0</v>
      </c>
      <c r="G758">
        <v>0</v>
      </c>
      <c r="H758">
        <v>0</v>
      </c>
      <c r="I758">
        <v>0</v>
      </c>
      <c r="J758">
        <v>0</v>
      </c>
      <c r="K758">
        <v>0</v>
      </c>
      <c r="L758">
        <v>0</v>
      </c>
      <c r="M758">
        <v>0</v>
      </c>
      <c r="N758">
        <v>0</v>
      </c>
      <c r="O758">
        <v>0</v>
      </c>
      <c r="P758">
        <v>0</v>
      </c>
      <c r="Q758">
        <v>0</v>
      </c>
      <c r="R758">
        <v>0</v>
      </c>
      <c r="S758">
        <v>0</v>
      </c>
      <c r="T758">
        <v>0</v>
      </c>
      <c r="U758">
        <v>0</v>
      </c>
      <c r="V758">
        <v>0</v>
      </c>
      <c r="W758">
        <v>0</v>
      </c>
      <c r="X758">
        <v>0</v>
      </c>
      <c r="Y758">
        <v>0</v>
      </c>
      <c r="Z758">
        <v>0</v>
      </c>
      <c r="AA758">
        <v>0</v>
      </c>
      <c r="AB758">
        <v>0</v>
      </c>
      <c r="AC758">
        <v>0</v>
      </c>
      <c r="AD758">
        <v>0</v>
      </c>
      <c r="AE758">
        <v>0</v>
      </c>
      <c r="AF758">
        <v>0</v>
      </c>
    </row>
    <row r="759" spans="1:32">
      <c r="A759" t="s">
        <v>777</v>
      </c>
      <c r="B759" t="s">
        <v>19</v>
      </c>
      <c r="C759">
        <v>0</v>
      </c>
      <c r="D759">
        <v>0</v>
      </c>
      <c r="E759">
        <v>0</v>
      </c>
      <c r="F759">
        <v>0</v>
      </c>
      <c r="G759">
        <v>0</v>
      </c>
      <c r="H759">
        <v>0</v>
      </c>
      <c r="I759">
        <v>0</v>
      </c>
      <c r="J759">
        <v>0</v>
      </c>
      <c r="K759">
        <v>0</v>
      </c>
      <c r="L759">
        <v>0</v>
      </c>
      <c r="M759">
        <v>0</v>
      </c>
      <c r="N759">
        <v>0</v>
      </c>
      <c r="O759">
        <v>0</v>
      </c>
      <c r="P759">
        <v>0</v>
      </c>
      <c r="Q759">
        <v>0</v>
      </c>
      <c r="R759">
        <v>0</v>
      </c>
      <c r="S759">
        <v>0</v>
      </c>
      <c r="T759">
        <v>0</v>
      </c>
      <c r="U759">
        <v>0</v>
      </c>
      <c r="V759">
        <v>0</v>
      </c>
      <c r="W759">
        <v>0</v>
      </c>
      <c r="X759">
        <v>0</v>
      </c>
      <c r="Y759">
        <v>0</v>
      </c>
      <c r="Z759">
        <v>0</v>
      </c>
      <c r="AA759">
        <v>0</v>
      </c>
      <c r="AB759">
        <v>0</v>
      </c>
      <c r="AC759">
        <v>0</v>
      </c>
      <c r="AD759">
        <v>0</v>
      </c>
      <c r="AE759">
        <v>0</v>
      </c>
      <c r="AF759">
        <v>0</v>
      </c>
    </row>
    <row r="760" spans="1:32">
      <c r="A760" t="s">
        <v>778</v>
      </c>
      <c r="B760" t="s">
        <v>19</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row>
    <row r="761" spans="1:32">
      <c r="A761" t="s">
        <v>779</v>
      </c>
      <c r="B761" t="s">
        <v>19</v>
      </c>
      <c r="C761">
        <v>0</v>
      </c>
      <c r="D761">
        <v>0</v>
      </c>
      <c r="E761">
        <v>0</v>
      </c>
      <c r="F761">
        <v>0</v>
      </c>
      <c r="G761">
        <v>0</v>
      </c>
      <c r="H761">
        <v>0</v>
      </c>
      <c r="I761">
        <v>0</v>
      </c>
      <c r="J761">
        <v>0</v>
      </c>
      <c r="K761">
        <v>0</v>
      </c>
      <c r="L761">
        <v>0</v>
      </c>
      <c r="M761">
        <v>0</v>
      </c>
      <c r="N761">
        <v>0</v>
      </c>
      <c r="O761">
        <v>0</v>
      </c>
      <c r="P761">
        <v>0</v>
      </c>
      <c r="Q761">
        <v>0</v>
      </c>
      <c r="R761">
        <v>0</v>
      </c>
      <c r="S761">
        <v>0</v>
      </c>
      <c r="T761">
        <v>0</v>
      </c>
      <c r="U761">
        <v>0</v>
      </c>
      <c r="V761">
        <v>0</v>
      </c>
      <c r="W761">
        <v>0</v>
      </c>
      <c r="X761">
        <v>0</v>
      </c>
      <c r="Y761">
        <v>0</v>
      </c>
      <c r="Z761">
        <v>0</v>
      </c>
      <c r="AA761">
        <v>0</v>
      </c>
      <c r="AB761">
        <v>0</v>
      </c>
      <c r="AC761">
        <v>0</v>
      </c>
      <c r="AD761">
        <v>0</v>
      </c>
      <c r="AE761">
        <v>0</v>
      </c>
      <c r="AF761">
        <v>0</v>
      </c>
    </row>
    <row r="762" spans="1:32">
      <c r="A762" t="s">
        <v>780</v>
      </c>
      <c r="B762" t="s">
        <v>19</v>
      </c>
      <c r="C762">
        <v>0</v>
      </c>
      <c r="D762">
        <v>0</v>
      </c>
      <c r="E762">
        <v>0</v>
      </c>
      <c r="F762">
        <v>0</v>
      </c>
      <c r="G762">
        <v>0</v>
      </c>
      <c r="H762">
        <v>0</v>
      </c>
      <c r="I762">
        <v>0</v>
      </c>
      <c r="J762">
        <v>0</v>
      </c>
      <c r="K762">
        <v>0</v>
      </c>
      <c r="L762">
        <v>0</v>
      </c>
      <c r="M762">
        <v>0</v>
      </c>
      <c r="N762">
        <v>0</v>
      </c>
      <c r="O762">
        <v>0</v>
      </c>
      <c r="P762">
        <v>0</v>
      </c>
      <c r="Q762">
        <v>0</v>
      </c>
      <c r="R762">
        <v>0</v>
      </c>
      <c r="S762">
        <v>0</v>
      </c>
      <c r="T762">
        <v>0</v>
      </c>
      <c r="U762">
        <v>0</v>
      </c>
      <c r="V762">
        <v>0</v>
      </c>
      <c r="W762">
        <v>0</v>
      </c>
      <c r="X762">
        <v>0</v>
      </c>
      <c r="Y762">
        <v>0</v>
      </c>
      <c r="Z762">
        <v>0</v>
      </c>
      <c r="AA762">
        <v>0</v>
      </c>
      <c r="AB762">
        <v>0</v>
      </c>
      <c r="AC762">
        <v>0</v>
      </c>
      <c r="AD762">
        <v>0</v>
      </c>
      <c r="AE762">
        <v>0</v>
      </c>
      <c r="AF762">
        <v>0</v>
      </c>
    </row>
    <row r="763" spans="1:32">
      <c r="A763" t="s">
        <v>781</v>
      </c>
      <c r="B763" t="s">
        <v>19</v>
      </c>
      <c r="C763">
        <v>0</v>
      </c>
      <c r="D763">
        <v>0</v>
      </c>
      <c r="E763">
        <v>0</v>
      </c>
      <c r="F763">
        <v>0</v>
      </c>
      <c r="G763">
        <v>0</v>
      </c>
      <c r="H763">
        <v>0</v>
      </c>
      <c r="I763">
        <v>0</v>
      </c>
      <c r="J763">
        <v>0</v>
      </c>
      <c r="K763">
        <v>0</v>
      </c>
      <c r="L763">
        <v>0</v>
      </c>
      <c r="M763">
        <v>0</v>
      </c>
      <c r="N763">
        <v>0</v>
      </c>
      <c r="O763">
        <v>0</v>
      </c>
      <c r="P763">
        <v>0</v>
      </c>
      <c r="Q763">
        <v>0</v>
      </c>
      <c r="R763">
        <v>0</v>
      </c>
      <c r="S763">
        <v>0</v>
      </c>
      <c r="T763">
        <v>0</v>
      </c>
      <c r="U763">
        <v>0</v>
      </c>
      <c r="V763">
        <v>0</v>
      </c>
      <c r="W763">
        <v>0</v>
      </c>
      <c r="X763">
        <v>0</v>
      </c>
      <c r="Y763">
        <v>0</v>
      </c>
      <c r="Z763">
        <v>0</v>
      </c>
      <c r="AA763">
        <v>0</v>
      </c>
      <c r="AB763">
        <v>0</v>
      </c>
      <c r="AC763">
        <v>0</v>
      </c>
      <c r="AD763">
        <v>0</v>
      </c>
      <c r="AE763">
        <v>0</v>
      </c>
      <c r="AF763">
        <v>0</v>
      </c>
    </row>
    <row r="764" spans="1:32">
      <c r="A764" t="s">
        <v>782</v>
      </c>
      <c r="B764" t="s">
        <v>19</v>
      </c>
      <c r="C764">
        <v>0</v>
      </c>
      <c r="D764">
        <v>0</v>
      </c>
      <c r="E764">
        <v>0</v>
      </c>
      <c r="F764">
        <v>0</v>
      </c>
      <c r="G764">
        <v>0</v>
      </c>
      <c r="H764">
        <v>0</v>
      </c>
      <c r="I764">
        <v>0</v>
      </c>
      <c r="J764">
        <v>0</v>
      </c>
      <c r="K764">
        <v>0</v>
      </c>
      <c r="L764">
        <v>0</v>
      </c>
      <c r="M764">
        <v>0</v>
      </c>
      <c r="N764">
        <v>0</v>
      </c>
      <c r="O764">
        <v>0</v>
      </c>
      <c r="P764">
        <v>0</v>
      </c>
      <c r="Q764">
        <v>0</v>
      </c>
      <c r="R764">
        <v>0</v>
      </c>
      <c r="S764">
        <v>0</v>
      </c>
      <c r="T764">
        <v>0</v>
      </c>
      <c r="U764">
        <v>0</v>
      </c>
      <c r="V764">
        <v>0</v>
      </c>
      <c r="W764">
        <v>0</v>
      </c>
      <c r="X764">
        <v>0</v>
      </c>
      <c r="Y764">
        <v>0</v>
      </c>
      <c r="Z764">
        <v>0</v>
      </c>
      <c r="AA764">
        <v>0</v>
      </c>
      <c r="AB764">
        <v>0</v>
      </c>
      <c r="AC764">
        <v>0</v>
      </c>
      <c r="AD764">
        <v>0</v>
      </c>
      <c r="AE764">
        <v>0</v>
      </c>
      <c r="AF764">
        <v>0</v>
      </c>
    </row>
    <row r="765" spans="1:32">
      <c r="A765" t="s">
        <v>783</v>
      </c>
      <c r="B765" t="s">
        <v>19</v>
      </c>
      <c r="C765" s="2">
        <v>3265580000</v>
      </c>
      <c r="D765" s="2">
        <v>3224200000</v>
      </c>
      <c r="E765" s="2">
        <v>3297420000</v>
      </c>
      <c r="F765" s="2">
        <v>3291100000</v>
      </c>
      <c r="G765" s="2">
        <v>3260160000</v>
      </c>
      <c r="H765" s="2">
        <v>3250590000</v>
      </c>
      <c r="I765" s="2">
        <v>3248530000</v>
      </c>
      <c r="J765" s="2">
        <v>3252100000</v>
      </c>
      <c r="K765" s="2">
        <v>3237670000</v>
      </c>
      <c r="L765" s="2">
        <v>3229940000</v>
      </c>
      <c r="M765" s="2">
        <v>3213660000</v>
      </c>
      <c r="N765" s="2">
        <v>3227690000</v>
      </c>
      <c r="O765" s="2">
        <v>3246330000</v>
      </c>
      <c r="P765" s="2">
        <v>3290580000</v>
      </c>
      <c r="Q765" s="2">
        <v>3327390000</v>
      </c>
      <c r="R765" s="2">
        <v>3383680000</v>
      </c>
      <c r="S765" s="2">
        <v>3438530000</v>
      </c>
      <c r="T765" s="2">
        <v>3514780000</v>
      </c>
      <c r="U765" s="2">
        <v>3588560000</v>
      </c>
      <c r="V765" s="2">
        <v>3687260000</v>
      </c>
      <c r="W765" s="2">
        <v>3782320000</v>
      </c>
      <c r="X765" s="2">
        <v>3897680000</v>
      </c>
      <c r="Y765" s="2">
        <v>4005250000</v>
      </c>
      <c r="Z765" s="2">
        <v>4135840000</v>
      </c>
      <c r="AA765" s="2">
        <v>4263300000</v>
      </c>
      <c r="AB765" s="2">
        <v>4426710000</v>
      </c>
      <c r="AC765" s="2">
        <v>4577410000</v>
      </c>
      <c r="AD765" s="2">
        <v>4751260000</v>
      </c>
      <c r="AE765" s="2">
        <v>4917240000</v>
      </c>
      <c r="AF765" s="2">
        <v>5112220000</v>
      </c>
    </row>
    <row r="766" spans="1:32">
      <c r="A766" t="s">
        <v>784</v>
      </c>
      <c r="B766" t="s">
        <v>19</v>
      </c>
      <c r="C766">
        <v>0</v>
      </c>
      <c r="D766">
        <v>0</v>
      </c>
      <c r="E766">
        <v>0</v>
      </c>
      <c r="F766">
        <v>0</v>
      </c>
      <c r="G766">
        <v>0</v>
      </c>
      <c r="H766">
        <v>0</v>
      </c>
      <c r="I766">
        <v>0</v>
      </c>
      <c r="J766">
        <v>0</v>
      </c>
      <c r="K766">
        <v>0</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row>
    <row r="767" spans="1:32">
      <c r="A767" t="s">
        <v>785</v>
      </c>
      <c r="B767" t="s">
        <v>19</v>
      </c>
      <c r="C767">
        <v>0</v>
      </c>
      <c r="D767">
        <v>0</v>
      </c>
      <c r="E767">
        <v>0</v>
      </c>
      <c r="F767">
        <v>0</v>
      </c>
      <c r="G767">
        <v>0</v>
      </c>
      <c r="H767">
        <v>0</v>
      </c>
      <c r="I767">
        <v>0</v>
      </c>
      <c r="J767">
        <v>0</v>
      </c>
      <c r="K767">
        <v>0</v>
      </c>
      <c r="L767">
        <v>0</v>
      </c>
      <c r="M767">
        <v>0</v>
      </c>
      <c r="N767">
        <v>0</v>
      </c>
      <c r="O767">
        <v>0</v>
      </c>
      <c r="P767">
        <v>0</v>
      </c>
      <c r="Q767">
        <v>0</v>
      </c>
      <c r="R767">
        <v>0</v>
      </c>
      <c r="S767">
        <v>0</v>
      </c>
      <c r="T767">
        <v>0</v>
      </c>
      <c r="U767">
        <v>0</v>
      </c>
      <c r="V767">
        <v>0</v>
      </c>
      <c r="W767">
        <v>0</v>
      </c>
      <c r="X767">
        <v>0</v>
      </c>
      <c r="Y767">
        <v>0</v>
      </c>
      <c r="Z767">
        <v>0</v>
      </c>
      <c r="AA767">
        <v>0</v>
      </c>
      <c r="AB767">
        <v>0</v>
      </c>
      <c r="AC767">
        <v>0</v>
      </c>
      <c r="AD767">
        <v>0</v>
      </c>
      <c r="AE767">
        <v>0</v>
      </c>
      <c r="AF767">
        <v>0</v>
      </c>
    </row>
    <row r="768" spans="1:32">
      <c r="A768" t="s">
        <v>786</v>
      </c>
      <c r="B768" t="s">
        <v>19</v>
      </c>
      <c r="C768">
        <v>0</v>
      </c>
      <c r="D768">
        <v>0</v>
      </c>
      <c r="E768">
        <v>0</v>
      </c>
      <c r="F768">
        <v>0</v>
      </c>
      <c r="G768">
        <v>0</v>
      </c>
      <c r="H768">
        <v>0</v>
      </c>
      <c r="I768">
        <v>0</v>
      </c>
      <c r="J768">
        <v>0</v>
      </c>
      <c r="K768">
        <v>0</v>
      </c>
      <c r="L768">
        <v>0</v>
      </c>
      <c r="M768">
        <v>0</v>
      </c>
      <c r="N768">
        <v>0</v>
      </c>
      <c r="O768">
        <v>0</v>
      </c>
      <c r="P768">
        <v>0</v>
      </c>
      <c r="Q768">
        <v>0</v>
      </c>
      <c r="R768">
        <v>0</v>
      </c>
      <c r="S768">
        <v>0</v>
      </c>
      <c r="T768">
        <v>0</v>
      </c>
      <c r="U768">
        <v>0</v>
      </c>
      <c r="V768">
        <v>0</v>
      </c>
      <c r="W768">
        <v>0</v>
      </c>
      <c r="X768">
        <v>0</v>
      </c>
      <c r="Y768">
        <v>0</v>
      </c>
      <c r="Z768">
        <v>0</v>
      </c>
      <c r="AA768">
        <v>0</v>
      </c>
      <c r="AB768">
        <v>0</v>
      </c>
      <c r="AC768">
        <v>0</v>
      </c>
      <c r="AD768">
        <v>0</v>
      </c>
      <c r="AE768">
        <v>0</v>
      </c>
      <c r="AF768">
        <v>0</v>
      </c>
    </row>
    <row r="769" spans="1:32">
      <c r="A769" t="s">
        <v>787</v>
      </c>
      <c r="B769" t="s">
        <v>19</v>
      </c>
      <c r="C769">
        <v>0</v>
      </c>
      <c r="D769">
        <v>0</v>
      </c>
      <c r="E769">
        <v>0</v>
      </c>
      <c r="F769">
        <v>0</v>
      </c>
      <c r="G769">
        <v>0</v>
      </c>
      <c r="H769">
        <v>0</v>
      </c>
      <c r="I769">
        <v>0</v>
      </c>
      <c r="J769">
        <v>0</v>
      </c>
      <c r="K769">
        <v>0</v>
      </c>
      <c r="L769">
        <v>0</v>
      </c>
      <c r="M769">
        <v>0</v>
      </c>
      <c r="N769">
        <v>0</v>
      </c>
      <c r="O769">
        <v>0</v>
      </c>
      <c r="P769">
        <v>0</v>
      </c>
      <c r="Q769">
        <v>0</v>
      </c>
      <c r="R769">
        <v>0</v>
      </c>
      <c r="S769">
        <v>0</v>
      </c>
      <c r="T769">
        <v>0</v>
      </c>
      <c r="U769">
        <v>0</v>
      </c>
      <c r="V769">
        <v>0</v>
      </c>
      <c r="W769">
        <v>0</v>
      </c>
      <c r="X769">
        <v>0</v>
      </c>
      <c r="Y769">
        <v>0</v>
      </c>
      <c r="Z769">
        <v>0</v>
      </c>
      <c r="AA769">
        <v>0</v>
      </c>
      <c r="AB769">
        <v>0</v>
      </c>
      <c r="AC769">
        <v>0</v>
      </c>
      <c r="AD769">
        <v>0</v>
      </c>
      <c r="AE769">
        <v>0</v>
      </c>
      <c r="AF769">
        <v>0</v>
      </c>
    </row>
    <row r="770" spans="1:32">
      <c r="A770" t="s">
        <v>788</v>
      </c>
      <c r="B770" t="s">
        <v>19</v>
      </c>
      <c r="C770">
        <v>0</v>
      </c>
      <c r="D770">
        <v>0</v>
      </c>
      <c r="E770">
        <v>0</v>
      </c>
      <c r="F770">
        <v>0</v>
      </c>
      <c r="G770">
        <v>0</v>
      </c>
      <c r="H770">
        <v>0</v>
      </c>
      <c r="I770">
        <v>0</v>
      </c>
      <c r="J770">
        <v>0</v>
      </c>
      <c r="K770">
        <v>0</v>
      </c>
      <c r="L770">
        <v>0</v>
      </c>
      <c r="M770">
        <v>0</v>
      </c>
      <c r="N770">
        <v>0</v>
      </c>
      <c r="O770">
        <v>0</v>
      </c>
      <c r="P770">
        <v>0</v>
      </c>
      <c r="Q770">
        <v>0</v>
      </c>
      <c r="R770">
        <v>0</v>
      </c>
      <c r="S770">
        <v>0</v>
      </c>
      <c r="T770">
        <v>0</v>
      </c>
      <c r="U770">
        <v>0</v>
      </c>
      <c r="V770">
        <v>0</v>
      </c>
      <c r="W770">
        <v>0</v>
      </c>
      <c r="X770">
        <v>0</v>
      </c>
      <c r="Y770">
        <v>0</v>
      </c>
      <c r="Z770">
        <v>0</v>
      </c>
      <c r="AA770">
        <v>0</v>
      </c>
      <c r="AB770">
        <v>0</v>
      </c>
      <c r="AC770">
        <v>0</v>
      </c>
      <c r="AD770">
        <v>0</v>
      </c>
      <c r="AE770">
        <v>0</v>
      </c>
      <c r="AF770">
        <v>0</v>
      </c>
    </row>
    <row r="771" spans="1:32">
      <c r="A771" t="s">
        <v>789</v>
      </c>
      <c r="B771" t="s">
        <v>19</v>
      </c>
      <c r="C771">
        <v>0</v>
      </c>
      <c r="D771">
        <v>0</v>
      </c>
      <c r="E771">
        <v>0</v>
      </c>
      <c r="F771">
        <v>0</v>
      </c>
      <c r="G771">
        <v>0</v>
      </c>
      <c r="H771">
        <v>0</v>
      </c>
      <c r="I771">
        <v>0</v>
      </c>
      <c r="J771">
        <v>0</v>
      </c>
      <c r="K771">
        <v>0</v>
      </c>
      <c r="L771">
        <v>0</v>
      </c>
      <c r="M771">
        <v>0</v>
      </c>
      <c r="N771">
        <v>0</v>
      </c>
      <c r="O771">
        <v>0</v>
      </c>
      <c r="P771">
        <v>0</v>
      </c>
      <c r="Q771">
        <v>0</v>
      </c>
      <c r="R771">
        <v>0</v>
      </c>
      <c r="S771">
        <v>0</v>
      </c>
      <c r="T771">
        <v>0</v>
      </c>
      <c r="U771">
        <v>0</v>
      </c>
      <c r="V771">
        <v>0</v>
      </c>
      <c r="W771">
        <v>0</v>
      </c>
      <c r="X771">
        <v>0</v>
      </c>
      <c r="Y771">
        <v>0</v>
      </c>
      <c r="Z771">
        <v>0</v>
      </c>
      <c r="AA771">
        <v>0</v>
      </c>
      <c r="AB771">
        <v>0</v>
      </c>
      <c r="AC771">
        <v>0</v>
      </c>
      <c r="AD771">
        <v>0</v>
      </c>
      <c r="AE771">
        <v>0</v>
      </c>
      <c r="AF771">
        <v>0</v>
      </c>
    </row>
    <row r="772" spans="1:32">
      <c r="A772" t="s">
        <v>790</v>
      </c>
      <c r="B772" t="s">
        <v>19</v>
      </c>
      <c r="C772">
        <v>0</v>
      </c>
      <c r="D772">
        <v>0</v>
      </c>
      <c r="E772">
        <v>0</v>
      </c>
      <c r="F772">
        <v>0</v>
      </c>
      <c r="G772">
        <v>0</v>
      </c>
      <c r="H772">
        <v>0</v>
      </c>
      <c r="I772">
        <v>0</v>
      </c>
      <c r="J772">
        <v>0</v>
      </c>
      <c r="K772">
        <v>0</v>
      </c>
      <c r="L772">
        <v>0</v>
      </c>
      <c r="M772">
        <v>0</v>
      </c>
      <c r="N772">
        <v>0</v>
      </c>
      <c r="O772">
        <v>0</v>
      </c>
      <c r="P772">
        <v>0</v>
      </c>
      <c r="Q772">
        <v>0</v>
      </c>
      <c r="R772">
        <v>0</v>
      </c>
      <c r="S772">
        <v>0</v>
      </c>
      <c r="T772">
        <v>0</v>
      </c>
      <c r="U772">
        <v>0</v>
      </c>
      <c r="V772">
        <v>0</v>
      </c>
      <c r="W772">
        <v>0</v>
      </c>
      <c r="X772">
        <v>0</v>
      </c>
      <c r="Y772">
        <v>0</v>
      </c>
      <c r="Z772">
        <v>0</v>
      </c>
      <c r="AA772">
        <v>0</v>
      </c>
      <c r="AB772">
        <v>0</v>
      </c>
      <c r="AC772">
        <v>0</v>
      </c>
      <c r="AD772">
        <v>0</v>
      </c>
      <c r="AE772">
        <v>0</v>
      </c>
      <c r="AF772">
        <v>0</v>
      </c>
    </row>
    <row r="773" spans="1:32">
      <c r="A773" t="s">
        <v>791</v>
      </c>
      <c r="B773" t="s">
        <v>19</v>
      </c>
      <c r="C773">
        <v>0</v>
      </c>
      <c r="D773">
        <v>0</v>
      </c>
      <c r="E773">
        <v>0</v>
      </c>
      <c r="F773">
        <v>0</v>
      </c>
      <c r="G773">
        <v>0</v>
      </c>
      <c r="H773">
        <v>0</v>
      </c>
      <c r="I773">
        <v>0</v>
      </c>
      <c r="J773">
        <v>0</v>
      </c>
      <c r="K773">
        <v>0</v>
      </c>
      <c r="L773">
        <v>0</v>
      </c>
      <c r="M773">
        <v>0</v>
      </c>
      <c r="N773">
        <v>0</v>
      </c>
      <c r="O773">
        <v>0</v>
      </c>
      <c r="P773">
        <v>0</v>
      </c>
      <c r="Q773">
        <v>0</v>
      </c>
      <c r="R773">
        <v>0</v>
      </c>
      <c r="S773">
        <v>0</v>
      </c>
      <c r="T773">
        <v>0</v>
      </c>
      <c r="U773">
        <v>0</v>
      </c>
      <c r="V773">
        <v>0</v>
      </c>
      <c r="W773">
        <v>0</v>
      </c>
      <c r="X773">
        <v>0</v>
      </c>
      <c r="Y773">
        <v>0</v>
      </c>
      <c r="Z773">
        <v>0</v>
      </c>
      <c r="AA773">
        <v>0</v>
      </c>
      <c r="AB773">
        <v>0</v>
      </c>
      <c r="AC773">
        <v>0</v>
      </c>
      <c r="AD773">
        <v>0</v>
      </c>
      <c r="AE773">
        <v>0</v>
      </c>
      <c r="AF773">
        <v>0</v>
      </c>
    </row>
    <row r="774" spans="1:32">
      <c r="A774" t="s">
        <v>792</v>
      </c>
      <c r="B774" t="s">
        <v>19</v>
      </c>
      <c r="C774">
        <v>0</v>
      </c>
      <c r="D774">
        <v>0</v>
      </c>
      <c r="E774">
        <v>0</v>
      </c>
      <c r="F774">
        <v>0</v>
      </c>
      <c r="G774">
        <v>0</v>
      </c>
      <c r="H774">
        <v>0</v>
      </c>
      <c r="I774">
        <v>0</v>
      </c>
      <c r="J774">
        <v>0</v>
      </c>
      <c r="K774">
        <v>0</v>
      </c>
      <c r="L774">
        <v>0</v>
      </c>
      <c r="M774">
        <v>0</v>
      </c>
      <c r="N774">
        <v>0</v>
      </c>
      <c r="O774">
        <v>0</v>
      </c>
      <c r="P774">
        <v>0</v>
      </c>
      <c r="Q774">
        <v>0</v>
      </c>
      <c r="R774">
        <v>0</v>
      </c>
      <c r="S774">
        <v>0</v>
      </c>
      <c r="T774">
        <v>0</v>
      </c>
      <c r="U774">
        <v>0</v>
      </c>
      <c r="V774">
        <v>0</v>
      </c>
      <c r="W774">
        <v>0</v>
      </c>
      <c r="X774">
        <v>0</v>
      </c>
      <c r="Y774">
        <v>0</v>
      </c>
      <c r="Z774">
        <v>0</v>
      </c>
      <c r="AA774">
        <v>0</v>
      </c>
      <c r="AB774">
        <v>0</v>
      </c>
      <c r="AC774">
        <v>0</v>
      </c>
      <c r="AD774">
        <v>0</v>
      </c>
      <c r="AE774">
        <v>0</v>
      </c>
      <c r="AF774">
        <v>0</v>
      </c>
    </row>
    <row r="775" spans="1:32">
      <c r="A775" t="s">
        <v>793</v>
      </c>
      <c r="B775" t="s">
        <v>19</v>
      </c>
      <c r="C775" s="2">
        <v>93452800000</v>
      </c>
      <c r="D775" s="2">
        <v>92141500000</v>
      </c>
      <c r="E775" s="2">
        <v>90926500000</v>
      </c>
      <c r="F775" s="2">
        <v>94670000000</v>
      </c>
      <c r="G775" s="2">
        <v>92420600000</v>
      </c>
      <c r="H775" s="2">
        <v>88555000000</v>
      </c>
      <c r="I775" s="2">
        <v>85561600000</v>
      </c>
      <c r="J775" s="2">
        <v>84368300000</v>
      </c>
      <c r="K775" s="2">
        <v>85311100000</v>
      </c>
      <c r="L775" s="2">
        <v>84837700000</v>
      </c>
      <c r="M775" s="2">
        <v>85157300000</v>
      </c>
      <c r="N775" s="2">
        <v>85954700000</v>
      </c>
      <c r="O775" s="2">
        <v>86591700000</v>
      </c>
      <c r="P775" s="2">
        <v>87007300000</v>
      </c>
      <c r="Q775" s="2">
        <v>87583600000</v>
      </c>
      <c r="R775" s="2">
        <v>87678200000</v>
      </c>
      <c r="S775" s="2">
        <v>87886500000</v>
      </c>
      <c r="T775" s="2">
        <v>88188000000</v>
      </c>
      <c r="U775" s="2">
        <v>88082300000</v>
      </c>
      <c r="V775" s="2">
        <v>88204800000</v>
      </c>
      <c r="W775" s="2">
        <v>88910600000</v>
      </c>
      <c r="X775" s="2">
        <v>89496300000</v>
      </c>
      <c r="Y775" s="2">
        <v>89587800000</v>
      </c>
      <c r="Z775" s="2">
        <v>89602100000</v>
      </c>
      <c r="AA775" s="2">
        <v>89597500000</v>
      </c>
      <c r="AB775" s="2">
        <v>89814500000</v>
      </c>
      <c r="AC775" s="2">
        <v>90293100000</v>
      </c>
      <c r="AD775" s="2">
        <v>90926100000</v>
      </c>
      <c r="AE775" s="2">
        <v>91196000000</v>
      </c>
      <c r="AF775" s="2">
        <v>91819900000</v>
      </c>
    </row>
    <row r="776" spans="1:32">
      <c r="A776" t="s">
        <v>794</v>
      </c>
      <c r="B776" t="s">
        <v>19</v>
      </c>
      <c r="C776">
        <v>0</v>
      </c>
      <c r="D776">
        <v>0</v>
      </c>
      <c r="E776">
        <v>0</v>
      </c>
      <c r="F776">
        <v>0</v>
      </c>
      <c r="G776">
        <v>0</v>
      </c>
      <c r="H776">
        <v>0</v>
      </c>
      <c r="I776">
        <v>0</v>
      </c>
      <c r="J776">
        <v>0</v>
      </c>
      <c r="K776">
        <v>0</v>
      </c>
      <c r="L776">
        <v>0</v>
      </c>
      <c r="M776">
        <v>0</v>
      </c>
      <c r="N776">
        <v>0</v>
      </c>
      <c r="O776">
        <v>0</v>
      </c>
      <c r="P776">
        <v>0</v>
      </c>
      <c r="Q776">
        <v>0</v>
      </c>
      <c r="R776">
        <v>0</v>
      </c>
      <c r="S776">
        <v>0</v>
      </c>
      <c r="T776">
        <v>0</v>
      </c>
      <c r="U776">
        <v>0</v>
      </c>
      <c r="V776">
        <v>0</v>
      </c>
      <c r="W776">
        <v>0</v>
      </c>
      <c r="X776">
        <v>0</v>
      </c>
      <c r="Y776">
        <v>0</v>
      </c>
      <c r="Z776">
        <v>0</v>
      </c>
      <c r="AA776">
        <v>0</v>
      </c>
      <c r="AB776">
        <v>0</v>
      </c>
      <c r="AC776">
        <v>0</v>
      </c>
      <c r="AD776">
        <v>0</v>
      </c>
      <c r="AE776">
        <v>0</v>
      </c>
      <c r="AF776">
        <v>0</v>
      </c>
    </row>
    <row r="777" spans="1:32">
      <c r="A777" t="s">
        <v>795</v>
      </c>
      <c r="B777" t="s">
        <v>19</v>
      </c>
      <c r="C777">
        <v>0</v>
      </c>
      <c r="D777">
        <v>0</v>
      </c>
      <c r="E777">
        <v>0</v>
      </c>
      <c r="F777">
        <v>0</v>
      </c>
      <c r="G777">
        <v>0</v>
      </c>
      <c r="H777">
        <v>0</v>
      </c>
      <c r="I777">
        <v>0</v>
      </c>
      <c r="J777">
        <v>0</v>
      </c>
      <c r="K777">
        <v>0</v>
      </c>
      <c r="L777">
        <v>0</v>
      </c>
      <c r="M777">
        <v>0</v>
      </c>
      <c r="N777">
        <v>0</v>
      </c>
      <c r="O777">
        <v>0</v>
      </c>
      <c r="P777">
        <v>0</v>
      </c>
      <c r="Q777">
        <v>0</v>
      </c>
      <c r="R777">
        <v>0</v>
      </c>
      <c r="S777">
        <v>0</v>
      </c>
      <c r="T777">
        <v>0</v>
      </c>
      <c r="U777">
        <v>0</v>
      </c>
      <c r="V777">
        <v>0</v>
      </c>
      <c r="W777">
        <v>0</v>
      </c>
      <c r="X777">
        <v>0</v>
      </c>
      <c r="Y777">
        <v>0</v>
      </c>
      <c r="Z777">
        <v>0</v>
      </c>
      <c r="AA777">
        <v>0</v>
      </c>
      <c r="AB777">
        <v>0</v>
      </c>
      <c r="AC777">
        <v>0</v>
      </c>
      <c r="AD777">
        <v>0</v>
      </c>
      <c r="AE777">
        <v>0</v>
      </c>
      <c r="AF777">
        <v>0</v>
      </c>
    </row>
    <row r="778" spans="1:32">
      <c r="A778" t="s">
        <v>796</v>
      </c>
      <c r="B778" t="s">
        <v>19</v>
      </c>
      <c r="C778">
        <v>0</v>
      </c>
      <c r="D778">
        <v>0</v>
      </c>
      <c r="E778">
        <v>0</v>
      </c>
      <c r="F778">
        <v>0</v>
      </c>
      <c r="G778">
        <v>0</v>
      </c>
      <c r="H778">
        <v>0</v>
      </c>
      <c r="I778">
        <v>0</v>
      </c>
      <c r="J778">
        <v>0</v>
      </c>
      <c r="K778">
        <v>0</v>
      </c>
      <c r="L778">
        <v>0</v>
      </c>
      <c r="M778">
        <v>0</v>
      </c>
      <c r="N778">
        <v>0</v>
      </c>
      <c r="O778">
        <v>0</v>
      </c>
      <c r="P778">
        <v>0</v>
      </c>
      <c r="Q778">
        <v>0</v>
      </c>
      <c r="R778">
        <v>0</v>
      </c>
      <c r="S778">
        <v>0</v>
      </c>
      <c r="T778">
        <v>0</v>
      </c>
      <c r="U778">
        <v>0</v>
      </c>
      <c r="V778">
        <v>0</v>
      </c>
      <c r="W778">
        <v>0</v>
      </c>
      <c r="X778">
        <v>0</v>
      </c>
      <c r="Y778">
        <v>0</v>
      </c>
      <c r="Z778">
        <v>0</v>
      </c>
      <c r="AA778">
        <v>0</v>
      </c>
      <c r="AB778">
        <v>0</v>
      </c>
      <c r="AC778">
        <v>0</v>
      </c>
      <c r="AD778">
        <v>0</v>
      </c>
      <c r="AE778">
        <v>0</v>
      </c>
      <c r="AF778">
        <v>0</v>
      </c>
    </row>
    <row r="779" spans="1:32">
      <c r="A779" t="s">
        <v>797</v>
      </c>
      <c r="B779" t="s">
        <v>19</v>
      </c>
      <c r="C779">
        <v>0</v>
      </c>
      <c r="D779">
        <v>0</v>
      </c>
      <c r="E779">
        <v>0</v>
      </c>
      <c r="F779">
        <v>0</v>
      </c>
      <c r="G779">
        <v>0</v>
      </c>
      <c r="H779">
        <v>0</v>
      </c>
      <c r="I779">
        <v>0</v>
      </c>
      <c r="J779">
        <v>0</v>
      </c>
      <c r="K779">
        <v>0</v>
      </c>
      <c r="L779">
        <v>0</v>
      </c>
      <c r="M779">
        <v>0</v>
      </c>
      <c r="N779">
        <v>0</v>
      </c>
      <c r="O779">
        <v>0</v>
      </c>
      <c r="P779">
        <v>0</v>
      </c>
      <c r="Q779">
        <v>0</v>
      </c>
      <c r="R779">
        <v>0</v>
      </c>
      <c r="S779">
        <v>0</v>
      </c>
      <c r="T779">
        <v>0</v>
      </c>
      <c r="U779">
        <v>0</v>
      </c>
      <c r="V779">
        <v>0</v>
      </c>
      <c r="W779">
        <v>0</v>
      </c>
      <c r="X779">
        <v>0</v>
      </c>
      <c r="Y779">
        <v>0</v>
      </c>
      <c r="Z779">
        <v>0</v>
      </c>
      <c r="AA779">
        <v>0</v>
      </c>
      <c r="AB779">
        <v>0</v>
      </c>
      <c r="AC779">
        <v>0</v>
      </c>
      <c r="AD779">
        <v>0</v>
      </c>
      <c r="AE779">
        <v>0</v>
      </c>
      <c r="AF779">
        <v>0</v>
      </c>
    </row>
    <row r="780" spans="1:32">
      <c r="A780" t="s">
        <v>798</v>
      </c>
      <c r="B780" t="s">
        <v>19</v>
      </c>
      <c r="C780">
        <v>0</v>
      </c>
      <c r="D780">
        <v>0</v>
      </c>
      <c r="E780">
        <v>0</v>
      </c>
      <c r="F780">
        <v>0</v>
      </c>
      <c r="G780">
        <v>0</v>
      </c>
      <c r="H780">
        <v>0</v>
      </c>
      <c r="I780">
        <v>0</v>
      </c>
      <c r="J780">
        <v>0</v>
      </c>
      <c r="K780">
        <v>0</v>
      </c>
      <c r="L780">
        <v>0</v>
      </c>
      <c r="M780">
        <v>0</v>
      </c>
      <c r="N780">
        <v>0</v>
      </c>
      <c r="O780">
        <v>0</v>
      </c>
      <c r="P780">
        <v>0</v>
      </c>
      <c r="Q780">
        <v>0</v>
      </c>
      <c r="R780">
        <v>0</v>
      </c>
      <c r="S780">
        <v>0</v>
      </c>
      <c r="T780">
        <v>0</v>
      </c>
      <c r="U780">
        <v>0</v>
      </c>
      <c r="V780">
        <v>0</v>
      </c>
      <c r="W780">
        <v>0</v>
      </c>
      <c r="X780">
        <v>0</v>
      </c>
      <c r="Y780">
        <v>0</v>
      </c>
      <c r="Z780">
        <v>0</v>
      </c>
      <c r="AA780">
        <v>0</v>
      </c>
      <c r="AB780">
        <v>0</v>
      </c>
      <c r="AC780">
        <v>0</v>
      </c>
      <c r="AD780">
        <v>0</v>
      </c>
      <c r="AE780">
        <v>0</v>
      </c>
      <c r="AF780">
        <v>0</v>
      </c>
    </row>
    <row r="781" spans="1:32">
      <c r="A781" t="s">
        <v>799</v>
      </c>
      <c r="B781" t="s">
        <v>19</v>
      </c>
      <c r="C781">
        <v>0</v>
      </c>
      <c r="D781">
        <v>0</v>
      </c>
      <c r="E781">
        <v>0</v>
      </c>
      <c r="F781">
        <v>0</v>
      </c>
      <c r="G781">
        <v>0</v>
      </c>
      <c r="H781">
        <v>0</v>
      </c>
      <c r="I781">
        <v>0</v>
      </c>
      <c r="J781">
        <v>0</v>
      </c>
      <c r="K781">
        <v>0</v>
      </c>
      <c r="L781">
        <v>0</v>
      </c>
      <c r="M781">
        <v>0</v>
      </c>
      <c r="N781">
        <v>0</v>
      </c>
      <c r="O781">
        <v>0</v>
      </c>
      <c r="P781">
        <v>0</v>
      </c>
      <c r="Q781">
        <v>0</v>
      </c>
      <c r="R781">
        <v>0</v>
      </c>
      <c r="S781">
        <v>0</v>
      </c>
      <c r="T781">
        <v>0</v>
      </c>
      <c r="U781">
        <v>0</v>
      </c>
      <c r="V781">
        <v>0</v>
      </c>
      <c r="W781">
        <v>0</v>
      </c>
      <c r="X781">
        <v>0</v>
      </c>
      <c r="Y781">
        <v>0</v>
      </c>
      <c r="Z781">
        <v>0</v>
      </c>
      <c r="AA781">
        <v>0</v>
      </c>
      <c r="AB781">
        <v>0</v>
      </c>
      <c r="AC781">
        <v>0</v>
      </c>
      <c r="AD781">
        <v>0</v>
      </c>
      <c r="AE781">
        <v>0</v>
      </c>
      <c r="AF781">
        <v>0</v>
      </c>
    </row>
    <row r="782" spans="1:32">
      <c r="A782" t="s">
        <v>800</v>
      </c>
      <c r="B782" t="s">
        <v>19</v>
      </c>
      <c r="C782">
        <v>0</v>
      </c>
      <c r="D782">
        <v>0</v>
      </c>
      <c r="E782">
        <v>0</v>
      </c>
      <c r="F782">
        <v>0</v>
      </c>
      <c r="G782">
        <v>0</v>
      </c>
      <c r="H782">
        <v>0</v>
      </c>
      <c r="I782">
        <v>0</v>
      </c>
      <c r="J782">
        <v>0</v>
      </c>
      <c r="K782">
        <v>0</v>
      </c>
      <c r="L782">
        <v>0</v>
      </c>
      <c r="M782">
        <v>0</v>
      </c>
      <c r="N782">
        <v>0</v>
      </c>
      <c r="O782">
        <v>0</v>
      </c>
      <c r="P782">
        <v>0</v>
      </c>
      <c r="Q782">
        <v>0</v>
      </c>
      <c r="R782">
        <v>0</v>
      </c>
      <c r="S782">
        <v>0</v>
      </c>
      <c r="T782">
        <v>0</v>
      </c>
      <c r="U782">
        <v>0</v>
      </c>
      <c r="V782">
        <v>0</v>
      </c>
      <c r="W782">
        <v>0</v>
      </c>
      <c r="X782">
        <v>0</v>
      </c>
      <c r="Y782">
        <v>0</v>
      </c>
      <c r="Z782">
        <v>0</v>
      </c>
      <c r="AA782">
        <v>0</v>
      </c>
      <c r="AB782">
        <v>0</v>
      </c>
      <c r="AC782">
        <v>0</v>
      </c>
      <c r="AD782">
        <v>0</v>
      </c>
      <c r="AE782">
        <v>0</v>
      </c>
      <c r="AF782">
        <v>0</v>
      </c>
    </row>
    <row r="783" spans="1:32">
      <c r="A783" t="s">
        <v>801</v>
      </c>
      <c r="B783" t="s">
        <v>19</v>
      </c>
      <c r="C783">
        <v>0</v>
      </c>
      <c r="D783">
        <v>0</v>
      </c>
      <c r="E783">
        <v>0</v>
      </c>
      <c r="F783">
        <v>0</v>
      </c>
      <c r="G783">
        <v>0</v>
      </c>
      <c r="H783">
        <v>0</v>
      </c>
      <c r="I783">
        <v>0</v>
      </c>
      <c r="J783">
        <v>0</v>
      </c>
      <c r="K783">
        <v>0</v>
      </c>
      <c r="L783">
        <v>0</v>
      </c>
      <c r="M783">
        <v>0</v>
      </c>
      <c r="N783">
        <v>0</v>
      </c>
      <c r="O783">
        <v>0</v>
      </c>
      <c r="P783">
        <v>0</v>
      </c>
      <c r="Q783">
        <v>0</v>
      </c>
      <c r="R783">
        <v>0</v>
      </c>
      <c r="S783">
        <v>0</v>
      </c>
      <c r="T783">
        <v>0</v>
      </c>
      <c r="U783">
        <v>0</v>
      </c>
      <c r="V783">
        <v>0</v>
      </c>
      <c r="W783">
        <v>0</v>
      </c>
      <c r="X783">
        <v>0</v>
      </c>
      <c r="Y783">
        <v>0</v>
      </c>
      <c r="Z783">
        <v>0</v>
      </c>
      <c r="AA783">
        <v>0</v>
      </c>
      <c r="AB783">
        <v>0</v>
      </c>
      <c r="AC783">
        <v>0</v>
      </c>
      <c r="AD783">
        <v>0</v>
      </c>
      <c r="AE783">
        <v>0</v>
      </c>
      <c r="AF783">
        <v>0</v>
      </c>
    </row>
    <row r="784" spans="1:32">
      <c r="A784" t="s">
        <v>802</v>
      </c>
      <c r="B784" t="s">
        <v>19</v>
      </c>
      <c r="C784">
        <v>0</v>
      </c>
      <c r="D784">
        <v>0</v>
      </c>
      <c r="E784">
        <v>0</v>
      </c>
      <c r="F784">
        <v>0</v>
      </c>
      <c r="G784">
        <v>0</v>
      </c>
      <c r="H784">
        <v>0</v>
      </c>
      <c r="I784">
        <v>0</v>
      </c>
      <c r="J784">
        <v>0</v>
      </c>
      <c r="K784">
        <v>0</v>
      </c>
      <c r="L784">
        <v>0</v>
      </c>
      <c r="M784">
        <v>0</v>
      </c>
      <c r="N784">
        <v>0</v>
      </c>
      <c r="O784">
        <v>0</v>
      </c>
      <c r="P784">
        <v>0</v>
      </c>
      <c r="Q784">
        <v>0</v>
      </c>
      <c r="R784">
        <v>0</v>
      </c>
      <c r="S784">
        <v>0</v>
      </c>
      <c r="T784">
        <v>0</v>
      </c>
      <c r="U784">
        <v>0</v>
      </c>
      <c r="V784">
        <v>0</v>
      </c>
      <c r="W784">
        <v>0</v>
      </c>
      <c r="X784">
        <v>0</v>
      </c>
      <c r="Y784">
        <v>0</v>
      </c>
      <c r="Z784">
        <v>0</v>
      </c>
      <c r="AA784">
        <v>0</v>
      </c>
      <c r="AB784">
        <v>0</v>
      </c>
      <c r="AC784">
        <v>0</v>
      </c>
      <c r="AD784">
        <v>0</v>
      </c>
      <c r="AE784">
        <v>0</v>
      </c>
      <c r="AF784">
        <v>0</v>
      </c>
    </row>
    <row r="785" spans="1:32">
      <c r="A785" t="s">
        <v>803</v>
      </c>
      <c r="B785" t="s">
        <v>19</v>
      </c>
      <c r="C785" s="2">
        <v>15460900000</v>
      </c>
      <c r="D785" s="2">
        <v>15265000000</v>
      </c>
      <c r="E785" s="2">
        <v>15611600000</v>
      </c>
      <c r="F785" s="2">
        <v>15581700000</v>
      </c>
      <c r="G785" s="2">
        <v>15435200000</v>
      </c>
      <c r="H785" s="2">
        <v>15389900000</v>
      </c>
      <c r="I785" s="2">
        <v>15380200000</v>
      </c>
      <c r="J785" s="2">
        <v>15397100000</v>
      </c>
      <c r="K785" s="2">
        <v>15328700000</v>
      </c>
      <c r="L785" s="2">
        <v>15292100000</v>
      </c>
      <c r="M785" s="2">
        <v>15215100000</v>
      </c>
      <c r="N785" s="2">
        <v>15281500000</v>
      </c>
      <c r="O785" s="2">
        <v>15369700000</v>
      </c>
      <c r="P785" s="2">
        <v>15579200000</v>
      </c>
      <c r="Q785" s="2">
        <v>15753500000</v>
      </c>
      <c r="R785" s="2">
        <v>16020000000</v>
      </c>
      <c r="S785" s="2">
        <v>16279700000</v>
      </c>
      <c r="T785" s="2">
        <v>16640700000</v>
      </c>
      <c r="U785" s="2">
        <v>16990000000</v>
      </c>
      <c r="V785" s="2">
        <v>17457300000</v>
      </c>
      <c r="W785" s="2">
        <v>17907400000</v>
      </c>
      <c r="X785" s="2">
        <v>18453500000</v>
      </c>
      <c r="Y785" s="2">
        <v>18962800000</v>
      </c>
      <c r="Z785" s="2">
        <v>19581100000</v>
      </c>
      <c r="AA785" s="2">
        <v>20184600000</v>
      </c>
      <c r="AB785" s="2">
        <v>20958200000</v>
      </c>
      <c r="AC785" s="2">
        <v>21671700000</v>
      </c>
      <c r="AD785" s="2">
        <v>22494800000</v>
      </c>
      <c r="AE785" s="2">
        <v>23280600000</v>
      </c>
      <c r="AF785" s="2">
        <v>24203800000</v>
      </c>
    </row>
    <row r="786" spans="1:32">
      <c r="A786" t="s">
        <v>804</v>
      </c>
      <c r="B786" t="s">
        <v>19</v>
      </c>
      <c r="C786">
        <v>0</v>
      </c>
      <c r="D786">
        <v>0</v>
      </c>
      <c r="E786">
        <v>0</v>
      </c>
      <c r="F786">
        <v>0</v>
      </c>
      <c r="G786">
        <v>0</v>
      </c>
      <c r="H786">
        <v>0</v>
      </c>
      <c r="I786">
        <v>0</v>
      </c>
      <c r="J786">
        <v>0</v>
      </c>
      <c r="K786">
        <v>0</v>
      </c>
      <c r="L786">
        <v>0</v>
      </c>
      <c r="M786">
        <v>0</v>
      </c>
      <c r="N786">
        <v>0</v>
      </c>
      <c r="O786">
        <v>0</v>
      </c>
      <c r="P786">
        <v>0</v>
      </c>
      <c r="Q786">
        <v>0</v>
      </c>
      <c r="R786">
        <v>0</v>
      </c>
      <c r="S786">
        <v>0</v>
      </c>
      <c r="T786">
        <v>0</v>
      </c>
      <c r="U786">
        <v>0</v>
      </c>
      <c r="V786">
        <v>0</v>
      </c>
      <c r="W786">
        <v>0</v>
      </c>
      <c r="X786">
        <v>0</v>
      </c>
      <c r="Y786">
        <v>0</v>
      </c>
      <c r="Z786">
        <v>0</v>
      </c>
      <c r="AA786">
        <v>0</v>
      </c>
      <c r="AB786">
        <v>0</v>
      </c>
      <c r="AC786">
        <v>0</v>
      </c>
      <c r="AD786">
        <v>0</v>
      </c>
      <c r="AE786">
        <v>0</v>
      </c>
      <c r="AF786">
        <v>0</v>
      </c>
    </row>
    <row r="787" spans="1:32">
      <c r="A787" t="s">
        <v>805</v>
      </c>
      <c r="B787" t="s">
        <v>19</v>
      </c>
      <c r="C787">
        <v>0</v>
      </c>
      <c r="D787">
        <v>0</v>
      </c>
      <c r="E787">
        <v>0</v>
      </c>
      <c r="F787">
        <v>0</v>
      </c>
      <c r="G787">
        <v>0</v>
      </c>
      <c r="H787">
        <v>0</v>
      </c>
      <c r="I787">
        <v>0</v>
      </c>
      <c r="J787">
        <v>0</v>
      </c>
      <c r="K787">
        <v>0</v>
      </c>
      <c r="L787">
        <v>0</v>
      </c>
      <c r="M787">
        <v>0</v>
      </c>
      <c r="N787">
        <v>0</v>
      </c>
      <c r="O787">
        <v>0</v>
      </c>
      <c r="P787">
        <v>0</v>
      </c>
      <c r="Q787">
        <v>0</v>
      </c>
      <c r="R787">
        <v>0</v>
      </c>
      <c r="S787">
        <v>0</v>
      </c>
      <c r="T787">
        <v>0</v>
      </c>
      <c r="U787">
        <v>0</v>
      </c>
      <c r="V787">
        <v>0</v>
      </c>
      <c r="W787">
        <v>0</v>
      </c>
      <c r="X787">
        <v>0</v>
      </c>
      <c r="Y787">
        <v>0</v>
      </c>
      <c r="Z787">
        <v>0</v>
      </c>
      <c r="AA787">
        <v>0</v>
      </c>
      <c r="AB787">
        <v>0</v>
      </c>
      <c r="AC787">
        <v>0</v>
      </c>
      <c r="AD787">
        <v>0</v>
      </c>
      <c r="AE787">
        <v>0</v>
      </c>
      <c r="AF787">
        <v>0</v>
      </c>
    </row>
    <row r="788" spans="1:32">
      <c r="A788" t="s">
        <v>806</v>
      </c>
      <c r="B788" t="s">
        <v>19</v>
      </c>
      <c r="C788">
        <v>0</v>
      </c>
      <c r="D788">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0</v>
      </c>
      <c r="Z788">
        <v>0</v>
      </c>
      <c r="AA788">
        <v>0</v>
      </c>
      <c r="AB788">
        <v>0</v>
      </c>
      <c r="AC788">
        <v>0</v>
      </c>
      <c r="AD788">
        <v>0</v>
      </c>
      <c r="AE788">
        <v>0</v>
      </c>
      <c r="AF788">
        <v>0</v>
      </c>
    </row>
    <row r="789" spans="1:32">
      <c r="A789" t="s">
        <v>807</v>
      </c>
      <c r="B789" t="s">
        <v>19</v>
      </c>
      <c r="C789">
        <v>0</v>
      </c>
      <c r="D789">
        <v>0</v>
      </c>
      <c r="E789">
        <v>0</v>
      </c>
      <c r="F789">
        <v>0</v>
      </c>
      <c r="G789">
        <v>0</v>
      </c>
      <c r="H789">
        <v>0</v>
      </c>
      <c r="I789">
        <v>0</v>
      </c>
      <c r="J789">
        <v>0</v>
      </c>
      <c r="K789">
        <v>0</v>
      </c>
      <c r="L789">
        <v>0</v>
      </c>
      <c r="M789">
        <v>0</v>
      </c>
      <c r="N789">
        <v>0</v>
      </c>
      <c r="O789">
        <v>0</v>
      </c>
      <c r="P789">
        <v>0</v>
      </c>
      <c r="Q789">
        <v>0</v>
      </c>
      <c r="R789">
        <v>0</v>
      </c>
      <c r="S789">
        <v>0</v>
      </c>
      <c r="T789">
        <v>0</v>
      </c>
      <c r="U789">
        <v>0</v>
      </c>
      <c r="V789">
        <v>0</v>
      </c>
      <c r="W789">
        <v>0</v>
      </c>
      <c r="X789">
        <v>0</v>
      </c>
      <c r="Y789">
        <v>0</v>
      </c>
      <c r="Z789">
        <v>0</v>
      </c>
      <c r="AA789">
        <v>0</v>
      </c>
      <c r="AB789">
        <v>0</v>
      </c>
      <c r="AC789">
        <v>0</v>
      </c>
      <c r="AD789">
        <v>0</v>
      </c>
      <c r="AE789">
        <v>0</v>
      </c>
      <c r="AF789">
        <v>0</v>
      </c>
    </row>
    <row r="790" spans="1:32">
      <c r="A790" t="s">
        <v>808</v>
      </c>
      <c r="B790" t="s">
        <v>19</v>
      </c>
      <c r="C790">
        <v>0</v>
      </c>
      <c r="D790">
        <v>0</v>
      </c>
      <c r="E790">
        <v>0</v>
      </c>
      <c r="F790">
        <v>0</v>
      </c>
      <c r="G790">
        <v>0</v>
      </c>
      <c r="H790">
        <v>0</v>
      </c>
      <c r="I790">
        <v>0</v>
      </c>
      <c r="J790">
        <v>0</v>
      </c>
      <c r="K790">
        <v>0</v>
      </c>
      <c r="L790">
        <v>0</v>
      </c>
      <c r="M790">
        <v>0</v>
      </c>
      <c r="N790">
        <v>0</v>
      </c>
      <c r="O790">
        <v>0</v>
      </c>
      <c r="P790">
        <v>0</v>
      </c>
      <c r="Q790">
        <v>0</v>
      </c>
      <c r="R790">
        <v>0</v>
      </c>
      <c r="S790">
        <v>0</v>
      </c>
      <c r="T790">
        <v>0</v>
      </c>
      <c r="U790">
        <v>0</v>
      </c>
      <c r="V790">
        <v>0</v>
      </c>
      <c r="W790">
        <v>0</v>
      </c>
      <c r="X790">
        <v>0</v>
      </c>
      <c r="Y790">
        <v>0</v>
      </c>
      <c r="Z790">
        <v>0</v>
      </c>
      <c r="AA790">
        <v>0</v>
      </c>
      <c r="AB790">
        <v>0</v>
      </c>
      <c r="AC790">
        <v>0</v>
      </c>
      <c r="AD790">
        <v>0</v>
      </c>
      <c r="AE790">
        <v>0</v>
      </c>
      <c r="AF790">
        <v>0</v>
      </c>
    </row>
    <row r="791" spans="1:32">
      <c r="A791" t="s">
        <v>809</v>
      </c>
      <c r="B791" t="s">
        <v>19</v>
      </c>
      <c r="C791">
        <v>0</v>
      </c>
      <c r="D791">
        <v>0</v>
      </c>
      <c r="E791">
        <v>0</v>
      </c>
      <c r="F791">
        <v>0</v>
      </c>
      <c r="G791">
        <v>0</v>
      </c>
      <c r="H791">
        <v>0</v>
      </c>
      <c r="I791">
        <v>0</v>
      </c>
      <c r="J791">
        <v>0</v>
      </c>
      <c r="K791">
        <v>0</v>
      </c>
      <c r="L791">
        <v>0</v>
      </c>
      <c r="M791">
        <v>0</v>
      </c>
      <c r="N791">
        <v>0</v>
      </c>
      <c r="O791">
        <v>0</v>
      </c>
      <c r="P791">
        <v>0</v>
      </c>
      <c r="Q791">
        <v>0</v>
      </c>
      <c r="R791">
        <v>0</v>
      </c>
      <c r="S791">
        <v>0</v>
      </c>
      <c r="T791">
        <v>0</v>
      </c>
      <c r="U791">
        <v>0</v>
      </c>
      <c r="V791">
        <v>0</v>
      </c>
      <c r="W791">
        <v>0</v>
      </c>
      <c r="X791">
        <v>0</v>
      </c>
      <c r="Y791">
        <v>0</v>
      </c>
      <c r="Z791">
        <v>0</v>
      </c>
      <c r="AA791">
        <v>0</v>
      </c>
      <c r="AB791">
        <v>0</v>
      </c>
      <c r="AC791">
        <v>0</v>
      </c>
      <c r="AD791">
        <v>0</v>
      </c>
      <c r="AE791">
        <v>0</v>
      </c>
      <c r="AF791">
        <v>0</v>
      </c>
    </row>
    <row r="792" spans="1:32">
      <c r="A792" t="s">
        <v>810</v>
      </c>
      <c r="B792" t="s">
        <v>19</v>
      </c>
      <c r="C792">
        <v>0</v>
      </c>
      <c r="D792">
        <v>0</v>
      </c>
      <c r="E792">
        <v>0</v>
      </c>
      <c r="F792">
        <v>0</v>
      </c>
      <c r="G792">
        <v>0</v>
      </c>
      <c r="H792">
        <v>0</v>
      </c>
      <c r="I792">
        <v>0</v>
      </c>
      <c r="J792">
        <v>0</v>
      </c>
      <c r="K792">
        <v>0</v>
      </c>
      <c r="L792">
        <v>0</v>
      </c>
      <c r="M792">
        <v>0</v>
      </c>
      <c r="N792">
        <v>0</v>
      </c>
      <c r="O792">
        <v>0</v>
      </c>
      <c r="P792">
        <v>0</v>
      </c>
      <c r="Q792">
        <v>0</v>
      </c>
      <c r="R792">
        <v>0</v>
      </c>
      <c r="S792">
        <v>0</v>
      </c>
      <c r="T792">
        <v>0</v>
      </c>
      <c r="U792">
        <v>0</v>
      </c>
      <c r="V792">
        <v>0</v>
      </c>
      <c r="W792">
        <v>0</v>
      </c>
      <c r="X792">
        <v>0</v>
      </c>
      <c r="Y792">
        <v>0</v>
      </c>
      <c r="Z792">
        <v>0</v>
      </c>
      <c r="AA792">
        <v>0</v>
      </c>
      <c r="AB792">
        <v>0</v>
      </c>
      <c r="AC792">
        <v>0</v>
      </c>
      <c r="AD792">
        <v>0</v>
      </c>
      <c r="AE792">
        <v>0</v>
      </c>
      <c r="AF792">
        <v>0</v>
      </c>
    </row>
    <row r="793" spans="1:32">
      <c r="A793" t="s">
        <v>811</v>
      </c>
      <c r="B793" t="s">
        <v>19</v>
      </c>
      <c r="C793">
        <v>0</v>
      </c>
      <c r="D793">
        <v>0</v>
      </c>
      <c r="E793">
        <v>0</v>
      </c>
      <c r="F793">
        <v>0</v>
      </c>
      <c r="G793">
        <v>0</v>
      </c>
      <c r="H793">
        <v>0</v>
      </c>
      <c r="I793">
        <v>0</v>
      </c>
      <c r="J793">
        <v>0</v>
      </c>
      <c r="K793">
        <v>0</v>
      </c>
      <c r="L793">
        <v>0</v>
      </c>
      <c r="M793">
        <v>0</v>
      </c>
      <c r="N793">
        <v>0</v>
      </c>
      <c r="O793">
        <v>0</v>
      </c>
      <c r="P793">
        <v>0</v>
      </c>
      <c r="Q793">
        <v>0</v>
      </c>
      <c r="R793">
        <v>0</v>
      </c>
      <c r="S793">
        <v>0</v>
      </c>
      <c r="T793">
        <v>0</v>
      </c>
      <c r="U793">
        <v>0</v>
      </c>
      <c r="V793">
        <v>0</v>
      </c>
      <c r="W793">
        <v>0</v>
      </c>
      <c r="X793">
        <v>0</v>
      </c>
      <c r="Y793">
        <v>0</v>
      </c>
      <c r="Z793">
        <v>0</v>
      </c>
      <c r="AA793">
        <v>0</v>
      </c>
      <c r="AB793">
        <v>0</v>
      </c>
      <c r="AC793">
        <v>0</v>
      </c>
      <c r="AD793">
        <v>0</v>
      </c>
      <c r="AE793">
        <v>0</v>
      </c>
      <c r="AF793">
        <v>0</v>
      </c>
    </row>
    <row r="794" spans="1:32">
      <c r="A794" t="s">
        <v>812</v>
      </c>
      <c r="B794" t="s">
        <v>19</v>
      </c>
      <c r="C794">
        <v>0</v>
      </c>
      <c r="D794">
        <v>0</v>
      </c>
      <c r="E794">
        <v>0</v>
      </c>
      <c r="F794">
        <v>0</v>
      </c>
      <c r="G794">
        <v>0</v>
      </c>
      <c r="H794">
        <v>0</v>
      </c>
      <c r="I794">
        <v>0</v>
      </c>
      <c r="J794">
        <v>0</v>
      </c>
      <c r="K794">
        <v>0</v>
      </c>
      <c r="L794">
        <v>0</v>
      </c>
      <c r="M794">
        <v>0</v>
      </c>
      <c r="N794">
        <v>0</v>
      </c>
      <c r="O794">
        <v>0</v>
      </c>
      <c r="P794">
        <v>0</v>
      </c>
      <c r="Q794">
        <v>0</v>
      </c>
      <c r="R794">
        <v>0</v>
      </c>
      <c r="S794">
        <v>0</v>
      </c>
      <c r="T794">
        <v>0</v>
      </c>
      <c r="U794">
        <v>0</v>
      </c>
      <c r="V794">
        <v>0</v>
      </c>
      <c r="W794">
        <v>0</v>
      </c>
      <c r="X794">
        <v>0</v>
      </c>
      <c r="Y794">
        <v>0</v>
      </c>
      <c r="Z794">
        <v>0</v>
      </c>
      <c r="AA794">
        <v>0</v>
      </c>
      <c r="AB794">
        <v>0</v>
      </c>
      <c r="AC794">
        <v>0</v>
      </c>
      <c r="AD794">
        <v>0</v>
      </c>
      <c r="AE794">
        <v>0</v>
      </c>
      <c r="AF794">
        <v>0</v>
      </c>
    </row>
    <row r="795" spans="1:32">
      <c r="A795" t="s">
        <v>813</v>
      </c>
      <c r="B795" t="s">
        <v>19</v>
      </c>
      <c r="C795" s="2">
        <v>442452000000</v>
      </c>
      <c r="D795" s="2">
        <v>436243000000</v>
      </c>
      <c r="E795" s="2">
        <v>430491000000</v>
      </c>
      <c r="F795" s="2">
        <v>448215000000</v>
      </c>
      <c r="G795" s="2">
        <v>437564000000</v>
      </c>
      <c r="H795" s="2">
        <v>419263000000</v>
      </c>
      <c r="I795" s="2">
        <v>405091000000</v>
      </c>
      <c r="J795" s="2">
        <v>399441000000</v>
      </c>
      <c r="K795" s="2">
        <v>403905000000</v>
      </c>
      <c r="L795" s="2">
        <v>401663000000</v>
      </c>
      <c r="M795" s="2">
        <v>403177000000</v>
      </c>
      <c r="N795" s="2">
        <v>406952000000</v>
      </c>
      <c r="O795" s="2">
        <v>409968000000</v>
      </c>
      <c r="P795" s="2">
        <v>411935000000</v>
      </c>
      <c r="Q795" s="2">
        <v>414664000000</v>
      </c>
      <c r="R795" s="2">
        <v>415112000000</v>
      </c>
      <c r="S795" s="2">
        <v>416098000000</v>
      </c>
      <c r="T795" s="2">
        <v>417525000000</v>
      </c>
      <c r="U795" s="2">
        <v>417025000000</v>
      </c>
      <c r="V795" s="2">
        <v>417605000000</v>
      </c>
      <c r="W795" s="2">
        <v>420947000000</v>
      </c>
      <c r="X795" s="2">
        <v>423719000000</v>
      </c>
      <c r="Y795" s="2">
        <v>424153000000</v>
      </c>
      <c r="Z795" s="2">
        <v>424221000000</v>
      </c>
      <c r="AA795" s="2">
        <v>424198000000</v>
      </c>
      <c r="AB795" s="2">
        <v>425226000000</v>
      </c>
      <c r="AC795" s="2">
        <v>427492000000</v>
      </c>
      <c r="AD795" s="2">
        <v>430489000000</v>
      </c>
      <c r="AE795" s="2">
        <v>431767000000</v>
      </c>
      <c r="AF795" s="2">
        <v>434721000000</v>
      </c>
    </row>
    <row r="796" spans="1:32">
      <c r="A796" t="s">
        <v>814</v>
      </c>
      <c r="B796" t="s">
        <v>19</v>
      </c>
      <c r="C796">
        <v>0</v>
      </c>
      <c r="D796">
        <v>0</v>
      </c>
      <c r="E796">
        <v>0</v>
      </c>
      <c r="F796">
        <v>0</v>
      </c>
      <c r="G796">
        <v>0</v>
      </c>
      <c r="H796">
        <v>0</v>
      </c>
      <c r="I796">
        <v>0</v>
      </c>
      <c r="J796">
        <v>0</v>
      </c>
      <c r="K796">
        <v>0</v>
      </c>
      <c r="L796">
        <v>0</v>
      </c>
      <c r="M796">
        <v>0</v>
      </c>
      <c r="N796">
        <v>0</v>
      </c>
      <c r="O796">
        <v>0</v>
      </c>
      <c r="P796">
        <v>0</v>
      </c>
      <c r="Q796">
        <v>0</v>
      </c>
      <c r="R796">
        <v>0</v>
      </c>
      <c r="S796">
        <v>0</v>
      </c>
      <c r="T796">
        <v>0</v>
      </c>
      <c r="U796">
        <v>0</v>
      </c>
      <c r="V796">
        <v>0</v>
      </c>
      <c r="W796">
        <v>0</v>
      </c>
      <c r="X796">
        <v>0</v>
      </c>
      <c r="Y796">
        <v>0</v>
      </c>
      <c r="Z796">
        <v>0</v>
      </c>
      <c r="AA796">
        <v>0</v>
      </c>
      <c r="AB796">
        <v>0</v>
      </c>
      <c r="AC796">
        <v>0</v>
      </c>
      <c r="AD796">
        <v>0</v>
      </c>
      <c r="AE796">
        <v>0</v>
      </c>
      <c r="AF796">
        <v>0</v>
      </c>
    </row>
    <row r="797" spans="1:32">
      <c r="A797" t="s">
        <v>815</v>
      </c>
      <c r="B797" t="s">
        <v>19</v>
      </c>
      <c r="C797">
        <v>0</v>
      </c>
      <c r="D797">
        <v>0</v>
      </c>
      <c r="E797">
        <v>0</v>
      </c>
      <c r="F797">
        <v>0</v>
      </c>
      <c r="G797">
        <v>0</v>
      </c>
      <c r="H797">
        <v>0</v>
      </c>
      <c r="I797">
        <v>0</v>
      </c>
      <c r="J797">
        <v>0</v>
      </c>
      <c r="K797">
        <v>0</v>
      </c>
      <c r="L797">
        <v>0</v>
      </c>
      <c r="M797">
        <v>0</v>
      </c>
      <c r="N797">
        <v>0</v>
      </c>
      <c r="O797">
        <v>0</v>
      </c>
      <c r="P797">
        <v>0</v>
      </c>
      <c r="Q797">
        <v>0</v>
      </c>
      <c r="R797">
        <v>0</v>
      </c>
      <c r="S797">
        <v>0</v>
      </c>
      <c r="T797">
        <v>0</v>
      </c>
      <c r="U797">
        <v>0</v>
      </c>
      <c r="V797">
        <v>0</v>
      </c>
      <c r="W797">
        <v>0</v>
      </c>
      <c r="X797">
        <v>0</v>
      </c>
      <c r="Y797">
        <v>0</v>
      </c>
      <c r="Z797">
        <v>0</v>
      </c>
      <c r="AA797">
        <v>0</v>
      </c>
      <c r="AB797">
        <v>0</v>
      </c>
      <c r="AC797">
        <v>0</v>
      </c>
      <c r="AD797">
        <v>0</v>
      </c>
      <c r="AE797">
        <v>0</v>
      </c>
      <c r="AF797">
        <v>0</v>
      </c>
    </row>
    <row r="798" spans="1:32">
      <c r="A798" t="s">
        <v>816</v>
      </c>
      <c r="B798" t="s">
        <v>19</v>
      </c>
      <c r="C798">
        <v>0</v>
      </c>
      <c r="D798">
        <v>0</v>
      </c>
      <c r="E798">
        <v>0</v>
      </c>
      <c r="F798">
        <v>0</v>
      </c>
      <c r="G798">
        <v>0</v>
      </c>
      <c r="H798">
        <v>0</v>
      </c>
      <c r="I798">
        <v>0</v>
      </c>
      <c r="J798">
        <v>0</v>
      </c>
      <c r="K798">
        <v>0</v>
      </c>
      <c r="L798">
        <v>0</v>
      </c>
      <c r="M798">
        <v>0</v>
      </c>
      <c r="N798">
        <v>0</v>
      </c>
      <c r="O798">
        <v>0</v>
      </c>
      <c r="P798">
        <v>0</v>
      </c>
      <c r="Q798">
        <v>0</v>
      </c>
      <c r="R798">
        <v>0</v>
      </c>
      <c r="S798">
        <v>0</v>
      </c>
      <c r="T798">
        <v>0</v>
      </c>
      <c r="U798">
        <v>0</v>
      </c>
      <c r="V798">
        <v>0</v>
      </c>
      <c r="W798">
        <v>0</v>
      </c>
      <c r="X798">
        <v>0</v>
      </c>
      <c r="Y798">
        <v>0</v>
      </c>
      <c r="Z798">
        <v>0</v>
      </c>
      <c r="AA798">
        <v>0</v>
      </c>
      <c r="AB798">
        <v>0</v>
      </c>
      <c r="AC798">
        <v>0</v>
      </c>
      <c r="AD798">
        <v>0</v>
      </c>
      <c r="AE798">
        <v>0</v>
      </c>
      <c r="AF798">
        <v>0</v>
      </c>
    </row>
    <row r="799" spans="1:32">
      <c r="A799" t="s">
        <v>817</v>
      </c>
      <c r="B799" t="s">
        <v>19</v>
      </c>
      <c r="C799">
        <v>0</v>
      </c>
      <c r="D799">
        <v>0</v>
      </c>
      <c r="E799">
        <v>0</v>
      </c>
      <c r="F799">
        <v>0</v>
      </c>
      <c r="G799">
        <v>0</v>
      </c>
      <c r="H799">
        <v>0</v>
      </c>
      <c r="I799">
        <v>0</v>
      </c>
      <c r="J799">
        <v>0</v>
      </c>
      <c r="K799">
        <v>0</v>
      </c>
      <c r="L799">
        <v>0</v>
      </c>
      <c r="M799">
        <v>0</v>
      </c>
      <c r="N799">
        <v>0</v>
      </c>
      <c r="O799">
        <v>0</v>
      </c>
      <c r="P799">
        <v>0</v>
      </c>
      <c r="Q799">
        <v>0</v>
      </c>
      <c r="R799">
        <v>0</v>
      </c>
      <c r="S799">
        <v>0</v>
      </c>
      <c r="T799">
        <v>0</v>
      </c>
      <c r="U799">
        <v>0</v>
      </c>
      <c r="V799">
        <v>0</v>
      </c>
      <c r="W799">
        <v>0</v>
      </c>
      <c r="X799">
        <v>0</v>
      </c>
      <c r="Y799">
        <v>0</v>
      </c>
      <c r="Z799">
        <v>0</v>
      </c>
      <c r="AA799">
        <v>0</v>
      </c>
      <c r="AB799">
        <v>0</v>
      </c>
      <c r="AC799">
        <v>0</v>
      </c>
      <c r="AD799">
        <v>0</v>
      </c>
      <c r="AE799">
        <v>0</v>
      </c>
      <c r="AF799">
        <v>0</v>
      </c>
    </row>
    <row r="800" spans="1:32">
      <c r="A800" t="s">
        <v>818</v>
      </c>
      <c r="B800" t="s">
        <v>19</v>
      </c>
      <c r="C800">
        <v>0</v>
      </c>
      <c r="D800">
        <v>0</v>
      </c>
      <c r="E800">
        <v>0</v>
      </c>
      <c r="F800">
        <v>0</v>
      </c>
      <c r="G800">
        <v>0</v>
      </c>
      <c r="H800">
        <v>0</v>
      </c>
      <c r="I800">
        <v>0</v>
      </c>
      <c r="J800">
        <v>0</v>
      </c>
      <c r="K800">
        <v>0</v>
      </c>
      <c r="L800">
        <v>0</v>
      </c>
      <c r="M800">
        <v>0</v>
      </c>
      <c r="N800">
        <v>0</v>
      </c>
      <c r="O800">
        <v>0</v>
      </c>
      <c r="P800">
        <v>0</v>
      </c>
      <c r="Q800">
        <v>0</v>
      </c>
      <c r="R800">
        <v>0</v>
      </c>
      <c r="S800">
        <v>0</v>
      </c>
      <c r="T800">
        <v>0</v>
      </c>
      <c r="U800">
        <v>0</v>
      </c>
      <c r="V800">
        <v>0</v>
      </c>
      <c r="W800">
        <v>0</v>
      </c>
      <c r="X800">
        <v>0</v>
      </c>
      <c r="Y800">
        <v>0</v>
      </c>
      <c r="Z800">
        <v>0</v>
      </c>
      <c r="AA800">
        <v>0</v>
      </c>
      <c r="AB800">
        <v>0</v>
      </c>
      <c r="AC800">
        <v>0</v>
      </c>
      <c r="AD800">
        <v>0</v>
      </c>
      <c r="AE800">
        <v>0</v>
      </c>
      <c r="AF800">
        <v>0</v>
      </c>
    </row>
    <row r="801" spans="1:32">
      <c r="A801" t="s">
        <v>819</v>
      </c>
      <c r="B801" t="s">
        <v>19</v>
      </c>
      <c r="C801">
        <v>0</v>
      </c>
      <c r="D801">
        <v>0</v>
      </c>
      <c r="E801">
        <v>0</v>
      </c>
      <c r="F801">
        <v>0</v>
      </c>
      <c r="G801">
        <v>0</v>
      </c>
      <c r="H801">
        <v>0</v>
      </c>
      <c r="I801">
        <v>0</v>
      </c>
      <c r="J801">
        <v>0</v>
      </c>
      <c r="K801">
        <v>0</v>
      </c>
      <c r="L801">
        <v>0</v>
      </c>
      <c r="M801">
        <v>0</v>
      </c>
      <c r="N801">
        <v>0</v>
      </c>
      <c r="O801">
        <v>0</v>
      </c>
      <c r="P801">
        <v>0</v>
      </c>
      <c r="Q801">
        <v>0</v>
      </c>
      <c r="R801">
        <v>0</v>
      </c>
      <c r="S801">
        <v>0</v>
      </c>
      <c r="T801">
        <v>0</v>
      </c>
      <c r="U801">
        <v>0</v>
      </c>
      <c r="V801">
        <v>0</v>
      </c>
      <c r="W801">
        <v>0</v>
      </c>
      <c r="X801">
        <v>0</v>
      </c>
      <c r="Y801">
        <v>0</v>
      </c>
      <c r="Z801">
        <v>0</v>
      </c>
      <c r="AA801">
        <v>0</v>
      </c>
      <c r="AB801">
        <v>0</v>
      </c>
      <c r="AC801">
        <v>0</v>
      </c>
      <c r="AD801">
        <v>0</v>
      </c>
      <c r="AE801">
        <v>0</v>
      </c>
      <c r="AF801">
        <v>0</v>
      </c>
    </row>
    <row r="802" spans="1:32">
      <c r="A802" t="s">
        <v>820</v>
      </c>
      <c r="B802" t="s">
        <v>19</v>
      </c>
      <c r="C802">
        <v>0</v>
      </c>
      <c r="D802">
        <v>0</v>
      </c>
      <c r="E802">
        <v>0</v>
      </c>
      <c r="F802">
        <v>0</v>
      </c>
      <c r="G802">
        <v>0</v>
      </c>
      <c r="H802">
        <v>0</v>
      </c>
      <c r="I802">
        <v>0</v>
      </c>
      <c r="J802">
        <v>0</v>
      </c>
      <c r="K802">
        <v>0</v>
      </c>
      <c r="L802">
        <v>0</v>
      </c>
      <c r="M802">
        <v>0</v>
      </c>
      <c r="N802">
        <v>0</v>
      </c>
      <c r="O802">
        <v>0</v>
      </c>
      <c r="P802">
        <v>0</v>
      </c>
      <c r="Q802">
        <v>0</v>
      </c>
      <c r="R802">
        <v>0</v>
      </c>
      <c r="S802">
        <v>0</v>
      </c>
      <c r="T802">
        <v>0</v>
      </c>
      <c r="U802">
        <v>0</v>
      </c>
      <c r="V802">
        <v>0</v>
      </c>
      <c r="W802">
        <v>0</v>
      </c>
      <c r="X802">
        <v>0</v>
      </c>
      <c r="Y802">
        <v>0</v>
      </c>
      <c r="Z802">
        <v>0</v>
      </c>
      <c r="AA802">
        <v>0</v>
      </c>
      <c r="AB802">
        <v>0</v>
      </c>
      <c r="AC802">
        <v>0</v>
      </c>
      <c r="AD802">
        <v>0</v>
      </c>
      <c r="AE802">
        <v>0</v>
      </c>
      <c r="AF802">
        <v>0</v>
      </c>
    </row>
    <row r="803" spans="1:32">
      <c r="A803" t="s">
        <v>821</v>
      </c>
      <c r="B803" t="s">
        <v>19</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row>
    <row r="804" spans="1:32">
      <c r="A804" t="s">
        <v>822</v>
      </c>
      <c r="B804" t="s">
        <v>19</v>
      </c>
      <c r="C804">
        <v>0</v>
      </c>
      <c r="D804">
        <v>0</v>
      </c>
      <c r="E804">
        <v>0</v>
      </c>
      <c r="F804">
        <v>0</v>
      </c>
      <c r="G804">
        <v>0</v>
      </c>
      <c r="H804">
        <v>0</v>
      </c>
      <c r="I804">
        <v>0</v>
      </c>
      <c r="J804">
        <v>0</v>
      </c>
      <c r="K804">
        <v>0</v>
      </c>
      <c r="L804">
        <v>0</v>
      </c>
      <c r="M804">
        <v>0</v>
      </c>
      <c r="N804">
        <v>0</v>
      </c>
      <c r="O804">
        <v>0</v>
      </c>
      <c r="P804">
        <v>0</v>
      </c>
      <c r="Q804">
        <v>0</v>
      </c>
      <c r="R804">
        <v>0</v>
      </c>
      <c r="S804">
        <v>0</v>
      </c>
      <c r="T804">
        <v>0</v>
      </c>
      <c r="U804">
        <v>0</v>
      </c>
      <c r="V804">
        <v>0</v>
      </c>
      <c r="W804">
        <v>0</v>
      </c>
      <c r="X804">
        <v>0</v>
      </c>
      <c r="Y804">
        <v>0</v>
      </c>
      <c r="Z804">
        <v>0</v>
      </c>
      <c r="AA804">
        <v>0</v>
      </c>
      <c r="AB804">
        <v>0</v>
      </c>
      <c r="AC804">
        <v>0</v>
      </c>
      <c r="AD804">
        <v>0</v>
      </c>
      <c r="AE804">
        <v>0</v>
      </c>
      <c r="AF804">
        <v>0</v>
      </c>
    </row>
    <row r="805" spans="1:32">
      <c r="A805" t="s">
        <v>823</v>
      </c>
      <c r="B805" t="s">
        <v>19</v>
      </c>
      <c r="C805" s="2">
        <v>395258000</v>
      </c>
      <c r="D805" s="2">
        <v>390249000</v>
      </c>
      <c r="E805" s="2">
        <v>399112000</v>
      </c>
      <c r="F805" s="2">
        <v>398347000</v>
      </c>
      <c r="G805" s="2">
        <v>394602000</v>
      </c>
      <c r="H805" s="2">
        <v>393443000</v>
      </c>
      <c r="I805" s="2">
        <v>393194000</v>
      </c>
      <c r="J805" s="2">
        <v>393626000</v>
      </c>
      <c r="K805" s="2">
        <v>391880000</v>
      </c>
      <c r="L805" s="2">
        <v>390944000</v>
      </c>
      <c r="M805" s="2">
        <v>388974000</v>
      </c>
      <c r="N805" s="2">
        <v>390671000</v>
      </c>
      <c r="O805" s="2">
        <v>392928000</v>
      </c>
      <c r="P805" s="2">
        <v>398284000</v>
      </c>
      <c r="Q805" s="2">
        <v>402739000</v>
      </c>
      <c r="R805" s="2">
        <v>409553000</v>
      </c>
      <c r="S805" s="2">
        <v>416191000</v>
      </c>
      <c r="T805" s="2">
        <v>425420000</v>
      </c>
      <c r="U805" s="2">
        <v>434351000</v>
      </c>
      <c r="V805" s="2">
        <v>446296000</v>
      </c>
      <c r="W805" s="2">
        <v>457803000</v>
      </c>
      <c r="X805" s="2">
        <v>471765000</v>
      </c>
      <c r="Y805" s="2">
        <v>484786000</v>
      </c>
      <c r="Z805" s="2">
        <v>500592000</v>
      </c>
      <c r="AA805" s="2">
        <v>516019000</v>
      </c>
      <c r="AB805" s="2">
        <v>535798000</v>
      </c>
      <c r="AC805" s="2">
        <v>554038000</v>
      </c>
      <c r="AD805" s="2">
        <v>575081000</v>
      </c>
      <c r="AE805" s="2">
        <v>595170000</v>
      </c>
      <c r="AF805" s="2">
        <v>618771000</v>
      </c>
    </row>
    <row r="806" spans="1:32">
      <c r="A806" t="s">
        <v>824</v>
      </c>
      <c r="B806" t="s">
        <v>19</v>
      </c>
      <c r="C806">
        <v>0</v>
      </c>
      <c r="D806">
        <v>0</v>
      </c>
      <c r="E806">
        <v>0</v>
      </c>
      <c r="F806">
        <v>0</v>
      </c>
      <c r="G806">
        <v>0</v>
      </c>
      <c r="H806">
        <v>0</v>
      </c>
      <c r="I806">
        <v>0</v>
      </c>
      <c r="J806">
        <v>0</v>
      </c>
      <c r="K806">
        <v>0</v>
      </c>
      <c r="L806">
        <v>0</v>
      </c>
      <c r="M806">
        <v>0</v>
      </c>
      <c r="N806">
        <v>0</v>
      </c>
      <c r="O806">
        <v>0</v>
      </c>
      <c r="P806">
        <v>0</v>
      </c>
      <c r="Q806">
        <v>0</v>
      </c>
      <c r="R806">
        <v>0</v>
      </c>
      <c r="S806">
        <v>0</v>
      </c>
      <c r="T806">
        <v>0</v>
      </c>
      <c r="U806">
        <v>0</v>
      </c>
      <c r="V806">
        <v>0</v>
      </c>
      <c r="W806">
        <v>0</v>
      </c>
      <c r="X806">
        <v>0</v>
      </c>
      <c r="Y806">
        <v>0</v>
      </c>
      <c r="Z806">
        <v>0</v>
      </c>
      <c r="AA806">
        <v>0</v>
      </c>
      <c r="AB806">
        <v>0</v>
      </c>
      <c r="AC806">
        <v>0</v>
      </c>
      <c r="AD806">
        <v>0</v>
      </c>
      <c r="AE806">
        <v>0</v>
      </c>
      <c r="AF806">
        <v>0</v>
      </c>
    </row>
    <row r="807" spans="1:32">
      <c r="A807" t="s">
        <v>825</v>
      </c>
      <c r="B807" t="s">
        <v>19</v>
      </c>
      <c r="C807">
        <v>0</v>
      </c>
      <c r="D807">
        <v>0</v>
      </c>
      <c r="E807">
        <v>0</v>
      </c>
      <c r="F807">
        <v>0</v>
      </c>
      <c r="G807">
        <v>0</v>
      </c>
      <c r="H807">
        <v>0</v>
      </c>
      <c r="I807">
        <v>0</v>
      </c>
      <c r="J807">
        <v>0</v>
      </c>
      <c r="K807">
        <v>0</v>
      </c>
      <c r="L807">
        <v>0</v>
      </c>
      <c r="M807">
        <v>0</v>
      </c>
      <c r="N807">
        <v>0</v>
      </c>
      <c r="O807">
        <v>0</v>
      </c>
      <c r="P807">
        <v>0</v>
      </c>
      <c r="Q807">
        <v>0</v>
      </c>
      <c r="R807">
        <v>0</v>
      </c>
      <c r="S807">
        <v>0</v>
      </c>
      <c r="T807">
        <v>0</v>
      </c>
      <c r="U807">
        <v>0</v>
      </c>
      <c r="V807">
        <v>0</v>
      </c>
      <c r="W807">
        <v>0</v>
      </c>
      <c r="X807">
        <v>0</v>
      </c>
      <c r="Y807">
        <v>0</v>
      </c>
      <c r="Z807">
        <v>0</v>
      </c>
      <c r="AA807">
        <v>0</v>
      </c>
      <c r="AB807">
        <v>0</v>
      </c>
      <c r="AC807">
        <v>0</v>
      </c>
      <c r="AD807">
        <v>0</v>
      </c>
      <c r="AE807">
        <v>0</v>
      </c>
      <c r="AF807">
        <v>0</v>
      </c>
    </row>
    <row r="808" spans="1:32">
      <c r="A808" t="s">
        <v>826</v>
      </c>
      <c r="B808" t="s">
        <v>19</v>
      </c>
      <c r="C808">
        <v>0</v>
      </c>
      <c r="D808">
        <v>0</v>
      </c>
      <c r="E808">
        <v>0</v>
      </c>
      <c r="F808">
        <v>0</v>
      </c>
      <c r="G808">
        <v>0</v>
      </c>
      <c r="H808">
        <v>0</v>
      </c>
      <c r="I808">
        <v>0</v>
      </c>
      <c r="J808">
        <v>0</v>
      </c>
      <c r="K808">
        <v>0</v>
      </c>
      <c r="L808">
        <v>0</v>
      </c>
      <c r="M808">
        <v>0</v>
      </c>
      <c r="N808">
        <v>0</v>
      </c>
      <c r="O808">
        <v>0</v>
      </c>
      <c r="P808">
        <v>0</v>
      </c>
      <c r="Q808">
        <v>0</v>
      </c>
      <c r="R808">
        <v>0</v>
      </c>
      <c r="S808">
        <v>0</v>
      </c>
      <c r="T808">
        <v>0</v>
      </c>
      <c r="U808">
        <v>0</v>
      </c>
      <c r="V808">
        <v>0</v>
      </c>
      <c r="W808">
        <v>0</v>
      </c>
      <c r="X808">
        <v>0</v>
      </c>
      <c r="Y808">
        <v>0</v>
      </c>
      <c r="Z808">
        <v>0</v>
      </c>
      <c r="AA808">
        <v>0</v>
      </c>
      <c r="AB808">
        <v>0</v>
      </c>
      <c r="AC808">
        <v>0</v>
      </c>
      <c r="AD808">
        <v>0</v>
      </c>
      <c r="AE808">
        <v>0</v>
      </c>
      <c r="AF808">
        <v>0</v>
      </c>
    </row>
    <row r="809" spans="1:32">
      <c r="A809" t="s">
        <v>827</v>
      </c>
      <c r="B809" t="s">
        <v>19</v>
      </c>
      <c r="C809">
        <v>0</v>
      </c>
      <c r="D809">
        <v>0</v>
      </c>
      <c r="E809">
        <v>0</v>
      </c>
      <c r="F809">
        <v>0</v>
      </c>
      <c r="G809">
        <v>0</v>
      </c>
      <c r="H809">
        <v>0</v>
      </c>
      <c r="I809">
        <v>0</v>
      </c>
      <c r="J809">
        <v>0</v>
      </c>
      <c r="K809">
        <v>0</v>
      </c>
      <c r="L809">
        <v>0</v>
      </c>
      <c r="M809">
        <v>0</v>
      </c>
      <c r="N809">
        <v>0</v>
      </c>
      <c r="O809">
        <v>0</v>
      </c>
      <c r="P809">
        <v>0</v>
      </c>
      <c r="Q809">
        <v>0</v>
      </c>
      <c r="R809">
        <v>0</v>
      </c>
      <c r="S809">
        <v>0</v>
      </c>
      <c r="T809">
        <v>0</v>
      </c>
      <c r="U809">
        <v>0</v>
      </c>
      <c r="V809">
        <v>0</v>
      </c>
      <c r="W809">
        <v>0</v>
      </c>
      <c r="X809">
        <v>0</v>
      </c>
      <c r="Y809">
        <v>0</v>
      </c>
      <c r="Z809">
        <v>0</v>
      </c>
      <c r="AA809">
        <v>0</v>
      </c>
      <c r="AB809">
        <v>0</v>
      </c>
      <c r="AC809">
        <v>0</v>
      </c>
      <c r="AD809">
        <v>0</v>
      </c>
      <c r="AE809">
        <v>0</v>
      </c>
      <c r="AF809">
        <v>0</v>
      </c>
    </row>
    <row r="810" spans="1:32">
      <c r="A810" t="s">
        <v>828</v>
      </c>
      <c r="B810" t="s">
        <v>19</v>
      </c>
      <c r="C810">
        <v>0</v>
      </c>
      <c r="D810">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row>
    <row r="811" spans="1:32">
      <c r="A811" t="s">
        <v>829</v>
      </c>
      <c r="B811" t="s">
        <v>19</v>
      </c>
      <c r="C811">
        <v>0</v>
      </c>
      <c r="D811">
        <v>0</v>
      </c>
      <c r="E811">
        <v>0</v>
      </c>
      <c r="F811">
        <v>0</v>
      </c>
      <c r="G811">
        <v>0</v>
      </c>
      <c r="H811">
        <v>0</v>
      </c>
      <c r="I811">
        <v>0</v>
      </c>
      <c r="J811">
        <v>0</v>
      </c>
      <c r="K811">
        <v>0</v>
      </c>
      <c r="L811">
        <v>0</v>
      </c>
      <c r="M811">
        <v>0</v>
      </c>
      <c r="N811">
        <v>0</v>
      </c>
      <c r="O811">
        <v>0</v>
      </c>
      <c r="P811">
        <v>0</v>
      </c>
      <c r="Q811">
        <v>0</v>
      </c>
      <c r="R811">
        <v>0</v>
      </c>
      <c r="S811">
        <v>0</v>
      </c>
      <c r="T811">
        <v>0</v>
      </c>
      <c r="U811">
        <v>0</v>
      </c>
      <c r="V811">
        <v>0</v>
      </c>
      <c r="W811">
        <v>0</v>
      </c>
      <c r="X811">
        <v>0</v>
      </c>
      <c r="Y811">
        <v>0</v>
      </c>
      <c r="Z811">
        <v>0</v>
      </c>
      <c r="AA811">
        <v>0</v>
      </c>
      <c r="AB811">
        <v>0</v>
      </c>
      <c r="AC811">
        <v>0</v>
      </c>
      <c r="AD811">
        <v>0</v>
      </c>
      <c r="AE811">
        <v>0</v>
      </c>
      <c r="AF811">
        <v>0</v>
      </c>
    </row>
    <row r="812" spans="1:32">
      <c r="A812" t="s">
        <v>830</v>
      </c>
      <c r="B812" t="s">
        <v>19</v>
      </c>
      <c r="C812">
        <v>0</v>
      </c>
      <c r="D812">
        <v>0</v>
      </c>
      <c r="E812">
        <v>0</v>
      </c>
      <c r="F812">
        <v>0</v>
      </c>
      <c r="G812">
        <v>0</v>
      </c>
      <c r="H812">
        <v>0</v>
      </c>
      <c r="I812">
        <v>0</v>
      </c>
      <c r="J812">
        <v>0</v>
      </c>
      <c r="K812">
        <v>0</v>
      </c>
      <c r="L812">
        <v>0</v>
      </c>
      <c r="M812">
        <v>0</v>
      </c>
      <c r="N812">
        <v>0</v>
      </c>
      <c r="O812">
        <v>0</v>
      </c>
      <c r="P812">
        <v>0</v>
      </c>
      <c r="Q812">
        <v>0</v>
      </c>
      <c r="R812">
        <v>0</v>
      </c>
      <c r="S812">
        <v>0</v>
      </c>
      <c r="T812">
        <v>0</v>
      </c>
      <c r="U812">
        <v>0</v>
      </c>
      <c r="V812">
        <v>0</v>
      </c>
      <c r="W812">
        <v>0</v>
      </c>
      <c r="X812">
        <v>0</v>
      </c>
      <c r="Y812">
        <v>0</v>
      </c>
      <c r="Z812">
        <v>0</v>
      </c>
      <c r="AA812">
        <v>0</v>
      </c>
      <c r="AB812">
        <v>0</v>
      </c>
      <c r="AC812">
        <v>0</v>
      </c>
      <c r="AD812">
        <v>0</v>
      </c>
      <c r="AE812">
        <v>0</v>
      </c>
      <c r="AF812">
        <v>0</v>
      </c>
    </row>
    <row r="813" spans="1:32">
      <c r="A813" t="s">
        <v>831</v>
      </c>
      <c r="B813" t="s">
        <v>19</v>
      </c>
      <c r="C813">
        <v>0</v>
      </c>
      <c r="D813">
        <v>0</v>
      </c>
      <c r="E813">
        <v>0</v>
      </c>
      <c r="F813">
        <v>0</v>
      </c>
      <c r="G813">
        <v>0</v>
      </c>
      <c r="H813">
        <v>0</v>
      </c>
      <c r="I813">
        <v>0</v>
      </c>
      <c r="J813">
        <v>0</v>
      </c>
      <c r="K813">
        <v>0</v>
      </c>
      <c r="L813">
        <v>0</v>
      </c>
      <c r="M813">
        <v>0</v>
      </c>
      <c r="N813">
        <v>0</v>
      </c>
      <c r="O813">
        <v>0</v>
      </c>
      <c r="P813">
        <v>0</v>
      </c>
      <c r="Q813">
        <v>0</v>
      </c>
      <c r="R813">
        <v>0</v>
      </c>
      <c r="S813">
        <v>0</v>
      </c>
      <c r="T813">
        <v>0</v>
      </c>
      <c r="U813">
        <v>0</v>
      </c>
      <c r="V813">
        <v>0</v>
      </c>
      <c r="W813">
        <v>0</v>
      </c>
      <c r="X813">
        <v>0</v>
      </c>
      <c r="Y813">
        <v>0</v>
      </c>
      <c r="Z813">
        <v>0</v>
      </c>
      <c r="AA813">
        <v>0</v>
      </c>
      <c r="AB813">
        <v>0</v>
      </c>
      <c r="AC813">
        <v>0</v>
      </c>
      <c r="AD813">
        <v>0</v>
      </c>
      <c r="AE813">
        <v>0</v>
      </c>
      <c r="AF813">
        <v>0</v>
      </c>
    </row>
    <row r="814" spans="1:32">
      <c r="A814" t="s">
        <v>832</v>
      </c>
      <c r="B814" t="s">
        <v>19</v>
      </c>
      <c r="C814">
        <v>0</v>
      </c>
      <c r="D814">
        <v>0</v>
      </c>
      <c r="E814">
        <v>0</v>
      </c>
      <c r="F814">
        <v>0</v>
      </c>
      <c r="G814">
        <v>0</v>
      </c>
      <c r="H814">
        <v>0</v>
      </c>
      <c r="I814">
        <v>0</v>
      </c>
      <c r="J814">
        <v>0</v>
      </c>
      <c r="K814">
        <v>0</v>
      </c>
      <c r="L814">
        <v>0</v>
      </c>
      <c r="M814">
        <v>0</v>
      </c>
      <c r="N814">
        <v>0</v>
      </c>
      <c r="O814">
        <v>0</v>
      </c>
      <c r="P814">
        <v>0</v>
      </c>
      <c r="Q814">
        <v>0</v>
      </c>
      <c r="R814">
        <v>0</v>
      </c>
      <c r="S814">
        <v>0</v>
      </c>
      <c r="T814">
        <v>0</v>
      </c>
      <c r="U814">
        <v>0</v>
      </c>
      <c r="V814">
        <v>0</v>
      </c>
      <c r="W814">
        <v>0</v>
      </c>
      <c r="X814">
        <v>0</v>
      </c>
      <c r="Y814">
        <v>0</v>
      </c>
      <c r="Z814">
        <v>0</v>
      </c>
      <c r="AA814">
        <v>0</v>
      </c>
      <c r="AB814">
        <v>0</v>
      </c>
      <c r="AC814">
        <v>0</v>
      </c>
      <c r="AD814">
        <v>0</v>
      </c>
      <c r="AE814">
        <v>0</v>
      </c>
      <c r="AF814">
        <v>0</v>
      </c>
    </row>
    <row r="815" spans="1:32">
      <c r="A815" t="s">
        <v>833</v>
      </c>
      <c r="B815" t="s">
        <v>19</v>
      </c>
      <c r="C815" s="2">
        <v>11311300000</v>
      </c>
      <c r="D815" s="2">
        <v>11152600000</v>
      </c>
      <c r="E815" s="2">
        <v>11005500000</v>
      </c>
      <c r="F815" s="2">
        <v>11458600000</v>
      </c>
      <c r="G815" s="2">
        <v>11186400000</v>
      </c>
      <c r="H815" s="2">
        <v>10718500000</v>
      </c>
      <c r="I815" s="2">
        <v>10356200000</v>
      </c>
      <c r="J815" s="2">
        <v>10211700000</v>
      </c>
      <c r="K815" s="2">
        <v>10325800000</v>
      </c>
      <c r="L815" s="2">
        <v>10268500000</v>
      </c>
      <c r="M815" s="2">
        <v>10307200000</v>
      </c>
      <c r="N815" s="2">
        <v>10403700000</v>
      </c>
      <c r="O815" s="2">
        <v>10480800000</v>
      </c>
      <c r="P815" s="2">
        <v>10531100000</v>
      </c>
      <c r="Q815" s="2">
        <v>10600900000</v>
      </c>
      <c r="R815" s="2">
        <v>10612400000</v>
      </c>
      <c r="S815" s="2">
        <v>10637600000</v>
      </c>
      <c r="T815" s="2">
        <v>10674100000</v>
      </c>
      <c r="U815" s="2">
        <v>10661300000</v>
      </c>
      <c r="V815" s="2">
        <v>10676100000</v>
      </c>
      <c r="W815" s="2">
        <v>10761500000</v>
      </c>
      <c r="X815" s="2">
        <v>10832400000</v>
      </c>
      <c r="Y815" s="2">
        <v>10843500000</v>
      </c>
      <c r="Z815" s="2">
        <v>10845200000</v>
      </c>
      <c r="AA815" s="2">
        <v>10844700000</v>
      </c>
      <c r="AB815" s="2">
        <v>10870900000</v>
      </c>
      <c r="AC815" s="2">
        <v>10928900000</v>
      </c>
      <c r="AD815" s="2">
        <v>11005500000</v>
      </c>
      <c r="AE815" s="2">
        <v>11038100000</v>
      </c>
      <c r="AF815" s="2">
        <v>11113700000</v>
      </c>
    </row>
    <row r="816" spans="1:32">
      <c r="A816" t="s">
        <v>834</v>
      </c>
      <c r="B816" t="s">
        <v>19</v>
      </c>
      <c r="C816">
        <v>0</v>
      </c>
      <c r="D816">
        <v>0</v>
      </c>
      <c r="E816">
        <v>0</v>
      </c>
      <c r="F816">
        <v>0</v>
      </c>
      <c r="G816">
        <v>0</v>
      </c>
      <c r="H816">
        <v>0</v>
      </c>
      <c r="I816">
        <v>0</v>
      </c>
      <c r="J816">
        <v>0</v>
      </c>
      <c r="K816">
        <v>0</v>
      </c>
      <c r="L816">
        <v>0</v>
      </c>
      <c r="M816">
        <v>0</v>
      </c>
      <c r="N816">
        <v>0</v>
      </c>
      <c r="O816">
        <v>0</v>
      </c>
      <c r="P816">
        <v>0</v>
      </c>
      <c r="Q816">
        <v>0</v>
      </c>
      <c r="R816">
        <v>0</v>
      </c>
      <c r="S816">
        <v>0</v>
      </c>
      <c r="T816">
        <v>0</v>
      </c>
      <c r="U816">
        <v>0</v>
      </c>
      <c r="V816">
        <v>0</v>
      </c>
      <c r="W816">
        <v>0</v>
      </c>
      <c r="X816">
        <v>0</v>
      </c>
      <c r="Y816">
        <v>0</v>
      </c>
      <c r="Z816">
        <v>0</v>
      </c>
      <c r="AA816">
        <v>0</v>
      </c>
      <c r="AB816">
        <v>0</v>
      </c>
      <c r="AC816">
        <v>0</v>
      </c>
      <c r="AD816">
        <v>0</v>
      </c>
      <c r="AE816">
        <v>0</v>
      </c>
      <c r="AF816">
        <v>0</v>
      </c>
    </row>
    <row r="817" spans="1:32">
      <c r="A817" t="s">
        <v>835</v>
      </c>
      <c r="B817" t="s">
        <v>19</v>
      </c>
      <c r="C817">
        <v>0</v>
      </c>
      <c r="D817">
        <v>0</v>
      </c>
      <c r="E817">
        <v>0</v>
      </c>
      <c r="F817">
        <v>0</v>
      </c>
      <c r="G817">
        <v>0</v>
      </c>
      <c r="H817">
        <v>0</v>
      </c>
      <c r="I817">
        <v>0</v>
      </c>
      <c r="J817">
        <v>0</v>
      </c>
      <c r="K817">
        <v>0</v>
      </c>
      <c r="L817">
        <v>0</v>
      </c>
      <c r="M817">
        <v>0</v>
      </c>
      <c r="N817">
        <v>0</v>
      </c>
      <c r="O817">
        <v>0</v>
      </c>
      <c r="P817">
        <v>0</v>
      </c>
      <c r="Q817">
        <v>0</v>
      </c>
      <c r="R817">
        <v>0</v>
      </c>
      <c r="S817">
        <v>0</v>
      </c>
      <c r="T817">
        <v>0</v>
      </c>
      <c r="U817">
        <v>0</v>
      </c>
      <c r="V817">
        <v>0</v>
      </c>
      <c r="W817">
        <v>0</v>
      </c>
      <c r="X817">
        <v>0</v>
      </c>
      <c r="Y817">
        <v>0</v>
      </c>
      <c r="Z817">
        <v>0</v>
      </c>
      <c r="AA817">
        <v>0</v>
      </c>
      <c r="AB817">
        <v>0</v>
      </c>
      <c r="AC817">
        <v>0</v>
      </c>
      <c r="AD817">
        <v>0</v>
      </c>
      <c r="AE817">
        <v>0</v>
      </c>
      <c r="AF817">
        <v>0</v>
      </c>
    </row>
    <row r="818" spans="1:32">
      <c r="A818" t="s">
        <v>836</v>
      </c>
      <c r="B818" t="s">
        <v>19</v>
      </c>
      <c r="C818">
        <v>0</v>
      </c>
      <c r="D818">
        <v>0</v>
      </c>
      <c r="E818">
        <v>0</v>
      </c>
      <c r="F818">
        <v>0</v>
      </c>
      <c r="G818">
        <v>0</v>
      </c>
      <c r="H818">
        <v>0</v>
      </c>
      <c r="I818">
        <v>0</v>
      </c>
      <c r="J818">
        <v>0</v>
      </c>
      <c r="K818">
        <v>0</v>
      </c>
      <c r="L818">
        <v>0</v>
      </c>
      <c r="M818">
        <v>0</v>
      </c>
      <c r="N818">
        <v>0</v>
      </c>
      <c r="O818">
        <v>0</v>
      </c>
      <c r="P818">
        <v>0</v>
      </c>
      <c r="Q818">
        <v>0</v>
      </c>
      <c r="R818">
        <v>0</v>
      </c>
      <c r="S818">
        <v>0</v>
      </c>
      <c r="T818">
        <v>0</v>
      </c>
      <c r="U818">
        <v>0</v>
      </c>
      <c r="V818">
        <v>0</v>
      </c>
      <c r="W818">
        <v>0</v>
      </c>
      <c r="X818">
        <v>0</v>
      </c>
      <c r="Y818">
        <v>0</v>
      </c>
      <c r="Z818">
        <v>0</v>
      </c>
      <c r="AA818">
        <v>0</v>
      </c>
      <c r="AB818">
        <v>0</v>
      </c>
      <c r="AC818">
        <v>0</v>
      </c>
      <c r="AD818">
        <v>0</v>
      </c>
      <c r="AE818">
        <v>0</v>
      </c>
      <c r="AF818">
        <v>0</v>
      </c>
    </row>
    <row r="819" spans="1:32">
      <c r="A819" t="s">
        <v>837</v>
      </c>
      <c r="B819" t="s">
        <v>19</v>
      </c>
      <c r="C819">
        <v>0</v>
      </c>
      <c r="D819">
        <v>0</v>
      </c>
      <c r="E819">
        <v>0</v>
      </c>
      <c r="F819">
        <v>0</v>
      </c>
      <c r="G819">
        <v>0</v>
      </c>
      <c r="H819">
        <v>0</v>
      </c>
      <c r="I819">
        <v>0</v>
      </c>
      <c r="J819">
        <v>0</v>
      </c>
      <c r="K819">
        <v>0</v>
      </c>
      <c r="L819">
        <v>0</v>
      </c>
      <c r="M819">
        <v>0</v>
      </c>
      <c r="N819">
        <v>0</v>
      </c>
      <c r="O819">
        <v>0</v>
      </c>
      <c r="P819">
        <v>0</v>
      </c>
      <c r="Q819">
        <v>0</v>
      </c>
      <c r="R819">
        <v>0</v>
      </c>
      <c r="S819">
        <v>0</v>
      </c>
      <c r="T819">
        <v>0</v>
      </c>
      <c r="U819">
        <v>0</v>
      </c>
      <c r="V819">
        <v>0</v>
      </c>
      <c r="W819">
        <v>0</v>
      </c>
      <c r="X819">
        <v>0</v>
      </c>
      <c r="Y819">
        <v>0</v>
      </c>
      <c r="Z819">
        <v>0</v>
      </c>
      <c r="AA819">
        <v>0</v>
      </c>
      <c r="AB819">
        <v>0</v>
      </c>
      <c r="AC819">
        <v>0</v>
      </c>
      <c r="AD819">
        <v>0</v>
      </c>
      <c r="AE819">
        <v>0</v>
      </c>
      <c r="AF819">
        <v>0</v>
      </c>
    </row>
    <row r="820" spans="1:32">
      <c r="A820" t="s">
        <v>838</v>
      </c>
      <c r="B820" t="s">
        <v>19</v>
      </c>
      <c r="C820">
        <v>0</v>
      </c>
      <c r="D820">
        <v>0</v>
      </c>
      <c r="E820">
        <v>0</v>
      </c>
      <c r="F820">
        <v>0</v>
      </c>
      <c r="G820">
        <v>0</v>
      </c>
      <c r="H820">
        <v>0</v>
      </c>
      <c r="I820">
        <v>0</v>
      </c>
      <c r="J820">
        <v>0</v>
      </c>
      <c r="K820">
        <v>0</v>
      </c>
      <c r="L820">
        <v>0</v>
      </c>
      <c r="M820">
        <v>0</v>
      </c>
      <c r="N820">
        <v>0</v>
      </c>
      <c r="O820">
        <v>0</v>
      </c>
      <c r="P820">
        <v>0</v>
      </c>
      <c r="Q820">
        <v>0</v>
      </c>
      <c r="R820">
        <v>0</v>
      </c>
      <c r="S820">
        <v>0</v>
      </c>
      <c r="T820">
        <v>0</v>
      </c>
      <c r="U820">
        <v>0</v>
      </c>
      <c r="V820">
        <v>0</v>
      </c>
      <c r="W820">
        <v>0</v>
      </c>
      <c r="X820">
        <v>0</v>
      </c>
      <c r="Y820">
        <v>0</v>
      </c>
      <c r="Z820">
        <v>0</v>
      </c>
      <c r="AA820">
        <v>0</v>
      </c>
      <c r="AB820">
        <v>0</v>
      </c>
      <c r="AC820">
        <v>0</v>
      </c>
      <c r="AD820">
        <v>0</v>
      </c>
      <c r="AE820">
        <v>0</v>
      </c>
      <c r="AF820">
        <v>0</v>
      </c>
    </row>
    <row r="821" spans="1:32">
      <c r="A821" t="s">
        <v>839</v>
      </c>
      <c r="B821" t="s">
        <v>19</v>
      </c>
      <c r="C821">
        <v>0</v>
      </c>
      <c r="D821">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row>
    <row r="822" spans="1:32">
      <c r="A822" t="s">
        <v>840</v>
      </c>
      <c r="B822" t="s">
        <v>19</v>
      </c>
      <c r="C822">
        <v>0</v>
      </c>
      <c r="D822">
        <v>0</v>
      </c>
      <c r="E822">
        <v>0</v>
      </c>
      <c r="F822">
        <v>0</v>
      </c>
      <c r="G822">
        <v>0</v>
      </c>
      <c r="H822">
        <v>0</v>
      </c>
      <c r="I822">
        <v>0</v>
      </c>
      <c r="J822">
        <v>0</v>
      </c>
      <c r="K822">
        <v>0</v>
      </c>
      <c r="L822">
        <v>0</v>
      </c>
      <c r="M822">
        <v>0</v>
      </c>
      <c r="N822">
        <v>0</v>
      </c>
      <c r="O822">
        <v>0</v>
      </c>
      <c r="P822">
        <v>0</v>
      </c>
      <c r="Q822">
        <v>0</v>
      </c>
      <c r="R822">
        <v>0</v>
      </c>
      <c r="S822">
        <v>0</v>
      </c>
      <c r="T822">
        <v>0</v>
      </c>
      <c r="U822">
        <v>0</v>
      </c>
      <c r="V822">
        <v>0</v>
      </c>
      <c r="W822">
        <v>0</v>
      </c>
      <c r="X822">
        <v>0</v>
      </c>
      <c r="Y822">
        <v>0</v>
      </c>
      <c r="Z822">
        <v>0</v>
      </c>
      <c r="AA822">
        <v>0</v>
      </c>
      <c r="AB822">
        <v>0</v>
      </c>
      <c r="AC822">
        <v>0</v>
      </c>
      <c r="AD822">
        <v>0</v>
      </c>
      <c r="AE822">
        <v>0</v>
      </c>
      <c r="AF822">
        <v>0</v>
      </c>
    </row>
    <row r="823" spans="1:32">
      <c r="A823" t="s">
        <v>841</v>
      </c>
      <c r="B823" t="s">
        <v>19</v>
      </c>
      <c r="C823">
        <v>0</v>
      </c>
      <c r="D823">
        <v>0</v>
      </c>
      <c r="E823">
        <v>0</v>
      </c>
      <c r="F823">
        <v>0</v>
      </c>
      <c r="G823">
        <v>0</v>
      </c>
      <c r="H823">
        <v>0</v>
      </c>
      <c r="I823">
        <v>0</v>
      </c>
      <c r="J823">
        <v>0</v>
      </c>
      <c r="K823">
        <v>0</v>
      </c>
      <c r="L823">
        <v>0</v>
      </c>
      <c r="M823">
        <v>0</v>
      </c>
      <c r="N823">
        <v>0</v>
      </c>
      <c r="O823">
        <v>0</v>
      </c>
      <c r="P823">
        <v>0</v>
      </c>
      <c r="Q823">
        <v>0</v>
      </c>
      <c r="R823">
        <v>0</v>
      </c>
      <c r="S823">
        <v>0</v>
      </c>
      <c r="T823">
        <v>0</v>
      </c>
      <c r="U823">
        <v>0</v>
      </c>
      <c r="V823">
        <v>0</v>
      </c>
      <c r="W823">
        <v>0</v>
      </c>
      <c r="X823">
        <v>0</v>
      </c>
      <c r="Y823">
        <v>0</v>
      </c>
      <c r="Z823">
        <v>0</v>
      </c>
      <c r="AA823">
        <v>0</v>
      </c>
      <c r="AB823">
        <v>0</v>
      </c>
      <c r="AC823">
        <v>0</v>
      </c>
      <c r="AD823">
        <v>0</v>
      </c>
      <c r="AE823">
        <v>0</v>
      </c>
      <c r="AF823">
        <v>0</v>
      </c>
    </row>
    <row r="824" spans="1:32">
      <c r="A824" t="s">
        <v>842</v>
      </c>
      <c r="B824" t="s">
        <v>19</v>
      </c>
      <c r="C824">
        <v>0</v>
      </c>
      <c r="D824">
        <v>0</v>
      </c>
      <c r="E824">
        <v>0</v>
      </c>
      <c r="F824">
        <v>0</v>
      </c>
      <c r="G824">
        <v>0</v>
      </c>
      <c r="H824">
        <v>0</v>
      </c>
      <c r="I824">
        <v>0</v>
      </c>
      <c r="J824">
        <v>0</v>
      </c>
      <c r="K824">
        <v>0</v>
      </c>
      <c r="L824">
        <v>0</v>
      </c>
      <c r="M824">
        <v>0</v>
      </c>
      <c r="N824">
        <v>0</v>
      </c>
      <c r="O824">
        <v>0</v>
      </c>
      <c r="P824">
        <v>0</v>
      </c>
      <c r="Q824">
        <v>0</v>
      </c>
      <c r="R824">
        <v>0</v>
      </c>
      <c r="S824">
        <v>0</v>
      </c>
      <c r="T824">
        <v>0</v>
      </c>
      <c r="U824">
        <v>0</v>
      </c>
      <c r="V824">
        <v>0</v>
      </c>
      <c r="W824">
        <v>0</v>
      </c>
      <c r="X824">
        <v>0</v>
      </c>
      <c r="Y824">
        <v>0</v>
      </c>
      <c r="Z824">
        <v>0</v>
      </c>
      <c r="AA824">
        <v>0</v>
      </c>
      <c r="AB824">
        <v>0</v>
      </c>
      <c r="AC824">
        <v>0</v>
      </c>
      <c r="AD824">
        <v>0</v>
      </c>
      <c r="AE824">
        <v>0</v>
      </c>
      <c r="AF824">
        <v>0</v>
      </c>
    </row>
    <row r="825" spans="1:32">
      <c r="A825" t="s">
        <v>843</v>
      </c>
      <c r="B825" t="s">
        <v>19</v>
      </c>
      <c r="C825" s="2">
        <v>381179000</v>
      </c>
      <c r="D825" s="2">
        <v>376349000</v>
      </c>
      <c r="E825" s="2">
        <v>384896000</v>
      </c>
      <c r="F825" s="2">
        <v>384158000</v>
      </c>
      <c r="G825" s="2">
        <v>380547000</v>
      </c>
      <c r="H825" s="2">
        <v>379429000</v>
      </c>
      <c r="I825" s="2">
        <v>379189000</v>
      </c>
      <c r="J825" s="2">
        <v>379606000</v>
      </c>
      <c r="K825" s="2">
        <v>377921000</v>
      </c>
      <c r="L825" s="2">
        <v>377019000</v>
      </c>
      <c r="M825" s="2">
        <v>375119000</v>
      </c>
      <c r="N825" s="2">
        <v>376756000</v>
      </c>
      <c r="O825" s="2">
        <v>378932000</v>
      </c>
      <c r="P825" s="2">
        <v>384097000</v>
      </c>
      <c r="Q825" s="2">
        <v>388394000</v>
      </c>
      <c r="R825" s="2">
        <v>394965000</v>
      </c>
      <c r="S825" s="2">
        <v>401367000</v>
      </c>
      <c r="T825" s="2">
        <v>410267000</v>
      </c>
      <c r="U825" s="2">
        <v>418880000</v>
      </c>
      <c r="V825" s="2">
        <v>430400000</v>
      </c>
      <c r="W825" s="2">
        <v>441497000</v>
      </c>
      <c r="X825" s="2">
        <v>454961000</v>
      </c>
      <c r="Y825" s="2">
        <v>467518000</v>
      </c>
      <c r="Z825" s="2">
        <v>482762000</v>
      </c>
      <c r="AA825" s="2">
        <v>497640000</v>
      </c>
      <c r="AB825" s="2">
        <v>516714000</v>
      </c>
      <c r="AC825" s="2">
        <v>534304000</v>
      </c>
      <c r="AD825" s="2">
        <v>554597000</v>
      </c>
      <c r="AE825" s="2">
        <v>573971000</v>
      </c>
      <c r="AF825" s="2">
        <v>596731000</v>
      </c>
    </row>
    <row r="826" spans="1:32">
      <c r="A826" t="s">
        <v>844</v>
      </c>
      <c r="B826" t="s">
        <v>19</v>
      </c>
      <c r="C826">
        <v>0</v>
      </c>
      <c r="D826">
        <v>0</v>
      </c>
      <c r="E826">
        <v>0</v>
      </c>
      <c r="F826">
        <v>0</v>
      </c>
      <c r="G826">
        <v>0</v>
      </c>
      <c r="H826">
        <v>0</v>
      </c>
      <c r="I826">
        <v>0</v>
      </c>
      <c r="J826">
        <v>0</v>
      </c>
      <c r="K826">
        <v>0</v>
      </c>
      <c r="L826">
        <v>0</v>
      </c>
      <c r="M826">
        <v>0</v>
      </c>
      <c r="N826">
        <v>0</v>
      </c>
      <c r="O826">
        <v>0</v>
      </c>
      <c r="P826">
        <v>0</v>
      </c>
      <c r="Q826">
        <v>0</v>
      </c>
      <c r="R826">
        <v>0</v>
      </c>
      <c r="S826">
        <v>0</v>
      </c>
      <c r="T826">
        <v>0</v>
      </c>
      <c r="U826">
        <v>0</v>
      </c>
      <c r="V826">
        <v>0</v>
      </c>
      <c r="W826">
        <v>0</v>
      </c>
      <c r="X826">
        <v>0</v>
      </c>
      <c r="Y826">
        <v>0</v>
      </c>
      <c r="Z826">
        <v>0</v>
      </c>
      <c r="AA826">
        <v>0</v>
      </c>
      <c r="AB826">
        <v>0</v>
      </c>
      <c r="AC826">
        <v>0</v>
      </c>
      <c r="AD826">
        <v>0</v>
      </c>
      <c r="AE826">
        <v>0</v>
      </c>
      <c r="AF826">
        <v>0</v>
      </c>
    </row>
    <row r="827" spans="1:32">
      <c r="A827" t="s">
        <v>845</v>
      </c>
      <c r="B827" t="s">
        <v>19</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row>
    <row r="828" spans="1:32">
      <c r="A828" t="s">
        <v>846</v>
      </c>
      <c r="B828" t="s">
        <v>19</v>
      </c>
      <c r="C828">
        <v>0</v>
      </c>
      <c r="D828">
        <v>0</v>
      </c>
      <c r="E828">
        <v>0</v>
      </c>
      <c r="F828">
        <v>0</v>
      </c>
      <c r="G828">
        <v>0</v>
      </c>
      <c r="H828">
        <v>0</v>
      </c>
      <c r="I828">
        <v>0</v>
      </c>
      <c r="J828">
        <v>0</v>
      </c>
      <c r="K828">
        <v>0</v>
      </c>
      <c r="L828">
        <v>0</v>
      </c>
      <c r="M828">
        <v>0</v>
      </c>
      <c r="N828">
        <v>0</v>
      </c>
      <c r="O828">
        <v>0</v>
      </c>
      <c r="P828">
        <v>0</v>
      </c>
      <c r="Q828">
        <v>0</v>
      </c>
      <c r="R828">
        <v>0</v>
      </c>
      <c r="S828">
        <v>0</v>
      </c>
      <c r="T828">
        <v>0</v>
      </c>
      <c r="U828">
        <v>0</v>
      </c>
      <c r="V828">
        <v>0</v>
      </c>
      <c r="W828">
        <v>0</v>
      </c>
      <c r="X828">
        <v>0</v>
      </c>
      <c r="Y828">
        <v>0</v>
      </c>
      <c r="Z828">
        <v>0</v>
      </c>
      <c r="AA828">
        <v>0</v>
      </c>
      <c r="AB828">
        <v>0</v>
      </c>
      <c r="AC828">
        <v>0</v>
      </c>
      <c r="AD828">
        <v>0</v>
      </c>
      <c r="AE828">
        <v>0</v>
      </c>
      <c r="AF828">
        <v>0</v>
      </c>
    </row>
    <row r="829" spans="1:32">
      <c r="A829" t="s">
        <v>847</v>
      </c>
      <c r="B829" t="s">
        <v>19</v>
      </c>
      <c r="C829">
        <v>0</v>
      </c>
      <c r="D829">
        <v>0</v>
      </c>
      <c r="E829">
        <v>0</v>
      </c>
      <c r="F829">
        <v>0</v>
      </c>
      <c r="G829">
        <v>0</v>
      </c>
      <c r="H829">
        <v>0</v>
      </c>
      <c r="I829">
        <v>0</v>
      </c>
      <c r="J829">
        <v>0</v>
      </c>
      <c r="K829">
        <v>0</v>
      </c>
      <c r="L829">
        <v>0</v>
      </c>
      <c r="M829">
        <v>0</v>
      </c>
      <c r="N829">
        <v>0</v>
      </c>
      <c r="O829">
        <v>0</v>
      </c>
      <c r="P829">
        <v>0</v>
      </c>
      <c r="Q829">
        <v>0</v>
      </c>
      <c r="R829">
        <v>0</v>
      </c>
      <c r="S829">
        <v>0</v>
      </c>
      <c r="T829">
        <v>0</v>
      </c>
      <c r="U829">
        <v>0</v>
      </c>
      <c r="V829">
        <v>0</v>
      </c>
      <c r="W829">
        <v>0</v>
      </c>
      <c r="X829">
        <v>0</v>
      </c>
      <c r="Y829">
        <v>0</v>
      </c>
      <c r="Z829">
        <v>0</v>
      </c>
      <c r="AA829">
        <v>0</v>
      </c>
      <c r="AB829">
        <v>0</v>
      </c>
      <c r="AC829">
        <v>0</v>
      </c>
      <c r="AD829">
        <v>0</v>
      </c>
      <c r="AE829">
        <v>0</v>
      </c>
      <c r="AF829">
        <v>0</v>
      </c>
    </row>
    <row r="830" spans="1:32">
      <c r="A830" t="s">
        <v>848</v>
      </c>
      <c r="B830" t="s">
        <v>19</v>
      </c>
      <c r="C830">
        <v>0</v>
      </c>
      <c r="D830">
        <v>0</v>
      </c>
      <c r="E830">
        <v>0</v>
      </c>
      <c r="F830">
        <v>0</v>
      </c>
      <c r="G830">
        <v>0</v>
      </c>
      <c r="H830">
        <v>0</v>
      </c>
      <c r="I830">
        <v>0</v>
      </c>
      <c r="J830">
        <v>0</v>
      </c>
      <c r="K830">
        <v>0</v>
      </c>
      <c r="L830">
        <v>0</v>
      </c>
      <c r="M830">
        <v>0</v>
      </c>
      <c r="N830">
        <v>0</v>
      </c>
      <c r="O830">
        <v>0</v>
      </c>
      <c r="P830">
        <v>0</v>
      </c>
      <c r="Q830">
        <v>0</v>
      </c>
      <c r="R830">
        <v>0</v>
      </c>
      <c r="S830">
        <v>0</v>
      </c>
      <c r="T830">
        <v>0</v>
      </c>
      <c r="U830">
        <v>0</v>
      </c>
      <c r="V830">
        <v>0</v>
      </c>
      <c r="W830">
        <v>0</v>
      </c>
      <c r="X830">
        <v>0</v>
      </c>
      <c r="Y830">
        <v>0</v>
      </c>
      <c r="Z830">
        <v>0</v>
      </c>
      <c r="AA830">
        <v>0</v>
      </c>
      <c r="AB830">
        <v>0</v>
      </c>
      <c r="AC830">
        <v>0</v>
      </c>
      <c r="AD830">
        <v>0</v>
      </c>
      <c r="AE830">
        <v>0</v>
      </c>
      <c r="AF830">
        <v>0</v>
      </c>
    </row>
    <row r="831" spans="1:32">
      <c r="A831" t="s">
        <v>849</v>
      </c>
      <c r="B831" t="s">
        <v>19</v>
      </c>
      <c r="C831">
        <v>0</v>
      </c>
      <c r="D831">
        <v>0</v>
      </c>
      <c r="E831">
        <v>0</v>
      </c>
      <c r="F831">
        <v>0</v>
      </c>
      <c r="G831">
        <v>0</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row>
    <row r="832" spans="1:32">
      <c r="A832" t="s">
        <v>850</v>
      </c>
      <c r="B832" t="s">
        <v>19</v>
      </c>
      <c r="C832">
        <v>0</v>
      </c>
      <c r="D832">
        <v>0</v>
      </c>
      <c r="E832">
        <v>0</v>
      </c>
      <c r="F832">
        <v>0</v>
      </c>
      <c r="G832">
        <v>0</v>
      </c>
      <c r="H832">
        <v>0</v>
      </c>
      <c r="I832">
        <v>0</v>
      </c>
      <c r="J832">
        <v>0</v>
      </c>
      <c r="K832">
        <v>0</v>
      </c>
      <c r="L832">
        <v>0</v>
      </c>
      <c r="M832">
        <v>0</v>
      </c>
      <c r="N832">
        <v>0</v>
      </c>
      <c r="O832">
        <v>0</v>
      </c>
      <c r="P832">
        <v>0</v>
      </c>
      <c r="Q832">
        <v>0</v>
      </c>
      <c r="R832">
        <v>0</v>
      </c>
      <c r="S832">
        <v>0</v>
      </c>
      <c r="T832">
        <v>0</v>
      </c>
      <c r="U832">
        <v>0</v>
      </c>
      <c r="V832">
        <v>0</v>
      </c>
      <c r="W832">
        <v>0</v>
      </c>
      <c r="X832">
        <v>0</v>
      </c>
      <c r="Y832">
        <v>0</v>
      </c>
      <c r="Z832">
        <v>0</v>
      </c>
      <c r="AA832">
        <v>0</v>
      </c>
      <c r="AB832">
        <v>0</v>
      </c>
      <c r="AC832">
        <v>0</v>
      </c>
      <c r="AD832">
        <v>0</v>
      </c>
      <c r="AE832">
        <v>0</v>
      </c>
      <c r="AF832">
        <v>0</v>
      </c>
    </row>
    <row r="833" spans="1:32">
      <c r="A833" t="s">
        <v>851</v>
      </c>
      <c r="B833" t="s">
        <v>19</v>
      </c>
      <c r="C833">
        <v>0</v>
      </c>
      <c r="D833">
        <v>0</v>
      </c>
      <c r="E833">
        <v>0</v>
      </c>
      <c r="F833">
        <v>0</v>
      </c>
      <c r="G833">
        <v>0</v>
      </c>
      <c r="H833">
        <v>0</v>
      </c>
      <c r="I833">
        <v>0</v>
      </c>
      <c r="J833">
        <v>0</v>
      </c>
      <c r="K833">
        <v>0</v>
      </c>
      <c r="L833">
        <v>0</v>
      </c>
      <c r="M833">
        <v>0</v>
      </c>
      <c r="N833">
        <v>0</v>
      </c>
      <c r="O833">
        <v>0</v>
      </c>
      <c r="P833">
        <v>0</v>
      </c>
      <c r="Q833">
        <v>0</v>
      </c>
      <c r="R833">
        <v>0</v>
      </c>
      <c r="S833">
        <v>0</v>
      </c>
      <c r="T833">
        <v>0</v>
      </c>
      <c r="U833">
        <v>0</v>
      </c>
      <c r="V833">
        <v>0</v>
      </c>
      <c r="W833">
        <v>0</v>
      </c>
      <c r="X833">
        <v>0</v>
      </c>
      <c r="Y833">
        <v>0</v>
      </c>
      <c r="Z833">
        <v>0</v>
      </c>
      <c r="AA833">
        <v>0</v>
      </c>
      <c r="AB833">
        <v>0</v>
      </c>
      <c r="AC833">
        <v>0</v>
      </c>
      <c r="AD833">
        <v>0</v>
      </c>
      <c r="AE833">
        <v>0</v>
      </c>
      <c r="AF833">
        <v>0</v>
      </c>
    </row>
    <row r="834" spans="1:32">
      <c r="A834" t="s">
        <v>852</v>
      </c>
      <c r="B834" t="s">
        <v>19</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row>
    <row r="835" spans="1:32">
      <c r="A835" t="s">
        <v>853</v>
      </c>
      <c r="B835" t="s">
        <v>19</v>
      </c>
      <c r="C835" s="2">
        <v>10908400000</v>
      </c>
      <c r="D835" s="2">
        <v>10755300000</v>
      </c>
      <c r="E835" s="2">
        <v>10613500000</v>
      </c>
      <c r="F835" s="2">
        <v>11050500000</v>
      </c>
      <c r="G835" s="2">
        <v>10787900000</v>
      </c>
      <c r="H835" s="2">
        <v>10336700000</v>
      </c>
      <c r="I835" s="2">
        <v>9987290000</v>
      </c>
      <c r="J835" s="2">
        <v>9848010000</v>
      </c>
      <c r="K835" s="2">
        <v>9958050000</v>
      </c>
      <c r="L835" s="2">
        <v>9902790000</v>
      </c>
      <c r="M835" s="2">
        <v>9940110000</v>
      </c>
      <c r="N835" s="2">
        <v>10033200000</v>
      </c>
      <c r="O835" s="2">
        <v>10107500000</v>
      </c>
      <c r="P835" s="2">
        <v>10156000000</v>
      </c>
      <c r="Q835" s="2">
        <v>10223300000</v>
      </c>
      <c r="R835" s="2">
        <v>10234400000</v>
      </c>
      <c r="S835" s="2">
        <v>10258700000</v>
      </c>
      <c r="T835" s="2">
        <v>10293900000</v>
      </c>
      <c r="U835" s="2">
        <v>10281500000</v>
      </c>
      <c r="V835" s="2">
        <v>10295800000</v>
      </c>
      <c r="W835" s="2">
        <v>10378200000</v>
      </c>
      <c r="X835" s="2">
        <v>10446600000</v>
      </c>
      <c r="Y835" s="2">
        <v>10457300000</v>
      </c>
      <c r="Z835" s="2">
        <v>10458900000</v>
      </c>
      <c r="AA835" s="2">
        <v>10458400000</v>
      </c>
      <c r="AB835" s="2">
        <v>10483700000</v>
      </c>
      <c r="AC835" s="2">
        <v>10539600000</v>
      </c>
      <c r="AD835" s="2">
        <v>10613500000</v>
      </c>
      <c r="AE835" s="2">
        <v>10645000000</v>
      </c>
      <c r="AF835" s="2">
        <v>10717800000</v>
      </c>
    </row>
    <row r="836" spans="1:32">
      <c r="A836" t="s">
        <v>854</v>
      </c>
      <c r="B836" t="s">
        <v>19</v>
      </c>
      <c r="C836">
        <v>0</v>
      </c>
      <c r="D836">
        <v>0</v>
      </c>
      <c r="E836">
        <v>0</v>
      </c>
      <c r="F836">
        <v>0</v>
      </c>
      <c r="G836">
        <v>0</v>
      </c>
      <c r="H836">
        <v>0</v>
      </c>
      <c r="I836">
        <v>0</v>
      </c>
      <c r="J836">
        <v>0</v>
      </c>
      <c r="K836">
        <v>0</v>
      </c>
      <c r="L836">
        <v>0</v>
      </c>
      <c r="M836">
        <v>0</v>
      </c>
      <c r="N836">
        <v>0</v>
      </c>
      <c r="O836">
        <v>0</v>
      </c>
      <c r="P836">
        <v>0</v>
      </c>
      <c r="Q836">
        <v>0</v>
      </c>
      <c r="R836">
        <v>0</v>
      </c>
      <c r="S836">
        <v>0</v>
      </c>
      <c r="T836">
        <v>0</v>
      </c>
      <c r="U836">
        <v>0</v>
      </c>
      <c r="V836">
        <v>0</v>
      </c>
      <c r="W836">
        <v>0</v>
      </c>
      <c r="X836">
        <v>0</v>
      </c>
      <c r="Y836">
        <v>0</v>
      </c>
      <c r="Z836">
        <v>0</v>
      </c>
      <c r="AA836">
        <v>0</v>
      </c>
      <c r="AB836">
        <v>0</v>
      </c>
      <c r="AC836">
        <v>0</v>
      </c>
      <c r="AD836">
        <v>0</v>
      </c>
      <c r="AE836">
        <v>0</v>
      </c>
      <c r="AF836">
        <v>0</v>
      </c>
    </row>
    <row r="837" spans="1:32">
      <c r="A837" t="s">
        <v>855</v>
      </c>
      <c r="B837" t="s">
        <v>19</v>
      </c>
      <c r="C837">
        <v>0</v>
      </c>
      <c r="D837">
        <v>0</v>
      </c>
      <c r="E837">
        <v>0</v>
      </c>
      <c r="F837">
        <v>0</v>
      </c>
      <c r="G837">
        <v>0</v>
      </c>
      <c r="H837">
        <v>0</v>
      </c>
      <c r="I837">
        <v>0</v>
      </c>
      <c r="J837">
        <v>0</v>
      </c>
      <c r="K837">
        <v>0</v>
      </c>
      <c r="L837">
        <v>0</v>
      </c>
      <c r="M837">
        <v>0</v>
      </c>
      <c r="N837">
        <v>0</v>
      </c>
      <c r="O837">
        <v>0</v>
      </c>
      <c r="P837">
        <v>0</v>
      </c>
      <c r="Q837">
        <v>0</v>
      </c>
      <c r="R837">
        <v>0</v>
      </c>
      <c r="S837">
        <v>0</v>
      </c>
      <c r="T837">
        <v>0</v>
      </c>
      <c r="U837">
        <v>0</v>
      </c>
      <c r="V837">
        <v>0</v>
      </c>
      <c r="W837">
        <v>0</v>
      </c>
      <c r="X837">
        <v>0</v>
      </c>
      <c r="Y837">
        <v>0</v>
      </c>
      <c r="Z837">
        <v>0</v>
      </c>
      <c r="AA837">
        <v>0</v>
      </c>
      <c r="AB837">
        <v>0</v>
      </c>
      <c r="AC837">
        <v>0</v>
      </c>
      <c r="AD837">
        <v>0</v>
      </c>
      <c r="AE837">
        <v>0</v>
      </c>
      <c r="AF837">
        <v>0</v>
      </c>
    </row>
    <row r="838" spans="1:32">
      <c r="A838" t="s">
        <v>856</v>
      </c>
      <c r="B838" t="s">
        <v>19</v>
      </c>
      <c r="C838">
        <v>0</v>
      </c>
      <c r="D838">
        <v>0</v>
      </c>
      <c r="E838">
        <v>0</v>
      </c>
      <c r="F838">
        <v>0</v>
      </c>
      <c r="G838">
        <v>0</v>
      </c>
      <c r="H838">
        <v>0</v>
      </c>
      <c r="I838">
        <v>0</v>
      </c>
      <c r="J838">
        <v>0</v>
      </c>
      <c r="K838">
        <v>0</v>
      </c>
      <c r="L838">
        <v>0</v>
      </c>
      <c r="M838">
        <v>0</v>
      </c>
      <c r="N838">
        <v>0</v>
      </c>
      <c r="O838">
        <v>0</v>
      </c>
      <c r="P838">
        <v>0</v>
      </c>
      <c r="Q838">
        <v>0</v>
      </c>
      <c r="R838">
        <v>0</v>
      </c>
      <c r="S838">
        <v>0</v>
      </c>
      <c r="T838">
        <v>0</v>
      </c>
      <c r="U838">
        <v>0</v>
      </c>
      <c r="V838">
        <v>0</v>
      </c>
      <c r="W838">
        <v>0</v>
      </c>
      <c r="X838">
        <v>0</v>
      </c>
      <c r="Y838">
        <v>0</v>
      </c>
      <c r="Z838">
        <v>0</v>
      </c>
      <c r="AA838">
        <v>0</v>
      </c>
      <c r="AB838">
        <v>0</v>
      </c>
      <c r="AC838">
        <v>0</v>
      </c>
      <c r="AD838">
        <v>0</v>
      </c>
      <c r="AE838">
        <v>0</v>
      </c>
      <c r="AF838">
        <v>0</v>
      </c>
    </row>
    <row r="839" spans="1:32">
      <c r="A839" t="s">
        <v>857</v>
      </c>
      <c r="B839" t="s">
        <v>19</v>
      </c>
      <c r="C839">
        <v>0</v>
      </c>
      <c r="D839">
        <v>0</v>
      </c>
      <c r="E839">
        <v>0</v>
      </c>
      <c r="F839">
        <v>0</v>
      </c>
      <c r="G839">
        <v>0</v>
      </c>
      <c r="H839">
        <v>0</v>
      </c>
      <c r="I839">
        <v>0</v>
      </c>
      <c r="J839">
        <v>0</v>
      </c>
      <c r="K839">
        <v>0</v>
      </c>
      <c r="L839">
        <v>0</v>
      </c>
      <c r="M839">
        <v>0</v>
      </c>
      <c r="N839">
        <v>0</v>
      </c>
      <c r="O839">
        <v>0</v>
      </c>
      <c r="P839">
        <v>0</v>
      </c>
      <c r="Q839">
        <v>0</v>
      </c>
      <c r="R839">
        <v>0</v>
      </c>
      <c r="S839">
        <v>0</v>
      </c>
      <c r="T839">
        <v>0</v>
      </c>
      <c r="U839">
        <v>0</v>
      </c>
      <c r="V839">
        <v>0</v>
      </c>
      <c r="W839">
        <v>0</v>
      </c>
      <c r="X839">
        <v>0</v>
      </c>
      <c r="Y839">
        <v>0</v>
      </c>
      <c r="Z839">
        <v>0</v>
      </c>
      <c r="AA839">
        <v>0</v>
      </c>
      <c r="AB839">
        <v>0</v>
      </c>
      <c r="AC839">
        <v>0</v>
      </c>
      <c r="AD839">
        <v>0</v>
      </c>
      <c r="AE839">
        <v>0</v>
      </c>
      <c r="AF839">
        <v>0</v>
      </c>
    </row>
    <row r="840" spans="1:32">
      <c r="A840" t="s">
        <v>858</v>
      </c>
      <c r="B840" t="s">
        <v>19</v>
      </c>
      <c r="C840">
        <v>0</v>
      </c>
      <c r="D840">
        <v>0</v>
      </c>
      <c r="E840">
        <v>0</v>
      </c>
      <c r="F840">
        <v>0</v>
      </c>
      <c r="G840">
        <v>0</v>
      </c>
      <c r="H840">
        <v>0</v>
      </c>
      <c r="I840">
        <v>0</v>
      </c>
      <c r="J840">
        <v>0</v>
      </c>
      <c r="K840">
        <v>0</v>
      </c>
      <c r="L840">
        <v>0</v>
      </c>
      <c r="M840">
        <v>0</v>
      </c>
      <c r="N840">
        <v>0</v>
      </c>
      <c r="O840">
        <v>0</v>
      </c>
      <c r="P840">
        <v>0</v>
      </c>
      <c r="Q840">
        <v>0</v>
      </c>
      <c r="R840">
        <v>0</v>
      </c>
      <c r="S840">
        <v>0</v>
      </c>
      <c r="T840">
        <v>0</v>
      </c>
      <c r="U840">
        <v>0</v>
      </c>
      <c r="V840">
        <v>0</v>
      </c>
      <c r="W840">
        <v>0</v>
      </c>
      <c r="X840">
        <v>0</v>
      </c>
      <c r="Y840">
        <v>0</v>
      </c>
      <c r="Z840">
        <v>0</v>
      </c>
      <c r="AA840">
        <v>0</v>
      </c>
      <c r="AB840">
        <v>0</v>
      </c>
      <c r="AC840">
        <v>0</v>
      </c>
      <c r="AD840">
        <v>0</v>
      </c>
      <c r="AE840">
        <v>0</v>
      </c>
      <c r="AF840">
        <v>0</v>
      </c>
    </row>
    <row r="841" spans="1:32">
      <c r="A841" t="s">
        <v>859</v>
      </c>
      <c r="B841" t="s">
        <v>19</v>
      </c>
      <c r="C841">
        <v>0</v>
      </c>
      <c r="D841">
        <v>0</v>
      </c>
      <c r="E841">
        <v>0</v>
      </c>
      <c r="F841">
        <v>0</v>
      </c>
      <c r="G841">
        <v>0</v>
      </c>
      <c r="H841">
        <v>0</v>
      </c>
      <c r="I841">
        <v>0</v>
      </c>
      <c r="J841">
        <v>0</v>
      </c>
      <c r="K841">
        <v>0</v>
      </c>
      <c r="L841">
        <v>0</v>
      </c>
      <c r="M841">
        <v>0</v>
      </c>
      <c r="N841">
        <v>0</v>
      </c>
      <c r="O841">
        <v>0</v>
      </c>
      <c r="P841">
        <v>0</v>
      </c>
      <c r="Q841">
        <v>0</v>
      </c>
      <c r="R841">
        <v>0</v>
      </c>
      <c r="S841">
        <v>0</v>
      </c>
      <c r="T841">
        <v>0</v>
      </c>
      <c r="U841">
        <v>0</v>
      </c>
      <c r="V841">
        <v>0</v>
      </c>
      <c r="W841">
        <v>0</v>
      </c>
      <c r="X841">
        <v>0</v>
      </c>
      <c r="Y841">
        <v>0</v>
      </c>
      <c r="Z841">
        <v>0</v>
      </c>
      <c r="AA841">
        <v>0</v>
      </c>
      <c r="AB841">
        <v>0</v>
      </c>
      <c r="AC841">
        <v>0</v>
      </c>
      <c r="AD841">
        <v>0</v>
      </c>
      <c r="AE841">
        <v>0</v>
      </c>
      <c r="AF841">
        <v>0</v>
      </c>
    </row>
    <row r="842" spans="1:32">
      <c r="A842" t="s">
        <v>860</v>
      </c>
      <c r="B842" t="s">
        <v>19</v>
      </c>
      <c r="C842">
        <v>0</v>
      </c>
      <c r="D842">
        <v>0</v>
      </c>
      <c r="E842">
        <v>0</v>
      </c>
      <c r="F842">
        <v>0</v>
      </c>
      <c r="G842">
        <v>0</v>
      </c>
      <c r="H842">
        <v>0</v>
      </c>
      <c r="I842">
        <v>0</v>
      </c>
      <c r="J842">
        <v>0</v>
      </c>
      <c r="K842">
        <v>0</v>
      </c>
      <c r="L842">
        <v>0</v>
      </c>
      <c r="M842">
        <v>0</v>
      </c>
      <c r="N842">
        <v>0</v>
      </c>
      <c r="O842">
        <v>0</v>
      </c>
      <c r="P842">
        <v>0</v>
      </c>
      <c r="Q842">
        <v>0</v>
      </c>
      <c r="R842">
        <v>0</v>
      </c>
      <c r="S842">
        <v>0</v>
      </c>
      <c r="T842">
        <v>0</v>
      </c>
      <c r="U842">
        <v>0</v>
      </c>
      <c r="V842">
        <v>0</v>
      </c>
      <c r="W842">
        <v>0</v>
      </c>
      <c r="X842">
        <v>0</v>
      </c>
      <c r="Y842">
        <v>0</v>
      </c>
      <c r="Z842">
        <v>0</v>
      </c>
      <c r="AA842">
        <v>0</v>
      </c>
      <c r="AB842">
        <v>0</v>
      </c>
      <c r="AC842">
        <v>0</v>
      </c>
      <c r="AD842">
        <v>0</v>
      </c>
      <c r="AE842">
        <v>0</v>
      </c>
      <c r="AF842">
        <v>0</v>
      </c>
    </row>
    <row r="843" spans="1:32">
      <c r="A843" t="s">
        <v>861</v>
      </c>
      <c r="B843" t="s">
        <v>19</v>
      </c>
      <c r="C843">
        <v>0</v>
      </c>
      <c r="D843">
        <v>0</v>
      </c>
      <c r="E843">
        <v>0</v>
      </c>
      <c r="F843">
        <v>0</v>
      </c>
      <c r="G843">
        <v>0</v>
      </c>
      <c r="H843">
        <v>0</v>
      </c>
      <c r="I843">
        <v>0</v>
      </c>
      <c r="J843">
        <v>0</v>
      </c>
      <c r="K843">
        <v>0</v>
      </c>
      <c r="L843">
        <v>0</v>
      </c>
      <c r="M843">
        <v>0</v>
      </c>
      <c r="N843">
        <v>0</v>
      </c>
      <c r="O843">
        <v>0</v>
      </c>
      <c r="P843">
        <v>0</v>
      </c>
      <c r="Q843">
        <v>0</v>
      </c>
      <c r="R843">
        <v>0</v>
      </c>
      <c r="S843">
        <v>0</v>
      </c>
      <c r="T843">
        <v>0</v>
      </c>
      <c r="U843">
        <v>0</v>
      </c>
      <c r="V843">
        <v>0</v>
      </c>
      <c r="W843">
        <v>0</v>
      </c>
      <c r="X843">
        <v>0</v>
      </c>
      <c r="Y843">
        <v>0</v>
      </c>
      <c r="Z843">
        <v>0</v>
      </c>
      <c r="AA843">
        <v>0</v>
      </c>
      <c r="AB843">
        <v>0</v>
      </c>
      <c r="AC843">
        <v>0</v>
      </c>
      <c r="AD843">
        <v>0</v>
      </c>
      <c r="AE843">
        <v>0</v>
      </c>
      <c r="AF843">
        <v>0</v>
      </c>
    </row>
    <row r="844" spans="1:32">
      <c r="A844" t="s">
        <v>862</v>
      </c>
      <c r="B844" t="s">
        <v>19</v>
      </c>
      <c r="C844">
        <v>0</v>
      </c>
      <c r="D844">
        <v>0</v>
      </c>
      <c r="E844">
        <v>0</v>
      </c>
      <c r="F844">
        <v>0</v>
      </c>
      <c r="G844">
        <v>0</v>
      </c>
      <c r="H844">
        <v>0</v>
      </c>
      <c r="I844">
        <v>0</v>
      </c>
      <c r="J844">
        <v>0</v>
      </c>
      <c r="K844">
        <v>0</v>
      </c>
      <c r="L844">
        <v>0</v>
      </c>
      <c r="M844">
        <v>0</v>
      </c>
      <c r="N844">
        <v>0</v>
      </c>
      <c r="O844">
        <v>0</v>
      </c>
      <c r="P844">
        <v>0</v>
      </c>
      <c r="Q844">
        <v>0</v>
      </c>
      <c r="R844">
        <v>0</v>
      </c>
      <c r="S844">
        <v>0</v>
      </c>
      <c r="T844">
        <v>0</v>
      </c>
      <c r="U844">
        <v>0</v>
      </c>
      <c r="V844">
        <v>0</v>
      </c>
      <c r="W844">
        <v>0</v>
      </c>
      <c r="X844">
        <v>0</v>
      </c>
      <c r="Y844">
        <v>0</v>
      </c>
      <c r="Z844">
        <v>0</v>
      </c>
      <c r="AA844">
        <v>0</v>
      </c>
      <c r="AB844">
        <v>0</v>
      </c>
      <c r="AC844">
        <v>0</v>
      </c>
      <c r="AD844">
        <v>0</v>
      </c>
      <c r="AE844">
        <v>0</v>
      </c>
      <c r="AF844">
        <v>0</v>
      </c>
    </row>
    <row r="845" spans="1:32">
      <c r="A845" t="s">
        <v>863</v>
      </c>
      <c r="B845" t="s">
        <v>19</v>
      </c>
      <c r="C845" s="2">
        <v>5780470</v>
      </c>
      <c r="D845" s="2">
        <v>5707220</v>
      </c>
      <c r="E845" s="2">
        <v>5836830</v>
      </c>
      <c r="F845" s="2">
        <v>5825640</v>
      </c>
      <c r="G845" s="2">
        <v>5770870</v>
      </c>
      <c r="H845" s="2">
        <v>5753920</v>
      </c>
      <c r="I845" s="2">
        <v>5750290</v>
      </c>
      <c r="J845" s="2">
        <v>5756600</v>
      </c>
      <c r="K845" s="2">
        <v>5731060</v>
      </c>
      <c r="L845" s="2">
        <v>5717380</v>
      </c>
      <c r="M845" s="2">
        <v>5688570</v>
      </c>
      <c r="N845" s="2">
        <v>5713390</v>
      </c>
      <c r="O845" s="2">
        <v>5746390</v>
      </c>
      <c r="P845" s="2">
        <v>5824710</v>
      </c>
      <c r="Q845" s="2">
        <v>5889870</v>
      </c>
      <c r="R845" s="2">
        <v>5989520</v>
      </c>
      <c r="S845" s="2">
        <v>6086600</v>
      </c>
      <c r="T845" s="2">
        <v>6221570</v>
      </c>
      <c r="U845" s="2">
        <v>6352180</v>
      </c>
      <c r="V845" s="2">
        <v>6526880</v>
      </c>
      <c r="W845" s="2">
        <v>6695160</v>
      </c>
      <c r="X845" s="2">
        <v>6899340</v>
      </c>
      <c r="Y845" s="2">
        <v>7089770</v>
      </c>
      <c r="Z845" s="2">
        <v>7320930</v>
      </c>
      <c r="AA845" s="2">
        <v>7546550</v>
      </c>
      <c r="AB845" s="2">
        <v>7835800</v>
      </c>
      <c r="AC845" s="2">
        <v>8102550</v>
      </c>
      <c r="AD845" s="2">
        <v>8410290</v>
      </c>
      <c r="AE845" s="2">
        <v>8704090</v>
      </c>
      <c r="AF845" s="2">
        <v>9049240</v>
      </c>
    </row>
    <row r="846" spans="1:32">
      <c r="A846" t="s">
        <v>864</v>
      </c>
      <c r="B846" t="s">
        <v>19</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row>
    <row r="847" spans="1:32">
      <c r="A847" t="s">
        <v>865</v>
      </c>
      <c r="B847" t="s">
        <v>19</v>
      </c>
      <c r="C847">
        <v>0</v>
      </c>
      <c r="D847">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0</v>
      </c>
      <c r="AE847">
        <v>0</v>
      </c>
      <c r="AF847">
        <v>0</v>
      </c>
    </row>
    <row r="848" spans="1:32">
      <c r="A848" t="s">
        <v>866</v>
      </c>
      <c r="B848" t="s">
        <v>19</v>
      </c>
      <c r="C848">
        <v>0</v>
      </c>
      <c r="D848">
        <v>0</v>
      </c>
      <c r="E848">
        <v>0</v>
      </c>
      <c r="F848">
        <v>0</v>
      </c>
      <c r="G848">
        <v>0</v>
      </c>
      <c r="H848">
        <v>0</v>
      </c>
      <c r="I848">
        <v>0</v>
      </c>
      <c r="J848">
        <v>0</v>
      </c>
      <c r="K848">
        <v>0</v>
      </c>
      <c r="L848">
        <v>0</v>
      </c>
      <c r="M848">
        <v>0</v>
      </c>
      <c r="N848">
        <v>0</v>
      </c>
      <c r="O848">
        <v>0</v>
      </c>
      <c r="P848">
        <v>0</v>
      </c>
      <c r="Q848">
        <v>0</v>
      </c>
      <c r="R848">
        <v>0</v>
      </c>
      <c r="S848">
        <v>0</v>
      </c>
      <c r="T848">
        <v>0</v>
      </c>
      <c r="U848">
        <v>0</v>
      </c>
      <c r="V848">
        <v>0</v>
      </c>
      <c r="W848">
        <v>0</v>
      </c>
      <c r="X848">
        <v>0</v>
      </c>
      <c r="Y848">
        <v>0</v>
      </c>
      <c r="Z848">
        <v>0</v>
      </c>
      <c r="AA848">
        <v>0</v>
      </c>
      <c r="AB848">
        <v>0</v>
      </c>
      <c r="AC848">
        <v>0</v>
      </c>
      <c r="AD848">
        <v>0</v>
      </c>
      <c r="AE848">
        <v>0</v>
      </c>
      <c r="AF848">
        <v>0</v>
      </c>
    </row>
    <row r="849" spans="1:32">
      <c r="A849" t="s">
        <v>867</v>
      </c>
      <c r="B849" t="s">
        <v>19</v>
      </c>
      <c r="C849">
        <v>0</v>
      </c>
      <c r="D849">
        <v>0</v>
      </c>
      <c r="E849">
        <v>0</v>
      </c>
      <c r="F849">
        <v>0</v>
      </c>
      <c r="G849">
        <v>0</v>
      </c>
      <c r="H849">
        <v>0</v>
      </c>
      <c r="I849">
        <v>0</v>
      </c>
      <c r="J849">
        <v>0</v>
      </c>
      <c r="K849">
        <v>0</v>
      </c>
      <c r="L849">
        <v>0</v>
      </c>
      <c r="M849">
        <v>0</v>
      </c>
      <c r="N849">
        <v>0</v>
      </c>
      <c r="O849">
        <v>0</v>
      </c>
      <c r="P849">
        <v>0</v>
      </c>
      <c r="Q849">
        <v>0</v>
      </c>
      <c r="R849">
        <v>0</v>
      </c>
      <c r="S849">
        <v>0</v>
      </c>
      <c r="T849">
        <v>0</v>
      </c>
      <c r="U849">
        <v>0</v>
      </c>
      <c r="V849">
        <v>0</v>
      </c>
      <c r="W849">
        <v>0</v>
      </c>
      <c r="X849">
        <v>0</v>
      </c>
      <c r="Y849">
        <v>0</v>
      </c>
      <c r="Z849">
        <v>0</v>
      </c>
      <c r="AA849">
        <v>0</v>
      </c>
      <c r="AB849">
        <v>0</v>
      </c>
      <c r="AC849">
        <v>0</v>
      </c>
      <c r="AD849">
        <v>0</v>
      </c>
      <c r="AE849">
        <v>0</v>
      </c>
      <c r="AF849">
        <v>0</v>
      </c>
    </row>
    <row r="850" spans="1:32">
      <c r="A850" t="s">
        <v>868</v>
      </c>
      <c r="B850" t="s">
        <v>19</v>
      </c>
      <c r="C850">
        <v>0</v>
      </c>
      <c r="D850">
        <v>0</v>
      </c>
      <c r="E850">
        <v>0</v>
      </c>
      <c r="F850">
        <v>0</v>
      </c>
      <c r="G850">
        <v>0</v>
      </c>
      <c r="H850">
        <v>0</v>
      </c>
      <c r="I850">
        <v>0</v>
      </c>
      <c r="J850">
        <v>0</v>
      </c>
      <c r="K850">
        <v>0</v>
      </c>
      <c r="L850">
        <v>0</v>
      </c>
      <c r="M850">
        <v>0</v>
      </c>
      <c r="N850">
        <v>0</v>
      </c>
      <c r="O850">
        <v>0</v>
      </c>
      <c r="P850">
        <v>0</v>
      </c>
      <c r="Q850">
        <v>0</v>
      </c>
      <c r="R850">
        <v>0</v>
      </c>
      <c r="S850">
        <v>0</v>
      </c>
      <c r="T850">
        <v>0</v>
      </c>
      <c r="U850">
        <v>0</v>
      </c>
      <c r="V850">
        <v>0</v>
      </c>
      <c r="W850">
        <v>0</v>
      </c>
      <c r="X850">
        <v>0</v>
      </c>
      <c r="Y850">
        <v>0</v>
      </c>
      <c r="Z850">
        <v>0</v>
      </c>
      <c r="AA850">
        <v>0</v>
      </c>
      <c r="AB850">
        <v>0</v>
      </c>
      <c r="AC850">
        <v>0</v>
      </c>
      <c r="AD850">
        <v>0</v>
      </c>
      <c r="AE850">
        <v>0</v>
      </c>
      <c r="AF850">
        <v>0</v>
      </c>
    </row>
    <row r="851" spans="1:32">
      <c r="A851" t="s">
        <v>869</v>
      </c>
      <c r="B851" t="s">
        <v>19</v>
      </c>
      <c r="C851">
        <v>0</v>
      </c>
      <c r="D851">
        <v>0</v>
      </c>
      <c r="E851">
        <v>0</v>
      </c>
      <c r="F851">
        <v>0</v>
      </c>
      <c r="G851">
        <v>0</v>
      </c>
      <c r="H851">
        <v>0</v>
      </c>
      <c r="I851">
        <v>0</v>
      </c>
      <c r="J851">
        <v>0</v>
      </c>
      <c r="K851">
        <v>0</v>
      </c>
      <c r="L851">
        <v>0</v>
      </c>
      <c r="M851">
        <v>0</v>
      </c>
      <c r="N851">
        <v>0</v>
      </c>
      <c r="O851">
        <v>0</v>
      </c>
      <c r="P851">
        <v>0</v>
      </c>
      <c r="Q851">
        <v>0</v>
      </c>
      <c r="R851">
        <v>0</v>
      </c>
      <c r="S851">
        <v>0</v>
      </c>
      <c r="T851">
        <v>0</v>
      </c>
      <c r="U851">
        <v>0</v>
      </c>
      <c r="V851">
        <v>0</v>
      </c>
      <c r="W851">
        <v>0</v>
      </c>
      <c r="X851">
        <v>0</v>
      </c>
      <c r="Y851">
        <v>0</v>
      </c>
      <c r="Z851">
        <v>0</v>
      </c>
      <c r="AA851">
        <v>0</v>
      </c>
      <c r="AB851">
        <v>0</v>
      </c>
      <c r="AC851">
        <v>0</v>
      </c>
      <c r="AD851">
        <v>0</v>
      </c>
      <c r="AE851">
        <v>0</v>
      </c>
      <c r="AF851">
        <v>0</v>
      </c>
    </row>
    <row r="852" spans="1:32">
      <c r="A852" t="s">
        <v>870</v>
      </c>
      <c r="B852" t="s">
        <v>19</v>
      </c>
      <c r="C852">
        <v>0</v>
      </c>
      <c r="D852">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row>
    <row r="853" spans="1:32">
      <c r="A853" t="s">
        <v>871</v>
      </c>
      <c r="B853" t="s">
        <v>19</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row>
    <row r="854" spans="1:32">
      <c r="A854" t="s">
        <v>872</v>
      </c>
      <c r="B854" t="s">
        <v>19</v>
      </c>
      <c r="C854">
        <v>0</v>
      </c>
      <c r="D854">
        <v>0</v>
      </c>
      <c r="E854">
        <v>0</v>
      </c>
      <c r="F854">
        <v>0</v>
      </c>
      <c r="G854">
        <v>0</v>
      </c>
      <c r="H854">
        <v>0</v>
      </c>
      <c r="I854">
        <v>0</v>
      </c>
      <c r="J854">
        <v>0</v>
      </c>
      <c r="K854">
        <v>0</v>
      </c>
      <c r="L854">
        <v>0</v>
      </c>
      <c r="M854">
        <v>0</v>
      </c>
      <c r="N854">
        <v>0</v>
      </c>
      <c r="O854">
        <v>0</v>
      </c>
      <c r="P854">
        <v>0</v>
      </c>
      <c r="Q854">
        <v>0</v>
      </c>
      <c r="R854">
        <v>0</v>
      </c>
      <c r="S854">
        <v>0</v>
      </c>
      <c r="T854">
        <v>0</v>
      </c>
      <c r="U854">
        <v>0</v>
      </c>
      <c r="V854">
        <v>0</v>
      </c>
      <c r="W854">
        <v>0</v>
      </c>
      <c r="X854">
        <v>0</v>
      </c>
      <c r="Y854">
        <v>0</v>
      </c>
      <c r="Z854">
        <v>0</v>
      </c>
      <c r="AA854">
        <v>0</v>
      </c>
      <c r="AB854">
        <v>0</v>
      </c>
      <c r="AC854">
        <v>0</v>
      </c>
      <c r="AD854">
        <v>0</v>
      </c>
      <c r="AE854">
        <v>0</v>
      </c>
      <c r="AF854">
        <v>0</v>
      </c>
    </row>
    <row r="855" spans="1:32">
      <c r="A855" t="s">
        <v>873</v>
      </c>
      <c r="B855" t="s">
        <v>19</v>
      </c>
      <c r="C855" s="2">
        <v>165423000</v>
      </c>
      <c r="D855" s="2">
        <v>163101000</v>
      </c>
      <c r="E855" s="2">
        <v>160951000</v>
      </c>
      <c r="F855" s="2">
        <v>167577000</v>
      </c>
      <c r="G855" s="2">
        <v>163595000</v>
      </c>
      <c r="H855" s="2">
        <v>156753000</v>
      </c>
      <c r="I855" s="2">
        <v>151454000</v>
      </c>
      <c r="J855" s="2">
        <v>149342000</v>
      </c>
      <c r="K855" s="2">
        <v>151011000</v>
      </c>
      <c r="L855" s="2">
        <v>150173000</v>
      </c>
      <c r="M855" s="2">
        <v>150739000</v>
      </c>
      <c r="N855" s="2">
        <v>152150000</v>
      </c>
      <c r="O855" s="2">
        <v>153277000</v>
      </c>
      <c r="P855" s="2">
        <v>154013000</v>
      </c>
      <c r="Q855" s="2">
        <v>155033000</v>
      </c>
      <c r="R855" s="2">
        <v>155201000</v>
      </c>
      <c r="S855" s="2">
        <v>155569000</v>
      </c>
      <c r="T855" s="2">
        <v>156103000</v>
      </c>
      <c r="U855" s="2">
        <v>155916000</v>
      </c>
      <c r="V855" s="2">
        <v>156133000</v>
      </c>
      <c r="W855" s="2">
        <v>157382000</v>
      </c>
      <c r="X855" s="2">
        <v>158419000</v>
      </c>
      <c r="Y855" s="2">
        <v>158581000</v>
      </c>
      <c r="Z855" s="2">
        <v>158606000</v>
      </c>
      <c r="AA855" s="2">
        <v>158598000</v>
      </c>
      <c r="AB855" s="2">
        <v>158982000</v>
      </c>
      <c r="AC855" s="2">
        <v>159829000</v>
      </c>
      <c r="AD855" s="2">
        <v>160950000</v>
      </c>
      <c r="AE855" s="2">
        <v>161428000</v>
      </c>
      <c r="AF855" s="2">
        <v>162532000</v>
      </c>
    </row>
    <row r="856" spans="1:32">
      <c r="A856" t="s">
        <v>874</v>
      </c>
      <c r="B856" t="s">
        <v>19</v>
      </c>
      <c r="C856">
        <v>0</v>
      </c>
      <c r="D856">
        <v>0</v>
      </c>
      <c r="E856">
        <v>0</v>
      </c>
      <c r="F856">
        <v>0</v>
      </c>
      <c r="G856">
        <v>0</v>
      </c>
      <c r="H856">
        <v>0</v>
      </c>
      <c r="I856">
        <v>0</v>
      </c>
      <c r="J856">
        <v>0</v>
      </c>
      <c r="K856">
        <v>0</v>
      </c>
      <c r="L856">
        <v>0</v>
      </c>
      <c r="M856">
        <v>0</v>
      </c>
      <c r="N856">
        <v>0</v>
      </c>
      <c r="O856">
        <v>0</v>
      </c>
      <c r="P856">
        <v>0</v>
      </c>
      <c r="Q856">
        <v>0</v>
      </c>
      <c r="R856">
        <v>0</v>
      </c>
      <c r="S856">
        <v>0</v>
      </c>
      <c r="T856">
        <v>0</v>
      </c>
      <c r="U856">
        <v>0</v>
      </c>
      <c r="V856">
        <v>0</v>
      </c>
      <c r="W856">
        <v>0</v>
      </c>
      <c r="X856">
        <v>0</v>
      </c>
      <c r="Y856">
        <v>0</v>
      </c>
      <c r="Z856">
        <v>0</v>
      </c>
      <c r="AA856">
        <v>0</v>
      </c>
      <c r="AB856">
        <v>0</v>
      </c>
      <c r="AC856">
        <v>0</v>
      </c>
      <c r="AD856">
        <v>0</v>
      </c>
      <c r="AE856">
        <v>0</v>
      </c>
      <c r="AF856">
        <v>0</v>
      </c>
    </row>
    <row r="857" spans="1:32">
      <c r="A857" t="s">
        <v>875</v>
      </c>
      <c r="B857" t="s">
        <v>19</v>
      </c>
      <c r="C857">
        <v>0</v>
      </c>
      <c r="D857">
        <v>0</v>
      </c>
      <c r="E857">
        <v>0</v>
      </c>
      <c r="F857">
        <v>0</v>
      </c>
      <c r="G857">
        <v>0</v>
      </c>
      <c r="H857">
        <v>0</v>
      </c>
      <c r="I857">
        <v>0</v>
      </c>
      <c r="J857">
        <v>0</v>
      </c>
      <c r="K857">
        <v>0</v>
      </c>
      <c r="L857">
        <v>0</v>
      </c>
      <c r="M857">
        <v>0</v>
      </c>
      <c r="N857">
        <v>0</v>
      </c>
      <c r="O857">
        <v>0</v>
      </c>
      <c r="P857">
        <v>0</v>
      </c>
      <c r="Q857">
        <v>0</v>
      </c>
      <c r="R857">
        <v>0</v>
      </c>
      <c r="S857">
        <v>0</v>
      </c>
      <c r="T857">
        <v>0</v>
      </c>
      <c r="U857">
        <v>0</v>
      </c>
      <c r="V857">
        <v>0</v>
      </c>
      <c r="W857">
        <v>0</v>
      </c>
      <c r="X857">
        <v>0</v>
      </c>
      <c r="Y857">
        <v>0</v>
      </c>
      <c r="Z857">
        <v>0</v>
      </c>
      <c r="AA857">
        <v>0</v>
      </c>
      <c r="AB857">
        <v>0</v>
      </c>
      <c r="AC857">
        <v>0</v>
      </c>
      <c r="AD857">
        <v>0</v>
      </c>
      <c r="AE857">
        <v>0</v>
      </c>
      <c r="AF857">
        <v>0</v>
      </c>
    </row>
    <row r="858" spans="1:32">
      <c r="A858" t="s">
        <v>876</v>
      </c>
      <c r="B858" t="s">
        <v>19</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row>
    <row r="859" spans="1:32">
      <c r="A859" t="s">
        <v>877</v>
      </c>
      <c r="B859" t="s">
        <v>19</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row>
    <row r="860" spans="1:32">
      <c r="A860" t="s">
        <v>878</v>
      </c>
      <c r="B860" t="s">
        <v>19</v>
      </c>
      <c r="C860">
        <v>0</v>
      </c>
      <c r="D860">
        <v>0</v>
      </c>
      <c r="E860">
        <v>0</v>
      </c>
      <c r="F860">
        <v>0</v>
      </c>
      <c r="G860">
        <v>0</v>
      </c>
      <c r="H860">
        <v>0</v>
      </c>
      <c r="I860">
        <v>0</v>
      </c>
      <c r="J860">
        <v>0</v>
      </c>
      <c r="K860">
        <v>0</v>
      </c>
      <c r="L860">
        <v>0</v>
      </c>
      <c r="M860">
        <v>0</v>
      </c>
      <c r="N860">
        <v>0</v>
      </c>
      <c r="O860">
        <v>0</v>
      </c>
      <c r="P860">
        <v>0</v>
      </c>
      <c r="Q860">
        <v>0</v>
      </c>
      <c r="R860">
        <v>0</v>
      </c>
      <c r="S860">
        <v>0</v>
      </c>
      <c r="T860">
        <v>0</v>
      </c>
      <c r="U860">
        <v>0</v>
      </c>
      <c r="V860">
        <v>0</v>
      </c>
      <c r="W860">
        <v>0</v>
      </c>
      <c r="X860">
        <v>0</v>
      </c>
      <c r="Y860">
        <v>0</v>
      </c>
      <c r="Z860">
        <v>0</v>
      </c>
      <c r="AA860">
        <v>0</v>
      </c>
      <c r="AB860">
        <v>0</v>
      </c>
      <c r="AC860">
        <v>0</v>
      </c>
      <c r="AD860">
        <v>0</v>
      </c>
      <c r="AE860">
        <v>0</v>
      </c>
      <c r="AF860">
        <v>0</v>
      </c>
    </row>
    <row r="861" spans="1:32">
      <c r="A861" t="s">
        <v>879</v>
      </c>
      <c r="B861" t="s">
        <v>19</v>
      </c>
      <c r="C861">
        <v>0</v>
      </c>
      <c r="D861">
        <v>0</v>
      </c>
      <c r="E861">
        <v>0</v>
      </c>
      <c r="F861">
        <v>0</v>
      </c>
      <c r="G861">
        <v>0</v>
      </c>
      <c r="H861">
        <v>0</v>
      </c>
      <c r="I861">
        <v>0</v>
      </c>
      <c r="J861">
        <v>0</v>
      </c>
      <c r="K861">
        <v>0</v>
      </c>
      <c r="L861">
        <v>0</v>
      </c>
      <c r="M861">
        <v>0</v>
      </c>
      <c r="N861">
        <v>0</v>
      </c>
      <c r="O861">
        <v>0</v>
      </c>
      <c r="P861">
        <v>0</v>
      </c>
      <c r="Q861">
        <v>0</v>
      </c>
      <c r="R861">
        <v>0</v>
      </c>
      <c r="S861">
        <v>0</v>
      </c>
      <c r="T861">
        <v>0</v>
      </c>
      <c r="U861">
        <v>0</v>
      </c>
      <c r="V861">
        <v>0</v>
      </c>
      <c r="W861">
        <v>0</v>
      </c>
      <c r="X861">
        <v>0</v>
      </c>
      <c r="Y861">
        <v>0</v>
      </c>
      <c r="Z861">
        <v>0</v>
      </c>
      <c r="AA861">
        <v>0</v>
      </c>
      <c r="AB861">
        <v>0</v>
      </c>
      <c r="AC861">
        <v>0</v>
      </c>
      <c r="AD861">
        <v>0</v>
      </c>
      <c r="AE861">
        <v>0</v>
      </c>
      <c r="AF861">
        <v>0</v>
      </c>
    </row>
    <row r="862" spans="1:32">
      <c r="A862" t="s">
        <v>880</v>
      </c>
      <c r="B862" t="s">
        <v>19</v>
      </c>
      <c r="C862">
        <v>0</v>
      </c>
      <c r="D862">
        <v>0</v>
      </c>
      <c r="E862">
        <v>0</v>
      </c>
      <c r="F862">
        <v>0</v>
      </c>
      <c r="G862">
        <v>0</v>
      </c>
      <c r="H862">
        <v>0</v>
      </c>
      <c r="I862">
        <v>0</v>
      </c>
      <c r="J862">
        <v>0</v>
      </c>
      <c r="K862">
        <v>0</v>
      </c>
      <c r="L862">
        <v>0</v>
      </c>
      <c r="M862">
        <v>0</v>
      </c>
      <c r="N862">
        <v>0</v>
      </c>
      <c r="O862">
        <v>0</v>
      </c>
      <c r="P862">
        <v>0</v>
      </c>
      <c r="Q862">
        <v>0</v>
      </c>
      <c r="R862">
        <v>0</v>
      </c>
      <c r="S862">
        <v>0</v>
      </c>
      <c r="T862">
        <v>0</v>
      </c>
      <c r="U862">
        <v>0</v>
      </c>
      <c r="V862">
        <v>0</v>
      </c>
      <c r="W862">
        <v>0</v>
      </c>
      <c r="X862">
        <v>0</v>
      </c>
      <c r="Y862">
        <v>0</v>
      </c>
      <c r="Z862">
        <v>0</v>
      </c>
      <c r="AA862">
        <v>0</v>
      </c>
      <c r="AB862">
        <v>0</v>
      </c>
      <c r="AC862">
        <v>0</v>
      </c>
      <c r="AD862">
        <v>0</v>
      </c>
      <c r="AE862">
        <v>0</v>
      </c>
      <c r="AF862">
        <v>0</v>
      </c>
    </row>
    <row r="863" spans="1:32">
      <c r="A863" t="s">
        <v>881</v>
      </c>
      <c r="B863" t="s">
        <v>19</v>
      </c>
      <c r="C863">
        <v>0</v>
      </c>
      <c r="D863">
        <v>0</v>
      </c>
      <c r="E863">
        <v>0</v>
      </c>
      <c r="F863">
        <v>0</v>
      </c>
      <c r="G863">
        <v>0</v>
      </c>
      <c r="H863">
        <v>0</v>
      </c>
      <c r="I863">
        <v>0</v>
      </c>
      <c r="J863">
        <v>0</v>
      </c>
      <c r="K863">
        <v>0</v>
      </c>
      <c r="L863">
        <v>0</v>
      </c>
      <c r="M863">
        <v>0</v>
      </c>
      <c r="N863">
        <v>0</v>
      </c>
      <c r="O863">
        <v>0</v>
      </c>
      <c r="P863">
        <v>0</v>
      </c>
      <c r="Q863">
        <v>0</v>
      </c>
      <c r="R863">
        <v>0</v>
      </c>
      <c r="S863">
        <v>0</v>
      </c>
      <c r="T863">
        <v>0</v>
      </c>
      <c r="U863">
        <v>0</v>
      </c>
      <c r="V863">
        <v>0</v>
      </c>
      <c r="W863">
        <v>0</v>
      </c>
      <c r="X863">
        <v>0</v>
      </c>
      <c r="Y863">
        <v>0</v>
      </c>
      <c r="Z863">
        <v>0</v>
      </c>
      <c r="AA863">
        <v>0</v>
      </c>
      <c r="AB863">
        <v>0</v>
      </c>
      <c r="AC863">
        <v>0</v>
      </c>
      <c r="AD863">
        <v>0</v>
      </c>
      <c r="AE863">
        <v>0</v>
      </c>
      <c r="AF863">
        <v>0</v>
      </c>
    </row>
    <row r="864" spans="1:32">
      <c r="A864" t="s">
        <v>882</v>
      </c>
      <c r="B864" t="s">
        <v>19</v>
      </c>
      <c r="C864">
        <v>0</v>
      </c>
      <c r="D864">
        <v>0</v>
      </c>
      <c r="E864">
        <v>0</v>
      </c>
      <c r="F864">
        <v>0</v>
      </c>
      <c r="G864">
        <v>0</v>
      </c>
      <c r="H864">
        <v>0</v>
      </c>
      <c r="I864">
        <v>0</v>
      </c>
      <c r="J864">
        <v>0</v>
      </c>
      <c r="K864">
        <v>0</v>
      </c>
      <c r="L864">
        <v>0</v>
      </c>
      <c r="M864">
        <v>0</v>
      </c>
      <c r="N864">
        <v>0</v>
      </c>
      <c r="O864">
        <v>0</v>
      </c>
      <c r="P864">
        <v>0</v>
      </c>
      <c r="Q864">
        <v>0</v>
      </c>
      <c r="R864">
        <v>0</v>
      </c>
      <c r="S864">
        <v>0</v>
      </c>
      <c r="T864">
        <v>0</v>
      </c>
      <c r="U864">
        <v>0</v>
      </c>
      <c r="V864">
        <v>0</v>
      </c>
      <c r="W864">
        <v>0</v>
      </c>
      <c r="X864">
        <v>0</v>
      </c>
      <c r="Y864">
        <v>0</v>
      </c>
      <c r="Z864">
        <v>0</v>
      </c>
      <c r="AA864">
        <v>0</v>
      </c>
      <c r="AB864">
        <v>0</v>
      </c>
      <c r="AC864">
        <v>0</v>
      </c>
      <c r="AD864">
        <v>0</v>
      </c>
      <c r="AE864">
        <v>0</v>
      </c>
      <c r="AF864">
        <v>0</v>
      </c>
    </row>
    <row r="865" spans="1:32">
      <c r="A865" t="s">
        <v>883</v>
      </c>
      <c r="B865" t="s">
        <v>19</v>
      </c>
      <c r="C865" s="2">
        <v>292071000</v>
      </c>
      <c r="D865" s="2">
        <v>288370000</v>
      </c>
      <c r="E865" s="2">
        <v>294919000</v>
      </c>
      <c r="F865" s="2">
        <v>294353000</v>
      </c>
      <c r="G865" s="2">
        <v>291586000</v>
      </c>
      <c r="H865" s="2">
        <v>290730000</v>
      </c>
      <c r="I865" s="2">
        <v>290546000</v>
      </c>
      <c r="J865" s="2">
        <v>290865000</v>
      </c>
      <c r="K865" s="2">
        <v>289574000</v>
      </c>
      <c r="L865" s="2">
        <v>288883000</v>
      </c>
      <c r="M865" s="2">
        <v>287427000</v>
      </c>
      <c r="N865" s="2">
        <v>288682000</v>
      </c>
      <c r="O865" s="2">
        <v>290349000</v>
      </c>
      <c r="P865" s="2">
        <v>294307000</v>
      </c>
      <c r="Q865" s="2">
        <v>297599000</v>
      </c>
      <c r="R865" s="2">
        <v>302634000</v>
      </c>
      <c r="S865" s="2">
        <v>307539000</v>
      </c>
      <c r="T865" s="2">
        <v>314358000</v>
      </c>
      <c r="U865" s="2">
        <v>320958000</v>
      </c>
      <c r="V865" s="2">
        <v>329785000</v>
      </c>
      <c r="W865" s="2">
        <v>338288000</v>
      </c>
      <c r="X865" s="2">
        <v>348605000</v>
      </c>
      <c r="Y865" s="2">
        <v>358226000</v>
      </c>
      <c r="Z865" s="2">
        <v>369906000</v>
      </c>
      <c r="AA865" s="2">
        <v>381306000</v>
      </c>
      <c r="AB865" s="2">
        <v>395921000</v>
      </c>
      <c r="AC865" s="2">
        <v>409400000</v>
      </c>
      <c r="AD865" s="2">
        <v>424948000</v>
      </c>
      <c r="AE865" s="2">
        <v>439793000</v>
      </c>
      <c r="AF865" s="2">
        <v>457233000</v>
      </c>
    </row>
    <row r="866" spans="1:32">
      <c r="A866" t="s">
        <v>884</v>
      </c>
      <c r="B866" t="s">
        <v>19</v>
      </c>
      <c r="C866">
        <v>0</v>
      </c>
      <c r="D866">
        <v>0</v>
      </c>
      <c r="E866">
        <v>0</v>
      </c>
      <c r="F866">
        <v>0</v>
      </c>
      <c r="G866">
        <v>0</v>
      </c>
      <c r="H866">
        <v>0</v>
      </c>
      <c r="I866">
        <v>0</v>
      </c>
      <c r="J866">
        <v>0</v>
      </c>
      <c r="K866">
        <v>0</v>
      </c>
      <c r="L866">
        <v>0</v>
      </c>
      <c r="M866">
        <v>0</v>
      </c>
      <c r="N866">
        <v>0</v>
      </c>
      <c r="O866">
        <v>0</v>
      </c>
      <c r="P866">
        <v>0</v>
      </c>
      <c r="Q866">
        <v>0</v>
      </c>
      <c r="R866">
        <v>0</v>
      </c>
      <c r="S866">
        <v>0</v>
      </c>
      <c r="T866">
        <v>0</v>
      </c>
      <c r="U866">
        <v>0</v>
      </c>
      <c r="V866">
        <v>0</v>
      </c>
      <c r="W866">
        <v>0</v>
      </c>
      <c r="X866">
        <v>0</v>
      </c>
      <c r="Y866">
        <v>0</v>
      </c>
      <c r="Z866">
        <v>0</v>
      </c>
      <c r="AA866">
        <v>0</v>
      </c>
      <c r="AB866">
        <v>0</v>
      </c>
      <c r="AC866">
        <v>0</v>
      </c>
      <c r="AD866">
        <v>0</v>
      </c>
      <c r="AE866">
        <v>0</v>
      </c>
      <c r="AF866">
        <v>0</v>
      </c>
    </row>
    <row r="867" spans="1:32">
      <c r="A867" t="s">
        <v>885</v>
      </c>
      <c r="B867" t="s">
        <v>19</v>
      </c>
      <c r="C867">
        <v>0</v>
      </c>
      <c r="D867">
        <v>0</v>
      </c>
      <c r="E867">
        <v>0</v>
      </c>
      <c r="F867">
        <v>0</v>
      </c>
      <c r="G867">
        <v>0</v>
      </c>
      <c r="H867">
        <v>0</v>
      </c>
      <c r="I867">
        <v>0</v>
      </c>
      <c r="J867">
        <v>0</v>
      </c>
      <c r="K867">
        <v>0</v>
      </c>
      <c r="L867">
        <v>0</v>
      </c>
      <c r="M867">
        <v>0</v>
      </c>
      <c r="N867">
        <v>0</v>
      </c>
      <c r="O867">
        <v>0</v>
      </c>
      <c r="P867">
        <v>0</v>
      </c>
      <c r="Q867">
        <v>0</v>
      </c>
      <c r="R867">
        <v>0</v>
      </c>
      <c r="S867">
        <v>0</v>
      </c>
      <c r="T867">
        <v>0</v>
      </c>
      <c r="U867">
        <v>0</v>
      </c>
      <c r="V867">
        <v>0</v>
      </c>
      <c r="W867">
        <v>0</v>
      </c>
      <c r="X867">
        <v>0</v>
      </c>
      <c r="Y867">
        <v>0</v>
      </c>
      <c r="Z867">
        <v>0</v>
      </c>
      <c r="AA867">
        <v>0</v>
      </c>
      <c r="AB867">
        <v>0</v>
      </c>
      <c r="AC867">
        <v>0</v>
      </c>
      <c r="AD867">
        <v>0</v>
      </c>
      <c r="AE867">
        <v>0</v>
      </c>
      <c r="AF867">
        <v>0</v>
      </c>
    </row>
    <row r="868" spans="1:32">
      <c r="A868" t="s">
        <v>886</v>
      </c>
      <c r="B868" t="s">
        <v>19</v>
      </c>
      <c r="C868">
        <v>0</v>
      </c>
      <c r="D868">
        <v>0</v>
      </c>
      <c r="E868">
        <v>0</v>
      </c>
      <c r="F868">
        <v>0</v>
      </c>
      <c r="G868">
        <v>0</v>
      </c>
      <c r="H868">
        <v>0</v>
      </c>
      <c r="I868">
        <v>0</v>
      </c>
      <c r="J868">
        <v>0</v>
      </c>
      <c r="K868">
        <v>0</v>
      </c>
      <c r="L868">
        <v>0</v>
      </c>
      <c r="M868">
        <v>0</v>
      </c>
      <c r="N868">
        <v>0</v>
      </c>
      <c r="O868">
        <v>0</v>
      </c>
      <c r="P868">
        <v>0</v>
      </c>
      <c r="Q868">
        <v>0</v>
      </c>
      <c r="R868">
        <v>0</v>
      </c>
      <c r="S868">
        <v>0</v>
      </c>
      <c r="T868">
        <v>0</v>
      </c>
      <c r="U868">
        <v>0</v>
      </c>
      <c r="V868">
        <v>0</v>
      </c>
      <c r="W868">
        <v>0</v>
      </c>
      <c r="X868">
        <v>0</v>
      </c>
      <c r="Y868">
        <v>0</v>
      </c>
      <c r="Z868">
        <v>0</v>
      </c>
      <c r="AA868">
        <v>0</v>
      </c>
      <c r="AB868">
        <v>0</v>
      </c>
      <c r="AC868">
        <v>0</v>
      </c>
      <c r="AD868">
        <v>0</v>
      </c>
      <c r="AE868">
        <v>0</v>
      </c>
      <c r="AF868">
        <v>0</v>
      </c>
    </row>
    <row r="869" spans="1:32">
      <c r="A869" t="s">
        <v>887</v>
      </c>
      <c r="B869" t="s">
        <v>19</v>
      </c>
      <c r="C869">
        <v>0</v>
      </c>
      <c r="D869">
        <v>0</v>
      </c>
      <c r="E869">
        <v>0</v>
      </c>
      <c r="F869">
        <v>0</v>
      </c>
      <c r="G869">
        <v>0</v>
      </c>
      <c r="H869">
        <v>0</v>
      </c>
      <c r="I869">
        <v>0</v>
      </c>
      <c r="J869">
        <v>0</v>
      </c>
      <c r="K869">
        <v>0</v>
      </c>
      <c r="L869">
        <v>0</v>
      </c>
      <c r="M869">
        <v>0</v>
      </c>
      <c r="N869">
        <v>0</v>
      </c>
      <c r="O869">
        <v>0</v>
      </c>
      <c r="P869">
        <v>0</v>
      </c>
      <c r="Q869">
        <v>0</v>
      </c>
      <c r="R869">
        <v>0</v>
      </c>
      <c r="S869">
        <v>0</v>
      </c>
      <c r="T869">
        <v>0</v>
      </c>
      <c r="U869">
        <v>0</v>
      </c>
      <c r="V869">
        <v>0</v>
      </c>
      <c r="W869">
        <v>0</v>
      </c>
      <c r="X869">
        <v>0</v>
      </c>
      <c r="Y869">
        <v>0</v>
      </c>
      <c r="Z869">
        <v>0</v>
      </c>
      <c r="AA869">
        <v>0</v>
      </c>
      <c r="AB869">
        <v>0</v>
      </c>
      <c r="AC869">
        <v>0</v>
      </c>
      <c r="AD869">
        <v>0</v>
      </c>
      <c r="AE869">
        <v>0</v>
      </c>
      <c r="AF869">
        <v>0</v>
      </c>
    </row>
    <row r="870" spans="1:32">
      <c r="A870" t="s">
        <v>888</v>
      </c>
      <c r="B870" t="s">
        <v>19</v>
      </c>
      <c r="C870">
        <v>0</v>
      </c>
      <c r="D870">
        <v>0</v>
      </c>
      <c r="E870">
        <v>0</v>
      </c>
      <c r="F870">
        <v>0</v>
      </c>
      <c r="G870">
        <v>0</v>
      </c>
      <c r="H870">
        <v>0</v>
      </c>
      <c r="I870">
        <v>0</v>
      </c>
      <c r="J870">
        <v>0</v>
      </c>
      <c r="K870">
        <v>0</v>
      </c>
      <c r="L870">
        <v>0</v>
      </c>
      <c r="M870">
        <v>0</v>
      </c>
      <c r="N870">
        <v>0</v>
      </c>
      <c r="O870">
        <v>0</v>
      </c>
      <c r="P870">
        <v>0</v>
      </c>
      <c r="Q870">
        <v>0</v>
      </c>
      <c r="R870">
        <v>0</v>
      </c>
      <c r="S870">
        <v>0</v>
      </c>
      <c r="T870">
        <v>0</v>
      </c>
      <c r="U870">
        <v>0</v>
      </c>
      <c r="V870">
        <v>0</v>
      </c>
      <c r="W870">
        <v>0</v>
      </c>
      <c r="X870">
        <v>0</v>
      </c>
      <c r="Y870">
        <v>0</v>
      </c>
      <c r="Z870">
        <v>0</v>
      </c>
      <c r="AA870">
        <v>0</v>
      </c>
      <c r="AB870">
        <v>0</v>
      </c>
      <c r="AC870">
        <v>0</v>
      </c>
      <c r="AD870">
        <v>0</v>
      </c>
      <c r="AE870">
        <v>0</v>
      </c>
      <c r="AF870">
        <v>0</v>
      </c>
    </row>
    <row r="871" spans="1:32">
      <c r="A871" t="s">
        <v>889</v>
      </c>
      <c r="B871" t="s">
        <v>19</v>
      </c>
      <c r="C871">
        <v>0</v>
      </c>
      <c r="D871">
        <v>0</v>
      </c>
      <c r="E871">
        <v>0</v>
      </c>
      <c r="F871">
        <v>0</v>
      </c>
      <c r="G871">
        <v>0</v>
      </c>
      <c r="H871">
        <v>0</v>
      </c>
      <c r="I871">
        <v>0</v>
      </c>
      <c r="J871">
        <v>0</v>
      </c>
      <c r="K871">
        <v>0</v>
      </c>
      <c r="L871">
        <v>0</v>
      </c>
      <c r="M871">
        <v>0</v>
      </c>
      <c r="N871">
        <v>0</v>
      </c>
      <c r="O871">
        <v>0</v>
      </c>
      <c r="P871">
        <v>0</v>
      </c>
      <c r="Q871">
        <v>0</v>
      </c>
      <c r="R871">
        <v>0</v>
      </c>
      <c r="S871">
        <v>0</v>
      </c>
      <c r="T871">
        <v>0</v>
      </c>
      <c r="U871">
        <v>0</v>
      </c>
      <c r="V871">
        <v>0</v>
      </c>
      <c r="W871">
        <v>0</v>
      </c>
      <c r="X871">
        <v>0</v>
      </c>
      <c r="Y871">
        <v>0</v>
      </c>
      <c r="Z871">
        <v>0</v>
      </c>
      <c r="AA871">
        <v>0</v>
      </c>
      <c r="AB871">
        <v>0</v>
      </c>
      <c r="AC871">
        <v>0</v>
      </c>
      <c r="AD871">
        <v>0</v>
      </c>
      <c r="AE871">
        <v>0</v>
      </c>
      <c r="AF871">
        <v>0</v>
      </c>
    </row>
    <row r="872" spans="1:32">
      <c r="A872" t="s">
        <v>890</v>
      </c>
      <c r="B872" t="s">
        <v>19</v>
      </c>
      <c r="C872">
        <v>0</v>
      </c>
      <c r="D872">
        <v>0</v>
      </c>
      <c r="E872">
        <v>0</v>
      </c>
      <c r="F872">
        <v>0</v>
      </c>
      <c r="G872">
        <v>0</v>
      </c>
      <c r="H872">
        <v>0</v>
      </c>
      <c r="I872">
        <v>0</v>
      </c>
      <c r="J872">
        <v>0</v>
      </c>
      <c r="K872">
        <v>0</v>
      </c>
      <c r="L872">
        <v>0</v>
      </c>
      <c r="M872">
        <v>0</v>
      </c>
      <c r="N872">
        <v>0</v>
      </c>
      <c r="O872">
        <v>0</v>
      </c>
      <c r="P872">
        <v>0</v>
      </c>
      <c r="Q872">
        <v>0</v>
      </c>
      <c r="R872">
        <v>0</v>
      </c>
      <c r="S872">
        <v>0</v>
      </c>
      <c r="T872">
        <v>0</v>
      </c>
      <c r="U872">
        <v>0</v>
      </c>
      <c r="V872">
        <v>0</v>
      </c>
      <c r="W872">
        <v>0</v>
      </c>
      <c r="X872">
        <v>0</v>
      </c>
      <c r="Y872">
        <v>0</v>
      </c>
      <c r="Z872">
        <v>0</v>
      </c>
      <c r="AA872">
        <v>0</v>
      </c>
      <c r="AB872">
        <v>0</v>
      </c>
      <c r="AC872">
        <v>0</v>
      </c>
      <c r="AD872">
        <v>0</v>
      </c>
      <c r="AE872">
        <v>0</v>
      </c>
      <c r="AF872">
        <v>0</v>
      </c>
    </row>
    <row r="873" spans="1:32">
      <c r="A873" t="s">
        <v>891</v>
      </c>
      <c r="B873" t="s">
        <v>19</v>
      </c>
      <c r="C873">
        <v>0</v>
      </c>
      <c r="D873">
        <v>0</v>
      </c>
      <c r="E873">
        <v>0</v>
      </c>
      <c r="F873">
        <v>0</v>
      </c>
      <c r="G873">
        <v>0</v>
      </c>
      <c r="H873">
        <v>0</v>
      </c>
      <c r="I873">
        <v>0</v>
      </c>
      <c r="J873">
        <v>0</v>
      </c>
      <c r="K873">
        <v>0</v>
      </c>
      <c r="L873">
        <v>0</v>
      </c>
      <c r="M873">
        <v>0</v>
      </c>
      <c r="N873">
        <v>0</v>
      </c>
      <c r="O873">
        <v>0</v>
      </c>
      <c r="P873">
        <v>0</v>
      </c>
      <c r="Q873">
        <v>0</v>
      </c>
      <c r="R873">
        <v>0</v>
      </c>
      <c r="S873">
        <v>0</v>
      </c>
      <c r="T873">
        <v>0</v>
      </c>
      <c r="U873">
        <v>0</v>
      </c>
      <c r="V873">
        <v>0</v>
      </c>
      <c r="W873">
        <v>0</v>
      </c>
      <c r="X873">
        <v>0</v>
      </c>
      <c r="Y873">
        <v>0</v>
      </c>
      <c r="Z873">
        <v>0</v>
      </c>
      <c r="AA873">
        <v>0</v>
      </c>
      <c r="AB873">
        <v>0</v>
      </c>
      <c r="AC873">
        <v>0</v>
      </c>
      <c r="AD873">
        <v>0</v>
      </c>
      <c r="AE873">
        <v>0</v>
      </c>
      <c r="AF873">
        <v>0</v>
      </c>
    </row>
    <row r="874" spans="1:32">
      <c r="A874" t="s">
        <v>892</v>
      </c>
      <c r="B874" t="s">
        <v>19</v>
      </c>
      <c r="C874">
        <v>0</v>
      </c>
      <c r="D874">
        <v>0</v>
      </c>
      <c r="E874">
        <v>0</v>
      </c>
      <c r="F874">
        <v>0</v>
      </c>
      <c r="G874">
        <v>0</v>
      </c>
      <c r="H874">
        <v>0</v>
      </c>
      <c r="I874">
        <v>0</v>
      </c>
      <c r="J874">
        <v>0</v>
      </c>
      <c r="K874">
        <v>0</v>
      </c>
      <c r="L874">
        <v>0</v>
      </c>
      <c r="M874">
        <v>0</v>
      </c>
      <c r="N874">
        <v>0</v>
      </c>
      <c r="O874">
        <v>0</v>
      </c>
      <c r="P874">
        <v>0</v>
      </c>
      <c r="Q874">
        <v>0</v>
      </c>
      <c r="R874">
        <v>0</v>
      </c>
      <c r="S874">
        <v>0</v>
      </c>
      <c r="T874">
        <v>0</v>
      </c>
      <c r="U874">
        <v>0</v>
      </c>
      <c r="V874">
        <v>0</v>
      </c>
      <c r="W874">
        <v>0</v>
      </c>
      <c r="X874">
        <v>0</v>
      </c>
      <c r="Y874">
        <v>0</v>
      </c>
      <c r="Z874">
        <v>0</v>
      </c>
      <c r="AA874">
        <v>0</v>
      </c>
      <c r="AB874">
        <v>0</v>
      </c>
      <c r="AC874">
        <v>0</v>
      </c>
      <c r="AD874">
        <v>0</v>
      </c>
      <c r="AE874">
        <v>0</v>
      </c>
      <c r="AF874">
        <v>0</v>
      </c>
    </row>
    <row r="875" spans="1:32">
      <c r="A875" t="s">
        <v>893</v>
      </c>
      <c r="B875" t="s">
        <v>19</v>
      </c>
      <c r="C875" s="2">
        <v>8358340000</v>
      </c>
      <c r="D875" s="2">
        <v>8241060000</v>
      </c>
      <c r="E875" s="2">
        <v>8132390000</v>
      </c>
      <c r="F875" s="2">
        <v>8467210000</v>
      </c>
      <c r="G875" s="2">
        <v>8266020000</v>
      </c>
      <c r="H875" s="2">
        <v>7920290000</v>
      </c>
      <c r="I875" s="2">
        <v>7652550000</v>
      </c>
      <c r="J875" s="2">
        <v>7545830000</v>
      </c>
      <c r="K875" s="2">
        <v>7630150000</v>
      </c>
      <c r="L875" s="2">
        <v>7587810000</v>
      </c>
      <c r="M875" s="2">
        <v>7616400000</v>
      </c>
      <c r="N875" s="2">
        <v>7687710000</v>
      </c>
      <c r="O875" s="2">
        <v>7744690000</v>
      </c>
      <c r="P875" s="2">
        <v>7781860000</v>
      </c>
      <c r="Q875" s="2">
        <v>7833400000</v>
      </c>
      <c r="R875" s="2">
        <v>7841870000</v>
      </c>
      <c r="S875" s="2">
        <v>7860490000</v>
      </c>
      <c r="T875" s="2">
        <v>7887460000</v>
      </c>
      <c r="U875" s="2">
        <v>7878000000</v>
      </c>
      <c r="V875" s="2">
        <v>7888960000</v>
      </c>
      <c r="W875" s="2">
        <v>7952090000</v>
      </c>
      <c r="X875" s="2">
        <v>8004470000</v>
      </c>
      <c r="Y875" s="2">
        <v>8012650000</v>
      </c>
      <c r="Z875" s="2">
        <v>8013940000</v>
      </c>
      <c r="AA875" s="2">
        <v>8013520000</v>
      </c>
      <c r="AB875" s="2">
        <v>8032930000</v>
      </c>
      <c r="AC875" s="2">
        <v>8075740000</v>
      </c>
      <c r="AD875" s="2">
        <v>8132350000</v>
      </c>
      <c r="AE875" s="2">
        <v>8156490000</v>
      </c>
      <c r="AF875" s="2">
        <v>8212300000</v>
      </c>
    </row>
    <row r="876" spans="1:32">
      <c r="A876" t="s">
        <v>894</v>
      </c>
      <c r="B876" t="s">
        <v>19</v>
      </c>
      <c r="C876">
        <v>0</v>
      </c>
      <c r="D876">
        <v>0</v>
      </c>
      <c r="E876">
        <v>0</v>
      </c>
      <c r="F876">
        <v>0</v>
      </c>
      <c r="G876">
        <v>0</v>
      </c>
      <c r="H876">
        <v>0</v>
      </c>
      <c r="I876">
        <v>0</v>
      </c>
      <c r="J876">
        <v>0</v>
      </c>
      <c r="K876">
        <v>0</v>
      </c>
      <c r="L876">
        <v>0</v>
      </c>
      <c r="M876">
        <v>0</v>
      </c>
      <c r="N876">
        <v>0</v>
      </c>
      <c r="O876">
        <v>0</v>
      </c>
      <c r="P876">
        <v>0</v>
      </c>
      <c r="Q876">
        <v>0</v>
      </c>
      <c r="R876">
        <v>0</v>
      </c>
      <c r="S876">
        <v>0</v>
      </c>
      <c r="T876">
        <v>0</v>
      </c>
      <c r="U876">
        <v>0</v>
      </c>
      <c r="V876">
        <v>0</v>
      </c>
      <c r="W876">
        <v>0</v>
      </c>
      <c r="X876">
        <v>0</v>
      </c>
      <c r="Y876">
        <v>0</v>
      </c>
      <c r="Z876">
        <v>0</v>
      </c>
      <c r="AA876">
        <v>0</v>
      </c>
      <c r="AB876">
        <v>0</v>
      </c>
      <c r="AC876">
        <v>0</v>
      </c>
      <c r="AD876">
        <v>0</v>
      </c>
      <c r="AE876">
        <v>0</v>
      </c>
      <c r="AF876">
        <v>0</v>
      </c>
    </row>
    <row r="877" spans="1:32">
      <c r="A877" t="s">
        <v>895</v>
      </c>
      <c r="B877" t="s">
        <v>19</v>
      </c>
      <c r="C877">
        <v>0</v>
      </c>
      <c r="D877">
        <v>0</v>
      </c>
      <c r="E877">
        <v>0</v>
      </c>
      <c r="F877">
        <v>0</v>
      </c>
      <c r="G877">
        <v>0</v>
      </c>
      <c r="H877">
        <v>0</v>
      </c>
      <c r="I877">
        <v>0</v>
      </c>
      <c r="J877">
        <v>0</v>
      </c>
      <c r="K877">
        <v>0</v>
      </c>
      <c r="L877">
        <v>0</v>
      </c>
      <c r="M877">
        <v>0</v>
      </c>
      <c r="N877">
        <v>0</v>
      </c>
      <c r="O877">
        <v>0</v>
      </c>
      <c r="P877">
        <v>0</v>
      </c>
      <c r="Q877">
        <v>0</v>
      </c>
      <c r="R877">
        <v>0</v>
      </c>
      <c r="S877">
        <v>0</v>
      </c>
      <c r="T877">
        <v>0</v>
      </c>
      <c r="U877">
        <v>0</v>
      </c>
      <c r="V877">
        <v>0</v>
      </c>
      <c r="W877">
        <v>0</v>
      </c>
      <c r="X877">
        <v>0</v>
      </c>
      <c r="Y877">
        <v>0</v>
      </c>
      <c r="Z877">
        <v>0</v>
      </c>
      <c r="AA877">
        <v>0</v>
      </c>
      <c r="AB877">
        <v>0</v>
      </c>
      <c r="AC877">
        <v>0</v>
      </c>
      <c r="AD877">
        <v>0</v>
      </c>
      <c r="AE877">
        <v>0</v>
      </c>
      <c r="AF877">
        <v>0</v>
      </c>
    </row>
    <row r="878" spans="1:32">
      <c r="A878" t="s">
        <v>896</v>
      </c>
      <c r="B878" t="s">
        <v>19</v>
      </c>
      <c r="C878">
        <v>0</v>
      </c>
      <c r="D878">
        <v>0</v>
      </c>
      <c r="E878">
        <v>0</v>
      </c>
      <c r="F878">
        <v>0</v>
      </c>
      <c r="G878">
        <v>0</v>
      </c>
      <c r="H878">
        <v>0</v>
      </c>
      <c r="I878">
        <v>0</v>
      </c>
      <c r="J878">
        <v>0</v>
      </c>
      <c r="K878">
        <v>0</v>
      </c>
      <c r="L878">
        <v>0</v>
      </c>
      <c r="M878">
        <v>0</v>
      </c>
      <c r="N878">
        <v>0</v>
      </c>
      <c r="O878">
        <v>0</v>
      </c>
      <c r="P878">
        <v>0</v>
      </c>
      <c r="Q878">
        <v>0</v>
      </c>
      <c r="R878">
        <v>0</v>
      </c>
      <c r="S878">
        <v>0</v>
      </c>
      <c r="T878">
        <v>0</v>
      </c>
      <c r="U878">
        <v>0</v>
      </c>
      <c r="V878">
        <v>0</v>
      </c>
      <c r="W878">
        <v>0</v>
      </c>
      <c r="X878">
        <v>0</v>
      </c>
      <c r="Y878">
        <v>0</v>
      </c>
      <c r="Z878">
        <v>0</v>
      </c>
      <c r="AA878">
        <v>0</v>
      </c>
      <c r="AB878">
        <v>0</v>
      </c>
      <c r="AC878">
        <v>0</v>
      </c>
      <c r="AD878">
        <v>0</v>
      </c>
      <c r="AE878">
        <v>0</v>
      </c>
      <c r="AF878">
        <v>0</v>
      </c>
    </row>
    <row r="879" spans="1:32">
      <c r="A879" t="s">
        <v>897</v>
      </c>
      <c r="B879" t="s">
        <v>19</v>
      </c>
      <c r="C879">
        <v>0</v>
      </c>
      <c r="D879">
        <v>0</v>
      </c>
      <c r="E879">
        <v>0</v>
      </c>
      <c r="F879">
        <v>0</v>
      </c>
      <c r="G879">
        <v>0</v>
      </c>
      <c r="H879">
        <v>0</v>
      </c>
      <c r="I879">
        <v>0</v>
      </c>
      <c r="J879">
        <v>0</v>
      </c>
      <c r="K879">
        <v>0</v>
      </c>
      <c r="L879">
        <v>0</v>
      </c>
      <c r="M879">
        <v>0</v>
      </c>
      <c r="N879">
        <v>0</v>
      </c>
      <c r="O879">
        <v>0</v>
      </c>
      <c r="P879">
        <v>0</v>
      </c>
      <c r="Q879">
        <v>0</v>
      </c>
      <c r="R879">
        <v>0</v>
      </c>
      <c r="S879">
        <v>0</v>
      </c>
      <c r="T879">
        <v>0</v>
      </c>
      <c r="U879">
        <v>0</v>
      </c>
      <c r="V879">
        <v>0</v>
      </c>
      <c r="W879">
        <v>0</v>
      </c>
      <c r="X879">
        <v>0</v>
      </c>
      <c r="Y879">
        <v>0</v>
      </c>
      <c r="Z879">
        <v>0</v>
      </c>
      <c r="AA879">
        <v>0</v>
      </c>
      <c r="AB879">
        <v>0</v>
      </c>
      <c r="AC879">
        <v>0</v>
      </c>
      <c r="AD879">
        <v>0</v>
      </c>
      <c r="AE879">
        <v>0</v>
      </c>
      <c r="AF879">
        <v>0</v>
      </c>
    </row>
    <row r="880" spans="1:32">
      <c r="A880" t="s">
        <v>898</v>
      </c>
      <c r="B880" t="s">
        <v>19</v>
      </c>
      <c r="C880">
        <v>0</v>
      </c>
      <c r="D880">
        <v>0</v>
      </c>
      <c r="E880">
        <v>0</v>
      </c>
      <c r="F880">
        <v>0</v>
      </c>
      <c r="G880">
        <v>0</v>
      </c>
      <c r="H880">
        <v>0</v>
      </c>
      <c r="I880">
        <v>0</v>
      </c>
      <c r="J880">
        <v>0</v>
      </c>
      <c r="K880">
        <v>0</v>
      </c>
      <c r="L880">
        <v>0</v>
      </c>
      <c r="M880">
        <v>0</v>
      </c>
      <c r="N880">
        <v>0</v>
      </c>
      <c r="O880">
        <v>0</v>
      </c>
      <c r="P880">
        <v>0</v>
      </c>
      <c r="Q880">
        <v>0</v>
      </c>
      <c r="R880">
        <v>0</v>
      </c>
      <c r="S880">
        <v>0</v>
      </c>
      <c r="T880">
        <v>0</v>
      </c>
      <c r="U880">
        <v>0</v>
      </c>
      <c r="V880">
        <v>0</v>
      </c>
      <c r="W880">
        <v>0</v>
      </c>
      <c r="X880">
        <v>0</v>
      </c>
      <c r="Y880">
        <v>0</v>
      </c>
      <c r="Z880">
        <v>0</v>
      </c>
      <c r="AA880">
        <v>0</v>
      </c>
      <c r="AB880">
        <v>0</v>
      </c>
      <c r="AC880">
        <v>0</v>
      </c>
      <c r="AD880">
        <v>0</v>
      </c>
      <c r="AE880">
        <v>0</v>
      </c>
      <c r="AF880">
        <v>0</v>
      </c>
    </row>
    <row r="881" spans="1:32">
      <c r="A881" t="s">
        <v>899</v>
      </c>
      <c r="B881" t="s">
        <v>19</v>
      </c>
      <c r="C881">
        <v>0</v>
      </c>
      <c r="D881">
        <v>0</v>
      </c>
      <c r="E881">
        <v>0</v>
      </c>
      <c r="F881">
        <v>0</v>
      </c>
      <c r="G881">
        <v>0</v>
      </c>
      <c r="H881">
        <v>0</v>
      </c>
      <c r="I881">
        <v>0</v>
      </c>
      <c r="J881">
        <v>0</v>
      </c>
      <c r="K881">
        <v>0</v>
      </c>
      <c r="L881">
        <v>0</v>
      </c>
      <c r="M881">
        <v>0</v>
      </c>
      <c r="N881">
        <v>0</v>
      </c>
      <c r="O881">
        <v>0</v>
      </c>
      <c r="P881">
        <v>0</v>
      </c>
      <c r="Q881">
        <v>0</v>
      </c>
      <c r="R881">
        <v>0</v>
      </c>
      <c r="S881">
        <v>0</v>
      </c>
      <c r="T881">
        <v>0</v>
      </c>
      <c r="U881">
        <v>0</v>
      </c>
      <c r="V881">
        <v>0</v>
      </c>
      <c r="W881">
        <v>0</v>
      </c>
      <c r="X881">
        <v>0</v>
      </c>
      <c r="Y881">
        <v>0</v>
      </c>
      <c r="Z881">
        <v>0</v>
      </c>
      <c r="AA881">
        <v>0</v>
      </c>
      <c r="AB881">
        <v>0</v>
      </c>
      <c r="AC881">
        <v>0</v>
      </c>
      <c r="AD881">
        <v>0</v>
      </c>
      <c r="AE881">
        <v>0</v>
      </c>
      <c r="AF881">
        <v>0</v>
      </c>
    </row>
    <row r="882" spans="1:32">
      <c r="A882" t="s">
        <v>900</v>
      </c>
      <c r="B882" t="s">
        <v>19</v>
      </c>
      <c r="C882">
        <v>0</v>
      </c>
      <c r="D882">
        <v>0</v>
      </c>
      <c r="E882">
        <v>0</v>
      </c>
      <c r="F882">
        <v>0</v>
      </c>
      <c r="G882">
        <v>0</v>
      </c>
      <c r="H882">
        <v>0</v>
      </c>
      <c r="I882">
        <v>0</v>
      </c>
      <c r="J882">
        <v>0</v>
      </c>
      <c r="K882">
        <v>0</v>
      </c>
      <c r="L882">
        <v>0</v>
      </c>
      <c r="M882">
        <v>0</v>
      </c>
      <c r="N882">
        <v>0</v>
      </c>
      <c r="O882">
        <v>0</v>
      </c>
      <c r="P882">
        <v>0</v>
      </c>
      <c r="Q882">
        <v>0</v>
      </c>
      <c r="R882">
        <v>0</v>
      </c>
      <c r="S882">
        <v>0</v>
      </c>
      <c r="T882">
        <v>0</v>
      </c>
      <c r="U882">
        <v>0</v>
      </c>
      <c r="V882">
        <v>0</v>
      </c>
      <c r="W882">
        <v>0</v>
      </c>
      <c r="X882">
        <v>0</v>
      </c>
      <c r="Y882">
        <v>0</v>
      </c>
      <c r="Z882">
        <v>0</v>
      </c>
      <c r="AA882">
        <v>0</v>
      </c>
      <c r="AB882">
        <v>0</v>
      </c>
      <c r="AC882">
        <v>0</v>
      </c>
      <c r="AD882">
        <v>0</v>
      </c>
      <c r="AE882">
        <v>0</v>
      </c>
      <c r="AF882">
        <v>0</v>
      </c>
    </row>
    <row r="883" spans="1:32">
      <c r="A883" t="s">
        <v>901</v>
      </c>
      <c r="B883" t="s">
        <v>19</v>
      </c>
      <c r="C883">
        <v>0</v>
      </c>
      <c r="D883">
        <v>0</v>
      </c>
      <c r="E883">
        <v>0</v>
      </c>
      <c r="F883">
        <v>0</v>
      </c>
      <c r="G883">
        <v>0</v>
      </c>
      <c r="H883">
        <v>0</v>
      </c>
      <c r="I883">
        <v>0</v>
      </c>
      <c r="J883">
        <v>0</v>
      </c>
      <c r="K883">
        <v>0</v>
      </c>
      <c r="L883">
        <v>0</v>
      </c>
      <c r="M883">
        <v>0</v>
      </c>
      <c r="N883">
        <v>0</v>
      </c>
      <c r="O883">
        <v>0</v>
      </c>
      <c r="P883">
        <v>0</v>
      </c>
      <c r="Q883">
        <v>0</v>
      </c>
      <c r="R883">
        <v>0</v>
      </c>
      <c r="S883">
        <v>0</v>
      </c>
      <c r="T883">
        <v>0</v>
      </c>
      <c r="U883">
        <v>0</v>
      </c>
      <c r="V883">
        <v>0</v>
      </c>
      <c r="W883">
        <v>0</v>
      </c>
      <c r="X883">
        <v>0</v>
      </c>
      <c r="Y883">
        <v>0</v>
      </c>
      <c r="Z883">
        <v>0</v>
      </c>
      <c r="AA883">
        <v>0</v>
      </c>
      <c r="AB883">
        <v>0</v>
      </c>
      <c r="AC883">
        <v>0</v>
      </c>
      <c r="AD883">
        <v>0</v>
      </c>
      <c r="AE883">
        <v>0</v>
      </c>
      <c r="AF883">
        <v>0</v>
      </c>
    </row>
    <row r="884" spans="1:32">
      <c r="A884" t="s">
        <v>902</v>
      </c>
      <c r="B884" t="s">
        <v>19</v>
      </c>
      <c r="C884">
        <v>0</v>
      </c>
      <c r="D884">
        <v>0</v>
      </c>
      <c r="E884">
        <v>0</v>
      </c>
      <c r="F884">
        <v>0</v>
      </c>
      <c r="G884">
        <v>0</v>
      </c>
      <c r="H884">
        <v>0</v>
      </c>
      <c r="I884">
        <v>0</v>
      </c>
      <c r="J884">
        <v>0</v>
      </c>
      <c r="K884">
        <v>0</v>
      </c>
      <c r="L884">
        <v>0</v>
      </c>
      <c r="M884">
        <v>0</v>
      </c>
      <c r="N884">
        <v>0</v>
      </c>
      <c r="O884">
        <v>0</v>
      </c>
      <c r="P884">
        <v>0</v>
      </c>
      <c r="Q884">
        <v>0</v>
      </c>
      <c r="R884">
        <v>0</v>
      </c>
      <c r="S884">
        <v>0</v>
      </c>
      <c r="T884">
        <v>0</v>
      </c>
      <c r="U884">
        <v>0</v>
      </c>
      <c r="V884">
        <v>0</v>
      </c>
      <c r="W884">
        <v>0</v>
      </c>
      <c r="X884">
        <v>0</v>
      </c>
      <c r="Y884">
        <v>0</v>
      </c>
      <c r="Z884">
        <v>0</v>
      </c>
      <c r="AA884">
        <v>0</v>
      </c>
      <c r="AB884">
        <v>0</v>
      </c>
      <c r="AC884">
        <v>0</v>
      </c>
      <c r="AD884">
        <v>0</v>
      </c>
      <c r="AE884">
        <v>0</v>
      </c>
      <c r="AF884">
        <v>0</v>
      </c>
    </row>
    <row r="885" spans="1:32">
      <c r="A885" t="s">
        <v>903</v>
      </c>
      <c r="B885" t="s">
        <v>19</v>
      </c>
      <c r="C885" s="2">
        <v>62144100</v>
      </c>
      <c r="D885" s="2">
        <v>61356700</v>
      </c>
      <c r="E885" s="2">
        <v>62750100</v>
      </c>
      <c r="F885" s="2">
        <v>62629800</v>
      </c>
      <c r="G885" s="2">
        <v>62041000</v>
      </c>
      <c r="H885" s="2">
        <v>61858800</v>
      </c>
      <c r="I885" s="2">
        <v>61819700</v>
      </c>
      <c r="J885" s="2">
        <v>61887600</v>
      </c>
      <c r="K885" s="2">
        <v>61613000</v>
      </c>
      <c r="L885" s="2">
        <v>61465900</v>
      </c>
      <c r="M885" s="2">
        <v>61156200</v>
      </c>
      <c r="N885" s="2">
        <v>61423000</v>
      </c>
      <c r="O885" s="2">
        <v>61777800</v>
      </c>
      <c r="P885" s="2">
        <v>62619800</v>
      </c>
      <c r="Q885" s="2">
        <v>63320300</v>
      </c>
      <c r="R885" s="2">
        <v>64391600</v>
      </c>
      <c r="S885" s="2">
        <v>65435300</v>
      </c>
      <c r="T885" s="2">
        <v>66886300</v>
      </c>
      <c r="U885" s="2">
        <v>68290500</v>
      </c>
      <c r="V885" s="2">
        <v>70168600</v>
      </c>
      <c r="W885" s="2">
        <v>71977700</v>
      </c>
      <c r="X885" s="2">
        <v>74172900</v>
      </c>
      <c r="Y885" s="2">
        <v>76220100</v>
      </c>
      <c r="Z885" s="2">
        <v>78705200</v>
      </c>
      <c r="AA885" s="2">
        <v>81130800</v>
      </c>
      <c r="AB885" s="2">
        <v>84240400</v>
      </c>
      <c r="AC885" s="2">
        <v>87108300</v>
      </c>
      <c r="AD885" s="2">
        <v>90416600</v>
      </c>
      <c r="AE885" s="2">
        <v>93575200</v>
      </c>
      <c r="AF885" s="2">
        <v>97285800</v>
      </c>
    </row>
    <row r="886" spans="1:32">
      <c r="A886" t="s">
        <v>904</v>
      </c>
      <c r="B886" t="s">
        <v>19</v>
      </c>
      <c r="C886">
        <v>0</v>
      </c>
      <c r="D886">
        <v>0</v>
      </c>
      <c r="E886">
        <v>0</v>
      </c>
      <c r="F886">
        <v>0</v>
      </c>
      <c r="G886">
        <v>0</v>
      </c>
      <c r="H886">
        <v>0</v>
      </c>
      <c r="I886">
        <v>0</v>
      </c>
      <c r="J886">
        <v>0</v>
      </c>
      <c r="K886">
        <v>0</v>
      </c>
      <c r="L886">
        <v>0</v>
      </c>
      <c r="M886">
        <v>0</v>
      </c>
      <c r="N886">
        <v>0</v>
      </c>
      <c r="O886">
        <v>0</v>
      </c>
      <c r="P886">
        <v>0</v>
      </c>
      <c r="Q886">
        <v>0</v>
      </c>
      <c r="R886">
        <v>0</v>
      </c>
      <c r="S886">
        <v>0</v>
      </c>
      <c r="T886">
        <v>0</v>
      </c>
      <c r="U886">
        <v>0</v>
      </c>
      <c r="V886">
        <v>0</v>
      </c>
      <c r="W886">
        <v>0</v>
      </c>
      <c r="X886">
        <v>0</v>
      </c>
      <c r="Y886">
        <v>0</v>
      </c>
      <c r="Z886">
        <v>0</v>
      </c>
      <c r="AA886">
        <v>0</v>
      </c>
      <c r="AB886">
        <v>0</v>
      </c>
      <c r="AC886">
        <v>0</v>
      </c>
      <c r="AD886">
        <v>0</v>
      </c>
      <c r="AE886">
        <v>0</v>
      </c>
      <c r="AF886">
        <v>0</v>
      </c>
    </row>
    <row r="887" spans="1:32">
      <c r="A887" t="s">
        <v>905</v>
      </c>
      <c r="B887" t="s">
        <v>19</v>
      </c>
      <c r="C887">
        <v>0</v>
      </c>
      <c r="D887">
        <v>0</v>
      </c>
      <c r="E887">
        <v>0</v>
      </c>
      <c r="F887">
        <v>0</v>
      </c>
      <c r="G887">
        <v>0</v>
      </c>
      <c r="H887">
        <v>0</v>
      </c>
      <c r="I887">
        <v>0</v>
      </c>
      <c r="J887">
        <v>0</v>
      </c>
      <c r="K887">
        <v>0</v>
      </c>
      <c r="L887">
        <v>0</v>
      </c>
      <c r="M887">
        <v>0</v>
      </c>
      <c r="N887">
        <v>0</v>
      </c>
      <c r="O887">
        <v>0</v>
      </c>
      <c r="P887">
        <v>0</v>
      </c>
      <c r="Q887">
        <v>0</v>
      </c>
      <c r="R887">
        <v>0</v>
      </c>
      <c r="S887">
        <v>0</v>
      </c>
      <c r="T887">
        <v>0</v>
      </c>
      <c r="U887">
        <v>0</v>
      </c>
      <c r="V887">
        <v>0</v>
      </c>
      <c r="W887">
        <v>0</v>
      </c>
      <c r="X887">
        <v>0</v>
      </c>
      <c r="Y887">
        <v>0</v>
      </c>
      <c r="Z887">
        <v>0</v>
      </c>
      <c r="AA887">
        <v>0</v>
      </c>
      <c r="AB887">
        <v>0</v>
      </c>
      <c r="AC887">
        <v>0</v>
      </c>
      <c r="AD887">
        <v>0</v>
      </c>
      <c r="AE887">
        <v>0</v>
      </c>
      <c r="AF887">
        <v>0</v>
      </c>
    </row>
    <row r="888" spans="1:32">
      <c r="A888" t="s">
        <v>906</v>
      </c>
      <c r="B888" t="s">
        <v>19</v>
      </c>
      <c r="C888">
        <v>0</v>
      </c>
      <c r="D888">
        <v>0</v>
      </c>
      <c r="E888">
        <v>0</v>
      </c>
      <c r="F888">
        <v>0</v>
      </c>
      <c r="G888">
        <v>0</v>
      </c>
      <c r="H888">
        <v>0</v>
      </c>
      <c r="I888">
        <v>0</v>
      </c>
      <c r="J888">
        <v>0</v>
      </c>
      <c r="K888">
        <v>0</v>
      </c>
      <c r="L888">
        <v>0</v>
      </c>
      <c r="M888">
        <v>0</v>
      </c>
      <c r="N888">
        <v>0</v>
      </c>
      <c r="O888">
        <v>0</v>
      </c>
      <c r="P888">
        <v>0</v>
      </c>
      <c r="Q888">
        <v>0</v>
      </c>
      <c r="R888">
        <v>0</v>
      </c>
      <c r="S888">
        <v>0</v>
      </c>
      <c r="T888">
        <v>0</v>
      </c>
      <c r="U888">
        <v>0</v>
      </c>
      <c r="V888">
        <v>0</v>
      </c>
      <c r="W888">
        <v>0</v>
      </c>
      <c r="X888">
        <v>0</v>
      </c>
      <c r="Y888">
        <v>0</v>
      </c>
      <c r="Z888">
        <v>0</v>
      </c>
      <c r="AA888">
        <v>0</v>
      </c>
      <c r="AB888">
        <v>0</v>
      </c>
      <c r="AC888">
        <v>0</v>
      </c>
      <c r="AD888">
        <v>0</v>
      </c>
      <c r="AE888">
        <v>0</v>
      </c>
      <c r="AF888">
        <v>0</v>
      </c>
    </row>
    <row r="889" spans="1:32">
      <c r="A889" t="s">
        <v>907</v>
      </c>
      <c r="B889" t="s">
        <v>19</v>
      </c>
      <c r="C889">
        <v>0</v>
      </c>
      <c r="D889">
        <v>0</v>
      </c>
      <c r="E889">
        <v>0</v>
      </c>
      <c r="F889">
        <v>0</v>
      </c>
      <c r="G889">
        <v>0</v>
      </c>
      <c r="H889">
        <v>0</v>
      </c>
      <c r="I889">
        <v>0</v>
      </c>
      <c r="J889">
        <v>0</v>
      </c>
      <c r="K889">
        <v>0</v>
      </c>
      <c r="L889">
        <v>0</v>
      </c>
      <c r="M889">
        <v>0</v>
      </c>
      <c r="N889">
        <v>0</v>
      </c>
      <c r="O889">
        <v>0</v>
      </c>
      <c r="P889">
        <v>0</v>
      </c>
      <c r="Q889">
        <v>0</v>
      </c>
      <c r="R889">
        <v>0</v>
      </c>
      <c r="S889">
        <v>0</v>
      </c>
      <c r="T889">
        <v>0</v>
      </c>
      <c r="U889">
        <v>0</v>
      </c>
      <c r="V889">
        <v>0</v>
      </c>
      <c r="W889">
        <v>0</v>
      </c>
      <c r="X889">
        <v>0</v>
      </c>
      <c r="Y889">
        <v>0</v>
      </c>
      <c r="Z889">
        <v>0</v>
      </c>
      <c r="AA889">
        <v>0</v>
      </c>
      <c r="AB889">
        <v>0</v>
      </c>
      <c r="AC889">
        <v>0</v>
      </c>
      <c r="AD889">
        <v>0</v>
      </c>
      <c r="AE889">
        <v>0</v>
      </c>
      <c r="AF889">
        <v>0</v>
      </c>
    </row>
    <row r="890" spans="1:32">
      <c r="A890" t="s">
        <v>908</v>
      </c>
      <c r="B890" t="s">
        <v>19</v>
      </c>
      <c r="C890">
        <v>0</v>
      </c>
      <c r="D890">
        <v>0</v>
      </c>
      <c r="E890">
        <v>0</v>
      </c>
      <c r="F890">
        <v>0</v>
      </c>
      <c r="G890">
        <v>0</v>
      </c>
      <c r="H890">
        <v>0</v>
      </c>
      <c r="I890">
        <v>0</v>
      </c>
      <c r="J890">
        <v>0</v>
      </c>
      <c r="K890">
        <v>0</v>
      </c>
      <c r="L890">
        <v>0</v>
      </c>
      <c r="M890">
        <v>0</v>
      </c>
      <c r="N890">
        <v>0</v>
      </c>
      <c r="O890">
        <v>0</v>
      </c>
      <c r="P890">
        <v>0</v>
      </c>
      <c r="Q890">
        <v>0</v>
      </c>
      <c r="R890">
        <v>0</v>
      </c>
      <c r="S890">
        <v>0</v>
      </c>
      <c r="T890">
        <v>0</v>
      </c>
      <c r="U890">
        <v>0</v>
      </c>
      <c r="V890">
        <v>0</v>
      </c>
      <c r="W890">
        <v>0</v>
      </c>
      <c r="X890">
        <v>0</v>
      </c>
      <c r="Y890">
        <v>0</v>
      </c>
      <c r="Z890">
        <v>0</v>
      </c>
      <c r="AA890">
        <v>0</v>
      </c>
      <c r="AB890">
        <v>0</v>
      </c>
      <c r="AC890">
        <v>0</v>
      </c>
      <c r="AD890">
        <v>0</v>
      </c>
      <c r="AE890">
        <v>0</v>
      </c>
      <c r="AF890">
        <v>0</v>
      </c>
    </row>
    <row r="891" spans="1:32">
      <c r="A891" t="s">
        <v>909</v>
      </c>
      <c r="B891" t="s">
        <v>19</v>
      </c>
      <c r="C891">
        <v>0</v>
      </c>
      <c r="D891">
        <v>0</v>
      </c>
      <c r="E891">
        <v>0</v>
      </c>
      <c r="F891">
        <v>0</v>
      </c>
      <c r="G891">
        <v>0</v>
      </c>
      <c r="H891">
        <v>0</v>
      </c>
      <c r="I891">
        <v>0</v>
      </c>
      <c r="J891">
        <v>0</v>
      </c>
      <c r="K891">
        <v>0</v>
      </c>
      <c r="L891">
        <v>0</v>
      </c>
      <c r="M891">
        <v>0</v>
      </c>
      <c r="N891">
        <v>0</v>
      </c>
      <c r="O891">
        <v>0</v>
      </c>
      <c r="P891">
        <v>0</v>
      </c>
      <c r="Q891">
        <v>0</v>
      </c>
      <c r="R891">
        <v>0</v>
      </c>
      <c r="S891">
        <v>0</v>
      </c>
      <c r="T891">
        <v>0</v>
      </c>
      <c r="U891">
        <v>0</v>
      </c>
      <c r="V891">
        <v>0</v>
      </c>
      <c r="W891">
        <v>0</v>
      </c>
      <c r="X891">
        <v>0</v>
      </c>
      <c r="Y891">
        <v>0</v>
      </c>
      <c r="Z891">
        <v>0</v>
      </c>
      <c r="AA891">
        <v>0</v>
      </c>
      <c r="AB891">
        <v>0</v>
      </c>
      <c r="AC891">
        <v>0</v>
      </c>
      <c r="AD891">
        <v>0</v>
      </c>
      <c r="AE891">
        <v>0</v>
      </c>
      <c r="AF891">
        <v>0</v>
      </c>
    </row>
    <row r="892" spans="1:32">
      <c r="A892" t="s">
        <v>910</v>
      </c>
      <c r="B892" t="s">
        <v>19</v>
      </c>
      <c r="C892">
        <v>0</v>
      </c>
      <c r="D892">
        <v>0</v>
      </c>
      <c r="E892">
        <v>0</v>
      </c>
      <c r="F892">
        <v>0</v>
      </c>
      <c r="G892">
        <v>0</v>
      </c>
      <c r="H892">
        <v>0</v>
      </c>
      <c r="I892">
        <v>0</v>
      </c>
      <c r="J892">
        <v>0</v>
      </c>
      <c r="K892">
        <v>0</v>
      </c>
      <c r="L892">
        <v>0</v>
      </c>
      <c r="M892">
        <v>0</v>
      </c>
      <c r="N892">
        <v>0</v>
      </c>
      <c r="O892">
        <v>0</v>
      </c>
      <c r="P892">
        <v>0</v>
      </c>
      <c r="Q892">
        <v>0</v>
      </c>
      <c r="R892">
        <v>0</v>
      </c>
      <c r="S892">
        <v>0</v>
      </c>
      <c r="T892">
        <v>0</v>
      </c>
      <c r="U892">
        <v>0</v>
      </c>
      <c r="V892">
        <v>0</v>
      </c>
      <c r="W892">
        <v>0</v>
      </c>
      <c r="X892">
        <v>0</v>
      </c>
      <c r="Y892">
        <v>0</v>
      </c>
      <c r="Z892">
        <v>0</v>
      </c>
      <c r="AA892">
        <v>0</v>
      </c>
      <c r="AB892">
        <v>0</v>
      </c>
      <c r="AC892">
        <v>0</v>
      </c>
      <c r="AD892">
        <v>0</v>
      </c>
      <c r="AE892">
        <v>0</v>
      </c>
      <c r="AF892">
        <v>0</v>
      </c>
    </row>
    <row r="893" spans="1:32">
      <c r="A893" t="s">
        <v>911</v>
      </c>
      <c r="B893" t="s">
        <v>19</v>
      </c>
      <c r="C893">
        <v>0</v>
      </c>
      <c r="D893">
        <v>0</v>
      </c>
      <c r="E893">
        <v>0</v>
      </c>
      <c r="F893">
        <v>0</v>
      </c>
      <c r="G893">
        <v>0</v>
      </c>
      <c r="H893">
        <v>0</v>
      </c>
      <c r="I893">
        <v>0</v>
      </c>
      <c r="J893">
        <v>0</v>
      </c>
      <c r="K893">
        <v>0</v>
      </c>
      <c r="L893">
        <v>0</v>
      </c>
      <c r="M893">
        <v>0</v>
      </c>
      <c r="N893">
        <v>0</v>
      </c>
      <c r="O893">
        <v>0</v>
      </c>
      <c r="P893">
        <v>0</v>
      </c>
      <c r="Q893">
        <v>0</v>
      </c>
      <c r="R893">
        <v>0</v>
      </c>
      <c r="S893">
        <v>0</v>
      </c>
      <c r="T893">
        <v>0</v>
      </c>
      <c r="U893">
        <v>0</v>
      </c>
      <c r="V893">
        <v>0</v>
      </c>
      <c r="W893">
        <v>0</v>
      </c>
      <c r="X893">
        <v>0</v>
      </c>
      <c r="Y893">
        <v>0</v>
      </c>
      <c r="Z893">
        <v>0</v>
      </c>
      <c r="AA893">
        <v>0</v>
      </c>
      <c r="AB893">
        <v>0</v>
      </c>
      <c r="AC893">
        <v>0</v>
      </c>
      <c r="AD893">
        <v>0</v>
      </c>
      <c r="AE893">
        <v>0</v>
      </c>
      <c r="AF893">
        <v>0</v>
      </c>
    </row>
    <row r="894" spans="1:32">
      <c r="A894" t="s">
        <v>912</v>
      </c>
      <c r="B894" t="s">
        <v>19</v>
      </c>
      <c r="C894">
        <v>0</v>
      </c>
      <c r="D894">
        <v>0</v>
      </c>
      <c r="E894">
        <v>0</v>
      </c>
      <c r="F894">
        <v>0</v>
      </c>
      <c r="G894">
        <v>0</v>
      </c>
      <c r="H894">
        <v>0</v>
      </c>
      <c r="I894">
        <v>0</v>
      </c>
      <c r="J894">
        <v>0</v>
      </c>
      <c r="K894">
        <v>0</v>
      </c>
      <c r="L894">
        <v>0</v>
      </c>
      <c r="M894">
        <v>0</v>
      </c>
      <c r="N894">
        <v>0</v>
      </c>
      <c r="O894">
        <v>0</v>
      </c>
      <c r="P894">
        <v>0</v>
      </c>
      <c r="Q894">
        <v>0</v>
      </c>
      <c r="R894">
        <v>0</v>
      </c>
      <c r="S894">
        <v>0</v>
      </c>
      <c r="T894">
        <v>0</v>
      </c>
      <c r="U894">
        <v>0</v>
      </c>
      <c r="V894">
        <v>0</v>
      </c>
      <c r="W894">
        <v>0</v>
      </c>
      <c r="X894">
        <v>0</v>
      </c>
      <c r="Y894">
        <v>0</v>
      </c>
      <c r="Z894">
        <v>0</v>
      </c>
      <c r="AA894">
        <v>0</v>
      </c>
      <c r="AB894">
        <v>0</v>
      </c>
      <c r="AC894">
        <v>0</v>
      </c>
      <c r="AD894">
        <v>0</v>
      </c>
      <c r="AE894">
        <v>0</v>
      </c>
      <c r="AF894">
        <v>0</v>
      </c>
    </row>
    <row r="895" spans="1:32">
      <c r="A895" t="s">
        <v>913</v>
      </c>
      <c r="B895" t="s">
        <v>19</v>
      </c>
      <c r="C895" s="2">
        <v>1778410000</v>
      </c>
      <c r="D895" s="2">
        <v>1753460000</v>
      </c>
      <c r="E895" s="2">
        <v>1730330000</v>
      </c>
      <c r="F895" s="2">
        <v>1801570000</v>
      </c>
      <c r="G895" s="2">
        <v>1758770000</v>
      </c>
      <c r="H895" s="2">
        <v>1685210000</v>
      </c>
      <c r="I895" s="2">
        <v>1628240000</v>
      </c>
      <c r="J895" s="2">
        <v>1605530000</v>
      </c>
      <c r="K895" s="2">
        <v>1623470000</v>
      </c>
      <c r="L895" s="2">
        <v>1614460000</v>
      </c>
      <c r="M895" s="2">
        <v>1620550000</v>
      </c>
      <c r="N895" s="2">
        <v>1635720000</v>
      </c>
      <c r="O895" s="2">
        <v>1647840000</v>
      </c>
      <c r="P895" s="2">
        <v>1655750000</v>
      </c>
      <c r="Q895" s="2">
        <v>1666720000</v>
      </c>
      <c r="R895" s="2">
        <v>1668520000</v>
      </c>
      <c r="S895" s="2">
        <v>1672480000</v>
      </c>
      <c r="T895" s="2">
        <v>1678220000</v>
      </c>
      <c r="U895" s="2">
        <v>1676210000</v>
      </c>
      <c r="V895" s="2">
        <v>1678540000</v>
      </c>
      <c r="W895" s="2">
        <v>1691970000</v>
      </c>
      <c r="X895" s="2">
        <v>1703120000</v>
      </c>
      <c r="Y895" s="2">
        <v>1704860000</v>
      </c>
      <c r="Z895" s="2">
        <v>1705130000</v>
      </c>
      <c r="AA895" s="2">
        <v>1705040000</v>
      </c>
      <c r="AB895" s="2">
        <v>1709170000</v>
      </c>
      <c r="AC895" s="2">
        <v>1718280000</v>
      </c>
      <c r="AD895" s="2">
        <v>1730330000</v>
      </c>
      <c r="AE895" s="2">
        <v>1735460000</v>
      </c>
      <c r="AF895" s="2">
        <v>1747340000</v>
      </c>
    </row>
    <row r="896" spans="1:32">
      <c r="A896" t="s">
        <v>914</v>
      </c>
      <c r="B896" t="s">
        <v>19</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row>
    <row r="897" spans="1:32">
      <c r="A897" t="s">
        <v>915</v>
      </c>
      <c r="B897" t="s">
        <v>19</v>
      </c>
      <c r="C897">
        <v>0</v>
      </c>
      <c r="D897">
        <v>0</v>
      </c>
      <c r="E897">
        <v>0</v>
      </c>
      <c r="F897">
        <v>0</v>
      </c>
      <c r="G897">
        <v>0</v>
      </c>
      <c r="H897">
        <v>0</v>
      </c>
      <c r="I897">
        <v>0</v>
      </c>
      <c r="J897">
        <v>0</v>
      </c>
      <c r="K897">
        <v>0</v>
      </c>
      <c r="L897">
        <v>0</v>
      </c>
      <c r="M897">
        <v>0</v>
      </c>
      <c r="N897">
        <v>0</v>
      </c>
      <c r="O897">
        <v>0</v>
      </c>
      <c r="P897">
        <v>0</v>
      </c>
      <c r="Q897">
        <v>0</v>
      </c>
      <c r="R897">
        <v>0</v>
      </c>
      <c r="S897">
        <v>0</v>
      </c>
      <c r="T897">
        <v>0</v>
      </c>
      <c r="U897">
        <v>0</v>
      </c>
      <c r="V897">
        <v>0</v>
      </c>
      <c r="W897">
        <v>0</v>
      </c>
      <c r="X897">
        <v>0</v>
      </c>
      <c r="Y897">
        <v>0</v>
      </c>
      <c r="Z897">
        <v>0</v>
      </c>
      <c r="AA897">
        <v>0</v>
      </c>
      <c r="AB897">
        <v>0</v>
      </c>
      <c r="AC897">
        <v>0</v>
      </c>
      <c r="AD897">
        <v>0</v>
      </c>
      <c r="AE897">
        <v>0</v>
      </c>
      <c r="AF897">
        <v>0</v>
      </c>
    </row>
    <row r="898" spans="1:32">
      <c r="A898" t="s">
        <v>916</v>
      </c>
      <c r="B898" t="s">
        <v>19</v>
      </c>
      <c r="C898">
        <v>0</v>
      </c>
      <c r="D898">
        <v>0</v>
      </c>
      <c r="E898">
        <v>0</v>
      </c>
      <c r="F898">
        <v>0</v>
      </c>
      <c r="G898">
        <v>0</v>
      </c>
      <c r="H898">
        <v>0</v>
      </c>
      <c r="I898">
        <v>0</v>
      </c>
      <c r="J898">
        <v>0</v>
      </c>
      <c r="K898">
        <v>0</v>
      </c>
      <c r="L898">
        <v>0</v>
      </c>
      <c r="M898">
        <v>0</v>
      </c>
      <c r="N898">
        <v>0</v>
      </c>
      <c r="O898">
        <v>0</v>
      </c>
      <c r="P898">
        <v>0</v>
      </c>
      <c r="Q898">
        <v>0</v>
      </c>
      <c r="R898">
        <v>0</v>
      </c>
      <c r="S898">
        <v>0</v>
      </c>
      <c r="T898">
        <v>0</v>
      </c>
      <c r="U898">
        <v>0</v>
      </c>
      <c r="V898">
        <v>0</v>
      </c>
      <c r="W898">
        <v>0</v>
      </c>
      <c r="X898">
        <v>0</v>
      </c>
      <c r="Y898">
        <v>0</v>
      </c>
      <c r="Z898">
        <v>0</v>
      </c>
      <c r="AA898">
        <v>0</v>
      </c>
      <c r="AB898">
        <v>0</v>
      </c>
      <c r="AC898">
        <v>0</v>
      </c>
      <c r="AD898">
        <v>0</v>
      </c>
      <c r="AE898">
        <v>0</v>
      </c>
      <c r="AF898">
        <v>0</v>
      </c>
    </row>
    <row r="899" spans="1:32">
      <c r="A899" t="s">
        <v>917</v>
      </c>
      <c r="B899" t="s">
        <v>19</v>
      </c>
      <c r="C899">
        <v>0</v>
      </c>
      <c r="D899">
        <v>0</v>
      </c>
      <c r="E899">
        <v>0</v>
      </c>
      <c r="F899">
        <v>0</v>
      </c>
      <c r="G899">
        <v>0</v>
      </c>
      <c r="H899">
        <v>0</v>
      </c>
      <c r="I899">
        <v>0</v>
      </c>
      <c r="J899">
        <v>0</v>
      </c>
      <c r="K899">
        <v>0</v>
      </c>
      <c r="L899">
        <v>0</v>
      </c>
      <c r="M899">
        <v>0</v>
      </c>
      <c r="N899">
        <v>0</v>
      </c>
      <c r="O899">
        <v>0</v>
      </c>
      <c r="P899">
        <v>0</v>
      </c>
      <c r="Q899">
        <v>0</v>
      </c>
      <c r="R899">
        <v>0</v>
      </c>
      <c r="S899">
        <v>0</v>
      </c>
      <c r="T899">
        <v>0</v>
      </c>
      <c r="U899">
        <v>0</v>
      </c>
      <c r="V899">
        <v>0</v>
      </c>
      <c r="W899">
        <v>0</v>
      </c>
      <c r="X899">
        <v>0</v>
      </c>
      <c r="Y899">
        <v>0</v>
      </c>
      <c r="Z899">
        <v>0</v>
      </c>
      <c r="AA899">
        <v>0</v>
      </c>
      <c r="AB899">
        <v>0</v>
      </c>
      <c r="AC899">
        <v>0</v>
      </c>
      <c r="AD899">
        <v>0</v>
      </c>
      <c r="AE899">
        <v>0</v>
      </c>
      <c r="AF899">
        <v>0</v>
      </c>
    </row>
    <row r="900" spans="1:32">
      <c r="A900" t="s">
        <v>918</v>
      </c>
      <c r="B900" t="s">
        <v>19</v>
      </c>
      <c r="C900">
        <v>0</v>
      </c>
      <c r="D900">
        <v>0</v>
      </c>
      <c r="E900">
        <v>0</v>
      </c>
      <c r="F900">
        <v>0</v>
      </c>
      <c r="G900">
        <v>0</v>
      </c>
      <c r="H900">
        <v>0</v>
      </c>
      <c r="I900">
        <v>0</v>
      </c>
      <c r="J900">
        <v>0</v>
      </c>
      <c r="K900">
        <v>0</v>
      </c>
      <c r="L900">
        <v>0</v>
      </c>
      <c r="M900">
        <v>0</v>
      </c>
      <c r="N900">
        <v>0</v>
      </c>
      <c r="O900">
        <v>0</v>
      </c>
      <c r="P900">
        <v>0</v>
      </c>
      <c r="Q900">
        <v>0</v>
      </c>
      <c r="R900">
        <v>0</v>
      </c>
      <c r="S900">
        <v>0</v>
      </c>
      <c r="T900">
        <v>0</v>
      </c>
      <c r="U900">
        <v>0</v>
      </c>
      <c r="V900">
        <v>0</v>
      </c>
      <c r="W900">
        <v>0</v>
      </c>
      <c r="X900">
        <v>0</v>
      </c>
      <c r="Y900">
        <v>0</v>
      </c>
      <c r="Z900">
        <v>0</v>
      </c>
      <c r="AA900">
        <v>0</v>
      </c>
      <c r="AB900">
        <v>0</v>
      </c>
      <c r="AC900">
        <v>0</v>
      </c>
      <c r="AD900">
        <v>0</v>
      </c>
      <c r="AE900">
        <v>0</v>
      </c>
      <c r="AF900">
        <v>0</v>
      </c>
    </row>
    <row r="901" spans="1:32">
      <c r="A901" t="s">
        <v>919</v>
      </c>
      <c r="B901" t="s">
        <v>19</v>
      </c>
      <c r="C901">
        <v>0</v>
      </c>
      <c r="D901">
        <v>0</v>
      </c>
      <c r="E901">
        <v>0</v>
      </c>
      <c r="F901">
        <v>0</v>
      </c>
      <c r="G901">
        <v>0</v>
      </c>
      <c r="H901">
        <v>0</v>
      </c>
      <c r="I901">
        <v>0</v>
      </c>
      <c r="J901">
        <v>0</v>
      </c>
      <c r="K901">
        <v>0</v>
      </c>
      <c r="L901">
        <v>0</v>
      </c>
      <c r="M901">
        <v>0</v>
      </c>
      <c r="N901">
        <v>0</v>
      </c>
      <c r="O901">
        <v>0</v>
      </c>
      <c r="P901">
        <v>0</v>
      </c>
      <c r="Q901">
        <v>0</v>
      </c>
      <c r="R901">
        <v>0</v>
      </c>
      <c r="S901">
        <v>0</v>
      </c>
      <c r="T901">
        <v>0</v>
      </c>
      <c r="U901">
        <v>0</v>
      </c>
      <c r="V901">
        <v>0</v>
      </c>
      <c r="W901">
        <v>0</v>
      </c>
      <c r="X901">
        <v>0</v>
      </c>
      <c r="Y901">
        <v>0</v>
      </c>
      <c r="Z901">
        <v>0</v>
      </c>
      <c r="AA901">
        <v>0</v>
      </c>
      <c r="AB901">
        <v>0</v>
      </c>
      <c r="AC901">
        <v>0</v>
      </c>
      <c r="AD901">
        <v>0</v>
      </c>
      <c r="AE901">
        <v>0</v>
      </c>
      <c r="AF901">
        <v>0</v>
      </c>
    </row>
    <row r="902" spans="1:32">
      <c r="A902" t="s">
        <v>920</v>
      </c>
      <c r="B902" t="s">
        <v>19</v>
      </c>
      <c r="C902">
        <v>0</v>
      </c>
      <c r="D902">
        <v>0</v>
      </c>
      <c r="E902">
        <v>0</v>
      </c>
      <c r="F902">
        <v>0</v>
      </c>
      <c r="G902">
        <v>0</v>
      </c>
      <c r="H902">
        <v>0</v>
      </c>
      <c r="I902">
        <v>0</v>
      </c>
      <c r="J902">
        <v>0</v>
      </c>
      <c r="K902">
        <v>0</v>
      </c>
      <c r="L902">
        <v>0</v>
      </c>
      <c r="M902">
        <v>0</v>
      </c>
      <c r="N902">
        <v>0</v>
      </c>
      <c r="O902">
        <v>0</v>
      </c>
      <c r="P902">
        <v>0</v>
      </c>
      <c r="Q902">
        <v>0</v>
      </c>
      <c r="R902">
        <v>0</v>
      </c>
      <c r="S902">
        <v>0</v>
      </c>
      <c r="T902">
        <v>0</v>
      </c>
      <c r="U902">
        <v>0</v>
      </c>
      <c r="V902">
        <v>0</v>
      </c>
      <c r="W902">
        <v>0</v>
      </c>
      <c r="X902">
        <v>0</v>
      </c>
      <c r="Y902">
        <v>0</v>
      </c>
      <c r="Z902">
        <v>0</v>
      </c>
      <c r="AA902">
        <v>0</v>
      </c>
      <c r="AB902">
        <v>0</v>
      </c>
      <c r="AC902">
        <v>0</v>
      </c>
      <c r="AD902">
        <v>0</v>
      </c>
      <c r="AE902">
        <v>0</v>
      </c>
      <c r="AF902">
        <v>0</v>
      </c>
    </row>
    <row r="903" spans="1:32">
      <c r="A903" t="s">
        <v>921</v>
      </c>
      <c r="B903" t="s">
        <v>19</v>
      </c>
      <c r="C903">
        <v>0</v>
      </c>
      <c r="D903">
        <v>0</v>
      </c>
      <c r="E903">
        <v>0</v>
      </c>
      <c r="F903">
        <v>0</v>
      </c>
      <c r="G903">
        <v>0</v>
      </c>
      <c r="H903">
        <v>0</v>
      </c>
      <c r="I903">
        <v>0</v>
      </c>
      <c r="J903">
        <v>0</v>
      </c>
      <c r="K903">
        <v>0</v>
      </c>
      <c r="L903">
        <v>0</v>
      </c>
      <c r="M903">
        <v>0</v>
      </c>
      <c r="N903">
        <v>0</v>
      </c>
      <c r="O903">
        <v>0</v>
      </c>
      <c r="P903">
        <v>0</v>
      </c>
      <c r="Q903">
        <v>0</v>
      </c>
      <c r="R903">
        <v>0</v>
      </c>
      <c r="S903">
        <v>0</v>
      </c>
      <c r="T903">
        <v>0</v>
      </c>
      <c r="U903">
        <v>0</v>
      </c>
      <c r="V903">
        <v>0</v>
      </c>
      <c r="W903">
        <v>0</v>
      </c>
      <c r="X903">
        <v>0</v>
      </c>
      <c r="Y903">
        <v>0</v>
      </c>
      <c r="Z903">
        <v>0</v>
      </c>
      <c r="AA903">
        <v>0</v>
      </c>
      <c r="AB903">
        <v>0</v>
      </c>
      <c r="AC903">
        <v>0</v>
      </c>
      <c r="AD903">
        <v>0</v>
      </c>
      <c r="AE903">
        <v>0</v>
      </c>
      <c r="AF903">
        <v>0</v>
      </c>
    </row>
    <row r="904" spans="1:32">
      <c r="A904" t="s">
        <v>922</v>
      </c>
      <c r="B904" t="s">
        <v>19</v>
      </c>
      <c r="C904">
        <v>0</v>
      </c>
      <c r="D904">
        <v>0</v>
      </c>
      <c r="E904">
        <v>0</v>
      </c>
      <c r="F904">
        <v>0</v>
      </c>
      <c r="G904">
        <v>0</v>
      </c>
      <c r="H904">
        <v>0</v>
      </c>
      <c r="I904">
        <v>0</v>
      </c>
      <c r="J904">
        <v>0</v>
      </c>
      <c r="K904">
        <v>0</v>
      </c>
      <c r="L904">
        <v>0</v>
      </c>
      <c r="M904">
        <v>0</v>
      </c>
      <c r="N904">
        <v>0</v>
      </c>
      <c r="O904">
        <v>0</v>
      </c>
      <c r="P904">
        <v>0</v>
      </c>
      <c r="Q904">
        <v>0</v>
      </c>
      <c r="R904">
        <v>0</v>
      </c>
      <c r="S904">
        <v>0</v>
      </c>
      <c r="T904">
        <v>0</v>
      </c>
      <c r="U904">
        <v>0</v>
      </c>
      <c r="V904">
        <v>0</v>
      </c>
      <c r="W904">
        <v>0</v>
      </c>
      <c r="X904">
        <v>0</v>
      </c>
      <c r="Y904">
        <v>0</v>
      </c>
      <c r="Z904">
        <v>0</v>
      </c>
      <c r="AA904">
        <v>0</v>
      </c>
      <c r="AB904">
        <v>0</v>
      </c>
      <c r="AC904">
        <v>0</v>
      </c>
      <c r="AD904">
        <v>0</v>
      </c>
      <c r="AE904">
        <v>0</v>
      </c>
      <c r="AF904">
        <v>0</v>
      </c>
    </row>
    <row r="905" spans="1:32">
      <c r="A905" t="s">
        <v>923</v>
      </c>
      <c r="B905" t="s">
        <v>19</v>
      </c>
      <c r="C905" s="2">
        <v>49688800</v>
      </c>
      <c r="D905" s="2">
        <v>49059200</v>
      </c>
      <c r="E905" s="2">
        <v>50173300</v>
      </c>
      <c r="F905" s="2">
        <v>50077100</v>
      </c>
      <c r="G905" s="2">
        <v>49606400</v>
      </c>
      <c r="H905" s="2">
        <v>49460700</v>
      </c>
      <c r="I905" s="2">
        <v>49429400</v>
      </c>
      <c r="J905" s="2">
        <v>49483700</v>
      </c>
      <c r="K905" s="2">
        <v>49264100</v>
      </c>
      <c r="L905" s="2">
        <v>49146500</v>
      </c>
      <c r="M905" s="2">
        <v>48898800</v>
      </c>
      <c r="N905" s="2">
        <v>49112200</v>
      </c>
      <c r="O905" s="2">
        <v>49395900</v>
      </c>
      <c r="P905" s="2">
        <v>50069200</v>
      </c>
      <c r="Q905" s="2">
        <v>50629300</v>
      </c>
      <c r="R905" s="2">
        <v>51485800</v>
      </c>
      <c r="S905" s="2">
        <v>52320300</v>
      </c>
      <c r="T905" s="2">
        <v>53480500</v>
      </c>
      <c r="U905" s="2">
        <v>54603200</v>
      </c>
      <c r="V905" s="2">
        <v>56105000</v>
      </c>
      <c r="W905" s="2">
        <v>57551500</v>
      </c>
      <c r="X905" s="2">
        <v>59306700</v>
      </c>
      <c r="Y905" s="2">
        <v>60943500</v>
      </c>
      <c r="Z905" s="2">
        <v>62930600</v>
      </c>
      <c r="AA905" s="2">
        <v>64870000</v>
      </c>
      <c r="AB905" s="2">
        <v>67356400</v>
      </c>
      <c r="AC905" s="2">
        <v>69649500</v>
      </c>
      <c r="AD905" s="2">
        <v>72294700</v>
      </c>
      <c r="AE905" s="2">
        <v>74820200</v>
      </c>
      <c r="AF905" s="2">
        <v>77787200</v>
      </c>
    </row>
    <row r="906" spans="1:32">
      <c r="A906" t="s">
        <v>924</v>
      </c>
      <c r="B906" t="s">
        <v>19</v>
      </c>
      <c r="C906">
        <v>0</v>
      </c>
      <c r="D906">
        <v>0</v>
      </c>
      <c r="E906">
        <v>0</v>
      </c>
      <c r="F906">
        <v>0</v>
      </c>
      <c r="G906">
        <v>0</v>
      </c>
      <c r="H906">
        <v>0</v>
      </c>
      <c r="I906">
        <v>0</v>
      </c>
      <c r="J906">
        <v>0</v>
      </c>
      <c r="K906">
        <v>0</v>
      </c>
      <c r="L906">
        <v>0</v>
      </c>
      <c r="M906">
        <v>0</v>
      </c>
      <c r="N906">
        <v>0</v>
      </c>
      <c r="O906">
        <v>0</v>
      </c>
      <c r="P906">
        <v>0</v>
      </c>
      <c r="Q906">
        <v>0</v>
      </c>
      <c r="R906">
        <v>0</v>
      </c>
      <c r="S906">
        <v>0</v>
      </c>
      <c r="T906">
        <v>0</v>
      </c>
      <c r="U906">
        <v>0</v>
      </c>
      <c r="V906">
        <v>0</v>
      </c>
      <c r="W906">
        <v>0</v>
      </c>
      <c r="X906">
        <v>0</v>
      </c>
      <c r="Y906">
        <v>0</v>
      </c>
      <c r="Z906">
        <v>0</v>
      </c>
      <c r="AA906">
        <v>0</v>
      </c>
      <c r="AB906">
        <v>0</v>
      </c>
      <c r="AC906">
        <v>0</v>
      </c>
      <c r="AD906">
        <v>0</v>
      </c>
      <c r="AE906">
        <v>0</v>
      </c>
      <c r="AF906">
        <v>0</v>
      </c>
    </row>
    <row r="907" spans="1:32">
      <c r="A907" t="s">
        <v>925</v>
      </c>
      <c r="B907" t="s">
        <v>19</v>
      </c>
      <c r="C907">
        <v>0</v>
      </c>
      <c r="D907">
        <v>0</v>
      </c>
      <c r="E907">
        <v>0</v>
      </c>
      <c r="F907">
        <v>0</v>
      </c>
      <c r="G907">
        <v>0</v>
      </c>
      <c r="H907">
        <v>0</v>
      </c>
      <c r="I907">
        <v>0</v>
      </c>
      <c r="J907">
        <v>0</v>
      </c>
      <c r="K907">
        <v>0</v>
      </c>
      <c r="L907">
        <v>0</v>
      </c>
      <c r="M907">
        <v>0</v>
      </c>
      <c r="N907">
        <v>0</v>
      </c>
      <c r="O907">
        <v>0</v>
      </c>
      <c r="P907">
        <v>0</v>
      </c>
      <c r="Q907">
        <v>0</v>
      </c>
      <c r="R907">
        <v>0</v>
      </c>
      <c r="S907">
        <v>0</v>
      </c>
      <c r="T907">
        <v>0</v>
      </c>
      <c r="U907">
        <v>0</v>
      </c>
      <c r="V907">
        <v>0</v>
      </c>
      <c r="W907">
        <v>0</v>
      </c>
      <c r="X907">
        <v>0</v>
      </c>
      <c r="Y907">
        <v>0</v>
      </c>
      <c r="Z907">
        <v>0</v>
      </c>
      <c r="AA907">
        <v>0</v>
      </c>
      <c r="AB907">
        <v>0</v>
      </c>
      <c r="AC907">
        <v>0</v>
      </c>
      <c r="AD907">
        <v>0</v>
      </c>
      <c r="AE907">
        <v>0</v>
      </c>
      <c r="AF907">
        <v>0</v>
      </c>
    </row>
    <row r="908" spans="1:32">
      <c r="A908" t="s">
        <v>926</v>
      </c>
      <c r="B908" t="s">
        <v>19</v>
      </c>
      <c r="C908">
        <v>0</v>
      </c>
      <c r="D908">
        <v>0</v>
      </c>
      <c r="E908">
        <v>0</v>
      </c>
      <c r="F908">
        <v>0</v>
      </c>
      <c r="G908">
        <v>0</v>
      </c>
      <c r="H908">
        <v>0</v>
      </c>
      <c r="I908">
        <v>0</v>
      </c>
      <c r="J908">
        <v>0</v>
      </c>
      <c r="K908">
        <v>0</v>
      </c>
      <c r="L908">
        <v>0</v>
      </c>
      <c r="M908">
        <v>0</v>
      </c>
      <c r="N908">
        <v>0</v>
      </c>
      <c r="O908">
        <v>0</v>
      </c>
      <c r="P908">
        <v>0</v>
      </c>
      <c r="Q908">
        <v>0</v>
      </c>
      <c r="R908">
        <v>0</v>
      </c>
      <c r="S908">
        <v>0</v>
      </c>
      <c r="T908">
        <v>0</v>
      </c>
      <c r="U908">
        <v>0</v>
      </c>
      <c r="V908">
        <v>0</v>
      </c>
      <c r="W908">
        <v>0</v>
      </c>
      <c r="X908">
        <v>0</v>
      </c>
      <c r="Y908">
        <v>0</v>
      </c>
      <c r="Z908">
        <v>0</v>
      </c>
      <c r="AA908">
        <v>0</v>
      </c>
      <c r="AB908">
        <v>0</v>
      </c>
      <c r="AC908">
        <v>0</v>
      </c>
      <c r="AD908">
        <v>0</v>
      </c>
      <c r="AE908">
        <v>0</v>
      </c>
      <c r="AF908">
        <v>0</v>
      </c>
    </row>
    <row r="909" spans="1:32">
      <c r="A909" t="s">
        <v>927</v>
      </c>
      <c r="B909" t="s">
        <v>19</v>
      </c>
      <c r="C909">
        <v>0</v>
      </c>
      <c r="D909">
        <v>0</v>
      </c>
      <c r="E909">
        <v>0</v>
      </c>
      <c r="F909">
        <v>0</v>
      </c>
      <c r="G909">
        <v>0</v>
      </c>
      <c r="H909">
        <v>0</v>
      </c>
      <c r="I909">
        <v>0</v>
      </c>
      <c r="J909">
        <v>0</v>
      </c>
      <c r="K909">
        <v>0</v>
      </c>
      <c r="L909">
        <v>0</v>
      </c>
      <c r="M909">
        <v>0</v>
      </c>
      <c r="N909">
        <v>0</v>
      </c>
      <c r="O909">
        <v>0</v>
      </c>
      <c r="P909">
        <v>0</v>
      </c>
      <c r="Q909">
        <v>0</v>
      </c>
      <c r="R909">
        <v>0</v>
      </c>
      <c r="S909">
        <v>0</v>
      </c>
      <c r="T909">
        <v>0</v>
      </c>
      <c r="U909">
        <v>0</v>
      </c>
      <c r="V909">
        <v>0</v>
      </c>
      <c r="W909">
        <v>0</v>
      </c>
      <c r="X909">
        <v>0</v>
      </c>
      <c r="Y909">
        <v>0</v>
      </c>
      <c r="Z909">
        <v>0</v>
      </c>
      <c r="AA909">
        <v>0</v>
      </c>
      <c r="AB909">
        <v>0</v>
      </c>
      <c r="AC909">
        <v>0</v>
      </c>
      <c r="AD909">
        <v>0</v>
      </c>
      <c r="AE909">
        <v>0</v>
      </c>
      <c r="AF909">
        <v>0</v>
      </c>
    </row>
    <row r="910" spans="1:32">
      <c r="A910" t="s">
        <v>928</v>
      </c>
      <c r="B910" t="s">
        <v>19</v>
      </c>
      <c r="C910">
        <v>0</v>
      </c>
      <c r="D910">
        <v>0</v>
      </c>
      <c r="E910">
        <v>0</v>
      </c>
      <c r="F910">
        <v>0</v>
      </c>
      <c r="G910">
        <v>0</v>
      </c>
      <c r="H910">
        <v>0</v>
      </c>
      <c r="I910">
        <v>0</v>
      </c>
      <c r="J910">
        <v>0</v>
      </c>
      <c r="K910">
        <v>0</v>
      </c>
      <c r="L910">
        <v>0</v>
      </c>
      <c r="M910">
        <v>0</v>
      </c>
      <c r="N910">
        <v>0</v>
      </c>
      <c r="O910">
        <v>0</v>
      </c>
      <c r="P910">
        <v>0</v>
      </c>
      <c r="Q910">
        <v>0</v>
      </c>
      <c r="R910">
        <v>0</v>
      </c>
      <c r="S910">
        <v>0</v>
      </c>
      <c r="T910">
        <v>0</v>
      </c>
      <c r="U910">
        <v>0</v>
      </c>
      <c r="V910">
        <v>0</v>
      </c>
      <c r="W910">
        <v>0</v>
      </c>
      <c r="X910">
        <v>0</v>
      </c>
      <c r="Y910">
        <v>0</v>
      </c>
      <c r="Z910">
        <v>0</v>
      </c>
      <c r="AA910">
        <v>0</v>
      </c>
      <c r="AB910">
        <v>0</v>
      </c>
      <c r="AC910">
        <v>0</v>
      </c>
      <c r="AD910">
        <v>0</v>
      </c>
      <c r="AE910">
        <v>0</v>
      </c>
      <c r="AF910">
        <v>0</v>
      </c>
    </row>
    <row r="911" spans="1:32">
      <c r="A911" t="s">
        <v>929</v>
      </c>
      <c r="B911" t="s">
        <v>19</v>
      </c>
      <c r="C911">
        <v>0</v>
      </c>
      <c r="D911">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row>
    <row r="912" spans="1:32">
      <c r="A912" t="s">
        <v>930</v>
      </c>
      <c r="B912" t="s">
        <v>19</v>
      </c>
      <c r="C912">
        <v>0</v>
      </c>
      <c r="D912">
        <v>0</v>
      </c>
      <c r="E912">
        <v>0</v>
      </c>
      <c r="F912">
        <v>0</v>
      </c>
      <c r="G912">
        <v>0</v>
      </c>
      <c r="H912">
        <v>0</v>
      </c>
      <c r="I912">
        <v>0</v>
      </c>
      <c r="J912">
        <v>0</v>
      </c>
      <c r="K912">
        <v>0</v>
      </c>
      <c r="L912">
        <v>0</v>
      </c>
      <c r="M912">
        <v>0</v>
      </c>
      <c r="N912">
        <v>0</v>
      </c>
      <c r="O912">
        <v>0</v>
      </c>
      <c r="P912">
        <v>0</v>
      </c>
      <c r="Q912">
        <v>0</v>
      </c>
      <c r="R912">
        <v>0</v>
      </c>
      <c r="S912">
        <v>0</v>
      </c>
      <c r="T912">
        <v>0</v>
      </c>
      <c r="U912">
        <v>0</v>
      </c>
      <c r="V912">
        <v>0</v>
      </c>
      <c r="W912">
        <v>0</v>
      </c>
      <c r="X912">
        <v>0</v>
      </c>
      <c r="Y912">
        <v>0</v>
      </c>
      <c r="Z912">
        <v>0</v>
      </c>
      <c r="AA912">
        <v>0</v>
      </c>
      <c r="AB912">
        <v>0</v>
      </c>
      <c r="AC912">
        <v>0</v>
      </c>
      <c r="AD912">
        <v>0</v>
      </c>
      <c r="AE912">
        <v>0</v>
      </c>
      <c r="AF912">
        <v>0</v>
      </c>
    </row>
    <row r="913" spans="1:32">
      <c r="A913" t="s">
        <v>931</v>
      </c>
      <c r="B913" t="s">
        <v>19</v>
      </c>
      <c r="C913">
        <v>0</v>
      </c>
      <c r="D913">
        <v>0</v>
      </c>
      <c r="E913">
        <v>0</v>
      </c>
      <c r="F913">
        <v>0</v>
      </c>
      <c r="G913">
        <v>0</v>
      </c>
      <c r="H913">
        <v>0</v>
      </c>
      <c r="I913">
        <v>0</v>
      </c>
      <c r="J913">
        <v>0</v>
      </c>
      <c r="K913">
        <v>0</v>
      </c>
      <c r="L913">
        <v>0</v>
      </c>
      <c r="M913">
        <v>0</v>
      </c>
      <c r="N913">
        <v>0</v>
      </c>
      <c r="O913">
        <v>0</v>
      </c>
      <c r="P913">
        <v>0</v>
      </c>
      <c r="Q913">
        <v>0</v>
      </c>
      <c r="R913">
        <v>0</v>
      </c>
      <c r="S913">
        <v>0</v>
      </c>
      <c r="T913">
        <v>0</v>
      </c>
      <c r="U913">
        <v>0</v>
      </c>
      <c r="V913">
        <v>0</v>
      </c>
      <c r="W913">
        <v>0</v>
      </c>
      <c r="X913">
        <v>0</v>
      </c>
      <c r="Y913">
        <v>0</v>
      </c>
      <c r="Z913">
        <v>0</v>
      </c>
      <c r="AA913">
        <v>0</v>
      </c>
      <c r="AB913">
        <v>0</v>
      </c>
      <c r="AC913">
        <v>0</v>
      </c>
      <c r="AD913">
        <v>0</v>
      </c>
      <c r="AE913">
        <v>0</v>
      </c>
      <c r="AF913">
        <v>0</v>
      </c>
    </row>
    <row r="914" spans="1:32">
      <c r="A914" t="s">
        <v>932</v>
      </c>
      <c r="B914" t="s">
        <v>19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row>
    <row r="915" spans="1:32">
      <c r="A915" t="s">
        <v>933</v>
      </c>
      <c r="B915" t="s">
        <v>19</v>
      </c>
      <c r="C915" s="2">
        <v>1421970000</v>
      </c>
      <c r="D915" s="2">
        <v>1402020000</v>
      </c>
      <c r="E915" s="2">
        <v>1383530000</v>
      </c>
      <c r="F915" s="2">
        <v>1440490000</v>
      </c>
      <c r="G915" s="2">
        <v>1406260000</v>
      </c>
      <c r="H915" s="2">
        <v>1347450000</v>
      </c>
      <c r="I915" s="2">
        <v>1301900000</v>
      </c>
      <c r="J915" s="2">
        <v>1283740000</v>
      </c>
      <c r="K915" s="2">
        <v>1298090000</v>
      </c>
      <c r="L915" s="2">
        <v>1290880000</v>
      </c>
      <c r="M915" s="2">
        <v>1295750000</v>
      </c>
      <c r="N915" s="2">
        <v>1307880000</v>
      </c>
      <c r="O915" s="2">
        <v>1317570000</v>
      </c>
      <c r="P915" s="2">
        <v>1323900000</v>
      </c>
      <c r="Q915" s="2">
        <v>1332660000</v>
      </c>
      <c r="R915" s="2">
        <v>1334100000</v>
      </c>
      <c r="S915" s="2">
        <v>1337270000</v>
      </c>
      <c r="T915" s="2">
        <v>1341860000</v>
      </c>
      <c r="U915" s="2">
        <v>1340250000</v>
      </c>
      <c r="V915" s="2">
        <v>1342120000</v>
      </c>
      <c r="W915" s="2">
        <v>1352860000</v>
      </c>
      <c r="X915" s="2">
        <v>1361770000</v>
      </c>
      <c r="Y915" s="2">
        <v>1363160000</v>
      </c>
      <c r="Z915" s="2">
        <v>1363380000</v>
      </c>
      <c r="AA915" s="2">
        <v>1363310000</v>
      </c>
      <c r="AB915" s="2">
        <v>1366610000</v>
      </c>
      <c r="AC915" s="2">
        <v>1373890000</v>
      </c>
      <c r="AD915" s="2">
        <v>1383520000</v>
      </c>
      <c r="AE915" s="2">
        <v>1387630000</v>
      </c>
      <c r="AF915" s="2">
        <v>1397120000</v>
      </c>
    </row>
    <row r="916" spans="1:32">
      <c r="A916" t="s">
        <v>934</v>
      </c>
      <c r="B916" t="s">
        <v>19</v>
      </c>
      <c r="C916">
        <v>0</v>
      </c>
      <c r="D916">
        <v>0</v>
      </c>
      <c r="E916">
        <v>0</v>
      </c>
      <c r="F916">
        <v>0</v>
      </c>
      <c r="G916">
        <v>0</v>
      </c>
      <c r="H916">
        <v>0</v>
      </c>
      <c r="I916">
        <v>0</v>
      </c>
      <c r="J916">
        <v>0</v>
      </c>
      <c r="K916">
        <v>0</v>
      </c>
      <c r="L916">
        <v>0</v>
      </c>
      <c r="M916">
        <v>0</v>
      </c>
      <c r="N916">
        <v>0</v>
      </c>
      <c r="O916">
        <v>0</v>
      </c>
      <c r="P916">
        <v>0</v>
      </c>
      <c r="Q916">
        <v>0</v>
      </c>
      <c r="R916">
        <v>0</v>
      </c>
      <c r="S916">
        <v>0</v>
      </c>
      <c r="T916">
        <v>0</v>
      </c>
      <c r="U916">
        <v>0</v>
      </c>
      <c r="V916">
        <v>0</v>
      </c>
      <c r="W916">
        <v>0</v>
      </c>
      <c r="X916">
        <v>0</v>
      </c>
      <c r="Y916">
        <v>0</v>
      </c>
      <c r="Z916">
        <v>0</v>
      </c>
      <c r="AA916">
        <v>0</v>
      </c>
      <c r="AB916">
        <v>0</v>
      </c>
      <c r="AC916">
        <v>0</v>
      </c>
      <c r="AD916">
        <v>0</v>
      </c>
      <c r="AE916">
        <v>0</v>
      </c>
      <c r="AF916">
        <v>0</v>
      </c>
    </row>
    <row r="917" spans="1:32">
      <c r="A917" t="s">
        <v>935</v>
      </c>
      <c r="B917" t="s">
        <v>19</v>
      </c>
      <c r="C917">
        <v>0</v>
      </c>
      <c r="D917">
        <v>0</v>
      </c>
      <c r="E917">
        <v>0</v>
      </c>
      <c r="F917">
        <v>0</v>
      </c>
      <c r="G917">
        <v>0</v>
      </c>
      <c r="H917">
        <v>0</v>
      </c>
      <c r="I917">
        <v>0</v>
      </c>
      <c r="J917">
        <v>0</v>
      </c>
      <c r="K917">
        <v>0</v>
      </c>
      <c r="L917">
        <v>0</v>
      </c>
      <c r="M917">
        <v>0</v>
      </c>
      <c r="N917">
        <v>0</v>
      </c>
      <c r="O917">
        <v>0</v>
      </c>
      <c r="P917">
        <v>0</v>
      </c>
      <c r="Q917">
        <v>0</v>
      </c>
      <c r="R917">
        <v>0</v>
      </c>
      <c r="S917">
        <v>0</v>
      </c>
      <c r="T917">
        <v>0</v>
      </c>
      <c r="U917">
        <v>0</v>
      </c>
      <c r="V917">
        <v>0</v>
      </c>
      <c r="W917">
        <v>0</v>
      </c>
      <c r="X917">
        <v>0</v>
      </c>
      <c r="Y917">
        <v>0</v>
      </c>
      <c r="Z917">
        <v>0</v>
      </c>
      <c r="AA917">
        <v>0</v>
      </c>
      <c r="AB917">
        <v>0</v>
      </c>
      <c r="AC917">
        <v>0</v>
      </c>
      <c r="AD917">
        <v>0</v>
      </c>
      <c r="AE917">
        <v>0</v>
      </c>
      <c r="AF917">
        <v>0</v>
      </c>
    </row>
    <row r="918" spans="1:32">
      <c r="A918" t="s">
        <v>936</v>
      </c>
      <c r="B918" t="s">
        <v>19</v>
      </c>
      <c r="C918">
        <v>0</v>
      </c>
      <c r="D918">
        <v>0</v>
      </c>
      <c r="E918">
        <v>0</v>
      </c>
      <c r="F918">
        <v>0</v>
      </c>
      <c r="G918">
        <v>0</v>
      </c>
      <c r="H918">
        <v>0</v>
      </c>
      <c r="I918">
        <v>0</v>
      </c>
      <c r="J918">
        <v>0</v>
      </c>
      <c r="K918">
        <v>0</v>
      </c>
      <c r="L918">
        <v>0</v>
      </c>
      <c r="M918">
        <v>0</v>
      </c>
      <c r="N918">
        <v>0</v>
      </c>
      <c r="O918">
        <v>0</v>
      </c>
      <c r="P918">
        <v>0</v>
      </c>
      <c r="Q918">
        <v>0</v>
      </c>
      <c r="R918">
        <v>0</v>
      </c>
      <c r="S918">
        <v>0</v>
      </c>
      <c r="T918">
        <v>0</v>
      </c>
      <c r="U918">
        <v>0</v>
      </c>
      <c r="V918">
        <v>0</v>
      </c>
      <c r="W918">
        <v>0</v>
      </c>
      <c r="X918">
        <v>0</v>
      </c>
      <c r="Y918">
        <v>0</v>
      </c>
      <c r="Z918">
        <v>0</v>
      </c>
      <c r="AA918">
        <v>0</v>
      </c>
      <c r="AB918">
        <v>0</v>
      </c>
      <c r="AC918">
        <v>0</v>
      </c>
      <c r="AD918">
        <v>0</v>
      </c>
      <c r="AE918">
        <v>0</v>
      </c>
      <c r="AF918">
        <v>0</v>
      </c>
    </row>
    <row r="919" spans="1:32">
      <c r="A919" t="s">
        <v>937</v>
      </c>
      <c r="B919" t="s">
        <v>19</v>
      </c>
      <c r="C919">
        <v>0</v>
      </c>
      <c r="D919">
        <v>0</v>
      </c>
      <c r="E919">
        <v>0</v>
      </c>
      <c r="F919">
        <v>0</v>
      </c>
      <c r="G919">
        <v>0</v>
      </c>
      <c r="H919">
        <v>0</v>
      </c>
      <c r="I919">
        <v>0</v>
      </c>
      <c r="J919">
        <v>0</v>
      </c>
      <c r="K919">
        <v>0</v>
      </c>
      <c r="L919">
        <v>0</v>
      </c>
      <c r="M919">
        <v>0</v>
      </c>
      <c r="N919">
        <v>0</v>
      </c>
      <c r="O919">
        <v>0</v>
      </c>
      <c r="P919">
        <v>0</v>
      </c>
      <c r="Q919">
        <v>0</v>
      </c>
      <c r="R919">
        <v>0</v>
      </c>
      <c r="S919">
        <v>0</v>
      </c>
      <c r="T919">
        <v>0</v>
      </c>
      <c r="U919">
        <v>0</v>
      </c>
      <c r="V919">
        <v>0</v>
      </c>
      <c r="W919">
        <v>0</v>
      </c>
      <c r="X919">
        <v>0</v>
      </c>
      <c r="Y919">
        <v>0</v>
      </c>
      <c r="Z919">
        <v>0</v>
      </c>
      <c r="AA919">
        <v>0</v>
      </c>
      <c r="AB919">
        <v>0</v>
      </c>
      <c r="AC919">
        <v>0</v>
      </c>
      <c r="AD919">
        <v>0</v>
      </c>
      <c r="AE919">
        <v>0</v>
      </c>
      <c r="AF919">
        <v>0</v>
      </c>
    </row>
    <row r="920" spans="1:32">
      <c r="A920" t="s">
        <v>938</v>
      </c>
      <c r="B920" t="s">
        <v>19</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row>
    <row r="921" spans="1:32">
      <c r="A921" t="s">
        <v>939</v>
      </c>
      <c r="B921" t="s">
        <v>19</v>
      </c>
      <c r="C921">
        <v>0</v>
      </c>
      <c r="D921">
        <v>0</v>
      </c>
      <c r="E921">
        <v>0</v>
      </c>
      <c r="F921">
        <v>0</v>
      </c>
      <c r="G921">
        <v>0</v>
      </c>
      <c r="H921">
        <v>0</v>
      </c>
      <c r="I921">
        <v>0</v>
      </c>
      <c r="J921">
        <v>0</v>
      </c>
      <c r="K921">
        <v>0</v>
      </c>
      <c r="L921">
        <v>0</v>
      </c>
      <c r="M921">
        <v>0</v>
      </c>
      <c r="N921">
        <v>0</v>
      </c>
      <c r="O921">
        <v>0</v>
      </c>
      <c r="P921">
        <v>0</v>
      </c>
      <c r="Q921">
        <v>0</v>
      </c>
      <c r="R921">
        <v>0</v>
      </c>
      <c r="S921">
        <v>0</v>
      </c>
      <c r="T921">
        <v>0</v>
      </c>
      <c r="U921">
        <v>0</v>
      </c>
      <c r="V921">
        <v>0</v>
      </c>
      <c r="W921">
        <v>0</v>
      </c>
      <c r="X921">
        <v>0</v>
      </c>
      <c r="Y921">
        <v>0</v>
      </c>
      <c r="Z921">
        <v>0</v>
      </c>
      <c r="AA921">
        <v>0</v>
      </c>
      <c r="AB921">
        <v>0</v>
      </c>
      <c r="AC921">
        <v>0</v>
      </c>
      <c r="AD921">
        <v>0</v>
      </c>
      <c r="AE921">
        <v>0</v>
      </c>
      <c r="AF921">
        <v>0</v>
      </c>
    </row>
    <row r="922" spans="1:32">
      <c r="A922" t="s">
        <v>940</v>
      </c>
      <c r="B922" t="s">
        <v>19</v>
      </c>
      <c r="C922">
        <v>0</v>
      </c>
      <c r="D922">
        <v>0</v>
      </c>
      <c r="E922">
        <v>0</v>
      </c>
      <c r="F922">
        <v>0</v>
      </c>
      <c r="G922">
        <v>0</v>
      </c>
      <c r="H922">
        <v>0</v>
      </c>
      <c r="I922">
        <v>0</v>
      </c>
      <c r="J922">
        <v>0</v>
      </c>
      <c r="K922">
        <v>0</v>
      </c>
      <c r="L922">
        <v>0</v>
      </c>
      <c r="M922">
        <v>0</v>
      </c>
      <c r="N922">
        <v>0</v>
      </c>
      <c r="O922">
        <v>0</v>
      </c>
      <c r="P922">
        <v>0</v>
      </c>
      <c r="Q922">
        <v>0</v>
      </c>
      <c r="R922">
        <v>0</v>
      </c>
      <c r="S922">
        <v>0</v>
      </c>
      <c r="T922">
        <v>0</v>
      </c>
      <c r="U922">
        <v>0</v>
      </c>
      <c r="V922">
        <v>0</v>
      </c>
      <c r="W922">
        <v>0</v>
      </c>
      <c r="X922">
        <v>0</v>
      </c>
      <c r="Y922">
        <v>0</v>
      </c>
      <c r="Z922">
        <v>0</v>
      </c>
      <c r="AA922">
        <v>0</v>
      </c>
      <c r="AB922">
        <v>0</v>
      </c>
      <c r="AC922">
        <v>0</v>
      </c>
      <c r="AD922">
        <v>0</v>
      </c>
      <c r="AE922">
        <v>0</v>
      </c>
      <c r="AF922">
        <v>0</v>
      </c>
    </row>
    <row r="923" spans="1:32">
      <c r="A923" t="s">
        <v>941</v>
      </c>
      <c r="B923" t="s">
        <v>19</v>
      </c>
      <c r="C923">
        <v>0</v>
      </c>
      <c r="D923">
        <v>0</v>
      </c>
      <c r="E923">
        <v>0</v>
      </c>
      <c r="F923">
        <v>0</v>
      </c>
      <c r="G923">
        <v>0</v>
      </c>
      <c r="H923">
        <v>0</v>
      </c>
      <c r="I923">
        <v>0</v>
      </c>
      <c r="J923">
        <v>0</v>
      </c>
      <c r="K923">
        <v>0</v>
      </c>
      <c r="L923">
        <v>0</v>
      </c>
      <c r="M923">
        <v>0</v>
      </c>
      <c r="N923">
        <v>0</v>
      </c>
      <c r="O923">
        <v>0</v>
      </c>
      <c r="P923">
        <v>0</v>
      </c>
      <c r="Q923">
        <v>0</v>
      </c>
      <c r="R923">
        <v>0</v>
      </c>
      <c r="S923">
        <v>0</v>
      </c>
      <c r="T923">
        <v>0</v>
      </c>
      <c r="U923">
        <v>0</v>
      </c>
      <c r="V923">
        <v>0</v>
      </c>
      <c r="W923">
        <v>0</v>
      </c>
      <c r="X923">
        <v>0</v>
      </c>
      <c r="Y923">
        <v>0</v>
      </c>
      <c r="Z923">
        <v>0</v>
      </c>
      <c r="AA923">
        <v>0</v>
      </c>
      <c r="AB923">
        <v>0</v>
      </c>
      <c r="AC923">
        <v>0</v>
      </c>
      <c r="AD923">
        <v>0</v>
      </c>
      <c r="AE923">
        <v>0</v>
      </c>
      <c r="AF923">
        <v>0</v>
      </c>
    </row>
    <row r="924" spans="1:32">
      <c r="A924" t="s">
        <v>942</v>
      </c>
      <c r="B924" t="s">
        <v>19</v>
      </c>
      <c r="C924">
        <v>0</v>
      </c>
      <c r="D924">
        <v>0</v>
      </c>
      <c r="E924">
        <v>0</v>
      </c>
      <c r="F924">
        <v>0</v>
      </c>
      <c r="G924">
        <v>0</v>
      </c>
      <c r="H924">
        <v>0</v>
      </c>
      <c r="I924">
        <v>0</v>
      </c>
      <c r="J924">
        <v>0</v>
      </c>
      <c r="K924">
        <v>0</v>
      </c>
      <c r="L924">
        <v>0</v>
      </c>
      <c r="M924">
        <v>0</v>
      </c>
      <c r="N924">
        <v>0</v>
      </c>
      <c r="O924">
        <v>0</v>
      </c>
      <c r="P924">
        <v>0</v>
      </c>
      <c r="Q924">
        <v>0</v>
      </c>
      <c r="R924">
        <v>0</v>
      </c>
      <c r="S924">
        <v>0</v>
      </c>
      <c r="T924">
        <v>0</v>
      </c>
      <c r="U924">
        <v>0</v>
      </c>
      <c r="V924">
        <v>0</v>
      </c>
      <c r="W924">
        <v>0</v>
      </c>
      <c r="X924">
        <v>0</v>
      </c>
      <c r="Y924">
        <v>0</v>
      </c>
      <c r="Z924">
        <v>0</v>
      </c>
      <c r="AA924">
        <v>0</v>
      </c>
      <c r="AB924">
        <v>0</v>
      </c>
      <c r="AC924">
        <v>0</v>
      </c>
      <c r="AD924">
        <v>0</v>
      </c>
      <c r="AE924">
        <v>0</v>
      </c>
      <c r="AF924">
        <v>0</v>
      </c>
    </row>
    <row r="925" spans="1:32">
      <c r="A925" t="s">
        <v>943</v>
      </c>
      <c r="B925" t="s">
        <v>19</v>
      </c>
      <c r="C925" s="2">
        <v>25490400</v>
      </c>
      <c r="D925" s="2">
        <v>25167400</v>
      </c>
      <c r="E925" s="2">
        <v>25738900</v>
      </c>
      <c r="F925" s="2">
        <v>25689600</v>
      </c>
      <c r="G925" s="2">
        <v>25448100</v>
      </c>
      <c r="H925" s="2">
        <v>25373300</v>
      </c>
      <c r="I925" s="2">
        <v>25357300</v>
      </c>
      <c r="J925" s="2">
        <v>25385100</v>
      </c>
      <c r="K925" s="2">
        <v>25272500</v>
      </c>
      <c r="L925" s="2">
        <v>25212200</v>
      </c>
      <c r="M925" s="2">
        <v>25085100</v>
      </c>
      <c r="N925" s="2">
        <v>25194600</v>
      </c>
      <c r="O925" s="2">
        <v>25340100</v>
      </c>
      <c r="P925" s="2">
        <v>25685500</v>
      </c>
      <c r="Q925" s="2">
        <v>25972800</v>
      </c>
      <c r="R925" s="2">
        <v>26412200</v>
      </c>
      <c r="S925" s="2">
        <v>26840300</v>
      </c>
      <c r="T925" s="2">
        <v>27435500</v>
      </c>
      <c r="U925" s="2">
        <v>28011500</v>
      </c>
      <c r="V925" s="2">
        <v>28781900</v>
      </c>
      <c r="W925" s="2">
        <v>29523900</v>
      </c>
      <c r="X925" s="2">
        <v>30424300</v>
      </c>
      <c r="Y925" s="2">
        <v>31264000</v>
      </c>
      <c r="Z925" s="2">
        <v>32283400</v>
      </c>
      <c r="AA925" s="2">
        <v>33278300</v>
      </c>
      <c r="AB925" s="2">
        <v>34553800</v>
      </c>
      <c r="AC925" s="2">
        <v>35730200</v>
      </c>
      <c r="AD925" s="2">
        <v>37087200</v>
      </c>
      <c r="AE925" s="2">
        <v>38382800</v>
      </c>
      <c r="AF925" s="2">
        <v>39904800</v>
      </c>
    </row>
    <row r="926" spans="1:32">
      <c r="A926" t="s">
        <v>944</v>
      </c>
      <c r="B926" t="s">
        <v>19</v>
      </c>
      <c r="C926">
        <v>0</v>
      </c>
      <c r="D926">
        <v>0</v>
      </c>
      <c r="E926">
        <v>0</v>
      </c>
      <c r="F926">
        <v>0</v>
      </c>
      <c r="G926">
        <v>0</v>
      </c>
      <c r="H926">
        <v>0</v>
      </c>
      <c r="I926">
        <v>0</v>
      </c>
      <c r="J926">
        <v>0</v>
      </c>
      <c r="K926">
        <v>0</v>
      </c>
      <c r="L926">
        <v>0</v>
      </c>
      <c r="M926">
        <v>0</v>
      </c>
      <c r="N926">
        <v>0</v>
      </c>
      <c r="O926">
        <v>0</v>
      </c>
      <c r="P926">
        <v>0</v>
      </c>
      <c r="Q926">
        <v>0</v>
      </c>
      <c r="R926">
        <v>0</v>
      </c>
      <c r="S926">
        <v>0</v>
      </c>
      <c r="T926">
        <v>0</v>
      </c>
      <c r="U926">
        <v>0</v>
      </c>
      <c r="V926">
        <v>0</v>
      </c>
      <c r="W926">
        <v>0</v>
      </c>
      <c r="X926">
        <v>0</v>
      </c>
      <c r="Y926">
        <v>0</v>
      </c>
      <c r="Z926">
        <v>0</v>
      </c>
      <c r="AA926">
        <v>0</v>
      </c>
      <c r="AB926">
        <v>0</v>
      </c>
      <c r="AC926">
        <v>0</v>
      </c>
      <c r="AD926">
        <v>0</v>
      </c>
      <c r="AE926">
        <v>0</v>
      </c>
      <c r="AF926">
        <v>0</v>
      </c>
    </row>
    <row r="927" spans="1:32">
      <c r="A927" t="s">
        <v>945</v>
      </c>
      <c r="B927" t="s">
        <v>19</v>
      </c>
      <c r="C927">
        <v>0</v>
      </c>
      <c r="D927">
        <v>0</v>
      </c>
      <c r="E927">
        <v>0</v>
      </c>
      <c r="F927">
        <v>0</v>
      </c>
      <c r="G927">
        <v>0</v>
      </c>
      <c r="H927">
        <v>0</v>
      </c>
      <c r="I927">
        <v>0</v>
      </c>
      <c r="J927">
        <v>0</v>
      </c>
      <c r="K927">
        <v>0</v>
      </c>
      <c r="L927">
        <v>0</v>
      </c>
      <c r="M927">
        <v>0</v>
      </c>
      <c r="N927">
        <v>0</v>
      </c>
      <c r="O927">
        <v>0</v>
      </c>
      <c r="P927">
        <v>0</v>
      </c>
      <c r="Q927">
        <v>0</v>
      </c>
      <c r="R927">
        <v>0</v>
      </c>
      <c r="S927">
        <v>0</v>
      </c>
      <c r="T927">
        <v>0</v>
      </c>
      <c r="U927">
        <v>0</v>
      </c>
      <c r="V927">
        <v>0</v>
      </c>
      <c r="W927">
        <v>0</v>
      </c>
      <c r="X927">
        <v>0</v>
      </c>
      <c r="Y927">
        <v>0</v>
      </c>
      <c r="Z927">
        <v>0</v>
      </c>
      <c r="AA927">
        <v>0</v>
      </c>
      <c r="AB927">
        <v>0</v>
      </c>
      <c r="AC927">
        <v>0</v>
      </c>
      <c r="AD927">
        <v>0</v>
      </c>
      <c r="AE927">
        <v>0</v>
      </c>
      <c r="AF927">
        <v>0</v>
      </c>
    </row>
    <row r="928" spans="1:32">
      <c r="A928" t="s">
        <v>946</v>
      </c>
      <c r="B928" t="s">
        <v>19</v>
      </c>
      <c r="C928">
        <v>0</v>
      </c>
      <c r="D928">
        <v>0</v>
      </c>
      <c r="E928">
        <v>0</v>
      </c>
      <c r="F928">
        <v>0</v>
      </c>
      <c r="G928">
        <v>0</v>
      </c>
      <c r="H928">
        <v>0</v>
      </c>
      <c r="I928">
        <v>0</v>
      </c>
      <c r="J928">
        <v>0</v>
      </c>
      <c r="K928">
        <v>0</v>
      </c>
      <c r="L928">
        <v>0</v>
      </c>
      <c r="M928">
        <v>0</v>
      </c>
      <c r="N928">
        <v>0</v>
      </c>
      <c r="O928">
        <v>0</v>
      </c>
      <c r="P928">
        <v>0</v>
      </c>
      <c r="Q928">
        <v>0</v>
      </c>
      <c r="R928">
        <v>0</v>
      </c>
      <c r="S928">
        <v>0</v>
      </c>
      <c r="T928">
        <v>0</v>
      </c>
      <c r="U928">
        <v>0</v>
      </c>
      <c r="V928">
        <v>0</v>
      </c>
      <c r="W928">
        <v>0</v>
      </c>
      <c r="X928">
        <v>0</v>
      </c>
      <c r="Y928">
        <v>0</v>
      </c>
      <c r="Z928">
        <v>0</v>
      </c>
      <c r="AA928">
        <v>0</v>
      </c>
      <c r="AB928">
        <v>0</v>
      </c>
      <c r="AC928">
        <v>0</v>
      </c>
      <c r="AD928">
        <v>0</v>
      </c>
      <c r="AE928">
        <v>0</v>
      </c>
      <c r="AF928">
        <v>0</v>
      </c>
    </row>
    <row r="929" spans="1:32">
      <c r="A929" t="s">
        <v>947</v>
      </c>
      <c r="B929" t="s">
        <v>19</v>
      </c>
      <c r="C929">
        <v>0</v>
      </c>
      <c r="D929">
        <v>0</v>
      </c>
      <c r="E929">
        <v>0</v>
      </c>
      <c r="F929">
        <v>0</v>
      </c>
      <c r="G929">
        <v>0</v>
      </c>
      <c r="H929">
        <v>0</v>
      </c>
      <c r="I929">
        <v>0</v>
      </c>
      <c r="J929">
        <v>0</v>
      </c>
      <c r="K929">
        <v>0</v>
      </c>
      <c r="L929">
        <v>0</v>
      </c>
      <c r="M929">
        <v>0</v>
      </c>
      <c r="N929">
        <v>0</v>
      </c>
      <c r="O929">
        <v>0</v>
      </c>
      <c r="P929">
        <v>0</v>
      </c>
      <c r="Q929">
        <v>0</v>
      </c>
      <c r="R929">
        <v>0</v>
      </c>
      <c r="S929">
        <v>0</v>
      </c>
      <c r="T929">
        <v>0</v>
      </c>
      <c r="U929">
        <v>0</v>
      </c>
      <c r="V929">
        <v>0</v>
      </c>
      <c r="W929">
        <v>0</v>
      </c>
      <c r="X929">
        <v>0</v>
      </c>
      <c r="Y929">
        <v>0</v>
      </c>
      <c r="Z929">
        <v>0</v>
      </c>
      <c r="AA929">
        <v>0</v>
      </c>
      <c r="AB929">
        <v>0</v>
      </c>
      <c r="AC929">
        <v>0</v>
      </c>
      <c r="AD929">
        <v>0</v>
      </c>
      <c r="AE929">
        <v>0</v>
      </c>
      <c r="AF929">
        <v>0</v>
      </c>
    </row>
    <row r="930" spans="1:32">
      <c r="A930" t="s">
        <v>948</v>
      </c>
      <c r="B930" t="s">
        <v>19</v>
      </c>
      <c r="C930">
        <v>0</v>
      </c>
      <c r="D930">
        <v>0</v>
      </c>
      <c r="E930">
        <v>0</v>
      </c>
      <c r="F930">
        <v>0</v>
      </c>
      <c r="G930">
        <v>0</v>
      </c>
      <c r="H930">
        <v>0</v>
      </c>
      <c r="I930">
        <v>0</v>
      </c>
      <c r="J930">
        <v>0</v>
      </c>
      <c r="K930">
        <v>0</v>
      </c>
      <c r="L930">
        <v>0</v>
      </c>
      <c r="M930">
        <v>0</v>
      </c>
      <c r="N930">
        <v>0</v>
      </c>
      <c r="O930">
        <v>0</v>
      </c>
      <c r="P930">
        <v>0</v>
      </c>
      <c r="Q930">
        <v>0</v>
      </c>
      <c r="R930">
        <v>0</v>
      </c>
      <c r="S930">
        <v>0</v>
      </c>
      <c r="T930">
        <v>0</v>
      </c>
      <c r="U930">
        <v>0</v>
      </c>
      <c r="V930">
        <v>0</v>
      </c>
      <c r="W930">
        <v>0</v>
      </c>
      <c r="X930">
        <v>0</v>
      </c>
      <c r="Y930">
        <v>0</v>
      </c>
      <c r="Z930">
        <v>0</v>
      </c>
      <c r="AA930">
        <v>0</v>
      </c>
      <c r="AB930">
        <v>0</v>
      </c>
      <c r="AC930">
        <v>0</v>
      </c>
      <c r="AD930">
        <v>0</v>
      </c>
      <c r="AE930">
        <v>0</v>
      </c>
      <c r="AF930">
        <v>0</v>
      </c>
    </row>
    <row r="931" spans="1:32">
      <c r="A931" t="s">
        <v>949</v>
      </c>
      <c r="B931" t="s">
        <v>19</v>
      </c>
      <c r="C931">
        <v>0</v>
      </c>
      <c r="D931">
        <v>0</v>
      </c>
      <c r="E931">
        <v>0</v>
      </c>
      <c r="F931">
        <v>0</v>
      </c>
      <c r="G931">
        <v>0</v>
      </c>
      <c r="H931">
        <v>0</v>
      </c>
      <c r="I931">
        <v>0</v>
      </c>
      <c r="J931">
        <v>0</v>
      </c>
      <c r="K931">
        <v>0</v>
      </c>
      <c r="L931">
        <v>0</v>
      </c>
      <c r="M931">
        <v>0</v>
      </c>
      <c r="N931">
        <v>0</v>
      </c>
      <c r="O931">
        <v>0</v>
      </c>
      <c r="P931">
        <v>0</v>
      </c>
      <c r="Q931">
        <v>0</v>
      </c>
      <c r="R931">
        <v>0</v>
      </c>
      <c r="S931">
        <v>0</v>
      </c>
      <c r="T931">
        <v>0</v>
      </c>
      <c r="U931">
        <v>0</v>
      </c>
      <c r="V931">
        <v>0</v>
      </c>
      <c r="W931">
        <v>0</v>
      </c>
      <c r="X931">
        <v>0</v>
      </c>
      <c r="Y931">
        <v>0</v>
      </c>
      <c r="Z931">
        <v>0</v>
      </c>
      <c r="AA931">
        <v>0</v>
      </c>
      <c r="AB931">
        <v>0</v>
      </c>
      <c r="AC931">
        <v>0</v>
      </c>
      <c r="AD931">
        <v>0</v>
      </c>
      <c r="AE931">
        <v>0</v>
      </c>
      <c r="AF931">
        <v>0</v>
      </c>
    </row>
    <row r="932" spans="1:32">
      <c r="A932" t="s">
        <v>950</v>
      </c>
      <c r="B932" t="s">
        <v>19</v>
      </c>
      <c r="C932">
        <v>0</v>
      </c>
      <c r="D932">
        <v>0</v>
      </c>
      <c r="E932">
        <v>0</v>
      </c>
      <c r="F932">
        <v>0</v>
      </c>
      <c r="G932">
        <v>0</v>
      </c>
      <c r="H932">
        <v>0</v>
      </c>
      <c r="I932">
        <v>0</v>
      </c>
      <c r="J932">
        <v>0</v>
      </c>
      <c r="K932">
        <v>0</v>
      </c>
      <c r="L932">
        <v>0</v>
      </c>
      <c r="M932">
        <v>0</v>
      </c>
      <c r="N932">
        <v>0</v>
      </c>
      <c r="O932">
        <v>0</v>
      </c>
      <c r="P932">
        <v>0</v>
      </c>
      <c r="Q932">
        <v>0</v>
      </c>
      <c r="R932">
        <v>0</v>
      </c>
      <c r="S932">
        <v>0</v>
      </c>
      <c r="T932">
        <v>0</v>
      </c>
      <c r="U932">
        <v>0</v>
      </c>
      <c r="V932">
        <v>0</v>
      </c>
      <c r="W932">
        <v>0</v>
      </c>
      <c r="X932">
        <v>0</v>
      </c>
      <c r="Y932">
        <v>0</v>
      </c>
      <c r="Z932">
        <v>0</v>
      </c>
      <c r="AA932">
        <v>0</v>
      </c>
      <c r="AB932">
        <v>0</v>
      </c>
      <c r="AC932">
        <v>0</v>
      </c>
      <c r="AD932">
        <v>0</v>
      </c>
      <c r="AE932">
        <v>0</v>
      </c>
      <c r="AF932">
        <v>0</v>
      </c>
    </row>
    <row r="933" spans="1:32">
      <c r="A933" t="s">
        <v>951</v>
      </c>
      <c r="B933" t="s">
        <v>19</v>
      </c>
      <c r="C933">
        <v>0</v>
      </c>
      <c r="D933">
        <v>0</v>
      </c>
      <c r="E933">
        <v>0</v>
      </c>
      <c r="F933">
        <v>0</v>
      </c>
      <c r="G933">
        <v>0</v>
      </c>
      <c r="H933">
        <v>0</v>
      </c>
      <c r="I933">
        <v>0</v>
      </c>
      <c r="J933">
        <v>0</v>
      </c>
      <c r="K933">
        <v>0</v>
      </c>
      <c r="L933">
        <v>0</v>
      </c>
      <c r="M933">
        <v>0</v>
      </c>
      <c r="N933">
        <v>0</v>
      </c>
      <c r="O933">
        <v>0</v>
      </c>
      <c r="P933">
        <v>0</v>
      </c>
      <c r="Q933">
        <v>0</v>
      </c>
      <c r="R933">
        <v>0</v>
      </c>
      <c r="S933">
        <v>0</v>
      </c>
      <c r="T933">
        <v>0</v>
      </c>
      <c r="U933">
        <v>0</v>
      </c>
      <c r="V933">
        <v>0</v>
      </c>
      <c r="W933">
        <v>0</v>
      </c>
      <c r="X933">
        <v>0</v>
      </c>
      <c r="Y933">
        <v>0</v>
      </c>
      <c r="Z933">
        <v>0</v>
      </c>
      <c r="AA933">
        <v>0</v>
      </c>
      <c r="AB933">
        <v>0</v>
      </c>
      <c r="AC933">
        <v>0</v>
      </c>
      <c r="AD933">
        <v>0</v>
      </c>
      <c r="AE933">
        <v>0</v>
      </c>
      <c r="AF933">
        <v>0</v>
      </c>
    </row>
    <row r="934" spans="1:32">
      <c r="A934" t="s">
        <v>952</v>
      </c>
      <c r="B934" t="s">
        <v>19</v>
      </c>
      <c r="C934">
        <v>0</v>
      </c>
      <c r="D934">
        <v>0</v>
      </c>
      <c r="E934">
        <v>0</v>
      </c>
      <c r="F934">
        <v>0</v>
      </c>
      <c r="G934">
        <v>0</v>
      </c>
      <c r="H934">
        <v>0</v>
      </c>
      <c r="I934">
        <v>0</v>
      </c>
      <c r="J934">
        <v>0</v>
      </c>
      <c r="K934">
        <v>0</v>
      </c>
      <c r="L934">
        <v>0</v>
      </c>
      <c r="M934">
        <v>0</v>
      </c>
      <c r="N934">
        <v>0</v>
      </c>
      <c r="O934">
        <v>0</v>
      </c>
      <c r="P934">
        <v>0</v>
      </c>
      <c r="Q934">
        <v>0</v>
      </c>
      <c r="R934">
        <v>0</v>
      </c>
      <c r="S934">
        <v>0</v>
      </c>
      <c r="T934">
        <v>0</v>
      </c>
      <c r="U934">
        <v>0</v>
      </c>
      <c r="V934">
        <v>0</v>
      </c>
      <c r="W934">
        <v>0</v>
      </c>
      <c r="X934">
        <v>0</v>
      </c>
      <c r="Y934">
        <v>0</v>
      </c>
      <c r="Z934">
        <v>0</v>
      </c>
      <c r="AA934">
        <v>0</v>
      </c>
      <c r="AB934">
        <v>0</v>
      </c>
      <c r="AC934">
        <v>0</v>
      </c>
      <c r="AD934">
        <v>0</v>
      </c>
      <c r="AE934">
        <v>0</v>
      </c>
      <c r="AF934">
        <v>0</v>
      </c>
    </row>
    <row r="935" spans="1:32">
      <c r="A935" t="s">
        <v>953</v>
      </c>
      <c r="B935" t="s">
        <v>19</v>
      </c>
      <c r="C935" s="2">
        <v>729471000</v>
      </c>
      <c r="D935" s="2">
        <v>719235000</v>
      </c>
      <c r="E935" s="2">
        <v>709751000</v>
      </c>
      <c r="F935" s="2">
        <v>738972000</v>
      </c>
      <c r="G935" s="2">
        <v>721413000</v>
      </c>
      <c r="H935" s="2">
        <v>691240000</v>
      </c>
      <c r="I935" s="2">
        <v>667873000</v>
      </c>
      <c r="J935" s="2">
        <v>658559000</v>
      </c>
      <c r="K935" s="2">
        <v>665918000</v>
      </c>
      <c r="L935" s="2">
        <v>662223000</v>
      </c>
      <c r="M935" s="2">
        <v>664718000</v>
      </c>
      <c r="N935" s="2">
        <v>670942000</v>
      </c>
      <c r="O935" s="2">
        <v>675914000</v>
      </c>
      <c r="P935" s="2">
        <v>679158000</v>
      </c>
      <c r="Q935" s="2">
        <v>683657000</v>
      </c>
      <c r="R935" s="2">
        <v>684396000</v>
      </c>
      <c r="S935" s="2">
        <v>686021000</v>
      </c>
      <c r="T935" s="2">
        <v>688374000</v>
      </c>
      <c r="U935" s="2">
        <v>687549000</v>
      </c>
      <c r="V935" s="2">
        <v>688506000</v>
      </c>
      <c r="W935" s="2">
        <v>694015000</v>
      </c>
      <c r="X935" s="2">
        <v>698587000</v>
      </c>
      <c r="Y935" s="2">
        <v>699301000</v>
      </c>
      <c r="Z935" s="2">
        <v>699413000</v>
      </c>
      <c r="AA935" s="2">
        <v>699377000</v>
      </c>
      <c r="AB935" s="2">
        <v>701071000</v>
      </c>
      <c r="AC935" s="2">
        <v>704807000</v>
      </c>
      <c r="AD935" s="2">
        <v>709748000</v>
      </c>
      <c r="AE935" s="2">
        <v>711854000</v>
      </c>
      <c r="AF935" s="2">
        <v>716725000</v>
      </c>
    </row>
    <row r="936" spans="1:32">
      <c r="A936" t="s">
        <v>954</v>
      </c>
      <c r="B936" t="s">
        <v>19</v>
      </c>
      <c r="C936">
        <v>0</v>
      </c>
      <c r="D936">
        <v>0</v>
      </c>
      <c r="E936">
        <v>0</v>
      </c>
      <c r="F936">
        <v>0</v>
      </c>
      <c r="G936">
        <v>0</v>
      </c>
      <c r="H936">
        <v>0</v>
      </c>
      <c r="I936">
        <v>0</v>
      </c>
      <c r="J936">
        <v>0</v>
      </c>
      <c r="K936">
        <v>0</v>
      </c>
      <c r="L936">
        <v>0</v>
      </c>
      <c r="M936">
        <v>0</v>
      </c>
      <c r="N936">
        <v>0</v>
      </c>
      <c r="O936">
        <v>0</v>
      </c>
      <c r="P936">
        <v>0</v>
      </c>
      <c r="Q936">
        <v>0</v>
      </c>
      <c r="R936">
        <v>0</v>
      </c>
      <c r="S936">
        <v>0</v>
      </c>
      <c r="T936">
        <v>0</v>
      </c>
      <c r="U936">
        <v>0</v>
      </c>
      <c r="V936">
        <v>0</v>
      </c>
      <c r="W936">
        <v>0</v>
      </c>
      <c r="X936">
        <v>0</v>
      </c>
      <c r="Y936">
        <v>0</v>
      </c>
      <c r="Z936">
        <v>0</v>
      </c>
      <c r="AA936">
        <v>0</v>
      </c>
      <c r="AB936">
        <v>0</v>
      </c>
      <c r="AC936">
        <v>0</v>
      </c>
      <c r="AD936">
        <v>0</v>
      </c>
      <c r="AE936">
        <v>0</v>
      </c>
      <c r="AF936">
        <v>0</v>
      </c>
    </row>
    <row r="937" spans="1:32">
      <c r="A937" t="s">
        <v>955</v>
      </c>
      <c r="B937" t="s">
        <v>19</v>
      </c>
      <c r="C937">
        <v>0</v>
      </c>
      <c r="D937">
        <v>0</v>
      </c>
      <c r="E937">
        <v>0</v>
      </c>
      <c r="F937">
        <v>0</v>
      </c>
      <c r="G937">
        <v>0</v>
      </c>
      <c r="H937">
        <v>0</v>
      </c>
      <c r="I937">
        <v>0</v>
      </c>
      <c r="J937">
        <v>0</v>
      </c>
      <c r="K937">
        <v>0</v>
      </c>
      <c r="L937">
        <v>0</v>
      </c>
      <c r="M937">
        <v>0</v>
      </c>
      <c r="N937">
        <v>0</v>
      </c>
      <c r="O937">
        <v>0</v>
      </c>
      <c r="P937">
        <v>0</v>
      </c>
      <c r="Q937">
        <v>0</v>
      </c>
      <c r="R937">
        <v>0</v>
      </c>
      <c r="S937">
        <v>0</v>
      </c>
      <c r="T937">
        <v>0</v>
      </c>
      <c r="U937">
        <v>0</v>
      </c>
      <c r="V937">
        <v>0</v>
      </c>
      <c r="W937">
        <v>0</v>
      </c>
      <c r="X937">
        <v>0</v>
      </c>
      <c r="Y937">
        <v>0</v>
      </c>
      <c r="Z937">
        <v>0</v>
      </c>
      <c r="AA937">
        <v>0</v>
      </c>
      <c r="AB937">
        <v>0</v>
      </c>
      <c r="AC937">
        <v>0</v>
      </c>
      <c r="AD937">
        <v>0</v>
      </c>
      <c r="AE937">
        <v>0</v>
      </c>
      <c r="AF937">
        <v>0</v>
      </c>
    </row>
    <row r="938" spans="1:32">
      <c r="A938" t="s">
        <v>956</v>
      </c>
      <c r="B938" t="s">
        <v>19</v>
      </c>
      <c r="C938">
        <v>0</v>
      </c>
      <c r="D938">
        <v>0</v>
      </c>
      <c r="E938">
        <v>0</v>
      </c>
      <c r="F938">
        <v>0</v>
      </c>
      <c r="G938">
        <v>0</v>
      </c>
      <c r="H938">
        <v>0</v>
      </c>
      <c r="I938">
        <v>0</v>
      </c>
      <c r="J938">
        <v>0</v>
      </c>
      <c r="K938">
        <v>0</v>
      </c>
      <c r="L938">
        <v>0</v>
      </c>
      <c r="M938">
        <v>0</v>
      </c>
      <c r="N938">
        <v>0</v>
      </c>
      <c r="O938">
        <v>0</v>
      </c>
      <c r="P938">
        <v>0</v>
      </c>
      <c r="Q938">
        <v>0</v>
      </c>
      <c r="R938">
        <v>0</v>
      </c>
      <c r="S938">
        <v>0</v>
      </c>
      <c r="T938">
        <v>0</v>
      </c>
      <c r="U938">
        <v>0</v>
      </c>
      <c r="V938">
        <v>0</v>
      </c>
      <c r="W938">
        <v>0</v>
      </c>
      <c r="X938">
        <v>0</v>
      </c>
      <c r="Y938">
        <v>0</v>
      </c>
      <c r="Z938">
        <v>0</v>
      </c>
      <c r="AA938">
        <v>0</v>
      </c>
      <c r="AB938">
        <v>0</v>
      </c>
      <c r="AC938">
        <v>0</v>
      </c>
      <c r="AD938">
        <v>0</v>
      </c>
      <c r="AE938">
        <v>0</v>
      </c>
      <c r="AF938">
        <v>0</v>
      </c>
    </row>
    <row r="939" spans="1:32">
      <c r="A939" t="s">
        <v>957</v>
      </c>
      <c r="B939" t="s">
        <v>19</v>
      </c>
      <c r="C939">
        <v>0</v>
      </c>
      <c r="D939">
        <v>0</v>
      </c>
      <c r="E939">
        <v>0</v>
      </c>
      <c r="F939">
        <v>0</v>
      </c>
      <c r="G939">
        <v>0</v>
      </c>
      <c r="H939">
        <v>0</v>
      </c>
      <c r="I939">
        <v>0</v>
      </c>
      <c r="J939">
        <v>0</v>
      </c>
      <c r="K939">
        <v>0</v>
      </c>
      <c r="L939">
        <v>0</v>
      </c>
      <c r="M939">
        <v>0</v>
      </c>
      <c r="N939">
        <v>0</v>
      </c>
      <c r="O939">
        <v>0</v>
      </c>
      <c r="P939">
        <v>0</v>
      </c>
      <c r="Q939">
        <v>0</v>
      </c>
      <c r="R939">
        <v>0</v>
      </c>
      <c r="S939">
        <v>0</v>
      </c>
      <c r="T939">
        <v>0</v>
      </c>
      <c r="U939">
        <v>0</v>
      </c>
      <c r="V939">
        <v>0</v>
      </c>
      <c r="W939">
        <v>0</v>
      </c>
      <c r="X939">
        <v>0</v>
      </c>
      <c r="Y939">
        <v>0</v>
      </c>
      <c r="Z939">
        <v>0</v>
      </c>
      <c r="AA939">
        <v>0</v>
      </c>
      <c r="AB939">
        <v>0</v>
      </c>
      <c r="AC939">
        <v>0</v>
      </c>
      <c r="AD939">
        <v>0</v>
      </c>
      <c r="AE939">
        <v>0</v>
      </c>
      <c r="AF939">
        <v>0</v>
      </c>
    </row>
    <row r="940" spans="1:32">
      <c r="A940" t="s">
        <v>958</v>
      </c>
      <c r="B940" t="s">
        <v>19</v>
      </c>
      <c r="C940">
        <v>0</v>
      </c>
      <c r="D940">
        <v>0</v>
      </c>
      <c r="E940">
        <v>0</v>
      </c>
      <c r="F940">
        <v>0</v>
      </c>
      <c r="G940">
        <v>0</v>
      </c>
      <c r="H940">
        <v>0</v>
      </c>
      <c r="I940">
        <v>0</v>
      </c>
      <c r="J940">
        <v>0</v>
      </c>
      <c r="K940">
        <v>0</v>
      </c>
      <c r="L940">
        <v>0</v>
      </c>
      <c r="M940">
        <v>0</v>
      </c>
      <c r="N940">
        <v>0</v>
      </c>
      <c r="O940">
        <v>0</v>
      </c>
      <c r="P940">
        <v>0</v>
      </c>
      <c r="Q940">
        <v>0</v>
      </c>
      <c r="R940">
        <v>0</v>
      </c>
      <c r="S940">
        <v>0</v>
      </c>
      <c r="T940">
        <v>0</v>
      </c>
      <c r="U940">
        <v>0</v>
      </c>
      <c r="V940">
        <v>0</v>
      </c>
      <c r="W940">
        <v>0</v>
      </c>
      <c r="X940">
        <v>0</v>
      </c>
      <c r="Y940">
        <v>0</v>
      </c>
      <c r="Z940">
        <v>0</v>
      </c>
      <c r="AA940">
        <v>0</v>
      </c>
      <c r="AB940">
        <v>0</v>
      </c>
      <c r="AC940">
        <v>0</v>
      </c>
      <c r="AD940">
        <v>0</v>
      </c>
      <c r="AE940">
        <v>0</v>
      </c>
      <c r="AF940">
        <v>0</v>
      </c>
    </row>
    <row r="941" spans="1:32">
      <c r="A941" t="s">
        <v>959</v>
      </c>
      <c r="B941" t="s">
        <v>19</v>
      </c>
      <c r="C941">
        <v>0</v>
      </c>
      <c r="D941">
        <v>0</v>
      </c>
      <c r="E941">
        <v>0</v>
      </c>
      <c r="F941">
        <v>0</v>
      </c>
      <c r="G941">
        <v>0</v>
      </c>
      <c r="H941">
        <v>0</v>
      </c>
      <c r="I941">
        <v>0</v>
      </c>
      <c r="J941">
        <v>0</v>
      </c>
      <c r="K941">
        <v>0</v>
      </c>
      <c r="L941">
        <v>0</v>
      </c>
      <c r="M941">
        <v>0</v>
      </c>
      <c r="N941">
        <v>0</v>
      </c>
      <c r="O941">
        <v>0</v>
      </c>
      <c r="P941">
        <v>0</v>
      </c>
      <c r="Q941">
        <v>0</v>
      </c>
      <c r="R941">
        <v>0</v>
      </c>
      <c r="S941">
        <v>0</v>
      </c>
      <c r="T941">
        <v>0</v>
      </c>
      <c r="U941">
        <v>0</v>
      </c>
      <c r="V941">
        <v>0</v>
      </c>
      <c r="W941">
        <v>0</v>
      </c>
      <c r="X941">
        <v>0</v>
      </c>
      <c r="Y941">
        <v>0</v>
      </c>
      <c r="Z941">
        <v>0</v>
      </c>
      <c r="AA941">
        <v>0</v>
      </c>
      <c r="AB941">
        <v>0</v>
      </c>
      <c r="AC941">
        <v>0</v>
      </c>
      <c r="AD941">
        <v>0</v>
      </c>
      <c r="AE941">
        <v>0</v>
      </c>
      <c r="AF941">
        <v>0</v>
      </c>
    </row>
    <row r="942" spans="1:32">
      <c r="A942" t="s">
        <v>960</v>
      </c>
      <c r="B942" t="s">
        <v>19</v>
      </c>
      <c r="C942">
        <v>0</v>
      </c>
      <c r="D942">
        <v>0</v>
      </c>
      <c r="E942">
        <v>0</v>
      </c>
      <c r="F942">
        <v>0</v>
      </c>
      <c r="G942">
        <v>0</v>
      </c>
      <c r="H942">
        <v>0</v>
      </c>
      <c r="I942">
        <v>0</v>
      </c>
      <c r="J942">
        <v>0</v>
      </c>
      <c r="K942">
        <v>0</v>
      </c>
      <c r="L942">
        <v>0</v>
      </c>
      <c r="M942">
        <v>0</v>
      </c>
      <c r="N942">
        <v>0</v>
      </c>
      <c r="O942">
        <v>0</v>
      </c>
      <c r="P942">
        <v>0</v>
      </c>
      <c r="Q942">
        <v>0</v>
      </c>
      <c r="R942">
        <v>0</v>
      </c>
      <c r="S942">
        <v>0</v>
      </c>
      <c r="T942">
        <v>0</v>
      </c>
      <c r="U942">
        <v>0</v>
      </c>
      <c r="V942">
        <v>0</v>
      </c>
      <c r="W942">
        <v>0</v>
      </c>
      <c r="X942">
        <v>0</v>
      </c>
      <c r="Y942">
        <v>0</v>
      </c>
      <c r="Z942">
        <v>0</v>
      </c>
      <c r="AA942">
        <v>0</v>
      </c>
      <c r="AB942">
        <v>0</v>
      </c>
      <c r="AC942">
        <v>0</v>
      </c>
      <c r="AD942">
        <v>0</v>
      </c>
      <c r="AE942">
        <v>0</v>
      </c>
      <c r="AF942">
        <v>0</v>
      </c>
    </row>
    <row r="943" spans="1:32">
      <c r="A943" t="s">
        <v>961</v>
      </c>
      <c r="B943" t="s">
        <v>19</v>
      </c>
      <c r="C943">
        <v>0</v>
      </c>
      <c r="D943">
        <v>0</v>
      </c>
      <c r="E943">
        <v>0</v>
      </c>
      <c r="F943">
        <v>0</v>
      </c>
      <c r="G943">
        <v>0</v>
      </c>
      <c r="H943">
        <v>0</v>
      </c>
      <c r="I943">
        <v>0</v>
      </c>
      <c r="J943">
        <v>0</v>
      </c>
      <c r="K943">
        <v>0</v>
      </c>
      <c r="L943">
        <v>0</v>
      </c>
      <c r="M943">
        <v>0</v>
      </c>
      <c r="N943">
        <v>0</v>
      </c>
      <c r="O943">
        <v>0</v>
      </c>
      <c r="P943">
        <v>0</v>
      </c>
      <c r="Q943">
        <v>0</v>
      </c>
      <c r="R943">
        <v>0</v>
      </c>
      <c r="S943">
        <v>0</v>
      </c>
      <c r="T943">
        <v>0</v>
      </c>
      <c r="U943">
        <v>0</v>
      </c>
      <c r="V943">
        <v>0</v>
      </c>
      <c r="W943">
        <v>0</v>
      </c>
      <c r="X943">
        <v>0</v>
      </c>
      <c r="Y943">
        <v>0</v>
      </c>
      <c r="Z943">
        <v>0</v>
      </c>
      <c r="AA943">
        <v>0</v>
      </c>
      <c r="AB943">
        <v>0</v>
      </c>
      <c r="AC943">
        <v>0</v>
      </c>
      <c r="AD943">
        <v>0</v>
      </c>
      <c r="AE943">
        <v>0</v>
      </c>
      <c r="AF943">
        <v>0</v>
      </c>
    </row>
    <row r="944" spans="1:32">
      <c r="A944" t="s">
        <v>962</v>
      </c>
      <c r="B944" t="s">
        <v>19</v>
      </c>
      <c r="C944">
        <v>0</v>
      </c>
      <c r="D944">
        <v>0</v>
      </c>
      <c r="E944">
        <v>0</v>
      </c>
      <c r="F944">
        <v>0</v>
      </c>
      <c r="G944">
        <v>0</v>
      </c>
      <c r="H944">
        <v>0</v>
      </c>
      <c r="I944">
        <v>0</v>
      </c>
      <c r="J944">
        <v>0</v>
      </c>
      <c r="K944">
        <v>0</v>
      </c>
      <c r="L944">
        <v>0</v>
      </c>
      <c r="M944">
        <v>0</v>
      </c>
      <c r="N944">
        <v>0</v>
      </c>
      <c r="O944">
        <v>0</v>
      </c>
      <c r="P944">
        <v>0</v>
      </c>
      <c r="Q944">
        <v>0</v>
      </c>
      <c r="R944">
        <v>0</v>
      </c>
      <c r="S944">
        <v>0</v>
      </c>
      <c r="T944">
        <v>0</v>
      </c>
      <c r="U944">
        <v>0</v>
      </c>
      <c r="V944">
        <v>0</v>
      </c>
      <c r="W944">
        <v>0</v>
      </c>
      <c r="X944">
        <v>0</v>
      </c>
      <c r="Y944">
        <v>0</v>
      </c>
      <c r="Z944">
        <v>0</v>
      </c>
      <c r="AA944">
        <v>0</v>
      </c>
      <c r="AB944">
        <v>0</v>
      </c>
      <c r="AC944">
        <v>0</v>
      </c>
      <c r="AD944">
        <v>0</v>
      </c>
      <c r="AE944">
        <v>0</v>
      </c>
      <c r="AF944">
        <v>0</v>
      </c>
    </row>
    <row r="945" spans="1:32">
      <c r="A945" t="s">
        <v>963</v>
      </c>
      <c r="B945" t="s">
        <v>19</v>
      </c>
      <c r="C945">
        <v>0</v>
      </c>
      <c r="D945">
        <v>0</v>
      </c>
      <c r="E945">
        <v>0</v>
      </c>
      <c r="F945">
        <v>0</v>
      </c>
      <c r="G945">
        <v>0</v>
      </c>
      <c r="H945">
        <v>0</v>
      </c>
      <c r="I945">
        <v>0</v>
      </c>
      <c r="J945">
        <v>0</v>
      </c>
      <c r="K945">
        <v>0</v>
      </c>
      <c r="L945">
        <v>0</v>
      </c>
      <c r="M945">
        <v>0</v>
      </c>
      <c r="N945">
        <v>0</v>
      </c>
      <c r="O945">
        <v>0</v>
      </c>
      <c r="P945">
        <v>0</v>
      </c>
      <c r="Q945">
        <v>0</v>
      </c>
      <c r="R945">
        <v>0</v>
      </c>
      <c r="S945">
        <v>0</v>
      </c>
      <c r="T945">
        <v>0</v>
      </c>
      <c r="U945">
        <v>0</v>
      </c>
      <c r="V945">
        <v>0</v>
      </c>
      <c r="W945">
        <v>0</v>
      </c>
      <c r="X945">
        <v>0</v>
      </c>
      <c r="Y945">
        <v>0</v>
      </c>
      <c r="Z945">
        <v>0</v>
      </c>
      <c r="AA945">
        <v>0</v>
      </c>
      <c r="AB945">
        <v>0</v>
      </c>
      <c r="AC945">
        <v>0</v>
      </c>
      <c r="AD945">
        <v>0</v>
      </c>
      <c r="AE945">
        <v>0</v>
      </c>
      <c r="AF945">
        <v>0</v>
      </c>
    </row>
    <row r="946" spans="1:32">
      <c r="A946" t="s">
        <v>964</v>
      </c>
      <c r="B946" t="s">
        <v>19</v>
      </c>
      <c r="C946">
        <v>0</v>
      </c>
      <c r="D946">
        <v>0</v>
      </c>
      <c r="E946">
        <v>0</v>
      </c>
      <c r="F946">
        <v>0</v>
      </c>
      <c r="G946">
        <v>0</v>
      </c>
      <c r="H946">
        <v>0</v>
      </c>
      <c r="I946">
        <v>0</v>
      </c>
      <c r="J946">
        <v>0</v>
      </c>
      <c r="K946">
        <v>0</v>
      </c>
      <c r="L946">
        <v>0</v>
      </c>
      <c r="M946">
        <v>0</v>
      </c>
      <c r="N946">
        <v>0</v>
      </c>
      <c r="O946">
        <v>0</v>
      </c>
      <c r="P946">
        <v>0</v>
      </c>
      <c r="Q946">
        <v>0</v>
      </c>
      <c r="R946">
        <v>0</v>
      </c>
      <c r="S946">
        <v>0</v>
      </c>
      <c r="T946">
        <v>0</v>
      </c>
      <c r="U946">
        <v>0</v>
      </c>
      <c r="V946">
        <v>0</v>
      </c>
      <c r="W946">
        <v>0</v>
      </c>
      <c r="X946">
        <v>0</v>
      </c>
      <c r="Y946">
        <v>0</v>
      </c>
      <c r="Z946">
        <v>0</v>
      </c>
      <c r="AA946">
        <v>0</v>
      </c>
      <c r="AB946">
        <v>0</v>
      </c>
      <c r="AC946">
        <v>0</v>
      </c>
      <c r="AD946">
        <v>0</v>
      </c>
      <c r="AE946">
        <v>0</v>
      </c>
      <c r="AF946">
        <v>0</v>
      </c>
    </row>
    <row r="947" spans="1:32">
      <c r="A947" t="s">
        <v>965</v>
      </c>
      <c r="B947" t="s">
        <v>19</v>
      </c>
      <c r="C947">
        <v>0</v>
      </c>
      <c r="D947">
        <v>0</v>
      </c>
      <c r="E947">
        <v>0</v>
      </c>
      <c r="F947">
        <v>0</v>
      </c>
      <c r="G947">
        <v>0</v>
      </c>
      <c r="H947">
        <v>0</v>
      </c>
      <c r="I947">
        <v>0</v>
      </c>
      <c r="J947">
        <v>0</v>
      </c>
      <c r="K947">
        <v>0</v>
      </c>
      <c r="L947">
        <v>0</v>
      </c>
      <c r="M947">
        <v>0</v>
      </c>
      <c r="N947">
        <v>0</v>
      </c>
      <c r="O947">
        <v>0</v>
      </c>
      <c r="P947">
        <v>0</v>
      </c>
      <c r="Q947">
        <v>0</v>
      </c>
      <c r="R947">
        <v>0</v>
      </c>
      <c r="S947">
        <v>0</v>
      </c>
      <c r="T947">
        <v>0</v>
      </c>
      <c r="U947">
        <v>0</v>
      </c>
      <c r="V947">
        <v>0</v>
      </c>
      <c r="W947">
        <v>0</v>
      </c>
      <c r="X947">
        <v>0</v>
      </c>
      <c r="Y947">
        <v>0</v>
      </c>
      <c r="Z947">
        <v>0</v>
      </c>
      <c r="AA947">
        <v>0</v>
      </c>
      <c r="AB947">
        <v>0</v>
      </c>
      <c r="AC947">
        <v>0</v>
      </c>
      <c r="AD947">
        <v>0</v>
      </c>
      <c r="AE947">
        <v>0</v>
      </c>
      <c r="AF947">
        <v>0</v>
      </c>
    </row>
    <row r="948" spans="1:32">
      <c r="A948" t="s">
        <v>966</v>
      </c>
      <c r="B948" t="s">
        <v>19</v>
      </c>
      <c r="C948">
        <v>0</v>
      </c>
      <c r="D948">
        <v>0</v>
      </c>
      <c r="E948">
        <v>0</v>
      </c>
      <c r="F948">
        <v>0</v>
      </c>
      <c r="G948">
        <v>0</v>
      </c>
      <c r="H948">
        <v>0</v>
      </c>
      <c r="I948">
        <v>0</v>
      </c>
      <c r="J948">
        <v>0</v>
      </c>
      <c r="K948">
        <v>0</v>
      </c>
      <c r="L948">
        <v>0</v>
      </c>
      <c r="M948">
        <v>0</v>
      </c>
      <c r="N948">
        <v>0</v>
      </c>
      <c r="O948">
        <v>0</v>
      </c>
      <c r="P948">
        <v>0</v>
      </c>
      <c r="Q948">
        <v>0</v>
      </c>
      <c r="R948">
        <v>0</v>
      </c>
      <c r="S948">
        <v>0</v>
      </c>
      <c r="T948">
        <v>0</v>
      </c>
      <c r="U948">
        <v>0</v>
      </c>
      <c r="V948">
        <v>0</v>
      </c>
      <c r="W948">
        <v>0</v>
      </c>
      <c r="X948">
        <v>0</v>
      </c>
      <c r="Y948">
        <v>0</v>
      </c>
      <c r="Z948">
        <v>0</v>
      </c>
      <c r="AA948">
        <v>0</v>
      </c>
      <c r="AB948">
        <v>0</v>
      </c>
      <c r="AC948">
        <v>0</v>
      </c>
      <c r="AD948">
        <v>0</v>
      </c>
      <c r="AE948">
        <v>0</v>
      </c>
      <c r="AF948">
        <v>0</v>
      </c>
    </row>
    <row r="949" spans="1:32">
      <c r="A949" t="s">
        <v>967</v>
      </c>
      <c r="B949" t="s">
        <v>19</v>
      </c>
      <c r="C949">
        <v>0</v>
      </c>
      <c r="D949">
        <v>0</v>
      </c>
      <c r="E949">
        <v>0</v>
      </c>
      <c r="F949">
        <v>0</v>
      </c>
      <c r="G949">
        <v>0</v>
      </c>
      <c r="H949">
        <v>0</v>
      </c>
      <c r="I949">
        <v>0</v>
      </c>
      <c r="J949">
        <v>0</v>
      </c>
      <c r="K949">
        <v>0</v>
      </c>
      <c r="L949">
        <v>0</v>
      </c>
      <c r="M949">
        <v>0</v>
      </c>
      <c r="N949">
        <v>0</v>
      </c>
      <c r="O949">
        <v>0</v>
      </c>
      <c r="P949">
        <v>0</v>
      </c>
      <c r="Q949">
        <v>0</v>
      </c>
      <c r="R949">
        <v>0</v>
      </c>
      <c r="S949">
        <v>0</v>
      </c>
      <c r="T949">
        <v>0</v>
      </c>
      <c r="U949">
        <v>0</v>
      </c>
      <c r="V949">
        <v>0</v>
      </c>
      <c r="W949">
        <v>0</v>
      </c>
      <c r="X949">
        <v>0</v>
      </c>
      <c r="Y949">
        <v>0</v>
      </c>
      <c r="Z949">
        <v>0</v>
      </c>
      <c r="AA949">
        <v>0</v>
      </c>
      <c r="AB949">
        <v>0</v>
      </c>
      <c r="AC949">
        <v>0</v>
      </c>
      <c r="AD949">
        <v>0</v>
      </c>
      <c r="AE949">
        <v>0</v>
      </c>
      <c r="AF949">
        <v>0</v>
      </c>
    </row>
    <row r="950" spans="1:32">
      <c r="A950" t="s">
        <v>968</v>
      </c>
      <c r="B950" t="s">
        <v>19</v>
      </c>
      <c r="C950">
        <v>0</v>
      </c>
      <c r="D950">
        <v>0</v>
      </c>
      <c r="E950">
        <v>0</v>
      </c>
      <c r="F950">
        <v>0</v>
      </c>
      <c r="G950">
        <v>0</v>
      </c>
      <c r="H950">
        <v>0</v>
      </c>
      <c r="I950">
        <v>0</v>
      </c>
      <c r="J950">
        <v>0</v>
      </c>
      <c r="K950">
        <v>0</v>
      </c>
      <c r="L950">
        <v>0</v>
      </c>
      <c r="M950">
        <v>0</v>
      </c>
      <c r="N950">
        <v>0</v>
      </c>
      <c r="O950">
        <v>0</v>
      </c>
      <c r="P950">
        <v>0</v>
      </c>
      <c r="Q950">
        <v>0</v>
      </c>
      <c r="R950">
        <v>0</v>
      </c>
      <c r="S950">
        <v>0</v>
      </c>
      <c r="T950">
        <v>0</v>
      </c>
      <c r="U950">
        <v>0</v>
      </c>
      <c r="V950">
        <v>0</v>
      </c>
      <c r="W950">
        <v>0</v>
      </c>
      <c r="X950">
        <v>0</v>
      </c>
      <c r="Y950">
        <v>0</v>
      </c>
      <c r="Z950">
        <v>0</v>
      </c>
      <c r="AA950">
        <v>0</v>
      </c>
      <c r="AB950">
        <v>0</v>
      </c>
      <c r="AC950">
        <v>0</v>
      </c>
      <c r="AD950">
        <v>0</v>
      </c>
      <c r="AE950">
        <v>0</v>
      </c>
      <c r="AF950">
        <v>0</v>
      </c>
    </row>
    <row r="951" spans="1:32">
      <c r="A951" t="s">
        <v>969</v>
      </c>
      <c r="B951" t="s">
        <v>19</v>
      </c>
      <c r="C951">
        <v>0</v>
      </c>
      <c r="D951">
        <v>0</v>
      </c>
      <c r="E951">
        <v>0</v>
      </c>
      <c r="F951">
        <v>0</v>
      </c>
      <c r="G951">
        <v>0</v>
      </c>
      <c r="H951">
        <v>0</v>
      </c>
      <c r="I951">
        <v>0</v>
      </c>
      <c r="J951">
        <v>0</v>
      </c>
      <c r="K951">
        <v>0</v>
      </c>
      <c r="L951">
        <v>0</v>
      </c>
      <c r="M951">
        <v>0</v>
      </c>
      <c r="N951">
        <v>0</v>
      </c>
      <c r="O951">
        <v>0</v>
      </c>
      <c r="P951">
        <v>0</v>
      </c>
      <c r="Q951">
        <v>0</v>
      </c>
      <c r="R951">
        <v>0</v>
      </c>
      <c r="S951">
        <v>0</v>
      </c>
      <c r="T951">
        <v>0</v>
      </c>
      <c r="U951">
        <v>0</v>
      </c>
      <c r="V951">
        <v>0</v>
      </c>
      <c r="W951">
        <v>0</v>
      </c>
      <c r="X951">
        <v>0</v>
      </c>
      <c r="Y951">
        <v>0</v>
      </c>
      <c r="Z951">
        <v>0</v>
      </c>
      <c r="AA951">
        <v>0</v>
      </c>
      <c r="AB951">
        <v>0</v>
      </c>
      <c r="AC951">
        <v>0</v>
      </c>
      <c r="AD951">
        <v>0</v>
      </c>
      <c r="AE951">
        <v>0</v>
      </c>
      <c r="AF951">
        <v>0</v>
      </c>
    </row>
    <row r="952" spans="1:32">
      <c r="A952" t="s">
        <v>970</v>
      </c>
      <c r="B952" t="s">
        <v>19</v>
      </c>
      <c r="C952">
        <v>0</v>
      </c>
      <c r="D952">
        <v>0</v>
      </c>
      <c r="E952">
        <v>0</v>
      </c>
      <c r="F952">
        <v>0</v>
      </c>
      <c r="G952">
        <v>0</v>
      </c>
      <c r="H952">
        <v>0</v>
      </c>
      <c r="I952">
        <v>0</v>
      </c>
      <c r="J952">
        <v>0</v>
      </c>
      <c r="K952">
        <v>0</v>
      </c>
      <c r="L952">
        <v>0</v>
      </c>
      <c r="M952">
        <v>0</v>
      </c>
      <c r="N952">
        <v>0</v>
      </c>
      <c r="O952">
        <v>0</v>
      </c>
      <c r="P952">
        <v>0</v>
      </c>
      <c r="Q952">
        <v>0</v>
      </c>
      <c r="R952">
        <v>0</v>
      </c>
      <c r="S952">
        <v>0</v>
      </c>
      <c r="T952">
        <v>0</v>
      </c>
      <c r="U952">
        <v>0</v>
      </c>
      <c r="V952">
        <v>0</v>
      </c>
      <c r="W952">
        <v>0</v>
      </c>
      <c r="X952">
        <v>0</v>
      </c>
      <c r="Y952">
        <v>0</v>
      </c>
      <c r="Z952">
        <v>0</v>
      </c>
      <c r="AA952">
        <v>0</v>
      </c>
      <c r="AB952">
        <v>0</v>
      </c>
      <c r="AC952">
        <v>0</v>
      </c>
      <c r="AD952">
        <v>0</v>
      </c>
      <c r="AE952">
        <v>0</v>
      </c>
      <c r="AF952">
        <v>0</v>
      </c>
    </row>
    <row r="953" spans="1:32">
      <c r="A953" t="s">
        <v>971</v>
      </c>
      <c r="B953" t="s">
        <v>19</v>
      </c>
      <c r="C953">
        <v>0</v>
      </c>
      <c r="D953">
        <v>0</v>
      </c>
      <c r="E953">
        <v>0</v>
      </c>
      <c r="F953">
        <v>0</v>
      </c>
      <c r="G953">
        <v>0</v>
      </c>
      <c r="H953">
        <v>0</v>
      </c>
      <c r="I953">
        <v>0</v>
      </c>
      <c r="J953">
        <v>0</v>
      </c>
      <c r="K953">
        <v>0</v>
      </c>
      <c r="L953">
        <v>0</v>
      </c>
      <c r="M953">
        <v>0</v>
      </c>
      <c r="N953">
        <v>0</v>
      </c>
      <c r="O953">
        <v>0</v>
      </c>
      <c r="P953">
        <v>0</v>
      </c>
      <c r="Q953">
        <v>0</v>
      </c>
      <c r="R953">
        <v>0</v>
      </c>
      <c r="S953">
        <v>0</v>
      </c>
      <c r="T953">
        <v>0</v>
      </c>
      <c r="U953">
        <v>0</v>
      </c>
      <c r="V953">
        <v>0</v>
      </c>
      <c r="W953">
        <v>0</v>
      </c>
      <c r="X953">
        <v>0</v>
      </c>
      <c r="Y953">
        <v>0</v>
      </c>
      <c r="Z953">
        <v>0</v>
      </c>
      <c r="AA953">
        <v>0</v>
      </c>
      <c r="AB953">
        <v>0</v>
      </c>
      <c r="AC953">
        <v>0</v>
      </c>
      <c r="AD953">
        <v>0</v>
      </c>
      <c r="AE953">
        <v>0</v>
      </c>
      <c r="AF953">
        <v>0</v>
      </c>
    </row>
    <row r="954" spans="1:32">
      <c r="A954" t="s">
        <v>972</v>
      </c>
      <c r="B954" t="s">
        <v>19</v>
      </c>
      <c r="C954">
        <v>0</v>
      </c>
      <c r="D954">
        <v>0</v>
      </c>
      <c r="E954">
        <v>0</v>
      </c>
      <c r="F954">
        <v>0</v>
      </c>
      <c r="G954">
        <v>0</v>
      </c>
      <c r="H954">
        <v>0</v>
      </c>
      <c r="I954">
        <v>0</v>
      </c>
      <c r="J954">
        <v>0</v>
      </c>
      <c r="K954">
        <v>0</v>
      </c>
      <c r="L954">
        <v>0</v>
      </c>
      <c r="M954">
        <v>0</v>
      </c>
      <c r="N954">
        <v>0</v>
      </c>
      <c r="O954">
        <v>0</v>
      </c>
      <c r="P954">
        <v>0</v>
      </c>
      <c r="Q954">
        <v>0</v>
      </c>
      <c r="R954">
        <v>0</v>
      </c>
      <c r="S954">
        <v>0</v>
      </c>
      <c r="T954">
        <v>0</v>
      </c>
      <c r="U954">
        <v>0</v>
      </c>
      <c r="V954">
        <v>0</v>
      </c>
      <c r="W954">
        <v>0</v>
      </c>
      <c r="X954">
        <v>0</v>
      </c>
      <c r="Y954">
        <v>0</v>
      </c>
      <c r="Z954">
        <v>0</v>
      </c>
      <c r="AA954">
        <v>0</v>
      </c>
      <c r="AB954">
        <v>0</v>
      </c>
      <c r="AC954">
        <v>0</v>
      </c>
      <c r="AD954">
        <v>0</v>
      </c>
      <c r="AE954">
        <v>0</v>
      </c>
      <c r="AF954">
        <v>0</v>
      </c>
    </row>
    <row r="955" spans="1:32">
      <c r="A955" t="s">
        <v>973</v>
      </c>
      <c r="B955" t="s">
        <v>19</v>
      </c>
      <c r="C955">
        <v>0</v>
      </c>
      <c r="D95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row>
    <row r="956" spans="1:32">
      <c r="A956" t="s">
        <v>974</v>
      </c>
      <c r="B956" t="s">
        <v>19</v>
      </c>
      <c r="C956">
        <v>0</v>
      </c>
      <c r="D956">
        <v>0</v>
      </c>
      <c r="E956">
        <v>0</v>
      </c>
      <c r="F956">
        <v>0</v>
      </c>
      <c r="G956">
        <v>0</v>
      </c>
      <c r="H956">
        <v>0</v>
      </c>
      <c r="I956">
        <v>0</v>
      </c>
      <c r="J956">
        <v>0</v>
      </c>
      <c r="K956">
        <v>0</v>
      </c>
      <c r="L956">
        <v>0</v>
      </c>
      <c r="M956">
        <v>0</v>
      </c>
      <c r="N956">
        <v>0</v>
      </c>
      <c r="O956">
        <v>0</v>
      </c>
      <c r="P956">
        <v>0</v>
      </c>
      <c r="Q956">
        <v>0</v>
      </c>
      <c r="R956">
        <v>0</v>
      </c>
      <c r="S956">
        <v>0</v>
      </c>
      <c r="T956">
        <v>0</v>
      </c>
      <c r="U956">
        <v>0</v>
      </c>
      <c r="V956">
        <v>0</v>
      </c>
      <c r="W956">
        <v>0</v>
      </c>
      <c r="X956">
        <v>0</v>
      </c>
      <c r="Y956">
        <v>0</v>
      </c>
      <c r="Z956">
        <v>0</v>
      </c>
      <c r="AA956">
        <v>0</v>
      </c>
      <c r="AB956">
        <v>0</v>
      </c>
      <c r="AC956">
        <v>0</v>
      </c>
      <c r="AD956">
        <v>0</v>
      </c>
      <c r="AE956">
        <v>0</v>
      </c>
      <c r="AF956">
        <v>0</v>
      </c>
    </row>
    <row r="957" spans="1:32">
      <c r="A957" t="s">
        <v>975</v>
      </c>
      <c r="B957" t="s">
        <v>19</v>
      </c>
      <c r="C957">
        <v>0</v>
      </c>
      <c r="D957">
        <v>0</v>
      </c>
      <c r="E957">
        <v>0</v>
      </c>
      <c r="F957">
        <v>0</v>
      </c>
      <c r="G957">
        <v>0</v>
      </c>
      <c r="H957">
        <v>0</v>
      </c>
      <c r="I957">
        <v>0</v>
      </c>
      <c r="J957">
        <v>0</v>
      </c>
      <c r="K957">
        <v>0</v>
      </c>
      <c r="L957">
        <v>0</v>
      </c>
      <c r="M957">
        <v>0</v>
      </c>
      <c r="N957">
        <v>0</v>
      </c>
      <c r="O957">
        <v>0</v>
      </c>
      <c r="P957">
        <v>0</v>
      </c>
      <c r="Q957">
        <v>0</v>
      </c>
      <c r="R957">
        <v>0</v>
      </c>
      <c r="S957">
        <v>0</v>
      </c>
      <c r="T957">
        <v>0</v>
      </c>
      <c r="U957">
        <v>0</v>
      </c>
      <c r="V957">
        <v>0</v>
      </c>
      <c r="W957">
        <v>0</v>
      </c>
      <c r="X957">
        <v>0</v>
      </c>
      <c r="Y957">
        <v>0</v>
      </c>
      <c r="Z957">
        <v>0</v>
      </c>
      <c r="AA957">
        <v>0</v>
      </c>
      <c r="AB957">
        <v>0</v>
      </c>
      <c r="AC957">
        <v>0</v>
      </c>
      <c r="AD957">
        <v>0</v>
      </c>
      <c r="AE957">
        <v>0</v>
      </c>
      <c r="AF957">
        <v>0</v>
      </c>
    </row>
    <row r="958" spans="1:32">
      <c r="A958" t="s">
        <v>976</v>
      </c>
      <c r="B958" t="s">
        <v>19</v>
      </c>
      <c r="C958">
        <v>0</v>
      </c>
      <c r="D958">
        <v>0</v>
      </c>
      <c r="E958">
        <v>0</v>
      </c>
      <c r="F958">
        <v>0</v>
      </c>
      <c r="G958">
        <v>0</v>
      </c>
      <c r="H958">
        <v>0</v>
      </c>
      <c r="I958">
        <v>0</v>
      </c>
      <c r="J958">
        <v>0</v>
      </c>
      <c r="K958">
        <v>0</v>
      </c>
      <c r="L958">
        <v>0</v>
      </c>
      <c r="M958">
        <v>0</v>
      </c>
      <c r="N958">
        <v>0</v>
      </c>
      <c r="O958">
        <v>0</v>
      </c>
      <c r="P958">
        <v>0</v>
      </c>
      <c r="Q958">
        <v>0</v>
      </c>
      <c r="R958">
        <v>0</v>
      </c>
      <c r="S958">
        <v>0</v>
      </c>
      <c r="T958">
        <v>0</v>
      </c>
      <c r="U958">
        <v>0</v>
      </c>
      <c r="V958">
        <v>0</v>
      </c>
      <c r="W958">
        <v>0</v>
      </c>
      <c r="X958">
        <v>0</v>
      </c>
      <c r="Y958">
        <v>0</v>
      </c>
      <c r="Z958">
        <v>0</v>
      </c>
      <c r="AA958">
        <v>0</v>
      </c>
      <c r="AB958">
        <v>0</v>
      </c>
      <c r="AC958">
        <v>0</v>
      </c>
      <c r="AD958">
        <v>0</v>
      </c>
      <c r="AE958">
        <v>0</v>
      </c>
      <c r="AF958">
        <v>0</v>
      </c>
    </row>
    <row r="959" spans="1:32">
      <c r="A959" t="s">
        <v>977</v>
      </c>
      <c r="B959" t="s">
        <v>19</v>
      </c>
      <c r="C959">
        <v>0</v>
      </c>
      <c r="D959">
        <v>0</v>
      </c>
      <c r="E959">
        <v>0</v>
      </c>
      <c r="F959">
        <v>0</v>
      </c>
      <c r="G959">
        <v>0</v>
      </c>
      <c r="H959">
        <v>0</v>
      </c>
      <c r="I959">
        <v>0</v>
      </c>
      <c r="J959">
        <v>0</v>
      </c>
      <c r="K959">
        <v>0</v>
      </c>
      <c r="L959">
        <v>0</v>
      </c>
      <c r="M959">
        <v>0</v>
      </c>
      <c r="N959">
        <v>0</v>
      </c>
      <c r="O959">
        <v>0</v>
      </c>
      <c r="P959">
        <v>0</v>
      </c>
      <c r="Q959">
        <v>0</v>
      </c>
      <c r="R959">
        <v>0</v>
      </c>
      <c r="S959">
        <v>0</v>
      </c>
      <c r="T959">
        <v>0</v>
      </c>
      <c r="U959">
        <v>0</v>
      </c>
      <c r="V959">
        <v>0</v>
      </c>
      <c r="W959">
        <v>0</v>
      </c>
      <c r="X959">
        <v>0</v>
      </c>
      <c r="Y959">
        <v>0</v>
      </c>
      <c r="Z959">
        <v>0</v>
      </c>
      <c r="AA959">
        <v>0</v>
      </c>
      <c r="AB959">
        <v>0</v>
      </c>
      <c r="AC959">
        <v>0</v>
      </c>
      <c r="AD959">
        <v>0</v>
      </c>
      <c r="AE959">
        <v>0</v>
      </c>
      <c r="AF959">
        <v>0</v>
      </c>
    </row>
    <row r="960" spans="1:32">
      <c r="A960" t="s">
        <v>978</v>
      </c>
      <c r="B960" t="s">
        <v>19</v>
      </c>
      <c r="C960">
        <v>0</v>
      </c>
      <c r="D960">
        <v>0</v>
      </c>
      <c r="E960">
        <v>0</v>
      </c>
      <c r="F960">
        <v>0</v>
      </c>
      <c r="G960">
        <v>0</v>
      </c>
      <c r="H960">
        <v>0</v>
      </c>
      <c r="I960">
        <v>0</v>
      </c>
      <c r="J960">
        <v>0</v>
      </c>
      <c r="K960">
        <v>0</v>
      </c>
      <c r="L960">
        <v>0</v>
      </c>
      <c r="M960">
        <v>0</v>
      </c>
      <c r="N960">
        <v>0</v>
      </c>
      <c r="O960">
        <v>0</v>
      </c>
      <c r="P960">
        <v>0</v>
      </c>
      <c r="Q960">
        <v>0</v>
      </c>
      <c r="R960">
        <v>0</v>
      </c>
      <c r="S960">
        <v>0</v>
      </c>
      <c r="T960">
        <v>0</v>
      </c>
      <c r="U960">
        <v>0</v>
      </c>
      <c r="V960">
        <v>0</v>
      </c>
      <c r="W960">
        <v>0</v>
      </c>
      <c r="X960">
        <v>0</v>
      </c>
      <c r="Y960">
        <v>0</v>
      </c>
      <c r="Z960">
        <v>0</v>
      </c>
      <c r="AA960">
        <v>0</v>
      </c>
      <c r="AB960">
        <v>0</v>
      </c>
      <c r="AC960">
        <v>0</v>
      </c>
      <c r="AD960">
        <v>0</v>
      </c>
      <c r="AE960">
        <v>0</v>
      </c>
      <c r="AF960">
        <v>0</v>
      </c>
    </row>
    <row r="961" spans="1:32">
      <c r="A961" t="s">
        <v>979</v>
      </c>
      <c r="B961" t="s">
        <v>19</v>
      </c>
      <c r="C961">
        <v>0</v>
      </c>
      <c r="D961">
        <v>0</v>
      </c>
      <c r="E961">
        <v>0</v>
      </c>
      <c r="F961">
        <v>0</v>
      </c>
      <c r="G961">
        <v>0</v>
      </c>
      <c r="H961">
        <v>0</v>
      </c>
      <c r="I961">
        <v>0</v>
      </c>
      <c r="J961">
        <v>0</v>
      </c>
      <c r="K961">
        <v>0</v>
      </c>
      <c r="L961">
        <v>0</v>
      </c>
      <c r="M961">
        <v>0</v>
      </c>
      <c r="N961">
        <v>0</v>
      </c>
      <c r="O961">
        <v>0</v>
      </c>
      <c r="P961">
        <v>0</v>
      </c>
      <c r="Q961">
        <v>0</v>
      </c>
      <c r="R961">
        <v>0</v>
      </c>
      <c r="S961">
        <v>0</v>
      </c>
      <c r="T961">
        <v>0</v>
      </c>
      <c r="U961">
        <v>0</v>
      </c>
      <c r="V961">
        <v>0</v>
      </c>
      <c r="W961">
        <v>0</v>
      </c>
      <c r="X961">
        <v>0</v>
      </c>
      <c r="Y961">
        <v>0</v>
      </c>
      <c r="Z961">
        <v>0</v>
      </c>
      <c r="AA961">
        <v>0</v>
      </c>
      <c r="AB961">
        <v>0</v>
      </c>
      <c r="AC961">
        <v>0</v>
      </c>
      <c r="AD961">
        <v>0</v>
      </c>
      <c r="AE961">
        <v>0</v>
      </c>
      <c r="AF961">
        <v>0</v>
      </c>
    </row>
    <row r="962" spans="1:32">
      <c r="A962" t="s">
        <v>980</v>
      </c>
      <c r="B962" t="s">
        <v>19</v>
      </c>
      <c r="C962">
        <v>0</v>
      </c>
      <c r="D962">
        <v>0</v>
      </c>
      <c r="E962">
        <v>0</v>
      </c>
      <c r="F962">
        <v>0</v>
      </c>
      <c r="G962">
        <v>0</v>
      </c>
      <c r="H962">
        <v>0</v>
      </c>
      <c r="I962">
        <v>0</v>
      </c>
      <c r="J962">
        <v>0</v>
      </c>
      <c r="K962">
        <v>0</v>
      </c>
      <c r="L962">
        <v>0</v>
      </c>
      <c r="M962">
        <v>0</v>
      </c>
      <c r="N962">
        <v>0</v>
      </c>
      <c r="O962">
        <v>0</v>
      </c>
      <c r="P962">
        <v>0</v>
      </c>
      <c r="Q962">
        <v>0</v>
      </c>
      <c r="R962">
        <v>0</v>
      </c>
      <c r="S962">
        <v>0</v>
      </c>
      <c r="T962">
        <v>0</v>
      </c>
      <c r="U962">
        <v>0</v>
      </c>
      <c r="V962">
        <v>0</v>
      </c>
      <c r="W962">
        <v>0</v>
      </c>
      <c r="X962">
        <v>0</v>
      </c>
      <c r="Y962">
        <v>0</v>
      </c>
      <c r="Z962">
        <v>0</v>
      </c>
      <c r="AA962">
        <v>0</v>
      </c>
      <c r="AB962">
        <v>0</v>
      </c>
      <c r="AC962">
        <v>0</v>
      </c>
      <c r="AD962">
        <v>0</v>
      </c>
      <c r="AE962">
        <v>0</v>
      </c>
      <c r="AF962">
        <v>0</v>
      </c>
    </row>
    <row r="963" spans="1:32">
      <c r="A963" t="s">
        <v>981</v>
      </c>
      <c r="B963" t="s">
        <v>19</v>
      </c>
      <c r="C963">
        <v>0</v>
      </c>
      <c r="D963">
        <v>0</v>
      </c>
      <c r="E963">
        <v>0</v>
      </c>
      <c r="F963">
        <v>0</v>
      </c>
      <c r="G963">
        <v>0</v>
      </c>
      <c r="H963">
        <v>0</v>
      </c>
      <c r="I963">
        <v>0</v>
      </c>
      <c r="J963">
        <v>0</v>
      </c>
      <c r="K963">
        <v>0</v>
      </c>
      <c r="L963">
        <v>0</v>
      </c>
      <c r="M963">
        <v>0</v>
      </c>
      <c r="N963">
        <v>0</v>
      </c>
      <c r="O963">
        <v>0</v>
      </c>
      <c r="P963">
        <v>0</v>
      </c>
      <c r="Q963">
        <v>0</v>
      </c>
      <c r="R963">
        <v>0</v>
      </c>
      <c r="S963">
        <v>0</v>
      </c>
      <c r="T963">
        <v>0</v>
      </c>
      <c r="U963">
        <v>0</v>
      </c>
      <c r="V963">
        <v>0</v>
      </c>
      <c r="W963">
        <v>0</v>
      </c>
      <c r="X963">
        <v>0</v>
      </c>
      <c r="Y963">
        <v>0</v>
      </c>
      <c r="Z963">
        <v>0</v>
      </c>
      <c r="AA963">
        <v>0</v>
      </c>
      <c r="AB963">
        <v>0</v>
      </c>
      <c r="AC963">
        <v>0</v>
      </c>
      <c r="AD963">
        <v>0</v>
      </c>
      <c r="AE963">
        <v>0</v>
      </c>
      <c r="AF963">
        <v>0</v>
      </c>
    </row>
    <row r="964" spans="1:32">
      <c r="A964" t="s">
        <v>982</v>
      </c>
      <c r="B964" t="s">
        <v>19</v>
      </c>
      <c r="C964" s="2">
        <v>11213800000000</v>
      </c>
      <c r="D964" s="2">
        <v>10869300000000</v>
      </c>
      <c r="E964" s="2">
        <v>10328000000000</v>
      </c>
      <c r="F964" s="2">
        <v>9820270000000</v>
      </c>
      <c r="G964" s="2">
        <v>9389090000000</v>
      </c>
      <c r="H964" s="2">
        <v>9019150000000</v>
      </c>
      <c r="I964" s="2">
        <v>8653280000000</v>
      </c>
      <c r="J964" s="2">
        <v>8280540000000</v>
      </c>
      <c r="K964" s="2">
        <v>7897680000000</v>
      </c>
      <c r="L964" s="2">
        <v>7509750000000</v>
      </c>
      <c r="M964" s="2">
        <v>7131660000000</v>
      </c>
      <c r="N964" s="2">
        <v>6778320000000</v>
      </c>
      <c r="O964" s="2">
        <v>6440860000000</v>
      </c>
      <c r="P964" s="2">
        <v>6106420000000</v>
      </c>
      <c r="Q964" s="2">
        <v>5775580000000</v>
      </c>
      <c r="R964" s="2">
        <v>5453170000000</v>
      </c>
      <c r="S964" s="2">
        <v>5137010000000</v>
      </c>
      <c r="T964" s="2">
        <v>4820130000000</v>
      </c>
      <c r="U964" s="2">
        <v>4502900000000</v>
      </c>
      <c r="V964" s="2">
        <v>4191560000000</v>
      </c>
      <c r="W964" s="2">
        <v>3877780000000</v>
      </c>
      <c r="X964" s="2">
        <v>3561930000000</v>
      </c>
      <c r="Y964" s="2">
        <v>3244870000000</v>
      </c>
      <c r="Z964" s="2">
        <v>2925260000000</v>
      </c>
      <c r="AA964" s="2">
        <v>2603910000000</v>
      </c>
      <c r="AB964" s="2">
        <v>2282010000000</v>
      </c>
      <c r="AC964" s="2">
        <v>1959970000000</v>
      </c>
      <c r="AD964" s="2">
        <v>1636550000000</v>
      </c>
      <c r="AE964" s="2">
        <v>1311720000000</v>
      </c>
      <c r="AF964" s="2">
        <v>986728000000</v>
      </c>
    </row>
    <row r="965" spans="1:32">
      <c r="A965" t="s">
        <v>983</v>
      </c>
      <c r="B965" t="s">
        <v>19</v>
      </c>
      <c r="C965" s="2">
        <v>3242290000000</v>
      </c>
      <c r="D965" s="2">
        <v>3620900000000</v>
      </c>
      <c r="E965" s="2">
        <v>3917010000000</v>
      </c>
      <c r="F965" s="2">
        <v>4201280000000</v>
      </c>
      <c r="G965" s="2">
        <v>4500770000000</v>
      </c>
      <c r="H965" s="2">
        <v>4820750000000</v>
      </c>
      <c r="I965" s="2">
        <v>5137050000000</v>
      </c>
      <c r="J965" s="2">
        <v>5442260000000</v>
      </c>
      <c r="K965" s="2">
        <v>5731350000000</v>
      </c>
      <c r="L965" s="2">
        <v>6004860000000</v>
      </c>
      <c r="M965" s="2">
        <v>6273890000000</v>
      </c>
      <c r="N965" s="2">
        <v>6555260000000</v>
      </c>
      <c r="O965" s="2">
        <v>6846110000000</v>
      </c>
      <c r="P965" s="2">
        <v>7135650000000</v>
      </c>
      <c r="Q965" s="2">
        <v>7425260000000</v>
      </c>
      <c r="R965" s="2">
        <v>7723220000000</v>
      </c>
      <c r="S965" s="2">
        <v>8029740000000</v>
      </c>
      <c r="T965" s="2">
        <v>8335830000000</v>
      </c>
      <c r="U965" s="2">
        <v>8642060000000</v>
      </c>
      <c r="V965" s="2">
        <v>8962500000000</v>
      </c>
      <c r="W965" s="2">
        <v>9282090000000</v>
      </c>
      <c r="X965" s="2">
        <v>9600950000000</v>
      </c>
      <c r="Y965" s="2">
        <v>9921030000000</v>
      </c>
      <c r="Z965" s="2">
        <v>10237600000000</v>
      </c>
      <c r="AA965" s="2">
        <v>10551900000000</v>
      </c>
      <c r="AB965" s="2">
        <v>10868100000000</v>
      </c>
      <c r="AC965" s="2">
        <v>11189900000000</v>
      </c>
      <c r="AD965" s="2">
        <v>11512000000000</v>
      </c>
      <c r="AE965" s="2">
        <v>11833600000000</v>
      </c>
      <c r="AF965" s="2">
        <v>12169600000000</v>
      </c>
    </row>
    <row r="966" spans="1:32">
      <c r="A966" t="s">
        <v>984</v>
      </c>
      <c r="B966" t="s">
        <v>19</v>
      </c>
      <c r="C966">
        <v>0</v>
      </c>
      <c r="D966">
        <v>0</v>
      </c>
      <c r="E966">
        <v>0</v>
      </c>
      <c r="F966">
        <v>0</v>
      </c>
      <c r="G966">
        <v>0</v>
      </c>
      <c r="H966">
        <v>0</v>
      </c>
      <c r="I966">
        <v>0</v>
      </c>
      <c r="J966">
        <v>0</v>
      </c>
      <c r="K966">
        <v>0</v>
      </c>
      <c r="L966">
        <v>0</v>
      </c>
      <c r="M966">
        <v>0</v>
      </c>
      <c r="N966">
        <v>0</v>
      </c>
      <c r="O966">
        <v>0</v>
      </c>
      <c r="P966">
        <v>0</v>
      </c>
      <c r="Q966">
        <v>0</v>
      </c>
      <c r="R966">
        <v>0</v>
      </c>
      <c r="S966">
        <v>0</v>
      </c>
      <c r="T966">
        <v>0</v>
      </c>
      <c r="U966">
        <v>0</v>
      </c>
      <c r="V966">
        <v>0</v>
      </c>
      <c r="W966">
        <v>0</v>
      </c>
      <c r="X966">
        <v>0</v>
      </c>
      <c r="Y966">
        <v>0</v>
      </c>
      <c r="Z966">
        <v>0</v>
      </c>
      <c r="AA966">
        <v>0</v>
      </c>
      <c r="AB966">
        <v>0</v>
      </c>
      <c r="AC966">
        <v>0</v>
      </c>
      <c r="AD966">
        <v>0</v>
      </c>
      <c r="AE966">
        <v>0</v>
      </c>
      <c r="AF966">
        <v>0</v>
      </c>
    </row>
    <row r="967" spans="1:32">
      <c r="A967" t="s">
        <v>985</v>
      </c>
      <c r="B967" t="s">
        <v>19</v>
      </c>
      <c r="C967">
        <v>0</v>
      </c>
      <c r="D967">
        <v>0</v>
      </c>
      <c r="E967">
        <v>0</v>
      </c>
      <c r="F967">
        <v>0</v>
      </c>
      <c r="G967">
        <v>0</v>
      </c>
      <c r="H967">
        <v>0</v>
      </c>
      <c r="I967">
        <v>0</v>
      </c>
      <c r="J967">
        <v>0</v>
      </c>
      <c r="K967">
        <v>0</v>
      </c>
      <c r="L967">
        <v>0</v>
      </c>
      <c r="M967">
        <v>0</v>
      </c>
      <c r="N967">
        <v>0</v>
      </c>
      <c r="O967">
        <v>0</v>
      </c>
      <c r="P967">
        <v>0</v>
      </c>
      <c r="Q967">
        <v>0</v>
      </c>
      <c r="R967">
        <v>0</v>
      </c>
      <c r="S967">
        <v>0</v>
      </c>
      <c r="T967">
        <v>0</v>
      </c>
      <c r="U967">
        <v>0</v>
      </c>
      <c r="V967">
        <v>0</v>
      </c>
      <c r="W967">
        <v>0</v>
      </c>
      <c r="X967">
        <v>0</v>
      </c>
      <c r="Y967">
        <v>0</v>
      </c>
      <c r="Z967">
        <v>0</v>
      </c>
      <c r="AA967">
        <v>0</v>
      </c>
      <c r="AB967">
        <v>0</v>
      </c>
      <c r="AC967">
        <v>0</v>
      </c>
      <c r="AD967">
        <v>0</v>
      </c>
      <c r="AE967">
        <v>0</v>
      </c>
      <c r="AF967">
        <v>0</v>
      </c>
    </row>
    <row r="968" spans="1:32">
      <c r="A968" t="s">
        <v>986</v>
      </c>
      <c r="B968" t="s">
        <v>19</v>
      </c>
      <c r="C968">
        <v>0</v>
      </c>
      <c r="D968">
        <v>0</v>
      </c>
      <c r="E968">
        <v>0</v>
      </c>
      <c r="F968">
        <v>0</v>
      </c>
      <c r="G968">
        <v>0</v>
      </c>
      <c r="H968">
        <v>0</v>
      </c>
      <c r="I968">
        <v>0</v>
      </c>
      <c r="J968">
        <v>0</v>
      </c>
      <c r="K968">
        <v>0</v>
      </c>
      <c r="L968">
        <v>0</v>
      </c>
      <c r="M968">
        <v>0</v>
      </c>
      <c r="N968">
        <v>0</v>
      </c>
      <c r="O968">
        <v>0</v>
      </c>
      <c r="P968">
        <v>0</v>
      </c>
      <c r="Q968">
        <v>0</v>
      </c>
      <c r="R968">
        <v>0</v>
      </c>
      <c r="S968">
        <v>0</v>
      </c>
      <c r="T968">
        <v>0</v>
      </c>
      <c r="U968">
        <v>0</v>
      </c>
      <c r="V968">
        <v>0</v>
      </c>
      <c r="W968">
        <v>0</v>
      </c>
      <c r="X968">
        <v>0</v>
      </c>
      <c r="Y968">
        <v>0</v>
      </c>
      <c r="Z968">
        <v>0</v>
      </c>
      <c r="AA968">
        <v>0</v>
      </c>
      <c r="AB968">
        <v>0</v>
      </c>
      <c r="AC968">
        <v>0</v>
      </c>
      <c r="AD968">
        <v>0</v>
      </c>
      <c r="AE968">
        <v>0</v>
      </c>
      <c r="AF968">
        <v>0</v>
      </c>
    </row>
    <row r="969" spans="1:32">
      <c r="A969" t="s">
        <v>987</v>
      </c>
      <c r="B969" t="s">
        <v>19</v>
      </c>
      <c r="C969">
        <v>0</v>
      </c>
      <c r="D969">
        <v>0</v>
      </c>
      <c r="E969">
        <v>0</v>
      </c>
      <c r="F969">
        <v>0</v>
      </c>
      <c r="G969">
        <v>0</v>
      </c>
      <c r="H969">
        <v>0</v>
      </c>
      <c r="I969">
        <v>0</v>
      </c>
      <c r="J969">
        <v>0</v>
      </c>
      <c r="K969">
        <v>0</v>
      </c>
      <c r="L969">
        <v>0</v>
      </c>
      <c r="M969">
        <v>0</v>
      </c>
      <c r="N969">
        <v>0</v>
      </c>
      <c r="O969">
        <v>0</v>
      </c>
      <c r="P969">
        <v>0</v>
      </c>
      <c r="Q969">
        <v>0</v>
      </c>
      <c r="R969">
        <v>0</v>
      </c>
      <c r="S969">
        <v>0</v>
      </c>
      <c r="T969">
        <v>0</v>
      </c>
      <c r="U969">
        <v>0</v>
      </c>
      <c r="V969">
        <v>0</v>
      </c>
      <c r="W969">
        <v>0</v>
      </c>
      <c r="X969">
        <v>0</v>
      </c>
      <c r="Y969">
        <v>0</v>
      </c>
      <c r="Z969">
        <v>0</v>
      </c>
      <c r="AA969">
        <v>0</v>
      </c>
      <c r="AB969">
        <v>0</v>
      </c>
      <c r="AC969">
        <v>0</v>
      </c>
      <c r="AD969">
        <v>0</v>
      </c>
      <c r="AE969">
        <v>0</v>
      </c>
      <c r="AF969">
        <v>0</v>
      </c>
    </row>
    <row r="970" spans="1:32">
      <c r="A970" t="s">
        <v>988</v>
      </c>
      <c r="B970" t="s">
        <v>19</v>
      </c>
      <c r="C970">
        <v>0</v>
      </c>
      <c r="D970">
        <v>0</v>
      </c>
      <c r="E970">
        <v>0</v>
      </c>
      <c r="F970">
        <v>0</v>
      </c>
      <c r="G970">
        <v>0</v>
      </c>
      <c r="H970">
        <v>0</v>
      </c>
      <c r="I970">
        <v>0</v>
      </c>
      <c r="J970">
        <v>0</v>
      </c>
      <c r="K970">
        <v>0</v>
      </c>
      <c r="L970">
        <v>0</v>
      </c>
      <c r="M970">
        <v>0</v>
      </c>
      <c r="N970">
        <v>0</v>
      </c>
      <c r="O970">
        <v>0</v>
      </c>
      <c r="P970">
        <v>0</v>
      </c>
      <c r="Q970">
        <v>0</v>
      </c>
      <c r="R970">
        <v>0</v>
      </c>
      <c r="S970">
        <v>0</v>
      </c>
      <c r="T970">
        <v>0</v>
      </c>
      <c r="U970">
        <v>0</v>
      </c>
      <c r="V970">
        <v>0</v>
      </c>
      <c r="W970">
        <v>0</v>
      </c>
      <c r="X970">
        <v>0</v>
      </c>
      <c r="Y970">
        <v>0</v>
      </c>
      <c r="Z970">
        <v>0</v>
      </c>
      <c r="AA970">
        <v>0</v>
      </c>
      <c r="AB970">
        <v>0</v>
      </c>
      <c r="AC970">
        <v>0</v>
      </c>
      <c r="AD970">
        <v>0</v>
      </c>
      <c r="AE970">
        <v>0</v>
      </c>
      <c r="AF970">
        <v>0</v>
      </c>
    </row>
    <row r="971" spans="1:32">
      <c r="A971" t="s">
        <v>989</v>
      </c>
      <c r="B971" t="s">
        <v>19</v>
      </c>
      <c r="C971">
        <v>0</v>
      </c>
      <c r="D971">
        <v>0</v>
      </c>
      <c r="E971">
        <v>0</v>
      </c>
      <c r="F971">
        <v>0</v>
      </c>
      <c r="G971">
        <v>0</v>
      </c>
      <c r="H971">
        <v>0</v>
      </c>
      <c r="I971">
        <v>0</v>
      </c>
      <c r="J971">
        <v>0</v>
      </c>
      <c r="K971">
        <v>0</v>
      </c>
      <c r="L971">
        <v>0</v>
      </c>
      <c r="M971">
        <v>0</v>
      </c>
      <c r="N971">
        <v>0</v>
      </c>
      <c r="O971">
        <v>0</v>
      </c>
      <c r="P971">
        <v>0</v>
      </c>
      <c r="Q971">
        <v>0</v>
      </c>
      <c r="R971">
        <v>0</v>
      </c>
      <c r="S971">
        <v>0</v>
      </c>
      <c r="T971">
        <v>0</v>
      </c>
      <c r="U971">
        <v>0</v>
      </c>
      <c r="V971">
        <v>0</v>
      </c>
      <c r="W971">
        <v>0</v>
      </c>
      <c r="X971">
        <v>0</v>
      </c>
      <c r="Y971">
        <v>0</v>
      </c>
      <c r="Z971">
        <v>0</v>
      </c>
      <c r="AA971">
        <v>0</v>
      </c>
      <c r="AB971">
        <v>0</v>
      </c>
      <c r="AC971">
        <v>0</v>
      </c>
      <c r="AD971">
        <v>0</v>
      </c>
      <c r="AE971">
        <v>0</v>
      </c>
      <c r="AF971">
        <v>0</v>
      </c>
    </row>
    <row r="972" spans="1:32">
      <c r="A972" t="s">
        <v>990</v>
      </c>
      <c r="B972" t="s">
        <v>19</v>
      </c>
      <c r="C972">
        <v>0</v>
      </c>
      <c r="D972">
        <v>0</v>
      </c>
      <c r="E972">
        <v>0</v>
      </c>
      <c r="F972">
        <v>0</v>
      </c>
      <c r="G972">
        <v>0</v>
      </c>
      <c r="H972">
        <v>0</v>
      </c>
      <c r="I972">
        <v>0</v>
      </c>
      <c r="J972">
        <v>0</v>
      </c>
      <c r="K972">
        <v>0</v>
      </c>
      <c r="L972">
        <v>0</v>
      </c>
      <c r="M972">
        <v>0</v>
      </c>
      <c r="N972">
        <v>0</v>
      </c>
      <c r="O972">
        <v>0</v>
      </c>
      <c r="P972">
        <v>0</v>
      </c>
      <c r="Q972">
        <v>0</v>
      </c>
      <c r="R972">
        <v>0</v>
      </c>
      <c r="S972">
        <v>0</v>
      </c>
      <c r="T972">
        <v>0</v>
      </c>
      <c r="U972">
        <v>0</v>
      </c>
      <c r="V972">
        <v>0</v>
      </c>
      <c r="W972">
        <v>0</v>
      </c>
      <c r="X972">
        <v>0</v>
      </c>
      <c r="Y972">
        <v>0</v>
      </c>
      <c r="Z972">
        <v>0</v>
      </c>
      <c r="AA972">
        <v>0</v>
      </c>
      <c r="AB972">
        <v>0</v>
      </c>
      <c r="AC972">
        <v>0</v>
      </c>
      <c r="AD972">
        <v>0</v>
      </c>
      <c r="AE972">
        <v>0</v>
      </c>
      <c r="AF972">
        <v>0</v>
      </c>
    </row>
    <row r="973" spans="1:32">
      <c r="A973" t="s">
        <v>991</v>
      </c>
      <c r="B973" t="s">
        <v>19</v>
      </c>
      <c r="C973">
        <v>0</v>
      </c>
      <c r="D973">
        <v>0</v>
      </c>
      <c r="E973">
        <v>0</v>
      </c>
      <c r="F973">
        <v>0</v>
      </c>
      <c r="G973">
        <v>0</v>
      </c>
      <c r="H973">
        <v>0</v>
      </c>
      <c r="I973">
        <v>0</v>
      </c>
      <c r="J973">
        <v>0</v>
      </c>
      <c r="K973">
        <v>0</v>
      </c>
      <c r="L973">
        <v>0</v>
      </c>
      <c r="M973">
        <v>0</v>
      </c>
      <c r="N973">
        <v>0</v>
      </c>
      <c r="O973">
        <v>0</v>
      </c>
      <c r="P973">
        <v>0</v>
      </c>
      <c r="Q973">
        <v>0</v>
      </c>
      <c r="R973">
        <v>0</v>
      </c>
      <c r="S973">
        <v>0</v>
      </c>
      <c r="T973">
        <v>0</v>
      </c>
      <c r="U973">
        <v>0</v>
      </c>
      <c r="V973">
        <v>0</v>
      </c>
      <c r="W973">
        <v>0</v>
      </c>
      <c r="X973">
        <v>0</v>
      </c>
      <c r="Y973">
        <v>0</v>
      </c>
      <c r="Z973">
        <v>0</v>
      </c>
      <c r="AA973">
        <v>0</v>
      </c>
      <c r="AB973">
        <v>0</v>
      </c>
      <c r="AC973">
        <v>0</v>
      </c>
      <c r="AD973">
        <v>0</v>
      </c>
      <c r="AE973">
        <v>0</v>
      </c>
      <c r="AF973">
        <v>0</v>
      </c>
    </row>
    <row r="974" spans="1:32">
      <c r="A974" t="s">
        <v>992</v>
      </c>
      <c r="B974" t="s">
        <v>19</v>
      </c>
      <c r="C974">
        <v>0</v>
      </c>
      <c r="D974">
        <v>0</v>
      </c>
      <c r="E974">
        <v>0</v>
      </c>
      <c r="F974">
        <v>0</v>
      </c>
      <c r="G974">
        <v>0</v>
      </c>
      <c r="H974">
        <v>0</v>
      </c>
      <c r="I974">
        <v>0</v>
      </c>
      <c r="J974">
        <v>0</v>
      </c>
      <c r="K974">
        <v>0</v>
      </c>
      <c r="L974">
        <v>0</v>
      </c>
      <c r="M974">
        <v>0</v>
      </c>
      <c r="N974">
        <v>0</v>
      </c>
      <c r="O974">
        <v>0</v>
      </c>
      <c r="P974">
        <v>0</v>
      </c>
      <c r="Q974">
        <v>0</v>
      </c>
      <c r="R974">
        <v>0</v>
      </c>
      <c r="S974">
        <v>0</v>
      </c>
      <c r="T974">
        <v>0</v>
      </c>
      <c r="U974">
        <v>0</v>
      </c>
      <c r="V974">
        <v>0</v>
      </c>
      <c r="W974">
        <v>0</v>
      </c>
      <c r="X974">
        <v>0</v>
      </c>
      <c r="Y974">
        <v>0</v>
      </c>
      <c r="Z974">
        <v>0</v>
      </c>
      <c r="AA974">
        <v>0</v>
      </c>
      <c r="AB974">
        <v>0</v>
      </c>
      <c r="AC974">
        <v>0</v>
      </c>
      <c r="AD974">
        <v>0</v>
      </c>
      <c r="AE974">
        <v>0</v>
      </c>
      <c r="AF974">
        <v>0</v>
      </c>
    </row>
    <row r="975" spans="1:32">
      <c r="A975" t="s">
        <v>993</v>
      </c>
      <c r="B975" t="s">
        <v>19</v>
      </c>
      <c r="C975" s="2">
        <v>8061030000000</v>
      </c>
      <c r="D975" s="2">
        <v>8297050000000</v>
      </c>
      <c r="E975" s="2">
        <v>7865410000000</v>
      </c>
      <c r="F975" s="2">
        <v>7816230000000</v>
      </c>
      <c r="G975" s="2">
        <v>7807300000000</v>
      </c>
      <c r="H975" s="2">
        <v>7733560000000</v>
      </c>
      <c r="I975" s="2">
        <v>7694770000000</v>
      </c>
      <c r="J975" s="2">
        <v>7632590000000</v>
      </c>
      <c r="K975" s="2">
        <v>7586430000000</v>
      </c>
      <c r="L975" s="2">
        <v>7549510000000</v>
      </c>
      <c r="M975" s="2">
        <v>7537220000000</v>
      </c>
      <c r="N975" s="2">
        <v>7525410000000</v>
      </c>
      <c r="O975" s="2">
        <v>7514910000000</v>
      </c>
      <c r="P975" s="2">
        <v>7497950000000</v>
      </c>
      <c r="Q975" s="2">
        <v>7486330000000</v>
      </c>
      <c r="R975" s="2">
        <v>7465250000000</v>
      </c>
      <c r="S975" s="2">
        <v>7451020000000</v>
      </c>
      <c r="T975" s="2">
        <v>7435920000000</v>
      </c>
      <c r="U975" s="2">
        <v>7419270000000</v>
      </c>
      <c r="V975" s="2">
        <v>7404000000000</v>
      </c>
      <c r="W975" s="2">
        <v>7390420000000</v>
      </c>
      <c r="X975" s="2">
        <v>7381010000000</v>
      </c>
      <c r="Y975" s="2">
        <v>7367390000000</v>
      </c>
      <c r="Z975" s="2">
        <v>7355380000000</v>
      </c>
      <c r="AA975" s="2">
        <v>7341100000000</v>
      </c>
      <c r="AB975" s="2">
        <v>7347630000000</v>
      </c>
      <c r="AC975" s="2">
        <v>7336060000000</v>
      </c>
      <c r="AD975" s="2">
        <v>7313200000000</v>
      </c>
      <c r="AE975" s="2">
        <v>7294040000000</v>
      </c>
      <c r="AF975" s="2">
        <v>7273950000000</v>
      </c>
    </row>
    <row r="976" spans="1:32">
      <c r="A976" t="s">
        <v>994</v>
      </c>
      <c r="B976" t="s">
        <v>19</v>
      </c>
      <c r="C976">
        <v>0</v>
      </c>
      <c r="D976">
        <v>0</v>
      </c>
      <c r="E976">
        <v>0</v>
      </c>
      <c r="F976">
        <v>0</v>
      </c>
      <c r="G976">
        <v>0</v>
      </c>
      <c r="H976">
        <v>0</v>
      </c>
      <c r="I976">
        <v>0</v>
      </c>
      <c r="J976">
        <v>0</v>
      </c>
      <c r="K976">
        <v>0</v>
      </c>
      <c r="L976">
        <v>0</v>
      </c>
      <c r="M976">
        <v>0</v>
      </c>
      <c r="N976">
        <v>0</v>
      </c>
      <c r="O976">
        <v>0</v>
      </c>
      <c r="P976">
        <v>0</v>
      </c>
      <c r="Q976">
        <v>0</v>
      </c>
      <c r="R976">
        <v>0</v>
      </c>
      <c r="S976">
        <v>0</v>
      </c>
      <c r="T976">
        <v>0</v>
      </c>
      <c r="U976">
        <v>0</v>
      </c>
      <c r="V976">
        <v>0</v>
      </c>
      <c r="W976">
        <v>0</v>
      </c>
      <c r="X976">
        <v>0</v>
      </c>
      <c r="Y976">
        <v>0</v>
      </c>
      <c r="Z976">
        <v>0</v>
      </c>
      <c r="AA976">
        <v>0</v>
      </c>
      <c r="AB976">
        <v>0</v>
      </c>
      <c r="AC976">
        <v>0</v>
      </c>
      <c r="AD976">
        <v>0</v>
      </c>
      <c r="AE976">
        <v>0</v>
      </c>
      <c r="AF976">
        <v>0</v>
      </c>
    </row>
    <row r="977" spans="1:32">
      <c r="A977" t="s">
        <v>995</v>
      </c>
      <c r="B977" t="s">
        <v>19</v>
      </c>
      <c r="C977">
        <v>0</v>
      </c>
      <c r="D977">
        <v>0</v>
      </c>
      <c r="E977">
        <v>0</v>
      </c>
      <c r="F977">
        <v>0</v>
      </c>
      <c r="G977">
        <v>0</v>
      </c>
      <c r="H977">
        <v>0</v>
      </c>
      <c r="I977">
        <v>0</v>
      </c>
      <c r="J977">
        <v>0</v>
      </c>
      <c r="K977">
        <v>0</v>
      </c>
      <c r="L977">
        <v>0</v>
      </c>
      <c r="M977">
        <v>0</v>
      </c>
      <c r="N977">
        <v>0</v>
      </c>
      <c r="O977">
        <v>0</v>
      </c>
      <c r="P977">
        <v>0</v>
      </c>
      <c r="Q977">
        <v>0</v>
      </c>
      <c r="R977">
        <v>0</v>
      </c>
      <c r="S977">
        <v>0</v>
      </c>
      <c r="T977">
        <v>0</v>
      </c>
      <c r="U977">
        <v>0</v>
      </c>
      <c r="V977">
        <v>0</v>
      </c>
      <c r="W977">
        <v>0</v>
      </c>
      <c r="X977">
        <v>0</v>
      </c>
      <c r="Y977">
        <v>0</v>
      </c>
      <c r="Z977">
        <v>0</v>
      </c>
      <c r="AA977">
        <v>0</v>
      </c>
      <c r="AB977">
        <v>0</v>
      </c>
      <c r="AC977">
        <v>0</v>
      </c>
      <c r="AD977">
        <v>0</v>
      </c>
      <c r="AE977">
        <v>0</v>
      </c>
      <c r="AF977">
        <v>0</v>
      </c>
    </row>
    <row r="978" spans="1:32">
      <c r="A978" t="s">
        <v>996</v>
      </c>
      <c r="B978" t="s">
        <v>19</v>
      </c>
      <c r="C978">
        <v>0</v>
      </c>
      <c r="D978">
        <v>0</v>
      </c>
      <c r="E978">
        <v>0</v>
      </c>
      <c r="F978">
        <v>0</v>
      </c>
      <c r="G978">
        <v>0</v>
      </c>
      <c r="H978">
        <v>0</v>
      </c>
      <c r="I978">
        <v>0</v>
      </c>
      <c r="J978">
        <v>0</v>
      </c>
      <c r="K978">
        <v>0</v>
      </c>
      <c r="L978">
        <v>0</v>
      </c>
      <c r="M978">
        <v>0</v>
      </c>
      <c r="N978">
        <v>0</v>
      </c>
      <c r="O978">
        <v>0</v>
      </c>
      <c r="P978">
        <v>0</v>
      </c>
      <c r="Q978">
        <v>0</v>
      </c>
      <c r="R978">
        <v>0</v>
      </c>
      <c r="S978">
        <v>0</v>
      </c>
      <c r="T978">
        <v>0</v>
      </c>
      <c r="U978">
        <v>0</v>
      </c>
      <c r="V978">
        <v>0</v>
      </c>
      <c r="W978">
        <v>0</v>
      </c>
      <c r="X978">
        <v>0</v>
      </c>
      <c r="Y978">
        <v>0</v>
      </c>
      <c r="Z978">
        <v>0</v>
      </c>
      <c r="AA978">
        <v>0</v>
      </c>
      <c r="AB978">
        <v>0</v>
      </c>
      <c r="AC978">
        <v>0</v>
      </c>
      <c r="AD978">
        <v>0</v>
      </c>
      <c r="AE978">
        <v>0</v>
      </c>
      <c r="AF978">
        <v>0</v>
      </c>
    </row>
    <row r="979" spans="1:32">
      <c r="A979" t="s">
        <v>997</v>
      </c>
      <c r="B979" t="s">
        <v>19</v>
      </c>
      <c r="C979" s="2">
        <v>24183100000000</v>
      </c>
      <c r="D979" s="2">
        <v>24891100000000</v>
      </c>
      <c r="E979" s="2">
        <v>23596200000000</v>
      </c>
      <c r="F979" s="2">
        <v>23448700000000</v>
      </c>
      <c r="G979" s="2">
        <v>23421900000000</v>
      </c>
      <c r="H979" s="2">
        <v>23200700000000</v>
      </c>
      <c r="I979" s="2">
        <v>23084300000000</v>
      </c>
      <c r="J979" s="2">
        <v>22897800000000</v>
      </c>
      <c r="K979" s="2">
        <v>22759300000000</v>
      </c>
      <c r="L979" s="2">
        <v>22648500000000</v>
      </c>
      <c r="M979" s="2">
        <v>22611700000000</v>
      </c>
      <c r="N979" s="2">
        <v>22576200000000</v>
      </c>
      <c r="O979" s="2">
        <v>22544700000000</v>
      </c>
      <c r="P979" s="2">
        <v>22493900000000</v>
      </c>
      <c r="Q979" s="2">
        <v>22459000000000</v>
      </c>
      <c r="R979" s="2">
        <v>22395800000000</v>
      </c>
      <c r="S979" s="2">
        <v>22353000000000</v>
      </c>
      <c r="T979" s="2">
        <v>22307800000000</v>
      </c>
      <c r="U979" s="2">
        <v>22257800000000</v>
      </c>
      <c r="V979" s="2">
        <v>22212000000000</v>
      </c>
      <c r="W979" s="2">
        <v>22171300000000</v>
      </c>
      <c r="X979" s="2">
        <v>22143000000000</v>
      </c>
      <c r="Y979" s="2">
        <v>22102200000000</v>
      </c>
      <c r="Z979" s="2">
        <v>22066100000000</v>
      </c>
      <c r="AA979" s="2">
        <v>22023300000000</v>
      </c>
      <c r="AB979" s="2">
        <v>22042900000000</v>
      </c>
      <c r="AC979" s="2">
        <v>22008200000000</v>
      </c>
      <c r="AD979" s="2">
        <v>21939600000000</v>
      </c>
      <c r="AE979" s="2">
        <v>21882100000000</v>
      </c>
      <c r="AF979" s="2">
        <v>21821800000000</v>
      </c>
    </row>
    <row r="980" spans="1:32">
      <c r="A980" t="s">
        <v>998</v>
      </c>
      <c r="B980" t="s">
        <v>19</v>
      </c>
      <c r="C980">
        <v>0</v>
      </c>
      <c r="D980">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0</v>
      </c>
      <c r="Y980">
        <v>0</v>
      </c>
      <c r="Z980">
        <v>0</v>
      </c>
      <c r="AA980">
        <v>0</v>
      </c>
      <c r="AB980">
        <v>0</v>
      </c>
      <c r="AC980">
        <v>0</v>
      </c>
      <c r="AD980">
        <v>0</v>
      </c>
      <c r="AE980">
        <v>0</v>
      </c>
      <c r="AF980">
        <v>0</v>
      </c>
    </row>
    <row r="981" spans="1:32">
      <c r="A981" t="s">
        <v>999</v>
      </c>
      <c r="B981" t="s">
        <v>19</v>
      </c>
      <c r="C981">
        <v>0</v>
      </c>
      <c r="D981">
        <v>0</v>
      </c>
      <c r="E981">
        <v>0</v>
      </c>
      <c r="F981">
        <v>0</v>
      </c>
      <c r="G981">
        <v>0</v>
      </c>
      <c r="H981">
        <v>0</v>
      </c>
      <c r="I981">
        <v>0</v>
      </c>
      <c r="J981">
        <v>0</v>
      </c>
      <c r="K981">
        <v>0</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row>
    <row r="982" spans="1:32">
      <c r="A982" t="s">
        <v>1000</v>
      </c>
      <c r="B982" t="s">
        <v>19</v>
      </c>
      <c r="C982">
        <v>0</v>
      </c>
      <c r="D982">
        <v>0</v>
      </c>
      <c r="E982">
        <v>0</v>
      </c>
      <c r="F982">
        <v>0</v>
      </c>
      <c r="G982">
        <v>0</v>
      </c>
      <c r="H982">
        <v>0</v>
      </c>
      <c r="I982">
        <v>0</v>
      </c>
      <c r="J982">
        <v>0</v>
      </c>
      <c r="K982">
        <v>0</v>
      </c>
      <c r="L982">
        <v>0</v>
      </c>
      <c r="M982">
        <v>0</v>
      </c>
      <c r="N982">
        <v>0</v>
      </c>
      <c r="O982">
        <v>0</v>
      </c>
      <c r="P982">
        <v>0</v>
      </c>
      <c r="Q982">
        <v>0</v>
      </c>
      <c r="R982">
        <v>0</v>
      </c>
      <c r="S982">
        <v>0</v>
      </c>
      <c r="T982">
        <v>0</v>
      </c>
      <c r="U982">
        <v>0</v>
      </c>
      <c r="V982">
        <v>0</v>
      </c>
      <c r="W982">
        <v>0</v>
      </c>
      <c r="X982">
        <v>0</v>
      </c>
      <c r="Y982">
        <v>0</v>
      </c>
      <c r="Z982">
        <v>0</v>
      </c>
      <c r="AA982">
        <v>0</v>
      </c>
      <c r="AB982">
        <v>0</v>
      </c>
      <c r="AC982">
        <v>0</v>
      </c>
      <c r="AD982">
        <v>0</v>
      </c>
      <c r="AE982">
        <v>0</v>
      </c>
      <c r="AF982">
        <v>0</v>
      </c>
    </row>
    <row r="983" spans="1:32">
      <c r="A983" t="s">
        <v>1001</v>
      </c>
      <c r="B983" t="s">
        <v>19</v>
      </c>
      <c r="C983">
        <v>0</v>
      </c>
      <c r="D983">
        <v>0</v>
      </c>
      <c r="E983">
        <v>0</v>
      </c>
      <c r="F983">
        <v>0</v>
      </c>
      <c r="G983">
        <v>0</v>
      </c>
      <c r="H983">
        <v>0</v>
      </c>
      <c r="I983">
        <v>0</v>
      </c>
      <c r="J983">
        <v>0</v>
      </c>
      <c r="K983">
        <v>0</v>
      </c>
      <c r="L983">
        <v>0</v>
      </c>
      <c r="M983">
        <v>0</v>
      </c>
      <c r="N983">
        <v>0</v>
      </c>
      <c r="O983">
        <v>0</v>
      </c>
      <c r="P983">
        <v>0</v>
      </c>
      <c r="Q983">
        <v>0</v>
      </c>
      <c r="R983">
        <v>0</v>
      </c>
      <c r="S983">
        <v>0</v>
      </c>
      <c r="T983">
        <v>0</v>
      </c>
      <c r="U983">
        <v>0</v>
      </c>
      <c r="V983">
        <v>0</v>
      </c>
      <c r="W983">
        <v>0</v>
      </c>
      <c r="X983">
        <v>0</v>
      </c>
      <c r="Y983">
        <v>0</v>
      </c>
      <c r="Z983">
        <v>0</v>
      </c>
      <c r="AA983">
        <v>0</v>
      </c>
      <c r="AB983">
        <v>0</v>
      </c>
      <c r="AC983">
        <v>0</v>
      </c>
      <c r="AD983">
        <v>0</v>
      </c>
      <c r="AE983">
        <v>0</v>
      </c>
      <c r="AF983">
        <v>0</v>
      </c>
    </row>
    <row r="984" spans="1:32">
      <c r="A984" t="s">
        <v>1002</v>
      </c>
      <c r="B984" t="s">
        <v>19</v>
      </c>
      <c r="C984" s="2">
        <v>8215050000</v>
      </c>
      <c r="D984" s="2">
        <v>7962730000</v>
      </c>
      <c r="E984" s="2">
        <v>7566170000</v>
      </c>
      <c r="F984" s="2">
        <v>7194190000</v>
      </c>
      <c r="G984" s="2">
        <v>6878320000</v>
      </c>
      <c r="H984" s="2">
        <v>6607310000</v>
      </c>
      <c r="I984" s="2">
        <v>6339280000</v>
      </c>
      <c r="J984" s="2">
        <v>6066210000</v>
      </c>
      <c r="K984" s="2">
        <v>5785730000</v>
      </c>
      <c r="L984" s="2">
        <v>5501540000</v>
      </c>
      <c r="M984" s="2">
        <v>5224560000</v>
      </c>
      <c r="N984" s="2">
        <v>4965700000</v>
      </c>
      <c r="O984" s="2">
        <v>4718480000</v>
      </c>
      <c r="P984" s="2">
        <v>4473480000</v>
      </c>
      <c r="Q984" s="2">
        <v>4231110000</v>
      </c>
      <c r="R984" s="2">
        <v>3994920000</v>
      </c>
      <c r="S984" s="2">
        <v>3763300000</v>
      </c>
      <c r="T984" s="2">
        <v>3531160000</v>
      </c>
      <c r="U984" s="2">
        <v>3298760000</v>
      </c>
      <c r="V984" s="2">
        <v>3070680000</v>
      </c>
      <c r="W984" s="2">
        <v>2840810000</v>
      </c>
      <c r="X984" s="2">
        <v>2609420000</v>
      </c>
      <c r="Y984" s="2">
        <v>2377150000</v>
      </c>
      <c r="Z984" s="2">
        <v>2143010000</v>
      </c>
      <c r="AA984" s="2">
        <v>1907590000</v>
      </c>
      <c r="AB984" s="2">
        <v>1671770000</v>
      </c>
      <c r="AC984" s="2">
        <v>1435850000</v>
      </c>
      <c r="AD984" s="2">
        <v>1198910000</v>
      </c>
      <c r="AE984" s="2">
        <v>960947000</v>
      </c>
      <c r="AF984" s="2">
        <v>722864000</v>
      </c>
    </row>
    <row r="985" spans="1:32">
      <c r="A985" t="s">
        <v>1003</v>
      </c>
      <c r="B985" t="s">
        <v>19</v>
      </c>
      <c r="C985" s="2">
        <v>396025000</v>
      </c>
      <c r="D985" s="2">
        <v>442270000</v>
      </c>
      <c r="E985" s="2">
        <v>478437000</v>
      </c>
      <c r="F985" s="2">
        <v>513159000</v>
      </c>
      <c r="G985" s="2">
        <v>549740000</v>
      </c>
      <c r="H985" s="2">
        <v>588823000</v>
      </c>
      <c r="I985" s="2">
        <v>627457000</v>
      </c>
      <c r="J985" s="2">
        <v>664737000</v>
      </c>
      <c r="K985" s="2">
        <v>700047000</v>
      </c>
      <c r="L985" s="2">
        <v>733454000</v>
      </c>
      <c r="M985" s="2">
        <v>766314000</v>
      </c>
      <c r="N985" s="2">
        <v>800682000</v>
      </c>
      <c r="O985" s="2">
        <v>836208000</v>
      </c>
      <c r="P985" s="2">
        <v>871573000</v>
      </c>
      <c r="Q985" s="2">
        <v>906948000</v>
      </c>
      <c r="R985" s="2">
        <v>943341000</v>
      </c>
      <c r="S985" s="2">
        <v>980781000</v>
      </c>
      <c r="T985" s="2">
        <v>1018170000</v>
      </c>
      <c r="U985" s="2">
        <v>1055570000</v>
      </c>
      <c r="V985" s="2">
        <v>1094710000</v>
      </c>
      <c r="W985" s="2">
        <v>1133750000</v>
      </c>
      <c r="X985" s="2">
        <v>1172690000</v>
      </c>
      <c r="Y985" s="2">
        <v>1211790000</v>
      </c>
      <c r="Z985" s="2">
        <v>1250460000</v>
      </c>
      <c r="AA985" s="2">
        <v>1288840000</v>
      </c>
      <c r="AB985" s="2">
        <v>1327470000</v>
      </c>
      <c r="AC985" s="2">
        <v>1366770000</v>
      </c>
      <c r="AD985" s="2">
        <v>1406110000</v>
      </c>
      <c r="AE985" s="2">
        <v>1445400000</v>
      </c>
      <c r="AF985" s="2">
        <v>1486430000</v>
      </c>
    </row>
    <row r="986" spans="1:32">
      <c r="A986" t="s">
        <v>1004</v>
      </c>
      <c r="B986" t="s">
        <v>19</v>
      </c>
      <c r="C986">
        <v>0</v>
      </c>
      <c r="D986">
        <v>0</v>
      </c>
      <c r="E986">
        <v>0</v>
      </c>
      <c r="F986">
        <v>0</v>
      </c>
      <c r="G986">
        <v>0</v>
      </c>
      <c r="H986">
        <v>0</v>
      </c>
      <c r="I986">
        <v>0</v>
      </c>
      <c r="J986">
        <v>0</v>
      </c>
      <c r="K986">
        <v>0</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row>
    <row r="987" spans="1:32">
      <c r="A987" t="s">
        <v>1005</v>
      </c>
      <c r="B987" t="s">
        <v>19</v>
      </c>
      <c r="C987">
        <v>0</v>
      </c>
      <c r="D987">
        <v>0</v>
      </c>
      <c r="E987">
        <v>0</v>
      </c>
      <c r="F987">
        <v>0</v>
      </c>
      <c r="G987">
        <v>0</v>
      </c>
      <c r="H987">
        <v>0</v>
      </c>
      <c r="I987">
        <v>0</v>
      </c>
      <c r="J987">
        <v>0</v>
      </c>
      <c r="K987">
        <v>0</v>
      </c>
      <c r="L987">
        <v>0</v>
      </c>
      <c r="M987">
        <v>0</v>
      </c>
      <c r="N987">
        <v>0</v>
      </c>
      <c r="O987">
        <v>0</v>
      </c>
      <c r="P987">
        <v>0</v>
      </c>
      <c r="Q987">
        <v>0</v>
      </c>
      <c r="R987">
        <v>0</v>
      </c>
      <c r="S987">
        <v>0</v>
      </c>
      <c r="T987">
        <v>0</v>
      </c>
      <c r="U987">
        <v>0</v>
      </c>
      <c r="V987">
        <v>0</v>
      </c>
      <c r="W987">
        <v>0</v>
      </c>
      <c r="X987">
        <v>0</v>
      </c>
      <c r="Y987">
        <v>0</v>
      </c>
      <c r="Z987">
        <v>0</v>
      </c>
      <c r="AA987">
        <v>0</v>
      </c>
      <c r="AB987">
        <v>0</v>
      </c>
      <c r="AC987">
        <v>0</v>
      </c>
      <c r="AD987">
        <v>0</v>
      </c>
      <c r="AE987">
        <v>0</v>
      </c>
      <c r="AF987">
        <v>0</v>
      </c>
    </row>
    <row r="988" spans="1:32">
      <c r="A988" t="s">
        <v>1006</v>
      </c>
      <c r="B988" t="s">
        <v>19</v>
      </c>
      <c r="C988">
        <v>0</v>
      </c>
      <c r="D988">
        <v>0</v>
      </c>
      <c r="E988">
        <v>0</v>
      </c>
      <c r="F988">
        <v>0</v>
      </c>
      <c r="G988">
        <v>0</v>
      </c>
      <c r="H988">
        <v>0</v>
      </c>
      <c r="I988">
        <v>0</v>
      </c>
      <c r="J988">
        <v>0</v>
      </c>
      <c r="K988">
        <v>0</v>
      </c>
      <c r="L988">
        <v>0</v>
      </c>
      <c r="M988">
        <v>0</v>
      </c>
      <c r="N988">
        <v>0</v>
      </c>
      <c r="O988">
        <v>0</v>
      </c>
      <c r="P988">
        <v>0</v>
      </c>
      <c r="Q988">
        <v>0</v>
      </c>
      <c r="R988">
        <v>0</v>
      </c>
      <c r="S988">
        <v>0</v>
      </c>
      <c r="T988">
        <v>0</v>
      </c>
      <c r="U988">
        <v>0</v>
      </c>
      <c r="V988">
        <v>0</v>
      </c>
      <c r="W988">
        <v>0</v>
      </c>
      <c r="X988">
        <v>0</v>
      </c>
      <c r="Y988">
        <v>0</v>
      </c>
      <c r="Z988">
        <v>0</v>
      </c>
      <c r="AA988">
        <v>0</v>
      </c>
      <c r="AB988">
        <v>0</v>
      </c>
      <c r="AC988">
        <v>0</v>
      </c>
      <c r="AD988">
        <v>0</v>
      </c>
      <c r="AE988">
        <v>0</v>
      </c>
      <c r="AF988">
        <v>0</v>
      </c>
    </row>
    <row r="989" spans="1:32">
      <c r="A989" t="s">
        <v>1007</v>
      </c>
      <c r="B989" t="s">
        <v>19</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row>
    <row r="990" spans="1:32">
      <c r="A990" t="s">
        <v>1008</v>
      </c>
      <c r="B990" t="s">
        <v>19</v>
      </c>
      <c r="C990">
        <v>0</v>
      </c>
      <c r="D990">
        <v>0</v>
      </c>
      <c r="E990">
        <v>0</v>
      </c>
      <c r="F990">
        <v>0</v>
      </c>
      <c r="G990">
        <v>0</v>
      </c>
      <c r="H990">
        <v>0</v>
      </c>
      <c r="I990">
        <v>0</v>
      </c>
      <c r="J990">
        <v>0</v>
      </c>
      <c r="K990">
        <v>0</v>
      </c>
      <c r="L990">
        <v>0</v>
      </c>
      <c r="M990">
        <v>0</v>
      </c>
      <c r="N990">
        <v>0</v>
      </c>
      <c r="O990">
        <v>0</v>
      </c>
      <c r="P990">
        <v>0</v>
      </c>
      <c r="Q990">
        <v>0</v>
      </c>
      <c r="R990">
        <v>0</v>
      </c>
      <c r="S990">
        <v>0</v>
      </c>
      <c r="T990">
        <v>0</v>
      </c>
      <c r="U990">
        <v>0</v>
      </c>
      <c r="V990">
        <v>0</v>
      </c>
      <c r="W990">
        <v>0</v>
      </c>
      <c r="X990">
        <v>0</v>
      </c>
      <c r="Y990">
        <v>0</v>
      </c>
      <c r="Z990">
        <v>0</v>
      </c>
      <c r="AA990">
        <v>0</v>
      </c>
      <c r="AB990">
        <v>0</v>
      </c>
      <c r="AC990">
        <v>0</v>
      </c>
      <c r="AD990">
        <v>0</v>
      </c>
      <c r="AE990">
        <v>0</v>
      </c>
      <c r="AF990">
        <v>0</v>
      </c>
    </row>
    <row r="991" spans="1:32">
      <c r="A991" t="s">
        <v>1009</v>
      </c>
      <c r="B991" t="s">
        <v>19</v>
      </c>
      <c r="C991">
        <v>0</v>
      </c>
      <c r="D991">
        <v>0</v>
      </c>
      <c r="E991">
        <v>0</v>
      </c>
      <c r="F991">
        <v>0</v>
      </c>
      <c r="G991">
        <v>0</v>
      </c>
      <c r="H991">
        <v>0</v>
      </c>
      <c r="I991">
        <v>0</v>
      </c>
      <c r="J991">
        <v>0</v>
      </c>
      <c r="K991">
        <v>0</v>
      </c>
      <c r="L991">
        <v>0</v>
      </c>
      <c r="M991">
        <v>0</v>
      </c>
      <c r="N991">
        <v>0</v>
      </c>
      <c r="O991">
        <v>0</v>
      </c>
      <c r="P991">
        <v>0</v>
      </c>
      <c r="Q991">
        <v>0</v>
      </c>
      <c r="R991">
        <v>0</v>
      </c>
      <c r="S991">
        <v>0</v>
      </c>
      <c r="T991">
        <v>0</v>
      </c>
      <c r="U991">
        <v>0</v>
      </c>
      <c r="V991">
        <v>0</v>
      </c>
      <c r="W991">
        <v>0</v>
      </c>
      <c r="X991">
        <v>0</v>
      </c>
      <c r="Y991">
        <v>0</v>
      </c>
      <c r="Z991">
        <v>0</v>
      </c>
      <c r="AA991">
        <v>0</v>
      </c>
      <c r="AB991">
        <v>0</v>
      </c>
      <c r="AC991">
        <v>0</v>
      </c>
      <c r="AD991">
        <v>0</v>
      </c>
      <c r="AE991">
        <v>0</v>
      </c>
      <c r="AF991">
        <v>0</v>
      </c>
    </row>
    <row r="992" spans="1:32">
      <c r="A992" t="s">
        <v>1010</v>
      </c>
      <c r="B992" t="s">
        <v>19</v>
      </c>
      <c r="C992">
        <v>0</v>
      </c>
      <c r="D992">
        <v>0</v>
      </c>
      <c r="E992">
        <v>0</v>
      </c>
      <c r="F992">
        <v>0</v>
      </c>
      <c r="G992">
        <v>0</v>
      </c>
      <c r="H992">
        <v>0</v>
      </c>
      <c r="I992">
        <v>0</v>
      </c>
      <c r="J992">
        <v>0</v>
      </c>
      <c r="K992">
        <v>0</v>
      </c>
      <c r="L992">
        <v>0</v>
      </c>
      <c r="M992">
        <v>0</v>
      </c>
      <c r="N992">
        <v>0</v>
      </c>
      <c r="O992">
        <v>0</v>
      </c>
      <c r="P992">
        <v>0</v>
      </c>
      <c r="Q992">
        <v>0</v>
      </c>
      <c r="R992">
        <v>0</v>
      </c>
      <c r="S992">
        <v>0</v>
      </c>
      <c r="T992">
        <v>0</v>
      </c>
      <c r="U992">
        <v>0</v>
      </c>
      <c r="V992">
        <v>0</v>
      </c>
      <c r="W992">
        <v>0</v>
      </c>
      <c r="X992">
        <v>0</v>
      </c>
      <c r="Y992">
        <v>0</v>
      </c>
      <c r="Z992">
        <v>0</v>
      </c>
      <c r="AA992">
        <v>0</v>
      </c>
      <c r="AB992">
        <v>0</v>
      </c>
      <c r="AC992">
        <v>0</v>
      </c>
      <c r="AD992">
        <v>0</v>
      </c>
      <c r="AE992">
        <v>0</v>
      </c>
      <c r="AF992">
        <v>0</v>
      </c>
    </row>
    <row r="993" spans="1:32">
      <c r="A993" t="s">
        <v>1011</v>
      </c>
      <c r="B993" t="s">
        <v>19</v>
      </c>
      <c r="C993">
        <v>0</v>
      </c>
      <c r="D993">
        <v>0</v>
      </c>
      <c r="E993">
        <v>0</v>
      </c>
      <c r="F993">
        <v>0</v>
      </c>
      <c r="G993">
        <v>0</v>
      </c>
      <c r="H993">
        <v>0</v>
      </c>
      <c r="I993">
        <v>0</v>
      </c>
      <c r="J993">
        <v>0</v>
      </c>
      <c r="K993">
        <v>0</v>
      </c>
      <c r="L993">
        <v>0</v>
      </c>
      <c r="M993">
        <v>0</v>
      </c>
      <c r="N993">
        <v>0</v>
      </c>
      <c r="O993">
        <v>0</v>
      </c>
      <c r="P993">
        <v>0</v>
      </c>
      <c r="Q993">
        <v>0</v>
      </c>
      <c r="R993">
        <v>0</v>
      </c>
      <c r="S993">
        <v>0</v>
      </c>
      <c r="T993">
        <v>0</v>
      </c>
      <c r="U993">
        <v>0</v>
      </c>
      <c r="V993">
        <v>0</v>
      </c>
      <c r="W993">
        <v>0</v>
      </c>
      <c r="X993">
        <v>0</v>
      </c>
      <c r="Y993">
        <v>0</v>
      </c>
      <c r="Z993">
        <v>0</v>
      </c>
      <c r="AA993">
        <v>0</v>
      </c>
      <c r="AB993">
        <v>0</v>
      </c>
      <c r="AC993">
        <v>0</v>
      </c>
      <c r="AD993">
        <v>0</v>
      </c>
      <c r="AE993">
        <v>0</v>
      </c>
      <c r="AF993">
        <v>0</v>
      </c>
    </row>
    <row r="994" spans="1:32">
      <c r="A994" t="s">
        <v>1012</v>
      </c>
      <c r="B994" t="s">
        <v>19</v>
      </c>
      <c r="C994">
        <v>0</v>
      </c>
      <c r="D994">
        <v>0</v>
      </c>
      <c r="E994">
        <v>0</v>
      </c>
      <c r="F994">
        <v>0</v>
      </c>
      <c r="G994">
        <v>0</v>
      </c>
      <c r="H994">
        <v>0</v>
      </c>
      <c r="I994">
        <v>0</v>
      </c>
      <c r="J994">
        <v>0</v>
      </c>
      <c r="K994">
        <v>0</v>
      </c>
      <c r="L994">
        <v>0</v>
      </c>
      <c r="M994">
        <v>0</v>
      </c>
      <c r="N994">
        <v>0</v>
      </c>
      <c r="O994">
        <v>0</v>
      </c>
      <c r="P994">
        <v>0</v>
      </c>
      <c r="Q994">
        <v>0</v>
      </c>
      <c r="R994">
        <v>0</v>
      </c>
      <c r="S994">
        <v>0</v>
      </c>
      <c r="T994">
        <v>0</v>
      </c>
      <c r="U994">
        <v>0</v>
      </c>
      <c r="V994">
        <v>0</v>
      </c>
      <c r="W994">
        <v>0</v>
      </c>
      <c r="X994">
        <v>0</v>
      </c>
      <c r="Y994">
        <v>0</v>
      </c>
      <c r="Z994">
        <v>0</v>
      </c>
      <c r="AA994">
        <v>0</v>
      </c>
      <c r="AB994">
        <v>0</v>
      </c>
      <c r="AC994">
        <v>0</v>
      </c>
      <c r="AD994">
        <v>0</v>
      </c>
      <c r="AE994">
        <v>0</v>
      </c>
      <c r="AF994">
        <v>0</v>
      </c>
    </row>
    <row r="995" spans="1:32">
      <c r="A995" t="s">
        <v>1013</v>
      </c>
      <c r="B995" t="s">
        <v>19</v>
      </c>
      <c r="C995" s="2">
        <v>984602000</v>
      </c>
      <c r="D995" s="2">
        <v>1013430000</v>
      </c>
      <c r="E995" s="2">
        <v>960708000</v>
      </c>
      <c r="F995" s="2">
        <v>954702000</v>
      </c>
      <c r="G995" s="2">
        <v>953611000</v>
      </c>
      <c r="H995" s="2">
        <v>944604000</v>
      </c>
      <c r="I995" s="2">
        <v>939866000</v>
      </c>
      <c r="J995" s="2">
        <v>932271000</v>
      </c>
      <c r="K995" s="2">
        <v>926633000</v>
      </c>
      <c r="L995" s="2">
        <v>922124000</v>
      </c>
      <c r="M995" s="2">
        <v>920622000</v>
      </c>
      <c r="N995" s="2">
        <v>919180000</v>
      </c>
      <c r="O995" s="2">
        <v>917897000</v>
      </c>
      <c r="P995" s="2">
        <v>915826000</v>
      </c>
      <c r="Q995" s="2">
        <v>914407000</v>
      </c>
      <c r="R995" s="2">
        <v>911832000</v>
      </c>
      <c r="S995" s="2">
        <v>910093000</v>
      </c>
      <c r="T995" s="2">
        <v>908250000</v>
      </c>
      <c r="U995" s="2">
        <v>906216000</v>
      </c>
      <c r="V995" s="2">
        <v>904350000</v>
      </c>
      <c r="W995" s="2">
        <v>902692000</v>
      </c>
      <c r="X995" s="2">
        <v>901542000</v>
      </c>
      <c r="Y995" s="2">
        <v>899879000</v>
      </c>
      <c r="Z995" s="2">
        <v>898412000</v>
      </c>
      <c r="AA995" s="2">
        <v>896668000</v>
      </c>
      <c r="AB995" s="2">
        <v>897465000</v>
      </c>
      <c r="AC995" s="2">
        <v>896052000</v>
      </c>
      <c r="AD995" s="2">
        <v>893260000</v>
      </c>
      <c r="AE995" s="2">
        <v>890919000</v>
      </c>
      <c r="AF995" s="2">
        <v>888465000</v>
      </c>
    </row>
    <row r="996" spans="1:32">
      <c r="A996" t="s">
        <v>1014</v>
      </c>
      <c r="B996" t="s">
        <v>19</v>
      </c>
      <c r="C996">
        <v>0</v>
      </c>
      <c r="D996">
        <v>0</v>
      </c>
      <c r="E996">
        <v>0</v>
      </c>
      <c r="F996">
        <v>0</v>
      </c>
      <c r="G996">
        <v>0</v>
      </c>
      <c r="H996">
        <v>0</v>
      </c>
      <c r="I996">
        <v>0</v>
      </c>
      <c r="J996">
        <v>0</v>
      </c>
      <c r="K996">
        <v>0</v>
      </c>
      <c r="L996">
        <v>0</v>
      </c>
      <c r="M996">
        <v>0</v>
      </c>
      <c r="N996">
        <v>0</v>
      </c>
      <c r="O996">
        <v>0</v>
      </c>
      <c r="P996">
        <v>0</v>
      </c>
      <c r="Q996">
        <v>0</v>
      </c>
      <c r="R996">
        <v>0</v>
      </c>
      <c r="S996">
        <v>0</v>
      </c>
      <c r="T996">
        <v>0</v>
      </c>
      <c r="U996">
        <v>0</v>
      </c>
      <c r="V996">
        <v>0</v>
      </c>
      <c r="W996">
        <v>0</v>
      </c>
      <c r="X996">
        <v>0</v>
      </c>
      <c r="Y996">
        <v>0</v>
      </c>
      <c r="Z996">
        <v>0</v>
      </c>
      <c r="AA996">
        <v>0</v>
      </c>
      <c r="AB996">
        <v>0</v>
      </c>
      <c r="AC996">
        <v>0</v>
      </c>
      <c r="AD996">
        <v>0</v>
      </c>
      <c r="AE996">
        <v>0</v>
      </c>
      <c r="AF996">
        <v>0</v>
      </c>
    </row>
    <row r="997" spans="1:32">
      <c r="A997" t="s">
        <v>1015</v>
      </c>
      <c r="B997" t="s">
        <v>19</v>
      </c>
      <c r="C997">
        <v>0</v>
      </c>
      <c r="D997">
        <v>0</v>
      </c>
      <c r="E997">
        <v>0</v>
      </c>
      <c r="F997">
        <v>0</v>
      </c>
      <c r="G997">
        <v>0</v>
      </c>
      <c r="H997">
        <v>0</v>
      </c>
      <c r="I997">
        <v>0</v>
      </c>
      <c r="J997">
        <v>0</v>
      </c>
      <c r="K997">
        <v>0</v>
      </c>
      <c r="L997">
        <v>0</v>
      </c>
      <c r="M997">
        <v>0</v>
      </c>
      <c r="N997">
        <v>0</v>
      </c>
      <c r="O997">
        <v>0</v>
      </c>
      <c r="P997">
        <v>0</v>
      </c>
      <c r="Q997">
        <v>0</v>
      </c>
      <c r="R997">
        <v>0</v>
      </c>
      <c r="S997">
        <v>0</v>
      </c>
      <c r="T997">
        <v>0</v>
      </c>
      <c r="U997">
        <v>0</v>
      </c>
      <c r="V997">
        <v>0</v>
      </c>
      <c r="W997">
        <v>0</v>
      </c>
      <c r="X997">
        <v>0</v>
      </c>
      <c r="Y997">
        <v>0</v>
      </c>
      <c r="Z997">
        <v>0</v>
      </c>
      <c r="AA997">
        <v>0</v>
      </c>
      <c r="AB997">
        <v>0</v>
      </c>
      <c r="AC997">
        <v>0</v>
      </c>
      <c r="AD997">
        <v>0</v>
      </c>
      <c r="AE997">
        <v>0</v>
      </c>
      <c r="AF997">
        <v>0</v>
      </c>
    </row>
    <row r="998" spans="1:32">
      <c r="A998" t="s">
        <v>1016</v>
      </c>
      <c r="B998" t="s">
        <v>19</v>
      </c>
      <c r="C998">
        <v>0</v>
      </c>
      <c r="D998">
        <v>0</v>
      </c>
      <c r="E998">
        <v>0</v>
      </c>
      <c r="F998">
        <v>0</v>
      </c>
      <c r="G998">
        <v>0</v>
      </c>
      <c r="H998">
        <v>0</v>
      </c>
      <c r="I998">
        <v>0</v>
      </c>
      <c r="J998">
        <v>0</v>
      </c>
      <c r="K998">
        <v>0</v>
      </c>
      <c r="L998">
        <v>0</v>
      </c>
      <c r="M998">
        <v>0</v>
      </c>
      <c r="N998">
        <v>0</v>
      </c>
      <c r="O998">
        <v>0</v>
      </c>
      <c r="P998">
        <v>0</v>
      </c>
      <c r="Q998">
        <v>0</v>
      </c>
      <c r="R998">
        <v>0</v>
      </c>
      <c r="S998">
        <v>0</v>
      </c>
      <c r="T998">
        <v>0</v>
      </c>
      <c r="U998">
        <v>0</v>
      </c>
      <c r="V998">
        <v>0</v>
      </c>
      <c r="W998">
        <v>0</v>
      </c>
      <c r="X998">
        <v>0</v>
      </c>
      <c r="Y998">
        <v>0</v>
      </c>
      <c r="Z998">
        <v>0</v>
      </c>
      <c r="AA998">
        <v>0</v>
      </c>
      <c r="AB998">
        <v>0</v>
      </c>
      <c r="AC998">
        <v>0</v>
      </c>
      <c r="AD998">
        <v>0</v>
      </c>
      <c r="AE998">
        <v>0</v>
      </c>
      <c r="AF998">
        <v>0</v>
      </c>
    </row>
    <row r="999" spans="1:32">
      <c r="A999" t="s">
        <v>1017</v>
      </c>
      <c r="B999" t="s">
        <v>19</v>
      </c>
      <c r="C999" s="2">
        <v>2911720000</v>
      </c>
      <c r="D999" s="2">
        <v>2996970000</v>
      </c>
      <c r="E999" s="2">
        <v>2841060000</v>
      </c>
      <c r="F999" s="2">
        <v>2823300000</v>
      </c>
      <c r="G999" s="2">
        <v>2820070000</v>
      </c>
      <c r="H999" s="2">
        <v>2793440000</v>
      </c>
      <c r="I999" s="2">
        <v>2779430000</v>
      </c>
      <c r="J999" s="2">
        <v>2756960000</v>
      </c>
      <c r="K999" s="2">
        <v>2740290000</v>
      </c>
      <c r="L999" s="2">
        <v>2726960000</v>
      </c>
      <c r="M999" s="2">
        <v>2722520000</v>
      </c>
      <c r="N999" s="2">
        <v>2718250000</v>
      </c>
      <c r="O999" s="2">
        <v>2714460000</v>
      </c>
      <c r="P999" s="2">
        <v>2708330000</v>
      </c>
      <c r="Q999" s="2">
        <v>2704140000</v>
      </c>
      <c r="R999" s="2">
        <v>2696520000</v>
      </c>
      <c r="S999" s="2">
        <v>2691380000</v>
      </c>
      <c r="T999" s="2">
        <v>2685930000</v>
      </c>
      <c r="U999" s="2">
        <v>2679910000</v>
      </c>
      <c r="V999" s="2">
        <v>2674390000</v>
      </c>
      <c r="W999" s="2">
        <v>2669490000</v>
      </c>
      <c r="X999" s="2">
        <v>2666090000</v>
      </c>
      <c r="Y999" s="2">
        <v>2661170000</v>
      </c>
      <c r="Z999" s="2">
        <v>2656830000</v>
      </c>
      <c r="AA999" s="2">
        <v>2651680000</v>
      </c>
      <c r="AB999" s="2">
        <v>2654040000</v>
      </c>
      <c r="AC999" s="2">
        <v>2649850000</v>
      </c>
      <c r="AD999" s="2">
        <v>2641600000</v>
      </c>
      <c r="AE999" s="2">
        <v>2634680000</v>
      </c>
      <c r="AF999" s="2">
        <v>2627420000</v>
      </c>
    </row>
    <row r="1000" spans="1:32">
      <c r="A1000" t="s">
        <v>1018</v>
      </c>
      <c r="B1000" t="s">
        <v>19</v>
      </c>
      <c r="C1000">
        <v>0</v>
      </c>
      <c r="D1000">
        <v>0</v>
      </c>
      <c r="E1000">
        <v>0</v>
      </c>
      <c r="F1000">
        <v>0</v>
      </c>
      <c r="G1000">
        <v>0</v>
      </c>
      <c r="H1000">
        <v>0</v>
      </c>
      <c r="I1000">
        <v>0</v>
      </c>
      <c r="J1000">
        <v>0</v>
      </c>
      <c r="K1000">
        <v>0</v>
      </c>
      <c r="L1000">
        <v>0</v>
      </c>
      <c r="M1000">
        <v>0</v>
      </c>
      <c r="N1000">
        <v>0</v>
      </c>
      <c r="O1000">
        <v>0</v>
      </c>
      <c r="P1000">
        <v>0</v>
      </c>
      <c r="Q1000">
        <v>0</v>
      </c>
      <c r="R1000">
        <v>0</v>
      </c>
      <c r="S1000">
        <v>0</v>
      </c>
      <c r="T1000">
        <v>0</v>
      </c>
      <c r="U1000">
        <v>0</v>
      </c>
      <c r="V1000">
        <v>0</v>
      </c>
      <c r="W1000">
        <v>0</v>
      </c>
      <c r="X1000">
        <v>0</v>
      </c>
      <c r="Y1000">
        <v>0</v>
      </c>
      <c r="Z1000">
        <v>0</v>
      </c>
      <c r="AA1000">
        <v>0</v>
      </c>
      <c r="AB1000">
        <v>0</v>
      </c>
      <c r="AC1000">
        <v>0</v>
      </c>
      <c r="AD1000">
        <v>0</v>
      </c>
      <c r="AE1000">
        <v>0</v>
      </c>
      <c r="AF1000">
        <v>0</v>
      </c>
    </row>
    <row r="1001" spans="1:32">
      <c r="A1001" t="s">
        <v>1019</v>
      </c>
      <c r="B1001" t="s">
        <v>19</v>
      </c>
      <c r="C1001">
        <v>0</v>
      </c>
      <c r="D1001">
        <v>0</v>
      </c>
      <c r="E1001">
        <v>0</v>
      </c>
      <c r="F1001">
        <v>0</v>
      </c>
      <c r="G1001">
        <v>0</v>
      </c>
      <c r="H1001">
        <v>0</v>
      </c>
      <c r="I1001">
        <v>0</v>
      </c>
      <c r="J1001">
        <v>0</v>
      </c>
      <c r="K1001">
        <v>0</v>
      </c>
      <c r="L1001">
        <v>0</v>
      </c>
      <c r="M1001">
        <v>0</v>
      </c>
      <c r="N1001">
        <v>0</v>
      </c>
      <c r="O1001">
        <v>0</v>
      </c>
      <c r="P1001">
        <v>0</v>
      </c>
      <c r="Q1001">
        <v>0</v>
      </c>
      <c r="R1001">
        <v>0</v>
      </c>
      <c r="S1001">
        <v>0</v>
      </c>
      <c r="T1001">
        <v>0</v>
      </c>
      <c r="U1001">
        <v>0</v>
      </c>
      <c r="V1001">
        <v>0</v>
      </c>
      <c r="W1001">
        <v>0</v>
      </c>
      <c r="X1001">
        <v>0</v>
      </c>
      <c r="Y1001">
        <v>0</v>
      </c>
      <c r="Z1001">
        <v>0</v>
      </c>
      <c r="AA1001">
        <v>0</v>
      </c>
      <c r="AB1001">
        <v>0</v>
      </c>
      <c r="AC1001">
        <v>0</v>
      </c>
      <c r="AD1001">
        <v>0</v>
      </c>
      <c r="AE1001">
        <v>0</v>
      </c>
      <c r="AF1001">
        <v>0</v>
      </c>
    </row>
    <row r="1002" spans="1:32">
      <c r="A1002" t="s">
        <v>1020</v>
      </c>
      <c r="B1002" t="s">
        <v>19</v>
      </c>
      <c r="C1002">
        <v>0</v>
      </c>
      <c r="D1002">
        <v>0</v>
      </c>
      <c r="E1002">
        <v>0</v>
      </c>
      <c r="F1002">
        <v>0</v>
      </c>
      <c r="G1002">
        <v>0</v>
      </c>
      <c r="H1002">
        <v>0</v>
      </c>
      <c r="I1002">
        <v>0</v>
      </c>
      <c r="J1002">
        <v>0</v>
      </c>
      <c r="K1002">
        <v>0</v>
      </c>
      <c r="L1002">
        <v>0</v>
      </c>
      <c r="M1002">
        <v>0</v>
      </c>
      <c r="N1002">
        <v>0</v>
      </c>
      <c r="O1002">
        <v>0</v>
      </c>
      <c r="P1002">
        <v>0</v>
      </c>
      <c r="Q1002">
        <v>0</v>
      </c>
      <c r="R1002">
        <v>0</v>
      </c>
      <c r="S1002">
        <v>0</v>
      </c>
      <c r="T1002">
        <v>0</v>
      </c>
      <c r="U1002">
        <v>0</v>
      </c>
      <c r="V1002">
        <v>0</v>
      </c>
      <c r="W1002">
        <v>0</v>
      </c>
      <c r="X1002">
        <v>0</v>
      </c>
      <c r="Y1002">
        <v>0</v>
      </c>
      <c r="Z1002">
        <v>0</v>
      </c>
      <c r="AA1002">
        <v>0</v>
      </c>
      <c r="AB1002">
        <v>0</v>
      </c>
      <c r="AC1002">
        <v>0</v>
      </c>
      <c r="AD1002">
        <v>0</v>
      </c>
      <c r="AE1002">
        <v>0</v>
      </c>
      <c r="AF1002">
        <v>0</v>
      </c>
    </row>
    <row r="1003" spans="1:32">
      <c r="A1003" t="s">
        <v>1021</v>
      </c>
      <c r="B1003" t="s">
        <v>19</v>
      </c>
      <c r="C1003">
        <v>0</v>
      </c>
      <c r="D1003">
        <v>0</v>
      </c>
      <c r="E1003">
        <v>0</v>
      </c>
      <c r="F1003">
        <v>0</v>
      </c>
      <c r="G1003">
        <v>0</v>
      </c>
      <c r="H1003">
        <v>0</v>
      </c>
      <c r="I1003">
        <v>0</v>
      </c>
      <c r="J1003">
        <v>0</v>
      </c>
      <c r="K1003">
        <v>0</v>
      </c>
      <c r="L1003">
        <v>0</v>
      </c>
      <c r="M1003">
        <v>0</v>
      </c>
      <c r="N1003">
        <v>0</v>
      </c>
      <c r="O1003">
        <v>0</v>
      </c>
      <c r="P1003">
        <v>0</v>
      </c>
      <c r="Q1003">
        <v>0</v>
      </c>
      <c r="R1003">
        <v>0</v>
      </c>
      <c r="S1003">
        <v>0</v>
      </c>
      <c r="T1003">
        <v>0</v>
      </c>
      <c r="U1003">
        <v>0</v>
      </c>
      <c r="V1003">
        <v>0</v>
      </c>
      <c r="W1003">
        <v>0</v>
      </c>
      <c r="X1003">
        <v>0</v>
      </c>
      <c r="Y1003">
        <v>0</v>
      </c>
      <c r="Z1003">
        <v>0</v>
      </c>
      <c r="AA1003">
        <v>0</v>
      </c>
      <c r="AB1003">
        <v>0</v>
      </c>
      <c r="AC1003">
        <v>0</v>
      </c>
      <c r="AD1003">
        <v>0</v>
      </c>
      <c r="AE1003">
        <v>0</v>
      </c>
      <c r="AF1003">
        <v>0</v>
      </c>
    </row>
    <row r="1004" spans="1:32">
      <c r="A1004" t="s">
        <v>1022</v>
      </c>
      <c r="B1004" t="s">
        <v>19</v>
      </c>
      <c r="C1004" s="2">
        <v>92968000000</v>
      </c>
      <c r="D1004" s="2">
        <v>90112700000</v>
      </c>
      <c r="E1004" s="2">
        <v>85624800000</v>
      </c>
      <c r="F1004" s="2">
        <v>81415200000</v>
      </c>
      <c r="G1004" s="2">
        <v>77840500000</v>
      </c>
      <c r="H1004" s="2">
        <v>74773600000</v>
      </c>
      <c r="I1004" s="2">
        <v>71740300000</v>
      </c>
      <c r="J1004" s="2">
        <v>68650100000</v>
      </c>
      <c r="K1004" s="2">
        <v>65476000000</v>
      </c>
      <c r="L1004" s="2">
        <v>62259800000</v>
      </c>
      <c r="M1004" s="2">
        <v>59125300000</v>
      </c>
      <c r="N1004" s="2">
        <v>56195800000</v>
      </c>
      <c r="O1004" s="2">
        <v>53398100000</v>
      </c>
      <c r="P1004" s="2">
        <v>50625500000</v>
      </c>
      <c r="Q1004" s="2">
        <v>47882600000</v>
      </c>
      <c r="R1004" s="2">
        <v>45209700000</v>
      </c>
      <c r="S1004" s="2">
        <v>42588500000</v>
      </c>
      <c r="T1004" s="2">
        <v>39961400000</v>
      </c>
      <c r="U1004" s="2">
        <v>37331400000</v>
      </c>
      <c r="V1004" s="2">
        <v>34750200000</v>
      </c>
      <c r="W1004" s="2">
        <v>32148800000</v>
      </c>
      <c r="X1004" s="2">
        <v>29530300000</v>
      </c>
      <c r="Y1004" s="2">
        <v>26901700000</v>
      </c>
      <c r="Z1004" s="2">
        <v>24252000000</v>
      </c>
      <c r="AA1004" s="2">
        <v>21587800000</v>
      </c>
      <c r="AB1004" s="2">
        <v>18919100000</v>
      </c>
      <c r="AC1004" s="2">
        <v>16249200000</v>
      </c>
      <c r="AD1004" s="2">
        <v>13567900000</v>
      </c>
      <c r="AE1004" s="2">
        <v>10874800000</v>
      </c>
      <c r="AF1004" s="2">
        <v>8180500000</v>
      </c>
    </row>
    <row r="1005" spans="1:32">
      <c r="A1005" t="s">
        <v>1023</v>
      </c>
      <c r="B1005" t="s">
        <v>19</v>
      </c>
      <c r="C1005" s="2">
        <v>1310880000</v>
      </c>
      <c r="D1005" s="2">
        <v>1463950000</v>
      </c>
      <c r="E1005" s="2">
        <v>1583670000</v>
      </c>
      <c r="F1005" s="2">
        <v>1698600000</v>
      </c>
      <c r="G1005" s="2">
        <v>1819690000</v>
      </c>
      <c r="H1005" s="2">
        <v>1949060000</v>
      </c>
      <c r="I1005" s="2">
        <v>2076940000</v>
      </c>
      <c r="J1005" s="2">
        <v>2200340000</v>
      </c>
      <c r="K1005" s="2">
        <v>2317220000</v>
      </c>
      <c r="L1005" s="2">
        <v>2427800000</v>
      </c>
      <c r="M1005" s="2">
        <v>2536570000</v>
      </c>
      <c r="N1005" s="2">
        <v>2650330000</v>
      </c>
      <c r="O1005" s="2">
        <v>2767930000</v>
      </c>
      <c r="P1005" s="2">
        <v>2884990000</v>
      </c>
      <c r="Q1005" s="2">
        <v>3002080000</v>
      </c>
      <c r="R1005" s="2">
        <v>3122550000</v>
      </c>
      <c r="S1005" s="2">
        <v>3246480000</v>
      </c>
      <c r="T1005" s="2">
        <v>3370230000</v>
      </c>
      <c r="U1005" s="2">
        <v>3494040000</v>
      </c>
      <c r="V1005" s="2">
        <v>3623600000</v>
      </c>
      <c r="W1005" s="2">
        <v>3752810000</v>
      </c>
      <c r="X1005" s="2">
        <v>3881730000</v>
      </c>
      <c r="Y1005" s="2">
        <v>4011130000</v>
      </c>
      <c r="Z1005" s="2">
        <v>4139130000</v>
      </c>
      <c r="AA1005" s="2">
        <v>4266200000</v>
      </c>
      <c r="AB1005" s="2">
        <v>4394060000</v>
      </c>
      <c r="AC1005" s="2">
        <v>4524140000</v>
      </c>
      <c r="AD1005" s="2">
        <v>4654360000</v>
      </c>
      <c r="AE1005" s="2">
        <v>4784400000</v>
      </c>
      <c r="AF1005" s="2">
        <v>4920230000</v>
      </c>
    </row>
    <row r="1006" spans="1:32">
      <c r="A1006" t="s">
        <v>1024</v>
      </c>
      <c r="B1006" t="s">
        <v>19</v>
      </c>
      <c r="C1006">
        <v>0</v>
      </c>
      <c r="D1006">
        <v>0</v>
      </c>
      <c r="E1006">
        <v>0</v>
      </c>
      <c r="F1006">
        <v>0</v>
      </c>
      <c r="G1006">
        <v>0</v>
      </c>
      <c r="H1006">
        <v>0</v>
      </c>
      <c r="I1006">
        <v>0</v>
      </c>
      <c r="J1006">
        <v>0</v>
      </c>
      <c r="K1006">
        <v>0</v>
      </c>
      <c r="L1006">
        <v>0</v>
      </c>
      <c r="M1006">
        <v>0</v>
      </c>
      <c r="N1006">
        <v>0</v>
      </c>
      <c r="O1006">
        <v>0</v>
      </c>
      <c r="P1006">
        <v>0</v>
      </c>
      <c r="Q1006">
        <v>0</v>
      </c>
      <c r="R1006">
        <v>0</v>
      </c>
      <c r="S1006">
        <v>0</v>
      </c>
      <c r="T1006">
        <v>0</v>
      </c>
      <c r="U1006">
        <v>0</v>
      </c>
      <c r="V1006">
        <v>0</v>
      </c>
      <c r="W1006">
        <v>0</v>
      </c>
      <c r="X1006">
        <v>0</v>
      </c>
      <c r="Y1006">
        <v>0</v>
      </c>
      <c r="Z1006">
        <v>0</v>
      </c>
      <c r="AA1006">
        <v>0</v>
      </c>
      <c r="AB1006">
        <v>0</v>
      </c>
      <c r="AC1006">
        <v>0</v>
      </c>
      <c r="AD1006">
        <v>0</v>
      </c>
      <c r="AE1006">
        <v>0</v>
      </c>
      <c r="AF1006">
        <v>0</v>
      </c>
    </row>
    <row r="1007" spans="1:32">
      <c r="A1007" t="s">
        <v>1025</v>
      </c>
      <c r="B1007" t="s">
        <v>19</v>
      </c>
      <c r="C1007">
        <v>0</v>
      </c>
      <c r="D1007">
        <v>0</v>
      </c>
      <c r="E1007">
        <v>0</v>
      </c>
      <c r="F1007">
        <v>0</v>
      </c>
      <c r="G1007">
        <v>0</v>
      </c>
      <c r="H1007">
        <v>0</v>
      </c>
      <c r="I1007">
        <v>0</v>
      </c>
      <c r="J1007">
        <v>0</v>
      </c>
      <c r="K1007">
        <v>0</v>
      </c>
      <c r="L1007">
        <v>0</v>
      </c>
      <c r="M1007">
        <v>0</v>
      </c>
      <c r="N1007">
        <v>0</v>
      </c>
      <c r="O1007">
        <v>0</v>
      </c>
      <c r="P1007">
        <v>0</v>
      </c>
      <c r="Q1007">
        <v>0</v>
      </c>
      <c r="R1007">
        <v>0</v>
      </c>
      <c r="S1007">
        <v>0</v>
      </c>
      <c r="T1007">
        <v>0</v>
      </c>
      <c r="U1007">
        <v>0</v>
      </c>
      <c r="V1007">
        <v>0</v>
      </c>
      <c r="W1007">
        <v>0</v>
      </c>
      <c r="X1007">
        <v>0</v>
      </c>
      <c r="Y1007">
        <v>0</v>
      </c>
      <c r="Z1007">
        <v>0</v>
      </c>
      <c r="AA1007">
        <v>0</v>
      </c>
      <c r="AB1007">
        <v>0</v>
      </c>
      <c r="AC1007">
        <v>0</v>
      </c>
      <c r="AD1007">
        <v>0</v>
      </c>
      <c r="AE1007">
        <v>0</v>
      </c>
      <c r="AF1007">
        <v>0</v>
      </c>
    </row>
    <row r="1008" spans="1:32">
      <c r="A1008" t="s">
        <v>1026</v>
      </c>
      <c r="B1008" t="s">
        <v>19</v>
      </c>
      <c r="C1008">
        <v>0</v>
      </c>
      <c r="D1008">
        <v>0</v>
      </c>
      <c r="E1008">
        <v>0</v>
      </c>
      <c r="F1008">
        <v>0</v>
      </c>
      <c r="G1008">
        <v>0</v>
      </c>
      <c r="H1008">
        <v>0</v>
      </c>
      <c r="I1008">
        <v>0</v>
      </c>
      <c r="J1008">
        <v>0</v>
      </c>
      <c r="K1008">
        <v>0</v>
      </c>
      <c r="L1008">
        <v>0</v>
      </c>
      <c r="M1008">
        <v>0</v>
      </c>
      <c r="N1008">
        <v>0</v>
      </c>
      <c r="O1008">
        <v>0</v>
      </c>
      <c r="P1008">
        <v>0</v>
      </c>
      <c r="Q1008">
        <v>0</v>
      </c>
      <c r="R1008">
        <v>0</v>
      </c>
      <c r="S1008">
        <v>0</v>
      </c>
      <c r="T1008">
        <v>0</v>
      </c>
      <c r="U1008">
        <v>0</v>
      </c>
      <c r="V1008">
        <v>0</v>
      </c>
      <c r="W1008">
        <v>0</v>
      </c>
      <c r="X1008">
        <v>0</v>
      </c>
      <c r="Y1008">
        <v>0</v>
      </c>
      <c r="Z1008">
        <v>0</v>
      </c>
      <c r="AA1008">
        <v>0</v>
      </c>
      <c r="AB1008">
        <v>0</v>
      </c>
      <c r="AC1008">
        <v>0</v>
      </c>
      <c r="AD1008">
        <v>0</v>
      </c>
      <c r="AE1008">
        <v>0</v>
      </c>
      <c r="AF1008">
        <v>0</v>
      </c>
    </row>
    <row r="1009" spans="1:32">
      <c r="A1009" t="s">
        <v>1027</v>
      </c>
      <c r="B1009" t="s">
        <v>19</v>
      </c>
      <c r="C1009">
        <v>0</v>
      </c>
      <c r="D1009">
        <v>0</v>
      </c>
      <c r="E1009">
        <v>0</v>
      </c>
      <c r="F1009">
        <v>0</v>
      </c>
      <c r="G1009">
        <v>0</v>
      </c>
      <c r="H1009">
        <v>0</v>
      </c>
      <c r="I1009">
        <v>0</v>
      </c>
      <c r="J1009">
        <v>0</v>
      </c>
      <c r="K1009">
        <v>0</v>
      </c>
      <c r="L1009">
        <v>0</v>
      </c>
      <c r="M1009">
        <v>0</v>
      </c>
      <c r="N1009">
        <v>0</v>
      </c>
      <c r="O1009">
        <v>0</v>
      </c>
      <c r="P1009">
        <v>0</v>
      </c>
      <c r="Q1009">
        <v>0</v>
      </c>
      <c r="R1009">
        <v>0</v>
      </c>
      <c r="S1009">
        <v>0</v>
      </c>
      <c r="T1009">
        <v>0</v>
      </c>
      <c r="U1009">
        <v>0</v>
      </c>
      <c r="V1009">
        <v>0</v>
      </c>
      <c r="W1009">
        <v>0</v>
      </c>
      <c r="X1009">
        <v>0</v>
      </c>
      <c r="Y1009">
        <v>0</v>
      </c>
      <c r="Z1009">
        <v>0</v>
      </c>
      <c r="AA1009">
        <v>0</v>
      </c>
      <c r="AB1009">
        <v>0</v>
      </c>
      <c r="AC1009">
        <v>0</v>
      </c>
      <c r="AD1009">
        <v>0</v>
      </c>
      <c r="AE1009">
        <v>0</v>
      </c>
      <c r="AF1009">
        <v>0</v>
      </c>
    </row>
    <row r="1010" spans="1:32">
      <c r="A1010" t="s">
        <v>1028</v>
      </c>
      <c r="B1010" t="s">
        <v>19</v>
      </c>
      <c r="C1010">
        <v>0</v>
      </c>
      <c r="D1010">
        <v>0</v>
      </c>
      <c r="E1010">
        <v>0</v>
      </c>
      <c r="F1010">
        <v>0</v>
      </c>
      <c r="G1010">
        <v>0</v>
      </c>
      <c r="H1010">
        <v>0</v>
      </c>
      <c r="I1010">
        <v>0</v>
      </c>
      <c r="J1010">
        <v>0</v>
      </c>
      <c r="K1010">
        <v>0</v>
      </c>
      <c r="L1010">
        <v>0</v>
      </c>
      <c r="M1010">
        <v>0</v>
      </c>
      <c r="N1010">
        <v>0</v>
      </c>
      <c r="O1010">
        <v>0</v>
      </c>
      <c r="P1010">
        <v>0</v>
      </c>
      <c r="Q1010">
        <v>0</v>
      </c>
      <c r="R1010">
        <v>0</v>
      </c>
      <c r="S1010">
        <v>0</v>
      </c>
      <c r="T1010">
        <v>0</v>
      </c>
      <c r="U1010">
        <v>0</v>
      </c>
      <c r="V1010">
        <v>0</v>
      </c>
      <c r="W1010">
        <v>0</v>
      </c>
      <c r="X1010">
        <v>0</v>
      </c>
      <c r="Y1010">
        <v>0</v>
      </c>
      <c r="Z1010">
        <v>0</v>
      </c>
      <c r="AA1010">
        <v>0</v>
      </c>
      <c r="AB1010">
        <v>0</v>
      </c>
      <c r="AC1010">
        <v>0</v>
      </c>
      <c r="AD1010">
        <v>0</v>
      </c>
      <c r="AE1010">
        <v>0</v>
      </c>
      <c r="AF1010">
        <v>0</v>
      </c>
    </row>
    <row r="1011" spans="1:32">
      <c r="A1011" t="s">
        <v>1029</v>
      </c>
      <c r="B1011" t="s">
        <v>19</v>
      </c>
      <c r="C1011">
        <v>0</v>
      </c>
      <c r="D1011">
        <v>0</v>
      </c>
      <c r="E1011">
        <v>0</v>
      </c>
      <c r="F1011">
        <v>0</v>
      </c>
      <c r="G1011">
        <v>0</v>
      </c>
      <c r="H1011">
        <v>0</v>
      </c>
      <c r="I1011">
        <v>0</v>
      </c>
      <c r="J1011">
        <v>0</v>
      </c>
      <c r="K1011">
        <v>0</v>
      </c>
      <c r="L1011">
        <v>0</v>
      </c>
      <c r="M1011">
        <v>0</v>
      </c>
      <c r="N1011">
        <v>0</v>
      </c>
      <c r="O1011">
        <v>0</v>
      </c>
      <c r="P1011">
        <v>0</v>
      </c>
      <c r="Q1011">
        <v>0</v>
      </c>
      <c r="R1011">
        <v>0</v>
      </c>
      <c r="S1011">
        <v>0</v>
      </c>
      <c r="T1011">
        <v>0</v>
      </c>
      <c r="U1011">
        <v>0</v>
      </c>
      <c r="V1011">
        <v>0</v>
      </c>
      <c r="W1011">
        <v>0</v>
      </c>
      <c r="X1011">
        <v>0</v>
      </c>
      <c r="Y1011">
        <v>0</v>
      </c>
      <c r="Z1011">
        <v>0</v>
      </c>
      <c r="AA1011">
        <v>0</v>
      </c>
      <c r="AB1011">
        <v>0</v>
      </c>
      <c r="AC1011">
        <v>0</v>
      </c>
      <c r="AD1011">
        <v>0</v>
      </c>
      <c r="AE1011">
        <v>0</v>
      </c>
      <c r="AF1011">
        <v>0</v>
      </c>
    </row>
    <row r="1012" spans="1:32">
      <c r="A1012" t="s">
        <v>1030</v>
      </c>
      <c r="B1012" t="s">
        <v>19</v>
      </c>
      <c r="C1012">
        <v>0</v>
      </c>
      <c r="D1012">
        <v>0</v>
      </c>
      <c r="E1012">
        <v>0</v>
      </c>
      <c r="F1012">
        <v>0</v>
      </c>
      <c r="G1012">
        <v>0</v>
      </c>
      <c r="H1012">
        <v>0</v>
      </c>
      <c r="I1012">
        <v>0</v>
      </c>
      <c r="J1012">
        <v>0</v>
      </c>
      <c r="K1012">
        <v>0</v>
      </c>
      <c r="L1012">
        <v>0</v>
      </c>
      <c r="M1012">
        <v>0</v>
      </c>
      <c r="N1012">
        <v>0</v>
      </c>
      <c r="O1012">
        <v>0</v>
      </c>
      <c r="P1012">
        <v>0</v>
      </c>
      <c r="Q1012">
        <v>0</v>
      </c>
      <c r="R1012">
        <v>0</v>
      </c>
      <c r="S1012">
        <v>0</v>
      </c>
      <c r="T1012">
        <v>0</v>
      </c>
      <c r="U1012">
        <v>0</v>
      </c>
      <c r="V1012">
        <v>0</v>
      </c>
      <c r="W1012">
        <v>0</v>
      </c>
      <c r="X1012">
        <v>0</v>
      </c>
      <c r="Y1012">
        <v>0</v>
      </c>
      <c r="Z1012">
        <v>0</v>
      </c>
      <c r="AA1012">
        <v>0</v>
      </c>
      <c r="AB1012">
        <v>0</v>
      </c>
      <c r="AC1012">
        <v>0</v>
      </c>
      <c r="AD1012">
        <v>0</v>
      </c>
      <c r="AE1012">
        <v>0</v>
      </c>
      <c r="AF1012">
        <v>0</v>
      </c>
    </row>
    <row r="1013" spans="1:32">
      <c r="A1013" t="s">
        <v>1031</v>
      </c>
      <c r="B1013" t="s">
        <v>19</v>
      </c>
      <c r="C1013">
        <v>0</v>
      </c>
      <c r="D1013">
        <v>0</v>
      </c>
      <c r="E1013">
        <v>0</v>
      </c>
      <c r="F1013">
        <v>0</v>
      </c>
      <c r="G1013">
        <v>0</v>
      </c>
      <c r="H1013">
        <v>0</v>
      </c>
      <c r="I1013">
        <v>0</v>
      </c>
      <c r="J1013">
        <v>0</v>
      </c>
      <c r="K1013">
        <v>0</v>
      </c>
      <c r="L1013">
        <v>0</v>
      </c>
      <c r="M1013">
        <v>0</v>
      </c>
      <c r="N1013">
        <v>0</v>
      </c>
      <c r="O1013">
        <v>0</v>
      </c>
      <c r="P1013">
        <v>0</v>
      </c>
      <c r="Q1013">
        <v>0</v>
      </c>
      <c r="R1013">
        <v>0</v>
      </c>
      <c r="S1013">
        <v>0</v>
      </c>
      <c r="T1013">
        <v>0</v>
      </c>
      <c r="U1013">
        <v>0</v>
      </c>
      <c r="V1013">
        <v>0</v>
      </c>
      <c r="W1013">
        <v>0</v>
      </c>
      <c r="X1013">
        <v>0</v>
      </c>
      <c r="Y1013">
        <v>0</v>
      </c>
      <c r="Z1013">
        <v>0</v>
      </c>
      <c r="AA1013">
        <v>0</v>
      </c>
      <c r="AB1013">
        <v>0</v>
      </c>
      <c r="AC1013">
        <v>0</v>
      </c>
      <c r="AD1013">
        <v>0</v>
      </c>
      <c r="AE1013">
        <v>0</v>
      </c>
      <c r="AF1013">
        <v>0</v>
      </c>
    </row>
    <row r="1014" spans="1:32">
      <c r="A1014" t="s">
        <v>1032</v>
      </c>
      <c r="B1014" t="s">
        <v>19</v>
      </c>
      <c r="C1014">
        <v>0</v>
      </c>
      <c r="D1014">
        <v>0</v>
      </c>
      <c r="E1014">
        <v>0</v>
      </c>
      <c r="F1014">
        <v>0</v>
      </c>
      <c r="G1014">
        <v>0</v>
      </c>
      <c r="H1014">
        <v>0</v>
      </c>
      <c r="I1014">
        <v>0</v>
      </c>
      <c r="J1014">
        <v>0</v>
      </c>
      <c r="K1014">
        <v>0</v>
      </c>
      <c r="L1014">
        <v>0</v>
      </c>
      <c r="M1014">
        <v>0</v>
      </c>
      <c r="N1014">
        <v>0</v>
      </c>
      <c r="O1014">
        <v>0</v>
      </c>
      <c r="P1014">
        <v>0</v>
      </c>
      <c r="Q1014">
        <v>0</v>
      </c>
      <c r="R1014">
        <v>0</v>
      </c>
      <c r="S1014">
        <v>0</v>
      </c>
      <c r="T1014">
        <v>0</v>
      </c>
      <c r="U1014">
        <v>0</v>
      </c>
      <c r="V1014">
        <v>0</v>
      </c>
      <c r="W1014">
        <v>0</v>
      </c>
      <c r="X1014">
        <v>0</v>
      </c>
      <c r="Y1014">
        <v>0</v>
      </c>
      <c r="Z1014">
        <v>0</v>
      </c>
      <c r="AA1014">
        <v>0</v>
      </c>
      <c r="AB1014">
        <v>0</v>
      </c>
      <c r="AC1014">
        <v>0</v>
      </c>
      <c r="AD1014">
        <v>0</v>
      </c>
      <c r="AE1014">
        <v>0</v>
      </c>
      <c r="AF1014">
        <v>0</v>
      </c>
    </row>
    <row r="1015" spans="1:32">
      <c r="A1015" t="s">
        <v>1033</v>
      </c>
      <c r="B1015" t="s">
        <v>19</v>
      </c>
      <c r="C1015" s="2">
        <v>3259120000</v>
      </c>
      <c r="D1015" s="2">
        <v>3354550000</v>
      </c>
      <c r="E1015" s="2">
        <v>3180040000</v>
      </c>
      <c r="F1015" s="2">
        <v>3160150000</v>
      </c>
      <c r="G1015" s="2">
        <v>3156540000</v>
      </c>
      <c r="H1015" s="2">
        <v>3126730000</v>
      </c>
      <c r="I1015" s="2">
        <v>3111050000</v>
      </c>
      <c r="J1015" s="2">
        <v>3085900000</v>
      </c>
      <c r="K1015" s="2">
        <v>3067240000</v>
      </c>
      <c r="L1015" s="2">
        <v>3052320000</v>
      </c>
      <c r="M1015" s="2">
        <v>3047350000</v>
      </c>
      <c r="N1015" s="2">
        <v>3042570000</v>
      </c>
      <c r="O1015" s="2">
        <v>3038320000</v>
      </c>
      <c r="P1015" s="2">
        <v>3031470000</v>
      </c>
      <c r="Q1015" s="2">
        <v>3026770000</v>
      </c>
      <c r="R1015" s="2">
        <v>3018250000</v>
      </c>
      <c r="S1015" s="2">
        <v>3012490000</v>
      </c>
      <c r="T1015" s="2">
        <v>3006390000</v>
      </c>
      <c r="U1015" s="2">
        <v>2999660000</v>
      </c>
      <c r="V1015" s="2">
        <v>2993480000</v>
      </c>
      <c r="W1015" s="2">
        <v>2988000000</v>
      </c>
      <c r="X1015" s="2">
        <v>2984190000</v>
      </c>
      <c r="Y1015" s="2">
        <v>2978680000</v>
      </c>
      <c r="Z1015" s="2">
        <v>2973830000</v>
      </c>
      <c r="AA1015" s="2">
        <v>2968050000</v>
      </c>
      <c r="AB1015" s="2">
        <v>2970690000</v>
      </c>
      <c r="AC1015" s="2">
        <v>2966010000</v>
      </c>
      <c r="AD1015" s="2">
        <v>2956780000</v>
      </c>
      <c r="AE1015" s="2">
        <v>2949030000</v>
      </c>
      <c r="AF1015" s="2">
        <v>2940900000</v>
      </c>
    </row>
    <row r="1016" spans="1:32">
      <c r="A1016" t="s">
        <v>1034</v>
      </c>
      <c r="B1016" t="s">
        <v>19</v>
      </c>
      <c r="C1016">
        <v>0</v>
      </c>
      <c r="D1016">
        <v>0</v>
      </c>
      <c r="E1016">
        <v>0</v>
      </c>
      <c r="F1016">
        <v>0</v>
      </c>
      <c r="G1016">
        <v>0</v>
      </c>
      <c r="H1016">
        <v>0</v>
      </c>
      <c r="I1016">
        <v>0</v>
      </c>
      <c r="J1016">
        <v>0</v>
      </c>
      <c r="K1016">
        <v>0</v>
      </c>
      <c r="L1016">
        <v>0</v>
      </c>
      <c r="M1016">
        <v>0</v>
      </c>
      <c r="N1016">
        <v>0</v>
      </c>
      <c r="O1016">
        <v>0</v>
      </c>
      <c r="P1016">
        <v>0</v>
      </c>
      <c r="Q1016">
        <v>0</v>
      </c>
      <c r="R1016">
        <v>0</v>
      </c>
      <c r="S1016">
        <v>0</v>
      </c>
      <c r="T1016">
        <v>0</v>
      </c>
      <c r="U1016">
        <v>0</v>
      </c>
      <c r="V1016">
        <v>0</v>
      </c>
      <c r="W1016">
        <v>0</v>
      </c>
      <c r="X1016">
        <v>0</v>
      </c>
      <c r="Y1016">
        <v>0</v>
      </c>
      <c r="Z1016">
        <v>0</v>
      </c>
      <c r="AA1016">
        <v>0</v>
      </c>
      <c r="AB1016">
        <v>0</v>
      </c>
      <c r="AC1016">
        <v>0</v>
      </c>
      <c r="AD1016">
        <v>0</v>
      </c>
      <c r="AE1016">
        <v>0</v>
      </c>
      <c r="AF1016">
        <v>0</v>
      </c>
    </row>
    <row r="1017" spans="1:32">
      <c r="A1017" t="s">
        <v>1035</v>
      </c>
      <c r="B1017" t="s">
        <v>19</v>
      </c>
      <c r="C1017">
        <v>0</v>
      </c>
      <c r="D1017">
        <v>0</v>
      </c>
      <c r="E1017">
        <v>0</v>
      </c>
      <c r="F1017">
        <v>0</v>
      </c>
      <c r="G1017">
        <v>0</v>
      </c>
      <c r="H1017">
        <v>0</v>
      </c>
      <c r="I1017">
        <v>0</v>
      </c>
      <c r="J1017">
        <v>0</v>
      </c>
      <c r="K1017">
        <v>0</v>
      </c>
      <c r="L1017">
        <v>0</v>
      </c>
      <c r="M1017">
        <v>0</v>
      </c>
      <c r="N1017">
        <v>0</v>
      </c>
      <c r="O1017">
        <v>0</v>
      </c>
      <c r="P1017">
        <v>0</v>
      </c>
      <c r="Q1017">
        <v>0</v>
      </c>
      <c r="R1017">
        <v>0</v>
      </c>
      <c r="S1017">
        <v>0</v>
      </c>
      <c r="T1017">
        <v>0</v>
      </c>
      <c r="U1017">
        <v>0</v>
      </c>
      <c r="V1017">
        <v>0</v>
      </c>
      <c r="W1017">
        <v>0</v>
      </c>
      <c r="X1017">
        <v>0</v>
      </c>
      <c r="Y1017">
        <v>0</v>
      </c>
      <c r="Z1017">
        <v>0</v>
      </c>
      <c r="AA1017">
        <v>0</v>
      </c>
      <c r="AB1017">
        <v>0</v>
      </c>
      <c r="AC1017">
        <v>0</v>
      </c>
      <c r="AD1017">
        <v>0</v>
      </c>
      <c r="AE1017">
        <v>0</v>
      </c>
      <c r="AF1017">
        <v>0</v>
      </c>
    </row>
    <row r="1018" spans="1:32">
      <c r="A1018" t="s">
        <v>1036</v>
      </c>
      <c r="B1018" t="s">
        <v>19</v>
      </c>
      <c r="C1018">
        <v>0</v>
      </c>
      <c r="D1018">
        <v>0</v>
      </c>
      <c r="E1018">
        <v>0</v>
      </c>
      <c r="F1018">
        <v>0</v>
      </c>
      <c r="G1018">
        <v>0</v>
      </c>
      <c r="H1018">
        <v>0</v>
      </c>
      <c r="I1018">
        <v>0</v>
      </c>
      <c r="J1018">
        <v>0</v>
      </c>
      <c r="K1018">
        <v>0</v>
      </c>
      <c r="L1018">
        <v>0</v>
      </c>
      <c r="M1018">
        <v>0</v>
      </c>
      <c r="N1018">
        <v>0</v>
      </c>
      <c r="O1018">
        <v>0</v>
      </c>
      <c r="P1018">
        <v>0</v>
      </c>
      <c r="Q1018">
        <v>0</v>
      </c>
      <c r="R1018">
        <v>0</v>
      </c>
      <c r="S1018">
        <v>0</v>
      </c>
      <c r="T1018">
        <v>0</v>
      </c>
      <c r="U1018">
        <v>0</v>
      </c>
      <c r="V1018">
        <v>0</v>
      </c>
      <c r="W1018">
        <v>0</v>
      </c>
      <c r="X1018">
        <v>0</v>
      </c>
      <c r="Y1018">
        <v>0</v>
      </c>
      <c r="Z1018">
        <v>0</v>
      </c>
      <c r="AA1018">
        <v>0</v>
      </c>
      <c r="AB1018">
        <v>0</v>
      </c>
      <c r="AC1018">
        <v>0</v>
      </c>
      <c r="AD1018">
        <v>0</v>
      </c>
      <c r="AE1018">
        <v>0</v>
      </c>
      <c r="AF1018">
        <v>0</v>
      </c>
    </row>
    <row r="1019" spans="1:32">
      <c r="A1019" t="s">
        <v>1037</v>
      </c>
      <c r="B1019" t="s">
        <v>19</v>
      </c>
      <c r="C1019" s="2">
        <v>9638070000</v>
      </c>
      <c r="D1019" s="2">
        <v>9920270000</v>
      </c>
      <c r="E1019" s="2">
        <v>9404180000</v>
      </c>
      <c r="F1019" s="2">
        <v>9345380000</v>
      </c>
      <c r="G1019" s="2">
        <v>9334710000</v>
      </c>
      <c r="H1019" s="2">
        <v>9246540000</v>
      </c>
      <c r="I1019" s="2">
        <v>9200160000</v>
      </c>
      <c r="J1019" s="2">
        <v>9125810000</v>
      </c>
      <c r="K1019" s="2">
        <v>9070620000</v>
      </c>
      <c r="L1019" s="2">
        <v>9026480000</v>
      </c>
      <c r="M1019" s="2">
        <v>9011790000</v>
      </c>
      <c r="N1019" s="2">
        <v>8997660000</v>
      </c>
      <c r="O1019" s="2">
        <v>8985100000</v>
      </c>
      <c r="P1019" s="2">
        <v>8964830000</v>
      </c>
      <c r="Q1019" s="2">
        <v>8950940000</v>
      </c>
      <c r="R1019" s="2">
        <v>8925740000</v>
      </c>
      <c r="S1019" s="2">
        <v>8908720000</v>
      </c>
      <c r="T1019" s="2">
        <v>8890670000</v>
      </c>
      <c r="U1019" s="2">
        <v>8870760000</v>
      </c>
      <c r="V1019" s="2">
        <v>8852500000</v>
      </c>
      <c r="W1019" s="2">
        <v>8836270000</v>
      </c>
      <c r="X1019" s="2">
        <v>8825010000</v>
      </c>
      <c r="Y1019" s="2">
        <v>8808730000</v>
      </c>
      <c r="Z1019" s="2">
        <v>8794370000</v>
      </c>
      <c r="AA1019" s="2">
        <v>8777300000</v>
      </c>
      <c r="AB1019" s="2">
        <v>8785100000</v>
      </c>
      <c r="AC1019" s="2">
        <v>8771270000</v>
      </c>
      <c r="AD1019" s="2">
        <v>8743940000</v>
      </c>
      <c r="AE1019" s="2">
        <v>8721020000</v>
      </c>
      <c r="AF1019" s="2">
        <v>8697010000</v>
      </c>
    </row>
    <row r="1020" spans="1:32">
      <c r="A1020" t="s">
        <v>1038</v>
      </c>
      <c r="B1020" t="s">
        <v>19</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row>
    <row r="1021" spans="1:32">
      <c r="A1021" t="s">
        <v>1039</v>
      </c>
      <c r="B1021" t="s">
        <v>19</v>
      </c>
      <c r="C1021">
        <v>0</v>
      </c>
      <c r="D1021">
        <v>0</v>
      </c>
      <c r="E1021">
        <v>0</v>
      </c>
      <c r="F1021">
        <v>0</v>
      </c>
      <c r="G1021">
        <v>0</v>
      </c>
      <c r="H1021">
        <v>0</v>
      </c>
      <c r="I1021">
        <v>0</v>
      </c>
      <c r="J1021">
        <v>0</v>
      </c>
      <c r="K1021">
        <v>0</v>
      </c>
      <c r="L1021">
        <v>0</v>
      </c>
      <c r="M1021">
        <v>0</v>
      </c>
      <c r="N1021">
        <v>0</v>
      </c>
      <c r="O1021">
        <v>0</v>
      </c>
      <c r="P1021">
        <v>0</v>
      </c>
      <c r="Q1021">
        <v>0</v>
      </c>
      <c r="R1021">
        <v>0</v>
      </c>
      <c r="S1021">
        <v>0</v>
      </c>
      <c r="T1021">
        <v>0</v>
      </c>
      <c r="U1021">
        <v>0</v>
      </c>
      <c r="V1021">
        <v>0</v>
      </c>
      <c r="W1021">
        <v>0</v>
      </c>
      <c r="X1021">
        <v>0</v>
      </c>
      <c r="Y1021">
        <v>0</v>
      </c>
      <c r="Z1021">
        <v>0</v>
      </c>
      <c r="AA1021">
        <v>0</v>
      </c>
      <c r="AB1021">
        <v>0</v>
      </c>
      <c r="AC1021">
        <v>0</v>
      </c>
      <c r="AD1021">
        <v>0</v>
      </c>
      <c r="AE1021">
        <v>0</v>
      </c>
      <c r="AF1021">
        <v>0</v>
      </c>
    </row>
    <row r="1022" spans="1:32">
      <c r="A1022" t="s">
        <v>1040</v>
      </c>
      <c r="B1022" t="s">
        <v>19</v>
      </c>
      <c r="C1022">
        <v>0</v>
      </c>
      <c r="D1022">
        <v>0</v>
      </c>
      <c r="E1022">
        <v>0</v>
      </c>
      <c r="F1022">
        <v>0</v>
      </c>
      <c r="G1022">
        <v>0</v>
      </c>
      <c r="H1022">
        <v>0</v>
      </c>
      <c r="I1022">
        <v>0</v>
      </c>
      <c r="J1022">
        <v>0</v>
      </c>
      <c r="K1022">
        <v>0</v>
      </c>
      <c r="L1022">
        <v>0</v>
      </c>
      <c r="M1022">
        <v>0</v>
      </c>
      <c r="N1022">
        <v>0</v>
      </c>
      <c r="O1022">
        <v>0</v>
      </c>
      <c r="P1022">
        <v>0</v>
      </c>
      <c r="Q1022">
        <v>0</v>
      </c>
      <c r="R1022">
        <v>0</v>
      </c>
      <c r="S1022">
        <v>0</v>
      </c>
      <c r="T1022">
        <v>0</v>
      </c>
      <c r="U1022">
        <v>0</v>
      </c>
      <c r="V1022">
        <v>0</v>
      </c>
      <c r="W1022">
        <v>0</v>
      </c>
      <c r="X1022">
        <v>0</v>
      </c>
      <c r="Y1022">
        <v>0</v>
      </c>
      <c r="Z1022">
        <v>0</v>
      </c>
      <c r="AA1022">
        <v>0</v>
      </c>
      <c r="AB1022">
        <v>0</v>
      </c>
      <c r="AC1022">
        <v>0</v>
      </c>
      <c r="AD1022">
        <v>0</v>
      </c>
      <c r="AE1022">
        <v>0</v>
      </c>
      <c r="AF1022">
        <v>0</v>
      </c>
    </row>
    <row r="1023" spans="1:32">
      <c r="A1023" t="s">
        <v>1041</v>
      </c>
      <c r="B1023" t="s">
        <v>19</v>
      </c>
      <c r="C1023">
        <v>0</v>
      </c>
      <c r="D1023">
        <v>0</v>
      </c>
      <c r="E1023">
        <v>0</v>
      </c>
      <c r="F1023">
        <v>0</v>
      </c>
      <c r="G1023">
        <v>0</v>
      </c>
      <c r="H1023">
        <v>0</v>
      </c>
      <c r="I1023">
        <v>0</v>
      </c>
      <c r="J1023">
        <v>0</v>
      </c>
      <c r="K1023">
        <v>0</v>
      </c>
      <c r="L1023">
        <v>0</v>
      </c>
      <c r="M1023">
        <v>0</v>
      </c>
      <c r="N1023">
        <v>0</v>
      </c>
      <c r="O1023">
        <v>0</v>
      </c>
      <c r="P1023">
        <v>0</v>
      </c>
      <c r="Q1023">
        <v>0</v>
      </c>
      <c r="R1023">
        <v>0</v>
      </c>
      <c r="S1023">
        <v>0</v>
      </c>
      <c r="T1023">
        <v>0</v>
      </c>
      <c r="U1023">
        <v>0</v>
      </c>
      <c r="V1023">
        <v>0</v>
      </c>
      <c r="W1023">
        <v>0</v>
      </c>
      <c r="X1023">
        <v>0</v>
      </c>
      <c r="Y1023">
        <v>0</v>
      </c>
      <c r="Z1023">
        <v>0</v>
      </c>
      <c r="AA1023">
        <v>0</v>
      </c>
      <c r="AB1023">
        <v>0</v>
      </c>
      <c r="AC1023">
        <v>0</v>
      </c>
      <c r="AD1023">
        <v>0</v>
      </c>
      <c r="AE1023">
        <v>0</v>
      </c>
      <c r="AF1023">
        <v>0</v>
      </c>
    </row>
    <row r="1024" spans="1:32">
      <c r="A1024" t="s">
        <v>1042</v>
      </c>
      <c r="B1024" t="s">
        <v>19</v>
      </c>
      <c r="C1024" s="2">
        <v>4127850000</v>
      </c>
      <c r="D1024" s="2">
        <v>4001070000</v>
      </c>
      <c r="E1024" s="2">
        <v>3801800000</v>
      </c>
      <c r="F1024" s="2">
        <v>3614900000</v>
      </c>
      <c r="G1024" s="2">
        <v>3456180000</v>
      </c>
      <c r="H1024" s="2">
        <v>3320000000</v>
      </c>
      <c r="I1024" s="2">
        <v>3185320000</v>
      </c>
      <c r="J1024" s="2">
        <v>3048120000</v>
      </c>
      <c r="K1024" s="2">
        <v>2907180000</v>
      </c>
      <c r="L1024" s="2">
        <v>2764380000</v>
      </c>
      <c r="M1024" s="2">
        <v>2625210000</v>
      </c>
      <c r="N1024" s="2">
        <v>2495140000</v>
      </c>
      <c r="O1024" s="2">
        <v>2370920000</v>
      </c>
      <c r="P1024" s="2">
        <v>2247810000</v>
      </c>
      <c r="Q1024" s="2">
        <v>2126020000</v>
      </c>
      <c r="R1024" s="2">
        <v>2007350000</v>
      </c>
      <c r="S1024" s="2">
        <v>1890960000</v>
      </c>
      <c r="T1024" s="2">
        <v>1774320000</v>
      </c>
      <c r="U1024" s="2">
        <v>1657540000</v>
      </c>
      <c r="V1024" s="2">
        <v>1542940000</v>
      </c>
      <c r="W1024" s="2">
        <v>1427430000</v>
      </c>
      <c r="X1024" s="2">
        <v>1311170000</v>
      </c>
      <c r="Y1024" s="2">
        <v>1194450000</v>
      </c>
      <c r="Z1024" s="2">
        <v>1076810000</v>
      </c>
      <c r="AA1024" s="2">
        <v>958515000</v>
      </c>
      <c r="AB1024" s="2">
        <v>840022000</v>
      </c>
      <c r="AC1024" s="2">
        <v>721476000</v>
      </c>
      <c r="AD1024" s="2">
        <v>602424000</v>
      </c>
      <c r="AE1024" s="2">
        <v>482851000</v>
      </c>
      <c r="AF1024" s="2">
        <v>363220000</v>
      </c>
    </row>
    <row r="1025" spans="1:32">
      <c r="A1025" t="s">
        <v>1043</v>
      </c>
      <c r="B1025" t="s">
        <v>19</v>
      </c>
      <c r="C1025" s="2">
        <v>9985630000</v>
      </c>
      <c r="D1025" s="2">
        <v>11151700000</v>
      </c>
      <c r="E1025" s="2">
        <v>12063600000</v>
      </c>
      <c r="F1025" s="2">
        <v>12939100000</v>
      </c>
      <c r="G1025" s="2">
        <v>13861500000</v>
      </c>
      <c r="H1025" s="2">
        <v>14847000000</v>
      </c>
      <c r="I1025" s="2">
        <v>15821100000</v>
      </c>
      <c r="J1025" s="2">
        <v>16761100000</v>
      </c>
      <c r="K1025" s="2">
        <v>17651500000</v>
      </c>
      <c r="L1025" s="2">
        <v>18493800000</v>
      </c>
      <c r="M1025" s="2">
        <v>19322400000</v>
      </c>
      <c r="N1025" s="2">
        <v>20188900000</v>
      </c>
      <c r="O1025" s="2">
        <v>21084700000</v>
      </c>
      <c r="P1025" s="2">
        <v>21976400000</v>
      </c>
      <c r="Q1025" s="2">
        <v>22868400000</v>
      </c>
      <c r="R1025" s="2">
        <v>23786000000</v>
      </c>
      <c r="S1025" s="2">
        <v>24730100000</v>
      </c>
      <c r="T1025" s="2">
        <v>25672700000</v>
      </c>
      <c r="U1025" s="2">
        <v>26615900000</v>
      </c>
      <c r="V1025" s="2">
        <v>27602800000</v>
      </c>
      <c r="W1025" s="2">
        <v>28587000000</v>
      </c>
      <c r="X1025" s="2">
        <v>29569100000</v>
      </c>
      <c r="Y1025" s="2">
        <v>30554900000</v>
      </c>
      <c r="Z1025" s="2">
        <v>31529900000</v>
      </c>
      <c r="AA1025" s="2">
        <v>32497800000</v>
      </c>
      <c r="AB1025" s="2">
        <v>33471800000</v>
      </c>
      <c r="AC1025" s="2">
        <v>34462700000</v>
      </c>
      <c r="AD1025" s="2">
        <v>35454700000</v>
      </c>
      <c r="AE1025" s="2">
        <v>36445200000</v>
      </c>
      <c r="AF1025" s="2">
        <v>37479900000</v>
      </c>
    </row>
    <row r="1026" spans="1:32">
      <c r="A1026" t="s">
        <v>1044</v>
      </c>
      <c r="B1026" t="s">
        <v>19</v>
      </c>
      <c r="C1026">
        <v>0</v>
      </c>
      <c r="D1026">
        <v>0</v>
      </c>
      <c r="E1026">
        <v>0</v>
      </c>
      <c r="F1026">
        <v>0</v>
      </c>
      <c r="G1026">
        <v>0</v>
      </c>
      <c r="H1026">
        <v>0</v>
      </c>
      <c r="I1026">
        <v>0</v>
      </c>
      <c r="J1026">
        <v>0</v>
      </c>
      <c r="K1026">
        <v>0</v>
      </c>
      <c r="L1026">
        <v>0</v>
      </c>
      <c r="M1026">
        <v>0</v>
      </c>
      <c r="N1026">
        <v>0</v>
      </c>
      <c r="O1026">
        <v>0</v>
      </c>
      <c r="P1026">
        <v>0</v>
      </c>
      <c r="Q1026">
        <v>0</v>
      </c>
      <c r="R1026">
        <v>0</v>
      </c>
      <c r="S1026">
        <v>0</v>
      </c>
      <c r="T1026">
        <v>0</v>
      </c>
      <c r="U1026">
        <v>0</v>
      </c>
      <c r="V1026">
        <v>0</v>
      </c>
      <c r="W1026">
        <v>0</v>
      </c>
      <c r="X1026">
        <v>0</v>
      </c>
      <c r="Y1026">
        <v>0</v>
      </c>
      <c r="Z1026">
        <v>0</v>
      </c>
      <c r="AA1026">
        <v>0</v>
      </c>
      <c r="AB1026">
        <v>0</v>
      </c>
      <c r="AC1026">
        <v>0</v>
      </c>
      <c r="AD1026">
        <v>0</v>
      </c>
      <c r="AE1026">
        <v>0</v>
      </c>
      <c r="AF1026">
        <v>0</v>
      </c>
    </row>
    <row r="1027" spans="1:32">
      <c r="A1027" t="s">
        <v>1045</v>
      </c>
      <c r="B1027" t="s">
        <v>19</v>
      </c>
      <c r="C1027">
        <v>0</v>
      </c>
      <c r="D1027">
        <v>0</v>
      </c>
      <c r="E1027">
        <v>0</v>
      </c>
      <c r="F1027">
        <v>0</v>
      </c>
      <c r="G1027">
        <v>0</v>
      </c>
      <c r="H1027">
        <v>0</v>
      </c>
      <c r="I1027">
        <v>0</v>
      </c>
      <c r="J1027">
        <v>0</v>
      </c>
      <c r="K1027">
        <v>0</v>
      </c>
      <c r="L1027">
        <v>0</v>
      </c>
      <c r="M1027">
        <v>0</v>
      </c>
      <c r="N1027">
        <v>0</v>
      </c>
      <c r="O1027">
        <v>0</v>
      </c>
      <c r="P1027">
        <v>0</v>
      </c>
      <c r="Q1027">
        <v>0</v>
      </c>
      <c r="R1027">
        <v>0</v>
      </c>
      <c r="S1027">
        <v>0</v>
      </c>
      <c r="T1027">
        <v>0</v>
      </c>
      <c r="U1027">
        <v>0</v>
      </c>
      <c r="V1027">
        <v>0</v>
      </c>
      <c r="W1027">
        <v>0</v>
      </c>
      <c r="X1027">
        <v>0</v>
      </c>
      <c r="Y1027">
        <v>0</v>
      </c>
      <c r="Z1027">
        <v>0</v>
      </c>
      <c r="AA1027">
        <v>0</v>
      </c>
      <c r="AB1027">
        <v>0</v>
      </c>
      <c r="AC1027">
        <v>0</v>
      </c>
      <c r="AD1027">
        <v>0</v>
      </c>
      <c r="AE1027">
        <v>0</v>
      </c>
      <c r="AF1027">
        <v>0</v>
      </c>
    </row>
    <row r="1028" spans="1:32">
      <c r="A1028" t="s">
        <v>1046</v>
      </c>
      <c r="B1028" t="s">
        <v>19</v>
      </c>
      <c r="C1028">
        <v>0</v>
      </c>
      <c r="D1028">
        <v>0</v>
      </c>
      <c r="E1028">
        <v>0</v>
      </c>
      <c r="F1028">
        <v>0</v>
      </c>
      <c r="G1028">
        <v>0</v>
      </c>
      <c r="H1028">
        <v>0</v>
      </c>
      <c r="I1028">
        <v>0</v>
      </c>
      <c r="J1028">
        <v>0</v>
      </c>
      <c r="K1028">
        <v>0</v>
      </c>
      <c r="L1028">
        <v>0</v>
      </c>
      <c r="M1028">
        <v>0</v>
      </c>
      <c r="N1028">
        <v>0</v>
      </c>
      <c r="O1028">
        <v>0</v>
      </c>
      <c r="P1028">
        <v>0</v>
      </c>
      <c r="Q1028">
        <v>0</v>
      </c>
      <c r="R1028">
        <v>0</v>
      </c>
      <c r="S1028">
        <v>0</v>
      </c>
      <c r="T1028">
        <v>0</v>
      </c>
      <c r="U1028">
        <v>0</v>
      </c>
      <c r="V1028">
        <v>0</v>
      </c>
      <c r="W1028">
        <v>0</v>
      </c>
      <c r="X1028">
        <v>0</v>
      </c>
      <c r="Y1028">
        <v>0</v>
      </c>
      <c r="Z1028">
        <v>0</v>
      </c>
      <c r="AA1028">
        <v>0</v>
      </c>
      <c r="AB1028">
        <v>0</v>
      </c>
      <c r="AC1028">
        <v>0</v>
      </c>
      <c r="AD1028">
        <v>0</v>
      </c>
      <c r="AE1028">
        <v>0</v>
      </c>
      <c r="AF1028">
        <v>0</v>
      </c>
    </row>
    <row r="1029" spans="1:32">
      <c r="A1029" t="s">
        <v>1047</v>
      </c>
      <c r="B1029" t="s">
        <v>19</v>
      </c>
      <c r="C1029">
        <v>0</v>
      </c>
      <c r="D1029">
        <v>0</v>
      </c>
      <c r="E1029">
        <v>0</v>
      </c>
      <c r="F1029">
        <v>0</v>
      </c>
      <c r="G1029">
        <v>0</v>
      </c>
      <c r="H1029">
        <v>0</v>
      </c>
      <c r="I1029">
        <v>0</v>
      </c>
      <c r="J1029">
        <v>0</v>
      </c>
      <c r="K1029">
        <v>0</v>
      </c>
      <c r="L1029">
        <v>0</v>
      </c>
      <c r="M1029">
        <v>0</v>
      </c>
      <c r="N1029">
        <v>0</v>
      </c>
      <c r="O1029">
        <v>0</v>
      </c>
      <c r="P1029">
        <v>0</v>
      </c>
      <c r="Q1029">
        <v>0</v>
      </c>
      <c r="R1029">
        <v>0</v>
      </c>
      <c r="S1029">
        <v>0</v>
      </c>
      <c r="T1029">
        <v>0</v>
      </c>
      <c r="U1029">
        <v>0</v>
      </c>
      <c r="V1029">
        <v>0</v>
      </c>
      <c r="W1029">
        <v>0</v>
      </c>
      <c r="X1029">
        <v>0</v>
      </c>
      <c r="Y1029">
        <v>0</v>
      </c>
      <c r="Z1029">
        <v>0</v>
      </c>
      <c r="AA1029">
        <v>0</v>
      </c>
      <c r="AB1029">
        <v>0</v>
      </c>
      <c r="AC1029">
        <v>0</v>
      </c>
      <c r="AD1029">
        <v>0</v>
      </c>
      <c r="AE1029">
        <v>0</v>
      </c>
      <c r="AF1029">
        <v>0</v>
      </c>
    </row>
    <row r="1030" spans="1:32">
      <c r="A1030" t="s">
        <v>1048</v>
      </c>
      <c r="B1030" t="s">
        <v>19</v>
      </c>
      <c r="C1030">
        <v>0</v>
      </c>
      <c r="D1030">
        <v>0</v>
      </c>
      <c r="E1030">
        <v>0</v>
      </c>
      <c r="F1030">
        <v>0</v>
      </c>
      <c r="G1030">
        <v>0</v>
      </c>
      <c r="H1030">
        <v>0</v>
      </c>
      <c r="I1030">
        <v>0</v>
      </c>
      <c r="J1030">
        <v>0</v>
      </c>
      <c r="K1030">
        <v>0</v>
      </c>
      <c r="L1030">
        <v>0</v>
      </c>
      <c r="M1030">
        <v>0</v>
      </c>
      <c r="N1030">
        <v>0</v>
      </c>
      <c r="O1030">
        <v>0</v>
      </c>
      <c r="P1030">
        <v>0</v>
      </c>
      <c r="Q1030">
        <v>0</v>
      </c>
      <c r="R1030">
        <v>0</v>
      </c>
      <c r="S1030">
        <v>0</v>
      </c>
      <c r="T1030">
        <v>0</v>
      </c>
      <c r="U1030">
        <v>0</v>
      </c>
      <c r="V1030">
        <v>0</v>
      </c>
      <c r="W1030">
        <v>0</v>
      </c>
      <c r="X1030">
        <v>0</v>
      </c>
      <c r="Y1030">
        <v>0</v>
      </c>
      <c r="Z1030">
        <v>0</v>
      </c>
      <c r="AA1030">
        <v>0</v>
      </c>
      <c r="AB1030">
        <v>0</v>
      </c>
      <c r="AC1030">
        <v>0</v>
      </c>
      <c r="AD1030">
        <v>0</v>
      </c>
      <c r="AE1030">
        <v>0</v>
      </c>
      <c r="AF1030">
        <v>0</v>
      </c>
    </row>
    <row r="1031" spans="1:32">
      <c r="A1031" t="s">
        <v>1049</v>
      </c>
      <c r="B1031" t="s">
        <v>19</v>
      </c>
      <c r="C1031">
        <v>0</v>
      </c>
      <c r="D1031">
        <v>0</v>
      </c>
      <c r="E1031">
        <v>0</v>
      </c>
      <c r="F1031">
        <v>0</v>
      </c>
      <c r="G1031">
        <v>0</v>
      </c>
      <c r="H1031">
        <v>0</v>
      </c>
      <c r="I1031">
        <v>0</v>
      </c>
      <c r="J1031">
        <v>0</v>
      </c>
      <c r="K1031">
        <v>0</v>
      </c>
      <c r="L1031">
        <v>0</v>
      </c>
      <c r="M1031">
        <v>0</v>
      </c>
      <c r="N1031">
        <v>0</v>
      </c>
      <c r="O1031">
        <v>0</v>
      </c>
      <c r="P1031">
        <v>0</v>
      </c>
      <c r="Q1031">
        <v>0</v>
      </c>
      <c r="R1031">
        <v>0</v>
      </c>
      <c r="S1031">
        <v>0</v>
      </c>
      <c r="T1031">
        <v>0</v>
      </c>
      <c r="U1031">
        <v>0</v>
      </c>
      <c r="V1031">
        <v>0</v>
      </c>
      <c r="W1031">
        <v>0</v>
      </c>
      <c r="X1031">
        <v>0</v>
      </c>
      <c r="Y1031">
        <v>0</v>
      </c>
      <c r="Z1031">
        <v>0</v>
      </c>
      <c r="AA1031">
        <v>0</v>
      </c>
      <c r="AB1031">
        <v>0</v>
      </c>
      <c r="AC1031">
        <v>0</v>
      </c>
      <c r="AD1031">
        <v>0</v>
      </c>
      <c r="AE1031">
        <v>0</v>
      </c>
      <c r="AF1031">
        <v>0</v>
      </c>
    </row>
    <row r="1032" spans="1:32">
      <c r="A1032" t="s">
        <v>1050</v>
      </c>
      <c r="B1032" t="s">
        <v>19</v>
      </c>
      <c r="C1032">
        <v>0</v>
      </c>
      <c r="D1032">
        <v>0</v>
      </c>
      <c r="E1032">
        <v>0</v>
      </c>
      <c r="F1032">
        <v>0</v>
      </c>
      <c r="G1032">
        <v>0</v>
      </c>
      <c r="H1032">
        <v>0</v>
      </c>
      <c r="I1032">
        <v>0</v>
      </c>
      <c r="J1032">
        <v>0</v>
      </c>
      <c r="K1032">
        <v>0</v>
      </c>
      <c r="L1032">
        <v>0</v>
      </c>
      <c r="M1032">
        <v>0</v>
      </c>
      <c r="N1032">
        <v>0</v>
      </c>
      <c r="O1032">
        <v>0</v>
      </c>
      <c r="P1032">
        <v>0</v>
      </c>
      <c r="Q1032">
        <v>0</v>
      </c>
      <c r="R1032">
        <v>0</v>
      </c>
      <c r="S1032">
        <v>0</v>
      </c>
      <c r="T1032">
        <v>0</v>
      </c>
      <c r="U1032">
        <v>0</v>
      </c>
      <c r="V1032">
        <v>0</v>
      </c>
      <c r="W1032">
        <v>0</v>
      </c>
      <c r="X1032">
        <v>0</v>
      </c>
      <c r="Y1032">
        <v>0</v>
      </c>
      <c r="Z1032">
        <v>0</v>
      </c>
      <c r="AA1032">
        <v>0</v>
      </c>
      <c r="AB1032">
        <v>0</v>
      </c>
      <c r="AC1032">
        <v>0</v>
      </c>
      <c r="AD1032">
        <v>0</v>
      </c>
      <c r="AE1032">
        <v>0</v>
      </c>
      <c r="AF1032">
        <v>0</v>
      </c>
    </row>
    <row r="1033" spans="1:32">
      <c r="A1033" t="s">
        <v>1051</v>
      </c>
      <c r="B1033" t="s">
        <v>19</v>
      </c>
      <c r="C1033">
        <v>0</v>
      </c>
      <c r="D1033">
        <v>0</v>
      </c>
      <c r="E1033">
        <v>0</v>
      </c>
      <c r="F1033">
        <v>0</v>
      </c>
      <c r="G1033">
        <v>0</v>
      </c>
      <c r="H1033">
        <v>0</v>
      </c>
      <c r="I1033">
        <v>0</v>
      </c>
      <c r="J1033">
        <v>0</v>
      </c>
      <c r="K1033">
        <v>0</v>
      </c>
      <c r="L1033">
        <v>0</v>
      </c>
      <c r="M1033">
        <v>0</v>
      </c>
      <c r="N1033">
        <v>0</v>
      </c>
      <c r="O1033">
        <v>0</v>
      </c>
      <c r="P1033">
        <v>0</v>
      </c>
      <c r="Q1033">
        <v>0</v>
      </c>
      <c r="R1033">
        <v>0</v>
      </c>
      <c r="S1033">
        <v>0</v>
      </c>
      <c r="T1033">
        <v>0</v>
      </c>
      <c r="U1033">
        <v>0</v>
      </c>
      <c r="V1033">
        <v>0</v>
      </c>
      <c r="W1033">
        <v>0</v>
      </c>
      <c r="X1033">
        <v>0</v>
      </c>
      <c r="Y1033">
        <v>0</v>
      </c>
      <c r="Z1033">
        <v>0</v>
      </c>
      <c r="AA1033">
        <v>0</v>
      </c>
      <c r="AB1033">
        <v>0</v>
      </c>
      <c r="AC1033">
        <v>0</v>
      </c>
      <c r="AD1033">
        <v>0</v>
      </c>
      <c r="AE1033">
        <v>0</v>
      </c>
      <c r="AF1033">
        <v>0</v>
      </c>
    </row>
    <row r="1034" spans="1:32">
      <c r="A1034" t="s">
        <v>1052</v>
      </c>
      <c r="B1034" t="s">
        <v>19</v>
      </c>
      <c r="C1034">
        <v>0</v>
      </c>
      <c r="D1034">
        <v>0</v>
      </c>
      <c r="E1034">
        <v>0</v>
      </c>
      <c r="F1034">
        <v>0</v>
      </c>
      <c r="G1034">
        <v>0</v>
      </c>
      <c r="H1034">
        <v>0</v>
      </c>
      <c r="I1034">
        <v>0</v>
      </c>
      <c r="J1034">
        <v>0</v>
      </c>
      <c r="K1034">
        <v>0</v>
      </c>
      <c r="L1034">
        <v>0</v>
      </c>
      <c r="M1034">
        <v>0</v>
      </c>
      <c r="N1034">
        <v>0</v>
      </c>
      <c r="O1034">
        <v>0</v>
      </c>
      <c r="P1034">
        <v>0</v>
      </c>
      <c r="Q1034">
        <v>0</v>
      </c>
      <c r="R1034">
        <v>0</v>
      </c>
      <c r="S1034">
        <v>0</v>
      </c>
      <c r="T1034">
        <v>0</v>
      </c>
      <c r="U1034">
        <v>0</v>
      </c>
      <c r="V1034">
        <v>0</v>
      </c>
      <c r="W1034">
        <v>0</v>
      </c>
      <c r="X1034">
        <v>0</v>
      </c>
      <c r="Y1034">
        <v>0</v>
      </c>
      <c r="Z1034">
        <v>0</v>
      </c>
      <c r="AA1034">
        <v>0</v>
      </c>
      <c r="AB1034">
        <v>0</v>
      </c>
      <c r="AC1034">
        <v>0</v>
      </c>
      <c r="AD1034">
        <v>0</v>
      </c>
      <c r="AE1034">
        <v>0</v>
      </c>
      <c r="AF1034">
        <v>0</v>
      </c>
    </row>
    <row r="1035" spans="1:32">
      <c r="A1035" t="s">
        <v>1053</v>
      </c>
      <c r="B1035" t="s">
        <v>19</v>
      </c>
      <c r="C1035" s="2">
        <v>24826400000</v>
      </c>
      <c r="D1035" s="2">
        <v>25553300000</v>
      </c>
      <c r="E1035" s="2">
        <v>24223900000</v>
      </c>
      <c r="F1035" s="2">
        <v>24072500000</v>
      </c>
      <c r="G1035" s="2">
        <v>24045000000</v>
      </c>
      <c r="H1035" s="2">
        <v>23817900000</v>
      </c>
      <c r="I1035" s="2">
        <v>23698400000</v>
      </c>
      <c r="J1035" s="2">
        <v>23506900000</v>
      </c>
      <c r="K1035" s="2">
        <v>23364800000</v>
      </c>
      <c r="L1035" s="2">
        <v>23251000000</v>
      </c>
      <c r="M1035" s="2">
        <v>23213200000</v>
      </c>
      <c r="N1035" s="2">
        <v>23176800000</v>
      </c>
      <c r="O1035" s="2">
        <v>23144500000</v>
      </c>
      <c r="P1035" s="2">
        <v>23092200000</v>
      </c>
      <c r="Q1035" s="2">
        <v>23056500000</v>
      </c>
      <c r="R1035" s="2">
        <v>22991500000</v>
      </c>
      <c r="S1035" s="2">
        <v>22947700000</v>
      </c>
      <c r="T1035" s="2">
        <v>22901200000</v>
      </c>
      <c r="U1035" s="2">
        <v>22849900000</v>
      </c>
      <c r="V1035" s="2">
        <v>22802900000</v>
      </c>
      <c r="W1035" s="2">
        <v>22761100000</v>
      </c>
      <c r="X1035" s="2">
        <v>22732100000</v>
      </c>
      <c r="Y1035" s="2">
        <v>22690100000</v>
      </c>
      <c r="Z1035" s="2">
        <v>22653200000</v>
      </c>
      <c r="AA1035" s="2">
        <v>22609200000</v>
      </c>
      <c r="AB1035" s="2">
        <v>22629300000</v>
      </c>
      <c r="AC1035" s="2">
        <v>22593600000</v>
      </c>
      <c r="AD1035" s="2">
        <v>22523300000</v>
      </c>
      <c r="AE1035" s="2">
        <v>22464200000</v>
      </c>
      <c r="AF1035" s="2">
        <v>22402400000</v>
      </c>
    </row>
    <row r="1036" spans="1:32">
      <c r="A1036" t="s">
        <v>1054</v>
      </c>
      <c r="B1036" t="s">
        <v>19</v>
      </c>
      <c r="C1036">
        <v>0</v>
      </c>
      <c r="D1036">
        <v>0</v>
      </c>
      <c r="E1036">
        <v>0</v>
      </c>
      <c r="F1036">
        <v>0</v>
      </c>
      <c r="G1036">
        <v>0</v>
      </c>
      <c r="H1036">
        <v>0</v>
      </c>
      <c r="I1036">
        <v>0</v>
      </c>
      <c r="J1036">
        <v>0</v>
      </c>
      <c r="K1036">
        <v>0</v>
      </c>
      <c r="L1036">
        <v>0</v>
      </c>
      <c r="M1036">
        <v>0</v>
      </c>
      <c r="N1036">
        <v>0</v>
      </c>
      <c r="O1036">
        <v>0</v>
      </c>
      <c r="P1036">
        <v>0</v>
      </c>
      <c r="Q1036">
        <v>0</v>
      </c>
      <c r="R1036">
        <v>0</v>
      </c>
      <c r="S1036">
        <v>0</v>
      </c>
      <c r="T1036">
        <v>0</v>
      </c>
      <c r="U1036">
        <v>0</v>
      </c>
      <c r="V1036">
        <v>0</v>
      </c>
      <c r="W1036">
        <v>0</v>
      </c>
      <c r="X1036">
        <v>0</v>
      </c>
      <c r="Y1036">
        <v>0</v>
      </c>
      <c r="Z1036">
        <v>0</v>
      </c>
      <c r="AA1036">
        <v>0</v>
      </c>
      <c r="AB1036">
        <v>0</v>
      </c>
      <c r="AC1036">
        <v>0</v>
      </c>
      <c r="AD1036">
        <v>0</v>
      </c>
      <c r="AE1036">
        <v>0</v>
      </c>
      <c r="AF1036">
        <v>0</v>
      </c>
    </row>
    <row r="1037" spans="1:32">
      <c r="A1037" t="s">
        <v>1055</v>
      </c>
      <c r="B1037" t="s">
        <v>19</v>
      </c>
      <c r="C1037">
        <v>0</v>
      </c>
      <c r="D1037">
        <v>0</v>
      </c>
      <c r="E1037">
        <v>0</v>
      </c>
      <c r="F1037">
        <v>0</v>
      </c>
      <c r="G1037">
        <v>0</v>
      </c>
      <c r="H1037">
        <v>0</v>
      </c>
      <c r="I1037">
        <v>0</v>
      </c>
      <c r="J1037">
        <v>0</v>
      </c>
      <c r="K1037">
        <v>0</v>
      </c>
      <c r="L1037">
        <v>0</v>
      </c>
      <c r="M1037">
        <v>0</v>
      </c>
      <c r="N1037">
        <v>0</v>
      </c>
      <c r="O1037">
        <v>0</v>
      </c>
      <c r="P1037">
        <v>0</v>
      </c>
      <c r="Q1037">
        <v>0</v>
      </c>
      <c r="R1037">
        <v>0</v>
      </c>
      <c r="S1037">
        <v>0</v>
      </c>
      <c r="T1037">
        <v>0</v>
      </c>
      <c r="U1037">
        <v>0</v>
      </c>
      <c r="V1037">
        <v>0</v>
      </c>
      <c r="W1037">
        <v>0</v>
      </c>
      <c r="X1037">
        <v>0</v>
      </c>
      <c r="Y1037">
        <v>0</v>
      </c>
      <c r="Z1037">
        <v>0</v>
      </c>
      <c r="AA1037">
        <v>0</v>
      </c>
      <c r="AB1037">
        <v>0</v>
      </c>
      <c r="AC1037">
        <v>0</v>
      </c>
      <c r="AD1037">
        <v>0</v>
      </c>
      <c r="AE1037">
        <v>0</v>
      </c>
      <c r="AF1037">
        <v>0</v>
      </c>
    </row>
    <row r="1038" spans="1:32">
      <c r="A1038" t="s">
        <v>1056</v>
      </c>
      <c r="B1038" t="s">
        <v>19</v>
      </c>
      <c r="C1038">
        <v>0</v>
      </c>
      <c r="D1038">
        <v>0</v>
      </c>
      <c r="E1038">
        <v>0</v>
      </c>
      <c r="F1038">
        <v>0</v>
      </c>
      <c r="G1038">
        <v>0</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row>
    <row r="1039" spans="1:32">
      <c r="A1039" t="s">
        <v>1057</v>
      </c>
      <c r="B1039" t="s">
        <v>19</v>
      </c>
      <c r="C1039" s="2">
        <v>73418100000</v>
      </c>
      <c r="D1039" s="2">
        <v>75567700000</v>
      </c>
      <c r="E1039" s="2">
        <v>71636400000</v>
      </c>
      <c r="F1039" s="2">
        <v>71188500000</v>
      </c>
      <c r="G1039" s="2">
        <v>71107200000</v>
      </c>
      <c r="H1039" s="2">
        <v>70435600000</v>
      </c>
      <c r="I1039" s="2">
        <v>70082300000</v>
      </c>
      <c r="J1039" s="2">
        <v>69515900000</v>
      </c>
      <c r="K1039" s="2">
        <v>69095600000</v>
      </c>
      <c r="L1039" s="2">
        <v>68759300000</v>
      </c>
      <c r="M1039" s="2">
        <v>68647400000</v>
      </c>
      <c r="N1039" s="2">
        <v>68539800000</v>
      </c>
      <c r="O1039" s="2">
        <v>68444100000</v>
      </c>
      <c r="P1039" s="2">
        <v>68289700000</v>
      </c>
      <c r="Q1039" s="2">
        <v>68183900000</v>
      </c>
      <c r="R1039" s="2">
        <v>67991900000</v>
      </c>
      <c r="S1039" s="2">
        <v>67862200000</v>
      </c>
      <c r="T1039" s="2">
        <v>67724800000</v>
      </c>
      <c r="U1039" s="2">
        <v>67573100000</v>
      </c>
      <c r="V1039" s="2">
        <v>67434000000</v>
      </c>
      <c r="W1039" s="2">
        <v>67310400000</v>
      </c>
      <c r="X1039" s="2">
        <v>67224600000</v>
      </c>
      <c r="Y1039" s="2">
        <v>67100600000</v>
      </c>
      <c r="Z1039" s="2">
        <v>66991200000</v>
      </c>
      <c r="AA1039" s="2">
        <v>66861200000</v>
      </c>
      <c r="AB1039" s="2">
        <v>66920600000</v>
      </c>
      <c r="AC1039" s="2">
        <v>66815200000</v>
      </c>
      <c r="AD1039" s="2">
        <v>66607100000</v>
      </c>
      <c r="AE1039" s="2">
        <v>66432500000</v>
      </c>
      <c r="AF1039" s="2">
        <v>66249500000</v>
      </c>
    </row>
    <row r="1040" spans="1:32">
      <c r="A1040" t="s">
        <v>1058</v>
      </c>
      <c r="B1040" t="s">
        <v>19</v>
      </c>
      <c r="C1040">
        <v>0</v>
      </c>
      <c r="D1040">
        <v>0</v>
      </c>
      <c r="E1040">
        <v>0</v>
      </c>
      <c r="F1040">
        <v>0</v>
      </c>
      <c r="G1040">
        <v>0</v>
      </c>
      <c r="H1040">
        <v>0</v>
      </c>
      <c r="I1040">
        <v>0</v>
      </c>
      <c r="J1040">
        <v>0</v>
      </c>
      <c r="K1040">
        <v>0</v>
      </c>
      <c r="L1040">
        <v>0</v>
      </c>
      <c r="M1040">
        <v>0</v>
      </c>
      <c r="N1040">
        <v>0</v>
      </c>
      <c r="O1040">
        <v>0</v>
      </c>
      <c r="P1040">
        <v>0</v>
      </c>
      <c r="Q1040">
        <v>0</v>
      </c>
      <c r="R1040">
        <v>0</v>
      </c>
      <c r="S1040">
        <v>0</v>
      </c>
      <c r="T1040">
        <v>0</v>
      </c>
      <c r="U1040">
        <v>0</v>
      </c>
      <c r="V1040">
        <v>0</v>
      </c>
      <c r="W1040">
        <v>0</v>
      </c>
      <c r="X1040">
        <v>0</v>
      </c>
      <c r="Y1040">
        <v>0</v>
      </c>
      <c r="Z1040">
        <v>0</v>
      </c>
      <c r="AA1040">
        <v>0</v>
      </c>
      <c r="AB1040">
        <v>0</v>
      </c>
      <c r="AC1040">
        <v>0</v>
      </c>
      <c r="AD1040">
        <v>0</v>
      </c>
      <c r="AE1040">
        <v>0</v>
      </c>
      <c r="AF1040">
        <v>0</v>
      </c>
    </row>
    <row r="1041" spans="1:32">
      <c r="A1041" t="s">
        <v>1059</v>
      </c>
      <c r="B1041" t="s">
        <v>19</v>
      </c>
      <c r="C1041">
        <v>0</v>
      </c>
      <c r="D1041">
        <v>0</v>
      </c>
      <c r="E1041">
        <v>0</v>
      </c>
      <c r="F1041">
        <v>0</v>
      </c>
      <c r="G1041">
        <v>0</v>
      </c>
      <c r="H1041">
        <v>0</v>
      </c>
      <c r="I1041">
        <v>0</v>
      </c>
      <c r="J1041">
        <v>0</v>
      </c>
      <c r="K1041">
        <v>0</v>
      </c>
      <c r="L1041">
        <v>0</v>
      </c>
      <c r="M1041">
        <v>0</v>
      </c>
      <c r="N1041">
        <v>0</v>
      </c>
      <c r="O1041">
        <v>0</v>
      </c>
      <c r="P1041">
        <v>0</v>
      </c>
      <c r="Q1041">
        <v>0</v>
      </c>
      <c r="R1041">
        <v>0</v>
      </c>
      <c r="S1041">
        <v>0</v>
      </c>
      <c r="T1041">
        <v>0</v>
      </c>
      <c r="U1041">
        <v>0</v>
      </c>
      <c r="V1041">
        <v>0</v>
      </c>
      <c r="W1041">
        <v>0</v>
      </c>
      <c r="X1041">
        <v>0</v>
      </c>
      <c r="Y1041">
        <v>0</v>
      </c>
      <c r="Z1041">
        <v>0</v>
      </c>
      <c r="AA1041">
        <v>0</v>
      </c>
      <c r="AB1041">
        <v>0</v>
      </c>
      <c r="AC1041">
        <v>0</v>
      </c>
      <c r="AD1041">
        <v>0</v>
      </c>
      <c r="AE1041">
        <v>0</v>
      </c>
      <c r="AF1041">
        <v>0</v>
      </c>
    </row>
    <row r="1042" spans="1:32">
      <c r="A1042" t="s">
        <v>1060</v>
      </c>
      <c r="B1042" t="s">
        <v>19</v>
      </c>
      <c r="C1042">
        <v>0</v>
      </c>
      <c r="D1042">
        <v>0</v>
      </c>
      <c r="E1042">
        <v>0</v>
      </c>
      <c r="F1042">
        <v>0</v>
      </c>
      <c r="G1042">
        <v>0</v>
      </c>
      <c r="H1042">
        <v>0</v>
      </c>
      <c r="I1042">
        <v>0</v>
      </c>
      <c r="J1042">
        <v>0</v>
      </c>
      <c r="K1042">
        <v>0</v>
      </c>
      <c r="L1042">
        <v>0</v>
      </c>
      <c r="M1042">
        <v>0</v>
      </c>
      <c r="N1042">
        <v>0</v>
      </c>
      <c r="O1042">
        <v>0</v>
      </c>
      <c r="P1042">
        <v>0</v>
      </c>
      <c r="Q1042">
        <v>0</v>
      </c>
      <c r="R1042">
        <v>0</v>
      </c>
      <c r="S1042">
        <v>0</v>
      </c>
      <c r="T1042">
        <v>0</v>
      </c>
      <c r="U1042">
        <v>0</v>
      </c>
      <c r="V1042">
        <v>0</v>
      </c>
      <c r="W1042">
        <v>0</v>
      </c>
      <c r="X1042">
        <v>0</v>
      </c>
      <c r="Y1042">
        <v>0</v>
      </c>
      <c r="Z1042">
        <v>0</v>
      </c>
      <c r="AA1042">
        <v>0</v>
      </c>
      <c r="AB1042">
        <v>0</v>
      </c>
      <c r="AC1042">
        <v>0</v>
      </c>
      <c r="AD1042">
        <v>0</v>
      </c>
      <c r="AE1042">
        <v>0</v>
      </c>
      <c r="AF1042">
        <v>0</v>
      </c>
    </row>
    <row r="1043" spans="1:32">
      <c r="A1043" t="s">
        <v>1061</v>
      </c>
      <c r="B1043" t="s">
        <v>19</v>
      </c>
      <c r="C1043">
        <v>0</v>
      </c>
      <c r="D1043">
        <v>0</v>
      </c>
      <c r="E1043">
        <v>0</v>
      </c>
      <c r="F1043">
        <v>0</v>
      </c>
      <c r="G1043">
        <v>0</v>
      </c>
      <c r="H1043">
        <v>0</v>
      </c>
      <c r="I1043">
        <v>0</v>
      </c>
      <c r="J1043">
        <v>0</v>
      </c>
      <c r="K1043">
        <v>0</v>
      </c>
      <c r="L1043">
        <v>0</v>
      </c>
      <c r="M1043">
        <v>0</v>
      </c>
      <c r="N1043">
        <v>0</v>
      </c>
      <c r="O1043">
        <v>0</v>
      </c>
      <c r="P1043">
        <v>0</v>
      </c>
      <c r="Q1043">
        <v>0</v>
      </c>
      <c r="R1043">
        <v>0</v>
      </c>
      <c r="S1043">
        <v>0</v>
      </c>
      <c r="T1043">
        <v>0</v>
      </c>
      <c r="U1043">
        <v>0</v>
      </c>
      <c r="V1043">
        <v>0</v>
      </c>
      <c r="W1043">
        <v>0</v>
      </c>
      <c r="X1043">
        <v>0</v>
      </c>
      <c r="Y1043">
        <v>0</v>
      </c>
      <c r="Z1043">
        <v>0</v>
      </c>
      <c r="AA1043">
        <v>0</v>
      </c>
      <c r="AB1043">
        <v>0</v>
      </c>
      <c r="AC1043">
        <v>0</v>
      </c>
      <c r="AD1043">
        <v>0</v>
      </c>
      <c r="AE1043">
        <v>0</v>
      </c>
      <c r="AF1043">
        <v>0</v>
      </c>
    </row>
    <row r="1044" spans="1:32">
      <c r="A1044" t="s">
        <v>1062</v>
      </c>
      <c r="B1044" t="s">
        <v>19</v>
      </c>
      <c r="C1044" s="2">
        <v>804830000</v>
      </c>
      <c r="D1044" s="2">
        <v>780111000</v>
      </c>
      <c r="E1044" s="2">
        <v>741259000</v>
      </c>
      <c r="F1044" s="2">
        <v>704817000</v>
      </c>
      <c r="G1044" s="2">
        <v>673870000</v>
      </c>
      <c r="H1044" s="2">
        <v>647319000</v>
      </c>
      <c r="I1044" s="2">
        <v>621060000</v>
      </c>
      <c r="J1044" s="2">
        <v>594308000</v>
      </c>
      <c r="K1044" s="2">
        <v>566830000</v>
      </c>
      <c r="L1044" s="2">
        <v>538987000</v>
      </c>
      <c r="M1044" s="2">
        <v>511851000</v>
      </c>
      <c r="N1044" s="2">
        <v>486491000</v>
      </c>
      <c r="O1044" s="2">
        <v>462271000</v>
      </c>
      <c r="P1044" s="2">
        <v>438268000</v>
      </c>
      <c r="Q1044" s="2">
        <v>414523000</v>
      </c>
      <c r="R1044" s="2">
        <v>391383000</v>
      </c>
      <c r="S1044" s="2">
        <v>368691000</v>
      </c>
      <c r="T1044" s="2">
        <v>345949000</v>
      </c>
      <c r="U1044" s="2">
        <v>323181000</v>
      </c>
      <c r="V1044" s="2">
        <v>300835000</v>
      </c>
      <c r="W1044" s="2">
        <v>278315000</v>
      </c>
      <c r="X1044" s="2">
        <v>255646000</v>
      </c>
      <c r="Y1044" s="2">
        <v>232890000</v>
      </c>
      <c r="Z1044" s="2">
        <v>209951000</v>
      </c>
      <c r="AA1044" s="2">
        <v>186887000</v>
      </c>
      <c r="AB1044" s="2">
        <v>163784000</v>
      </c>
      <c r="AC1044" s="2">
        <v>140670000</v>
      </c>
      <c r="AD1044" s="2">
        <v>117458000</v>
      </c>
      <c r="AE1044" s="2">
        <v>94144200</v>
      </c>
      <c r="AF1044" s="2">
        <v>70819100</v>
      </c>
    </row>
    <row r="1045" spans="1:32">
      <c r="A1045" t="s">
        <v>1063</v>
      </c>
      <c r="B1045" t="s">
        <v>19</v>
      </c>
      <c r="C1045" s="2">
        <v>231848000</v>
      </c>
      <c r="D1045" s="2">
        <v>258922000</v>
      </c>
      <c r="E1045" s="2">
        <v>280095000</v>
      </c>
      <c r="F1045" s="2">
        <v>300423000</v>
      </c>
      <c r="G1045" s="2">
        <v>321839000</v>
      </c>
      <c r="H1045" s="2">
        <v>344720000</v>
      </c>
      <c r="I1045" s="2">
        <v>367338000</v>
      </c>
      <c r="J1045" s="2">
        <v>389162000</v>
      </c>
      <c r="K1045" s="2">
        <v>409834000</v>
      </c>
      <c r="L1045" s="2">
        <v>429392000</v>
      </c>
      <c r="M1045" s="2">
        <v>448630000</v>
      </c>
      <c r="N1045" s="2">
        <v>468750000</v>
      </c>
      <c r="O1045" s="2">
        <v>489548000</v>
      </c>
      <c r="P1045" s="2">
        <v>510252000</v>
      </c>
      <c r="Q1045" s="2">
        <v>530962000</v>
      </c>
      <c r="R1045" s="2">
        <v>552268000</v>
      </c>
      <c r="S1045" s="2">
        <v>574187000</v>
      </c>
      <c r="T1045" s="2">
        <v>596074000</v>
      </c>
      <c r="U1045" s="2">
        <v>617972000</v>
      </c>
      <c r="V1045" s="2">
        <v>640886000</v>
      </c>
      <c r="W1045" s="2">
        <v>663739000</v>
      </c>
      <c r="X1045" s="2">
        <v>686540000</v>
      </c>
      <c r="Y1045" s="2">
        <v>709428000</v>
      </c>
      <c r="Z1045" s="2">
        <v>732066000</v>
      </c>
      <c r="AA1045" s="2">
        <v>754539000</v>
      </c>
      <c r="AB1045" s="2">
        <v>777154000</v>
      </c>
      <c r="AC1045" s="2">
        <v>800161000</v>
      </c>
      <c r="AD1045" s="2">
        <v>823192000</v>
      </c>
      <c r="AE1045" s="2">
        <v>846192000</v>
      </c>
      <c r="AF1045" s="2">
        <v>870215000</v>
      </c>
    </row>
    <row r="1046" spans="1:32">
      <c r="A1046" t="s">
        <v>1064</v>
      </c>
      <c r="B1046" t="s">
        <v>19</v>
      </c>
      <c r="C1046">
        <v>0</v>
      </c>
      <c r="D1046">
        <v>0</v>
      </c>
      <c r="E1046">
        <v>0</v>
      </c>
      <c r="F1046">
        <v>0</v>
      </c>
      <c r="G1046">
        <v>0</v>
      </c>
      <c r="H1046">
        <v>0</v>
      </c>
      <c r="I1046">
        <v>0</v>
      </c>
      <c r="J1046">
        <v>0</v>
      </c>
      <c r="K1046">
        <v>0</v>
      </c>
      <c r="L1046">
        <v>0</v>
      </c>
      <c r="M1046">
        <v>0</v>
      </c>
      <c r="N1046">
        <v>0</v>
      </c>
      <c r="O1046">
        <v>0</v>
      </c>
      <c r="P1046">
        <v>0</v>
      </c>
      <c r="Q1046">
        <v>0</v>
      </c>
      <c r="R1046">
        <v>0</v>
      </c>
      <c r="S1046">
        <v>0</v>
      </c>
      <c r="T1046">
        <v>0</v>
      </c>
      <c r="U1046">
        <v>0</v>
      </c>
      <c r="V1046">
        <v>0</v>
      </c>
      <c r="W1046">
        <v>0</v>
      </c>
      <c r="X1046">
        <v>0</v>
      </c>
      <c r="Y1046">
        <v>0</v>
      </c>
      <c r="Z1046">
        <v>0</v>
      </c>
      <c r="AA1046">
        <v>0</v>
      </c>
      <c r="AB1046">
        <v>0</v>
      </c>
      <c r="AC1046">
        <v>0</v>
      </c>
      <c r="AD1046">
        <v>0</v>
      </c>
      <c r="AE1046">
        <v>0</v>
      </c>
      <c r="AF1046">
        <v>0</v>
      </c>
    </row>
    <row r="1047" spans="1:32">
      <c r="A1047" t="s">
        <v>1065</v>
      </c>
      <c r="B1047" t="s">
        <v>19</v>
      </c>
      <c r="C1047">
        <v>0</v>
      </c>
      <c r="D1047">
        <v>0</v>
      </c>
      <c r="E1047">
        <v>0</v>
      </c>
      <c r="F1047">
        <v>0</v>
      </c>
      <c r="G1047">
        <v>0</v>
      </c>
      <c r="H1047">
        <v>0</v>
      </c>
      <c r="I1047">
        <v>0</v>
      </c>
      <c r="J1047">
        <v>0</v>
      </c>
      <c r="K1047">
        <v>0</v>
      </c>
      <c r="L1047">
        <v>0</v>
      </c>
      <c r="M1047">
        <v>0</v>
      </c>
      <c r="N1047">
        <v>0</v>
      </c>
      <c r="O1047">
        <v>0</v>
      </c>
      <c r="P1047">
        <v>0</v>
      </c>
      <c r="Q1047">
        <v>0</v>
      </c>
      <c r="R1047">
        <v>0</v>
      </c>
      <c r="S1047">
        <v>0</v>
      </c>
      <c r="T1047">
        <v>0</v>
      </c>
      <c r="U1047">
        <v>0</v>
      </c>
      <c r="V1047">
        <v>0</v>
      </c>
      <c r="W1047">
        <v>0</v>
      </c>
      <c r="X1047">
        <v>0</v>
      </c>
      <c r="Y1047">
        <v>0</v>
      </c>
      <c r="Z1047">
        <v>0</v>
      </c>
      <c r="AA1047">
        <v>0</v>
      </c>
      <c r="AB1047">
        <v>0</v>
      </c>
      <c r="AC1047">
        <v>0</v>
      </c>
      <c r="AD1047">
        <v>0</v>
      </c>
      <c r="AE1047">
        <v>0</v>
      </c>
      <c r="AF1047">
        <v>0</v>
      </c>
    </row>
    <row r="1048" spans="1:32">
      <c r="A1048" t="s">
        <v>1066</v>
      </c>
      <c r="B1048" t="s">
        <v>19</v>
      </c>
      <c r="C1048">
        <v>0</v>
      </c>
      <c r="D1048">
        <v>0</v>
      </c>
      <c r="E1048">
        <v>0</v>
      </c>
      <c r="F1048">
        <v>0</v>
      </c>
      <c r="G1048">
        <v>0</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row>
    <row r="1049" spans="1:32">
      <c r="A1049" t="s">
        <v>1067</v>
      </c>
      <c r="B1049" t="s">
        <v>19</v>
      </c>
      <c r="C1049">
        <v>0</v>
      </c>
      <c r="D1049">
        <v>0</v>
      </c>
      <c r="E1049">
        <v>0</v>
      </c>
      <c r="F1049">
        <v>0</v>
      </c>
      <c r="G1049">
        <v>0</v>
      </c>
      <c r="H1049">
        <v>0</v>
      </c>
      <c r="I1049">
        <v>0</v>
      </c>
      <c r="J1049">
        <v>0</v>
      </c>
      <c r="K1049">
        <v>0</v>
      </c>
      <c r="L1049">
        <v>0</v>
      </c>
      <c r="M1049">
        <v>0</v>
      </c>
      <c r="N1049">
        <v>0</v>
      </c>
      <c r="O1049">
        <v>0</v>
      </c>
      <c r="P1049">
        <v>0</v>
      </c>
      <c r="Q1049">
        <v>0</v>
      </c>
      <c r="R1049">
        <v>0</v>
      </c>
      <c r="S1049">
        <v>0</v>
      </c>
      <c r="T1049">
        <v>0</v>
      </c>
      <c r="U1049">
        <v>0</v>
      </c>
      <c r="V1049">
        <v>0</v>
      </c>
      <c r="W1049">
        <v>0</v>
      </c>
      <c r="X1049">
        <v>0</v>
      </c>
      <c r="Y1049">
        <v>0</v>
      </c>
      <c r="Z1049">
        <v>0</v>
      </c>
      <c r="AA1049">
        <v>0</v>
      </c>
      <c r="AB1049">
        <v>0</v>
      </c>
      <c r="AC1049">
        <v>0</v>
      </c>
      <c r="AD1049">
        <v>0</v>
      </c>
      <c r="AE1049">
        <v>0</v>
      </c>
      <c r="AF1049">
        <v>0</v>
      </c>
    </row>
    <row r="1050" spans="1:32">
      <c r="A1050" t="s">
        <v>1068</v>
      </c>
      <c r="B1050" t="s">
        <v>19</v>
      </c>
      <c r="C1050">
        <v>0</v>
      </c>
      <c r="D1050">
        <v>0</v>
      </c>
      <c r="E1050">
        <v>0</v>
      </c>
      <c r="F1050">
        <v>0</v>
      </c>
      <c r="G1050">
        <v>0</v>
      </c>
      <c r="H1050">
        <v>0</v>
      </c>
      <c r="I1050">
        <v>0</v>
      </c>
      <c r="J1050">
        <v>0</v>
      </c>
      <c r="K1050">
        <v>0</v>
      </c>
      <c r="L1050">
        <v>0</v>
      </c>
      <c r="M1050">
        <v>0</v>
      </c>
      <c r="N1050">
        <v>0</v>
      </c>
      <c r="O1050">
        <v>0</v>
      </c>
      <c r="P1050">
        <v>0</v>
      </c>
      <c r="Q1050">
        <v>0</v>
      </c>
      <c r="R1050">
        <v>0</v>
      </c>
      <c r="S1050">
        <v>0</v>
      </c>
      <c r="T1050">
        <v>0</v>
      </c>
      <c r="U1050">
        <v>0</v>
      </c>
      <c r="V1050">
        <v>0</v>
      </c>
      <c r="W1050">
        <v>0</v>
      </c>
      <c r="X1050">
        <v>0</v>
      </c>
      <c r="Y1050">
        <v>0</v>
      </c>
      <c r="Z1050">
        <v>0</v>
      </c>
      <c r="AA1050">
        <v>0</v>
      </c>
      <c r="AB1050">
        <v>0</v>
      </c>
      <c r="AC1050">
        <v>0</v>
      </c>
      <c r="AD1050">
        <v>0</v>
      </c>
      <c r="AE1050">
        <v>0</v>
      </c>
      <c r="AF1050">
        <v>0</v>
      </c>
    </row>
    <row r="1051" spans="1:32">
      <c r="A1051" t="s">
        <v>1069</v>
      </c>
      <c r="B1051" t="s">
        <v>19</v>
      </c>
      <c r="C1051">
        <v>0</v>
      </c>
      <c r="D1051">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row>
    <row r="1052" spans="1:32">
      <c r="A1052" t="s">
        <v>1070</v>
      </c>
      <c r="B1052" t="s">
        <v>19</v>
      </c>
      <c r="C1052">
        <v>0</v>
      </c>
      <c r="D1052">
        <v>0</v>
      </c>
      <c r="E1052">
        <v>0</v>
      </c>
      <c r="F1052">
        <v>0</v>
      </c>
      <c r="G1052">
        <v>0</v>
      </c>
      <c r="H1052">
        <v>0</v>
      </c>
      <c r="I1052">
        <v>0</v>
      </c>
      <c r="J1052">
        <v>0</v>
      </c>
      <c r="K1052">
        <v>0</v>
      </c>
      <c r="L1052">
        <v>0</v>
      </c>
      <c r="M1052">
        <v>0</v>
      </c>
      <c r="N1052">
        <v>0</v>
      </c>
      <c r="O1052">
        <v>0</v>
      </c>
      <c r="P1052">
        <v>0</v>
      </c>
      <c r="Q1052">
        <v>0</v>
      </c>
      <c r="R1052">
        <v>0</v>
      </c>
      <c r="S1052">
        <v>0</v>
      </c>
      <c r="T1052">
        <v>0</v>
      </c>
      <c r="U1052">
        <v>0</v>
      </c>
      <c r="V1052">
        <v>0</v>
      </c>
      <c r="W1052">
        <v>0</v>
      </c>
      <c r="X1052">
        <v>0</v>
      </c>
      <c r="Y1052">
        <v>0</v>
      </c>
      <c r="Z1052">
        <v>0</v>
      </c>
      <c r="AA1052">
        <v>0</v>
      </c>
      <c r="AB1052">
        <v>0</v>
      </c>
      <c r="AC1052">
        <v>0</v>
      </c>
      <c r="AD1052">
        <v>0</v>
      </c>
      <c r="AE1052">
        <v>0</v>
      </c>
      <c r="AF1052">
        <v>0</v>
      </c>
    </row>
    <row r="1053" spans="1:32">
      <c r="A1053" t="s">
        <v>1071</v>
      </c>
      <c r="B1053" t="s">
        <v>19</v>
      </c>
      <c r="C1053">
        <v>0</v>
      </c>
      <c r="D1053">
        <v>0</v>
      </c>
      <c r="E1053">
        <v>0</v>
      </c>
      <c r="F1053">
        <v>0</v>
      </c>
      <c r="G1053">
        <v>0</v>
      </c>
      <c r="H1053">
        <v>0</v>
      </c>
      <c r="I1053">
        <v>0</v>
      </c>
      <c r="J1053">
        <v>0</v>
      </c>
      <c r="K1053">
        <v>0</v>
      </c>
      <c r="L1053">
        <v>0</v>
      </c>
      <c r="M1053">
        <v>0</v>
      </c>
      <c r="N1053">
        <v>0</v>
      </c>
      <c r="O1053">
        <v>0</v>
      </c>
      <c r="P1053">
        <v>0</v>
      </c>
      <c r="Q1053">
        <v>0</v>
      </c>
      <c r="R1053">
        <v>0</v>
      </c>
      <c r="S1053">
        <v>0</v>
      </c>
      <c r="T1053">
        <v>0</v>
      </c>
      <c r="U1053">
        <v>0</v>
      </c>
      <c r="V1053">
        <v>0</v>
      </c>
      <c r="W1053">
        <v>0</v>
      </c>
      <c r="X1053">
        <v>0</v>
      </c>
      <c r="Y1053">
        <v>0</v>
      </c>
      <c r="Z1053">
        <v>0</v>
      </c>
      <c r="AA1053">
        <v>0</v>
      </c>
      <c r="AB1053">
        <v>0</v>
      </c>
      <c r="AC1053">
        <v>0</v>
      </c>
      <c r="AD1053">
        <v>0</v>
      </c>
      <c r="AE1053">
        <v>0</v>
      </c>
      <c r="AF1053">
        <v>0</v>
      </c>
    </row>
    <row r="1054" spans="1:32">
      <c r="A1054" t="s">
        <v>1072</v>
      </c>
      <c r="B1054" t="s">
        <v>19</v>
      </c>
      <c r="C1054">
        <v>0</v>
      </c>
      <c r="D1054">
        <v>0</v>
      </c>
      <c r="E1054">
        <v>0</v>
      </c>
      <c r="F1054">
        <v>0</v>
      </c>
      <c r="G1054">
        <v>0</v>
      </c>
      <c r="H1054">
        <v>0</v>
      </c>
      <c r="I1054">
        <v>0</v>
      </c>
      <c r="J1054">
        <v>0</v>
      </c>
      <c r="K1054">
        <v>0</v>
      </c>
      <c r="L1054">
        <v>0</v>
      </c>
      <c r="M1054">
        <v>0</v>
      </c>
      <c r="N1054">
        <v>0</v>
      </c>
      <c r="O1054">
        <v>0</v>
      </c>
      <c r="P1054">
        <v>0</v>
      </c>
      <c r="Q1054">
        <v>0</v>
      </c>
      <c r="R1054">
        <v>0</v>
      </c>
      <c r="S1054">
        <v>0</v>
      </c>
      <c r="T1054">
        <v>0</v>
      </c>
      <c r="U1054">
        <v>0</v>
      </c>
      <c r="V1054">
        <v>0</v>
      </c>
      <c r="W1054">
        <v>0</v>
      </c>
      <c r="X1054">
        <v>0</v>
      </c>
      <c r="Y1054">
        <v>0</v>
      </c>
      <c r="Z1054">
        <v>0</v>
      </c>
      <c r="AA1054">
        <v>0</v>
      </c>
      <c r="AB1054">
        <v>0</v>
      </c>
      <c r="AC1054">
        <v>0</v>
      </c>
      <c r="AD1054">
        <v>0</v>
      </c>
      <c r="AE1054">
        <v>0</v>
      </c>
      <c r="AF1054">
        <v>0</v>
      </c>
    </row>
    <row r="1055" spans="1:32">
      <c r="A1055" t="s">
        <v>1073</v>
      </c>
      <c r="B1055" t="s">
        <v>19</v>
      </c>
      <c r="C1055" s="2">
        <v>576424000</v>
      </c>
      <c r="D1055" s="2">
        <v>593301000</v>
      </c>
      <c r="E1055" s="2">
        <v>562436000</v>
      </c>
      <c r="F1055" s="2">
        <v>558919000</v>
      </c>
      <c r="G1055" s="2">
        <v>558281000</v>
      </c>
      <c r="H1055" s="2">
        <v>553008000</v>
      </c>
      <c r="I1055" s="2">
        <v>550234000</v>
      </c>
      <c r="J1055" s="2">
        <v>545787000</v>
      </c>
      <c r="K1055" s="2">
        <v>542487000</v>
      </c>
      <c r="L1055" s="2">
        <v>539847000</v>
      </c>
      <c r="M1055" s="2">
        <v>538968000</v>
      </c>
      <c r="N1055" s="2">
        <v>538123000</v>
      </c>
      <c r="O1055" s="2">
        <v>537372000</v>
      </c>
      <c r="P1055" s="2">
        <v>536160000</v>
      </c>
      <c r="Q1055" s="2">
        <v>535329000</v>
      </c>
      <c r="R1055" s="2">
        <v>533822000</v>
      </c>
      <c r="S1055" s="2">
        <v>532804000</v>
      </c>
      <c r="T1055" s="2">
        <v>531724000</v>
      </c>
      <c r="U1055" s="2">
        <v>530534000</v>
      </c>
      <c r="V1055" s="2">
        <v>529441000</v>
      </c>
      <c r="W1055" s="2">
        <v>528471000</v>
      </c>
      <c r="X1055" s="2">
        <v>527797000</v>
      </c>
      <c r="Y1055" s="2">
        <v>526824000</v>
      </c>
      <c r="Z1055" s="2">
        <v>525965000</v>
      </c>
      <c r="AA1055" s="2">
        <v>524944000</v>
      </c>
      <c r="AB1055" s="2">
        <v>525411000</v>
      </c>
      <c r="AC1055" s="2">
        <v>524583000</v>
      </c>
      <c r="AD1055" s="2">
        <v>522949000</v>
      </c>
      <c r="AE1055" s="2">
        <v>521578000</v>
      </c>
      <c r="AF1055" s="2">
        <v>520142000</v>
      </c>
    </row>
    <row r="1056" spans="1:32">
      <c r="A1056" t="s">
        <v>1074</v>
      </c>
      <c r="B1056" t="s">
        <v>19</v>
      </c>
      <c r="C1056">
        <v>0</v>
      </c>
      <c r="D1056">
        <v>0</v>
      </c>
      <c r="E1056">
        <v>0</v>
      </c>
      <c r="F1056">
        <v>0</v>
      </c>
      <c r="G1056">
        <v>0</v>
      </c>
      <c r="H1056">
        <v>0</v>
      </c>
      <c r="I1056">
        <v>0</v>
      </c>
      <c r="J1056">
        <v>0</v>
      </c>
      <c r="K1056">
        <v>0</v>
      </c>
      <c r="L1056">
        <v>0</v>
      </c>
      <c r="M1056">
        <v>0</v>
      </c>
      <c r="N1056">
        <v>0</v>
      </c>
      <c r="O1056">
        <v>0</v>
      </c>
      <c r="P1056">
        <v>0</v>
      </c>
      <c r="Q1056">
        <v>0</v>
      </c>
      <c r="R1056">
        <v>0</v>
      </c>
      <c r="S1056">
        <v>0</v>
      </c>
      <c r="T1056">
        <v>0</v>
      </c>
      <c r="U1056">
        <v>0</v>
      </c>
      <c r="V1056">
        <v>0</v>
      </c>
      <c r="W1056">
        <v>0</v>
      </c>
      <c r="X1056">
        <v>0</v>
      </c>
      <c r="Y1056">
        <v>0</v>
      </c>
      <c r="Z1056">
        <v>0</v>
      </c>
      <c r="AA1056">
        <v>0</v>
      </c>
      <c r="AB1056">
        <v>0</v>
      </c>
      <c r="AC1056">
        <v>0</v>
      </c>
      <c r="AD1056">
        <v>0</v>
      </c>
      <c r="AE1056">
        <v>0</v>
      </c>
      <c r="AF1056">
        <v>0</v>
      </c>
    </row>
    <row r="1057" spans="1:32">
      <c r="A1057" t="s">
        <v>1075</v>
      </c>
      <c r="B1057" t="s">
        <v>19</v>
      </c>
      <c r="C1057">
        <v>0</v>
      </c>
      <c r="D1057">
        <v>0</v>
      </c>
      <c r="E1057">
        <v>0</v>
      </c>
      <c r="F1057">
        <v>0</v>
      </c>
      <c r="G1057">
        <v>0</v>
      </c>
      <c r="H1057">
        <v>0</v>
      </c>
      <c r="I1057">
        <v>0</v>
      </c>
      <c r="J1057">
        <v>0</v>
      </c>
      <c r="K1057">
        <v>0</v>
      </c>
      <c r="L1057">
        <v>0</v>
      </c>
      <c r="M1057">
        <v>0</v>
      </c>
      <c r="N1057">
        <v>0</v>
      </c>
      <c r="O1057">
        <v>0</v>
      </c>
      <c r="P1057">
        <v>0</v>
      </c>
      <c r="Q1057">
        <v>0</v>
      </c>
      <c r="R1057">
        <v>0</v>
      </c>
      <c r="S1057">
        <v>0</v>
      </c>
      <c r="T1057">
        <v>0</v>
      </c>
      <c r="U1057">
        <v>0</v>
      </c>
      <c r="V1057">
        <v>0</v>
      </c>
      <c r="W1057">
        <v>0</v>
      </c>
      <c r="X1057">
        <v>0</v>
      </c>
      <c r="Y1057">
        <v>0</v>
      </c>
      <c r="Z1057">
        <v>0</v>
      </c>
      <c r="AA1057">
        <v>0</v>
      </c>
      <c r="AB1057">
        <v>0</v>
      </c>
      <c r="AC1057">
        <v>0</v>
      </c>
      <c r="AD1057">
        <v>0</v>
      </c>
      <c r="AE1057">
        <v>0</v>
      </c>
      <c r="AF1057">
        <v>0</v>
      </c>
    </row>
    <row r="1058" spans="1:32">
      <c r="A1058" t="s">
        <v>1076</v>
      </c>
      <c r="B1058" t="s">
        <v>19</v>
      </c>
      <c r="C1058">
        <v>0</v>
      </c>
      <c r="D1058">
        <v>0</v>
      </c>
      <c r="E1058">
        <v>0</v>
      </c>
      <c r="F1058">
        <v>0</v>
      </c>
      <c r="G1058">
        <v>0</v>
      </c>
      <c r="H1058">
        <v>0</v>
      </c>
      <c r="I1058">
        <v>0</v>
      </c>
      <c r="J1058">
        <v>0</v>
      </c>
      <c r="K1058">
        <v>0</v>
      </c>
      <c r="L1058">
        <v>0</v>
      </c>
      <c r="M1058">
        <v>0</v>
      </c>
      <c r="N1058">
        <v>0</v>
      </c>
      <c r="O1058">
        <v>0</v>
      </c>
      <c r="P1058">
        <v>0</v>
      </c>
      <c r="Q1058">
        <v>0</v>
      </c>
      <c r="R1058">
        <v>0</v>
      </c>
      <c r="S1058">
        <v>0</v>
      </c>
      <c r="T1058">
        <v>0</v>
      </c>
      <c r="U1058">
        <v>0</v>
      </c>
      <c r="V1058">
        <v>0</v>
      </c>
      <c r="W1058">
        <v>0</v>
      </c>
      <c r="X1058">
        <v>0</v>
      </c>
      <c r="Y1058">
        <v>0</v>
      </c>
      <c r="Z1058">
        <v>0</v>
      </c>
      <c r="AA1058">
        <v>0</v>
      </c>
      <c r="AB1058">
        <v>0</v>
      </c>
      <c r="AC1058">
        <v>0</v>
      </c>
      <c r="AD1058">
        <v>0</v>
      </c>
      <c r="AE1058">
        <v>0</v>
      </c>
      <c r="AF1058">
        <v>0</v>
      </c>
    </row>
    <row r="1059" spans="1:32">
      <c r="A1059" t="s">
        <v>1077</v>
      </c>
      <c r="B1059" t="s">
        <v>19</v>
      </c>
      <c r="C1059" s="2">
        <v>1704630000</v>
      </c>
      <c r="D1059" s="2">
        <v>1754540000</v>
      </c>
      <c r="E1059" s="2">
        <v>1663270000</v>
      </c>
      <c r="F1059" s="2">
        <v>1652870000</v>
      </c>
      <c r="G1059" s="2">
        <v>1650980000</v>
      </c>
      <c r="H1059" s="2">
        <v>1635390000</v>
      </c>
      <c r="I1059" s="2">
        <v>1627180000</v>
      </c>
      <c r="J1059" s="2">
        <v>1614030000</v>
      </c>
      <c r="K1059" s="2">
        <v>1604270000</v>
      </c>
      <c r="L1059" s="2">
        <v>1596460000</v>
      </c>
      <c r="M1059" s="2">
        <v>1593870000</v>
      </c>
      <c r="N1059" s="2">
        <v>1591370000</v>
      </c>
      <c r="O1059" s="2">
        <v>1589150000</v>
      </c>
      <c r="P1059" s="2">
        <v>1585560000</v>
      </c>
      <c r="Q1059" s="2">
        <v>1583110000</v>
      </c>
      <c r="R1059" s="2">
        <v>1578650000</v>
      </c>
      <c r="S1059" s="2">
        <v>1575640000</v>
      </c>
      <c r="T1059" s="2">
        <v>1572450000</v>
      </c>
      <c r="U1059" s="2">
        <v>1568920000</v>
      </c>
      <c r="V1059" s="2">
        <v>1565690000</v>
      </c>
      <c r="W1059" s="2">
        <v>1562820000</v>
      </c>
      <c r="X1059" s="2">
        <v>1560830000</v>
      </c>
      <c r="Y1059" s="2">
        <v>1557950000</v>
      </c>
      <c r="Z1059" s="2">
        <v>1555410000</v>
      </c>
      <c r="AA1059" s="2">
        <v>1552390000</v>
      </c>
      <c r="AB1059" s="2">
        <v>1553770000</v>
      </c>
      <c r="AC1059" s="2">
        <v>1551330000</v>
      </c>
      <c r="AD1059" s="2">
        <v>1546490000</v>
      </c>
      <c r="AE1059" s="2">
        <v>1542440000</v>
      </c>
      <c r="AF1059" s="2">
        <v>1538190000</v>
      </c>
    </row>
    <row r="1060" spans="1:32">
      <c r="A1060" t="s">
        <v>1078</v>
      </c>
      <c r="B1060" t="s">
        <v>19</v>
      </c>
      <c r="C1060">
        <v>0</v>
      </c>
      <c r="D1060">
        <v>0</v>
      </c>
      <c r="E1060">
        <v>0</v>
      </c>
      <c r="F1060">
        <v>0</v>
      </c>
      <c r="G1060">
        <v>0</v>
      </c>
      <c r="H1060">
        <v>0</v>
      </c>
      <c r="I1060">
        <v>0</v>
      </c>
      <c r="J1060">
        <v>0</v>
      </c>
      <c r="K1060">
        <v>0</v>
      </c>
      <c r="L1060">
        <v>0</v>
      </c>
      <c r="M1060">
        <v>0</v>
      </c>
      <c r="N1060">
        <v>0</v>
      </c>
      <c r="O1060">
        <v>0</v>
      </c>
      <c r="P1060">
        <v>0</v>
      </c>
      <c r="Q1060">
        <v>0</v>
      </c>
      <c r="R1060">
        <v>0</v>
      </c>
      <c r="S1060">
        <v>0</v>
      </c>
      <c r="T1060">
        <v>0</v>
      </c>
      <c r="U1060">
        <v>0</v>
      </c>
      <c r="V1060">
        <v>0</v>
      </c>
      <c r="W1060">
        <v>0</v>
      </c>
      <c r="X1060">
        <v>0</v>
      </c>
      <c r="Y1060">
        <v>0</v>
      </c>
      <c r="Z1060">
        <v>0</v>
      </c>
      <c r="AA1060">
        <v>0</v>
      </c>
      <c r="AB1060">
        <v>0</v>
      </c>
      <c r="AC1060">
        <v>0</v>
      </c>
      <c r="AD1060">
        <v>0</v>
      </c>
      <c r="AE1060">
        <v>0</v>
      </c>
      <c r="AF1060">
        <v>0</v>
      </c>
    </row>
    <row r="1061" spans="1:32">
      <c r="A1061" t="s">
        <v>1079</v>
      </c>
      <c r="B1061" t="s">
        <v>19</v>
      </c>
      <c r="C1061">
        <v>0</v>
      </c>
      <c r="D1061">
        <v>0</v>
      </c>
      <c r="E1061">
        <v>0</v>
      </c>
      <c r="F1061">
        <v>0</v>
      </c>
      <c r="G1061">
        <v>0</v>
      </c>
      <c r="H1061">
        <v>0</v>
      </c>
      <c r="I1061">
        <v>0</v>
      </c>
      <c r="J1061">
        <v>0</v>
      </c>
      <c r="K1061">
        <v>0</v>
      </c>
      <c r="L1061">
        <v>0</v>
      </c>
      <c r="M1061">
        <v>0</v>
      </c>
      <c r="N1061">
        <v>0</v>
      </c>
      <c r="O1061">
        <v>0</v>
      </c>
      <c r="P1061">
        <v>0</v>
      </c>
      <c r="Q1061">
        <v>0</v>
      </c>
      <c r="R1061">
        <v>0</v>
      </c>
      <c r="S1061">
        <v>0</v>
      </c>
      <c r="T1061">
        <v>0</v>
      </c>
      <c r="U1061">
        <v>0</v>
      </c>
      <c r="V1061">
        <v>0</v>
      </c>
      <c r="W1061">
        <v>0</v>
      </c>
      <c r="X1061">
        <v>0</v>
      </c>
      <c r="Y1061">
        <v>0</v>
      </c>
      <c r="Z1061">
        <v>0</v>
      </c>
      <c r="AA1061">
        <v>0</v>
      </c>
      <c r="AB1061">
        <v>0</v>
      </c>
      <c r="AC1061">
        <v>0</v>
      </c>
      <c r="AD1061">
        <v>0</v>
      </c>
      <c r="AE1061">
        <v>0</v>
      </c>
      <c r="AF1061">
        <v>0</v>
      </c>
    </row>
    <row r="1062" spans="1:32">
      <c r="A1062" t="s">
        <v>1080</v>
      </c>
      <c r="B1062" t="s">
        <v>19</v>
      </c>
      <c r="C1062">
        <v>0</v>
      </c>
      <c r="D1062">
        <v>0</v>
      </c>
      <c r="E1062">
        <v>0</v>
      </c>
      <c r="F1062">
        <v>0</v>
      </c>
      <c r="G1062">
        <v>0</v>
      </c>
      <c r="H1062">
        <v>0</v>
      </c>
      <c r="I1062">
        <v>0</v>
      </c>
      <c r="J1062">
        <v>0</v>
      </c>
      <c r="K1062">
        <v>0</v>
      </c>
      <c r="L1062">
        <v>0</v>
      </c>
      <c r="M1062">
        <v>0</v>
      </c>
      <c r="N1062">
        <v>0</v>
      </c>
      <c r="O1062">
        <v>0</v>
      </c>
      <c r="P1062">
        <v>0</v>
      </c>
      <c r="Q1062">
        <v>0</v>
      </c>
      <c r="R1062">
        <v>0</v>
      </c>
      <c r="S1062">
        <v>0</v>
      </c>
      <c r="T1062">
        <v>0</v>
      </c>
      <c r="U1062">
        <v>0</v>
      </c>
      <c r="V1062">
        <v>0</v>
      </c>
      <c r="W1062">
        <v>0</v>
      </c>
      <c r="X1062">
        <v>0</v>
      </c>
      <c r="Y1062">
        <v>0</v>
      </c>
      <c r="Z1062">
        <v>0</v>
      </c>
      <c r="AA1062">
        <v>0</v>
      </c>
      <c r="AB1062">
        <v>0</v>
      </c>
      <c r="AC1062">
        <v>0</v>
      </c>
      <c r="AD1062">
        <v>0</v>
      </c>
      <c r="AE1062">
        <v>0</v>
      </c>
      <c r="AF1062">
        <v>0</v>
      </c>
    </row>
    <row r="1063" spans="1:32">
      <c r="A1063" t="s">
        <v>1081</v>
      </c>
      <c r="B1063" t="s">
        <v>19</v>
      </c>
      <c r="C1063">
        <v>0</v>
      </c>
      <c r="D1063">
        <v>0</v>
      </c>
      <c r="E1063">
        <v>0</v>
      </c>
      <c r="F1063">
        <v>0</v>
      </c>
      <c r="G1063">
        <v>0</v>
      </c>
      <c r="H1063">
        <v>0</v>
      </c>
      <c r="I1063">
        <v>0</v>
      </c>
      <c r="J1063">
        <v>0</v>
      </c>
      <c r="K1063">
        <v>0</v>
      </c>
      <c r="L1063">
        <v>0</v>
      </c>
      <c r="M1063">
        <v>0</v>
      </c>
      <c r="N1063">
        <v>0</v>
      </c>
      <c r="O1063">
        <v>0</v>
      </c>
      <c r="P1063">
        <v>0</v>
      </c>
      <c r="Q1063">
        <v>0</v>
      </c>
      <c r="R1063">
        <v>0</v>
      </c>
      <c r="S1063">
        <v>0</v>
      </c>
      <c r="T1063">
        <v>0</v>
      </c>
      <c r="U1063">
        <v>0</v>
      </c>
      <c r="V1063">
        <v>0</v>
      </c>
      <c r="W1063">
        <v>0</v>
      </c>
      <c r="X1063">
        <v>0</v>
      </c>
      <c r="Y1063">
        <v>0</v>
      </c>
      <c r="Z1063">
        <v>0</v>
      </c>
      <c r="AA1063">
        <v>0</v>
      </c>
      <c r="AB1063">
        <v>0</v>
      </c>
      <c r="AC1063">
        <v>0</v>
      </c>
      <c r="AD1063">
        <v>0</v>
      </c>
      <c r="AE1063">
        <v>0</v>
      </c>
      <c r="AF1063">
        <v>0</v>
      </c>
    </row>
    <row r="1064" spans="1:32">
      <c r="A1064" t="s">
        <v>1082</v>
      </c>
      <c r="B1064" t="s">
        <v>19</v>
      </c>
      <c r="C1064" s="2">
        <v>322694000</v>
      </c>
      <c r="D1064" s="2">
        <v>312783000</v>
      </c>
      <c r="E1064" s="2">
        <v>297206000</v>
      </c>
      <c r="F1064" s="2">
        <v>282594000</v>
      </c>
      <c r="G1064" s="2">
        <v>270186000</v>
      </c>
      <c r="H1064" s="2">
        <v>259541000</v>
      </c>
      <c r="I1064" s="2">
        <v>249012000</v>
      </c>
      <c r="J1064" s="2">
        <v>238286000</v>
      </c>
      <c r="K1064" s="2">
        <v>227269000</v>
      </c>
      <c r="L1064" s="2">
        <v>216105000</v>
      </c>
      <c r="M1064" s="2">
        <v>205225000</v>
      </c>
      <c r="N1064" s="2">
        <v>195057000</v>
      </c>
      <c r="O1064" s="2">
        <v>185346000</v>
      </c>
      <c r="P1064" s="2">
        <v>175722000</v>
      </c>
      <c r="Q1064" s="2">
        <v>166202000</v>
      </c>
      <c r="R1064" s="2">
        <v>156924000</v>
      </c>
      <c r="S1064" s="2">
        <v>147826000</v>
      </c>
      <c r="T1064" s="2">
        <v>138707000</v>
      </c>
      <c r="U1064" s="2">
        <v>129578000</v>
      </c>
      <c r="V1064" s="2">
        <v>120619000</v>
      </c>
      <c r="W1064" s="2">
        <v>111589000</v>
      </c>
      <c r="X1064" s="2">
        <v>102500000</v>
      </c>
      <c r="Y1064" s="2">
        <v>93376400</v>
      </c>
      <c r="Z1064" s="2">
        <v>84179100</v>
      </c>
      <c r="AA1064" s="2">
        <v>74931800</v>
      </c>
      <c r="AB1064" s="2">
        <v>65668700</v>
      </c>
      <c r="AC1064" s="2">
        <v>56401300</v>
      </c>
      <c r="AD1064" s="2">
        <v>47094400</v>
      </c>
      <c r="AE1064" s="2">
        <v>37746800</v>
      </c>
      <c r="AF1064" s="2">
        <v>28394700</v>
      </c>
    </row>
    <row r="1065" spans="1:32">
      <c r="A1065" t="s">
        <v>1083</v>
      </c>
      <c r="B1065" t="s">
        <v>19</v>
      </c>
      <c r="C1065" s="2">
        <v>221014000</v>
      </c>
      <c r="D1065" s="2">
        <v>246822000</v>
      </c>
      <c r="E1065" s="2">
        <v>267006000</v>
      </c>
      <c r="F1065" s="2">
        <v>286384000</v>
      </c>
      <c r="G1065" s="2">
        <v>306799000</v>
      </c>
      <c r="H1065" s="2">
        <v>328611000</v>
      </c>
      <c r="I1065" s="2">
        <v>350172000</v>
      </c>
      <c r="J1065" s="2">
        <v>370977000</v>
      </c>
      <c r="K1065" s="2">
        <v>390683000</v>
      </c>
      <c r="L1065" s="2">
        <v>409326000</v>
      </c>
      <c r="M1065" s="2">
        <v>427665000</v>
      </c>
      <c r="N1065" s="2">
        <v>446845000</v>
      </c>
      <c r="O1065" s="2">
        <v>466671000</v>
      </c>
      <c r="P1065" s="2">
        <v>486408000</v>
      </c>
      <c r="Q1065" s="2">
        <v>506150000</v>
      </c>
      <c r="R1065" s="2">
        <v>526460000</v>
      </c>
      <c r="S1065" s="2">
        <v>547355000</v>
      </c>
      <c r="T1065" s="2">
        <v>568219000</v>
      </c>
      <c r="U1065" s="2">
        <v>589094000</v>
      </c>
      <c r="V1065" s="2">
        <v>610937000</v>
      </c>
      <c r="W1065" s="2">
        <v>632722000</v>
      </c>
      <c r="X1065" s="2">
        <v>654458000</v>
      </c>
      <c r="Y1065" s="2">
        <v>676276000</v>
      </c>
      <c r="Z1065" s="2">
        <v>697856000</v>
      </c>
      <c r="AA1065" s="2">
        <v>719279000</v>
      </c>
      <c r="AB1065" s="2">
        <v>740837000</v>
      </c>
      <c r="AC1065" s="2">
        <v>762769000</v>
      </c>
      <c r="AD1065" s="2">
        <v>784724000</v>
      </c>
      <c r="AE1065" s="2">
        <v>806648000</v>
      </c>
      <c r="AF1065" s="2">
        <v>829549000</v>
      </c>
    </row>
    <row r="1066" spans="1:32">
      <c r="A1066" t="s">
        <v>1084</v>
      </c>
      <c r="B1066" t="s">
        <v>19</v>
      </c>
      <c r="C1066">
        <v>0</v>
      </c>
      <c r="D1066">
        <v>0</v>
      </c>
      <c r="E1066">
        <v>0</v>
      </c>
      <c r="F1066">
        <v>0</v>
      </c>
      <c r="G1066">
        <v>0</v>
      </c>
      <c r="H1066">
        <v>0</v>
      </c>
      <c r="I1066">
        <v>0</v>
      </c>
      <c r="J1066">
        <v>0</v>
      </c>
      <c r="K1066">
        <v>0</v>
      </c>
      <c r="L1066">
        <v>0</v>
      </c>
      <c r="M1066">
        <v>0</v>
      </c>
      <c r="N1066">
        <v>0</v>
      </c>
      <c r="O1066">
        <v>0</v>
      </c>
      <c r="P1066">
        <v>0</v>
      </c>
      <c r="Q1066">
        <v>0</v>
      </c>
      <c r="R1066">
        <v>0</v>
      </c>
      <c r="S1066">
        <v>0</v>
      </c>
      <c r="T1066">
        <v>0</v>
      </c>
      <c r="U1066">
        <v>0</v>
      </c>
      <c r="V1066">
        <v>0</v>
      </c>
      <c r="W1066">
        <v>0</v>
      </c>
      <c r="X1066">
        <v>0</v>
      </c>
      <c r="Y1066">
        <v>0</v>
      </c>
      <c r="Z1066">
        <v>0</v>
      </c>
      <c r="AA1066">
        <v>0</v>
      </c>
      <c r="AB1066">
        <v>0</v>
      </c>
      <c r="AC1066">
        <v>0</v>
      </c>
      <c r="AD1066">
        <v>0</v>
      </c>
      <c r="AE1066">
        <v>0</v>
      </c>
      <c r="AF1066">
        <v>0</v>
      </c>
    </row>
    <row r="1067" spans="1:32">
      <c r="A1067" t="s">
        <v>1085</v>
      </c>
      <c r="B1067" t="s">
        <v>19</v>
      </c>
      <c r="C1067">
        <v>0</v>
      </c>
      <c r="D1067">
        <v>0</v>
      </c>
      <c r="E1067">
        <v>0</v>
      </c>
      <c r="F1067">
        <v>0</v>
      </c>
      <c r="G1067">
        <v>0</v>
      </c>
      <c r="H1067">
        <v>0</v>
      </c>
      <c r="I1067">
        <v>0</v>
      </c>
      <c r="J1067">
        <v>0</v>
      </c>
      <c r="K1067">
        <v>0</v>
      </c>
      <c r="L1067">
        <v>0</v>
      </c>
      <c r="M1067">
        <v>0</v>
      </c>
      <c r="N1067">
        <v>0</v>
      </c>
      <c r="O1067">
        <v>0</v>
      </c>
      <c r="P1067">
        <v>0</v>
      </c>
      <c r="Q1067">
        <v>0</v>
      </c>
      <c r="R1067">
        <v>0</v>
      </c>
      <c r="S1067">
        <v>0</v>
      </c>
      <c r="T1067">
        <v>0</v>
      </c>
      <c r="U1067">
        <v>0</v>
      </c>
      <c r="V1067">
        <v>0</v>
      </c>
      <c r="W1067">
        <v>0</v>
      </c>
      <c r="X1067">
        <v>0</v>
      </c>
      <c r="Y1067">
        <v>0</v>
      </c>
      <c r="Z1067">
        <v>0</v>
      </c>
      <c r="AA1067">
        <v>0</v>
      </c>
      <c r="AB1067">
        <v>0</v>
      </c>
      <c r="AC1067">
        <v>0</v>
      </c>
      <c r="AD1067">
        <v>0</v>
      </c>
      <c r="AE1067">
        <v>0</v>
      </c>
      <c r="AF1067">
        <v>0</v>
      </c>
    </row>
    <row r="1068" spans="1:32">
      <c r="A1068" t="s">
        <v>1086</v>
      </c>
      <c r="B1068" t="s">
        <v>19</v>
      </c>
      <c r="C1068">
        <v>0</v>
      </c>
      <c r="D1068">
        <v>0</v>
      </c>
      <c r="E1068">
        <v>0</v>
      </c>
      <c r="F1068">
        <v>0</v>
      </c>
      <c r="G1068">
        <v>0</v>
      </c>
      <c r="H1068">
        <v>0</v>
      </c>
      <c r="I1068">
        <v>0</v>
      </c>
      <c r="J1068">
        <v>0</v>
      </c>
      <c r="K1068">
        <v>0</v>
      </c>
      <c r="L1068">
        <v>0</v>
      </c>
      <c r="M1068">
        <v>0</v>
      </c>
      <c r="N1068">
        <v>0</v>
      </c>
      <c r="O1068">
        <v>0</v>
      </c>
      <c r="P1068">
        <v>0</v>
      </c>
      <c r="Q1068">
        <v>0</v>
      </c>
      <c r="R1068">
        <v>0</v>
      </c>
      <c r="S1068">
        <v>0</v>
      </c>
      <c r="T1068">
        <v>0</v>
      </c>
      <c r="U1068">
        <v>0</v>
      </c>
      <c r="V1068">
        <v>0</v>
      </c>
      <c r="W1068">
        <v>0</v>
      </c>
      <c r="X1068">
        <v>0</v>
      </c>
      <c r="Y1068">
        <v>0</v>
      </c>
      <c r="Z1068">
        <v>0</v>
      </c>
      <c r="AA1068">
        <v>0</v>
      </c>
      <c r="AB1068">
        <v>0</v>
      </c>
      <c r="AC1068">
        <v>0</v>
      </c>
      <c r="AD1068">
        <v>0</v>
      </c>
      <c r="AE1068">
        <v>0</v>
      </c>
      <c r="AF1068">
        <v>0</v>
      </c>
    </row>
    <row r="1069" spans="1:32">
      <c r="A1069" t="s">
        <v>1087</v>
      </c>
      <c r="B1069" t="s">
        <v>19</v>
      </c>
      <c r="C1069">
        <v>0</v>
      </c>
      <c r="D1069">
        <v>0</v>
      </c>
      <c r="E1069">
        <v>0</v>
      </c>
      <c r="F1069">
        <v>0</v>
      </c>
      <c r="G1069">
        <v>0</v>
      </c>
      <c r="H1069">
        <v>0</v>
      </c>
      <c r="I1069">
        <v>0</v>
      </c>
      <c r="J1069">
        <v>0</v>
      </c>
      <c r="K1069">
        <v>0</v>
      </c>
      <c r="L1069">
        <v>0</v>
      </c>
      <c r="M1069">
        <v>0</v>
      </c>
      <c r="N1069">
        <v>0</v>
      </c>
      <c r="O1069">
        <v>0</v>
      </c>
      <c r="P1069">
        <v>0</v>
      </c>
      <c r="Q1069">
        <v>0</v>
      </c>
      <c r="R1069">
        <v>0</v>
      </c>
      <c r="S1069">
        <v>0</v>
      </c>
      <c r="T1069">
        <v>0</v>
      </c>
      <c r="U1069">
        <v>0</v>
      </c>
      <c r="V1069">
        <v>0</v>
      </c>
      <c r="W1069">
        <v>0</v>
      </c>
      <c r="X1069">
        <v>0</v>
      </c>
      <c r="Y1069">
        <v>0</v>
      </c>
      <c r="Z1069">
        <v>0</v>
      </c>
      <c r="AA1069">
        <v>0</v>
      </c>
      <c r="AB1069">
        <v>0</v>
      </c>
      <c r="AC1069">
        <v>0</v>
      </c>
      <c r="AD1069">
        <v>0</v>
      </c>
      <c r="AE1069">
        <v>0</v>
      </c>
      <c r="AF1069">
        <v>0</v>
      </c>
    </row>
    <row r="1070" spans="1:32">
      <c r="A1070" t="s">
        <v>1088</v>
      </c>
      <c r="B1070" t="s">
        <v>19</v>
      </c>
      <c r="C1070">
        <v>0</v>
      </c>
      <c r="D1070">
        <v>0</v>
      </c>
      <c r="E1070">
        <v>0</v>
      </c>
      <c r="F1070">
        <v>0</v>
      </c>
      <c r="G1070">
        <v>0</v>
      </c>
      <c r="H1070">
        <v>0</v>
      </c>
      <c r="I1070">
        <v>0</v>
      </c>
      <c r="J1070">
        <v>0</v>
      </c>
      <c r="K1070">
        <v>0</v>
      </c>
      <c r="L1070">
        <v>0</v>
      </c>
      <c r="M1070">
        <v>0</v>
      </c>
      <c r="N1070">
        <v>0</v>
      </c>
      <c r="O1070">
        <v>0</v>
      </c>
      <c r="P1070">
        <v>0</v>
      </c>
      <c r="Q1070">
        <v>0</v>
      </c>
      <c r="R1070">
        <v>0</v>
      </c>
      <c r="S1070">
        <v>0</v>
      </c>
      <c r="T1070">
        <v>0</v>
      </c>
      <c r="U1070">
        <v>0</v>
      </c>
      <c r="V1070">
        <v>0</v>
      </c>
      <c r="W1070">
        <v>0</v>
      </c>
      <c r="X1070">
        <v>0</v>
      </c>
      <c r="Y1070">
        <v>0</v>
      </c>
      <c r="Z1070">
        <v>0</v>
      </c>
      <c r="AA1070">
        <v>0</v>
      </c>
      <c r="AB1070">
        <v>0</v>
      </c>
      <c r="AC1070">
        <v>0</v>
      </c>
      <c r="AD1070">
        <v>0</v>
      </c>
      <c r="AE1070">
        <v>0</v>
      </c>
      <c r="AF1070">
        <v>0</v>
      </c>
    </row>
    <row r="1071" spans="1:32">
      <c r="A1071" t="s">
        <v>1089</v>
      </c>
      <c r="B1071" t="s">
        <v>19</v>
      </c>
      <c r="C1071">
        <v>0</v>
      </c>
      <c r="D1071">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row>
    <row r="1072" spans="1:32">
      <c r="A1072" t="s">
        <v>1090</v>
      </c>
      <c r="B1072" t="s">
        <v>19</v>
      </c>
      <c r="C1072">
        <v>0</v>
      </c>
      <c r="D1072">
        <v>0</v>
      </c>
      <c r="E1072">
        <v>0</v>
      </c>
      <c r="F1072">
        <v>0</v>
      </c>
      <c r="G1072">
        <v>0</v>
      </c>
      <c r="H1072">
        <v>0</v>
      </c>
      <c r="I1072">
        <v>0</v>
      </c>
      <c r="J1072">
        <v>0</v>
      </c>
      <c r="K1072">
        <v>0</v>
      </c>
      <c r="L1072">
        <v>0</v>
      </c>
      <c r="M1072">
        <v>0</v>
      </c>
      <c r="N1072">
        <v>0</v>
      </c>
      <c r="O1072">
        <v>0</v>
      </c>
      <c r="P1072">
        <v>0</v>
      </c>
      <c r="Q1072">
        <v>0</v>
      </c>
      <c r="R1072">
        <v>0</v>
      </c>
      <c r="S1072">
        <v>0</v>
      </c>
      <c r="T1072">
        <v>0</v>
      </c>
      <c r="U1072">
        <v>0</v>
      </c>
      <c r="V1072">
        <v>0</v>
      </c>
      <c r="W1072">
        <v>0</v>
      </c>
      <c r="X1072">
        <v>0</v>
      </c>
      <c r="Y1072">
        <v>0</v>
      </c>
      <c r="Z1072">
        <v>0</v>
      </c>
      <c r="AA1072">
        <v>0</v>
      </c>
      <c r="AB1072">
        <v>0</v>
      </c>
      <c r="AC1072">
        <v>0</v>
      </c>
      <c r="AD1072">
        <v>0</v>
      </c>
      <c r="AE1072">
        <v>0</v>
      </c>
      <c r="AF1072">
        <v>0</v>
      </c>
    </row>
    <row r="1073" spans="1:32">
      <c r="A1073" t="s">
        <v>1091</v>
      </c>
      <c r="B1073" t="s">
        <v>19</v>
      </c>
      <c r="C1073">
        <v>0</v>
      </c>
      <c r="D1073">
        <v>0</v>
      </c>
      <c r="E1073">
        <v>0</v>
      </c>
      <c r="F1073">
        <v>0</v>
      </c>
      <c r="G1073">
        <v>0</v>
      </c>
      <c r="H1073">
        <v>0</v>
      </c>
      <c r="I1073">
        <v>0</v>
      </c>
      <c r="J1073">
        <v>0</v>
      </c>
      <c r="K1073">
        <v>0</v>
      </c>
      <c r="L1073">
        <v>0</v>
      </c>
      <c r="M1073">
        <v>0</v>
      </c>
      <c r="N1073">
        <v>0</v>
      </c>
      <c r="O1073">
        <v>0</v>
      </c>
      <c r="P1073">
        <v>0</v>
      </c>
      <c r="Q1073">
        <v>0</v>
      </c>
      <c r="R1073">
        <v>0</v>
      </c>
      <c r="S1073">
        <v>0</v>
      </c>
      <c r="T1073">
        <v>0</v>
      </c>
      <c r="U1073">
        <v>0</v>
      </c>
      <c r="V1073">
        <v>0</v>
      </c>
      <c r="W1073">
        <v>0</v>
      </c>
      <c r="X1073">
        <v>0</v>
      </c>
      <c r="Y1073">
        <v>0</v>
      </c>
      <c r="Z1073">
        <v>0</v>
      </c>
      <c r="AA1073">
        <v>0</v>
      </c>
      <c r="AB1073">
        <v>0</v>
      </c>
      <c r="AC1073">
        <v>0</v>
      </c>
      <c r="AD1073">
        <v>0</v>
      </c>
      <c r="AE1073">
        <v>0</v>
      </c>
      <c r="AF1073">
        <v>0</v>
      </c>
    </row>
    <row r="1074" spans="1:32">
      <c r="A1074" t="s">
        <v>1092</v>
      </c>
      <c r="B1074" t="s">
        <v>19</v>
      </c>
      <c r="C1074">
        <v>0</v>
      </c>
      <c r="D1074">
        <v>0</v>
      </c>
      <c r="E1074">
        <v>0</v>
      </c>
      <c r="F1074">
        <v>0</v>
      </c>
      <c r="G1074">
        <v>0</v>
      </c>
      <c r="H1074">
        <v>0</v>
      </c>
      <c r="I1074">
        <v>0</v>
      </c>
      <c r="J1074">
        <v>0</v>
      </c>
      <c r="K1074">
        <v>0</v>
      </c>
      <c r="L1074">
        <v>0</v>
      </c>
      <c r="M1074">
        <v>0</v>
      </c>
      <c r="N1074">
        <v>0</v>
      </c>
      <c r="O1074">
        <v>0</v>
      </c>
      <c r="P1074">
        <v>0</v>
      </c>
      <c r="Q1074">
        <v>0</v>
      </c>
      <c r="R1074">
        <v>0</v>
      </c>
      <c r="S1074">
        <v>0</v>
      </c>
      <c r="T1074">
        <v>0</v>
      </c>
      <c r="U1074">
        <v>0</v>
      </c>
      <c r="V1074">
        <v>0</v>
      </c>
      <c r="W1074">
        <v>0</v>
      </c>
      <c r="X1074">
        <v>0</v>
      </c>
      <c r="Y1074">
        <v>0</v>
      </c>
      <c r="Z1074">
        <v>0</v>
      </c>
      <c r="AA1074">
        <v>0</v>
      </c>
      <c r="AB1074">
        <v>0</v>
      </c>
      <c r="AC1074">
        <v>0</v>
      </c>
      <c r="AD1074">
        <v>0</v>
      </c>
      <c r="AE1074">
        <v>0</v>
      </c>
      <c r="AF1074">
        <v>0</v>
      </c>
    </row>
    <row r="1075" spans="1:32">
      <c r="A1075" t="s">
        <v>1093</v>
      </c>
      <c r="B1075" t="s">
        <v>19</v>
      </c>
      <c r="C1075" s="2">
        <v>549487000</v>
      </c>
      <c r="D1075" s="2">
        <v>565576000</v>
      </c>
      <c r="E1075" s="2">
        <v>536153000</v>
      </c>
      <c r="F1075" s="2">
        <v>532801000</v>
      </c>
      <c r="G1075" s="2">
        <v>532192000</v>
      </c>
      <c r="H1075" s="2">
        <v>527165000</v>
      </c>
      <c r="I1075" s="2">
        <v>524521000</v>
      </c>
      <c r="J1075" s="2">
        <v>520282000</v>
      </c>
      <c r="K1075" s="2">
        <v>517136000</v>
      </c>
      <c r="L1075" s="2">
        <v>514619000</v>
      </c>
      <c r="M1075" s="2">
        <v>513781000</v>
      </c>
      <c r="N1075" s="2">
        <v>512976000</v>
      </c>
      <c r="O1075" s="2">
        <v>512260000</v>
      </c>
      <c r="P1075" s="2">
        <v>511105000</v>
      </c>
      <c r="Q1075" s="2">
        <v>510313000</v>
      </c>
      <c r="R1075" s="2">
        <v>508876000</v>
      </c>
      <c r="S1075" s="2">
        <v>507905000</v>
      </c>
      <c r="T1075" s="2">
        <v>506876000</v>
      </c>
      <c r="U1075" s="2">
        <v>505741000</v>
      </c>
      <c r="V1075" s="2">
        <v>504700000</v>
      </c>
      <c r="W1075" s="2">
        <v>503775000</v>
      </c>
      <c r="X1075" s="2">
        <v>503133000</v>
      </c>
      <c r="Y1075" s="2">
        <v>502205000</v>
      </c>
      <c r="Z1075" s="2">
        <v>501386000</v>
      </c>
      <c r="AA1075" s="2">
        <v>500413000</v>
      </c>
      <c r="AB1075" s="2">
        <v>500858000</v>
      </c>
      <c r="AC1075" s="2">
        <v>500069000</v>
      </c>
      <c r="AD1075" s="2">
        <v>498511000</v>
      </c>
      <c r="AE1075" s="2">
        <v>497205000</v>
      </c>
      <c r="AF1075" s="2">
        <v>495835000</v>
      </c>
    </row>
    <row r="1076" spans="1:32">
      <c r="A1076" t="s">
        <v>1094</v>
      </c>
      <c r="B1076" t="s">
        <v>19</v>
      </c>
      <c r="C1076">
        <v>0</v>
      </c>
      <c r="D1076">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row>
    <row r="1077" spans="1:32">
      <c r="A1077" t="s">
        <v>1095</v>
      </c>
      <c r="B1077" t="s">
        <v>19</v>
      </c>
      <c r="C1077">
        <v>0</v>
      </c>
      <c r="D1077">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row>
    <row r="1078" spans="1:32">
      <c r="A1078" t="s">
        <v>1096</v>
      </c>
      <c r="B1078" t="s">
        <v>19</v>
      </c>
      <c r="C1078">
        <v>0</v>
      </c>
      <c r="D1078">
        <v>0</v>
      </c>
      <c r="E1078">
        <v>0</v>
      </c>
      <c r="F1078">
        <v>0</v>
      </c>
      <c r="G1078">
        <v>0</v>
      </c>
      <c r="H1078">
        <v>0</v>
      </c>
      <c r="I1078">
        <v>0</v>
      </c>
      <c r="J1078">
        <v>0</v>
      </c>
      <c r="K1078">
        <v>0</v>
      </c>
      <c r="L1078">
        <v>0</v>
      </c>
      <c r="M1078">
        <v>0</v>
      </c>
      <c r="N1078">
        <v>0</v>
      </c>
      <c r="O1078">
        <v>0</v>
      </c>
      <c r="P1078">
        <v>0</v>
      </c>
      <c r="Q1078">
        <v>0</v>
      </c>
      <c r="R1078">
        <v>0</v>
      </c>
      <c r="S1078">
        <v>0</v>
      </c>
      <c r="T1078">
        <v>0</v>
      </c>
      <c r="U1078">
        <v>0</v>
      </c>
      <c r="V1078">
        <v>0</v>
      </c>
      <c r="W1078">
        <v>0</v>
      </c>
      <c r="X1078">
        <v>0</v>
      </c>
      <c r="Y1078">
        <v>0</v>
      </c>
      <c r="Z1078">
        <v>0</v>
      </c>
      <c r="AA1078">
        <v>0</v>
      </c>
      <c r="AB1078">
        <v>0</v>
      </c>
      <c r="AC1078">
        <v>0</v>
      </c>
      <c r="AD1078">
        <v>0</v>
      </c>
      <c r="AE1078">
        <v>0</v>
      </c>
      <c r="AF1078">
        <v>0</v>
      </c>
    </row>
    <row r="1079" spans="1:32">
      <c r="A1079" t="s">
        <v>1097</v>
      </c>
      <c r="B1079" t="s">
        <v>19</v>
      </c>
      <c r="C1079" s="2">
        <v>1624970000</v>
      </c>
      <c r="D1079" s="2">
        <v>1672550000</v>
      </c>
      <c r="E1079" s="2">
        <v>1585540000</v>
      </c>
      <c r="F1079" s="2">
        <v>1575630000</v>
      </c>
      <c r="G1079" s="2">
        <v>1573830000</v>
      </c>
      <c r="H1079" s="2">
        <v>1558960000</v>
      </c>
      <c r="I1079" s="2">
        <v>1551140000</v>
      </c>
      <c r="J1079" s="2">
        <v>1538610000</v>
      </c>
      <c r="K1079" s="2">
        <v>1529300000</v>
      </c>
      <c r="L1079" s="2">
        <v>1521860000</v>
      </c>
      <c r="M1079" s="2">
        <v>1519380000</v>
      </c>
      <c r="N1079" s="2">
        <v>1517000000</v>
      </c>
      <c r="O1079" s="2">
        <v>1514890000</v>
      </c>
      <c r="P1079" s="2">
        <v>1511470000</v>
      </c>
      <c r="Q1079" s="2">
        <v>1509130000</v>
      </c>
      <c r="R1079" s="2">
        <v>1504880000</v>
      </c>
      <c r="S1079" s="2">
        <v>1502010000</v>
      </c>
      <c r="T1079" s="2">
        <v>1498960000</v>
      </c>
      <c r="U1079" s="2">
        <v>1495610000</v>
      </c>
      <c r="V1079" s="2">
        <v>1492530000</v>
      </c>
      <c r="W1079" s="2">
        <v>1489790000</v>
      </c>
      <c r="X1079" s="2">
        <v>1487890000</v>
      </c>
      <c r="Y1079" s="2">
        <v>1485150000</v>
      </c>
      <c r="Z1079" s="2">
        <v>1482730000</v>
      </c>
      <c r="AA1079" s="2">
        <v>1479850000</v>
      </c>
      <c r="AB1079" s="2">
        <v>1481170000</v>
      </c>
      <c r="AC1079" s="2">
        <v>1478830000</v>
      </c>
      <c r="AD1079" s="2">
        <v>1474230000</v>
      </c>
      <c r="AE1079" s="2">
        <v>1470360000</v>
      </c>
      <c r="AF1079" s="2">
        <v>1466310000</v>
      </c>
    </row>
    <row r="1080" spans="1:32">
      <c r="A1080" t="s">
        <v>1098</v>
      </c>
      <c r="B1080" t="s">
        <v>19</v>
      </c>
      <c r="C1080">
        <v>0</v>
      </c>
      <c r="D1080">
        <v>0</v>
      </c>
      <c r="E1080">
        <v>0</v>
      </c>
      <c r="F1080">
        <v>0</v>
      </c>
      <c r="G1080">
        <v>0</v>
      </c>
      <c r="H1080">
        <v>0</v>
      </c>
      <c r="I1080">
        <v>0</v>
      </c>
      <c r="J1080">
        <v>0</v>
      </c>
      <c r="K1080">
        <v>0</v>
      </c>
      <c r="L1080">
        <v>0</v>
      </c>
      <c r="M1080">
        <v>0</v>
      </c>
      <c r="N1080">
        <v>0</v>
      </c>
      <c r="O1080">
        <v>0</v>
      </c>
      <c r="P1080">
        <v>0</v>
      </c>
      <c r="Q1080">
        <v>0</v>
      </c>
      <c r="R1080">
        <v>0</v>
      </c>
      <c r="S1080">
        <v>0</v>
      </c>
      <c r="T1080">
        <v>0</v>
      </c>
      <c r="U1080">
        <v>0</v>
      </c>
      <c r="V1080">
        <v>0</v>
      </c>
      <c r="W1080">
        <v>0</v>
      </c>
      <c r="X1080">
        <v>0</v>
      </c>
      <c r="Y1080">
        <v>0</v>
      </c>
      <c r="Z1080">
        <v>0</v>
      </c>
      <c r="AA1080">
        <v>0</v>
      </c>
      <c r="AB1080">
        <v>0</v>
      </c>
      <c r="AC1080">
        <v>0</v>
      </c>
      <c r="AD1080">
        <v>0</v>
      </c>
      <c r="AE1080">
        <v>0</v>
      </c>
      <c r="AF1080">
        <v>0</v>
      </c>
    </row>
    <row r="1081" spans="1:32">
      <c r="A1081" t="s">
        <v>1099</v>
      </c>
      <c r="B1081" t="s">
        <v>19</v>
      </c>
      <c r="C1081">
        <v>0</v>
      </c>
      <c r="D1081">
        <v>0</v>
      </c>
      <c r="E1081">
        <v>0</v>
      </c>
      <c r="F1081">
        <v>0</v>
      </c>
      <c r="G1081">
        <v>0</v>
      </c>
      <c r="H1081">
        <v>0</v>
      </c>
      <c r="I1081">
        <v>0</v>
      </c>
      <c r="J1081">
        <v>0</v>
      </c>
      <c r="K1081">
        <v>0</v>
      </c>
      <c r="L1081">
        <v>0</v>
      </c>
      <c r="M1081">
        <v>0</v>
      </c>
      <c r="N1081">
        <v>0</v>
      </c>
      <c r="O1081">
        <v>0</v>
      </c>
      <c r="P1081">
        <v>0</v>
      </c>
      <c r="Q1081">
        <v>0</v>
      </c>
      <c r="R1081">
        <v>0</v>
      </c>
      <c r="S1081">
        <v>0</v>
      </c>
      <c r="T1081">
        <v>0</v>
      </c>
      <c r="U1081">
        <v>0</v>
      </c>
      <c r="V1081">
        <v>0</v>
      </c>
      <c r="W1081">
        <v>0</v>
      </c>
      <c r="X1081">
        <v>0</v>
      </c>
      <c r="Y1081">
        <v>0</v>
      </c>
      <c r="Z1081">
        <v>0</v>
      </c>
      <c r="AA1081">
        <v>0</v>
      </c>
      <c r="AB1081">
        <v>0</v>
      </c>
      <c r="AC1081">
        <v>0</v>
      </c>
      <c r="AD1081">
        <v>0</v>
      </c>
      <c r="AE1081">
        <v>0</v>
      </c>
      <c r="AF1081">
        <v>0</v>
      </c>
    </row>
    <row r="1082" spans="1:32">
      <c r="A1082" t="s">
        <v>1100</v>
      </c>
      <c r="B1082" t="s">
        <v>19</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row>
    <row r="1083" spans="1:32">
      <c r="A1083" t="s">
        <v>1101</v>
      </c>
      <c r="B1083" t="s">
        <v>19</v>
      </c>
      <c r="C1083">
        <v>0</v>
      </c>
      <c r="D1083">
        <v>0</v>
      </c>
      <c r="E1083">
        <v>0</v>
      </c>
      <c r="F1083">
        <v>0</v>
      </c>
      <c r="G1083">
        <v>0</v>
      </c>
      <c r="H1083">
        <v>0</v>
      </c>
      <c r="I1083">
        <v>0</v>
      </c>
      <c r="J1083">
        <v>0</v>
      </c>
      <c r="K1083">
        <v>0</v>
      </c>
      <c r="L1083">
        <v>0</v>
      </c>
      <c r="M1083">
        <v>0</v>
      </c>
      <c r="N1083">
        <v>0</v>
      </c>
      <c r="O1083">
        <v>0</v>
      </c>
      <c r="P1083">
        <v>0</v>
      </c>
      <c r="Q1083">
        <v>0</v>
      </c>
      <c r="R1083">
        <v>0</v>
      </c>
      <c r="S1083">
        <v>0</v>
      </c>
      <c r="T1083">
        <v>0</v>
      </c>
      <c r="U1083">
        <v>0</v>
      </c>
      <c r="V1083">
        <v>0</v>
      </c>
      <c r="W1083">
        <v>0</v>
      </c>
      <c r="X1083">
        <v>0</v>
      </c>
      <c r="Y1083">
        <v>0</v>
      </c>
      <c r="Z1083">
        <v>0</v>
      </c>
      <c r="AA1083">
        <v>0</v>
      </c>
      <c r="AB1083">
        <v>0</v>
      </c>
      <c r="AC1083">
        <v>0</v>
      </c>
      <c r="AD1083">
        <v>0</v>
      </c>
      <c r="AE1083">
        <v>0</v>
      </c>
      <c r="AF1083">
        <v>0</v>
      </c>
    </row>
    <row r="1084" spans="1:32">
      <c r="A1084" t="s">
        <v>1102</v>
      </c>
      <c r="B1084" t="s">
        <v>19</v>
      </c>
      <c r="C1084" s="2">
        <v>67492600</v>
      </c>
      <c r="D1084" s="2">
        <v>65419700</v>
      </c>
      <c r="E1084" s="2">
        <v>62161600</v>
      </c>
      <c r="F1084" s="2">
        <v>59105600</v>
      </c>
      <c r="G1084" s="2">
        <v>56510400</v>
      </c>
      <c r="H1084" s="2">
        <v>54283900</v>
      </c>
      <c r="I1084" s="2">
        <v>52081800</v>
      </c>
      <c r="J1084" s="2">
        <v>49838400</v>
      </c>
      <c r="K1084" s="2">
        <v>47534000</v>
      </c>
      <c r="L1084" s="2">
        <v>45199200</v>
      </c>
      <c r="M1084" s="2">
        <v>42923600</v>
      </c>
      <c r="N1084" s="2">
        <v>40796900</v>
      </c>
      <c r="O1084" s="2">
        <v>38765800</v>
      </c>
      <c r="P1084" s="2">
        <v>36752900</v>
      </c>
      <c r="Q1084" s="2">
        <v>34761700</v>
      </c>
      <c r="R1084" s="2">
        <v>32821200</v>
      </c>
      <c r="S1084" s="2">
        <v>30918300</v>
      </c>
      <c r="T1084" s="2">
        <v>29011100</v>
      </c>
      <c r="U1084" s="2">
        <v>27101800</v>
      </c>
      <c r="V1084" s="2">
        <v>25227900</v>
      </c>
      <c r="W1084" s="2">
        <v>23339300</v>
      </c>
      <c r="X1084" s="2">
        <v>21438300</v>
      </c>
      <c r="Y1084" s="2">
        <v>19530000</v>
      </c>
      <c r="Z1084" s="2">
        <v>17606400</v>
      </c>
      <c r="AA1084" s="2">
        <v>15672300</v>
      </c>
      <c r="AB1084" s="2">
        <v>13734800</v>
      </c>
      <c r="AC1084" s="2">
        <v>11796500</v>
      </c>
      <c r="AD1084" s="2">
        <v>9849970</v>
      </c>
      <c r="AE1084" s="2">
        <v>7894880</v>
      </c>
      <c r="AF1084" s="2">
        <v>5938860</v>
      </c>
    </row>
    <row r="1085" spans="1:32">
      <c r="A1085" t="s">
        <v>1103</v>
      </c>
      <c r="B1085" t="s">
        <v>19</v>
      </c>
      <c r="C1085" s="2">
        <v>196025000</v>
      </c>
      <c r="D1085" s="2">
        <v>218915000</v>
      </c>
      <c r="E1085" s="2">
        <v>236817000</v>
      </c>
      <c r="F1085" s="2">
        <v>254004000</v>
      </c>
      <c r="G1085" s="2">
        <v>272111000</v>
      </c>
      <c r="H1085" s="2">
        <v>291456000</v>
      </c>
      <c r="I1085" s="2">
        <v>310579000</v>
      </c>
      <c r="J1085" s="2">
        <v>329032000</v>
      </c>
      <c r="K1085" s="2">
        <v>346510000</v>
      </c>
      <c r="L1085" s="2">
        <v>363046000</v>
      </c>
      <c r="M1085" s="2">
        <v>379311000</v>
      </c>
      <c r="N1085" s="2">
        <v>396322000</v>
      </c>
      <c r="O1085" s="2">
        <v>413907000</v>
      </c>
      <c r="P1085" s="2">
        <v>431412000</v>
      </c>
      <c r="Q1085" s="2">
        <v>448922000</v>
      </c>
      <c r="R1085" s="2">
        <v>466935000</v>
      </c>
      <c r="S1085" s="2">
        <v>485468000</v>
      </c>
      <c r="T1085" s="2">
        <v>503973000</v>
      </c>
      <c r="U1085" s="2">
        <v>522488000</v>
      </c>
      <c r="V1085" s="2">
        <v>541861000</v>
      </c>
      <c r="W1085" s="2">
        <v>561183000</v>
      </c>
      <c r="X1085" s="2">
        <v>580461000</v>
      </c>
      <c r="Y1085" s="2">
        <v>599812000</v>
      </c>
      <c r="Z1085" s="2">
        <v>618953000</v>
      </c>
      <c r="AA1085" s="2">
        <v>637953000</v>
      </c>
      <c r="AB1085" s="2">
        <v>657073000</v>
      </c>
      <c r="AC1085" s="2">
        <v>676526000</v>
      </c>
      <c r="AD1085" s="2">
        <v>695998000</v>
      </c>
      <c r="AE1085" s="2">
        <v>715444000</v>
      </c>
      <c r="AF1085" s="2">
        <v>735756000</v>
      </c>
    </row>
    <row r="1086" spans="1:32">
      <c r="A1086" t="s">
        <v>1104</v>
      </c>
      <c r="B1086" t="s">
        <v>19</v>
      </c>
      <c r="C1086">
        <v>0</v>
      </c>
      <c r="D1086">
        <v>0</v>
      </c>
      <c r="E1086">
        <v>0</v>
      </c>
      <c r="F1086">
        <v>0</v>
      </c>
      <c r="G1086">
        <v>0</v>
      </c>
      <c r="H1086">
        <v>0</v>
      </c>
      <c r="I1086">
        <v>0</v>
      </c>
      <c r="J1086">
        <v>0</v>
      </c>
      <c r="K1086">
        <v>0</v>
      </c>
      <c r="L1086">
        <v>0</v>
      </c>
      <c r="M1086">
        <v>0</v>
      </c>
      <c r="N1086">
        <v>0</v>
      </c>
      <c r="O1086">
        <v>0</v>
      </c>
      <c r="P1086">
        <v>0</v>
      </c>
      <c r="Q1086">
        <v>0</v>
      </c>
      <c r="R1086">
        <v>0</v>
      </c>
      <c r="S1086">
        <v>0</v>
      </c>
      <c r="T1086">
        <v>0</v>
      </c>
      <c r="U1086">
        <v>0</v>
      </c>
      <c r="V1086">
        <v>0</v>
      </c>
      <c r="W1086">
        <v>0</v>
      </c>
      <c r="X1086">
        <v>0</v>
      </c>
      <c r="Y1086">
        <v>0</v>
      </c>
      <c r="Z1086">
        <v>0</v>
      </c>
      <c r="AA1086">
        <v>0</v>
      </c>
      <c r="AB1086">
        <v>0</v>
      </c>
      <c r="AC1086">
        <v>0</v>
      </c>
      <c r="AD1086">
        <v>0</v>
      </c>
      <c r="AE1086">
        <v>0</v>
      </c>
      <c r="AF1086">
        <v>0</v>
      </c>
    </row>
    <row r="1087" spans="1:32">
      <c r="A1087" t="s">
        <v>1105</v>
      </c>
      <c r="B1087" t="s">
        <v>19</v>
      </c>
      <c r="C1087">
        <v>0</v>
      </c>
      <c r="D1087">
        <v>0</v>
      </c>
      <c r="E1087">
        <v>0</v>
      </c>
      <c r="F1087">
        <v>0</v>
      </c>
      <c r="G1087">
        <v>0</v>
      </c>
      <c r="H1087">
        <v>0</v>
      </c>
      <c r="I1087">
        <v>0</v>
      </c>
      <c r="J1087">
        <v>0</v>
      </c>
      <c r="K1087">
        <v>0</v>
      </c>
      <c r="L1087">
        <v>0</v>
      </c>
      <c r="M1087">
        <v>0</v>
      </c>
      <c r="N1087">
        <v>0</v>
      </c>
      <c r="O1087">
        <v>0</v>
      </c>
      <c r="P1087">
        <v>0</v>
      </c>
      <c r="Q1087">
        <v>0</v>
      </c>
      <c r="R1087">
        <v>0</v>
      </c>
      <c r="S1087">
        <v>0</v>
      </c>
      <c r="T1087">
        <v>0</v>
      </c>
      <c r="U1087">
        <v>0</v>
      </c>
      <c r="V1087">
        <v>0</v>
      </c>
      <c r="W1087">
        <v>0</v>
      </c>
      <c r="X1087">
        <v>0</v>
      </c>
      <c r="Y1087">
        <v>0</v>
      </c>
      <c r="Z1087">
        <v>0</v>
      </c>
      <c r="AA1087">
        <v>0</v>
      </c>
      <c r="AB1087">
        <v>0</v>
      </c>
      <c r="AC1087">
        <v>0</v>
      </c>
      <c r="AD1087">
        <v>0</v>
      </c>
      <c r="AE1087">
        <v>0</v>
      </c>
      <c r="AF1087">
        <v>0</v>
      </c>
    </row>
    <row r="1088" spans="1:32">
      <c r="A1088" t="s">
        <v>1106</v>
      </c>
      <c r="B1088" t="s">
        <v>19</v>
      </c>
      <c r="C1088">
        <v>0</v>
      </c>
      <c r="D1088">
        <v>0</v>
      </c>
      <c r="E1088">
        <v>0</v>
      </c>
      <c r="F1088">
        <v>0</v>
      </c>
      <c r="G1088">
        <v>0</v>
      </c>
      <c r="H1088">
        <v>0</v>
      </c>
      <c r="I1088">
        <v>0</v>
      </c>
      <c r="J1088">
        <v>0</v>
      </c>
      <c r="K1088">
        <v>0</v>
      </c>
      <c r="L1088">
        <v>0</v>
      </c>
      <c r="M1088">
        <v>0</v>
      </c>
      <c r="N1088">
        <v>0</v>
      </c>
      <c r="O1088">
        <v>0</v>
      </c>
      <c r="P1088">
        <v>0</v>
      </c>
      <c r="Q1088">
        <v>0</v>
      </c>
      <c r="R1088">
        <v>0</v>
      </c>
      <c r="S1088">
        <v>0</v>
      </c>
      <c r="T1088">
        <v>0</v>
      </c>
      <c r="U1088">
        <v>0</v>
      </c>
      <c r="V1088">
        <v>0</v>
      </c>
      <c r="W1088">
        <v>0</v>
      </c>
      <c r="X1088">
        <v>0</v>
      </c>
      <c r="Y1088">
        <v>0</v>
      </c>
      <c r="Z1088">
        <v>0</v>
      </c>
      <c r="AA1088">
        <v>0</v>
      </c>
      <c r="AB1088">
        <v>0</v>
      </c>
      <c r="AC1088">
        <v>0</v>
      </c>
      <c r="AD1088">
        <v>0</v>
      </c>
      <c r="AE1088">
        <v>0</v>
      </c>
      <c r="AF1088">
        <v>0</v>
      </c>
    </row>
    <row r="1089" spans="1:32">
      <c r="A1089" t="s">
        <v>1107</v>
      </c>
      <c r="B1089" t="s">
        <v>19</v>
      </c>
      <c r="C1089">
        <v>0</v>
      </c>
      <c r="D1089">
        <v>0</v>
      </c>
      <c r="E1089">
        <v>0</v>
      </c>
      <c r="F1089">
        <v>0</v>
      </c>
      <c r="G1089">
        <v>0</v>
      </c>
      <c r="H1089">
        <v>0</v>
      </c>
      <c r="I1089">
        <v>0</v>
      </c>
      <c r="J1089">
        <v>0</v>
      </c>
      <c r="K1089">
        <v>0</v>
      </c>
      <c r="L1089">
        <v>0</v>
      </c>
      <c r="M1089">
        <v>0</v>
      </c>
      <c r="N1089">
        <v>0</v>
      </c>
      <c r="O1089">
        <v>0</v>
      </c>
      <c r="P1089">
        <v>0</v>
      </c>
      <c r="Q1089">
        <v>0</v>
      </c>
      <c r="R1089">
        <v>0</v>
      </c>
      <c r="S1089">
        <v>0</v>
      </c>
      <c r="T1089">
        <v>0</v>
      </c>
      <c r="U1089">
        <v>0</v>
      </c>
      <c r="V1089">
        <v>0</v>
      </c>
      <c r="W1089">
        <v>0</v>
      </c>
      <c r="X1089">
        <v>0</v>
      </c>
      <c r="Y1089">
        <v>0</v>
      </c>
      <c r="Z1089">
        <v>0</v>
      </c>
      <c r="AA1089">
        <v>0</v>
      </c>
      <c r="AB1089">
        <v>0</v>
      </c>
      <c r="AC1089">
        <v>0</v>
      </c>
      <c r="AD1089">
        <v>0</v>
      </c>
      <c r="AE1089">
        <v>0</v>
      </c>
      <c r="AF1089">
        <v>0</v>
      </c>
    </row>
    <row r="1090" spans="1:32">
      <c r="A1090" t="s">
        <v>1108</v>
      </c>
      <c r="B1090" t="s">
        <v>19</v>
      </c>
      <c r="C1090">
        <v>0</v>
      </c>
      <c r="D1090">
        <v>0</v>
      </c>
      <c r="E1090">
        <v>0</v>
      </c>
      <c r="F1090">
        <v>0</v>
      </c>
      <c r="G1090">
        <v>0</v>
      </c>
      <c r="H1090">
        <v>0</v>
      </c>
      <c r="I1090">
        <v>0</v>
      </c>
      <c r="J1090">
        <v>0</v>
      </c>
      <c r="K1090">
        <v>0</v>
      </c>
      <c r="L1090">
        <v>0</v>
      </c>
      <c r="M1090">
        <v>0</v>
      </c>
      <c r="N1090">
        <v>0</v>
      </c>
      <c r="O1090">
        <v>0</v>
      </c>
      <c r="P1090">
        <v>0</v>
      </c>
      <c r="Q1090">
        <v>0</v>
      </c>
      <c r="R1090">
        <v>0</v>
      </c>
      <c r="S1090">
        <v>0</v>
      </c>
      <c r="T1090">
        <v>0</v>
      </c>
      <c r="U1090">
        <v>0</v>
      </c>
      <c r="V1090">
        <v>0</v>
      </c>
      <c r="W1090">
        <v>0</v>
      </c>
      <c r="X1090">
        <v>0</v>
      </c>
      <c r="Y1090">
        <v>0</v>
      </c>
      <c r="Z1090">
        <v>0</v>
      </c>
      <c r="AA1090">
        <v>0</v>
      </c>
      <c r="AB1090">
        <v>0</v>
      </c>
      <c r="AC1090">
        <v>0</v>
      </c>
      <c r="AD1090">
        <v>0</v>
      </c>
      <c r="AE1090">
        <v>0</v>
      </c>
      <c r="AF1090">
        <v>0</v>
      </c>
    </row>
    <row r="1091" spans="1:32">
      <c r="A1091" t="s">
        <v>1109</v>
      </c>
      <c r="B1091" t="s">
        <v>19</v>
      </c>
      <c r="C1091">
        <v>0</v>
      </c>
      <c r="D1091">
        <v>0</v>
      </c>
      <c r="E1091">
        <v>0</v>
      </c>
      <c r="F1091">
        <v>0</v>
      </c>
      <c r="G1091">
        <v>0</v>
      </c>
      <c r="H1091">
        <v>0</v>
      </c>
      <c r="I1091">
        <v>0</v>
      </c>
      <c r="J1091">
        <v>0</v>
      </c>
      <c r="K1091">
        <v>0</v>
      </c>
      <c r="L1091">
        <v>0</v>
      </c>
      <c r="M1091">
        <v>0</v>
      </c>
      <c r="N1091">
        <v>0</v>
      </c>
      <c r="O1091">
        <v>0</v>
      </c>
      <c r="P1091">
        <v>0</v>
      </c>
      <c r="Q1091">
        <v>0</v>
      </c>
      <c r="R1091">
        <v>0</v>
      </c>
      <c r="S1091">
        <v>0</v>
      </c>
      <c r="T1091">
        <v>0</v>
      </c>
      <c r="U1091">
        <v>0</v>
      </c>
      <c r="V1091">
        <v>0</v>
      </c>
      <c r="W1091">
        <v>0</v>
      </c>
      <c r="X1091">
        <v>0</v>
      </c>
      <c r="Y1091">
        <v>0</v>
      </c>
      <c r="Z1091">
        <v>0</v>
      </c>
      <c r="AA1091">
        <v>0</v>
      </c>
      <c r="AB1091">
        <v>0</v>
      </c>
      <c r="AC1091">
        <v>0</v>
      </c>
      <c r="AD1091">
        <v>0</v>
      </c>
      <c r="AE1091">
        <v>0</v>
      </c>
      <c r="AF1091">
        <v>0</v>
      </c>
    </row>
    <row r="1092" spans="1:32">
      <c r="A1092" t="s">
        <v>1110</v>
      </c>
      <c r="B1092" t="s">
        <v>19</v>
      </c>
      <c r="C1092">
        <v>0</v>
      </c>
      <c r="D1092">
        <v>0</v>
      </c>
      <c r="E1092">
        <v>0</v>
      </c>
      <c r="F1092">
        <v>0</v>
      </c>
      <c r="G1092">
        <v>0</v>
      </c>
      <c r="H1092">
        <v>0</v>
      </c>
      <c r="I1092">
        <v>0</v>
      </c>
      <c r="J1092">
        <v>0</v>
      </c>
      <c r="K1092">
        <v>0</v>
      </c>
      <c r="L1092">
        <v>0</v>
      </c>
      <c r="M1092">
        <v>0</v>
      </c>
      <c r="N1092">
        <v>0</v>
      </c>
      <c r="O1092">
        <v>0</v>
      </c>
      <c r="P1092">
        <v>0</v>
      </c>
      <c r="Q1092">
        <v>0</v>
      </c>
      <c r="R1092">
        <v>0</v>
      </c>
      <c r="S1092">
        <v>0</v>
      </c>
      <c r="T1092">
        <v>0</v>
      </c>
      <c r="U1092">
        <v>0</v>
      </c>
      <c r="V1092">
        <v>0</v>
      </c>
      <c r="W1092">
        <v>0</v>
      </c>
      <c r="X1092">
        <v>0</v>
      </c>
      <c r="Y1092">
        <v>0</v>
      </c>
      <c r="Z1092">
        <v>0</v>
      </c>
      <c r="AA1092">
        <v>0</v>
      </c>
      <c r="AB1092">
        <v>0</v>
      </c>
      <c r="AC1092">
        <v>0</v>
      </c>
      <c r="AD1092">
        <v>0</v>
      </c>
      <c r="AE1092">
        <v>0</v>
      </c>
      <c r="AF1092">
        <v>0</v>
      </c>
    </row>
    <row r="1093" spans="1:32">
      <c r="A1093" t="s">
        <v>1111</v>
      </c>
      <c r="B1093" t="s">
        <v>19</v>
      </c>
      <c r="C1093">
        <v>0</v>
      </c>
      <c r="D1093">
        <v>0</v>
      </c>
      <c r="E1093">
        <v>0</v>
      </c>
      <c r="F1093">
        <v>0</v>
      </c>
      <c r="G1093">
        <v>0</v>
      </c>
      <c r="H1093">
        <v>0</v>
      </c>
      <c r="I1093">
        <v>0</v>
      </c>
      <c r="J1093">
        <v>0</v>
      </c>
      <c r="K1093">
        <v>0</v>
      </c>
      <c r="L1093">
        <v>0</v>
      </c>
      <c r="M1093">
        <v>0</v>
      </c>
      <c r="N1093">
        <v>0</v>
      </c>
      <c r="O1093">
        <v>0</v>
      </c>
      <c r="P1093">
        <v>0</v>
      </c>
      <c r="Q1093">
        <v>0</v>
      </c>
      <c r="R1093">
        <v>0</v>
      </c>
      <c r="S1093">
        <v>0</v>
      </c>
      <c r="T1093">
        <v>0</v>
      </c>
      <c r="U1093">
        <v>0</v>
      </c>
      <c r="V1093">
        <v>0</v>
      </c>
      <c r="W1093">
        <v>0</v>
      </c>
      <c r="X1093">
        <v>0</v>
      </c>
      <c r="Y1093">
        <v>0</v>
      </c>
      <c r="Z1093">
        <v>0</v>
      </c>
      <c r="AA1093">
        <v>0</v>
      </c>
      <c r="AB1093">
        <v>0</v>
      </c>
      <c r="AC1093">
        <v>0</v>
      </c>
      <c r="AD1093">
        <v>0</v>
      </c>
      <c r="AE1093">
        <v>0</v>
      </c>
      <c r="AF1093">
        <v>0</v>
      </c>
    </row>
    <row r="1094" spans="1:32">
      <c r="A1094" t="s">
        <v>1112</v>
      </c>
      <c r="B1094" t="s">
        <v>19</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0</v>
      </c>
      <c r="W1094">
        <v>0</v>
      </c>
      <c r="X1094">
        <v>0</v>
      </c>
      <c r="Y1094">
        <v>0</v>
      </c>
      <c r="Z1094">
        <v>0</v>
      </c>
      <c r="AA1094">
        <v>0</v>
      </c>
      <c r="AB1094">
        <v>0</v>
      </c>
      <c r="AC1094">
        <v>0</v>
      </c>
      <c r="AD1094">
        <v>0</v>
      </c>
      <c r="AE1094">
        <v>0</v>
      </c>
      <c r="AF1094">
        <v>0</v>
      </c>
    </row>
    <row r="1095" spans="1:32">
      <c r="A1095" t="s">
        <v>1113</v>
      </c>
      <c r="B1095" t="s">
        <v>19</v>
      </c>
      <c r="C1095" s="2">
        <v>487359000</v>
      </c>
      <c r="D1095" s="2">
        <v>501629000</v>
      </c>
      <c r="E1095" s="2">
        <v>475532000</v>
      </c>
      <c r="F1095" s="2">
        <v>472559000</v>
      </c>
      <c r="G1095" s="2">
        <v>472019000</v>
      </c>
      <c r="H1095" s="2">
        <v>467561000</v>
      </c>
      <c r="I1095" s="2">
        <v>465216000</v>
      </c>
      <c r="J1095" s="2">
        <v>461456000</v>
      </c>
      <c r="K1095" s="2">
        <v>458666000</v>
      </c>
      <c r="L1095" s="2">
        <v>456433000</v>
      </c>
      <c r="M1095" s="2">
        <v>455690000</v>
      </c>
      <c r="N1095" s="2">
        <v>454976000</v>
      </c>
      <c r="O1095" s="2">
        <v>454341000</v>
      </c>
      <c r="P1095" s="2">
        <v>453316000</v>
      </c>
      <c r="Q1095" s="2">
        <v>452614000</v>
      </c>
      <c r="R1095" s="2">
        <v>451339000</v>
      </c>
      <c r="S1095" s="2">
        <v>450479000</v>
      </c>
      <c r="T1095" s="2">
        <v>449566000</v>
      </c>
      <c r="U1095" s="2">
        <v>448559000</v>
      </c>
      <c r="V1095" s="2">
        <v>447636000</v>
      </c>
      <c r="W1095" s="2">
        <v>446815000</v>
      </c>
      <c r="X1095" s="2">
        <v>446246000</v>
      </c>
      <c r="Y1095" s="2">
        <v>445423000</v>
      </c>
      <c r="Z1095" s="2">
        <v>444697000</v>
      </c>
      <c r="AA1095" s="2">
        <v>443833000</v>
      </c>
      <c r="AB1095" s="2">
        <v>444228000</v>
      </c>
      <c r="AC1095" s="2">
        <v>443528000</v>
      </c>
      <c r="AD1095" s="2">
        <v>442147000</v>
      </c>
      <c r="AE1095" s="2">
        <v>440988000</v>
      </c>
      <c r="AF1095" s="2">
        <v>439773000</v>
      </c>
    </row>
    <row r="1096" spans="1:32">
      <c r="A1096" t="s">
        <v>1114</v>
      </c>
      <c r="B1096" t="s">
        <v>19</v>
      </c>
      <c r="C1096">
        <v>0</v>
      </c>
      <c r="D1096">
        <v>0</v>
      </c>
      <c r="E1096">
        <v>0</v>
      </c>
      <c r="F1096">
        <v>0</v>
      </c>
      <c r="G1096">
        <v>0</v>
      </c>
      <c r="H1096">
        <v>0</v>
      </c>
      <c r="I1096">
        <v>0</v>
      </c>
      <c r="J1096">
        <v>0</v>
      </c>
      <c r="K1096">
        <v>0</v>
      </c>
      <c r="L1096">
        <v>0</v>
      </c>
      <c r="M1096">
        <v>0</v>
      </c>
      <c r="N1096">
        <v>0</v>
      </c>
      <c r="O1096">
        <v>0</v>
      </c>
      <c r="P1096">
        <v>0</v>
      </c>
      <c r="Q1096">
        <v>0</v>
      </c>
      <c r="R1096">
        <v>0</v>
      </c>
      <c r="S1096">
        <v>0</v>
      </c>
      <c r="T1096">
        <v>0</v>
      </c>
      <c r="U1096">
        <v>0</v>
      </c>
      <c r="V1096">
        <v>0</v>
      </c>
      <c r="W1096">
        <v>0</v>
      </c>
      <c r="X1096">
        <v>0</v>
      </c>
      <c r="Y1096">
        <v>0</v>
      </c>
      <c r="Z1096">
        <v>0</v>
      </c>
      <c r="AA1096">
        <v>0</v>
      </c>
      <c r="AB1096">
        <v>0</v>
      </c>
      <c r="AC1096">
        <v>0</v>
      </c>
      <c r="AD1096">
        <v>0</v>
      </c>
      <c r="AE1096">
        <v>0</v>
      </c>
      <c r="AF1096">
        <v>0</v>
      </c>
    </row>
    <row r="1097" spans="1:32">
      <c r="A1097" t="s">
        <v>1115</v>
      </c>
      <c r="B1097" t="s">
        <v>19</v>
      </c>
      <c r="C1097">
        <v>0</v>
      </c>
      <c r="D1097">
        <v>0</v>
      </c>
      <c r="E1097">
        <v>0</v>
      </c>
      <c r="F1097">
        <v>0</v>
      </c>
      <c r="G1097">
        <v>0</v>
      </c>
      <c r="H1097">
        <v>0</v>
      </c>
      <c r="I1097">
        <v>0</v>
      </c>
      <c r="J1097">
        <v>0</v>
      </c>
      <c r="K1097">
        <v>0</v>
      </c>
      <c r="L1097">
        <v>0</v>
      </c>
      <c r="M1097">
        <v>0</v>
      </c>
      <c r="N1097">
        <v>0</v>
      </c>
      <c r="O1097">
        <v>0</v>
      </c>
      <c r="P1097">
        <v>0</v>
      </c>
      <c r="Q1097">
        <v>0</v>
      </c>
      <c r="R1097">
        <v>0</v>
      </c>
      <c r="S1097">
        <v>0</v>
      </c>
      <c r="T1097">
        <v>0</v>
      </c>
      <c r="U1097">
        <v>0</v>
      </c>
      <c r="V1097">
        <v>0</v>
      </c>
      <c r="W1097">
        <v>0</v>
      </c>
      <c r="X1097">
        <v>0</v>
      </c>
      <c r="Y1097">
        <v>0</v>
      </c>
      <c r="Z1097">
        <v>0</v>
      </c>
      <c r="AA1097">
        <v>0</v>
      </c>
      <c r="AB1097">
        <v>0</v>
      </c>
      <c r="AC1097">
        <v>0</v>
      </c>
      <c r="AD1097">
        <v>0</v>
      </c>
      <c r="AE1097">
        <v>0</v>
      </c>
      <c r="AF1097">
        <v>0</v>
      </c>
    </row>
    <row r="1098" spans="1:32">
      <c r="A1098" t="s">
        <v>1116</v>
      </c>
      <c r="B1098" t="s">
        <v>19</v>
      </c>
      <c r="C1098">
        <v>0</v>
      </c>
      <c r="D1098">
        <v>0</v>
      </c>
      <c r="E1098">
        <v>0</v>
      </c>
      <c r="F1098">
        <v>0</v>
      </c>
      <c r="G1098">
        <v>0</v>
      </c>
      <c r="H1098">
        <v>0</v>
      </c>
      <c r="I1098">
        <v>0</v>
      </c>
      <c r="J1098">
        <v>0</v>
      </c>
      <c r="K1098">
        <v>0</v>
      </c>
      <c r="L1098">
        <v>0</v>
      </c>
      <c r="M1098">
        <v>0</v>
      </c>
      <c r="N1098">
        <v>0</v>
      </c>
      <c r="O1098">
        <v>0</v>
      </c>
      <c r="P1098">
        <v>0</v>
      </c>
      <c r="Q1098">
        <v>0</v>
      </c>
      <c r="R1098">
        <v>0</v>
      </c>
      <c r="S1098">
        <v>0</v>
      </c>
      <c r="T1098">
        <v>0</v>
      </c>
      <c r="U1098">
        <v>0</v>
      </c>
      <c r="V1098">
        <v>0</v>
      </c>
      <c r="W1098">
        <v>0</v>
      </c>
      <c r="X1098">
        <v>0</v>
      </c>
      <c r="Y1098">
        <v>0</v>
      </c>
      <c r="Z1098">
        <v>0</v>
      </c>
      <c r="AA1098">
        <v>0</v>
      </c>
      <c r="AB1098">
        <v>0</v>
      </c>
      <c r="AC1098">
        <v>0</v>
      </c>
      <c r="AD1098">
        <v>0</v>
      </c>
      <c r="AE1098">
        <v>0</v>
      </c>
      <c r="AF1098">
        <v>0</v>
      </c>
    </row>
    <row r="1099" spans="1:32">
      <c r="A1099" t="s">
        <v>1117</v>
      </c>
      <c r="B1099" t="s">
        <v>19</v>
      </c>
      <c r="C1099" s="2">
        <v>1441250000</v>
      </c>
      <c r="D1099" s="2">
        <v>1483440000</v>
      </c>
      <c r="E1099" s="2">
        <v>1406270000</v>
      </c>
      <c r="F1099" s="2">
        <v>1397480000</v>
      </c>
      <c r="G1099" s="2">
        <v>1395880000</v>
      </c>
      <c r="H1099" s="2">
        <v>1382700000</v>
      </c>
      <c r="I1099" s="2">
        <v>1375760000</v>
      </c>
      <c r="J1099" s="2">
        <v>1364640000</v>
      </c>
      <c r="K1099" s="2">
        <v>1356390000</v>
      </c>
      <c r="L1099" s="2">
        <v>1349790000</v>
      </c>
      <c r="M1099" s="2">
        <v>1347590000</v>
      </c>
      <c r="N1099" s="2">
        <v>1345480000</v>
      </c>
      <c r="O1099" s="2">
        <v>1343600000</v>
      </c>
      <c r="P1099" s="2">
        <v>1340570000</v>
      </c>
      <c r="Q1099" s="2">
        <v>1338500000</v>
      </c>
      <c r="R1099" s="2">
        <v>1334730000</v>
      </c>
      <c r="S1099" s="2">
        <v>1332180000</v>
      </c>
      <c r="T1099" s="2">
        <v>1329480000</v>
      </c>
      <c r="U1099" s="2">
        <v>1326510000</v>
      </c>
      <c r="V1099" s="2">
        <v>1323770000</v>
      </c>
      <c r="W1099" s="2">
        <v>1321350000</v>
      </c>
      <c r="X1099" s="2">
        <v>1319660000</v>
      </c>
      <c r="Y1099" s="2">
        <v>1317230000</v>
      </c>
      <c r="Z1099" s="2">
        <v>1315080000</v>
      </c>
      <c r="AA1099" s="2">
        <v>1312530000</v>
      </c>
      <c r="AB1099" s="2">
        <v>1313700000</v>
      </c>
      <c r="AC1099" s="2">
        <v>1311630000</v>
      </c>
      <c r="AD1099" s="2">
        <v>1307540000</v>
      </c>
      <c r="AE1099" s="2">
        <v>1304110000</v>
      </c>
      <c r="AF1099" s="2">
        <v>1300520000</v>
      </c>
    </row>
    <row r="1100" spans="1:32">
      <c r="A1100" t="s">
        <v>1118</v>
      </c>
      <c r="B1100" t="s">
        <v>19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row>
    <row r="1101" spans="1:32">
      <c r="A1101" t="s">
        <v>1119</v>
      </c>
      <c r="B1101" t="s">
        <v>19</v>
      </c>
      <c r="C1101">
        <v>0</v>
      </c>
      <c r="D1101">
        <v>0</v>
      </c>
      <c r="E1101">
        <v>0</v>
      </c>
      <c r="F1101">
        <v>0</v>
      </c>
      <c r="G1101">
        <v>0</v>
      </c>
      <c r="H1101">
        <v>0</v>
      </c>
      <c r="I1101">
        <v>0</v>
      </c>
      <c r="J1101">
        <v>0</v>
      </c>
      <c r="K1101">
        <v>0</v>
      </c>
      <c r="L1101">
        <v>0</v>
      </c>
      <c r="M1101">
        <v>0</v>
      </c>
      <c r="N1101">
        <v>0</v>
      </c>
      <c r="O1101">
        <v>0</v>
      </c>
      <c r="P1101">
        <v>0</v>
      </c>
      <c r="Q1101">
        <v>0</v>
      </c>
      <c r="R1101">
        <v>0</v>
      </c>
      <c r="S1101">
        <v>0</v>
      </c>
      <c r="T1101">
        <v>0</v>
      </c>
      <c r="U1101">
        <v>0</v>
      </c>
      <c r="V1101">
        <v>0</v>
      </c>
      <c r="W1101">
        <v>0</v>
      </c>
      <c r="X1101">
        <v>0</v>
      </c>
      <c r="Y1101">
        <v>0</v>
      </c>
      <c r="Z1101">
        <v>0</v>
      </c>
      <c r="AA1101">
        <v>0</v>
      </c>
      <c r="AB1101">
        <v>0</v>
      </c>
      <c r="AC1101">
        <v>0</v>
      </c>
      <c r="AD1101">
        <v>0</v>
      </c>
      <c r="AE1101">
        <v>0</v>
      </c>
      <c r="AF1101">
        <v>0</v>
      </c>
    </row>
    <row r="1102" spans="1:32">
      <c r="A1102" t="s">
        <v>1120</v>
      </c>
      <c r="B1102" t="s">
        <v>19</v>
      </c>
      <c r="C1102">
        <v>0</v>
      </c>
      <c r="D1102">
        <v>0</v>
      </c>
      <c r="E1102">
        <v>0</v>
      </c>
      <c r="F1102">
        <v>0</v>
      </c>
      <c r="G1102">
        <v>0</v>
      </c>
      <c r="H1102">
        <v>0</v>
      </c>
      <c r="I1102">
        <v>0</v>
      </c>
      <c r="J1102">
        <v>0</v>
      </c>
      <c r="K1102">
        <v>0</v>
      </c>
      <c r="L1102">
        <v>0</v>
      </c>
      <c r="M1102">
        <v>0</v>
      </c>
      <c r="N1102">
        <v>0</v>
      </c>
      <c r="O1102">
        <v>0</v>
      </c>
      <c r="P1102">
        <v>0</v>
      </c>
      <c r="Q1102">
        <v>0</v>
      </c>
      <c r="R1102">
        <v>0</v>
      </c>
      <c r="S1102">
        <v>0</v>
      </c>
      <c r="T1102">
        <v>0</v>
      </c>
      <c r="U1102">
        <v>0</v>
      </c>
      <c r="V1102">
        <v>0</v>
      </c>
      <c r="W1102">
        <v>0</v>
      </c>
      <c r="X1102">
        <v>0</v>
      </c>
      <c r="Y1102">
        <v>0</v>
      </c>
      <c r="Z1102">
        <v>0</v>
      </c>
      <c r="AA1102">
        <v>0</v>
      </c>
      <c r="AB1102">
        <v>0</v>
      </c>
      <c r="AC1102">
        <v>0</v>
      </c>
      <c r="AD1102">
        <v>0</v>
      </c>
      <c r="AE1102">
        <v>0</v>
      </c>
      <c r="AF1102">
        <v>0</v>
      </c>
    </row>
    <row r="1103" spans="1:32">
      <c r="A1103" t="s">
        <v>1121</v>
      </c>
      <c r="B1103" t="s">
        <v>19</v>
      </c>
      <c r="C1103">
        <v>0</v>
      </c>
      <c r="D1103">
        <v>0</v>
      </c>
      <c r="E1103">
        <v>0</v>
      </c>
      <c r="F1103">
        <v>0</v>
      </c>
      <c r="G1103">
        <v>0</v>
      </c>
      <c r="H1103">
        <v>0</v>
      </c>
      <c r="I1103">
        <v>0</v>
      </c>
      <c r="J1103">
        <v>0</v>
      </c>
      <c r="K1103">
        <v>0</v>
      </c>
      <c r="L1103">
        <v>0</v>
      </c>
      <c r="M1103">
        <v>0</v>
      </c>
      <c r="N1103">
        <v>0</v>
      </c>
      <c r="O1103">
        <v>0</v>
      </c>
      <c r="P1103">
        <v>0</v>
      </c>
      <c r="Q1103">
        <v>0</v>
      </c>
      <c r="R1103">
        <v>0</v>
      </c>
      <c r="S1103">
        <v>0</v>
      </c>
      <c r="T1103">
        <v>0</v>
      </c>
      <c r="U1103">
        <v>0</v>
      </c>
      <c r="V1103">
        <v>0</v>
      </c>
      <c r="W1103">
        <v>0</v>
      </c>
      <c r="X1103">
        <v>0</v>
      </c>
      <c r="Y1103">
        <v>0</v>
      </c>
      <c r="Z1103">
        <v>0</v>
      </c>
      <c r="AA1103">
        <v>0</v>
      </c>
      <c r="AB1103">
        <v>0</v>
      </c>
      <c r="AC1103">
        <v>0</v>
      </c>
      <c r="AD1103">
        <v>0</v>
      </c>
      <c r="AE1103">
        <v>0</v>
      </c>
      <c r="AF1103">
        <v>0</v>
      </c>
    </row>
    <row r="1104" spans="1:32">
      <c r="A1104" t="s">
        <v>1122</v>
      </c>
      <c r="B1104" t="s">
        <v>19</v>
      </c>
      <c r="C1104" s="2">
        <v>59711100</v>
      </c>
      <c r="D1104" s="2">
        <v>57877200</v>
      </c>
      <c r="E1104" s="2">
        <v>54994800</v>
      </c>
      <c r="F1104" s="2">
        <v>52291100</v>
      </c>
      <c r="G1104" s="2">
        <v>49995100</v>
      </c>
      <c r="H1104" s="2">
        <v>48025300</v>
      </c>
      <c r="I1104" s="2">
        <v>46077100</v>
      </c>
      <c r="J1104" s="2">
        <v>44092300</v>
      </c>
      <c r="K1104" s="2">
        <v>42053600</v>
      </c>
      <c r="L1104" s="2">
        <v>39988000</v>
      </c>
      <c r="M1104" s="2">
        <v>37974800</v>
      </c>
      <c r="N1104" s="2">
        <v>36093200</v>
      </c>
      <c r="O1104" s="2">
        <v>34296300</v>
      </c>
      <c r="P1104" s="2">
        <v>32515500</v>
      </c>
      <c r="Q1104" s="2">
        <v>30753900</v>
      </c>
      <c r="R1104" s="2">
        <v>29037100</v>
      </c>
      <c r="S1104" s="2">
        <v>27353600</v>
      </c>
      <c r="T1104" s="2">
        <v>25666300</v>
      </c>
      <c r="U1104" s="2">
        <v>23977100</v>
      </c>
      <c r="V1104" s="2">
        <v>22319200</v>
      </c>
      <c r="W1104" s="2">
        <v>20648400</v>
      </c>
      <c r="X1104" s="2">
        <v>18966600</v>
      </c>
      <c r="Y1104" s="2">
        <v>17278300</v>
      </c>
      <c r="Z1104" s="2">
        <v>15576500</v>
      </c>
      <c r="AA1104" s="2">
        <v>13865300</v>
      </c>
      <c r="AB1104" s="2">
        <v>12151300</v>
      </c>
      <c r="AC1104" s="2">
        <v>10436500</v>
      </c>
      <c r="AD1104" s="2">
        <v>8714320</v>
      </c>
      <c r="AE1104" s="2">
        <v>6984650</v>
      </c>
      <c r="AF1104" s="2">
        <v>5254140</v>
      </c>
    </row>
    <row r="1105" spans="1:32">
      <c r="A1105" t="s">
        <v>1123</v>
      </c>
      <c r="B1105" t="s">
        <v>19</v>
      </c>
      <c r="C1105" s="2">
        <v>168239000</v>
      </c>
      <c r="D1105" s="2">
        <v>187885000</v>
      </c>
      <c r="E1105" s="2">
        <v>203250000</v>
      </c>
      <c r="F1105" s="2">
        <v>218001000</v>
      </c>
      <c r="G1105" s="2">
        <v>233541000</v>
      </c>
      <c r="H1105" s="2">
        <v>250144000</v>
      </c>
      <c r="I1105" s="2">
        <v>266557000</v>
      </c>
      <c r="J1105" s="2">
        <v>282394000</v>
      </c>
      <c r="K1105" s="2">
        <v>297395000</v>
      </c>
      <c r="L1105" s="2">
        <v>311587000</v>
      </c>
      <c r="M1105" s="2">
        <v>325546000</v>
      </c>
      <c r="N1105" s="2">
        <v>340146000</v>
      </c>
      <c r="O1105" s="2">
        <v>355239000</v>
      </c>
      <c r="P1105" s="2">
        <v>370262000</v>
      </c>
      <c r="Q1105" s="2">
        <v>385290000</v>
      </c>
      <c r="R1105" s="2">
        <v>400751000</v>
      </c>
      <c r="S1105" s="2">
        <v>416656000</v>
      </c>
      <c r="T1105" s="2">
        <v>432538000</v>
      </c>
      <c r="U1105" s="2">
        <v>448429000</v>
      </c>
      <c r="V1105" s="2">
        <v>465056000</v>
      </c>
      <c r="W1105" s="2">
        <v>481639000</v>
      </c>
      <c r="X1105" s="2">
        <v>498185000</v>
      </c>
      <c r="Y1105" s="2">
        <v>514793000</v>
      </c>
      <c r="Z1105" s="2">
        <v>531221000</v>
      </c>
      <c r="AA1105" s="2">
        <v>547528000</v>
      </c>
      <c r="AB1105" s="2">
        <v>563938000</v>
      </c>
      <c r="AC1105" s="2">
        <v>580633000</v>
      </c>
      <c r="AD1105" s="2">
        <v>597346000</v>
      </c>
      <c r="AE1105" s="2">
        <v>614035000</v>
      </c>
      <c r="AF1105" s="2">
        <v>631468000</v>
      </c>
    </row>
    <row r="1106" spans="1:32">
      <c r="A1106" t="s">
        <v>1124</v>
      </c>
      <c r="B1106" t="s">
        <v>19</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row>
    <row r="1107" spans="1:32">
      <c r="A1107" t="s">
        <v>1125</v>
      </c>
      <c r="B1107" t="s">
        <v>19</v>
      </c>
      <c r="C1107">
        <v>0</v>
      </c>
      <c r="D1107">
        <v>0</v>
      </c>
      <c r="E1107">
        <v>0</v>
      </c>
      <c r="F1107">
        <v>0</v>
      </c>
      <c r="G1107">
        <v>0</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row>
    <row r="1108" spans="1:32">
      <c r="A1108" t="s">
        <v>1126</v>
      </c>
      <c r="B1108" t="s">
        <v>19</v>
      </c>
      <c r="C1108">
        <v>0</v>
      </c>
      <c r="D1108">
        <v>0</v>
      </c>
      <c r="E1108">
        <v>0</v>
      </c>
      <c r="F1108">
        <v>0</v>
      </c>
      <c r="G1108">
        <v>0</v>
      </c>
      <c r="H1108">
        <v>0</v>
      </c>
      <c r="I1108">
        <v>0</v>
      </c>
      <c r="J1108">
        <v>0</v>
      </c>
      <c r="K1108">
        <v>0</v>
      </c>
      <c r="L1108">
        <v>0</v>
      </c>
      <c r="M1108">
        <v>0</v>
      </c>
      <c r="N1108">
        <v>0</v>
      </c>
      <c r="O1108">
        <v>0</v>
      </c>
      <c r="P1108">
        <v>0</v>
      </c>
      <c r="Q1108">
        <v>0</v>
      </c>
      <c r="R1108">
        <v>0</v>
      </c>
      <c r="S1108">
        <v>0</v>
      </c>
      <c r="T1108">
        <v>0</v>
      </c>
      <c r="U1108">
        <v>0</v>
      </c>
      <c r="V1108">
        <v>0</v>
      </c>
      <c r="W1108">
        <v>0</v>
      </c>
      <c r="X1108">
        <v>0</v>
      </c>
      <c r="Y1108">
        <v>0</v>
      </c>
      <c r="Z1108">
        <v>0</v>
      </c>
      <c r="AA1108">
        <v>0</v>
      </c>
      <c r="AB1108">
        <v>0</v>
      </c>
      <c r="AC1108">
        <v>0</v>
      </c>
      <c r="AD1108">
        <v>0</v>
      </c>
      <c r="AE1108">
        <v>0</v>
      </c>
      <c r="AF1108">
        <v>0</v>
      </c>
    </row>
    <row r="1109" spans="1:32">
      <c r="A1109" t="s">
        <v>1127</v>
      </c>
      <c r="B1109" t="s">
        <v>19</v>
      </c>
      <c r="C1109">
        <v>0</v>
      </c>
      <c r="D1109">
        <v>0</v>
      </c>
      <c r="E1109">
        <v>0</v>
      </c>
      <c r="F1109">
        <v>0</v>
      </c>
      <c r="G1109">
        <v>0</v>
      </c>
      <c r="H1109">
        <v>0</v>
      </c>
      <c r="I1109">
        <v>0</v>
      </c>
      <c r="J1109">
        <v>0</v>
      </c>
      <c r="K1109">
        <v>0</v>
      </c>
      <c r="L1109">
        <v>0</v>
      </c>
      <c r="M1109">
        <v>0</v>
      </c>
      <c r="N1109">
        <v>0</v>
      </c>
      <c r="O1109">
        <v>0</v>
      </c>
      <c r="P1109">
        <v>0</v>
      </c>
      <c r="Q1109">
        <v>0</v>
      </c>
      <c r="R1109">
        <v>0</v>
      </c>
      <c r="S1109">
        <v>0</v>
      </c>
      <c r="T1109">
        <v>0</v>
      </c>
      <c r="U1109">
        <v>0</v>
      </c>
      <c r="V1109">
        <v>0</v>
      </c>
      <c r="W1109">
        <v>0</v>
      </c>
      <c r="X1109">
        <v>0</v>
      </c>
      <c r="Y1109">
        <v>0</v>
      </c>
      <c r="Z1109">
        <v>0</v>
      </c>
      <c r="AA1109">
        <v>0</v>
      </c>
      <c r="AB1109">
        <v>0</v>
      </c>
      <c r="AC1109">
        <v>0</v>
      </c>
      <c r="AD1109">
        <v>0</v>
      </c>
      <c r="AE1109">
        <v>0</v>
      </c>
      <c r="AF1109">
        <v>0</v>
      </c>
    </row>
    <row r="1110" spans="1:32">
      <c r="A1110" t="s">
        <v>1128</v>
      </c>
      <c r="B1110" t="s">
        <v>19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row>
    <row r="1111" spans="1:32">
      <c r="A1111" t="s">
        <v>1129</v>
      </c>
      <c r="B1111" t="s">
        <v>19</v>
      </c>
      <c r="C1111">
        <v>0</v>
      </c>
      <c r="D1111">
        <v>0</v>
      </c>
      <c r="E1111">
        <v>0</v>
      </c>
      <c r="F1111">
        <v>0</v>
      </c>
      <c r="G1111">
        <v>0</v>
      </c>
      <c r="H1111">
        <v>0</v>
      </c>
      <c r="I1111">
        <v>0</v>
      </c>
      <c r="J1111">
        <v>0</v>
      </c>
      <c r="K1111">
        <v>0</v>
      </c>
      <c r="L1111">
        <v>0</v>
      </c>
      <c r="M1111">
        <v>0</v>
      </c>
      <c r="N1111">
        <v>0</v>
      </c>
      <c r="O1111">
        <v>0</v>
      </c>
      <c r="P1111">
        <v>0</v>
      </c>
      <c r="Q1111">
        <v>0</v>
      </c>
      <c r="R1111">
        <v>0</v>
      </c>
      <c r="S1111">
        <v>0</v>
      </c>
      <c r="T1111">
        <v>0</v>
      </c>
      <c r="U1111">
        <v>0</v>
      </c>
      <c r="V1111">
        <v>0</v>
      </c>
      <c r="W1111">
        <v>0</v>
      </c>
      <c r="X1111">
        <v>0</v>
      </c>
      <c r="Y1111">
        <v>0</v>
      </c>
      <c r="Z1111">
        <v>0</v>
      </c>
      <c r="AA1111">
        <v>0</v>
      </c>
      <c r="AB1111">
        <v>0</v>
      </c>
      <c r="AC1111">
        <v>0</v>
      </c>
      <c r="AD1111">
        <v>0</v>
      </c>
      <c r="AE1111">
        <v>0</v>
      </c>
      <c r="AF1111">
        <v>0</v>
      </c>
    </row>
    <row r="1112" spans="1:32">
      <c r="A1112" t="s">
        <v>1130</v>
      </c>
      <c r="B1112" t="s">
        <v>19</v>
      </c>
      <c r="C1112">
        <v>0</v>
      </c>
      <c r="D1112">
        <v>0</v>
      </c>
      <c r="E1112">
        <v>0</v>
      </c>
      <c r="F1112">
        <v>0</v>
      </c>
      <c r="G1112">
        <v>0</v>
      </c>
      <c r="H1112">
        <v>0</v>
      </c>
      <c r="I1112">
        <v>0</v>
      </c>
      <c r="J1112">
        <v>0</v>
      </c>
      <c r="K1112">
        <v>0</v>
      </c>
      <c r="L1112">
        <v>0</v>
      </c>
      <c r="M1112">
        <v>0</v>
      </c>
      <c r="N1112">
        <v>0</v>
      </c>
      <c r="O1112">
        <v>0</v>
      </c>
      <c r="P1112">
        <v>0</v>
      </c>
      <c r="Q1112">
        <v>0</v>
      </c>
      <c r="R1112">
        <v>0</v>
      </c>
      <c r="S1112">
        <v>0</v>
      </c>
      <c r="T1112">
        <v>0</v>
      </c>
      <c r="U1112">
        <v>0</v>
      </c>
      <c r="V1112">
        <v>0</v>
      </c>
      <c r="W1112">
        <v>0</v>
      </c>
      <c r="X1112">
        <v>0</v>
      </c>
      <c r="Y1112">
        <v>0</v>
      </c>
      <c r="Z1112">
        <v>0</v>
      </c>
      <c r="AA1112">
        <v>0</v>
      </c>
      <c r="AB1112">
        <v>0</v>
      </c>
      <c r="AC1112">
        <v>0</v>
      </c>
      <c r="AD1112">
        <v>0</v>
      </c>
      <c r="AE1112">
        <v>0</v>
      </c>
      <c r="AF1112">
        <v>0</v>
      </c>
    </row>
    <row r="1113" spans="1:32">
      <c r="A1113" t="s">
        <v>1131</v>
      </c>
      <c r="B1113" t="s">
        <v>19</v>
      </c>
      <c r="C1113">
        <v>0</v>
      </c>
      <c r="D1113">
        <v>0</v>
      </c>
      <c r="E1113">
        <v>0</v>
      </c>
      <c r="F1113">
        <v>0</v>
      </c>
      <c r="G1113">
        <v>0</v>
      </c>
      <c r="H1113">
        <v>0</v>
      </c>
      <c r="I1113">
        <v>0</v>
      </c>
      <c r="J1113">
        <v>0</v>
      </c>
      <c r="K1113">
        <v>0</v>
      </c>
      <c r="L1113">
        <v>0</v>
      </c>
      <c r="M1113">
        <v>0</v>
      </c>
      <c r="N1113">
        <v>0</v>
      </c>
      <c r="O1113">
        <v>0</v>
      </c>
      <c r="P1113">
        <v>0</v>
      </c>
      <c r="Q1113">
        <v>0</v>
      </c>
      <c r="R1113">
        <v>0</v>
      </c>
      <c r="S1113">
        <v>0</v>
      </c>
      <c r="T1113">
        <v>0</v>
      </c>
      <c r="U1113">
        <v>0</v>
      </c>
      <c r="V1113">
        <v>0</v>
      </c>
      <c r="W1113">
        <v>0</v>
      </c>
      <c r="X1113">
        <v>0</v>
      </c>
      <c r="Y1113">
        <v>0</v>
      </c>
      <c r="Z1113">
        <v>0</v>
      </c>
      <c r="AA1113">
        <v>0</v>
      </c>
      <c r="AB1113">
        <v>0</v>
      </c>
      <c r="AC1113">
        <v>0</v>
      </c>
      <c r="AD1113">
        <v>0</v>
      </c>
      <c r="AE1113">
        <v>0</v>
      </c>
      <c r="AF1113">
        <v>0</v>
      </c>
    </row>
    <row r="1114" spans="1:32">
      <c r="A1114" t="s">
        <v>1132</v>
      </c>
      <c r="B1114" t="s">
        <v>19</v>
      </c>
      <c r="C1114">
        <v>0</v>
      </c>
      <c r="D1114">
        <v>0</v>
      </c>
      <c r="E1114">
        <v>0</v>
      </c>
      <c r="F1114">
        <v>0</v>
      </c>
      <c r="G1114">
        <v>0</v>
      </c>
      <c r="H1114">
        <v>0</v>
      </c>
      <c r="I1114">
        <v>0</v>
      </c>
      <c r="J1114">
        <v>0</v>
      </c>
      <c r="K1114">
        <v>0</v>
      </c>
      <c r="L1114">
        <v>0</v>
      </c>
      <c r="M1114">
        <v>0</v>
      </c>
      <c r="N1114">
        <v>0</v>
      </c>
      <c r="O1114">
        <v>0</v>
      </c>
      <c r="P1114">
        <v>0</v>
      </c>
      <c r="Q1114">
        <v>0</v>
      </c>
      <c r="R1114">
        <v>0</v>
      </c>
      <c r="S1114">
        <v>0</v>
      </c>
      <c r="T1114">
        <v>0</v>
      </c>
      <c r="U1114">
        <v>0</v>
      </c>
      <c r="V1114">
        <v>0</v>
      </c>
      <c r="W1114">
        <v>0</v>
      </c>
      <c r="X1114">
        <v>0</v>
      </c>
      <c r="Y1114">
        <v>0</v>
      </c>
      <c r="Z1114">
        <v>0</v>
      </c>
      <c r="AA1114">
        <v>0</v>
      </c>
      <c r="AB1114">
        <v>0</v>
      </c>
      <c r="AC1114">
        <v>0</v>
      </c>
      <c r="AD1114">
        <v>0</v>
      </c>
      <c r="AE1114">
        <v>0</v>
      </c>
      <c r="AF1114">
        <v>0</v>
      </c>
    </row>
    <row r="1115" spans="1:32">
      <c r="A1115" t="s">
        <v>1133</v>
      </c>
      <c r="B1115" t="s">
        <v>19</v>
      </c>
      <c r="C1115" s="2">
        <v>418279000</v>
      </c>
      <c r="D1115" s="2">
        <v>430526000</v>
      </c>
      <c r="E1115" s="2">
        <v>408129000</v>
      </c>
      <c r="F1115" s="2">
        <v>405577000</v>
      </c>
      <c r="G1115" s="2">
        <v>405114000</v>
      </c>
      <c r="H1115" s="2">
        <v>401288000</v>
      </c>
      <c r="I1115" s="2">
        <v>399275000</v>
      </c>
      <c r="J1115" s="2">
        <v>396048000</v>
      </c>
      <c r="K1115" s="2">
        <v>393653000</v>
      </c>
      <c r="L1115" s="2">
        <v>391737000</v>
      </c>
      <c r="M1115" s="2">
        <v>391100000</v>
      </c>
      <c r="N1115" s="2">
        <v>390487000</v>
      </c>
      <c r="O1115" s="2">
        <v>389942000</v>
      </c>
      <c r="P1115" s="2">
        <v>389062000</v>
      </c>
      <c r="Q1115" s="2">
        <v>388459000</v>
      </c>
      <c r="R1115" s="2">
        <v>387365000</v>
      </c>
      <c r="S1115" s="2">
        <v>386626000</v>
      </c>
      <c r="T1115" s="2">
        <v>385843000</v>
      </c>
      <c r="U1115" s="2">
        <v>384979000</v>
      </c>
      <c r="V1115" s="2">
        <v>384187000</v>
      </c>
      <c r="W1115" s="2">
        <v>383482000</v>
      </c>
      <c r="X1115" s="2">
        <v>382994000</v>
      </c>
      <c r="Y1115" s="2">
        <v>382287000</v>
      </c>
      <c r="Z1115" s="2">
        <v>381664000</v>
      </c>
      <c r="AA1115" s="2">
        <v>380923000</v>
      </c>
      <c r="AB1115" s="2">
        <v>381262000</v>
      </c>
      <c r="AC1115" s="2">
        <v>380661000</v>
      </c>
      <c r="AD1115" s="2">
        <v>379476000</v>
      </c>
      <c r="AE1115" s="2">
        <v>378481000</v>
      </c>
      <c r="AF1115" s="2">
        <v>377438000</v>
      </c>
    </row>
    <row r="1116" spans="1:32">
      <c r="A1116" t="s">
        <v>1134</v>
      </c>
      <c r="B1116" t="s">
        <v>19</v>
      </c>
      <c r="C1116">
        <v>0</v>
      </c>
      <c r="D1116">
        <v>0</v>
      </c>
      <c r="E1116">
        <v>0</v>
      </c>
      <c r="F1116">
        <v>0</v>
      </c>
      <c r="G1116">
        <v>0</v>
      </c>
      <c r="H1116">
        <v>0</v>
      </c>
      <c r="I1116">
        <v>0</v>
      </c>
      <c r="J1116">
        <v>0</v>
      </c>
      <c r="K1116">
        <v>0</v>
      </c>
      <c r="L1116">
        <v>0</v>
      </c>
      <c r="M1116">
        <v>0</v>
      </c>
      <c r="N1116">
        <v>0</v>
      </c>
      <c r="O1116">
        <v>0</v>
      </c>
      <c r="P1116">
        <v>0</v>
      </c>
      <c r="Q1116">
        <v>0</v>
      </c>
      <c r="R1116">
        <v>0</v>
      </c>
      <c r="S1116">
        <v>0</v>
      </c>
      <c r="T1116">
        <v>0</v>
      </c>
      <c r="U1116">
        <v>0</v>
      </c>
      <c r="V1116">
        <v>0</v>
      </c>
      <c r="W1116">
        <v>0</v>
      </c>
      <c r="X1116">
        <v>0</v>
      </c>
      <c r="Y1116">
        <v>0</v>
      </c>
      <c r="Z1116">
        <v>0</v>
      </c>
      <c r="AA1116">
        <v>0</v>
      </c>
      <c r="AB1116">
        <v>0</v>
      </c>
      <c r="AC1116">
        <v>0</v>
      </c>
      <c r="AD1116">
        <v>0</v>
      </c>
      <c r="AE1116">
        <v>0</v>
      </c>
      <c r="AF1116">
        <v>0</v>
      </c>
    </row>
    <row r="1117" spans="1:32">
      <c r="A1117" t="s">
        <v>1135</v>
      </c>
      <c r="B1117" t="s">
        <v>19</v>
      </c>
      <c r="C1117">
        <v>0</v>
      </c>
      <c r="D1117">
        <v>0</v>
      </c>
      <c r="E1117">
        <v>0</v>
      </c>
      <c r="F1117">
        <v>0</v>
      </c>
      <c r="G1117">
        <v>0</v>
      </c>
      <c r="H1117">
        <v>0</v>
      </c>
      <c r="I1117">
        <v>0</v>
      </c>
      <c r="J1117">
        <v>0</v>
      </c>
      <c r="K1117">
        <v>0</v>
      </c>
      <c r="L1117">
        <v>0</v>
      </c>
      <c r="M1117">
        <v>0</v>
      </c>
      <c r="N1117">
        <v>0</v>
      </c>
      <c r="O1117">
        <v>0</v>
      </c>
      <c r="P1117">
        <v>0</v>
      </c>
      <c r="Q1117">
        <v>0</v>
      </c>
      <c r="R1117">
        <v>0</v>
      </c>
      <c r="S1117">
        <v>0</v>
      </c>
      <c r="T1117">
        <v>0</v>
      </c>
      <c r="U1117">
        <v>0</v>
      </c>
      <c r="V1117">
        <v>0</v>
      </c>
      <c r="W1117">
        <v>0</v>
      </c>
      <c r="X1117">
        <v>0</v>
      </c>
      <c r="Y1117">
        <v>0</v>
      </c>
      <c r="Z1117">
        <v>0</v>
      </c>
      <c r="AA1117">
        <v>0</v>
      </c>
      <c r="AB1117">
        <v>0</v>
      </c>
      <c r="AC1117">
        <v>0</v>
      </c>
      <c r="AD1117">
        <v>0</v>
      </c>
      <c r="AE1117">
        <v>0</v>
      </c>
      <c r="AF1117">
        <v>0</v>
      </c>
    </row>
    <row r="1118" spans="1:32">
      <c r="A1118" t="s">
        <v>1136</v>
      </c>
      <c r="B1118" t="s">
        <v>19</v>
      </c>
      <c r="C1118">
        <v>0</v>
      </c>
      <c r="D1118">
        <v>0</v>
      </c>
      <c r="E1118">
        <v>0</v>
      </c>
      <c r="F1118">
        <v>0</v>
      </c>
      <c r="G1118">
        <v>0</v>
      </c>
      <c r="H1118">
        <v>0</v>
      </c>
      <c r="I1118">
        <v>0</v>
      </c>
      <c r="J1118">
        <v>0</v>
      </c>
      <c r="K1118">
        <v>0</v>
      </c>
      <c r="L1118">
        <v>0</v>
      </c>
      <c r="M1118">
        <v>0</v>
      </c>
      <c r="N1118">
        <v>0</v>
      </c>
      <c r="O1118">
        <v>0</v>
      </c>
      <c r="P1118">
        <v>0</v>
      </c>
      <c r="Q1118">
        <v>0</v>
      </c>
      <c r="R1118">
        <v>0</v>
      </c>
      <c r="S1118">
        <v>0</v>
      </c>
      <c r="T1118">
        <v>0</v>
      </c>
      <c r="U1118">
        <v>0</v>
      </c>
      <c r="V1118">
        <v>0</v>
      </c>
      <c r="W1118">
        <v>0</v>
      </c>
      <c r="X1118">
        <v>0</v>
      </c>
      <c r="Y1118">
        <v>0</v>
      </c>
      <c r="Z1118">
        <v>0</v>
      </c>
      <c r="AA1118">
        <v>0</v>
      </c>
      <c r="AB1118">
        <v>0</v>
      </c>
      <c r="AC1118">
        <v>0</v>
      </c>
      <c r="AD1118">
        <v>0</v>
      </c>
      <c r="AE1118">
        <v>0</v>
      </c>
      <c r="AF1118">
        <v>0</v>
      </c>
    </row>
    <row r="1119" spans="1:32">
      <c r="A1119" t="s">
        <v>1137</v>
      </c>
      <c r="B1119" t="s">
        <v>19</v>
      </c>
      <c r="C1119" s="2">
        <v>1236960000</v>
      </c>
      <c r="D1119" s="2">
        <v>1273180000</v>
      </c>
      <c r="E1119" s="2">
        <v>1206940000</v>
      </c>
      <c r="F1119" s="2">
        <v>1199400000</v>
      </c>
      <c r="G1119" s="2">
        <v>1198030000</v>
      </c>
      <c r="H1119" s="2">
        <v>1186710000</v>
      </c>
      <c r="I1119" s="2">
        <v>1180760000</v>
      </c>
      <c r="J1119" s="2">
        <v>1171220000</v>
      </c>
      <c r="K1119" s="2">
        <v>1164130000</v>
      </c>
      <c r="L1119" s="2">
        <v>1158470000</v>
      </c>
      <c r="M1119" s="2">
        <v>1156580000</v>
      </c>
      <c r="N1119" s="2">
        <v>1154770000</v>
      </c>
      <c r="O1119" s="2">
        <v>1153160000</v>
      </c>
      <c r="P1119" s="2">
        <v>1150560000</v>
      </c>
      <c r="Q1119" s="2">
        <v>1148770000</v>
      </c>
      <c r="R1119" s="2">
        <v>1145540000</v>
      </c>
      <c r="S1119" s="2">
        <v>1143350000</v>
      </c>
      <c r="T1119" s="2">
        <v>1141040000</v>
      </c>
      <c r="U1119" s="2">
        <v>1138480000</v>
      </c>
      <c r="V1119" s="2">
        <v>1136140000</v>
      </c>
      <c r="W1119" s="2">
        <v>1134060000</v>
      </c>
      <c r="X1119" s="2">
        <v>1132610000</v>
      </c>
      <c r="Y1119" s="2">
        <v>1130520000</v>
      </c>
      <c r="Z1119" s="2">
        <v>1128680000</v>
      </c>
      <c r="AA1119" s="2">
        <v>1126490000</v>
      </c>
      <c r="AB1119" s="2">
        <v>1127490000</v>
      </c>
      <c r="AC1119" s="2">
        <v>1125710000</v>
      </c>
      <c r="AD1119" s="2">
        <v>1122210000</v>
      </c>
      <c r="AE1119" s="2">
        <v>1119270000</v>
      </c>
      <c r="AF1119" s="2">
        <v>1116180000</v>
      </c>
    </row>
    <row r="1120" spans="1:32">
      <c r="A1120" t="s">
        <v>1138</v>
      </c>
      <c r="B1120" t="s">
        <v>19</v>
      </c>
      <c r="C1120">
        <v>0</v>
      </c>
      <c r="D1120">
        <v>0</v>
      </c>
      <c r="E1120">
        <v>0</v>
      </c>
      <c r="F1120">
        <v>0</v>
      </c>
      <c r="G1120">
        <v>0</v>
      </c>
      <c r="H1120">
        <v>0</v>
      </c>
      <c r="I1120">
        <v>0</v>
      </c>
      <c r="J1120">
        <v>0</v>
      </c>
      <c r="K1120">
        <v>0</v>
      </c>
      <c r="L1120">
        <v>0</v>
      </c>
      <c r="M1120">
        <v>0</v>
      </c>
      <c r="N1120">
        <v>0</v>
      </c>
      <c r="O1120">
        <v>0</v>
      </c>
      <c r="P1120">
        <v>0</v>
      </c>
      <c r="Q1120">
        <v>0</v>
      </c>
      <c r="R1120">
        <v>0</v>
      </c>
      <c r="S1120">
        <v>0</v>
      </c>
      <c r="T1120">
        <v>0</v>
      </c>
      <c r="U1120">
        <v>0</v>
      </c>
      <c r="V1120">
        <v>0</v>
      </c>
      <c r="W1120">
        <v>0</v>
      </c>
      <c r="X1120">
        <v>0</v>
      </c>
      <c r="Y1120">
        <v>0</v>
      </c>
      <c r="Z1120">
        <v>0</v>
      </c>
      <c r="AA1120">
        <v>0</v>
      </c>
      <c r="AB1120">
        <v>0</v>
      </c>
      <c r="AC1120">
        <v>0</v>
      </c>
      <c r="AD1120">
        <v>0</v>
      </c>
      <c r="AE1120">
        <v>0</v>
      </c>
      <c r="AF1120">
        <v>0</v>
      </c>
    </row>
    <row r="1121" spans="1:32">
      <c r="A1121" t="s">
        <v>1139</v>
      </c>
      <c r="B1121" t="s">
        <v>19</v>
      </c>
      <c r="C1121">
        <v>0</v>
      </c>
      <c r="D1121">
        <v>0</v>
      </c>
      <c r="E1121">
        <v>0</v>
      </c>
      <c r="F1121">
        <v>0</v>
      </c>
      <c r="G1121">
        <v>0</v>
      </c>
      <c r="H1121">
        <v>0</v>
      </c>
      <c r="I1121">
        <v>0</v>
      </c>
      <c r="J1121">
        <v>0</v>
      </c>
      <c r="K1121">
        <v>0</v>
      </c>
      <c r="L1121">
        <v>0</v>
      </c>
      <c r="M1121">
        <v>0</v>
      </c>
      <c r="N1121">
        <v>0</v>
      </c>
      <c r="O1121">
        <v>0</v>
      </c>
      <c r="P1121">
        <v>0</v>
      </c>
      <c r="Q1121">
        <v>0</v>
      </c>
      <c r="R1121">
        <v>0</v>
      </c>
      <c r="S1121">
        <v>0</v>
      </c>
      <c r="T1121">
        <v>0</v>
      </c>
      <c r="U1121">
        <v>0</v>
      </c>
      <c r="V1121">
        <v>0</v>
      </c>
      <c r="W1121">
        <v>0</v>
      </c>
      <c r="X1121">
        <v>0</v>
      </c>
      <c r="Y1121">
        <v>0</v>
      </c>
      <c r="Z1121">
        <v>0</v>
      </c>
      <c r="AA1121">
        <v>0</v>
      </c>
      <c r="AB1121">
        <v>0</v>
      </c>
      <c r="AC1121">
        <v>0</v>
      </c>
      <c r="AD1121">
        <v>0</v>
      </c>
      <c r="AE1121">
        <v>0</v>
      </c>
      <c r="AF1121">
        <v>0</v>
      </c>
    </row>
    <row r="1122" spans="1:32">
      <c r="A1122" t="s">
        <v>1140</v>
      </c>
      <c r="B1122" t="s">
        <v>19</v>
      </c>
      <c r="C1122">
        <v>0</v>
      </c>
      <c r="D1122">
        <v>0</v>
      </c>
      <c r="E1122">
        <v>0</v>
      </c>
      <c r="F1122">
        <v>0</v>
      </c>
      <c r="G1122">
        <v>0</v>
      </c>
      <c r="H1122">
        <v>0</v>
      </c>
      <c r="I1122">
        <v>0</v>
      </c>
      <c r="J1122">
        <v>0</v>
      </c>
      <c r="K1122">
        <v>0</v>
      </c>
      <c r="L1122">
        <v>0</v>
      </c>
      <c r="M1122">
        <v>0</v>
      </c>
      <c r="N1122">
        <v>0</v>
      </c>
      <c r="O1122">
        <v>0</v>
      </c>
      <c r="P1122">
        <v>0</v>
      </c>
      <c r="Q1122">
        <v>0</v>
      </c>
      <c r="R1122">
        <v>0</v>
      </c>
      <c r="S1122">
        <v>0</v>
      </c>
      <c r="T1122">
        <v>0</v>
      </c>
      <c r="U1122">
        <v>0</v>
      </c>
      <c r="V1122">
        <v>0</v>
      </c>
      <c r="W1122">
        <v>0</v>
      </c>
      <c r="X1122">
        <v>0</v>
      </c>
      <c r="Y1122">
        <v>0</v>
      </c>
      <c r="Z1122">
        <v>0</v>
      </c>
      <c r="AA1122">
        <v>0</v>
      </c>
      <c r="AB1122">
        <v>0</v>
      </c>
      <c r="AC1122">
        <v>0</v>
      </c>
      <c r="AD1122">
        <v>0</v>
      </c>
      <c r="AE1122">
        <v>0</v>
      </c>
      <c r="AF1122">
        <v>0</v>
      </c>
    </row>
    <row r="1123" spans="1:32">
      <c r="A1123" t="s">
        <v>1141</v>
      </c>
      <c r="B1123" t="s">
        <v>19</v>
      </c>
      <c r="C1123">
        <v>0</v>
      </c>
      <c r="D1123">
        <v>0</v>
      </c>
      <c r="E1123">
        <v>0</v>
      </c>
      <c r="F1123">
        <v>0</v>
      </c>
      <c r="G1123">
        <v>0</v>
      </c>
      <c r="H1123">
        <v>0</v>
      </c>
      <c r="I1123">
        <v>0</v>
      </c>
      <c r="J1123">
        <v>0</v>
      </c>
      <c r="K1123">
        <v>0</v>
      </c>
      <c r="L1123">
        <v>0</v>
      </c>
      <c r="M1123">
        <v>0</v>
      </c>
      <c r="N1123">
        <v>0</v>
      </c>
      <c r="O1123">
        <v>0</v>
      </c>
      <c r="P1123">
        <v>0</v>
      </c>
      <c r="Q1123">
        <v>0</v>
      </c>
      <c r="R1123">
        <v>0</v>
      </c>
      <c r="S1123">
        <v>0</v>
      </c>
      <c r="T1123">
        <v>0</v>
      </c>
      <c r="U1123">
        <v>0</v>
      </c>
      <c r="V1123">
        <v>0</v>
      </c>
      <c r="W1123">
        <v>0</v>
      </c>
      <c r="X1123">
        <v>0</v>
      </c>
      <c r="Y1123">
        <v>0</v>
      </c>
      <c r="Z1123">
        <v>0</v>
      </c>
      <c r="AA1123">
        <v>0</v>
      </c>
      <c r="AB1123">
        <v>0</v>
      </c>
      <c r="AC1123">
        <v>0</v>
      </c>
      <c r="AD1123">
        <v>0</v>
      </c>
      <c r="AE1123">
        <v>0</v>
      </c>
      <c r="AF1123">
        <v>0</v>
      </c>
    </row>
    <row r="1124" spans="1:32">
      <c r="A1124" t="s">
        <v>1142</v>
      </c>
      <c r="B1124" t="s">
        <v>19</v>
      </c>
      <c r="C1124" s="2">
        <v>113070000</v>
      </c>
      <c r="D1124" s="2">
        <v>109597000</v>
      </c>
      <c r="E1124" s="2">
        <v>104139000</v>
      </c>
      <c r="F1124" s="2">
        <v>99019300</v>
      </c>
      <c r="G1124" s="2">
        <v>94671600</v>
      </c>
      <c r="H1124" s="2">
        <v>90941500</v>
      </c>
      <c r="I1124" s="2">
        <v>87252400</v>
      </c>
      <c r="J1124" s="2">
        <v>83494000</v>
      </c>
      <c r="K1124" s="2">
        <v>79633500</v>
      </c>
      <c r="L1124" s="2">
        <v>75722000</v>
      </c>
      <c r="M1124" s="2">
        <v>71909600</v>
      </c>
      <c r="N1124" s="2">
        <v>68346800</v>
      </c>
      <c r="O1124" s="2">
        <v>64944100</v>
      </c>
      <c r="P1124" s="2">
        <v>61572000</v>
      </c>
      <c r="Q1124" s="2">
        <v>58236000</v>
      </c>
      <c r="R1124" s="2">
        <v>54985200</v>
      </c>
      <c r="S1124" s="2">
        <v>51797200</v>
      </c>
      <c r="T1124" s="2">
        <v>48602100</v>
      </c>
      <c r="U1124" s="2">
        <v>45403400</v>
      </c>
      <c r="V1124" s="2">
        <v>42264100</v>
      </c>
      <c r="W1124" s="2">
        <v>39100200</v>
      </c>
      <c r="X1124" s="2">
        <v>35915500</v>
      </c>
      <c r="Y1124" s="2">
        <v>32718500</v>
      </c>
      <c r="Z1124" s="2">
        <v>29495800</v>
      </c>
      <c r="AA1124" s="2">
        <v>26255600</v>
      </c>
      <c r="AB1124" s="2">
        <v>23009900</v>
      </c>
      <c r="AC1124" s="2">
        <v>19762700</v>
      </c>
      <c r="AD1124" s="2">
        <v>16501600</v>
      </c>
      <c r="AE1124" s="2">
        <v>13226300</v>
      </c>
      <c r="AF1124" s="2">
        <v>9949330</v>
      </c>
    </row>
    <row r="1125" spans="1:32">
      <c r="A1125" t="s">
        <v>1143</v>
      </c>
      <c r="B1125" t="s">
        <v>19</v>
      </c>
      <c r="C1125" s="2">
        <v>38313700</v>
      </c>
      <c r="D1125" s="2">
        <v>42787700</v>
      </c>
      <c r="E1125" s="2">
        <v>46286700</v>
      </c>
      <c r="F1125" s="2">
        <v>49645900</v>
      </c>
      <c r="G1125" s="2">
        <v>53185000</v>
      </c>
      <c r="H1125" s="2">
        <v>56966100</v>
      </c>
      <c r="I1125" s="2">
        <v>60703800</v>
      </c>
      <c r="J1125" s="2">
        <v>64310400</v>
      </c>
      <c r="K1125" s="2">
        <v>67726600</v>
      </c>
      <c r="L1125" s="2">
        <v>70958600</v>
      </c>
      <c r="M1125" s="2">
        <v>74137600</v>
      </c>
      <c r="N1125" s="2">
        <v>77462600</v>
      </c>
      <c r="O1125" s="2">
        <v>80899600</v>
      </c>
      <c r="P1125" s="2">
        <v>84321000</v>
      </c>
      <c r="Q1125" s="2">
        <v>87743300</v>
      </c>
      <c r="R1125" s="2">
        <v>91264200</v>
      </c>
      <c r="S1125" s="2">
        <v>94886400</v>
      </c>
      <c r="T1125" s="2">
        <v>98503300</v>
      </c>
      <c r="U1125" s="2">
        <v>102122000</v>
      </c>
      <c r="V1125" s="2">
        <v>105909000</v>
      </c>
      <c r="W1125" s="2">
        <v>109685000</v>
      </c>
      <c r="X1125" s="2">
        <v>113453000</v>
      </c>
      <c r="Y1125" s="2">
        <v>117235000</v>
      </c>
      <c r="Z1125" s="2">
        <v>120977000</v>
      </c>
      <c r="AA1125" s="2">
        <v>124690000</v>
      </c>
      <c r="AB1125" s="2">
        <v>128427000</v>
      </c>
      <c r="AC1125" s="2">
        <v>132229000</v>
      </c>
      <c r="AD1125" s="2">
        <v>136035000</v>
      </c>
      <c r="AE1125" s="2">
        <v>139836000</v>
      </c>
      <c r="AF1125" s="2">
        <v>143806000</v>
      </c>
    </row>
    <row r="1126" spans="1:32">
      <c r="A1126" t="s">
        <v>1144</v>
      </c>
      <c r="B1126" t="s">
        <v>19</v>
      </c>
      <c r="C1126">
        <v>0</v>
      </c>
      <c r="D1126">
        <v>0</v>
      </c>
      <c r="E1126">
        <v>0</v>
      </c>
      <c r="F1126">
        <v>0</v>
      </c>
      <c r="G1126">
        <v>0</v>
      </c>
      <c r="H1126">
        <v>0</v>
      </c>
      <c r="I1126">
        <v>0</v>
      </c>
      <c r="J1126">
        <v>0</v>
      </c>
      <c r="K1126">
        <v>0</v>
      </c>
      <c r="L1126">
        <v>0</v>
      </c>
      <c r="M1126">
        <v>0</v>
      </c>
      <c r="N1126">
        <v>0</v>
      </c>
      <c r="O1126">
        <v>0</v>
      </c>
      <c r="P1126">
        <v>0</v>
      </c>
      <c r="Q1126">
        <v>0</v>
      </c>
      <c r="R1126">
        <v>0</v>
      </c>
      <c r="S1126">
        <v>0</v>
      </c>
      <c r="T1126">
        <v>0</v>
      </c>
      <c r="U1126">
        <v>0</v>
      </c>
      <c r="V1126">
        <v>0</v>
      </c>
      <c r="W1126">
        <v>0</v>
      </c>
      <c r="X1126">
        <v>0</v>
      </c>
      <c r="Y1126">
        <v>0</v>
      </c>
      <c r="Z1126">
        <v>0</v>
      </c>
      <c r="AA1126">
        <v>0</v>
      </c>
      <c r="AB1126">
        <v>0</v>
      </c>
      <c r="AC1126">
        <v>0</v>
      </c>
      <c r="AD1126">
        <v>0</v>
      </c>
      <c r="AE1126">
        <v>0</v>
      </c>
      <c r="AF1126">
        <v>0</v>
      </c>
    </row>
    <row r="1127" spans="1:32">
      <c r="A1127" t="s">
        <v>1145</v>
      </c>
      <c r="B1127" t="s">
        <v>19</v>
      </c>
      <c r="C1127">
        <v>0</v>
      </c>
      <c r="D1127">
        <v>0</v>
      </c>
      <c r="E1127">
        <v>0</v>
      </c>
      <c r="F1127">
        <v>0</v>
      </c>
      <c r="G1127">
        <v>0</v>
      </c>
      <c r="H1127">
        <v>0</v>
      </c>
      <c r="I1127">
        <v>0</v>
      </c>
      <c r="J1127">
        <v>0</v>
      </c>
      <c r="K1127">
        <v>0</v>
      </c>
      <c r="L1127">
        <v>0</v>
      </c>
      <c r="M1127">
        <v>0</v>
      </c>
      <c r="N1127">
        <v>0</v>
      </c>
      <c r="O1127">
        <v>0</v>
      </c>
      <c r="P1127">
        <v>0</v>
      </c>
      <c r="Q1127">
        <v>0</v>
      </c>
      <c r="R1127">
        <v>0</v>
      </c>
      <c r="S1127">
        <v>0</v>
      </c>
      <c r="T1127">
        <v>0</v>
      </c>
      <c r="U1127">
        <v>0</v>
      </c>
      <c r="V1127">
        <v>0</v>
      </c>
      <c r="W1127">
        <v>0</v>
      </c>
      <c r="X1127">
        <v>0</v>
      </c>
      <c r="Y1127">
        <v>0</v>
      </c>
      <c r="Z1127">
        <v>0</v>
      </c>
      <c r="AA1127">
        <v>0</v>
      </c>
      <c r="AB1127">
        <v>0</v>
      </c>
      <c r="AC1127">
        <v>0</v>
      </c>
      <c r="AD1127">
        <v>0</v>
      </c>
      <c r="AE1127">
        <v>0</v>
      </c>
      <c r="AF1127">
        <v>0</v>
      </c>
    </row>
    <row r="1128" spans="1:32">
      <c r="A1128" t="s">
        <v>1146</v>
      </c>
      <c r="B1128" t="s">
        <v>19</v>
      </c>
      <c r="C1128">
        <v>0</v>
      </c>
      <c r="D1128">
        <v>0</v>
      </c>
      <c r="E1128">
        <v>0</v>
      </c>
      <c r="F1128">
        <v>0</v>
      </c>
      <c r="G1128">
        <v>0</v>
      </c>
      <c r="H1128">
        <v>0</v>
      </c>
      <c r="I1128">
        <v>0</v>
      </c>
      <c r="J1128">
        <v>0</v>
      </c>
      <c r="K1128">
        <v>0</v>
      </c>
      <c r="L1128">
        <v>0</v>
      </c>
      <c r="M1128">
        <v>0</v>
      </c>
      <c r="N1128">
        <v>0</v>
      </c>
      <c r="O1128">
        <v>0</v>
      </c>
      <c r="P1128">
        <v>0</v>
      </c>
      <c r="Q1128">
        <v>0</v>
      </c>
      <c r="R1128">
        <v>0</v>
      </c>
      <c r="S1128">
        <v>0</v>
      </c>
      <c r="T1128">
        <v>0</v>
      </c>
      <c r="U1128">
        <v>0</v>
      </c>
      <c r="V1128">
        <v>0</v>
      </c>
      <c r="W1128">
        <v>0</v>
      </c>
      <c r="X1128">
        <v>0</v>
      </c>
      <c r="Y1128">
        <v>0</v>
      </c>
      <c r="Z1128">
        <v>0</v>
      </c>
      <c r="AA1128">
        <v>0</v>
      </c>
      <c r="AB1128">
        <v>0</v>
      </c>
      <c r="AC1128">
        <v>0</v>
      </c>
      <c r="AD1128">
        <v>0</v>
      </c>
      <c r="AE1128">
        <v>0</v>
      </c>
      <c r="AF1128">
        <v>0</v>
      </c>
    </row>
    <row r="1129" spans="1:32">
      <c r="A1129" t="s">
        <v>1147</v>
      </c>
      <c r="B1129" t="s">
        <v>19</v>
      </c>
      <c r="C1129">
        <v>0</v>
      </c>
      <c r="D1129">
        <v>0</v>
      </c>
      <c r="E1129">
        <v>0</v>
      </c>
      <c r="F1129">
        <v>0</v>
      </c>
      <c r="G1129">
        <v>0</v>
      </c>
      <c r="H1129">
        <v>0</v>
      </c>
      <c r="I1129">
        <v>0</v>
      </c>
      <c r="J1129">
        <v>0</v>
      </c>
      <c r="K1129">
        <v>0</v>
      </c>
      <c r="L1129">
        <v>0</v>
      </c>
      <c r="M1129">
        <v>0</v>
      </c>
      <c r="N1129">
        <v>0</v>
      </c>
      <c r="O1129">
        <v>0</v>
      </c>
      <c r="P1129">
        <v>0</v>
      </c>
      <c r="Q1129">
        <v>0</v>
      </c>
      <c r="R1129">
        <v>0</v>
      </c>
      <c r="S1129">
        <v>0</v>
      </c>
      <c r="T1129">
        <v>0</v>
      </c>
      <c r="U1129">
        <v>0</v>
      </c>
      <c r="V1129">
        <v>0</v>
      </c>
      <c r="W1129">
        <v>0</v>
      </c>
      <c r="X1129">
        <v>0</v>
      </c>
      <c r="Y1129">
        <v>0</v>
      </c>
      <c r="Z1129">
        <v>0</v>
      </c>
      <c r="AA1129">
        <v>0</v>
      </c>
      <c r="AB1129">
        <v>0</v>
      </c>
      <c r="AC1129">
        <v>0</v>
      </c>
      <c r="AD1129">
        <v>0</v>
      </c>
      <c r="AE1129">
        <v>0</v>
      </c>
      <c r="AF1129">
        <v>0</v>
      </c>
    </row>
    <row r="1130" spans="1:32">
      <c r="A1130" t="s">
        <v>1148</v>
      </c>
      <c r="B1130" t="s">
        <v>19</v>
      </c>
      <c r="C1130">
        <v>0</v>
      </c>
      <c r="D1130">
        <v>0</v>
      </c>
      <c r="E1130">
        <v>0</v>
      </c>
      <c r="F1130">
        <v>0</v>
      </c>
      <c r="G1130">
        <v>0</v>
      </c>
      <c r="H1130">
        <v>0</v>
      </c>
      <c r="I1130">
        <v>0</v>
      </c>
      <c r="J1130">
        <v>0</v>
      </c>
      <c r="K1130">
        <v>0</v>
      </c>
      <c r="L1130">
        <v>0</v>
      </c>
      <c r="M1130">
        <v>0</v>
      </c>
      <c r="N1130">
        <v>0</v>
      </c>
      <c r="O1130">
        <v>0</v>
      </c>
      <c r="P1130">
        <v>0</v>
      </c>
      <c r="Q1130">
        <v>0</v>
      </c>
      <c r="R1130">
        <v>0</v>
      </c>
      <c r="S1130">
        <v>0</v>
      </c>
      <c r="T1130">
        <v>0</v>
      </c>
      <c r="U1130">
        <v>0</v>
      </c>
      <c r="V1130">
        <v>0</v>
      </c>
      <c r="W1130">
        <v>0</v>
      </c>
      <c r="X1130">
        <v>0</v>
      </c>
      <c r="Y1130">
        <v>0</v>
      </c>
      <c r="Z1130">
        <v>0</v>
      </c>
      <c r="AA1130">
        <v>0</v>
      </c>
      <c r="AB1130">
        <v>0</v>
      </c>
      <c r="AC1130">
        <v>0</v>
      </c>
      <c r="AD1130">
        <v>0</v>
      </c>
      <c r="AE1130">
        <v>0</v>
      </c>
      <c r="AF1130">
        <v>0</v>
      </c>
    </row>
    <row r="1131" spans="1:32">
      <c r="A1131" t="s">
        <v>1149</v>
      </c>
      <c r="B1131" t="s">
        <v>19</v>
      </c>
      <c r="C1131">
        <v>0</v>
      </c>
      <c r="D1131">
        <v>0</v>
      </c>
      <c r="E1131">
        <v>0</v>
      </c>
      <c r="F1131">
        <v>0</v>
      </c>
      <c r="G1131">
        <v>0</v>
      </c>
      <c r="H1131">
        <v>0</v>
      </c>
      <c r="I1131">
        <v>0</v>
      </c>
      <c r="J1131">
        <v>0</v>
      </c>
      <c r="K1131">
        <v>0</v>
      </c>
      <c r="L1131">
        <v>0</v>
      </c>
      <c r="M1131">
        <v>0</v>
      </c>
      <c r="N1131">
        <v>0</v>
      </c>
      <c r="O1131">
        <v>0</v>
      </c>
      <c r="P1131">
        <v>0</v>
      </c>
      <c r="Q1131">
        <v>0</v>
      </c>
      <c r="R1131">
        <v>0</v>
      </c>
      <c r="S1131">
        <v>0</v>
      </c>
      <c r="T1131">
        <v>0</v>
      </c>
      <c r="U1131">
        <v>0</v>
      </c>
      <c r="V1131">
        <v>0</v>
      </c>
      <c r="W1131">
        <v>0</v>
      </c>
      <c r="X1131">
        <v>0</v>
      </c>
      <c r="Y1131">
        <v>0</v>
      </c>
      <c r="Z1131">
        <v>0</v>
      </c>
      <c r="AA1131">
        <v>0</v>
      </c>
      <c r="AB1131">
        <v>0</v>
      </c>
      <c r="AC1131">
        <v>0</v>
      </c>
      <c r="AD1131">
        <v>0</v>
      </c>
      <c r="AE1131">
        <v>0</v>
      </c>
      <c r="AF1131">
        <v>0</v>
      </c>
    </row>
    <row r="1132" spans="1:32">
      <c r="A1132" t="s">
        <v>1150</v>
      </c>
      <c r="B1132" t="s">
        <v>19</v>
      </c>
      <c r="C1132">
        <v>0</v>
      </c>
      <c r="D1132">
        <v>0</v>
      </c>
      <c r="E1132">
        <v>0</v>
      </c>
      <c r="F1132">
        <v>0</v>
      </c>
      <c r="G1132">
        <v>0</v>
      </c>
      <c r="H1132">
        <v>0</v>
      </c>
      <c r="I1132">
        <v>0</v>
      </c>
      <c r="J1132">
        <v>0</v>
      </c>
      <c r="K1132">
        <v>0</v>
      </c>
      <c r="L1132">
        <v>0</v>
      </c>
      <c r="M1132">
        <v>0</v>
      </c>
      <c r="N1132">
        <v>0</v>
      </c>
      <c r="O1132">
        <v>0</v>
      </c>
      <c r="P1132">
        <v>0</v>
      </c>
      <c r="Q1132">
        <v>0</v>
      </c>
      <c r="R1132">
        <v>0</v>
      </c>
      <c r="S1132">
        <v>0</v>
      </c>
      <c r="T1132">
        <v>0</v>
      </c>
      <c r="U1132">
        <v>0</v>
      </c>
      <c r="V1132">
        <v>0</v>
      </c>
      <c r="W1132">
        <v>0</v>
      </c>
      <c r="X1132">
        <v>0</v>
      </c>
      <c r="Y1132">
        <v>0</v>
      </c>
      <c r="Z1132">
        <v>0</v>
      </c>
      <c r="AA1132">
        <v>0</v>
      </c>
      <c r="AB1132">
        <v>0</v>
      </c>
      <c r="AC1132">
        <v>0</v>
      </c>
      <c r="AD1132">
        <v>0</v>
      </c>
      <c r="AE1132">
        <v>0</v>
      </c>
      <c r="AF1132">
        <v>0</v>
      </c>
    </row>
    <row r="1133" spans="1:32">
      <c r="A1133" t="s">
        <v>1151</v>
      </c>
      <c r="B1133" t="s">
        <v>19</v>
      </c>
      <c r="C1133">
        <v>0</v>
      </c>
      <c r="D1133">
        <v>0</v>
      </c>
      <c r="E1133">
        <v>0</v>
      </c>
      <c r="F1133">
        <v>0</v>
      </c>
      <c r="G1133">
        <v>0</v>
      </c>
      <c r="H1133">
        <v>0</v>
      </c>
      <c r="I1133">
        <v>0</v>
      </c>
      <c r="J1133">
        <v>0</v>
      </c>
      <c r="K1133">
        <v>0</v>
      </c>
      <c r="L1133">
        <v>0</v>
      </c>
      <c r="M1133">
        <v>0</v>
      </c>
      <c r="N1133">
        <v>0</v>
      </c>
      <c r="O1133">
        <v>0</v>
      </c>
      <c r="P1133">
        <v>0</v>
      </c>
      <c r="Q1133">
        <v>0</v>
      </c>
      <c r="R1133">
        <v>0</v>
      </c>
      <c r="S1133">
        <v>0</v>
      </c>
      <c r="T1133">
        <v>0</v>
      </c>
      <c r="U1133">
        <v>0</v>
      </c>
      <c r="V1133">
        <v>0</v>
      </c>
      <c r="W1133">
        <v>0</v>
      </c>
      <c r="X1133">
        <v>0</v>
      </c>
      <c r="Y1133">
        <v>0</v>
      </c>
      <c r="Z1133">
        <v>0</v>
      </c>
      <c r="AA1133">
        <v>0</v>
      </c>
      <c r="AB1133">
        <v>0</v>
      </c>
      <c r="AC1133">
        <v>0</v>
      </c>
      <c r="AD1133">
        <v>0</v>
      </c>
      <c r="AE1133">
        <v>0</v>
      </c>
      <c r="AF1133">
        <v>0</v>
      </c>
    </row>
    <row r="1134" spans="1:32">
      <c r="A1134" t="s">
        <v>1152</v>
      </c>
      <c r="B1134" t="s">
        <v>19</v>
      </c>
      <c r="C1134">
        <v>0</v>
      </c>
      <c r="D1134">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row>
    <row r="1135" spans="1:32">
      <c r="A1135" t="s">
        <v>1153</v>
      </c>
      <c r="B1135" t="s">
        <v>19</v>
      </c>
      <c r="C1135" s="2">
        <v>95256000</v>
      </c>
      <c r="D1135" s="2">
        <v>98045100</v>
      </c>
      <c r="E1135" s="2">
        <v>92944400</v>
      </c>
      <c r="F1135" s="2">
        <v>92363300</v>
      </c>
      <c r="G1135" s="2">
        <v>92257800</v>
      </c>
      <c r="H1135" s="2">
        <v>91386400</v>
      </c>
      <c r="I1135" s="2">
        <v>90928100</v>
      </c>
      <c r="J1135" s="2">
        <v>90193200</v>
      </c>
      <c r="K1135" s="2">
        <v>89647800</v>
      </c>
      <c r="L1135" s="2">
        <v>89211500</v>
      </c>
      <c r="M1135" s="2">
        <v>89066300</v>
      </c>
      <c r="N1135" s="2">
        <v>88926700</v>
      </c>
      <c r="O1135" s="2">
        <v>88802600</v>
      </c>
      <c r="P1135" s="2">
        <v>88602200</v>
      </c>
      <c r="Q1135" s="2">
        <v>88465000</v>
      </c>
      <c r="R1135" s="2">
        <v>88215900</v>
      </c>
      <c r="S1135" s="2">
        <v>88047600</v>
      </c>
      <c r="T1135" s="2">
        <v>87869300</v>
      </c>
      <c r="U1135" s="2">
        <v>87672500</v>
      </c>
      <c r="V1135" s="2">
        <v>87492000</v>
      </c>
      <c r="W1135" s="2">
        <v>87331600</v>
      </c>
      <c r="X1135" s="2">
        <v>87220300</v>
      </c>
      <c r="Y1135" s="2">
        <v>87059400</v>
      </c>
      <c r="Z1135" s="2">
        <v>86917500</v>
      </c>
      <c r="AA1135" s="2">
        <v>86748800</v>
      </c>
      <c r="AB1135" s="2">
        <v>86825900</v>
      </c>
      <c r="AC1135" s="2">
        <v>86689200</v>
      </c>
      <c r="AD1135" s="2">
        <v>86419100</v>
      </c>
      <c r="AE1135" s="2">
        <v>86192600</v>
      </c>
      <c r="AF1135" s="2">
        <v>85955200</v>
      </c>
    </row>
    <row r="1136" spans="1:32">
      <c r="A1136" t="s">
        <v>1154</v>
      </c>
      <c r="B1136" t="s">
        <v>19</v>
      </c>
      <c r="C1136">
        <v>0</v>
      </c>
      <c r="D1136">
        <v>0</v>
      </c>
      <c r="E1136">
        <v>0</v>
      </c>
      <c r="F1136">
        <v>0</v>
      </c>
      <c r="G1136">
        <v>0</v>
      </c>
      <c r="H1136">
        <v>0</v>
      </c>
      <c r="I1136">
        <v>0</v>
      </c>
      <c r="J1136">
        <v>0</v>
      </c>
      <c r="K1136">
        <v>0</v>
      </c>
      <c r="L1136">
        <v>0</v>
      </c>
      <c r="M1136">
        <v>0</v>
      </c>
      <c r="N1136">
        <v>0</v>
      </c>
      <c r="O1136">
        <v>0</v>
      </c>
      <c r="P1136">
        <v>0</v>
      </c>
      <c r="Q1136">
        <v>0</v>
      </c>
      <c r="R1136">
        <v>0</v>
      </c>
      <c r="S1136">
        <v>0</v>
      </c>
      <c r="T1136">
        <v>0</v>
      </c>
      <c r="U1136">
        <v>0</v>
      </c>
      <c r="V1136">
        <v>0</v>
      </c>
      <c r="W1136">
        <v>0</v>
      </c>
      <c r="X1136">
        <v>0</v>
      </c>
      <c r="Y1136">
        <v>0</v>
      </c>
      <c r="Z1136">
        <v>0</v>
      </c>
      <c r="AA1136">
        <v>0</v>
      </c>
      <c r="AB1136">
        <v>0</v>
      </c>
      <c r="AC1136">
        <v>0</v>
      </c>
      <c r="AD1136">
        <v>0</v>
      </c>
      <c r="AE1136">
        <v>0</v>
      </c>
      <c r="AF1136">
        <v>0</v>
      </c>
    </row>
    <row r="1137" spans="1:32">
      <c r="A1137" t="s">
        <v>1155</v>
      </c>
      <c r="B1137" t="s">
        <v>19</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0</v>
      </c>
      <c r="Z1137">
        <v>0</v>
      </c>
      <c r="AA1137">
        <v>0</v>
      </c>
      <c r="AB1137">
        <v>0</v>
      </c>
      <c r="AC1137">
        <v>0</v>
      </c>
      <c r="AD1137">
        <v>0</v>
      </c>
      <c r="AE1137">
        <v>0</v>
      </c>
      <c r="AF1137">
        <v>0</v>
      </c>
    </row>
    <row r="1138" spans="1:32">
      <c r="A1138" t="s">
        <v>1156</v>
      </c>
      <c r="B1138" t="s">
        <v>19</v>
      </c>
      <c r="C1138">
        <v>0</v>
      </c>
      <c r="D1138">
        <v>0</v>
      </c>
      <c r="E1138">
        <v>0</v>
      </c>
      <c r="F1138">
        <v>0</v>
      </c>
      <c r="G1138">
        <v>0</v>
      </c>
      <c r="H1138">
        <v>0</v>
      </c>
      <c r="I1138">
        <v>0</v>
      </c>
      <c r="J1138">
        <v>0</v>
      </c>
      <c r="K1138">
        <v>0</v>
      </c>
      <c r="L1138">
        <v>0</v>
      </c>
      <c r="M1138">
        <v>0</v>
      </c>
      <c r="N1138">
        <v>0</v>
      </c>
      <c r="O1138">
        <v>0</v>
      </c>
      <c r="P1138">
        <v>0</v>
      </c>
      <c r="Q1138">
        <v>0</v>
      </c>
      <c r="R1138">
        <v>0</v>
      </c>
      <c r="S1138">
        <v>0</v>
      </c>
      <c r="T1138">
        <v>0</v>
      </c>
      <c r="U1138">
        <v>0</v>
      </c>
      <c r="V1138">
        <v>0</v>
      </c>
      <c r="W1138">
        <v>0</v>
      </c>
      <c r="X1138">
        <v>0</v>
      </c>
      <c r="Y1138">
        <v>0</v>
      </c>
      <c r="Z1138">
        <v>0</v>
      </c>
      <c r="AA1138">
        <v>0</v>
      </c>
      <c r="AB1138">
        <v>0</v>
      </c>
      <c r="AC1138">
        <v>0</v>
      </c>
      <c r="AD1138">
        <v>0</v>
      </c>
      <c r="AE1138">
        <v>0</v>
      </c>
      <c r="AF1138">
        <v>0</v>
      </c>
    </row>
    <row r="1139" spans="1:32">
      <c r="A1139" t="s">
        <v>1157</v>
      </c>
      <c r="B1139" t="s">
        <v>19</v>
      </c>
      <c r="C1139" s="2">
        <v>281696000</v>
      </c>
      <c r="D1139" s="2">
        <v>289944000</v>
      </c>
      <c r="E1139" s="2">
        <v>274861000</v>
      </c>
      <c r="F1139" s="2">
        <v>273142000</v>
      </c>
      <c r="G1139" s="2">
        <v>272830000</v>
      </c>
      <c r="H1139" s="2">
        <v>270253000</v>
      </c>
      <c r="I1139" s="2">
        <v>268898000</v>
      </c>
      <c r="J1139" s="2">
        <v>266724000</v>
      </c>
      <c r="K1139" s="2">
        <v>265112000</v>
      </c>
      <c r="L1139" s="2">
        <v>263821000</v>
      </c>
      <c r="M1139" s="2">
        <v>263392000</v>
      </c>
      <c r="N1139" s="2">
        <v>262979000</v>
      </c>
      <c r="O1139" s="2">
        <v>262612000</v>
      </c>
      <c r="P1139" s="2">
        <v>262020000</v>
      </c>
      <c r="Q1139" s="2">
        <v>261614000</v>
      </c>
      <c r="R1139" s="2">
        <v>260877000</v>
      </c>
      <c r="S1139" s="2">
        <v>260379000</v>
      </c>
      <c r="T1139" s="2">
        <v>259852000</v>
      </c>
      <c r="U1139" s="2">
        <v>259270000</v>
      </c>
      <c r="V1139" s="2">
        <v>258736000</v>
      </c>
      <c r="W1139" s="2">
        <v>258262000</v>
      </c>
      <c r="X1139" s="2">
        <v>257933000</v>
      </c>
      <c r="Y1139" s="2">
        <v>257457000</v>
      </c>
      <c r="Z1139" s="2">
        <v>257037000</v>
      </c>
      <c r="AA1139" s="2">
        <v>256538000</v>
      </c>
      <c r="AB1139" s="2">
        <v>256767000</v>
      </c>
      <c r="AC1139" s="2">
        <v>256362000</v>
      </c>
      <c r="AD1139" s="2">
        <v>255564000</v>
      </c>
      <c r="AE1139" s="2">
        <v>254894000</v>
      </c>
      <c r="AF1139" s="2">
        <v>254192000</v>
      </c>
    </row>
    <row r="1140" spans="1:32">
      <c r="A1140" t="s">
        <v>1158</v>
      </c>
      <c r="B1140" t="s">
        <v>19</v>
      </c>
      <c r="C1140">
        <v>0</v>
      </c>
      <c r="D1140">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row>
    <row r="1141" spans="1:32">
      <c r="A1141" t="s">
        <v>1159</v>
      </c>
      <c r="B1141" t="s">
        <v>19</v>
      </c>
      <c r="C1141">
        <v>0</v>
      </c>
      <c r="D1141">
        <v>0</v>
      </c>
      <c r="E1141">
        <v>0</v>
      </c>
      <c r="F1141">
        <v>0</v>
      </c>
      <c r="G1141">
        <v>0</v>
      </c>
      <c r="H1141">
        <v>0</v>
      </c>
      <c r="I1141">
        <v>0</v>
      </c>
      <c r="J1141">
        <v>0</v>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c r="AE1141">
        <v>0</v>
      </c>
      <c r="AF1141">
        <v>0</v>
      </c>
    </row>
    <row r="1142" spans="1:32">
      <c r="A1142" t="s">
        <v>1160</v>
      </c>
      <c r="B1142" t="s">
        <v>19</v>
      </c>
      <c r="C1142">
        <v>0</v>
      </c>
      <c r="D1142">
        <v>0</v>
      </c>
      <c r="E1142">
        <v>0</v>
      </c>
      <c r="F1142">
        <v>0</v>
      </c>
      <c r="G1142">
        <v>0</v>
      </c>
      <c r="H1142">
        <v>0</v>
      </c>
      <c r="I1142">
        <v>0</v>
      </c>
      <c r="J1142">
        <v>0</v>
      </c>
      <c r="K1142">
        <v>0</v>
      </c>
      <c r="L1142">
        <v>0</v>
      </c>
      <c r="M1142">
        <v>0</v>
      </c>
      <c r="N1142">
        <v>0</v>
      </c>
      <c r="O1142">
        <v>0</v>
      </c>
      <c r="P1142">
        <v>0</v>
      </c>
      <c r="Q1142">
        <v>0</v>
      </c>
      <c r="R1142">
        <v>0</v>
      </c>
      <c r="S1142">
        <v>0</v>
      </c>
      <c r="T1142">
        <v>0</v>
      </c>
      <c r="U1142">
        <v>0</v>
      </c>
      <c r="V1142">
        <v>0</v>
      </c>
      <c r="W1142">
        <v>0</v>
      </c>
      <c r="X1142">
        <v>0</v>
      </c>
      <c r="Y1142">
        <v>0</v>
      </c>
      <c r="Z1142">
        <v>0</v>
      </c>
      <c r="AA1142">
        <v>0</v>
      </c>
      <c r="AB1142">
        <v>0</v>
      </c>
      <c r="AC1142">
        <v>0</v>
      </c>
      <c r="AD1142">
        <v>0</v>
      </c>
      <c r="AE1142">
        <v>0</v>
      </c>
      <c r="AF1142">
        <v>0</v>
      </c>
    </row>
    <row r="1143" spans="1:32">
      <c r="A1143" t="s">
        <v>1161</v>
      </c>
      <c r="B1143" t="s">
        <v>19</v>
      </c>
      <c r="C1143">
        <v>0</v>
      </c>
      <c r="D1143">
        <v>0</v>
      </c>
      <c r="E1143">
        <v>0</v>
      </c>
      <c r="F1143">
        <v>0</v>
      </c>
      <c r="G1143">
        <v>0</v>
      </c>
      <c r="H1143">
        <v>0</v>
      </c>
      <c r="I1143">
        <v>0</v>
      </c>
      <c r="J1143">
        <v>0</v>
      </c>
      <c r="K1143">
        <v>0</v>
      </c>
      <c r="L1143">
        <v>0</v>
      </c>
      <c r="M1143">
        <v>0</v>
      </c>
      <c r="N1143">
        <v>0</v>
      </c>
      <c r="O1143">
        <v>0</v>
      </c>
      <c r="P1143">
        <v>0</v>
      </c>
      <c r="Q1143">
        <v>0</v>
      </c>
      <c r="R1143">
        <v>0</v>
      </c>
      <c r="S1143">
        <v>0</v>
      </c>
      <c r="T1143">
        <v>0</v>
      </c>
      <c r="U1143">
        <v>0</v>
      </c>
      <c r="V1143">
        <v>0</v>
      </c>
      <c r="W1143">
        <v>0</v>
      </c>
      <c r="X1143">
        <v>0</v>
      </c>
      <c r="Y1143">
        <v>0</v>
      </c>
      <c r="Z1143">
        <v>0</v>
      </c>
      <c r="AA1143">
        <v>0</v>
      </c>
      <c r="AB1143">
        <v>0</v>
      </c>
      <c r="AC1143">
        <v>0</v>
      </c>
      <c r="AD1143">
        <v>0</v>
      </c>
      <c r="AE1143">
        <v>0</v>
      </c>
      <c r="AF1143">
        <v>0</v>
      </c>
    </row>
    <row r="1144" spans="1:32">
      <c r="A1144" t="s">
        <v>1162</v>
      </c>
      <c r="B1144" t="s">
        <v>19</v>
      </c>
      <c r="C1144" s="2">
        <v>476419000</v>
      </c>
      <c r="D1144" s="2">
        <v>461786000</v>
      </c>
      <c r="E1144" s="2">
        <v>438788000</v>
      </c>
      <c r="F1144" s="2">
        <v>417216000</v>
      </c>
      <c r="G1144" s="2">
        <v>398897000</v>
      </c>
      <c r="H1144" s="2">
        <v>383180000</v>
      </c>
      <c r="I1144" s="2">
        <v>367636000</v>
      </c>
      <c r="J1144" s="2">
        <v>351801000</v>
      </c>
      <c r="K1144" s="2">
        <v>335534000</v>
      </c>
      <c r="L1144" s="2">
        <v>319053000</v>
      </c>
      <c r="M1144" s="2">
        <v>302990000</v>
      </c>
      <c r="N1144" s="2">
        <v>287978000</v>
      </c>
      <c r="O1144" s="2">
        <v>273641000</v>
      </c>
      <c r="P1144" s="2">
        <v>259432000</v>
      </c>
      <c r="Q1144" s="2">
        <v>245377000</v>
      </c>
      <c r="R1144" s="2">
        <v>231679000</v>
      </c>
      <c r="S1144" s="2">
        <v>218247000</v>
      </c>
      <c r="T1144" s="2">
        <v>204784000</v>
      </c>
      <c r="U1144" s="2">
        <v>191307000</v>
      </c>
      <c r="V1144" s="2">
        <v>178079000</v>
      </c>
      <c r="W1144" s="2">
        <v>164748000</v>
      </c>
      <c r="X1144" s="2">
        <v>151329000</v>
      </c>
      <c r="Y1144" s="2">
        <v>137859000</v>
      </c>
      <c r="Z1144" s="2">
        <v>124280000</v>
      </c>
      <c r="AA1144" s="2">
        <v>110628000</v>
      </c>
      <c r="AB1144" s="2">
        <v>96951800</v>
      </c>
      <c r="AC1144" s="2">
        <v>83269600</v>
      </c>
      <c r="AD1144" s="2">
        <v>69529200</v>
      </c>
      <c r="AE1144" s="2">
        <v>55728600</v>
      </c>
      <c r="AF1144" s="2">
        <v>41921300</v>
      </c>
    </row>
    <row r="1145" spans="1:32">
      <c r="A1145" t="s">
        <v>1163</v>
      </c>
      <c r="B1145" t="s">
        <v>19</v>
      </c>
      <c r="C1145" s="2">
        <v>131062000</v>
      </c>
      <c r="D1145" s="2">
        <v>146366000</v>
      </c>
      <c r="E1145" s="2">
        <v>158335000</v>
      </c>
      <c r="F1145" s="2">
        <v>169826000</v>
      </c>
      <c r="G1145" s="2">
        <v>181933000</v>
      </c>
      <c r="H1145" s="2">
        <v>194867000</v>
      </c>
      <c r="I1145" s="2">
        <v>207653000</v>
      </c>
      <c r="J1145" s="2">
        <v>219990000</v>
      </c>
      <c r="K1145" s="2">
        <v>231676000</v>
      </c>
      <c r="L1145" s="2">
        <v>242732000</v>
      </c>
      <c r="M1145" s="2">
        <v>253607000</v>
      </c>
      <c r="N1145" s="2">
        <v>264980000</v>
      </c>
      <c r="O1145" s="2">
        <v>276737000</v>
      </c>
      <c r="P1145" s="2">
        <v>288441000</v>
      </c>
      <c r="Q1145" s="2">
        <v>300148000</v>
      </c>
      <c r="R1145" s="2">
        <v>312192000</v>
      </c>
      <c r="S1145" s="2">
        <v>324583000</v>
      </c>
      <c r="T1145" s="2">
        <v>336955000</v>
      </c>
      <c r="U1145" s="2">
        <v>349334000</v>
      </c>
      <c r="V1145" s="2">
        <v>362287000</v>
      </c>
      <c r="W1145" s="2">
        <v>375206000</v>
      </c>
      <c r="X1145" s="2">
        <v>388095000</v>
      </c>
      <c r="Y1145" s="2">
        <v>401033000</v>
      </c>
      <c r="Z1145" s="2">
        <v>413831000</v>
      </c>
      <c r="AA1145" s="2">
        <v>426534000</v>
      </c>
      <c r="AB1145" s="2">
        <v>439318000</v>
      </c>
      <c r="AC1145" s="2">
        <v>452324000</v>
      </c>
      <c r="AD1145" s="2">
        <v>465343000</v>
      </c>
      <c r="AE1145" s="2">
        <v>478345000</v>
      </c>
      <c r="AF1145" s="2">
        <v>491925000</v>
      </c>
    </row>
    <row r="1146" spans="1:32">
      <c r="A1146" t="s">
        <v>1164</v>
      </c>
      <c r="B1146" t="s">
        <v>19</v>
      </c>
      <c r="C1146">
        <v>0</v>
      </c>
      <c r="D1146">
        <v>0</v>
      </c>
      <c r="E1146">
        <v>0</v>
      </c>
      <c r="F1146">
        <v>0</v>
      </c>
      <c r="G1146">
        <v>0</v>
      </c>
      <c r="H1146">
        <v>0</v>
      </c>
      <c r="I1146">
        <v>0</v>
      </c>
      <c r="J1146">
        <v>0</v>
      </c>
      <c r="K1146">
        <v>0</v>
      </c>
      <c r="L1146">
        <v>0</v>
      </c>
      <c r="M1146">
        <v>0</v>
      </c>
      <c r="N1146">
        <v>0</v>
      </c>
      <c r="O1146">
        <v>0</v>
      </c>
      <c r="P1146">
        <v>0</v>
      </c>
      <c r="Q1146">
        <v>0</v>
      </c>
      <c r="R1146">
        <v>0</v>
      </c>
      <c r="S1146">
        <v>0</v>
      </c>
      <c r="T1146">
        <v>0</v>
      </c>
      <c r="U1146">
        <v>0</v>
      </c>
      <c r="V1146">
        <v>0</v>
      </c>
      <c r="W1146">
        <v>0</v>
      </c>
      <c r="X1146">
        <v>0</v>
      </c>
      <c r="Y1146">
        <v>0</v>
      </c>
      <c r="Z1146">
        <v>0</v>
      </c>
      <c r="AA1146">
        <v>0</v>
      </c>
      <c r="AB1146">
        <v>0</v>
      </c>
      <c r="AC1146">
        <v>0</v>
      </c>
      <c r="AD1146">
        <v>0</v>
      </c>
      <c r="AE1146">
        <v>0</v>
      </c>
      <c r="AF1146">
        <v>0</v>
      </c>
    </row>
    <row r="1147" spans="1:32">
      <c r="A1147" t="s">
        <v>1165</v>
      </c>
      <c r="B1147" t="s">
        <v>19</v>
      </c>
      <c r="C1147">
        <v>0</v>
      </c>
      <c r="D1147">
        <v>0</v>
      </c>
      <c r="E1147">
        <v>0</v>
      </c>
      <c r="F1147">
        <v>0</v>
      </c>
      <c r="G1147">
        <v>0</v>
      </c>
      <c r="H1147">
        <v>0</v>
      </c>
      <c r="I1147">
        <v>0</v>
      </c>
      <c r="J1147">
        <v>0</v>
      </c>
      <c r="K1147">
        <v>0</v>
      </c>
      <c r="L1147">
        <v>0</v>
      </c>
      <c r="M1147">
        <v>0</v>
      </c>
      <c r="N1147">
        <v>0</v>
      </c>
      <c r="O1147">
        <v>0</v>
      </c>
      <c r="P1147">
        <v>0</v>
      </c>
      <c r="Q1147">
        <v>0</v>
      </c>
      <c r="R1147">
        <v>0</v>
      </c>
      <c r="S1147">
        <v>0</v>
      </c>
      <c r="T1147">
        <v>0</v>
      </c>
      <c r="U1147">
        <v>0</v>
      </c>
      <c r="V1147">
        <v>0</v>
      </c>
      <c r="W1147">
        <v>0</v>
      </c>
      <c r="X1147">
        <v>0</v>
      </c>
      <c r="Y1147">
        <v>0</v>
      </c>
      <c r="Z1147">
        <v>0</v>
      </c>
      <c r="AA1147">
        <v>0</v>
      </c>
      <c r="AB1147">
        <v>0</v>
      </c>
      <c r="AC1147">
        <v>0</v>
      </c>
      <c r="AD1147">
        <v>0</v>
      </c>
      <c r="AE1147">
        <v>0</v>
      </c>
      <c r="AF1147">
        <v>0</v>
      </c>
    </row>
    <row r="1148" spans="1:32">
      <c r="A1148" t="s">
        <v>1166</v>
      </c>
      <c r="B1148" t="s">
        <v>19</v>
      </c>
      <c r="C1148">
        <v>0</v>
      </c>
      <c r="D1148">
        <v>0</v>
      </c>
      <c r="E1148">
        <v>0</v>
      </c>
      <c r="F1148">
        <v>0</v>
      </c>
      <c r="G1148">
        <v>0</v>
      </c>
      <c r="H1148">
        <v>0</v>
      </c>
      <c r="I1148">
        <v>0</v>
      </c>
      <c r="J1148">
        <v>0</v>
      </c>
      <c r="K1148">
        <v>0</v>
      </c>
      <c r="L1148">
        <v>0</v>
      </c>
      <c r="M1148">
        <v>0</v>
      </c>
      <c r="N1148">
        <v>0</v>
      </c>
      <c r="O1148">
        <v>0</v>
      </c>
      <c r="P1148">
        <v>0</v>
      </c>
      <c r="Q1148">
        <v>0</v>
      </c>
      <c r="R1148">
        <v>0</v>
      </c>
      <c r="S1148">
        <v>0</v>
      </c>
      <c r="T1148">
        <v>0</v>
      </c>
      <c r="U1148">
        <v>0</v>
      </c>
      <c r="V1148">
        <v>0</v>
      </c>
      <c r="W1148">
        <v>0</v>
      </c>
      <c r="X1148">
        <v>0</v>
      </c>
      <c r="Y1148">
        <v>0</v>
      </c>
      <c r="Z1148">
        <v>0</v>
      </c>
      <c r="AA1148">
        <v>0</v>
      </c>
      <c r="AB1148">
        <v>0</v>
      </c>
      <c r="AC1148">
        <v>0</v>
      </c>
      <c r="AD1148">
        <v>0</v>
      </c>
      <c r="AE1148">
        <v>0</v>
      </c>
      <c r="AF1148">
        <v>0</v>
      </c>
    </row>
    <row r="1149" spans="1:32">
      <c r="A1149" t="s">
        <v>1167</v>
      </c>
      <c r="B1149" t="s">
        <v>19</v>
      </c>
      <c r="C1149">
        <v>0</v>
      </c>
      <c r="D1149">
        <v>0</v>
      </c>
      <c r="E1149">
        <v>0</v>
      </c>
      <c r="F1149">
        <v>0</v>
      </c>
      <c r="G1149">
        <v>0</v>
      </c>
      <c r="H1149">
        <v>0</v>
      </c>
      <c r="I1149">
        <v>0</v>
      </c>
      <c r="J1149">
        <v>0</v>
      </c>
      <c r="K1149">
        <v>0</v>
      </c>
      <c r="L1149">
        <v>0</v>
      </c>
      <c r="M1149">
        <v>0</v>
      </c>
      <c r="N1149">
        <v>0</v>
      </c>
      <c r="O1149">
        <v>0</v>
      </c>
      <c r="P1149">
        <v>0</v>
      </c>
      <c r="Q1149">
        <v>0</v>
      </c>
      <c r="R1149">
        <v>0</v>
      </c>
      <c r="S1149">
        <v>0</v>
      </c>
      <c r="T1149">
        <v>0</v>
      </c>
      <c r="U1149">
        <v>0</v>
      </c>
      <c r="V1149">
        <v>0</v>
      </c>
      <c r="W1149">
        <v>0</v>
      </c>
      <c r="X1149">
        <v>0</v>
      </c>
      <c r="Y1149">
        <v>0</v>
      </c>
      <c r="Z1149">
        <v>0</v>
      </c>
      <c r="AA1149">
        <v>0</v>
      </c>
      <c r="AB1149">
        <v>0</v>
      </c>
      <c r="AC1149">
        <v>0</v>
      </c>
      <c r="AD1149">
        <v>0</v>
      </c>
      <c r="AE1149">
        <v>0</v>
      </c>
      <c r="AF1149">
        <v>0</v>
      </c>
    </row>
    <row r="1150" spans="1:32">
      <c r="A1150" t="s">
        <v>1168</v>
      </c>
      <c r="B1150" t="s">
        <v>19</v>
      </c>
      <c r="C1150">
        <v>0</v>
      </c>
      <c r="D1150">
        <v>0</v>
      </c>
      <c r="E1150">
        <v>0</v>
      </c>
      <c r="F1150">
        <v>0</v>
      </c>
      <c r="G1150">
        <v>0</v>
      </c>
      <c r="H1150">
        <v>0</v>
      </c>
      <c r="I1150">
        <v>0</v>
      </c>
      <c r="J1150">
        <v>0</v>
      </c>
      <c r="K1150">
        <v>0</v>
      </c>
      <c r="L1150">
        <v>0</v>
      </c>
      <c r="M1150">
        <v>0</v>
      </c>
      <c r="N1150">
        <v>0</v>
      </c>
      <c r="O1150">
        <v>0</v>
      </c>
      <c r="P1150">
        <v>0</v>
      </c>
      <c r="Q1150">
        <v>0</v>
      </c>
      <c r="R1150">
        <v>0</v>
      </c>
      <c r="S1150">
        <v>0</v>
      </c>
      <c r="T1150">
        <v>0</v>
      </c>
      <c r="U1150">
        <v>0</v>
      </c>
      <c r="V1150">
        <v>0</v>
      </c>
      <c r="W1150">
        <v>0</v>
      </c>
      <c r="X1150">
        <v>0</v>
      </c>
      <c r="Y1150">
        <v>0</v>
      </c>
      <c r="Z1150">
        <v>0</v>
      </c>
      <c r="AA1150">
        <v>0</v>
      </c>
      <c r="AB1150">
        <v>0</v>
      </c>
      <c r="AC1150">
        <v>0</v>
      </c>
      <c r="AD1150">
        <v>0</v>
      </c>
      <c r="AE1150">
        <v>0</v>
      </c>
      <c r="AF1150">
        <v>0</v>
      </c>
    </row>
    <row r="1151" spans="1:32">
      <c r="A1151" t="s">
        <v>1169</v>
      </c>
      <c r="B1151" t="s">
        <v>19</v>
      </c>
      <c r="C1151">
        <v>0</v>
      </c>
      <c r="D1151">
        <v>0</v>
      </c>
      <c r="E1151">
        <v>0</v>
      </c>
      <c r="F1151">
        <v>0</v>
      </c>
      <c r="G1151">
        <v>0</v>
      </c>
      <c r="H1151">
        <v>0</v>
      </c>
      <c r="I1151">
        <v>0</v>
      </c>
      <c r="J1151">
        <v>0</v>
      </c>
      <c r="K1151">
        <v>0</v>
      </c>
      <c r="L1151">
        <v>0</v>
      </c>
      <c r="M1151">
        <v>0</v>
      </c>
      <c r="N1151">
        <v>0</v>
      </c>
      <c r="O1151">
        <v>0</v>
      </c>
      <c r="P1151">
        <v>0</v>
      </c>
      <c r="Q1151">
        <v>0</v>
      </c>
      <c r="R1151">
        <v>0</v>
      </c>
      <c r="S1151">
        <v>0</v>
      </c>
      <c r="T1151">
        <v>0</v>
      </c>
      <c r="U1151">
        <v>0</v>
      </c>
      <c r="V1151">
        <v>0</v>
      </c>
      <c r="W1151">
        <v>0</v>
      </c>
      <c r="X1151">
        <v>0</v>
      </c>
      <c r="Y1151">
        <v>0</v>
      </c>
      <c r="Z1151">
        <v>0</v>
      </c>
      <c r="AA1151">
        <v>0</v>
      </c>
      <c r="AB1151">
        <v>0</v>
      </c>
      <c r="AC1151">
        <v>0</v>
      </c>
      <c r="AD1151">
        <v>0</v>
      </c>
      <c r="AE1151">
        <v>0</v>
      </c>
      <c r="AF1151">
        <v>0</v>
      </c>
    </row>
    <row r="1152" spans="1:32">
      <c r="A1152" t="s">
        <v>1170</v>
      </c>
      <c r="B1152" t="s">
        <v>19</v>
      </c>
      <c r="C1152">
        <v>0</v>
      </c>
      <c r="D1152">
        <v>0</v>
      </c>
      <c r="E1152">
        <v>0</v>
      </c>
      <c r="F1152">
        <v>0</v>
      </c>
      <c r="G1152">
        <v>0</v>
      </c>
      <c r="H1152">
        <v>0</v>
      </c>
      <c r="I1152">
        <v>0</v>
      </c>
      <c r="J1152">
        <v>0</v>
      </c>
      <c r="K1152">
        <v>0</v>
      </c>
      <c r="L1152">
        <v>0</v>
      </c>
      <c r="M1152">
        <v>0</v>
      </c>
      <c r="N1152">
        <v>0</v>
      </c>
      <c r="O1152">
        <v>0</v>
      </c>
      <c r="P1152">
        <v>0</v>
      </c>
      <c r="Q1152">
        <v>0</v>
      </c>
      <c r="R1152">
        <v>0</v>
      </c>
      <c r="S1152">
        <v>0</v>
      </c>
      <c r="T1152">
        <v>0</v>
      </c>
      <c r="U1152">
        <v>0</v>
      </c>
      <c r="V1152">
        <v>0</v>
      </c>
      <c r="W1152">
        <v>0</v>
      </c>
      <c r="X1152">
        <v>0</v>
      </c>
      <c r="Y1152">
        <v>0</v>
      </c>
      <c r="Z1152">
        <v>0</v>
      </c>
      <c r="AA1152">
        <v>0</v>
      </c>
      <c r="AB1152">
        <v>0</v>
      </c>
      <c r="AC1152">
        <v>0</v>
      </c>
      <c r="AD1152">
        <v>0</v>
      </c>
      <c r="AE1152">
        <v>0</v>
      </c>
      <c r="AF1152">
        <v>0</v>
      </c>
    </row>
    <row r="1153" spans="1:32">
      <c r="A1153" t="s">
        <v>1171</v>
      </c>
      <c r="B1153" t="s">
        <v>19</v>
      </c>
      <c r="C1153">
        <v>0</v>
      </c>
      <c r="D1153">
        <v>0</v>
      </c>
      <c r="E1153">
        <v>0</v>
      </c>
      <c r="F1153">
        <v>0</v>
      </c>
      <c r="G1153">
        <v>0</v>
      </c>
      <c r="H1153">
        <v>0</v>
      </c>
      <c r="I1153">
        <v>0</v>
      </c>
      <c r="J1153">
        <v>0</v>
      </c>
      <c r="K1153">
        <v>0</v>
      </c>
      <c r="L1153">
        <v>0</v>
      </c>
      <c r="M1153">
        <v>0</v>
      </c>
      <c r="N1153">
        <v>0</v>
      </c>
      <c r="O1153">
        <v>0</v>
      </c>
      <c r="P1153">
        <v>0</v>
      </c>
      <c r="Q1153">
        <v>0</v>
      </c>
      <c r="R1153">
        <v>0</v>
      </c>
      <c r="S1153">
        <v>0</v>
      </c>
      <c r="T1153">
        <v>0</v>
      </c>
      <c r="U1153">
        <v>0</v>
      </c>
      <c r="V1153">
        <v>0</v>
      </c>
      <c r="W1153">
        <v>0</v>
      </c>
      <c r="X1153">
        <v>0</v>
      </c>
      <c r="Y1153">
        <v>0</v>
      </c>
      <c r="Z1153">
        <v>0</v>
      </c>
      <c r="AA1153">
        <v>0</v>
      </c>
      <c r="AB1153">
        <v>0</v>
      </c>
      <c r="AC1153">
        <v>0</v>
      </c>
      <c r="AD1153">
        <v>0</v>
      </c>
      <c r="AE1153">
        <v>0</v>
      </c>
      <c r="AF1153">
        <v>0</v>
      </c>
    </row>
    <row r="1154" spans="1:32">
      <c r="A1154" t="s">
        <v>1172</v>
      </c>
      <c r="B1154" t="s">
        <v>19</v>
      </c>
      <c r="C1154">
        <v>0</v>
      </c>
      <c r="D1154">
        <v>0</v>
      </c>
      <c r="E1154">
        <v>0</v>
      </c>
      <c r="F1154">
        <v>0</v>
      </c>
      <c r="G1154">
        <v>0</v>
      </c>
      <c r="H1154">
        <v>0</v>
      </c>
      <c r="I1154">
        <v>0</v>
      </c>
      <c r="J1154">
        <v>0</v>
      </c>
      <c r="K1154">
        <v>0</v>
      </c>
      <c r="L1154">
        <v>0</v>
      </c>
      <c r="M1154">
        <v>0</v>
      </c>
      <c r="N1154">
        <v>0</v>
      </c>
      <c r="O1154">
        <v>0</v>
      </c>
      <c r="P1154">
        <v>0</v>
      </c>
      <c r="Q1154">
        <v>0</v>
      </c>
      <c r="R1154">
        <v>0</v>
      </c>
      <c r="S1154">
        <v>0</v>
      </c>
      <c r="T1154">
        <v>0</v>
      </c>
      <c r="U1154">
        <v>0</v>
      </c>
      <c r="V1154">
        <v>0</v>
      </c>
      <c r="W1154">
        <v>0</v>
      </c>
      <c r="X1154">
        <v>0</v>
      </c>
      <c r="Y1154">
        <v>0</v>
      </c>
      <c r="Z1154">
        <v>0</v>
      </c>
      <c r="AA1154">
        <v>0</v>
      </c>
      <c r="AB1154">
        <v>0</v>
      </c>
      <c r="AC1154">
        <v>0</v>
      </c>
      <c r="AD1154">
        <v>0</v>
      </c>
      <c r="AE1154">
        <v>0</v>
      </c>
      <c r="AF1154">
        <v>0</v>
      </c>
    </row>
    <row r="1155" spans="1:32">
      <c r="A1155" t="s">
        <v>1173</v>
      </c>
      <c r="B1155" t="s">
        <v>19</v>
      </c>
      <c r="C1155" s="2">
        <v>325847000</v>
      </c>
      <c r="D1155" s="2">
        <v>335388000</v>
      </c>
      <c r="E1155" s="2">
        <v>317940000</v>
      </c>
      <c r="F1155" s="2">
        <v>315952000</v>
      </c>
      <c r="G1155" s="2">
        <v>315591000</v>
      </c>
      <c r="H1155" s="2">
        <v>312610000</v>
      </c>
      <c r="I1155" s="2">
        <v>311042000</v>
      </c>
      <c r="J1155" s="2">
        <v>308529000</v>
      </c>
      <c r="K1155" s="2">
        <v>306663000</v>
      </c>
      <c r="L1155" s="2">
        <v>305171000</v>
      </c>
      <c r="M1155" s="2">
        <v>304674000</v>
      </c>
      <c r="N1155" s="2">
        <v>304196000</v>
      </c>
      <c r="O1155" s="2">
        <v>303772000</v>
      </c>
      <c r="P1155" s="2">
        <v>303086000</v>
      </c>
      <c r="Q1155" s="2">
        <v>302617000</v>
      </c>
      <c r="R1155" s="2">
        <v>301765000</v>
      </c>
      <c r="S1155" s="2">
        <v>301189000</v>
      </c>
      <c r="T1155" s="2">
        <v>300579000</v>
      </c>
      <c r="U1155" s="2">
        <v>299906000</v>
      </c>
      <c r="V1155" s="2">
        <v>299288000</v>
      </c>
      <c r="W1155" s="2">
        <v>298740000</v>
      </c>
      <c r="X1155" s="2">
        <v>298359000</v>
      </c>
      <c r="Y1155" s="2">
        <v>297809000</v>
      </c>
      <c r="Z1155" s="2">
        <v>297323000</v>
      </c>
      <c r="AA1155" s="2">
        <v>296746000</v>
      </c>
      <c r="AB1155" s="2">
        <v>297010000</v>
      </c>
      <c r="AC1155" s="2">
        <v>296542000</v>
      </c>
      <c r="AD1155" s="2">
        <v>295618000</v>
      </c>
      <c r="AE1155" s="2">
        <v>294844000</v>
      </c>
      <c r="AF1155" s="2">
        <v>294032000</v>
      </c>
    </row>
    <row r="1156" spans="1:32">
      <c r="A1156" t="s">
        <v>1174</v>
      </c>
      <c r="B1156" t="s">
        <v>19</v>
      </c>
      <c r="C1156">
        <v>0</v>
      </c>
      <c r="D1156">
        <v>0</v>
      </c>
      <c r="E1156">
        <v>0</v>
      </c>
      <c r="F1156">
        <v>0</v>
      </c>
      <c r="G1156">
        <v>0</v>
      </c>
      <c r="H1156">
        <v>0</v>
      </c>
      <c r="I1156">
        <v>0</v>
      </c>
      <c r="J1156">
        <v>0</v>
      </c>
      <c r="K1156">
        <v>0</v>
      </c>
      <c r="L1156">
        <v>0</v>
      </c>
      <c r="M1156">
        <v>0</v>
      </c>
      <c r="N1156">
        <v>0</v>
      </c>
      <c r="O1156">
        <v>0</v>
      </c>
      <c r="P1156">
        <v>0</v>
      </c>
      <c r="Q1156">
        <v>0</v>
      </c>
      <c r="R1156">
        <v>0</v>
      </c>
      <c r="S1156">
        <v>0</v>
      </c>
      <c r="T1156">
        <v>0</v>
      </c>
      <c r="U1156">
        <v>0</v>
      </c>
      <c r="V1156">
        <v>0</v>
      </c>
      <c r="W1156">
        <v>0</v>
      </c>
      <c r="X1156">
        <v>0</v>
      </c>
      <c r="Y1156">
        <v>0</v>
      </c>
      <c r="Z1156">
        <v>0</v>
      </c>
      <c r="AA1156">
        <v>0</v>
      </c>
      <c r="AB1156">
        <v>0</v>
      </c>
      <c r="AC1156">
        <v>0</v>
      </c>
      <c r="AD1156">
        <v>0</v>
      </c>
      <c r="AE1156">
        <v>0</v>
      </c>
      <c r="AF1156">
        <v>0</v>
      </c>
    </row>
    <row r="1157" spans="1:32">
      <c r="A1157" t="s">
        <v>1175</v>
      </c>
      <c r="B1157" t="s">
        <v>19</v>
      </c>
      <c r="C1157">
        <v>0</v>
      </c>
      <c r="D1157">
        <v>0</v>
      </c>
      <c r="E1157">
        <v>0</v>
      </c>
      <c r="F1157">
        <v>0</v>
      </c>
      <c r="G1157">
        <v>0</v>
      </c>
      <c r="H1157">
        <v>0</v>
      </c>
      <c r="I1157">
        <v>0</v>
      </c>
      <c r="J1157">
        <v>0</v>
      </c>
      <c r="K1157">
        <v>0</v>
      </c>
      <c r="L1157">
        <v>0</v>
      </c>
      <c r="M1157">
        <v>0</v>
      </c>
      <c r="N1157">
        <v>0</v>
      </c>
      <c r="O1157">
        <v>0</v>
      </c>
      <c r="P1157">
        <v>0</v>
      </c>
      <c r="Q1157">
        <v>0</v>
      </c>
      <c r="R1157">
        <v>0</v>
      </c>
      <c r="S1157">
        <v>0</v>
      </c>
      <c r="T1157">
        <v>0</v>
      </c>
      <c r="U1157">
        <v>0</v>
      </c>
      <c r="V1157">
        <v>0</v>
      </c>
      <c r="W1157">
        <v>0</v>
      </c>
      <c r="X1157">
        <v>0</v>
      </c>
      <c r="Y1157">
        <v>0</v>
      </c>
      <c r="Z1157">
        <v>0</v>
      </c>
      <c r="AA1157">
        <v>0</v>
      </c>
      <c r="AB1157">
        <v>0</v>
      </c>
      <c r="AC1157">
        <v>0</v>
      </c>
      <c r="AD1157">
        <v>0</v>
      </c>
      <c r="AE1157">
        <v>0</v>
      </c>
      <c r="AF1157">
        <v>0</v>
      </c>
    </row>
    <row r="1158" spans="1:32">
      <c r="A1158" t="s">
        <v>1176</v>
      </c>
      <c r="B1158" t="s">
        <v>19</v>
      </c>
      <c r="C1158">
        <v>0</v>
      </c>
      <c r="D1158">
        <v>0</v>
      </c>
      <c r="E1158">
        <v>0</v>
      </c>
      <c r="F1158">
        <v>0</v>
      </c>
      <c r="G1158">
        <v>0</v>
      </c>
      <c r="H1158">
        <v>0</v>
      </c>
      <c r="I1158">
        <v>0</v>
      </c>
      <c r="J1158">
        <v>0</v>
      </c>
      <c r="K1158">
        <v>0</v>
      </c>
      <c r="L1158">
        <v>0</v>
      </c>
      <c r="M1158">
        <v>0</v>
      </c>
      <c r="N1158">
        <v>0</v>
      </c>
      <c r="O1158">
        <v>0</v>
      </c>
      <c r="P1158">
        <v>0</v>
      </c>
      <c r="Q1158">
        <v>0</v>
      </c>
      <c r="R1158">
        <v>0</v>
      </c>
      <c r="S1158">
        <v>0</v>
      </c>
      <c r="T1158">
        <v>0</v>
      </c>
      <c r="U1158">
        <v>0</v>
      </c>
      <c r="V1158">
        <v>0</v>
      </c>
      <c r="W1158">
        <v>0</v>
      </c>
      <c r="X1158">
        <v>0</v>
      </c>
      <c r="Y1158">
        <v>0</v>
      </c>
      <c r="Z1158">
        <v>0</v>
      </c>
      <c r="AA1158">
        <v>0</v>
      </c>
      <c r="AB1158">
        <v>0</v>
      </c>
      <c r="AC1158">
        <v>0</v>
      </c>
      <c r="AD1158">
        <v>0</v>
      </c>
      <c r="AE1158">
        <v>0</v>
      </c>
      <c r="AF1158">
        <v>0</v>
      </c>
    </row>
    <row r="1159" spans="1:32">
      <c r="A1159" t="s">
        <v>1177</v>
      </c>
      <c r="B1159" t="s">
        <v>19</v>
      </c>
      <c r="C1159" s="2">
        <v>963614000</v>
      </c>
      <c r="D1159" s="2">
        <v>991828000</v>
      </c>
      <c r="E1159" s="2">
        <v>940230000</v>
      </c>
      <c r="F1159" s="2">
        <v>934351000</v>
      </c>
      <c r="G1159" s="2">
        <v>933284000</v>
      </c>
      <c r="H1159" s="2">
        <v>924469000</v>
      </c>
      <c r="I1159" s="2">
        <v>919832000</v>
      </c>
      <c r="J1159" s="2">
        <v>912398000</v>
      </c>
      <c r="K1159" s="2">
        <v>906881000</v>
      </c>
      <c r="L1159" s="2">
        <v>902467000</v>
      </c>
      <c r="M1159" s="2">
        <v>900998000</v>
      </c>
      <c r="N1159" s="2">
        <v>899586000</v>
      </c>
      <c r="O1159" s="2">
        <v>898331000</v>
      </c>
      <c r="P1159" s="2">
        <v>896304000</v>
      </c>
      <c r="Q1159" s="2">
        <v>894915000</v>
      </c>
      <c r="R1159" s="2">
        <v>892395000</v>
      </c>
      <c r="S1159" s="2">
        <v>890693000</v>
      </c>
      <c r="T1159" s="2">
        <v>888889000</v>
      </c>
      <c r="U1159" s="2">
        <v>886899000</v>
      </c>
      <c r="V1159" s="2">
        <v>885073000</v>
      </c>
      <c r="W1159" s="2">
        <v>883450000</v>
      </c>
      <c r="X1159" s="2">
        <v>882324000</v>
      </c>
      <c r="Y1159" s="2">
        <v>880697000</v>
      </c>
      <c r="Z1159" s="2">
        <v>879261000</v>
      </c>
      <c r="AA1159" s="2">
        <v>877554000</v>
      </c>
      <c r="AB1159" s="2">
        <v>878335000</v>
      </c>
      <c r="AC1159" s="2">
        <v>876951000</v>
      </c>
      <c r="AD1159" s="2">
        <v>874220000</v>
      </c>
      <c r="AE1159" s="2">
        <v>871928000</v>
      </c>
      <c r="AF1159" s="2">
        <v>869527000</v>
      </c>
    </row>
    <row r="1160" spans="1:32">
      <c r="A1160" t="s">
        <v>1178</v>
      </c>
      <c r="B1160" t="s">
        <v>19</v>
      </c>
      <c r="C1160">
        <v>0</v>
      </c>
      <c r="D1160">
        <v>0</v>
      </c>
      <c r="E1160">
        <v>0</v>
      </c>
      <c r="F1160">
        <v>0</v>
      </c>
      <c r="G1160">
        <v>0</v>
      </c>
      <c r="H1160">
        <v>0</v>
      </c>
      <c r="I1160">
        <v>0</v>
      </c>
      <c r="J1160">
        <v>0</v>
      </c>
      <c r="K1160">
        <v>0</v>
      </c>
      <c r="L1160">
        <v>0</v>
      </c>
      <c r="M1160">
        <v>0</v>
      </c>
      <c r="N1160">
        <v>0</v>
      </c>
      <c r="O1160">
        <v>0</v>
      </c>
      <c r="P1160">
        <v>0</v>
      </c>
      <c r="Q1160">
        <v>0</v>
      </c>
      <c r="R1160">
        <v>0</v>
      </c>
      <c r="S1160">
        <v>0</v>
      </c>
      <c r="T1160">
        <v>0</v>
      </c>
      <c r="U1160">
        <v>0</v>
      </c>
      <c r="V1160">
        <v>0</v>
      </c>
      <c r="W1160">
        <v>0</v>
      </c>
      <c r="X1160">
        <v>0</v>
      </c>
      <c r="Y1160">
        <v>0</v>
      </c>
      <c r="Z1160">
        <v>0</v>
      </c>
      <c r="AA1160">
        <v>0</v>
      </c>
      <c r="AB1160">
        <v>0</v>
      </c>
      <c r="AC1160">
        <v>0</v>
      </c>
      <c r="AD1160">
        <v>0</v>
      </c>
      <c r="AE1160">
        <v>0</v>
      </c>
      <c r="AF1160">
        <v>0</v>
      </c>
    </row>
    <row r="1161" spans="1:32">
      <c r="A1161" t="s">
        <v>1179</v>
      </c>
      <c r="B1161" t="s">
        <v>19</v>
      </c>
      <c r="C1161">
        <v>0</v>
      </c>
      <c r="D1161">
        <v>0</v>
      </c>
      <c r="E1161">
        <v>0</v>
      </c>
      <c r="F1161">
        <v>0</v>
      </c>
      <c r="G1161">
        <v>0</v>
      </c>
      <c r="H1161">
        <v>0</v>
      </c>
      <c r="I1161">
        <v>0</v>
      </c>
      <c r="J1161">
        <v>0</v>
      </c>
      <c r="K1161">
        <v>0</v>
      </c>
      <c r="L1161">
        <v>0</v>
      </c>
      <c r="M1161">
        <v>0</v>
      </c>
      <c r="N1161">
        <v>0</v>
      </c>
      <c r="O1161">
        <v>0</v>
      </c>
      <c r="P1161">
        <v>0</v>
      </c>
      <c r="Q1161">
        <v>0</v>
      </c>
      <c r="R1161">
        <v>0</v>
      </c>
      <c r="S1161">
        <v>0</v>
      </c>
      <c r="T1161">
        <v>0</v>
      </c>
      <c r="U1161">
        <v>0</v>
      </c>
      <c r="V1161">
        <v>0</v>
      </c>
      <c r="W1161">
        <v>0</v>
      </c>
      <c r="X1161">
        <v>0</v>
      </c>
      <c r="Y1161">
        <v>0</v>
      </c>
      <c r="Z1161">
        <v>0</v>
      </c>
      <c r="AA1161">
        <v>0</v>
      </c>
      <c r="AB1161">
        <v>0</v>
      </c>
      <c r="AC1161">
        <v>0</v>
      </c>
      <c r="AD1161">
        <v>0</v>
      </c>
      <c r="AE1161">
        <v>0</v>
      </c>
      <c r="AF1161">
        <v>0</v>
      </c>
    </row>
    <row r="1162" spans="1:32">
      <c r="A1162" t="s">
        <v>1180</v>
      </c>
      <c r="B1162" t="s">
        <v>19</v>
      </c>
      <c r="C1162">
        <v>0</v>
      </c>
      <c r="D1162">
        <v>0</v>
      </c>
      <c r="E1162">
        <v>0</v>
      </c>
      <c r="F1162">
        <v>0</v>
      </c>
      <c r="G1162">
        <v>0</v>
      </c>
      <c r="H1162">
        <v>0</v>
      </c>
      <c r="I1162">
        <v>0</v>
      </c>
      <c r="J1162">
        <v>0</v>
      </c>
      <c r="K1162">
        <v>0</v>
      </c>
      <c r="L1162">
        <v>0</v>
      </c>
      <c r="M1162">
        <v>0</v>
      </c>
      <c r="N1162">
        <v>0</v>
      </c>
      <c r="O1162">
        <v>0</v>
      </c>
      <c r="P1162">
        <v>0</v>
      </c>
      <c r="Q1162">
        <v>0</v>
      </c>
      <c r="R1162">
        <v>0</v>
      </c>
      <c r="S1162">
        <v>0</v>
      </c>
      <c r="T1162">
        <v>0</v>
      </c>
      <c r="U1162">
        <v>0</v>
      </c>
      <c r="V1162">
        <v>0</v>
      </c>
      <c r="W1162">
        <v>0</v>
      </c>
      <c r="X1162">
        <v>0</v>
      </c>
      <c r="Y1162">
        <v>0</v>
      </c>
      <c r="Z1162">
        <v>0</v>
      </c>
      <c r="AA1162">
        <v>0</v>
      </c>
      <c r="AB1162">
        <v>0</v>
      </c>
      <c r="AC1162">
        <v>0</v>
      </c>
      <c r="AD1162">
        <v>0</v>
      </c>
      <c r="AE1162">
        <v>0</v>
      </c>
      <c r="AF1162">
        <v>0</v>
      </c>
    </row>
    <row r="1163" spans="1:32">
      <c r="A1163" t="s">
        <v>1181</v>
      </c>
      <c r="B1163" t="s">
        <v>19</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row>
    <row r="1164" spans="1:32">
      <c r="A1164" t="s">
        <v>1182</v>
      </c>
      <c r="B1164" t="s">
        <v>19</v>
      </c>
      <c r="C1164" s="2">
        <v>95283700</v>
      </c>
      <c r="D1164" s="2">
        <v>92357200</v>
      </c>
      <c r="E1164" s="2">
        <v>87757600</v>
      </c>
      <c r="F1164" s="2">
        <v>83443200</v>
      </c>
      <c r="G1164" s="2">
        <v>79779400</v>
      </c>
      <c r="H1164" s="2">
        <v>76636100</v>
      </c>
      <c r="I1164" s="2">
        <v>73527300</v>
      </c>
      <c r="J1164" s="2">
        <v>70360100</v>
      </c>
      <c r="K1164" s="2">
        <v>67106900</v>
      </c>
      <c r="L1164" s="2">
        <v>63810600</v>
      </c>
      <c r="M1164" s="2">
        <v>60598000</v>
      </c>
      <c r="N1164" s="2">
        <v>57595600</v>
      </c>
      <c r="O1164" s="2">
        <v>54728200</v>
      </c>
      <c r="P1164" s="2">
        <v>51886500</v>
      </c>
      <c r="Q1164" s="2">
        <v>49075300</v>
      </c>
      <c r="R1164" s="2">
        <v>46335800</v>
      </c>
      <c r="S1164" s="2">
        <v>43649300</v>
      </c>
      <c r="T1164" s="2">
        <v>40956800</v>
      </c>
      <c r="U1164" s="2">
        <v>38261300</v>
      </c>
      <c r="V1164" s="2">
        <v>35615800</v>
      </c>
      <c r="W1164" s="2">
        <v>32949600</v>
      </c>
      <c r="X1164" s="2">
        <v>30265900</v>
      </c>
      <c r="Y1164" s="2">
        <v>27571800</v>
      </c>
      <c r="Z1164" s="2">
        <v>24856000</v>
      </c>
      <c r="AA1164" s="2">
        <v>22125500</v>
      </c>
      <c r="AB1164" s="2">
        <v>19390400</v>
      </c>
      <c r="AC1164" s="2">
        <v>16653900</v>
      </c>
      <c r="AD1164" s="2">
        <v>13905800</v>
      </c>
      <c r="AE1164" s="2">
        <v>11145700</v>
      </c>
      <c r="AF1164" s="2">
        <v>8384270</v>
      </c>
    </row>
    <row r="1165" spans="1:32">
      <c r="A1165" t="s">
        <v>1183</v>
      </c>
      <c r="B1165" t="s">
        <v>19</v>
      </c>
      <c r="C1165" s="2">
        <v>104456000</v>
      </c>
      <c r="D1165" s="2">
        <v>116654000</v>
      </c>
      <c r="E1165" s="2">
        <v>126193000</v>
      </c>
      <c r="F1165" s="2">
        <v>135352000</v>
      </c>
      <c r="G1165" s="2">
        <v>145000000</v>
      </c>
      <c r="H1165" s="2">
        <v>155309000</v>
      </c>
      <c r="I1165" s="2">
        <v>165499000</v>
      </c>
      <c r="J1165" s="2">
        <v>175332000</v>
      </c>
      <c r="K1165" s="2">
        <v>184646000</v>
      </c>
      <c r="L1165" s="2">
        <v>193457000</v>
      </c>
      <c r="M1165" s="2">
        <v>202124000</v>
      </c>
      <c r="N1165" s="2">
        <v>211189000</v>
      </c>
      <c r="O1165" s="2">
        <v>220560000</v>
      </c>
      <c r="P1165" s="2">
        <v>229888000</v>
      </c>
      <c r="Q1165" s="2">
        <v>239218000</v>
      </c>
      <c r="R1165" s="2">
        <v>248817000</v>
      </c>
      <c r="S1165" s="2">
        <v>258692000</v>
      </c>
      <c r="T1165" s="2">
        <v>268553000</v>
      </c>
      <c r="U1165" s="2">
        <v>278419000</v>
      </c>
      <c r="V1165" s="2">
        <v>288743000</v>
      </c>
      <c r="W1165" s="2">
        <v>299039000</v>
      </c>
      <c r="X1165" s="2">
        <v>309312000</v>
      </c>
      <c r="Y1165" s="2">
        <v>319623000</v>
      </c>
      <c r="Z1165" s="2">
        <v>329823000</v>
      </c>
      <c r="AA1165" s="2">
        <v>339948000</v>
      </c>
      <c r="AB1165" s="2">
        <v>350137000</v>
      </c>
      <c r="AC1165" s="2">
        <v>360502000</v>
      </c>
      <c r="AD1165" s="2">
        <v>370878000</v>
      </c>
      <c r="AE1165" s="2">
        <v>381241000</v>
      </c>
      <c r="AF1165" s="2">
        <v>392064000</v>
      </c>
    </row>
    <row r="1166" spans="1:32">
      <c r="A1166" t="s">
        <v>1184</v>
      </c>
      <c r="B1166" t="s">
        <v>19</v>
      </c>
      <c r="C1166">
        <v>0</v>
      </c>
      <c r="D1166">
        <v>0</v>
      </c>
      <c r="E1166">
        <v>0</v>
      </c>
      <c r="F1166">
        <v>0</v>
      </c>
      <c r="G1166">
        <v>0</v>
      </c>
      <c r="H1166">
        <v>0</v>
      </c>
      <c r="I1166">
        <v>0</v>
      </c>
      <c r="J1166">
        <v>0</v>
      </c>
      <c r="K1166">
        <v>0</v>
      </c>
      <c r="L1166">
        <v>0</v>
      </c>
      <c r="M1166">
        <v>0</v>
      </c>
      <c r="N1166">
        <v>0</v>
      </c>
      <c r="O1166">
        <v>0</v>
      </c>
      <c r="P1166">
        <v>0</v>
      </c>
      <c r="Q1166">
        <v>0</v>
      </c>
      <c r="R1166">
        <v>0</v>
      </c>
      <c r="S1166">
        <v>0</v>
      </c>
      <c r="T1166">
        <v>0</v>
      </c>
      <c r="U1166">
        <v>0</v>
      </c>
      <c r="V1166">
        <v>0</v>
      </c>
      <c r="W1166">
        <v>0</v>
      </c>
      <c r="X1166">
        <v>0</v>
      </c>
      <c r="Y1166">
        <v>0</v>
      </c>
      <c r="Z1166">
        <v>0</v>
      </c>
      <c r="AA1166">
        <v>0</v>
      </c>
      <c r="AB1166">
        <v>0</v>
      </c>
      <c r="AC1166">
        <v>0</v>
      </c>
      <c r="AD1166">
        <v>0</v>
      </c>
      <c r="AE1166">
        <v>0</v>
      </c>
      <c r="AF1166">
        <v>0</v>
      </c>
    </row>
    <row r="1167" spans="1:32">
      <c r="A1167" t="s">
        <v>1185</v>
      </c>
      <c r="B1167" t="s">
        <v>19</v>
      </c>
      <c r="C1167">
        <v>0</v>
      </c>
      <c r="D1167">
        <v>0</v>
      </c>
      <c r="E1167">
        <v>0</v>
      </c>
      <c r="F1167">
        <v>0</v>
      </c>
      <c r="G1167">
        <v>0</v>
      </c>
      <c r="H1167">
        <v>0</v>
      </c>
      <c r="I1167">
        <v>0</v>
      </c>
      <c r="J1167">
        <v>0</v>
      </c>
      <c r="K1167">
        <v>0</v>
      </c>
      <c r="L1167">
        <v>0</v>
      </c>
      <c r="M1167">
        <v>0</v>
      </c>
      <c r="N1167">
        <v>0</v>
      </c>
      <c r="O1167">
        <v>0</v>
      </c>
      <c r="P1167">
        <v>0</v>
      </c>
      <c r="Q1167">
        <v>0</v>
      </c>
      <c r="R1167">
        <v>0</v>
      </c>
      <c r="S1167">
        <v>0</v>
      </c>
      <c r="T1167">
        <v>0</v>
      </c>
      <c r="U1167">
        <v>0</v>
      </c>
      <c r="V1167">
        <v>0</v>
      </c>
      <c r="W1167">
        <v>0</v>
      </c>
      <c r="X1167">
        <v>0</v>
      </c>
      <c r="Y1167">
        <v>0</v>
      </c>
      <c r="Z1167">
        <v>0</v>
      </c>
      <c r="AA1167">
        <v>0</v>
      </c>
      <c r="AB1167">
        <v>0</v>
      </c>
      <c r="AC1167">
        <v>0</v>
      </c>
      <c r="AD1167">
        <v>0</v>
      </c>
      <c r="AE1167">
        <v>0</v>
      </c>
      <c r="AF1167">
        <v>0</v>
      </c>
    </row>
    <row r="1168" spans="1:32">
      <c r="A1168" t="s">
        <v>1186</v>
      </c>
      <c r="B1168" t="s">
        <v>19</v>
      </c>
      <c r="C1168">
        <v>0</v>
      </c>
      <c r="D1168">
        <v>0</v>
      </c>
      <c r="E1168">
        <v>0</v>
      </c>
      <c r="F1168">
        <v>0</v>
      </c>
      <c r="G1168">
        <v>0</v>
      </c>
      <c r="H1168">
        <v>0</v>
      </c>
      <c r="I1168">
        <v>0</v>
      </c>
      <c r="J1168">
        <v>0</v>
      </c>
      <c r="K1168">
        <v>0</v>
      </c>
      <c r="L1168">
        <v>0</v>
      </c>
      <c r="M1168">
        <v>0</v>
      </c>
      <c r="N1168">
        <v>0</v>
      </c>
      <c r="O1168">
        <v>0</v>
      </c>
      <c r="P1168">
        <v>0</v>
      </c>
      <c r="Q1168">
        <v>0</v>
      </c>
      <c r="R1168">
        <v>0</v>
      </c>
      <c r="S1168">
        <v>0</v>
      </c>
      <c r="T1168">
        <v>0</v>
      </c>
      <c r="U1168">
        <v>0</v>
      </c>
      <c r="V1168">
        <v>0</v>
      </c>
      <c r="W1168">
        <v>0</v>
      </c>
      <c r="X1168">
        <v>0</v>
      </c>
      <c r="Y1168">
        <v>0</v>
      </c>
      <c r="Z1168">
        <v>0</v>
      </c>
      <c r="AA1168">
        <v>0</v>
      </c>
      <c r="AB1168">
        <v>0</v>
      </c>
      <c r="AC1168">
        <v>0</v>
      </c>
      <c r="AD1168">
        <v>0</v>
      </c>
      <c r="AE1168">
        <v>0</v>
      </c>
      <c r="AF1168">
        <v>0</v>
      </c>
    </row>
    <row r="1169" spans="1:32">
      <c r="A1169" t="s">
        <v>1187</v>
      </c>
      <c r="B1169" t="s">
        <v>19</v>
      </c>
      <c r="C1169">
        <v>0</v>
      </c>
      <c r="D1169">
        <v>0</v>
      </c>
      <c r="E1169">
        <v>0</v>
      </c>
      <c r="F1169">
        <v>0</v>
      </c>
      <c r="G1169">
        <v>0</v>
      </c>
      <c r="H1169">
        <v>0</v>
      </c>
      <c r="I1169">
        <v>0</v>
      </c>
      <c r="J1169">
        <v>0</v>
      </c>
      <c r="K1169">
        <v>0</v>
      </c>
      <c r="L1169">
        <v>0</v>
      </c>
      <c r="M1169">
        <v>0</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row>
    <row r="1170" spans="1:32">
      <c r="A1170" t="s">
        <v>1188</v>
      </c>
      <c r="B1170" t="s">
        <v>19</v>
      </c>
      <c r="C1170">
        <v>0</v>
      </c>
      <c r="D1170">
        <v>0</v>
      </c>
      <c r="E1170">
        <v>0</v>
      </c>
      <c r="F1170">
        <v>0</v>
      </c>
      <c r="G1170">
        <v>0</v>
      </c>
      <c r="H1170">
        <v>0</v>
      </c>
      <c r="I1170">
        <v>0</v>
      </c>
      <c r="J1170">
        <v>0</v>
      </c>
      <c r="K1170">
        <v>0</v>
      </c>
      <c r="L1170">
        <v>0</v>
      </c>
      <c r="M1170">
        <v>0</v>
      </c>
      <c r="N1170">
        <v>0</v>
      </c>
      <c r="O1170">
        <v>0</v>
      </c>
      <c r="P1170">
        <v>0</v>
      </c>
      <c r="Q1170">
        <v>0</v>
      </c>
      <c r="R1170">
        <v>0</v>
      </c>
      <c r="S1170">
        <v>0</v>
      </c>
      <c r="T1170">
        <v>0</v>
      </c>
      <c r="U1170">
        <v>0</v>
      </c>
      <c r="V1170">
        <v>0</v>
      </c>
      <c r="W1170">
        <v>0</v>
      </c>
      <c r="X1170">
        <v>0</v>
      </c>
      <c r="Y1170">
        <v>0</v>
      </c>
      <c r="Z1170">
        <v>0</v>
      </c>
      <c r="AA1170">
        <v>0</v>
      </c>
      <c r="AB1170">
        <v>0</v>
      </c>
      <c r="AC1170">
        <v>0</v>
      </c>
      <c r="AD1170">
        <v>0</v>
      </c>
      <c r="AE1170">
        <v>0</v>
      </c>
      <c r="AF1170">
        <v>0</v>
      </c>
    </row>
    <row r="1171" spans="1:32">
      <c r="A1171" t="s">
        <v>1189</v>
      </c>
      <c r="B1171" t="s">
        <v>19</v>
      </c>
      <c r="C1171">
        <v>0</v>
      </c>
      <c r="D1171">
        <v>0</v>
      </c>
      <c r="E1171">
        <v>0</v>
      </c>
      <c r="F1171">
        <v>0</v>
      </c>
      <c r="G1171">
        <v>0</v>
      </c>
      <c r="H1171">
        <v>0</v>
      </c>
      <c r="I1171">
        <v>0</v>
      </c>
      <c r="J1171">
        <v>0</v>
      </c>
      <c r="K1171">
        <v>0</v>
      </c>
      <c r="L1171">
        <v>0</v>
      </c>
      <c r="M1171">
        <v>0</v>
      </c>
      <c r="N1171">
        <v>0</v>
      </c>
      <c r="O1171">
        <v>0</v>
      </c>
      <c r="P1171">
        <v>0</v>
      </c>
      <c r="Q1171">
        <v>0</v>
      </c>
      <c r="R1171">
        <v>0</v>
      </c>
      <c r="S1171">
        <v>0</v>
      </c>
      <c r="T1171">
        <v>0</v>
      </c>
      <c r="U1171">
        <v>0</v>
      </c>
      <c r="V1171">
        <v>0</v>
      </c>
      <c r="W1171">
        <v>0</v>
      </c>
      <c r="X1171">
        <v>0</v>
      </c>
      <c r="Y1171">
        <v>0</v>
      </c>
      <c r="Z1171">
        <v>0</v>
      </c>
      <c r="AA1171">
        <v>0</v>
      </c>
      <c r="AB1171">
        <v>0</v>
      </c>
      <c r="AC1171">
        <v>0</v>
      </c>
      <c r="AD1171">
        <v>0</v>
      </c>
      <c r="AE1171">
        <v>0</v>
      </c>
      <c r="AF1171">
        <v>0</v>
      </c>
    </row>
    <row r="1172" spans="1:32">
      <c r="A1172" t="s">
        <v>1190</v>
      </c>
      <c r="B1172" t="s">
        <v>19</v>
      </c>
      <c r="C1172">
        <v>0</v>
      </c>
      <c r="D1172">
        <v>0</v>
      </c>
      <c r="E1172">
        <v>0</v>
      </c>
      <c r="F1172">
        <v>0</v>
      </c>
      <c r="G1172">
        <v>0</v>
      </c>
      <c r="H1172">
        <v>0</v>
      </c>
      <c r="I1172">
        <v>0</v>
      </c>
      <c r="J1172">
        <v>0</v>
      </c>
      <c r="K1172">
        <v>0</v>
      </c>
      <c r="L1172">
        <v>0</v>
      </c>
      <c r="M1172">
        <v>0</v>
      </c>
      <c r="N1172">
        <v>0</v>
      </c>
      <c r="O1172">
        <v>0</v>
      </c>
      <c r="P1172">
        <v>0</v>
      </c>
      <c r="Q1172">
        <v>0</v>
      </c>
      <c r="R1172">
        <v>0</v>
      </c>
      <c r="S1172">
        <v>0</v>
      </c>
      <c r="T1172">
        <v>0</v>
      </c>
      <c r="U1172">
        <v>0</v>
      </c>
      <c r="V1172">
        <v>0</v>
      </c>
      <c r="W1172">
        <v>0</v>
      </c>
      <c r="X1172">
        <v>0</v>
      </c>
      <c r="Y1172">
        <v>0</v>
      </c>
      <c r="Z1172">
        <v>0</v>
      </c>
      <c r="AA1172">
        <v>0</v>
      </c>
      <c r="AB1172">
        <v>0</v>
      </c>
      <c r="AC1172">
        <v>0</v>
      </c>
      <c r="AD1172">
        <v>0</v>
      </c>
      <c r="AE1172">
        <v>0</v>
      </c>
      <c r="AF1172">
        <v>0</v>
      </c>
    </row>
    <row r="1173" spans="1:32">
      <c r="A1173" t="s">
        <v>1191</v>
      </c>
      <c r="B1173" t="s">
        <v>19</v>
      </c>
      <c r="C1173">
        <v>0</v>
      </c>
      <c r="D1173">
        <v>0</v>
      </c>
      <c r="E1173">
        <v>0</v>
      </c>
      <c r="F1173">
        <v>0</v>
      </c>
      <c r="G1173">
        <v>0</v>
      </c>
      <c r="H1173">
        <v>0</v>
      </c>
      <c r="I1173">
        <v>0</v>
      </c>
      <c r="J1173">
        <v>0</v>
      </c>
      <c r="K1173">
        <v>0</v>
      </c>
      <c r="L1173">
        <v>0</v>
      </c>
      <c r="M1173">
        <v>0</v>
      </c>
      <c r="N1173">
        <v>0</v>
      </c>
      <c r="O1173">
        <v>0</v>
      </c>
      <c r="P1173">
        <v>0</v>
      </c>
      <c r="Q1173">
        <v>0</v>
      </c>
      <c r="R1173">
        <v>0</v>
      </c>
      <c r="S1173">
        <v>0</v>
      </c>
      <c r="T1173">
        <v>0</v>
      </c>
      <c r="U1173">
        <v>0</v>
      </c>
      <c r="V1173">
        <v>0</v>
      </c>
      <c r="W1173">
        <v>0</v>
      </c>
      <c r="X1173">
        <v>0</v>
      </c>
      <c r="Y1173">
        <v>0</v>
      </c>
      <c r="Z1173">
        <v>0</v>
      </c>
      <c r="AA1173">
        <v>0</v>
      </c>
      <c r="AB1173">
        <v>0</v>
      </c>
      <c r="AC1173">
        <v>0</v>
      </c>
      <c r="AD1173">
        <v>0</v>
      </c>
      <c r="AE1173">
        <v>0</v>
      </c>
      <c r="AF1173">
        <v>0</v>
      </c>
    </row>
    <row r="1174" spans="1:32">
      <c r="A1174" t="s">
        <v>1192</v>
      </c>
      <c r="B1174" t="s">
        <v>19</v>
      </c>
      <c r="C1174">
        <v>0</v>
      </c>
      <c r="D1174">
        <v>0</v>
      </c>
      <c r="E1174">
        <v>0</v>
      </c>
      <c r="F1174">
        <v>0</v>
      </c>
      <c r="G1174">
        <v>0</v>
      </c>
      <c r="H1174">
        <v>0</v>
      </c>
      <c r="I1174">
        <v>0</v>
      </c>
      <c r="J1174">
        <v>0</v>
      </c>
      <c r="K1174">
        <v>0</v>
      </c>
      <c r="L1174">
        <v>0</v>
      </c>
      <c r="M1174">
        <v>0</v>
      </c>
      <c r="N1174">
        <v>0</v>
      </c>
      <c r="O1174">
        <v>0</v>
      </c>
      <c r="P1174">
        <v>0</v>
      </c>
      <c r="Q1174">
        <v>0</v>
      </c>
      <c r="R1174">
        <v>0</v>
      </c>
      <c r="S1174">
        <v>0</v>
      </c>
      <c r="T1174">
        <v>0</v>
      </c>
      <c r="U1174">
        <v>0</v>
      </c>
      <c r="V1174">
        <v>0</v>
      </c>
      <c r="W1174">
        <v>0</v>
      </c>
      <c r="X1174">
        <v>0</v>
      </c>
      <c r="Y1174">
        <v>0</v>
      </c>
      <c r="Z1174">
        <v>0</v>
      </c>
      <c r="AA1174">
        <v>0</v>
      </c>
      <c r="AB1174">
        <v>0</v>
      </c>
      <c r="AC1174">
        <v>0</v>
      </c>
      <c r="AD1174">
        <v>0</v>
      </c>
      <c r="AE1174">
        <v>0</v>
      </c>
      <c r="AF1174">
        <v>0</v>
      </c>
    </row>
    <row r="1175" spans="1:32">
      <c r="A1175" t="s">
        <v>1193</v>
      </c>
      <c r="B1175" t="s">
        <v>19</v>
      </c>
      <c r="C1175" s="2">
        <v>259700000</v>
      </c>
      <c r="D1175" s="2">
        <v>267304000</v>
      </c>
      <c r="E1175" s="2">
        <v>253398000</v>
      </c>
      <c r="F1175" s="2">
        <v>251814000</v>
      </c>
      <c r="G1175" s="2">
        <v>251526000</v>
      </c>
      <c r="H1175" s="2">
        <v>249150000</v>
      </c>
      <c r="I1175" s="2">
        <v>247901000</v>
      </c>
      <c r="J1175" s="2">
        <v>245897000</v>
      </c>
      <c r="K1175" s="2">
        <v>244410000</v>
      </c>
      <c r="L1175" s="2">
        <v>243221000</v>
      </c>
      <c r="M1175" s="2">
        <v>242825000</v>
      </c>
      <c r="N1175" s="2">
        <v>242444000</v>
      </c>
      <c r="O1175" s="2">
        <v>242106000</v>
      </c>
      <c r="P1175" s="2">
        <v>241560000</v>
      </c>
      <c r="Q1175" s="2">
        <v>241186000</v>
      </c>
      <c r="R1175" s="2">
        <v>240506000</v>
      </c>
      <c r="S1175" s="2">
        <v>240048000</v>
      </c>
      <c r="T1175" s="2">
        <v>239562000</v>
      </c>
      <c r="U1175" s="2">
        <v>239025000</v>
      </c>
      <c r="V1175" s="2">
        <v>238533000</v>
      </c>
      <c r="W1175" s="2">
        <v>238096000</v>
      </c>
      <c r="X1175" s="2">
        <v>237792000</v>
      </c>
      <c r="Y1175" s="2">
        <v>237354000</v>
      </c>
      <c r="Z1175" s="2">
        <v>236967000</v>
      </c>
      <c r="AA1175" s="2">
        <v>236507000</v>
      </c>
      <c r="AB1175" s="2">
        <v>236717000</v>
      </c>
      <c r="AC1175" s="2">
        <v>236344000</v>
      </c>
      <c r="AD1175" s="2">
        <v>235608000</v>
      </c>
      <c r="AE1175" s="2">
        <v>234990000</v>
      </c>
      <c r="AF1175" s="2">
        <v>234343000</v>
      </c>
    </row>
    <row r="1176" spans="1:32">
      <c r="A1176" t="s">
        <v>1194</v>
      </c>
      <c r="B1176" t="s">
        <v>19</v>
      </c>
      <c r="C1176">
        <v>0</v>
      </c>
      <c r="D1176">
        <v>0</v>
      </c>
      <c r="E1176">
        <v>0</v>
      </c>
      <c r="F1176">
        <v>0</v>
      </c>
      <c r="G1176">
        <v>0</v>
      </c>
      <c r="H1176">
        <v>0</v>
      </c>
      <c r="I1176">
        <v>0</v>
      </c>
      <c r="J1176">
        <v>0</v>
      </c>
      <c r="K1176">
        <v>0</v>
      </c>
      <c r="L1176">
        <v>0</v>
      </c>
      <c r="M1176">
        <v>0</v>
      </c>
      <c r="N1176">
        <v>0</v>
      </c>
      <c r="O1176">
        <v>0</v>
      </c>
      <c r="P1176">
        <v>0</v>
      </c>
      <c r="Q1176">
        <v>0</v>
      </c>
      <c r="R1176">
        <v>0</v>
      </c>
      <c r="S1176">
        <v>0</v>
      </c>
      <c r="T1176">
        <v>0</v>
      </c>
      <c r="U1176">
        <v>0</v>
      </c>
      <c r="V1176">
        <v>0</v>
      </c>
      <c r="W1176">
        <v>0</v>
      </c>
      <c r="X1176">
        <v>0</v>
      </c>
      <c r="Y1176">
        <v>0</v>
      </c>
      <c r="Z1176">
        <v>0</v>
      </c>
      <c r="AA1176">
        <v>0</v>
      </c>
      <c r="AB1176">
        <v>0</v>
      </c>
      <c r="AC1176">
        <v>0</v>
      </c>
      <c r="AD1176">
        <v>0</v>
      </c>
      <c r="AE1176">
        <v>0</v>
      </c>
      <c r="AF1176">
        <v>0</v>
      </c>
    </row>
    <row r="1177" spans="1:32">
      <c r="A1177" t="s">
        <v>1195</v>
      </c>
      <c r="B1177" t="s">
        <v>19</v>
      </c>
      <c r="C1177">
        <v>0</v>
      </c>
      <c r="D1177">
        <v>0</v>
      </c>
      <c r="E1177">
        <v>0</v>
      </c>
      <c r="F1177">
        <v>0</v>
      </c>
      <c r="G1177">
        <v>0</v>
      </c>
      <c r="H1177">
        <v>0</v>
      </c>
      <c r="I1177">
        <v>0</v>
      </c>
      <c r="J1177">
        <v>0</v>
      </c>
      <c r="K1177">
        <v>0</v>
      </c>
      <c r="L1177">
        <v>0</v>
      </c>
      <c r="M1177">
        <v>0</v>
      </c>
      <c r="N1177">
        <v>0</v>
      </c>
      <c r="O1177">
        <v>0</v>
      </c>
      <c r="P1177">
        <v>0</v>
      </c>
      <c r="Q1177">
        <v>0</v>
      </c>
      <c r="R1177">
        <v>0</v>
      </c>
      <c r="S1177">
        <v>0</v>
      </c>
      <c r="T1177">
        <v>0</v>
      </c>
      <c r="U1177">
        <v>0</v>
      </c>
      <c r="V1177">
        <v>0</v>
      </c>
      <c r="W1177">
        <v>0</v>
      </c>
      <c r="X1177">
        <v>0</v>
      </c>
      <c r="Y1177">
        <v>0</v>
      </c>
      <c r="Z1177">
        <v>0</v>
      </c>
      <c r="AA1177">
        <v>0</v>
      </c>
      <c r="AB1177">
        <v>0</v>
      </c>
      <c r="AC1177">
        <v>0</v>
      </c>
      <c r="AD1177">
        <v>0</v>
      </c>
      <c r="AE1177">
        <v>0</v>
      </c>
      <c r="AF1177">
        <v>0</v>
      </c>
    </row>
    <row r="1178" spans="1:32">
      <c r="A1178" t="s">
        <v>1196</v>
      </c>
      <c r="B1178" t="s">
        <v>19</v>
      </c>
      <c r="C1178">
        <v>0</v>
      </c>
      <c r="D1178">
        <v>0</v>
      </c>
      <c r="E1178">
        <v>0</v>
      </c>
      <c r="F1178">
        <v>0</v>
      </c>
      <c r="G1178">
        <v>0</v>
      </c>
      <c r="H1178">
        <v>0</v>
      </c>
      <c r="I1178">
        <v>0</v>
      </c>
      <c r="J1178">
        <v>0</v>
      </c>
      <c r="K1178">
        <v>0</v>
      </c>
      <c r="L1178">
        <v>0</v>
      </c>
      <c r="M1178">
        <v>0</v>
      </c>
      <c r="N1178">
        <v>0</v>
      </c>
      <c r="O1178">
        <v>0</v>
      </c>
      <c r="P1178">
        <v>0</v>
      </c>
      <c r="Q1178">
        <v>0</v>
      </c>
      <c r="R1178">
        <v>0</v>
      </c>
      <c r="S1178">
        <v>0</v>
      </c>
      <c r="T1178">
        <v>0</v>
      </c>
      <c r="U1178">
        <v>0</v>
      </c>
      <c r="V1178">
        <v>0</v>
      </c>
      <c r="W1178">
        <v>0</v>
      </c>
      <c r="X1178">
        <v>0</v>
      </c>
      <c r="Y1178">
        <v>0</v>
      </c>
      <c r="Z1178">
        <v>0</v>
      </c>
      <c r="AA1178">
        <v>0</v>
      </c>
      <c r="AB1178">
        <v>0</v>
      </c>
      <c r="AC1178">
        <v>0</v>
      </c>
      <c r="AD1178">
        <v>0</v>
      </c>
      <c r="AE1178">
        <v>0</v>
      </c>
      <c r="AF1178">
        <v>0</v>
      </c>
    </row>
    <row r="1179" spans="1:32">
      <c r="A1179" t="s">
        <v>1197</v>
      </c>
      <c r="B1179" t="s">
        <v>19</v>
      </c>
      <c r="C1179" s="2">
        <v>768000000</v>
      </c>
      <c r="D1179" s="2">
        <v>790487000</v>
      </c>
      <c r="E1179" s="2">
        <v>749363000</v>
      </c>
      <c r="F1179" s="2">
        <v>744678000</v>
      </c>
      <c r="G1179" s="2">
        <v>743827000</v>
      </c>
      <c r="H1179" s="2">
        <v>736802000</v>
      </c>
      <c r="I1179" s="2">
        <v>733106000</v>
      </c>
      <c r="J1179" s="2">
        <v>727181000</v>
      </c>
      <c r="K1179" s="2">
        <v>722784000</v>
      </c>
      <c r="L1179" s="2">
        <v>719267000</v>
      </c>
      <c r="M1179" s="2">
        <v>718096000</v>
      </c>
      <c r="N1179" s="2">
        <v>716970000</v>
      </c>
      <c r="O1179" s="2">
        <v>715970000</v>
      </c>
      <c r="P1179" s="2">
        <v>714354000</v>
      </c>
      <c r="Q1179" s="2">
        <v>713248000</v>
      </c>
      <c r="R1179" s="2">
        <v>711239000</v>
      </c>
      <c r="S1179" s="2">
        <v>709883000</v>
      </c>
      <c r="T1179" s="2">
        <v>708445000</v>
      </c>
      <c r="U1179" s="2">
        <v>706858000</v>
      </c>
      <c r="V1179" s="2">
        <v>705403000</v>
      </c>
      <c r="W1179" s="2">
        <v>704110000</v>
      </c>
      <c r="X1179" s="2">
        <v>703213000</v>
      </c>
      <c r="Y1179" s="2">
        <v>701915000</v>
      </c>
      <c r="Z1179" s="2">
        <v>700771000</v>
      </c>
      <c r="AA1179" s="2">
        <v>699411000</v>
      </c>
      <c r="AB1179" s="2">
        <v>700033000</v>
      </c>
      <c r="AC1179" s="2">
        <v>698930000</v>
      </c>
      <c r="AD1179" s="2">
        <v>696753000</v>
      </c>
      <c r="AE1179" s="2">
        <v>694927000</v>
      </c>
      <c r="AF1179" s="2">
        <v>693013000</v>
      </c>
    </row>
    <row r="1180" spans="1:32">
      <c r="A1180" t="s">
        <v>1198</v>
      </c>
      <c r="B1180" t="s">
        <v>19</v>
      </c>
      <c r="C1180">
        <v>0</v>
      </c>
      <c r="D1180">
        <v>0</v>
      </c>
      <c r="E1180">
        <v>0</v>
      </c>
      <c r="F1180">
        <v>0</v>
      </c>
      <c r="G1180">
        <v>0</v>
      </c>
      <c r="H1180">
        <v>0</v>
      </c>
      <c r="I1180">
        <v>0</v>
      </c>
      <c r="J1180">
        <v>0</v>
      </c>
      <c r="K1180">
        <v>0</v>
      </c>
      <c r="L1180">
        <v>0</v>
      </c>
      <c r="M1180">
        <v>0</v>
      </c>
      <c r="N1180">
        <v>0</v>
      </c>
      <c r="O1180">
        <v>0</v>
      </c>
      <c r="P1180">
        <v>0</v>
      </c>
      <c r="Q1180">
        <v>0</v>
      </c>
      <c r="R1180">
        <v>0</v>
      </c>
      <c r="S1180">
        <v>0</v>
      </c>
      <c r="T1180">
        <v>0</v>
      </c>
      <c r="U1180">
        <v>0</v>
      </c>
      <c r="V1180">
        <v>0</v>
      </c>
      <c r="W1180">
        <v>0</v>
      </c>
      <c r="X1180">
        <v>0</v>
      </c>
      <c r="Y1180">
        <v>0</v>
      </c>
      <c r="Z1180">
        <v>0</v>
      </c>
      <c r="AA1180">
        <v>0</v>
      </c>
      <c r="AB1180">
        <v>0</v>
      </c>
      <c r="AC1180">
        <v>0</v>
      </c>
      <c r="AD1180">
        <v>0</v>
      </c>
      <c r="AE1180">
        <v>0</v>
      </c>
      <c r="AF1180">
        <v>0</v>
      </c>
    </row>
    <row r="1181" spans="1:32">
      <c r="A1181" t="s">
        <v>1199</v>
      </c>
      <c r="B1181" t="s">
        <v>19</v>
      </c>
      <c r="C1181">
        <v>0</v>
      </c>
      <c r="D1181">
        <v>0</v>
      </c>
      <c r="E1181">
        <v>0</v>
      </c>
      <c r="F1181">
        <v>0</v>
      </c>
      <c r="G1181">
        <v>0</v>
      </c>
      <c r="H1181">
        <v>0</v>
      </c>
      <c r="I1181">
        <v>0</v>
      </c>
      <c r="J1181">
        <v>0</v>
      </c>
      <c r="K1181">
        <v>0</v>
      </c>
      <c r="L1181">
        <v>0</v>
      </c>
      <c r="M1181">
        <v>0</v>
      </c>
      <c r="N1181">
        <v>0</v>
      </c>
      <c r="O1181">
        <v>0</v>
      </c>
      <c r="P1181">
        <v>0</v>
      </c>
      <c r="Q1181">
        <v>0</v>
      </c>
      <c r="R1181">
        <v>0</v>
      </c>
      <c r="S1181">
        <v>0</v>
      </c>
      <c r="T1181">
        <v>0</v>
      </c>
      <c r="U1181">
        <v>0</v>
      </c>
      <c r="V1181">
        <v>0</v>
      </c>
      <c r="W1181">
        <v>0</v>
      </c>
      <c r="X1181">
        <v>0</v>
      </c>
      <c r="Y1181">
        <v>0</v>
      </c>
      <c r="Z1181">
        <v>0</v>
      </c>
      <c r="AA1181">
        <v>0</v>
      </c>
      <c r="AB1181">
        <v>0</v>
      </c>
      <c r="AC1181">
        <v>0</v>
      </c>
      <c r="AD1181">
        <v>0</v>
      </c>
      <c r="AE1181">
        <v>0</v>
      </c>
      <c r="AF1181">
        <v>0</v>
      </c>
    </row>
    <row r="1182" spans="1:32">
      <c r="A1182" t="s">
        <v>1200</v>
      </c>
      <c r="B1182" t="s">
        <v>19</v>
      </c>
      <c r="C1182">
        <v>0</v>
      </c>
      <c r="D1182">
        <v>0</v>
      </c>
      <c r="E1182">
        <v>0</v>
      </c>
      <c r="F1182">
        <v>0</v>
      </c>
      <c r="G1182">
        <v>0</v>
      </c>
      <c r="H1182">
        <v>0</v>
      </c>
      <c r="I1182">
        <v>0</v>
      </c>
      <c r="J1182">
        <v>0</v>
      </c>
      <c r="K1182">
        <v>0</v>
      </c>
      <c r="L1182">
        <v>0</v>
      </c>
      <c r="M1182">
        <v>0</v>
      </c>
      <c r="N1182">
        <v>0</v>
      </c>
      <c r="O1182">
        <v>0</v>
      </c>
      <c r="P1182">
        <v>0</v>
      </c>
      <c r="Q1182">
        <v>0</v>
      </c>
      <c r="R1182">
        <v>0</v>
      </c>
      <c r="S1182">
        <v>0</v>
      </c>
      <c r="T1182">
        <v>0</v>
      </c>
      <c r="U1182">
        <v>0</v>
      </c>
      <c r="V1182">
        <v>0</v>
      </c>
      <c r="W1182">
        <v>0</v>
      </c>
      <c r="X1182">
        <v>0</v>
      </c>
      <c r="Y1182">
        <v>0</v>
      </c>
      <c r="Z1182">
        <v>0</v>
      </c>
      <c r="AA1182">
        <v>0</v>
      </c>
      <c r="AB1182">
        <v>0</v>
      </c>
      <c r="AC1182">
        <v>0</v>
      </c>
      <c r="AD1182">
        <v>0</v>
      </c>
      <c r="AE1182">
        <v>0</v>
      </c>
      <c r="AF1182">
        <v>0</v>
      </c>
    </row>
    <row r="1183" spans="1:32">
      <c r="A1183" t="s">
        <v>1201</v>
      </c>
      <c r="B1183" t="s">
        <v>19</v>
      </c>
      <c r="C1183">
        <v>0</v>
      </c>
      <c r="D1183">
        <v>0</v>
      </c>
      <c r="E1183">
        <v>0</v>
      </c>
      <c r="F1183">
        <v>0</v>
      </c>
      <c r="G1183">
        <v>0</v>
      </c>
      <c r="H1183">
        <v>0</v>
      </c>
      <c r="I1183">
        <v>0</v>
      </c>
      <c r="J1183">
        <v>0</v>
      </c>
      <c r="K1183">
        <v>0</v>
      </c>
      <c r="L1183">
        <v>0</v>
      </c>
      <c r="M1183">
        <v>0</v>
      </c>
      <c r="N1183">
        <v>0</v>
      </c>
      <c r="O1183">
        <v>0</v>
      </c>
      <c r="P1183">
        <v>0</v>
      </c>
      <c r="Q1183">
        <v>0</v>
      </c>
      <c r="R1183">
        <v>0</v>
      </c>
      <c r="S1183">
        <v>0</v>
      </c>
      <c r="T1183">
        <v>0</v>
      </c>
      <c r="U1183">
        <v>0</v>
      </c>
      <c r="V1183">
        <v>0</v>
      </c>
      <c r="W1183">
        <v>0</v>
      </c>
      <c r="X1183">
        <v>0</v>
      </c>
      <c r="Y1183">
        <v>0</v>
      </c>
      <c r="Z1183">
        <v>0</v>
      </c>
      <c r="AA1183">
        <v>0</v>
      </c>
      <c r="AB1183">
        <v>0</v>
      </c>
      <c r="AC1183">
        <v>0</v>
      </c>
      <c r="AD1183">
        <v>0</v>
      </c>
      <c r="AE1183">
        <v>0</v>
      </c>
      <c r="AF1183">
        <v>0</v>
      </c>
    </row>
    <row r="1184" spans="1:32">
      <c r="A1184" t="s">
        <v>1202</v>
      </c>
      <c r="B1184" t="s">
        <v>19</v>
      </c>
      <c r="C1184">
        <v>0</v>
      </c>
      <c r="D1184">
        <v>0</v>
      </c>
      <c r="E1184">
        <v>0</v>
      </c>
      <c r="F1184">
        <v>0</v>
      </c>
      <c r="G1184">
        <v>0</v>
      </c>
      <c r="H1184">
        <v>0</v>
      </c>
      <c r="I1184">
        <v>0</v>
      </c>
      <c r="J1184">
        <v>0</v>
      </c>
      <c r="K1184">
        <v>0</v>
      </c>
      <c r="L1184">
        <v>0</v>
      </c>
      <c r="M1184">
        <v>0</v>
      </c>
      <c r="N1184">
        <v>0</v>
      </c>
      <c r="O1184">
        <v>0</v>
      </c>
      <c r="P1184">
        <v>0</v>
      </c>
      <c r="Q1184">
        <v>0</v>
      </c>
      <c r="R1184">
        <v>0</v>
      </c>
      <c r="S1184">
        <v>0</v>
      </c>
      <c r="T1184">
        <v>0</v>
      </c>
      <c r="U1184">
        <v>0</v>
      </c>
      <c r="V1184">
        <v>0</v>
      </c>
      <c r="W1184">
        <v>0</v>
      </c>
      <c r="X1184">
        <v>0</v>
      </c>
      <c r="Y1184">
        <v>0</v>
      </c>
      <c r="Z1184">
        <v>0</v>
      </c>
      <c r="AA1184">
        <v>0</v>
      </c>
      <c r="AB1184">
        <v>0</v>
      </c>
      <c r="AC1184">
        <v>0</v>
      </c>
      <c r="AD1184">
        <v>0</v>
      </c>
      <c r="AE1184">
        <v>0</v>
      </c>
      <c r="AF1184">
        <v>0</v>
      </c>
    </row>
    <row r="1185" spans="1:32">
      <c r="A1185" t="s">
        <v>1203</v>
      </c>
      <c r="B1185" t="s">
        <v>19</v>
      </c>
      <c r="C1185">
        <v>0</v>
      </c>
      <c r="D1185">
        <v>0</v>
      </c>
      <c r="E1185">
        <v>0</v>
      </c>
      <c r="F1185">
        <v>0</v>
      </c>
      <c r="G1185">
        <v>0</v>
      </c>
      <c r="H1185">
        <v>0</v>
      </c>
      <c r="I1185">
        <v>0</v>
      </c>
      <c r="J1185">
        <v>0</v>
      </c>
      <c r="K1185">
        <v>0</v>
      </c>
      <c r="L1185">
        <v>0</v>
      </c>
      <c r="M1185">
        <v>0</v>
      </c>
      <c r="N1185">
        <v>0</v>
      </c>
      <c r="O1185">
        <v>0</v>
      </c>
      <c r="P1185">
        <v>0</v>
      </c>
      <c r="Q1185">
        <v>0</v>
      </c>
      <c r="R1185">
        <v>0</v>
      </c>
      <c r="S1185">
        <v>0</v>
      </c>
      <c r="T1185">
        <v>0</v>
      </c>
      <c r="U1185">
        <v>0</v>
      </c>
      <c r="V1185">
        <v>0</v>
      </c>
      <c r="W1185">
        <v>0</v>
      </c>
      <c r="X1185">
        <v>0</v>
      </c>
      <c r="Y1185">
        <v>0</v>
      </c>
      <c r="Z1185">
        <v>0</v>
      </c>
      <c r="AA1185">
        <v>0</v>
      </c>
      <c r="AB1185">
        <v>0</v>
      </c>
      <c r="AC1185">
        <v>0</v>
      </c>
      <c r="AD1185">
        <v>0</v>
      </c>
      <c r="AE1185">
        <v>0</v>
      </c>
      <c r="AF1185">
        <v>0</v>
      </c>
    </row>
    <row r="1186" spans="1:32">
      <c r="A1186" t="s">
        <v>1204</v>
      </c>
      <c r="B1186" t="s">
        <v>19</v>
      </c>
      <c r="C1186">
        <v>0</v>
      </c>
      <c r="D1186">
        <v>0</v>
      </c>
      <c r="E1186">
        <v>0</v>
      </c>
      <c r="F1186">
        <v>0</v>
      </c>
      <c r="G1186">
        <v>0</v>
      </c>
      <c r="H1186">
        <v>0</v>
      </c>
      <c r="I1186">
        <v>0</v>
      </c>
      <c r="J1186">
        <v>0</v>
      </c>
      <c r="K1186">
        <v>0</v>
      </c>
      <c r="L1186">
        <v>0</v>
      </c>
      <c r="M1186">
        <v>0</v>
      </c>
      <c r="N1186">
        <v>0</v>
      </c>
      <c r="O1186">
        <v>0</v>
      </c>
      <c r="P1186">
        <v>0</v>
      </c>
      <c r="Q1186">
        <v>0</v>
      </c>
      <c r="R1186">
        <v>0</v>
      </c>
      <c r="S1186">
        <v>0</v>
      </c>
      <c r="T1186">
        <v>0</v>
      </c>
      <c r="U1186">
        <v>0</v>
      </c>
      <c r="V1186">
        <v>0</v>
      </c>
      <c r="W1186">
        <v>0</v>
      </c>
      <c r="X1186">
        <v>0</v>
      </c>
      <c r="Y1186">
        <v>0</v>
      </c>
      <c r="Z1186">
        <v>0</v>
      </c>
      <c r="AA1186">
        <v>0</v>
      </c>
      <c r="AB1186">
        <v>0</v>
      </c>
      <c r="AC1186">
        <v>0</v>
      </c>
      <c r="AD1186">
        <v>0</v>
      </c>
      <c r="AE1186">
        <v>0</v>
      </c>
      <c r="AF1186">
        <v>0</v>
      </c>
    </row>
    <row r="1187" spans="1:32">
      <c r="A1187" t="s">
        <v>1205</v>
      </c>
      <c r="B1187" t="s">
        <v>19</v>
      </c>
      <c r="C1187">
        <v>0</v>
      </c>
      <c r="D1187">
        <v>0</v>
      </c>
      <c r="E1187">
        <v>0</v>
      </c>
      <c r="F1187">
        <v>0</v>
      </c>
      <c r="G1187">
        <v>0</v>
      </c>
      <c r="H1187">
        <v>0</v>
      </c>
      <c r="I1187">
        <v>0</v>
      </c>
      <c r="J1187">
        <v>0</v>
      </c>
      <c r="K1187">
        <v>0</v>
      </c>
      <c r="L1187">
        <v>0</v>
      </c>
      <c r="M1187">
        <v>0</v>
      </c>
      <c r="N1187">
        <v>0</v>
      </c>
      <c r="O1187">
        <v>0</v>
      </c>
      <c r="P1187">
        <v>0</v>
      </c>
      <c r="Q1187">
        <v>0</v>
      </c>
      <c r="R1187">
        <v>0</v>
      </c>
      <c r="S1187">
        <v>0</v>
      </c>
      <c r="T1187">
        <v>0</v>
      </c>
      <c r="U1187">
        <v>0</v>
      </c>
      <c r="V1187">
        <v>0</v>
      </c>
      <c r="W1187">
        <v>0</v>
      </c>
      <c r="X1187">
        <v>0</v>
      </c>
      <c r="Y1187">
        <v>0</v>
      </c>
      <c r="Z1187">
        <v>0</v>
      </c>
      <c r="AA1187">
        <v>0</v>
      </c>
      <c r="AB1187">
        <v>0</v>
      </c>
      <c r="AC1187">
        <v>0</v>
      </c>
      <c r="AD1187">
        <v>0</v>
      </c>
      <c r="AE1187">
        <v>0</v>
      </c>
      <c r="AF1187">
        <v>0</v>
      </c>
    </row>
    <row r="1188" spans="1:32">
      <c r="A1188" t="s">
        <v>1206</v>
      </c>
      <c r="B1188" t="s">
        <v>19</v>
      </c>
      <c r="C1188">
        <v>0</v>
      </c>
      <c r="D1188">
        <v>0</v>
      </c>
      <c r="E1188">
        <v>0</v>
      </c>
      <c r="F1188">
        <v>0</v>
      </c>
      <c r="G1188">
        <v>0</v>
      </c>
      <c r="H1188">
        <v>0</v>
      </c>
      <c r="I1188">
        <v>0</v>
      </c>
      <c r="J1188">
        <v>0</v>
      </c>
      <c r="K1188">
        <v>0</v>
      </c>
      <c r="L1188">
        <v>0</v>
      </c>
      <c r="M1188">
        <v>0</v>
      </c>
      <c r="N1188">
        <v>0</v>
      </c>
      <c r="O1188">
        <v>0</v>
      </c>
      <c r="P1188">
        <v>0</v>
      </c>
      <c r="Q1188">
        <v>0</v>
      </c>
      <c r="R1188">
        <v>0</v>
      </c>
      <c r="S1188">
        <v>0</v>
      </c>
      <c r="T1188">
        <v>0</v>
      </c>
      <c r="U1188">
        <v>0</v>
      </c>
      <c r="V1188">
        <v>0</v>
      </c>
      <c r="W1188">
        <v>0</v>
      </c>
      <c r="X1188">
        <v>0</v>
      </c>
      <c r="Y1188">
        <v>0</v>
      </c>
      <c r="Z1188">
        <v>0</v>
      </c>
      <c r="AA1188">
        <v>0</v>
      </c>
      <c r="AB1188">
        <v>0</v>
      </c>
      <c r="AC1188">
        <v>0</v>
      </c>
      <c r="AD1188">
        <v>0</v>
      </c>
      <c r="AE1188">
        <v>0</v>
      </c>
      <c r="AF1188">
        <v>0</v>
      </c>
    </row>
    <row r="1189" spans="1:32">
      <c r="A1189" t="s">
        <v>1207</v>
      </c>
      <c r="B1189" t="s">
        <v>19</v>
      </c>
      <c r="C1189">
        <v>0</v>
      </c>
      <c r="D1189">
        <v>0</v>
      </c>
      <c r="E1189">
        <v>0</v>
      </c>
      <c r="F1189">
        <v>0</v>
      </c>
      <c r="G1189">
        <v>0</v>
      </c>
      <c r="H1189">
        <v>0</v>
      </c>
      <c r="I1189">
        <v>0</v>
      </c>
      <c r="J1189">
        <v>0</v>
      </c>
      <c r="K1189">
        <v>0</v>
      </c>
      <c r="L1189">
        <v>0</v>
      </c>
      <c r="M1189">
        <v>0</v>
      </c>
      <c r="N1189">
        <v>0</v>
      </c>
      <c r="O1189">
        <v>0</v>
      </c>
      <c r="P1189">
        <v>0</v>
      </c>
      <c r="Q1189">
        <v>0</v>
      </c>
      <c r="R1189">
        <v>0</v>
      </c>
      <c r="S1189">
        <v>0</v>
      </c>
      <c r="T1189">
        <v>0</v>
      </c>
      <c r="U1189">
        <v>0</v>
      </c>
      <c r="V1189">
        <v>0</v>
      </c>
      <c r="W1189">
        <v>0</v>
      </c>
      <c r="X1189">
        <v>0</v>
      </c>
      <c r="Y1189">
        <v>0</v>
      </c>
      <c r="Z1189">
        <v>0</v>
      </c>
      <c r="AA1189">
        <v>0</v>
      </c>
      <c r="AB1189">
        <v>0</v>
      </c>
      <c r="AC1189">
        <v>0</v>
      </c>
      <c r="AD1189">
        <v>0</v>
      </c>
      <c r="AE1189">
        <v>0</v>
      </c>
      <c r="AF1189">
        <v>0</v>
      </c>
    </row>
    <row r="1190" spans="1:32">
      <c r="A1190" t="s">
        <v>1208</v>
      </c>
      <c r="B1190" t="s">
        <v>19</v>
      </c>
      <c r="C1190">
        <v>0</v>
      </c>
      <c r="D1190">
        <v>0</v>
      </c>
      <c r="E1190">
        <v>0</v>
      </c>
      <c r="F1190">
        <v>0</v>
      </c>
      <c r="G1190">
        <v>0</v>
      </c>
      <c r="H1190">
        <v>0</v>
      </c>
      <c r="I1190">
        <v>0</v>
      </c>
      <c r="J1190">
        <v>0</v>
      </c>
      <c r="K1190">
        <v>0</v>
      </c>
      <c r="L1190">
        <v>0</v>
      </c>
      <c r="M1190">
        <v>0</v>
      </c>
      <c r="N1190">
        <v>0</v>
      </c>
      <c r="O1190">
        <v>0</v>
      </c>
      <c r="P1190">
        <v>0</v>
      </c>
      <c r="Q1190">
        <v>0</v>
      </c>
      <c r="R1190">
        <v>0</v>
      </c>
      <c r="S1190">
        <v>0</v>
      </c>
      <c r="T1190">
        <v>0</v>
      </c>
      <c r="U1190">
        <v>0</v>
      </c>
      <c r="V1190">
        <v>0</v>
      </c>
      <c r="W1190">
        <v>0</v>
      </c>
      <c r="X1190">
        <v>0</v>
      </c>
      <c r="Y1190">
        <v>0</v>
      </c>
      <c r="Z1190">
        <v>0</v>
      </c>
      <c r="AA1190">
        <v>0</v>
      </c>
      <c r="AB1190">
        <v>0</v>
      </c>
      <c r="AC1190">
        <v>0</v>
      </c>
      <c r="AD1190">
        <v>0</v>
      </c>
      <c r="AE1190">
        <v>0</v>
      </c>
      <c r="AF1190">
        <v>0</v>
      </c>
    </row>
    <row r="1191" spans="1:32">
      <c r="A1191" t="s">
        <v>1209</v>
      </c>
      <c r="B1191" t="s">
        <v>19</v>
      </c>
      <c r="C1191">
        <v>0</v>
      </c>
      <c r="D1191">
        <v>0</v>
      </c>
      <c r="E1191">
        <v>0</v>
      </c>
      <c r="F1191">
        <v>0</v>
      </c>
      <c r="G1191">
        <v>0</v>
      </c>
      <c r="H1191">
        <v>0</v>
      </c>
      <c r="I1191">
        <v>0</v>
      </c>
      <c r="J1191">
        <v>0</v>
      </c>
      <c r="K1191">
        <v>0</v>
      </c>
      <c r="L1191">
        <v>0</v>
      </c>
      <c r="M1191">
        <v>0</v>
      </c>
      <c r="N1191">
        <v>0</v>
      </c>
      <c r="O1191">
        <v>0</v>
      </c>
      <c r="P1191">
        <v>0</v>
      </c>
      <c r="Q1191">
        <v>0</v>
      </c>
      <c r="R1191">
        <v>0</v>
      </c>
      <c r="S1191">
        <v>0</v>
      </c>
      <c r="T1191">
        <v>0</v>
      </c>
      <c r="U1191">
        <v>0</v>
      </c>
      <c r="V1191">
        <v>0</v>
      </c>
      <c r="W1191">
        <v>0</v>
      </c>
      <c r="X1191">
        <v>0</v>
      </c>
      <c r="Y1191">
        <v>0</v>
      </c>
      <c r="Z1191">
        <v>0</v>
      </c>
      <c r="AA1191">
        <v>0</v>
      </c>
      <c r="AB1191">
        <v>0</v>
      </c>
      <c r="AC1191">
        <v>0</v>
      </c>
      <c r="AD1191">
        <v>0</v>
      </c>
      <c r="AE1191">
        <v>0</v>
      </c>
      <c r="AF1191">
        <v>0</v>
      </c>
    </row>
    <row r="1192" spans="1:32">
      <c r="A1192" t="s">
        <v>1210</v>
      </c>
      <c r="B1192" t="s">
        <v>19</v>
      </c>
      <c r="C1192">
        <v>0</v>
      </c>
      <c r="D1192">
        <v>0</v>
      </c>
      <c r="E1192">
        <v>0</v>
      </c>
      <c r="F1192">
        <v>0</v>
      </c>
      <c r="G1192">
        <v>0</v>
      </c>
      <c r="H1192">
        <v>0</v>
      </c>
      <c r="I1192">
        <v>0</v>
      </c>
      <c r="J1192">
        <v>0</v>
      </c>
      <c r="K1192">
        <v>0</v>
      </c>
      <c r="L1192">
        <v>0</v>
      </c>
      <c r="M1192">
        <v>0</v>
      </c>
      <c r="N1192">
        <v>0</v>
      </c>
      <c r="O1192">
        <v>0</v>
      </c>
      <c r="P1192">
        <v>0</v>
      </c>
      <c r="Q1192">
        <v>0</v>
      </c>
      <c r="R1192">
        <v>0</v>
      </c>
      <c r="S1192">
        <v>0</v>
      </c>
      <c r="T1192">
        <v>0</v>
      </c>
      <c r="U1192">
        <v>0</v>
      </c>
      <c r="V1192">
        <v>0</v>
      </c>
      <c r="W1192">
        <v>0</v>
      </c>
      <c r="X1192">
        <v>0</v>
      </c>
      <c r="Y1192">
        <v>0</v>
      </c>
      <c r="Z1192">
        <v>0</v>
      </c>
      <c r="AA1192">
        <v>0</v>
      </c>
      <c r="AB1192">
        <v>0</v>
      </c>
      <c r="AC1192">
        <v>0</v>
      </c>
      <c r="AD1192">
        <v>0</v>
      </c>
      <c r="AE1192">
        <v>0</v>
      </c>
      <c r="AF1192">
        <v>0</v>
      </c>
    </row>
    <row r="1193" spans="1:32">
      <c r="A1193" t="s">
        <v>1211</v>
      </c>
      <c r="B1193" t="s">
        <v>19</v>
      </c>
      <c r="C1193">
        <v>0</v>
      </c>
      <c r="D1193">
        <v>0</v>
      </c>
      <c r="E1193">
        <v>0</v>
      </c>
      <c r="F1193">
        <v>0</v>
      </c>
      <c r="G1193">
        <v>0</v>
      </c>
      <c r="H1193">
        <v>0</v>
      </c>
      <c r="I1193">
        <v>0</v>
      </c>
      <c r="J1193">
        <v>0</v>
      </c>
      <c r="K1193">
        <v>0</v>
      </c>
      <c r="L1193">
        <v>0</v>
      </c>
      <c r="M1193">
        <v>0</v>
      </c>
      <c r="N1193">
        <v>0</v>
      </c>
      <c r="O1193">
        <v>0</v>
      </c>
      <c r="P1193">
        <v>0</v>
      </c>
      <c r="Q1193">
        <v>0</v>
      </c>
      <c r="R1193">
        <v>0</v>
      </c>
      <c r="S1193">
        <v>0</v>
      </c>
      <c r="T1193">
        <v>0</v>
      </c>
      <c r="U1193">
        <v>0</v>
      </c>
      <c r="V1193">
        <v>0</v>
      </c>
      <c r="W1193">
        <v>0</v>
      </c>
      <c r="X1193">
        <v>0</v>
      </c>
      <c r="Y1193">
        <v>0</v>
      </c>
      <c r="Z1193">
        <v>0</v>
      </c>
      <c r="AA1193">
        <v>0</v>
      </c>
      <c r="AB1193">
        <v>0</v>
      </c>
      <c r="AC1193">
        <v>0</v>
      </c>
      <c r="AD1193">
        <v>0</v>
      </c>
      <c r="AE1193">
        <v>0</v>
      </c>
      <c r="AF1193">
        <v>0</v>
      </c>
    </row>
    <row r="1194" spans="1:32">
      <c r="A1194" t="s">
        <v>1212</v>
      </c>
      <c r="B1194" t="s">
        <v>19</v>
      </c>
      <c r="C1194">
        <v>0</v>
      </c>
      <c r="D1194">
        <v>0</v>
      </c>
      <c r="E1194">
        <v>0</v>
      </c>
      <c r="F1194">
        <v>0</v>
      </c>
      <c r="G1194">
        <v>0</v>
      </c>
      <c r="H1194">
        <v>0</v>
      </c>
      <c r="I1194">
        <v>0</v>
      </c>
      <c r="J1194">
        <v>0</v>
      </c>
      <c r="K1194">
        <v>0</v>
      </c>
      <c r="L1194">
        <v>0</v>
      </c>
      <c r="M1194">
        <v>0</v>
      </c>
      <c r="N1194">
        <v>0</v>
      </c>
      <c r="O1194">
        <v>0</v>
      </c>
      <c r="P1194">
        <v>0</v>
      </c>
      <c r="Q1194">
        <v>0</v>
      </c>
      <c r="R1194">
        <v>0</v>
      </c>
      <c r="S1194">
        <v>0</v>
      </c>
      <c r="T1194">
        <v>0</v>
      </c>
      <c r="U1194">
        <v>0</v>
      </c>
      <c r="V1194">
        <v>0</v>
      </c>
      <c r="W1194">
        <v>0</v>
      </c>
      <c r="X1194">
        <v>0</v>
      </c>
      <c r="Y1194">
        <v>0</v>
      </c>
      <c r="Z1194">
        <v>0</v>
      </c>
      <c r="AA1194">
        <v>0</v>
      </c>
      <c r="AB1194">
        <v>0</v>
      </c>
      <c r="AC1194">
        <v>0</v>
      </c>
      <c r="AD1194">
        <v>0</v>
      </c>
      <c r="AE1194">
        <v>0</v>
      </c>
      <c r="AF1194">
        <v>0</v>
      </c>
    </row>
    <row r="1195" spans="1:32">
      <c r="A1195" t="s">
        <v>1213</v>
      </c>
      <c r="B1195" t="s">
        <v>19</v>
      </c>
      <c r="C1195">
        <v>0</v>
      </c>
      <c r="D1195">
        <v>0</v>
      </c>
      <c r="E1195">
        <v>0</v>
      </c>
      <c r="F1195">
        <v>0</v>
      </c>
      <c r="G1195">
        <v>0</v>
      </c>
      <c r="H1195">
        <v>0</v>
      </c>
      <c r="I1195">
        <v>0</v>
      </c>
      <c r="J1195">
        <v>0</v>
      </c>
      <c r="K1195">
        <v>0</v>
      </c>
      <c r="L1195">
        <v>0</v>
      </c>
      <c r="M1195">
        <v>0</v>
      </c>
      <c r="N1195">
        <v>0</v>
      </c>
      <c r="O1195">
        <v>0</v>
      </c>
      <c r="P1195">
        <v>0</v>
      </c>
      <c r="Q1195">
        <v>0</v>
      </c>
      <c r="R1195">
        <v>0</v>
      </c>
      <c r="S1195">
        <v>0</v>
      </c>
      <c r="T1195">
        <v>0</v>
      </c>
      <c r="U1195">
        <v>0</v>
      </c>
      <c r="V1195">
        <v>0</v>
      </c>
      <c r="W1195">
        <v>0</v>
      </c>
      <c r="X1195">
        <v>0</v>
      </c>
      <c r="Y1195">
        <v>0</v>
      </c>
      <c r="Z1195">
        <v>0</v>
      </c>
      <c r="AA1195">
        <v>0</v>
      </c>
      <c r="AB1195">
        <v>0</v>
      </c>
      <c r="AC1195">
        <v>0</v>
      </c>
      <c r="AD1195">
        <v>0</v>
      </c>
      <c r="AE1195">
        <v>0</v>
      </c>
      <c r="AF1195">
        <v>0</v>
      </c>
    </row>
    <row r="1196" spans="1:32">
      <c r="A1196" t="s">
        <v>1214</v>
      </c>
      <c r="B1196" t="s">
        <v>19</v>
      </c>
      <c r="C1196">
        <v>0</v>
      </c>
      <c r="D1196">
        <v>0</v>
      </c>
      <c r="E1196">
        <v>0</v>
      </c>
      <c r="F1196">
        <v>0</v>
      </c>
      <c r="G1196">
        <v>0</v>
      </c>
      <c r="H1196">
        <v>0</v>
      </c>
      <c r="I1196">
        <v>0</v>
      </c>
      <c r="J1196">
        <v>0</v>
      </c>
      <c r="K1196">
        <v>0</v>
      </c>
      <c r="L1196">
        <v>0</v>
      </c>
      <c r="M1196">
        <v>0</v>
      </c>
      <c r="N1196">
        <v>0</v>
      </c>
      <c r="O1196">
        <v>0</v>
      </c>
      <c r="P1196">
        <v>0</v>
      </c>
      <c r="Q1196">
        <v>0</v>
      </c>
      <c r="R1196">
        <v>0</v>
      </c>
      <c r="S1196">
        <v>0</v>
      </c>
      <c r="T1196">
        <v>0</v>
      </c>
      <c r="U1196">
        <v>0</v>
      </c>
      <c r="V1196">
        <v>0</v>
      </c>
      <c r="W1196">
        <v>0</v>
      </c>
      <c r="X1196">
        <v>0</v>
      </c>
      <c r="Y1196">
        <v>0</v>
      </c>
      <c r="Z1196">
        <v>0</v>
      </c>
      <c r="AA1196">
        <v>0</v>
      </c>
      <c r="AB1196">
        <v>0</v>
      </c>
      <c r="AC1196">
        <v>0</v>
      </c>
      <c r="AD1196">
        <v>0</v>
      </c>
      <c r="AE1196">
        <v>0</v>
      </c>
      <c r="AF1196">
        <v>0</v>
      </c>
    </row>
    <row r="1197" spans="1:32">
      <c r="A1197" t="s">
        <v>1215</v>
      </c>
      <c r="B1197" t="s">
        <v>19</v>
      </c>
      <c r="C1197">
        <v>0</v>
      </c>
      <c r="D1197">
        <v>0</v>
      </c>
      <c r="E1197">
        <v>0</v>
      </c>
      <c r="F1197">
        <v>0</v>
      </c>
      <c r="G1197">
        <v>0</v>
      </c>
      <c r="H1197">
        <v>0</v>
      </c>
      <c r="I1197">
        <v>0</v>
      </c>
      <c r="J1197">
        <v>0</v>
      </c>
      <c r="K1197">
        <v>0</v>
      </c>
      <c r="L1197">
        <v>0</v>
      </c>
      <c r="M1197">
        <v>0</v>
      </c>
      <c r="N1197">
        <v>0</v>
      </c>
      <c r="O1197">
        <v>0</v>
      </c>
      <c r="P1197">
        <v>0</v>
      </c>
      <c r="Q1197">
        <v>0</v>
      </c>
      <c r="R1197">
        <v>0</v>
      </c>
      <c r="S1197">
        <v>0</v>
      </c>
      <c r="T1197">
        <v>0</v>
      </c>
      <c r="U1197">
        <v>0</v>
      </c>
      <c r="V1197">
        <v>0</v>
      </c>
      <c r="W1197">
        <v>0</v>
      </c>
      <c r="X1197">
        <v>0</v>
      </c>
      <c r="Y1197">
        <v>0</v>
      </c>
      <c r="Z1197">
        <v>0</v>
      </c>
      <c r="AA1197">
        <v>0</v>
      </c>
      <c r="AB1197">
        <v>0</v>
      </c>
      <c r="AC1197">
        <v>0</v>
      </c>
      <c r="AD1197">
        <v>0</v>
      </c>
      <c r="AE1197">
        <v>0</v>
      </c>
      <c r="AF1197">
        <v>0</v>
      </c>
    </row>
    <row r="1198" spans="1:32">
      <c r="A1198" t="s">
        <v>1216</v>
      </c>
      <c r="B1198" t="s">
        <v>19</v>
      </c>
      <c r="C1198">
        <v>0</v>
      </c>
      <c r="D1198">
        <v>0</v>
      </c>
      <c r="E1198">
        <v>0</v>
      </c>
      <c r="F1198">
        <v>0</v>
      </c>
      <c r="G1198">
        <v>0</v>
      </c>
      <c r="H1198">
        <v>0</v>
      </c>
      <c r="I1198">
        <v>0</v>
      </c>
      <c r="J1198">
        <v>0</v>
      </c>
      <c r="K1198">
        <v>0</v>
      </c>
      <c r="L1198">
        <v>0</v>
      </c>
      <c r="M1198">
        <v>0</v>
      </c>
      <c r="N1198">
        <v>0</v>
      </c>
      <c r="O1198">
        <v>0</v>
      </c>
      <c r="P1198">
        <v>0</v>
      </c>
      <c r="Q1198">
        <v>0</v>
      </c>
      <c r="R1198">
        <v>0</v>
      </c>
      <c r="S1198">
        <v>0</v>
      </c>
      <c r="T1198">
        <v>0</v>
      </c>
      <c r="U1198">
        <v>0</v>
      </c>
      <c r="V1198">
        <v>0</v>
      </c>
      <c r="W1198">
        <v>0</v>
      </c>
      <c r="X1198">
        <v>0</v>
      </c>
      <c r="Y1198">
        <v>0</v>
      </c>
      <c r="Z1198">
        <v>0</v>
      </c>
      <c r="AA1198">
        <v>0</v>
      </c>
      <c r="AB1198">
        <v>0</v>
      </c>
      <c r="AC1198">
        <v>0</v>
      </c>
      <c r="AD1198">
        <v>0</v>
      </c>
      <c r="AE1198">
        <v>0</v>
      </c>
      <c r="AF1198">
        <v>0</v>
      </c>
    </row>
    <row r="1199" spans="1:32">
      <c r="A1199" t="s">
        <v>1217</v>
      </c>
      <c r="B1199" t="s">
        <v>19</v>
      </c>
      <c r="C1199">
        <v>0</v>
      </c>
      <c r="D1199">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row>
    <row r="1200" spans="1:32">
      <c r="A1200" t="s">
        <v>1218</v>
      </c>
      <c r="B1200" t="s">
        <v>19</v>
      </c>
      <c r="C1200">
        <v>0</v>
      </c>
      <c r="D1200">
        <v>0</v>
      </c>
      <c r="E1200">
        <v>0</v>
      </c>
      <c r="F1200">
        <v>0</v>
      </c>
      <c r="G1200">
        <v>0</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row>
    <row r="1201" spans="1:32">
      <c r="A1201" t="s">
        <v>1219</v>
      </c>
      <c r="B1201" t="s">
        <v>19</v>
      </c>
      <c r="C1201">
        <v>0</v>
      </c>
      <c r="D1201">
        <v>0</v>
      </c>
      <c r="E1201">
        <v>0</v>
      </c>
      <c r="F1201">
        <v>0</v>
      </c>
      <c r="G1201">
        <v>0</v>
      </c>
      <c r="H1201">
        <v>0</v>
      </c>
      <c r="I1201">
        <v>0</v>
      </c>
      <c r="J1201">
        <v>0</v>
      </c>
      <c r="K1201">
        <v>0</v>
      </c>
      <c r="L1201">
        <v>0</v>
      </c>
      <c r="M1201">
        <v>0</v>
      </c>
      <c r="N1201">
        <v>0</v>
      </c>
      <c r="O1201">
        <v>0</v>
      </c>
      <c r="P1201">
        <v>0</v>
      </c>
      <c r="Q1201">
        <v>0</v>
      </c>
      <c r="R1201">
        <v>0</v>
      </c>
      <c r="S1201">
        <v>0</v>
      </c>
      <c r="T1201">
        <v>0</v>
      </c>
      <c r="U1201">
        <v>0</v>
      </c>
      <c r="V1201">
        <v>0</v>
      </c>
      <c r="W1201">
        <v>0</v>
      </c>
      <c r="X1201">
        <v>0</v>
      </c>
      <c r="Y1201">
        <v>0</v>
      </c>
      <c r="Z1201">
        <v>0</v>
      </c>
      <c r="AA1201">
        <v>0</v>
      </c>
      <c r="AB1201">
        <v>0</v>
      </c>
      <c r="AC1201">
        <v>0</v>
      </c>
      <c r="AD1201">
        <v>0</v>
      </c>
      <c r="AE1201">
        <v>0</v>
      </c>
      <c r="AF1201">
        <v>0</v>
      </c>
    </row>
    <row r="1202" spans="1:32">
      <c r="A1202" t="s">
        <v>1220</v>
      </c>
      <c r="B1202" t="s">
        <v>19</v>
      </c>
      <c r="C1202">
        <v>0</v>
      </c>
      <c r="D1202">
        <v>0</v>
      </c>
      <c r="E1202">
        <v>0</v>
      </c>
      <c r="F1202">
        <v>0</v>
      </c>
      <c r="G1202">
        <v>0</v>
      </c>
      <c r="H1202">
        <v>0</v>
      </c>
      <c r="I1202">
        <v>0</v>
      </c>
      <c r="J1202">
        <v>0</v>
      </c>
      <c r="K1202">
        <v>0</v>
      </c>
      <c r="L1202">
        <v>0</v>
      </c>
      <c r="M1202">
        <v>0</v>
      </c>
      <c r="N1202">
        <v>0</v>
      </c>
      <c r="O1202">
        <v>0</v>
      </c>
      <c r="P1202">
        <v>0</v>
      </c>
      <c r="Q1202">
        <v>0</v>
      </c>
      <c r="R1202">
        <v>0</v>
      </c>
      <c r="S1202">
        <v>0</v>
      </c>
      <c r="T1202">
        <v>0</v>
      </c>
      <c r="U1202">
        <v>0</v>
      </c>
      <c r="V1202">
        <v>0</v>
      </c>
      <c r="W1202">
        <v>0</v>
      </c>
      <c r="X1202">
        <v>0</v>
      </c>
      <c r="Y1202">
        <v>0</v>
      </c>
      <c r="Z1202">
        <v>0</v>
      </c>
      <c r="AA1202">
        <v>0</v>
      </c>
      <c r="AB1202">
        <v>0</v>
      </c>
      <c r="AC1202">
        <v>0</v>
      </c>
      <c r="AD1202">
        <v>0</v>
      </c>
      <c r="AE1202">
        <v>0</v>
      </c>
      <c r="AF1202">
        <v>0</v>
      </c>
    </row>
    <row r="1203" spans="1:32">
      <c r="A1203" t="s">
        <v>1221</v>
      </c>
      <c r="B1203" t="s">
        <v>19</v>
      </c>
      <c r="C1203">
        <v>0</v>
      </c>
      <c r="D1203">
        <v>0</v>
      </c>
      <c r="E1203">
        <v>0</v>
      </c>
      <c r="F1203">
        <v>0</v>
      </c>
      <c r="G1203">
        <v>0</v>
      </c>
      <c r="H1203">
        <v>0</v>
      </c>
      <c r="I1203">
        <v>0</v>
      </c>
      <c r="J1203">
        <v>0</v>
      </c>
      <c r="K1203">
        <v>0</v>
      </c>
      <c r="L1203">
        <v>0</v>
      </c>
      <c r="M1203">
        <v>0</v>
      </c>
      <c r="N1203">
        <v>0</v>
      </c>
      <c r="O1203">
        <v>0</v>
      </c>
      <c r="P1203">
        <v>0</v>
      </c>
      <c r="Q1203">
        <v>0</v>
      </c>
      <c r="R1203">
        <v>0</v>
      </c>
      <c r="S1203">
        <v>0</v>
      </c>
      <c r="T1203">
        <v>0</v>
      </c>
      <c r="U1203">
        <v>0</v>
      </c>
      <c r="V1203">
        <v>0</v>
      </c>
      <c r="W1203">
        <v>0</v>
      </c>
      <c r="X1203">
        <v>0</v>
      </c>
      <c r="Y1203">
        <v>0</v>
      </c>
      <c r="Z1203">
        <v>0</v>
      </c>
      <c r="AA1203">
        <v>0</v>
      </c>
      <c r="AB1203">
        <v>0</v>
      </c>
      <c r="AC1203">
        <v>0</v>
      </c>
      <c r="AD1203">
        <v>0</v>
      </c>
      <c r="AE1203">
        <v>0</v>
      </c>
      <c r="AF1203">
        <v>0</v>
      </c>
    </row>
    <row r="1204" spans="1:32">
      <c r="A1204" t="s">
        <v>1222</v>
      </c>
      <c r="B1204" t="s">
        <v>19</v>
      </c>
      <c r="C1204" s="2">
        <v>5587440000000</v>
      </c>
      <c r="D1204" s="2">
        <v>5569810000000</v>
      </c>
      <c r="E1204" s="2">
        <v>5375780000000</v>
      </c>
      <c r="F1204" s="2">
        <v>5127750000000</v>
      </c>
      <c r="G1204" s="2">
        <v>4853780000000</v>
      </c>
      <c r="H1204" s="2">
        <v>4593260000000</v>
      </c>
      <c r="I1204" s="2">
        <v>4339020000000</v>
      </c>
      <c r="J1204" s="2">
        <v>4080100000000</v>
      </c>
      <c r="K1204" s="2">
        <v>3814860000000</v>
      </c>
      <c r="L1204" s="2">
        <v>3555330000000</v>
      </c>
      <c r="M1204" s="2">
        <v>3310080000000</v>
      </c>
      <c r="N1204" s="2">
        <v>3078470000000</v>
      </c>
      <c r="O1204" s="2">
        <v>2868370000000</v>
      </c>
      <c r="P1204" s="2">
        <v>2675030000000</v>
      </c>
      <c r="Q1204" s="2">
        <v>2488820000000</v>
      </c>
      <c r="R1204" s="2">
        <v>2314350000000</v>
      </c>
      <c r="S1204" s="2">
        <v>2158410000000</v>
      </c>
      <c r="T1204" s="2">
        <v>2021360000000</v>
      </c>
      <c r="U1204" s="2">
        <v>1896610000000</v>
      </c>
      <c r="V1204" s="2">
        <v>1785850000000</v>
      </c>
      <c r="W1204" s="2">
        <v>1687850000000</v>
      </c>
      <c r="X1204" s="2">
        <v>1607300000000</v>
      </c>
      <c r="Y1204" s="2">
        <v>1543960000000</v>
      </c>
      <c r="Z1204" s="2">
        <v>1497300000000</v>
      </c>
      <c r="AA1204" s="2">
        <v>1465920000000</v>
      </c>
      <c r="AB1204" s="2">
        <v>1445400000000</v>
      </c>
      <c r="AC1204" s="2">
        <v>1433100000000</v>
      </c>
      <c r="AD1204" s="2">
        <v>1424880000000</v>
      </c>
      <c r="AE1204" s="2">
        <v>1419240000000</v>
      </c>
      <c r="AF1204" s="2">
        <v>1416600000000</v>
      </c>
    </row>
    <row r="1205" spans="1:32">
      <c r="A1205" t="s">
        <v>1223</v>
      </c>
      <c r="B1205" t="s">
        <v>19</v>
      </c>
      <c r="C1205">
        <v>0</v>
      </c>
      <c r="D1205">
        <v>0</v>
      </c>
      <c r="E1205">
        <v>0</v>
      </c>
      <c r="F1205">
        <v>0</v>
      </c>
      <c r="G1205">
        <v>0</v>
      </c>
      <c r="H1205">
        <v>0</v>
      </c>
      <c r="I1205">
        <v>0</v>
      </c>
      <c r="J1205">
        <v>0</v>
      </c>
      <c r="K1205">
        <v>0</v>
      </c>
      <c r="L1205">
        <v>0</v>
      </c>
      <c r="M1205">
        <v>0</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row>
    <row r="1206" spans="1:32">
      <c r="A1206" t="s">
        <v>1224</v>
      </c>
      <c r="B1206" t="s">
        <v>19</v>
      </c>
      <c r="C1206">
        <v>0</v>
      </c>
      <c r="D1206">
        <v>0</v>
      </c>
      <c r="E1206">
        <v>0</v>
      </c>
      <c r="F1206">
        <v>0</v>
      </c>
      <c r="G1206">
        <v>0</v>
      </c>
      <c r="H1206">
        <v>0</v>
      </c>
      <c r="I1206">
        <v>0</v>
      </c>
      <c r="J1206">
        <v>0</v>
      </c>
      <c r="K1206">
        <v>0</v>
      </c>
      <c r="L1206">
        <v>0</v>
      </c>
      <c r="M1206">
        <v>0</v>
      </c>
      <c r="N1206">
        <v>0</v>
      </c>
      <c r="O1206">
        <v>0</v>
      </c>
      <c r="P1206">
        <v>0</v>
      </c>
      <c r="Q1206">
        <v>0</v>
      </c>
      <c r="R1206">
        <v>0</v>
      </c>
      <c r="S1206">
        <v>0</v>
      </c>
      <c r="T1206">
        <v>0</v>
      </c>
      <c r="U1206">
        <v>0</v>
      </c>
      <c r="V1206">
        <v>0</v>
      </c>
      <c r="W1206">
        <v>0</v>
      </c>
      <c r="X1206">
        <v>0</v>
      </c>
      <c r="Y1206">
        <v>0</v>
      </c>
      <c r="Z1206">
        <v>0</v>
      </c>
      <c r="AA1206">
        <v>0</v>
      </c>
      <c r="AB1206">
        <v>0</v>
      </c>
      <c r="AC1206">
        <v>0</v>
      </c>
      <c r="AD1206">
        <v>0</v>
      </c>
      <c r="AE1206">
        <v>0</v>
      </c>
      <c r="AF1206">
        <v>0</v>
      </c>
    </row>
    <row r="1207" spans="1:32">
      <c r="A1207" t="s">
        <v>1225</v>
      </c>
      <c r="B1207" t="s">
        <v>19</v>
      </c>
      <c r="C1207">
        <v>0</v>
      </c>
      <c r="D1207">
        <v>0</v>
      </c>
      <c r="E1207">
        <v>0</v>
      </c>
      <c r="F1207">
        <v>0</v>
      </c>
      <c r="G1207">
        <v>0</v>
      </c>
      <c r="H1207">
        <v>0</v>
      </c>
      <c r="I1207">
        <v>0</v>
      </c>
      <c r="J1207">
        <v>0</v>
      </c>
      <c r="K1207">
        <v>0</v>
      </c>
      <c r="L1207">
        <v>0</v>
      </c>
      <c r="M1207">
        <v>0</v>
      </c>
      <c r="N1207">
        <v>0</v>
      </c>
      <c r="O1207">
        <v>0</v>
      </c>
      <c r="P1207">
        <v>0</v>
      </c>
      <c r="Q1207">
        <v>0</v>
      </c>
      <c r="R1207">
        <v>0</v>
      </c>
      <c r="S1207">
        <v>0</v>
      </c>
      <c r="T1207">
        <v>0</v>
      </c>
      <c r="U1207">
        <v>0</v>
      </c>
      <c r="V1207">
        <v>0</v>
      </c>
      <c r="W1207">
        <v>0</v>
      </c>
      <c r="X1207">
        <v>0</v>
      </c>
      <c r="Y1207">
        <v>0</v>
      </c>
      <c r="Z1207">
        <v>0</v>
      </c>
      <c r="AA1207">
        <v>0</v>
      </c>
      <c r="AB1207">
        <v>0</v>
      </c>
      <c r="AC1207">
        <v>0</v>
      </c>
      <c r="AD1207">
        <v>0</v>
      </c>
      <c r="AE1207">
        <v>0</v>
      </c>
      <c r="AF1207">
        <v>0</v>
      </c>
    </row>
    <row r="1208" spans="1:32">
      <c r="A1208" t="s">
        <v>1226</v>
      </c>
      <c r="B1208" t="s">
        <v>19</v>
      </c>
      <c r="C1208">
        <v>0</v>
      </c>
      <c r="D1208">
        <v>0</v>
      </c>
      <c r="E1208">
        <v>0</v>
      </c>
      <c r="F1208">
        <v>0</v>
      </c>
      <c r="G1208">
        <v>0</v>
      </c>
      <c r="H1208">
        <v>0</v>
      </c>
      <c r="I1208">
        <v>0</v>
      </c>
      <c r="J1208">
        <v>0</v>
      </c>
      <c r="K1208">
        <v>0</v>
      </c>
      <c r="L1208">
        <v>0</v>
      </c>
      <c r="M1208">
        <v>0</v>
      </c>
      <c r="N1208">
        <v>0</v>
      </c>
      <c r="O1208">
        <v>0</v>
      </c>
      <c r="P1208">
        <v>0</v>
      </c>
      <c r="Q1208">
        <v>0</v>
      </c>
      <c r="R1208">
        <v>0</v>
      </c>
      <c r="S1208">
        <v>0</v>
      </c>
      <c r="T1208">
        <v>0</v>
      </c>
      <c r="U1208">
        <v>0</v>
      </c>
      <c r="V1208">
        <v>0</v>
      </c>
      <c r="W1208">
        <v>0</v>
      </c>
      <c r="X1208">
        <v>0</v>
      </c>
      <c r="Y1208">
        <v>0</v>
      </c>
      <c r="Z1208">
        <v>0</v>
      </c>
      <c r="AA1208">
        <v>0</v>
      </c>
      <c r="AB1208">
        <v>0</v>
      </c>
      <c r="AC1208">
        <v>0</v>
      </c>
      <c r="AD1208">
        <v>0</v>
      </c>
      <c r="AE1208">
        <v>0</v>
      </c>
      <c r="AF1208">
        <v>0</v>
      </c>
    </row>
    <row r="1209" spans="1:32">
      <c r="A1209" t="s">
        <v>1227</v>
      </c>
      <c r="B1209" t="s">
        <v>19</v>
      </c>
      <c r="C1209">
        <v>0</v>
      </c>
      <c r="D1209">
        <v>0</v>
      </c>
      <c r="E1209">
        <v>0</v>
      </c>
      <c r="F1209">
        <v>0</v>
      </c>
      <c r="G1209">
        <v>0</v>
      </c>
      <c r="H1209">
        <v>0</v>
      </c>
      <c r="I1209">
        <v>0</v>
      </c>
      <c r="J1209">
        <v>0</v>
      </c>
      <c r="K1209">
        <v>0</v>
      </c>
      <c r="L1209">
        <v>0</v>
      </c>
      <c r="M1209">
        <v>0</v>
      </c>
      <c r="N1209">
        <v>0</v>
      </c>
      <c r="O1209">
        <v>0</v>
      </c>
      <c r="P1209">
        <v>0</v>
      </c>
      <c r="Q1209">
        <v>0</v>
      </c>
      <c r="R1209">
        <v>0</v>
      </c>
      <c r="S1209">
        <v>0</v>
      </c>
      <c r="T1209">
        <v>0</v>
      </c>
      <c r="U1209">
        <v>0</v>
      </c>
      <c r="V1209">
        <v>0</v>
      </c>
      <c r="W1209">
        <v>0</v>
      </c>
      <c r="X1209">
        <v>0</v>
      </c>
      <c r="Y1209">
        <v>0</v>
      </c>
      <c r="Z1209">
        <v>0</v>
      </c>
      <c r="AA1209">
        <v>0</v>
      </c>
      <c r="AB1209">
        <v>0</v>
      </c>
      <c r="AC1209">
        <v>0</v>
      </c>
      <c r="AD1209">
        <v>0</v>
      </c>
      <c r="AE1209">
        <v>0</v>
      </c>
      <c r="AF1209">
        <v>0</v>
      </c>
    </row>
    <row r="1210" spans="1:32">
      <c r="A1210" t="s">
        <v>1228</v>
      </c>
      <c r="B1210" t="s">
        <v>19</v>
      </c>
      <c r="C1210">
        <v>0</v>
      </c>
      <c r="D1210">
        <v>0</v>
      </c>
      <c r="E1210">
        <v>0</v>
      </c>
      <c r="F1210">
        <v>0</v>
      </c>
      <c r="G1210">
        <v>0</v>
      </c>
      <c r="H1210">
        <v>0</v>
      </c>
      <c r="I1210">
        <v>0</v>
      </c>
      <c r="J1210">
        <v>0</v>
      </c>
      <c r="K1210">
        <v>0</v>
      </c>
      <c r="L1210">
        <v>0</v>
      </c>
      <c r="M1210">
        <v>0</v>
      </c>
      <c r="N1210">
        <v>0</v>
      </c>
      <c r="O1210">
        <v>0</v>
      </c>
      <c r="P1210">
        <v>0</v>
      </c>
      <c r="Q1210">
        <v>0</v>
      </c>
      <c r="R1210">
        <v>0</v>
      </c>
      <c r="S1210">
        <v>0</v>
      </c>
      <c r="T1210">
        <v>0</v>
      </c>
      <c r="U1210">
        <v>0</v>
      </c>
      <c r="V1210">
        <v>0</v>
      </c>
      <c r="W1210">
        <v>0</v>
      </c>
      <c r="X1210">
        <v>0</v>
      </c>
      <c r="Y1210">
        <v>0</v>
      </c>
      <c r="Z1210">
        <v>0</v>
      </c>
      <c r="AA1210">
        <v>0</v>
      </c>
      <c r="AB1210">
        <v>0</v>
      </c>
      <c r="AC1210">
        <v>0</v>
      </c>
      <c r="AD1210">
        <v>0</v>
      </c>
      <c r="AE1210">
        <v>0</v>
      </c>
      <c r="AF1210">
        <v>0</v>
      </c>
    </row>
    <row r="1211" spans="1:32">
      <c r="A1211" t="s">
        <v>1229</v>
      </c>
      <c r="B1211" t="s">
        <v>19</v>
      </c>
      <c r="C1211">
        <v>0</v>
      </c>
      <c r="D1211">
        <v>0</v>
      </c>
      <c r="E1211">
        <v>0</v>
      </c>
      <c r="F1211">
        <v>0</v>
      </c>
      <c r="G1211">
        <v>0</v>
      </c>
      <c r="H1211">
        <v>0</v>
      </c>
      <c r="I1211">
        <v>0</v>
      </c>
      <c r="J1211">
        <v>0</v>
      </c>
      <c r="K1211">
        <v>0</v>
      </c>
      <c r="L1211">
        <v>0</v>
      </c>
      <c r="M1211">
        <v>0</v>
      </c>
      <c r="N1211">
        <v>0</v>
      </c>
      <c r="O1211">
        <v>0</v>
      </c>
      <c r="P1211">
        <v>0</v>
      </c>
      <c r="Q1211">
        <v>0</v>
      </c>
      <c r="R1211">
        <v>0</v>
      </c>
      <c r="S1211">
        <v>0</v>
      </c>
      <c r="T1211">
        <v>0</v>
      </c>
      <c r="U1211">
        <v>0</v>
      </c>
      <c r="V1211">
        <v>0</v>
      </c>
      <c r="W1211">
        <v>0</v>
      </c>
      <c r="X1211">
        <v>0</v>
      </c>
      <c r="Y1211">
        <v>0</v>
      </c>
      <c r="Z1211">
        <v>0</v>
      </c>
      <c r="AA1211">
        <v>0</v>
      </c>
      <c r="AB1211">
        <v>0</v>
      </c>
      <c r="AC1211">
        <v>0</v>
      </c>
      <c r="AD1211">
        <v>0</v>
      </c>
      <c r="AE1211">
        <v>0</v>
      </c>
      <c r="AF1211">
        <v>0</v>
      </c>
    </row>
    <row r="1212" spans="1:32">
      <c r="A1212" t="s">
        <v>1230</v>
      </c>
      <c r="B1212" t="s">
        <v>19</v>
      </c>
      <c r="C1212">
        <v>0</v>
      </c>
      <c r="D1212">
        <v>0</v>
      </c>
      <c r="E1212">
        <v>0</v>
      </c>
      <c r="F1212">
        <v>0</v>
      </c>
      <c r="G1212">
        <v>0</v>
      </c>
      <c r="H1212">
        <v>0</v>
      </c>
      <c r="I1212">
        <v>0</v>
      </c>
      <c r="J1212">
        <v>0</v>
      </c>
      <c r="K1212">
        <v>0</v>
      </c>
      <c r="L1212">
        <v>0</v>
      </c>
      <c r="M1212">
        <v>0</v>
      </c>
      <c r="N1212">
        <v>0</v>
      </c>
      <c r="O1212">
        <v>0</v>
      </c>
      <c r="P1212">
        <v>0</v>
      </c>
      <c r="Q1212">
        <v>0</v>
      </c>
      <c r="R1212">
        <v>0</v>
      </c>
      <c r="S1212">
        <v>0</v>
      </c>
      <c r="T1212">
        <v>0</v>
      </c>
      <c r="U1212">
        <v>0</v>
      </c>
      <c r="V1212">
        <v>0</v>
      </c>
      <c r="W1212">
        <v>0</v>
      </c>
      <c r="X1212">
        <v>0</v>
      </c>
      <c r="Y1212">
        <v>0</v>
      </c>
      <c r="Z1212">
        <v>0</v>
      </c>
      <c r="AA1212">
        <v>0</v>
      </c>
      <c r="AB1212">
        <v>0</v>
      </c>
      <c r="AC1212">
        <v>0</v>
      </c>
      <c r="AD1212">
        <v>0</v>
      </c>
      <c r="AE1212">
        <v>0</v>
      </c>
      <c r="AF1212">
        <v>0</v>
      </c>
    </row>
    <row r="1213" spans="1:32">
      <c r="A1213" t="s">
        <v>1231</v>
      </c>
      <c r="B1213" t="s">
        <v>19</v>
      </c>
      <c r="C1213">
        <v>0</v>
      </c>
      <c r="D1213">
        <v>0</v>
      </c>
      <c r="E1213">
        <v>0</v>
      </c>
      <c r="F1213">
        <v>0</v>
      </c>
      <c r="G1213">
        <v>0</v>
      </c>
      <c r="H1213">
        <v>0</v>
      </c>
      <c r="I1213">
        <v>0</v>
      </c>
      <c r="J1213">
        <v>0</v>
      </c>
      <c r="K1213">
        <v>0</v>
      </c>
      <c r="L1213">
        <v>0</v>
      </c>
      <c r="M1213">
        <v>0</v>
      </c>
      <c r="N1213">
        <v>0</v>
      </c>
      <c r="O1213">
        <v>0</v>
      </c>
      <c r="P1213">
        <v>0</v>
      </c>
      <c r="Q1213">
        <v>0</v>
      </c>
      <c r="R1213">
        <v>0</v>
      </c>
      <c r="S1213">
        <v>0</v>
      </c>
      <c r="T1213">
        <v>0</v>
      </c>
      <c r="U1213">
        <v>0</v>
      </c>
      <c r="V1213">
        <v>0</v>
      </c>
      <c r="W1213">
        <v>0</v>
      </c>
      <c r="X1213">
        <v>0</v>
      </c>
      <c r="Y1213">
        <v>0</v>
      </c>
      <c r="Z1213">
        <v>0</v>
      </c>
      <c r="AA1213">
        <v>0</v>
      </c>
      <c r="AB1213">
        <v>0</v>
      </c>
      <c r="AC1213">
        <v>0</v>
      </c>
      <c r="AD1213">
        <v>0</v>
      </c>
      <c r="AE1213">
        <v>0</v>
      </c>
      <c r="AF1213">
        <v>0</v>
      </c>
    </row>
    <row r="1214" spans="1:32">
      <c r="A1214" t="s">
        <v>1232</v>
      </c>
      <c r="B1214" t="s">
        <v>19</v>
      </c>
      <c r="C1214">
        <v>0</v>
      </c>
      <c r="D1214">
        <v>0</v>
      </c>
      <c r="E1214">
        <v>0</v>
      </c>
      <c r="F1214">
        <v>0</v>
      </c>
      <c r="G1214">
        <v>0</v>
      </c>
      <c r="H1214">
        <v>0</v>
      </c>
      <c r="I1214">
        <v>0</v>
      </c>
      <c r="J1214">
        <v>0</v>
      </c>
      <c r="K1214">
        <v>0</v>
      </c>
      <c r="L1214">
        <v>0</v>
      </c>
      <c r="M1214">
        <v>0</v>
      </c>
      <c r="N1214">
        <v>0</v>
      </c>
      <c r="O1214">
        <v>0</v>
      </c>
      <c r="P1214">
        <v>0</v>
      </c>
      <c r="Q1214">
        <v>0</v>
      </c>
      <c r="R1214">
        <v>0</v>
      </c>
      <c r="S1214">
        <v>0</v>
      </c>
      <c r="T1214">
        <v>0</v>
      </c>
      <c r="U1214">
        <v>0</v>
      </c>
      <c r="V1214">
        <v>0</v>
      </c>
      <c r="W1214">
        <v>0</v>
      </c>
      <c r="X1214">
        <v>0</v>
      </c>
      <c r="Y1214">
        <v>0</v>
      </c>
      <c r="Z1214">
        <v>0</v>
      </c>
      <c r="AA1214">
        <v>0</v>
      </c>
      <c r="AB1214">
        <v>0</v>
      </c>
      <c r="AC1214">
        <v>0</v>
      </c>
      <c r="AD1214">
        <v>0</v>
      </c>
      <c r="AE1214">
        <v>0</v>
      </c>
      <c r="AF1214">
        <v>0</v>
      </c>
    </row>
    <row r="1215" spans="1:32">
      <c r="A1215" t="s">
        <v>1233</v>
      </c>
      <c r="B1215" t="s">
        <v>19</v>
      </c>
      <c r="C1215">
        <v>0</v>
      </c>
      <c r="D1215">
        <v>0</v>
      </c>
      <c r="E1215">
        <v>0</v>
      </c>
      <c r="F1215">
        <v>0</v>
      </c>
      <c r="G1215">
        <v>0</v>
      </c>
      <c r="H1215">
        <v>0</v>
      </c>
      <c r="I1215">
        <v>0</v>
      </c>
      <c r="J1215">
        <v>0</v>
      </c>
      <c r="K1215">
        <v>0</v>
      </c>
      <c r="L1215">
        <v>0</v>
      </c>
      <c r="M1215">
        <v>0</v>
      </c>
      <c r="N1215">
        <v>0</v>
      </c>
      <c r="O1215">
        <v>0</v>
      </c>
      <c r="P1215">
        <v>0</v>
      </c>
      <c r="Q1215">
        <v>0</v>
      </c>
      <c r="R1215">
        <v>0</v>
      </c>
      <c r="S1215">
        <v>0</v>
      </c>
      <c r="T1215">
        <v>0</v>
      </c>
      <c r="U1215">
        <v>0</v>
      </c>
      <c r="V1215">
        <v>0</v>
      </c>
      <c r="W1215">
        <v>0</v>
      </c>
      <c r="X1215">
        <v>0</v>
      </c>
      <c r="Y1215">
        <v>0</v>
      </c>
      <c r="Z1215">
        <v>0</v>
      </c>
      <c r="AA1215">
        <v>0</v>
      </c>
      <c r="AB1215">
        <v>0</v>
      </c>
      <c r="AC1215">
        <v>0</v>
      </c>
      <c r="AD1215">
        <v>0</v>
      </c>
      <c r="AE1215">
        <v>0</v>
      </c>
      <c r="AF1215">
        <v>0</v>
      </c>
    </row>
    <row r="1216" spans="1:32">
      <c r="A1216" t="s">
        <v>1234</v>
      </c>
      <c r="B1216" t="s">
        <v>19</v>
      </c>
      <c r="C1216">
        <v>0</v>
      </c>
      <c r="D1216">
        <v>0</v>
      </c>
      <c r="E1216">
        <v>0</v>
      </c>
      <c r="F1216">
        <v>0</v>
      </c>
      <c r="G1216">
        <v>0</v>
      </c>
      <c r="H1216">
        <v>0</v>
      </c>
      <c r="I1216">
        <v>0</v>
      </c>
      <c r="J1216">
        <v>0</v>
      </c>
      <c r="K1216">
        <v>0</v>
      </c>
      <c r="L1216">
        <v>0</v>
      </c>
      <c r="M1216">
        <v>0</v>
      </c>
      <c r="N1216">
        <v>0</v>
      </c>
      <c r="O1216">
        <v>0</v>
      </c>
      <c r="P1216">
        <v>0</v>
      </c>
      <c r="Q1216">
        <v>0</v>
      </c>
      <c r="R1216">
        <v>0</v>
      </c>
      <c r="S1216">
        <v>0</v>
      </c>
      <c r="T1216">
        <v>0</v>
      </c>
      <c r="U1216">
        <v>0</v>
      </c>
      <c r="V1216">
        <v>0</v>
      </c>
      <c r="W1216">
        <v>0</v>
      </c>
      <c r="X1216">
        <v>0</v>
      </c>
      <c r="Y1216">
        <v>0</v>
      </c>
      <c r="Z1216">
        <v>0</v>
      </c>
      <c r="AA1216">
        <v>0</v>
      </c>
      <c r="AB1216">
        <v>0</v>
      </c>
      <c r="AC1216">
        <v>0</v>
      </c>
      <c r="AD1216">
        <v>0</v>
      </c>
      <c r="AE1216">
        <v>0</v>
      </c>
      <c r="AF1216">
        <v>0</v>
      </c>
    </row>
    <row r="1217" spans="1:32">
      <c r="A1217" t="s">
        <v>1235</v>
      </c>
      <c r="B1217" t="s">
        <v>19</v>
      </c>
      <c r="C1217">
        <v>0</v>
      </c>
      <c r="D1217">
        <v>0</v>
      </c>
      <c r="E1217">
        <v>0</v>
      </c>
      <c r="F1217">
        <v>0</v>
      </c>
      <c r="G1217">
        <v>0</v>
      </c>
      <c r="H1217">
        <v>0</v>
      </c>
      <c r="I1217">
        <v>0</v>
      </c>
      <c r="J1217">
        <v>0</v>
      </c>
      <c r="K1217">
        <v>0</v>
      </c>
      <c r="L1217">
        <v>0</v>
      </c>
      <c r="M1217">
        <v>0</v>
      </c>
      <c r="N1217">
        <v>0</v>
      </c>
      <c r="O1217">
        <v>0</v>
      </c>
      <c r="P1217">
        <v>0</v>
      </c>
      <c r="Q1217">
        <v>0</v>
      </c>
      <c r="R1217">
        <v>0</v>
      </c>
      <c r="S1217">
        <v>0</v>
      </c>
      <c r="T1217">
        <v>0</v>
      </c>
      <c r="U1217">
        <v>0</v>
      </c>
      <c r="V1217">
        <v>0</v>
      </c>
      <c r="W1217">
        <v>0</v>
      </c>
      <c r="X1217">
        <v>0</v>
      </c>
      <c r="Y1217">
        <v>0</v>
      </c>
      <c r="Z1217">
        <v>0</v>
      </c>
      <c r="AA1217">
        <v>0</v>
      </c>
      <c r="AB1217">
        <v>0</v>
      </c>
      <c r="AC1217">
        <v>0</v>
      </c>
      <c r="AD1217">
        <v>0</v>
      </c>
      <c r="AE1217">
        <v>0</v>
      </c>
      <c r="AF1217">
        <v>0</v>
      </c>
    </row>
    <row r="1218" spans="1:32">
      <c r="A1218" t="s">
        <v>1236</v>
      </c>
      <c r="B1218" t="s">
        <v>19</v>
      </c>
      <c r="C1218">
        <v>0</v>
      </c>
      <c r="D1218">
        <v>0</v>
      </c>
      <c r="E1218">
        <v>0</v>
      </c>
      <c r="F1218">
        <v>0</v>
      </c>
      <c r="G1218">
        <v>0</v>
      </c>
      <c r="H1218">
        <v>0</v>
      </c>
      <c r="I1218">
        <v>0</v>
      </c>
      <c r="J1218">
        <v>0</v>
      </c>
      <c r="K1218">
        <v>0</v>
      </c>
      <c r="L1218">
        <v>0</v>
      </c>
      <c r="M1218">
        <v>0</v>
      </c>
      <c r="N1218">
        <v>0</v>
      </c>
      <c r="O1218">
        <v>0</v>
      </c>
      <c r="P1218">
        <v>0</v>
      </c>
      <c r="Q1218">
        <v>0</v>
      </c>
      <c r="R1218">
        <v>0</v>
      </c>
      <c r="S1218">
        <v>0</v>
      </c>
      <c r="T1218">
        <v>0</v>
      </c>
      <c r="U1218">
        <v>0</v>
      </c>
      <c r="V1218">
        <v>0</v>
      </c>
      <c r="W1218">
        <v>0</v>
      </c>
      <c r="X1218">
        <v>0</v>
      </c>
      <c r="Y1218">
        <v>0</v>
      </c>
      <c r="Z1218">
        <v>0</v>
      </c>
      <c r="AA1218">
        <v>0</v>
      </c>
      <c r="AB1218">
        <v>0</v>
      </c>
      <c r="AC1218">
        <v>0</v>
      </c>
      <c r="AD1218">
        <v>0</v>
      </c>
      <c r="AE1218">
        <v>0</v>
      </c>
      <c r="AF1218">
        <v>0</v>
      </c>
    </row>
    <row r="1219" spans="1:32">
      <c r="A1219" t="s">
        <v>1237</v>
      </c>
      <c r="B1219" t="s">
        <v>19</v>
      </c>
      <c r="C1219">
        <v>0</v>
      </c>
      <c r="D1219">
        <v>0</v>
      </c>
      <c r="E1219">
        <v>0</v>
      </c>
      <c r="F1219">
        <v>0</v>
      </c>
      <c r="G1219">
        <v>0</v>
      </c>
      <c r="H1219">
        <v>0</v>
      </c>
      <c r="I1219">
        <v>0</v>
      </c>
      <c r="J1219">
        <v>0</v>
      </c>
      <c r="K1219">
        <v>0</v>
      </c>
      <c r="L1219">
        <v>0</v>
      </c>
      <c r="M1219">
        <v>0</v>
      </c>
      <c r="N1219">
        <v>0</v>
      </c>
      <c r="O1219">
        <v>0</v>
      </c>
      <c r="P1219">
        <v>0</v>
      </c>
      <c r="Q1219">
        <v>0</v>
      </c>
      <c r="R1219">
        <v>0</v>
      </c>
      <c r="S1219">
        <v>0</v>
      </c>
      <c r="T1219">
        <v>0</v>
      </c>
      <c r="U1219">
        <v>0</v>
      </c>
      <c r="V1219">
        <v>0</v>
      </c>
      <c r="W1219">
        <v>0</v>
      </c>
      <c r="X1219">
        <v>0</v>
      </c>
      <c r="Y1219">
        <v>0</v>
      </c>
      <c r="Z1219">
        <v>0</v>
      </c>
      <c r="AA1219">
        <v>0</v>
      </c>
      <c r="AB1219">
        <v>0</v>
      </c>
      <c r="AC1219">
        <v>0</v>
      </c>
      <c r="AD1219">
        <v>0</v>
      </c>
      <c r="AE1219">
        <v>0</v>
      </c>
      <c r="AF1219">
        <v>0</v>
      </c>
    </row>
    <row r="1220" spans="1:32">
      <c r="A1220" t="s">
        <v>1238</v>
      </c>
      <c r="B1220" t="s">
        <v>19</v>
      </c>
      <c r="C1220">
        <v>0</v>
      </c>
      <c r="D1220">
        <v>0</v>
      </c>
      <c r="E1220">
        <v>0</v>
      </c>
      <c r="F1220">
        <v>0</v>
      </c>
      <c r="G1220">
        <v>0</v>
      </c>
      <c r="H1220">
        <v>0</v>
      </c>
      <c r="I1220">
        <v>0</v>
      </c>
      <c r="J1220">
        <v>0</v>
      </c>
      <c r="K1220">
        <v>0</v>
      </c>
      <c r="L1220">
        <v>0</v>
      </c>
      <c r="M1220">
        <v>0</v>
      </c>
      <c r="N1220">
        <v>0</v>
      </c>
      <c r="O1220">
        <v>0</v>
      </c>
      <c r="P1220">
        <v>0</v>
      </c>
      <c r="Q1220">
        <v>0</v>
      </c>
      <c r="R1220">
        <v>0</v>
      </c>
      <c r="S1220">
        <v>0</v>
      </c>
      <c r="T1220">
        <v>0</v>
      </c>
      <c r="U1220">
        <v>0</v>
      </c>
      <c r="V1220">
        <v>0</v>
      </c>
      <c r="W1220">
        <v>0</v>
      </c>
      <c r="X1220">
        <v>0</v>
      </c>
      <c r="Y1220">
        <v>0</v>
      </c>
      <c r="Z1220">
        <v>0</v>
      </c>
      <c r="AA1220">
        <v>0</v>
      </c>
      <c r="AB1220">
        <v>0</v>
      </c>
      <c r="AC1220">
        <v>0</v>
      </c>
      <c r="AD1220">
        <v>0</v>
      </c>
      <c r="AE1220">
        <v>0</v>
      </c>
      <c r="AF1220">
        <v>0</v>
      </c>
    </row>
    <row r="1221" spans="1:32">
      <c r="A1221" t="s">
        <v>1239</v>
      </c>
      <c r="B1221" t="s">
        <v>19</v>
      </c>
      <c r="C1221">
        <v>0</v>
      </c>
      <c r="D1221">
        <v>0</v>
      </c>
      <c r="E1221">
        <v>0</v>
      </c>
      <c r="F1221">
        <v>0</v>
      </c>
      <c r="G1221">
        <v>0</v>
      </c>
      <c r="H1221">
        <v>0</v>
      </c>
      <c r="I1221">
        <v>0</v>
      </c>
      <c r="J1221">
        <v>0</v>
      </c>
      <c r="K1221">
        <v>0</v>
      </c>
      <c r="L1221">
        <v>0</v>
      </c>
      <c r="M1221">
        <v>0</v>
      </c>
      <c r="N1221">
        <v>0</v>
      </c>
      <c r="O1221">
        <v>0</v>
      </c>
      <c r="P1221">
        <v>0</v>
      </c>
      <c r="Q1221">
        <v>0</v>
      </c>
      <c r="R1221">
        <v>0</v>
      </c>
      <c r="S1221">
        <v>0</v>
      </c>
      <c r="T1221">
        <v>0</v>
      </c>
      <c r="U1221">
        <v>0</v>
      </c>
      <c r="V1221">
        <v>0</v>
      </c>
      <c r="W1221">
        <v>0</v>
      </c>
      <c r="X1221">
        <v>0</v>
      </c>
      <c r="Y1221">
        <v>0</v>
      </c>
      <c r="Z1221">
        <v>0</v>
      </c>
      <c r="AA1221">
        <v>0</v>
      </c>
      <c r="AB1221">
        <v>0</v>
      </c>
      <c r="AC1221">
        <v>0</v>
      </c>
      <c r="AD1221">
        <v>0</v>
      </c>
      <c r="AE1221">
        <v>0</v>
      </c>
      <c r="AF1221">
        <v>0</v>
      </c>
    </row>
    <row r="1222" spans="1:32">
      <c r="A1222" t="s">
        <v>1240</v>
      </c>
      <c r="B1222" t="s">
        <v>19</v>
      </c>
      <c r="C1222">
        <v>0</v>
      </c>
      <c r="D1222">
        <v>0</v>
      </c>
      <c r="E1222">
        <v>0</v>
      </c>
      <c r="F1222">
        <v>0</v>
      </c>
      <c r="G1222">
        <v>0</v>
      </c>
      <c r="H1222">
        <v>0</v>
      </c>
      <c r="I1222">
        <v>0</v>
      </c>
      <c r="J1222">
        <v>0</v>
      </c>
      <c r="K1222">
        <v>0</v>
      </c>
      <c r="L1222">
        <v>0</v>
      </c>
      <c r="M1222">
        <v>0</v>
      </c>
      <c r="N1222">
        <v>0</v>
      </c>
      <c r="O1222">
        <v>0</v>
      </c>
      <c r="P1222">
        <v>0</v>
      </c>
      <c r="Q1222">
        <v>0</v>
      </c>
      <c r="R1222">
        <v>0</v>
      </c>
      <c r="S1222">
        <v>0</v>
      </c>
      <c r="T1222">
        <v>0</v>
      </c>
      <c r="U1222">
        <v>0</v>
      </c>
      <c r="V1222">
        <v>0</v>
      </c>
      <c r="W1222">
        <v>0</v>
      </c>
      <c r="X1222">
        <v>0</v>
      </c>
      <c r="Y1222">
        <v>0</v>
      </c>
      <c r="Z1222">
        <v>0</v>
      </c>
      <c r="AA1222">
        <v>0</v>
      </c>
      <c r="AB1222">
        <v>0</v>
      </c>
      <c r="AC1222">
        <v>0</v>
      </c>
      <c r="AD1222">
        <v>0</v>
      </c>
      <c r="AE1222">
        <v>0</v>
      </c>
      <c r="AF1222">
        <v>0</v>
      </c>
    </row>
    <row r="1223" spans="1:32">
      <c r="A1223" t="s">
        <v>1241</v>
      </c>
      <c r="B1223" t="s">
        <v>19</v>
      </c>
      <c r="C1223">
        <v>0</v>
      </c>
      <c r="D1223">
        <v>0</v>
      </c>
      <c r="E1223">
        <v>0</v>
      </c>
      <c r="F1223">
        <v>0</v>
      </c>
      <c r="G1223">
        <v>0</v>
      </c>
      <c r="H1223">
        <v>0</v>
      </c>
      <c r="I1223">
        <v>0</v>
      </c>
      <c r="J1223">
        <v>0</v>
      </c>
      <c r="K1223">
        <v>0</v>
      </c>
      <c r="L1223">
        <v>0</v>
      </c>
      <c r="M1223">
        <v>0</v>
      </c>
      <c r="N1223">
        <v>0</v>
      </c>
      <c r="O1223">
        <v>0</v>
      </c>
      <c r="P1223">
        <v>0</v>
      </c>
      <c r="Q1223">
        <v>0</v>
      </c>
      <c r="R1223">
        <v>0</v>
      </c>
      <c r="S1223">
        <v>0</v>
      </c>
      <c r="T1223">
        <v>0</v>
      </c>
      <c r="U1223">
        <v>0</v>
      </c>
      <c r="V1223">
        <v>0</v>
      </c>
      <c r="W1223">
        <v>0</v>
      </c>
      <c r="X1223">
        <v>0</v>
      </c>
      <c r="Y1223">
        <v>0</v>
      </c>
      <c r="Z1223">
        <v>0</v>
      </c>
      <c r="AA1223">
        <v>0</v>
      </c>
      <c r="AB1223">
        <v>0</v>
      </c>
      <c r="AC1223">
        <v>0</v>
      </c>
      <c r="AD1223">
        <v>0</v>
      </c>
      <c r="AE1223">
        <v>0</v>
      </c>
      <c r="AF1223">
        <v>0</v>
      </c>
    </row>
    <row r="1224" spans="1:32">
      <c r="A1224" t="s">
        <v>1242</v>
      </c>
      <c r="B1224" t="s">
        <v>19</v>
      </c>
      <c r="C1224" s="2">
        <v>3674540000</v>
      </c>
      <c r="D1224" s="2">
        <v>3662940000</v>
      </c>
      <c r="E1224" s="2">
        <v>3535340000</v>
      </c>
      <c r="F1224" s="2">
        <v>3372230000</v>
      </c>
      <c r="G1224" s="2">
        <v>3192050000</v>
      </c>
      <c r="H1224" s="2">
        <v>3020730000</v>
      </c>
      <c r="I1224" s="2">
        <v>2853530000</v>
      </c>
      <c r="J1224" s="2">
        <v>2683250000</v>
      </c>
      <c r="K1224" s="2">
        <v>2508820000</v>
      </c>
      <c r="L1224" s="2">
        <v>2338140000</v>
      </c>
      <c r="M1224" s="2">
        <v>2176850000</v>
      </c>
      <c r="N1224" s="2">
        <v>2024530000</v>
      </c>
      <c r="O1224" s="2">
        <v>1886370000</v>
      </c>
      <c r="P1224" s="2">
        <v>1759220000</v>
      </c>
      <c r="Q1224" s="2">
        <v>1636760000</v>
      </c>
      <c r="R1224" s="2">
        <v>1522020000</v>
      </c>
      <c r="S1224" s="2">
        <v>1419460000</v>
      </c>
      <c r="T1224" s="2">
        <v>1329330000</v>
      </c>
      <c r="U1224" s="2">
        <v>1247290000</v>
      </c>
      <c r="V1224" s="2">
        <v>1174450000</v>
      </c>
      <c r="W1224" s="2">
        <v>1110000000</v>
      </c>
      <c r="X1224" s="2">
        <v>1057030000</v>
      </c>
      <c r="Y1224" s="2">
        <v>1015380000</v>
      </c>
      <c r="Z1224" s="2">
        <v>984690000</v>
      </c>
      <c r="AA1224" s="2">
        <v>964052000</v>
      </c>
      <c r="AB1224" s="2">
        <v>950554000</v>
      </c>
      <c r="AC1224" s="2">
        <v>942465000</v>
      </c>
      <c r="AD1224" s="2">
        <v>937064000</v>
      </c>
      <c r="AE1224" s="2">
        <v>933356000</v>
      </c>
      <c r="AF1224" s="2">
        <v>931614000</v>
      </c>
    </row>
    <row r="1225" spans="1:32">
      <c r="A1225" t="s">
        <v>1243</v>
      </c>
      <c r="B1225" t="s">
        <v>19</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row>
    <row r="1226" spans="1:32">
      <c r="A1226" t="s">
        <v>1244</v>
      </c>
      <c r="B1226" t="s">
        <v>19</v>
      </c>
      <c r="C1226" s="2">
        <v>378091000</v>
      </c>
      <c r="D1226" s="2">
        <v>376897000</v>
      </c>
      <c r="E1226" s="2">
        <v>363768000</v>
      </c>
      <c r="F1226" s="2">
        <v>346984000</v>
      </c>
      <c r="G1226" s="2">
        <v>328445000</v>
      </c>
      <c r="H1226" s="2">
        <v>310817000</v>
      </c>
      <c r="I1226" s="2">
        <v>293613000</v>
      </c>
      <c r="J1226" s="2">
        <v>276092000</v>
      </c>
      <c r="K1226" s="2">
        <v>258144000</v>
      </c>
      <c r="L1226" s="2">
        <v>240582000</v>
      </c>
      <c r="M1226" s="2">
        <v>223986000</v>
      </c>
      <c r="N1226" s="2">
        <v>208314000</v>
      </c>
      <c r="O1226" s="2">
        <v>194097000</v>
      </c>
      <c r="P1226" s="2">
        <v>181014000</v>
      </c>
      <c r="Q1226" s="2">
        <v>168413000</v>
      </c>
      <c r="R1226" s="2">
        <v>156607000</v>
      </c>
      <c r="S1226" s="2">
        <v>146055000</v>
      </c>
      <c r="T1226" s="2">
        <v>136781000</v>
      </c>
      <c r="U1226" s="2">
        <v>128340000</v>
      </c>
      <c r="V1226" s="2">
        <v>120845000</v>
      </c>
      <c r="W1226" s="2">
        <v>114213000</v>
      </c>
      <c r="X1226" s="2">
        <v>108763000</v>
      </c>
      <c r="Y1226" s="2">
        <v>104477000</v>
      </c>
      <c r="Z1226" s="2">
        <v>101319000</v>
      </c>
      <c r="AA1226" s="2">
        <v>99195800</v>
      </c>
      <c r="AB1226" s="2">
        <v>97807000</v>
      </c>
      <c r="AC1226" s="2">
        <v>96974600</v>
      </c>
      <c r="AD1226" s="2">
        <v>96418900</v>
      </c>
      <c r="AE1226" s="2">
        <v>96037300</v>
      </c>
      <c r="AF1226" s="2">
        <v>95858200</v>
      </c>
    </row>
    <row r="1227" spans="1:32">
      <c r="A1227" t="s">
        <v>1245</v>
      </c>
      <c r="B1227" t="s">
        <v>19</v>
      </c>
      <c r="C1227">
        <v>0</v>
      </c>
      <c r="D1227">
        <v>0</v>
      </c>
      <c r="E1227">
        <v>0</v>
      </c>
      <c r="F1227">
        <v>0</v>
      </c>
      <c r="G1227">
        <v>0</v>
      </c>
      <c r="H1227">
        <v>0</v>
      </c>
      <c r="I1227">
        <v>0</v>
      </c>
      <c r="J1227">
        <v>0</v>
      </c>
      <c r="K1227">
        <v>0</v>
      </c>
      <c r="L1227">
        <v>0</v>
      </c>
      <c r="M1227">
        <v>0</v>
      </c>
      <c r="N1227">
        <v>0</v>
      </c>
      <c r="O1227">
        <v>0</v>
      </c>
      <c r="P1227">
        <v>0</v>
      </c>
      <c r="Q1227">
        <v>0</v>
      </c>
      <c r="R1227">
        <v>0</v>
      </c>
      <c r="S1227">
        <v>0</v>
      </c>
      <c r="T1227">
        <v>0</v>
      </c>
      <c r="U1227">
        <v>0</v>
      </c>
      <c r="V1227">
        <v>0</v>
      </c>
      <c r="W1227">
        <v>0</v>
      </c>
      <c r="X1227">
        <v>0</v>
      </c>
      <c r="Y1227">
        <v>0</v>
      </c>
      <c r="Z1227">
        <v>0</v>
      </c>
      <c r="AA1227">
        <v>0</v>
      </c>
      <c r="AB1227">
        <v>0</v>
      </c>
      <c r="AC1227">
        <v>0</v>
      </c>
      <c r="AD1227">
        <v>0</v>
      </c>
      <c r="AE1227">
        <v>0</v>
      </c>
      <c r="AF1227">
        <v>0</v>
      </c>
    </row>
    <row r="1228" spans="1:32">
      <c r="A1228" t="s">
        <v>1246</v>
      </c>
      <c r="B1228" t="s">
        <v>19</v>
      </c>
      <c r="C1228">
        <v>0</v>
      </c>
      <c r="D1228">
        <v>0</v>
      </c>
      <c r="E1228">
        <v>0</v>
      </c>
      <c r="F1228">
        <v>0</v>
      </c>
      <c r="G1228">
        <v>0</v>
      </c>
      <c r="H1228">
        <v>0</v>
      </c>
      <c r="I1228">
        <v>0</v>
      </c>
      <c r="J1228">
        <v>0</v>
      </c>
      <c r="K1228">
        <v>0</v>
      </c>
      <c r="L1228">
        <v>0</v>
      </c>
      <c r="M1228">
        <v>0</v>
      </c>
      <c r="N1228">
        <v>0</v>
      </c>
      <c r="O1228">
        <v>0</v>
      </c>
      <c r="P1228">
        <v>0</v>
      </c>
      <c r="Q1228">
        <v>0</v>
      </c>
      <c r="R1228">
        <v>0</v>
      </c>
      <c r="S1228">
        <v>0</v>
      </c>
      <c r="T1228">
        <v>0</v>
      </c>
      <c r="U1228">
        <v>0</v>
      </c>
      <c r="V1228">
        <v>0</v>
      </c>
      <c r="W1228">
        <v>0</v>
      </c>
      <c r="X1228">
        <v>0</v>
      </c>
      <c r="Y1228">
        <v>0</v>
      </c>
      <c r="Z1228">
        <v>0</v>
      </c>
      <c r="AA1228">
        <v>0</v>
      </c>
      <c r="AB1228">
        <v>0</v>
      </c>
      <c r="AC1228">
        <v>0</v>
      </c>
      <c r="AD1228">
        <v>0</v>
      </c>
      <c r="AE1228">
        <v>0</v>
      </c>
      <c r="AF1228">
        <v>0</v>
      </c>
    </row>
    <row r="1229" spans="1:32">
      <c r="A1229" t="s">
        <v>1247</v>
      </c>
      <c r="B1229" t="s">
        <v>19</v>
      </c>
      <c r="C1229">
        <v>0</v>
      </c>
      <c r="D1229">
        <v>0</v>
      </c>
      <c r="E1229">
        <v>0</v>
      </c>
      <c r="F1229">
        <v>0</v>
      </c>
      <c r="G1229">
        <v>0</v>
      </c>
      <c r="H1229">
        <v>0</v>
      </c>
      <c r="I1229">
        <v>0</v>
      </c>
      <c r="J1229">
        <v>0</v>
      </c>
      <c r="K1229">
        <v>0</v>
      </c>
      <c r="L1229">
        <v>0</v>
      </c>
      <c r="M1229">
        <v>0</v>
      </c>
      <c r="N1229">
        <v>0</v>
      </c>
      <c r="O1229">
        <v>0</v>
      </c>
      <c r="P1229">
        <v>0</v>
      </c>
      <c r="Q1229">
        <v>0</v>
      </c>
      <c r="R1229">
        <v>0</v>
      </c>
      <c r="S1229">
        <v>0</v>
      </c>
      <c r="T1229">
        <v>0</v>
      </c>
      <c r="U1229">
        <v>0</v>
      </c>
      <c r="V1229">
        <v>0</v>
      </c>
      <c r="W1229">
        <v>0</v>
      </c>
      <c r="X1229">
        <v>0</v>
      </c>
      <c r="Y1229">
        <v>0</v>
      </c>
      <c r="Z1229">
        <v>0</v>
      </c>
      <c r="AA1229">
        <v>0</v>
      </c>
      <c r="AB1229">
        <v>0</v>
      </c>
      <c r="AC1229">
        <v>0</v>
      </c>
      <c r="AD1229">
        <v>0</v>
      </c>
      <c r="AE1229">
        <v>0</v>
      </c>
      <c r="AF1229">
        <v>0</v>
      </c>
    </row>
    <row r="1230" spans="1:32">
      <c r="A1230" t="s">
        <v>1248</v>
      </c>
      <c r="B1230" t="s">
        <v>19</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row>
    <row r="1231" spans="1:32">
      <c r="A1231" t="s">
        <v>1249</v>
      </c>
      <c r="B1231" t="s">
        <v>19</v>
      </c>
      <c r="C1231">
        <v>0</v>
      </c>
      <c r="D1231">
        <v>0</v>
      </c>
      <c r="E1231">
        <v>0</v>
      </c>
      <c r="F1231">
        <v>0</v>
      </c>
      <c r="G1231">
        <v>0</v>
      </c>
      <c r="H1231">
        <v>0</v>
      </c>
      <c r="I1231">
        <v>0</v>
      </c>
      <c r="J1231">
        <v>0</v>
      </c>
      <c r="K1231">
        <v>0</v>
      </c>
      <c r="L1231">
        <v>0</v>
      </c>
      <c r="M1231">
        <v>0</v>
      </c>
      <c r="N1231">
        <v>0</v>
      </c>
      <c r="O1231">
        <v>0</v>
      </c>
      <c r="P1231">
        <v>0</v>
      </c>
      <c r="Q1231">
        <v>0</v>
      </c>
      <c r="R1231">
        <v>0</v>
      </c>
      <c r="S1231">
        <v>0</v>
      </c>
      <c r="T1231">
        <v>0</v>
      </c>
      <c r="U1231">
        <v>0</v>
      </c>
      <c r="V1231">
        <v>0</v>
      </c>
      <c r="W1231">
        <v>0</v>
      </c>
      <c r="X1231">
        <v>0</v>
      </c>
      <c r="Y1231">
        <v>0</v>
      </c>
      <c r="Z1231">
        <v>0</v>
      </c>
      <c r="AA1231">
        <v>0</v>
      </c>
      <c r="AB1231">
        <v>0</v>
      </c>
      <c r="AC1231">
        <v>0</v>
      </c>
      <c r="AD1231">
        <v>0</v>
      </c>
      <c r="AE1231">
        <v>0</v>
      </c>
      <c r="AF1231">
        <v>0</v>
      </c>
    </row>
    <row r="1232" spans="1:32">
      <c r="A1232" t="s">
        <v>1250</v>
      </c>
      <c r="B1232" t="s">
        <v>19</v>
      </c>
      <c r="C1232">
        <v>0</v>
      </c>
      <c r="D1232">
        <v>0</v>
      </c>
      <c r="E1232">
        <v>0</v>
      </c>
      <c r="F1232">
        <v>0</v>
      </c>
      <c r="G1232">
        <v>0</v>
      </c>
      <c r="H1232">
        <v>0</v>
      </c>
      <c r="I1232">
        <v>0</v>
      </c>
      <c r="J1232">
        <v>0</v>
      </c>
      <c r="K1232">
        <v>0</v>
      </c>
      <c r="L1232">
        <v>0</v>
      </c>
      <c r="M1232">
        <v>0</v>
      </c>
      <c r="N1232">
        <v>0</v>
      </c>
      <c r="O1232">
        <v>0</v>
      </c>
      <c r="P1232">
        <v>0</v>
      </c>
      <c r="Q1232">
        <v>0</v>
      </c>
      <c r="R1232">
        <v>0</v>
      </c>
      <c r="S1232">
        <v>0</v>
      </c>
      <c r="T1232">
        <v>0</v>
      </c>
      <c r="U1232">
        <v>0</v>
      </c>
      <c r="V1232">
        <v>0</v>
      </c>
      <c r="W1232">
        <v>0</v>
      </c>
      <c r="X1232">
        <v>0</v>
      </c>
      <c r="Y1232">
        <v>0</v>
      </c>
      <c r="Z1232">
        <v>0</v>
      </c>
      <c r="AA1232">
        <v>0</v>
      </c>
      <c r="AB1232">
        <v>0</v>
      </c>
      <c r="AC1232">
        <v>0</v>
      </c>
      <c r="AD1232">
        <v>0</v>
      </c>
      <c r="AE1232">
        <v>0</v>
      </c>
      <c r="AF1232">
        <v>0</v>
      </c>
    </row>
    <row r="1233" spans="1:32">
      <c r="A1233" t="s">
        <v>1251</v>
      </c>
      <c r="B1233" t="s">
        <v>19</v>
      </c>
      <c r="C1233">
        <v>0</v>
      </c>
      <c r="D1233">
        <v>0</v>
      </c>
      <c r="E1233">
        <v>0</v>
      </c>
      <c r="F1233">
        <v>0</v>
      </c>
      <c r="G1233">
        <v>0</v>
      </c>
      <c r="H1233">
        <v>0</v>
      </c>
      <c r="I1233">
        <v>0</v>
      </c>
      <c r="J1233">
        <v>0</v>
      </c>
      <c r="K1233">
        <v>0</v>
      </c>
      <c r="L1233">
        <v>0</v>
      </c>
      <c r="M1233">
        <v>0</v>
      </c>
      <c r="N1233">
        <v>0</v>
      </c>
      <c r="O1233">
        <v>0</v>
      </c>
      <c r="P1233">
        <v>0</v>
      </c>
      <c r="Q1233">
        <v>0</v>
      </c>
      <c r="R1233">
        <v>0</v>
      </c>
      <c r="S1233">
        <v>0</v>
      </c>
      <c r="T1233">
        <v>0</v>
      </c>
      <c r="U1233">
        <v>0</v>
      </c>
      <c r="V1233">
        <v>0</v>
      </c>
      <c r="W1233">
        <v>0</v>
      </c>
      <c r="X1233">
        <v>0</v>
      </c>
      <c r="Y1233">
        <v>0</v>
      </c>
      <c r="Z1233">
        <v>0</v>
      </c>
      <c r="AA1233">
        <v>0</v>
      </c>
      <c r="AB1233">
        <v>0</v>
      </c>
      <c r="AC1233">
        <v>0</v>
      </c>
      <c r="AD1233">
        <v>0</v>
      </c>
      <c r="AE1233">
        <v>0</v>
      </c>
      <c r="AF1233">
        <v>0</v>
      </c>
    </row>
    <row r="1234" spans="1:32">
      <c r="A1234" t="s">
        <v>1252</v>
      </c>
      <c r="B1234" t="s">
        <v>19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row>
    <row r="1235" spans="1:32">
      <c r="A1235" t="s">
        <v>1253</v>
      </c>
      <c r="B1235" t="s">
        <v>19</v>
      </c>
      <c r="C1235">
        <v>0</v>
      </c>
      <c r="D1235">
        <v>0</v>
      </c>
      <c r="E1235">
        <v>0</v>
      </c>
      <c r="F1235">
        <v>0</v>
      </c>
      <c r="G1235">
        <v>0</v>
      </c>
      <c r="H1235">
        <v>0</v>
      </c>
      <c r="I1235">
        <v>0</v>
      </c>
      <c r="J1235">
        <v>0</v>
      </c>
      <c r="K1235">
        <v>0</v>
      </c>
      <c r="L1235">
        <v>0</v>
      </c>
      <c r="M1235">
        <v>0</v>
      </c>
      <c r="N1235">
        <v>0</v>
      </c>
      <c r="O1235">
        <v>0</v>
      </c>
      <c r="P1235">
        <v>0</v>
      </c>
      <c r="Q1235">
        <v>0</v>
      </c>
      <c r="R1235">
        <v>0</v>
      </c>
      <c r="S1235">
        <v>0</v>
      </c>
      <c r="T1235">
        <v>0</v>
      </c>
      <c r="U1235">
        <v>0</v>
      </c>
      <c r="V1235">
        <v>0</v>
      </c>
      <c r="W1235">
        <v>0</v>
      </c>
      <c r="X1235">
        <v>0</v>
      </c>
      <c r="Y1235">
        <v>0</v>
      </c>
      <c r="Z1235">
        <v>0</v>
      </c>
      <c r="AA1235">
        <v>0</v>
      </c>
      <c r="AB1235">
        <v>0</v>
      </c>
      <c r="AC1235">
        <v>0</v>
      </c>
      <c r="AD1235">
        <v>0</v>
      </c>
      <c r="AE1235">
        <v>0</v>
      </c>
      <c r="AF1235">
        <v>0</v>
      </c>
    </row>
    <row r="1236" spans="1:32">
      <c r="A1236" t="s">
        <v>1254</v>
      </c>
      <c r="B1236" t="s">
        <v>19</v>
      </c>
      <c r="C1236">
        <v>0</v>
      </c>
      <c r="D1236">
        <v>0</v>
      </c>
      <c r="E1236">
        <v>0</v>
      </c>
      <c r="F1236">
        <v>0</v>
      </c>
      <c r="G1236">
        <v>0</v>
      </c>
      <c r="H1236">
        <v>0</v>
      </c>
      <c r="I1236">
        <v>0</v>
      </c>
      <c r="J1236">
        <v>0</v>
      </c>
      <c r="K1236">
        <v>0</v>
      </c>
      <c r="L1236">
        <v>0</v>
      </c>
      <c r="M1236">
        <v>0</v>
      </c>
      <c r="N1236">
        <v>0</v>
      </c>
      <c r="O1236">
        <v>0</v>
      </c>
      <c r="P1236">
        <v>0</v>
      </c>
      <c r="Q1236">
        <v>0</v>
      </c>
      <c r="R1236">
        <v>0</v>
      </c>
      <c r="S1236">
        <v>0</v>
      </c>
      <c r="T1236">
        <v>0</v>
      </c>
      <c r="U1236">
        <v>0</v>
      </c>
      <c r="V1236">
        <v>0</v>
      </c>
      <c r="W1236">
        <v>0</v>
      </c>
      <c r="X1236">
        <v>0</v>
      </c>
      <c r="Y1236">
        <v>0</v>
      </c>
      <c r="Z1236">
        <v>0</v>
      </c>
      <c r="AA1236">
        <v>0</v>
      </c>
      <c r="AB1236">
        <v>0</v>
      </c>
      <c r="AC1236">
        <v>0</v>
      </c>
      <c r="AD1236">
        <v>0</v>
      </c>
      <c r="AE1236">
        <v>0</v>
      </c>
      <c r="AF1236">
        <v>0</v>
      </c>
    </row>
    <row r="1237" spans="1:32">
      <c r="A1237" t="s">
        <v>1255</v>
      </c>
      <c r="B1237" t="s">
        <v>19</v>
      </c>
      <c r="C1237">
        <v>0</v>
      </c>
      <c r="D1237">
        <v>0</v>
      </c>
      <c r="E1237">
        <v>0</v>
      </c>
      <c r="F1237">
        <v>0</v>
      </c>
      <c r="G1237">
        <v>0</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row>
    <row r="1238" spans="1:32">
      <c r="A1238" t="s">
        <v>1256</v>
      </c>
      <c r="B1238" t="s">
        <v>19</v>
      </c>
      <c r="C1238">
        <v>0</v>
      </c>
      <c r="D1238">
        <v>0</v>
      </c>
      <c r="E1238">
        <v>0</v>
      </c>
      <c r="F1238">
        <v>0</v>
      </c>
      <c r="G1238">
        <v>0</v>
      </c>
      <c r="H1238">
        <v>0</v>
      </c>
      <c r="I1238">
        <v>0</v>
      </c>
      <c r="J1238">
        <v>0</v>
      </c>
      <c r="K1238">
        <v>0</v>
      </c>
      <c r="L1238">
        <v>0</v>
      </c>
      <c r="M1238">
        <v>0</v>
      </c>
      <c r="N1238">
        <v>0</v>
      </c>
      <c r="O1238">
        <v>0</v>
      </c>
      <c r="P1238">
        <v>0</v>
      </c>
      <c r="Q1238">
        <v>0</v>
      </c>
      <c r="R1238">
        <v>0</v>
      </c>
      <c r="S1238">
        <v>0</v>
      </c>
      <c r="T1238">
        <v>0</v>
      </c>
      <c r="U1238">
        <v>0</v>
      </c>
      <c r="V1238">
        <v>0</v>
      </c>
      <c r="W1238">
        <v>0</v>
      </c>
      <c r="X1238">
        <v>0</v>
      </c>
      <c r="Y1238">
        <v>0</v>
      </c>
      <c r="Z1238">
        <v>0</v>
      </c>
      <c r="AA1238">
        <v>0</v>
      </c>
      <c r="AB1238">
        <v>0</v>
      </c>
      <c r="AC1238">
        <v>0</v>
      </c>
      <c r="AD1238">
        <v>0</v>
      </c>
      <c r="AE1238">
        <v>0</v>
      </c>
      <c r="AF1238">
        <v>0</v>
      </c>
    </row>
    <row r="1239" spans="1:32">
      <c r="A1239" t="s">
        <v>1257</v>
      </c>
      <c r="B1239" t="s">
        <v>19</v>
      </c>
      <c r="C1239">
        <v>0</v>
      </c>
      <c r="D1239">
        <v>0</v>
      </c>
      <c r="E1239">
        <v>0</v>
      </c>
      <c r="F1239">
        <v>0</v>
      </c>
      <c r="G1239">
        <v>0</v>
      </c>
      <c r="H1239">
        <v>0</v>
      </c>
      <c r="I1239">
        <v>0</v>
      </c>
      <c r="J1239">
        <v>0</v>
      </c>
      <c r="K1239">
        <v>0</v>
      </c>
      <c r="L1239">
        <v>0</v>
      </c>
      <c r="M1239">
        <v>0</v>
      </c>
      <c r="N1239">
        <v>0</v>
      </c>
      <c r="O1239">
        <v>0</v>
      </c>
      <c r="P1239">
        <v>0</v>
      </c>
      <c r="Q1239">
        <v>0</v>
      </c>
      <c r="R1239">
        <v>0</v>
      </c>
      <c r="S1239">
        <v>0</v>
      </c>
      <c r="T1239">
        <v>0</v>
      </c>
      <c r="U1239">
        <v>0</v>
      </c>
      <c r="V1239">
        <v>0</v>
      </c>
      <c r="W1239">
        <v>0</v>
      </c>
      <c r="X1239">
        <v>0</v>
      </c>
      <c r="Y1239">
        <v>0</v>
      </c>
      <c r="Z1239">
        <v>0</v>
      </c>
      <c r="AA1239">
        <v>0</v>
      </c>
      <c r="AB1239">
        <v>0</v>
      </c>
      <c r="AC1239">
        <v>0</v>
      </c>
      <c r="AD1239">
        <v>0</v>
      </c>
      <c r="AE1239">
        <v>0</v>
      </c>
      <c r="AF1239">
        <v>0</v>
      </c>
    </row>
    <row r="1240" spans="1:32">
      <c r="A1240" t="s">
        <v>1258</v>
      </c>
      <c r="B1240" t="s">
        <v>19</v>
      </c>
      <c r="C1240">
        <v>0</v>
      </c>
      <c r="D1240">
        <v>0</v>
      </c>
      <c r="E1240">
        <v>0</v>
      </c>
      <c r="F1240">
        <v>0</v>
      </c>
      <c r="G1240">
        <v>0</v>
      </c>
      <c r="H1240">
        <v>0</v>
      </c>
      <c r="I1240">
        <v>0</v>
      </c>
      <c r="J1240">
        <v>0</v>
      </c>
      <c r="K1240">
        <v>0</v>
      </c>
      <c r="L1240">
        <v>0</v>
      </c>
      <c r="M1240">
        <v>0</v>
      </c>
      <c r="N1240">
        <v>0</v>
      </c>
      <c r="O1240">
        <v>0</v>
      </c>
      <c r="P1240">
        <v>0</v>
      </c>
      <c r="Q1240">
        <v>0</v>
      </c>
      <c r="R1240">
        <v>0</v>
      </c>
      <c r="S1240">
        <v>0</v>
      </c>
      <c r="T1240">
        <v>0</v>
      </c>
      <c r="U1240">
        <v>0</v>
      </c>
      <c r="V1240">
        <v>0</v>
      </c>
      <c r="W1240">
        <v>0</v>
      </c>
      <c r="X1240">
        <v>0</v>
      </c>
      <c r="Y1240">
        <v>0</v>
      </c>
      <c r="Z1240">
        <v>0</v>
      </c>
      <c r="AA1240">
        <v>0</v>
      </c>
      <c r="AB1240">
        <v>0</v>
      </c>
      <c r="AC1240">
        <v>0</v>
      </c>
      <c r="AD1240">
        <v>0</v>
      </c>
      <c r="AE1240">
        <v>0</v>
      </c>
      <c r="AF1240">
        <v>0</v>
      </c>
    </row>
    <row r="1241" spans="1:32">
      <c r="A1241" t="s">
        <v>1259</v>
      </c>
      <c r="B1241" t="s">
        <v>19</v>
      </c>
      <c r="C1241">
        <v>0</v>
      </c>
      <c r="D1241">
        <v>0</v>
      </c>
      <c r="E1241">
        <v>0</v>
      </c>
      <c r="F1241">
        <v>0</v>
      </c>
      <c r="G1241">
        <v>0</v>
      </c>
      <c r="H1241">
        <v>0</v>
      </c>
      <c r="I1241">
        <v>0</v>
      </c>
      <c r="J1241">
        <v>0</v>
      </c>
      <c r="K1241">
        <v>0</v>
      </c>
      <c r="L1241">
        <v>0</v>
      </c>
      <c r="M1241">
        <v>0</v>
      </c>
      <c r="N1241">
        <v>0</v>
      </c>
      <c r="O1241">
        <v>0</v>
      </c>
      <c r="P1241">
        <v>0</v>
      </c>
      <c r="Q1241">
        <v>0</v>
      </c>
      <c r="R1241">
        <v>0</v>
      </c>
      <c r="S1241">
        <v>0</v>
      </c>
      <c r="T1241">
        <v>0</v>
      </c>
      <c r="U1241">
        <v>0</v>
      </c>
      <c r="V1241">
        <v>0</v>
      </c>
      <c r="W1241">
        <v>0</v>
      </c>
      <c r="X1241">
        <v>0</v>
      </c>
      <c r="Y1241">
        <v>0</v>
      </c>
      <c r="Z1241">
        <v>0</v>
      </c>
      <c r="AA1241">
        <v>0</v>
      </c>
      <c r="AB1241">
        <v>0</v>
      </c>
      <c r="AC1241">
        <v>0</v>
      </c>
      <c r="AD1241">
        <v>0</v>
      </c>
      <c r="AE1241">
        <v>0</v>
      </c>
      <c r="AF1241">
        <v>0</v>
      </c>
    </row>
    <row r="1242" spans="1:32">
      <c r="A1242" t="s">
        <v>1260</v>
      </c>
      <c r="B1242" t="s">
        <v>19</v>
      </c>
      <c r="C1242">
        <v>0</v>
      </c>
      <c r="D1242">
        <v>0</v>
      </c>
      <c r="E1242">
        <v>0</v>
      </c>
      <c r="F1242">
        <v>0</v>
      </c>
      <c r="G1242">
        <v>0</v>
      </c>
      <c r="H1242">
        <v>0</v>
      </c>
      <c r="I1242">
        <v>0</v>
      </c>
      <c r="J1242">
        <v>0</v>
      </c>
      <c r="K1242">
        <v>0</v>
      </c>
      <c r="L1242">
        <v>0</v>
      </c>
      <c r="M1242">
        <v>0</v>
      </c>
      <c r="N1242">
        <v>0</v>
      </c>
      <c r="O1242">
        <v>0</v>
      </c>
      <c r="P1242">
        <v>0</v>
      </c>
      <c r="Q1242">
        <v>0</v>
      </c>
      <c r="R1242">
        <v>0</v>
      </c>
      <c r="S1242">
        <v>0</v>
      </c>
      <c r="T1242">
        <v>0</v>
      </c>
      <c r="U1242">
        <v>0</v>
      </c>
      <c r="V1242">
        <v>0</v>
      </c>
      <c r="W1242">
        <v>0</v>
      </c>
      <c r="X1242">
        <v>0</v>
      </c>
      <c r="Y1242">
        <v>0</v>
      </c>
      <c r="Z1242">
        <v>0</v>
      </c>
      <c r="AA1242">
        <v>0</v>
      </c>
      <c r="AB1242">
        <v>0</v>
      </c>
      <c r="AC1242">
        <v>0</v>
      </c>
      <c r="AD1242">
        <v>0</v>
      </c>
      <c r="AE1242">
        <v>0</v>
      </c>
      <c r="AF1242">
        <v>0</v>
      </c>
    </row>
    <row r="1243" spans="1:32">
      <c r="A1243" t="s">
        <v>1261</v>
      </c>
      <c r="B1243" t="s">
        <v>19</v>
      </c>
      <c r="C1243">
        <v>0</v>
      </c>
      <c r="D1243">
        <v>0</v>
      </c>
      <c r="E1243">
        <v>0</v>
      </c>
      <c r="F1243">
        <v>0</v>
      </c>
      <c r="G1243">
        <v>0</v>
      </c>
      <c r="H1243">
        <v>0</v>
      </c>
      <c r="I1243">
        <v>0</v>
      </c>
      <c r="J1243">
        <v>0</v>
      </c>
      <c r="K1243">
        <v>0</v>
      </c>
      <c r="L1243">
        <v>0</v>
      </c>
      <c r="M1243">
        <v>0</v>
      </c>
      <c r="N1243">
        <v>0</v>
      </c>
      <c r="O1243">
        <v>0</v>
      </c>
      <c r="P1243">
        <v>0</v>
      </c>
      <c r="Q1243">
        <v>0</v>
      </c>
      <c r="R1243">
        <v>0</v>
      </c>
      <c r="S1243">
        <v>0</v>
      </c>
      <c r="T1243">
        <v>0</v>
      </c>
      <c r="U1243">
        <v>0</v>
      </c>
      <c r="V1243">
        <v>0</v>
      </c>
      <c r="W1243">
        <v>0</v>
      </c>
      <c r="X1243">
        <v>0</v>
      </c>
      <c r="Y1243">
        <v>0</v>
      </c>
      <c r="Z1243">
        <v>0</v>
      </c>
      <c r="AA1243">
        <v>0</v>
      </c>
      <c r="AB1243">
        <v>0</v>
      </c>
      <c r="AC1243">
        <v>0</v>
      </c>
      <c r="AD1243">
        <v>0</v>
      </c>
      <c r="AE1243">
        <v>0</v>
      </c>
      <c r="AF1243">
        <v>0</v>
      </c>
    </row>
    <row r="1244" spans="1:32">
      <c r="A1244" t="s">
        <v>1262</v>
      </c>
      <c r="B1244" t="s">
        <v>19</v>
      </c>
      <c r="C1244" s="2">
        <v>41584000000</v>
      </c>
      <c r="D1244" s="2">
        <v>41452800000</v>
      </c>
      <c r="E1244" s="2">
        <v>40008800000</v>
      </c>
      <c r="F1244" s="2">
        <v>38162800000</v>
      </c>
      <c r="G1244" s="2">
        <v>36123800000</v>
      </c>
      <c r="H1244" s="2">
        <v>34184900000</v>
      </c>
      <c r="I1244" s="2">
        <v>32292800000</v>
      </c>
      <c r="J1244" s="2">
        <v>30365700000</v>
      </c>
      <c r="K1244" s="2">
        <v>28391800000</v>
      </c>
      <c r="L1244" s="2">
        <v>26460200000</v>
      </c>
      <c r="M1244" s="2">
        <v>24635000000</v>
      </c>
      <c r="N1244" s="2">
        <v>22911200000</v>
      </c>
      <c r="O1244" s="2">
        <v>21347600000</v>
      </c>
      <c r="P1244" s="2">
        <v>19908700000</v>
      </c>
      <c r="Q1244" s="2">
        <v>18522800000</v>
      </c>
      <c r="R1244" s="2">
        <v>17224300000</v>
      </c>
      <c r="S1244" s="2">
        <v>16063800000</v>
      </c>
      <c r="T1244" s="2">
        <v>15043800000</v>
      </c>
      <c r="U1244" s="2">
        <v>14115400000</v>
      </c>
      <c r="V1244" s="2">
        <v>13291000000</v>
      </c>
      <c r="W1244" s="2">
        <v>12561700000</v>
      </c>
      <c r="X1244" s="2">
        <v>11962200000</v>
      </c>
      <c r="Y1244" s="2">
        <v>11490800000</v>
      </c>
      <c r="Z1244" s="2">
        <v>11143500000</v>
      </c>
      <c r="AA1244" s="2">
        <v>10910000000</v>
      </c>
      <c r="AB1244" s="2">
        <v>10757200000</v>
      </c>
      <c r="AC1244" s="2">
        <v>10665700000</v>
      </c>
      <c r="AD1244" s="2">
        <v>10604600000</v>
      </c>
      <c r="AE1244" s="2">
        <v>10562600000</v>
      </c>
      <c r="AF1244" s="2">
        <v>10542900000</v>
      </c>
    </row>
    <row r="1245" spans="1:32">
      <c r="A1245" t="s">
        <v>1263</v>
      </c>
      <c r="B1245" t="s">
        <v>19</v>
      </c>
      <c r="C1245">
        <v>0</v>
      </c>
      <c r="D1245">
        <v>0</v>
      </c>
      <c r="E1245">
        <v>0</v>
      </c>
      <c r="F1245">
        <v>0</v>
      </c>
      <c r="G1245">
        <v>0</v>
      </c>
      <c r="H1245">
        <v>0</v>
      </c>
      <c r="I1245">
        <v>0</v>
      </c>
      <c r="J1245">
        <v>0</v>
      </c>
      <c r="K1245">
        <v>0</v>
      </c>
      <c r="L1245">
        <v>0</v>
      </c>
      <c r="M1245">
        <v>0</v>
      </c>
      <c r="N1245">
        <v>0</v>
      </c>
      <c r="O1245">
        <v>0</v>
      </c>
      <c r="P1245">
        <v>0</v>
      </c>
      <c r="Q1245">
        <v>0</v>
      </c>
      <c r="R1245">
        <v>0</v>
      </c>
      <c r="S1245">
        <v>0</v>
      </c>
      <c r="T1245">
        <v>0</v>
      </c>
      <c r="U1245">
        <v>0</v>
      </c>
      <c r="V1245">
        <v>0</v>
      </c>
      <c r="W1245">
        <v>0</v>
      </c>
      <c r="X1245">
        <v>0</v>
      </c>
      <c r="Y1245">
        <v>0</v>
      </c>
      <c r="Z1245">
        <v>0</v>
      </c>
      <c r="AA1245">
        <v>0</v>
      </c>
      <c r="AB1245">
        <v>0</v>
      </c>
      <c r="AC1245">
        <v>0</v>
      </c>
      <c r="AD1245">
        <v>0</v>
      </c>
      <c r="AE1245">
        <v>0</v>
      </c>
      <c r="AF1245">
        <v>0</v>
      </c>
    </row>
    <row r="1246" spans="1:32">
      <c r="A1246" t="s">
        <v>1264</v>
      </c>
      <c r="B1246" t="s">
        <v>19</v>
      </c>
      <c r="C1246" s="2">
        <v>4578600000</v>
      </c>
      <c r="D1246" s="2">
        <v>4564150000</v>
      </c>
      <c r="E1246" s="2">
        <v>4405150000</v>
      </c>
      <c r="F1246" s="2">
        <v>4201910000</v>
      </c>
      <c r="G1246" s="2">
        <v>3977410000</v>
      </c>
      <c r="H1246" s="2">
        <v>3763920000</v>
      </c>
      <c r="I1246" s="2">
        <v>3555590000</v>
      </c>
      <c r="J1246" s="2">
        <v>3343410000</v>
      </c>
      <c r="K1246" s="2">
        <v>3126070000</v>
      </c>
      <c r="L1246" s="2">
        <v>2913400000</v>
      </c>
      <c r="M1246" s="2">
        <v>2712430000</v>
      </c>
      <c r="N1246" s="2">
        <v>2522630000</v>
      </c>
      <c r="O1246" s="2">
        <v>2350470000</v>
      </c>
      <c r="P1246" s="2">
        <v>2192040000</v>
      </c>
      <c r="Q1246" s="2">
        <v>2039450000</v>
      </c>
      <c r="R1246" s="2">
        <v>1896480000</v>
      </c>
      <c r="S1246" s="2">
        <v>1768700000</v>
      </c>
      <c r="T1246" s="2">
        <v>1656390000</v>
      </c>
      <c r="U1246" s="2">
        <v>1554170000</v>
      </c>
      <c r="V1246" s="2">
        <v>1463400000</v>
      </c>
      <c r="W1246" s="2">
        <v>1383100000</v>
      </c>
      <c r="X1246" s="2">
        <v>1317100000</v>
      </c>
      <c r="Y1246" s="2">
        <v>1265190000</v>
      </c>
      <c r="Z1246" s="2">
        <v>1226960000</v>
      </c>
      <c r="AA1246" s="2">
        <v>1201240000</v>
      </c>
      <c r="AB1246" s="2">
        <v>1184420000</v>
      </c>
      <c r="AC1246" s="2">
        <v>1174340000</v>
      </c>
      <c r="AD1246" s="2">
        <v>1167610000</v>
      </c>
      <c r="AE1246" s="2">
        <v>1162990000</v>
      </c>
      <c r="AF1246" s="2">
        <v>1160820000</v>
      </c>
    </row>
    <row r="1247" spans="1:32">
      <c r="A1247" t="s">
        <v>1265</v>
      </c>
      <c r="B1247" t="s">
        <v>19</v>
      </c>
      <c r="C1247">
        <v>0</v>
      </c>
      <c r="D1247">
        <v>0</v>
      </c>
      <c r="E1247">
        <v>0</v>
      </c>
      <c r="F1247">
        <v>0</v>
      </c>
      <c r="G1247">
        <v>0</v>
      </c>
      <c r="H1247">
        <v>0</v>
      </c>
      <c r="I1247">
        <v>0</v>
      </c>
      <c r="J1247">
        <v>0</v>
      </c>
      <c r="K1247">
        <v>0</v>
      </c>
      <c r="L1247">
        <v>0</v>
      </c>
      <c r="M1247">
        <v>0</v>
      </c>
      <c r="N1247">
        <v>0</v>
      </c>
      <c r="O1247">
        <v>0</v>
      </c>
      <c r="P1247">
        <v>0</v>
      </c>
      <c r="Q1247">
        <v>0</v>
      </c>
      <c r="R1247">
        <v>0</v>
      </c>
      <c r="S1247">
        <v>0</v>
      </c>
      <c r="T1247">
        <v>0</v>
      </c>
      <c r="U1247">
        <v>0</v>
      </c>
      <c r="V1247">
        <v>0</v>
      </c>
      <c r="W1247">
        <v>0</v>
      </c>
      <c r="X1247">
        <v>0</v>
      </c>
      <c r="Y1247">
        <v>0</v>
      </c>
      <c r="Z1247">
        <v>0</v>
      </c>
      <c r="AA1247">
        <v>0</v>
      </c>
      <c r="AB1247">
        <v>0</v>
      </c>
      <c r="AC1247">
        <v>0</v>
      </c>
      <c r="AD1247">
        <v>0</v>
      </c>
      <c r="AE1247">
        <v>0</v>
      </c>
      <c r="AF1247">
        <v>0</v>
      </c>
    </row>
    <row r="1248" spans="1:32">
      <c r="A1248" t="s">
        <v>1266</v>
      </c>
      <c r="B1248" t="s">
        <v>19</v>
      </c>
      <c r="C1248">
        <v>0</v>
      </c>
      <c r="D1248">
        <v>0</v>
      </c>
      <c r="E1248">
        <v>0</v>
      </c>
      <c r="F1248">
        <v>0</v>
      </c>
      <c r="G1248">
        <v>0</v>
      </c>
      <c r="H1248">
        <v>0</v>
      </c>
      <c r="I1248">
        <v>0</v>
      </c>
      <c r="J1248">
        <v>0</v>
      </c>
      <c r="K1248">
        <v>0</v>
      </c>
      <c r="L1248">
        <v>0</v>
      </c>
      <c r="M1248">
        <v>0</v>
      </c>
      <c r="N1248">
        <v>0</v>
      </c>
      <c r="O1248">
        <v>0</v>
      </c>
      <c r="P1248">
        <v>0</v>
      </c>
      <c r="Q1248">
        <v>0</v>
      </c>
      <c r="R1248">
        <v>0</v>
      </c>
      <c r="S1248">
        <v>0</v>
      </c>
      <c r="T1248">
        <v>0</v>
      </c>
      <c r="U1248">
        <v>0</v>
      </c>
      <c r="V1248">
        <v>0</v>
      </c>
      <c r="W1248">
        <v>0</v>
      </c>
      <c r="X1248">
        <v>0</v>
      </c>
      <c r="Y1248">
        <v>0</v>
      </c>
      <c r="Z1248">
        <v>0</v>
      </c>
      <c r="AA1248">
        <v>0</v>
      </c>
      <c r="AB1248">
        <v>0</v>
      </c>
      <c r="AC1248">
        <v>0</v>
      </c>
      <c r="AD1248">
        <v>0</v>
      </c>
      <c r="AE1248">
        <v>0</v>
      </c>
      <c r="AF1248">
        <v>0</v>
      </c>
    </row>
    <row r="1249" spans="1:32">
      <c r="A1249" t="s">
        <v>1267</v>
      </c>
      <c r="B1249" t="s">
        <v>19</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row>
    <row r="1250" spans="1:32">
      <c r="A1250" t="s">
        <v>1268</v>
      </c>
      <c r="B1250" t="s">
        <v>19</v>
      </c>
      <c r="C1250">
        <v>0</v>
      </c>
      <c r="D1250">
        <v>0</v>
      </c>
      <c r="E1250">
        <v>0</v>
      </c>
      <c r="F1250">
        <v>0</v>
      </c>
      <c r="G1250">
        <v>0</v>
      </c>
      <c r="H1250">
        <v>0</v>
      </c>
      <c r="I1250">
        <v>0</v>
      </c>
      <c r="J1250">
        <v>0</v>
      </c>
      <c r="K1250">
        <v>0</v>
      </c>
      <c r="L1250">
        <v>0</v>
      </c>
      <c r="M1250">
        <v>0</v>
      </c>
      <c r="N1250">
        <v>0</v>
      </c>
      <c r="O1250">
        <v>0</v>
      </c>
      <c r="P1250">
        <v>0</v>
      </c>
      <c r="Q1250">
        <v>0</v>
      </c>
      <c r="R1250">
        <v>0</v>
      </c>
      <c r="S1250">
        <v>0</v>
      </c>
      <c r="T1250">
        <v>0</v>
      </c>
      <c r="U1250">
        <v>0</v>
      </c>
      <c r="V1250">
        <v>0</v>
      </c>
      <c r="W1250">
        <v>0</v>
      </c>
      <c r="X1250">
        <v>0</v>
      </c>
      <c r="Y1250">
        <v>0</v>
      </c>
      <c r="Z1250">
        <v>0</v>
      </c>
      <c r="AA1250">
        <v>0</v>
      </c>
      <c r="AB1250">
        <v>0</v>
      </c>
      <c r="AC1250">
        <v>0</v>
      </c>
      <c r="AD1250">
        <v>0</v>
      </c>
      <c r="AE1250">
        <v>0</v>
      </c>
      <c r="AF1250">
        <v>0</v>
      </c>
    </row>
    <row r="1251" spans="1:32">
      <c r="A1251" t="s">
        <v>1269</v>
      </c>
      <c r="B1251" t="s">
        <v>19</v>
      </c>
      <c r="C1251">
        <v>0</v>
      </c>
      <c r="D1251">
        <v>0</v>
      </c>
      <c r="E1251">
        <v>0</v>
      </c>
      <c r="F1251">
        <v>0</v>
      </c>
      <c r="G1251">
        <v>0</v>
      </c>
      <c r="H1251">
        <v>0</v>
      </c>
      <c r="I1251">
        <v>0</v>
      </c>
      <c r="J1251">
        <v>0</v>
      </c>
      <c r="K1251">
        <v>0</v>
      </c>
      <c r="L1251">
        <v>0</v>
      </c>
      <c r="M1251">
        <v>0</v>
      </c>
      <c r="N1251">
        <v>0</v>
      </c>
      <c r="O1251">
        <v>0</v>
      </c>
      <c r="P1251">
        <v>0</v>
      </c>
      <c r="Q1251">
        <v>0</v>
      </c>
      <c r="R1251">
        <v>0</v>
      </c>
      <c r="S1251">
        <v>0</v>
      </c>
      <c r="T1251">
        <v>0</v>
      </c>
      <c r="U1251">
        <v>0</v>
      </c>
      <c r="V1251">
        <v>0</v>
      </c>
      <c r="W1251">
        <v>0</v>
      </c>
      <c r="X1251">
        <v>0</v>
      </c>
      <c r="Y1251">
        <v>0</v>
      </c>
      <c r="Z1251">
        <v>0</v>
      </c>
      <c r="AA1251">
        <v>0</v>
      </c>
      <c r="AB1251">
        <v>0</v>
      </c>
      <c r="AC1251">
        <v>0</v>
      </c>
      <c r="AD1251">
        <v>0</v>
      </c>
      <c r="AE1251">
        <v>0</v>
      </c>
      <c r="AF1251">
        <v>0</v>
      </c>
    </row>
    <row r="1252" spans="1:32">
      <c r="A1252" t="s">
        <v>1270</v>
      </c>
      <c r="B1252" t="s">
        <v>19</v>
      </c>
      <c r="C1252">
        <v>0</v>
      </c>
      <c r="D1252">
        <v>0</v>
      </c>
      <c r="E1252">
        <v>0</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row>
    <row r="1253" spans="1:32">
      <c r="A1253" t="s">
        <v>1271</v>
      </c>
      <c r="B1253" t="s">
        <v>19</v>
      </c>
      <c r="C1253">
        <v>0</v>
      </c>
      <c r="D1253">
        <v>0</v>
      </c>
      <c r="E1253">
        <v>0</v>
      </c>
      <c r="F1253">
        <v>0</v>
      </c>
      <c r="G1253">
        <v>0</v>
      </c>
      <c r="H1253">
        <v>0</v>
      </c>
      <c r="I1253">
        <v>0</v>
      </c>
      <c r="J1253">
        <v>0</v>
      </c>
      <c r="K1253">
        <v>0</v>
      </c>
      <c r="L1253">
        <v>0</v>
      </c>
      <c r="M1253">
        <v>0</v>
      </c>
      <c r="N1253">
        <v>0</v>
      </c>
      <c r="O1253">
        <v>0</v>
      </c>
      <c r="P1253">
        <v>0</v>
      </c>
      <c r="Q1253">
        <v>0</v>
      </c>
      <c r="R1253">
        <v>0</v>
      </c>
      <c r="S1253">
        <v>0</v>
      </c>
      <c r="T1253">
        <v>0</v>
      </c>
      <c r="U1253">
        <v>0</v>
      </c>
      <c r="V1253">
        <v>0</v>
      </c>
      <c r="W1253">
        <v>0</v>
      </c>
      <c r="X1253">
        <v>0</v>
      </c>
      <c r="Y1253">
        <v>0</v>
      </c>
      <c r="Z1253">
        <v>0</v>
      </c>
      <c r="AA1253">
        <v>0</v>
      </c>
      <c r="AB1253">
        <v>0</v>
      </c>
      <c r="AC1253">
        <v>0</v>
      </c>
      <c r="AD1253">
        <v>0</v>
      </c>
      <c r="AE1253">
        <v>0</v>
      </c>
      <c r="AF1253">
        <v>0</v>
      </c>
    </row>
    <row r="1254" spans="1:32">
      <c r="A1254" t="s">
        <v>1272</v>
      </c>
      <c r="B1254" t="s">
        <v>19</v>
      </c>
      <c r="C1254">
        <v>0</v>
      </c>
      <c r="D1254">
        <v>0</v>
      </c>
      <c r="E1254">
        <v>0</v>
      </c>
      <c r="F1254">
        <v>0</v>
      </c>
      <c r="G1254">
        <v>0</v>
      </c>
      <c r="H1254">
        <v>0</v>
      </c>
      <c r="I1254">
        <v>0</v>
      </c>
      <c r="J1254">
        <v>0</v>
      </c>
      <c r="K1254">
        <v>0</v>
      </c>
      <c r="L1254">
        <v>0</v>
      </c>
      <c r="M1254">
        <v>0</v>
      </c>
      <c r="N1254">
        <v>0</v>
      </c>
      <c r="O1254">
        <v>0</v>
      </c>
      <c r="P1254">
        <v>0</v>
      </c>
      <c r="Q1254">
        <v>0</v>
      </c>
      <c r="R1254">
        <v>0</v>
      </c>
      <c r="S1254">
        <v>0</v>
      </c>
      <c r="T1254">
        <v>0</v>
      </c>
      <c r="U1254">
        <v>0</v>
      </c>
      <c r="V1254">
        <v>0</v>
      </c>
      <c r="W1254">
        <v>0</v>
      </c>
      <c r="X1254">
        <v>0</v>
      </c>
      <c r="Y1254">
        <v>0</v>
      </c>
      <c r="Z1254">
        <v>0</v>
      </c>
      <c r="AA1254">
        <v>0</v>
      </c>
      <c r="AB1254">
        <v>0</v>
      </c>
      <c r="AC1254">
        <v>0</v>
      </c>
      <c r="AD1254">
        <v>0</v>
      </c>
      <c r="AE1254">
        <v>0</v>
      </c>
      <c r="AF1254">
        <v>0</v>
      </c>
    </row>
    <row r="1255" spans="1:32">
      <c r="A1255" t="s">
        <v>1273</v>
      </c>
      <c r="B1255" t="s">
        <v>19</v>
      </c>
      <c r="C1255">
        <v>0</v>
      </c>
      <c r="D1255">
        <v>0</v>
      </c>
      <c r="E1255">
        <v>0</v>
      </c>
      <c r="F1255">
        <v>0</v>
      </c>
      <c r="G1255">
        <v>0</v>
      </c>
      <c r="H1255">
        <v>0</v>
      </c>
      <c r="I1255">
        <v>0</v>
      </c>
      <c r="J1255">
        <v>0</v>
      </c>
      <c r="K1255">
        <v>0</v>
      </c>
      <c r="L1255">
        <v>0</v>
      </c>
      <c r="M1255">
        <v>0</v>
      </c>
      <c r="N1255">
        <v>0</v>
      </c>
      <c r="O1255">
        <v>0</v>
      </c>
      <c r="P1255">
        <v>0</v>
      </c>
      <c r="Q1255">
        <v>0</v>
      </c>
      <c r="R1255">
        <v>0</v>
      </c>
      <c r="S1255">
        <v>0</v>
      </c>
      <c r="T1255">
        <v>0</v>
      </c>
      <c r="U1255">
        <v>0</v>
      </c>
      <c r="V1255">
        <v>0</v>
      </c>
      <c r="W1255">
        <v>0</v>
      </c>
      <c r="X1255">
        <v>0</v>
      </c>
      <c r="Y1255">
        <v>0</v>
      </c>
      <c r="Z1255">
        <v>0</v>
      </c>
      <c r="AA1255">
        <v>0</v>
      </c>
      <c r="AB1255">
        <v>0</v>
      </c>
      <c r="AC1255">
        <v>0</v>
      </c>
      <c r="AD1255">
        <v>0</v>
      </c>
      <c r="AE1255">
        <v>0</v>
      </c>
      <c r="AF1255">
        <v>0</v>
      </c>
    </row>
    <row r="1256" spans="1:32">
      <c r="A1256" t="s">
        <v>1274</v>
      </c>
      <c r="B1256" t="s">
        <v>19</v>
      </c>
      <c r="C1256">
        <v>0</v>
      </c>
      <c r="D1256">
        <v>0</v>
      </c>
      <c r="E1256">
        <v>0</v>
      </c>
      <c r="F1256">
        <v>0</v>
      </c>
      <c r="G1256">
        <v>0</v>
      </c>
      <c r="H1256">
        <v>0</v>
      </c>
      <c r="I1256">
        <v>0</v>
      </c>
      <c r="J1256">
        <v>0</v>
      </c>
      <c r="K1256">
        <v>0</v>
      </c>
      <c r="L1256">
        <v>0</v>
      </c>
      <c r="M1256">
        <v>0</v>
      </c>
      <c r="N1256">
        <v>0</v>
      </c>
      <c r="O1256">
        <v>0</v>
      </c>
      <c r="P1256">
        <v>0</v>
      </c>
      <c r="Q1256">
        <v>0</v>
      </c>
      <c r="R1256">
        <v>0</v>
      </c>
      <c r="S1256">
        <v>0</v>
      </c>
      <c r="T1256">
        <v>0</v>
      </c>
      <c r="U1256">
        <v>0</v>
      </c>
      <c r="V1256">
        <v>0</v>
      </c>
      <c r="W1256">
        <v>0</v>
      </c>
      <c r="X1256">
        <v>0</v>
      </c>
      <c r="Y1256">
        <v>0</v>
      </c>
      <c r="Z1256">
        <v>0</v>
      </c>
      <c r="AA1256">
        <v>0</v>
      </c>
      <c r="AB1256">
        <v>0</v>
      </c>
      <c r="AC1256">
        <v>0</v>
      </c>
      <c r="AD1256">
        <v>0</v>
      </c>
      <c r="AE1256">
        <v>0</v>
      </c>
      <c r="AF1256">
        <v>0</v>
      </c>
    </row>
    <row r="1257" spans="1:32">
      <c r="A1257" t="s">
        <v>1275</v>
      </c>
      <c r="B1257" t="s">
        <v>19</v>
      </c>
      <c r="C1257">
        <v>0</v>
      </c>
      <c r="D1257">
        <v>0</v>
      </c>
      <c r="E1257">
        <v>0</v>
      </c>
      <c r="F1257">
        <v>0</v>
      </c>
      <c r="G1257">
        <v>0</v>
      </c>
      <c r="H1257">
        <v>0</v>
      </c>
      <c r="I1257">
        <v>0</v>
      </c>
      <c r="J1257">
        <v>0</v>
      </c>
      <c r="K1257">
        <v>0</v>
      </c>
      <c r="L1257">
        <v>0</v>
      </c>
      <c r="M1257">
        <v>0</v>
      </c>
      <c r="N1257">
        <v>0</v>
      </c>
      <c r="O1257">
        <v>0</v>
      </c>
      <c r="P1257">
        <v>0</v>
      </c>
      <c r="Q1257">
        <v>0</v>
      </c>
      <c r="R1257">
        <v>0</v>
      </c>
      <c r="S1257">
        <v>0</v>
      </c>
      <c r="T1257">
        <v>0</v>
      </c>
      <c r="U1257">
        <v>0</v>
      </c>
      <c r="V1257">
        <v>0</v>
      </c>
      <c r="W1257">
        <v>0</v>
      </c>
      <c r="X1257">
        <v>0</v>
      </c>
      <c r="Y1257">
        <v>0</v>
      </c>
      <c r="Z1257">
        <v>0</v>
      </c>
      <c r="AA1257">
        <v>0</v>
      </c>
      <c r="AB1257">
        <v>0</v>
      </c>
      <c r="AC1257">
        <v>0</v>
      </c>
      <c r="AD1257">
        <v>0</v>
      </c>
      <c r="AE1257">
        <v>0</v>
      </c>
      <c r="AF1257">
        <v>0</v>
      </c>
    </row>
    <row r="1258" spans="1:32">
      <c r="A1258" t="s">
        <v>1276</v>
      </c>
      <c r="B1258" t="s">
        <v>19</v>
      </c>
      <c r="C1258">
        <v>0</v>
      </c>
      <c r="D1258">
        <v>0</v>
      </c>
      <c r="E1258">
        <v>0</v>
      </c>
      <c r="F1258">
        <v>0</v>
      </c>
      <c r="G1258">
        <v>0</v>
      </c>
      <c r="H1258">
        <v>0</v>
      </c>
      <c r="I1258">
        <v>0</v>
      </c>
      <c r="J1258">
        <v>0</v>
      </c>
      <c r="K1258">
        <v>0</v>
      </c>
      <c r="L1258">
        <v>0</v>
      </c>
      <c r="M1258">
        <v>0</v>
      </c>
      <c r="N1258">
        <v>0</v>
      </c>
      <c r="O1258">
        <v>0</v>
      </c>
      <c r="P1258">
        <v>0</v>
      </c>
      <c r="Q1258">
        <v>0</v>
      </c>
      <c r="R1258">
        <v>0</v>
      </c>
      <c r="S1258">
        <v>0</v>
      </c>
      <c r="T1258">
        <v>0</v>
      </c>
      <c r="U1258">
        <v>0</v>
      </c>
      <c r="V1258">
        <v>0</v>
      </c>
      <c r="W1258">
        <v>0</v>
      </c>
      <c r="X1258">
        <v>0</v>
      </c>
      <c r="Y1258">
        <v>0</v>
      </c>
      <c r="Z1258">
        <v>0</v>
      </c>
      <c r="AA1258">
        <v>0</v>
      </c>
      <c r="AB1258">
        <v>0</v>
      </c>
      <c r="AC1258">
        <v>0</v>
      </c>
      <c r="AD1258">
        <v>0</v>
      </c>
      <c r="AE1258">
        <v>0</v>
      </c>
      <c r="AF1258">
        <v>0</v>
      </c>
    </row>
    <row r="1259" spans="1:32">
      <c r="A1259" t="s">
        <v>1277</v>
      </c>
      <c r="B1259" t="s">
        <v>19</v>
      </c>
      <c r="C1259">
        <v>0</v>
      </c>
      <c r="D1259">
        <v>0</v>
      </c>
      <c r="E1259">
        <v>0</v>
      </c>
      <c r="F1259">
        <v>0</v>
      </c>
      <c r="G1259">
        <v>0</v>
      </c>
      <c r="H1259">
        <v>0</v>
      </c>
      <c r="I1259">
        <v>0</v>
      </c>
      <c r="J1259">
        <v>0</v>
      </c>
      <c r="K1259">
        <v>0</v>
      </c>
      <c r="L1259">
        <v>0</v>
      </c>
      <c r="M1259">
        <v>0</v>
      </c>
      <c r="N1259">
        <v>0</v>
      </c>
      <c r="O1259">
        <v>0</v>
      </c>
      <c r="P1259">
        <v>0</v>
      </c>
      <c r="Q1259">
        <v>0</v>
      </c>
      <c r="R1259">
        <v>0</v>
      </c>
      <c r="S1259">
        <v>0</v>
      </c>
      <c r="T1259">
        <v>0</v>
      </c>
      <c r="U1259">
        <v>0</v>
      </c>
      <c r="V1259">
        <v>0</v>
      </c>
      <c r="W1259">
        <v>0</v>
      </c>
      <c r="X1259">
        <v>0</v>
      </c>
      <c r="Y1259">
        <v>0</v>
      </c>
      <c r="Z1259">
        <v>0</v>
      </c>
      <c r="AA1259">
        <v>0</v>
      </c>
      <c r="AB1259">
        <v>0</v>
      </c>
      <c r="AC1259">
        <v>0</v>
      </c>
      <c r="AD1259">
        <v>0</v>
      </c>
      <c r="AE1259">
        <v>0</v>
      </c>
      <c r="AF1259">
        <v>0</v>
      </c>
    </row>
    <row r="1260" spans="1:32">
      <c r="A1260" t="s">
        <v>1278</v>
      </c>
      <c r="B1260" t="s">
        <v>19</v>
      </c>
      <c r="C1260">
        <v>0</v>
      </c>
      <c r="D1260">
        <v>0</v>
      </c>
      <c r="E1260">
        <v>0</v>
      </c>
      <c r="F1260">
        <v>0</v>
      </c>
      <c r="G1260">
        <v>0</v>
      </c>
      <c r="H1260">
        <v>0</v>
      </c>
      <c r="I1260">
        <v>0</v>
      </c>
      <c r="J1260">
        <v>0</v>
      </c>
      <c r="K1260">
        <v>0</v>
      </c>
      <c r="L1260">
        <v>0</v>
      </c>
      <c r="M1260">
        <v>0</v>
      </c>
      <c r="N1260">
        <v>0</v>
      </c>
      <c r="O1260">
        <v>0</v>
      </c>
      <c r="P1260">
        <v>0</v>
      </c>
      <c r="Q1260">
        <v>0</v>
      </c>
      <c r="R1260">
        <v>0</v>
      </c>
      <c r="S1260">
        <v>0</v>
      </c>
      <c r="T1260">
        <v>0</v>
      </c>
      <c r="U1260">
        <v>0</v>
      </c>
      <c r="V1260">
        <v>0</v>
      </c>
      <c r="W1260">
        <v>0</v>
      </c>
      <c r="X1260">
        <v>0</v>
      </c>
      <c r="Y1260">
        <v>0</v>
      </c>
      <c r="Z1260">
        <v>0</v>
      </c>
      <c r="AA1260">
        <v>0</v>
      </c>
      <c r="AB1260">
        <v>0</v>
      </c>
      <c r="AC1260">
        <v>0</v>
      </c>
      <c r="AD1260">
        <v>0</v>
      </c>
      <c r="AE1260">
        <v>0</v>
      </c>
      <c r="AF1260">
        <v>0</v>
      </c>
    </row>
    <row r="1261" spans="1:32">
      <c r="A1261" t="s">
        <v>1279</v>
      </c>
      <c r="B1261" t="s">
        <v>19</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row>
    <row r="1262" spans="1:32">
      <c r="A1262" t="s">
        <v>1280</v>
      </c>
      <c r="B1262" t="s">
        <v>19</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row>
    <row r="1263" spans="1:32">
      <c r="A1263" t="s">
        <v>1281</v>
      </c>
      <c r="B1263" t="s">
        <v>19</v>
      </c>
      <c r="C1263">
        <v>0</v>
      </c>
      <c r="D1263">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row>
    <row r="1264" spans="1:32">
      <c r="A1264" t="s">
        <v>1282</v>
      </c>
      <c r="B1264" t="s">
        <v>19</v>
      </c>
      <c r="C1264" s="2">
        <v>1846360000</v>
      </c>
      <c r="D1264" s="2">
        <v>1840540000</v>
      </c>
      <c r="E1264" s="2">
        <v>1776420000</v>
      </c>
      <c r="F1264" s="2">
        <v>1694460000</v>
      </c>
      <c r="G1264" s="2">
        <v>1603930000</v>
      </c>
      <c r="H1264" s="2">
        <v>1517840000</v>
      </c>
      <c r="I1264" s="2">
        <v>1433820000</v>
      </c>
      <c r="J1264" s="2">
        <v>1348260000</v>
      </c>
      <c r="K1264" s="2">
        <v>1260620000</v>
      </c>
      <c r="L1264" s="2">
        <v>1174850000</v>
      </c>
      <c r="M1264" s="2">
        <v>1093810000</v>
      </c>
      <c r="N1264" s="2">
        <v>1017280000</v>
      </c>
      <c r="O1264" s="2">
        <v>947850000</v>
      </c>
      <c r="P1264" s="2">
        <v>883961000</v>
      </c>
      <c r="Q1264" s="2">
        <v>822428000</v>
      </c>
      <c r="R1264" s="2">
        <v>764774000</v>
      </c>
      <c r="S1264" s="2">
        <v>713245000</v>
      </c>
      <c r="T1264" s="2">
        <v>667954000</v>
      </c>
      <c r="U1264" s="2">
        <v>626733000</v>
      </c>
      <c r="V1264" s="2">
        <v>590132000</v>
      </c>
      <c r="W1264" s="2">
        <v>557748000</v>
      </c>
      <c r="X1264" s="2">
        <v>531132000</v>
      </c>
      <c r="Y1264" s="2">
        <v>510200000</v>
      </c>
      <c r="Z1264" s="2">
        <v>494782000</v>
      </c>
      <c r="AA1264" s="2">
        <v>484411000</v>
      </c>
      <c r="AB1264" s="2">
        <v>477629000</v>
      </c>
      <c r="AC1264" s="2">
        <v>473564000</v>
      </c>
      <c r="AD1264" s="2">
        <v>470850000</v>
      </c>
      <c r="AE1264" s="2">
        <v>468987000</v>
      </c>
      <c r="AF1264" s="2">
        <v>468112000</v>
      </c>
    </row>
    <row r="1265" spans="1:32">
      <c r="A1265" t="s">
        <v>1283</v>
      </c>
      <c r="B1265" t="s">
        <v>19</v>
      </c>
      <c r="C1265">
        <v>0</v>
      </c>
      <c r="D1265">
        <v>0</v>
      </c>
      <c r="E1265">
        <v>0</v>
      </c>
      <c r="F1265">
        <v>0</v>
      </c>
      <c r="G1265">
        <v>0</v>
      </c>
      <c r="H1265">
        <v>0</v>
      </c>
      <c r="I1265">
        <v>0</v>
      </c>
      <c r="J1265">
        <v>0</v>
      </c>
      <c r="K1265">
        <v>0</v>
      </c>
      <c r="L1265">
        <v>0</v>
      </c>
      <c r="M1265">
        <v>0</v>
      </c>
      <c r="N1265">
        <v>0</v>
      </c>
      <c r="O1265">
        <v>0</v>
      </c>
      <c r="P1265">
        <v>0</v>
      </c>
      <c r="Q1265">
        <v>0</v>
      </c>
      <c r="R1265">
        <v>0</v>
      </c>
      <c r="S1265">
        <v>0</v>
      </c>
      <c r="T1265">
        <v>0</v>
      </c>
      <c r="U1265">
        <v>0</v>
      </c>
      <c r="V1265">
        <v>0</v>
      </c>
      <c r="W1265">
        <v>0</v>
      </c>
      <c r="X1265">
        <v>0</v>
      </c>
      <c r="Y1265">
        <v>0</v>
      </c>
      <c r="Z1265">
        <v>0</v>
      </c>
      <c r="AA1265">
        <v>0</v>
      </c>
      <c r="AB1265">
        <v>0</v>
      </c>
      <c r="AC1265">
        <v>0</v>
      </c>
      <c r="AD1265">
        <v>0</v>
      </c>
      <c r="AE1265">
        <v>0</v>
      </c>
      <c r="AF1265">
        <v>0</v>
      </c>
    </row>
    <row r="1266" spans="1:32">
      <c r="A1266" t="s">
        <v>1284</v>
      </c>
      <c r="B1266" t="s">
        <v>19</v>
      </c>
      <c r="C1266" s="2">
        <v>203298000</v>
      </c>
      <c r="D1266" s="2">
        <v>202656000</v>
      </c>
      <c r="E1266" s="2">
        <v>195597000</v>
      </c>
      <c r="F1266" s="2">
        <v>186572000</v>
      </c>
      <c r="G1266" s="2">
        <v>176604000</v>
      </c>
      <c r="H1266" s="2">
        <v>167125000</v>
      </c>
      <c r="I1266" s="2">
        <v>157874000</v>
      </c>
      <c r="J1266" s="2">
        <v>148454000</v>
      </c>
      <c r="K1266" s="2">
        <v>138803000</v>
      </c>
      <c r="L1266" s="2">
        <v>129360000</v>
      </c>
      <c r="M1266" s="2">
        <v>120437000</v>
      </c>
      <c r="N1266" s="2">
        <v>112009000</v>
      </c>
      <c r="O1266" s="2">
        <v>104365000</v>
      </c>
      <c r="P1266" s="2">
        <v>97330600</v>
      </c>
      <c r="Q1266" s="2">
        <v>90555400</v>
      </c>
      <c r="R1266" s="2">
        <v>84207200</v>
      </c>
      <c r="S1266" s="2">
        <v>78533500</v>
      </c>
      <c r="T1266" s="2">
        <v>73546700</v>
      </c>
      <c r="U1266" s="2">
        <v>69007900</v>
      </c>
      <c r="V1266" s="2">
        <v>64977800</v>
      </c>
      <c r="W1266" s="2">
        <v>61412200</v>
      </c>
      <c r="X1266" s="2">
        <v>58481500</v>
      </c>
      <c r="Y1266" s="2">
        <v>56176800</v>
      </c>
      <c r="Z1266" s="2">
        <v>54479100</v>
      </c>
      <c r="AA1266" s="2">
        <v>53337300</v>
      </c>
      <c r="AB1266" s="2">
        <v>52590500</v>
      </c>
      <c r="AC1266" s="2">
        <v>52142900</v>
      </c>
      <c r="AD1266" s="2">
        <v>51844100</v>
      </c>
      <c r="AE1266" s="2">
        <v>51638900</v>
      </c>
      <c r="AF1266" s="2">
        <v>51542600</v>
      </c>
    </row>
    <row r="1267" spans="1:32">
      <c r="A1267" t="s">
        <v>1285</v>
      </c>
      <c r="B1267" t="s">
        <v>19</v>
      </c>
      <c r="C1267">
        <v>0</v>
      </c>
      <c r="D1267">
        <v>0</v>
      </c>
      <c r="E1267">
        <v>0</v>
      </c>
      <c r="F1267">
        <v>0</v>
      </c>
      <c r="G1267">
        <v>0</v>
      </c>
      <c r="H1267">
        <v>0</v>
      </c>
      <c r="I1267">
        <v>0</v>
      </c>
      <c r="J1267">
        <v>0</v>
      </c>
      <c r="K1267">
        <v>0</v>
      </c>
      <c r="L1267">
        <v>0</v>
      </c>
      <c r="M1267">
        <v>0</v>
      </c>
      <c r="N1267">
        <v>0</v>
      </c>
      <c r="O1267">
        <v>0</v>
      </c>
      <c r="P1267">
        <v>0</v>
      </c>
      <c r="Q1267">
        <v>0</v>
      </c>
      <c r="R1267">
        <v>0</v>
      </c>
      <c r="S1267">
        <v>0</v>
      </c>
      <c r="T1267">
        <v>0</v>
      </c>
      <c r="U1267">
        <v>0</v>
      </c>
      <c r="V1267">
        <v>0</v>
      </c>
      <c r="W1267">
        <v>0</v>
      </c>
      <c r="X1267">
        <v>0</v>
      </c>
      <c r="Y1267">
        <v>0</v>
      </c>
      <c r="Z1267">
        <v>0</v>
      </c>
      <c r="AA1267">
        <v>0</v>
      </c>
      <c r="AB1267">
        <v>0</v>
      </c>
      <c r="AC1267">
        <v>0</v>
      </c>
      <c r="AD1267">
        <v>0</v>
      </c>
      <c r="AE1267">
        <v>0</v>
      </c>
      <c r="AF1267">
        <v>0</v>
      </c>
    </row>
    <row r="1268" spans="1:32">
      <c r="A1268" t="s">
        <v>1286</v>
      </c>
      <c r="B1268" t="s">
        <v>19</v>
      </c>
      <c r="C1268">
        <v>0</v>
      </c>
      <c r="D1268">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row>
    <row r="1269" spans="1:32">
      <c r="A1269" t="s">
        <v>1287</v>
      </c>
      <c r="B1269" t="s">
        <v>19</v>
      </c>
      <c r="C1269">
        <v>0</v>
      </c>
      <c r="D1269">
        <v>0</v>
      </c>
      <c r="E1269">
        <v>0</v>
      </c>
      <c r="F1269">
        <v>0</v>
      </c>
      <c r="G1269">
        <v>0</v>
      </c>
      <c r="H1269">
        <v>0</v>
      </c>
      <c r="I1269">
        <v>0</v>
      </c>
      <c r="J1269">
        <v>0</v>
      </c>
      <c r="K1269">
        <v>0</v>
      </c>
      <c r="L1269">
        <v>0</v>
      </c>
      <c r="M1269">
        <v>0</v>
      </c>
      <c r="N1269">
        <v>0</v>
      </c>
      <c r="O1269">
        <v>0</v>
      </c>
      <c r="P1269">
        <v>0</v>
      </c>
      <c r="Q1269">
        <v>0</v>
      </c>
      <c r="R1269">
        <v>0</v>
      </c>
      <c r="S1269">
        <v>0</v>
      </c>
      <c r="T1269">
        <v>0</v>
      </c>
      <c r="U1269">
        <v>0</v>
      </c>
      <c r="V1269">
        <v>0</v>
      </c>
      <c r="W1269">
        <v>0</v>
      </c>
      <c r="X1269">
        <v>0</v>
      </c>
      <c r="Y1269">
        <v>0</v>
      </c>
      <c r="Z1269">
        <v>0</v>
      </c>
      <c r="AA1269">
        <v>0</v>
      </c>
      <c r="AB1269">
        <v>0</v>
      </c>
      <c r="AC1269">
        <v>0</v>
      </c>
      <c r="AD1269">
        <v>0</v>
      </c>
      <c r="AE1269">
        <v>0</v>
      </c>
      <c r="AF1269">
        <v>0</v>
      </c>
    </row>
    <row r="1270" spans="1:32">
      <c r="A1270" t="s">
        <v>1288</v>
      </c>
      <c r="B1270" t="s">
        <v>19</v>
      </c>
      <c r="C1270">
        <v>0</v>
      </c>
      <c r="D1270">
        <v>0</v>
      </c>
      <c r="E1270">
        <v>0</v>
      </c>
      <c r="F1270">
        <v>0</v>
      </c>
      <c r="G1270">
        <v>0</v>
      </c>
      <c r="H1270">
        <v>0</v>
      </c>
      <c r="I1270">
        <v>0</v>
      </c>
      <c r="J1270">
        <v>0</v>
      </c>
      <c r="K1270">
        <v>0</v>
      </c>
      <c r="L1270">
        <v>0</v>
      </c>
      <c r="M1270">
        <v>0</v>
      </c>
      <c r="N1270">
        <v>0</v>
      </c>
      <c r="O1270">
        <v>0</v>
      </c>
      <c r="P1270">
        <v>0</v>
      </c>
      <c r="Q1270">
        <v>0</v>
      </c>
      <c r="R1270">
        <v>0</v>
      </c>
      <c r="S1270">
        <v>0</v>
      </c>
      <c r="T1270">
        <v>0</v>
      </c>
      <c r="U1270">
        <v>0</v>
      </c>
      <c r="V1270">
        <v>0</v>
      </c>
      <c r="W1270">
        <v>0</v>
      </c>
      <c r="X1270">
        <v>0</v>
      </c>
      <c r="Y1270">
        <v>0</v>
      </c>
      <c r="Z1270">
        <v>0</v>
      </c>
      <c r="AA1270">
        <v>0</v>
      </c>
      <c r="AB1270">
        <v>0</v>
      </c>
      <c r="AC1270">
        <v>0</v>
      </c>
      <c r="AD1270">
        <v>0</v>
      </c>
      <c r="AE1270">
        <v>0</v>
      </c>
      <c r="AF1270">
        <v>0</v>
      </c>
    </row>
    <row r="1271" spans="1:32">
      <c r="A1271" t="s">
        <v>1289</v>
      </c>
      <c r="B1271" t="s">
        <v>19</v>
      </c>
      <c r="C1271">
        <v>0</v>
      </c>
      <c r="D1271">
        <v>0</v>
      </c>
      <c r="E1271">
        <v>0</v>
      </c>
      <c r="F1271">
        <v>0</v>
      </c>
      <c r="G1271">
        <v>0</v>
      </c>
      <c r="H1271">
        <v>0</v>
      </c>
      <c r="I1271">
        <v>0</v>
      </c>
      <c r="J1271">
        <v>0</v>
      </c>
      <c r="K1271">
        <v>0</v>
      </c>
      <c r="L1271">
        <v>0</v>
      </c>
      <c r="M1271">
        <v>0</v>
      </c>
      <c r="N1271">
        <v>0</v>
      </c>
      <c r="O1271">
        <v>0</v>
      </c>
      <c r="P1271">
        <v>0</v>
      </c>
      <c r="Q1271">
        <v>0</v>
      </c>
      <c r="R1271">
        <v>0</v>
      </c>
      <c r="S1271">
        <v>0</v>
      </c>
      <c r="T1271">
        <v>0</v>
      </c>
      <c r="U1271">
        <v>0</v>
      </c>
      <c r="V1271">
        <v>0</v>
      </c>
      <c r="W1271">
        <v>0</v>
      </c>
      <c r="X1271">
        <v>0</v>
      </c>
      <c r="Y1271">
        <v>0</v>
      </c>
      <c r="Z1271">
        <v>0</v>
      </c>
      <c r="AA1271">
        <v>0</v>
      </c>
      <c r="AB1271">
        <v>0</v>
      </c>
      <c r="AC1271">
        <v>0</v>
      </c>
      <c r="AD1271">
        <v>0</v>
      </c>
      <c r="AE1271">
        <v>0</v>
      </c>
      <c r="AF1271">
        <v>0</v>
      </c>
    </row>
    <row r="1272" spans="1:32">
      <c r="A1272" t="s">
        <v>1290</v>
      </c>
      <c r="B1272" t="s">
        <v>19</v>
      </c>
      <c r="C1272">
        <v>0</v>
      </c>
      <c r="D1272">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row>
    <row r="1273" spans="1:32">
      <c r="A1273" t="s">
        <v>1291</v>
      </c>
      <c r="B1273" t="s">
        <v>19</v>
      </c>
      <c r="C1273">
        <v>0</v>
      </c>
      <c r="D1273">
        <v>0</v>
      </c>
      <c r="E1273">
        <v>0</v>
      </c>
      <c r="F1273">
        <v>0</v>
      </c>
      <c r="G1273">
        <v>0</v>
      </c>
      <c r="H1273">
        <v>0</v>
      </c>
      <c r="I1273">
        <v>0</v>
      </c>
      <c r="J1273">
        <v>0</v>
      </c>
      <c r="K1273">
        <v>0</v>
      </c>
      <c r="L1273">
        <v>0</v>
      </c>
      <c r="M1273">
        <v>0</v>
      </c>
      <c r="N1273">
        <v>0</v>
      </c>
      <c r="O1273">
        <v>0</v>
      </c>
      <c r="P1273">
        <v>0</v>
      </c>
      <c r="Q1273">
        <v>0</v>
      </c>
      <c r="R1273">
        <v>0</v>
      </c>
      <c r="S1273">
        <v>0</v>
      </c>
      <c r="T1273">
        <v>0</v>
      </c>
      <c r="U1273">
        <v>0</v>
      </c>
      <c r="V1273">
        <v>0</v>
      </c>
      <c r="W1273">
        <v>0</v>
      </c>
      <c r="X1273">
        <v>0</v>
      </c>
      <c r="Y1273">
        <v>0</v>
      </c>
      <c r="Z1273">
        <v>0</v>
      </c>
      <c r="AA1273">
        <v>0</v>
      </c>
      <c r="AB1273">
        <v>0</v>
      </c>
      <c r="AC1273">
        <v>0</v>
      </c>
      <c r="AD1273">
        <v>0</v>
      </c>
      <c r="AE1273">
        <v>0</v>
      </c>
      <c r="AF1273">
        <v>0</v>
      </c>
    </row>
    <row r="1274" spans="1:32">
      <c r="A1274" t="s">
        <v>1292</v>
      </c>
      <c r="B1274" t="s">
        <v>19</v>
      </c>
      <c r="C1274">
        <v>0</v>
      </c>
      <c r="D1274">
        <v>0</v>
      </c>
      <c r="E1274">
        <v>0</v>
      </c>
      <c r="F1274">
        <v>0</v>
      </c>
      <c r="G1274">
        <v>0</v>
      </c>
      <c r="H1274">
        <v>0</v>
      </c>
      <c r="I1274">
        <v>0</v>
      </c>
      <c r="J1274">
        <v>0</v>
      </c>
      <c r="K1274">
        <v>0</v>
      </c>
      <c r="L1274">
        <v>0</v>
      </c>
      <c r="M1274">
        <v>0</v>
      </c>
      <c r="N1274">
        <v>0</v>
      </c>
      <c r="O1274">
        <v>0</v>
      </c>
      <c r="P1274">
        <v>0</v>
      </c>
      <c r="Q1274">
        <v>0</v>
      </c>
      <c r="R1274">
        <v>0</v>
      </c>
      <c r="S1274">
        <v>0</v>
      </c>
      <c r="T1274">
        <v>0</v>
      </c>
      <c r="U1274">
        <v>0</v>
      </c>
      <c r="V1274">
        <v>0</v>
      </c>
      <c r="W1274">
        <v>0</v>
      </c>
      <c r="X1274">
        <v>0</v>
      </c>
      <c r="Y1274">
        <v>0</v>
      </c>
      <c r="Z1274">
        <v>0</v>
      </c>
      <c r="AA1274">
        <v>0</v>
      </c>
      <c r="AB1274">
        <v>0</v>
      </c>
      <c r="AC1274">
        <v>0</v>
      </c>
      <c r="AD1274">
        <v>0</v>
      </c>
      <c r="AE1274">
        <v>0</v>
      </c>
      <c r="AF1274">
        <v>0</v>
      </c>
    </row>
    <row r="1275" spans="1:32">
      <c r="A1275" t="s">
        <v>1293</v>
      </c>
      <c r="B1275" t="s">
        <v>19</v>
      </c>
      <c r="C1275">
        <v>0</v>
      </c>
      <c r="D1275">
        <v>0</v>
      </c>
      <c r="E1275">
        <v>0</v>
      </c>
      <c r="F1275">
        <v>0</v>
      </c>
      <c r="G1275">
        <v>0</v>
      </c>
      <c r="H1275">
        <v>0</v>
      </c>
      <c r="I1275">
        <v>0</v>
      </c>
      <c r="J1275">
        <v>0</v>
      </c>
      <c r="K1275">
        <v>0</v>
      </c>
      <c r="L1275">
        <v>0</v>
      </c>
      <c r="M1275">
        <v>0</v>
      </c>
      <c r="N1275">
        <v>0</v>
      </c>
      <c r="O1275">
        <v>0</v>
      </c>
      <c r="P1275">
        <v>0</v>
      </c>
      <c r="Q1275">
        <v>0</v>
      </c>
      <c r="R1275">
        <v>0</v>
      </c>
      <c r="S1275">
        <v>0</v>
      </c>
      <c r="T1275">
        <v>0</v>
      </c>
      <c r="U1275">
        <v>0</v>
      </c>
      <c r="V1275">
        <v>0</v>
      </c>
      <c r="W1275">
        <v>0</v>
      </c>
      <c r="X1275">
        <v>0</v>
      </c>
      <c r="Y1275">
        <v>0</v>
      </c>
      <c r="Z1275">
        <v>0</v>
      </c>
      <c r="AA1275">
        <v>0</v>
      </c>
      <c r="AB1275">
        <v>0</v>
      </c>
      <c r="AC1275">
        <v>0</v>
      </c>
      <c r="AD1275">
        <v>0</v>
      </c>
      <c r="AE1275">
        <v>0</v>
      </c>
      <c r="AF1275">
        <v>0</v>
      </c>
    </row>
    <row r="1276" spans="1:32">
      <c r="A1276" t="s">
        <v>1294</v>
      </c>
      <c r="B1276" t="s">
        <v>19</v>
      </c>
      <c r="C1276">
        <v>0</v>
      </c>
      <c r="D1276">
        <v>0</v>
      </c>
      <c r="E1276">
        <v>0</v>
      </c>
      <c r="F1276">
        <v>0</v>
      </c>
      <c r="G1276">
        <v>0</v>
      </c>
      <c r="H1276">
        <v>0</v>
      </c>
      <c r="I1276">
        <v>0</v>
      </c>
      <c r="J1276">
        <v>0</v>
      </c>
      <c r="K1276">
        <v>0</v>
      </c>
      <c r="L1276">
        <v>0</v>
      </c>
      <c r="M1276">
        <v>0</v>
      </c>
      <c r="N1276">
        <v>0</v>
      </c>
      <c r="O1276">
        <v>0</v>
      </c>
      <c r="P1276">
        <v>0</v>
      </c>
      <c r="Q1276">
        <v>0</v>
      </c>
      <c r="R1276">
        <v>0</v>
      </c>
      <c r="S1276">
        <v>0</v>
      </c>
      <c r="T1276">
        <v>0</v>
      </c>
      <c r="U1276">
        <v>0</v>
      </c>
      <c r="V1276">
        <v>0</v>
      </c>
      <c r="W1276">
        <v>0</v>
      </c>
      <c r="X1276">
        <v>0</v>
      </c>
      <c r="Y1276">
        <v>0</v>
      </c>
      <c r="Z1276">
        <v>0</v>
      </c>
      <c r="AA1276">
        <v>0</v>
      </c>
      <c r="AB1276">
        <v>0</v>
      </c>
      <c r="AC1276">
        <v>0</v>
      </c>
      <c r="AD1276">
        <v>0</v>
      </c>
      <c r="AE1276">
        <v>0</v>
      </c>
      <c r="AF1276">
        <v>0</v>
      </c>
    </row>
    <row r="1277" spans="1:32">
      <c r="A1277" t="s">
        <v>1295</v>
      </c>
      <c r="B1277" t="s">
        <v>19</v>
      </c>
      <c r="C1277">
        <v>0</v>
      </c>
      <c r="D1277">
        <v>0</v>
      </c>
      <c r="E1277">
        <v>0</v>
      </c>
      <c r="F1277">
        <v>0</v>
      </c>
      <c r="G1277">
        <v>0</v>
      </c>
      <c r="H1277">
        <v>0</v>
      </c>
      <c r="I1277">
        <v>0</v>
      </c>
      <c r="J1277">
        <v>0</v>
      </c>
      <c r="K1277">
        <v>0</v>
      </c>
      <c r="L1277">
        <v>0</v>
      </c>
      <c r="M1277">
        <v>0</v>
      </c>
      <c r="N1277">
        <v>0</v>
      </c>
      <c r="O1277">
        <v>0</v>
      </c>
      <c r="P1277">
        <v>0</v>
      </c>
      <c r="Q1277">
        <v>0</v>
      </c>
      <c r="R1277">
        <v>0</v>
      </c>
      <c r="S1277">
        <v>0</v>
      </c>
      <c r="T1277">
        <v>0</v>
      </c>
      <c r="U1277">
        <v>0</v>
      </c>
      <c r="V1277">
        <v>0</v>
      </c>
      <c r="W1277">
        <v>0</v>
      </c>
      <c r="X1277">
        <v>0</v>
      </c>
      <c r="Y1277">
        <v>0</v>
      </c>
      <c r="Z1277">
        <v>0</v>
      </c>
      <c r="AA1277">
        <v>0</v>
      </c>
      <c r="AB1277">
        <v>0</v>
      </c>
      <c r="AC1277">
        <v>0</v>
      </c>
      <c r="AD1277">
        <v>0</v>
      </c>
      <c r="AE1277">
        <v>0</v>
      </c>
      <c r="AF1277">
        <v>0</v>
      </c>
    </row>
    <row r="1278" spans="1:32">
      <c r="A1278" t="s">
        <v>1296</v>
      </c>
      <c r="B1278" t="s">
        <v>19</v>
      </c>
      <c r="C1278">
        <v>0</v>
      </c>
      <c r="D1278">
        <v>0</v>
      </c>
      <c r="E1278">
        <v>0</v>
      </c>
      <c r="F1278">
        <v>0</v>
      </c>
      <c r="G1278">
        <v>0</v>
      </c>
      <c r="H1278">
        <v>0</v>
      </c>
      <c r="I1278">
        <v>0</v>
      </c>
      <c r="J1278">
        <v>0</v>
      </c>
      <c r="K1278">
        <v>0</v>
      </c>
      <c r="L1278">
        <v>0</v>
      </c>
      <c r="M1278">
        <v>0</v>
      </c>
      <c r="N1278">
        <v>0</v>
      </c>
      <c r="O1278">
        <v>0</v>
      </c>
      <c r="P1278">
        <v>0</v>
      </c>
      <c r="Q1278">
        <v>0</v>
      </c>
      <c r="R1278">
        <v>0</v>
      </c>
      <c r="S1278">
        <v>0</v>
      </c>
      <c r="T1278">
        <v>0</v>
      </c>
      <c r="U1278">
        <v>0</v>
      </c>
      <c r="V1278">
        <v>0</v>
      </c>
      <c r="W1278">
        <v>0</v>
      </c>
      <c r="X1278">
        <v>0</v>
      </c>
      <c r="Y1278">
        <v>0</v>
      </c>
      <c r="Z1278">
        <v>0</v>
      </c>
      <c r="AA1278">
        <v>0</v>
      </c>
      <c r="AB1278">
        <v>0</v>
      </c>
      <c r="AC1278">
        <v>0</v>
      </c>
      <c r="AD1278">
        <v>0</v>
      </c>
      <c r="AE1278">
        <v>0</v>
      </c>
      <c r="AF1278">
        <v>0</v>
      </c>
    </row>
    <row r="1279" spans="1:32">
      <c r="A1279" t="s">
        <v>1297</v>
      </c>
      <c r="B1279" t="s">
        <v>19</v>
      </c>
      <c r="C1279">
        <v>0</v>
      </c>
      <c r="D1279">
        <v>0</v>
      </c>
      <c r="E1279">
        <v>0</v>
      </c>
      <c r="F1279">
        <v>0</v>
      </c>
      <c r="G1279">
        <v>0</v>
      </c>
      <c r="H1279">
        <v>0</v>
      </c>
      <c r="I1279">
        <v>0</v>
      </c>
      <c r="J1279">
        <v>0</v>
      </c>
      <c r="K1279">
        <v>0</v>
      </c>
      <c r="L1279">
        <v>0</v>
      </c>
      <c r="M1279">
        <v>0</v>
      </c>
      <c r="N1279">
        <v>0</v>
      </c>
      <c r="O1279">
        <v>0</v>
      </c>
      <c r="P1279">
        <v>0</v>
      </c>
      <c r="Q1279">
        <v>0</v>
      </c>
      <c r="R1279">
        <v>0</v>
      </c>
      <c r="S1279">
        <v>0</v>
      </c>
      <c r="T1279">
        <v>0</v>
      </c>
      <c r="U1279">
        <v>0</v>
      </c>
      <c r="V1279">
        <v>0</v>
      </c>
      <c r="W1279">
        <v>0</v>
      </c>
      <c r="X1279">
        <v>0</v>
      </c>
      <c r="Y1279">
        <v>0</v>
      </c>
      <c r="Z1279">
        <v>0</v>
      </c>
      <c r="AA1279">
        <v>0</v>
      </c>
      <c r="AB1279">
        <v>0</v>
      </c>
      <c r="AC1279">
        <v>0</v>
      </c>
      <c r="AD1279">
        <v>0</v>
      </c>
      <c r="AE1279">
        <v>0</v>
      </c>
      <c r="AF1279">
        <v>0</v>
      </c>
    </row>
    <row r="1280" spans="1:32">
      <c r="A1280" t="s">
        <v>1298</v>
      </c>
      <c r="B1280" t="s">
        <v>19</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0</v>
      </c>
      <c r="W1280">
        <v>0</v>
      </c>
      <c r="X1280">
        <v>0</v>
      </c>
      <c r="Y1280">
        <v>0</v>
      </c>
      <c r="Z1280">
        <v>0</v>
      </c>
      <c r="AA1280">
        <v>0</v>
      </c>
      <c r="AB1280">
        <v>0</v>
      </c>
      <c r="AC1280">
        <v>0</v>
      </c>
      <c r="AD1280">
        <v>0</v>
      </c>
      <c r="AE1280">
        <v>0</v>
      </c>
      <c r="AF1280">
        <v>0</v>
      </c>
    </row>
    <row r="1281" spans="1:32">
      <c r="A1281" t="s">
        <v>1299</v>
      </c>
      <c r="B1281" t="s">
        <v>19</v>
      </c>
      <c r="C1281">
        <v>0</v>
      </c>
      <c r="D1281">
        <v>0</v>
      </c>
      <c r="E1281">
        <v>0</v>
      </c>
      <c r="F1281">
        <v>0</v>
      </c>
      <c r="G1281">
        <v>0</v>
      </c>
      <c r="H1281">
        <v>0</v>
      </c>
      <c r="I1281">
        <v>0</v>
      </c>
      <c r="J1281">
        <v>0</v>
      </c>
      <c r="K1281">
        <v>0</v>
      </c>
      <c r="L1281">
        <v>0</v>
      </c>
      <c r="M1281">
        <v>0</v>
      </c>
      <c r="N1281">
        <v>0</v>
      </c>
      <c r="O1281">
        <v>0</v>
      </c>
      <c r="P1281">
        <v>0</v>
      </c>
      <c r="Q1281">
        <v>0</v>
      </c>
      <c r="R1281">
        <v>0</v>
      </c>
      <c r="S1281">
        <v>0</v>
      </c>
      <c r="T1281">
        <v>0</v>
      </c>
      <c r="U1281">
        <v>0</v>
      </c>
      <c r="V1281">
        <v>0</v>
      </c>
      <c r="W1281">
        <v>0</v>
      </c>
      <c r="X1281">
        <v>0</v>
      </c>
      <c r="Y1281">
        <v>0</v>
      </c>
      <c r="Z1281">
        <v>0</v>
      </c>
      <c r="AA1281">
        <v>0</v>
      </c>
      <c r="AB1281">
        <v>0</v>
      </c>
      <c r="AC1281">
        <v>0</v>
      </c>
      <c r="AD1281">
        <v>0</v>
      </c>
      <c r="AE1281">
        <v>0</v>
      </c>
      <c r="AF1281">
        <v>0</v>
      </c>
    </row>
    <row r="1282" spans="1:32">
      <c r="A1282" t="s">
        <v>1300</v>
      </c>
      <c r="B1282" t="s">
        <v>19</v>
      </c>
      <c r="C1282">
        <v>0</v>
      </c>
      <c r="D1282">
        <v>0</v>
      </c>
      <c r="E1282">
        <v>0</v>
      </c>
      <c r="F1282">
        <v>0</v>
      </c>
      <c r="G1282">
        <v>0</v>
      </c>
      <c r="H1282">
        <v>0</v>
      </c>
      <c r="I1282">
        <v>0</v>
      </c>
      <c r="J1282">
        <v>0</v>
      </c>
      <c r="K1282">
        <v>0</v>
      </c>
      <c r="L1282">
        <v>0</v>
      </c>
      <c r="M1282">
        <v>0</v>
      </c>
      <c r="N1282">
        <v>0</v>
      </c>
      <c r="O1282">
        <v>0</v>
      </c>
      <c r="P1282">
        <v>0</v>
      </c>
      <c r="Q1282">
        <v>0</v>
      </c>
      <c r="R1282">
        <v>0</v>
      </c>
      <c r="S1282">
        <v>0</v>
      </c>
      <c r="T1282">
        <v>0</v>
      </c>
      <c r="U1282">
        <v>0</v>
      </c>
      <c r="V1282">
        <v>0</v>
      </c>
      <c r="W1282">
        <v>0</v>
      </c>
      <c r="X1282">
        <v>0</v>
      </c>
      <c r="Y1282">
        <v>0</v>
      </c>
      <c r="Z1282">
        <v>0</v>
      </c>
      <c r="AA1282">
        <v>0</v>
      </c>
      <c r="AB1282">
        <v>0</v>
      </c>
      <c r="AC1282">
        <v>0</v>
      </c>
      <c r="AD1282">
        <v>0</v>
      </c>
      <c r="AE1282">
        <v>0</v>
      </c>
      <c r="AF1282">
        <v>0</v>
      </c>
    </row>
    <row r="1283" spans="1:32">
      <c r="A1283" t="s">
        <v>1301</v>
      </c>
      <c r="B1283" t="s">
        <v>19</v>
      </c>
      <c r="C1283">
        <v>0</v>
      </c>
      <c r="D1283">
        <v>0</v>
      </c>
      <c r="E1283">
        <v>0</v>
      </c>
      <c r="F1283">
        <v>0</v>
      </c>
      <c r="G1283">
        <v>0</v>
      </c>
      <c r="H1283">
        <v>0</v>
      </c>
      <c r="I1283">
        <v>0</v>
      </c>
      <c r="J1283">
        <v>0</v>
      </c>
      <c r="K1283">
        <v>0</v>
      </c>
      <c r="L1283">
        <v>0</v>
      </c>
      <c r="M1283">
        <v>0</v>
      </c>
      <c r="N1283">
        <v>0</v>
      </c>
      <c r="O1283">
        <v>0</v>
      </c>
      <c r="P1283">
        <v>0</v>
      </c>
      <c r="Q1283">
        <v>0</v>
      </c>
      <c r="R1283">
        <v>0</v>
      </c>
      <c r="S1283">
        <v>0</v>
      </c>
      <c r="T1283">
        <v>0</v>
      </c>
      <c r="U1283">
        <v>0</v>
      </c>
      <c r="V1283">
        <v>0</v>
      </c>
      <c r="W1283">
        <v>0</v>
      </c>
      <c r="X1283">
        <v>0</v>
      </c>
      <c r="Y1283">
        <v>0</v>
      </c>
      <c r="Z1283">
        <v>0</v>
      </c>
      <c r="AA1283">
        <v>0</v>
      </c>
      <c r="AB1283">
        <v>0</v>
      </c>
      <c r="AC1283">
        <v>0</v>
      </c>
      <c r="AD1283">
        <v>0</v>
      </c>
      <c r="AE1283">
        <v>0</v>
      </c>
      <c r="AF1283">
        <v>0</v>
      </c>
    </row>
    <row r="1284" spans="1:32">
      <c r="A1284" t="s">
        <v>1302</v>
      </c>
      <c r="B1284" t="s">
        <v>19</v>
      </c>
      <c r="C1284" s="2">
        <v>359996000</v>
      </c>
      <c r="D1284" s="2">
        <v>358859000</v>
      </c>
      <c r="E1284" s="2">
        <v>346358000</v>
      </c>
      <c r="F1284" s="2">
        <v>330378000</v>
      </c>
      <c r="G1284" s="2">
        <v>312726000</v>
      </c>
      <c r="H1284" s="2">
        <v>295941000</v>
      </c>
      <c r="I1284" s="2">
        <v>279561000</v>
      </c>
      <c r="J1284" s="2">
        <v>262878000</v>
      </c>
      <c r="K1284" s="2">
        <v>245789000</v>
      </c>
      <c r="L1284" s="2">
        <v>229068000</v>
      </c>
      <c r="M1284" s="2">
        <v>213267000</v>
      </c>
      <c r="N1284" s="2">
        <v>198344000</v>
      </c>
      <c r="O1284" s="2">
        <v>184808000</v>
      </c>
      <c r="P1284" s="2">
        <v>172351000</v>
      </c>
      <c r="Q1284" s="2">
        <v>160353000</v>
      </c>
      <c r="R1284" s="2">
        <v>149112000</v>
      </c>
      <c r="S1284" s="2">
        <v>139065000</v>
      </c>
      <c r="T1284" s="2">
        <v>130235000</v>
      </c>
      <c r="U1284" s="2">
        <v>122198000</v>
      </c>
      <c r="V1284" s="2">
        <v>115061000</v>
      </c>
      <c r="W1284" s="2">
        <v>108747000</v>
      </c>
      <c r="X1284" s="2">
        <v>103558000</v>
      </c>
      <c r="Y1284" s="2">
        <v>99476500</v>
      </c>
      <c r="Z1284" s="2">
        <v>96470400</v>
      </c>
      <c r="AA1284" s="2">
        <v>94448400</v>
      </c>
      <c r="AB1284" s="2">
        <v>93126000</v>
      </c>
      <c r="AC1284" s="2">
        <v>92333500</v>
      </c>
      <c r="AD1284" s="2">
        <v>91804300</v>
      </c>
      <c r="AE1284" s="2">
        <v>91441100</v>
      </c>
      <c r="AF1284" s="2">
        <v>91270500</v>
      </c>
    </row>
    <row r="1285" spans="1:32">
      <c r="A1285" t="s">
        <v>1303</v>
      </c>
      <c r="B1285" t="s">
        <v>19</v>
      </c>
      <c r="C1285">
        <v>0</v>
      </c>
      <c r="D1285">
        <v>0</v>
      </c>
      <c r="E1285">
        <v>0</v>
      </c>
      <c r="F1285">
        <v>0</v>
      </c>
      <c r="G1285">
        <v>0</v>
      </c>
      <c r="H1285">
        <v>0</v>
      </c>
      <c r="I1285">
        <v>0</v>
      </c>
      <c r="J1285">
        <v>0</v>
      </c>
      <c r="K1285">
        <v>0</v>
      </c>
      <c r="L1285">
        <v>0</v>
      </c>
      <c r="M1285">
        <v>0</v>
      </c>
      <c r="N1285">
        <v>0</v>
      </c>
      <c r="O1285">
        <v>0</v>
      </c>
      <c r="P1285">
        <v>0</v>
      </c>
      <c r="Q1285">
        <v>0</v>
      </c>
      <c r="R1285">
        <v>0</v>
      </c>
      <c r="S1285">
        <v>0</v>
      </c>
      <c r="T1285">
        <v>0</v>
      </c>
      <c r="U1285">
        <v>0</v>
      </c>
      <c r="V1285">
        <v>0</v>
      </c>
      <c r="W1285">
        <v>0</v>
      </c>
      <c r="X1285">
        <v>0</v>
      </c>
      <c r="Y1285">
        <v>0</v>
      </c>
      <c r="Z1285">
        <v>0</v>
      </c>
      <c r="AA1285">
        <v>0</v>
      </c>
      <c r="AB1285">
        <v>0</v>
      </c>
      <c r="AC1285">
        <v>0</v>
      </c>
      <c r="AD1285">
        <v>0</v>
      </c>
      <c r="AE1285">
        <v>0</v>
      </c>
      <c r="AF1285">
        <v>0</v>
      </c>
    </row>
    <row r="1286" spans="1:32">
      <c r="A1286" t="s">
        <v>1304</v>
      </c>
      <c r="B1286" t="s">
        <v>19</v>
      </c>
      <c r="C1286" s="2">
        <v>39639800</v>
      </c>
      <c r="D1286" s="2">
        <v>39514700</v>
      </c>
      <c r="E1286" s="2">
        <v>38138200</v>
      </c>
      <c r="F1286" s="2">
        <v>36378500</v>
      </c>
      <c r="G1286" s="2">
        <v>34434900</v>
      </c>
      <c r="H1286" s="2">
        <v>32586600</v>
      </c>
      <c r="I1286" s="2">
        <v>30782900</v>
      </c>
      <c r="J1286" s="2">
        <v>28946000</v>
      </c>
      <c r="K1286" s="2">
        <v>27064300</v>
      </c>
      <c r="L1286" s="2">
        <v>25223100</v>
      </c>
      <c r="M1286" s="2">
        <v>23483200</v>
      </c>
      <c r="N1286" s="2">
        <v>21840000</v>
      </c>
      <c r="O1286" s="2">
        <v>20349500</v>
      </c>
      <c r="P1286" s="2">
        <v>18977900</v>
      </c>
      <c r="Q1286" s="2">
        <v>17656800</v>
      </c>
      <c r="R1286" s="2">
        <v>16419000</v>
      </c>
      <c r="S1286" s="2">
        <v>15312700</v>
      </c>
      <c r="T1286" s="2">
        <v>14340400</v>
      </c>
      <c r="U1286" s="2">
        <v>13455400</v>
      </c>
      <c r="V1286" s="2">
        <v>12669600</v>
      </c>
      <c r="W1286" s="2">
        <v>11974400</v>
      </c>
      <c r="X1286" s="2">
        <v>11402900</v>
      </c>
      <c r="Y1286" s="2">
        <v>10953500</v>
      </c>
      <c r="Z1286" s="2">
        <v>10622500</v>
      </c>
      <c r="AA1286" s="2">
        <v>10399900</v>
      </c>
      <c r="AB1286" s="2">
        <v>10254300</v>
      </c>
      <c r="AC1286" s="2">
        <v>10167000</v>
      </c>
      <c r="AD1286" s="2">
        <v>10108700</v>
      </c>
      <c r="AE1286" s="2">
        <v>10068700</v>
      </c>
      <c r="AF1286" s="2">
        <v>10050000</v>
      </c>
    </row>
    <row r="1287" spans="1:32">
      <c r="A1287" t="s">
        <v>1305</v>
      </c>
      <c r="B1287" t="s">
        <v>19</v>
      </c>
      <c r="C1287">
        <v>0</v>
      </c>
      <c r="D1287">
        <v>0</v>
      </c>
      <c r="E1287">
        <v>0</v>
      </c>
      <c r="F1287">
        <v>0</v>
      </c>
      <c r="G1287">
        <v>0</v>
      </c>
      <c r="H1287">
        <v>0</v>
      </c>
      <c r="I1287">
        <v>0</v>
      </c>
      <c r="J1287">
        <v>0</v>
      </c>
      <c r="K1287">
        <v>0</v>
      </c>
      <c r="L1287">
        <v>0</v>
      </c>
      <c r="M1287">
        <v>0</v>
      </c>
      <c r="N1287">
        <v>0</v>
      </c>
      <c r="O1287">
        <v>0</v>
      </c>
      <c r="P1287">
        <v>0</v>
      </c>
      <c r="Q1287">
        <v>0</v>
      </c>
      <c r="R1287">
        <v>0</v>
      </c>
      <c r="S1287">
        <v>0</v>
      </c>
      <c r="T1287">
        <v>0</v>
      </c>
      <c r="U1287">
        <v>0</v>
      </c>
      <c r="V1287">
        <v>0</v>
      </c>
      <c r="W1287">
        <v>0</v>
      </c>
      <c r="X1287">
        <v>0</v>
      </c>
      <c r="Y1287">
        <v>0</v>
      </c>
      <c r="Z1287">
        <v>0</v>
      </c>
      <c r="AA1287">
        <v>0</v>
      </c>
      <c r="AB1287">
        <v>0</v>
      </c>
      <c r="AC1287">
        <v>0</v>
      </c>
      <c r="AD1287">
        <v>0</v>
      </c>
      <c r="AE1287">
        <v>0</v>
      </c>
      <c r="AF1287">
        <v>0</v>
      </c>
    </row>
    <row r="1288" spans="1:32">
      <c r="A1288" t="s">
        <v>1306</v>
      </c>
      <c r="B1288" t="s">
        <v>19</v>
      </c>
      <c r="C1288">
        <v>0</v>
      </c>
      <c r="D1288">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row>
    <row r="1289" spans="1:32">
      <c r="A1289" t="s">
        <v>1307</v>
      </c>
      <c r="B1289" t="s">
        <v>19</v>
      </c>
      <c r="C1289">
        <v>0</v>
      </c>
      <c r="D1289">
        <v>0</v>
      </c>
      <c r="E1289">
        <v>0</v>
      </c>
      <c r="F1289">
        <v>0</v>
      </c>
      <c r="G1289">
        <v>0</v>
      </c>
      <c r="H1289">
        <v>0</v>
      </c>
      <c r="I1289">
        <v>0</v>
      </c>
      <c r="J1289">
        <v>0</v>
      </c>
      <c r="K1289">
        <v>0</v>
      </c>
      <c r="L1289">
        <v>0</v>
      </c>
      <c r="M1289">
        <v>0</v>
      </c>
      <c r="N1289">
        <v>0</v>
      </c>
      <c r="O1289">
        <v>0</v>
      </c>
      <c r="P1289">
        <v>0</v>
      </c>
      <c r="Q1289">
        <v>0</v>
      </c>
      <c r="R1289">
        <v>0</v>
      </c>
      <c r="S1289">
        <v>0</v>
      </c>
      <c r="T1289">
        <v>0</v>
      </c>
      <c r="U1289">
        <v>0</v>
      </c>
      <c r="V1289">
        <v>0</v>
      </c>
      <c r="W1289">
        <v>0</v>
      </c>
      <c r="X1289">
        <v>0</v>
      </c>
      <c r="Y1289">
        <v>0</v>
      </c>
      <c r="Z1289">
        <v>0</v>
      </c>
      <c r="AA1289">
        <v>0</v>
      </c>
      <c r="AB1289">
        <v>0</v>
      </c>
      <c r="AC1289">
        <v>0</v>
      </c>
      <c r="AD1289">
        <v>0</v>
      </c>
      <c r="AE1289">
        <v>0</v>
      </c>
      <c r="AF1289">
        <v>0</v>
      </c>
    </row>
    <row r="1290" spans="1:32">
      <c r="A1290" t="s">
        <v>1308</v>
      </c>
      <c r="B1290" t="s">
        <v>19</v>
      </c>
      <c r="C1290">
        <v>0</v>
      </c>
      <c r="D1290">
        <v>0</v>
      </c>
      <c r="E1290">
        <v>0</v>
      </c>
      <c r="F1290">
        <v>0</v>
      </c>
      <c r="G1290">
        <v>0</v>
      </c>
      <c r="H1290">
        <v>0</v>
      </c>
      <c r="I1290">
        <v>0</v>
      </c>
      <c r="J1290">
        <v>0</v>
      </c>
      <c r="K1290">
        <v>0</v>
      </c>
      <c r="L1290">
        <v>0</v>
      </c>
      <c r="M1290">
        <v>0</v>
      </c>
      <c r="N1290">
        <v>0</v>
      </c>
      <c r="O1290">
        <v>0</v>
      </c>
      <c r="P1290">
        <v>0</v>
      </c>
      <c r="Q1290">
        <v>0</v>
      </c>
      <c r="R1290">
        <v>0</v>
      </c>
      <c r="S1290">
        <v>0</v>
      </c>
      <c r="T1290">
        <v>0</v>
      </c>
      <c r="U1290">
        <v>0</v>
      </c>
      <c r="V1290">
        <v>0</v>
      </c>
      <c r="W1290">
        <v>0</v>
      </c>
      <c r="X1290">
        <v>0</v>
      </c>
      <c r="Y1290">
        <v>0</v>
      </c>
      <c r="Z1290">
        <v>0</v>
      </c>
      <c r="AA1290">
        <v>0</v>
      </c>
      <c r="AB1290">
        <v>0</v>
      </c>
      <c r="AC1290">
        <v>0</v>
      </c>
      <c r="AD1290">
        <v>0</v>
      </c>
      <c r="AE1290">
        <v>0</v>
      </c>
      <c r="AF1290">
        <v>0</v>
      </c>
    </row>
    <row r="1291" spans="1:32">
      <c r="A1291" t="s">
        <v>1309</v>
      </c>
      <c r="B1291" t="s">
        <v>19</v>
      </c>
      <c r="C1291">
        <v>0</v>
      </c>
      <c r="D1291">
        <v>0</v>
      </c>
      <c r="E1291">
        <v>0</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row>
    <row r="1292" spans="1:32">
      <c r="A1292" t="s">
        <v>1310</v>
      </c>
      <c r="B1292" t="s">
        <v>19</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row>
    <row r="1293" spans="1:32">
      <c r="A1293" t="s">
        <v>1311</v>
      </c>
      <c r="B1293" t="s">
        <v>19</v>
      </c>
      <c r="C1293">
        <v>0</v>
      </c>
      <c r="D1293">
        <v>0</v>
      </c>
      <c r="E1293">
        <v>0</v>
      </c>
      <c r="F1293">
        <v>0</v>
      </c>
      <c r="G1293">
        <v>0</v>
      </c>
      <c r="H1293">
        <v>0</v>
      </c>
      <c r="I1293">
        <v>0</v>
      </c>
      <c r="J1293">
        <v>0</v>
      </c>
      <c r="K1293">
        <v>0</v>
      </c>
      <c r="L1293">
        <v>0</v>
      </c>
      <c r="M1293">
        <v>0</v>
      </c>
      <c r="N1293">
        <v>0</v>
      </c>
      <c r="O1293">
        <v>0</v>
      </c>
      <c r="P1293">
        <v>0</v>
      </c>
      <c r="Q1293">
        <v>0</v>
      </c>
      <c r="R1293">
        <v>0</v>
      </c>
      <c r="S1293">
        <v>0</v>
      </c>
      <c r="T1293">
        <v>0</v>
      </c>
      <c r="U1293">
        <v>0</v>
      </c>
      <c r="V1293">
        <v>0</v>
      </c>
      <c r="W1293">
        <v>0</v>
      </c>
      <c r="X1293">
        <v>0</v>
      </c>
      <c r="Y1293">
        <v>0</v>
      </c>
      <c r="Z1293">
        <v>0</v>
      </c>
      <c r="AA1293">
        <v>0</v>
      </c>
      <c r="AB1293">
        <v>0</v>
      </c>
      <c r="AC1293">
        <v>0</v>
      </c>
      <c r="AD1293">
        <v>0</v>
      </c>
      <c r="AE1293">
        <v>0</v>
      </c>
      <c r="AF1293">
        <v>0</v>
      </c>
    </row>
    <row r="1294" spans="1:32">
      <c r="A1294" t="s">
        <v>1312</v>
      </c>
      <c r="B1294" t="s">
        <v>19</v>
      </c>
      <c r="C1294">
        <v>0</v>
      </c>
      <c r="D1294">
        <v>0</v>
      </c>
      <c r="E1294">
        <v>0</v>
      </c>
      <c r="F1294">
        <v>0</v>
      </c>
      <c r="G1294">
        <v>0</v>
      </c>
      <c r="H1294">
        <v>0</v>
      </c>
      <c r="I1294">
        <v>0</v>
      </c>
      <c r="J1294">
        <v>0</v>
      </c>
      <c r="K1294">
        <v>0</v>
      </c>
      <c r="L1294">
        <v>0</v>
      </c>
      <c r="M1294">
        <v>0</v>
      </c>
      <c r="N1294">
        <v>0</v>
      </c>
      <c r="O1294">
        <v>0</v>
      </c>
      <c r="P1294">
        <v>0</v>
      </c>
      <c r="Q1294">
        <v>0</v>
      </c>
      <c r="R1294">
        <v>0</v>
      </c>
      <c r="S1294">
        <v>0</v>
      </c>
      <c r="T1294">
        <v>0</v>
      </c>
      <c r="U1294">
        <v>0</v>
      </c>
      <c r="V1294">
        <v>0</v>
      </c>
      <c r="W1294">
        <v>0</v>
      </c>
      <c r="X1294">
        <v>0</v>
      </c>
      <c r="Y1294">
        <v>0</v>
      </c>
      <c r="Z1294">
        <v>0</v>
      </c>
      <c r="AA1294">
        <v>0</v>
      </c>
      <c r="AB1294">
        <v>0</v>
      </c>
      <c r="AC1294">
        <v>0</v>
      </c>
      <c r="AD1294">
        <v>0</v>
      </c>
      <c r="AE1294">
        <v>0</v>
      </c>
      <c r="AF1294">
        <v>0</v>
      </c>
    </row>
    <row r="1295" spans="1:32">
      <c r="A1295" t="s">
        <v>1313</v>
      </c>
      <c r="B1295" t="s">
        <v>19</v>
      </c>
      <c r="C1295">
        <v>0</v>
      </c>
      <c r="D1295">
        <v>0</v>
      </c>
      <c r="E1295">
        <v>0</v>
      </c>
      <c r="F1295">
        <v>0</v>
      </c>
      <c r="G1295">
        <v>0</v>
      </c>
      <c r="H1295">
        <v>0</v>
      </c>
      <c r="I1295">
        <v>0</v>
      </c>
      <c r="J1295">
        <v>0</v>
      </c>
      <c r="K1295">
        <v>0</v>
      </c>
      <c r="L1295">
        <v>0</v>
      </c>
      <c r="M1295">
        <v>0</v>
      </c>
      <c r="N1295">
        <v>0</v>
      </c>
      <c r="O1295">
        <v>0</v>
      </c>
      <c r="P1295">
        <v>0</v>
      </c>
      <c r="Q1295">
        <v>0</v>
      </c>
      <c r="R1295">
        <v>0</v>
      </c>
      <c r="S1295">
        <v>0</v>
      </c>
      <c r="T1295">
        <v>0</v>
      </c>
      <c r="U1295">
        <v>0</v>
      </c>
      <c r="V1295">
        <v>0</v>
      </c>
      <c r="W1295">
        <v>0</v>
      </c>
      <c r="X1295">
        <v>0</v>
      </c>
      <c r="Y1295">
        <v>0</v>
      </c>
      <c r="Z1295">
        <v>0</v>
      </c>
      <c r="AA1295">
        <v>0</v>
      </c>
      <c r="AB1295">
        <v>0</v>
      </c>
      <c r="AC1295">
        <v>0</v>
      </c>
      <c r="AD1295">
        <v>0</v>
      </c>
      <c r="AE1295">
        <v>0</v>
      </c>
      <c r="AF1295">
        <v>0</v>
      </c>
    </row>
    <row r="1296" spans="1:32">
      <c r="A1296" t="s">
        <v>1314</v>
      </c>
      <c r="B1296" t="s">
        <v>19</v>
      </c>
      <c r="C1296">
        <v>0</v>
      </c>
      <c r="D1296">
        <v>0</v>
      </c>
      <c r="E1296">
        <v>0</v>
      </c>
      <c r="F1296">
        <v>0</v>
      </c>
      <c r="G1296">
        <v>0</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row>
    <row r="1297" spans="1:32">
      <c r="A1297" t="s">
        <v>1315</v>
      </c>
      <c r="B1297" t="s">
        <v>19</v>
      </c>
      <c r="C1297">
        <v>0</v>
      </c>
      <c r="D1297">
        <v>0</v>
      </c>
      <c r="E1297">
        <v>0</v>
      </c>
      <c r="F1297">
        <v>0</v>
      </c>
      <c r="G1297">
        <v>0</v>
      </c>
      <c r="H1297">
        <v>0</v>
      </c>
      <c r="I1297">
        <v>0</v>
      </c>
      <c r="J1297">
        <v>0</v>
      </c>
      <c r="K1297">
        <v>0</v>
      </c>
      <c r="L1297">
        <v>0</v>
      </c>
      <c r="M1297">
        <v>0</v>
      </c>
      <c r="N1297">
        <v>0</v>
      </c>
      <c r="O1297">
        <v>0</v>
      </c>
      <c r="P1297">
        <v>0</v>
      </c>
      <c r="Q1297">
        <v>0</v>
      </c>
      <c r="R1297">
        <v>0</v>
      </c>
      <c r="S1297">
        <v>0</v>
      </c>
      <c r="T1297">
        <v>0</v>
      </c>
      <c r="U1297">
        <v>0</v>
      </c>
      <c r="V1297">
        <v>0</v>
      </c>
      <c r="W1297">
        <v>0</v>
      </c>
      <c r="X1297">
        <v>0</v>
      </c>
      <c r="Y1297">
        <v>0</v>
      </c>
      <c r="Z1297">
        <v>0</v>
      </c>
      <c r="AA1297">
        <v>0</v>
      </c>
      <c r="AB1297">
        <v>0</v>
      </c>
      <c r="AC1297">
        <v>0</v>
      </c>
      <c r="AD1297">
        <v>0</v>
      </c>
      <c r="AE1297">
        <v>0</v>
      </c>
      <c r="AF1297">
        <v>0</v>
      </c>
    </row>
    <row r="1298" spans="1:32">
      <c r="A1298" t="s">
        <v>1316</v>
      </c>
      <c r="B1298" t="s">
        <v>19</v>
      </c>
      <c r="C1298">
        <v>0</v>
      </c>
      <c r="D1298">
        <v>0</v>
      </c>
      <c r="E1298">
        <v>0</v>
      </c>
      <c r="F1298">
        <v>0</v>
      </c>
      <c r="G1298">
        <v>0</v>
      </c>
      <c r="H1298">
        <v>0</v>
      </c>
      <c r="I1298">
        <v>0</v>
      </c>
      <c r="J1298">
        <v>0</v>
      </c>
      <c r="K1298">
        <v>0</v>
      </c>
      <c r="L1298">
        <v>0</v>
      </c>
      <c r="M1298">
        <v>0</v>
      </c>
      <c r="N1298">
        <v>0</v>
      </c>
      <c r="O1298">
        <v>0</v>
      </c>
      <c r="P1298">
        <v>0</v>
      </c>
      <c r="Q1298">
        <v>0</v>
      </c>
      <c r="R1298">
        <v>0</v>
      </c>
      <c r="S1298">
        <v>0</v>
      </c>
      <c r="T1298">
        <v>0</v>
      </c>
      <c r="U1298">
        <v>0</v>
      </c>
      <c r="V1298">
        <v>0</v>
      </c>
      <c r="W1298">
        <v>0</v>
      </c>
      <c r="X1298">
        <v>0</v>
      </c>
      <c r="Y1298">
        <v>0</v>
      </c>
      <c r="Z1298">
        <v>0</v>
      </c>
      <c r="AA1298">
        <v>0</v>
      </c>
      <c r="AB1298">
        <v>0</v>
      </c>
      <c r="AC1298">
        <v>0</v>
      </c>
      <c r="AD1298">
        <v>0</v>
      </c>
      <c r="AE1298">
        <v>0</v>
      </c>
      <c r="AF1298">
        <v>0</v>
      </c>
    </row>
    <row r="1299" spans="1:32">
      <c r="A1299" t="s">
        <v>1317</v>
      </c>
      <c r="B1299" t="s">
        <v>19</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row>
    <row r="1300" spans="1:32">
      <c r="A1300" t="s">
        <v>1318</v>
      </c>
      <c r="B1300" t="s">
        <v>19</v>
      </c>
      <c r="C1300">
        <v>0</v>
      </c>
      <c r="D1300">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row>
    <row r="1301" spans="1:32">
      <c r="A1301" t="s">
        <v>1319</v>
      </c>
      <c r="B1301" t="s">
        <v>19</v>
      </c>
      <c r="C1301">
        <v>0</v>
      </c>
      <c r="D1301">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row>
    <row r="1302" spans="1:32">
      <c r="A1302" t="s">
        <v>1320</v>
      </c>
      <c r="B1302" t="s">
        <v>19</v>
      </c>
      <c r="C1302">
        <v>0</v>
      </c>
      <c r="D1302">
        <v>0</v>
      </c>
      <c r="E1302">
        <v>0</v>
      </c>
      <c r="F1302">
        <v>0</v>
      </c>
      <c r="G1302">
        <v>0</v>
      </c>
      <c r="H1302">
        <v>0</v>
      </c>
      <c r="I1302">
        <v>0</v>
      </c>
      <c r="J1302">
        <v>0</v>
      </c>
      <c r="K1302">
        <v>0</v>
      </c>
      <c r="L1302">
        <v>0</v>
      </c>
      <c r="M1302">
        <v>0</v>
      </c>
      <c r="N1302">
        <v>0</v>
      </c>
      <c r="O1302">
        <v>0</v>
      </c>
      <c r="P1302">
        <v>0</v>
      </c>
      <c r="Q1302">
        <v>0</v>
      </c>
      <c r="R1302">
        <v>0</v>
      </c>
      <c r="S1302">
        <v>0</v>
      </c>
      <c r="T1302">
        <v>0</v>
      </c>
      <c r="U1302">
        <v>0</v>
      </c>
      <c r="V1302">
        <v>0</v>
      </c>
      <c r="W1302">
        <v>0</v>
      </c>
      <c r="X1302">
        <v>0</v>
      </c>
      <c r="Y1302">
        <v>0</v>
      </c>
      <c r="Z1302">
        <v>0</v>
      </c>
      <c r="AA1302">
        <v>0</v>
      </c>
      <c r="AB1302">
        <v>0</v>
      </c>
      <c r="AC1302">
        <v>0</v>
      </c>
      <c r="AD1302">
        <v>0</v>
      </c>
      <c r="AE1302">
        <v>0</v>
      </c>
      <c r="AF1302">
        <v>0</v>
      </c>
    </row>
    <row r="1303" spans="1:32">
      <c r="A1303" t="s">
        <v>1321</v>
      </c>
      <c r="B1303" t="s">
        <v>19</v>
      </c>
      <c r="C1303">
        <v>0</v>
      </c>
      <c r="D1303">
        <v>0</v>
      </c>
      <c r="E1303">
        <v>0</v>
      </c>
      <c r="F1303">
        <v>0</v>
      </c>
      <c r="G1303">
        <v>0</v>
      </c>
      <c r="H1303">
        <v>0</v>
      </c>
      <c r="I1303">
        <v>0</v>
      </c>
      <c r="J1303">
        <v>0</v>
      </c>
      <c r="K1303">
        <v>0</v>
      </c>
      <c r="L1303">
        <v>0</v>
      </c>
      <c r="M1303">
        <v>0</v>
      </c>
      <c r="N1303">
        <v>0</v>
      </c>
      <c r="O1303">
        <v>0</v>
      </c>
      <c r="P1303">
        <v>0</v>
      </c>
      <c r="Q1303">
        <v>0</v>
      </c>
      <c r="R1303">
        <v>0</v>
      </c>
      <c r="S1303">
        <v>0</v>
      </c>
      <c r="T1303">
        <v>0</v>
      </c>
      <c r="U1303">
        <v>0</v>
      </c>
      <c r="V1303">
        <v>0</v>
      </c>
      <c r="W1303">
        <v>0</v>
      </c>
      <c r="X1303">
        <v>0</v>
      </c>
      <c r="Y1303">
        <v>0</v>
      </c>
      <c r="Z1303">
        <v>0</v>
      </c>
      <c r="AA1303">
        <v>0</v>
      </c>
      <c r="AB1303">
        <v>0</v>
      </c>
      <c r="AC1303">
        <v>0</v>
      </c>
      <c r="AD1303">
        <v>0</v>
      </c>
      <c r="AE1303">
        <v>0</v>
      </c>
      <c r="AF1303">
        <v>0</v>
      </c>
    </row>
    <row r="1304" spans="1:32">
      <c r="A1304" t="s">
        <v>1322</v>
      </c>
      <c r="B1304" t="s">
        <v>19</v>
      </c>
      <c r="C1304" s="2">
        <v>144339000</v>
      </c>
      <c r="D1304" s="2">
        <v>143884000</v>
      </c>
      <c r="E1304" s="2">
        <v>138871000</v>
      </c>
      <c r="F1304" s="2">
        <v>132464000</v>
      </c>
      <c r="G1304" s="2">
        <v>125387000</v>
      </c>
      <c r="H1304" s="2">
        <v>118657000</v>
      </c>
      <c r="I1304" s="2">
        <v>112089000</v>
      </c>
      <c r="J1304" s="2">
        <v>105400000</v>
      </c>
      <c r="K1304" s="2">
        <v>98548600</v>
      </c>
      <c r="L1304" s="2">
        <v>91844100</v>
      </c>
      <c r="M1304" s="2">
        <v>85508600</v>
      </c>
      <c r="N1304" s="2">
        <v>79525400</v>
      </c>
      <c r="O1304" s="2">
        <v>74098100</v>
      </c>
      <c r="P1304" s="2">
        <v>69103600</v>
      </c>
      <c r="Q1304" s="2">
        <v>64293200</v>
      </c>
      <c r="R1304" s="2">
        <v>59786100</v>
      </c>
      <c r="S1304" s="2">
        <v>55757800</v>
      </c>
      <c r="T1304" s="2">
        <v>52217200</v>
      </c>
      <c r="U1304" s="2">
        <v>48994800</v>
      </c>
      <c r="V1304" s="2">
        <v>46133500</v>
      </c>
      <c r="W1304" s="2">
        <v>43601900</v>
      </c>
      <c r="X1304" s="2">
        <v>41521200</v>
      </c>
      <c r="Y1304" s="2">
        <v>39884800</v>
      </c>
      <c r="Z1304" s="2">
        <v>38679500</v>
      </c>
      <c r="AA1304" s="2">
        <v>37868800</v>
      </c>
      <c r="AB1304" s="2">
        <v>37338600</v>
      </c>
      <c r="AC1304" s="2">
        <v>37020800</v>
      </c>
      <c r="AD1304" s="2">
        <v>36808700</v>
      </c>
      <c r="AE1304" s="2">
        <v>36663000</v>
      </c>
      <c r="AF1304" s="2">
        <v>36594600</v>
      </c>
    </row>
    <row r="1305" spans="1:32">
      <c r="A1305" t="s">
        <v>1323</v>
      </c>
      <c r="B1305" t="s">
        <v>19</v>
      </c>
      <c r="C1305">
        <v>0</v>
      </c>
      <c r="D1305">
        <v>0</v>
      </c>
      <c r="E1305">
        <v>0</v>
      </c>
      <c r="F1305">
        <v>0</v>
      </c>
      <c r="G1305">
        <v>0</v>
      </c>
      <c r="H1305">
        <v>0</v>
      </c>
      <c r="I1305">
        <v>0</v>
      </c>
      <c r="J1305">
        <v>0</v>
      </c>
      <c r="K1305">
        <v>0</v>
      </c>
      <c r="L1305">
        <v>0</v>
      </c>
      <c r="M1305">
        <v>0</v>
      </c>
      <c r="N1305">
        <v>0</v>
      </c>
      <c r="O1305">
        <v>0</v>
      </c>
      <c r="P1305">
        <v>0</v>
      </c>
      <c r="Q1305">
        <v>0</v>
      </c>
      <c r="R1305">
        <v>0</v>
      </c>
      <c r="S1305">
        <v>0</v>
      </c>
      <c r="T1305">
        <v>0</v>
      </c>
      <c r="U1305">
        <v>0</v>
      </c>
      <c r="V1305">
        <v>0</v>
      </c>
      <c r="W1305">
        <v>0</v>
      </c>
      <c r="X1305">
        <v>0</v>
      </c>
      <c r="Y1305">
        <v>0</v>
      </c>
      <c r="Z1305">
        <v>0</v>
      </c>
      <c r="AA1305">
        <v>0</v>
      </c>
      <c r="AB1305">
        <v>0</v>
      </c>
      <c r="AC1305">
        <v>0</v>
      </c>
      <c r="AD1305">
        <v>0</v>
      </c>
      <c r="AE1305">
        <v>0</v>
      </c>
      <c r="AF1305">
        <v>0</v>
      </c>
    </row>
    <row r="1306" spans="1:32">
      <c r="A1306" t="s">
        <v>1324</v>
      </c>
      <c r="B1306" t="s">
        <v>19</v>
      </c>
      <c r="C1306" s="2">
        <v>15886600</v>
      </c>
      <c r="D1306" s="2">
        <v>15836400</v>
      </c>
      <c r="E1306" s="2">
        <v>15284800</v>
      </c>
      <c r="F1306" s="2">
        <v>14579500</v>
      </c>
      <c r="G1306" s="2">
        <v>13800600</v>
      </c>
      <c r="H1306" s="2">
        <v>13059900</v>
      </c>
      <c r="I1306" s="2">
        <v>12337000</v>
      </c>
      <c r="J1306" s="2">
        <v>11600800</v>
      </c>
      <c r="K1306" s="2">
        <v>10846700</v>
      </c>
      <c r="L1306" s="2">
        <v>10108700</v>
      </c>
      <c r="M1306" s="2">
        <v>9411430</v>
      </c>
      <c r="N1306" s="2">
        <v>8752900</v>
      </c>
      <c r="O1306" s="2">
        <v>8155540</v>
      </c>
      <c r="P1306" s="2">
        <v>7605820</v>
      </c>
      <c r="Q1306" s="2">
        <v>7076380</v>
      </c>
      <c r="R1306" s="2">
        <v>6580310</v>
      </c>
      <c r="S1306" s="2">
        <v>6136940</v>
      </c>
      <c r="T1306" s="2">
        <v>5747250</v>
      </c>
      <c r="U1306" s="2">
        <v>5392570</v>
      </c>
      <c r="V1306" s="2">
        <v>5077640</v>
      </c>
      <c r="W1306" s="2">
        <v>4799010</v>
      </c>
      <c r="X1306" s="2">
        <v>4569990</v>
      </c>
      <c r="Y1306" s="2">
        <v>4389890</v>
      </c>
      <c r="Z1306" s="2">
        <v>4257230</v>
      </c>
      <c r="AA1306" s="2">
        <v>4168000</v>
      </c>
      <c r="AB1306" s="2">
        <v>4109640</v>
      </c>
      <c r="AC1306" s="2">
        <v>4074670</v>
      </c>
      <c r="AD1306" s="2">
        <v>4051320</v>
      </c>
      <c r="AE1306" s="2">
        <v>4035280</v>
      </c>
      <c r="AF1306" s="2">
        <v>4027760</v>
      </c>
    </row>
    <row r="1307" spans="1:32">
      <c r="A1307" t="s">
        <v>1325</v>
      </c>
      <c r="B1307" t="s">
        <v>19</v>
      </c>
      <c r="C1307">
        <v>0</v>
      </c>
      <c r="D1307">
        <v>0</v>
      </c>
      <c r="E1307">
        <v>0</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0</v>
      </c>
      <c r="Y1307">
        <v>0</v>
      </c>
      <c r="Z1307">
        <v>0</v>
      </c>
      <c r="AA1307">
        <v>0</v>
      </c>
      <c r="AB1307">
        <v>0</v>
      </c>
      <c r="AC1307">
        <v>0</v>
      </c>
      <c r="AD1307">
        <v>0</v>
      </c>
      <c r="AE1307">
        <v>0</v>
      </c>
      <c r="AF1307">
        <v>0</v>
      </c>
    </row>
    <row r="1308" spans="1:32">
      <c r="A1308" t="s">
        <v>1326</v>
      </c>
      <c r="B1308" t="s">
        <v>19</v>
      </c>
      <c r="C1308">
        <v>0</v>
      </c>
      <c r="D1308">
        <v>0</v>
      </c>
      <c r="E1308">
        <v>0</v>
      </c>
      <c r="F1308">
        <v>0</v>
      </c>
      <c r="G1308">
        <v>0</v>
      </c>
      <c r="H1308">
        <v>0</v>
      </c>
      <c r="I1308">
        <v>0</v>
      </c>
      <c r="J1308">
        <v>0</v>
      </c>
      <c r="K1308">
        <v>0</v>
      </c>
      <c r="L1308">
        <v>0</v>
      </c>
      <c r="M1308">
        <v>0</v>
      </c>
      <c r="N1308">
        <v>0</v>
      </c>
      <c r="O1308">
        <v>0</v>
      </c>
      <c r="P1308">
        <v>0</v>
      </c>
      <c r="Q1308">
        <v>0</v>
      </c>
      <c r="R1308">
        <v>0</v>
      </c>
      <c r="S1308">
        <v>0</v>
      </c>
      <c r="T1308">
        <v>0</v>
      </c>
      <c r="U1308">
        <v>0</v>
      </c>
      <c r="V1308">
        <v>0</v>
      </c>
      <c r="W1308">
        <v>0</v>
      </c>
      <c r="X1308">
        <v>0</v>
      </c>
      <c r="Y1308">
        <v>0</v>
      </c>
      <c r="Z1308">
        <v>0</v>
      </c>
      <c r="AA1308">
        <v>0</v>
      </c>
      <c r="AB1308">
        <v>0</v>
      </c>
      <c r="AC1308">
        <v>0</v>
      </c>
      <c r="AD1308">
        <v>0</v>
      </c>
      <c r="AE1308">
        <v>0</v>
      </c>
      <c r="AF1308">
        <v>0</v>
      </c>
    </row>
    <row r="1309" spans="1:32">
      <c r="A1309" t="s">
        <v>1327</v>
      </c>
      <c r="B1309" t="s">
        <v>19</v>
      </c>
      <c r="C1309">
        <v>0</v>
      </c>
      <c r="D1309">
        <v>0</v>
      </c>
      <c r="E1309">
        <v>0</v>
      </c>
      <c r="F1309">
        <v>0</v>
      </c>
      <c r="G1309">
        <v>0</v>
      </c>
      <c r="H1309">
        <v>0</v>
      </c>
      <c r="I1309">
        <v>0</v>
      </c>
      <c r="J1309">
        <v>0</v>
      </c>
      <c r="K1309">
        <v>0</v>
      </c>
      <c r="L1309">
        <v>0</v>
      </c>
      <c r="M1309">
        <v>0</v>
      </c>
      <c r="N1309">
        <v>0</v>
      </c>
      <c r="O1309">
        <v>0</v>
      </c>
      <c r="P1309">
        <v>0</v>
      </c>
      <c r="Q1309">
        <v>0</v>
      </c>
      <c r="R1309">
        <v>0</v>
      </c>
      <c r="S1309">
        <v>0</v>
      </c>
      <c r="T1309">
        <v>0</v>
      </c>
      <c r="U1309">
        <v>0</v>
      </c>
      <c r="V1309">
        <v>0</v>
      </c>
      <c r="W1309">
        <v>0</v>
      </c>
      <c r="X1309">
        <v>0</v>
      </c>
      <c r="Y1309">
        <v>0</v>
      </c>
      <c r="Z1309">
        <v>0</v>
      </c>
      <c r="AA1309">
        <v>0</v>
      </c>
      <c r="AB1309">
        <v>0</v>
      </c>
      <c r="AC1309">
        <v>0</v>
      </c>
      <c r="AD1309">
        <v>0</v>
      </c>
      <c r="AE1309">
        <v>0</v>
      </c>
      <c r="AF1309">
        <v>0</v>
      </c>
    </row>
    <row r="1310" spans="1:32">
      <c r="A1310" t="s">
        <v>1328</v>
      </c>
      <c r="B1310" t="s">
        <v>19</v>
      </c>
      <c r="C1310">
        <v>0</v>
      </c>
      <c r="D1310">
        <v>0</v>
      </c>
      <c r="E1310">
        <v>0</v>
      </c>
      <c r="F1310">
        <v>0</v>
      </c>
      <c r="G1310">
        <v>0</v>
      </c>
      <c r="H1310">
        <v>0</v>
      </c>
      <c r="I1310">
        <v>0</v>
      </c>
      <c r="J1310">
        <v>0</v>
      </c>
      <c r="K1310">
        <v>0</v>
      </c>
      <c r="L1310">
        <v>0</v>
      </c>
      <c r="M1310">
        <v>0</v>
      </c>
      <c r="N1310">
        <v>0</v>
      </c>
      <c r="O1310">
        <v>0</v>
      </c>
      <c r="P1310">
        <v>0</v>
      </c>
      <c r="Q1310">
        <v>0</v>
      </c>
      <c r="R1310">
        <v>0</v>
      </c>
      <c r="S1310">
        <v>0</v>
      </c>
      <c r="T1310">
        <v>0</v>
      </c>
      <c r="U1310">
        <v>0</v>
      </c>
      <c r="V1310">
        <v>0</v>
      </c>
      <c r="W1310">
        <v>0</v>
      </c>
      <c r="X1310">
        <v>0</v>
      </c>
      <c r="Y1310">
        <v>0</v>
      </c>
      <c r="Z1310">
        <v>0</v>
      </c>
      <c r="AA1310">
        <v>0</v>
      </c>
      <c r="AB1310">
        <v>0</v>
      </c>
      <c r="AC1310">
        <v>0</v>
      </c>
      <c r="AD1310">
        <v>0</v>
      </c>
      <c r="AE1310">
        <v>0</v>
      </c>
      <c r="AF1310">
        <v>0</v>
      </c>
    </row>
    <row r="1311" spans="1:32">
      <c r="A1311" t="s">
        <v>1329</v>
      </c>
      <c r="B1311" t="s">
        <v>19</v>
      </c>
      <c r="C1311">
        <v>0</v>
      </c>
      <c r="D1311">
        <v>0</v>
      </c>
      <c r="E1311">
        <v>0</v>
      </c>
      <c r="F1311">
        <v>0</v>
      </c>
      <c r="G1311">
        <v>0</v>
      </c>
      <c r="H1311">
        <v>0</v>
      </c>
      <c r="I1311">
        <v>0</v>
      </c>
      <c r="J1311">
        <v>0</v>
      </c>
      <c r="K1311">
        <v>0</v>
      </c>
      <c r="L1311">
        <v>0</v>
      </c>
      <c r="M1311">
        <v>0</v>
      </c>
      <c r="N1311">
        <v>0</v>
      </c>
      <c r="O1311">
        <v>0</v>
      </c>
      <c r="P1311">
        <v>0</v>
      </c>
      <c r="Q1311">
        <v>0</v>
      </c>
      <c r="R1311">
        <v>0</v>
      </c>
      <c r="S1311">
        <v>0</v>
      </c>
      <c r="T1311">
        <v>0</v>
      </c>
      <c r="U1311">
        <v>0</v>
      </c>
      <c r="V1311">
        <v>0</v>
      </c>
      <c r="W1311">
        <v>0</v>
      </c>
      <c r="X1311">
        <v>0</v>
      </c>
      <c r="Y1311">
        <v>0</v>
      </c>
      <c r="Z1311">
        <v>0</v>
      </c>
      <c r="AA1311">
        <v>0</v>
      </c>
      <c r="AB1311">
        <v>0</v>
      </c>
      <c r="AC1311">
        <v>0</v>
      </c>
      <c r="AD1311">
        <v>0</v>
      </c>
      <c r="AE1311">
        <v>0</v>
      </c>
      <c r="AF1311">
        <v>0</v>
      </c>
    </row>
    <row r="1312" spans="1:32">
      <c r="A1312" t="s">
        <v>1330</v>
      </c>
      <c r="B1312" t="s">
        <v>19</v>
      </c>
      <c r="C1312">
        <v>0</v>
      </c>
      <c r="D1312">
        <v>0</v>
      </c>
      <c r="E1312">
        <v>0</v>
      </c>
      <c r="F1312">
        <v>0</v>
      </c>
      <c r="G1312">
        <v>0</v>
      </c>
      <c r="H1312">
        <v>0</v>
      </c>
      <c r="I1312">
        <v>0</v>
      </c>
      <c r="J1312">
        <v>0</v>
      </c>
      <c r="K1312">
        <v>0</v>
      </c>
      <c r="L1312">
        <v>0</v>
      </c>
      <c r="M1312">
        <v>0</v>
      </c>
      <c r="N1312">
        <v>0</v>
      </c>
      <c r="O1312">
        <v>0</v>
      </c>
      <c r="P1312">
        <v>0</v>
      </c>
      <c r="Q1312">
        <v>0</v>
      </c>
      <c r="R1312">
        <v>0</v>
      </c>
      <c r="S1312">
        <v>0</v>
      </c>
      <c r="T1312">
        <v>0</v>
      </c>
      <c r="U1312">
        <v>0</v>
      </c>
      <c r="V1312">
        <v>0</v>
      </c>
      <c r="W1312">
        <v>0</v>
      </c>
      <c r="X1312">
        <v>0</v>
      </c>
      <c r="Y1312">
        <v>0</v>
      </c>
      <c r="Z1312">
        <v>0</v>
      </c>
      <c r="AA1312">
        <v>0</v>
      </c>
      <c r="AB1312">
        <v>0</v>
      </c>
      <c r="AC1312">
        <v>0</v>
      </c>
      <c r="AD1312">
        <v>0</v>
      </c>
      <c r="AE1312">
        <v>0</v>
      </c>
      <c r="AF1312">
        <v>0</v>
      </c>
    </row>
    <row r="1313" spans="1:32">
      <c r="A1313" t="s">
        <v>1331</v>
      </c>
      <c r="B1313" t="s">
        <v>19</v>
      </c>
      <c r="C1313">
        <v>0</v>
      </c>
      <c r="D1313">
        <v>0</v>
      </c>
      <c r="E1313">
        <v>0</v>
      </c>
      <c r="F1313">
        <v>0</v>
      </c>
      <c r="G1313">
        <v>0</v>
      </c>
      <c r="H1313">
        <v>0</v>
      </c>
      <c r="I1313">
        <v>0</v>
      </c>
      <c r="J1313">
        <v>0</v>
      </c>
      <c r="K1313">
        <v>0</v>
      </c>
      <c r="L1313">
        <v>0</v>
      </c>
      <c r="M1313">
        <v>0</v>
      </c>
      <c r="N1313">
        <v>0</v>
      </c>
      <c r="O1313">
        <v>0</v>
      </c>
      <c r="P1313">
        <v>0</v>
      </c>
      <c r="Q1313">
        <v>0</v>
      </c>
      <c r="R1313">
        <v>0</v>
      </c>
      <c r="S1313">
        <v>0</v>
      </c>
      <c r="T1313">
        <v>0</v>
      </c>
      <c r="U1313">
        <v>0</v>
      </c>
      <c r="V1313">
        <v>0</v>
      </c>
      <c r="W1313">
        <v>0</v>
      </c>
      <c r="X1313">
        <v>0</v>
      </c>
      <c r="Y1313">
        <v>0</v>
      </c>
      <c r="Z1313">
        <v>0</v>
      </c>
      <c r="AA1313">
        <v>0</v>
      </c>
      <c r="AB1313">
        <v>0</v>
      </c>
      <c r="AC1313">
        <v>0</v>
      </c>
      <c r="AD1313">
        <v>0</v>
      </c>
      <c r="AE1313">
        <v>0</v>
      </c>
      <c r="AF1313">
        <v>0</v>
      </c>
    </row>
    <row r="1314" spans="1:32">
      <c r="A1314" t="s">
        <v>1332</v>
      </c>
      <c r="B1314" t="s">
        <v>19</v>
      </c>
      <c r="C1314">
        <v>0</v>
      </c>
      <c r="D1314">
        <v>0</v>
      </c>
      <c r="E1314">
        <v>0</v>
      </c>
      <c r="F1314">
        <v>0</v>
      </c>
      <c r="G1314">
        <v>0</v>
      </c>
      <c r="H1314">
        <v>0</v>
      </c>
      <c r="I1314">
        <v>0</v>
      </c>
      <c r="J1314">
        <v>0</v>
      </c>
      <c r="K1314">
        <v>0</v>
      </c>
      <c r="L1314">
        <v>0</v>
      </c>
      <c r="M1314">
        <v>0</v>
      </c>
      <c r="N1314">
        <v>0</v>
      </c>
      <c r="O1314">
        <v>0</v>
      </c>
      <c r="P1314">
        <v>0</v>
      </c>
      <c r="Q1314">
        <v>0</v>
      </c>
      <c r="R1314">
        <v>0</v>
      </c>
      <c r="S1314">
        <v>0</v>
      </c>
      <c r="T1314">
        <v>0</v>
      </c>
      <c r="U1314">
        <v>0</v>
      </c>
      <c r="V1314">
        <v>0</v>
      </c>
      <c r="W1314">
        <v>0</v>
      </c>
      <c r="X1314">
        <v>0</v>
      </c>
      <c r="Y1314">
        <v>0</v>
      </c>
      <c r="Z1314">
        <v>0</v>
      </c>
      <c r="AA1314">
        <v>0</v>
      </c>
      <c r="AB1314">
        <v>0</v>
      </c>
      <c r="AC1314">
        <v>0</v>
      </c>
      <c r="AD1314">
        <v>0</v>
      </c>
      <c r="AE1314">
        <v>0</v>
      </c>
      <c r="AF1314">
        <v>0</v>
      </c>
    </row>
    <row r="1315" spans="1:32">
      <c r="A1315" t="s">
        <v>1333</v>
      </c>
      <c r="B1315" t="s">
        <v>19</v>
      </c>
      <c r="C1315">
        <v>0</v>
      </c>
      <c r="D1315">
        <v>0</v>
      </c>
      <c r="E1315">
        <v>0</v>
      </c>
      <c r="F1315">
        <v>0</v>
      </c>
      <c r="G1315">
        <v>0</v>
      </c>
      <c r="H1315">
        <v>0</v>
      </c>
      <c r="I1315">
        <v>0</v>
      </c>
      <c r="J1315">
        <v>0</v>
      </c>
      <c r="K1315">
        <v>0</v>
      </c>
      <c r="L1315">
        <v>0</v>
      </c>
      <c r="M1315">
        <v>0</v>
      </c>
      <c r="N1315">
        <v>0</v>
      </c>
      <c r="O1315">
        <v>0</v>
      </c>
      <c r="P1315">
        <v>0</v>
      </c>
      <c r="Q1315">
        <v>0</v>
      </c>
      <c r="R1315">
        <v>0</v>
      </c>
      <c r="S1315">
        <v>0</v>
      </c>
      <c r="T1315">
        <v>0</v>
      </c>
      <c r="U1315">
        <v>0</v>
      </c>
      <c r="V1315">
        <v>0</v>
      </c>
      <c r="W1315">
        <v>0</v>
      </c>
      <c r="X1315">
        <v>0</v>
      </c>
      <c r="Y1315">
        <v>0</v>
      </c>
      <c r="Z1315">
        <v>0</v>
      </c>
      <c r="AA1315">
        <v>0</v>
      </c>
      <c r="AB1315">
        <v>0</v>
      </c>
      <c r="AC1315">
        <v>0</v>
      </c>
      <c r="AD1315">
        <v>0</v>
      </c>
      <c r="AE1315">
        <v>0</v>
      </c>
      <c r="AF1315">
        <v>0</v>
      </c>
    </row>
    <row r="1316" spans="1:32">
      <c r="A1316" t="s">
        <v>1334</v>
      </c>
      <c r="B1316" t="s">
        <v>19</v>
      </c>
      <c r="C1316">
        <v>0</v>
      </c>
      <c r="D1316">
        <v>0</v>
      </c>
      <c r="E1316">
        <v>0</v>
      </c>
      <c r="F1316">
        <v>0</v>
      </c>
      <c r="G1316">
        <v>0</v>
      </c>
      <c r="H1316">
        <v>0</v>
      </c>
      <c r="I1316">
        <v>0</v>
      </c>
      <c r="J1316">
        <v>0</v>
      </c>
      <c r="K1316">
        <v>0</v>
      </c>
      <c r="L1316">
        <v>0</v>
      </c>
      <c r="M1316">
        <v>0</v>
      </c>
      <c r="N1316">
        <v>0</v>
      </c>
      <c r="O1316">
        <v>0</v>
      </c>
      <c r="P1316">
        <v>0</v>
      </c>
      <c r="Q1316">
        <v>0</v>
      </c>
      <c r="R1316">
        <v>0</v>
      </c>
      <c r="S1316">
        <v>0</v>
      </c>
      <c r="T1316">
        <v>0</v>
      </c>
      <c r="U1316">
        <v>0</v>
      </c>
      <c r="V1316">
        <v>0</v>
      </c>
      <c r="W1316">
        <v>0</v>
      </c>
      <c r="X1316">
        <v>0</v>
      </c>
      <c r="Y1316">
        <v>0</v>
      </c>
      <c r="Z1316">
        <v>0</v>
      </c>
      <c r="AA1316">
        <v>0</v>
      </c>
      <c r="AB1316">
        <v>0</v>
      </c>
      <c r="AC1316">
        <v>0</v>
      </c>
      <c r="AD1316">
        <v>0</v>
      </c>
      <c r="AE1316">
        <v>0</v>
      </c>
      <c r="AF1316">
        <v>0</v>
      </c>
    </row>
    <row r="1317" spans="1:32">
      <c r="A1317" t="s">
        <v>1335</v>
      </c>
      <c r="B1317" t="s">
        <v>19</v>
      </c>
      <c r="C1317">
        <v>0</v>
      </c>
      <c r="D1317">
        <v>0</v>
      </c>
      <c r="E1317">
        <v>0</v>
      </c>
      <c r="F1317">
        <v>0</v>
      </c>
      <c r="G1317">
        <v>0</v>
      </c>
      <c r="H1317">
        <v>0</v>
      </c>
      <c r="I1317">
        <v>0</v>
      </c>
      <c r="J1317">
        <v>0</v>
      </c>
      <c r="K1317">
        <v>0</v>
      </c>
      <c r="L1317">
        <v>0</v>
      </c>
      <c r="M1317">
        <v>0</v>
      </c>
      <c r="N1317">
        <v>0</v>
      </c>
      <c r="O1317">
        <v>0</v>
      </c>
      <c r="P1317">
        <v>0</v>
      </c>
      <c r="Q1317">
        <v>0</v>
      </c>
      <c r="R1317">
        <v>0</v>
      </c>
      <c r="S1317">
        <v>0</v>
      </c>
      <c r="T1317">
        <v>0</v>
      </c>
      <c r="U1317">
        <v>0</v>
      </c>
      <c r="V1317">
        <v>0</v>
      </c>
      <c r="W1317">
        <v>0</v>
      </c>
      <c r="X1317">
        <v>0</v>
      </c>
      <c r="Y1317">
        <v>0</v>
      </c>
      <c r="Z1317">
        <v>0</v>
      </c>
      <c r="AA1317">
        <v>0</v>
      </c>
      <c r="AB1317">
        <v>0</v>
      </c>
      <c r="AC1317">
        <v>0</v>
      </c>
      <c r="AD1317">
        <v>0</v>
      </c>
      <c r="AE1317">
        <v>0</v>
      </c>
      <c r="AF1317">
        <v>0</v>
      </c>
    </row>
    <row r="1318" spans="1:32">
      <c r="A1318" t="s">
        <v>1336</v>
      </c>
      <c r="B1318" t="s">
        <v>19</v>
      </c>
      <c r="C1318">
        <v>0</v>
      </c>
      <c r="D1318">
        <v>0</v>
      </c>
      <c r="E1318">
        <v>0</v>
      </c>
      <c r="F1318">
        <v>0</v>
      </c>
      <c r="G1318">
        <v>0</v>
      </c>
      <c r="H1318">
        <v>0</v>
      </c>
      <c r="I1318">
        <v>0</v>
      </c>
      <c r="J1318">
        <v>0</v>
      </c>
      <c r="K1318">
        <v>0</v>
      </c>
      <c r="L1318">
        <v>0</v>
      </c>
      <c r="M1318">
        <v>0</v>
      </c>
      <c r="N1318">
        <v>0</v>
      </c>
      <c r="O1318">
        <v>0</v>
      </c>
      <c r="P1318">
        <v>0</v>
      </c>
      <c r="Q1318">
        <v>0</v>
      </c>
      <c r="R1318">
        <v>0</v>
      </c>
      <c r="S1318">
        <v>0</v>
      </c>
      <c r="T1318">
        <v>0</v>
      </c>
      <c r="U1318">
        <v>0</v>
      </c>
      <c r="V1318">
        <v>0</v>
      </c>
      <c r="W1318">
        <v>0</v>
      </c>
      <c r="X1318">
        <v>0</v>
      </c>
      <c r="Y1318">
        <v>0</v>
      </c>
      <c r="Z1318">
        <v>0</v>
      </c>
      <c r="AA1318">
        <v>0</v>
      </c>
      <c r="AB1318">
        <v>0</v>
      </c>
      <c r="AC1318">
        <v>0</v>
      </c>
      <c r="AD1318">
        <v>0</v>
      </c>
      <c r="AE1318">
        <v>0</v>
      </c>
      <c r="AF1318">
        <v>0</v>
      </c>
    </row>
    <row r="1319" spans="1:32">
      <c r="A1319" t="s">
        <v>1337</v>
      </c>
      <c r="B1319" t="s">
        <v>19</v>
      </c>
      <c r="C1319">
        <v>0</v>
      </c>
      <c r="D1319">
        <v>0</v>
      </c>
      <c r="E1319">
        <v>0</v>
      </c>
      <c r="F1319">
        <v>0</v>
      </c>
      <c r="G1319">
        <v>0</v>
      </c>
      <c r="H1319">
        <v>0</v>
      </c>
      <c r="I1319">
        <v>0</v>
      </c>
      <c r="J1319">
        <v>0</v>
      </c>
      <c r="K1319">
        <v>0</v>
      </c>
      <c r="L1319">
        <v>0</v>
      </c>
      <c r="M1319">
        <v>0</v>
      </c>
      <c r="N1319">
        <v>0</v>
      </c>
      <c r="O1319">
        <v>0</v>
      </c>
      <c r="P1319">
        <v>0</v>
      </c>
      <c r="Q1319">
        <v>0</v>
      </c>
      <c r="R1319">
        <v>0</v>
      </c>
      <c r="S1319">
        <v>0</v>
      </c>
      <c r="T1319">
        <v>0</v>
      </c>
      <c r="U1319">
        <v>0</v>
      </c>
      <c r="V1319">
        <v>0</v>
      </c>
      <c r="W1319">
        <v>0</v>
      </c>
      <c r="X1319">
        <v>0</v>
      </c>
      <c r="Y1319">
        <v>0</v>
      </c>
      <c r="Z1319">
        <v>0</v>
      </c>
      <c r="AA1319">
        <v>0</v>
      </c>
      <c r="AB1319">
        <v>0</v>
      </c>
      <c r="AC1319">
        <v>0</v>
      </c>
      <c r="AD1319">
        <v>0</v>
      </c>
      <c r="AE1319">
        <v>0</v>
      </c>
      <c r="AF1319">
        <v>0</v>
      </c>
    </row>
    <row r="1320" spans="1:32">
      <c r="A1320" t="s">
        <v>1338</v>
      </c>
      <c r="B1320" t="s">
        <v>19</v>
      </c>
      <c r="C1320">
        <v>0</v>
      </c>
      <c r="D1320">
        <v>0</v>
      </c>
      <c r="E1320">
        <v>0</v>
      </c>
      <c r="F1320">
        <v>0</v>
      </c>
      <c r="G1320">
        <v>0</v>
      </c>
      <c r="H1320">
        <v>0</v>
      </c>
      <c r="I1320">
        <v>0</v>
      </c>
      <c r="J1320">
        <v>0</v>
      </c>
      <c r="K1320">
        <v>0</v>
      </c>
      <c r="L1320">
        <v>0</v>
      </c>
      <c r="M1320">
        <v>0</v>
      </c>
      <c r="N1320">
        <v>0</v>
      </c>
      <c r="O1320">
        <v>0</v>
      </c>
      <c r="P1320">
        <v>0</v>
      </c>
      <c r="Q1320">
        <v>0</v>
      </c>
      <c r="R1320">
        <v>0</v>
      </c>
      <c r="S1320">
        <v>0</v>
      </c>
      <c r="T1320">
        <v>0</v>
      </c>
      <c r="U1320">
        <v>0</v>
      </c>
      <c r="V1320">
        <v>0</v>
      </c>
      <c r="W1320">
        <v>0</v>
      </c>
      <c r="X1320">
        <v>0</v>
      </c>
      <c r="Y1320">
        <v>0</v>
      </c>
      <c r="Z1320">
        <v>0</v>
      </c>
      <c r="AA1320">
        <v>0</v>
      </c>
      <c r="AB1320">
        <v>0</v>
      </c>
      <c r="AC1320">
        <v>0</v>
      </c>
      <c r="AD1320">
        <v>0</v>
      </c>
      <c r="AE1320">
        <v>0</v>
      </c>
      <c r="AF1320">
        <v>0</v>
      </c>
    </row>
    <row r="1321" spans="1:32">
      <c r="A1321" t="s">
        <v>1339</v>
      </c>
      <c r="B1321" t="s">
        <v>19</v>
      </c>
      <c r="C1321">
        <v>0</v>
      </c>
      <c r="D1321">
        <v>0</v>
      </c>
      <c r="E1321">
        <v>0</v>
      </c>
      <c r="F1321">
        <v>0</v>
      </c>
      <c r="G1321">
        <v>0</v>
      </c>
      <c r="H1321">
        <v>0</v>
      </c>
      <c r="I1321">
        <v>0</v>
      </c>
      <c r="J1321">
        <v>0</v>
      </c>
      <c r="K1321">
        <v>0</v>
      </c>
      <c r="L1321">
        <v>0</v>
      </c>
      <c r="M1321">
        <v>0</v>
      </c>
      <c r="N1321">
        <v>0</v>
      </c>
      <c r="O1321">
        <v>0</v>
      </c>
      <c r="P1321">
        <v>0</v>
      </c>
      <c r="Q1321">
        <v>0</v>
      </c>
      <c r="R1321">
        <v>0</v>
      </c>
      <c r="S1321">
        <v>0</v>
      </c>
      <c r="T1321">
        <v>0</v>
      </c>
      <c r="U1321">
        <v>0</v>
      </c>
      <c r="V1321">
        <v>0</v>
      </c>
      <c r="W1321">
        <v>0</v>
      </c>
      <c r="X1321">
        <v>0</v>
      </c>
      <c r="Y1321">
        <v>0</v>
      </c>
      <c r="Z1321">
        <v>0</v>
      </c>
      <c r="AA1321">
        <v>0</v>
      </c>
      <c r="AB1321">
        <v>0</v>
      </c>
      <c r="AC1321">
        <v>0</v>
      </c>
      <c r="AD1321">
        <v>0</v>
      </c>
      <c r="AE1321">
        <v>0</v>
      </c>
      <c r="AF1321">
        <v>0</v>
      </c>
    </row>
    <row r="1322" spans="1:32">
      <c r="A1322" t="s">
        <v>1340</v>
      </c>
      <c r="B1322" t="s">
        <v>19</v>
      </c>
      <c r="C1322">
        <v>0</v>
      </c>
      <c r="D1322">
        <v>0</v>
      </c>
      <c r="E1322">
        <v>0</v>
      </c>
      <c r="F1322">
        <v>0</v>
      </c>
      <c r="G1322">
        <v>0</v>
      </c>
      <c r="H1322">
        <v>0</v>
      </c>
      <c r="I1322">
        <v>0</v>
      </c>
      <c r="J1322">
        <v>0</v>
      </c>
      <c r="K1322">
        <v>0</v>
      </c>
      <c r="L1322">
        <v>0</v>
      </c>
      <c r="M1322">
        <v>0</v>
      </c>
      <c r="N1322">
        <v>0</v>
      </c>
      <c r="O1322">
        <v>0</v>
      </c>
      <c r="P1322">
        <v>0</v>
      </c>
      <c r="Q1322">
        <v>0</v>
      </c>
      <c r="R1322">
        <v>0</v>
      </c>
      <c r="S1322">
        <v>0</v>
      </c>
      <c r="T1322">
        <v>0</v>
      </c>
      <c r="U1322">
        <v>0</v>
      </c>
      <c r="V1322">
        <v>0</v>
      </c>
      <c r="W1322">
        <v>0</v>
      </c>
      <c r="X1322">
        <v>0</v>
      </c>
      <c r="Y1322">
        <v>0</v>
      </c>
      <c r="Z1322">
        <v>0</v>
      </c>
      <c r="AA1322">
        <v>0</v>
      </c>
      <c r="AB1322">
        <v>0</v>
      </c>
      <c r="AC1322">
        <v>0</v>
      </c>
      <c r="AD1322">
        <v>0</v>
      </c>
      <c r="AE1322">
        <v>0</v>
      </c>
      <c r="AF1322">
        <v>0</v>
      </c>
    </row>
    <row r="1323" spans="1:32">
      <c r="A1323" t="s">
        <v>1341</v>
      </c>
      <c r="B1323" t="s">
        <v>19</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0</v>
      </c>
      <c r="X1323">
        <v>0</v>
      </c>
      <c r="Y1323">
        <v>0</v>
      </c>
      <c r="Z1323">
        <v>0</v>
      </c>
      <c r="AA1323">
        <v>0</v>
      </c>
      <c r="AB1323">
        <v>0</v>
      </c>
      <c r="AC1323">
        <v>0</v>
      </c>
      <c r="AD1323">
        <v>0</v>
      </c>
      <c r="AE1323">
        <v>0</v>
      </c>
      <c r="AF1323">
        <v>0</v>
      </c>
    </row>
    <row r="1324" spans="1:32">
      <c r="A1324" t="s">
        <v>1342</v>
      </c>
      <c r="B1324" t="s">
        <v>19</v>
      </c>
      <c r="C1324" s="2">
        <v>30189100</v>
      </c>
      <c r="D1324" s="2">
        <v>30093800</v>
      </c>
      <c r="E1324" s="2">
        <v>29045400</v>
      </c>
      <c r="F1324" s="2">
        <v>27705300</v>
      </c>
      <c r="G1324" s="2">
        <v>26225100</v>
      </c>
      <c r="H1324" s="2">
        <v>24817500</v>
      </c>
      <c r="I1324" s="2">
        <v>23443800</v>
      </c>
      <c r="J1324" s="2">
        <v>22044800</v>
      </c>
      <c r="K1324" s="2">
        <v>20611800</v>
      </c>
      <c r="L1324" s="2">
        <v>19209500</v>
      </c>
      <c r="M1324" s="2">
        <v>17884400</v>
      </c>
      <c r="N1324" s="2">
        <v>16633000</v>
      </c>
      <c r="O1324" s="2">
        <v>15497900</v>
      </c>
      <c r="P1324" s="2">
        <v>14453300</v>
      </c>
      <c r="Q1324" s="2">
        <v>13447200</v>
      </c>
      <c r="R1324" s="2">
        <v>12504500</v>
      </c>
      <c r="S1324" s="2">
        <v>11661900</v>
      </c>
      <c r="T1324" s="2">
        <v>10921400</v>
      </c>
      <c r="U1324" s="2">
        <v>10247400</v>
      </c>
      <c r="V1324" s="2">
        <v>9648980</v>
      </c>
      <c r="W1324" s="2">
        <v>9119500</v>
      </c>
      <c r="X1324" s="2">
        <v>8684300</v>
      </c>
      <c r="Y1324" s="2">
        <v>8342050</v>
      </c>
      <c r="Z1324" s="2">
        <v>8089960</v>
      </c>
      <c r="AA1324" s="2">
        <v>7920400</v>
      </c>
      <c r="AB1324" s="2">
        <v>7809500</v>
      </c>
      <c r="AC1324" s="2">
        <v>7743040</v>
      </c>
      <c r="AD1324" s="2">
        <v>7698670</v>
      </c>
      <c r="AE1324" s="2">
        <v>7668200</v>
      </c>
      <c r="AF1324" s="2">
        <v>7653900</v>
      </c>
    </row>
    <row r="1325" spans="1:32">
      <c r="A1325" t="s">
        <v>1343</v>
      </c>
      <c r="B1325" t="s">
        <v>19</v>
      </c>
      <c r="C1325">
        <v>0</v>
      </c>
      <c r="D1325">
        <v>0</v>
      </c>
      <c r="E1325">
        <v>0</v>
      </c>
      <c r="F1325">
        <v>0</v>
      </c>
      <c r="G1325">
        <v>0</v>
      </c>
      <c r="H1325">
        <v>0</v>
      </c>
      <c r="I1325">
        <v>0</v>
      </c>
      <c r="J1325">
        <v>0</v>
      </c>
      <c r="K1325">
        <v>0</v>
      </c>
      <c r="L1325">
        <v>0</v>
      </c>
      <c r="M1325">
        <v>0</v>
      </c>
      <c r="N1325">
        <v>0</v>
      </c>
      <c r="O1325">
        <v>0</v>
      </c>
      <c r="P1325">
        <v>0</v>
      </c>
      <c r="Q1325">
        <v>0</v>
      </c>
      <c r="R1325">
        <v>0</v>
      </c>
      <c r="S1325">
        <v>0</v>
      </c>
      <c r="T1325">
        <v>0</v>
      </c>
      <c r="U1325">
        <v>0</v>
      </c>
      <c r="V1325">
        <v>0</v>
      </c>
      <c r="W1325">
        <v>0</v>
      </c>
      <c r="X1325">
        <v>0</v>
      </c>
      <c r="Y1325">
        <v>0</v>
      </c>
      <c r="Z1325">
        <v>0</v>
      </c>
      <c r="AA1325">
        <v>0</v>
      </c>
      <c r="AB1325">
        <v>0</v>
      </c>
      <c r="AC1325">
        <v>0</v>
      </c>
      <c r="AD1325">
        <v>0</v>
      </c>
      <c r="AE1325">
        <v>0</v>
      </c>
      <c r="AF1325">
        <v>0</v>
      </c>
    </row>
    <row r="1326" spans="1:32">
      <c r="A1326" t="s">
        <v>1344</v>
      </c>
      <c r="B1326" t="s">
        <v>19</v>
      </c>
      <c r="C1326" s="2">
        <v>1073090</v>
      </c>
      <c r="D1326" s="2">
        <v>1069700</v>
      </c>
      <c r="E1326" s="2">
        <v>1032440</v>
      </c>
      <c r="F1326">
        <v>984804</v>
      </c>
      <c r="G1326">
        <v>932188</v>
      </c>
      <c r="H1326">
        <v>882154</v>
      </c>
      <c r="I1326">
        <v>833326</v>
      </c>
      <c r="J1326">
        <v>783598</v>
      </c>
      <c r="K1326">
        <v>732659</v>
      </c>
      <c r="L1326">
        <v>682815</v>
      </c>
      <c r="M1326">
        <v>635714</v>
      </c>
      <c r="N1326">
        <v>591232</v>
      </c>
      <c r="O1326">
        <v>550882</v>
      </c>
      <c r="P1326">
        <v>513750</v>
      </c>
      <c r="Q1326">
        <v>477988</v>
      </c>
      <c r="R1326">
        <v>444480</v>
      </c>
      <c r="S1326">
        <v>414531</v>
      </c>
      <c r="T1326">
        <v>388209</v>
      </c>
      <c r="U1326">
        <v>364252</v>
      </c>
      <c r="V1326">
        <v>342979</v>
      </c>
      <c r="W1326">
        <v>324158</v>
      </c>
      <c r="X1326">
        <v>308689</v>
      </c>
      <c r="Y1326">
        <v>296524</v>
      </c>
      <c r="Z1326">
        <v>287563</v>
      </c>
      <c r="AA1326">
        <v>281536</v>
      </c>
      <c r="AB1326">
        <v>277594</v>
      </c>
      <c r="AC1326">
        <v>275231</v>
      </c>
      <c r="AD1326">
        <v>273654</v>
      </c>
      <c r="AE1326">
        <v>272571</v>
      </c>
      <c r="AF1326">
        <v>272063</v>
      </c>
    </row>
    <row r="1327" spans="1:32">
      <c r="A1327" t="s">
        <v>1345</v>
      </c>
      <c r="B1327" t="s">
        <v>19</v>
      </c>
      <c r="C1327">
        <v>0</v>
      </c>
      <c r="D1327">
        <v>0</v>
      </c>
      <c r="E1327">
        <v>0</v>
      </c>
      <c r="F1327">
        <v>0</v>
      </c>
      <c r="G1327">
        <v>0</v>
      </c>
      <c r="H1327">
        <v>0</v>
      </c>
      <c r="I1327">
        <v>0</v>
      </c>
      <c r="J1327">
        <v>0</v>
      </c>
      <c r="K1327">
        <v>0</v>
      </c>
      <c r="L1327">
        <v>0</v>
      </c>
      <c r="M1327">
        <v>0</v>
      </c>
      <c r="N1327">
        <v>0</v>
      </c>
      <c r="O1327">
        <v>0</v>
      </c>
      <c r="P1327">
        <v>0</v>
      </c>
      <c r="Q1327">
        <v>0</v>
      </c>
      <c r="R1327">
        <v>0</v>
      </c>
      <c r="S1327">
        <v>0</v>
      </c>
      <c r="T1327">
        <v>0</v>
      </c>
      <c r="U1327">
        <v>0</v>
      </c>
      <c r="V1327">
        <v>0</v>
      </c>
      <c r="W1327">
        <v>0</v>
      </c>
      <c r="X1327">
        <v>0</v>
      </c>
      <c r="Y1327">
        <v>0</v>
      </c>
      <c r="Z1327">
        <v>0</v>
      </c>
      <c r="AA1327">
        <v>0</v>
      </c>
      <c r="AB1327">
        <v>0</v>
      </c>
      <c r="AC1327">
        <v>0</v>
      </c>
      <c r="AD1327">
        <v>0</v>
      </c>
      <c r="AE1327">
        <v>0</v>
      </c>
      <c r="AF1327">
        <v>0</v>
      </c>
    </row>
    <row r="1328" spans="1:32">
      <c r="A1328" t="s">
        <v>1346</v>
      </c>
      <c r="B1328" t="s">
        <v>19</v>
      </c>
      <c r="C1328">
        <v>0</v>
      </c>
      <c r="D1328">
        <v>0</v>
      </c>
      <c r="E1328">
        <v>0</v>
      </c>
      <c r="F1328">
        <v>0</v>
      </c>
      <c r="G1328">
        <v>0</v>
      </c>
      <c r="H1328">
        <v>0</v>
      </c>
      <c r="I1328">
        <v>0</v>
      </c>
      <c r="J1328">
        <v>0</v>
      </c>
      <c r="K1328">
        <v>0</v>
      </c>
      <c r="L1328">
        <v>0</v>
      </c>
      <c r="M1328">
        <v>0</v>
      </c>
      <c r="N1328">
        <v>0</v>
      </c>
      <c r="O1328">
        <v>0</v>
      </c>
      <c r="P1328">
        <v>0</v>
      </c>
      <c r="Q1328">
        <v>0</v>
      </c>
      <c r="R1328">
        <v>0</v>
      </c>
      <c r="S1328">
        <v>0</v>
      </c>
      <c r="T1328">
        <v>0</v>
      </c>
      <c r="U1328">
        <v>0</v>
      </c>
      <c r="V1328">
        <v>0</v>
      </c>
      <c r="W1328">
        <v>0</v>
      </c>
      <c r="X1328">
        <v>0</v>
      </c>
      <c r="Y1328">
        <v>0</v>
      </c>
      <c r="Z1328">
        <v>0</v>
      </c>
      <c r="AA1328">
        <v>0</v>
      </c>
      <c r="AB1328">
        <v>0</v>
      </c>
      <c r="AC1328">
        <v>0</v>
      </c>
      <c r="AD1328">
        <v>0</v>
      </c>
      <c r="AE1328">
        <v>0</v>
      </c>
      <c r="AF1328">
        <v>0</v>
      </c>
    </row>
    <row r="1329" spans="1:32">
      <c r="A1329" t="s">
        <v>1347</v>
      </c>
      <c r="B1329" t="s">
        <v>19</v>
      </c>
      <c r="C1329">
        <v>0</v>
      </c>
      <c r="D1329">
        <v>0</v>
      </c>
      <c r="E1329">
        <v>0</v>
      </c>
      <c r="F1329">
        <v>0</v>
      </c>
      <c r="G1329">
        <v>0</v>
      </c>
      <c r="H1329">
        <v>0</v>
      </c>
      <c r="I1329">
        <v>0</v>
      </c>
      <c r="J1329">
        <v>0</v>
      </c>
      <c r="K1329">
        <v>0</v>
      </c>
      <c r="L1329">
        <v>0</v>
      </c>
      <c r="M1329">
        <v>0</v>
      </c>
      <c r="N1329">
        <v>0</v>
      </c>
      <c r="O1329">
        <v>0</v>
      </c>
      <c r="P1329">
        <v>0</v>
      </c>
      <c r="Q1329">
        <v>0</v>
      </c>
      <c r="R1329">
        <v>0</v>
      </c>
      <c r="S1329">
        <v>0</v>
      </c>
      <c r="T1329">
        <v>0</v>
      </c>
      <c r="U1329">
        <v>0</v>
      </c>
      <c r="V1329">
        <v>0</v>
      </c>
      <c r="W1329">
        <v>0</v>
      </c>
      <c r="X1329">
        <v>0</v>
      </c>
      <c r="Y1329">
        <v>0</v>
      </c>
      <c r="Z1329">
        <v>0</v>
      </c>
      <c r="AA1329">
        <v>0</v>
      </c>
      <c r="AB1329">
        <v>0</v>
      </c>
      <c r="AC1329">
        <v>0</v>
      </c>
      <c r="AD1329">
        <v>0</v>
      </c>
      <c r="AE1329">
        <v>0</v>
      </c>
      <c r="AF1329">
        <v>0</v>
      </c>
    </row>
    <row r="1330" spans="1:32">
      <c r="A1330" t="s">
        <v>1348</v>
      </c>
      <c r="B1330" t="s">
        <v>19</v>
      </c>
      <c r="C1330">
        <v>0</v>
      </c>
      <c r="D1330">
        <v>0</v>
      </c>
      <c r="E1330">
        <v>0</v>
      </c>
      <c r="F1330">
        <v>0</v>
      </c>
      <c r="G1330">
        <v>0</v>
      </c>
      <c r="H1330">
        <v>0</v>
      </c>
      <c r="I1330">
        <v>0</v>
      </c>
      <c r="J1330">
        <v>0</v>
      </c>
      <c r="K1330">
        <v>0</v>
      </c>
      <c r="L1330">
        <v>0</v>
      </c>
      <c r="M1330">
        <v>0</v>
      </c>
      <c r="N1330">
        <v>0</v>
      </c>
      <c r="O1330">
        <v>0</v>
      </c>
      <c r="P1330">
        <v>0</v>
      </c>
      <c r="Q1330">
        <v>0</v>
      </c>
      <c r="R1330">
        <v>0</v>
      </c>
      <c r="S1330">
        <v>0</v>
      </c>
      <c r="T1330">
        <v>0</v>
      </c>
      <c r="U1330">
        <v>0</v>
      </c>
      <c r="V1330">
        <v>0</v>
      </c>
      <c r="W1330">
        <v>0</v>
      </c>
      <c r="X1330">
        <v>0</v>
      </c>
      <c r="Y1330">
        <v>0</v>
      </c>
      <c r="Z1330">
        <v>0</v>
      </c>
      <c r="AA1330">
        <v>0</v>
      </c>
      <c r="AB1330">
        <v>0</v>
      </c>
      <c r="AC1330">
        <v>0</v>
      </c>
      <c r="AD1330">
        <v>0</v>
      </c>
      <c r="AE1330">
        <v>0</v>
      </c>
      <c r="AF1330">
        <v>0</v>
      </c>
    </row>
    <row r="1331" spans="1:32">
      <c r="A1331" t="s">
        <v>1349</v>
      </c>
      <c r="B1331" t="s">
        <v>19</v>
      </c>
      <c r="C1331">
        <v>0</v>
      </c>
      <c r="D1331">
        <v>0</v>
      </c>
      <c r="E1331">
        <v>0</v>
      </c>
      <c r="F1331">
        <v>0</v>
      </c>
      <c r="G1331">
        <v>0</v>
      </c>
      <c r="H1331">
        <v>0</v>
      </c>
      <c r="I1331">
        <v>0</v>
      </c>
      <c r="J1331">
        <v>0</v>
      </c>
      <c r="K1331">
        <v>0</v>
      </c>
      <c r="L1331">
        <v>0</v>
      </c>
      <c r="M1331">
        <v>0</v>
      </c>
      <c r="N1331">
        <v>0</v>
      </c>
      <c r="O1331">
        <v>0</v>
      </c>
      <c r="P1331">
        <v>0</v>
      </c>
      <c r="Q1331">
        <v>0</v>
      </c>
      <c r="R1331">
        <v>0</v>
      </c>
      <c r="S1331">
        <v>0</v>
      </c>
      <c r="T1331">
        <v>0</v>
      </c>
      <c r="U1331">
        <v>0</v>
      </c>
      <c r="V1331">
        <v>0</v>
      </c>
      <c r="W1331">
        <v>0</v>
      </c>
      <c r="X1331">
        <v>0</v>
      </c>
      <c r="Y1331">
        <v>0</v>
      </c>
      <c r="Z1331">
        <v>0</v>
      </c>
      <c r="AA1331">
        <v>0</v>
      </c>
      <c r="AB1331">
        <v>0</v>
      </c>
      <c r="AC1331">
        <v>0</v>
      </c>
      <c r="AD1331">
        <v>0</v>
      </c>
      <c r="AE1331">
        <v>0</v>
      </c>
      <c r="AF1331">
        <v>0</v>
      </c>
    </row>
    <row r="1332" spans="1:32">
      <c r="A1332" t="s">
        <v>1350</v>
      </c>
      <c r="B1332" t="s">
        <v>19</v>
      </c>
      <c r="C1332">
        <v>0</v>
      </c>
      <c r="D1332">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row>
    <row r="1333" spans="1:32">
      <c r="A1333" t="s">
        <v>1351</v>
      </c>
      <c r="B1333" t="s">
        <v>19</v>
      </c>
      <c r="C1333">
        <v>0</v>
      </c>
      <c r="D1333">
        <v>0</v>
      </c>
      <c r="E1333">
        <v>0</v>
      </c>
      <c r="F1333">
        <v>0</v>
      </c>
      <c r="G1333">
        <v>0</v>
      </c>
      <c r="H1333">
        <v>0</v>
      </c>
      <c r="I1333">
        <v>0</v>
      </c>
      <c r="J1333">
        <v>0</v>
      </c>
      <c r="K1333">
        <v>0</v>
      </c>
      <c r="L1333">
        <v>0</v>
      </c>
      <c r="M1333">
        <v>0</v>
      </c>
      <c r="N1333">
        <v>0</v>
      </c>
      <c r="O1333">
        <v>0</v>
      </c>
      <c r="P1333">
        <v>0</v>
      </c>
      <c r="Q1333">
        <v>0</v>
      </c>
      <c r="R1333">
        <v>0</v>
      </c>
      <c r="S1333">
        <v>0</v>
      </c>
      <c r="T1333">
        <v>0</v>
      </c>
      <c r="U1333">
        <v>0</v>
      </c>
      <c r="V1333">
        <v>0</v>
      </c>
      <c r="W1333">
        <v>0</v>
      </c>
      <c r="X1333">
        <v>0</v>
      </c>
      <c r="Y1333">
        <v>0</v>
      </c>
      <c r="Z1333">
        <v>0</v>
      </c>
      <c r="AA1333">
        <v>0</v>
      </c>
      <c r="AB1333">
        <v>0</v>
      </c>
      <c r="AC1333">
        <v>0</v>
      </c>
      <c r="AD1333">
        <v>0</v>
      </c>
      <c r="AE1333">
        <v>0</v>
      </c>
      <c r="AF1333">
        <v>0</v>
      </c>
    </row>
    <row r="1334" spans="1:32">
      <c r="A1334" t="s">
        <v>1352</v>
      </c>
      <c r="B1334" t="s">
        <v>19</v>
      </c>
      <c r="C1334">
        <v>0</v>
      </c>
      <c r="D1334">
        <v>0</v>
      </c>
      <c r="E1334">
        <v>0</v>
      </c>
      <c r="F1334">
        <v>0</v>
      </c>
      <c r="G1334">
        <v>0</v>
      </c>
      <c r="H1334">
        <v>0</v>
      </c>
      <c r="I1334">
        <v>0</v>
      </c>
      <c r="J1334">
        <v>0</v>
      </c>
      <c r="K1334">
        <v>0</v>
      </c>
      <c r="L1334">
        <v>0</v>
      </c>
      <c r="M1334">
        <v>0</v>
      </c>
      <c r="N1334">
        <v>0</v>
      </c>
      <c r="O1334">
        <v>0</v>
      </c>
      <c r="P1334">
        <v>0</v>
      </c>
      <c r="Q1334">
        <v>0</v>
      </c>
      <c r="R1334">
        <v>0</v>
      </c>
      <c r="S1334">
        <v>0</v>
      </c>
      <c r="T1334">
        <v>0</v>
      </c>
      <c r="U1334">
        <v>0</v>
      </c>
      <c r="V1334">
        <v>0</v>
      </c>
      <c r="W1334">
        <v>0</v>
      </c>
      <c r="X1334">
        <v>0</v>
      </c>
      <c r="Y1334">
        <v>0</v>
      </c>
      <c r="Z1334">
        <v>0</v>
      </c>
      <c r="AA1334">
        <v>0</v>
      </c>
      <c r="AB1334">
        <v>0</v>
      </c>
      <c r="AC1334">
        <v>0</v>
      </c>
      <c r="AD1334">
        <v>0</v>
      </c>
      <c r="AE1334">
        <v>0</v>
      </c>
      <c r="AF1334">
        <v>0</v>
      </c>
    </row>
    <row r="1335" spans="1:32">
      <c r="A1335" t="s">
        <v>1353</v>
      </c>
      <c r="B1335" t="s">
        <v>19</v>
      </c>
      <c r="C1335">
        <v>0</v>
      </c>
      <c r="D1335">
        <v>0</v>
      </c>
      <c r="E1335">
        <v>0</v>
      </c>
      <c r="F1335">
        <v>0</v>
      </c>
      <c r="G1335">
        <v>0</v>
      </c>
      <c r="H1335">
        <v>0</v>
      </c>
      <c r="I1335">
        <v>0</v>
      </c>
      <c r="J1335">
        <v>0</v>
      </c>
      <c r="K1335">
        <v>0</v>
      </c>
      <c r="L1335">
        <v>0</v>
      </c>
      <c r="M1335">
        <v>0</v>
      </c>
      <c r="N1335">
        <v>0</v>
      </c>
      <c r="O1335">
        <v>0</v>
      </c>
      <c r="P1335">
        <v>0</v>
      </c>
      <c r="Q1335">
        <v>0</v>
      </c>
      <c r="R1335">
        <v>0</v>
      </c>
      <c r="S1335">
        <v>0</v>
      </c>
      <c r="T1335">
        <v>0</v>
      </c>
      <c r="U1335">
        <v>0</v>
      </c>
      <c r="V1335">
        <v>0</v>
      </c>
      <c r="W1335">
        <v>0</v>
      </c>
      <c r="X1335">
        <v>0</v>
      </c>
      <c r="Y1335">
        <v>0</v>
      </c>
      <c r="Z1335">
        <v>0</v>
      </c>
      <c r="AA1335">
        <v>0</v>
      </c>
      <c r="AB1335">
        <v>0</v>
      </c>
      <c r="AC1335">
        <v>0</v>
      </c>
      <c r="AD1335">
        <v>0</v>
      </c>
      <c r="AE1335">
        <v>0</v>
      </c>
      <c r="AF1335">
        <v>0</v>
      </c>
    </row>
    <row r="1336" spans="1:32">
      <c r="A1336" t="s">
        <v>1354</v>
      </c>
      <c r="B1336" t="s">
        <v>19</v>
      </c>
      <c r="C1336">
        <v>0</v>
      </c>
      <c r="D1336">
        <v>0</v>
      </c>
      <c r="E1336">
        <v>0</v>
      </c>
      <c r="F1336">
        <v>0</v>
      </c>
      <c r="G1336">
        <v>0</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row>
    <row r="1337" spans="1:32">
      <c r="A1337" t="s">
        <v>1355</v>
      </c>
      <c r="B1337" t="s">
        <v>19</v>
      </c>
      <c r="C1337">
        <v>0</v>
      </c>
      <c r="D1337">
        <v>0</v>
      </c>
      <c r="E1337">
        <v>0</v>
      </c>
      <c r="F1337">
        <v>0</v>
      </c>
      <c r="G1337">
        <v>0</v>
      </c>
      <c r="H1337">
        <v>0</v>
      </c>
      <c r="I1337">
        <v>0</v>
      </c>
      <c r="J1337">
        <v>0</v>
      </c>
      <c r="K1337">
        <v>0</v>
      </c>
      <c r="L1337">
        <v>0</v>
      </c>
      <c r="M1337">
        <v>0</v>
      </c>
      <c r="N1337">
        <v>0</v>
      </c>
      <c r="O1337">
        <v>0</v>
      </c>
      <c r="P1337">
        <v>0</v>
      </c>
      <c r="Q1337">
        <v>0</v>
      </c>
      <c r="R1337">
        <v>0</v>
      </c>
      <c r="S1337">
        <v>0</v>
      </c>
      <c r="T1337">
        <v>0</v>
      </c>
      <c r="U1337">
        <v>0</v>
      </c>
      <c r="V1337">
        <v>0</v>
      </c>
      <c r="W1337">
        <v>0</v>
      </c>
      <c r="X1337">
        <v>0</v>
      </c>
      <c r="Y1337">
        <v>0</v>
      </c>
      <c r="Z1337">
        <v>0</v>
      </c>
      <c r="AA1337">
        <v>0</v>
      </c>
      <c r="AB1337">
        <v>0</v>
      </c>
      <c r="AC1337">
        <v>0</v>
      </c>
      <c r="AD1337">
        <v>0</v>
      </c>
      <c r="AE1337">
        <v>0</v>
      </c>
      <c r="AF1337">
        <v>0</v>
      </c>
    </row>
    <row r="1338" spans="1:32">
      <c r="A1338" t="s">
        <v>1356</v>
      </c>
      <c r="B1338" t="s">
        <v>19</v>
      </c>
      <c r="C1338">
        <v>0</v>
      </c>
      <c r="D1338">
        <v>0</v>
      </c>
      <c r="E1338">
        <v>0</v>
      </c>
      <c r="F1338">
        <v>0</v>
      </c>
      <c r="G1338">
        <v>0</v>
      </c>
      <c r="H1338">
        <v>0</v>
      </c>
      <c r="I1338">
        <v>0</v>
      </c>
      <c r="J1338">
        <v>0</v>
      </c>
      <c r="K1338">
        <v>0</v>
      </c>
      <c r="L1338">
        <v>0</v>
      </c>
      <c r="M1338">
        <v>0</v>
      </c>
      <c r="N1338">
        <v>0</v>
      </c>
      <c r="O1338">
        <v>0</v>
      </c>
      <c r="P1338">
        <v>0</v>
      </c>
      <c r="Q1338">
        <v>0</v>
      </c>
      <c r="R1338">
        <v>0</v>
      </c>
      <c r="S1338">
        <v>0</v>
      </c>
      <c r="T1338">
        <v>0</v>
      </c>
      <c r="U1338">
        <v>0</v>
      </c>
      <c r="V1338">
        <v>0</v>
      </c>
      <c r="W1338">
        <v>0</v>
      </c>
      <c r="X1338">
        <v>0</v>
      </c>
      <c r="Y1338">
        <v>0</v>
      </c>
      <c r="Z1338">
        <v>0</v>
      </c>
      <c r="AA1338">
        <v>0</v>
      </c>
      <c r="AB1338">
        <v>0</v>
      </c>
      <c r="AC1338">
        <v>0</v>
      </c>
      <c r="AD1338">
        <v>0</v>
      </c>
      <c r="AE1338">
        <v>0</v>
      </c>
      <c r="AF1338">
        <v>0</v>
      </c>
    </row>
    <row r="1339" spans="1:32">
      <c r="A1339" t="s">
        <v>1357</v>
      </c>
      <c r="B1339" t="s">
        <v>19</v>
      </c>
      <c r="C1339">
        <v>0</v>
      </c>
      <c r="D1339">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row>
    <row r="1340" spans="1:32">
      <c r="A1340" t="s">
        <v>1358</v>
      </c>
      <c r="B1340" t="s">
        <v>19</v>
      </c>
      <c r="C1340">
        <v>0</v>
      </c>
      <c r="D1340">
        <v>0</v>
      </c>
      <c r="E1340">
        <v>0</v>
      </c>
      <c r="F1340">
        <v>0</v>
      </c>
      <c r="G1340">
        <v>0</v>
      </c>
      <c r="H1340">
        <v>0</v>
      </c>
      <c r="I1340">
        <v>0</v>
      </c>
      <c r="J1340">
        <v>0</v>
      </c>
      <c r="K1340">
        <v>0</v>
      </c>
      <c r="L1340">
        <v>0</v>
      </c>
      <c r="M1340">
        <v>0</v>
      </c>
      <c r="N1340">
        <v>0</v>
      </c>
      <c r="O1340">
        <v>0</v>
      </c>
      <c r="P1340">
        <v>0</v>
      </c>
      <c r="Q1340">
        <v>0</v>
      </c>
      <c r="R1340">
        <v>0</v>
      </c>
      <c r="S1340">
        <v>0</v>
      </c>
      <c r="T1340">
        <v>0</v>
      </c>
      <c r="U1340">
        <v>0</v>
      </c>
      <c r="V1340">
        <v>0</v>
      </c>
      <c r="W1340">
        <v>0</v>
      </c>
      <c r="X1340">
        <v>0</v>
      </c>
      <c r="Y1340">
        <v>0</v>
      </c>
      <c r="Z1340">
        <v>0</v>
      </c>
      <c r="AA1340">
        <v>0</v>
      </c>
      <c r="AB1340">
        <v>0</v>
      </c>
      <c r="AC1340">
        <v>0</v>
      </c>
      <c r="AD1340">
        <v>0</v>
      </c>
      <c r="AE1340">
        <v>0</v>
      </c>
      <c r="AF1340">
        <v>0</v>
      </c>
    </row>
    <row r="1341" spans="1:32">
      <c r="A1341" t="s">
        <v>1359</v>
      </c>
      <c r="B1341" t="s">
        <v>19</v>
      </c>
      <c r="C1341">
        <v>0</v>
      </c>
      <c r="D1341">
        <v>0</v>
      </c>
      <c r="E1341">
        <v>0</v>
      </c>
      <c r="F1341">
        <v>0</v>
      </c>
      <c r="G1341">
        <v>0</v>
      </c>
      <c r="H1341">
        <v>0</v>
      </c>
      <c r="I1341">
        <v>0</v>
      </c>
      <c r="J1341">
        <v>0</v>
      </c>
      <c r="K1341">
        <v>0</v>
      </c>
      <c r="L1341">
        <v>0</v>
      </c>
      <c r="M1341">
        <v>0</v>
      </c>
      <c r="N1341">
        <v>0</v>
      </c>
      <c r="O1341">
        <v>0</v>
      </c>
      <c r="P1341">
        <v>0</v>
      </c>
      <c r="Q1341">
        <v>0</v>
      </c>
      <c r="R1341">
        <v>0</v>
      </c>
      <c r="S1341">
        <v>0</v>
      </c>
      <c r="T1341">
        <v>0</v>
      </c>
      <c r="U1341">
        <v>0</v>
      </c>
      <c r="V1341">
        <v>0</v>
      </c>
      <c r="W1341">
        <v>0</v>
      </c>
      <c r="X1341">
        <v>0</v>
      </c>
      <c r="Y1341">
        <v>0</v>
      </c>
      <c r="Z1341">
        <v>0</v>
      </c>
      <c r="AA1341">
        <v>0</v>
      </c>
      <c r="AB1341">
        <v>0</v>
      </c>
      <c r="AC1341">
        <v>0</v>
      </c>
      <c r="AD1341">
        <v>0</v>
      </c>
      <c r="AE1341">
        <v>0</v>
      </c>
      <c r="AF1341">
        <v>0</v>
      </c>
    </row>
    <row r="1342" spans="1:32">
      <c r="A1342" t="s">
        <v>1360</v>
      </c>
      <c r="B1342" t="s">
        <v>19</v>
      </c>
      <c r="C1342">
        <v>0</v>
      </c>
      <c r="D1342">
        <v>0</v>
      </c>
      <c r="E1342">
        <v>0</v>
      </c>
      <c r="F1342">
        <v>0</v>
      </c>
      <c r="G1342">
        <v>0</v>
      </c>
      <c r="H1342">
        <v>0</v>
      </c>
      <c r="I1342">
        <v>0</v>
      </c>
      <c r="J1342">
        <v>0</v>
      </c>
      <c r="K1342">
        <v>0</v>
      </c>
      <c r="L1342">
        <v>0</v>
      </c>
      <c r="M1342">
        <v>0</v>
      </c>
      <c r="N1342">
        <v>0</v>
      </c>
      <c r="O1342">
        <v>0</v>
      </c>
      <c r="P1342">
        <v>0</v>
      </c>
      <c r="Q1342">
        <v>0</v>
      </c>
      <c r="R1342">
        <v>0</v>
      </c>
      <c r="S1342">
        <v>0</v>
      </c>
      <c r="T1342">
        <v>0</v>
      </c>
      <c r="U1342">
        <v>0</v>
      </c>
      <c r="V1342">
        <v>0</v>
      </c>
      <c r="W1342">
        <v>0</v>
      </c>
      <c r="X1342">
        <v>0</v>
      </c>
      <c r="Y1342">
        <v>0</v>
      </c>
      <c r="Z1342">
        <v>0</v>
      </c>
      <c r="AA1342">
        <v>0</v>
      </c>
      <c r="AB1342">
        <v>0</v>
      </c>
      <c r="AC1342">
        <v>0</v>
      </c>
      <c r="AD1342">
        <v>0</v>
      </c>
      <c r="AE1342">
        <v>0</v>
      </c>
      <c r="AF1342">
        <v>0</v>
      </c>
    </row>
    <row r="1343" spans="1:32">
      <c r="A1343" t="s">
        <v>1361</v>
      </c>
      <c r="B1343" t="s">
        <v>19</v>
      </c>
      <c r="C1343">
        <v>0</v>
      </c>
      <c r="D1343">
        <v>0</v>
      </c>
      <c r="E1343">
        <v>0</v>
      </c>
      <c r="F1343">
        <v>0</v>
      </c>
      <c r="G1343">
        <v>0</v>
      </c>
      <c r="H1343">
        <v>0</v>
      </c>
      <c r="I1343">
        <v>0</v>
      </c>
      <c r="J1343">
        <v>0</v>
      </c>
      <c r="K1343">
        <v>0</v>
      </c>
      <c r="L1343">
        <v>0</v>
      </c>
      <c r="M1343">
        <v>0</v>
      </c>
      <c r="N1343">
        <v>0</v>
      </c>
      <c r="O1343">
        <v>0</v>
      </c>
      <c r="P1343">
        <v>0</v>
      </c>
      <c r="Q1343">
        <v>0</v>
      </c>
      <c r="R1343">
        <v>0</v>
      </c>
      <c r="S1343">
        <v>0</v>
      </c>
      <c r="T1343">
        <v>0</v>
      </c>
      <c r="U1343">
        <v>0</v>
      </c>
      <c r="V1343">
        <v>0</v>
      </c>
      <c r="W1343">
        <v>0</v>
      </c>
      <c r="X1343">
        <v>0</v>
      </c>
      <c r="Y1343">
        <v>0</v>
      </c>
      <c r="Z1343">
        <v>0</v>
      </c>
      <c r="AA1343">
        <v>0</v>
      </c>
      <c r="AB1343">
        <v>0</v>
      </c>
      <c r="AC1343">
        <v>0</v>
      </c>
      <c r="AD1343">
        <v>0</v>
      </c>
      <c r="AE1343">
        <v>0</v>
      </c>
      <c r="AF1343">
        <v>0</v>
      </c>
    </row>
    <row r="1344" spans="1:32">
      <c r="A1344" t="s">
        <v>1362</v>
      </c>
      <c r="B1344" t="s">
        <v>19</v>
      </c>
      <c r="C1344" s="2">
        <v>26708400</v>
      </c>
      <c r="D1344" s="2">
        <v>26624100</v>
      </c>
      <c r="E1344" s="2">
        <v>25696700</v>
      </c>
      <c r="F1344" s="2">
        <v>24511100</v>
      </c>
      <c r="G1344" s="2">
        <v>23201500</v>
      </c>
      <c r="H1344" s="2">
        <v>21956200</v>
      </c>
      <c r="I1344" s="2">
        <v>20740900</v>
      </c>
      <c r="J1344" s="2">
        <v>19503200</v>
      </c>
      <c r="K1344" s="2">
        <v>18235400</v>
      </c>
      <c r="L1344" s="2">
        <v>16994800</v>
      </c>
      <c r="M1344" s="2">
        <v>15822500</v>
      </c>
      <c r="N1344" s="2">
        <v>14715300</v>
      </c>
      <c r="O1344" s="2">
        <v>13711100</v>
      </c>
      <c r="P1344" s="2">
        <v>12786900</v>
      </c>
      <c r="Q1344" s="2">
        <v>11896800</v>
      </c>
      <c r="R1344" s="2">
        <v>11062800</v>
      </c>
      <c r="S1344" s="2">
        <v>10317400</v>
      </c>
      <c r="T1344" s="2">
        <v>9662250</v>
      </c>
      <c r="U1344" s="2">
        <v>9065970</v>
      </c>
      <c r="V1344" s="2">
        <v>8536510</v>
      </c>
      <c r="W1344" s="2">
        <v>8068070</v>
      </c>
      <c r="X1344" s="2">
        <v>7683050</v>
      </c>
      <c r="Y1344" s="2">
        <v>7380260</v>
      </c>
      <c r="Z1344" s="2">
        <v>7157230</v>
      </c>
      <c r="AA1344" s="2">
        <v>7007220</v>
      </c>
      <c r="AB1344" s="2">
        <v>6909110</v>
      </c>
      <c r="AC1344" s="2">
        <v>6850310</v>
      </c>
      <c r="AD1344" s="2">
        <v>6811060</v>
      </c>
      <c r="AE1344" s="2">
        <v>6784100</v>
      </c>
      <c r="AF1344" s="2">
        <v>6771450</v>
      </c>
    </row>
    <row r="1345" spans="1:32">
      <c r="A1345" t="s">
        <v>1363</v>
      </c>
      <c r="B1345" t="s">
        <v>19</v>
      </c>
      <c r="C1345">
        <v>0</v>
      </c>
      <c r="D1345">
        <v>0</v>
      </c>
      <c r="E1345">
        <v>0</v>
      </c>
      <c r="F1345">
        <v>0</v>
      </c>
      <c r="G1345">
        <v>0</v>
      </c>
      <c r="H1345">
        <v>0</v>
      </c>
      <c r="I1345">
        <v>0</v>
      </c>
      <c r="J1345">
        <v>0</v>
      </c>
      <c r="K1345">
        <v>0</v>
      </c>
      <c r="L1345">
        <v>0</v>
      </c>
      <c r="M1345">
        <v>0</v>
      </c>
      <c r="N1345">
        <v>0</v>
      </c>
      <c r="O1345">
        <v>0</v>
      </c>
      <c r="P1345">
        <v>0</v>
      </c>
      <c r="Q1345">
        <v>0</v>
      </c>
      <c r="R1345">
        <v>0</v>
      </c>
      <c r="S1345">
        <v>0</v>
      </c>
      <c r="T1345">
        <v>0</v>
      </c>
      <c r="U1345">
        <v>0</v>
      </c>
      <c r="V1345">
        <v>0</v>
      </c>
      <c r="W1345">
        <v>0</v>
      </c>
      <c r="X1345">
        <v>0</v>
      </c>
      <c r="Y1345">
        <v>0</v>
      </c>
      <c r="Z1345">
        <v>0</v>
      </c>
      <c r="AA1345">
        <v>0</v>
      </c>
      <c r="AB1345">
        <v>0</v>
      </c>
      <c r="AC1345">
        <v>0</v>
      </c>
      <c r="AD1345">
        <v>0</v>
      </c>
      <c r="AE1345">
        <v>0</v>
      </c>
      <c r="AF1345">
        <v>0</v>
      </c>
    </row>
    <row r="1346" spans="1:32">
      <c r="A1346" t="s">
        <v>1364</v>
      </c>
      <c r="B1346" t="s">
        <v>19</v>
      </c>
      <c r="C1346" s="2">
        <v>2944950</v>
      </c>
      <c r="D1346" s="2">
        <v>2935650</v>
      </c>
      <c r="E1346" s="2">
        <v>2833390</v>
      </c>
      <c r="F1346" s="2">
        <v>2702660</v>
      </c>
      <c r="G1346" s="2">
        <v>2558260</v>
      </c>
      <c r="H1346" s="2">
        <v>2420950</v>
      </c>
      <c r="I1346" s="2">
        <v>2286950</v>
      </c>
      <c r="J1346" s="2">
        <v>2150480</v>
      </c>
      <c r="K1346" s="2">
        <v>2010680</v>
      </c>
      <c r="L1346" s="2">
        <v>1873890</v>
      </c>
      <c r="M1346" s="2">
        <v>1744630</v>
      </c>
      <c r="N1346" s="2">
        <v>1622550</v>
      </c>
      <c r="O1346" s="2">
        <v>1511820</v>
      </c>
      <c r="P1346" s="2">
        <v>1409920</v>
      </c>
      <c r="Q1346" s="2">
        <v>1311770</v>
      </c>
      <c r="R1346" s="2">
        <v>1219810</v>
      </c>
      <c r="S1346" s="2">
        <v>1137620</v>
      </c>
      <c r="T1346" s="2">
        <v>1065390</v>
      </c>
      <c r="U1346">
        <v>999638</v>
      </c>
      <c r="V1346">
        <v>941259</v>
      </c>
      <c r="W1346">
        <v>889608</v>
      </c>
      <c r="X1346">
        <v>847154</v>
      </c>
      <c r="Y1346">
        <v>813768</v>
      </c>
      <c r="Z1346">
        <v>789176</v>
      </c>
      <c r="AA1346">
        <v>772635</v>
      </c>
      <c r="AB1346">
        <v>761818</v>
      </c>
      <c r="AC1346">
        <v>755334</v>
      </c>
      <c r="AD1346">
        <v>751006</v>
      </c>
      <c r="AE1346">
        <v>748034</v>
      </c>
      <c r="AF1346">
        <v>746639</v>
      </c>
    </row>
    <row r="1347" spans="1:32">
      <c r="A1347" t="s">
        <v>1365</v>
      </c>
      <c r="B1347" t="s">
        <v>19</v>
      </c>
      <c r="C1347">
        <v>0</v>
      </c>
      <c r="D1347">
        <v>0</v>
      </c>
      <c r="E1347">
        <v>0</v>
      </c>
      <c r="F1347">
        <v>0</v>
      </c>
      <c r="G1347">
        <v>0</v>
      </c>
      <c r="H1347">
        <v>0</v>
      </c>
      <c r="I1347">
        <v>0</v>
      </c>
      <c r="J1347">
        <v>0</v>
      </c>
      <c r="K1347">
        <v>0</v>
      </c>
      <c r="L1347">
        <v>0</v>
      </c>
      <c r="M1347">
        <v>0</v>
      </c>
      <c r="N1347">
        <v>0</v>
      </c>
      <c r="O1347">
        <v>0</v>
      </c>
      <c r="P1347">
        <v>0</v>
      </c>
      <c r="Q1347">
        <v>0</v>
      </c>
      <c r="R1347">
        <v>0</v>
      </c>
      <c r="S1347">
        <v>0</v>
      </c>
      <c r="T1347">
        <v>0</v>
      </c>
      <c r="U1347">
        <v>0</v>
      </c>
      <c r="V1347">
        <v>0</v>
      </c>
      <c r="W1347">
        <v>0</v>
      </c>
      <c r="X1347">
        <v>0</v>
      </c>
      <c r="Y1347">
        <v>0</v>
      </c>
      <c r="Z1347">
        <v>0</v>
      </c>
      <c r="AA1347">
        <v>0</v>
      </c>
      <c r="AB1347">
        <v>0</v>
      </c>
      <c r="AC1347">
        <v>0</v>
      </c>
      <c r="AD1347">
        <v>0</v>
      </c>
      <c r="AE1347">
        <v>0</v>
      </c>
      <c r="AF1347">
        <v>0</v>
      </c>
    </row>
    <row r="1348" spans="1:32">
      <c r="A1348" t="s">
        <v>1366</v>
      </c>
      <c r="B1348" t="s">
        <v>19</v>
      </c>
      <c r="C1348">
        <v>0</v>
      </c>
      <c r="D1348">
        <v>0</v>
      </c>
      <c r="E1348">
        <v>0</v>
      </c>
      <c r="F1348">
        <v>0</v>
      </c>
      <c r="G1348">
        <v>0</v>
      </c>
      <c r="H1348">
        <v>0</v>
      </c>
      <c r="I1348">
        <v>0</v>
      </c>
      <c r="J1348">
        <v>0</v>
      </c>
      <c r="K1348">
        <v>0</v>
      </c>
      <c r="L1348">
        <v>0</v>
      </c>
      <c r="M1348">
        <v>0</v>
      </c>
      <c r="N1348">
        <v>0</v>
      </c>
      <c r="O1348">
        <v>0</v>
      </c>
      <c r="P1348">
        <v>0</v>
      </c>
      <c r="Q1348">
        <v>0</v>
      </c>
      <c r="R1348">
        <v>0</v>
      </c>
      <c r="S1348">
        <v>0</v>
      </c>
      <c r="T1348">
        <v>0</v>
      </c>
      <c r="U1348">
        <v>0</v>
      </c>
      <c r="V1348">
        <v>0</v>
      </c>
      <c r="W1348">
        <v>0</v>
      </c>
      <c r="X1348">
        <v>0</v>
      </c>
      <c r="Y1348">
        <v>0</v>
      </c>
      <c r="Z1348">
        <v>0</v>
      </c>
      <c r="AA1348">
        <v>0</v>
      </c>
      <c r="AB1348">
        <v>0</v>
      </c>
      <c r="AC1348">
        <v>0</v>
      </c>
      <c r="AD1348">
        <v>0</v>
      </c>
      <c r="AE1348">
        <v>0</v>
      </c>
      <c r="AF1348">
        <v>0</v>
      </c>
    </row>
    <row r="1349" spans="1:32">
      <c r="A1349" t="s">
        <v>1367</v>
      </c>
      <c r="B1349" t="s">
        <v>19</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row>
    <row r="1350" spans="1:32">
      <c r="A1350" t="s">
        <v>1368</v>
      </c>
      <c r="B1350" t="s">
        <v>19</v>
      </c>
      <c r="C1350">
        <v>0</v>
      </c>
      <c r="D1350">
        <v>0</v>
      </c>
      <c r="E1350">
        <v>0</v>
      </c>
      <c r="F1350">
        <v>0</v>
      </c>
      <c r="G1350">
        <v>0</v>
      </c>
      <c r="H1350">
        <v>0</v>
      </c>
      <c r="I1350">
        <v>0</v>
      </c>
      <c r="J1350">
        <v>0</v>
      </c>
      <c r="K1350">
        <v>0</v>
      </c>
      <c r="L1350">
        <v>0</v>
      </c>
      <c r="M1350">
        <v>0</v>
      </c>
      <c r="N1350">
        <v>0</v>
      </c>
      <c r="O1350">
        <v>0</v>
      </c>
      <c r="P1350">
        <v>0</v>
      </c>
      <c r="Q1350">
        <v>0</v>
      </c>
      <c r="R1350">
        <v>0</v>
      </c>
      <c r="S1350">
        <v>0</v>
      </c>
      <c r="T1350">
        <v>0</v>
      </c>
      <c r="U1350">
        <v>0</v>
      </c>
      <c r="V1350">
        <v>0</v>
      </c>
      <c r="W1350">
        <v>0</v>
      </c>
      <c r="X1350">
        <v>0</v>
      </c>
      <c r="Y1350">
        <v>0</v>
      </c>
      <c r="Z1350">
        <v>0</v>
      </c>
      <c r="AA1350">
        <v>0</v>
      </c>
      <c r="AB1350">
        <v>0</v>
      </c>
      <c r="AC1350">
        <v>0</v>
      </c>
      <c r="AD1350">
        <v>0</v>
      </c>
      <c r="AE1350">
        <v>0</v>
      </c>
      <c r="AF1350">
        <v>0</v>
      </c>
    </row>
    <row r="1351" spans="1:32">
      <c r="A1351" t="s">
        <v>1369</v>
      </c>
      <c r="B1351" t="s">
        <v>19</v>
      </c>
      <c r="C1351">
        <v>0</v>
      </c>
      <c r="D1351">
        <v>0</v>
      </c>
      <c r="E1351">
        <v>0</v>
      </c>
      <c r="F1351">
        <v>0</v>
      </c>
      <c r="G1351">
        <v>0</v>
      </c>
      <c r="H1351">
        <v>0</v>
      </c>
      <c r="I1351">
        <v>0</v>
      </c>
      <c r="J1351">
        <v>0</v>
      </c>
      <c r="K1351">
        <v>0</v>
      </c>
      <c r="L1351">
        <v>0</v>
      </c>
      <c r="M1351">
        <v>0</v>
      </c>
      <c r="N1351">
        <v>0</v>
      </c>
      <c r="O1351">
        <v>0</v>
      </c>
      <c r="P1351">
        <v>0</v>
      </c>
      <c r="Q1351">
        <v>0</v>
      </c>
      <c r="R1351">
        <v>0</v>
      </c>
      <c r="S1351">
        <v>0</v>
      </c>
      <c r="T1351">
        <v>0</v>
      </c>
      <c r="U1351">
        <v>0</v>
      </c>
      <c r="V1351">
        <v>0</v>
      </c>
      <c r="W1351">
        <v>0</v>
      </c>
      <c r="X1351">
        <v>0</v>
      </c>
      <c r="Y1351">
        <v>0</v>
      </c>
      <c r="Z1351">
        <v>0</v>
      </c>
      <c r="AA1351">
        <v>0</v>
      </c>
      <c r="AB1351">
        <v>0</v>
      </c>
      <c r="AC1351">
        <v>0</v>
      </c>
      <c r="AD1351">
        <v>0</v>
      </c>
      <c r="AE1351">
        <v>0</v>
      </c>
      <c r="AF1351">
        <v>0</v>
      </c>
    </row>
    <row r="1352" spans="1:32">
      <c r="A1352" t="s">
        <v>1370</v>
      </c>
      <c r="B1352" t="s">
        <v>19</v>
      </c>
      <c r="C1352">
        <v>0</v>
      </c>
      <c r="D1352">
        <v>0</v>
      </c>
      <c r="E1352">
        <v>0</v>
      </c>
      <c r="F1352">
        <v>0</v>
      </c>
      <c r="G1352">
        <v>0</v>
      </c>
      <c r="H1352">
        <v>0</v>
      </c>
      <c r="I1352">
        <v>0</v>
      </c>
      <c r="J1352">
        <v>0</v>
      </c>
      <c r="K1352">
        <v>0</v>
      </c>
      <c r="L1352">
        <v>0</v>
      </c>
      <c r="M1352">
        <v>0</v>
      </c>
      <c r="N1352">
        <v>0</v>
      </c>
      <c r="O1352">
        <v>0</v>
      </c>
      <c r="P1352">
        <v>0</v>
      </c>
      <c r="Q1352">
        <v>0</v>
      </c>
      <c r="R1352">
        <v>0</v>
      </c>
      <c r="S1352">
        <v>0</v>
      </c>
      <c r="T1352">
        <v>0</v>
      </c>
      <c r="U1352">
        <v>0</v>
      </c>
      <c r="V1352">
        <v>0</v>
      </c>
      <c r="W1352">
        <v>0</v>
      </c>
      <c r="X1352">
        <v>0</v>
      </c>
      <c r="Y1352">
        <v>0</v>
      </c>
      <c r="Z1352">
        <v>0</v>
      </c>
      <c r="AA1352">
        <v>0</v>
      </c>
      <c r="AB1352">
        <v>0</v>
      </c>
      <c r="AC1352">
        <v>0</v>
      </c>
      <c r="AD1352">
        <v>0</v>
      </c>
      <c r="AE1352">
        <v>0</v>
      </c>
      <c r="AF1352">
        <v>0</v>
      </c>
    </row>
    <row r="1353" spans="1:32">
      <c r="A1353" t="s">
        <v>1371</v>
      </c>
      <c r="B1353" t="s">
        <v>19</v>
      </c>
      <c r="C1353">
        <v>0</v>
      </c>
      <c r="D1353">
        <v>0</v>
      </c>
      <c r="E1353">
        <v>0</v>
      </c>
      <c r="F1353">
        <v>0</v>
      </c>
      <c r="G1353">
        <v>0</v>
      </c>
      <c r="H1353">
        <v>0</v>
      </c>
      <c r="I1353">
        <v>0</v>
      </c>
      <c r="J1353">
        <v>0</v>
      </c>
      <c r="K1353">
        <v>0</v>
      </c>
      <c r="L1353">
        <v>0</v>
      </c>
      <c r="M1353">
        <v>0</v>
      </c>
      <c r="N1353">
        <v>0</v>
      </c>
      <c r="O1353">
        <v>0</v>
      </c>
      <c r="P1353">
        <v>0</v>
      </c>
      <c r="Q1353">
        <v>0</v>
      </c>
      <c r="R1353">
        <v>0</v>
      </c>
      <c r="S1353">
        <v>0</v>
      </c>
      <c r="T1353">
        <v>0</v>
      </c>
      <c r="U1353">
        <v>0</v>
      </c>
      <c r="V1353">
        <v>0</v>
      </c>
      <c r="W1353">
        <v>0</v>
      </c>
      <c r="X1353">
        <v>0</v>
      </c>
      <c r="Y1353">
        <v>0</v>
      </c>
      <c r="Z1353">
        <v>0</v>
      </c>
      <c r="AA1353">
        <v>0</v>
      </c>
      <c r="AB1353">
        <v>0</v>
      </c>
      <c r="AC1353">
        <v>0</v>
      </c>
      <c r="AD1353">
        <v>0</v>
      </c>
      <c r="AE1353">
        <v>0</v>
      </c>
      <c r="AF1353">
        <v>0</v>
      </c>
    </row>
    <row r="1354" spans="1:32">
      <c r="A1354" t="s">
        <v>1372</v>
      </c>
      <c r="B1354" t="s">
        <v>19</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row>
    <row r="1355" spans="1:32">
      <c r="A1355" t="s">
        <v>1373</v>
      </c>
      <c r="B1355" t="s">
        <v>19</v>
      </c>
      <c r="C1355">
        <v>0</v>
      </c>
      <c r="D1355">
        <v>0</v>
      </c>
      <c r="E1355">
        <v>0</v>
      </c>
      <c r="F1355">
        <v>0</v>
      </c>
      <c r="G1355">
        <v>0</v>
      </c>
      <c r="H1355">
        <v>0</v>
      </c>
      <c r="I1355">
        <v>0</v>
      </c>
      <c r="J1355">
        <v>0</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row>
    <row r="1356" spans="1:32">
      <c r="A1356" t="s">
        <v>1374</v>
      </c>
      <c r="B1356" t="s">
        <v>19</v>
      </c>
      <c r="C1356">
        <v>0</v>
      </c>
      <c r="D1356">
        <v>0</v>
      </c>
      <c r="E1356">
        <v>0</v>
      </c>
      <c r="F1356">
        <v>0</v>
      </c>
      <c r="G1356">
        <v>0</v>
      </c>
      <c r="H1356">
        <v>0</v>
      </c>
      <c r="I1356">
        <v>0</v>
      </c>
      <c r="J1356">
        <v>0</v>
      </c>
      <c r="K1356">
        <v>0</v>
      </c>
      <c r="L1356">
        <v>0</v>
      </c>
      <c r="M1356">
        <v>0</v>
      </c>
      <c r="N1356">
        <v>0</v>
      </c>
      <c r="O1356">
        <v>0</v>
      </c>
      <c r="P1356">
        <v>0</v>
      </c>
      <c r="Q1356">
        <v>0</v>
      </c>
      <c r="R1356">
        <v>0</v>
      </c>
      <c r="S1356">
        <v>0</v>
      </c>
      <c r="T1356">
        <v>0</v>
      </c>
      <c r="U1356">
        <v>0</v>
      </c>
      <c r="V1356">
        <v>0</v>
      </c>
      <c r="W1356">
        <v>0</v>
      </c>
      <c r="X1356">
        <v>0</v>
      </c>
      <c r="Y1356">
        <v>0</v>
      </c>
      <c r="Z1356">
        <v>0</v>
      </c>
      <c r="AA1356">
        <v>0</v>
      </c>
      <c r="AB1356">
        <v>0</v>
      </c>
      <c r="AC1356">
        <v>0</v>
      </c>
      <c r="AD1356">
        <v>0</v>
      </c>
      <c r="AE1356">
        <v>0</v>
      </c>
      <c r="AF1356">
        <v>0</v>
      </c>
    </row>
    <row r="1357" spans="1:32">
      <c r="A1357" t="s">
        <v>1375</v>
      </c>
      <c r="B1357" t="s">
        <v>19</v>
      </c>
      <c r="C1357">
        <v>0</v>
      </c>
      <c r="D1357">
        <v>0</v>
      </c>
      <c r="E1357">
        <v>0</v>
      </c>
      <c r="F1357">
        <v>0</v>
      </c>
      <c r="G1357">
        <v>0</v>
      </c>
      <c r="H1357">
        <v>0</v>
      </c>
      <c r="I1357">
        <v>0</v>
      </c>
      <c r="J1357">
        <v>0</v>
      </c>
      <c r="K1357">
        <v>0</v>
      </c>
      <c r="L1357">
        <v>0</v>
      </c>
      <c r="M1357">
        <v>0</v>
      </c>
      <c r="N1357">
        <v>0</v>
      </c>
      <c r="O1357">
        <v>0</v>
      </c>
      <c r="P1357">
        <v>0</v>
      </c>
      <c r="Q1357">
        <v>0</v>
      </c>
      <c r="R1357">
        <v>0</v>
      </c>
      <c r="S1357">
        <v>0</v>
      </c>
      <c r="T1357">
        <v>0</v>
      </c>
      <c r="U1357">
        <v>0</v>
      </c>
      <c r="V1357">
        <v>0</v>
      </c>
      <c r="W1357">
        <v>0</v>
      </c>
      <c r="X1357">
        <v>0</v>
      </c>
      <c r="Y1357">
        <v>0</v>
      </c>
      <c r="Z1357">
        <v>0</v>
      </c>
      <c r="AA1357">
        <v>0</v>
      </c>
      <c r="AB1357">
        <v>0</v>
      </c>
      <c r="AC1357">
        <v>0</v>
      </c>
      <c r="AD1357">
        <v>0</v>
      </c>
      <c r="AE1357">
        <v>0</v>
      </c>
      <c r="AF1357">
        <v>0</v>
      </c>
    </row>
    <row r="1358" spans="1:32">
      <c r="A1358" t="s">
        <v>1376</v>
      </c>
      <c r="B1358" t="s">
        <v>19</v>
      </c>
      <c r="C1358">
        <v>0</v>
      </c>
      <c r="D1358">
        <v>0</v>
      </c>
      <c r="E1358">
        <v>0</v>
      </c>
      <c r="F1358">
        <v>0</v>
      </c>
      <c r="G1358">
        <v>0</v>
      </c>
      <c r="H1358">
        <v>0</v>
      </c>
      <c r="I1358">
        <v>0</v>
      </c>
      <c r="J1358">
        <v>0</v>
      </c>
      <c r="K1358">
        <v>0</v>
      </c>
      <c r="L1358">
        <v>0</v>
      </c>
      <c r="M1358">
        <v>0</v>
      </c>
      <c r="N1358">
        <v>0</v>
      </c>
      <c r="O1358">
        <v>0</v>
      </c>
      <c r="P1358">
        <v>0</v>
      </c>
      <c r="Q1358">
        <v>0</v>
      </c>
      <c r="R1358">
        <v>0</v>
      </c>
      <c r="S1358">
        <v>0</v>
      </c>
      <c r="T1358">
        <v>0</v>
      </c>
      <c r="U1358">
        <v>0</v>
      </c>
      <c r="V1358">
        <v>0</v>
      </c>
      <c r="W1358">
        <v>0</v>
      </c>
      <c r="X1358">
        <v>0</v>
      </c>
      <c r="Y1358">
        <v>0</v>
      </c>
      <c r="Z1358">
        <v>0</v>
      </c>
      <c r="AA1358">
        <v>0</v>
      </c>
      <c r="AB1358">
        <v>0</v>
      </c>
      <c r="AC1358">
        <v>0</v>
      </c>
      <c r="AD1358">
        <v>0</v>
      </c>
      <c r="AE1358">
        <v>0</v>
      </c>
      <c r="AF1358">
        <v>0</v>
      </c>
    </row>
    <row r="1359" spans="1:32">
      <c r="A1359" t="s">
        <v>1377</v>
      </c>
      <c r="B1359" t="s">
        <v>19</v>
      </c>
      <c r="C1359">
        <v>0</v>
      </c>
      <c r="D1359">
        <v>0</v>
      </c>
      <c r="E1359">
        <v>0</v>
      </c>
      <c r="F1359">
        <v>0</v>
      </c>
      <c r="G1359">
        <v>0</v>
      </c>
      <c r="H1359">
        <v>0</v>
      </c>
      <c r="I1359">
        <v>0</v>
      </c>
      <c r="J1359">
        <v>0</v>
      </c>
      <c r="K1359">
        <v>0</v>
      </c>
      <c r="L1359">
        <v>0</v>
      </c>
      <c r="M1359">
        <v>0</v>
      </c>
      <c r="N1359">
        <v>0</v>
      </c>
      <c r="O1359">
        <v>0</v>
      </c>
      <c r="P1359">
        <v>0</v>
      </c>
      <c r="Q1359">
        <v>0</v>
      </c>
      <c r="R1359">
        <v>0</v>
      </c>
      <c r="S1359">
        <v>0</v>
      </c>
      <c r="T1359">
        <v>0</v>
      </c>
      <c r="U1359">
        <v>0</v>
      </c>
      <c r="V1359">
        <v>0</v>
      </c>
      <c r="W1359">
        <v>0</v>
      </c>
      <c r="X1359">
        <v>0</v>
      </c>
      <c r="Y1359">
        <v>0</v>
      </c>
      <c r="Z1359">
        <v>0</v>
      </c>
      <c r="AA1359">
        <v>0</v>
      </c>
      <c r="AB1359">
        <v>0</v>
      </c>
      <c r="AC1359">
        <v>0</v>
      </c>
      <c r="AD1359">
        <v>0</v>
      </c>
      <c r="AE1359">
        <v>0</v>
      </c>
      <c r="AF1359">
        <v>0</v>
      </c>
    </row>
    <row r="1360" spans="1:32">
      <c r="A1360" t="s">
        <v>1378</v>
      </c>
      <c r="B1360" t="s">
        <v>19</v>
      </c>
      <c r="C1360">
        <v>0</v>
      </c>
      <c r="D1360">
        <v>0</v>
      </c>
      <c r="E1360">
        <v>0</v>
      </c>
      <c r="F1360">
        <v>0</v>
      </c>
      <c r="G1360">
        <v>0</v>
      </c>
      <c r="H1360">
        <v>0</v>
      </c>
      <c r="I1360">
        <v>0</v>
      </c>
      <c r="J1360">
        <v>0</v>
      </c>
      <c r="K1360">
        <v>0</v>
      </c>
      <c r="L1360">
        <v>0</v>
      </c>
      <c r="M1360">
        <v>0</v>
      </c>
      <c r="N1360">
        <v>0</v>
      </c>
      <c r="O1360">
        <v>0</v>
      </c>
      <c r="P1360">
        <v>0</v>
      </c>
      <c r="Q1360">
        <v>0</v>
      </c>
      <c r="R1360">
        <v>0</v>
      </c>
      <c r="S1360">
        <v>0</v>
      </c>
      <c r="T1360">
        <v>0</v>
      </c>
      <c r="U1360">
        <v>0</v>
      </c>
      <c r="V1360">
        <v>0</v>
      </c>
      <c r="W1360">
        <v>0</v>
      </c>
      <c r="X1360">
        <v>0</v>
      </c>
      <c r="Y1360">
        <v>0</v>
      </c>
      <c r="Z1360">
        <v>0</v>
      </c>
      <c r="AA1360">
        <v>0</v>
      </c>
      <c r="AB1360">
        <v>0</v>
      </c>
      <c r="AC1360">
        <v>0</v>
      </c>
      <c r="AD1360">
        <v>0</v>
      </c>
      <c r="AE1360">
        <v>0</v>
      </c>
      <c r="AF1360">
        <v>0</v>
      </c>
    </row>
    <row r="1361" spans="1:32">
      <c r="A1361" t="s">
        <v>1379</v>
      </c>
      <c r="B1361" t="s">
        <v>19</v>
      </c>
      <c r="C1361">
        <v>0</v>
      </c>
      <c r="D1361">
        <v>0</v>
      </c>
      <c r="E1361">
        <v>0</v>
      </c>
      <c r="F1361">
        <v>0</v>
      </c>
      <c r="G1361">
        <v>0</v>
      </c>
      <c r="H1361">
        <v>0</v>
      </c>
      <c r="I1361">
        <v>0</v>
      </c>
      <c r="J1361">
        <v>0</v>
      </c>
      <c r="K1361">
        <v>0</v>
      </c>
      <c r="L1361">
        <v>0</v>
      </c>
      <c r="M1361">
        <v>0</v>
      </c>
      <c r="N1361">
        <v>0</v>
      </c>
      <c r="O1361">
        <v>0</v>
      </c>
      <c r="P1361">
        <v>0</v>
      </c>
      <c r="Q1361">
        <v>0</v>
      </c>
      <c r="R1361">
        <v>0</v>
      </c>
      <c r="S1361">
        <v>0</v>
      </c>
      <c r="T1361">
        <v>0</v>
      </c>
      <c r="U1361">
        <v>0</v>
      </c>
      <c r="V1361">
        <v>0</v>
      </c>
      <c r="W1361">
        <v>0</v>
      </c>
      <c r="X1361">
        <v>0</v>
      </c>
      <c r="Y1361">
        <v>0</v>
      </c>
      <c r="Z1361">
        <v>0</v>
      </c>
      <c r="AA1361">
        <v>0</v>
      </c>
      <c r="AB1361">
        <v>0</v>
      </c>
      <c r="AC1361">
        <v>0</v>
      </c>
      <c r="AD1361">
        <v>0</v>
      </c>
      <c r="AE1361">
        <v>0</v>
      </c>
      <c r="AF1361">
        <v>0</v>
      </c>
    </row>
    <row r="1362" spans="1:32">
      <c r="A1362" t="s">
        <v>1380</v>
      </c>
      <c r="B1362" t="s">
        <v>19</v>
      </c>
      <c r="C1362">
        <v>0</v>
      </c>
      <c r="D1362">
        <v>0</v>
      </c>
      <c r="E1362">
        <v>0</v>
      </c>
      <c r="F1362">
        <v>0</v>
      </c>
      <c r="G1362">
        <v>0</v>
      </c>
      <c r="H1362">
        <v>0</v>
      </c>
      <c r="I1362">
        <v>0</v>
      </c>
      <c r="J1362">
        <v>0</v>
      </c>
      <c r="K1362">
        <v>0</v>
      </c>
      <c r="L1362">
        <v>0</v>
      </c>
      <c r="M1362">
        <v>0</v>
      </c>
      <c r="N1362">
        <v>0</v>
      </c>
      <c r="O1362">
        <v>0</v>
      </c>
      <c r="P1362">
        <v>0</v>
      </c>
      <c r="Q1362">
        <v>0</v>
      </c>
      <c r="R1362">
        <v>0</v>
      </c>
      <c r="S1362">
        <v>0</v>
      </c>
      <c r="T1362">
        <v>0</v>
      </c>
      <c r="U1362">
        <v>0</v>
      </c>
      <c r="V1362">
        <v>0</v>
      </c>
      <c r="W1362">
        <v>0</v>
      </c>
      <c r="X1362">
        <v>0</v>
      </c>
      <c r="Y1362">
        <v>0</v>
      </c>
      <c r="Z1362">
        <v>0</v>
      </c>
      <c r="AA1362">
        <v>0</v>
      </c>
      <c r="AB1362">
        <v>0</v>
      </c>
      <c r="AC1362">
        <v>0</v>
      </c>
      <c r="AD1362">
        <v>0</v>
      </c>
      <c r="AE1362">
        <v>0</v>
      </c>
      <c r="AF1362">
        <v>0</v>
      </c>
    </row>
    <row r="1363" spans="1:32">
      <c r="A1363" t="s">
        <v>1381</v>
      </c>
      <c r="B1363" t="s">
        <v>19</v>
      </c>
      <c r="C1363">
        <v>0</v>
      </c>
      <c r="D1363">
        <v>0</v>
      </c>
      <c r="E1363">
        <v>0</v>
      </c>
      <c r="F1363">
        <v>0</v>
      </c>
      <c r="G1363">
        <v>0</v>
      </c>
      <c r="H1363">
        <v>0</v>
      </c>
      <c r="I1363">
        <v>0</v>
      </c>
      <c r="J1363">
        <v>0</v>
      </c>
      <c r="K1363">
        <v>0</v>
      </c>
      <c r="L1363">
        <v>0</v>
      </c>
      <c r="M1363">
        <v>0</v>
      </c>
      <c r="N1363">
        <v>0</v>
      </c>
      <c r="O1363">
        <v>0</v>
      </c>
      <c r="P1363">
        <v>0</v>
      </c>
      <c r="Q1363">
        <v>0</v>
      </c>
      <c r="R1363">
        <v>0</v>
      </c>
      <c r="S1363">
        <v>0</v>
      </c>
      <c r="T1363">
        <v>0</v>
      </c>
      <c r="U1363">
        <v>0</v>
      </c>
      <c r="V1363">
        <v>0</v>
      </c>
      <c r="W1363">
        <v>0</v>
      </c>
      <c r="X1363">
        <v>0</v>
      </c>
      <c r="Y1363">
        <v>0</v>
      </c>
      <c r="Z1363">
        <v>0</v>
      </c>
      <c r="AA1363">
        <v>0</v>
      </c>
      <c r="AB1363">
        <v>0</v>
      </c>
      <c r="AC1363">
        <v>0</v>
      </c>
      <c r="AD1363">
        <v>0</v>
      </c>
      <c r="AE1363">
        <v>0</v>
      </c>
      <c r="AF1363">
        <v>0</v>
      </c>
    </row>
    <row r="1364" spans="1:32">
      <c r="A1364" t="s">
        <v>1382</v>
      </c>
      <c r="B1364" t="s">
        <v>19</v>
      </c>
      <c r="C1364" s="2">
        <v>50575500</v>
      </c>
      <c r="D1364" s="2">
        <v>50415900</v>
      </c>
      <c r="E1364" s="2">
        <v>48659700</v>
      </c>
      <c r="F1364" s="2">
        <v>46414600</v>
      </c>
      <c r="G1364" s="2">
        <v>43934700</v>
      </c>
      <c r="H1364" s="2">
        <v>41576600</v>
      </c>
      <c r="I1364" s="2">
        <v>39275300</v>
      </c>
      <c r="J1364" s="2">
        <v>36931600</v>
      </c>
      <c r="K1364" s="2">
        <v>34530800</v>
      </c>
      <c r="L1364" s="2">
        <v>32181600</v>
      </c>
      <c r="M1364" s="2">
        <v>29961700</v>
      </c>
      <c r="N1364" s="2">
        <v>27865200</v>
      </c>
      <c r="O1364" s="2">
        <v>25963500</v>
      </c>
      <c r="P1364" s="2">
        <v>24213500</v>
      </c>
      <c r="Q1364" s="2">
        <v>22527900</v>
      </c>
      <c r="R1364" s="2">
        <v>20948700</v>
      </c>
      <c r="S1364" s="2">
        <v>19537200</v>
      </c>
      <c r="T1364" s="2">
        <v>18296600</v>
      </c>
      <c r="U1364" s="2">
        <v>17167500</v>
      </c>
      <c r="V1364" s="2">
        <v>16164900</v>
      </c>
      <c r="W1364" s="2">
        <v>15277800</v>
      </c>
      <c r="X1364" s="2">
        <v>14548800</v>
      </c>
      <c r="Y1364" s="2">
        <v>13975400</v>
      </c>
      <c r="Z1364" s="2">
        <v>13553100</v>
      </c>
      <c r="AA1364" s="2">
        <v>13269000</v>
      </c>
      <c r="AB1364" s="2">
        <v>13083200</v>
      </c>
      <c r="AC1364" s="2">
        <v>12971900</v>
      </c>
      <c r="AD1364" s="2">
        <v>12897500</v>
      </c>
      <c r="AE1364" s="2">
        <v>12846500</v>
      </c>
      <c r="AF1364" s="2">
        <v>12822500</v>
      </c>
    </row>
    <row r="1365" spans="1:32">
      <c r="A1365" t="s">
        <v>1383</v>
      </c>
      <c r="B1365" t="s">
        <v>19</v>
      </c>
      <c r="C1365">
        <v>0</v>
      </c>
      <c r="D1365">
        <v>0</v>
      </c>
      <c r="E1365">
        <v>0</v>
      </c>
      <c r="F1365">
        <v>0</v>
      </c>
      <c r="G1365">
        <v>0</v>
      </c>
      <c r="H1365">
        <v>0</v>
      </c>
      <c r="I1365">
        <v>0</v>
      </c>
      <c r="J1365">
        <v>0</v>
      </c>
      <c r="K1365">
        <v>0</v>
      </c>
      <c r="L1365">
        <v>0</v>
      </c>
      <c r="M1365">
        <v>0</v>
      </c>
      <c r="N1365">
        <v>0</v>
      </c>
      <c r="O1365">
        <v>0</v>
      </c>
      <c r="P1365">
        <v>0</v>
      </c>
      <c r="Q1365">
        <v>0</v>
      </c>
      <c r="R1365">
        <v>0</v>
      </c>
      <c r="S1365">
        <v>0</v>
      </c>
      <c r="T1365">
        <v>0</v>
      </c>
      <c r="U1365">
        <v>0</v>
      </c>
      <c r="V1365">
        <v>0</v>
      </c>
      <c r="W1365">
        <v>0</v>
      </c>
      <c r="X1365">
        <v>0</v>
      </c>
      <c r="Y1365">
        <v>0</v>
      </c>
      <c r="Z1365">
        <v>0</v>
      </c>
      <c r="AA1365">
        <v>0</v>
      </c>
      <c r="AB1365">
        <v>0</v>
      </c>
      <c r="AC1365">
        <v>0</v>
      </c>
      <c r="AD1365">
        <v>0</v>
      </c>
      <c r="AE1365">
        <v>0</v>
      </c>
      <c r="AF1365">
        <v>0</v>
      </c>
    </row>
    <row r="1366" spans="1:32">
      <c r="A1366" t="s">
        <v>1384</v>
      </c>
      <c r="B1366" t="s">
        <v>19</v>
      </c>
      <c r="C1366" s="2">
        <v>5567160</v>
      </c>
      <c r="D1366" s="2">
        <v>5549590</v>
      </c>
      <c r="E1366" s="2">
        <v>5356260</v>
      </c>
      <c r="F1366" s="2">
        <v>5109130</v>
      </c>
      <c r="G1366" s="2">
        <v>4836160</v>
      </c>
      <c r="H1366" s="2">
        <v>4576590</v>
      </c>
      <c r="I1366" s="2">
        <v>4323270</v>
      </c>
      <c r="J1366" s="2">
        <v>4065280</v>
      </c>
      <c r="K1366" s="2">
        <v>3801010</v>
      </c>
      <c r="L1366" s="2">
        <v>3542420</v>
      </c>
      <c r="M1366" s="2">
        <v>3298060</v>
      </c>
      <c r="N1366" s="2">
        <v>3067290</v>
      </c>
      <c r="O1366" s="2">
        <v>2857960</v>
      </c>
      <c r="P1366" s="2">
        <v>2665320</v>
      </c>
      <c r="Q1366" s="2">
        <v>2479790</v>
      </c>
      <c r="R1366" s="2">
        <v>2305950</v>
      </c>
      <c r="S1366" s="2">
        <v>2150580</v>
      </c>
      <c r="T1366" s="2">
        <v>2014020</v>
      </c>
      <c r="U1366" s="2">
        <v>1889730</v>
      </c>
      <c r="V1366" s="2">
        <v>1779370</v>
      </c>
      <c r="W1366" s="2">
        <v>1681720</v>
      </c>
      <c r="X1366" s="2">
        <v>1601470</v>
      </c>
      <c r="Y1366" s="2">
        <v>1538360</v>
      </c>
      <c r="Z1366" s="2">
        <v>1491870</v>
      </c>
      <c r="AA1366" s="2">
        <v>1460600</v>
      </c>
      <c r="AB1366" s="2">
        <v>1440150</v>
      </c>
      <c r="AC1366" s="2">
        <v>1427890</v>
      </c>
      <c r="AD1366" s="2">
        <v>1419710</v>
      </c>
      <c r="AE1366" s="2">
        <v>1414090</v>
      </c>
      <c r="AF1366" s="2">
        <v>1411450</v>
      </c>
    </row>
    <row r="1367" spans="1:32">
      <c r="A1367" t="s">
        <v>1385</v>
      </c>
      <c r="B1367" t="s">
        <v>19</v>
      </c>
      <c r="C1367">
        <v>0</v>
      </c>
      <c r="D1367">
        <v>0</v>
      </c>
      <c r="E1367">
        <v>0</v>
      </c>
      <c r="F1367">
        <v>0</v>
      </c>
      <c r="G1367">
        <v>0</v>
      </c>
      <c r="H1367">
        <v>0</v>
      </c>
      <c r="I1367">
        <v>0</v>
      </c>
      <c r="J1367">
        <v>0</v>
      </c>
      <c r="K1367">
        <v>0</v>
      </c>
      <c r="L1367">
        <v>0</v>
      </c>
      <c r="M1367">
        <v>0</v>
      </c>
      <c r="N1367">
        <v>0</v>
      </c>
      <c r="O1367">
        <v>0</v>
      </c>
      <c r="P1367">
        <v>0</v>
      </c>
      <c r="Q1367">
        <v>0</v>
      </c>
      <c r="R1367">
        <v>0</v>
      </c>
      <c r="S1367">
        <v>0</v>
      </c>
      <c r="T1367">
        <v>0</v>
      </c>
      <c r="U1367">
        <v>0</v>
      </c>
      <c r="V1367">
        <v>0</v>
      </c>
      <c r="W1367">
        <v>0</v>
      </c>
      <c r="X1367">
        <v>0</v>
      </c>
      <c r="Y1367">
        <v>0</v>
      </c>
      <c r="Z1367">
        <v>0</v>
      </c>
      <c r="AA1367">
        <v>0</v>
      </c>
      <c r="AB1367">
        <v>0</v>
      </c>
      <c r="AC1367">
        <v>0</v>
      </c>
      <c r="AD1367">
        <v>0</v>
      </c>
      <c r="AE1367">
        <v>0</v>
      </c>
      <c r="AF1367">
        <v>0</v>
      </c>
    </row>
    <row r="1368" spans="1:32">
      <c r="A1368" t="s">
        <v>1386</v>
      </c>
      <c r="B1368" t="s">
        <v>19</v>
      </c>
      <c r="C1368">
        <v>0</v>
      </c>
      <c r="D1368">
        <v>0</v>
      </c>
      <c r="E1368">
        <v>0</v>
      </c>
      <c r="F1368">
        <v>0</v>
      </c>
      <c r="G1368">
        <v>0</v>
      </c>
      <c r="H1368">
        <v>0</v>
      </c>
      <c r="I1368">
        <v>0</v>
      </c>
      <c r="J1368">
        <v>0</v>
      </c>
      <c r="K1368">
        <v>0</v>
      </c>
      <c r="L1368">
        <v>0</v>
      </c>
      <c r="M1368">
        <v>0</v>
      </c>
      <c r="N1368">
        <v>0</v>
      </c>
      <c r="O1368">
        <v>0</v>
      </c>
      <c r="P1368">
        <v>0</v>
      </c>
      <c r="Q1368">
        <v>0</v>
      </c>
      <c r="R1368">
        <v>0</v>
      </c>
      <c r="S1368">
        <v>0</v>
      </c>
      <c r="T1368">
        <v>0</v>
      </c>
      <c r="U1368">
        <v>0</v>
      </c>
      <c r="V1368">
        <v>0</v>
      </c>
      <c r="W1368">
        <v>0</v>
      </c>
      <c r="X1368">
        <v>0</v>
      </c>
      <c r="Y1368">
        <v>0</v>
      </c>
      <c r="Z1368">
        <v>0</v>
      </c>
      <c r="AA1368">
        <v>0</v>
      </c>
      <c r="AB1368">
        <v>0</v>
      </c>
      <c r="AC1368">
        <v>0</v>
      </c>
      <c r="AD1368">
        <v>0</v>
      </c>
      <c r="AE1368">
        <v>0</v>
      </c>
      <c r="AF1368">
        <v>0</v>
      </c>
    </row>
    <row r="1369" spans="1:32">
      <c r="A1369" t="s">
        <v>1387</v>
      </c>
      <c r="B1369" t="s">
        <v>19</v>
      </c>
      <c r="C1369">
        <v>0</v>
      </c>
      <c r="D1369">
        <v>0</v>
      </c>
      <c r="E1369">
        <v>0</v>
      </c>
      <c r="F1369">
        <v>0</v>
      </c>
      <c r="G1369">
        <v>0</v>
      </c>
      <c r="H1369">
        <v>0</v>
      </c>
      <c r="I1369">
        <v>0</v>
      </c>
      <c r="J1369">
        <v>0</v>
      </c>
      <c r="K1369">
        <v>0</v>
      </c>
      <c r="L1369">
        <v>0</v>
      </c>
      <c r="M1369">
        <v>0</v>
      </c>
      <c r="N1369">
        <v>0</v>
      </c>
      <c r="O1369">
        <v>0</v>
      </c>
      <c r="P1369">
        <v>0</v>
      </c>
      <c r="Q1369">
        <v>0</v>
      </c>
      <c r="R1369">
        <v>0</v>
      </c>
      <c r="S1369">
        <v>0</v>
      </c>
      <c r="T1369">
        <v>0</v>
      </c>
      <c r="U1369">
        <v>0</v>
      </c>
      <c r="V1369">
        <v>0</v>
      </c>
      <c r="W1369">
        <v>0</v>
      </c>
      <c r="X1369">
        <v>0</v>
      </c>
      <c r="Y1369">
        <v>0</v>
      </c>
      <c r="Z1369">
        <v>0</v>
      </c>
      <c r="AA1369">
        <v>0</v>
      </c>
      <c r="AB1369">
        <v>0</v>
      </c>
      <c r="AC1369">
        <v>0</v>
      </c>
      <c r="AD1369">
        <v>0</v>
      </c>
      <c r="AE1369">
        <v>0</v>
      </c>
      <c r="AF1369">
        <v>0</v>
      </c>
    </row>
    <row r="1370" spans="1:32">
      <c r="A1370" t="s">
        <v>1388</v>
      </c>
      <c r="B1370" t="s">
        <v>19</v>
      </c>
      <c r="C1370">
        <v>0</v>
      </c>
      <c r="D1370">
        <v>0</v>
      </c>
      <c r="E1370">
        <v>0</v>
      </c>
      <c r="F1370">
        <v>0</v>
      </c>
      <c r="G1370">
        <v>0</v>
      </c>
      <c r="H1370">
        <v>0</v>
      </c>
      <c r="I1370">
        <v>0</v>
      </c>
      <c r="J1370">
        <v>0</v>
      </c>
      <c r="K1370">
        <v>0</v>
      </c>
      <c r="L1370">
        <v>0</v>
      </c>
      <c r="M1370">
        <v>0</v>
      </c>
      <c r="N1370">
        <v>0</v>
      </c>
      <c r="O1370">
        <v>0</v>
      </c>
      <c r="P1370">
        <v>0</v>
      </c>
      <c r="Q1370">
        <v>0</v>
      </c>
      <c r="R1370">
        <v>0</v>
      </c>
      <c r="S1370">
        <v>0</v>
      </c>
      <c r="T1370">
        <v>0</v>
      </c>
      <c r="U1370">
        <v>0</v>
      </c>
      <c r="V1370">
        <v>0</v>
      </c>
      <c r="W1370">
        <v>0</v>
      </c>
      <c r="X1370">
        <v>0</v>
      </c>
      <c r="Y1370">
        <v>0</v>
      </c>
      <c r="Z1370">
        <v>0</v>
      </c>
      <c r="AA1370">
        <v>0</v>
      </c>
      <c r="AB1370">
        <v>0</v>
      </c>
      <c r="AC1370">
        <v>0</v>
      </c>
      <c r="AD1370">
        <v>0</v>
      </c>
      <c r="AE1370">
        <v>0</v>
      </c>
      <c r="AF1370">
        <v>0</v>
      </c>
    </row>
    <row r="1371" spans="1:32">
      <c r="A1371" t="s">
        <v>1389</v>
      </c>
      <c r="B1371" t="s">
        <v>19</v>
      </c>
      <c r="C1371">
        <v>0</v>
      </c>
      <c r="D1371">
        <v>0</v>
      </c>
      <c r="E1371">
        <v>0</v>
      </c>
      <c r="F1371">
        <v>0</v>
      </c>
      <c r="G1371">
        <v>0</v>
      </c>
      <c r="H1371">
        <v>0</v>
      </c>
      <c r="I1371">
        <v>0</v>
      </c>
      <c r="J1371">
        <v>0</v>
      </c>
      <c r="K1371">
        <v>0</v>
      </c>
      <c r="L1371">
        <v>0</v>
      </c>
      <c r="M1371">
        <v>0</v>
      </c>
      <c r="N1371">
        <v>0</v>
      </c>
      <c r="O1371">
        <v>0</v>
      </c>
      <c r="P1371">
        <v>0</v>
      </c>
      <c r="Q1371">
        <v>0</v>
      </c>
      <c r="R1371">
        <v>0</v>
      </c>
      <c r="S1371">
        <v>0</v>
      </c>
      <c r="T1371">
        <v>0</v>
      </c>
      <c r="U1371">
        <v>0</v>
      </c>
      <c r="V1371">
        <v>0</v>
      </c>
      <c r="W1371">
        <v>0</v>
      </c>
      <c r="X1371">
        <v>0</v>
      </c>
      <c r="Y1371">
        <v>0</v>
      </c>
      <c r="Z1371">
        <v>0</v>
      </c>
      <c r="AA1371">
        <v>0</v>
      </c>
      <c r="AB1371">
        <v>0</v>
      </c>
      <c r="AC1371">
        <v>0</v>
      </c>
      <c r="AD1371">
        <v>0</v>
      </c>
      <c r="AE1371">
        <v>0</v>
      </c>
      <c r="AF1371">
        <v>0</v>
      </c>
    </row>
    <row r="1372" spans="1:32">
      <c r="A1372" t="s">
        <v>1390</v>
      </c>
      <c r="B1372" t="s">
        <v>19</v>
      </c>
      <c r="C1372">
        <v>0</v>
      </c>
      <c r="D1372">
        <v>0</v>
      </c>
      <c r="E1372">
        <v>0</v>
      </c>
      <c r="F1372">
        <v>0</v>
      </c>
      <c r="G1372">
        <v>0</v>
      </c>
      <c r="H1372">
        <v>0</v>
      </c>
      <c r="I1372">
        <v>0</v>
      </c>
      <c r="J1372">
        <v>0</v>
      </c>
      <c r="K1372">
        <v>0</v>
      </c>
      <c r="L1372">
        <v>0</v>
      </c>
      <c r="M1372">
        <v>0</v>
      </c>
      <c r="N1372">
        <v>0</v>
      </c>
      <c r="O1372">
        <v>0</v>
      </c>
      <c r="P1372">
        <v>0</v>
      </c>
      <c r="Q1372">
        <v>0</v>
      </c>
      <c r="R1372">
        <v>0</v>
      </c>
      <c r="S1372">
        <v>0</v>
      </c>
      <c r="T1372">
        <v>0</v>
      </c>
      <c r="U1372">
        <v>0</v>
      </c>
      <c r="V1372">
        <v>0</v>
      </c>
      <c r="W1372">
        <v>0</v>
      </c>
      <c r="X1372">
        <v>0</v>
      </c>
      <c r="Y1372">
        <v>0</v>
      </c>
      <c r="Z1372">
        <v>0</v>
      </c>
      <c r="AA1372">
        <v>0</v>
      </c>
      <c r="AB1372">
        <v>0</v>
      </c>
      <c r="AC1372">
        <v>0</v>
      </c>
      <c r="AD1372">
        <v>0</v>
      </c>
      <c r="AE1372">
        <v>0</v>
      </c>
      <c r="AF1372">
        <v>0</v>
      </c>
    </row>
    <row r="1373" spans="1:32">
      <c r="A1373" t="s">
        <v>1391</v>
      </c>
      <c r="B1373" t="s">
        <v>19</v>
      </c>
      <c r="C1373">
        <v>0</v>
      </c>
      <c r="D1373">
        <v>0</v>
      </c>
      <c r="E1373">
        <v>0</v>
      </c>
      <c r="F1373">
        <v>0</v>
      </c>
      <c r="G1373">
        <v>0</v>
      </c>
      <c r="H1373">
        <v>0</v>
      </c>
      <c r="I1373">
        <v>0</v>
      </c>
      <c r="J1373">
        <v>0</v>
      </c>
      <c r="K1373">
        <v>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row>
    <row r="1374" spans="1:32">
      <c r="A1374" t="s">
        <v>1392</v>
      </c>
      <c r="B1374" t="s">
        <v>19</v>
      </c>
      <c r="C1374">
        <v>0</v>
      </c>
      <c r="D1374">
        <v>0</v>
      </c>
      <c r="E1374">
        <v>0</v>
      </c>
      <c r="F1374">
        <v>0</v>
      </c>
      <c r="G1374">
        <v>0</v>
      </c>
      <c r="H1374">
        <v>0</v>
      </c>
      <c r="I1374">
        <v>0</v>
      </c>
      <c r="J1374">
        <v>0</v>
      </c>
      <c r="K1374">
        <v>0</v>
      </c>
      <c r="L1374">
        <v>0</v>
      </c>
      <c r="M1374">
        <v>0</v>
      </c>
      <c r="N1374">
        <v>0</v>
      </c>
      <c r="O1374">
        <v>0</v>
      </c>
      <c r="P1374">
        <v>0</v>
      </c>
      <c r="Q1374">
        <v>0</v>
      </c>
      <c r="R1374">
        <v>0</v>
      </c>
      <c r="S1374">
        <v>0</v>
      </c>
      <c r="T1374">
        <v>0</v>
      </c>
      <c r="U1374">
        <v>0</v>
      </c>
      <c r="V1374">
        <v>0</v>
      </c>
      <c r="W1374">
        <v>0</v>
      </c>
      <c r="X1374">
        <v>0</v>
      </c>
      <c r="Y1374">
        <v>0</v>
      </c>
      <c r="Z1374">
        <v>0</v>
      </c>
      <c r="AA1374">
        <v>0</v>
      </c>
      <c r="AB1374">
        <v>0</v>
      </c>
      <c r="AC1374">
        <v>0</v>
      </c>
      <c r="AD1374">
        <v>0</v>
      </c>
      <c r="AE1374">
        <v>0</v>
      </c>
      <c r="AF1374">
        <v>0</v>
      </c>
    </row>
    <row r="1375" spans="1:32">
      <c r="A1375" t="s">
        <v>1393</v>
      </c>
      <c r="B1375" t="s">
        <v>19</v>
      </c>
      <c r="C1375">
        <v>0</v>
      </c>
      <c r="D1375">
        <v>0</v>
      </c>
      <c r="E1375">
        <v>0</v>
      </c>
      <c r="F1375">
        <v>0</v>
      </c>
      <c r="G1375">
        <v>0</v>
      </c>
      <c r="H1375">
        <v>0</v>
      </c>
      <c r="I1375">
        <v>0</v>
      </c>
      <c r="J1375">
        <v>0</v>
      </c>
      <c r="K1375">
        <v>0</v>
      </c>
      <c r="L1375">
        <v>0</v>
      </c>
      <c r="M1375">
        <v>0</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row>
    <row r="1376" spans="1:32">
      <c r="A1376" t="s">
        <v>1394</v>
      </c>
      <c r="B1376" t="s">
        <v>19</v>
      </c>
      <c r="C1376">
        <v>0</v>
      </c>
      <c r="D1376">
        <v>0</v>
      </c>
      <c r="E1376">
        <v>0</v>
      </c>
      <c r="F1376">
        <v>0</v>
      </c>
      <c r="G1376">
        <v>0</v>
      </c>
      <c r="H1376">
        <v>0</v>
      </c>
      <c r="I1376">
        <v>0</v>
      </c>
      <c r="J1376">
        <v>0</v>
      </c>
      <c r="K1376">
        <v>0</v>
      </c>
      <c r="L1376">
        <v>0</v>
      </c>
      <c r="M1376">
        <v>0</v>
      </c>
      <c r="N1376">
        <v>0</v>
      </c>
      <c r="O1376">
        <v>0</v>
      </c>
      <c r="P1376">
        <v>0</v>
      </c>
      <c r="Q1376">
        <v>0</v>
      </c>
      <c r="R1376">
        <v>0</v>
      </c>
      <c r="S1376">
        <v>0</v>
      </c>
      <c r="T1376">
        <v>0</v>
      </c>
      <c r="U1376">
        <v>0</v>
      </c>
      <c r="V1376">
        <v>0</v>
      </c>
      <c r="W1376">
        <v>0</v>
      </c>
      <c r="X1376">
        <v>0</v>
      </c>
      <c r="Y1376">
        <v>0</v>
      </c>
      <c r="Z1376">
        <v>0</v>
      </c>
      <c r="AA1376">
        <v>0</v>
      </c>
      <c r="AB1376">
        <v>0</v>
      </c>
      <c r="AC1376">
        <v>0</v>
      </c>
      <c r="AD1376">
        <v>0</v>
      </c>
      <c r="AE1376">
        <v>0</v>
      </c>
      <c r="AF1376">
        <v>0</v>
      </c>
    </row>
    <row r="1377" spans="1:32">
      <c r="A1377" t="s">
        <v>1395</v>
      </c>
      <c r="B1377" t="s">
        <v>19</v>
      </c>
      <c r="C1377">
        <v>0</v>
      </c>
      <c r="D1377">
        <v>0</v>
      </c>
      <c r="E1377">
        <v>0</v>
      </c>
      <c r="F1377">
        <v>0</v>
      </c>
      <c r="G1377">
        <v>0</v>
      </c>
      <c r="H1377">
        <v>0</v>
      </c>
      <c r="I1377">
        <v>0</v>
      </c>
      <c r="J1377">
        <v>0</v>
      </c>
      <c r="K1377">
        <v>0</v>
      </c>
      <c r="L1377">
        <v>0</v>
      </c>
      <c r="M1377">
        <v>0</v>
      </c>
      <c r="N1377">
        <v>0</v>
      </c>
      <c r="O1377">
        <v>0</v>
      </c>
      <c r="P1377">
        <v>0</v>
      </c>
      <c r="Q1377">
        <v>0</v>
      </c>
      <c r="R1377">
        <v>0</v>
      </c>
      <c r="S1377">
        <v>0</v>
      </c>
      <c r="T1377">
        <v>0</v>
      </c>
      <c r="U1377">
        <v>0</v>
      </c>
      <c r="V1377">
        <v>0</v>
      </c>
      <c r="W1377">
        <v>0</v>
      </c>
      <c r="X1377">
        <v>0</v>
      </c>
      <c r="Y1377">
        <v>0</v>
      </c>
      <c r="Z1377">
        <v>0</v>
      </c>
      <c r="AA1377">
        <v>0</v>
      </c>
      <c r="AB1377">
        <v>0</v>
      </c>
      <c r="AC1377">
        <v>0</v>
      </c>
      <c r="AD1377">
        <v>0</v>
      </c>
      <c r="AE1377">
        <v>0</v>
      </c>
      <c r="AF1377">
        <v>0</v>
      </c>
    </row>
    <row r="1378" spans="1:32">
      <c r="A1378" t="s">
        <v>1396</v>
      </c>
      <c r="B1378" t="s">
        <v>19</v>
      </c>
      <c r="C1378">
        <v>0</v>
      </c>
      <c r="D1378">
        <v>0</v>
      </c>
      <c r="E1378">
        <v>0</v>
      </c>
      <c r="F1378">
        <v>0</v>
      </c>
      <c r="G1378">
        <v>0</v>
      </c>
      <c r="H1378">
        <v>0</v>
      </c>
      <c r="I1378">
        <v>0</v>
      </c>
      <c r="J1378">
        <v>0</v>
      </c>
      <c r="K1378">
        <v>0</v>
      </c>
      <c r="L1378">
        <v>0</v>
      </c>
      <c r="M1378">
        <v>0</v>
      </c>
      <c r="N1378">
        <v>0</v>
      </c>
      <c r="O1378">
        <v>0</v>
      </c>
      <c r="P1378">
        <v>0</v>
      </c>
      <c r="Q1378">
        <v>0</v>
      </c>
      <c r="R1378">
        <v>0</v>
      </c>
      <c r="S1378">
        <v>0</v>
      </c>
      <c r="T1378">
        <v>0</v>
      </c>
      <c r="U1378">
        <v>0</v>
      </c>
      <c r="V1378">
        <v>0</v>
      </c>
      <c r="W1378">
        <v>0</v>
      </c>
      <c r="X1378">
        <v>0</v>
      </c>
      <c r="Y1378">
        <v>0</v>
      </c>
      <c r="Z1378">
        <v>0</v>
      </c>
      <c r="AA1378">
        <v>0</v>
      </c>
      <c r="AB1378">
        <v>0</v>
      </c>
      <c r="AC1378">
        <v>0</v>
      </c>
      <c r="AD1378">
        <v>0</v>
      </c>
      <c r="AE1378">
        <v>0</v>
      </c>
      <c r="AF1378">
        <v>0</v>
      </c>
    </row>
    <row r="1379" spans="1:32">
      <c r="A1379" t="s">
        <v>1397</v>
      </c>
      <c r="B1379" t="s">
        <v>19</v>
      </c>
      <c r="C1379">
        <v>0</v>
      </c>
      <c r="D1379">
        <v>0</v>
      </c>
      <c r="E1379">
        <v>0</v>
      </c>
      <c r="F1379">
        <v>0</v>
      </c>
      <c r="G1379">
        <v>0</v>
      </c>
      <c r="H1379">
        <v>0</v>
      </c>
      <c r="I1379">
        <v>0</v>
      </c>
      <c r="J1379">
        <v>0</v>
      </c>
      <c r="K1379">
        <v>0</v>
      </c>
      <c r="L1379">
        <v>0</v>
      </c>
      <c r="M1379">
        <v>0</v>
      </c>
      <c r="N1379">
        <v>0</v>
      </c>
      <c r="O1379">
        <v>0</v>
      </c>
      <c r="P1379">
        <v>0</v>
      </c>
      <c r="Q1379">
        <v>0</v>
      </c>
      <c r="R1379">
        <v>0</v>
      </c>
      <c r="S1379">
        <v>0</v>
      </c>
      <c r="T1379">
        <v>0</v>
      </c>
      <c r="U1379">
        <v>0</v>
      </c>
      <c r="V1379">
        <v>0</v>
      </c>
      <c r="W1379">
        <v>0</v>
      </c>
      <c r="X1379">
        <v>0</v>
      </c>
      <c r="Y1379">
        <v>0</v>
      </c>
      <c r="Z1379">
        <v>0</v>
      </c>
      <c r="AA1379">
        <v>0</v>
      </c>
      <c r="AB1379">
        <v>0</v>
      </c>
      <c r="AC1379">
        <v>0</v>
      </c>
      <c r="AD1379">
        <v>0</v>
      </c>
      <c r="AE1379">
        <v>0</v>
      </c>
      <c r="AF1379">
        <v>0</v>
      </c>
    </row>
    <row r="1380" spans="1:32">
      <c r="A1380" t="s">
        <v>1398</v>
      </c>
      <c r="B1380" t="s">
        <v>19</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row>
    <row r="1381" spans="1:32">
      <c r="A1381" t="s">
        <v>1399</v>
      </c>
      <c r="B1381" t="s">
        <v>19</v>
      </c>
      <c r="C1381">
        <v>0</v>
      </c>
      <c r="D1381">
        <v>0</v>
      </c>
      <c r="E1381">
        <v>0</v>
      </c>
      <c r="F1381">
        <v>0</v>
      </c>
      <c r="G1381">
        <v>0</v>
      </c>
      <c r="H1381">
        <v>0</v>
      </c>
      <c r="I1381">
        <v>0</v>
      </c>
      <c r="J1381">
        <v>0</v>
      </c>
      <c r="K1381">
        <v>0</v>
      </c>
      <c r="L1381">
        <v>0</v>
      </c>
      <c r="M1381">
        <v>0</v>
      </c>
      <c r="N1381">
        <v>0</v>
      </c>
      <c r="O1381">
        <v>0</v>
      </c>
      <c r="P1381">
        <v>0</v>
      </c>
      <c r="Q1381">
        <v>0</v>
      </c>
      <c r="R1381">
        <v>0</v>
      </c>
      <c r="S1381">
        <v>0</v>
      </c>
      <c r="T1381">
        <v>0</v>
      </c>
      <c r="U1381">
        <v>0</v>
      </c>
      <c r="V1381">
        <v>0</v>
      </c>
      <c r="W1381">
        <v>0</v>
      </c>
      <c r="X1381">
        <v>0</v>
      </c>
      <c r="Y1381">
        <v>0</v>
      </c>
      <c r="Z1381">
        <v>0</v>
      </c>
      <c r="AA1381">
        <v>0</v>
      </c>
      <c r="AB1381">
        <v>0</v>
      </c>
      <c r="AC1381">
        <v>0</v>
      </c>
      <c r="AD1381">
        <v>0</v>
      </c>
      <c r="AE1381">
        <v>0</v>
      </c>
      <c r="AF1381">
        <v>0</v>
      </c>
    </row>
    <row r="1382" spans="1:32">
      <c r="A1382" t="s">
        <v>1400</v>
      </c>
      <c r="B1382" t="s">
        <v>19</v>
      </c>
      <c r="C1382">
        <v>0</v>
      </c>
      <c r="D1382">
        <v>0</v>
      </c>
      <c r="E1382">
        <v>0</v>
      </c>
      <c r="F1382">
        <v>0</v>
      </c>
      <c r="G1382">
        <v>0</v>
      </c>
      <c r="H1382">
        <v>0</v>
      </c>
      <c r="I1382">
        <v>0</v>
      </c>
      <c r="J1382">
        <v>0</v>
      </c>
      <c r="K1382">
        <v>0</v>
      </c>
      <c r="L1382">
        <v>0</v>
      </c>
      <c r="M1382">
        <v>0</v>
      </c>
      <c r="N1382">
        <v>0</v>
      </c>
      <c r="O1382">
        <v>0</v>
      </c>
      <c r="P1382">
        <v>0</v>
      </c>
      <c r="Q1382">
        <v>0</v>
      </c>
      <c r="R1382">
        <v>0</v>
      </c>
      <c r="S1382">
        <v>0</v>
      </c>
      <c r="T1382">
        <v>0</v>
      </c>
      <c r="U1382">
        <v>0</v>
      </c>
      <c r="V1382">
        <v>0</v>
      </c>
      <c r="W1382">
        <v>0</v>
      </c>
      <c r="X1382">
        <v>0</v>
      </c>
      <c r="Y1382">
        <v>0</v>
      </c>
      <c r="Z1382">
        <v>0</v>
      </c>
      <c r="AA1382">
        <v>0</v>
      </c>
      <c r="AB1382">
        <v>0</v>
      </c>
      <c r="AC1382">
        <v>0</v>
      </c>
      <c r="AD1382">
        <v>0</v>
      </c>
      <c r="AE1382">
        <v>0</v>
      </c>
      <c r="AF1382">
        <v>0</v>
      </c>
    </row>
    <row r="1383" spans="1:32">
      <c r="A1383" t="s">
        <v>1401</v>
      </c>
      <c r="B1383" t="s">
        <v>19</v>
      </c>
      <c r="C1383">
        <v>0</v>
      </c>
      <c r="D1383">
        <v>0</v>
      </c>
      <c r="E1383">
        <v>0</v>
      </c>
      <c r="F1383">
        <v>0</v>
      </c>
      <c r="G1383">
        <v>0</v>
      </c>
      <c r="H1383">
        <v>0</v>
      </c>
      <c r="I1383">
        <v>0</v>
      </c>
      <c r="J1383">
        <v>0</v>
      </c>
      <c r="K1383">
        <v>0</v>
      </c>
      <c r="L1383">
        <v>0</v>
      </c>
      <c r="M1383">
        <v>0</v>
      </c>
      <c r="N1383">
        <v>0</v>
      </c>
      <c r="O1383">
        <v>0</v>
      </c>
      <c r="P1383">
        <v>0</v>
      </c>
      <c r="Q1383">
        <v>0</v>
      </c>
      <c r="R1383">
        <v>0</v>
      </c>
      <c r="S1383">
        <v>0</v>
      </c>
      <c r="T1383">
        <v>0</v>
      </c>
      <c r="U1383">
        <v>0</v>
      </c>
      <c r="V1383">
        <v>0</v>
      </c>
      <c r="W1383">
        <v>0</v>
      </c>
      <c r="X1383">
        <v>0</v>
      </c>
      <c r="Y1383">
        <v>0</v>
      </c>
      <c r="Z1383">
        <v>0</v>
      </c>
      <c r="AA1383">
        <v>0</v>
      </c>
      <c r="AB1383">
        <v>0</v>
      </c>
      <c r="AC1383">
        <v>0</v>
      </c>
      <c r="AD1383">
        <v>0</v>
      </c>
      <c r="AE1383">
        <v>0</v>
      </c>
      <c r="AF1383">
        <v>0</v>
      </c>
    </row>
    <row r="1384" spans="1:32">
      <c r="A1384" t="s">
        <v>1402</v>
      </c>
      <c r="B1384" t="s">
        <v>19</v>
      </c>
      <c r="C1384" s="2">
        <v>213099000</v>
      </c>
      <c r="D1384" s="2">
        <v>212427000</v>
      </c>
      <c r="E1384" s="2">
        <v>205027000</v>
      </c>
      <c r="F1384" s="2">
        <v>195567000</v>
      </c>
      <c r="G1384" s="2">
        <v>185118000</v>
      </c>
      <c r="H1384" s="2">
        <v>175182000</v>
      </c>
      <c r="I1384" s="2">
        <v>165486000</v>
      </c>
      <c r="J1384" s="2">
        <v>155611000</v>
      </c>
      <c r="K1384" s="2">
        <v>145495000</v>
      </c>
      <c r="L1384" s="2">
        <v>135597000</v>
      </c>
      <c r="M1384" s="2">
        <v>126243000</v>
      </c>
      <c r="N1384" s="2">
        <v>117410000</v>
      </c>
      <c r="O1384" s="2">
        <v>109397000</v>
      </c>
      <c r="P1384" s="2">
        <v>102023000</v>
      </c>
      <c r="Q1384" s="2">
        <v>94921100</v>
      </c>
      <c r="R1384" s="2">
        <v>88266900</v>
      </c>
      <c r="S1384" s="2">
        <v>82319600</v>
      </c>
      <c r="T1384" s="2">
        <v>77092400</v>
      </c>
      <c r="U1384" s="2">
        <v>72334800</v>
      </c>
      <c r="V1384" s="2">
        <v>68110400</v>
      </c>
      <c r="W1384" s="2">
        <v>64372900</v>
      </c>
      <c r="X1384" s="2">
        <v>61300900</v>
      </c>
      <c r="Y1384" s="2">
        <v>58885100</v>
      </c>
      <c r="Z1384" s="2">
        <v>57105600</v>
      </c>
      <c r="AA1384" s="2">
        <v>55908700</v>
      </c>
      <c r="AB1384" s="2">
        <v>55125900</v>
      </c>
      <c r="AC1384" s="2">
        <v>54656800</v>
      </c>
      <c r="AD1384" s="2">
        <v>54343500</v>
      </c>
      <c r="AE1384" s="2">
        <v>54128500</v>
      </c>
      <c r="AF1384" s="2">
        <v>54027500</v>
      </c>
    </row>
    <row r="1385" spans="1:32">
      <c r="A1385" t="s">
        <v>1403</v>
      </c>
      <c r="B1385" t="s">
        <v>19</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0</v>
      </c>
      <c r="X1385">
        <v>0</v>
      </c>
      <c r="Y1385">
        <v>0</v>
      </c>
      <c r="Z1385">
        <v>0</v>
      </c>
      <c r="AA1385">
        <v>0</v>
      </c>
      <c r="AB1385">
        <v>0</v>
      </c>
      <c r="AC1385">
        <v>0</v>
      </c>
      <c r="AD1385">
        <v>0</v>
      </c>
      <c r="AE1385">
        <v>0</v>
      </c>
      <c r="AF1385">
        <v>0</v>
      </c>
    </row>
    <row r="1386" spans="1:32">
      <c r="A1386" t="s">
        <v>1404</v>
      </c>
      <c r="B1386" t="s">
        <v>19</v>
      </c>
      <c r="C1386">
        <v>0</v>
      </c>
      <c r="D1386">
        <v>0</v>
      </c>
      <c r="E1386">
        <v>0</v>
      </c>
      <c r="F1386">
        <v>0</v>
      </c>
      <c r="G1386">
        <v>0</v>
      </c>
      <c r="H1386">
        <v>0</v>
      </c>
      <c r="I1386">
        <v>0</v>
      </c>
      <c r="J1386">
        <v>0</v>
      </c>
      <c r="K1386">
        <v>0</v>
      </c>
      <c r="L1386">
        <v>0</v>
      </c>
      <c r="M1386">
        <v>0</v>
      </c>
      <c r="N1386">
        <v>0</v>
      </c>
      <c r="O1386">
        <v>0</v>
      </c>
      <c r="P1386">
        <v>0</v>
      </c>
      <c r="Q1386">
        <v>0</v>
      </c>
      <c r="R1386">
        <v>0</v>
      </c>
      <c r="S1386">
        <v>0</v>
      </c>
      <c r="T1386">
        <v>0</v>
      </c>
      <c r="U1386">
        <v>0</v>
      </c>
      <c r="V1386">
        <v>0</v>
      </c>
      <c r="W1386">
        <v>0</v>
      </c>
      <c r="X1386">
        <v>0</v>
      </c>
      <c r="Y1386">
        <v>0</v>
      </c>
      <c r="Z1386">
        <v>0</v>
      </c>
      <c r="AA1386">
        <v>0</v>
      </c>
      <c r="AB1386">
        <v>0</v>
      </c>
      <c r="AC1386">
        <v>0</v>
      </c>
      <c r="AD1386">
        <v>0</v>
      </c>
      <c r="AE1386">
        <v>0</v>
      </c>
      <c r="AF1386">
        <v>0</v>
      </c>
    </row>
    <row r="1387" spans="1:32">
      <c r="A1387" t="s">
        <v>1405</v>
      </c>
      <c r="B1387" t="s">
        <v>19</v>
      </c>
      <c r="C1387">
        <v>0</v>
      </c>
      <c r="D1387">
        <v>0</v>
      </c>
      <c r="E1387">
        <v>0</v>
      </c>
      <c r="F1387">
        <v>0</v>
      </c>
      <c r="G1387">
        <v>0</v>
      </c>
      <c r="H1387">
        <v>0</v>
      </c>
      <c r="I1387">
        <v>0</v>
      </c>
      <c r="J1387">
        <v>0</v>
      </c>
      <c r="K1387">
        <v>0</v>
      </c>
      <c r="L1387">
        <v>0</v>
      </c>
      <c r="M1387">
        <v>0</v>
      </c>
      <c r="N1387">
        <v>0</v>
      </c>
      <c r="O1387">
        <v>0</v>
      </c>
      <c r="P1387">
        <v>0</v>
      </c>
      <c r="Q1387">
        <v>0</v>
      </c>
      <c r="R1387">
        <v>0</v>
      </c>
      <c r="S1387">
        <v>0</v>
      </c>
      <c r="T1387">
        <v>0</v>
      </c>
      <c r="U1387">
        <v>0</v>
      </c>
      <c r="V1387">
        <v>0</v>
      </c>
      <c r="W1387">
        <v>0</v>
      </c>
      <c r="X1387">
        <v>0</v>
      </c>
      <c r="Y1387">
        <v>0</v>
      </c>
      <c r="Z1387">
        <v>0</v>
      </c>
      <c r="AA1387">
        <v>0</v>
      </c>
      <c r="AB1387">
        <v>0</v>
      </c>
      <c r="AC1387">
        <v>0</v>
      </c>
      <c r="AD1387">
        <v>0</v>
      </c>
      <c r="AE1387">
        <v>0</v>
      </c>
      <c r="AF1387">
        <v>0</v>
      </c>
    </row>
    <row r="1388" spans="1:32">
      <c r="A1388" t="s">
        <v>1406</v>
      </c>
      <c r="B1388" t="s">
        <v>19</v>
      </c>
      <c r="C1388">
        <v>0</v>
      </c>
      <c r="D1388">
        <v>0</v>
      </c>
      <c r="E1388">
        <v>0</v>
      </c>
      <c r="F1388">
        <v>0</v>
      </c>
      <c r="G1388">
        <v>0</v>
      </c>
      <c r="H1388">
        <v>0</v>
      </c>
      <c r="I1388">
        <v>0</v>
      </c>
      <c r="J1388">
        <v>0</v>
      </c>
      <c r="K1388">
        <v>0</v>
      </c>
      <c r="L1388">
        <v>0</v>
      </c>
      <c r="M1388">
        <v>0</v>
      </c>
      <c r="N1388">
        <v>0</v>
      </c>
      <c r="O1388">
        <v>0</v>
      </c>
      <c r="P1388">
        <v>0</v>
      </c>
      <c r="Q1388">
        <v>0</v>
      </c>
      <c r="R1388">
        <v>0</v>
      </c>
      <c r="S1388">
        <v>0</v>
      </c>
      <c r="T1388">
        <v>0</v>
      </c>
      <c r="U1388">
        <v>0</v>
      </c>
      <c r="V1388">
        <v>0</v>
      </c>
      <c r="W1388">
        <v>0</v>
      </c>
      <c r="X1388">
        <v>0</v>
      </c>
      <c r="Y1388">
        <v>0</v>
      </c>
      <c r="Z1388">
        <v>0</v>
      </c>
      <c r="AA1388">
        <v>0</v>
      </c>
      <c r="AB1388">
        <v>0</v>
      </c>
      <c r="AC1388">
        <v>0</v>
      </c>
      <c r="AD1388">
        <v>0</v>
      </c>
      <c r="AE1388">
        <v>0</v>
      </c>
      <c r="AF1388">
        <v>0</v>
      </c>
    </row>
    <row r="1389" spans="1:32">
      <c r="A1389" t="s">
        <v>1407</v>
      </c>
      <c r="B1389" t="s">
        <v>19</v>
      </c>
      <c r="C1389">
        <v>0</v>
      </c>
      <c r="D1389">
        <v>0</v>
      </c>
      <c r="E1389">
        <v>0</v>
      </c>
      <c r="F1389">
        <v>0</v>
      </c>
      <c r="G1389">
        <v>0</v>
      </c>
      <c r="H1389">
        <v>0</v>
      </c>
      <c r="I1389">
        <v>0</v>
      </c>
      <c r="J1389">
        <v>0</v>
      </c>
      <c r="K1389">
        <v>0</v>
      </c>
      <c r="L1389">
        <v>0</v>
      </c>
      <c r="M1389">
        <v>0</v>
      </c>
      <c r="N1389">
        <v>0</v>
      </c>
      <c r="O1389">
        <v>0</v>
      </c>
      <c r="P1389">
        <v>0</v>
      </c>
      <c r="Q1389">
        <v>0</v>
      </c>
      <c r="R1389">
        <v>0</v>
      </c>
      <c r="S1389">
        <v>0</v>
      </c>
      <c r="T1389">
        <v>0</v>
      </c>
      <c r="U1389">
        <v>0</v>
      </c>
      <c r="V1389">
        <v>0</v>
      </c>
      <c r="W1389">
        <v>0</v>
      </c>
      <c r="X1389">
        <v>0</v>
      </c>
      <c r="Y1389">
        <v>0</v>
      </c>
      <c r="Z1389">
        <v>0</v>
      </c>
      <c r="AA1389">
        <v>0</v>
      </c>
      <c r="AB1389">
        <v>0</v>
      </c>
      <c r="AC1389">
        <v>0</v>
      </c>
      <c r="AD1389">
        <v>0</v>
      </c>
      <c r="AE1389">
        <v>0</v>
      </c>
      <c r="AF1389">
        <v>0</v>
      </c>
    </row>
    <row r="1390" spans="1:32">
      <c r="A1390" t="s">
        <v>1408</v>
      </c>
      <c r="B1390" t="s">
        <v>19</v>
      </c>
      <c r="C1390">
        <v>0</v>
      </c>
      <c r="D1390">
        <v>0</v>
      </c>
      <c r="E1390">
        <v>0</v>
      </c>
      <c r="F1390">
        <v>0</v>
      </c>
      <c r="G1390">
        <v>0</v>
      </c>
      <c r="H1390">
        <v>0</v>
      </c>
      <c r="I1390">
        <v>0</v>
      </c>
      <c r="J1390">
        <v>0</v>
      </c>
      <c r="K1390">
        <v>0</v>
      </c>
      <c r="L1390">
        <v>0</v>
      </c>
      <c r="M1390">
        <v>0</v>
      </c>
      <c r="N1390">
        <v>0</v>
      </c>
      <c r="O1390">
        <v>0</v>
      </c>
      <c r="P1390">
        <v>0</v>
      </c>
      <c r="Q1390">
        <v>0</v>
      </c>
      <c r="R1390">
        <v>0</v>
      </c>
      <c r="S1390">
        <v>0</v>
      </c>
      <c r="T1390">
        <v>0</v>
      </c>
      <c r="U1390">
        <v>0</v>
      </c>
      <c r="V1390">
        <v>0</v>
      </c>
      <c r="W1390">
        <v>0</v>
      </c>
      <c r="X1390">
        <v>0</v>
      </c>
      <c r="Y1390">
        <v>0</v>
      </c>
      <c r="Z1390">
        <v>0</v>
      </c>
      <c r="AA1390">
        <v>0</v>
      </c>
      <c r="AB1390">
        <v>0</v>
      </c>
      <c r="AC1390">
        <v>0</v>
      </c>
      <c r="AD1390">
        <v>0</v>
      </c>
      <c r="AE1390">
        <v>0</v>
      </c>
      <c r="AF1390">
        <v>0</v>
      </c>
    </row>
    <row r="1391" spans="1:32">
      <c r="A1391" t="s">
        <v>1409</v>
      </c>
      <c r="B1391" t="s">
        <v>19</v>
      </c>
      <c r="C1391">
        <v>0</v>
      </c>
      <c r="D1391">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row>
    <row r="1392" spans="1:32">
      <c r="A1392" t="s">
        <v>1410</v>
      </c>
      <c r="B1392" t="s">
        <v>19</v>
      </c>
      <c r="C1392">
        <v>0</v>
      </c>
      <c r="D1392">
        <v>0</v>
      </c>
      <c r="E1392">
        <v>0</v>
      </c>
      <c r="F1392">
        <v>0</v>
      </c>
      <c r="G1392">
        <v>0</v>
      </c>
      <c r="H1392">
        <v>0</v>
      </c>
      <c r="I1392">
        <v>0</v>
      </c>
      <c r="J1392">
        <v>0</v>
      </c>
      <c r="K1392">
        <v>0</v>
      </c>
      <c r="L1392">
        <v>0</v>
      </c>
      <c r="M1392">
        <v>0</v>
      </c>
      <c r="N1392">
        <v>0</v>
      </c>
      <c r="O1392">
        <v>0</v>
      </c>
      <c r="P1392">
        <v>0</v>
      </c>
      <c r="Q1392">
        <v>0</v>
      </c>
      <c r="R1392">
        <v>0</v>
      </c>
      <c r="S1392">
        <v>0</v>
      </c>
      <c r="T1392">
        <v>0</v>
      </c>
      <c r="U1392">
        <v>0</v>
      </c>
      <c r="V1392">
        <v>0</v>
      </c>
      <c r="W1392">
        <v>0</v>
      </c>
      <c r="X1392">
        <v>0</v>
      </c>
      <c r="Y1392">
        <v>0</v>
      </c>
      <c r="Z1392">
        <v>0</v>
      </c>
      <c r="AA1392">
        <v>0</v>
      </c>
      <c r="AB1392">
        <v>0</v>
      </c>
      <c r="AC1392">
        <v>0</v>
      </c>
      <c r="AD1392">
        <v>0</v>
      </c>
      <c r="AE1392">
        <v>0</v>
      </c>
      <c r="AF1392">
        <v>0</v>
      </c>
    </row>
    <row r="1393" spans="1:32">
      <c r="A1393" t="s">
        <v>1411</v>
      </c>
      <c r="B1393" t="s">
        <v>19</v>
      </c>
      <c r="C1393">
        <v>0</v>
      </c>
      <c r="D1393">
        <v>0</v>
      </c>
      <c r="E1393">
        <v>0</v>
      </c>
      <c r="F1393">
        <v>0</v>
      </c>
      <c r="G1393">
        <v>0</v>
      </c>
      <c r="H1393">
        <v>0</v>
      </c>
      <c r="I1393">
        <v>0</v>
      </c>
      <c r="J1393">
        <v>0</v>
      </c>
      <c r="K1393">
        <v>0</v>
      </c>
      <c r="L1393">
        <v>0</v>
      </c>
      <c r="M1393">
        <v>0</v>
      </c>
      <c r="N1393">
        <v>0</v>
      </c>
      <c r="O1393">
        <v>0</v>
      </c>
      <c r="P1393">
        <v>0</v>
      </c>
      <c r="Q1393">
        <v>0</v>
      </c>
      <c r="R1393">
        <v>0</v>
      </c>
      <c r="S1393">
        <v>0</v>
      </c>
      <c r="T1393">
        <v>0</v>
      </c>
      <c r="U1393">
        <v>0</v>
      </c>
      <c r="V1393">
        <v>0</v>
      </c>
      <c r="W1393">
        <v>0</v>
      </c>
      <c r="X1393">
        <v>0</v>
      </c>
      <c r="Y1393">
        <v>0</v>
      </c>
      <c r="Z1393">
        <v>0</v>
      </c>
      <c r="AA1393">
        <v>0</v>
      </c>
      <c r="AB1393">
        <v>0</v>
      </c>
      <c r="AC1393">
        <v>0</v>
      </c>
      <c r="AD1393">
        <v>0</v>
      </c>
      <c r="AE1393">
        <v>0</v>
      </c>
      <c r="AF1393">
        <v>0</v>
      </c>
    </row>
    <row r="1394" spans="1:32">
      <c r="A1394" t="s">
        <v>1412</v>
      </c>
      <c r="B1394" t="s">
        <v>19</v>
      </c>
      <c r="C1394">
        <v>0</v>
      </c>
      <c r="D1394">
        <v>0</v>
      </c>
      <c r="E1394">
        <v>0</v>
      </c>
      <c r="F1394">
        <v>0</v>
      </c>
      <c r="G1394">
        <v>0</v>
      </c>
      <c r="H1394">
        <v>0</v>
      </c>
      <c r="I1394">
        <v>0</v>
      </c>
      <c r="J1394">
        <v>0</v>
      </c>
      <c r="K1394">
        <v>0</v>
      </c>
      <c r="L1394">
        <v>0</v>
      </c>
      <c r="M1394">
        <v>0</v>
      </c>
      <c r="N1394">
        <v>0</v>
      </c>
      <c r="O1394">
        <v>0</v>
      </c>
      <c r="P1394">
        <v>0</v>
      </c>
      <c r="Q1394">
        <v>0</v>
      </c>
      <c r="R1394">
        <v>0</v>
      </c>
      <c r="S1394">
        <v>0</v>
      </c>
      <c r="T1394">
        <v>0</v>
      </c>
      <c r="U1394">
        <v>0</v>
      </c>
      <c r="V1394">
        <v>0</v>
      </c>
      <c r="W1394">
        <v>0</v>
      </c>
      <c r="X1394">
        <v>0</v>
      </c>
      <c r="Y1394">
        <v>0</v>
      </c>
      <c r="Z1394">
        <v>0</v>
      </c>
      <c r="AA1394">
        <v>0</v>
      </c>
      <c r="AB1394">
        <v>0</v>
      </c>
      <c r="AC1394">
        <v>0</v>
      </c>
      <c r="AD1394">
        <v>0</v>
      </c>
      <c r="AE1394">
        <v>0</v>
      </c>
      <c r="AF1394">
        <v>0</v>
      </c>
    </row>
    <row r="1395" spans="1:32">
      <c r="A1395" t="s">
        <v>1413</v>
      </c>
      <c r="B1395" t="s">
        <v>19</v>
      </c>
      <c r="C1395">
        <v>0</v>
      </c>
      <c r="D1395">
        <v>0</v>
      </c>
      <c r="E1395">
        <v>0</v>
      </c>
      <c r="F1395">
        <v>0</v>
      </c>
      <c r="G1395">
        <v>0</v>
      </c>
      <c r="H1395">
        <v>0</v>
      </c>
      <c r="I1395">
        <v>0</v>
      </c>
      <c r="J1395">
        <v>0</v>
      </c>
      <c r="K1395">
        <v>0</v>
      </c>
      <c r="L1395">
        <v>0</v>
      </c>
      <c r="M1395">
        <v>0</v>
      </c>
      <c r="N1395">
        <v>0</v>
      </c>
      <c r="O1395">
        <v>0</v>
      </c>
      <c r="P1395">
        <v>0</v>
      </c>
      <c r="Q1395">
        <v>0</v>
      </c>
      <c r="R1395">
        <v>0</v>
      </c>
      <c r="S1395">
        <v>0</v>
      </c>
      <c r="T1395">
        <v>0</v>
      </c>
      <c r="U1395">
        <v>0</v>
      </c>
      <c r="V1395">
        <v>0</v>
      </c>
      <c r="W1395">
        <v>0</v>
      </c>
      <c r="X1395">
        <v>0</v>
      </c>
      <c r="Y1395">
        <v>0</v>
      </c>
      <c r="Z1395">
        <v>0</v>
      </c>
      <c r="AA1395">
        <v>0</v>
      </c>
      <c r="AB1395">
        <v>0</v>
      </c>
      <c r="AC1395">
        <v>0</v>
      </c>
      <c r="AD1395">
        <v>0</v>
      </c>
      <c r="AE1395">
        <v>0</v>
      </c>
      <c r="AF1395">
        <v>0</v>
      </c>
    </row>
    <row r="1396" spans="1:32">
      <c r="A1396" t="s">
        <v>1414</v>
      </c>
      <c r="B1396" t="s">
        <v>19</v>
      </c>
      <c r="C1396">
        <v>0</v>
      </c>
      <c r="D1396">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row>
    <row r="1397" spans="1:32">
      <c r="A1397" t="s">
        <v>1415</v>
      </c>
      <c r="B1397" t="s">
        <v>19</v>
      </c>
      <c r="C1397">
        <v>0</v>
      </c>
      <c r="D1397">
        <v>0</v>
      </c>
      <c r="E1397">
        <v>0</v>
      </c>
      <c r="F1397">
        <v>0</v>
      </c>
      <c r="G1397">
        <v>0</v>
      </c>
      <c r="H1397">
        <v>0</v>
      </c>
      <c r="I1397">
        <v>0</v>
      </c>
      <c r="J1397">
        <v>0</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row>
    <row r="1398" spans="1:32">
      <c r="A1398" t="s">
        <v>1416</v>
      </c>
      <c r="B1398" t="s">
        <v>19</v>
      </c>
      <c r="C1398">
        <v>0</v>
      </c>
      <c r="D1398">
        <v>0</v>
      </c>
      <c r="E1398">
        <v>0</v>
      </c>
      <c r="F1398">
        <v>0</v>
      </c>
      <c r="G1398">
        <v>0</v>
      </c>
      <c r="H1398">
        <v>0</v>
      </c>
      <c r="I1398">
        <v>0</v>
      </c>
      <c r="J1398">
        <v>0</v>
      </c>
      <c r="K1398">
        <v>0</v>
      </c>
      <c r="L1398">
        <v>0</v>
      </c>
      <c r="M1398">
        <v>0</v>
      </c>
      <c r="N1398">
        <v>0</v>
      </c>
      <c r="O1398">
        <v>0</v>
      </c>
      <c r="P1398">
        <v>0</v>
      </c>
      <c r="Q1398">
        <v>0</v>
      </c>
      <c r="R1398">
        <v>0</v>
      </c>
      <c r="S1398">
        <v>0</v>
      </c>
      <c r="T1398">
        <v>0</v>
      </c>
      <c r="U1398">
        <v>0</v>
      </c>
      <c r="V1398">
        <v>0</v>
      </c>
      <c r="W1398">
        <v>0</v>
      </c>
      <c r="X1398">
        <v>0</v>
      </c>
      <c r="Y1398">
        <v>0</v>
      </c>
      <c r="Z1398">
        <v>0</v>
      </c>
      <c r="AA1398">
        <v>0</v>
      </c>
      <c r="AB1398">
        <v>0</v>
      </c>
      <c r="AC1398">
        <v>0</v>
      </c>
      <c r="AD1398">
        <v>0</v>
      </c>
      <c r="AE1398">
        <v>0</v>
      </c>
      <c r="AF1398">
        <v>0</v>
      </c>
    </row>
    <row r="1399" spans="1:32">
      <c r="A1399" t="s">
        <v>1417</v>
      </c>
      <c r="B1399" t="s">
        <v>19</v>
      </c>
      <c r="C1399">
        <v>0</v>
      </c>
      <c r="D1399">
        <v>0</v>
      </c>
      <c r="E1399">
        <v>0</v>
      </c>
      <c r="F1399">
        <v>0</v>
      </c>
      <c r="G1399">
        <v>0</v>
      </c>
      <c r="H1399">
        <v>0</v>
      </c>
      <c r="I1399">
        <v>0</v>
      </c>
      <c r="J1399">
        <v>0</v>
      </c>
      <c r="K1399">
        <v>0</v>
      </c>
      <c r="L1399">
        <v>0</v>
      </c>
      <c r="M1399">
        <v>0</v>
      </c>
      <c r="N1399">
        <v>0</v>
      </c>
      <c r="O1399">
        <v>0</v>
      </c>
      <c r="P1399">
        <v>0</v>
      </c>
      <c r="Q1399">
        <v>0</v>
      </c>
      <c r="R1399">
        <v>0</v>
      </c>
      <c r="S1399">
        <v>0</v>
      </c>
      <c r="T1399">
        <v>0</v>
      </c>
      <c r="U1399">
        <v>0</v>
      </c>
      <c r="V1399">
        <v>0</v>
      </c>
      <c r="W1399">
        <v>0</v>
      </c>
      <c r="X1399">
        <v>0</v>
      </c>
      <c r="Y1399">
        <v>0</v>
      </c>
      <c r="Z1399">
        <v>0</v>
      </c>
      <c r="AA1399">
        <v>0</v>
      </c>
      <c r="AB1399">
        <v>0</v>
      </c>
      <c r="AC1399">
        <v>0</v>
      </c>
      <c r="AD1399">
        <v>0</v>
      </c>
      <c r="AE1399">
        <v>0</v>
      </c>
      <c r="AF1399">
        <v>0</v>
      </c>
    </row>
    <row r="1400" spans="1:32">
      <c r="A1400" t="s">
        <v>1418</v>
      </c>
      <c r="B1400" t="s">
        <v>19</v>
      </c>
      <c r="C1400">
        <v>0</v>
      </c>
      <c r="D1400">
        <v>0</v>
      </c>
      <c r="E1400">
        <v>0</v>
      </c>
      <c r="F1400">
        <v>0</v>
      </c>
      <c r="G1400">
        <v>0</v>
      </c>
      <c r="H1400">
        <v>0</v>
      </c>
      <c r="I1400">
        <v>0</v>
      </c>
      <c r="J1400">
        <v>0</v>
      </c>
      <c r="K1400">
        <v>0</v>
      </c>
      <c r="L1400">
        <v>0</v>
      </c>
      <c r="M1400">
        <v>0</v>
      </c>
      <c r="N1400">
        <v>0</v>
      </c>
      <c r="O1400">
        <v>0</v>
      </c>
      <c r="P1400">
        <v>0</v>
      </c>
      <c r="Q1400">
        <v>0</v>
      </c>
      <c r="R1400">
        <v>0</v>
      </c>
      <c r="S1400">
        <v>0</v>
      </c>
      <c r="T1400">
        <v>0</v>
      </c>
      <c r="U1400">
        <v>0</v>
      </c>
      <c r="V1400">
        <v>0</v>
      </c>
      <c r="W1400">
        <v>0</v>
      </c>
      <c r="X1400">
        <v>0</v>
      </c>
      <c r="Y1400">
        <v>0</v>
      </c>
      <c r="Z1400">
        <v>0</v>
      </c>
      <c r="AA1400">
        <v>0</v>
      </c>
      <c r="AB1400">
        <v>0</v>
      </c>
      <c r="AC1400">
        <v>0</v>
      </c>
      <c r="AD1400">
        <v>0</v>
      </c>
      <c r="AE1400">
        <v>0</v>
      </c>
      <c r="AF1400">
        <v>0</v>
      </c>
    </row>
    <row r="1401" spans="1:32">
      <c r="A1401" t="s">
        <v>1419</v>
      </c>
      <c r="B1401" t="s">
        <v>19</v>
      </c>
      <c r="C1401">
        <v>0</v>
      </c>
      <c r="D1401">
        <v>0</v>
      </c>
      <c r="E1401">
        <v>0</v>
      </c>
      <c r="F1401">
        <v>0</v>
      </c>
      <c r="G1401">
        <v>0</v>
      </c>
      <c r="H1401">
        <v>0</v>
      </c>
      <c r="I1401">
        <v>0</v>
      </c>
      <c r="J1401">
        <v>0</v>
      </c>
      <c r="K1401">
        <v>0</v>
      </c>
      <c r="L1401">
        <v>0</v>
      </c>
      <c r="M1401">
        <v>0</v>
      </c>
      <c r="N1401">
        <v>0</v>
      </c>
      <c r="O1401">
        <v>0</v>
      </c>
      <c r="P1401">
        <v>0</v>
      </c>
      <c r="Q1401">
        <v>0</v>
      </c>
      <c r="R1401">
        <v>0</v>
      </c>
      <c r="S1401">
        <v>0</v>
      </c>
      <c r="T1401">
        <v>0</v>
      </c>
      <c r="U1401">
        <v>0</v>
      </c>
      <c r="V1401">
        <v>0</v>
      </c>
      <c r="W1401">
        <v>0</v>
      </c>
      <c r="X1401">
        <v>0</v>
      </c>
      <c r="Y1401">
        <v>0</v>
      </c>
      <c r="Z1401">
        <v>0</v>
      </c>
      <c r="AA1401">
        <v>0</v>
      </c>
      <c r="AB1401">
        <v>0</v>
      </c>
      <c r="AC1401">
        <v>0</v>
      </c>
      <c r="AD1401">
        <v>0</v>
      </c>
      <c r="AE1401">
        <v>0</v>
      </c>
      <c r="AF1401">
        <v>0</v>
      </c>
    </row>
    <row r="1402" spans="1:32">
      <c r="A1402" t="s">
        <v>1420</v>
      </c>
      <c r="B1402" t="s">
        <v>19</v>
      </c>
      <c r="C1402">
        <v>0</v>
      </c>
      <c r="D1402">
        <v>0</v>
      </c>
      <c r="E1402">
        <v>0</v>
      </c>
      <c r="F1402">
        <v>0</v>
      </c>
      <c r="G1402">
        <v>0</v>
      </c>
      <c r="H1402">
        <v>0</v>
      </c>
      <c r="I1402">
        <v>0</v>
      </c>
      <c r="J1402">
        <v>0</v>
      </c>
      <c r="K1402">
        <v>0</v>
      </c>
      <c r="L1402">
        <v>0</v>
      </c>
      <c r="M1402">
        <v>0</v>
      </c>
      <c r="N1402">
        <v>0</v>
      </c>
      <c r="O1402">
        <v>0</v>
      </c>
      <c r="P1402">
        <v>0</v>
      </c>
      <c r="Q1402">
        <v>0</v>
      </c>
      <c r="R1402">
        <v>0</v>
      </c>
      <c r="S1402">
        <v>0</v>
      </c>
      <c r="T1402">
        <v>0</v>
      </c>
      <c r="U1402">
        <v>0</v>
      </c>
      <c r="V1402">
        <v>0</v>
      </c>
      <c r="W1402">
        <v>0</v>
      </c>
      <c r="X1402">
        <v>0</v>
      </c>
      <c r="Y1402">
        <v>0</v>
      </c>
      <c r="Z1402">
        <v>0</v>
      </c>
      <c r="AA1402">
        <v>0</v>
      </c>
      <c r="AB1402">
        <v>0</v>
      </c>
      <c r="AC1402">
        <v>0</v>
      </c>
      <c r="AD1402">
        <v>0</v>
      </c>
      <c r="AE1402">
        <v>0</v>
      </c>
      <c r="AF1402">
        <v>0</v>
      </c>
    </row>
    <row r="1403" spans="1:32">
      <c r="A1403" t="s">
        <v>1421</v>
      </c>
      <c r="B1403" t="s">
        <v>19</v>
      </c>
      <c r="C1403">
        <v>0</v>
      </c>
      <c r="D1403">
        <v>0</v>
      </c>
      <c r="E1403">
        <v>0</v>
      </c>
      <c r="F1403">
        <v>0</v>
      </c>
      <c r="G1403">
        <v>0</v>
      </c>
      <c r="H1403">
        <v>0</v>
      </c>
      <c r="I1403">
        <v>0</v>
      </c>
      <c r="J1403">
        <v>0</v>
      </c>
      <c r="K1403">
        <v>0</v>
      </c>
      <c r="L1403">
        <v>0</v>
      </c>
      <c r="M1403">
        <v>0</v>
      </c>
      <c r="N1403">
        <v>0</v>
      </c>
      <c r="O1403">
        <v>0</v>
      </c>
      <c r="P1403">
        <v>0</v>
      </c>
      <c r="Q1403">
        <v>0</v>
      </c>
      <c r="R1403">
        <v>0</v>
      </c>
      <c r="S1403">
        <v>0</v>
      </c>
      <c r="T1403">
        <v>0</v>
      </c>
      <c r="U1403">
        <v>0</v>
      </c>
      <c r="V1403">
        <v>0</v>
      </c>
      <c r="W1403">
        <v>0</v>
      </c>
      <c r="X1403">
        <v>0</v>
      </c>
      <c r="Y1403">
        <v>0</v>
      </c>
      <c r="Z1403">
        <v>0</v>
      </c>
      <c r="AA1403">
        <v>0</v>
      </c>
      <c r="AB1403">
        <v>0</v>
      </c>
      <c r="AC1403">
        <v>0</v>
      </c>
      <c r="AD1403">
        <v>0</v>
      </c>
      <c r="AE1403">
        <v>0</v>
      </c>
      <c r="AF1403">
        <v>0</v>
      </c>
    </row>
    <row r="1404" spans="1:32">
      <c r="A1404" t="s">
        <v>1422</v>
      </c>
      <c r="B1404" t="s">
        <v>19</v>
      </c>
      <c r="C1404" s="2">
        <v>377328000</v>
      </c>
      <c r="D1404" s="2">
        <v>376137000</v>
      </c>
      <c r="E1404" s="2">
        <v>363034000</v>
      </c>
      <c r="F1404" s="2">
        <v>346284000</v>
      </c>
      <c r="G1404" s="2">
        <v>327783000</v>
      </c>
      <c r="H1404" s="2">
        <v>310189000</v>
      </c>
      <c r="I1404" s="2">
        <v>293020000</v>
      </c>
      <c r="J1404" s="2">
        <v>275534000</v>
      </c>
      <c r="K1404" s="2">
        <v>257623000</v>
      </c>
      <c r="L1404" s="2">
        <v>240096000</v>
      </c>
      <c r="M1404" s="2">
        <v>223534000</v>
      </c>
      <c r="N1404" s="2">
        <v>207893000</v>
      </c>
      <c r="O1404" s="2">
        <v>193705000</v>
      </c>
      <c r="P1404" s="2">
        <v>180649000</v>
      </c>
      <c r="Q1404" s="2">
        <v>168074000</v>
      </c>
      <c r="R1404" s="2">
        <v>156291000</v>
      </c>
      <c r="S1404" s="2">
        <v>145761000</v>
      </c>
      <c r="T1404" s="2">
        <v>136505000</v>
      </c>
      <c r="U1404" s="2">
        <v>128081000</v>
      </c>
      <c r="V1404" s="2">
        <v>120601000</v>
      </c>
      <c r="W1404" s="2">
        <v>113983000</v>
      </c>
      <c r="X1404" s="2">
        <v>108543000</v>
      </c>
      <c r="Y1404" s="2">
        <v>104266000</v>
      </c>
      <c r="Z1404" s="2">
        <v>101115000</v>
      </c>
      <c r="AA1404" s="2">
        <v>98995600</v>
      </c>
      <c r="AB1404" s="2">
        <v>97609600</v>
      </c>
      <c r="AC1404" s="2">
        <v>96778900</v>
      </c>
      <c r="AD1404" s="2">
        <v>96224300</v>
      </c>
      <c r="AE1404" s="2">
        <v>95843500</v>
      </c>
      <c r="AF1404" s="2">
        <v>95664700</v>
      </c>
    </row>
    <row r="1405" spans="1:32">
      <c r="A1405" t="s">
        <v>1423</v>
      </c>
      <c r="B1405" t="s">
        <v>19</v>
      </c>
      <c r="C1405">
        <v>0</v>
      </c>
      <c r="D1405">
        <v>0</v>
      </c>
      <c r="E1405">
        <v>0</v>
      </c>
      <c r="F1405">
        <v>0</v>
      </c>
      <c r="G1405">
        <v>0</v>
      </c>
      <c r="H1405">
        <v>0</v>
      </c>
      <c r="I1405">
        <v>0</v>
      </c>
      <c r="J1405">
        <v>0</v>
      </c>
      <c r="K1405">
        <v>0</v>
      </c>
      <c r="L1405">
        <v>0</v>
      </c>
      <c r="M1405">
        <v>0</v>
      </c>
      <c r="N1405">
        <v>0</v>
      </c>
      <c r="O1405">
        <v>0</v>
      </c>
      <c r="P1405">
        <v>0</v>
      </c>
      <c r="Q1405">
        <v>0</v>
      </c>
      <c r="R1405">
        <v>0</v>
      </c>
      <c r="S1405">
        <v>0</v>
      </c>
      <c r="T1405">
        <v>0</v>
      </c>
      <c r="U1405">
        <v>0</v>
      </c>
      <c r="V1405">
        <v>0</v>
      </c>
      <c r="W1405">
        <v>0</v>
      </c>
      <c r="X1405">
        <v>0</v>
      </c>
      <c r="Y1405">
        <v>0</v>
      </c>
      <c r="Z1405">
        <v>0</v>
      </c>
      <c r="AA1405">
        <v>0</v>
      </c>
      <c r="AB1405">
        <v>0</v>
      </c>
      <c r="AC1405">
        <v>0</v>
      </c>
      <c r="AD1405">
        <v>0</v>
      </c>
      <c r="AE1405">
        <v>0</v>
      </c>
      <c r="AF1405">
        <v>0</v>
      </c>
    </row>
    <row r="1406" spans="1:32">
      <c r="A1406" t="s">
        <v>1424</v>
      </c>
      <c r="B1406" t="s">
        <v>19</v>
      </c>
      <c r="C1406">
        <v>0</v>
      </c>
      <c r="D1406">
        <v>0</v>
      </c>
      <c r="E1406">
        <v>0</v>
      </c>
      <c r="F1406">
        <v>0</v>
      </c>
      <c r="G1406">
        <v>0</v>
      </c>
      <c r="H1406">
        <v>0</v>
      </c>
      <c r="I1406">
        <v>0</v>
      </c>
      <c r="J1406">
        <v>0</v>
      </c>
      <c r="K1406">
        <v>0</v>
      </c>
      <c r="L1406">
        <v>0</v>
      </c>
      <c r="M1406">
        <v>0</v>
      </c>
      <c r="N1406">
        <v>0</v>
      </c>
      <c r="O1406">
        <v>0</v>
      </c>
      <c r="P1406">
        <v>0</v>
      </c>
      <c r="Q1406">
        <v>0</v>
      </c>
      <c r="R1406">
        <v>0</v>
      </c>
      <c r="S1406">
        <v>0</v>
      </c>
      <c r="T1406">
        <v>0</v>
      </c>
      <c r="U1406">
        <v>0</v>
      </c>
      <c r="V1406">
        <v>0</v>
      </c>
      <c r="W1406">
        <v>0</v>
      </c>
      <c r="X1406">
        <v>0</v>
      </c>
      <c r="Y1406">
        <v>0</v>
      </c>
      <c r="Z1406">
        <v>0</v>
      </c>
      <c r="AA1406">
        <v>0</v>
      </c>
      <c r="AB1406">
        <v>0</v>
      </c>
      <c r="AC1406">
        <v>0</v>
      </c>
      <c r="AD1406">
        <v>0</v>
      </c>
      <c r="AE1406">
        <v>0</v>
      </c>
      <c r="AF1406">
        <v>0</v>
      </c>
    </row>
    <row r="1407" spans="1:32">
      <c r="A1407" t="s">
        <v>1425</v>
      </c>
      <c r="B1407" t="s">
        <v>19</v>
      </c>
      <c r="C1407">
        <v>0</v>
      </c>
      <c r="D1407">
        <v>0</v>
      </c>
      <c r="E1407">
        <v>0</v>
      </c>
      <c r="F1407">
        <v>0</v>
      </c>
      <c r="G1407">
        <v>0</v>
      </c>
      <c r="H1407">
        <v>0</v>
      </c>
      <c r="I1407">
        <v>0</v>
      </c>
      <c r="J1407">
        <v>0</v>
      </c>
      <c r="K1407">
        <v>0</v>
      </c>
      <c r="L1407">
        <v>0</v>
      </c>
      <c r="M1407">
        <v>0</v>
      </c>
      <c r="N1407">
        <v>0</v>
      </c>
      <c r="O1407">
        <v>0</v>
      </c>
      <c r="P1407">
        <v>0</v>
      </c>
      <c r="Q1407">
        <v>0</v>
      </c>
      <c r="R1407">
        <v>0</v>
      </c>
      <c r="S1407">
        <v>0</v>
      </c>
      <c r="T1407">
        <v>0</v>
      </c>
      <c r="U1407">
        <v>0</v>
      </c>
      <c r="V1407">
        <v>0</v>
      </c>
      <c r="W1407">
        <v>0</v>
      </c>
      <c r="X1407">
        <v>0</v>
      </c>
      <c r="Y1407">
        <v>0</v>
      </c>
      <c r="Z1407">
        <v>0</v>
      </c>
      <c r="AA1407">
        <v>0</v>
      </c>
      <c r="AB1407">
        <v>0</v>
      </c>
      <c r="AC1407">
        <v>0</v>
      </c>
      <c r="AD1407">
        <v>0</v>
      </c>
      <c r="AE1407">
        <v>0</v>
      </c>
      <c r="AF1407">
        <v>0</v>
      </c>
    </row>
    <row r="1408" spans="1:32">
      <c r="A1408" t="s">
        <v>1426</v>
      </c>
      <c r="B1408" t="s">
        <v>19</v>
      </c>
      <c r="C1408">
        <v>0</v>
      </c>
      <c r="D1408">
        <v>0</v>
      </c>
      <c r="E1408">
        <v>0</v>
      </c>
      <c r="F1408">
        <v>0</v>
      </c>
      <c r="G1408">
        <v>0</v>
      </c>
      <c r="H1408">
        <v>0</v>
      </c>
      <c r="I1408">
        <v>0</v>
      </c>
      <c r="J1408">
        <v>0</v>
      </c>
      <c r="K1408">
        <v>0</v>
      </c>
      <c r="L1408">
        <v>0</v>
      </c>
      <c r="M1408">
        <v>0</v>
      </c>
      <c r="N1408">
        <v>0</v>
      </c>
      <c r="O1408">
        <v>0</v>
      </c>
      <c r="P1408">
        <v>0</v>
      </c>
      <c r="Q1408">
        <v>0</v>
      </c>
      <c r="R1408">
        <v>0</v>
      </c>
      <c r="S1408">
        <v>0</v>
      </c>
      <c r="T1408">
        <v>0</v>
      </c>
      <c r="U1408">
        <v>0</v>
      </c>
      <c r="V1408">
        <v>0</v>
      </c>
      <c r="W1408">
        <v>0</v>
      </c>
      <c r="X1408">
        <v>0</v>
      </c>
      <c r="Y1408">
        <v>0</v>
      </c>
      <c r="Z1408">
        <v>0</v>
      </c>
      <c r="AA1408">
        <v>0</v>
      </c>
      <c r="AB1408">
        <v>0</v>
      </c>
      <c r="AC1408">
        <v>0</v>
      </c>
      <c r="AD1408">
        <v>0</v>
      </c>
      <c r="AE1408">
        <v>0</v>
      </c>
      <c r="AF1408">
        <v>0</v>
      </c>
    </row>
    <row r="1409" spans="1:32">
      <c r="A1409" t="s">
        <v>1427</v>
      </c>
      <c r="B1409" t="s">
        <v>19</v>
      </c>
      <c r="C1409">
        <v>0</v>
      </c>
      <c r="D1409">
        <v>0</v>
      </c>
      <c r="E1409">
        <v>0</v>
      </c>
      <c r="F1409">
        <v>0</v>
      </c>
      <c r="G1409">
        <v>0</v>
      </c>
      <c r="H1409">
        <v>0</v>
      </c>
      <c r="I1409">
        <v>0</v>
      </c>
      <c r="J1409">
        <v>0</v>
      </c>
      <c r="K1409">
        <v>0</v>
      </c>
      <c r="L1409">
        <v>0</v>
      </c>
      <c r="M1409">
        <v>0</v>
      </c>
      <c r="N1409">
        <v>0</v>
      </c>
      <c r="O1409">
        <v>0</v>
      </c>
      <c r="P1409">
        <v>0</v>
      </c>
      <c r="Q1409">
        <v>0</v>
      </c>
      <c r="R1409">
        <v>0</v>
      </c>
      <c r="S1409">
        <v>0</v>
      </c>
      <c r="T1409">
        <v>0</v>
      </c>
      <c r="U1409">
        <v>0</v>
      </c>
      <c r="V1409">
        <v>0</v>
      </c>
      <c r="W1409">
        <v>0</v>
      </c>
      <c r="X1409">
        <v>0</v>
      </c>
      <c r="Y1409">
        <v>0</v>
      </c>
      <c r="Z1409">
        <v>0</v>
      </c>
      <c r="AA1409">
        <v>0</v>
      </c>
      <c r="AB1409">
        <v>0</v>
      </c>
      <c r="AC1409">
        <v>0</v>
      </c>
      <c r="AD1409">
        <v>0</v>
      </c>
      <c r="AE1409">
        <v>0</v>
      </c>
      <c r="AF1409">
        <v>0</v>
      </c>
    </row>
    <row r="1410" spans="1:32">
      <c r="A1410" t="s">
        <v>1428</v>
      </c>
      <c r="B1410" t="s">
        <v>19</v>
      </c>
      <c r="C1410">
        <v>0</v>
      </c>
      <c r="D1410">
        <v>0</v>
      </c>
      <c r="E1410">
        <v>0</v>
      </c>
      <c r="F1410">
        <v>0</v>
      </c>
      <c r="G1410">
        <v>0</v>
      </c>
      <c r="H1410">
        <v>0</v>
      </c>
      <c r="I1410">
        <v>0</v>
      </c>
      <c r="J1410">
        <v>0</v>
      </c>
      <c r="K1410">
        <v>0</v>
      </c>
      <c r="L1410">
        <v>0</v>
      </c>
      <c r="M1410">
        <v>0</v>
      </c>
      <c r="N1410">
        <v>0</v>
      </c>
      <c r="O1410">
        <v>0</v>
      </c>
      <c r="P1410">
        <v>0</v>
      </c>
      <c r="Q1410">
        <v>0</v>
      </c>
      <c r="R1410">
        <v>0</v>
      </c>
      <c r="S1410">
        <v>0</v>
      </c>
      <c r="T1410">
        <v>0</v>
      </c>
      <c r="U1410">
        <v>0</v>
      </c>
      <c r="V1410">
        <v>0</v>
      </c>
      <c r="W1410">
        <v>0</v>
      </c>
      <c r="X1410">
        <v>0</v>
      </c>
      <c r="Y1410">
        <v>0</v>
      </c>
      <c r="Z1410">
        <v>0</v>
      </c>
      <c r="AA1410">
        <v>0</v>
      </c>
      <c r="AB1410">
        <v>0</v>
      </c>
      <c r="AC1410">
        <v>0</v>
      </c>
      <c r="AD1410">
        <v>0</v>
      </c>
      <c r="AE1410">
        <v>0</v>
      </c>
      <c r="AF1410">
        <v>0</v>
      </c>
    </row>
    <row r="1411" spans="1:32">
      <c r="A1411" t="s">
        <v>1429</v>
      </c>
      <c r="B1411" t="s">
        <v>19</v>
      </c>
      <c r="C1411">
        <v>0</v>
      </c>
      <c r="D1411">
        <v>0</v>
      </c>
      <c r="E1411">
        <v>0</v>
      </c>
      <c r="F1411">
        <v>0</v>
      </c>
      <c r="G1411">
        <v>0</v>
      </c>
      <c r="H1411">
        <v>0</v>
      </c>
      <c r="I1411">
        <v>0</v>
      </c>
      <c r="J1411">
        <v>0</v>
      </c>
      <c r="K1411">
        <v>0</v>
      </c>
      <c r="L1411">
        <v>0</v>
      </c>
      <c r="M1411">
        <v>0</v>
      </c>
      <c r="N1411">
        <v>0</v>
      </c>
      <c r="O1411">
        <v>0</v>
      </c>
      <c r="P1411">
        <v>0</v>
      </c>
      <c r="Q1411">
        <v>0</v>
      </c>
      <c r="R1411">
        <v>0</v>
      </c>
      <c r="S1411">
        <v>0</v>
      </c>
      <c r="T1411">
        <v>0</v>
      </c>
      <c r="U1411">
        <v>0</v>
      </c>
      <c r="V1411">
        <v>0</v>
      </c>
      <c r="W1411">
        <v>0</v>
      </c>
      <c r="X1411">
        <v>0</v>
      </c>
      <c r="Y1411">
        <v>0</v>
      </c>
      <c r="Z1411">
        <v>0</v>
      </c>
      <c r="AA1411">
        <v>0</v>
      </c>
      <c r="AB1411">
        <v>0</v>
      </c>
      <c r="AC1411">
        <v>0</v>
      </c>
      <c r="AD1411">
        <v>0</v>
      </c>
      <c r="AE1411">
        <v>0</v>
      </c>
      <c r="AF1411">
        <v>0</v>
      </c>
    </row>
    <row r="1412" spans="1:32">
      <c r="A1412" t="s">
        <v>1430</v>
      </c>
      <c r="B1412" t="s">
        <v>19</v>
      </c>
      <c r="C1412">
        <v>0</v>
      </c>
      <c r="D1412">
        <v>0</v>
      </c>
      <c r="E1412">
        <v>0</v>
      </c>
      <c r="F1412">
        <v>0</v>
      </c>
      <c r="G1412">
        <v>0</v>
      </c>
      <c r="H1412">
        <v>0</v>
      </c>
      <c r="I1412">
        <v>0</v>
      </c>
      <c r="J1412">
        <v>0</v>
      </c>
      <c r="K1412">
        <v>0</v>
      </c>
      <c r="L1412">
        <v>0</v>
      </c>
      <c r="M1412">
        <v>0</v>
      </c>
      <c r="N1412">
        <v>0</v>
      </c>
      <c r="O1412">
        <v>0</v>
      </c>
      <c r="P1412">
        <v>0</v>
      </c>
      <c r="Q1412">
        <v>0</v>
      </c>
      <c r="R1412">
        <v>0</v>
      </c>
      <c r="S1412">
        <v>0</v>
      </c>
      <c r="T1412">
        <v>0</v>
      </c>
      <c r="U1412">
        <v>0</v>
      </c>
      <c r="V1412">
        <v>0</v>
      </c>
      <c r="W1412">
        <v>0</v>
      </c>
      <c r="X1412">
        <v>0</v>
      </c>
      <c r="Y1412">
        <v>0</v>
      </c>
      <c r="Z1412">
        <v>0</v>
      </c>
      <c r="AA1412">
        <v>0</v>
      </c>
      <c r="AB1412">
        <v>0</v>
      </c>
      <c r="AC1412">
        <v>0</v>
      </c>
      <c r="AD1412">
        <v>0</v>
      </c>
      <c r="AE1412">
        <v>0</v>
      </c>
      <c r="AF1412">
        <v>0</v>
      </c>
    </row>
    <row r="1413" spans="1:32">
      <c r="A1413" t="s">
        <v>1431</v>
      </c>
      <c r="B1413" t="s">
        <v>19</v>
      </c>
      <c r="C1413">
        <v>0</v>
      </c>
      <c r="D1413">
        <v>0</v>
      </c>
      <c r="E1413">
        <v>0</v>
      </c>
      <c r="F1413">
        <v>0</v>
      </c>
      <c r="G1413">
        <v>0</v>
      </c>
      <c r="H1413">
        <v>0</v>
      </c>
      <c r="I1413">
        <v>0</v>
      </c>
      <c r="J1413">
        <v>0</v>
      </c>
      <c r="K1413">
        <v>0</v>
      </c>
      <c r="L1413">
        <v>0</v>
      </c>
      <c r="M1413">
        <v>0</v>
      </c>
      <c r="N1413">
        <v>0</v>
      </c>
      <c r="O1413">
        <v>0</v>
      </c>
      <c r="P1413">
        <v>0</v>
      </c>
      <c r="Q1413">
        <v>0</v>
      </c>
      <c r="R1413">
        <v>0</v>
      </c>
      <c r="S1413">
        <v>0</v>
      </c>
      <c r="T1413">
        <v>0</v>
      </c>
      <c r="U1413">
        <v>0</v>
      </c>
      <c r="V1413">
        <v>0</v>
      </c>
      <c r="W1413">
        <v>0</v>
      </c>
      <c r="X1413">
        <v>0</v>
      </c>
      <c r="Y1413">
        <v>0</v>
      </c>
      <c r="Z1413">
        <v>0</v>
      </c>
      <c r="AA1413">
        <v>0</v>
      </c>
      <c r="AB1413">
        <v>0</v>
      </c>
      <c r="AC1413">
        <v>0</v>
      </c>
      <c r="AD1413">
        <v>0</v>
      </c>
      <c r="AE1413">
        <v>0</v>
      </c>
      <c r="AF1413">
        <v>0</v>
      </c>
    </row>
    <row r="1414" spans="1:32">
      <c r="A1414" t="s">
        <v>1432</v>
      </c>
      <c r="B1414" t="s">
        <v>19</v>
      </c>
      <c r="C1414">
        <v>0</v>
      </c>
      <c r="D1414">
        <v>0</v>
      </c>
      <c r="E1414">
        <v>0</v>
      </c>
      <c r="F1414">
        <v>0</v>
      </c>
      <c r="G1414">
        <v>0</v>
      </c>
      <c r="H1414">
        <v>0</v>
      </c>
      <c r="I1414">
        <v>0</v>
      </c>
      <c r="J1414">
        <v>0</v>
      </c>
      <c r="K1414">
        <v>0</v>
      </c>
      <c r="L1414">
        <v>0</v>
      </c>
      <c r="M1414">
        <v>0</v>
      </c>
      <c r="N1414">
        <v>0</v>
      </c>
      <c r="O1414">
        <v>0</v>
      </c>
      <c r="P1414">
        <v>0</v>
      </c>
      <c r="Q1414">
        <v>0</v>
      </c>
      <c r="R1414">
        <v>0</v>
      </c>
      <c r="S1414">
        <v>0</v>
      </c>
      <c r="T1414">
        <v>0</v>
      </c>
      <c r="U1414">
        <v>0</v>
      </c>
      <c r="V1414">
        <v>0</v>
      </c>
      <c r="W1414">
        <v>0</v>
      </c>
      <c r="X1414">
        <v>0</v>
      </c>
      <c r="Y1414">
        <v>0</v>
      </c>
      <c r="Z1414">
        <v>0</v>
      </c>
      <c r="AA1414">
        <v>0</v>
      </c>
      <c r="AB1414">
        <v>0</v>
      </c>
      <c r="AC1414">
        <v>0</v>
      </c>
      <c r="AD1414">
        <v>0</v>
      </c>
      <c r="AE1414">
        <v>0</v>
      </c>
      <c r="AF1414">
        <v>0</v>
      </c>
    </row>
    <row r="1415" spans="1:32">
      <c r="A1415" t="s">
        <v>1433</v>
      </c>
      <c r="B1415" t="s">
        <v>19</v>
      </c>
      <c r="C1415">
        <v>0</v>
      </c>
      <c r="D1415">
        <v>0</v>
      </c>
      <c r="E1415">
        <v>0</v>
      </c>
      <c r="F1415">
        <v>0</v>
      </c>
      <c r="G1415">
        <v>0</v>
      </c>
      <c r="H1415">
        <v>0</v>
      </c>
      <c r="I1415">
        <v>0</v>
      </c>
      <c r="J1415">
        <v>0</v>
      </c>
      <c r="K1415">
        <v>0</v>
      </c>
      <c r="L1415">
        <v>0</v>
      </c>
      <c r="M1415">
        <v>0</v>
      </c>
      <c r="N1415">
        <v>0</v>
      </c>
      <c r="O1415">
        <v>0</v>
      </c>
      <c r="P1415">
        <v>0</v>
      </c>
      <c r="Q1415">
        <v>0</v>
      </c>
      <c r="R1415">
        <v>0</v>
      </c>
      <c r="S1415">
        <v>0</v>
      </c>
      <c r="T1415">
        <v>0</v>
      </c>
      <c r="U1415">
        <v>0</v>
      </c>
      <c r="V1415">
        <v>0</v>
      </c>
      <c r="W1415">
        <v>0</v>
      </c>
      <c r="X1415">
        <v>0</v>
      </c>
      <c r="Y1415">
        <v>0</v>
      </c>
      <c r="Z1415">
        <v>0</v>
      </c>
      <c r="AA1415">
        <v>0</v>
      </c>
      <c r="AB1415">
        <v>0</v>
      </c>
      <c r="AC1415">
        <v>0</v>
      </c>
      <c r="AD1415">
        <v>0</v>
      </c>
      <c r="AE1415">
        <v>0</v>
      </c>
      <c r="AF1415">
        <v>0</v>
      </c>
    </row>
    <row r="1416" spans="1:32">
      <c r="A1416" t="s">
        <v>1434</v>
      </c>
      <c r="B1416" t="s">
        <v>19</v>
      </c>
      <c r="C1416">
        <v>0</v>
      </c>
      <c r="D1416">
        <v>0</v>
      </c>
      <c r="E1416">
        <v>0</v>
      </c>
      <c r="F1416">
        <v>0</v>
      </c>
      <c r="G1416">
        <v>0</v>
      </c>
      <c r="H1416">
        <v>0</v>
      </c>
      <c r="I1416">
        <v>0</v>
      </c>
      <c r="J1416">
        <v>0</v>
      </c>
      <c r="K1416">
        <v>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row>
    <row r="1417" spans="1:32">
      <c r="A1417" t="s">
        <v>1435</v>
      </c>
      <c r="B1417" t="s">
        <v>19</v>
      </c>
      <c r="C1417">
        <v>0</v>
      </c>
      <c r="D1417">
        <v>0</v>
      </c>
      <c r="E1417">
        <v>0</v>
      </c>
      <c r="F1417">
        <v>0</v>
      </c>
      <c r="G1417">
        <v>0</v>
      </c>
      <c r="H1417">
        <v>0</v>
      </c>
      <c r="I1417">
        <v>0</v>
      </c>
      <c r="J1417">
        <v>0</v>
      </c>
      <c r="K1417">
        <v>0</v>
      </c>
      <c r="L1417">
        <v>0</v>
      </c>
      <c r="M1417">
        <v>0</v>
      </c>
      <c r="N1417">
        <v>0</v>
      </c>
      <c r="O1417">
        <v>0</v>
      </c>
      <c r="P1417">
        <v>0</v>
      </c>
      <c r="Q1417">
        <v>0</v>
      </c>
      <c r="R1417">
        <v>0</v>
      </c>
      <c r="S1417">
        <v>0</v>
      </c>
      <c r="T1417">
        <v>0</v>
      </c>
      <c r="U1417">
        <v>0</v>
      </c>
      <c r="V1417">
        <v>0</v>
      </c>
      <c r="W1417">
        <v>0</v>
      </c>
      <c r="X1417">
        <v>0</v>
      </c>
      <c r="Y1417">
        <v>0</v>
      </c>
      <c r="Z1417">
        <v>0</v>
      </c>
      <c r="AA1417">
        <v>0</v>
      </c>
      <c r="AB1417">
        <v>0</v>
      </c>
      <c r="AC1417">
        <v>0</v>
      </c>
      <c r="AD1417">
        <v>0</v>
      </c>
      <c r="AE1417">
        <v>0</v>
      </c>
      <c r="AF1417">
        <v>0</v>
      </c>
    </row>
    <row r="1418" spans="1:32">
      <c r="A1418" t="s">
        <v>1436</v>
      </c>
      <c r="B1418" t="s">
        <v>19</v>
      </c>
      <c r="C1418">
        <v>0</v>
      </c>
      <c r="D1418">
        <v>0</v>
      </c>
      <c r="E1418">
        <v>0</v>
      </c>
      <c r="F1418">
        <v>0</v>
      </c>
      <c r="G1418">
        <v>0</v>
      </c>
      <c r="H1418">
        <v>0</v>
      </c>
      <c r="I1418">
        <v>0</v>
      </c>
      <c r="J1418">
        <v>0</v>
      </c>
      <c r="K1418">
        <v>0</v>
      </c>
      <c r="L1418">
        <v>0</v>
      </c>
      <c r="M1418">
        <v>0</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row>
    <row r="1419" spans="1:32">
      <c r="A1419" t="s">
        <v>1437</v>
      </c>
      <c r="B1419" t="s">
        <v>19</v>
      </c>
      <c r="C1419">
        <v>0</v>
      </c>
      <c r="D1419">
        <v>0</v>
      </c>
      <c r="E1419">
        <v>0</v>
      </c>
      <c r="F1419">
        <v>0</v>
      </c>
      <c r="G1419">
        <v>0</v>
      </c>
      <c r="H1419">
        <v>0</v>
      </c>
      <c r="I1419">
        <v>0</v>
      </c>
      <c r="J1419">
        <v>0</v>
      </c>
      <c r="K1419">
        <v>0</v>
      </c>
      <c r="L1419">
        <v>0</v>
      </c>
      <c r="M1419">
        <v>0</v>
      </c>
      <c r="N1419">
        <v>0</v>
      </c>
      <c r="O1419">
        <v>0</v>
      </c>
      <c r="P1419">
        <v>0</v>
      </c>
      <c r="Q1419">
        <v>0</v>
      </c>
      <c r="R1419">
        <v>0</v>
      </c>
      <c r="S1419">
        <v>0</v>
      </c>
      <c r="T1419">
        <v>0</v>
      </c>
      <c r="U1419">
        <v>0</v>
      </c>
      <c r="V1419">
        <v>0</v>
      </c>
      <c r="W1419">
        <v>0</v>
      </c>
      <c r="X1419">
        <v>0</v>
      </c>
      <c r="Y1419">
        <v>0</v>
      </c>
      <c r="Z1419">
        <v>0</v>
      </c>
      <c r="AA1419">
        <v>0</v>
      </c>
      <c r="AB1419">
        <v>0</v>
      </c>
      <c r="AC1419">
        <v>0</v>
      </c>
      <c r="AD1419">
        <v>0</v>
      </c>
      <c r="AE1419">
        <v>0</v>
      </c>
      <c r="AF1419">
        <v>0</v>
      </c>
    </row>
    <row r="1420" spans="1:32">
      <c r="A1420" t="s">
        <v>1438</v>
      </c>
      <c r="B1420" t="s">
        <v>19</v>
      </c>
      <c r="C1420">
        <v>0</v>
      </c>
      <c r="D1420">
        <v>0</v>
      </c>
      <c r="E1420">
        <v>0</v>
      </c>
      <c r="F1420">
        <v>0</v>
      </c>
      <c r="G1420">
        <v>0</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row>
    <row r="1421" spans="1:32">
      <c r="A1421" t="s">
        <v>1439</v>
      </c>
      <c r="B1421" t="s">
        <v>19</v>
      </c>
      <c r="C1421">
        <v>0</v>
      </c>
      <c r="D1421">
        <v>0</v>
      </c>
      <c r="E1421">
        <v>0</v>
      </c>
      <c r="F1421">
        <v>0</v>
      </c>
      <c r="G1421">
        <v>0</v>
      </c>
      <c r="H1421">
        <v>0</v>
      </c>
      <c r="I1421">
        <v>0</v>
      </c>
      <c r="J1421">
        <v>0</v>
      </c>
      <c r="K1421">
        <v>0</v>
      </c>
      <c r="L1421">
        <v>0</v>
      </c>
      <c r="M1421">
        <v>0</v>
      </c>
      <c r="N1421">
        <v>0</v>
      </c>
      <c r="O1421">
        <v>0</v>
      </c>
      <c r="P1421">
        <v>0</v>
      </c>
      <c r="Q1421">
        <v>0</v>
      </c>
      <c r="R1421">
        <v>0</v>
      </c>
      <c r="S1421">
        <v>0</v>
      </c>
      <c r="T1421">
        <v>0</v>
      </c>
      <c r="U1421">
        <v>0</v>
      </c>
      <c r="V1421">
        <v>0</v>
      </c>
      <c r="W1421">
        <v>0</v>
      </c>
      <c r="X1421">
        <v>0</v>
      </c>
      <c r="Y1421">
        <v>0</v>
      </c>
      <c r="Z1421">
        <v>0</v>
      </c>
      <c r="AA1421">
        <v>0</v>
      </c>
      <c r="AB1421">
        <v>0</v>
      </c>
      <c r="AC1421">
        <v>0</v>
      </c>
      <c r="AD1421">
        <v>0</v>
      </c>
      <c r="AE1421">
        <v>0</v>
      </c>
      <c r="AF1421">
        <v>0</v>
      </c>
    </row>
    <row r="1422" spans="1:32">
      <c r="A1422" t="s">
        <v>1440</v>
      </c>
      <c r="B1422" t="s">
        <v>19</v>
      </c>
      <c r="C1422">
        <v>0</v>
      </c>
      <c r="D1422">
        <v>0</v>
      </c>
      <c r="E1422">
        <v>0</v>
      </c>
      <c r="F1422">
        <v>0</v>
      </c>
      <c r="G1422">
        <v>0</v>
      </c>
      <c r="H1422">
        <v>0</v>
      </c>
      <c r="I1422">
        <v>0</v>
      </c>
      <c r="J1422">
        <v>0</v>
      </c>
      <c r="K1422">
        <v>0</v>
      </c>
      <c r="L1422">
        <v>0</v>
      </c>
      <c r="M1422">
        <v>0</v>
      </c>
      <c r="N1422">
        <v>0</v>
      </c>
      <c r="O1422">
        <v>0</v>
      </c>
      <c r="P1422">
        <v>0</v>
      </c>
      <c r="Q1422">
        <v>0</v>
      </c>
      <c r="R1422">
        <v>0</v>
      </c>
      <c r="S1422">
        <v>0</v>
      </c>
      <c r="T1422">
        <v>0</v>
      </c>
      <c r="U1422">
        <v>0</v>
      </c>
      <c r="V1422">
        <v>0</v>
      </c>
      <c r="W1422">
        <v>0</v>
      </c>
      <c r="X1422">
        <v>0</v>
      </c>
      <c r="Y1422">
        <v>0</v>
      </c>
      <c r="Z1422">
        <v>0</v>
      </c>
      <c r="AA1422">
        <v>0</v>
      </c>
      <c r="AB1422">
        <v>0</v>
      </c>
      <c r="AC1422">
        <v>0</v>
      </c>
      <c r="AD1422">
        <v>0</v>
      </c>
      <c r="AE1422">
        <v>0</v>
      </c>
      <c r="AF1422">
        <v>0</v>
      </c>
    </row>
    <row r="1423" spans="1:32">
      <c r="A1423" t="s">
        <v>1441</v>
      </c>
      <c r="B1423" t="s">
        <v>19</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row>
    <row r="1424" spans="1:32">
      <c r="A1424" t="s">
        <v>1442</v>
      </c>
      <c r="B1424" t="s">
        <v>19</v>
      </c>
      <c r="C1424">
        <v>0</v>
      </c>
      <c r="D1424">
        <v>0</v>
      </c>
      <c r="E1424">
        <v>0</v>
      </c>
      <c r="F1424">
        <v>0</v>
      </c>
      <c r="G1424">
        <v>0</v>
      </c>
      <c r="H1424">
        <v>0</v>
      </c>
      <c r="I1424">
        <v>0</v>
      </c>
      <c r="J1424">
        <v>0</v>
      </c>
      <c r="K1424">
        <v>0</v>
      </c>
      <c r="L1424">
        <v>0</v>
      </c>
      <c r="M1424">
        <v>0</v>
      </c>
      <c r="N1424">
        <v>0</v>
      </c>
      <c r="O1424">
        <v>0</v>
      </c>
      <c r="P1424">
        <v>0</v>
      </c>
      <c r="Q1424">
        <v>0</v>
      </c>
      <c r="R1424">
        <v>0</v>
      </c>
      <c r="S1424">
        <v>0</v>
      </c>
      <c r="T1424">
        <v>0</v>
      </c>
      <c r="U1424">
        <v>0</v>
      </c>
      <c r="V1424">
        <v>0</v>
      </c>
      <c r="W1424">
        <v>0</v>
      </c>
      <c r="X1424">
        <v>0</v>
      </c>
      <c r="Y1424">
        <v>0</v>
      </c>
      <c r="Z1424">
        <v>0</v>
      </c>
      <c r="AA1424">
        <v>0</v>
      </c>
      <c r="AB1424">
        <v>0</v>
      </c>
      <c r="AC1424">
        <v>0</v>
      </c>
      <c r="AD1424">
        <v>0</v>
      </c>
      <c r="AE1424">
        <v>0</v>
      </c>
      <c r="AF1424">
        <v>0</v>
      </c>
    </row>
    <row r="1425" spans="1:32">
      <c r="A1425" t="s">
        <v>1443</v>
      </c>
      <c r="B1425" t="s">
        <v>19</v>
      </c>
      <c r="C1425">
        <v>0</v>
      </c>
      <c r="D1425">
        <v>0</v>
      </c>
      <c r="E1425">
        <v>0</v>
      </c>
      <c r="F1425">
        <v>0</v>
      </c>
      <c r="G1425">
        <v>0</v>
      </c>
      <c r="H1425">
        <v>0</v>
      </c>
      <c r="I1425">
        <v>0</v>
      </c>
      <c r="J1425">
        <v>0</v>
      </c>
      <c r="K1425">
        <v>0</v>
      </c>
      <c r="L1425">
        <v>0</v>
      </c>
      <c r="M1425">
        <v>0</v>
      </c>
      <c r="N1425">
        <v>0</v>
      </c>
      <c r="O1425">
        <v>0</v>
      </c>
      <c r="P1425">
        <v>0</v>
      </c>
      <c r="Q1425">
        <v>0</v>
      </c>
      <c r="R1425">
        <v>0</v>
      </c>
      <c r="S1425">
        <v>0</v>
      </c>
      <c r="T1425">
        <v>0</v>
      </c>
      <c r="U1425">
        <v>0</v>
      </c>
      <c r="V1425">
        <v>0</v>
      </c>
      <c r="W1425">
        <v>0</v>
      </c>
      <c r="X1425">
        <v>0</v>
      </c>
      <c r="Y1425">
        <v>0</v>
      </c>
      <c r="Z1425">
        <v>0</v>
      </c>
      <c r="AA1425">
        <v>0</v>
      </c>
      <c r="AB1425">
        <v>0</v>
      </c>
      <c r="AC1425">
        <v>0</v>
      </c>
      <c r="AD1425">
        <v>0</v>
      </c>
      <c r="AE1425">
        <v>0</v>
      </c>
      <c r="AF1425">
        <v>0</v>
      </c>
    </row>
    <row r="1426" spans="1:32">
      <c r="A1426" t="s">
        <v>1444</v>
      </c>
      <c r="B1426" t="s">
        <v>19</v>
      </c>
      <c r="C1426">
        <v>0</v>
      </c>
      <c r="D1426">
        <v>0</v>
      </c>
      <c r="E1426">
        <v>0</v>
      </c>
      <c r="F1426">
        <v>0</v>
      </c>
      <c r="G1426">
        <v>0</v>
      </c>
      <c r="H1426">
        <v>0</v>
      </c>
      <c r="I1426">
        <v>0</v>
      </c>
      <c r="J1426">
        <v>0</v>
      </c>
      <c r="K1426">
        <v>0</v>
      </c>
      <c r="L1426">
        <v>0</v>
      </c>
      <c r="M1426">
        <v>0</v>
      </c>
      <c r="N1426">
        <v>0</v>
      </c>
      <c r="O1426">
        <v>0</v>
      </c>
      <c r="P1426">
        <v>0</v>
      </c>
      <c r="Q1426">
        <v>0</v>
      </c>
      <c r="R1426">
        <v>0</v>
      </c>
      <c r="S1426">
        <v>0</v>
      </c>
      <c r="T1426">
        <v>0</v>
      </c>
      <c r="U1426">
        <v>0</v>
      </c>
      <c r="V1426">
        <v>0</v>
      </c>
      <c r="W1426">
        <v>0</v>
      </c>
      <c r="X1426">
        <v>0</v>
      </c>
      <c r="Y1426">
        <v>0</v>
      </c>
      <c r="Z1426">
        <v>0</v>
      </c>
      <c r="AA1426">
        <v>0</v>
      </c>
      <c r="AB1426">
        <v>0</v>
      </c>
      <c r="AC1426">
        <v>0</v>
      </c>
      <c r="AD1426">
        <v>0</v>
      </c>
      <c r="AE1426">
        <v>0</v>
      </c>
      <c r="AF1426">
        <v>0</v>
      </c>
    </row>
    <row r="1427" spans="1:32">
      <c r="A1427" t="s">
        <v>1445</v>
      </c>
      <c r="B1427" t="s">
        <v>19</v>
      </c>
      <c r="C1427">
        <v>0</v>
      </c>
      <c r="D1427">
        <v>0</v>
      </c>
      <c r="E1427">
        <v>0</v>
      </c>
      <c r="F1427">
        <v>0</v>
      </c>
      <c r="G1427">
        <v>0</v>
      </c>
      <c r="H1427">
        <v>0</v>
      </c>
      <c r="I1427">
        <v>0</v>
      </c>
      <c r="J1427">
        <v>0</v>
      </c>
      <c r="K1427">
        <v>0</v>
      </c>
      <c r="L1427">
        <v>0</v>
      </c>
      <c r="M1427">
        <v>0</v>
      </c>
      <c r="N1427">
        <v>0</v>
      </c>
      <c r="O1427">
        <v>0</v>
      </c>
      <c r="P1427">
        <v>0</v>
      </c>
      <c r="Q1427">
        <v>0</v>
      </c>
      <c r="R1427">
        <v>0</v>
      </c>
      <c r="S1427">
        <v>0</v>
      </c>
      <c r="T1427">
        <v>0</v>
      </c>
      <c r="U1427">
        <v>0</v>
      </c>
      <c r="V1427">
        <v>0</v>
      </c>
      <c r="W1427">
        <v>0</v>
      </c>
      <c r="X1427">
        <v>0</v>
      </c>
      <c r="Y1427">
        <v>0</v>
      </c>
      <c r="Z1427">
        <v>0</v>
      </c>
      <c r="AA1427">
        <v>0</v>
      </c>
      <c r="AB1427">
        <v>0</v>
      </c>
      <c r="AC1427">
        <v>0</v>
      </c>
      <c r="AD1427">
        <v>0</v>
      </c>
      <c r="AE1427">
        <v>0</v>
      </c>
      <c r="AF1427">
        <v>0</v>
      </c>
    </row>
    <row r="1428" spans="1:32">
      <c r="A1428" t="s">
        <v>1446</v>
      </c>
      <c r="B1428" t="s">
        <v>19</v>
      </c>
      <c r="C1428">
        <v>0</v>
      </c>
      <c r="D1428">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0</v>
      </c>
      <c r="X1428">
        <v>0</v>
      </c>
      <c r="Y1428">
        <v>0</v>
      </c>
      <c r="Z1428">
        <v>0</v>
      </c>
      <c r="AA1428">
        <v>0</v>
      </c>
      <c r="AB1428">
        <v>0</v>
      </c>
      <c r="AC1428">
        <v>0</v>
      </c>
      <c r="AD1428">
        <v>0</v>
      </c>
      <c r="AE1428">
        <v>0</v>
      </c>
      <c r="AF1428">
        <v>0</v>
      </c>
    </row>
    <row r="1429" spans="1:32">
      <c r="A1429" t="s">
        <v>1447</v>
      </c>
      <c r="B1429" t="s">
        <v>19</v>
      </c>
      <c r="C1429">
        <v>0</v>
      </c>
      <c r="D1429">
        <v>0</v>
      </c>
      <c r="E1429">
        <v>0</v>
      </c>
      <c r="F1429">
        <v>0</v>
      </c>
      <c r="G1429">
        <v>0</v>
      </c>
      <c r="H1429">
        <v>0</v>
      </c>
      <c r="I1429">
        <v>0</v>
      </c>
      <c r="J1429">
        <v>0</v>
      </c>
      <c r="K1429">
        <v>0</v>
      </c>
      <c r="L1429">
        <v>0</v>
      </c>
      <c r="M1429">
        <v>0</v>
      </c>
      <c r="N1429">
        <v>0</v>
      </c>
      <c r="O1429">
        <v>0</v>
      </c>
      <c r="P1429">
        <v>0</v>
      </c>
      <c r="Q1429">
        <v>0</v>
      </c>
      <c r="R1429">
        <v>0</v>
      </c>
      <c r="S1429">
        <v>0</v>
      </c>
      <c r="T1429">
        <v>0</v>
      </c>
      <c r="U1429">
        <v>0</v>
      </c>
      <c r="V1429">
        <v>0</v>
      </c>
      <c r="W1429">
        <v>0</v>
      </c>
      <c r="X1429">
        <v>0</v>
      </c>
      <c r="Y1429">
        <v>0</v>
      </c>
      <c r="Z1429">
        <v>0</v>
      </c>
      <c r="AA1429">
        <v>0</v>
      </c>
      <c r="AB1429">
        <v>0</v>
      </c>
      <c r="AC1429">
        <v>0</v>
      </c>
      <c r="AD1429">
        <v>0</v>
      </c>
      <c r="AE1429">
        <v>0</v>
      </c>
      <c r="AF1429">
        <v>0</v>
      </c>
    </row>
    <row r="1430" spans="1:32">
      <c r="A1430" t="s">
        <v>1448</v>
      </c>
      <c r="B1430" t="s">
        <v>19</v>
      </c>
      <c r="C1430">
        <v>0</v>
      </c>
      <c r="D1430">
        <v>0</v>
      </c>
      <c r="E1430">
        <v>0</v>
      </c>
      <c r="F1430">
        <v>0</v>
      </c>
      <c r="G1430">
        <v>0</v>
      </c>
      <c r="H1430">
        <v>0</v>
      </c>
      <c r="I1430">
        <v>0</v>
      </c>
      <c r="J1430">
        <v>0</v>
      </c>
      <c r="K1430">
        <v>0</v>
      </c>
      <c r="L1430">
        <v>0</v>
      </c>
      <c r="M1430">
        <v>0</v>
      </c>
      <c r="N1430">
        <v>0</v>
      </c>
      <c r="O1430">
        <v>0</v>
      </c>
      <c r="P1430">
        <v>0</v>
      </c>
      <c r="Q1430">
        <v>0</v>
      </c>
      <c r="R1430">
        <v>0</v>
      </c>
      <c r="S1430">
        <v>0</v>
      </c>
      <c r="T1430">
        <v>0</v>
      </c>
      <c r="U1430">
        <v>0</v>
      </c>
      <c r="V1430">
        <v>0</v>
      </c>
      <c r="W1430">
        <v>0</v>
      </c>
      <c r="X1430">
        <v>0</v>
      </c>
      <c r="Y1430">
        <v>0</v>
      </c>
      <c r="Z1430">
        <v>0</v>
      </c>
      <c r="AA1430">
        <v>0</v>
      </c>
      <c r="AB1430">
        <v>0</v>
      </c>
      <c r="AC1430">
        <v>0</v>
      </c>
      <c r="AD1430">
        <v>0</v>
      </c>
      <c r="AE1430">
        <v>0</v>
      </c>
      <c r="AF1430">
        <v>0</v>
      </c>
    </row>
    <row r="1431" spans="1:32">
      <c r="A1431" t="s">
        <v>1449</v>
      </c>
      <c r="B1431" t="s">
        <v>19</v>
      </c>
      <c r="C1431">
        <v>0</v>
      </c>
      <c r="D1431">
        <v>0</v>
      </c>
      <c r="E1431">
        <v>0</v>
      </c>
      <c r="F1431">
        <v>0</v>
      </c>
      <c r="G1431">
        <v>0</v>
      </c>
      <c r="H1431">
        <v>0</v>
      </c>
      <c r="I1431">
        <v>0</v>
      </c>
      <c r="J1431">
        <v>0</v>
      </c>
      <c r="K1431">
        <v>0</v>
      </c>
      <c r="L1431">
        <v>0</v>
      </c>
      <c r="M1431">
        <v>0</v>
      </c>
      <c r="N1431">
        <v>0</v>
      </c>
      <c r="O1431">
        <v>0</v>
      </c>
      <c r="P1431">
        <v>0</v>
      </c>
      <c r="Q1431">
        <v>0</v>
      </c>
      <c r="R1431">
        <v>0</v>
      </c>
      <c r="S1431">
        <v>0</v>
      </c>
      <c r="T1431">
        <v>0</v>
      </c>
      <c r="U1431">
        <v>0</v>
      </c>
      <c r="V1431">
        <v>0</v>
      </c>
      <c r="W1431">
        <v>0</v>
      </c>
      <c r="X1431">
        <v>0</v>
      </c>
      <c r="Y1431">
        <v>0</v>
      </c>
      <c r="Z1431">
        <v>0</v>
      </c>
      <c r="AA1431">
        <v>0</v>
      </c>
      <c r="AB1431">
        <v>0</v>
      </c>
      <c r="AC1431">
        <v>0</v>
      </c>
      <c r="AD1431">
        <v>0</v>
      </c>
      <c r="AE1431">
        <v>0</v>
      </c>
      <c r="AF1431">
        <v>0</v>
      </c>
    </row>
    <row r="1432" spans="1:32">
      <c r="A1432" t="s">
        <v>1450</v>
      </c>
      <c r="B1432" t="s">
        <v>19</v>
      </c>
      <c r="C1432">
        <v>0</v>
      </c>
      <c r="D1432">
        <v>0</v>
      </c>
      <c r="E1432">
        <v>0</v>
      </c>
      <c r="F1432">
        <v>0</v>
      </c>
      <c r="G1432">
        <v>0</v>
      </c>
      <c r="H1432">
        <v>0</v>
      </c>
      <c r="I1432">
        <v>0</v>
      </c>
      <c r="J1432">
        <v>0</v>
      </c>
      <c r="K1432">
        <v>0</v>
      </c>
      <c r="L1432">
        <v>0</v>
      </c>
      <c r="M1432">
        <v>0</v>
      </c>
      <c r="N1432">
        <v>0</v>
      </c>
      <c r="O1432">
        <v>0</v>
      </c>
      <c r="P1432">
        <v>0</v>
      </c>
      <c r="Q1432">
        <v>0</v>
      </c>
      <c r="R1432">
        <v>0</v>
      </c>
      <c r="S1432">
        <v>0</v>
      </c>
      <c r="T1432">
        <v>0</v>
      </c>
      <c r="U1432">
        <v>0</v>
      </c>
      <c r="V1432">
        <v>0</v>
      </c>
      <c r="W1432">
        <v>0</v>
      </c>
      <c r="X1432">
        <v>0</v>
      </c>
      <c r="Y1432">
        <v>0</v>
      </c>
      <c r="Z1432">
        <v>0</v>
      </c>
      <c r="AA1432">
        <v>0</v>
      </c>
      <c r="AB1432">
        <v>0</v>
      </c>
      <c r="AC1432">
        <v>0</v>
      </c>
      <c r="AD1432">
        <v>0</v>
      </c>
      <c r="AE1432">
        <v>0</v>
      </c>
      <c r="AF1432">
        <v>0</v>
      </c>
    </row>
    <row r="1433" spans="1:32">
      <c r="A1433" t="s">
        <v>1451</v>
      </c>
      <c r="B1433" t="s">
        <v>19</v>
      </c>
      <c r="C1433">
        <v>0</v>
      </c>
      <c r="D1433">
        <v>0</v>
      </c>
      <c r="E1433">
        <v>0</v>
      </c>
      <c r="F1433">
        <v>0</v>
      </c>
      <c r="G1433">
        <v>0</v>
      </c>
      <c r="H1433">
        <v>0</v>
      </c>
      <c r="I1433">
        <v>0</v>
      </c>
      <c r="J1433">
        <v>0</v>
      </c>
      <c r="K1433">
        <v>0</v>
      </c>
      <c r="L1433">
        <v>0</v>
      </c>
      <c r="M1433">
        <v>0</v>
      </c>
      <c r="N1433">
        <v>0</v>
      </c>
      <c r="O1433">
        <v>0</v>
      </c>
      <c r="P1433">
        <v>0</v>
      </c>
      <c r="Q1433">
        <v>0</v>
      </c>
      <c r="R1433">
        <v>0</v>
      </c>
      <c r="S1433">
        <v>0</v>
      </c>
      <c r="T1433">
        <v>0</v>
      </c>
      <c r="U1433">
        <v>0</v>
      </c>
      <c r="V1433">
        <v>0</v>
      </c>
      <c r="W1433">
        <v>0</v>
      </c>
      <c r="X1433">
        <v>0</v>
      </c>
      <c r="Y1433">
        <v>0</v>
      </c>
      <c r="Z1433">
        <v>0</v>
      </c>
      <c r="AA1433">
        <v>0</v>
      </c>
      <c r="AB1433">
        <v>0</v>
      </c>
      <c r="AC1433">
        <v>0</v>
      </c>
      <c r="AD1433">
        <v>0</v>
      </c>
      <c r="AE1433">
        <v>0</v>
      </c>
      <c r="AF1433">
        <v>0</v>
      </c>
    </row>
    <row r="1434" spans="1:32">
      <c r="A1434" t="s">
        <v>1452</v>
      </c>
      <c r="B1434" t="s">
        <v>19</v>
      </c>
      <c r="C1434">
        <v>0</v>
      </c>
      <c r="D1434">
        <v>0</v>
      </c>
      <c r="E1434">
        <v>0</v>
      </c>
      <c r="F1434">
        <v>0</v>
      </c>
      <c r="G1434">
        <v>0</v>
      </c>
      <c r="H1434">
        <v>0</v>
      </c>
      <c r="I1434">
        <v>0</v>
      </c>
      <c r="J1434">
        <v>0</v>
      </c>
      <c r="K1434">
        <v>0</v>
      </c>
      <c r="L1434">
        <v>0</v>
      </c>
      <c r="M1434">
        <v>0</v>
      </c>
      <c r="N1434">
        <v>0</v>
      </c>
      <c r="O1434">
        <v>0</v>
      </c>
      <c r="P1434">
        <v>0</v>
      </c>
      <c r="Q1434">
        <v>0</v>
      </c>
      <c r="R1434">
        <v>0</v>
      </c>
      <c r="S1434">
        <v>0</v>
      </c>
      <c r="T1434">
        <v>0</v>
      </c>
      <c r="U1434">
        <v>0</v>
      </c>
      <c r="V1434">
        <v>0</v>
      </c>
      <c r="W1434">
        <v>0</v>
      </c>
      <c r="X1434">
        <v>0</v>
      </c>
      <c r="Y1434">
        <v>0</v>
      </c>
      <c r="Z1434">
        <v>0</v>
      </c>
      <c r="AA1434">
        <v>0</v>
      </c>
      <c r="AB1434">
        <v>0</v>
      </c>
      <c r="AC1434">
        <v>0</v>
      </c>
      <c r="AD1434">
        <v>0</v>
      </c>
      <c r="AE1434">
        <v>0</v>
      </c>
      <c r="AF1434">
        <v>0</v>
      </c>
    </row>
    <row r="1435" spans="1:32">
      <c r="A1435" t="s">
        <v>1453</v>
      </c>
      <c r="B1435" t="s">
        <v>19</v>
      </c>
      <c r="C1435">
        <v>0</v>
      </c>
      <c r="D1435">
        <v>0</v>
      </c>
      <c r="E1435">
        <v>0</v>
      </c>
      <c r="F1435">
        <v>0</v>
      </c>
      <c r="G1435">
        <v>0</v>
      </c>
      <c r="H1435">
        <v>0</v>
      </c>
      <c r="I1435">
        <v>0</v>
      </c>
      <c r="J1435">
        <v>0</v>
      </c>
      <c r="K1435">
        <v>0</v>
      </c>
      <c r="L1435">
        <v>0</v>
      </c>
      <c r="M1435">
        <v>0</v>
      </c>
      <c r="N1435">
        <v>0</v>
      </c>
      <c r="O1435">
        <v>0</v>
      </c>
      <c r="P1435">
        <v>0</v>
      </c>
      <c r="Q1435">
        <v>0</v>
      </c>
      <c r="R1435">
        <v>0</v>
      </c>
      <c r="S1435">
        <v>0</v>
      </c>
      <c r="T1435">
        <v>0</v>
      </c>
      <c r="U1435">
        <v>0</v>
      </c>
      <c r="V1435">
        <v>0</v>
      </c>
      <c r="W1435">
        <v>0</v>
      </c>
      <c r="X1435">
        <v>0</v>
      </c>
      <c r="Y1435">
        <v>0</v>
      </c>
      <c r="Z1435">
        <v>0</v>
      </c>
      <c r="AA1435">
        <v>0</v>
      </c>
      <c r="AB1435">
        <v>0</v>
      </c>
      <c r="AC1435">
        <v>0</v>
      </c>
      <c r="AD1435">
        <v>0</v>
      </c>
      <c r="AE1435">
        <v>0</v>
      </c>
      <c r="AF1435">
        <v>0</v>
      </c>
    </row>
    <row r="1436" spans="1:32">
      <c r="A1436" t="s">
        <v>1454</v>
      </c>
      <c r="B1436" t="s">
        <v>19</v>
      </c>
      <c r="C1436">
        <v>0</v>
      </c>
      <c r="D1436">
        <v>0</v>
      </c>
      <c r="E1436">
        <v>0</v>
      </c>
      <c r="F1436">
        <v>0</v>
      </c>
      <c r="G1436">
        <v>0</v>
      </c>
      <c r="H1436">
        <v>0</v>
      </c>
      <c r="I1436">
        <v>0</v>
      </c>
      <c r="J1436">
        <v>0</v>
      </c>
      <c r="K1436">
        <v>0</v>
      </c>
      <c r="L1436">
        <v>0</v>
      </c>
      <c r="M1436">
        <v>0</v>
      </c>
      <c r="N1436">
        <v>0</v>
      </c>
      <c r="O1436">
        <v>0</v>
      </c>
      <c r="P1436">
        <v>0</v>
      </c>
      <c r="Q1436">
        <v>0</v>
      </c>
      <c r="R1436">
        <v>0</v>
      </c>
      <c r="S1436">
        <v>0</v>
      </c>
      <c r="T1436">
        <v>0</v>
      </c>
      <c r="U1436">
        <v>0</v>
      </c>
      <c r="V1436">
        <v>0</v>
      </c>
      <c r="W1436">
        <v>0</v>
      </c>
      <c r="X1436">
        <v>0</v>
      </c>
      <c r="Y1436">
        <v>0</v>
      </c>
      <c r="Z1436">
        <v>0</v>
      </c>
      <c r="AA1436">
        <v>0</v>
      </c>
      <c r="AB1436">
        <v>0</v>
      </c>
      <c r="AC1436">
        <v>0</v>
      </c>
      <c r="AD1436">
        <v>0</v>
      </c>
      <c r="AE1436">
        <v>0</v>
      </c>
      <c r="AF1436">
        <v>0</v>
      </c>
    </row>
    <row r="1437" spans="1:32">
      <c r="A1437" t="s">
        <v>1455</v>
      </c>
      <c r="B1437" t="s">
        <v>19</v>
      </c>
      <c r="C1437">
        <v>0</v>
      </c>
      <c r="D1437">
        <v>0</v>
      </c>
      <c r="E1437">
        <v>0</v>
      </c>
      <c r="F1437">
        <v>0</v>
      </c>
      <c r="G1437">
        <v>0</v>
      </c>
      <c r="H1437">
        <v>0</v>
      </c>
      <c r="I1437">
        <v>0</v>
      </c>
      <c r="J1437">
        <v>0</v>
      </c>
      <c r="K1437">
        <v>0</v>
      </c>
      <c r="L1437">
        <v>0</v>
      </c>
      <c r="M1437">
        <v>0</v>
      </c>
      <c r="N1437">
        <v>0</v>
      </c>
      <c r="O1437">
        <v>0</v>
      </c>
      <c r="P1437">
        <v>0</v>
      </c>
      <c r="Q1437">
        <v>0</v>
      </c>
      <c r="R1437">
        <v>0</v>
      </c>
      <c r="S1437">
        <v>0</v>
      </c>
      <c r="T1437">
        <v>0</v>
      </c>
      <c r="U1437">
        <v>0</v>
      </c>
      <c r="V1437">
        <v>0</v>
      </c>
      <c r="W1437">
        <v>0</v>
      </c>
      <c r="X1437">
        <v>0</v>
      </c>
      <c r="Y1437">
        <v>0</v>
      </c>
      <c r="Z1437">
        <v>0</v>
      </c>
      <c r="AA1437">
        <v>0</v>
      </c>
      <c r="AB1437">
        <v>0</v>
      </c>
      <c r="AC1437">
        <v>0</v>
      </c>
      <c r="AD1437">
        <v>0</v>
      </c>
      <c r="AE1437">
        <v>0</v>
      </c>
      <c r="AF1437">
        <v>0</v>
      </c>
    </row>
    <row r="1438" spans="1:32">
      <c r="A1438" t="s">
        <v>1456</v>
      </c>
      <c r="B1438" t="s">
        <v>19</v>
      </c>
      <c r="C1438">
        <v>0</v>
      </c>
      <c r="D1438">
        <v>0</v>
      </c>
      <c r="E1438">
        <v>0</v>
      </c>
      <c r="F1438">
        <v>0</v>
      </c>
      <c r="G1438">
        <v>0</v>
      </c>
      <c r="H1438">
        <v>0</v>
      </c>
      <c r="I1438">
        <v>0</v>
      </c>
      <c r="J1438">
        <v>0</v>
      </c>
      <c r="K1438">
        <v>0</v>
      </c>
      <c r="L1438">
        <v>0</v>
      </c>
      <c r="M1438">
        <v>0</v>
      </c>
      <c r="N1438">
        <v>0</v>
      </c>
      <c r="O1438">
        <v>0</v>
      </c>
      <c r="P1438">
        <v>0</v>
      </c>
      <c r="Q1438">
        <v>0</v>
      </c>
      <c r="R1438">
        <v>0</v>
      </c>
      <c r="S1438">
        <v>0</v>
      </c>
      <c r="T1438">
        <v>0</v>
      </c>
      <c r="U1438">
        <v>0</v>
      </c>
      <c r="V1438">
        <v>0</v>
      </c>
      <c r="W1438">
        <v>0</v>
      </c>
      <c r="X1438">
        <v>0</v>
      </c>
      <c r="Y1438">
        <v>0</v>
      </c>
      <c r="Z1438">
        <v>0</v>
      </c>
      <c r="AA1438">
        <v>0</v>
      </c>
      <c r="AB1438">
        <v>0</v>
      </c>
      <c r="AC1438">
        <v>0</v>
      </c>
      <c r="AD1438">
        <v>0</v>
      </c>
      <c r="AE1438">
        <v>0</v>
      </c>
      <c r="AF1438">
        <v>0</v>
      </c>
    </row>
    <row r="1439" spans="1:32">
      <c r="A1439" t="s">
        <v>1457</v>
      </c>
      <c r="B1439" t="s">
        <v>19</v>
      </c>
      <c r="C1439">
        <v>0</v>
      </c>
      <c r="D1439">
        <v>0</v>
      </c>
      <c r="E1439">
        <v>0</v>
      </c>
      <c r="F1439">
        <v>0</v>
      </c>
      <c r="G1439">
        <v>0</v>
      </c>
      <c r="H1439">
        <v>0</v>
      </c>
      <c r="I1439">
        <v>0</v>
      </c>
      <c r="J1439">
        <v>0</v>
      </c>
      <c r="K1439">
        <v>0</v>
      </c>
      <c r="L1439">
        <v>0</v>
      </c>
      <c r="M1439">
        <v>0</v>
      </c>
      <c r="N1439">
        <v>0</v>
      </c>
      <c r="O1439">
        <v>0</v>
      </c>
      <c r="P1439">
        <v>0</v>
      </c>
      <c r="Q1439">
        <v>0</v>
      </c>
      <c r="R1439">
        <v>0</v>
      </c>
      <c r="S1439">
        <v>0</v>
      </c>
      <c r="T1439">
        <v>0</v>
      </c>
      <c r="U1439">
        <v>0</v>
      </c>
      <c r="V1439">
        <v>0</v>
      </c>
      <c r="W1439">
        <v>0</v>
      </c>
      <c r="X1439">
        <v>0</v>
      </c>
      <c r="Y1439">
        <v>0</v>
      </c>
      <c r="Z1439">
        <v>0</v>
      </c>
      <c r="AA1439">
        <v>0</v>
      </c>
      <c r="AB1439">
        <v>0</v>
      </c>
      <c r="AC1439">
        <v>0</v>
      </c>
      <c r="AD1439">
        <v>0</v>
      </c>
      <c r="AE1439">
        <v>0</v>
      </c>
      <c r="AF1439">
        <v>0</v>
      </c>
    </row>
    <row r="1440" spans="1:32">
      <c r="A1440" t="s">
        <v>1458</v>
      </c>
      <c r="B1440" t="s">
        <v>19</v>
      </c>
      <c r="C1440">
        <v>0</v>
      </c>
      <c r="D1440">
        <v>0</v>
      </c>
      <c r="E1440">
        <v>0</v>
      </c>
      <c r="F1440">
        <v>0</v>
      </c>
      <c r="G1440">
        <v>0</v>
      </c>
      <c r="H1440">
        <v>0</v>
      </c>
      <c r="I1440">
        <v>0</v>
      </c>
      <c r="J1440">
        <v>0</v>
      </c>
      <c r="K1440">
        <v>0</v>
      </c>
      <c r="L1440">
        <v>0</v>
      </c>
      <c r="M1440">
        <v>0</v>
      </c>
      <c r="N1440">
        <v>0</v>
      </c>
      <c r="O1440">
        <v>0</v>
      </c>
      <c r="P1440">
        <v>0</v>
      </c>
      <c r="Q1440">
        <v>0</v>
      </c>
      <c r="R1440">
        <v>0</v>
      </c>
      <c r="S1440">
        <v>0</v>
      </c>
      <c r="T1440">
        <v>0</v>
      </c>
      <c r="U1440">
        <v>0</v>
      </c>
      <c r="V1440">
        <v>0</v>
      </c>
      <c r="W1440">
        <v>0</v>
      </c>
      <c r="X1440">
        <v>0</v>
      </c>
      <c r="Y1440">
        <v>0</v>
      </c>
      <c r="Z1440">
        <v>0</v>
      </c>
      <c r="AA1440">
        <v>0</v>
      </c>
      <c r="AB1440">
        <v>0</v>
      </c>
      <c r="AC1440">
        <v>0</v>
      </c>
      <c r="AD1440">
        <v>0</v>
      </c>
      <c r="AE1440">
        <v>0</v>
      </c>
      <c r="AF1440">
        <v>0</v>
      </c>
    </row>
    <row r="1441" spans="1:32">
      <c r="A1441" t="s">
        <v>1459</v>
      </c>
      <c r="B1441" t="s">
        <v>19</v>
      </c>
      <c r="C1441">
        <v>0</v>
      </c>
      <c r="D1441">
        <v>0</v>
      </c>
      <c r="E1441">
        <v>0</v>
      </c>
      <c r="F1441">
        <v>0</v>
      </c>
      <c r="G1441">
        <v>0</v>
      </c>
      <c r="H1441">
        <v>0</v>
      </c>
      <c r="I1441">
        <v>0</v>
      </c>
      <c r="J1441">
        <v>0</v>
      </c>
      <c r="K1441">
        <v>0</v>
      </c>
      <c r="L1441">
        <v>0</v>
      </c>
      <c r="M1441">
        <v>0</v>
      </c>
      <c r="N1441">
        <v>0</v>
      </c>
      <c r="O1441">
        <v>0</v>
      </c>
      <c r="P1441">
        <v>0</v>
      </c>
      <c r="Q1441">
        <v>0</v>
      </c>
      <c r="R1441">
        <v>0</v>
      </c>
      <c r="S1441">
        <v>0</v>
      </c>
      <c r="T1441">
        <v>0</v>
      </c>
      <c r="U1441">
        <v>0</v>
      </c>
      <c r="V1441">
        <v>0</v>
      </c>
      <c r="W1441">
        <v>0</v>
      </c>
      <c r="X1441">
        <v>0</v>
      </c>
      <c r="Y1441">
        <v>0</v>
      </c>
      <c r="Z1441">
        <v>0</v>
      </c>
      <c r="AA1441">
        <v>0</v>
      </c>
      <c r="AB1441">
        <v>0</v>
      </c>
      <c r="AC1441">
        <v>0</v>
      </c>
      <c r="AD1441">
        <v>0</v>
      </c>
      <c r="AE1441">
        <v>0</v>
      </c>
      <c r="AF1441">
        <v>0</v>
      </c>
    </row>
    <row r="1442" spans="1:32">
      <c r="A1442" t="s">
        <v>1460</v>
      </c>
      <c r="B1442" t="s">
        <v>19</v>
      </c>
      <c r="C1442" s="2">
        <v>1694320000000000</v>
      </c>
      <c r="D1442" s="2">
        <v>1689780000000000</v>
      </c>
      <c r="E1442" s="2">
        <v>1672280000000000</v>
      </c>
      <c r="F1442" s="2">
        <v>1650530000000000</v>
      </c>
      <c r="G1442" s="2">
        <v>1624950000000000</v>
      </c>
      <c r="H1442" s="2">
        <v>1601600000000000</v>
      </c>
      <c r="I1442" s="2">
        <v>1574820000000000</v>
      </c>
      <c r="J1442" s="2">
        <v>1545560000000000</v>
      </c>
      <c r="K1442" s="2">
        <v>1507150000000000</v>
      </c>
      <c r="L1442" s="2">
        <v>1463710000000000</v>
      </c>
      <c r="M1442" s="2">
        <v>1416070000000000</v>
      </c>
      <c r="N1442" s="2">
        <v>1364700000000000</v>
      </c>
      <c r="O1442" s="2">
        <v>1314560000000000</v>
      </c>
      <c r="P1442" s="2">
        <v>1264740000000000</v>
      </c>
      <c r="Q1442" s="2">
        <v>1215100000000000</v>
      </c>
      <c r="R1442" s="2">
        <v>1163820000000000</v>
      </c>
      <c r="S1442" s="2">
        <v>1115190000000000</v>
      </c>
      <c r="T1442" s="2">
        <v>1068690000000000</v>
      </c>
      <c r="U1442" s="2">
        <v>1024690000000000</v>
      </c>
      <c r="V1442" s="2">
        <v>982228000000000</v>
      </c>
      <c r="W1442" s="2">
        <v>942967000000000</v>
      </c>
      <c r="X1442" s="2">
        <v>906549000000000</v>
      </c>
      <c r="Y1442" s="2">
        <v>873914000000000</v>
      </c>
      <c r="Z1442" s="2">
        <v>845665000000000</v>
      </c>
      <c r="AA1442" s="2">
        <v>820944000000000</v>
      </c>
      <c r="AB1442" s="2">
        <v>800701000000000</v>
      </c>
      <c r="AC1442" s="2">
        <v>785600000000000</v>
      </c>
      <c r="AD1442" s="2">
        <v>774969000000000</v>
      </c>
      <c r="AE1442" s="2">
        <v>769890000000000</v>
      </c>
      <c r="AF1442" s="2">
        <v>766904000000000</v>
      </c>
    </row>
    <row r="1443" spans="1:32">
      <c r="A1443" t="s">
        <v>1461</v>
      </c>
      <c r="B1443" t="s">
        <v>19</v>
      </c>
      <c r="C1443" s="2">
        <v>1069390000000</v>
      </c>
      <c r="D1443" s="2">
        <v>1067800000000</v>
      </c>
      <c r="E1443" s="2">
        <v>1065080000000</v>
      </c>
      <c r="F1443" s="2">
        <v>1051710000000</v>
      </c>
      <c r="G1443" s="2">
        <v>1032710000000</v>
      </c>
      <c r="H1443" s="2">
        <v>1014890000000</v>
      </c>
      <c r="I1443" s="2">
        <v>995189000000</v>
      </c>
      <c r="J1443" s="2">
        <v>971714000000</v>
      </c>
      <c r="K1443" s="2">
        <v>944124000000</v>
      </c>
      <c r="L1443" s="2">
        <v>912857000000</v>
      </c>
      <c r="M1443" s="2">
        <v>878267000000</v>
      </c>
      <c r="N1443" s="2">
        <v>840633000000</v>
      </c>
      <c r="O1443" s="2">
        <v>804197000000</v>
      </c>
      <c r="P1443" s="2">
        <v>768229000000</v>
      </c>
      <c r="Q1443" s="2">
        <v>731790000000</v>
      </c>
      <c r="R1443" s="2">
        <v>694117000000</v>
      </c>
      <c r="S1443" s="2">
        <v>657313000000</v>
      </c>
      <c r="T1443" s="2">
        <v>622352000000</v>
      </c>
      <c r="U1443" s="2">
        <v>588925000000</v>
      </c>
      <c r="V1443" s="2">
        <v>556894000000</v>
      </c>
      <c r="W1443" s="2">
        <v>526734000000</v>
      </c>
      <c r="X1443" s="2">
        <v>498329000000</v>
      </c>
      <c r="Y1443" s="2">
        <v>472688000000</v>
      </c>
      <c r="Z1443" s="2">
        <v>450753000000</v>
      </c>
      <c r="AA1443" s="2">
        <v>431517000000</v>
      </c>
      <c r="AB1443" s="2">
        <v>416221000000</v>
      </c>
      <c r="AC1443" s="2">
        <v>404602000000</v>
      </c>
      <c r="AD1443" s="2">
        <v>396810000000</v>
      </c>
      <c r="AE1443" s="2">
        <v>392980000000</v>
      </c>
      <c r="AF1443" s="2">
        <v>389763000000</v>
      </c>
    </row>
    <row r="1444" spans="1:32">
      <c r="A1444" t="s">
        <v>1462</v>
      </c>
      <c r="B1444" t="s">
        <v>19</v>
      </c>
      <c r="C1444" s="2">
        <v>14772500000000</v>
      </c>
      <c r="D1444" s="2">
        <v>14796100000000</v>
      </c>
      <c r="E1444" s="2">
        <v>14771100000000</v>
      </c>
      <c r="F1444" s="2">
        <v>14577300000000</v>
      </c>
      <c r="G1444" s="2">
        <v>14308100000000</v>
      </c>
      <c r="H1444" s="2">
        <v>14052200000000</v>
      </c>
      <c r="I1444" s="2">
        <v>13769600000000</v>
      </c>
      <c r="J1444" s="2">
        <v>13430400000000</v>
      </c>
      <c r="K1444" s="2">
        <v>13025300000000</v>
      </c>
      <c r="L1444" s="2">
        <v>12567600000000</v>
      </c>
      <c r="M1444" s="2">
        <v>12059900000000</v>
      </c>
      <c r="N1444" s="2">
        <v>11506500000000</v>
      </c>
      <c r="O1444" s="2">
        <v>10971200000000</v>
      </c>
      <c r="P1444" s="2">
        <v>10445600000000</v>
      </c>
      <c r="Q1444" s="2">
        <v>9909210000000</v>
      </c>
      <c r="R1444" s="2">
        <v>9354880000000</v>
      </c>
      <c r="S1444" s="2">
        <v>8807490000000</v>
      </c>
      <c r="T1444" s="2">
        <v>8283350000000</v>
      </c>
      <c r="U1444" s="2">
        <v>7777420000000</v>
      </c>
      <c r="V1444" s="2">
        <v>7294840000000</v>
      </c>
      <c r="W1444" s="2">
        <v>6838270000000</v>
      </c>
      <c r="X1444" s="2">
        <v>6407150000000</v>
      </c>
      <c r="Y1444" s="2">
        <v>6017660000000</v>
      </c>
      <c r="Z1444" s="2">
        <v>5684570000000</v>
      </c>
      <c r="AA1444" s="2">
        <v>5390300000000</v>
      </c>
      <c r="AB1444" s="2">
        <v>5158270000000</v>
      </c>
      <c r="AC1444" s="2">
        <v>4978180000000</v>
      </c>
      <c r="AD1444" s="2">
        <v>4855230000000</v>
      </c>
      <c r="AE1444" s="2">
        <v>4788900000000</v>
      </c>
      <c r="AF1444" s="2">
        <v>4727500000000</v>
      </c>
    </row>
    <row r="1445" spans="1:32">
      <c r="A1445" t="s">
        <v>1463</v>
      </c>
      <c r="B1445" t="s">
        <v>19</v>
      </c>
      <c r="C1445" s="2">
        <v>3218810000000</v>
      </c>
      <c r="D1445" s="2">
        <v>3119710000000</v>
      </c>
      <c r="E1445" s="2">
        <v>3019260000000</v>
      </c>
      <c r="F1445" s="2">
        <v>2990360000000</v>
      </c>
      <c r="G1445" s="2">
        <v>2938060000000</v>
      </c>
      <c r="H1445" s="2">
        <v>2884500000000</v>
      </c>
      <c r="I1445" s="2">
        <v>2827130000000</v>
      </c>
      <c r="J1445" s="2">
        <v>2770250000000</v>
      </c>
      <c r="K1445" s="2">
        <v>2714430000000</v>
      </c>
      <c r="L1445" s="2">
        <v>2646110000000</v>
      </c>
      <c r="M1445" s="2">
        <v>2573870000000</v>
      </c>
      <c r="N1445" s="2">
        <v>2497310000000</v>
      </c>
      <c r="O1445" s="2">
        <v>2419950000000</v>
      </c>
      <c r="P1445" s="2">
        <v>2341390000000</v>
      </c>
      <c r="Q1445" s="2">
        <v>2265050000000</v>
      </c>
      <c r="R1445" s="2">
        <v>2185450000000</v>
      </c>
      <c r="S1445" s="2">
        <v>2111860000000</v>
      </c>
      <c r="T1445" s="2">
        <v>2046320000000</v>
      </c>
      <c r="U1445" s="2">
        <v>1983190000000</v>
      </c>
      <c r="V1445" s="2">
        <v>1922880000000</v>
      </c>
      <c r="W1445" s="2">
        <v>1871450000000</v>
      </c>
      <c r="X1445" s="2">
        <v>1824620000000</v>
      </c>
      <c r="Y1445" s="2">
        <v>1779680000000</v>
      </c>
      <c r="Z1445" s="2">
        <v>1740670000000</v>
      </c>
      <c r="AA1445" s="2">
        <v>1704680000000</v>
      </c>
      <c r="AB1445" s="2">
        <v>1676150000000</v>
      </c>
      <c r="AC1445" s="2">
        <v>1653840000000</v>
      </c>
      <c r="AD1445" s="2">
        <v>1638800000000</v>
      </c>
      <c r="AE1445" s="2">
        <v>1630840000000</v>
      </c>
      <c r="AF1445" s="2">
        <v>1629610000000</v>
      </c>
    </row>
    <row r="1446" spans="1:32">
      <c r="A1446" t="s">
        <v>1464</v>
      </c>
      <c r="B1446" t="s">
        <v>19</v>
      </c>
      <c r="C1446" s="2">
        <v>227761000000</v>
      </c>
      <c r="D1446" s="2">
        <v>222916000000</v>
      </c>
      <c r="E1446" s="2">
        <v>218250000000</v>
      </c>
      <c r="F1446" s="2">
        <v>215290000000</v>
      </c>
      <c r="G1446" s="2">
        <v>211452000000</v>
      </c>
      <c r="H1446" s="2">
        <v>207868000000</v>
      </c>
      <c r="I1446" s="2">
        <v>203827000000</v>
      </c>
      <c r="J1446" s="2">
        <v>199283000000</v>
      </c>
      <c r="K1446" s="2">
        <v>194186000000</v>
      </c>
      <c r="L1446" s="2">
        <v>188358000000</v>
      </c>
      <c r="M1446" s="2">
        <v>181960000000</v>
      </c>
      <c r="N1446" s="2">
        <v>175038000000</v>
      </c>
      <c r="O1446" s="2">
        <v>168200000000</v>
      </c>
      <c r="P1446" s="2">
        <v>161371000000</v>
      </c>
      <c r="Q1446" s="2">
        <v>154587000000</v>
      </c>
      <c r="R1446" s="2">
        <v>147604000000</v>
      </c>
      <c r="S1446" s="2">
        <v>140962000000</v>
      </c>
      <c r="T1446" s="2">
        <v>134853000000</v>
      </c>
      <c r="U1446" s="2">
        <v>129043000000</v>
      </c>
      <c r="V1446" s="2">
        <v>123450000000</v>
      </c>
      <c r="W1446" s="2">
        <v>118362000000</v>
      </c>
      <c r="X1446" s="2">
        <v>113647000000</v>
      </c>
      <c r="Y1446" s="2">
        <v>109317000000</v>
      </c>
      <c r="Z1446" s="2">
        <v>105588000000</v>
      </c>
      <c r="AA1446" s="2">
        <v>102238000000</v>
      </c>
      <c r="AB1446" s="2">
        <v>99533500000</v>
      </c>
      <c r="AC1446" s="2">
        <v>97411300000</v>
      </c>
      <c r="AD1446" s="2">
        <v>95942700000</v>
      </c>
      <c r="AE1446" s="2">
        <v>95190300000</v>
      </c>
      <c r="AF1446" s="2">
        <v>94758200000</v>
      </c>
    </row>
    <row r="1447" spans="1:32">
      <c r="A1447" t="s">
        <v>1465</v>
      </c>
      <c r="B1447" t="s">
        <v>19</v>
      </c>
      <c r="C1447" s="2">
        <v>112097000000</v>
      </c>
      <c r="D1447" s="2">
        <v>108774000000</v>
      </c>
      <c r="E1447" s="2">
        <v>105968000000</v>
      </c>
      <c r="F1447" s="2">
        <v>104733000000</v>
      </c>
      <c r="G1447" s="2">
        <v>102888000000</v>
      </c>
      <c r="H1447" s="2">
        <v>101134000000</v>
      </c>
      <c r="I1447" s="2">
        <v>99197800000</v>
      </c>
      <c r="J1447" s="2">
        <v>97155600000</v>
      </c>
      <c r="K1447" s="2">
        <v>95047000000</v>
      </c>
      <c r="L1447" s="2">
        <v>92569200000</v>
      </c>
      <c r="M1447" s="2">
        <v>89903900000</v>
      </c>
      <c r="N1447" s="2">
        <v>87057300000</v>
      </c>
      <c r="O1447" s="2">
        <v>84223000000</v>
      </c>
      <c r="P1447" s="2">
        <v>81347500000</v>
      </c>
      <c r="Q1447" s="2">
        <v>78556500000</v>
      </c>
      <c r="R1447" s="2">
        <v>75672000000</v>
      </c>
      <c r="S1447" s="2">
        <v>73018200000</v>
      </c>
      <c r="T1447" s="2">
        <v>70666700000</v>
      </c>
      <c r="U1447" s="2">
        <v>68474900000</v>
      </c>
      <c r="V1447" s="2">
        <v>66358700000</v>
      </c>
      <c r="W1447" s="2">
        <v>64507500000</v>
      </c>
      <c r="X1447" s="2">
        <v>62818400000</v>
      </c>
      <c r="Y1447" s="2">
        <v>61239700000</v>
      </c>
      <c r="Z1447" s="2">
        <v>59877400000</v>
      </c>
      <c r="AA1447" s="2">
        <v>58658800000</v>
      </c>
      <c r="AB1447" s="2">
        <v>57662700000</v>
      </c>
      <c r="AC1447" s="2">
        <v>56919600000</v>
      </c>
      <c r="AD1447" s="2">
        <v>56437600000</v>
      </c>
      <c r="AE1447" s="2">
        <v>56254300000</v>
      </c>
      <c r="AF1447" s="2">
        <v>56286200000</v>
      </c>
    </row>
    <row r="1448" spans="1:32">
      <c r="A1448" t="s">
        <v>1466</v>
      </c>
      <c r="B1448" t="s">
        <v>19</v>
      </c>
      <c r="C1448" s="2">
        <v>21002600000</v>
      </c>
      <c r="D1448" s="2">
        <v>21837000000</v>
      </c>
      <c r="E1448" s="2">
        <v>22331600000</v>
      </c>
      <c r="F1448" s="2">
        <v>22285400000</v>
      </c>
      <c r="G1448" s="2">
        <v>22100300000</v>
      </c>
      <c r="H1448" s="2">
        <v>22016200000</v>
      </c>
      <c r="I1448" s="2">
        <v>21924100000</v>
      </c>
      <c r="J1448" s="2">
        <v>21723700000</v>
      </c>
      <c r="K1448" s="2">
        <v>21488800000</v>
      </c>
      <c r="L1448" s="2">
        <v>21222600000</v>
      </c>
      <c r="M1448" s="2">
        <v>20933100000</v>
      </c>
      <c r="N1448" s="2">
        <v>20617100000</v>
      </c>
      <c r="O1448" s="2">
        <v>20348900000</v>
      </c>
      <c r="P1448" s="2">
        <v>20047300000</v>
      </c>
      <c r="Q1448" s="2">
        <v>19778800000</v>
      </c>
      <c r="R1448" s="2">
        <v>19491000000</v>
      </c>
      <c r="S1448" s="2">
        <v>19285100000</v>
      </c>
      <c r="T1448" s="2">
        <v>19054900000</v>
      </c>
      <c r="U1448" s="2">
        <v>18899800000</v>
      </c>
      <c r="V1448" s="2">
        <v>18729000000</v>
      </c>
      <c r="W1448" s="2">
        <v>18570000000</v>
      </c>
      <c r="X1448" s="2">
        <v>18435600000</v>
      </c>
      <c r="Y1448" s="2">
        <v>18353300000</v>
      </c>
      <c r="Z1448" s="2">
        <v>18275800000</v>
      </c>
      <c r="AA1448" s="2">
        <v>18259600000</v>
      </c>
      <c r="AB1448" s="2">
        <v>18214800000</v>
      </c>
      <c r="AC1448" s="2">
        <v>18258800000</v>
      </c>
      <c r="AD1448" s="2">
        <v>18305300000</v>
      </c>
      <c r="AE1448" s="2">
        <v>18413600000</v>
      </c>
      <c r="AF1448" s="2">
        <v>18563500000</v>
      </c>
    </row>
    <row r="1449" spans="1:32">
      <c r="A1449" t="s">
        <v>1467</v>
      </c>
      <c r="B1449" t="s">
        <v>19</v>
      </c>
      <c r="C1449" s="2">
        <v>54495600000</v>
      </c>
      <c r="D1449" s="2">
        <v>52127200000</v>
      </c>
      <c r="E1449" s="2">
        <v>50318300000</v>
      </c>
      <c r="F1449" s="2">
        <v>49788300000</v>
      </c>
      <c r="G1449" s="2">
        <v>48867300000</v>
      </c>
      <c r="H1449" s="2">
        <v>47934400000</v>
      </c>
      <c r="I1449" s="2">
        <v>46930900000</v>
      </c>
      <c r="J1449" s="2">
        <v>45966000000</v>
      </c>
      <c r="K1449" s="2">
        <v>45067900000</v>
      </c>
      <c r="L1449" s="2">
        <v>43970100000</v>
      </c>
      <c r="M1449" s="2">
        <v>42819500000</v>
      </c>
      <c r="N1449" s="2">
        <v>41611200000</v>
      </c>
      <c r="O1449" s="2">
        <v>40383800000</v>
      </c>
      <c r="P1449" s="2">
        <v>39127200000</v>
      </c>
      <c r="Q1449" s="2">
        <v>37928700000</v>
      </c>
      <c r="R1449" s="2">
        <v>36683600000</v>
      </c>
      <c r="S1449" s="2">
        <v>35558900000</v>
      </c>
      <c r="T1449" s="2">
        <v>34623700000</v>
      </c>
      <c r="U1449" s="2">
        <v>33755000000</v>
      </c>
      <c r="V1449" s="2">
        <v>32920800000</v>
      </c>
      <c r="W1449" s="2">
        <v>32231900000</v>
      </c>
      <c r="X1449" s="2">
        <v>31612000000</v>
      </c>
      <c r="Y1449" s="2">
        <v>31002600000</v>
      </c>
      <c r="Z1449" s="2">
        <v>30480300000</v>
      </c>
      <c r="AA1449" s="2">
        <v>30002400000</v>
      </c>
      <c r="AB1449" s="2">
        <v>29621800000</v>
      </c>
      <c r="AC1449" s="2">
        <v>29338800000</v>
      </c>
      <c r="AD1449" s="2">
        <v>29175900000</v>
      </c>
      <c r="AE1449" s="2">
        <v>29134000000</v>
      </c>
      <c r="AF1449" s="2">
        <v>29214800000</v>
      </c>
    </row>
    <row r="1450" spans="1:32">
      <c r="A1450" t="s">
        <v>1468</v>
      </c>
      <c r="B1450" t="s">
        <v>19</v>
      </c>
      <c r="C1450" s="2">
        <v>26493300000</v>
      </c>
      <c r="D1450" s="2">
        <v>25937000000</v>
      </c>
      <c r="E1450" s="2">
        <v>25315700000</v>
      </c>
      <c r="F1450" s="2">
        <v>25004900000</v>
      </c>
      <c r="G1450" s="2">
        <v>24576500000</v>
      </c>
      <c r="H1450" s="2">
        <v>24173900000</v>
      </c>
      <c r="I1450" s="2">
        <v>23723500000</v>
      </c>
      <c r="J1450" s="2">
        <v>23226200000</v>
      </c>
      <c r="K1450" s="2">
        <v>22680300000</v>
      </c>
      <c r="L1450" s="2">
        <v>22046900000</v>
      </c>
      <c r="M1450" s="2">
        <v>21356300000</v>
      </c>
      <c r="N1450" s="2">
        <v>20611600000</v>
      </c>
      <c r="O1450" s="2">
        <v>19872300000</v>
      </c>
      <c r="P1450" s="2">
        <v>19129300000</v>
      </c>
      <c r="Q1450" s="2">
        <v>18396200000</v>
      </c>
      <c r="R1450" s="2">
        <v>17639500000</v>
      </c>
      <c r="S1450" s="2">
        <v>16928200000</v>
      </c>
      <c r="T1450" s="2">
        <v>16272000000</v>
      </c>
      <c r="U1450" s="2">
        <v>15646200000</v>
      </c>
      <c r="V1450" s="2">
        <v>15043000000</v>
      </c>
      <c r="W1450" s="2">
        <v>14502700000</v>
      </c>
      <c r="X1450" s="2">
        <v>14005400000</v>
      </c>
      <c r="Y1450" s="2">
        <v>13546600000</v>
      </c>
      <c r="Z1450" s="2">
        <v>13148600000</v>
      </c>
      <c r="AA1450" s="2">
        <v>12789000000</v>
      </c>
      <c r="AB1450" s="2">
        <v>12496400000</v>
      </c>
      <c r="AC1450" s="2">
        <v>12267300000</v>
      </c>
      <c r="AD1450" s="2">
        <v>12105000000</v>
      </c>
      <c r="AE1450" s="2">
        <v>12018000000</v>
      </c>
      <c r="AF1450" s="2">
        <v>11975800000</v>
      </c>
    </row>
    <row r="1451" spans="1:32">
      <c r="A1451" t="s">
        <v>1469</v>
      </c>
      <c r="B1451" t="s">
        <v>19</v>
      </c>
      <c r="C1451" s="2">
        <v>70683900000</v>
      </c>
      <c r="D1451" s="2">
        <v>70537100000</v>
      </c>
      <c r="E1451" s="2">
        <v>69852000000</v>
      </c>
      <c r="F1451" s="2">
        <v>68952900000</v>
      </c>
      <c r="G1451" s="2">
        <v>67885300000</v>
      </c>
      <c r="H1451" s="2">
        <v>66910500000</v>
      </c>
      <c r="I1451" s="2">
        <v>65793500000</v>
      </c>
      <c r="J1451" s="2">
        <v>64565900000</v>
      </c>
      <c r="K1451" s="2">
        <v>62957600000</v>
      </c>
      <c r="L1451" s="2">
        <v>61138000000</v>
      </c>
      <c r="M1451" s="2">
        <v>59140900000</v>
      </c>
      <c r="N1451" s="2">
        <v>56985500000</v>
      </c>
      <c r="O1451" s="2">
        <v>54881900000</v>
      </c>
      <c r="P1451" s="2">
        <v>52791900000</v>
      </c>
      <c r="Q1451" s="2">
        <v>50707600000</v>
      </c>
      <c r="R1451" s="2">
        <v>48554000000</v>
      </c>
      <c r="S1451" s="2">
        <v>46508500000</v>
      </c>
      <c r="T1451" s="2">
        <v>44550900000</v>
      </c>
      <c r="U1451" s="2">
        <v>42697400000</v>
      </c>
      <c r="V1451" s="2">
        <v>40908400000</v>
      </c>
      <c r="W1451" s="2">
        <v>39252300000</v>
      </c>
      <c r="X1451" s="2">
        <v>37714900000</v>
      </c>
      <c r="Y1451" s="2">
        <v>36337300000</v>
      </c>
      <c r="Z1451" s="2">
        <v>35145200000</v>
      </c>
      <c r="AA1451" s="2">
        <v>34102300000</v>
      </c>
      <c r="AB1451" s="2">
        <v>33248900000</v>
      </c>
      <c r="AC1451" s="2">
        <v>32612400000</v>
      </c>
      <c r="AD1451" s="2">
        <v>32164700000</v>
      </c>
      <c r="AE1451" s="2">
        <v>31950300000</v>
      </c>
      <c r="AF1451" s="2">
        <v>31821300000</v>
      </c>
    </row>
    <row r="1452" spans="1:32">
      <c r="A1452" t="s">
        <v>1470</v>
      </c>
      <c r="B1452" t="s">
        <v>19</v>
      </c>
      <c r="C1452" s="2">
        <v>42874600000</v>
      </c>
      <c r="D1452" s="2">
        <v>42772800000</v>
      </c>
      <c r="E1452" s="2">
        <v>42229500000</v>
      </c>
      <c r="F1452" s="2">
        <v>41681800000</v>
      </c>
      <c r="G1452" s="2">
        <v>41080200000</v>
      </c>
      <c r="H1452" s="2">
        <v>40548000000</v>
      </c>
      <c r="I1452" s="2">
        <v>39922700000</v>
      </c>
      <c r="J1452" s="2">
        <v>39247100000</v>
      </c>
      <c r="K1452" s="2">
        <v>38326800000</v>
      </c>
      <c r="L1452" s="2">
        <v>37291400000</v>
      </c>
      <c r="M1452" s="2">
        <v>36160100000</v>
      </c>
      <c r="N1452" s="2">
        <v>34944600000</v>
      </c>
      <c r="O1452" s="2">
        <v>33754800000</v>
      </c>
      <c r="P1452" s="2">
        <v>32566300000</v>
      </c>
      <c r="Q1452" s="2">
        <v>31394600000</v>
      </c>
      <c r="R1452" s="2">
        <v>30187300000</v>
      </c>
      <c r="S1452" s="2">
        <v>29064400000</v>
      </c>
      <c r="T1452" s="2">
        <v>27986200000</v>
      </c>
      <c r="U1452" s="2">
        <v>26977300000</v>
      </c>
      <c r="V1452" s="2">
        <v>26005100000</v>
      </c>
      <c r="W1452" s="2">
        <v>25116300000</v>
      </c>
      <c r="X1452" s="2">
        <v>24301700000</v>
      </c>
      <c r="Y1452" s="2">
        <v>23578600000</v>
      </c>
      <c r="Z1452" s="2">
        <v>22949000000</v>
      </c>
      <c r="AA1452" s="2">
        <v>22399200000</v>
      </c>
      <c r="AB1452" s="2">
        <v>21939200000</v>
      </c>
      <c r="AC1452" s="2">
        <v>21603100000</v>
      </c>
      <c r="AD1452" s="2">
        <v>21360400000</v>
      </c>
      <c r="AE1452" s="2">
        <v>21251000000</v>
      </c>
      <c r="AF1452" s="2">
        <v>21206700000</v>
      </c>
    </row>
    <row r="1453" spans="1:32">
      <c r="A1453" t="s">
        <v>1471</v>
      </c>
      <c r="B1453" t="s">
        <v>19</v>
      </c>
      <c r="C1453">
        <v>0</v>
      </c>
      <c r="D1453">
        <v>0</v>
      </c>
      <c r="E1453">
        <v>0</v>
      </c>
      <c r="F1453">
        <v>0</v>
      </c>
      <c r="G1453">
        <v>0</v>
      </c>
      <c r="H1453">
        <v>0</v>
      </c>
      <c r="I1453">
        <v>0</v>
      </c>
      <c r="J1453">
        <v>0</v>
      </c>
      <c r="K1453">
        <v>0</v>
      </c>
      <c r="L1453">
        <v>0</v>
      </c>
      <c r="M1453">
        <v>0</v>
      </c>
      <c r="N1453">
        <v>0</v>
      </c>
      <c r="O1453">
        <v>0</v>
      </c>
      <c r="P1453">
        <v>0</v>
      </c>
      <c r="Q1453">
        <v>0</v>
      </c>
      <c r="R1453">
        <v>0</v>
      </c>
      <c r="S1453">
        <v>0</v>
      </c>
      <c r="T1453">
        <v>0</v>
      </c>
      <c r="U1453">
        <v>0</v>
      </c>
      <c r="V1453">
        <v>0</v>
      </c>
      <c r="W1453">
        <v>0</v>
      </c>
      <c r="X1453">
        <v>0</v>
      </c>
      <c r="Y1453">
        <v>0</v>
      </c>
      <c r="Z1453">
        <v>0</v>
      </c>
      <c r="AA1453">
        <v>0</v>
      </c>
      <c r="AB1453">
        <v>0</v>
      </c>
      <c r="AC1453">
        <v>0</v>
      </c>
      <c r="AD1453">
        <v>0</v>
      </c>
      <c r="AE1453">
        <v>0</v>
      </c>
      <c r="AF1453">
        <v>0</v>
      </c>
    </row>
    <row r="1454" spans="1:32">
      <c r="A1454" t="s">
        <v>1472</v>
      </c>
      <c r="B1454" t="s">
        <v>19</v>
      </c>
      <c r="C1454" s="2">
        <v>888071000000000</v>
      </c>
      <c r="D1454" s="2">
        <v>830971000000000</v>
      </c>
      <c r="E1454" s="2">
        <v>705182000000000</v>
      </c>
      <c r="F1454" s="2">
        <v>594447000000000</v>
      </c>
      <c r="G1454" s="2">
        <v>613932000000000</v>
      </c>
      <c r="H1454" s="2">
        <v>554599000000000</v>
      </c>
      <c r="I1454" s="2">
        <v>457861000000000</v>
      </c>
      <c r="J1454" s="2">
        <v>331180000000000</v>
      </c>
      <c r="K1454" s="2">
        <v>236597000000000</v>
      </c>
      <c r="L1454" s="2">
        <v>152886000000000</v>
      </c>
      <c r="M1454" s="2">
        <v>113296000000000</v>
      </c>
      <c r="N1454" s="2">
        <v>78256600000000</v>
      </c>
      <c r="O1454" s="2">
        <v>48451300000000</v>
      </c>
      <c r="P1454" s="2">
        <v>14429900000000</v>
      </c>
      <c r="Q1454">
        <v>0</v>
      </c>
      <c r="R1454">
        <v>0</v>
      </c>
      <c r="S1454">
        <v>0</v>
      </c>
      <c r="T1454">
        <v>0</v>
      </c>
      <c r="U1454">
        <v>0</v>
      </c>
      <c r="V1454">
        <v>0</v>
      </c>
      <c r="W1454">
        <v>0</v>
      </c>
      <c r="X1454">
        <v>0</v>
      </c>
      <c r="Y1454">
        <v>0</v>
      </c>
      <c r="Z1454">
        <v>0</v>
      </c>
      <c r="AA1454">
        <v>0</v>
      </c>
      <c r="AB1454">
        <v>0</v>
      </c>
      <c r="AC1454">
        <v>0</v>
      </c>
      <c r="AD1454">
        <v>0</v>
      </c>
      <c r="AE1454">
        <v>0</v>
      </c>
      <c r="AF1454">
        <v>0</v>
      </c>
    </row>
    <row r="1455" spans="1:32">
      <c r="A1455" t="s">
        <v>7161</v>
      </c>
      <c r="B1455" t="s">
        <v>19</v>
      </c>
      <c r="C1455" s="2">
        <v>38922400000000</v>
      </c>
      <c r="D1455" s="2">
        <v>42659000000000</v>
      </c>
      <c r="E1455" s="2">
        <v>45064900000000</v>
      </c>
      <c r="F1455" s="2">
        <v>52479700000000</v>
      </c>
      <c r="G1455" s="2">
        <v>32206800000000</v>
      </c>
      <c r="H1455" s="2">
        <v>22179200000000</v>
      </c>
      <c r="I1455" s="2">
        <v>18519300000000</v>
      </c>
      <c r="J1455" s="2">
        <v>17018700000000</v>
      </c>
      <c r="K1455" s="2">
        <v>15378400000000</v>
      </c>
      <c r="L1455" s="2">
        <v>15457000000000</v>
      </c>
      <c r="M1455" s="2">
        <v>12116200000000</v>
      </c>
      <c r="N1455" s="2">
        <v>10191000000000</v>
      </c>
      <c r="O1455" s="2">
        <v>9761030000000</v>
      </c>
      <c r="P1455" s="2">
        <v>9991030000000</v>
      </c>
      <c r="Q1455" s="2">
        <v>9627040000000</v>
      </c>
      <c r="R1455" s="2">
        <v>8470760000000</v>
      </c>
      <c r="S1455" s="2">
        <v>6057100000000</v>
      </c>
      <c r="T1455" s="2">
        <v>3648610000000</v>
      </c>
      <c r="U1455" s="2">
        <v>2655150000000</v>
      </c>
      <c r="V1455" s="2">
        <v>1943470000000</v>
      </c>
      <c r="W1455" s="2">
        <v>2233080000000</v>
      </c>
      <c r="X1455" s="2">
        <v>2764100000000</v>
      </c>
      <c r="Y1455" s="2">
        <v>3756530000000</v>
      </c>
      <c r="Z1455" s="2">
        <v>5360330000000</v>
      </c>
      <c r="AA1455" s="2">
        <v>7389150000000</v>
      </c>
      <c r="AB1455" s="2">
        <v>9750120000000</v>
      </c>
      <c r="AC1455" s="2">
        <v>12080200000000</v>
      </c>
      <c r="AD1455" s="2">
        <v>13822800000000</v>
      </c>
      <c r="AE1455" s="2">
        <v>15602200000000</v>
      </c>
      <c r="AF1455" s="2">
        <v>16731900000000</v>
      </c>
    </row>
    <row r="1456" spans="1:32">
      <c r="A1456" t="s">
        <v>7162</v>
      </c>
      <c r="B1456" t="s">
        <v>19</v>
      </c>
      <c r="C1456" s="2">
        <v>525504000000000</v>
      </c>
      <c r="D1456" s="2">
        <v>568530000000000</v>
      </c>
      <c r="E1456" s="2">
        <v>570701000000000</v>
      </c>
      <c r="F1456" s="2">
        <v>531706000000000</v>
      </c>
      <c r="G1456" s="2">
        <v>515163000000000</v>
      </c>
      <c r="H1456" s="2">
        <v>490818000000000</v>
      </c>
      <c r="I1456" s="2">
        <v>475636000000000</v>
      </c>
      <c r="J1456" s="2">
        <v>460777000000000</v>
      </c>
      <c r="K1456" s="2">
        <v>440123000000000</v>
      </c>
      <c r="L1456" s="2">
        <v>414850000000000</v>
      </c>
      <c r="M1456" s="2">
        <v>389896000000000</v>
      </c>
      <c r="N1456" s="2">
        <v>374866000000000</v>
      </c>
      <c r="O1456" s="2">
        <v>383386000000000</v>
      </c>
      <c r="P1456" s="2">
        <v>395667000000000</v>
      </c>
      <c r="Q1456" s="2">
        <v>404162000000000</v>
      </c>
      <c r="R1456" s="2">
        <v>395585000000000</v>
      </c>
      <c r="S1456" s="2">
        <v>369337000000000</v>
      </c>
      <c r="T1456" s="2">
        <v>327900000000000</v>
      </c>
      <c r="U1456" s="2">
        <v>288108000000000</v>
      </c>
      <c r="V1456" s="2">
        <v>265106000000000</v>
      </c>
      <c r="W1456" s="2">
        <v>297641000000000</v>
      </c>
      <c r="X1456" s="2">
        <v>329728000000000</v>
      </c>
      <c r="Y1456" s="2">
        <v>359643000000000</v>
      </c>
      <c r="Z1456" s="2">
        <v>388406000000000</v>
      </c>
      <c r="AA1456" s="2">
        <v>404528000000000</v>
      </c>
      <c r="AB1456" s="2">
        <v>423524000000000</v>
      </c>
      <c r="AC1456" s="2">
        <v>442139000000000</v>
      </c>
      <c r="AD1456" s="2">
        <v>462002000000000</v>
      </c>
      <c r="AE1456" s="2">
        <v>479728000000000</v>
      </c>
      <c r="AF1456" s="2">
        <v>498688000000000</v>
      </c>
    </row>
    <row r="1457" spans="1:32">
      <c r="A1457" t="s">
        <v>1474</v>
      </c>
      <c r="B1457" t="s">
        <v>19</v>
      </c>
      <c r="C1457">
        <v>0</v>
      </c>
      <c r="D1457">
        <v>0</v>
      </c>
      <c r="E1457">
        <v>0</v>
      </c>
      <c r="F1457">
        <v>0</v>
      </c>
      <c r="G1457">
        <v>0</v>
      </c>
      <c r="H1457">
        <v>0</v>
      </c>
      <c r="I1457">
        <v>0</v>
      </c>
      <c r="J1457">
        <v>0</v>
      </c>
      <c r="K1457">
        <v>0</v>
      </c>
      <c r="L1457">
        <v>0</v>
      </c>
      <c r="M1457">
        <v>0</v>
      </c>
      <c r="N1457">
        <v>0</v>
      </c>
      <c r="O1457">
        <v>0</v>
      </c>
      <c r="P1457">
        <v>0</v>
      </c>
      <c r="Q1457">
        <v>0</v>
      </c>
      <c r="R1457">
        <v>0</v>
      </c>
      <c r="S1457">
        <v>0</v>
      </c>
      <c r="T1457">
        <v>0</v>
      </c>
      <c r="U1457">
        <v>0</v>
      </c>
      <c r="V1457">
        <v>0</v>
      </c>
      <c r="W1457">
        <v>0</v>
      </c>
      <c r="X1457">
        <v>0</v>
      </c>
      <c r="Y1457">
        <v>0</v>
      </c>
      <c r="Z1457">
        <v>0</v>
      </c>
      <c r="AA1457">
        <v>0</v>
      </c>
      <c r="AB1457">
        <v>0</v>
      </c>
      <c r="AC1457">
        <v>0</v>
      </c>
      <c r="AD1457">
        <v>0</v>
      </c>
      <c r="AE1457">
        <v>0</v>
      </c>
      <c r="AF1457">
        <v>0</v>
      </c>
    </row>
    <row r="1458" spans="1:32">
      <c r="A1458" t="s">
        <v>1475</v>
      </c>
      <c r="B1458" t="s">
        <v>19</v>
      </c>
      <c r="C1458">
        <v>0</v>
      </c>
      <c r="D1458">
        <v>0</v>
      </c>
      <c r="E1458">
        <v>0</v>
      </c>
      <c r="F1458">
        <v>0</v>
      </c>
      <c r="G1458">
        <v>0</v>
      </c>
      <c r="H1458">
        <v>0</v>
      </c>
      <c r="I1458">
        <v>0</v>
      </c>
      <c r="J1458">
        <v>0</v>
      </c>
      <c r="K1458">
        <v>0</v>
      </c>
      <c r="L1458">
        <v>0</v>
      </c>
      <c r="M1458">
        <v>0</v>
      </c>
      <c r="N1458">
        <v>0</v>
      </c>
      <c r="O1458">
        <v>0</v>
      </c>
      <c r="P1458">
        <v>0</v>
      </c>
      <c r="Q1458">
        <v>0</v>
      </c>
      <c r="R1458">
        <v>0</v>
      </c>
      <c r="S1458">
        <v>0</v>
      </c>
      <c r="T1458">
        <v>0</v>
      </c>
      <c r="U1458">
        <v>0</v>
      </c>
      <c r="V1458">
        <v>0</v>
      </c>
      <c r="W1458">
        <v>0</v>
      </c>
      <c r="X1458">
        <v>0</v>
      </c>
      <c r="Y1458">
        <v>0</v>
      </c>
      <c r="Z1458">
        <v>0</v>
      </c>
      <c r="AA1458">
        <v>0</v>
      </c>
      <c r="AB1458">
        <v>0</v>
      </c>
      <c r="AC1458">
        <v>0</v>
      </c>
      <c r="AD1458">
        <v>0</v>
      </c>
      <c r="AE1458">
        <v>0</v>
      </c>
      <c r="AF1458">
        <v>0</v>
      </c>
    </row>
    <row r="1459" spans="1:32">
      <c r="A1459" t="s">
        <v>1476</v>
      </c>
      <c r="B1459" t="s">
        <v>19</v>
      </c>
      <c r="C1459">
        <v>0</v>
      </c>
      <c r="D1459">
        <v>0</v>
      </c>
      <c r="E1459">
        <v>0</v>
      </c>
      <c r="F1459">
        <v>0</v>
      </c>
      <c r="G1459">
        <v>0</v>
      </c>
      <c r="H1459">
        <v>0</v>
      </c>
      <c r="I1459">
        <v>0</v>
      </c>
      <c r="J1459">
        <v>0</v>
      </c>
      <c r="K1459">
        <v>0</v>
      </c>
      <c r="L1459">
        <v>0</v>
      </c>
      <c r="M1459">
        <v>0</v>
      </c>
      <c r="N1459">
        <v>0</v>
      </c>
      <c r="O1459">
        <v>0</v>
      </c>
      <c r="P1459">
        <v>0</v>
      </c>
      <c r="Q1459">
        <v>0</v>
      </c>
      <c r="R1459">
        <v>0</v>
      </c>
      <c r="S1459">
        <v>0</v>
      </c>
      <c r="T1459">
        <v>0</v>
      </c>
      <c r="U1459">
        <v>0</v>
      </c>
      <c r="V1459">
        <v>0</v>
      </c>
      <c r="W1459">
        <v>0</v>
      </c>
      <c r="X1459">
        <v>0</v>
      </c>
      <c r="Y1459">
        <v>0</v>
      </c>
      <c r="Z1459">
        <v>0</v>
      </c>
      <c r="AA1459">
        <v>0</v>
      </c>
      <c r="AB1459">
        <v>0</v>
      </c>
      <c r="AC1459">
        <v>0</v>
      </c>
      <c r="AD1459">
        <v>0</v>
      </c>
      <c r="AE1459">
        <v>0</v>
      </c>
      <c r="AF1459">
        <v>0</v>
      </c>
    </row>
    <row r="1460" spans="1:32">
      <c r="A1460" t="s">
        <v>1477</v>
      </c>
      <c r="B1460" t="s">
        <v>19</v>
      </c>
      <c r="C1460">
        <v>0</v>
      </c>
      <c r="D1460">
        <v>0</v>
      </c>
      <c r="E1460">
        <v>0</v>
      </c>
      <c r="F1460">
        <v>0</v>
      </c>
      <c r="G1460">
        <v>0</v>
      </c>
      <c r="H1460">
        <v>0</v>
      </c>
      <c r="I1460">
        <v>0</v>
      </c>
      <c r="J1460">
        <v>0</v>
      </c>
      <c r="K1460">
        <v>0</v>
      </c>
      <c r="L1460">
        <v>0</v>
      </c>
      <c r="M1460">
        <v>0</v>
      </c>
      <c r="N1460">
        <v>0</v>
      </c>
      <c r="O1460">
        <v>0</v>
      </c>
      <c r="P1460">
        <v>0</v>
      </c>
      <c r="Q1460">
        <v>0</v>
      </c>
      <c r="R1460">
        <v>0</v>
      </c>
      <c r="S1460">
        <v>0</v>
      </c>
      <c r="T1460">
        <v>0</v>
      </c>
      <c r="U1460">
        <v>0</v>
      </c>
      <c r="V1460">
        <v>0</v>
      </c>
      <c r="W1460">
        <v>0</v>
      </c>
      <c r="X1460">
        <v>0</v>
      </c>
      <c r="Y1460">
        <v>0</v>
      </c>
      <c r="Z1460">
        <v>0</v>
      </c>
      <c r="AA1460">
        <v>0</v>
      </c>
      <c r="AB1460">
        <v>0</v>
      </c>
      <c r="AC1460">
        <v>0</v>
      </c>
      <c r="AD1460">
        <v>0</v>
      </c>
      <c r="AE1460">
        <v>0</v>
      </c>
      <c r="AF1460">
        <v>0</v>
      </c>
    </row>
    <row r="1461" spans="1:32">
      <c r="A1461" t="s">
        <v>1478</v>
      </c>
      <c r="B1461" t="s">
        <v>19</v>
      </c>
      <c r="C1461">
        <v>0</v>
      </c>
      <c r="D1461">
        <v>0</v>
      </c>
      <c r="E1461">
        <v>0</v>
      </c>
      <c r="F1461">
        <v>0</v>
      </c>
      <c r="G1461">
        <v>0</v>
      </c>
      <c r="H1461">
        <v>0</v>
      </c>
      <c r="I1461">
        <v>0</v>
      </c>
      <c r="J1461">
        <v>0</v>
      </c>
      <c r="K1461">
        <v>0</v>
      </c>
      <c r="L1461">
        <v>0</v>
      </c>
      <c r="M1461">
        <v>0</v>
      </c>
      <c r="N1461">
        <v>0</v>
      </c>
      <c r="O1461">
        <v>0</v>
      </c>
      <c r="P1461">
        <v>0</v>
      </c>
      <c r="Q1461">
        <v>0</v>
      </c>
      <c r="R1461">
        <v>0</v>
      </c>
      <c r="S1461">
        <v>0</v>
      </c>
      <c r="T1461">
        <v>0</v>
      </c>
      <c r="U1461">
        <v>0</v>
      </c>
      <c r="V1461">
        <v>0</v>
      </c>
      <c r="W1461">
        <v>0</v>
      </c>
      <c r="X1461">
        <v>0</v>
      </c>
      <c r="Y1461">
        <v>0</v>
      </c>
      <c r="Z1461">
        <v>0</v>
      </c>
      <c r="AA1461">
        <v>0</v>
      </c>
      <c r="AB1461">
        <v>0</v>
      </c>
      <c r="AC1461">
        <v>0</v>
      </c>
      <c r="AD1461">
        <v>0</v>
      </c>
      <c r="AE1461">
        <v>0</v>
      </c>
      <c r="AF1461">
        <v>0</v>
      </c>
    </row>
    <row r="1462" spans="1:32">
      <c r="A1462" t="s">
        <v>1479</v>
      </c>
      <c r="B1462" t="s">
        <v>19</v>
      </c>
      <c r="C1462">
        <v>0</v>
      </c>
      <c r="D1462">
        <v>0</v>
      </c>
      <c r="E1462">
        <v>0</v>
      </c>
      <c r="F1462">
        <v>0</v>
      </c>
      <c r="G1462">
        <v>0</v>
      </c>
      <c r="H1462">
        <v>0</v>
      </c>
      <c r="I1462">
        <v>0</v>
      </c>
      <c r="J1462">
        <v>0</v>
      </c>
      <c r="K1462">
        <v>0</v>
      </c>
      <c r="L1462">
        <v>0</v>
      </c>
      <c r="M1462">
        <v>0</v>
      </c>
      <c r="N1462">
        <v>0</v>
      </c>
      <c r="O1462">
        <v>0</v>
      </c>
      <c r="P1462">
        <v>0</v>
      </c>
      <c r="Q1462">
        <v>0</v>
      </c>
      <c r="R1462">
        <v>0</v>
      </c>
      <c r="S1462">
        <v>0</v>
      </c>
      <c r="T1462">
        <v>0</v>
      </c>
      <c r="U1462">
        <v>0</v>
      </c>
      <c r="V1462">
        <v>0</v>
      </c>
      <c r="W1462">
        <v>0</v>
      </c>
      <c r="X1462">
        <v>0</v>
      </c>
      <c r="Y1462">
        <v>0</v>
      </c>
      <c r="Z1462">
        <v>0</v>
      </c>
      <c r="AA1462">
        <v>0</v>
      </c>
      <c r="AB1462">
        <v>0</v>
      </c>
      <c r="AC1462">
        <v>0</v>
      </c>
      <c r="AD1462">
        <v>0</v>
      </c>
      <c r="AE1462">
        <v>0</v>
      </c>
      <c r="AF1462">
        <v>0</v>
      </c>
    </row>
    <row r="1463" spans="1:32">
      <c r="A1463" t="s">
        <v>1480</v>
      </c>
      <c r="B1463" t="s">
        <v>19</v>
      </c>
      <c r="C1463">
        <v>0</v>
      </c>
      <c r="D1463">
        <v>0</v>
      </c>
      <c r="E1463">
        <v>0</v>
      </c>
      <c r="F1463">
        <v>0</v>
      </c>
      <c r="G1463">
        <v>0</v>
      </c>
      <c r="H1463">
        <v>0</v>
      </c>
      <c r="I1463">
        <v>0</v>
      </c>
      <c r="J1463">
        <v>0</v>
      </c>
      <c r="K1463">
        <v>0</v>
      </c>
      <c r="L1463">
        <v>0</v>
      </c>
      <c r="M1463">
        <v>0</v>
      </c>
      <c r="N1463">
        <v>0</v>
      </c>
      <c r="O1463">
        <v>0</v>
      </c>
      <c r="P1463">
        <v>0</v>
      </c>
      <c r="Q1463">
        <v>0</v>
      </c>
      <c r="R1463">
        <v>0</v>
      </c>
      <c r="S1463">
        <v>0</v>
      </c>
      <c r="T1463">
        <v>0</v>
      </c>
      <c r="U1463">
        <v>0</v>
      </c>
      <c r="V1463">
        <v>0</v>
      </c>
      <c r="W1463">
        <v>0</v>
      </c>
      <c r="X1463">
        <v>0</v>
      </c>
      <c r="Y1463">
        <v>0</v>
      </c>
      <c r="Z1463">
        <v>0</v>
      </c>
      <c r="AA1463">
        <v>0</v>
      </c>
      <c r="AB1463">
        <v>0</v>
      </c>
      <c r="AC1463">
        <v>0</v>
      </c>
      <c r="AD1463">
        <v>0</v>
      </c>
      <c r="AE1463">
        <v>0</v>
      </c>
      <c r="AF1463">
        <v>0</v>
      </c>
    </row>
    <row r="1464" spans="1:32">
      <c r="A1464" t="s">
        <v>1481</v>
      </c>
      <c r="B1464" t="s">
        <v>19</v>
      </c>
      <c r="C1464" s="2">
        <v>7455470000000</v>
      </c>
      <c r="D1464" s="2">
        <v>8987970000000</v>
      </c>
      <c r="E1464" s="2">
        <v>7322840000000</v>
      </c>
      <c r="F1464" s="2">
        <v>7321730000000</v>
      </c>
      <c r="G1464" s="2">
        <v>7265680000000</v>
      </c>
      <c r="H1464" s="2">
        <v>7261500000000</v>
      </c>
      <c r="I1464" s="2">
        <v>7252580000000</v>
      </c>
      <c r="J1464" s="2">
        <v>7250900000000</v>
      </c>
      <c r="K1464" s="2">
        <v>7246440000000</v>
      </c>
      <c r="L1464" s="2">
        <v>7116230000000</v>
      </c>
      <c r="M1464" s="2">
        <v>7116230000000</v>
      </c>
      <c r="N1464" s="2">
        <v>7116230000000</v>
      </c>
      <c r="O1464" s="2">
        <v>7116230000000</v>
      </c>
      <c r="P1464" s="2">
        <v>7111490000000</v>
      </c>
      <c r="Q1464" s="2">
        <v>7111490000000</v>
      </c>
      <c r="R1464" s="2">
        <v>7111490000000</v>
      </c>
      <c r="S1464" s="2">
        <v>7111490000000</v>
      </c>
      <c r="T1464" s="2">
        <v>7111490000000</v>
      </c>
      <c r="U1464" s="2">
        <v>7111490000000</v>
      </c>
      <c r="V1464" s="2">
        <v>7111490000000</v>
      </c>
      <c r="W1464" s="2">
        <v>7111490000000</v>
      </c>
      <c r="X1464" s="2">
        <v>7111490000000</v>
      </c>
      <c r="Y1464" s="2">
        <v>7111490000000</v>
      </c>
      <c r="Z1464" s="2">
        <v>7111490000000</v>
      </c>
      <c r="AA1464" s="2">
        <v>7100890000000</v>
      </c>
      <c r="AB1464" s="2">
        <v>7100890000000</v>
      </c>
      <c r="AC1464" s="2">
        <v>7100890000000</v>
      </c>
      <c r="AD1464" s="2">
        <v>7100890000000</v>
      </c>
      <c r="AE1464" s="2">
        <v>7100890000000</v>
      </c>
      <c r="AF1464" s="2">
        <v>7100890000000</v>
      </c>
    </row>
    <row r="1465" spans="1:32">
      <c r="A1465" t="s">
        <v>1482</v>
      </c>
      <c r="B1465" t="s">
        <v>19</v>
      </c>
      <c r="C1465" s="2">
        <v>70385700000000</v>
      </c>
      <c r="D1465" s="2">
        <v>68321300000000</v>
      </c>
      <c r="E1465" s="2">
        <v>95532300000000</v>
      </c>
      <c r="F1465" s="2">
        <v>105538000000000</v>
      </c>
      <c r="G1465" s="2">
        <v>60813500000000</v>
      </c>
      <c r="H1465" s="2">
        <v>44596200000000</v>
      </c>
      <c r="I1465" s="2">
        <v>43968900000000</v>
      </c>
      <c r="J1465" s="2">
        <v>46263700000000</v>
      </c>
      <c r="K1465" s="2">
        <v>49773900000000</v>
      </c>
      <c r="L1465" s="2">
        <v>54865400000000</v>
      </c>
      <c r="M1465" s="2">
        <v>49037000000000</v>
      </c>
      <c r="N1465" s="2">
        <v>52042300000000</v>
      </c>
      <c r="O1465" s="2">
        <v>60318700000000</v>
      </c>
      <c r="P1465" s="2">
        <v>64933000000000</v>
      </c>
      <c r="Q1465" s="2">
        <v>67310200000000</v>
      </c>
      <c r="R1465" s="2">
        <v>65049900000000</v>
      </c>
      <c r="S1465" s="2">
        <v>55633500000000</v>
      </c>
      <c r="T1465" s="2">
        <v>42897100000000</v>
      </c>
      <c r="U1465" s="2">
        <v>36066700000000</v>
      </c>
      <c r="V1465" s="2">
        <v>30002800000000</v>
      </c>
      <c r="W1465" s="2">
        <v>36094900000000</v>
      </c>
      <c r="X1465" s="2">
        <v>45755900000000</v>
      </c>
      <c r="Y1465" s="2">
        <v>58351600000000</v>
      </c>
      <c r="Z1465" s="2">
        <v>74382000000000</v>
      </c>
      <c r="AA1465" s="2">
        <v>91487800000000</v>
      </c>
      <c r="AB1465" s="2">
        <v>104796000000000</v>
      </c>
      <c r="AC1465" s="2">
        <v>116730000000000</v>
      </c>
      <c r="AD1465" s="2">
        <v>125640000000000</v>
      </c>
      <c r="AE1465" s="2">
        <v>133946000000000</v>
      </c>
      <c r="AF1465" s="2">
        <v>139028000000000</v>
      </c>
    </row>
    <row r="1466" spans="1:32">
      <c r="A1466" t="s">
        <v>1483</v>
      </c>
      <c r="B1466" t="s">
        <v>19</v>
      </c>
      <c r="C1466" s="2">
        <v>10318300000000</v>
      </c>
      <c r="D1466" s="2">
        <v>11337600000000</v>
      </c>
      <c r="E1466" s="2">
        <v>5798570000000</v>
      </c>
      <c r="F1466" s="2">
        <v>5232940000000</v>
      </c>
      <c r="G1466" s="2">
        <v>1350460000000</v>
      </c>
      <c r="H1466" s="2">
        <v>1377630000000</v>
      </c>
      <c r="I1466" s="2">
        <v>1251880000000</v>
      </c>
      <c r="J1466" s="2">
        <v>1086070000000</v>
      </c>
      <c r="K1466" s="2">
        <v>881754000000</v>
      </c>
      <c r="L1466" s="2">
        <v>669534000000</v>
      </c>
      <c r="M1466" s="2">
        <v>648081000000</v>
      </c>
      <c r="N1466" s="2">
        <v>658355000000</v>
      </c>
      <c r="O1466" s="2">
        <v>735248000000</v>
      </c>
      <c r="P1466" s="2">
        <v>807209000000</v>
      </c>
      <c r="Q1466" s="2">
        <v>877332000000</v>
      </c>
      <c r="R1466" s="2">
        <v>869825000000</v>
      </c>
      <c r="S1466" s="2">
        <v>803947000000</v>
      </c>
      <c r="T1466" s="2">
        <v>724523000000</v>
      </c>
      <c r="U1466" s="2">
        <v>612573000000</v>
      </c>
      <c r="V1466" s="2">
        <v>599641000000</v>
      </c>
      <c r="W1466" s="2">
        <v>704170000000</v>
      </c>
      <c r="X1466" s="2">
        <v>793445000000</v>
      </c>
      <c r="Y1466" s="2">
        <v>870277000000</v>
      </c>
      <c r="Z1466" s="2">
        <v>943064000000</v>
      </c>
      <c r="AA1466" s="2">
        <v>1001030000000</v>
      </c>
      <c r="AB1466" s="2">
        <v>1041250000000</v>
      </c>
      <c r="AC1466" s="2">
        <v>1067080000000</v>
      </c>
      <c r="AD1466" s="2">
        <v>1089370000000</v>
      </c>
      <c r="AE1466" s="2">
        <v>1084550000000</v>
      </c>
      <c r="AF1466" s="2">
        <v>1099280000000</v>
      </c>
    </row>
    <row r="1467" spans="1:32">
      <c r="A1467" t="s">
        <v>1484</v>
      </c>
      <c r="B1467" t="s">
        <v>19</v>
      </c>
      <c r="C1467">
        <v>0</v>
      </c>
      <c r="D1467">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row>
    <row r="1468" spans="1:32">
      <c r="A1468" t="s">
        <v>1485</v>
      </c>
      <c r="B1468" t="s">
        <v>19</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row>
    <row r="1469" spans="1:32">
      <c r="A1469" t="s">
        <v>1486</v>
      </c>
      <c r="B1469" t="s">
        <v>19</v>
      </c>
      <c r="C1469">
        <v>0</v>
      </c>
      <c r="D1469">
        <v>0</v>
      </c>
      <c r="E1469">
        <v>0</v>
      </c>
      <c r="F1469">
        <v>0</v>
      </c>
      <c r="G1469">
        <v>0</v>
      </c>
      <c r="H1469">
        <v>0</v>
      </c>
      <c r="I1469">
        <v>0</v>
      </c>
      <c r="J1469">
        <v>0</v>
      </c>
      <c r="K1469">
        <v>0</v>
      </c>
      <c r="L1469">
        <v>0</v>
      </c>
      <c r="M1469">
        <v>0</v>
      </c>
      <c r="N1469">
        <v>0</v>
      </c>
      <c r="O1469">
        <v>0</v>
      </c>
      <c r="P1469">
        <v>0</v>
      </c>
      <c r="Q1469">
        <v>0</v>
      </c>
      <c r="R1469">
        <v>0</v>
      </c>
      <c r="S1469">
        <v>0</v>
      </c>
      <c r="T1469">
        <v>0</v>
      </c>
      <c r="U1469">
        <v>0</v>
      </c>
      <c r="V1469">
        <v>0</v>
      </c>
      <c r="W1469">
        <v>0</v>
      </c>
      <c r="X1469">
        <v>0</v>
      </c>
      <c r="Y1469">
        <v>0</v>
      </c>
      <c r="Z1469">
        <v>0</v>
      </c>
      <c r="AA1469">
        <v>0</v>
      </c>
      <c r="AB1469">
        <v>0</v>
      </c>
      <c r="AC1469">
        <v>0</v>
      </c>
      <c r="AD1469">
        <v>0</v>
      </c>
      <c r="AE1469">
        <v>0</v>
      </c>
      <c r="AF1469">
        <v>0</v>
      </c>
    </row>
    <row r="1470" spans="1:32">
      <c r="A1470" t="s">
        <v>1487</v>
      </c>
      <c r="B1470" t="s">
        <v>19</v>
      </c>
      <c r="C1470" s="2">
        <v>7346140000000</v>
      </c>
      <c r="D1470" s="2">
        <v>6588230000000</v>
      </c>
      <c r="E1470" s="2">
        <v>6588230000000</v>
      </c>
      <c r="F1470" s="2">
        <v>6467650000000</v>
      </c>
      <c r="G1470" s="2">
        <v>6467650000000</v>
      </c>
      <c r="H1470" s="2">
        <v>6467650000000</v>
      </c>
      <c r="I1470" s="2">
        <v>6312620000000</v>
      </c>
      <c r="J1470" s="2">
        <v>6312620000000</v>
      </c>
      <c r="K1470" s="2">
        <v>6144680000000</v>
      </c>
      <c r="L1470" s="2">
        <v>6110130000000</v>
      </c>
      <c r="M1470" s="2">
        <v>5703990000000</v>
      </c>
      <c r="N1470" s="2">
        <v>5616020000000</v>
      </c>
      <c r="O1470" s="2">
        <v>5630250000000</v>
      </c>
      <c r="P1470" s="2">
        <v>5675650000000</v>
      </c>
      <c r="Q1470" s="2">
        <v>5703990000000</v>
      </c>
      <c r="R1470" s="2">
        <v>5576310000000</v>
      </c>
      <c r="S1470" s="2">
        <v>5576310000000</v>
      </c>
      <c r="T1470" s="2">
        <v>5448250000000</v>
      </c>
      <c r="U1470" s="2">
        <v>5362780000000</v>
      </c>
      <c r="V1470" s="2">
        <v>5170670000000</v>
      </c>
      <c r="W1470" s="2">
        <v>5448250000000</v>
      </c>
      <c r="X1470" s="2">
        <v>5448250000000</v>
      </c>
      <c r="Y1470" s="2">
        <v>5512350000000</v>
      </c>
      <c r="Z1470" s="2">
        <v>5576310000000</v>
      </c>
      <c r="AA1470" s="2">
        <v>5576310000000</v>
      </c>
      <c r="AB1470" s="2">
        <v>5640050000000</v>
      </c>
      <c r="AC1470" s="2">
        <v>5767100000000</v>
      </c>
      <c r="AD1470" s="2">
        <v>6128720000000</v>
      </c>
      <c r="AE1470" s="2">
        <v>6144680000000</v>
      </c>
      <c r="AF1470" s="2">
        <v>6144680000000</v>
      </c>
    </row>
    <row r="1471" spans="1:32">
      <c r="A1471" t="s">
        <v>7163</v>
      </c>
      <c r="B1471" t="s">
        <v>19</v>
      </c>
      <c r="C1471">
        <v>0</v>
      </c>
      <c r="D1471">
        <v>0</v>
      </c>
      <c r="E1471">
        <v>0</v>
      </c>
      <c r="F1471">
        <v>0</v>
      </c>
      <c r="G1471">
        <v>0</v>
      </c>
      <c r="H1471">
        <v>0</v>
      </c>
      <c r="I1471">
        <v>0</v>
      </c>
      <c r="J1471" s="2">
        <v>172208000000</v>
      </c>
      <c r="K1471" s="2">
        <v>356067000000</v>
      </c>
      <c r="L1471" s="2">
        <v>556391000000</v>
      </c>
      <c r="M1471" s="2">
        <v>1835640000000</v>
      </c>
      <c r="N1471" s="2">
        <v>3231480000000</v>
      </c>
      <c r="O1471" s="2">
        <v>4758630000000</v>
      </c>
      <c r="P1471" s="2">
        <v>6413880000000</v>
      </c>
      <c r="Q1471" s="2">
        <v>6990320000000</v>
      </c>
      <c r="R1471" s="2">
        <v>6897490000000</v>
      </c>
      <c r="S1471" s="2">
        <v>6788860000000</v>
      </c>
      <c r="T1471" s="2">
        <v>6674250000000</v>
      </c>
      <c r="U1471" s="2">
        <v>6564200000000</v>
      </c>
      <c r="V1471" s="2">
        <v>6469250000000</v>
      </c>
      <c r="W1471" s="2">
        <v>4774550000000</v>
      </c>
      <c r="X1471" s="2">
        <v>3203580000000</v>
      </c>
      <c r="Y1471" s="2">
        <v>1750420000000</v>
      </c>
      <c r="Z1471" s="2">
        <v>196423000000</v>
      </c>
      <c r="AA1471">
        <v>0</v>
      </c>
      <c r="AB1471">
        <v>0</v>
      </c>
      <c r="AC1471">
        <v>0</v>
      </c>
      <c r="AD1471">
        <v>0</v>
      </c>
      <c r="AE1471">
        <v>0</v>
      </c>
      <c r="AF1471">
        <v>0</v>
      </c>
    </row>
    <row r="1472" spans="1:32">
      <c r="A1472" t="s">
        <v>7164</v>
      </c>
      <c r="B1472" t="s">
        <v>19</v>
      </c>
      <c r="C1472">
        <v>0</v>
      </c>
      <c r="D1472">
        <v>0</v>
      </c>
      <c r="E1472">
        <v>0</v>
      </c>
      <c r="F1472">
        <v>0</v>
      </c>
      <c r="G1472">
        <v>0</v>
      </c>
      <c r="H1472">
        <v>0</v>
      </c>
      <c r="I1472">
        <v>0</v>
      </c>
      <c r="J1472">
        <v>0</v>
      </c>
      <c r="K1472">
        <v>0</v>
      </c>
      <c r="L1472">
        <v>0</v>
      </c>
      <c r="M1472" s="2">
        <v>183082000000</v>
      </c>
      <c r="N1472" s="2">
        <v>255312000000</v>
      </c>
      <c r="O1472" s="2">
        <v>272282000000</v>
      </c>
      <c r="P1472" s="2">
        <v>289067000000</v>
      </c>
      <c r="Q1472" s="2">
        <v>305708000000</v>
      </c>
      <c r="R1472" s="2">
        <v>305485000000</v>
      </c>
      <c r="S1472" s="2">
        <v>304546000000</v>
      </c>
      <c r="T1472" s="2">
        <v>295825000000</v>
      </c>
      <c r="U1472" s="2">
        <v>288027000000</v>
      </c>
      <c r="V1472" s="2">
        <v>277745000000</v>
      </c>
      <c r="W1472" s="2">
        <v>292213000000</v>
      </c>
      <c r="X1472" s="2">
        <v>295359000000</v>
      </c>
      <c r="Y1472" s="2">
        <v>300289000000</v>
      </c>
      <c r="Z1472" s="2">
        <v>187372000000</v>
      </c>
      <c r="AA1472" s="2">
        <v>196303000000</v>
      </c>
      <c r="AB1472" s="2">
        <v>203498000000</v>
      </c>
      <c r="AC1472" s="2">
        <v>208912000000</v>
      </c>
      <c r="AD1472" s="2">
        <v>212497000000</v>
      </c>
      <c r="AE1472" s="2">
        <v>215471000000</v>
      </c>
      <c r="AF1472" s="2">
        <v>218419000000</v>
      </c>
    </row>
    <row r="1473" spans="1:32">
      <c r="A1473" t="s">
        <v>7165</v>
      </c>
      <c r="B1473" t="s">
        <v>19</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row>
    <row r="1474" spans="1:32">
      <c r="A1474" t="s">
        <v>7166</v>
      </c>
      <c r="B1474" t="s">
        <v>19</v>
      </c>
      <c r="C1474">
        <v>0</v>
      </c>
      <c r="D1474">
        <v>0</v>
      </c>
      <c r="E1474">
        <v>0</v>
      </c>
      <c r="F1474">
        <v>0</v>
      </c>
      <c r="G1474">
        <v>0</v>
      </c>
      <c r="H1474">
        <v>0</v>
      </c>
      <c r="I1474">
        <v>0</v>
      </c>
      <c r="J1474">
        <v>0</v>
      </c>
      <c r="K1474">
        <v>0</v>
      </c>
      <c r="L1474">
        <v>0</v>
      </c>
      <c r="M1474">
        <v>0</v>
      </c>
      <c r="N1474">
        <v>0</v>
      </c>
      <c r="O1474">
        <v>0</v>
      </c>
      <c r="P1474">
        <v>0</v>
      </c>
      <c r="Q1474">
        <v>0</v>
      </c>
      <c r="R1474">
        <v>0</v>
      </c>
      <c r="S1474">
        <v>0</v>
      </c>
      <c r="T1474">
        <v>0</v>
      </c>
      <c r="U1474">
        <v>0</v>
      </c>
      <c r="V1474">
        <v>0</v>
      </c>
      <c r="W1474">
        <v>0</v>
      </c>
      <c r="X1474">
        <v>0</v>
      </c>
      <c r="Y1474">
        <v>0</v>
      </c>
      <c r="Z1474">
        <v>0</v>
      </c>
      <c r="AA1474">
        <v>0</v>
      </c>
      <c r="AB1474">
        <v>0</v>
      </c>
      <c r="AC1474">
        <v>0</v>
      </c>
      <c r="AD1474">
        <v>0</v>
      </c>
      <c r="AE1474">
        <v>0</v>
      </c>
      <c r="AF1474">
        <v>0</v>
      </c>
    </row>
    <row r="1475" spans="1:32">
      <c r="A1475" t="s">
        <v>7167</v>
      </c>
      <c r="B1475" t="s">
        <v>19</v>
      </c>
      <c r="C1475">
        <v>0</v>
      </c>
      <c r="D1475">
        <v>0</v>
      </c>
      <c r="E1475">
        <v>0</v>
      </c>
      <c r="F1475">
        <v>0</v>
      </c>
      <c r="G1475">
        <v>0</v>
      </c>
      <c r="H1475">
        <v>0</v>
      </c>
      <c r="I1475">
        <v>0</v>
      </c>
      <c r="J1475">
        <v>0</v>
      </c>
      <c r="K1475">
        <v>0</v>
      </c>
      <c r="L1475">
        <v>0</v>
      </c>
      <c r="M1475">
        <v>0</v>
      </c>
      <c r="N1475">
        <v>0</v>
      </c>
      <c r="O1475">
        <v>0</v>
      </c>
      <c r="P1475">
        <v>0</v>
      </c>
      <c r="Q1475">
        <v>0</v>
      </c>
      <c r="R1475">
        <v>0</v>
      </c>
      <c r="S1475">
        <v>0</v>
      </c>
      <c r="T1475">
        <v>0</v>
      </c>
      <c r="U1475">
        <v>0</v>
      </c>
      <c r="V1475">
        <v>0</v>
      </c>
      <c r="W1475">
        <v>0</v>
      </c>
      <c r="X1475">
        <v>0</v>
      </c>
      <c r="Y1475">
        <v>0</v>
      </c>
      <c r="Z1475">
        <v>0</v>
      </c>
      <c r="AA1475">
        <v>0</v>
      </c>
      <c r="AB1475">
        <v>0</v>
      </c>
      <c r="AC1475">
        <v>0</v>
      </c>
      <c r="AD1475">
        <v>0</v>
      </c>
      <c r="AE1475">
        <v>0</v>
      </c>
      <c r="AF1475">
        <v>0</v>
      </c>
    </row>
    <row r="1476" spans="1:32">
      <c r="A1476" t="s">
        <v>7168</v>
      </c>
      <c r="B1476" t="s">
        <v>19</v>
      </c>
      <c r="C1476">
        <v>0</v>
      </c>
      <c r="D1476">
        <v>0</v>
      </c>
      <c r="E1476">
        <v>0</v>
      </c>
      <c r="F1476">
        <v>0</v>
      </c>
      <c r="G1476">
        <v>0</v>
      </c>
      <c r="H1476">
        <v>0</v>
      </c>
      <c r="I1476">
        <v>0</v>
      </c>
      <c r="J1476">
        <v>0</v>
      </c>
      <c r="K1476">
        <v>0</v>
      </c>
      <c r="L1476">
        <v>0</v>
      </c>
      <c r="M1476">
        <v>0</v>
      </c>
      <c r="N1476">
        <v>0</v>
      </c>
      <c r="O1476">
        <v>0</v>
      </c>
      <c r="P1476">
        <v>0</v>
      </c>
      <c r="Q1476">
        <v>0</v>
      </c>
      <c r="R1476">
        <v>0</v>
      </c>
      <c r="S1476">
        <v>0</v>
      </c>
      <c r="T1476">
        <v>0</v>
      </c>
      <c r="U1476">
        <v>0</v>
      </c>
      <c r="V1476">
        <v>0</v>
      </c>
      <c r="W1476">
        <v>0</v>
      </c>
      <c r="X1476">
        <v>0</v>
      </c>
      <c r="Y1476">
        <v>0</v>
      </c>
      <c r="Z1476">
        <v>0</v>
      </c>
      <c r="AA1476">
        <v>0</v>
      </c>
      <c r="AB1476">
        <v>0</v>
      </c>
      <c r="AC1476">
        <v>0</v>
      </c>
      <c r="AD1476">
        <v>0</v>
      </c>
      <c r="AE1476">
        <v>0</v>
      </c>
      <c r="AF1476">
        <v>0</v>
      </c>
    </row>
    <row r="1477" spans="1:32">
      <c r="A1477" t="s">
        <v>7169</v>
      </c>
      <c r="B1477" t="s">
        <v>19</v>
      </c>
      <c r="C1477">
        <v>0</v>
      </c>
      <c r="D1477">
        <v>0</v>
      </c>
      <c r="E1477">
        <v>0</v>
      </c>
      <c r="F1477">
        <v>0</v>
      </c>
      <c r="G1477">
        <v>0</v>
      </c>
      <c r="H1477">
        <v>0</v>
      </c>
      <c r="I1477">
        <v>0</v>
      </c>
      <c r="J1477">
        <v>0</v>
      </c>
      <c r="K1477">
        <v>0</v>
      </c>
      <c r="L1477">
        <v>0</v>
      </c>
      <c r="M1477">
        <v>0</v>
      </c>
      <c r="N1477">
        <v>0</v>
      </c>
      <c r="O1477">
        <v>0</v>
      </c>
      <c r="P1477">
        <v>0</v>
      </c>
      <c r="Q1477">
        <v>0</v>
      </c>
      <c r="R1477">
        <v>0</v>
      </c>
      <c r="S1477">
        <v>0</v>
      </c>
      <c r="T1477">
        <v>0</v>
      </c>
      <c r="U1477">
        <v>0</v>
      </c>
      <c r="V1477">
        <v>0</v>
      </c>
      <c r="W1477">
        <v>0</v>
      </c>
      <c r="X1477">
        <v>0</v>
      </c>
      <c r="Y1477">
        <v>0</v>
      </c>
      <c r="Z1477">
        <v>0</v>
      </c>
      <c r="AA1477">
        <v>0</v>
      </c>
      <c r="AB1477">
        <v>0</v>
      </c>
      <c r="AC1477">
        <v>0</v>
      </c>
      <c r="AD1477">
        <v>0</v>
      </c>
      <c r="AE1477">
        <v>0</v>
      </c>
      <c r="AF1477">
        <v>0</v>
      </c>
    </row>
    <row r="1478" spans="1:32">
      <c r="A1478" t="s">
        <v>1488</v>
      </c>
      <c r="B1478" t="s">
        <v>19</v>
      </c>
      <c r="C1478" s="2">
        <v>11472800000</v>
      </c>
      <c r="D1478" s="2">
        <v>10735100000</v>
      </c>
      <c r="E1478" s="2">
        <v>9110070000</v>
      </c>
      <c r="F1478" s="2">
        <v>7679520000</v>
      </c>
      <c r="G1478" s="2">
        <v>7931240000</v>
      </c>
      <c r="H1478" s="2">
        <v>7164730000</v>
      </c>
      <c r="I1478" s="2">
        <v>5915000000</v>
      </c>
      <c r="J1478" s="2">
        <v>4278430000</v>
      </c>
      <c r="K1478" s="2">
        <v>3056540000</v>
      </c>
      <c r="L1478" s="2">
        <v>1975090000</v>
      </c>
      <c r="M1478" s="2">
        <v>1463640000</v>
      </c>
      <c r="N1478" s="2">
        <v>1010980000</v>
      </c>
      <c r="O1478" s="2">
        <v>625931000</v>
      </c>
      <c r="P1478" s="2">
        <v>186417000</v>
      </c>
      <c r="Q1478">
        <v>0</v>
      </c>
      <c r="R1478">
        <v>0</v>
      </c>
      <c r="S1478">
        <v>0</v>
      </c>
      <c r="T1478">
        <v>0</v>
      </c>
      <c r="U1478">
        <v>0</v>
      </c>
      <c r="V1478">
        <v>0</v>
      </c>
      <c r="W1478">
        <v>0</v>
      </c>
      <c r="X1478">
        <v>0</v>
      </c>
      <c r="Y1478">
        <v>0</v>
      </c>
      <c r="Z1478">
        <v>0</v>
      </c>
      <c r="AA1478">
        <v>0</v>
      </c>
      <c r="AB1478">
        <v>0</v>
      </c>
      <c r="AC1478">
        <v>0</v>
      </c>
      <c r="AD1478">
        <v>0</v>
      </c>
      <c r="AE1478">
        <v>0</v>
      </c>
      <c r="AF1478">
        <v>0</v>
      </c>
    </row>
    <row r="1479" spans="1:32">
      <c r="A1479" t="s">
        <v>7170</v>
      </c>
      <c r="B1479" t="s">
        <v>19</v>
      </c>
      <c r="C1479" s="2">
        <v>683673000</v>
      </c>
      <c r="D1479" s="2">
        <v>749305000</v>
      </c>
      <c r="E1479" s="2">
        <v>791566000</v>
      </c>
      <c r="F1479" s="2">
        <v>921807000</v>
      </c>
      <c r="G1479" s="2">
        <v>565714000</v>
      </c>
      <c r="H1479" s="2">
        <v>389578000</v>
      </c>
      <c r="I1479" s="2">
        <v>325291000</v>
      </c>
      <c r="J1479" s="2">
        <v>298934000</v>
      </c>
      <c r="K1479" s="2">
        <v>270122000</v>
      </c>
      <c r="L1479" s="2">
        <v>271502000</v>
      </c>
      <c r="M1479" s="2">
        <v>212822000</v>
      </c>
      <c r="N1479" s="2">
        <v>179005000</v>
      </c>
      <c r="O1479" s="2">
        <v>171453000</v>
      </c>
      <c r="P1479" s="2">
        <v>175493000</v>
      </c>
      <c r="Q1479" s="2">
        <v>169099000</v>
      </c>
      <c r="R1479" s="2">
        <v>148789000</v>
      </c>
      <c r="S1479" s="2">
        <v>106393000</v>
      </c>
      <c r="T1479" s="2">
        <v>64087900</v>
      </c>
      <c r="U1479" s="2">
        <v>46637800</v>
      </c>
      <c r="V1479" s="2">
        <v>34137100</v>
      </c>
      <c r="W1479" s="2">
        <v>39224200</v>
      </c>
      <c r="X1479" s="2">
        <v>48551600</v>
      </c>
      <c r="Y1479" s="2">
        <v>65983500</v>
      </c>
      <c r="Z1479" s="2">
        <v>94154400</v>
      </c>
      <c r="AA1479" s="2">
        <v>129791000</v>
      </c>
      <c r="AB1479" s="2">
        <v>171261000</v>
      </c>
      <c r="AC1479" s="2">
        <v>212188000</v>
      </c>
      <c r="AD1479" s="2">
        <v>242798000</v>
      </c>
      <c r="AE1479" s="2">
        <v>274054000</v>
      </c>
      <c r="AF1479" s="2">
        <v>293896000</v>
      </c>
    </row>
    <row r="1480" spans="1:32">
      <c r="A1480" t="s">
        <v>7171</v>
      </c>
      <c r="B1480" t="s">
        <v>19</v>
      </c>
      <c r="C1480" s="2">
        <v>9230490000</v>
      </c>
      <c r="D1480" s="2">
        <v>9986230000</v>
      </c>
      <c r="E1480" s="2">
        <v>10024400000</v>
      </c>
      <c r="F1480" s="2">
        <v>9339420000</v>
      </c>
      <c r="G1480" s="2">
        <v>9048850000</v>
      </c>
      <c r="H1480" s="2">
        <v>8621230000</v>
      </c>
      <c r="I1480" s="2">
        <v>8354560000</v>
      </c>
      <c r="J1480" s="2">
        <v>8093560000</v>
      </c>
      <c r="K1480" s="2">
        <v>7730780000</v>
      </c>
      <c r="L1480" s="2">
        <v>7286860000</v>
      </c>
      <c r="M1480" s="2">
        <v>6848540000</v>
      </c>
      <c r="N1480" s="2">
        <v>6584540000</v>
      </c>
      <c r="O1480" s="2">
        <v>6734190000</v>
      </c>
      <c r="P1480" s="2">
        <v>6949900000</v>
      </c>
      <c r="Q1480" s="2">
        <v>7099120000</v>
      </c>
      <c r="R1480" s="2">
        <v>6948460000</v>
      </c>
      <c r="S1480" s="2">
        <v>6487410000</v>
      </c>
      <c r="T1480" s="2">
        <v>5759570000</v>
      </c>
      <c r="U1480" s="2">
        <v>5060610000</v>
      </c>
      <c r="V1480" s="2">
        <v>4656600000</v>
      </c>
      <c r="W1480" s="2">
        <v>5228070000</v>
      </c>
      <c r="X1480" s="2">
        <v>5791670000</v>
      </c>
      <c r="Y1480" s="2">
        <v>6317140000</v>
      </c>
      <c r="Z1480" s="2">
        <v>6822350000</v>
      </c>
      <c r="AA1480" s="2">
        <v>7105550000</v>
      </c>
      <c r="AB1480" s="2">
        <v>7439200000</v>
      </c>
      <c r="AC1480" s="2">
        <v>7766180000</v>
      </c>
      <c r="AD1480" s="2">
        <v>8115070000</v>
      </c>
      <c r="AE1480" s="2">
        <v>8426430000</v>
      </c>
      <c r="AF1480" s="2">
        <v>8759470000</v>
      </c>
    </row>
    <row r="1481" spans="1:32">
      <c r="A1481" t="s">
        <v>1490</v>
      </c>
      <c r="B1481" t="s">
        <v>19</v>
      </c>
      <c r="C1481">
        <v>0</v>
      </c>
      <c r="D1481">
        <v>0</v>
      </c>
      <c r="E1481">
        <v>0</v>
      </c>
      <c r="F1481">
        <v>0</v>
      </c>
      <c r="G1481">
        <v>0</v>
      </c>
      <c r="H1481">
        <v>0</v>
      </c>
      <c r="I1481">
        <v>0</v>
      </c>
      <c r="J1481">
        <v>0</v>
      </c>
      <c r="K1481">
        <v>0</v>
      </c>
      <c r="L1481">
        <v>0</v>
      </c>
      <c r="M1481">
        <v>0</v>
      </c>
      <c r="N1481">
        <v>0</v>
      </c>
      <c r="O1481">
        <v>0</v>
      </c>
      <c r="P1481">
        <v>0</v>
      </c>
      <c r="Q1481">
        <v>0</v>
      </c>
      <c r="R1481">
        <v>0</v>
      </c>
      <c r="S1481">
        <v>0</v>
      </c>
      <c r="T1481">
        <v>0</v>
      </c>
      <c r="U1481">
        <v>0</v>
      </c>
      <c r="V1481">
        <v>0</v>
      </c>
      <c r="W1481">
        <v>0</v>
      </c>
      <c r="X1481">
        <v>0</v>
      </c>
      <c r="Y1481">
        <v>0</v>
      </c>
      <c r="Z1481">
        <v>0</v>
      </c>
      <c r="AA1481">
        <v>0</v>
      </c>
      <c r="AB1481">
        <v>0</v>
      </c>
      <c r="AC1481">
        <v>0</v>
      </c>
      <c r="AD1481">
        <v>0</v>
      </c>
      <c r="AE1481">
        <v>0</v>
      </c>
      <c r="AF1481">
        <v>0</v>
      </c>
    </row>
    <row r="1482" spans="1:32">
      <c r="A1482" t="s">
        <v>1491</v>
      </c>
      <c r="B1482" t="s">
        <v>19</v>
      </c>
      <c r="C1482">
        <v>0</v>
      </c>
      <c r="D1482">
        <v>0</v>
      </c>
      <c r="E1482">
        <v>0</v>
      </c>
      <c r="F1482">
        <v>0</v>
      </c>
      <c r="G1482">
        <v>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row>
    <row r="1483" spans="1:32">
      <c r="A1483" t="s">
        <v>1492</v>
      </c>
      <c r="B1483" t="s">
        <v>19</v>
      </c>
      <c r="C1483">
        <v>0</v>
      </c>
      <c r="D1483">
        <v>0</v>
      </c>
      <c r="E1483">
        <v>0</v>
      </c>
      <c r="F1483">
        <v>0</v>
      </c>
      <c r="G1483">
        <v>0</v>
      </c>
      <c r="H1483">
        <v>0</v>
      </c>
      <c r="I1483">
        <v>0</v>
      </c>
      <c r="J1483">
        <v>0</v>
      </c>
      <c r="K1483">
        <v>0</v>
      </c>
      <c r="L1483">
        <v>0</v>
      </c>
      <c r="M1483">
        <v>0</v>
      </c>
      <c r="N1483">
        <v>0</v>
      </c>
      <c r="O1483">
        <v>0</v>
      </c>
      <c r="P1483">
        <v>0</v>
      </c>
      <c r="Q1483">
        <v>0</v>
      </c>
      <c r="R1483">
        <v>0</v>
      </c>
      <c r="S1483">
        <v>0</v>
      </c>
      <c r="T1483">
        <v>0</v>
      </c>
      <c r="U1483">
        <v>0</v>
      </c>
      <c r="V1483">
        <v>0</v>
      </c>
      <c r="W1483">
        <v>0</v>
      </c>
      <c r="X1483">
        <v>0</v>
      </c>
      <c r="Y1483">
        <v>0</v>
      </c>
      <c r="Z1483">
        <v>0</v>
      </c>
      <c r="AA1483">
        <v>0</v>
      </c>
      <c r="AB1483">
        <v>0</v>
      </c>
      <c r="AC1483">
        <v>0</v>
      </c>
      <c r="AD1483">
        <v>0</v>
      </c>
      <c r="AE1483">
        <v>0</v>
      </c>
      <c r="AF1483">
        <v>0</v>
      </c>
    </row>
    <row r="1484" spans="1:32">
      <c r="A1484" t="s">
        <v>1493</v>
      </c>
      <c r="B1484" t="s">
        <v>19</v>
      </c>
      <c r="C1484">
        <v>0</v>
      </c>
      <c r="D1484">
        <v>0</v>
      </c>
      <c r="E1484">
        <v>0</v>
      </c>
      <c r="F1484">
        <v>0</v>
      </c>
      <c r="G1484">
        <v>0</v>
      </c>
      <c r="H1484">
        <v>0</v>
      </c>
      <c r="I1484">
        <v>0</v>
      </c>
      <c r="J1484">
        <v>0</v>
      </c>
      <c r="K1484">
        <v>0</v>
      </c>
      <c r="L1484">
        <v>0</v>
      </c>
      <c r="M1484">
        <v>0</v>
      </c>
      <c r="N1484">
        <v>0</v>
      </c>
      <c r="O1484">
        <v>0</v>
      </c>
      <c r="P1484">
        <v>0</v>
      </c>
      <c r="Q1484">
        <v>0</v>
      </c>
      <c r="R1484">
        <v>0</v>
      </c>
      <c r="S1484">
        <v>0</v>
      </c>
      <c r="T1484">
        <v>0</v>
      </c>
      <c r="U1484">
        <v>0</v>
      </c>
      <c r="V1484">
        <v>0</v>
      </c>
      <c r="W1484">
        <v>0</v>
      </c>
      <c r="X1484">
        <v>0</v>
      </c>
      <c r="Y1484">
        <v>0</v>
      </c>
      <c r="Z1484">
        <v>0</v>
      </c>
      <c r="AA1484">
        <v>0</v>
      </c>
      <c r="AB1484">
        <v>0</v>
      </c>
      <c r="AC1484">
        <v>0</v>
      </c>
      <c r="AD1484">
        <v>0</v>
      </c>
      <c r="AE1484">
        <v>0</v>
      </c>
      <c r="AF1484">
        <v>0</v>
      </c>
    </row>
    <row r="1485" spans="1:32">
      <c r="A1485" t="s">
        <v>1494</v>
      </c>
      <c r="B1485" t="s">
        <v>19</v>
      </c>
      <c r="C1485">
        <v>0</v>
      </c>
      <c r="D1485">
        <v>0</v>
      </c>
      <c r="E1485">
        <v>0</v>
      </c>
      <c r="F1485">
        <v>0</v>
      </c>
      <c r="G1485">
        <v>0</v>
      </c>
      <c r="H1485">
        <v>0</v>
      </c>
      <c r="I1485">
        <v>0</v>
      </c>
      <c r="J1485">
        <v>0</v>
      </c>
      <c r="K1485">
        <v>0</v>
      </c>
      <c r="L1485">
        <v>0</v>
      </c>
      <c r="M1485">
        <v>0</v>
      </c>
      <c r="N1485">
        <v>0</v>
      </c>
      <c r="O1485">
        <v>0</v>
      </c>
      <c r="P1485">
        <v>0</v>
      </c>
      <c r="Q1485">
        <v>0</v>
      </c>
      <c r="R1485">
        <v>0</v>
      </c>
      <c r="S1485">
        <v>0</v>
      </c>
      <c r="T1485">
        <v>0</v>
      </c>
      <c r="U1485">
        <v>0</v>
      </c>
      <c r="V1485">
        <v>0</v>
      </c>
      <c r="W1485">
        <v>0</v>
      </c>
      <c r="X1485">
        <v>0</v>
      </c>
      <c r="Y1485">
        <v>0</v>
      </c>
      <c r="Z1485">
        <v>0</v>
      </c>
      <c r="AA1485">
        <v>0</v>
      </c>
      <c r="AB1485">
        <v>0</v>
      </c>
      <c r="AC1485">
        <v>0</v>
      </c>
      <c r="AD1485">
        <v>0</v>
      </c>
      <c r="AE1485">
        <v>0</v>
      </c>
      <c r="AF1485">
        <v>0</v>
      </c>
    </row>
    <row r="1486" spans="1:32">
      <c r="A1486" t="s">
        <v>1495</v>
      </c>
      <c r="B1486" t="s">
        <v>19</v>
      </c>
      <c r="C1486" s="2">
        <v>779650000</v>
      </c>
      <c r="D1486" s="2">
        <v>959811000</v>
      </c>
      <c r="E1486" s="2">
        <v>334149000</v>
      </c>
      <c r="F1486" s="2">
        <v>186429000</v>
      </c>
      <c r="G1486" s="2">
        <v>368429000</v>
      </c>
      <c r="H1486" s="2">
        <v>392206000</v>
      </c>
      <c r="I1486" s="2">
        <v>313590000</v>
      </c>
      <c r="J1486" s="2">
        <v>236158000</v>
      </c>
      <c r="K1486" s="2">
        <v>149602000</v>
      </c>
      <c r="L1486" s="2">
        <v>87827900</v>
      </c>
      <c r="M1486" s="2">
        <v>144010000</v>
      </c>
      <c r="N1486" s="2">
        <v>164026000</v>
      </c>
      <c r="O1486" s="2">
        <v>183100000</v>
      </c>
      <c r="P1486" s="2">
        <v>197449000</v>
      </c>
      <c r="Q1486" s="2">
        <v>211605000</v>
      </c>
      <c r="R1486" s="2">
        <v>227367000</v>
      </c>
      <c r="S1486" s="2">
        <v>206677000</v>
      </c>
      <c r="T1486" s="2">
        <v>209746000</v>
      </c>
      <c r="U1486" s="2">
        <v>196244000</v>
      </c>
      <c r="V1486" s="2">
        <v>224923000</v>
      </c>
      <c r="W1486" s="2">
        <v>206094000</v>
      </c>
      <c r="X1486" s="2">
        <v>226406000</v>
      </c>
      <c r="Y1486" s="2">
        <v>237613000</v>
      </c>
      <c r="Z1486" s="2">
        <v>248366000</v>
      </c>
      <c r="AA1486" s="2">
        <v>274736000</v>
      </c>
      <c r="AB1486" s="2">
        <v>285771000</v>
      </c>
      <c r="AC1486" s="2">
        <v>281263000</v>
      </c>
      <c r="AD1486" s="2">
        <v>244319000</v>
      </c>
      <c r="AE1486" s="2">
        <v>236030000</v>
      </c>
      <c r="AF1486" s="2">
        <v>244053000</v>
      </c>
    </row>
    <row r="1487" spans="1:32">
      <c r="A1487" t="s">
        <v>1496</v>
      </c>
      <c r="B1487" t="s">
        <v>19</v>
      </c>
      <c r="C1487">
        <v>0</v>
      </c>
      <c r="D1487">
        <v>0</v>
      </c>
      <c r="E1487">
        <v>0</v>
      </c>
      <c r="F1487">
        <v>0</v>
      </c>
      <c r="G1487">
        <v>0</v>
      </c>
      <c r="H1487">
        <v>0</v>
      </c>
      <c r="I1487">
        <v>0</v>
      </c>
      <c r="J1487">
        <v>0</v>
      </c>
      <c r="K1487">
        <v>0</v>
      </c>
      <c r="L1487">
        <v>0</v>
      </c>
      <c r="M1487">
        <v>0</v>
      </c>
      <c r="N1487">
        <v>0</v>
      </c>
      <c r="O1487">
        <v>0</v>
      </c>
      <c r="P1487">
        <v>0</v>
      </c>
      <c r="Q1487">
        <v>0</v>
      </c>
      <c r="R1487">
        <v>0</v>
      </c>
      <c r="S1487">
        <v>0</v>
      </c>
      <c r="T1487">
        <v>0</v>
      </c>
      <c r="U1487">
        <v>0</v>
      </c>
      <c r="V1487">
        <v>0</v>
      </c>
      <c r="W1487">
        <v>0</v>
      </c>
      <c r="X1487">
        <v>0</v>
      </c>
      <c r="Y1487">
        <v>0</v>
      </c>
      <c r="Z1487">
        <v>0</v>
      </c>
      <c r="AA1487">
        <v>0</v>
      </c>
      <c r="AB1487">
        <v>0</v>
      </c>
      <c r="AC1487">
        <v>0</v>
      </c>
      <c r="AD1487">
        <v>0</v>
      </c>
      <c r="AE1487">
        <v>0</v>
      </c>
      <c r="AF1487">
        <v>0</v>
      </c>
    </row>
    <row r="1488" spans="1:32">
      <c r="A1488" t="s">
        <v>1497</v>
      </c>
      <c r="B1488" t="s">
        <v>19</v>
      </c>
      <c r="C1488" s="2">
        <v>702956000</v>
      </c>
      <c r="D1488" s="2">
        <v>847452000</v>
      </c>
      <c r="E1488" s="2">
        <v>690452000</v>
      </c>
      <c r="F1488" s="2">
        <v>690347000</v>
      </c>
      <c r="G1488" s="2">
        <v>685062000</v>
      </c>
      <c r="H1488" s="2">
        <v>684668000</v>
      </c>
      <c r="I1488" s="2">
        <v>683827000</v>
      </c>
      <c r="J1488" s="2">
        <v>683669000</v>
      </c>
      <c r="K1488" s="2">
        <v>683248000</v>
      </c>
      <c r="L1488" s="2">
        <v>670970000</v>
      </c>
      <c r="M1488" s="2">
        <v>670970000</v>
      </c>
      <c r="N1488" s="2">
        <v>670970000</v>
      </c>
      <c r="O1488" s="2">
        <v>670970000</v>
      </c>
      <c r="P1488" s="2">
        <v>670523000</v>
      </c>
      <c r="Q1488" s="2">
        <v>670523000</v>
      </c>
      <c r="R1488" s="2">
        <v>670523000</v>
      </c>
      <c r="S1488" s="2">
        <v>670523000</v>
      </c>
      <c r="T1488" s="2">
        <v>670523000</v>
      </c>
      <c r="U1488" s="2">
        <v>670523000</v>
      </c>
      <c r="V1488" s="2">
        <v>670523000</v>
      </c>
      <c r="W1488" s="2">
        <v>670523000</v>
      </c>
      <c r="X1488" s="2">
        <v>670523000</v>
      </c>
      <c r="Y1488" s="2">
        <v>670523000</v>
      </c>
      <c r="Z1488" s="2">
        <v>670523000</v>
      </c>
      <c r="AA1488" s="2">
        <v>669524000</v>
      </c>
      <c r="AB1488" s="2">
        <v>669524000</v>
      </c>
      <c r="AC1488" s="2">
        <v>669524000</v>
      </c>
      <c r="AD1488" s="2">
        <v>669524000</v>
      </c>
      <c r="AE1488" s="2">
        <v>669524000</v>
      </c>
      <c r="AF1488" s="2">
        <v>669524000</v>
      </c>
    </row>
    <row r="1489" spans="1:32">
      <c r="A1489" t="s">
        <v>1498</v>
      </c>
      <c r="B1489" t="s">
        <v>19</v>
      </c>
      <c r="C1489" s="2">
        <v>1236330000</v>
      </c>
      <c r="D1489" s="2">
        <v>1200070000</v>
      </c>
      <c r="E1489" s="2">
        <v>1678030000</v>
      </c>
      <c r="F1489" s="2">
        <v>1853780000</v>
      </c>
      <c r="G1489" s="2">
        <v>1068190000</v>
      </c>
      <c r="H1489" s="2">
        <v>783333000</v>
      </c>
      <c r="I1489" s="2">
        <v>772315000</v>
      </c>
      <c r="J1489" s="2">
        <v>812622000</v>
      </c>
      <c r="K1489" s="2">
        <v>874280000</v>
      </c>
      <c r="L1489" s="2">
        <v>963711000</v>
      </c>
      <c r="M1489" s="2">
        <v>861336000</v>
      </c>
      <c r="N1489" s="2">
        <v>914125000</v>
      </c>
      <c r="O1489" s="2">
        <v>1059500000</v>
      </c>
      <c r="P1489" s="2">
        <v>1140550000</v>
      </c>
      <c r="Q1489" s="2">
        <v>1182310000</v>
      </c>
      <c r="R1489" s="2">
        <v>1142600000</v>
      </c>
      <c r="S1489" s="2">
        <v>977204000</v>
      </c>
      <c r="T1489" s="2">
        <v>753488000</v>
      </c>
      <c r="U1489" s="2">
        <v>633512000</v>
      </c>
      <c r="V1489" s="2">
        <v>527000000</v>
      </c>
      <c r="W1489" s="2">
        <v>634007000</v>
      </c>
      <c r="X1489" s="2">
        <v>803703000</v>
      </c>
      <c r="Y1489" s="2">
        <v>1024950000</v>
      </c>
      <c r="Z1489" s="2">
        <v>1306520000</v>
      </c>
      <c r="AA1489" s="2">
        <v>1606990000</v>
      </c>
      <c r="AB1489" s="2">
        <v>1840740000</v>
      </c>
      <c r="AC1489" s="2">
        <v>2050360000</v>
      </c>
      <c r="AD1489" s="2">
        <v>2206860000</v>
      </c>
      <c r="AE1489" s="2">
        <v>2352760000</v>
      </c>
      <c r="AF1489" s="2">
        <v>2442030000</v>
      </c>
    </row>
    <row r="1490" spans="1:32">
      <c r="A1490" t="s">
        <v>1499</v>
      </c>
      <c r="B1490" t="s">
        <v>19</v>
      </c>
      <c r="C1490" s="2">
        <v>130298000</v>
      </c>
      <c r="D1490" s="2">
        <v>143170000</v>
      </c>
      <c r="E1490" s="2">
        <v>73223800</v>
      </c>
      <c r="F1490" s="2">
        <v>66081100</v>
      </c>
      <c r="G1490" s="2">
        <v>17053500</v>
      </c>
      <c r="H1490" s="2">
        <v>17396500</v>
      </c>
      <c r="I1490" s="2">
        <v>15808700</v>
      </c>
      <c r="J1490" s="2">
        <v>13714900</v>
      </c>
      <c r="K1490" s="2">
        <v>11134700</v>
      </c>
      <c r="L1490" s="2">
        <v>8454820</v>
      </c>
      <c r="M1490" s="2">
        <v>8183920</v>
      </c>
      <c r="N1490" s="2">
        <v>8313650</v>
      </c>
      <c r="O1490" s="2">
        <v>9284650</v>
      </c>
      <c r="P1490" s="2">
        <v>10193400</v>
      </c>
      <c r="Q1490" s="2">
        <v>11078900</v>
      </c>
      <c r="R1490" s="2">
        <v>10984100</v>
      </c>
      <c r="S1490" s="2">
        <v>10152200</v>
      </c>
      <c r="T1490" s="2">
        <v>9149210</v>
      </c>
      <c r="U1490" s="2">
        <v>7735520</v>
      </c>
      <c r="V1490" s="2">
        <v>7572220</v>
      </c>
      <c r="W1490" s="2">
        <v>8892200</v>
      </c>
      <c r="X1490" s="2">
        <v>10019600</v>
      </c>
      <c r="Y1490" s="2">
        <v>10989800</v>
      </c>
      <c r="Z1490" s="2">
        <v>11908900</v>
      </c>
      <c r="AA1490" s="2">
        <v>12641000</v>
      </c>
      <c r="AB1490" s="2">
        <v>13148800</v>
      </c>
      <c r="AC1490" s="2">
        <v>13475000</v>
      </c>
      <c r="AD1490" s="2">
        <v>13756500</v>
      </c>
      <c r="AE1490" s="2">
        <v>13695600</v>
      </c>
      <c r="AF1490" s="2">
        <v>13881700</v>
      </c>
    </row>
    <row r="1491" spans="1:32">
      <c r="A1491" t="s">
        <v>1500</v>
      </c>
      <c r="B1491" t="s">
        <v>19</v>
      </c>
      <c r="C1491">
        <v>0</v>
      </c>
      <c r="D1491">
        <v>0</v>
      </c>
      <c r="E1491">
        <v>0</v>
      </c>
      <c r="F1491">
        <v>0</v>
      </c>
      <c r="G1491">
        <v>0</v>
      </c>
      <c r="H1491">
        <v>0</v>
      </c>
      <c r="I1491">
        <v>0</v>
      </c>
      <c r="J1491">
        <v>0</v>
      </c>
      <c r="K1491">
        <v>0</v>
      </c>
      <c r="L1491">
        <v>0</v>
      </c>
      <c r="M1491">
        <v>0</v>
      </c>
      <c r="N1491">
        <v>0</v>
      </c>
      <c r="O1491">
        <v>0</v>
      </c>
      <c r="P1491">
        <v>0</v>
      </c>
      <c r="Q1491">
        <v>0</v>
      </c>
      <c r="R1491">
        <v>0</v>
      </c>
      <c r="S1491">
        <v>0</v>
      </c>
      <c r="T1491">
        <v>0</v>
      </c>
      <c r="U1491">
        <v>0</v>
      </c>
      <c r="V1491">
        <v>0</v>
      </c>
      <c r="W1491">
        <v>0</v>
      </c>
      <c r="X1491">
        <v>0</v>
      </c>
      <c r="Y1491">
        <v>0</v>
      </c>
      <c r="Z1491">
        <v>0</v>
      </c>
      <c r="AA1491">
        <v>0</v>
      </c>
      <c r="AB1491">
        <v>0</v>
      </c>
      <c r="AC1491">
        <v>0</v>
      </c>
      <c r="AD1491">
        <v>0</v>
      </c>
      <c r="AE1491">
        <v>0</v>
      </c>
      <c r="AF1491">
        <v>0</v>
      </c>
    </row>
    <row r="1492" spans="1:32">
      <c r="A1492" t="s">
        <v>1501</v>
      </c>
      <c r="B1492" t="s">
        <v>19</v>
      </c>
      <c r="C1492">
        <v>0</v>
      </c>
      <c r="D1492">
        <v>0</v>
      </c>
      <c r="E1492">
        <v>0</v>
      </c>
      <c r="F1492">
        <v>0</v>
      </c>
      <c r="G1492">
        <v>0</v>
      </c>
      <c r="H1492">
        <v>0</v>
      </c>
      <c r="I1492">
        <v>0</v>
      </c>
      <c r="J1492">
        <v>0</v>
      </c>
      <c r="K1492">
        <v>0</v>
      </c>
      <c r="L1492">
        <v>0</v>
      </c>
      <c r="M1492">
        <v>0</v>
      </c>
      <c r="N1492">
        <v>0</v>
      </c>
      <c r="O1492">
        <v>0</v>
      </c>
      <c r="P1492">
        <v>0</v>
      </c>
      <c r="Q1492">
        <v>0</v>
      </c>
      <c r="R1492">
        <v>0</v>
      </c>
      <c r="S1492">
        <v>0</v>
      </c>
      <c r="T1492">
        <v>0</v>
      </c>
      <c r="U1492">
        <v>0</v>
      </c>
      <c r="V1492">
        <v>0</v>
      </c>
      <c r="W1492">
        <v>0</v>
      </c>
      <c r="X1492">
        <v>0</v>
      </c>
      <c r="Y1492">
        <v>0</v>
      </c>
      <c r="Z1492">
        <v>0</v>
      </c>
      <c r="AA1492">
        <v>0</v>
      </c>
      <c r="AB1492">
        <v>0</v>
      </c>
      <c r="AC1492">
        <v>0</v>
      </c>
      <c r="AD1492">
        <v>0</v>
      </c>
      <c r="AE1492">
        <v>0</v>
      </c>
      <c r="AF1492">
        <v>0</v>
      </c>
    </row>
    <row r="1493" spans="1:32">
      <c r="A1493" t="s">
        <v>1502</v>
      </c>
      <c r="B1493" t="s">
        <v>19</v>
      </c>
      <c r="C1493">
        <v>0</v>
      </c>
      <c r="D1493">
        <v>0</v>
      </c>
      <c r="E1493">
        <v>0</v>
      </c>
      <c r="F1493">
        <v>0</v>
      </c>
      <c r="G1493">
        <v>0</v>
      </c>
      <c r="H1493">
        <v>0</v>
      </c>
      <c r="I1493">
        <v>0</v>
      </c>
      <c r="J1493">
        <v>0</v>
      </c>
      <c r="K1493">
        <v>0</v>
      </c>
      <c r="L1493">
        <v>0</v>
      </c>
      <c r="M1493">
        <v>0</v>
      </c>
      <c r="N1493">
        <v>0</v>
      </c>
      <c r="O1493">
        <v>0</v>
      </c>
      <c r="P1493">
        <v>0</v>
      </c>
      <c r="Q1493">
        <v>0</v>
      </c>
      <c r="R1493">
        <v>0</v>
      </c>
      <c r="S1493">
        <v>0</v>
      </c>
      <c r="T1493">
        <v>0</v>
      </c>
      <c r="U1493">
        <v>0</v>
      </c>
      <c r="V1493">
        <v>0</v>
      </c>
      <c r="W1493">
        <v>0</v>
      </c>
      <c r="X1493">
        <v>0</v>
      </c>
      <c r="Y1493">
        <v>0</v>
      </c>
      <c r="Z1493">
        <v>0</v>
      </c>
      <c r="AA1493">
        <v>0</v>
      </c>
      <c r="AB1493">
        <v>0</v>
      </c>
      <c r="AC1493">
        <v>0</v>
      </c>
      <c r="AD1493">
        <v>0</v>
      </c>
      <c r="AE1493">
        <v>0</v>
      </c>
      <c r="AF1493">
        <v>0</v>
      </c>
    </row>
    <row r="1494" spans="1:32">
      <c r="A1494" t="s">
        <v>1503</v>
      </c>
      <c r="B1494" t="s">
        <v>19</v>
      </c>
      <c r="C1494" s="2">
        <v>3560480000</v>
      </c>
      <c r="D1494" s="2">
        <v>3193140000</v>
      </c>
      <c r="E1494" s="2">
        <v>3193140000</v>
      </c>
      <c r="F1494" s="2">
        <v>3134700000</v>
      </c>
      <c r="G1494" s="2">
        <v>3134700000</v>
      </c>
      <c r="H1494" s="2">
        <v>3134700000</v>
      </c>
      <c r="I1494" s="2">
        <v>3059570000</v>
      </c>
      <c r="J1494" s="2">
        <v>3059570000</v>
      </c>
      <c r="K1494" s="2">
        <v>2978170000</v>
      </c>
      <c r="L1494" s="2">
        <v>2961420000</v>
      </c>
      <c r="M1494" s="2">
        <v>2764580000</v>
      </c>
      <c r="N1494" s="2">
        <v>2721940000</v>
      </c>
      <c r="O1494" s="2">
        <v>2728840000</v>
      </c>
      <c r="P1494" s="2">
        <v>2750840000</v>
      </c>
      <c r="Q1494" s="2">
        <v>2764580000</v>
      </c>
      <c r="R1494" s="2">
        <v>2702690000</v>
      </c>
      <c r="S1494" s="2">
        <v>2702690000</v>
      </c>
      <c r="T1494" s="2">
        <v>2640630000</v>
      </c>
      <c r="U1494" s="2">
        <v>2599200000</v>
      </c>
      <c r="V1494" s="2">
        <v>2506090000</v>
      </c>
      <c r="W1494" s="2">
        <v>2640630000</v>
      </c>
      <c r="X1494" s="2">
        <v>2640630000</v>
      </c>
      <c r="Y1494" s="2">
        <v>2671690000</v>
      </c>
      <c r="Z1494" s="2">
        <v>2702690000</v>
      </c>
      <c r="AA1494" s="2">
        <v>2702690000</v>
      </c>
      <c r="AB1494" s="2">
        <v>2733590000</v>
      </c>
      <c r="AC1494" s="2">
        <v>2795160000</v>
      </c>
      <c r="AD1494" s="2">
        <v>2970430000</v>
      </c>
      <c r="AE1494" s="2">
        <v>2978170000</v>
      </c>
      <c r="AF1494" s="2">
        <v>2978170000</v>
      </c>
    </row>
    <row r="1495" spans="1:32">
      <c r="A1495" t="s">
        <v>7172</v>
      </c>
      <c r="B1495" t="s">
        <v>19</v>
      </c>
      <c r="C1495">
        <v>0</v>
      </c>
      <c r="D1495">
        <v>0</v>
      </c>
      <c r="E1495">
        <v>0</v>
      </c>
      <c r="F1495">
        <v>0</v>
      </c>
      <c r="G1495">
        <v>0</v>
      </c>
      <c r="H1495">
        <v>0</v>
      </c>
      <c r="I1495">
        <v>0</v>
      </c>
      <c r="J1495" s="2">
        <v>44494200</v>
      </c>
      <c r="K1495" s="2">
        <v>87363800</v>
      </c>
      <c r="L1495" s="2">
        <v>129997000</v>
      </c>
      <c r="M1495" s="2">
        <v>447012000</v>
      </c>
      <c r="N1495" s="2">
        <v>760672000</v>
      </c>
      <c r="O1495" s="2">
        <v>1074540000</v>
      </c>
      <c r="P1495" s="2">
        <v>1387690000</v>
      </c>
      <c r="Q1495" s="2">
        <v>1388450000</v>
      </c>
      <c r="R1495" s="2">
        <v>1374330000</v>
      </c>
      <c r="S1495" s="2">
        <v>1357040000</v>
      </c>
      <c r="T1495" s="2">
        <v>1338530000</v>
      </c>
      <c r="U1495" s="2">
        <v>1320250000</v>
      </c>
      <c r="V1495" s="2">
        <v>1304600000</v>
      </c>
      <c r="W1495" s="2">
        <v>1003610000</v>
      </c>
      <c r="X1495" s="2">
        <v>701903000</v>
      </c>
      <c r="Y1495" s="2">
        <v>399733000</v>
      </c>
      <c r="Z1495" s="2">
        <v>45815700</v>
      </c>
      <c r="AA1495">
        <v>0</v>
      </c>
      <c r="AB1495">
        <v>0</v>
      </c>
      <c r="AC1495">
        <v>0</v>
      </c>
      <c r="AD1495">
        <v>0</v>
      </c>
      <c r="AE1495">
        <v>0</v>
      </c>
      <c r="AF1495">
        <v>0</v>
      </c>
    </row>
    <row r="1496" spans="1:32">
      <c r="A1496" t="s">
        <v>7173</v>
      </c>
      <c r="B1496" t="s">
        <v>19</v>
      </c>
      <c r="C1496">
        <v>0</v>
      </c>
      <c r="D1496">
        <v>0</v>
      </c>
      <c r="E1496">
        <v>0</v>
      </c>
      <c r="F1496">
        <v>0</v>
      </c>
      <c r="G1496">
        <v>0</v>
      </c>
      <c r="H1496">
        <v>0</v>
      </c>
      <c r="I1496">
        <v>0</v>
      </c>
      <c r="J1496">
        <v>0</v>
      </c>
      <c r="K1496">
        <v>0</v>
      </c>
      <c r="L1496">
        <v>0</v>
      </c>
      <c r="M1496" s="2">
        <v>64316700</v>
      </c>
      <c r="N1496" s="2">
        <v>85447000</v>
      </c>
      <c r="O1496" s="2">
        <v>85507000</v>
      </c>
      <c r="P1496" s="2">
        <v>85604600</v>
      </c>
      <c r="Q1496" s="2">
        <v>85651400</v>
      </c>
      <c r="R1496" s="2">
        <v>85588800</v>
      </c>
      <c r="S1496" s="2">
        <v>85325800</v>
      </c>
      <c r="T1496" s="2">
        <v>82882300</v>
      </c>
      <c r="U1496" s="2">
        <v>80697700</v>
      </c>
      <c r="V1496" s="2">
        <v>77816800</v>
      </c>
      <c r="W1496" s="2">
        <v>81870500</v>
      </c>
      <c r="X1496" s="2">
        <v>82751700</v>
      </c>
      <c r="Y1496" s="2">
        <v>84133100</v>
      </c>
      <c r="Z1496" s="2">
        <v>52496700</v>
      </c>
      <c r="AA1496" s="2">
        <v>54999100</v>
      </c>
      <c r="AB1496" s="2">
        <v>57014600</v>
      </c>
      <c r="AC1496" s="2">
        <v>58531500</v>
      </c>
      <c r="AD1496" s="2">
        <v>59536000</v>
      </c>
      <c r="AE1496" s="2">
        <v>60369300</v>
      </c>
      <c r="AF1496" s="2">
        <v>61195400</v>
      </c>
    </row>
    <row r="1497" spans="1:32">
      <c r="A1497" t="s">
        <v>7174</v>
      </c>
      <c r="B1497" t="s">
        <v>19</v>
      </c>
      <c r="C1497">
        <v>0</v>
      </c>
      <c r="D1497">
        <v>0</v>
      </c>
      <c r="E1497">
        <v>0</v>
      </c>
      <c r="F1497">
        <v>0</v>
      </c>
      <c r="G1497">
        <v>0</v>
      </c>
      <c r="H1497">
        <v>0</v>
      </c>
      <c r="I1497">
        <v>0</v>
      </c>
      <c r="J1497">
        <v>0</v>
      </c>
      <c r="K1497">
        <v>0</v>
      </c>
      <c r="L1497">
        <v>0</v>
      </c>
      <c r="M1497">
        <v>0</v>
      </c>
      <c r="N1497">
        <v>0</v>
      </c>
      <c r="O1497">
        <v>0</v>
      </c>
      <c r="P1497">
        <v>0</v>
      </c>
      <c r="Q1497">
        <v>0</v>
      </c>
      <c r="R1497">
        <v>0</v>
      </c>
      <c r="S1497">
        <v>0</v>
      </c>
      <c r="T1497">
        <v>0</v>
      </c>
      <c r="U1497">
        <v>0</v>
      </c>
      <c r="V1497">
        <v>0</v>
      </c>
      <c r="W1497">
        <v>0</v>
      </c>
      <c r="X1497">
        <v>0</v>
      </c>
      <c r="Y1497">
        <v>0</v>
      </c>
      <c r="Z1497">
        <v>0</v>
      </c>
      <c r="AA1497">
        <v>0</v>
      </c>
      <c r="AB1497">
        <v>0</v>
      </c>
      <c r="AC1497">
        <v>0</v>
      </c>
      <c r="AD1497">
        <v>0</v>
      </c>
      <c r="AE1497">
        <v>0</v>
      </c>
      <c r="AF1497">
        <v>0</v>
      </c>
    </row>
    <row r="1498" spans="1:32">
      <c r="A1498" t="s">
        <v>7175</v>
      </c>
      <c r="B1498" t="s">
        <v>19</v>
      </c>
      <c r="C1498">
        <v>0</v>
      </c>
      <c r="D1498">
        <v>0</v>
      </c>
      <c r="E1498">
        <v>0</v>
      </c>
      <c r="F1498">
        <v>0</v>
      </c>
      <c r="G1498">
        <v>0</v>
      </c>
      <c r="H1498">
        <v>0</v>
      </c>
      <c r="I1498">
        <v>0</v>
      </c>
      <c r="J1498">
        <v>0</v>
      </c>
      <c r="K1498">
        <v>0</v>
      </c>
      <c r="L1498">
        <v>0</v>
      </c>
      <c r="M1498">
        <v>0</v>
      </c>
      <c r="N1498">
        <v>0</v>
      </c>
      <c r="O1498">
        <v>0</v>
      </c>
      <c r="P1498">
        <v>0</v>
      </c>
      <c r="Q1498">
        <v>0</v>
      </c>
      <c r="R1498">
        <v>0</v>
      </c>
      <c r="S1498">
        <v>0</v>
      </c>
      <c r="T1498">
        <v>0</v>
      </c>
      <c r="U1498">
        <v>0</v>
      </c>
      <c r="V1498">
        <v>0</v>
      </c>
      <c r="W1498">
        <v>0</v>
      </c>
      <c r="X1498">
        <v>0</v>
      </c>
      <c r="Y1498">
        <v>0</v>
      </c>
      <c r="Z1498">
        <v>0</v>
      </c>
      <c r="AA1498">
        <v>0</v>
      </c>
      <c r="AB1498">
        <v>0</v>
      </c>
      <c r="AC1498">
        <v>0</v>
      </c>
      <c r="AD1498">
        <v>0</v>
      </c>
      <c r="AE1498">
        <v>0</v>
      </c>
      <c r="AF1498">
        <v>0</v>
      </c>
    </row>
    <row r="1499" spans="1:32">
      <c r="A1499" t="s">
        <v>7176</v>
      </c>
      <c r="B1499" t="s">
        <v>19</v>
      </c>
      <c r="C1499">
        <v>0</v>
      </c>
      <c r="D1499">
        <v>0</v>
      </c>
      <c r="E1499">
        <v>0</v>
      </c>
      <c r="F1499">
        <v>0</v>
      </c>
      <c r="G1499">
        <v>0</v>
      </c>
      <c r="H1499">
        <v>0</v>
      </c>
      <c r="I1499">
        <v>0</v>
      </c>
      <c r="J1499">
        <v>0</v>
      </c>
      <c r="K1499">
        <v>0</v>
      </c>
      <c r="L1499">
        <v>0</v>
      </c>
      <c r="M1499">
        <v>0</v>
      </c>
      <c r="N1499">
        <v>0</v>
      </c>
      <c r="O1499">
        <v>0</v>
      </c>
      <c r="P1499">
        <v>0</v>
      </c>
      <c r="Q1499">
        <v>0</v>
      </c>
      <c r="R1499">
        <v>0</v>
      </c>
      <c r="S1499">
        <v>0</v>
      </c>
      <c r="T1499">
        <v>0</v>
      </c>
      <c r="U1499">
        <v>0</v>
      </c>
      <c r="V1499">
        <v>0</v>
      </c>
      <c r="W1499">
        <v>0</v>
      </c>
      <c r="X1499">
        <v>0</v>
      </c>
      <c r="Y1499">
        <v>0</v>
      </c>
      <c r="Z1499">
        <v>0</v>
      </c>
      <c r="AA1499">
        <v>0</v>
      </c>
      <c r="AB1499">
        <v>0</v>
      </c>
      <c r="AC1499">
        <v>0</v>
      </c>
      <c r="AD1499">
        <v>0</v>
      </c>
      <c r="AE1499">
        <v>0</v>
      </c>
      <c r="AF1499">
        <v>0</v>
      </c>
    </row>
    <row r="1500" spans="1:32">
      <c r="A1500" t="s">
        <v>7177</v>
      </c>
      <c r="B1500" t="s">
        <v>19</v>
      </c>
      <c r="C1500">
        <v>0</v>
      </c>
      <c r="D1500">
        <v>0</v>
      </c>
      <c r="E1500">
        <v>0</v>
      </c>
      <c r="F1500">
        <v>0</v>
      </c>
      <c r="G1500">
        <v>0</v>
      </c>
      <c r="H1500">
        <v>0</v>
      </c>
      <c r="I1500">
        <v>0</v>
      </c>
      <c r="J1500">
        <v>0</v>
      </c>
      <c r="K1500">
        <v>0</v>
      </c>
      <c r="L1500">
        <v>0</v>
      </c>
      <c r="M1500">
        <v>0</v>
      </c>
      <c r="N1500">
        <v>0</v>
      </c>
      <c r="O1500">
        <v>0</v>
      </c>
      <c r="P1500">
        <v>0</v>
      </c>
      <c r="Q1500">
        <v>0</v>
      </c>
      <c r="R1500">
        <v>0</v>
      </c>
      <c r="S1500">
        <v>0</v>
      </c>
      <c r="T1500">
        <v>0</v>
      </c>
      <c r="U1500">
        <v>0</v>
      </c>
      <c r="V1500">
        <v>0</v>
      </c>
      <c r="W1500">
        <v>0</v>
      </c>
      <c r="X1500">
        <v>0</v>
      </c>
      <c r="Y1500">
        <v>0</v>
      </c>
      <c r="Z1500">
        <v>0</v>
      </c>
      <c r="AA1500">
        <v>0</v>
      </c>
      <c r="AB1500">
        <v>0</v>
      </c>
      <c r="AC1500">
        <v>0</v>
      </c>
      <c r="AD1500">
        <v>0</v>
      </c>
      <c r="AE1500">
        <v>0</v>
      </c>
      <c r="AF1500">
        <v>0</v>
      </c>
    </row>
    <row r="1501" spans="1:32">
      <c r="A1501" t="s">
        <v>7178</v>
      </c>
      <c r="B1501" t="s">
        <v>19</v>
      </c>
      <c r="C1501">
        <v>0</v>
      </c>
      <c r="D1501">
        <v>0</v>
      </c>
      <c r="E1501">
        <v>0</v>
      </c>
      <c r="F1501">
        <v>0</v>
      </c>
      <c r="G1501">
        <v>0</v>
      </c>
      <c r="H1501">
        <v>0</v>
      </c>
      <c r="I1501">
        <v>0</v>
      </c>
      <c r="J1501">
        <v>0</v>
      </c>
      <c r="K1501">
        <v>0</v>
      </c>
      <c r="L1501">
        <v>0</v>
      </c>
      <c r="M1501">
        <v>0</v>
      </c>
      <c r="N1501">
        <v>0</v>
      </c>
      <c r="O1501">
        <v>0</v>
      </c>
      <c r="P1501">
        <v>0</v>
      </c>
      <c r="Q1501">
        <v>0</v>
      </c>
      <c r="R1501">
        <v>0</v>
      </c>
      <c r="S1501">
        <v>0</v>
      </c>
      <c r="T1501">
        <v>0</v>
      </c>
      <c r="U1501">
        <v>0</v>
      </c>
      <c r="V1501">
        <v>0</v>
      </c>
      <c r="W1501">
        <v>0</v>
      </c>
      <c r="X1501">
        <v>0</v>
      </c>
      <c r="Y1501">
        <v>0</v>
      </c>
      <c r="Z1501">
        <v>0</v>
      </c>
      <c r="AA1501">
        <v>0</v>
      </c>
      <c r="AB1501">
        <v>0</v>
      </c>
      <c r="AC1501">
        <v>0</v>
      </c>
      <c r="AD1501">
        <v>0</v>
      </c>
      <c r="AE1501">
        <v>0</v>
      </c>
      <c r="AF1501">
        <v>0</v>
      </c>
    </row>
    <row r="1502" spans="1:32">
      <c r="A1502" t="s">
        <v>1504</v>
      </c>
      <c r="B1502" t="s">
        <v>19</v>
      </c>
      <c r="C1502" s="2">
        <v>281474000000</v>
      </c>
      <c r="D1502" s="2">
        <v>263376000000</v>
      </c>
      <c r="E1502" s="2">
        <v>223507000000</v>
      </c>
      <c r="F1502" s="2">
        <v>188410000000</v>
      </c>
      <c r="G1502" s="2">
        <v>194585000000</v>
      </c>
      <c r="H1502" s="2">
        <v>175780000000</v>
      </c>
      <c r="I1502" s="2">
        <v>145119000000</v>
      </c>
      <c r="J1502" s="2">
        <v>104967000000</v>
      </c>
      <c r="K1502" s="2">
        <v>74989100000</v>
      </c>
      <c r="L1502" s="2">
        <v>48457000000</v>
      </c>
      <c r="M1502" s="2">
        <v>35909000000</v>
      </c>
      <c r="N1502" s="2">
        <v>24803400000</v>
      </c>
      <c r="O1502" s="2">
        <v>15356600000</v>
      </c>
      <c r="P1502" s="2">
        <v>4573550000</v>
      </c>
      <c r="Q1502">
        <v>0</v>
      </c>
      <c r="R1502">
        <v>0</v>
      </c>
      <c r="S1502">
        <v>0</v>
      </c>
      <c r="T1502">
        <v>0</v>
      </c>
      <c r="U1502">
        <v>0</v>
      </c>
      <c r="V1502">
        <v>0</v>
      </c>
      <c r="W1502">
        <v>0</v>
      </c>
      <c r="X1502">
        <v>0</v>
      </c>
      <c r="Y1502">
        <v>0</v>
      </c>
      <c r="Z1502">
        <v>0</v>
      </c>
      <c r="AA1502">
        <v>0</v>
      </c>
      <c r="AB1502">
        <v>0</v>
      </c>
      <c r="AC1502">
        <v>0</v>
      </c>
      <c r="AD1502">
        <v>0</v>
      </c>
      <c r="AE1502">
        <v>0</v>
      </c>
      <c r="AF1502">
        <v>0</v>
      </c>
    </row>
    <row r="1503" spans="1:32">
      <c r="A1503" t="s">
        <v>7179</v>
      </c>
      <c r="B1503" t="s">
        <v>19</v>
      </c>
      <c r="C1503" s="2">
        <v>4581780000</v>
      </c>
      <c r="D1503" s="2">
        <v>5021630000</v>
      </c>
      <c r="E1503" s="2">
        <v>5304850000</v>
      </c>
      <c r="F1503" s="2">
        <v>6177690000</v>
      </c>
      <c r="G1503" s="2">
        <v>3791250000</v>
      </c>
      <c r="H1503" s="2">
        <v>2610840000</v>
      </c>
      <c r="I1503" s="2">
        <v>2180010000</v>
      </c>
      <c r="J1503" s="2">
        <v>2003370000</v>
      </c>
      <c r="K1503" s="2">
        <v>1810280000</v>
      </c>
      <c r="L1503" s="2">
        <v>1819530000</v>
      </c>
      <c r="M1503" s="2">
        <v>1426270000</v>
      </c>
      <c r="N1503" s="2">
        <v>1199640000</v>
      </c>
      <c r="O1503" s="2">
        <v>1149030000</v>
      </c>
      <c r="P1503" s="2">
        <v>1176100000</v>
      </c>
      <c r="Q1503" s="2">
        <v>1133250000</v>
      </c>
      <c r="R1503" s="2">
        <v>997143000</v>
      </c>
      <c r="S1503" s="2">
        <v>713017000</v>
      </c>
      <c r="T1503" s="2">
        <v>429499000</v>
      </c>
      <c r="U1503" s="2">
        <v>312553000</v>
      </c>
      <c r="V1503" s="2">
        <v>228777000</v>
      </c>
      <c r="W1503" s="2">
        <v>262869000</v>
      </c>
      <c r="X1503" s="2">
        <v>325379000</v>
      </c>
      <c r="Y1503" s="2">
        <v>442203000</v>
      </c>
      <c r="Z1503" s="2">
        <v>630996000</v>
      </c>
      <c r="AA1503" s="2">
        <v>869820000</v>
      </c>
      <c r="AB1503" s="2">
        <v>1147740000</v>
      </c>
      <c r="AC1503" s="2">
        <v>1422030000</v>
      </c>
      <c r="AD1503" s="2">
        <v>1627160000</v>
      </c>
      <c r="AE1503" s="2">
        <v>1836630000</v>
      </c>
      <c r="AF1503" s="2">
        <v>1969610000</v>
      </c>
    </row>
    <row r="1504" spans="1:32">
      <c r="A1504" t="s">
        <v>7180</v>
      </c>
      <c r="B1504" t="s">
        <v>19</v>
      </c>
      <c r="C1504" s="2">
        <v>61860100000</v>
      </c>
      <c r="D1504" s="2">
        <v>66924900000</v>
      </c>
      <c r="E1504" s="2">
        <v>67180500000</v>
      </c>
      <c r="F1504" s="2">
        <v>62590200000</v>
      </c>
      <c r="G1504" s="2">
        <v>60642800000</v>
      </c>
      <c r="H1504" s="2">
        <v>57777000000</v>
      </c>
      <c r="I1504" s="2">
        <v>55989900000</v>
      </c>
      <c r="J1504" s="2">
        <v>54240800000</v>
      </c>
      <c r="K1504" s="2">
        <v>51809500000</v>
      </c>
      <c r="L1504" s="2">
        <v>48834400000</v>
      </c>
      <c r="M1504" s="2">
        <v>45897000000</v>
      </c>
      <c r="N1504" s="2">
        <v>44127700000</v>
      </c>
      <c r="O1504" s="2">
        <v>45130600000</v>
      </c>
      <c r="P1504" s="2">
        <v>46576300000</v>
      </c>
      <c r="Q1504" s="2">
        <v>47576300000</v>
      </c>
      <c r="R1504" s="2">
        <v>46566600000</v>
      </c>
      <c r="S1504" s="2">
        <v>43476800000</v>
      </c>
      <c r="T1504" s="2">
        <v>38599000000</v>
      </c>
      <c r="U1504" s="2">
        <v>33914800000</v>
      </c>
      <c r="V1504" s="2">
        <v>31207200000</v>
      </c>
      <c r="W1504" s="2">
        <v>35037000000</v>
      </c>
      <c r="X1504" s="2">
        <v>38814200000</v>
      </c>
      <c r="Y1504" s="2">
        <v>42335700000</v>
      </c>
      <c r="Z1504" s="2">
        <v>45721500000</v>
      </c>
      <c r="AA1504" s="2">
        <v>47619400000</v>
      </c>
      <c r="AB1504" s="2">
        <v>49855400000</v>
      </c>
      <c r="AC1504" s="2">
        <v>52046800000</v>
      </c>
      <c r="AD1504" s="2">
        <v>54384900000</v>
      </c>
      <c r="AE1504" s="2">
        <v>56471600000</v>
      </c>
      <c r="AF1504" s="2">
        <v>58703500000</v>
      </c>
    </row>
    <row r="1505" spans="1:32">
      <c r="A1505" t="s">
        <v>1506</v>
      </c>
      <c r="B1505" t="s">
        <v>19</v>
      </c>
      <c r="C1505">
        <v>0</v>
      </c>
      <c r="D1505">
        <v>0</v>
      </c>
      <c r="E1505">
        <v>0</v>
      </c>
      <c r="F1505">
        <v>0</v>
      </c>
      <c r="G1505">
        <v>0</v>
      </c>
      <c r="H1505">
        <v>0</v>
      </c>
      <c r="I1505">
        <v>0</v>
      </c>
      <c r="J1505">
        <v>0</v>
      </c>
      <c r="K1505">
        <v>0</v>
      </c>
      <c r="L1505">
        <v>0</v>
      </c>
      <c r="M1505">
        <v>0</v>
      </c>
      <c r="N1505">
        <v>0</v>
      </c>
      <c r="O1505">
        <v>0</v>
      </c>
      <c r="P1505">
        <v>0</v>
      </c>
      <c r="Q1505">
        <v>0</v>
      </c>
      <c r="R1505">
        <v>0</v>
      </c>
      <c r="S1505">
        <v>0</v>
      </c>
      <c r="T1505">
        <v>0</v>
      </c>
      <c r="U1505">
        <v>0</v>
      </c>
      <c r="V1505">
        <v>0</v>
      </c>
      <c r="W1505">
        <v>0</v>
      </c>
      <c r="X1505">
        <v>0</v>
      </c>
      <c r="Y1505">
        <v>0</v>
      </c>
      <c r="Z1505">
        <v>0</v>
      </c>
      <c r="AA1505">
        <v>0</v>
      </c>
      <c r="AB1505">
        <v>0</v>
      </c>
      <c r="AC1505">
        <v>0</v>
      </c>
      <c r="AD1505">
        <v>0</v>
      </c>
      <c r="AE1505">
        <v>0</v>
      </c>
      <c r="AF1505">
        <v>0</v>
      </c>
    </row>
    <row r="1506" spans="1:32">
      <c r="A1506" t="s">
        <v>1507</v>
      </c>
      <c r="B1506" t="s">
        <v>19</v>
      </c>
      <c r="C1506">
        <v>0</v>
      </c>
      <c r="D1506">
        <v>0</v>
      </c>
      <c r="E1506">
        <v>0</v>
      </c>
      <c r="F1506">
        <v>0</v>
      </c>
      <c r="G1506">
        <v>0</v>
      </c>
      <c r="H1506">
        <v>0</v>
      </c>
      <c r="I1506">
        <v>0</v>
      </c>
      <c r="J1506">
        <v>0</v>
      </c>
      <c r="K1506">
        <v>0</v>
      </c>
      <c r="L1506">
        <v>0</v>
      </c>
      <c r="M1506">
        <v>0</v>
      </c>
      <c r="N1506">
        <v>0</v>
      </c>
      <c r="O1506">
        <v>0</v>
      </c>
      <c r="P1506">
        <v>0</v>
      </c>
      <c r="Q1506">
        <v>0</v>
      </c>
      <c r="R1506">
        <v>0</v>
      </c>
      <c r="S1506">
        <v>0</v>
      </c>
      <c r="T1506">
        <v>0</v>
      </c>
      <c r="U1506">
        <v>0</v>
      </c>
      <c r="V1506">
        <v>0</v>
      </c>
      <c r="W1506">
        <v>0</v>
      </c>
      <c r="X1506">
        <v>0</v>
      </c>
      <c r="Y1506">
        <v>0</v>
      </c>
      <c r="Z1506">
        <v>0</v>
      </c>
      <c r="AA1506">
        <v>0</v>
      </c>
      <c r="AB1506">
        <v>0</v>
      </c>
      <c r="AC1506">
        <v>0</v>
      </c>
      <c r="AD1506">
        <v>0</v>
      </c>
      <c r="AE1506">
        <v>0</v>
      </c>
      <c r="AF1506">
        <v>0</v>
      </c>
    </row>
    <row r="1507" spans="1:32">
      <c r="A1507" t="s">
        <v>1508</v>
      </c>
      <c r="B1507" t="s">
        <v>19</v>
      </c>
      <c r="C1507">
        <v>0</v>
      </c>
      <c r="D1507">
        <v>0</v>
      </c>
      <c r="E1507">
        <v>0</v>
      </c>
      <c r="F1507">
        <v>0</v>
      </c>
      <c r="G1507">
        <v>0</v>
      </c>
      <c r="H1507">
        <v>0</v>
      </c>
      <c r="I1507">
        <v>0</v>
      </c>
      <c r="J1507">
        <v>0</v>
      </c>
      <c r="K1507">
        <v>0</v>
      </c>
      <c r="L1507">
        <v>0</v>
      </c>
      <c r="M1507">
        <v>0</v>
      </c>
      <c r="N1507">
        <v>0</v>
      </c>
      <c r="O1507">
        <v>0</v>
      </c>
      <c r="P1507">
        <v>0</v>
      </c>
      <c r="Q1507">
        <v>0</v>
      </c>
      <c r="R1507">
        <v>0</v>
      </c>
      <c r="S1507">
        <v>0</v>
      </c>
      <c r="T1507">
        <v>0</v>
      </c>
      <c r="U1507">
        <v>0</v>
      </c>
      <c r="V1507">
        <v>0</v>
      </c>
      <c r="W1507">
        <v>0</v>
      </c>
      <c r="X1507">
        <v>0</v>
      </c>
      <c r="Y1507">
        <v>0</v>
      </c>
      <c r="Z1507">
        <v>0</v>
      </c>
      <c r="AA1507">
        <v>0</v>
      </c>
      <c r="AB1507">
        <v>0</v>
      </c>
      <c r="AC1507">
        <v>0</v>
      </c>
      <c r="AD1507">
        <v>0</v>
      </c>
      <c r="AE1507">
        <v>0</v>
      </c>
      <c r="AF1507">
        <v>0</v>
      </c>
    </row>
    <row r="1508" spans="1:32">
      <c r="A1508" t="s">
        <v>1509</v>
      </c>
      <c r="B1508" t="s">
        <v>19</v>
      </c>
      <c r="C1508">
        <v>0</v>
      </c>
      <c r="D1508">
        <v>0</v>
      </c>
      <c r="E1508">
        <v>0</v>
      </c>
      <c r="F1508">
        <v>0</v>
      </c>
      <c r="G1508">
        <v>0</v>
      </c>
      <c r="H1508">
        <v>0</v>
      </c>
      <c r="I1508">
        <v>0</v>
      </c>
      <c r="J1508">
        <v>0</v>
      </c>
      <c r="K1508">
        <v>0</v>
      </c>
      <c r="L1508">
        <v>0</v>
      </c>
      <c r="M1508">
        <v>0</v>
      </c>
      <c r="N1508">
        <v>0</v>
      </c>
      <c r="O1508">
        <v>0</v>
      </c>
      <c r="P1508">
        <v>0</v>
      </c>
      <c r="Q1508">
        <v>0</v>
      </c>
      <c r="R1508">
        <v>0</v>
      </c>
      <c r="S1508">
        <v>0</v>
      </c>
      <c r="T1508">
        <v>0</v>
      </c>
      <c r="U1508">
        <v>0</v>
      </c>
      <c r="V1508">
        <v>0</v>
      </c>
      <c r="W1508">
        <v>0</v>
      </c>
      <c r="X1508">
        <v>0</v>
      </c>
      <c r="Y1508">
        <v>0</v>
      </c>
      <c r="Z1508">
        <v>0</v>
      </c>
      <c r="AA1508">
        <v>0</v>
      </c>
      <c r="AB1508">
        <v>0</v>
      </c>
      <c r="AC1508">
        <v>0</v>
      </c>
      <c r="AD1508">
        <v>0</v>
      </c>
      <c r="AE1508">
        <v>0</v>
      </c>
      <c r="AF1508">
        <v>0</v>
      </c>
    </row>
    <row r="1509" spans="1:32">
      <c r="A1509" t="s">
        <v>1510</v>
      </c>
      <c r="B1509" t="s">
        <v>19</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row>
    <row r="1510" spans="1:32">
      <c r="A1510" t="s">
        <v>1511</v>
      </c>
      <c r="B1510" t="s">
        <v>19</v>
      </c>
      <c r="C1510" s="2">
        <v>14281200000</v>
      </c>
      <c r="D1510" s="2">
        <v>17581300000</v>
      </c>
      <c r="E1510" s="2">
        <v>6120750000</v>
      </c>
      <c r="F1510" s="2">
        <v>3414900000</v>
      </c>
      <c r="G1510" s="2">
        <v>6748680000</v>
      </c>
      <c r="H1510" s="2">
        <v>7184220000</v>
      </c>
      <c r="I1510" s="2">
        <v>5744170000</v>
      </c>
      <c r="J1510" s="2">
        <v>4325800000</v>
      </c>
      <c r="K1510" s="2">
        <v>2740320000</v>
      </c>
      <c r="L1510" s="2">
        <v>1608780000</v>
      </c>
      <c r="M1510" s="2">
        <v>2637900000</v>
      </c>
      <c r="N1510" s="2">
        <v>3004540000</v>
      </c>
      <c r="O1510" s="2">
        <v>3353930000</v>
      </c>
      <c r="P1510" s="2">
        <v>3616760000</v>
      </c>
      <c r="Q1510" s="2">
        <v>3876060000</v>
      </c>
      <c r="R1510" s="2">
        <v>4164780000</v>
      </c>
      <c r="S1510" s="2">
        <v>3785800000</v>
      </c>
      <c r="T1510" s="2">
        <v>3842000000</v>
      </c>
      <c r="U1510" s="2">
        <v>3594690000</v>
      </c>
      <c r="V1510" s="2">
        <v>4120020000</v>
      </c>
      <c r="W1510" s="2">
        <v>3775110000</v>
      </c>
      <c r="X1510" s="2">
        <v>4147180000</v>
      </c>
      <c r="Y1510" s="2">
        <v>4352460000</v>
      </c>
      <c r="Z1510" s="2">
        <v>4549440000</v>
      </c>
      <c r="AA1510" s="2">
        <v>5032470000</v>
      </c>
      <c r="AB1510" s="2">
        <v>5234600000</v>
      </c>
      <c r="AC1510" s="2">
        <v>5152020000</v>
      </c>
      <c r="AD1510" s="2">
        <v>4475300000</v>
      </c>
      <c r="AE1510" s="2">
        <v>4323480000</v>
      </c>
      <c r="AF1510" s="2">
        <v>4470430000</v>
      </c>
    </row>
    <row r="1511" spans="1:32">
      <c r="A1511" t="s">
        <v>1512</v>
      </c>
      <c r="B1511" t="s">
        <v>19</v>
      </c>
      <c r="C1511">
        <v>0</v>
      </c>
      <c r="D1511">
        <v>0</v>
      </c>
      <c r="E1511">
        <v>0</v>
      </c>
      <c r="F1511">
        <v>0</v>
      </c>
      <c r="G1511">
        <v>0</v>
      </c>
      <c r="H1511">
        <v>0</v>
      </c>
      <c r="I1511">
        <v>0</v>
      </c>
      <c r="J1511">
        <v>0</v>
      </c>
      <c r="K1511">
        <v>0</v>
      </c>
      <c r="L1511">
        <v>0</v>
      </c>
      <c r="M1511">
        <v>0</v>
      </c>
      <c r="N1511">
        <v>0</v>
      </c>
      <c r="O1511">
        <v>0</v>
      </c>
      <c r="P1511">
        <v>0</v>
      </c>
      <c r="Q1511">
        <v>0</v>
      </c>
      <c r="R1511">
        <v>0</v>
      </c>
      <c r="S1511">
        <v>0</v>
      </c>
      <c r="T1511">
        <v>0</v>
      </c>
      <c r="U1511">
        <v>0</v>
      </c>
      <c r="V1511">
        <v>0</v>
      </c>
      <c r="W1511">
        <v>0</v>
      </c>
      <c r="X1511">
        <v>0</v>
      </c>
      <c r="Y1511">
        <v>0</v>
      </c>
      <c r="Z1511">
        <v>0</v>
      </c>
      <c r="AA1511">
        <v>0</v>
      </c>
      <c r="AB1511">
        <v>0</v>
      </c>
      <c r="AC1511">
        <v>0</v>
      </c>
      <c r="AD1511">
        <v>0</v>
      </c>
      <c r="AE1511">
        <v>0</v>
      </c>
      <c r="AF1511">
        <v>0</v>
      </c>
    </row>
    <row r="1512" spans="1:32">
      <c r="A1512" t="s">
        <v>1513</v>
      </c>
      <c r="B1512" t="s">
        <v>19</v>
      </c>
      <c r="C1512" s="2">
        <v>3569440000</v>
      </c>
      <c r="D1512" s="2">
        <v>4303160000</v>
      </c>
      <c r="E1512" s="2">
        <v>3505950000</v>
      </c>
      <c r="F1512" s="2">
        <v>3505410000</v>
      </c>
      <c r="G1512" s="2">
        <v>3478580000</v>
      </c>
      <c r="H1512" s="2">
        <v>3476580000</v>
      </c>
      <c r="I1512" s="2">
        <v>3472310000</v>
      </c>
      <c r="J1512" s="2">
        <v>3471500000</v>
      </c>
      <c r="K1512" s="2">
        <v>3469370000</v>
      </c>
      <c r="L1512" s="2">
        <v>3407020000</v>
      </c>
      <c r="M1512" s="2">
        <v>3407020000</v>
      </c>
      <c r="N1512" s="2">
        <v>3407020000</v>
      </c>
      <c r="O1512" s="2">
        <v>3407020000</v>
      </c>
      <c r="P1512" s="2">
        <v>3404760000</v>
      </c>
      <c r="Q1512" s="2">
        <v>3404760000</v>
      </c>
      <c r="R1512" s="2">
        <v>3404760000</v>
      </c>
      <c r="S1512" s="2">
        <v>3404760000</v>
      </c>
      <c r="T1512" s="2">
        <v>3404760000</v>
      </c>
      <c r="U1512" s="2">
        <v>3404760000</v>
      </c>
      <c r="V1512" s="2">
        <v>3404760000</v>
      </c>
      <c r="W1512" s="2">
        <v>3404760000</v>
      </c>
      <c r="X1512" s="2">
        <v>3404760000</v>
      </c>
      <c r="Y1512" s="2">
        <v>3404760000</v>
      </c>
      <c r="Z1512" s="2">
        <v>3404760000</v>
      </c>
      <c r="AA1512" s="2">
        <v>3399680000</v>
      </c>
      <c r="AB1512" s="2">
        <v>3399680000</v>
      </c>
      <c r="AC1512" s="2">
        <v>3399680000</v>
      </c>
      <c r="AD1512" s="2">
        <v>3399680000</v>
      </c>
      <c r="AE1512" s="2">
        <v>3399680000</v>
      </c>
      <c r="AF1512" s="2">
        <v>3399680000</v>
      </c>
    </row>
    <row r="1513" spans="1:32">
      <c r="A1513" t="s">
        <v>1514</v>
      </c>
      <c r="B1513" t="s">
        <v>19</v>
      </c>
      <c r="C1513" s="2">
        <v>8285510000</v>
      </c>
      <c r="D1513" s="2">
        <v>8042500000</v>
      </c>
      <c r="E1513" s="2">
        <v>11245700000</v>
      </c>
      <c r="F1513" s="2">
        <v>12423500000</v>
      </c>
      <c r="G1513" s="2">
        <v>7158710000</v>
      </c>
      <c r="H1513" s="2">
        <v>5249670000</v>
      </c>
      <c r="I1513" s="2">
        <v>5175830000</v>
      </c>
      <c r="J1513" s="2">
        <v>5445960000</v>
      </c>
      <c r="K1513" s="2">
        <v>5859180000</v>
      </c>
      <c r="L1513" s="2">
        <v>6458520000</v>
      </c>
      <c r="M1513" s="2">
        <v>5772430000</v>
      </c>
      <c r="N1513" s="2">
        <v>6126210000</v>
      </c>
      <c r="O1513" s="2">
        <v>7100460000</v>
      </c>
      <c r="P1513" s="2">
        <v>7643640000</v>
      </c>
      <c r="Q1513" s="2">
        <v>7923480000</v>
      </c>
      <c r="R1513" s="2">
        <v>7657400000</v>
      </c>
      <c r="S1513" s="2">
        <v>6548940000</v>
      </c>
      <c r="T1513" s="2">
        <v>5049660000</v>
      </c>
      <c r="U1513" s="2">
        <v>4245620000</v>
      </c>
      <c r="V1513" s="2">
        <v>3531800000</v>
      </c>
      <c r="W1513" s="2">
        <v>4248940000</v>
      </c>
      <c r="X1513" s="2">
        <v>5386190000</v>
      </c>
      <c r="Y1513" s="2">
        <v>6868900000</v>
      </c>
      <c r="Z1513" s="2">
        <v>8755930000</v>
      </c>
      <c r="AA1513" s="2">
        <v>10769600000</v>
      </c>
      <c r="AB1513" s="2">
        <v>12336100000</v>
      </c>
      <c r="AC1513" s="2">
        <v>13740900000</v>
      </c>
      <c r="AD1513" s="2">
        <v>14789800000</v>
      </c>
      <c r="AE1513" s="2">
        <v>15767500000</v>
      </c>
      <c r="AF1513" s="2">
        <v>16365800000</v>
      </c>
    </row>
    <row r="1514" spans="1:32">
      <c r="A1514" t="s">
        <v>1515</v>
      </c>
      <c r="B1514" t="s">
        <v>19</v>
      </c>
      <c r="C1514" s="2">
        <v>3196740000</v>
      </c>
      <c r="D1514" s="2">
        <v>3512550000</v>
      </c>
      <c r="E1514" s="2">
        <v>1796480000</v>
      </c>
      <c r="F1514" s="2">
        <v>1621240000</v>
      </c>
      <c r="G1514" s="2">
        <v>418392000</v>
      </c>
      <c r="H1514" s="2">
        <v>426807000</v>
      </c>
      <c r="I1514" s="2">
        <v>387850000</v>
      </c>
      <c r="J1514" s="2">
        <v>336481000</v>
      </c>
      <c r="K1514" s="2">
        <v>273179000</v>
      </c>
      <c r="L1514" s="2">
        <v>207431000</v>
      </c>
      <c r="M1514" s="2">
        <v>200784000</v>
      </c>
      <c r="N1514" s="2">
        <v>203967000</v>
      </c>
      <c r="O1514" s="2">
        <v>227790000</v>
      </c>
      <c r="P1514" s="2">
        <v>250085000</v>
      </c>
      <c r="Q1514" s="2">
        <v>271809000</v>
      </c>
      <c r="R1514" s="2">
        <v>269484000</v>
      </c>
      <c r="S1514" s="2">
        <v>249074000</v>
      </c>
      <c r="T1514" s="2">
        <v>224467000</v>
      </c>
      <c r="U1514" s="2">
        <v>189784000</v>
      </c>
      <c r="V1514" s="2">
        <v>185777000</v>
      </c>
      <c r="W1514" s="2">
        <v>218162000</v>
      </c>
      <c r="X1514" s="2">
        <v>245820000</v>
      </c>
      <c r="Y1514" s="2">
        <v>269624000</v>
      </c>
      <c r="Z1514" s="2">
        <v>292174000</v>
      </c>
      <c r="AA1514" s="2">
        <v>310134000</v>
      </c>
      <c r="AB1514" s="2">
        <v>322593000</v>
      </c>
      <c r="AC1514" s="2">
        <v>330597000</v>
      </c>
      <c r="AD1514" s="2">
        <v>337502000</v>
      </c>
      <c r="AE1514" s="2">
        <v>336009000</v>
      </c>
      <c r="AF1514" s="2">
        <v>340573000</v>
      </c>
    </row>
    <row r="1515" spans="1:32">
      <c r="A1515" t="s">
        <v>1516</v>
      </c>
      <c r="B1515" t="s">
        <v>19</v>
      </c>
      <c r="C1515">
        <v>0</v>
      </c>
      <c r="D1515">
        <v>0</v>
      </c>
      <c r="E1515">
        <v>0</v>
      </c>
      <c r="F1515">
        <v>0</v>
      </c>
      <c r="G1515">
        <v>0</v>
      </c>
      <c r="H1515">
        <v>0</v>
      </c>
      <c r="I1515">
        <v>0</v>
      </c>
      <c r="J1515">
        <v>0</v>
      </c>
      <c r="K1515">
        <v>0</v>
      </c>
      <c r="L1515">
        <v>0</v>
      </c>
      <c r="M1515">
        <v>0</v>
      </c>
      <c r="N1515">
        <v>0</v>
      </c>
      <c r="O1515">
        <v>0</v>
      </c>
      <c r="P1515">
        <v>0</v>
      </c>
      <c r="Q1515">
        <v>0</v>
      </c>
      <c r="R1515">
        <v>0</v>
      </c>
      <c r="S1515">
        <v>0</v>
      </c>
      <c r="T1515">
        <v>0</v>
      </c>
      <c r="U1515">
        <v>0</v>
      </c>
      <c r="V1515">
        <v>0</v>
      </c>
      <c r="W1515">
        <v>0</v>
      </c>
      <c r="X1515">
        <v>0</v>
      </c>
      <c r="Y1515">
        <v>0</v>
      </c>
      <c r="Z1515">
        <v>0</v>
      </c>
      <c r="AA1515">
        <v>0</v>
      </c>
      <c r="AB1515">
        <v>0</v>
      </c>
      <c r="AC1515">
        <v>0</v>
      </c>
      <c r="AD1515">
        <v>0</v>
      </c>
      <c r="AE1515">
        <v>0</v>
      </c>
      <c r="AF1515">
        <v>0</v>
      </c>
    </row>
    <row r="1516" spans="1:32">
      <c r="A1516" t="s">
        <v>1517</v>
      </c>
      <c r="B1516" t="s">
        <v>19</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row>
    <row r="1517" spans="1:32">
      <c r="A1517" t="s">
        <v>1518</v>
      </c>
      <c r="B1517" t="s">
        <v>19</v>
      </c>
      <c r="C1517">
        <v>0</v>
      </c>
      <c r="D1517">
        <v>0</v>
      </c>
      <c r="E1517">
        <v>0</v>
      </c>
      <c r="F1517">
        <v>0</v>
      </c>
      <c r="G1517">
        <v>0</v>
      </c>
      <c r="H1517">
        <v>0</v>
      </c>
      <c r="I1517">
        <v>0</v>
      </c>
      <c r="J1517">
        <v>0</v>
      </c>
      <c r="K1517">
        <v>0</v>
      </c>
      <c r="L1517">
        <v>0</v>
      </c>
      <c r="M1517">
        <v>0</v>
      </c>
      <c r="N1517">
        <v>0</v>
      </c>
      <c r="O1517">
        <v>0</v>
      </c>
      <c r="P1517">
        <v>0</v>
      </c>
      <c r="Q1517">
        <v>0</v>
      </c>
      <c r="R1517">
        <v>0</v>
      </c>
      <c r="S1517">
        <v>0</v>
      </c>
      <c r="T1517">
        <v>0</v>
      </c>
      <c r="U1517">
        <v>0</v>
      </c>
      <c r="V1517">
        <v>0</v>
      </c>
      <c r="W1517">
        <v>0</v>
      </c>
      <c r="X1517">
        <v>0</v>
      </c>
      <c r="Y1517">
        <v>0</v>
      </c>
      <c r="Z1517">
        <v>0</v>
      </c>
      <c r="AA1517">
        <v>0</v>
      </c>
      <c r="AB1517">
        <v>0</v>
      </c>
      <c r="AC1517">
        <v>0</v>
      </c>
      <c r="AD1517">
        <v>0</v>
      </c>
      <c r="AE1517">
        <v>0</v>
      </c>
      <c r="AF1517">
        <v>0</v>
      </c>
    </row>
    <row r="1518" spans="1:32">
      <c r="A1518" t="s">
        <v>1519</v>
      </c>
      <c r="B1518" t="s">
        <v>19</v>
      </c>
      <c r="C1518" s="2">
        <v>31186700000</v>
      </c>
      <c r="D1518" s="2">
        <v>27969100000</v>
      </c>
      <c r="E1518" s="2">
        <v>27969100000</v>
      </c>
      <c r="F1518" s="2">
        <v>27457200000</v>
      </c>
      <c r="G1518" s="2">
        <v>27457200000</v>
      </c>
      <c r="H1518" s="2">
        <v>27457200000</v>
      </c>
      <c r="I1518" s="2">
        <v>26799100000</v>
      </c>
      <c r="J1518" s="2">
        <v>26799100000</v>
      </c>
      <c r="K1518" s="2">
        <v>26086100000</v>
      </c>
      <c r="L1518" s="2">
        <v>25939500000</v>
      </c>
      <c r="M1518" s="2">
        <v>24215300000</v>
      </c>
      <c r="N1518" s="2">
        <v>23841800000</v>
      </c>
      <c r="O1518" s="2">
        <v>23902200000</v>
      </c>
      <c r="P1518" s="2">
        <v>24094900000</v>
      </c>
      <c r="Q1518" s="2">
        <v>24215300000</v>
      </c>
      <c r="R1518" s="2">
        <v>23673200000</v>
      </c>
      <c r="S1518" s="2">
        <v>23673200000</v>
      </c>
      <c r="T1518" s="2">
        <v>23129600000</v>
      </c>
      <c r="U1518" s="2">
        <v>22766700000</v>
      </c>
      <c r="V1518" s="2">
        <v>21951200000</v>
      </c>
      <c r="W1518" s="2">
        <v>23129600000</v>
      </c>
      <c r="X1518" s="2">
        <v>23129600000</v>
      </c>
      <c r="Y1518" s="2">
        <v>23401700000</v>
      </c>
      <c r="Z1518" s="2">
        <v>23673200000</v>
      </c>
      <c r="AA1518" s="2">
        <v>23673200000</v>
      </c>
      <c r="AB1518" s="2">
        <v>23943800000</v>
      </c>
      <c r="AC1518" s="2">
        <v>24483200000</v>
      </c>
      <c r="AD1518" s="2">
        <v>26018400000</v>
      </c>
      <c r="AE1518" s="2">
        <v>26086100000</v>
      </c>
      <c r="AF1518" s="2">
        <v>26086100000</v>
      </c>
    </row>
    <row r="1519" spans="1:32">
      <c r="A1519" t="s">
        <v>7181</v>
      </c>
      <c r="B1519" t="s">
        <v>19</v>
      </c>
      <c r="C1519">
        <v>0</v>
      </c>
      <c r="D1519">
        <v>0</v>
      </c>
      <c r="E1519">
        <v>0</v>
      </c>
      <c r="F1519">
        <v>0</v>
      </c>
      <c r="G1519">
        <v>0</v>
      </c>
      <c r="H1519">
        <v>0</v>
      </c>
      <c r="I1519">
        <v>0</v>
      </c>
      <c r="J1519" s="2">
        <v>1091620000</v>
      </c>
      <c r="K1519" s="2">
        <v>2143390000</v>
      </c>
      <c r="L1519" s="2">
        <v>3189350000</v>
      </c>
      <c r="M1519" s="2">
        <v>10967000000</v>
      </c>
      <c r="N1519" s="2">
        <v>18662300000</v>
      </c>
      <c r="O1519" s="2">
        <v>26362800000</v>
      </c>
      <c r="P1519" s="2">
        <v>34045600000</v>
      </c>
      <c r="Q1519" s="2">
        <v>34064300000</v>
      </c>
      <c r="R1519" s="2">
        <v>33717800000</v>
      </c>
      <c r="S1519" s="2">
        <v>33293700000</v>
      </c>
      <c r="T1519" s="2">
        <v>32839500000</v>
      </c>
      <c r="U1519" s="2">
        <v>32391000000</v>
      </c>
      <c r="V1519" s="2">
        <v>32007000000</v>
      </c>
      <c r="W1519" s="2">
        <v>24622700000</v>
      </c>
      <c r="X1519" s="2">
        <v>17220500000</v>
      </c>
      <c r="Y1519" s="2">
        <v>9807060000</v>
      </c>
      <c r="Z1519" s="2">
        <v>1124040000</v>
      </c>
      <c r="AA1519">
        <v>0</v>
      </c>
      <c r="AB1519">
        <v>0</v>
      </c>
      <c r="AC1519">
        <v>0</v>
      </c>
      <c r="AD1519">
        <v>0</v>
      </c>
      <c r="AE1519">
        <v>0</v>
      </c>
      <c r="AF1519">
        <v>0</v>
      </c>
    </row>
    <row r="1520" spans="1:32">
      <c r="A1520" t="s">
        <v>7182</v>
      </c>
      <c r="B1520" t="s">
        <v>19</v>
      </c>
      <c r="C1520">
        <v>0</v>
      </c>
      <c r="D1520">
        <v>0</v>
      </c>
      <c r="E1520">
        <v>0</v>
      </c>
      <c r="F1520">
        <v>0</v>
      </c>
      <c r="G1520">
        <v>0</v>
      </c>
      <c r="H1520">
        <v>0</v>
      </c>
      <c r="I1520">
        <v>0</v>
      </c>
      <c r="J1520">
        <v>0</v>
      </c>
      <c r="K1520">
        <v>0</v>
      </c>
      <c r="L1520">
        <v>0</v>
      </c>
      <c r="M1520" s="2">
        <v>431032000</v>
      </c>
      <c r="N1520" s="2">
        <v>572641000</v>
      </c>
      <c r="O1520" s="2">
        <v>573044000</v>
      </c>
      <c r="P1520" s="2">
        <v>573698000</v>
      </c>
      <c r="Q1520" s="2">
        <v>574011000</v>
      </c>
      <c r="R1520" s="2">
        <v>573592000</v>
      </c>
      <c r="S1520" s="2">
        <v>571830000</v>
      </c>
      <c r="T1520" s="2">
        <v>555454000</v>
      </c>
      <c r="U1520" s="2">
        <v>540813000</v>
      </c>
      <c r="V1520" s="2">
        <v>521506000</v>
      </c>
      <c r="W1520" s="2">
        <v>548673000</v>
      </c>
      <c r="X1520" s="2">
        <v>554579000</v>
      </c>
      <c r="Y1520" s="2">
        <v>563837000</v>
      </c>
      <c r="Z1520" s="2">
        <v>351818000</v>
      </c>
      <c r="AA1520" s="2">
        <v>368588000</v>
      </c>
      <c r="AB1520" s="2">
        <v>382096000</v>
      </c>
      <c r="AC1520" s="2">
        <v>392262000</v>
      </c>
      <c r="AD1520" s="2">
        <v>398993000</v>
      </c>
      <c r="AE1520" s="2">
        <v>404578000</v>
      </c>
      <c r="AF1520" s="2">
        <v>410114000</v>
      </c>
    </row>
    <row r="1521" spans="1:32">
      <c r="A1521" t="s">
        <v>7183</v>
      </c>
      <c r="B1521" t="s">
        <v>19</v>
      </c>
      <c r="C1521">
        <v>0</v>
      </c>
      <c r="D1521">
        <v>0</v>
      </c>
      <c r="E1521">
        <v>0</v>
      </c>
      <c r="F1521">
        <v>0</v>
      </c>
      <c r="G1521">
        <v>0</v>
      </c>
      <c r="H1521">
        <v>0</v>
      </c>
      <c r="I1521">
        <v>0</v>
      </c>
      <c r="J1521">
        <v>0</v>
      </c>
      <c r="K1521">
        <v>0</v>
      </c>
      <c r="L1521">
        <v>0</v>
      </c>
      <c r="M1521">
        <v>0</v>
      </c>
      <c r="N1521">
        <v>0</v>
      </c>
      <c r="O1521">
        <v>0</v>
      </c>
      <c r="P1521">
        <v>0</v>
      </c>
      <c r="Q1521">
        <v>0</v>
      </c>
      <c r="R1521">
        <v>0</v>
      </c>
      <c r="S1521">
        <v>0</v>
      </c>
      <c r="T1521">
        <v>0</v>
      </c>
      <c r="U1521">
        <v>0</v>
      </c>
      <c r="V1521">
        <v>0</v>
      </c>
      <c r="W1521">
        <v>0</v>
      </c>
      <c r="X1521">
        <v>0</v>
      </c>
      <c r="Y1521">
        <v>0</v>
      </c>
      <c r="Z1521">
        <v>0</v>
      </c>
      <c r="AA1521">
        <v>0</v>
      </c>
      <c r="AB1521">
        <v>0</v>
      </c>
      <c r="AC1521">
        <v>0</v>
      </c>
      <c r="AD1521">
        <v>0</v>
      </c>
      <c r="AE1521">
        <v>0</v>
      </c>
      <c r="AF1521">
        <v>0</v>
      </c>
    </row>
    <row r="1522" spans="1:32">
      <c r="A1522" t="s">
        <v>7184</v>
      </c>
      <c r="B1522" t="s">
        <v>19</v>
      </c>
      <c r="C1522">
        <v>0</v>
      </c>
      <c r="D1522">
        <v>0</v>
      </c>
      <c r="E1522">
        <v>0</v>
      </c>
      <c r="F1522">
        <v>0</v>
      </c>
      <c r="G1522">
        <v>0</v>
      </c>
      <c r="H1522">
        <v>0</v>
      </c>
      <c r="I1522">
        <v>0</v>
      </c>
      <c r="J1522">
        <v>0</v>
      </c>
      <c r="K1522">
        <v>0</v>
      </c>
      <c r="L1522">
        <v>0</v>
      </c>
      <c r="M1522">
        <v>0</v>
      </c>
      <c r="N1522">
        <v>0</v>
      </c>
      <c r="O1522">
        <v>0</v>
      </c>
      <c r="P1522">
        <v>0</v>
      </c>
      <c r="Q1522">
        <v>0</v>
      </c>
      <c r="R1522">
        <v>0</v>
      </c>
      <c r="S1522">
        <v>0</v>
      </c>
      <c r="T1522">
        <v>0</v>
      </c>
      <c r="U1522">
        <v>0</v>
      </c>
      <c r="V1522">
        <v>0</v>
      </c>
      <c r="W1522">
        <v>0</v>
      </c>
      <c r="X1522">
        <v>0</v>
      </c>
      <c r="Y1522">
        <v>0</v>
      </c>
      <c r="Z1522">
        <v>0</v>
      </c>
      <c r="AA1522">
        <v>0</v>
      </c>
      <c r="AB1522">
        <v>0</v>
      </c>
      <c r="AC1522">
        <v>0</v>
      </c>
      <c r="AD1522">
        <v>0</v>
      </c>
      <c r="AE1522">
        <v>0</v>
      </c>
      <c r="AF1522">
        <v>0</v>
      </c>
    </row>
    <row r="1523" spans="1:32">
      <c r="A1523" t="s">
        <v>7185</v>
      </c>
      <c r="B1523" t="s">
        <v>19</v>
      </c>
      <c r="C1523">
        <v>0</v>
      </c>
      <c r="D1523">
        <v>0</v>
      </c>
      <c r="E1523">
        <v>0</v>
      </c>
      <c r="F1523">
        <v>0</v>
      </c>
      <c r="G1523">
        <v>0</v>
      </c>
      <c r="H1523">
        <v>0</v>
      </c>
      <c r="I1523">
        <v>0</v>
      </c>
      <c r="J1523">
        <v>0</v>
      </c>
      <c r="K1523">
        <v>0</v>
      </c>
      <c r="L1523">
        <v>0</v>
      </c>
      <c r="M1523">
        <v>0</v>
      </c>
      <c r="N1523">
        <v>0</v>
      </c>
      <c r="O1523">
        <v>0</v>
      </c>
      <c r="P1523">
        <v>0</v>
      </c>
      <c r="Q1523">
        <v>0</v>
      </c>
      <c r="R1523">
        <v>0</v>
      </c>
      <c r="S1523">
        <v>0</v>
      </c>
      <c r="T1523">
        <v>0</v>
      </c>
      <c r="U1523">
        <v>0</v>
      </c>
      <c r="V1523">
        <v>0</v>
      </c>
      <c r="W1523">
        <v>0</v>
      </c>
      <c r="X1523">
        <v>0</v>
      </c>
      <c r="Y1523">
        <v>0</v>
      </c>
      <c r="Z1523">
        <v>0</v>
      </c>
      <c r="AA1523">
        <v>0</v>
      </c>
      <c r="AB1523">
        <v>0</v>
      </c>
      <c r="AC1523">
        <v>0</v>
      </c>
      <c r="AD1523">
        <v>0</v>
      </c>
      <c r="AE1523">
        <v>0</v>
      </c>
      <c r="AF1523">
        <v>0</v>
      </c>
    </row>
    <row r="1524" spans="1:32">
      <c r="A1524" t="s">
        <v>7186</v>
      </c>
      <c r="B1524" t="s">
        <v>19</v>
      </c>
      <c r="C1524">
        <v>0</v>
      </c>
      <c r="D1524">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row>
    <row r="1525" spans="1:32">
      <c r="A1525" t="s">
        <v>7187</v>
      </c>
      <c r="B1525" t="s">
        <v>19</v>
      </c>
      <c r="C1525">
        <v>0</v>
      </c>
      <c r="D1525">
        <v>0</v>
      </c>
      <c r="E1525">
        <v>0</v>
      </c>
      <c r="F1525">
        <v>0</v>
      </c>
      <c r="G1525">
        <v>0</v>
      </c>
      <c r="H1525">
        <v>0</v>
      </c>
      <c r="I1525">
        <v>0</v>
      </c>
      <c r="J1525">
        <v>0</v>
      </c>
      <c r="K1525">
        <v>0</v>
      </c>
      <c r="L1525">
        <v>0</v>
      </c>
      <c r="M1525">
        <v>0</v>
      </c>
      <c r="N1525">
        <v>0</v>
      </c>
      <c r="O1525">
        <v>0</v>
      </c>
      <c r="P1525">
        <v>0</v>
      </c>
      <c r="Q1525">
        <v>0</v>
      </c>
      <c r="R1525">
        <v>0</v>
      </c>
      <c r="S1525">
        <v>0</v>
      </c>
      <c r="T1525">
        <v>0</v>
      </c>
      <c r="U1525">
        <v>0</v>
      </c>
      <c r="V1525">
        <v>0</v>
      </c>
      <c r="W1525">
        <v>0</v>
      </c>
      <c r="X1525">
        <v>0</v>
      </c>
      <c r="Y1525">
        <v>0</v>
      </c>
      <c r="Z1525">
        <v>0</v>
      </c>
      <c r="AA1525">
        <v>0</v>
      </c>
      <c r="AB1525">
        <v>0</v>
      </c>
      <c r="AC1525">
        <v>0</v>
      </c>
      <c r="AD1525">
        <v>0</v>
      </c>
      <c r="AE1525">
        <v>0</v>
      </c>
      <c r="AF1525">
        <v>0</v>
      </c>
    </row>
    <row r="1526" spans="1:32">
      <c r="A1526" t="s">
        <v>1520</v>
      </c>
      <c r="B1526" t="s">
        <v>19</v>
      </c>
      <c r="C1526" s="2">
        <v>603446000000</v>
      </c>
      <c r="D1526" s="2">
        <v>564646000000</v>
      </c>
      <c r="E1526" s="2">
        <v>479172000000</v>
      </c>
      <c r="F1526" s="2">
        <v>403928000000</v>
      </c>
      <c r="G1526" s="2">
        <v>417168000000</v>
      </c>
      <c r="H1526" s="2">
        <v>376851000000</v>
      </c>
      <c r="I1526" s="2">
        <v>311117000000</v>
      </c>
      <c r="J1526" s="2">
        <v>225037000000</v>
      </c>
      <c r="K1526" s="2">
        <v>160768000000</v>
      </c>
      <c r="L1526" s="2">
        <v>103886000000</v>
      </c>
      <c r="M1526" s="2">
        <v>76984600000</v>
      </c>
      <c r="N1526" s="2">
        <v>53175500000</v>
      </c>
      <c r="O1526" s="2">
        <v>32922800000</v>
      </c>
      <c r="P1526" s="2">
        <v>9805160000</v>
      </c>
      <c r="Q1526">
        <v>0</v>
      </c>
      <c r="R1526">
        <v>0</v>
      </c>
      <c r="S1526">
        <v>0</v>
      </c>
      <c r="T1526">
        <v>0</v>
      </c>
      <c r="U1526">
        <v>0</v>
      </c>
      <c r="V1526">
        <v>0</v>
      </c>
      <c r="W1526">
        <v>0</v>
      </c>
      <c r="X1526">
        <v>0</v>
      </c>
      <c r="Y1526">
        <v>0</v>
      </c>
      <c r="Z1526">
        <v>0</v>
      </c>
      <c r="AA1526">
        <v>0</v>
      </c>
      <c r="AB1526">
        <v>0</v>
      </c>
      <c r="AC1526">
        <v>0</v>
      </c>
      <c r="AD1526">
        <v>0</v>
      </c>
      <c r="AE1526">
        <v>0</v>
      </c>
      <c r="AF1526">
        <v>0</v>
      </c>
    </row>
    <row r="1527" spans="1:32">
      <c r="A1527" t="s">
        <v>7188</v>
      </c>
      <c r="B1527" t="s">
        <v>19</v>
      </c>
      <c r="C1527" s="2">
        <v>9776080000</v>
      </c>
      <c r="D1527" s="2">
        <v>10714600000</v>
      </c>
      <c r="E1527" s="2">
        <v>11318900000</v>
      </c>
      <c r="F1527" s="2">
        <v>13181200000</v>
      </c>
      <c r="G1527" s="2">
        <v>8089340000</v>
      </c>
      <c r="H1527" s="2">
        <v>5570720000</v>
      </c>
      <c r="I1527" s="2">
        <v>4651460000</v>
      </c>
      <c r="J1527" s="2">
        <v>4274560000</v>
      </c>
      <c r="K1527" s="2">
        <v>3862570000</v>
      </c>
      <c r="L1527" s="2">
        <v>3882310000</v>
      </c>
      <c r="M1527" s="2">
        <v>3043210000</v>
      </c>
      <c r="N1527" s="2">
        <v>2559650000</v>
      </c>
      <c r="O1527" s="2">
        <v>2451660000</v>
      </c>
      <c r="P1527" s="2">
        <v>2509430000</v>
      </c>
      <c r="Q1527" s="2">
        <v>2418010000</v>
      </c>
      <c r="R1527" s="2">
        <v>2127590000</v>
      </c>
      <c r="S1527" s="2">
        <v>1521350000</v>
      </c>
      <c r="T1527" s="2">
        <v>916416000</v>
      </c>
      <c r="U1527" s="2">
        <v>666891000</v>
      </c>
      <c r="V1527" s="2">
        <v>488139000</v>
      </c>
      <c r="W1527" s="2">
        <v>560881000</v>
      </c>
      <c r="X1527" s="2">
        <v>694256000</v>
      </c>
      <c r="Y1527" s="2">
        <v>943522000</v>
      </c>
      <c r="Z1527" s="2">
        <v>1346350000</v>
      </c>
      <c r="AA1527" s="2">
        <v>1855920000</v>
      </c>
      <c r="AB1527" s="2">
        <v>2448920000</v>
      </c>
      <c r="AC1527" s="2">
        <v>3034160000</v>
      </c>
      <c r="AD1527" s="2">
        <v>3471850000</v>
      </c>
      <c r="AE1527" s="2">
        <v>3918790000</v>
      </c>
      <c r="AF1527" s="2">
        <v>4202520000</v>
      </c>
    </row>
    <row r="1528" spans="1:32">
      <c r="A1528" t="s">
        <v>7189</v>
      </c>
      <c r="B1528" t="s">
        <v>19</v>
      </c>
      <c r="C1528" s="2">
        <v>131990000000</v>
      </c>
      <c r="D1528" s="2">
        <v>142797000000</v>
      </c>
      <c r="E1528" s="2">
        <v>143342000000</v>
      </c>
      <c r="F1528" s="2">
        <v>133548000000</v>
      </c>
      <c r="G1528" s="2">
        <v>129393000000</v>
      </c>
      <c r="H1528" s="2">
        <v>123278000000</v>
      </c>
      <c r="I1528" s="2">
        <v>119465000000</v>
      </c>
      <c r="J1528" s="2">
        <v>115733000000</v>
      </c>
      <c r="K1528" s="2">
        <v>110545000000</v>
      </c>
      <c r="L1528" s="2">
        <v>104197000000</v>
      </c>
      <c r="M1528" s="2">
        <v>97929700000</v>
      </c>
      <c r="N1528" s="2">
        <v>94154600000</v>
      </c>
      <c r="O1528" s="2">
        <v>96294500000</v>
      </c>
      <c r="P1528" s="2">
        <v>99379100000</v>
      </c>
      <c r="Q1528" s="2">
        <v>101513000000</v>
      </c>
      <c r="R1528" s="2">
        <v>99358500000</v>
      </c>
      <c r="S1528" s="2">
        <v>92765800000</v>
      </c>
      <c r="T1528" s="2">
        <v>82358100000</v>
      </c>
      <c r="U1528" s="2">
        <v>72363500000</v>
      </c>
      <c r="V1528" s="2">
        <v>66586400000</v>
      </c>
      <c r="W1528" s="2">
        <v>74758000000</v>
      </c>
      <c r="X1528" s="2">
        <v>82817200000</v>
      </c>
      <c r="Y1528" s="2">
        <v>90331000000</v>
      </c>
      <c r="Z1528" s="2">
        <v>97555200000</v>
      </c>
      <c r="AA1528" s="2">
        <v>101605000000</v>
      </c>
      <c r="AB1528" s="2">
        <v>106376000000</v>
      </c>
      <c r="AC1528" s="2">
        <v>111051000000</v>
      </c>
      <c r="AD1528" s="2">
        <v>116040000000</v>
      </c>
      <c r="AE1528" s="2">
        <v>120493000000</v>
      </c>
      <c r="AF1528" s="2">
        <v>125255000000</v>
      </c>
    </row>
    <row r="1529" spans="1:32">
      <c r="A1529" t="s">
        <v>1522</v>
      </c>
      <c r="B1529" t="s">
        <v>19</v>
      </c>
      <c r="C1529">
        <v>0</v>
      </c>
      <c r="D1529">
        <v>0</v>
      </c>
      <c r="E1529">
        <v>0</v>
      </c>
      <c r="F1529">
        <v>0</v>
      </c>
      <c r="G1529">
        <v>0</v>
      </c>
      <c r="H1529">
        <v>0</v>
      </c>
      <c r="I1529">
        <v>0</v>
      </c>
      <c r="J1529">
        <v>0</v>
      </c>
      <c r="K1529">
        <v>0</v>
      </c>
      <c r="L1529">
        <v>0</v>
      </c>
      <c r="M1529">
        <v>0</v>
      </c>
      <c r="N1529">
        <v>0</v>
      </c>
      <c r="O1529">
        <v>0</v>
      </c>
      <c r="P1529">
        <v>0</v>
      </c>
      <c r="Q1529">
        <v>0</v>
      </c>
      <c r="R1529">
        <v>0</v>
      </c>
      <c r="S1529">
        <v>0</v>
      </c>
      <c r="T1529">
        <v>0</v>
      </c>
      <c r="U1529">
        <v>0</v>
      </c>
      <c r="V1529">
        <v>0</v>
      </c>
      <c r="W1529">
        <v>0</v>
      </c>
      <c r="X1529">
        <v>0</v>
      </c>
      <c r="Y1529">
        <v>0</v>
      </c>
      <c r="Z1529">
        <v>0</v>
      </c>
      <c r="AA1529">
        <v>0</v>
      </c>
      <c r="AB1529">
        <v>0</v>
      </c>
      <c r="AC1529">
        <v>0</v>
      </c>
      <c r="AD1529">
        <v>0</v>
      </c>
      <c r="AE1529">
        <v>0</v>
      </c>
      <c r="AF1529">
        <v>0</v>
      </c>
    </row>
    <row r="1530" spans="1:32">
      <c r="A1530" t="s">
        <v>1523</v>
      </c>
      <c r="B1530" t="s">
        <v>19</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row>
    <row r="1531" spans="1:32">
      <c r="A1531" t="s">
        <v>1524</v>
      </c>
      <c r="B1531" t="s">
        <v>19</v>
      </c>
      <c r="C1531">
        <v>0</v>
      </c>
      <c r="D1531">
        <v>0</v>
      </c>
      <c r="E1531">
        <v>0</v>
      </c>
      <c r="F1531">
        <v>0</v>
      </c>
      <c r="G1531">
        <v>0</v>
      </c>
      <c r="H1531">
        <v>0</v>
      </c>
      <c r="I1531">
        <v>0</v>
      </c>
      <c r="J1531">
        <v>0</v>
      </c>
      <c r="K1531">
        <v>0</v>
      </c>
      <c r="L1531">
        <v>0</v>
      </c>
      <c r="M1531">
        <v>0</v>
      </c>
      <c r="N1531">
        <v>0</v>
      </c>
      <c r="O1531">
        <v>0</v>
      </c>
      <c r="P1531">
        <v>0</v>
      </c>
      <c r="Q1531">
        <v>0</v>
      </c>
      <c r="R1531">
        <v>0</v>
      </c>
      <c r="S1531">
        <v>0</v>
      </c>
      <c r="T1531">
        <v>0</v>
      </c>
      <c r="U1531">
        <v>0</v>
      </c>
      <c r="V1531">
        <v>0</v>
      </c>
      <c r="W1531">
        <v>0</v>
      </c>
      <c r="X1531">
        <v>0</v>
      </c>
      <c r="Y1531">
        <v>0</v>
      </c>
      <c r="Z1531">
        <v>0</v>
      </c>
      <c r="AA1531">
        <v>0</v>
      </c>
      <c r="AB1531">
        <v>0</v>
      </c>
      <c r="AC1531">
        <v>0</v>
      </c>
      <c r="AD1531">
        <v>0</v>
      </c>
      <c r="AE1531">
        <v>0</v>
      </c>
      <c r="AF1531">
        <v>0</v>
      </c>
    </row>
    <row r="1532" spans="1:32">
      <c r="A1532" t="s">
        <v>1525</v>
      </c>
      <c r="B1532" t="s">
        <v>19</v>
      </c>
      <c r="C1532">
        <v>0</v>
      </c>
      <c r="D1532">
        <v>0</v>
      </c>
      <c r="E1532">
        <v>0</v>
      </c>
      <c r="F1532">
        <v>0</v>
      </c>
      <c r="G1532">
        <v>0</v>
      </c>
      <c r="H1532">
        <v>0</v>
      </c>
      <c r="I1532">
        <v>0</v>
      </c>
      <c r="J1532">
        <v>0</v>
      </c>
      <c r="K1532">
        <v>0</v>
      </c>
      <c r="L1532">
        <v>0</v>
      </c>
      <c r="M1532">
        <v>0</v>
      </c>
      <c r="N1532">
        <v>0</v>
      </c>
      <c r="O1532">
        <v>0</v>
      </c>
      <c r="P1532">
        <v>0</v>
      </c>
      <c r="Q1532">
        <v>0</v>
      </c>
      <c r="R1532">
        <v>0</v>
      </c>
      <c r="S1532">
        <v>0</v>
      </c>
      <c r="T1532">
        <v>0</v>
      </c>
      <c r="U1532">
        <v>0</v>
      </c>
      <c r="V1532">
        <v>0</v>
      </c>
      <c r="W1532">
        <v>0</v>
      </c>
      <c r="X1532">
        <v>0</v>
      </c>
      <c r="Y1532">
        <v>0</v>
      </c>
      <c r="Z1532">
        <v>0</v>
      </c>
      <c r="AA1532">
        <v>0</v>
      </c>
      <c r="AB1532">
        <v>0</v>
      </c>
      <c r="AC1532">
        <v>0</v>
      </c>
      <c r="AD1532">
        <v>0</v>
      </c>
      <c r="AE1532">
        <v>0</v>
      </c>
      <c r="AF1532">
        <v>0</v>
      </c>
    </row>
    <row r="1533" spans="1:32">
      <c r="A1533" t="s">
        <v>1526</v>
      </c>
      <c r="B1533" t="s">
        <v>19</v>
      </c>
      <c r="C1533">
        <v>0</v>
      </c>
      <c r="D1533">
        <v>0</v>
      </c>
      <c r="E1533">
        <v>0</v>
      </c>
      <c r="F1533">
        <v>0</v>
      </c>
      <c r="G1533">
        <v>0</v>
      </c>
      <c r="H1533">
        <v>0</v>
      </c>
      <c r="I1533">
        <v>0</v>
      </c>
      <c r="J1533">
        <v>0</v>
      </c>
      <c r="K1533">
        <v>0</v>
      </c>
      <c r="L1533">
        <v>0</v>
      </c>
      <c r="M1533">
        <v>0</v>
      </c>
      <c r="N1533">
        <v>0</v>
      </c>
      <c r="O1533">
        <v>0</v>
      </c>
      <c r="P1533">
        <v>0</v>
      </c>
      <c r="Q1533">
        <v>0</v>
      </c>
      <c r="R1533">
        <v>0</v>
      </c>
      <c r="S1533">
        <v>0</v>
      </c>
      <c r="T1533">
        <v>0</v>
      </c>
      <c r="U1533">
        <v>0</v>
      </c>
      <c r="V1533">
        <v>0</v>
      </c>
      <c r="W1533">
        <v>0</v>
      </c>
      <c r="X1533">
        <v>0</v>
      </c>
      <c r="Y1533">
        <v>0</v>
      </c>
      <c r="Z1533">
        <v>0</v>
      </c>
      <c r="AA1533">
        <v>0</v>
      </c>
      <c r="AB1533">
        <v>0</v>
      </c>
      <c r="AC1533">
        <v>0</v>
      </c>
      <c r="AD1533">
        <v>0</v>
      </c>
      <c r="AE1533">
        <v>0</v>
      </c>
      <c r="AF1533">
        <v>0</v>
      </c>
    </row>
    <row r="1534" spans="1:32">
      <c r="A1534" t="s">
        <v>1527</v>
      </c>
      <c r="B1534" t="s">
        <v>19</v>
      </c>
      <c r="C1534" s="2">
        <v>9725290000</v>
      </c>
      <c r="D1534" s="2">
        <v>11972600000</v>
      </c>
      <c r="E1534" s="2">
        <v>4168140000</v>
      </c>
      <c r="F1534" s="2">
        <v>2325500000</v>
      </c>
      <c r="G1534" s="2">
        <v>4595760000</v>
      </c>
      <c r="H1534" s="2">
        <v>4892350000</v>
      </c>
      <c r="I1534" s="2">
        <v>3911700000</v>
      </c>
      <c r="J1534" s="2">
        <v>2945810000</v>
      </c>
      <c r="K1534" s="2">
        <v>1866120000</v>
      </c>
      <c r="L1534" s="2">
        <v>1095560000</v>
      </c>
      <c r="M1534" s="2">
        <v>1796370000</v>
      </c>
      <c r="N1534" s="2">
        <v>2046050000</v>
      </c>
      <c r="O1534" s="2">
        <v>2283980000</v>
      </c>
      <c r="P1534" s="2">
        <v>2462960000</v>
      </c>
      <c r="Q1534" s="2">
        <v>2639540000</v>
      </c>
      <c r="R1534" s="2">
        <v>2836150000</v>
      </c>
      <c r="S1534" s="2">
        <v>2578070000</v>
      </c>
      <c r="T1534" s="2">
        <v>2616350000</v>
      </c>
      <c r="U1534" s="2">
        <v>2447930000</v>
      </c>
      <c r="V1534" s="2">
        <v>2805680000</v>
      </c>
      <c r="W1534" s="2">
        <v>2570800000</v>
      </c>
      <c r="X1534" s="2">
        <v>2824170000</v>
      </c>
      <c r="Y1534" s="2">
        <v>2963960000</v>
      </c>
      <c r="Z1534" s="2">
        <v>3098100000</v>
      </c>
      <c r="AA1534" s="2">
        <v>3427040000</v>
      </c>
      <c r="AB1534" s="2">
        <v>3564690000</v>
      </c>
      <c r="AC1534" s="2">
        <v>3508450000</v>
      </c>
      <c r="AD1534" s="2">
        <v>3047610000</v>
      </c>
      <c r="AE1534" s="2">
        <v>2944230000</v>
      </c>
      <c r="AF1534" s="2">
        <v>3044300000</v>
      </c>
    </row>
    <row r="1535" spans="1:32">
      <c r="A1535" t="s">
        <v>1528</v>
      </c>
      <c r="B1535" t="s">
        <v>19</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row>
    <row r="1536" spans="1:32">
      <c r="A1536" t="s">
        <v>1529</v>
      </c>
      <c r="B1536" t="s">
        <v>19</v>
      </c>
      <c r="C1536" s="2">
        <v>29141700000</v>
      </c>
      <c r="D1536" s="2">
        <v>35131900000</v>
      </c>
      <c r="E1536" s="2">
        <v>28623300000</v>
      </c>
      <c r="F1536" s="2">
        <v>28619000000</v>
      </c>
      <c r="G1536" s="2">
        <v>28399900000</v>
      </c>
      <c r="H1536" s="2">
        <v>28383600000</v>
      </c>
      <c r="I1536" s="2">
        <v>28348700000</v>
      </c>
      <c r="J1536" s="2">
        <v>28342100000</v>
      </c>
      <c r="K1536" s="2">
        <v>28324700000</v>
      </c>
      <c r="L1536" s="2">
        <v>27815700000</v>
      </c>
      <c r="M1536" s="2">
        <v>27815700000</v>
      </c>
      <c r="N1536" s="2">
        <v>27815700000</v>
      </c>
      <c r="O1536" s="2">
        <v>27815700000</v>
      </c>
      <c r="P1536" s="2">
        <v>27797200000</v>
      </c>
      <c r="Q1536" s="2">
        <v>27797200000</v>
      </c>
      <c r="R1536" s="2">
        <v>27797200000</v>
      </c>
      <c r="S1536" s="2">
        <v>27797200000</v>
      </c>
      <c r="T1536" s="2">
        <v>27797200000</v>
      </c>
      <c r="U1536" s="2">
        <v>27797200000</v>
      </c>
      <c r="V1536" s="2">
        <v>27797200000</v>
      </c>
      <c r="W1536" s="2">
        <v>27797200000</v>
      </c>
      <c r="X1536" s="2">
        <v>27797200000</v>
      </c>
      <c r="Y1536" s="2">
        <v>27797200000</v>
      </c>
      <c r="Z1536" s="2">
        <v>27797200000</v>
      </c>
      <c r="AA1536" s="2">
        <v>27755800000</v>
      </c>
      <c r="AB1536" s="2">
        <v>27755800000</v>
      </c>
      <c r="AC1536" s="2">
        <v>27755800000</v>
      </c>
      <c r="AD1536" s="2">
        <v>27755800000</v>
      </c>
      <c r="AE1536" s="2">
        <v>27755800000</v>
      </c>
      <c r="AF1536" s="2">
        <v>27755800000</v>
      </c>
    </row>
    <row r="1537" spans="1:32">
      <c r="A1537" t="s">
        <v>1530</v>
      </c>
      <c r="B1537" t="s">
        <v>19</v>
      </c>
      <c r="C1537" s="2">
        <v>17678700000</v>
      </c>
      <c r="D1537" s="2">
        <v>17160200000</v>
      </c>
      <c r="E1537" s="2">
        <v>23994700000</v>
      </c>
      <c r="F1537" s="2">
        <v>26507900000</v>
      </c>
      <c r="G1537" s="2">
        <v>15274400000</v>
      </c>
      <c r="H1537" s="2">
        <v>11201200000</v>
      </c>
      <c r="I1537" s="2">
        <v>11043600000</v>
      </c>
      <c r="J1537" s="2">
        <v>11620000000</v>
      </c>
      <c r="K1537" s="2">
        <v>12501600000</v>
      </c>
      <c r="L1537" s="2">
        <v>13780500000</v>
      </c>
      <c r="M1537" s="2">
        <v>12316600000</v>
      </c>
      <c r="N1537" s="2">
        <v>13071400000</v>
      </c>
      <c r="O1537" s="2">
        <v>15150200000</v>
      </c>
      <c r="P1537" s="2">
        <v>16309100000</v>
      </c>
      <c r="Q1537" s="2">
        <v>16906200000</v>
      </c>
      <c r="R1537" s="2">
        <v>16338500000</v>
      </c>
      <c r="S1537" s="2">
        <v>13973400000</v>
      </c>
      <c r="T1537" s="2">
        <v>10774400000</v>
      </c>
      <c r="U1537" s="2">
        <v>9058810000</v>
      </c>
      <c r="V1537" s="2">
        <v>7535760000</v>
      </c>
      <c r="W1537" s="2">
        <v>9065900000</v>
      </c>
      <c r="X1537" s="2">
        <v>11492400000</v>
      </c>
      <c r="Y1537" s="2">
        <v>14656100000</v>
      </c>
      <c r="Z1537" s="2">
        <v>18682400000</v>
      </c>
      <c r="AA1537" s="2">
        <v>22978900000</v>
      </c>
      <c r="AB1537" s="2">
        <v>26321300000</v>
      </c>
      <c r="AC1537" s="2">
        <v>29318800000</v>
      </c>
      <c r="AD1537" s="2">
        <v>31556700000</v>
      </c>
      <c r="AE1537" s="2">
        <v>33643000000</v>
      </c>
      <c r="AF1537" s="2">
        <v>34919400000</v>
      </c>
    </row>
    <row r="1538" spans="1:32">
      <c r="A1538" t="s">
        <v>1531</v>
      </c>
      <c r="B1538" t="s">
        <v>19</v>
      </c>
      <c r="C1538" s="2">
        <v>6853420000</v>
      </c>
      <c r="D1538" s="2">
        <v>7530490000</v>
      </c>
      <c r="E1538" s="2">
        <v>3851430000</v>
      </c>
      <c r="F1538" s="2">
        <v>3475740000</v>
      </c>
      <c r="G1538" s="2">
        <v>896983000</v>
      </c>
      <c r="H1538" s="2">
        <v>915024000</v>
      </c>
      <c r="I1538" s="2">
        <v>831505000</v>
      </c>
      <c r="J1538" s="2">
        <v>721375000</v>
      </c>
      <c r="K1538" s="2">
        <v>585664000</v>
      </c>
      <c r="L1538" s="2">
        <v>444707000</v>
      </c>
      <c r="M1538" s="2">
        <v>430458000</v>
      </c>
      <c r="N1538" s="2">
        <v>437282000</v>
      </c>
      <c r="O1538" s="2">
        <v>488355000</v>
      </c>
      <c r="P1538" s="2">
        <v>536152000</v>
      </c>
      <c r="Q1538" s="2">
        <v>582727000</v>
      </c>
      <c r="R1538" s="2">
        <v>577741000</v>
      </c>
      <c r="S1538" s="2">
        <v>533985000</v>
      </c>
      <c r="T1538" s="2">
        <v>481231000</v>
      </c>
      <c r="U1538" s="2">
        <v>406874000</v>
      </c>
      <c r="V1538" s="2">
        <v>398284000</v>
      </c>
      <c r="W1538" s="2">
        <v>467712000</v>
      </c>
      <c r="X1538" s="2">
        <v>527009000</v>
      </c>
      <c r="Y1538" s="2">
        <v>578041000</v>
      </c>
      <c r="Z1538" s="2">
        <v>626387000</v>
      </c>
      <c r="AA1538" s="2">
        <v>664890000</v>
      </c>
      <c r="AB1538" s="2">
        <v>691602000</v>
      </c>
      <c r="AC1538" s="2">
        <v>708761000</v>
      </c>
      <c r="AD1538" s="2">
        <v>723565000</v>
      </c>
      <c r="AE1538" s="2">
        <v>720363000</v>
      </c>
      <c r="AF1538" s="2">
        <v>730149000</v>
      </c>
    </row>
    <row r="1539" spans="1:32">
      <c r="A1539" t="s">
        <v>1532</v>
      </c>
      <c r="B1539" t="s">
        <v>19</v>
      </c>
      <c r="C1539">
        <v>0</v>
      </c>
      <c r="D1539">
        <v>0</v>
      </c>
      <c r="E1539">
        <v>0</v>
      </c>
      <c r="F1539">
        <v>0</v>
      </c>
      <c r="G1539">
        <v>0</v>
      </c>
      <c r="H1539">
        <v>0</v>
      </c>
      <c r="I1539">
        <v>0</v>
      </c>
      <c r="J1539">
        <v>0</v>
      </c>
      <c r="K1539">
        <v>0</v>
      </c>
      <c r="L1539">
        <v>0</v>
      </c>
      <c r="M1539">
        <v>0</v>
      </c>
      <c r="N1539">
        <v>0</v>
      </c>
      <c r="O1539">
        <v>0</v>
      </c>
      <c r="P1539">
        <v>0</v>
      </c>
      <c r="Q1539">
        <v>0</v>
      </c>
      <c r="R1539">
        <v>0</v>
      </c>
      <c r="S1539">
        <v>0</v>
      </c>
      <c r="T1539">
        <v>0</v>
      </c>
      <c r="U1539">
        <v>0</v>
      </c>
      <c r="V1539">
        <v>0</v>
      </c>
      <c r="W1539">
        <v>0</v>
      </c>
      <c r="X1539">
        <v>0</v>
      </c>
      <c r="Y1539">
        <v>0</v>
      </c>
      <c r="Z1539">
        <v>0</v>
      </c>
      <c r="AA1539">
        <v>0</v>
      </c>
      <c r="AB1539">
        <v>0</v>
      </c>
      <c r="AC1539">
        <v>0</v>
      </c>
      <c r="AD1539">
        <v>0</v>
      </c>
      <c r="AE1539">
        <v>0</v>
      </c>
      <c r="AF1539">
        <v>0</v>
      </c>
    </row>
    <row r="1540" spans="1:32">
      <c r="A1540" t="s">
        <v>1533</v>
      </c>
      <c r="B1540" t="s">
        <v>19</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row>
    <row r="1541" spans="1:32">
      <c r="A1541" t="s">
        <v>1534</v>
      </c>
      <c r="B1541" t="s">
        <v>19</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0</v>
      </c>
      <c r="V1541">
        <v>0</v>
      </c>
      <c r="W1541">
        <v>0</v>
      </c>
      <c r="X1541">
        <v>0</v>
      </c>
      <c r="Y1541">
        <v>0</v>
      </c>
      <c r="Z1541">
        <v>0</v>
      </c>
      <c r="AA1541">
        <v>0</v>
      </c>
      <c r="AB1541">
        <v>0</v>
      </c>
      <c r="AC1541">
        <v>0</v>
      </c>
      <c r="AD1541">
        <v>0</v>
      </c>
      <c r="AE1541">
        <v>0</v>
      </c>
      <c r="AF1541">
        <v>0</v>
      </c>
    </row>
    <row r="1542" spans="1:32">
      <c r="A1542" t="s">
        <v>1535</v>
      </c>
      <c r="B1542" t="s">
        <v>19</v>
      </c>
      <c r="C1542" s="2">
        <v>25989100000</v>
      </c>
      <c r="D1542" s="2">
        <v>23307800000</v>
      </c>
      <c r="E1542" s="2">
        <v>23307800000</v>
      </c>
      <c r="F1542" s="2">
        <v>22881200000</v>
      </c>
      <c r="G1542" s="2">
        <v>22881200000</v>
      </c>
      <c r="H1542" s="2">
        <v>22881200000</v>
      </c>
      <c r="I1542" s="2">
        <v>22332800000</v>
      </c>
      <c r="J1542" s="2">
        <v>22332800000</v>
      </c>
      <c r="K1542" s="2">
        <v>21738600000</v>
      </c>
      <c r="L1542" s="2">
        <v>21616400000</v>
      </c>
      <c r="M1542" s="2">
        <v>20179500000</v>
      </c>
      <c r="N1542" s="2">
        <v>19868300000</v>
      </c>
      <c r="O1542" s="2">
        <v>19918700000</v>
      </c>
      <c r="P1542" s="2">
        <v>20079300000</v>
      </c>
      <c r="Q1542" s="2">
        <v>20179500000</v>
      </c>
      <c r="R1542" s="2">
        <v>19727800000</v>
      </c>
      <c r="S1542" s="2">
        <v>19727800000</v>
      </c>
      <c r="T1542" s="2">
        <v>19274800000</v>
      </c>
      <c r="U1542" s="2">
        <v>18972400000</v>
      </c>
      <c r="V1542" s="2">
        <v>18292800000</v>
      </c>
      <c r="W1542" s="2">
        <v>19274800000</v>
      </c>
      <c r="X1542" s="2">
        <v>19274800000</v>
      </c>
      <c r="Y1542" s="2">
        <v>19501500000</v>
      </c>
      <c r="Z1542" s="2">
        <v>19727800000</v>
      </c>
      <c r="AA1542" s="2">
        <v>19727800000</v>
      </c>
      <c r="AB1542" s="2">
        <v>19953300000</v>
      </c>
      <c r="AC1542" s="2">
        <v>20402800000</v>
      </c>
      <c r="AD1542" s="2">
        <v>21682200000</v>
      </c>
      <c r="AE1542" s="2">
        <v>21738600000</v>
      </c>
      <c r="AF1542" s="2">
        <v>21738600000</v>
      </c>
    </row>
    <row r="1543" spans="1:32">
      <c r="A1543" t="s">
        <v>7190</v>
      </c>
      <c r="B1543" t="s">
        <v>19</v>
      </c>
      <c r="C1543">
        <v>0</v>
      </c>
      <c r="D1543">
        <v>0</v>
      </c>
      <c r="E1543">
        <v>0</v>
      </c>
      <c r="F1543">
        <v>0</v>
      </c>
      <c r="G1543">
        <v>0</v>
      </c>
      <c r="H1543">
        <v>0</v>
      </c>
      <c r="I1543">
        <v>0</v>
      </c>
      <c r="J1543" s="2">
        <v>2340310000</v>
      </c>
      <c r="K1543" s="2">
        <v>4595170000</v>
      </c>
      <c r="L1543" s="2">
        <v>6837600000</v>
      </c>
      <c r="M1543" s="2">
        <v>23512000000</v>
      </c>
      <c r="N1543" s="2">
        <v>40009800000</v>
      </c>
      <c r="O1543" s="2">
        <v>56518700000</v>
      </c>
      <c r="P1543" s="2">
        <v>72989800000</v>
      </c>
      <c r="Q1543" s="2">
        <v>73029700000</v>
      </c>
      <c r="R1543" s="2">
        <v>72287000000</v>
      </c>
      <c r="S1543" s="2">
        <v>71377700000</v>
      </c>
      <c r="T1543" s="2">
        <v>70403900000</v>
      </c>
      <c r="U1543" s="2">
        <v>69442500000</v>
      </c>
      <c r="V1543" s="2">
        <v>68619200000</v>
      </c>
      <c r="W1543" s="2">
        <v>52788100000</v>
      </c>
      <c r="X1543" s="2">
        <v>36918700000</v>
      </c>
      <c r="Y1543" s="2">
        <v>21025200000</v>
      </c>
      <c r="Z1543" s="2">
        <v>2409820000</v>
      </c>
      <c r="AA1543">
        <v>0</v>
      </c>
      <c r="AB1543">
        <v>0</v>
      </c>
      <c r="AC1543">
        <v>0</v>
      </c>
      <c r="AD1543">
        <v>0</v>
      </c>
      <c r="AE1543">
        <v>0</v>
      </c>
      <c r="AF1543">
        <v>0</v>
      </c>
    </row>
    <row r="1544" spans="1:32">
      <c r="A1544" t="s">
        <v>7191</v>
      </c>
      <c r="B1544" t="s">
        <v>19</v>
      </c>
      <c r="C1544">
        <v>0</v>
      </c>
      <c r="D1544">
        <v>0</v>
      </c>
      <c r="E1544">
        <v>0</v>
      </c>
      <c r="F1544">
        <v>0</v>
      </c>
      <c r="G1544">
        <v>0</v>
      </c>
      <c r="H1544">
        <v>0</v>
      </c>
      <c r="I1544">
        <v>0</v>
      </c>
      <c r="J1544">
        <v>0</v>
      </c>
      <c r="K1544">
        <v>0</v>
      </c>
      <c r="L1544">
        <v>0</v>
      </c>
      <c r="M1544" s="2">
        <v>919688000</v>
      </c>
      <c r="N1544" s="2">
        <v>1221840000</v>
      </c>
      <c r="O1544" s="2">
        <v>1222700000</v>
      </c>
      <c r="P1544" s="2">
        <v>1224090000</v>
      </c>
      <c r="Q1544" s="2">
        <v>1224760000</v>
      </c>
      <c r="R1544" s="2">
        <v>1223860000</v>
      </c>
      <c r="S1544" s="2">
        <v>1220100000</v>
      </c>
      <c r="T1544" s="2">
        <v>1185160000</v>
      </c>
      <c r="U1544" s="2">
        <v>1153920000</v>
      </c>
      <c r="V1544" s="2">
        <v>1112730000</v>
      </c>
      <c r="W1544" s="2">
        <v>1170700000</v>
      </c>
      <c r="X1544" s="2">
        <v>1183300000</v>
      </c>
      <c r="Y1544" s="2">
        <v>1203050000</v>
      </c>
      <c r="Z1544" s="2">
        <v>750669000</v>
      </c>
      <c r="AA1544" s="2">
        <v>786451000</v>
      </c>
      <c r="AB1544" s="2">
        <v>815273000</v>
      </c>
      <c r="AC1544" s="2">
        <v>836963000</v>
      </c>
      <c r="AD1544" s="2">
        <v>851326000</v>
      </c>
      <c r="AE1544" s="2">
        <v>863242000</v>
      </c>
      <c r="AF1544" s="2">
        <v>875054000</v>
      </c>
    </row>
    <row r="1545" spans="1:32">
      <c r="A1545" t="s">
        <v>7192</v>
      </c>
      <c r="B1545" t="s">
        <v>19</v>
      </c>
      <c r="C1545">
        <v>0</v>
      </c>
      <c r="D1545">
        <v>0</v>
      </c>
      <c r="E1545">
        <v>0</v>
      </c>
      <c r="F1545">
        <v>0</v>
      </c>
      <c r="G1545">
        <v>0</v>
      </c>
      <c r="H1545">
        <v>0</v>
      </c>
      <c r="I1545">
        <v>0</v>
      </c>
      <c r="J1545">
        <v>0</v>
      </c>
      <c r="K1545">
        <v>0</v>
      </c>
      <c r="L1545">
        <v>0</v>
      </c>
      <c r="M1545">
        <v>0</v>
      </c>
      <c r="N1545">
        <v>0</v>
      </c>
      <c r="O1545">
        <v>0</v>
      </c>
      <c r="P1545">
        <v>0</v>
      </c>
      <c r="Q1545">
        <v>0</v>
      </c>
      <c r="R1545">
        <v>0</v>
      </c>
      <c r="S1545">
        <v>0</v>
      </c>
      <c r="T1545">
        <v>0</v>
      </c>
      <c r="U1545">
        <v>0</v>
      </c>
      <c r="V1545">
        <v>0</v>
      </c>
      <c r="W1545">
        <v>0</v>
      </c>
      <c r="X1545">
        <v>0</v>
      </c>
      <c r="Y1545">
        <v>0</v>
      </c>
      <c r="Z1545">
        <v>0</v>
      </c>
      <c r="AA1545">
        <v>0</v>
      </c>
      <c r="AB1545">
        <v>0</v>
      </c>
      <c r="AC1545">
        <v>0</v>
      </c>
      <c r="AD1545">
        <v>0</v>
      </c>
      <c r="AE1545">
        <v>0</v>
      </c>
      <c r="AF1545">
        <v>0</v>
      </c>
    </row>
    <row r="1546" spans="1:32">
      <c r="A1546" t="s">
        <v>7193</v>
      </c>
      <c r="B1546" t="s">
        <v>19</v>
      </c>
      <c r="C1546">
        <v>0</v>
      </c>
      <c r="D1546">
        <v>0</v>
      </c>
      <c r="E1546">
        <v>0</v>
      </c>
      <c r="F1546">
        <v>0</v>
      </c>
      <c r="G1546">
        <v>0</v>
      </c>
      <c r="H1546">
        <v>0</v>
      </c>
      <c r="I1546">
        <v>0</v>
      </c>
      <c r="J1546">
        <v>0</v>
      </c>
      <c r="K1546">
        <v>0</v>
      </c>
      <c r="L1546">
        <v>0</v>
      </c>
      <c r="M1546">
        <v>0</v>
      </c>
      <c r="N1546">
        <v>0</v>
      </c>
      <c r="O1546">
        <v>0</v>
      </c>
      <c r="P1546">
        <v>0</v>
      </c>
      <c r="Q1546">
        <v>0</v>
      </c>
      <c r="R1546">
        <v>0</v>
      </c>
      <c r="S1546">
        <v>0</v>
      </c>
      <c r="T1546">
        <v>0</v>
      </c>
      <c r="U1546">
        <v>0</v>
      </c>
      <c r="V1546">
        <v>0</v>
      </c>
      <c r="W1546">
        <v>0</v>
      </c>
      <c r="X1546">
        <v>0</v>
      </c>
      <c r="Y1546">
        <v>0</v>
      </c>
      <c r="Z1546">
        <v>0</v>
      </c>
      <c r="AA1546">
        <v>0</v>
      </c>
      <c r="AB1546">
        <v>0</v>
      </c>
      <c r="AC1546">
        <v>0</v>
      </c>
      <c r="AD1546">
        <v>0</v>
      </c>
      <c r="AE1546">
        <v>0</v>
      </c>
      <c r="AF1546">
        <v>0</v>
      </c>
    </row>
    <row r="1547" spans="1:32">
      <c r="A1547" t="s">
        <v>7194</v>
      </c>
      <c r="B1547" t="s">
        <v>19</v>
      </c>
      <c r="C1547">
        <v>0</v>
      </c>
      <c r="D1547">
        <v>0</v>
      </c>
      <c r="E1547">
        <v>0</v>
      </c>
      <c r="F1547">
        <v>0</v>
      </c>
      <c r="G1547">
        <v>0</v>
      </c>
      <c r="H1547">
        <v>0</v>
      </c>
      <c r="I1547">
        <v>0</v>
      </c>
      <c r="J1547">
        <v>0</v>
      </c>
      <c r="K1547">
        <v>0</v>
      </c>
      <c r="L1547">
        <v>0</v>
      </c>
      <c r="M1547">
        <v>0</v>
      </c>
      <c r="N1547">
        <v>0</v>
      </c>
      <c r="O1547">
        <v>0</v>
      </c>
      <c r="P1547">
        <v>0</v>
      </c>
      <c r="Q1547">
        <v>0</v>
      </c>
      <c r="R1547">
        <v>0</v>
      </c>
      <c r="S1547">
        <v>0</v>
      </c>
      <c r="T1547">
        <v>0</v>
      </c>
      <c r="U1547">
        <v>0</v>
      </c>
      <c r="V1547">
        <v>0</v>
      </c>
      <c r="W1547">
        <v>0</v>
      </c>
      <c r="X1547">
        <v>0</v>
      </c>
      <c r="Y1547">
        <v>0</v>
      </c>
      <c r="Z1547">
        <v>0</v>
      </c>
      <c r="AA1547">
        <v>0</v>
      </c>
      <c r="AB1547">
        <v>0</v>
      </c>
      <c r="AC1547">
        <v>0</v>
      </c>
      <c r="AD1547">
        <v>0</v>
      </c>
      <c r="AE1547">
        <v>0</v>
      </c>
      <c r="AF1547">
        <v>0</v>
      </c>
    </row>
    <row r="1548" spans="1:32">
      <c r="A1548" t="s">
        <v>7195</v>
      </c>
      <c r="B1548" t="s">
        <v>19</v>
      </c>
      <c r="C1548">
        <v>0</v>
      </c>
      <c r="D1548">
        <v>0</v>
      </c>
      <c r="E1548">
        <v>0</v>
      </c>
      <c r="F1548">
        <v>0</v>
      </c>
      <c r="G1548">
        <v>0</v>
      </c>
      <c r="H1548">
        <v>0</v>
      </c>
      <c r="I1548">
        <v>0</v>
      </c>
      <c r="J1548">
        <v>0</v>
      </c>
      <c r="K1548">
        <v>0</v>
      </c>
      <c r="L1548">
        <v>0</v>
      </c>
      <c r="M1548">
        <v>0</v>
      </c>
      <c r="N1548">
        <v>0</v>
      </c>
      <c r="O1548">
        <v>0</v>
      </c>
      <c r="P1548">
        <v>0</v>
      </c>
      <c r="Q1548">
        <v>0</v>
      </c>
      <c r="R1548">
        <v>0</v>
      </c>
      <c r="S1548">
        <v>0</v>
      </c>
      <c r="T1548">
        <v>0</v>
      </c>
      <c r="U1548">
        <v>0</v>
      </c>
      <c r="V1548">
        <v>0</v>
      </c>
      <c r="W1548">
        <v>0</v>
      </c>
      <c r="X1548">
        <v>0</v>
      </c>
      <c r="Y1548">
        <v>0</v>
      </c>
      <c r="Z1548">
        <v>0</v>
      </c>
      <c r="AA1548">
        <v>0</v>
      </c>
      <c r="AB1548">
        <v>0</v>
      </c>
      <c r="AC1548">
        <v>0</v>
      </c>
      <c r="AD1548">
        <v>0</v>
      </c>
      <c r="AE1548">
        <v>0</v>
      </c>
      <c r="AF1548">
        <v>0</v>
      </c>
    </row>
    <row r="1549" spans="1:32">
      <c r="A1549" t="s">
        <v>7196</v>
      </c>
      <c r="B1549" t="s">
        <v>19</v>
      </c>
      <c r="C1549">
        <v>0</v>
      </c>
      <c r="D1549">
        <v>0</v>
      </c>
      <c r="E1549">
        <v>0</v>
      </c>
      <c r="F1549">
        <v>0</v>
      </c>
      <c r="G1549">
        <v>0</v>
      </c>
      <c r="H1549">
        <v>0</v>
      </c>
      <c r="I1549">
        <v>0</v>
      </c>
      <c r="J1549">
        <v>0</v>
      </c>
      <c r="K1549">
        <v>0</v>
      </c>
      <c r="L1549">
        <v>0</v>
      </c>
      <c r="M1549">
        <v>0</v>
      </c>
      <c r="N1549">
        <v>0</v>
      </c>
      <c r="O1549">
        <v>0</v>
      </c>
      <c r="P1549">
        <v>0</v>
      </c>
      <c r="Q1549">
        <v>0</v>
      </c>
      <c r="R1549">
        <v>0</v>
      </c>
      <c r="S1549">
        <v>0</v>
      </c>
      <c r="T1549">
        <v>0</v>
      </c>
      <c r="U1549">
        <v>0</v>
      </c>
      <c r="V1549">
        <v>0</v>
      </c>
      <c r="W1549">
        <v>0</v>
      </c>
      <c r="X1549">
        <v>0</v>
      </c>
      <c r="Y1549">
        <v>0</v>
      </c>
      <c r="Z1549">
        <v>0</v>
      </c>
      <c r="AA1549">
        <v>0</v>
      </c>
      <c r="AB1549">
        <v>0</v>
      </c>
      <c r="AC1549">
        <v>0</v>
      </c>
      <c r="AD1549">
        <v>0</v>
      </c>
      <c r="AE1549">
        <v>0</v>
      </c>
      <c r="AF1549">
        <v>0</v>
      </c>
    </row>
    <row r="1550" spans="1:32">
      <c r="A1550" t="s">
        <v>1536</v>
      </c>
      <c r="B1550" t="s">
        <v>19</v>
      </c>
      <c r="C1550" s="2">
        <v>64634300000</v>
      </c>
      <c r="D1550" s="2">
        <v>60478500000</v>
      </c>
      <c r="E1550" s="2">
        <v>51323500000</v>
      </c>
      <c r="F1550" s="2">
        <v>43264200000</v>
      </c>
      <c r="G1550" s="2">
        <v>44682300000</v>
      </c>
      <c r="H1550" s="2">
        <v>40364000000</v>
      </c>
      <c r="I1550" s="2">
        <v>33323400000</v>
      </c>
      <c r="J1550" s="2">
        <v>24103400000</v>
      </c>
      <c r="K1550" s="2">
        <v>17219600000</v>
      </c>
      <c r="L1550" s="2">
        <v>11127100000</v>
      </c>
      <c r="M1550" s="2">
        <v>8245720000</v>
      </c>
      <c r="N1550" s="2">
        <v>5695560000</v>
      </c>
      <c r="O1550" s="2">
        <v>3526320000</v>
      </c>
      <c r="P1550" s="2">
        <v>1050220000</v>
      </c>
      <c r="Q1550">
        <v>0</v>
      </c>
      <c r="R1550">
        <v>0</v>
      </c>
      <c r="S1550">
        <v>0</v>
      </c>
      <c r="T1550">
        <v>0</v>
      </c>
      <c r="U1550">
        <v>0</v>
      </c>
      <c r="V1550">
        <v>0</v>
      </c>
      <c r="W1550">
        <v>0</v>
      </c>
      <c r="X1550">
        <v>0</v>
      </c>
      <c r="Y1550">
        <v>0</v>
      </c>
      <c r="Z1550">
        <v>0</v>
      </c>
      <c r="AA1550">
        <v>0</v>
      </c>
      <c r="AB1550">
        <v>0</v>
      </c>
      <c r="AC1550">
        <v>0</v>
      </c>
      <c r="AD1550">
        <v>0</v>
      </c>
      <c r="AE1550">
        <v>0</v>
      </c>
      <c r="AF1550">
        <v>0</v>
      </c>
    </row>
    <row r="1551" spans="1:32">
      <c r="A1551" t="s">
        <v>7197</v>
      </c>
      <c r="B1551" t="s">
        <v>19</v>
      </c>
      <c r="C1551" s="2">
        <v>1681310000</v>
      </c>
      <c r="D1551" s="2">
        <v>1842710000</v>
      </c>
      <c r="E1551" s="2">
        <v>1946640000</v>
      </c>
      <c r="F1551" s="2">
        <v>2266930000</v>
      </c>
      <c r="G1551" s="2">
        <v>1391220000</v>
      </c>
      <c r="H1551" s="2">
        <v>958062000</v>
      </c>
      <c r="I1551" s="2">
        <v>799966000</v>
      </c>
      <c r="J1551" s="2">
        <v>735146000</v>
      </c>
      <c r="K1551" s="2">
        <v>664291000</v>
      </c>
      <c r="L1551" s="2">
        <v>667686000</v>
      </c>
      <c r="M1551" s="2">
        <v>523377000</v>
      </c>
      <c r="N1551" s="2">
        <v>440213000</v>
      </c>
      <c r="O1551" s="2">
        <v>421641000</v>
      </c>
      <c r="P1551" s="2">
        <v>431576000</v>
      </c>
      <c r="Q1551" s="2">
        <v>415853000</v>
      </c>
      <c r="R1551" s="2">
        <v>365906000</v>
      </c>
      <c r="S1551" s="2">
        <v>261645000</v>
      </c>
      <c r="T1551" s="2">
        <v>157607000</v>
      </c>
      <c r="U1551" s="2">
        <v>114693000</v>
      </c>
      <c r="V1551" s="2">
        <v>83950900</v>
      </c>
      <c r="W1551" s="2">
        <v>96461200</v>
      </c>
      <c r="X1551" s="2">
        <v>119399000</v>
      </c>
      <c r="Y1551" s="2">
        <v>162269000</v>
      </c>
      <c r="Z1551" s="2">
        <v>231547000</v>
      </c>
      <c r="AA1551" s="2">
        <v>319185000</v>
      </c>
      <c r="AB1551" s="2">
        <v>421170000</v>
      </c>
      <c r="AC1551" s="2">
        <v>521819000</v>
      </c>
      <c r="AD1551" s="2">
        <v>597095000</v>
      </c>
      <c r="AE1551" s="2">
        <v>673961000</v>
      </c>
      <c r="AF1551" s="2">
        <v>722756000</v>
      </c>
    </row>
    <row r="1552" spans="1:32">
      <c r="A1552" t="s">
        <v>7198</v>
      </c>
      <c r="B1552" t="s">
        <v>19</v>
      </c>
      <c r="C1552" s="2">
        <v>22699900000</v>
      </c>
      <c r="D1552" s="2">
        <v>24558400000</v>
      </c>
      <c r="E1552" s="2">
        <v>24652200000</v>
      </c>
      <c r="F1552" s="2">
        <v>22967800000</v>
      </c>
      <c r="G1552" s="2">
        <v>22253200000</v>
      </c>
      <c r="H1552" s="2">
        <v>21201600000</v>
      </c>
      <c r="I1552" s="2">
        <v>20545800000</v>
      </c>
      <c r="J1552" s="2">
        <v>19903900000</v>
      </c>
      <c r="K1552" s="2">
        <v>19011700000</v>
      </c>
      <c r="L1552" s="2">
        <v>17920000000</v>
      </c>
      <c r="M1552" s="2">
        <v>16842100000</v>
      </c>
      <c r="N1552" s="2">
        <v>16192900000</v>
      </c>
      <c r="O1552" s="2">
        <v>16560900000</v>
      </c>
      <c r="P1552" s="2">
        <v>17091400000</v>
      </c>
      <c r="Q1552" s="2">
        <v>17458400000</v>
      </c>
      <c r="R1552" s="2">
        <v>17087800000</v>
      </c>
      <c r="S1552" s="2">
        <v>15954000000</v>
      </c>
      <c r="T1552" s="2">
        <v>14164100000</v>
      </c>
      <c r="U1552" s="2">
        <v>12445200000</v>
      </c>
      <c r="V1552" s="2">
        <v>11451600000</v>
      </c>
      <c r="W1552" s="2">
        <v>12857000000</v>
      </c>
      <c r="X1552" s="2">
        <v>14243000000</v>
      </c>
      <c r="Y1552" s="2">
        <v>15535300000</v>
      </c>
      <c r="Z1552" s="2">
        <v>16777700000</v>
      </c>
      <c r="AA1552" s="2">
        <v>17474200000</v>
      </c>
      <c r="AB1552" s="2">
        <v>18294700000</v>
      </c>
      <c r="AC1552" s="2">
        <v>19098800000</v>
      </c>
      <c r="AD1552" s="2">
        <v>19956800000</v>
      </c>
      <c r="AE1552" s="2">
        <v>20722500000</v>
      </c>
      <c r="AF1552" s="2">
        <v>21541500000</v>
      </c>
    </row>
    <row r="1553" spans="1:32">
      <c r="A1553" t="s">
        <v>1538</v>
      </c>
      <c r="B1553" t="s">
        <v>19</v>
      </c>
      <c r="C1553">
        <v>0</v>
      </c>
      <c r="D1553">
        <v>0</v>
      </c>
      <c r="E1553">
        <v>0</v>
      </c>
      <c r="F1553">
        <v>0</v>
      </c>
      <c r="G1553">
        <v>0</v>
      </c>
      <c r="H1553">
        <v>0</v>
      </c>
      <c r="I1553">
        <v>0</v>
      </c>
      <c r="J1553">
        <v>0</v>
      </c>
      <c r="K1553">
        <v>0</v>
      </c>
      <c r="L1553">
        <v>0</v>
      </c>
      <c r="M1553">
        <v>0</v>
      </c>
      <c r="N1553">
        <v>0</v>
      </c>
      <c r="O1553">
        <v>0</v>
      </c>
      <c r="P1553">
        <v>0</v>
      </c>
      <c r="Q1553">
        <v>0</v>
      </c>
      <c r="R1553">
        <v>0</v>
      </c>
      <c r="S1553">
        <v>0</v>
      </c>
      <c r="T1553">
        <v>0</v>
      </c>
      <c r="U1553">
        <v>0</v>
      </c>
      <c r="V1553">
        <v>0</v>
      </c>
      <c r="W1553">
        <v>0</v>
      </c>
      <c r="X1553">
        <v>0</v>
      </c>
      <c r="Y1553">
        <v>0</v>
      </c>
      <c r="Z1553">
        <v>0</v>
      </c>
      <c r="AA1553">
        <v>0</v>
      </c>
      <c r="AB1553">
        <v>0</v>
      </c>
      <c r="AC1553">
        <v>0</v>
      </c>
      <c r="AD1553">
        <v>0</v>
      </c>
      <c r="AE1553">
        <v>0</v>
      </c>
      <c r="AF1553">
        <v>0</v>
      </c>
    </row>
    <row r="1554" spans="1:32">
      <c r="A1554" t="s">
        <v>1539</v>
      </c>
      <c r="B1554" t="s">
        <v>19</v>
      </c>
      <c r="C1554">
        <v>0</v>
      </c>
      <c r="D1554">
        <v>0</v>
      </c>
      <c r="E1554">
        <v>0</v>
      </c>
      <c r="F1554">
        <v>0</v>
      </c>
      <c r="G1554">
        <v>0</v>
      </c>
      <c r="H1554">
        <v>0</v>
      </c>
      <c r="I1554">
        <v>0</v>
      </c>
      <c r="J1554">
        <v>0</v>
      </c>
      <c r="K1554">
        <v>0</v>
      </c>
      <c r="L1554">
        <v>0</v>
      </c>
      <c r="M1554">
        <v>0</v>
      </c>
      <c r="N1554">
        <v>0</v>
      </c>
      <c r="O1554">
        <v>0</v>
      </c>
      <c r="P1554">
        <v>0</v>
      </c>
      <c r="Q1554">
        <v>0</v>
      </c>
      <c r="R1554">
        <v>0</v>
      </c>
      <c r="S1554">
        <v>0</v>
      </c>
      <c r="T1554">
        <v>0</v>
      </c>
      <c r="U1554">
        <v>0</v>
      </c>
      <c r="V1554">
        <v>0</v>
      </c>
      <c r="W1554">
        <v>0</v>
      </c>
      <c r="X1554">
        <v>0</v>
      </c>
      <c r="Y1554">
        <v>0</v>
      </c>
      <c r="Z1554">
        <v>0</v>
      </c>
      <c r="AA1554">
        <v>0</v>
      </c>
      <c r="AB1554">
        <v>0</v>
      </c>
      <c r="AC1554">
        <v>0</v>
      </c>
      <c r="AD1554">
        <v>0</v>
      </c>
      <c r="AE1554">
        <v>0</v>
      </c>
      <c r="AF1554">
        <v>0</v>
      </c>
    </row>
    <row r="1555" spans="1:32">
      <c r="A1555" t="s">
        <v>1540</v>
      </c>
      <c r="B1555" t="s">
        <v>19</v>
      </c>
      <c r="C1555">
        <v>0</v>
      </c>
      <c r="D1555">
        <v>0</v>
      </c>
      <c r="E1555">
        <v>0</v>
      </c>
      <c r="F1555">
        <v>0</v>
      </c>
      <c r="G1555">
        <v>0</v>
      </c>
      <c r="H1555">
        <v>0</v>
      </c>
      <c r="I1555">
        <v>0</v>
      </c>
      <c r="J1555">
        <v>0</v>
      </c>
      <c r="K1555">
        <v>0</v>
      </c>
      <c r="L1555">
        <v>0</v>
      </c>
      <c r="M1555">
        <v>0</v>
      </c>
      <c r="N1555">
        <v>0</v>
      </c>
      <c r="O1555">
        <v>0</v>
      </c>
      <c r="P1555">
        <v>0</v>
      </c>
      <c r="Q1555">
        <v>0</v>
      </c>
      <c r="R1555">
        <v>0</v>
      </c>
      <c r="S1555">
        <v>0</v>
      </c>
      <c r="T1555">
        <v>0</v>
      </c>
      <c r="U1555">
        <v>0</v>
      </c>
      <c r="V1555">
        <v>0</v>
      </c>
      <c r="W1555">
        <v>0</v>
      </c>
      <c r="X1555">
        <v>0</v>
      </c>
      <c r="Y1555">
        <v>0</v>
      </c>
      <c r="Z1555">
        <v>0</v>
      </c>
      <c r="AA1555">
        <v>0</v>
      </c>
      <c r="AB1555">
        <v>0</v>
      </c>
      <c r="AC1555">
        <v>0</v>
      </c>
      <c r="AD1555">
        <v>0</v>
      </c>
      <c r="AE1555">
        <v>0</v>
      </c>
      <c r="AF1555">
        <v>0</v>
      </c>
    </row>
    <row r="1556" spans="1:32">
      <c r="A1556" t="s">
        <v>1541</v>
      </c>
      <c r="B1556" t="s">
        <v>19</v>
      </c>
      <c r="C1556">
        <v>0</v>
      </c>
      <c r="D1556">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row>
    <row r="1557" spans="1:32">
      <c r="A1557" t="s">
        <v>1542</v>
      </c>
      <c r="B1557" t="s">
        <v>19</v>
      </c>
      <c r="C1557">
        <v>0</v>
      </c>
      <c r="D1557">
        <v>0</v>
      </c>
      <c r="E1557">
        <v>0</v>
      </c>
      <c r="F1557">
        <v>0</v>
      </c>
      <c r="G1557">
        <v>0</v>
      </c>
      <c r="H1557">
        <v>0</v>
      </c>
      <c r="I1557">
        <v>0</v>
      </c>
      <c r="J1557">
        <v>0</v>
      </c>
      <c r="K1557">
        <v>0</v>
      </c>
      <c r="L1557">
        <v>0</v>
      </c>
      <c r="M1557">
        <v>0</v>
      </c>
      <c r="N1557">
        <v>0</v>
      </c>
      <c r="O1557">
        <v>0</v>
      </c>
      <c r="P1557">
        <v>0</v>
      </c>
      <c r="Q1557">
        <v>0</v>
      </c>
      <c r="R1557">
        <v>0</v>
      </c>
      <c r="S1557">
        <v>0</v>
      </c>
      <c r="T1557">
        <v>0</v>
      </c>
      <c r="U1557">
        <v>0</v>
      </c>
      <c r="V1557">
        <v>0</v>
      </c>
      <c r="W1557">
        <v>0</v>
      </c>
      <c r="X1557">
        <v>0</v>
      </c>
      <c r="Y1557">
        <v>0</v>
      </c>
      <c r="Z1557">
        <v>0</v>
      </c>
      <c r="AA1557">
        <v>0</v>
      </c>
      <c r="AB1557">
        <v>0</v>
      </c>
      <c r="AC1557">
        <v>0</v>
      </c>
      <c r="AD1557">
        <v>0</v>
      </c>
      <c r="AE1557">
        <v>0</v>
      </c>
      <c r="AF1557">
        <v>0</v>
      </c>
    </row>
    <row r="1558" spans="1:32">
      <c r="A1558" t="s">
        <v>1543</v>
      </c>
      <c r="B1558" t="s">
        <v>19</v>
      </c>
      <c r="C1558" s="2">
        <v>1593690000</v>
      </c>
      <c r="D1558" s="2">
        <v>1961960000</v>
      </c>
      <c r="E1558" s="2">
        <v>683036000</v>
      </c>
      <c r="F1558" s="2">
        <v>381080000</v>
      </c>
      <c r="G1558" s="2">
        <v>753109000</v>
      </c>
      <c r="H1558" s="2">
        <v>801712000</v>
      </c>
      <c r="I1558" s="2">
        <v>641012000</v>
      </c>
      <c r="J1558" s="2">
        <v>482732000</v>
      </c>
      <c r="K1558" s="2">
        <v>305802000</v>
      </c>
      <c r="L1558" s="2">
        <v>179530000</v>
      </c>
      <c r="M1558" s="2">
        <v>294373000</v>
      </c>
      <c r="N1558" s="2">
        <v>335287000</v>
      </c>
      <c r="O1558" s="2">
        <v>374277000</v>
      </c>
      <c r="P1558" s="2">
        <v>403606000</v>
      </c>
      <c r="Q1558" s="2">
        <v>432543000</v>
      </c>
      <c r="R1558" s="2">
        <v>464762000</v>
      </c>
      <c r="S1558" s="2">
        <v>422470000</v>
      </c>
      <c r="T1558" s="2">
        <v>428743000</v>
      </c>
      <c r="U1558" s="2">
        <v>401144000</v>
      </c>
      <c r="V1558" s="2">
        <v>459768000</v>
      </c>
      <c r="W1558" s="2">
        <v>421278000</v>
      </c>
      <c r="X1558" s="2">
        <v>462798000</v>
      </c>
      <c r="Y1558" s="2">
        <v>485706000</v>
      </c>
      <c r="Z1558" s="2">
        <v>507687000</v>
      </c>
      <c r="AA1558" s="2">
        <v>561590000</v>
      </c>
      <c r="AB1558" s="2">
        <v>584148000</v>
      </c>
      <c r="AC1558" s="2">
        <v>574932000</v>
      </c>
      <c r="AD1558" s="2">
        <v>499414000</v>
      </c>
      <c r="AE1558" s="2">
        <v>482472000</v>
      </c>
      <c r="AF1558" s="2">
        <v>498871000</v>
      </c>
    </row>
    <row r="1559" spans="1:32">
      <c r="A1559" t="s">
        <v>1544</v>
      </c>
      <c r="B1559" t="s">
        <v>19</v>
      </c>
      <c r="C1559">
        <v>0</v>
      </c>
      <c r="D1559">
        <v>0</v>
      </c>
      <c r="E1559">
        <v>0</v>
      </c>
      <c r="F1559">
        <v>0</v>
      </c>
      <c r="G1559">
        <v>0</v>
      </c>
      <c r="H1559">
        <v>0</v>
      </c>
      <c r="I1559">
        <v>0</v>
      </c>
      <c r="J1559">
        <v>0</v>
      </c>
      <c r="K1559">
        <v>0</v>
      </c>
      <c r="L1559">
        <v>0</v>
      </c>
      <c r="M1559">
        <v>0</v>
      </c>
      <c r="N1559">
        <v>0</v>
      </c>
      <c r="O1559">
        <v>0</v>
      </c>
      <c r="P1559">
        <v>0</v>
      </c>
      <c r="Q1559">
        <v>0</v>
      </c>
      <c r="R1559">
        <v>0</v>
      </c>
      <c r="S1559">
        <v>0</v>
      </c>
      <c r="T1559">
        <v>0</v>
      </c>
      <c r="U1559">
        <v>0</v>
      </c>
      <c r="V1559">
        <v>0</v>
      </c>
      <c r="W1559">
        <v>0</v>
      </c>
      <c r="X1559">
        <v>0</v>
      </c>
      <c r="Y1559">
        <v>0</v>
      </c>
      <c r="Z1559">
        <v>0</v>
      </c>
      <c r="AA1559">
        <v>0</v>
      </c>
      <c r="AB1559">
        <v>0</v>
      </c>
      <c r="AC1559">
        <v>0</v>
      </c>
      <c r="AD1559">
        <v>0</v>
      </c>
      <c r="AE1559">
        <v>0</v>
      </c>
      <c r="AF1559">
        <v>0</v>
      </c>
    </row>
    <row r="1560" spans="1:32">
      <c r="A1560" t="s">
        <v>1545</v>
      </c>
      <c r="B1560" t="s">
        <v>19</v>
      </c>
      <c r="C1560" s="2">
        <v>2207190000</v>
      </c>
      <c r="D1560" s="2">
        <v>2660880000</v>
      </c>
      <c r="E1560" s="2">
        <v>2167920000</v>
      </c>
      <c r="F1560" s="2">
        <v>2167590000</v>
      </c>
      <c r="G1560" s="2">
        <v>2151000000</v>
      </c>
      <c r="H1560" s="2">
        <v>2149760000</v>
      </c>
      <c r="I1560" s="2">
        <v>2147120000</v>
      </c>
      <c r="J1560" s="2">
        <v>2146630000</v>
      </c>
      <c r="K1560" s="2">
        <v>2145310000</v>
      </c>
      <c r="L1560" s="2">
        <v>2106760000</v>
      </c>
      <c r="M1560" s="2">
        <v>2106760000</v>
      </c>
      <c r="N1560" s="2">
        <v>2106760000</v>
      </c>
      <c r="O1560" s="2">
        <v>2106760000</v>
      </c>
      <c r="P1560" s="2">
        <v>2105350000</v>
      </c>
      <c r="Q1560" s="2">
        <v>2105350000</v>
      </c>
      <c r="R1560" s="2">
        <v>2105350000</v>
      </c>
      <c r="S1560" s="2">
        <v>2105350000</v>
      </c>
      <c r="T1560" s="2">
        <v>2105350000</v>
      </c>
      <c r="U1560" s="2">
        <v>2105350000</v>
      </c>
      <c r="V1560" s="2">
        <v>2105350000</v>
      </c>
      <c r="W1560" s="2">
        <v>2105350000</v>
      </c>
      <c r="X1560" s="2">
        <v>2105350000</v>
      </c>
      <c r="Y1560" s="2">
        <v>2105350000</v>
      </c>
      <c r="Z1560" s="2">
        <v>2105350000</v>
      </c>
      <c r="AA1560" s="2">
        <v>2102210000</v>
      </c>
      <c r="AB1560" s="2">
        <v>2102210000</v>
      </c>
      <c r="AC1560" s="2">
        <v>2102210000</v>
      </c>
      <c r="AD1560" s="2">
        <v>2102210000</v>
      </c>
      <c r="AE1560" s="2">
        <v>2102210000</v>
      </c>
      <c r="AF1560" s="2">
        <v>2102210000</v>
      </c>
    </row>
    <row r="1561" spans="1:32">
      <c r="A1561" t="s">
        <v>1546</v>
      </c>
      <c r="B1561" t="s">
        <v>19</v>
      </c>
      <c r="C1561" s="2">
        <v>3040410000</v>
      </c>
      <c r="D1561" s="2">
        <v>2951230000</v>
      </c>
      <c r="E1561" s="2">
        <v>4126650000</v>
      </c>
      <c r="F1561" s="2">
        <v>4558870000</v>
      </c>
      <c r="G1561" s="2">
        <v>2626920000</v>
      </c>
      <c r="H1561" s="2">
        <v>1926390000</v>
      </c>
      <c r="I1561" s="2">
        <v>1899300000</v>
      </c>
      <c r="J1561" s="2">
        <v>1998420000</v>
      </c>
      <c r="K1561" s="2">
        <v>2150050000</v>
      </c>
      <c r="L1561" s="2">
        <v>2369990000</v>
      </c>
      <c r="M1561" s="2">
        <v>2118220000</v>
      </c>
      <c r="N1561" s="2">
        <v>2248040000</v>
      </c>
      <c r="O1561" s="2">
        <v>2605550000</v>
      </c>
      <c r="P1561" s="2">
        <v>2804870000</v>
      </c>
      <c r="Q1561" s="2">
        <v>2907560000</v>
      </c>
      <c r="R1561" s="2">
        <v>2809920000</v>
      </c>
      <c r="S1561" s="2">
        <v>2403170000</v>
      </c>
      <c r="T1561" s="2">
        <v>1853000000</v>
      </c>
      <c r="U1561" s="2">
        <v>1557950000</v>
      </c>
      <c r="V1561" s="2">
        <v>1296010000</v>
      </c>
      <c r="W1561" s="2">
        <v>1559170000</v>
      </c>
      <c r="X1561" s="2">
        <v>1976490000</v>
      </c>
      <c r="Y1561" s="2">
        <v>2520580000</v>
      </c>
      <c r="Z1561" s="2">
        <v>3213030000</v>
      </c>
      <c r="AA1561" s="2">
        <v>3951940000</v>
      </c>
      <c r="AB1561" s="2">
        <v>4526790000</v>
      </c>
      <c r="AC1561" s="2">
        <v>5042300000</v>
      </c>
      <c r="AD1561" s="2">
        <v>5427170000</v>
      </c>
      <c r="AE1561" s="2">
        <v>5785970000</v>
      </c>
      <c r="AF1561" s="2">
        <v>6005500000</v>
      </c>
    </row>
    <row r="1562" spans="1:32">
      <c r="A1562" t="s">
        <v>1547</v>
      </c>
      <c r="B1562" t="s">
        <v>19</v>
      </c>
      <c r="C1562" s="2">
        <v>734062000</v>
      </c>
      <c r="D1562" s="2">
        <v>806581000</v>
      </c>
      <c r="E1562" s="2">
        <v>412522000</v>
      </c>
      <c r="F1562" s="2">
        <v>372282000</v>
      </c>
      <c r="G1562" s="2">
        <v>96074800</v>
      </c>
      <c r="H1562" s="2">
        <v>98007100</v>
      </c>
      <c r="I1562" s="2">
        <v>89061400</v>
      </c>
      <c r="J1562" s="2">
        <v>77265500</v>
      </c>
      <c r="K1562" s="2">
        <v>62729800</v>
      </c>
      <c r="L1562" s="2">
        <v>47632000</v>
      </c>
      <c r="M1562" s="2">
        <v>46105800</v>
      </c>
      <c r="N1562" s="2">
        <v>46836700</v>
      </c>
      <c r="O1562" s="2">
        <v>52307100</v>
      </c>
      <c r="P1562" s="2">
        <v>57426500</v>
      </c>
      <c r="Q1562" s="2">
        <v>62415200</v>
      </c>
      <c r="R1562" s="2">
        <v>61881100</v>
      </c>
      <c r="S1562" s="2">
        <v>57194400</v>
      </c>
      <c r="T1562" s="2">
        <v>51544000</v>
      </c>
      <c r="U1562" s="2">
        <v>43579700</v>
      </c>
      <c r="V1562" s="2">
        <v>42659700</v>
      </c>
      <c r="W1562" s="2">
        <v>50096100</v>
      </c>
      <c r="X1562" s="2">
        <v>56447300</v>
      </c>
      <c r="Y1562" s="2">
        <v>61913300</v>
      </c>
      <c r="Z1562" s="2">
        <v>67091500</v>
      </c>
      <c r="AA1562" s="2">
        <v>71215500</v>
      </c>
      <c r="AB1562" s="2">
        <v>74076600</v>
      </c>
      <c r="AC1562" s="2">
        <v>75914500</v>
      </c>
      <c r="AD1562" s="2">
        <v>77500100</v>
      </c>
      <c r="AE1562" s="2">
        <v>77157200</v>
      </c>
      <c r="AF1562" s="2">
        <v>78205300</v>
      </c>
    </row>
    <row r="1563" spans="1:32">
      <c r="A1563" t="s">
        <v>1548</v>
      </c>
      <c r="B1563" t="s">
        <v>19</v>
      </c>
      <c r="C1563">
        <v>0</v>
      </c>
      <c r="D1563">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row>
    <row r="1564" spans="1:32">
      <c r="A1564" t="s">
        <v>1549</v>
      </c>
      <c r="B1564" t="s">
        <v>19</v>
      </c>
      <c r="C1564">
        <v>0</v>
      </c>
      <c r="D1564">
        <v>0</v>
      </c>
      <c r="E1564">
        <v>0</v>
      </c>
      <c r="F1564">
        <v>0</v>
      </c>
      <c r="G1564">
        <v>0</v>
      </c>
      <c r="H1564">
        <v>0</v>
      </c>
      <c r="I1564">
        <v>0</v>
      </c>
      <c r="J1564">
        <v>0</v>
      </c>
      <c r="K1564">
        <v>0</v>
      </c>
      <c r="L1564">
        <v>0</v>
      </c>
      <c r="M1564">
        <v>0</v>
      </c>
      <c r="N1564">
        <v>0</v>
      </c>
      <c r="O1564">
        <v>0</v>
      </c>
      <c r="P1564">
        <v>0</v>
      </c>
      <c r="Q1564">
        <v>0</v>
      </c>
      <c r="R1564">
        <v>0</v>
      </c>
      <c r="S1564">
        <v>0</v>
      </c>
      <c r="T1564">
        <v>0</v>
      </c>
      <c r="U1564">
        <v>0</v>
      </c>
      <c r="V1564">
        <v>0</v>
      </c>
      <c r="W1564">
        <v>0</v>
      </c>
      <c r="X1564">
        <v>0</v>
      </c>
      <c r="Y1564">
        <v>0</v>
      </c>
      <c r="Z1564">
        <v>0</v>
      </c>
      <c r="AA1564">
        <v>0</v>
      </c>
      <c r="AB1564">
        <v>0</v>
      </c>
      <c r="AC1564">
        <v>0</v>
      </c>
      <c r="AD1564">
        <v>0</v>
      </c>
      <c r="AE1564">
        <v>0</v>
      </c>
      <c r="AF1564">
        <v>0</v>
      </c>
    </row>
    <row r="1565" spans="1:32">
      <c r="A1565" t="s">
        <v>1550</v>
      </c>
      <c r="B1565" t="s">
        <v>19</v>
      </c>
      <c r="C1565">
        <v>0</v>
      </c>
      <c r="D1565">
        <v>0</v>
      </c>
      <c r="E1565">
        <v>0</v>
      </c>
      <c r="F1565">
        <v>0</v>
      </c>
      <c r="G1565">
        <v>0</v>
      </c>
      <c r="H1565">
        <v>0</v>
      </c>
      <c r="I1565">
        <v>0</v>
      </c>
      <c r="J1565">
        <v>0</v>
      </c>
      <c r="K1565">
        <v>0</v>
      </c>
      <c r="L1565">
        <v>0</v>
      </c>
      <c r="M1565">
        <v>0</v>
      </c>
      <c r="N1565">
        <v>0</v>
      </c>
      <c r="O1565">
        <v>0</v>
      </c>
      <c r="P1565">
        <v>0</v>
      </c>
      <c r="Q1565">
        <v>0</v>
      </c>
      <c r="R1565">
        <v>0</v>
      </c>
      <c r="S1565">
        <v>0</v>
      </c>
      <c r="T1565">
        <v>0</v>
      </c>
      <c r="U1565">
        <v>0</v>
      </c>
      <c r="V1565">
        <v>0</v>
      </c>
      <c r="W1565">
        <v>0</v>
      </c>
      <c r="X1565">
        <v>0</v>
      </c>
      <c r="Y1565">
        <v>0</v>
      </c>
      <c r="Z1565">
        <v>0</v>
      </c>
      <c r="AA1565">
        <v>0</v>
      </c>
      <c r="AB1565">
        <v>0</v>
      </c>
      <c r="AC1565">
        <v>0</v>
      </c>
      <c r="AD1565">
        <v>0</v>
      </c>
      <c r="AE1565">
        <v>0</v>
      </c>
      <c r="AF1565">
        <v>0</v>
      </c>
    </row>
    <row r="1566" spans="1:32">
      <c r="A1566" t="s">
        <v>1551</v>
      </c>
      <c r="B1566" t="s">
        <v>19</v>
      </c>
      <c r="C1566" s="2">
        <v>3139610000</v>
      </c>
      <c r="D1566" s="2">
        <v>2815690000</v>
      </c>
      <c r="E1566" s="2">
        <v>2815690000</v>
      </c>
      <c r="F1566" s="2">
        <v>2764160000</v>
      </c>
      <c r="G1566" s="2">
        <v>2764160000</v>
      </c>
      <c r="H1566" s="2">
        <v>2764160000</v>
      </c>
      <c r="I1566" s="2">
        <v>2697900000</v>
      </c>
      <c r="J1566" s="2">
        <v>2697900000</v>
      </c>
      <c r="K1566" s="2">
        <v>2626130000</v>
      </c>
      <c r="L1566" s="2">
        <v>2611360000</v>
      </c>
      <c r="M1566" s="2">
        <v>2437780000</v>
      </c>
      <c r="N1566" s="2">
        <v>2400190000</v>
      </c>
      <c r="O1566" s="2">
        <v>2406270000</v>
      </c>
      <c r="P1566" s="2">
        <v>2425670000</v>
      </c>
      <c r="Q1566" s="2">
        <v>2437780000</v>
      </c>
      <c r="R1566" s="2">
        <v>2383220000</v>
      </c>
      <c r="S1566" s="2">
        <v>2383220000</v>
      </c>
      <c r="T1566" s="2">
        <v>2328490000</v>
      </c>
      <c r="U1566" s="2">
        <v>2291960000</v>
      </c>
      <c r="V1566" s="2">
        <v>2209850000</v>
      </c>
      <c r="W1566" s="2">
        <v>2328490000</v>
      </c>
      <c r="X1566" s="2">
        <v>2328490000</v>
      </c>
      <c r="Y1566" s="2">
        <v>2355880000</v>
      </c>
      <c r="Z1566" s="2">
        <v>2383220000</v>
      </c>
      <c r="AA1566" s="2">
        <v>2383220000</v>
      </c>
      <c r="AB1566" s="2">
        <v>2410460000</v>
      </c>
      <c r="AC1566" s="2">
        <v>2464760000</v>
      </c>
      <c r="AD1566" s="2">
        <v>2619310000</v>
      </c>
      <c r="AE1566" s="2">
        <v>2626130000</v>
      </c>
      <c r="AF1566" s="2">
        <v>2626130000</v>
      </c>
    </row>
    <row r="1567" spans="1:32">
      <c r="A1567" t="s">
        <v>7199</v>
      </c>
      <c r="B1567" t="s">
        <v>19</v>
      </c>
      <c r="C1567">
        <v>0</v>
      </c>
      <c r="D1567">
        <v>0</v>
      </c>
      <c r="E1567">
        <v>0</v>
      </c>
      <c r="F1567">
        <v>0</v>
      </c>
      <c r="G1567">
        <v>0</v>
      </c>
      <c r="H1567">
        <v>0</v>
      </c>
      <c r="I1567">
        <v>0</v>
      </c>
      <c r="J1567" s="2">
        <v>250667000</v>
      </c>
      <c r="K1567" s="2">
        <v>492183000</v>
      </c>
      <c r="L1567" s="2">
        <v>732366000</v>
      </c>
      <c r="M1567" s="2">
        <v>2518340000</v>
      </c>
      <c r="N1567" s="2">
        <v>4285400000</v>
      </c>
      <c r="O1567" s="2">
        <v>6053650000</v>
      </c>
      <c r="P1567" s="2">
        <v>7817850000</v>
      </c>
      <c r="Q1567" s="2">
        <v>7822120000</v>
      </c>
      <c r="R1567" s="2">
        <v>7742570000</v>
      </c>
      <c r="S1567" s="2">
        <v>7645180000</v>
      </c>
      <c r="T1567" s="2">
        <v>7540870000</v>
      </c>
      <c r="U1567" s="2">
        <v>7437900000</v>
      </c>
      <c r="V1567" s="2">
        <v>7349720000</v>
      </c>
      <c r="W1567" s="2">
        <v>5654060000</v>
      </c>
      <c r="X1567" s="2">
        <v>3954320000</v>
      </c>
      <c r="Y1567" s="2">
        <v>2251980000</v>
      </c>
      <c r="Z1567" s="2">
        <v>258112000</v>
      </c>
      <c r="AA1567">
        <v>0</v>
      </c>
      <c r="AB1567">
        <v>0</v>
      </c>
      <c r="AC1567">
        <v>0</v>
      </c>
      <c r="AD1567">
        <v>0</v>
      </c>
      <c r="AE1567">
        <v>0</v>
      </c>
      <c r="AF1567">
        <v>0</v>
      </c>
    </row>
    <row r="1568" spans="1:32">
      <c r="A1568" t="s">
        <v>7200</v>
      </c>
      <c r="B1568" t="s">
        <v>19</v>
      </c>
      <c r="C1568">
        <v>0</v>
      </c>
      <c r="D1568">
        <v>0</v>
      </c>
      <c r="E1568">
        <v>0</v>
      </c>
      <c r="F1568">
        <v>0</v>
      </c>
      <c r="G1568">
        <v>0</v>
      </c>
      <c r="H1568">
        <v>0</v>
      </c>
      <c r="I1568">
        <v>0</v>
      </c>
      <c r="J1568">
        <v>0</v>
      </c>
      <c r="K1568">
        <v>0</v>
      </c>
      <c r="L1568">
        <v>0</v>
      </c>
      <c r="M1568" s="2">
        <v>158169000</v>
      </c>
      <c r="N1568" s="2">
        <v>210134000</v>
      </c>
      <c r="O1568" s="2">
        <v>210281000</v>
      </c>
      <c r="P1568" s="2">
        <v>210521000</v>
      </c>
      <c r="Q1568" s="2">
        <v>210636000</v>
      </c>
      <c r="R1568" s="2">
        <v>210482000</v>
      </c>
      <c r="S1568" s="2">
        <v>209836000</v>
      </c>
      <c r="T1568" s="2">
        <v>203826000</v>
      </c>
      <c r="U1568" s="2">
        <v>198454000</v>
      </c>
      <c r="V1568" s="2">
        <v>191369000</v>
      </c>
      <c r="W1568" s="2">
        <v>201338000</v>
      </c>
      <c r="X1568" s="2">
        <v>203505000</v>
      </c>
      <c r="Y1568" s="2">
        <v>206903000</v>
      </c>
      <c r="Z1568" s="2">
        <v>129101000</v>
      </c>
      <c r="AA1568" s="2">
        <v>135255000</v>
      </c>
      <c r="AB1568" s="2">
        <v>140212000</v>
      </c>
      <c r="AC1568" s="2">
        <v>143942000</v>
      </c>
      <c r="AD1568" s="2">
        <v>146412000</v>
      </c>
      <c r="AE1568" s="2">
        <v>148462000</v>
      </c>
      <c r="AF1568" s="2">
        <v>150493000</v>
      </c>
    </row>
    <row r="1569" spans="1:32">
      <c r="A1569" t="s">
        <v>7201</v>
      </c>
      <c r="B1569" t="s">
        <v>19</v>
      </c>
      <c r="C1569">
        <v>0</v>
      </c>
      <c r="D1569">
        <v>0</v>
      </c>
      <c r="E1569">
        <v>0</v>
      </c>
      <c r="F1569">
        <v>0</v>
      </c>
      <c r="G1569">
        <v>0</v>
      </c>
      <c r="H1569">
        <v>0</v>
      </c>
      <c r="I1569">
        <v>0</v>
      </c>
      <c r="J1569">
        <v>0</v>
      </c>
      <c r="K1569">
        <v>0</v>
      </c>
      <c r="L1569">
        <v>0</v>
      </c>
      <c r="M1569">
        <v>0</v>
      </c>
      <c r="N1569">
        <v>0</v>
      </c>
      <c r="O1569">
        <v>0</v>
      </c>
      <c r="P1569">
        <v>0</v>
      </c>
      <c r="Q1569">
        <v>0</v>
      </c>
      <c r="R1569">
        <v>0</v>
      </c>
      <c r="S1569">
        <v>0</v>
      </c>
      <c r="T1569">
        <v>0</v>
      </c>
      <c r="U1569">
        <v>0</v>
      </c>
      <c r="V1569">
        <v>0</v>
      </c>
      <c r="W1569">
        <v>0</v>
      </c>
      <c r="X1569">
        <v>0</v>
      </c>
      <c r="Y1569">
        <v>0</v>
      </c>
      <c r="Z1569">
        <v>0</v>
      </c>
      <c r="AA1569">
        <v>0</v>
      </c>
      <c r="AB1569">
        <v>0</v>
      </c>
      <c r="AC1569">
        <v>0</v>
      </c>
      <c r="AD1569">
        <v>0</v>
      </c>
      <c r="AE1569">
        <v>0</v>
      </c>
      <c r="AF1569">
        <v>0</v>
      </c>
    </row>
    <row r="1570" spans="1:32">
      <c r="A1570" t="s">
        <v>7202</v>
      </c>
      <c r="B1570" t="s">
        <v>19</v>
      </c>
      <c r="C1570">
        <v>0</v>
      </c>
      <c r="D1570">
        <v>0</v>
      </c>
      <c r="E1570">
        <v>0</v>
      </c>
      <c r="F1570">
        <v>0</v>
      </c>
      <c r="G1570">
        <v>0</v>
      </c>
      <c r="H1570">
        <v>0</v>
      </c>
      <c r="I1570">
        <v>0</v>
      </c>
      <c r="J1570">
        <v>0</v>
      </c>
      <c r="K1570">
        <v>0</v>
      </c>
      <c r="L1570">
        <v>0</v>
      </c>
      <c r="M1570">
        <v>0</v>
      </c>
      <c r="N1570">
        <v>0</v>
      </c>
      <c r="O1570">
        <v>0</v>
      </c>
      <c r="P1570">
        <v>0</v>
      </c>
      <c r="Q1570">
        <v>0</v>
      </c>
      <c r="R1570">
        <v>0</v>
      </c>
      <c r="S1570">
        <v>0</v>
      </c>
      <c r="T1570">
        <v>0</v>
      </c>
      <c r="U1570">
        <v>0</v>
      </c>
      <c r="V1570">
        <v>0</v>
      </c>
      <c r="W1570">
        <v>0</v>
      </c>
      <c r="X1570">
        <v>0</v>
      </c>
      <c r="Y1570">
        <v>0</v>
      </c>
      <c r="Z1570">
        <v>0</v>
      </c>
      <c r="AA1570">
        <v>0</v>
      </c>
      <c r="AB1570">
        <v>0</v>
      </c>
      <c r="AC1570">
        <v>0</v>
      </c>
      <c r="AD1570">
        <v>0</v>
      </c>
      <c r="AE1570">
        <v>0</v>
      </c>
      <c r="AF1570">
        <v>0</v>
      </c>
    </row>
    <row r="1571" spans="1:32">
      <c r="A1571" t="s">
        <v>7203</v>
      </c>
      <c r="B1571" t="s">
        <v>19</v>
      </c>
      <c r="C1571">
        <v>0</v>
      </c>
      <c r="D1571">
        <v>0</v>
      </c>
      <c r="E1571">
        <v>0</v>
      </c>
      <c r="F1571">
        <v>0</v>
      </c>
      <c r="G1571">
        <v>0</v>
      </c>
      <c r="H1571">
        <v>0</v>
      </c>
      <c r="I1571">
        <v>0</v>
      </c>
      <c r="J1571">
        <v>0</v>
      </c>
      <c r="K1571">
        <v>0</v>
      </c>
      <c r="L1571">
        <v>0</v>
      </c>
      <c r="M1571">
        <v>0</v>
      </c>
      <c r="N1571">
        <v>0</v>
      </c>
      <c r="O1571">
        <v>0</v>
      </c>
      <c r="P1571">
        <v>0</v>
      </c>
      <c r="Q1571">
        <v>0</v>
      </c>
      <c r="R1571">
        <v>0</v>
      </c>
      <c r="S1571">
        <v>0</v>
      </c>
      <c r="T1571">
        <v>0</v>
      </c>
      <c r="U1571">
        <v>0</v>
      </c>
      <c r="V1571">
        <v>0</v>
      </c>
      <c r="W1571">
        <v>0</v>
      </c>
      <c r="X1571">
        <v>0</v>
      </c>
      <c r="Y1571">
        <v>0</v>
      </c>
      <c r="Z1571">
        <v>0</v>
      </c>
      <c r="AA1571">
        <v>0</v>
      </c>
      <c r="AB1571">
        <v>0</v>
      </c>
      <c r="AC1571">
        <v>0</v>
      </c>
      <c r="AD1571">
        <v>0</v>
      </c>
      <c r="AE1571">
        <v>0</v>
      </c>
      <c r="AF1571">
        <v>0</v>
      </c>
    </row>
    <row r="1572" spans="1:32">
      <c r="A1572" t="s">
        <v>7204</v>
      </c>
      <c r="B1572" t="s">
        <v>19</v>
      </c>
      <c r="C1572">
        <v>0</v>
      </c>
      <c r="D1572">
        <v>0</v>
      </c>
      <c r="E1572">
        <v>0</v>
      </c>
      <c r="F1572">
        <v>0</v>
      </c>
      <c r="G1572">
        <v>0</v>
      </c>
      <c r="H1572">
        <v>0</v>
      </c>
      <c r="I1572">
        <v>0</v>
      </c>
      <c r="J1572">
        <v>0</v>
      </c>
      <c r="K1572">
        <v>0</v>
      </c>
      <c r="L1572">
        <v>0</v>
      </c>
      <c r="M1572">
        <v>0</v>
      </c>
      <c r="N1572">
        <v>0</v>
      </c>
      <c r="O1572">
        <v>0</v>
      </c>
      <c r="P1572">
        <v>0</v>
      </c>
      <c r="Q1572">
        <v>0</v>
      </c>
      <c r="R1572">
        <v>0</v>
      </c>
      <c r="S1572">
        <v>0</v>
      </c>
      <c r="T1572">
        <v>0</v>
      </c>
      <c r="U1572">
        <v>0</v>
      </c>
      <c r="V1572">
        <v>0</v>
      </c>
      <c r="W1572">
        <v>0</v>
      </c>
      <c r="X1572">
        <v>0</v>
      </c>
      <c r="Y1572">
        <v>0</v>
      </c>
      <c r="Z1572">
        <v>0</v>
      </c>
      <c r="AA1572">
        <v>0</v>
      </c>
      <c r="AB1572">
        <v>0</v>
      </c>
      <c r="AC1572">
        <v>0</v>
      </c>
      <c r="AD1572">
        <v>0</v>
      </c>
      <c r="AE1572">
        <v>0</v>
      </c>
      <c r="AF1572">
        <v>0</v>
      </c>
    </row>
    <row r="1573" spans="1:32">
      <c r="A1573" t="s">
        <v>7205</v>
      </c>
      <c r="B1573" t="s">
        <v>19</v>
      </c>
      <c r="C1573">
        <v>0</v>
      </c>
      <c r="D1573">
        <v>0</v>
      </c>
      <c r="E1573">
        <v>0</v>
      </c>
      <c r="F1573">
        <v>0</v>
      </c>
      <c r="G1573">
        <v>0</v>
      </c>
      <c r="H1573">
        <v>0</v>
      </c>
      <c r="I1573">
        <v>0</v>
      </c>
      <c r="J1573">
        <v>0</v>
      </c>
      <c r="K1573">
        <v>0</v>
      </c>
      <c r="L1573">
        <v>0</v>
      </c>
      <c r="M1573">
        <v>0</v>
      </c>
      <c r="N1573">
        <v>0</v>
      </c>
      <c r="O1573">
        <v>0</v>
      </c>
      <c r="P1573">
        <v>0</v>
      </c>
      <c r="Q1573">
        <v>0</v>
      </c>
      <c r="R1573">
        <v>0</v>
      </c>
      <c r="S1573">
        <v>0</v>
      </c>
      <c r="T1573">
        <v>0</v>
      </c>
      <c r="U1573">
        <v>0</v>
      </c>
      <c r="V1573">
        <v>0</v>
      </c>
      <c r="W1573">
        <v>0</v>
      </c>
      <c r="X1573">
        <v>0</v>
      </c>
      <c r="Y1573">
        <v>0</v>
      </c>
      <c r="Z1573">
        <v>0</v>
      </c>
      <c r="AA1573">
        <v>0</v>
      </c>
      <c r="AB1573">
        <v>0</v>
      </c>
      <c r="AC1573">
        <v>0</v>
      </c>
      <c r="AD1573">
        <v>0</v>
      </c>
      <c r="AE1573">
        <v>0</v>
      </c>
      <c r="AF1573">
        <v>0</v>
      </c>
    </row>
    <row r="1574" spans="1:32">
      <c r="A1574" t="s">
        <v>1552</v>
      </c>
      <c r="B1574" t="s">
        <v>19</v>
      </c>
      <c r="C1574" s="2">
        <v>50920900000</v>
      </c>
      <c r="D1574" s="2">
        <v>47646800000</v>
      </c>
      <c r="E1574" s="2">
        <v>40434300000</v>
      </c>
      <c r="F1574" s="2">
        <v>34084900000</v>
      </c>
      <c r="G1574" s="2">
        <v>35202100000</v>
      </c>
      <c r="H1574" s="2">
        <v>31800000000</v>
      </c>
      <c r="I1574" s="2">
        <v>26253200000</v>
      </c>
      <c r="J1574" s="2">
        <v>18989400000</v>
      </c>
      <c r="K1574" s="2">
        <v>13566200000</v>
      </c>
      <c r="L1574" s="2">
        <v>8766280000</v>
      </c>
      <c r="M1574" s="2">
        <v>6496230000</v>
      </c>
      <c r="N1574" s="2">
        <v>4487140000</v>
      </c>
      <c r="O1574" s="2">
        <v>2778140000</v>
      </c>
      <c r="P1574" s="2">
        <v>827394000</v>
      </c>
      <c r="Q1574">
        <v>0</v>
      </c>
      <c r="R1574">
        <v>0</v>
      </c>
      <c r="S1574">
        <v>0</v>
      </c>
      <c r="T1574">
        <v>0</v>
      </c>
      <c r="U1574">
        <v>0</v>
      </c>
      <c r="V1574">
        <v>0</v>
      </c>
      <c r="W1574">
        <v>0</v>
      </c>
      <c r="X1574">
        <v>0</v>
      </c>
      <c r="Y1574">
        <v>0</v>
      </c>
      <c r="Z1574">
        <v>0</v>
      </c>
      <c r="AA1574">
        <v>0</v>
      </c>
      <c r="AB1574">
        <v>0</v>
      </c>
      <c r="AC1574">
        <v>0</v>
      </c>
      <c r="AD1574">
        <v>0</v>
      </c>
      <c r="AE1574">
        <v>0</v>
      </c>
      <c r="AF1574">
        <v>0</v>
      </c>
    </row>
    <row r="1575" spans="1:32">
      <c r="A1575" t="s">
        <v>7206</v>
      </c>
      <c r="B1575" t="s">
        <v>19</v>
      </c>
      <c r="C1575" s="2">
        <v>1628490000</v>
      </c>
      <c r="D1575" s="2">
        <v>1784830000</v>
      </c>
      <c r="E1575" s="2">
        <v>1885490000</v>
      </c>
      <c r="F1575" s="2">
        <v>2195720000</v>
      </c>
      <c r="G1575" s="2">
        <v>1347520000</v>
      </c>
      <c r="H1575" s="2">
        <v>927966000</v>
      </c>
      <c r="I1575" s="2">
        <v>774836000</v>
      </c>
      <c r="J1575" s="2">
        <v>712052000</v>
      </c>
      <c r="K1575" s="2">
        <v>643424000</v>
      </c>
      <c r="L1575" s="2">
        <v>646712000</v>
      </c>
      <c r="M1575" s="2">
        <v>506936000</v>
      </c>
      <c r="N1575" s="2">
        <v>426385000</v>
      </c>
      <c r="O1575" s="2">
        <v>408396000</v>
      </c>
      <c r="P1575" s="2">
        <v>418019000</v>
      </c>
      <c r="Q1575" s="2">
        <v>402790000</v>
      </c>
      <c r="R1575" s="2">
        <v>354412000</v>
      </c>
      <c r="S1575" s="2">
        <v>253426000</v>
      </c>
      <c r="T1575" s="2">
        <v>152656000</v>
      </c>
      <c r="U1575" s="2">
        <v>111090000</v>
      </c>
      <c r="V1575" s="2">
        <v>81313700</v>
      </c>
      <c r="W1575" s="2">
        <v>93431000</v>
      </c>
      <c r="X1575" s="2">
        <v>115649000</v>
      </c>
      <c r="Y1575" s="2">
        <v>157171000</v>
      </c>
      <c r="Z1575" s="2">
        <v>224273000</v>
      </c>
      <c r="AA1575" s="2">
        <v>309158000</v>
      </c>
      <c r="AB1575" s="2">
        <v>407939000</v>
      </c>
      <c r="AC1575" s="2">
        <v>505427000</v>
      </c>
      <c r="AD1575" s="2">
        <v>578338000</v>
      </c>
      <c r="AE1575" s="2">
        <v>652789000</v>
      </c>
      <c r="AF1575" s="2">
        <v>700052000</v>
      </c>
    </row>
    <row r="1576" spans="1:32">
      <c r="A1576" t="s">
        <v>7207</v>
      </c>
      <c r="B1576" t="s">
        <v>19</v>
      </c>
      <c r="C1576" s="2">
        <v>21986800000</v>
      </c>
      <c r="D1576" s="2">
        <v>23787000000</v>
      </c>
      <c r="E1576" s="2">
        <v>23877800000</v>
      </c>
      <c r="F1576" s="2">
        <v>22246300000</v>
      </c>
      <c r="G1576" s="2">
        <v>21554100000</v>
      </c>
      <c r="H1576" s="2">
        <v>20535500000</v>
      </c>
      <c r="I1576" s="2">
        <v>19900300000</v>
      </c>
      <c r="J1576" s="2">
        <v>19278700000</v>
      </c>
      <c r="K1576" s="2">
        <v>18414500000</v>
      </c>
      <c r="L1576" s="2">
        <v>17357100000</v>
      </c>
      <c r="M1576" s="2">
        <v>16313000000</v>
      </c>
      <c r="N1576" s="2">
        <v>15684200000</v>
      </c>
      <c r="O1576" s="2">
        <v>16040700000</v>
      </c>
      <c r="P1576" s="2">
        <v>16554500000</v>
      </c>
      <c r="Q1576" s="2">
        <v>16909900000</v>
      </c>
      <c r="R1576" s="2">
        <v>16551100000</v>
      </c>
      <c r="S1576" s="2">
        <v>15452900000</v>
      </c>
      <c r="T1576" s="2">
        <v>13719100000</v>
      </c>
      <c r="U1576" s="2">
        <v>12054300000</v>
      </c>
      <c r="V1576" s="2">
        <v>11091900000</v>
      </c>
      <c r="W1576" s="2">
        <v>12453100000</v>
      </c>
      <c r="X1576" s="2">
        <v>13795600000</v>
      </c>
      <c r="Y1576" s="2">
        <v>15047300000</v>
      </c>
      <c r="Z1576" s="2">
        <v>16250700000</v>
      </c>
      <c r="AA1576" s="2">
        <v>16925200000</v>
      </c>
      <c r="AB1576" s="2">
        <v>17720000000</v>
      </c>
      <c r="AC1576" s="2">
        <v>18498800000</v>
      </c>
      <c r="AD1576" s="2">
        <v>19329900000</v>
      </c>
      <c r="AE1576" s="2">
        <v>20071600000</v>
      </c>
      <c r="AF1576" s="2">
        <v>20864800000</v>
      </c>
    </row>
    <row r="1577" spans="1:32">
      <c r="A1577" t="s">
        <v>1554</v>
      </c>
      <c r="B1577" t="s">
        <v>19</v>
      </c>
      <c r="C1577">
        <v>0</v>
      </c>
      <c r="D1577">
        <v>0</v>
      </c>
      <c r="E1577">
        <v>0</v>
      </c>
      <c r="F1577">
        <v>0</v>
      </c>
      <c r="G1577">
        <v>0</v>
      </c>
      <c r="H1577">
        <v>0</v>
      </c>
      <c r="I1577">
        <v>0</v>
      </c>
      <c r="J1577">
        <v>0</v>
      </c>
      <c r="K1577">
        <v>0</v>
      </c>
      <c r="L1577">
        <v>0</v>
      </c>
      <c r="M1577">
        <v>0</v>
      </c>
      <c r="N1577">
        <v>0</v>
      </c>
      <c r="O1577">
        <v>0</v>
      </c>
      <c r="P1577">
        <v>0</v>
      </c>
      <c r="Q1577">
        <v>0</v>
      </c>
      <c r="R1577">
        <v>0</v>
      </c>
      <c r="S1577">
        <v>0</v>
      </c>
      <c r="T1577">
        <v>0</v>
      </c>
      <c r="U1577">
        <v>0</v>
      </c>
      <c r="V1577">
        <v>0</v>
      </c>
      <c r="W1577">
        <v>0</v>
      </c>
      <c r="X1577">
        <v>0</v>
      </c>
      <c r="Y1577">
        <v>0</v>
      </c>
      <c r="Z1577">
        <v>0</v>
      </c>
      <c r="AA1577">
        <v>0</v>
      </c>
      <c r="AB1577">
        <v>0</v>
      </c>
      <c r="AC1577">
        <v>0</v>
      </c>
      <c r="AD1577">
        <v>0</v>
      </c>
      <c r="AE1577">
        <v>0</v>
      </c>
      <c r="AF1577">
        <v>0</v>
      </c>
    </row>
    <row r="1578" spans="1:32">
      <c r="A1578" t="s">
        <v>1555</v>
      </c>
      <c r="B1578" t="s">
        <v>19</v>
      </c>
      <c r="C1578">
        <v>0</v>
      </c>
      <c r="D1578">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row>
    <row r="1579" spans="1:32">
      <c r="A1579" t="s">
        <v>1556</v>
      </c>
      <c r="B1579" t="s">
        <v>19</v>
      </c>
      <c r="C1579">
        <v>0</v>
      </c>
      <c r="D1579">
        <v>0</v>
      </c>
      <c r="E1579">
        <v>0</v>
      </c>
      <c r="F1579">
        <v>0</v>
      </c>
      <c r="G1579">
        <v>0</v>
      </c>
      <c r="H1579">
        <v>0</v>
      </c>
      <c r="I1579">
        <v>0</v>
      </c>
      <c r="J1579">
        <v>0</v>
      </c>
      <c r="K1579">
        <v>0</v>
      </c>
      <c r="L1579">
        <v>0</v>
      </c>
      <c r="M1579">
        <v>0</v>
      </c>
      <c r="N1579">
        <v>0</v>
      </c>
      <c r="O1579">
        <v>0</v>
      </c>
      <c r="P1579">
        <v>0</v>
      </c>
      <c r="Q1579">
        <v>0</v>
      </c>
      <c r="R1579">
        <v>0</v>
      </c>
      <c r="S1579">
        <v>0</v>
      </c>
      <c r="T1579">
        <v>0</v>
      </c>
      <c r="U1579">
        <v>0</v>
      </c>
      <c r="V1579">
        <v>0</v>
      </c>
      <c r="W1579">
        <v>0</v>
      </c>
      <c r="X1579">
        <v>0</v>
      </c>
      <c r="Y1579">
        <v>0</v>
      </c>
      <c r="Z1579">
        <v>0</v>
      </c>
      <c r="AA1579">
        <v>0</v>
      </c>
      <c r="AB1579">
        <v>0</v>
      </c>
      <c r="AC1579">
        <v>0</v>
      </c>
      <c r="AD1579">
        <v>0</v>
      </c>
      <c r="AE1579">
        <v>0</v>
      </c>
      <c r="AF1579">
        <v>0</v>
      </c>
    </row>
    <row r="1580" spans="1:32">
      <c r="A1580" t="s">
        <v>1557</v>
      </c>
      <c r="B1580" t="s">
        <v>19</v>
      </c>
      <c r="C1580">
        <v>0</v>
      </c>
      <c r="D1580">
        <v>0</v>
      </c>
      <c r="E1580">
        <v>0</v>
      </c>
      <c r="F1580">
        <v>0</v>
      </c>
      <c r="G1580">
        <v>0</v>
      </c>
      <c r="H1580">
        <v>0</v>
      </c>
      <c r="I1580">
        <v>0</v>
      </c>
      <c r="J1580">
        <v>0</v>
      </c>
      <c r="K1580">
        <v>0</v>
      </c>
      <c r="L1580">
        <v>0</v>
      </c>
      <c r="M1580">
        <v>0</v>
      </c>
      <c r="N1580">
        <v>0</v>
      </c>
      <c r="O1580">
        <v>0</v>
      </c>
      <c r="P1580">
        <v>0</v>
      </c>
      <c r="Q1580">
        <v>0</v>
      </c>
      <c r="R1580">
        <v>0</v>
      </c>
      <c r="S1580">
        <v>0</v>
      </c>
      <c r="T1580">
        <v>0</v>
      </c>
      <c r="U1580">
        <v>0</v>
      </c>
      <c r="V1580">
        <v>0</v>
      </c>
      <c r="W1580">
        <v>0</v>
      </c>
      <c r="X1580">
        <v>0</v>
      </c>
      <c r="Y1580">
        <v>0</v>
      </c>
      <c r="Z1580">
        <v>0</v>
      </c>
      <c r="AA1580">
        <v>0</v>
      </c>
      <c r="AB1580">
        <v>0</v>
      </c>
      <c r="AC1580">
        <v>0</v>
      </c>
      <c r="AD1580">
        <v>0</v>
      </c>
      <c r="AE1580">
        <v>0</v>
      </c>
      <c r="AF1580">
        <v>0</v>
      </c>
    </row>
    <row r="1581" spans="1:32">
      <c r="A1581" t="s">
        <v>1558</v>
      </c>
      <c r="B1581" t="s">
        <v>19</v>
      </c>
      <c r="C1581">
        <v>0</v>
      </c>
      <c r="D1581">
        <v>0</v>
      </c>
      <c r="E1581">
        <v>0</v>
      </c>
      <c r="F1581">
        <v>0</v>
      </c>
      <c r="G1581">
        <v>0</v>
      </c>
      <c r="H1581">
        <v>0</v>
      </c>
      <c r="I1581">
        <v>0</v>
      </c>
      <c r="J1581">
        <v>0</v>
      </c>
      <c r="K1581">
        <v>0</v>
      </c>
      <c r="L1581">
        <v>0</v>
      </c>
      <c r="M1581">
        <v>0</v>
      </c>
      <c r="N1581">
        <v>0</v>
      </c>
      <c r="O1581">
        <v>0</v>
      </c>
      <c r="P1581">
        <v>0</v>
      </c>
      <c r="Q1581">
        <v>0</v>
      </c>
      <c r="R1581">
        <v>0</v>
      </c>
      <c r="S1581">
        <v>0</v>
      </c>
      <c r="T1581">
        <v>0</v>
      </c>
      <c r="U1581">
        <v>0</v>
      </c>
      <c r="V1581">
        <v>0</v>
      </c>
      <c r="W1581">
        <v>0</v>
      </c>
      <c r="X1581">
        <v>0</v>
      </c>
      <c r="Y1581">
        <v>0</v>
      </c>
      <c r="Z1581">
        <v>0</v>
      </c>
      <c r="AA1581">
        <v>0</v>
      </c>
      <c r="AB1581">
        <v>0</v>
      </c>
      <c r="AC1581">
        <v>0</v>
      </c>
      <c r="AD1581">
        <v>0</v>
      </c>
      <c r="AE1581">
        <v>0</v>
      </c>
      <c r="AF1581">
        <v>0</v>
      </c>
    </row>
    <row r="1582" spans="1:32">
      <c r="A1582" t="s">
        <v>1559</v>
      </c>
      <c r="B1582" t="s">
        <v>19</v>
      </c>
      <c r="C1582" s="2">
        <v>1422000000</v>
      </c>
      <c r="D1582" s="2">
        <v>1750590000</v>
      </c>
      <c r="E1582" s="2">
        <v>609450000</v>
      </c>
      <c r="F1582" s="2">
        <v>340025000</v>
      </c>
      <c r="G1582" s="2">
        <v>671974000</v>
      </c>
      <c r="H1582" s="2">
        <v>715341000</v>
      </c>
      <c r="I1582" s="2">
        <v>571954000</v>
      </c>
      <c r="J1582" s="2">
        <v>430725000</v>
      </c>
      <c r="K1582" s="2">
        <v>272857000</v>
      </c>
      <c r="L1582" s="2">
        <v>160188000</v>
      </c>
      <c r="M1582" s="2">
        <v>262659000</v>
      </c>
      <c r="N1582" s="2">
        <v>299166000</v>
      </c>
      <c r="O1582" s="2">
        <v>333955000</v>
      </c>
      <c r="P1582" s="2">
        <v>360124000</v>
      </c>
      <c r="Q1582" s="2">
        <v>385944000</v>
      </c>
      <c r="R1582" s="2">
        <v>414691000</v>
      </c>
      <c r="S1582" s="2">
        <v>376956000</v>
      </c>
      <c r="T1582" s="2">
        <v>382553000</v>
      </c>
      <c r="U1582" s="2">
        <v>357927000</v>
      </c>
      <c r="V1582" s="2">
        <v>410235000</v>
      </c>
      <c r="W1582" s="2">
        <v>375892000</v>
      </c>
      <c r="X1582" s="2">
        <v>412939000</v>
      </c>
      <c r="Y1582" s="2">
        <v>433380000</v>
      </c>
      <c r="Z1582" s="2">
        <v>452992000</v>
      </c>
      <c r="AA1582" s="2">
        <v>501088000</v>
      </c>
      <c r="AB1582" s="2">
        <v>521215000</v>
      </c>
      <c r="AC1582" s="2">
        <v>512993000</v>
      </c>
      <c r="AD1582" s="2">
        <v>445610000</v>
      </c>
      <c r="AE1582" s="2">
        <v>430493000</v>
      </c>
      <c r="AF1582" s="2">
        <v>445126000</v>
      </c>
    </row>
    <row r="1583" spans="1:32">
      <c r="A1583" t="s">
        <v>1560</v>
      </c>
      <c r="B1583" t="s">
        <v>19</v>
      </c>
      <c r="C1583">
        <v>0</v>
      </c>
      <c r="D1583">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row>
    <row r="1584" spans="1:32">
      <c r="A1584" t="s">
        <v>1561</v>
      </c>
      <c r="B1584" t="s">
        <v>19</v>
      </c>
      <c r="C1584" s="2">
        <v>1709830000</v>
      </c>
      <c r="D1584" s="2">
        <v>2061290000</v>
      </c>
      <c r="E1584" s="2">
        <v>1679410000</v>
      </c>
      <c r="F1584" s="2">
        <v>1679160000</v>
      </c>
      <c r="G1584" s="2">
        <v>1666300000</v>
      </c>
      <c r="H1584" s="2">
        <v>1665350000</v>
      </c>
      <c r="I1584" s="2">
        <v>1663300000</v>
      </c>
      <c r="J1584" s="2">
        <v>1662920000</v>
      </c>
      <c r="K1584" s="2">
        <v>1661890000</v>
      </c>
      <c r="L1584" s="2">
        <v>1632030000</v>
      </c>
      <c r="M1584" s="2">
        <v>1632030000</v>
      </c>
      <c r="N1584" s="2">
        <v>1632030000</v>
      </c>
      <c r="O1584" s="2">
        <v>1632030000</v>
      </c>
      <c r="P1584" s="2">
        <v>1630940000</v>
      </c>
      <c r="Q1584" s="2">
        <v>1630940000</v>
      </c>
      <c r="R1584" s="2">
        <v>1630940000</v>
      </c>
      <c r="S1584" s="2">
        <v>1630940000</v>
      </c>
      <c r="T1584" s="2">
        <v>1630940000</v>
      </c>
      <c r="U1584" s="2">
        <v>1630940000</v>
      </c>
      <c r="V1584" s="2">
        <v>1630940000</v>
      </c>
      <c r="W1584" s="2">
        <v>1630940000</v>
      </c>
      <c r="X1584" s="2">
        <v>1630940000</v>
      </c>
      <c r="Y1584" s="2">
        <v>1630940000</v>
      </c>
      <c r="Z1584" s="2">
        <v>1630940000</v>
      </c>
      <c r="AA1584" s="2">
        <v>1628510000</v>
      </c>
      <c r="AB1584" s="2">
        <v>1628510000</v>
      </c>
      <c r="AC1584" s="2">
        <v>1628510000</v>
      </c>
      <c r="AD1584" s="2">
        <v>1628510000</v>
      </c>
      <c r="AE1584" s="2">
        <v>1628510000</v>
      </c>
      <c r="AF1584" s="2">
        <v>1628510000</v>
      </c>
    </row>
    <row r="1585" spans="1:32">
      <c r="A1585" t="s">
        <v>1562</v>
      </c>
      <c r="B1585" t="s">
        <v>19</v>
      </c>
      <c r="C1585" s="2">
        <v>2944900000</v>
      </c>
      <c r="D1585" s="2">
        <v>2858520000</v>
      </c>
      <c r="E1585" s="2">
        <v>3997020000</v>
      </c>
      <c r="F1585" s="2">
        <v>4415660000</v>
      </c>
      <c r="G1585" s="2">
        <v>2544400000</v>
      </c>
      <c r="H1585" s="2">
        <v>1865880000</v>
      </c>
      <c r="I1585" s="2">
        <v>1839630000</v>
      </c>
      <c r="J1585" s="2">
        <v>1935640000</v>
      </c>
      <c r="K1585" s="2">
        <v>2082510000</v>
      </c>
      <c r="L1585" s="2">
        <v>2295540000</v>
      </c>
      <c r="M1585" s="2">
        <v>2051680000</v>
      </c>
      <c r="N1585" s="2">
        <v>2177420000</v>
      </c>
      <c r="O1585" s="2">
        <v>2523700000</v>
      </c>
      <c r="P1585" s="2">
        <v>2716760000</v>
      </c>
      <c r="Q1585" s="2">
        <v>2816220000</v>
      </c>
      <c r="R1585" s="2">
        <v>2721650000</v>
      </c>
      <c r="S1585" s="2">
        <v>2327670000</v>
      </c>
      <c r="T1585" s="2">
        <v>1794790000</v>
      </c>
      <c r="U1585" s="2">
        <v>1509010000</v>
      </c>
      <c r="V1585" s="2">
        <v>1255300000</v>
      </c>
      <c r="W1585" s="2">
        <v>1510190000</v>
      </c>
      <c r="X1585" s="2">
        <v>1914400000</v>
      </c>
      <c r="Y1585" s="2">
        <v>2441400000</v>
      </c>
      <c r="Z1585" s="2">
        <v>3112100000</v>
      </c>
      <c r="AA1585" s="2">
        <v>3827800000</v>
      </c>
      <c r="AB1585" s="2">
        <v>4384580000</v>
      </c>
      <c r="AC1585" s="2">
        <v>4883900000</v>
      </c>
      <c r="AD1585" s="2">
        <v>5256690000</v>
      </c>
      <c r="AE1585" s="2">
        <v>5604210000</v>
      </c>
      <c r="AF1585" s="2">
        <v>5816840000</v>
      </c>
    </row>
    <row r="1586" spans="1:32">
      <c r="A1586" t="s">
        <v>1563</v>
      </c>
      <c r="B1586" t="s">
        <v>19</v>
      </c>
      <c r="C1586" s="2">
        <v>578316000</v>
      </c>
      <c r="D1586" s="2">
        <v>635449000</v>
      </c>
      <c r="E1586" s="2">
        <v>324998000</v>
      </c>
      <c r="F1586" s="2">
        <v>293295000</v>
      </c>
      <c r="G1586" s="2">
        <v>75690700</v>
      </c>
      <c r="H1586" s="2">
        <v>77213000</v>
      </c>
      <c r="I1586" s="2">
        <v>70165300</v>
      </c>
      <c r="J1586" s="2">
        <v>60872200</v>
      </c>
      <c r="K1586" s="2">
        <v>49420400</v>
      </c>
      <c r="L1586" s="2">
        <v>37526000</v>
      </c>
      <c r="M1586" s="2">
        <v>36323600</v>
      </c>
      <c r="N1586" s="2">
        <v>36899400</v>
      </c>
      <c r="O1586" s="2">
        <v>41209100</v>
      </c>
      <c r="P1586" s="2">
        <v>45242400</v>
      </c>
      <c r="Q1586" s="2">
        <v>49172600</v>
      </c>
      <c r="R1586" s="2">
        <v>48751800</v>
      </c>
      <c r="S1586" s="2">
        <v>45059500</v>
      </c>
      <c r="T1586" s="2">
        <v>40608000</v>
      </c>
      <c r="U1586" s="2">
        <v>34333400</v>
      </c>
      <c r="V1586" s="2">
        <v>33608600</v>
      </c>
      <c r="W1586" s="2">
        <v>39467200</v>
      </c>
      <c r="X1586" s="2">
        <v>44470900</v>
      </c>
      <c r="Y1586" s="2">
        <v>48777200</v>
      </c>
      <c r="Z1586" s="2">
        <v>52856700</v>
      </c>
      <c r="AA1586" s="2">
        <v>56105800</v>
      </c>
      <c r="AB1586" s="2">
        <v>58359800</v>
      </c>
      <c r="AC1586" s="2">
        <v>59807800</v>
      </c>
      <c r="AD1586" s="2">
        <v>61057000</v>
      </c>
      <c r="AE1586" s="2">
        <v>60786800</v>
      </c>
      <c r="AF1586" s="2">
        <v>61612600</v>
      </c>
    </row>
    <row r="1587" spans="1:32">
      <c r="A1587" t="s">
        <v>1564</v>
      </c>
      <c r="B1587" t="s">
        <v>19</v>
      </c>
      <c r="C1587">
        <v>0</v>
      </c>
      <c r="D1587">
        <v>0</v>
      </c>
      <c r="E1587">
        <v>0</v>
      </c>
      <c r="F1587">
        <v>0</v>
      </c>
      <c r="G1587">
        <v>0</v>
      </c>
      <c r="H1587">
        <v>0</v>
      </c>
      <c r="I1587">
        <v>0</v>
      </c>
      <c r="J1587">
        <v>0</v>
      </c>
      <c r="K1587">
        <v>0</v>
      </c>
      <c r="L1587">
        <v>0</v>
      </c>
      <c r="M1587">
        <v>0</v>
      </c>
      <c r="N1587">
        <v>0</v>
      </c>
      <c r="O1587">
        <v>0</v>
      </c>
      <c r="P1587">
        <v>0</v>
      </c>
      <c r="Q1587">
        <v>0</v>
      </c>
      <c r="R1587">
        <v>0</v>
      </c>
      <c r="S1587">
        <v>0</v>
      </c>
      <c r="T1587">
        <v>0</v>
      </c>
      <c r="U1587">
        <v>0</v>
      </c>
      <c r="V1587">
        <v>0</v>
      </c>
      <c r="W1587">
        <v>0</v>
      </c>
      <c r="X1587">
        <v>0</v>
      </c>
      <c r="Y1587">
        <v>0</v>
      </c>
      <c r="Z1587">
        <v>0</v>
      </c>
      <c r="AA1587">
        <v>0</v>
      </c>
      <c r="AB1587">
        <v>0</v>
      </c>
      <c r="AC1587">
        <v>0</v>
      </c>
      <c r="AD1587">
        <v>0</v>
      </c>
      <c r="AE1587">
        <v>0</v>
      </c>
      <c r="AF1587">
        <v>0</v>
      </c>
    </row>
    <row r="1588" spans="1:32">
      <c r="A1588" t="s">
        <v>1565</v>
      </c>
      <c r="B1588" t="s">
        <v>19</v>
      </c>
      <c r="C1588">
        <v>0</v>
      </c>
      <c r="D1588">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row>
    <row r="1589" spans="1:32">
      <c r="A1589" t="s">
        <v>1566</v>
      </c>
      <c r="B1589" t="s">
        <v>19</v>
      </c>
      <c r="C1589">
        <v>0</v>
      </c>
      <c r="D1589">
        <v>0</v>
      </c>
      <c r="E1589">
        <v>0</v>
      </c>
      <c r="F1589">
        <v>0</v>
      </c>
      <c r="G1589">
        <v>0</v>
      </c>
      <c r="H1589">
        <v>0</v>
      </c>
      <c r="I1589">
        <v>0</v>
      </c>
      <c r="J1589">
        <v>0</v>
      </c>
      <c r="K1589">
        <v>0</v>
      </c>
      <c r="L1589">
        <v>0</v>
      </c>
      <c r="M1589">
        <v>0</v>
      </c>
      <c r="N1589">
        <v>0</v>
      </c>
      <c r="O1589">
        <v>0</v>
      </c>
      <c r="P1589">
        <v>0</v>
      </c>
      <c r="Q1589">
        <v>0</v>
      </c>
      <c r="R1589">
        <v>0</v>
      </c>
      <c r="S1589">
        <v>0</v>
      </c>
      <c r="T1589">
        <v>0</v>
      </c>
      <c r="U1589">
        <v>0</v>
      </c>
      <c r="V1589">
        <v>0</v>
      </c>
      <c r="W1589">
        <v>0</v>
      </c>
      <c r="X1589">
        <v>0</v>
      </c>
      <c r="Y1589">
        <v>0</v>
      </c>
      <c r="Z1589">
        <v>0</v>
      </c>
      <c r="AA1589">
        <v>0</v>
      </c>
      <c r="AB1589">
        <v>0</v>
      </c>
      <c r="AC1589">
        <v>0</v>
      </c>
      <c r="AD1589">
        <v>0</v>
      </c>
      <c r="AE1589">
        <v>0</v>
      </c>
      <c r="AF1589">
        <v>0</v>
      </c>
    </row>
    <row r="1590" spans="1:32">
      <c r="A1590" t="s">
        <v>1567</v>
      </c>
      <c r="B1590" t="s">
        <v>19</v>
      </c>
      <c r="C1590" s="2">
        <v>3055820000</v>
      </c>
      <c r="D1590" s="2">
        <v>2740550000</v>
      </c>
      <c r="E1590" s="2">
        <v>2740550000</v>
      </c>
      <c r="F1590" s="2">
        <v>2690390000</v>
      </c>
      <c r="G1590" s="2">
        <v>2690390000</v>
      </c>
      <c r="H1590" s="2">
        <v>2690390000</v>
      </c>
      <c r="I1590" s="2">
        <v>2625900000</v>
      </c>
      <c r="J1590" s="2">
        <v>2625900000</v>
      </c>
      <c r="K1590" s="2">
        <v>2556040000</v>
      </c>
      <c r="L1590" s="2">
        <v>2541670000</v>
      </c>
      <c r="M1590" s="2">
        <v>2372720000</v>
      </c>
      <c r="N1590" s="2">
        <v>2336130000</v>
      </c>
      <c r="O1590" s="2">
        <v>2342050000</v>
      </c>
      <c r="P1590" s="2">
        <v>2360940000</v>
      </c>
      <c r="Q1590" s="2">
        <v>2372720000</v>
      </c>
      <c r="R1590" s="2">
        <v>2319610000</v>
      </c>
      <c r="S1590" s="2">
        <v>2319610000</v>
      </c>
      <c r="T1590" s="2">
        <v>2266340000</v>
      </c>
      <c r="U1590" s="2">
        <v>2230790000</v>
      </c>
      <c r="V1590" s="2">
        <v>2150880000</v>
      </c>
      <c r="W1590" s="2">
        <v>2266340000</v>
      </c>
      <c r="X1590" s="2">
        <v>2266340000</v>
      </c>
      <c r="Y1590" s="2">
        <v>2293010000</v>
      </c>
      <c r="Z1590" s="2">
        <v>2319610000</v>
      </c>
      <c r="AA1590" s="2">
        <v>2319610000</v>
      </c>
      <c r="AB1590" s="2">
        <v>2346130000</v>
      </c>
      <c r="AC1590" s="2">
        <v>2398980000</v>
      </c>
      <c r="AD1590" s="2">
        <v>2549400000</v>
      </c>
      <c r="AE1590" s="2">
        <v>2556040000</v>
      </c>
      <c r="AF1590" s="2">
        <v>2556040000</v>
      </c>
    </row>
    <row r="1591" spans="1:32">
      <c r="A1591" t="s">
        <v>7208</v>
      </c>
      <c r="B1591" t="s">
        <v>19</v>
      </c>
      <c r="C1591">
        <v>0</v>
      </c>
      <c r="D1591">
        <v>0</v>
      </c>
      <c r="E1591">
        <v>0</v>
      </c>
      <c r="F1591">
        <v>0</v>
      </c>
      <c r="G1591">
        <v>0</v>
      </c>
      <c r="H1591">
        <v>0</v>
      </c>
      <c r="I1591">
        <v>0</v>
      </c>
      <c r="J1591" s="2">
        <v>197484000</v>
      </c>
      <c r="K1591" s="2">
        <v>387757000</v>
      </c>
      <c r="L1591" s="2">
        <v>576981000</v>
      </c>
      <c r="M1591" s="2">
        <v>1984030000</v>
      </c>
      <c r="N1591" s="2">
        <v>3376170000</v>
      </c>
      <c r="O1591" s="2">
        <v>4769250000</v>
      </c>
      <c r="P1591" s="2">
        <v>6159140000</v>
      </c>
      <c r="Q1591" s="2">
        <v>6162510000</v>
      </c>
      <c r="R1591" s="2">
        <v>6099830000</v>
      </c>
      <c r="S1591" s="2">
        <v>6023110000</v>
      </c>
      <c r="T1591" s="2">
        <v>5940930000</v>
      </c>
      <c r="U1591" s="2">
        <v>5859810000</v>
      </c>
      <c r="V1591" s="2">
        <v>5790330000</v>
      </c>
      <c r="W1591" s="2">
        <v>4454450000</v>
      </c>
      <c r="X1591" s="2">
        <v>3115340000</v>
      </c>
      <c r="Y1591" s="2">
        <v>1774180000</v>
      </c>
      <c r="Z1591" s="2">
        <v>203349000</v>
      </c>
      <c r="AA1591">
        <v>0</v>
      </c>
      <c r="AB1591">
        <v>0</v>
      </c>
      <c r="AC1591">
        <v>0</v>
      </c>
      <c r="AD1591">
        <v>0</v>
      </c>
      <c r="AE1591">
        <v>0</v>
      </c>
      <c r="AF1591">
        <v>0</v>
      </c>
    </row>
    <row r="1592" spans="1:32">
      <c r="A1592" t="s">
        <v>7209</v>
      </c>
      <c r="B1592" t="s">
        <v>19</v>
      </c>
      <c r="C1592">
        <v>0</v>
      </c>
      <c r="D1592">
        <v>0</v>
      </c>
      <c r="E1592">
        <v>0</v>
      </c>
      <c r="F1592">
        <v>0</v>
      </c>
      <c r="G1592">
        <v>0</v>
      </c>
      <c r="H1592">
        <v>0</v>
      </c>
      <c r="I1592">
        <v>0</v>
      </c>
      <c r="J1592">
        <v>0</v>
      </c>
      <c r="K1592">
        <v>0</v>
      </c>
      <c r="L1592">
        <v>0</v>
      </c>
      <c r="M1592" s="2">
        <v>153201000</v>
      </c>
      <c r="N1592" s="2">
        <v>203532000</v>
      </c>
      <c r="O1592" s="2">
        <v>203675000</v>
      </c>
      <c r="P1592" s="2">
        <v>203908000</v>
      </c>
      <c r="Q1592" s="2">
        <v>204019000</v>
      </c>
      <c r="R1592" s="2">
        <v>203870000</v>
      </c>
      <c r="S1592" s="2">
        <v>203244000</v>
      </c>
      <c r="T1592" s="2">
        <v>197424000</v>
      </c>
      <c r="U1592" s="2">
        <v>192220000</v>
      </c>
      <c r="V1592" s="2">
        <v>185358000</v>
      </c>
      <c r="W1592" s="2">
        <v>195013000</v>
      </c>
      <c r="X1592" s="2">
        <v>197112000</v>
      </c>
      <c r="Y1592" s="2">
        <v>200403000</v>
      </c>
      <c r="Z1592" s="2">
        <v>125046000</v>
      </c>
      <c r="AA1592" s="2">
        <v>131006000</v>
      </c>
      <c r="AB1592" s="2">
        <v>135807000</v>
      </c>
      <c r="AC1592" s="2">
        <v>139421000</v>
      </c>
      <c r="AD1592" s="2">
        <v>141813000</v>
      </c>
      <c r="AE1592" s="2">
        <v>143798000</v>
      </c>
      <c r="AF1592" s="2">
        <v>145766000</v>
      </c>
    </row>
    <row r="1593" spans="1:32">
      <c r="A1593" t="s">
        <v>7210</v>
      </c>
      <c r="B1593" t="s">
        <v>19</v>
      </c>
      <c r="C1593">
        <v>0</v>
      </c>
      <c r="D1593">
        <v>0</v>
      </c>
      <c r="E1593">
        <v>0</v>
      </c>
      <c r="F1593">
        <v>0</v>
      </c>
      <c r="G1593">
        <v>0</v>
      </c>
      <c r="H1593">
        <v>0</v>
      </c>
      <c r="I1593">
        <v>0</v>
      </c>
      <c r="J1593">
        <v>0</v>
      </c>
      <c r="K1593">
        <v>0</v>
      </c>
      <c r="L1593">
        <v>0</v>
      </c>
      <c r="M1593">
        <v>0</v>
      </c>
      <c r="N1593">
        <v>0</v>
      </c>
      <c r="O1593">
        <v>0</v>
      </c>
      <c r="P1593">
        <v>0</v>
      </c>
      <c r="Q1593">
        <v>0</v>
      </c>
      <c r="R1593">
        <v>0</v>
      </c>
      <c r="S1593">
        <v>0</v>
      </c>
      <c r="T1593">
        <v>0</v>
      </c>
      <c r="U1593">
        <v>0</v>
      </c>
      <c r="V1593">
        <v>0</v>
      </c>
      <c r="W1593">
        <v>0</v>
      </c>
      <c r="X1593">
        <v>0</v>
      </c>
      <c r="Y1593">
        <v>0</v>
      </c>
      <c r="Z1593">
        <v>0</v>
      </c>
      <c r="AA1593">
        <v>0</v>
      </c>
      <c r="AB1593">
        <v>0</v>
      </c>
      <c r="AC1593">
        <v>0</v>
      </c>
      <c r="AD1593">
        <v>0</v>
      </c>
      <c r="AE1593">
        <v>0</v>
      </c>
      <c r="AF1593">
        <v>0</v>
      </c>
    </row>
    <row r="1594" spans="1:32">
      <c r="A1594" t="s">
        <v>7211</v>
      </c>
      <c r="B1594" t="s">
        <v>19</v>
      </c>
      <c r="C1594">
        <v>0</v>
      </c>
      <c r="D1594">
        <v>0</v>
      </c>
      <c r="E1594">
        <v>0</v>
      </c>
      <c r="F1594">
        <v>0</v>
      </c>
      <c r="G1594">
        <v>0</v>
      </c>
      <c r="H1594">
        <v>0</v>
      </c>
      <c r="I1594">
        <v>0</v>
      </c>
      <c r="J1594">
        <v>0</v>
      </c>
      <c r="K1594">
        <v>0</v>
      </c>
      <c r="L1594">
        <v>0</v>
      </c>
      <c r="M1594">
        <v>0</v>
      </c>
      <c r="N1594">
        <v>0</v>
      </c>
      <c r="O1594">
        <v>0</v>
      </c>
      <c r="P1594">
        <v>0</v>
      </c>
      <c r="Q1594">
        <v>0</v>
      </c>
      <c r="R1594">
        <v>0</v>
      </c>
      <c r="S1594">
        <v>0</v>
      </c>
      <c r="T1594">
        <v>0</v>
      </c>
      <c r="U1594">
        <v>0</v>
      </c>
      <c r="V1594">
        <v>0</v>
      </c>
      <c r="W1594">
        <v>0</v>
      </c>
      <c r="X1594">
        <v>0</v>
      </c>
      <c r="Y1594">
        <v>0</v>
      </c>
      <c r="Z1594">
        <v>0</v>
      </c>
      <c r="AA1594">
        <v>0</v>
      </c>
      <c r="AB1594">
        <v>0</v>
      </c>
      <c r="AC1594">
        <v>0</v>
      </c>
      <c r="AD1594">
        <v>0</v>
      </c>
      <c r="AE1594">
        <v>0</v>
      </c>
      <c r="AF1594">
        <v>0</v>
      </c>
    </row>
    <row r="1595" spans="1:32">
      <c r="A1595" t="s">
        <v>7212</v>
      </c>
      <c r="B1595" t="s">
        <v>19</v>
      </c>
      <c r="C1595">
        <v>0</v>
      </c>
      <c r="D1595">
        <v>0</v>
      </c>
      <c r="E1595">
        <v>0</v>
      </c>
      <c r="F1595">
        <v>0</v>
      </c>
      <c r="G1595">
        <v>0</v>
      </c>
      <c r="H1595">
        <v>0</v>
      </c>
      <c r="I1595">
        <v>0</v>
      </c>
      <c r="J1595">
        <v>0</v>
      </c>
      <c r="K1595">
        <v>0</v>
      </c>
      <c r="L1595">
        <v>0</v>
      </c>
      <c r="M1595">
        <v>0</v>
      </c>
      <c r="N1595">
        <v>0</v>
      </c>
      <c r="O1595">
        <v>0</v>
      </c>
      <c r="P1595">
        <v>0</v>
      </c>
      <c r="Q1595">
        <v>0</v>
      </c>
      <c r="R1595">
        <v>0</v>
      </c>
      <c r="S1595">
        <v>0</v>
      </c>
      <c r="T1595">
        <v>0</v>
      </c>
      <c r="U1595">
        <v>0</v>
      </c>
      <c r="V1595">
        <v>0</v>
      </c>
      <c r="W1595">
        <v>0</v>
      </c>
      <c r="X1595">
        <v>0</v>
      </c>
      <c r="Y1595">
        <v>0</v>
      </c>
      <c r="Z1595">
        <v>0</v>
      </c>
      <c r="AA1595">
        <v>0</v>
      </c>
      <c r="AB1595">
        <v>0</v>
      </c>
      <c r="AC1595">
        <v>0</v>
      </c>
      <c r="AD1595">
        <v>0</v>
      </c>
      <c r="AE1595">
        <v>0</v>
      </c>
      <c r="AF1595">
        <v>0</v>
      </c>
    </row>
    <row r="1596" spans="1:32">
      <c r="A1596" t="s">
        <v>7213</v>
      </c>
      <c r="B1596" t="s">
        <v>19</v>
      </c>
      <c r="C1596">
        <v>0</v>
      </c>
      <c r="D1596">
        <v>0</v>
      </c>
      <c r="E1596">
        <v>0</v>
      </c>
      <c r="F1596">
        <v>0</v>
      </c>
      <c r="G1596">
        <v>0</v>
      </c>
      <c r="H1596">
        <v>0</v>
      </c>
      <c r="I1596">
        <v>0</v>
      </c>
      <c r="J1596">
        <v>0</v>
      </c>
      <c r="K1596">
        <v>0</v>
      </c>
      <c r="L1596">
        <v>0</v>
      </c>
      <c r="M1596">
        <v>0</v>
      </c>
      <c r="N1596">
        <v>0</v>
      </c>
      <c r="O1596">
        <v>0</v>
      </c>
      <c r="P1596">
        <v>0</v>
      </c>
      <c r="Q1596">
        <v>0</v>
      </c>
      <c r="R1596">
        <v>0</v>
      </c>
      <c r="S1596">
        <v>0</v>
      </c>
      <c r="T1596">
        <v>0</v>
      </c>
      <c r="U1596">
        <v>0</v>
      </c>
      <c r="V1596">
        <v>0</v>
      </c>
      <c r="W1596">
        <v>0</v>
      </c>
      <c r="X1596">
        <v>0</v>
      </c>
      <c r="Y1596">
        <v>0</v>
      </c>
      <c r="Z1596">
        <v>0</v>
      </c>
      <c r="AA1596">
        <v>0</v>
      </c>
      <c r="AB1596">
        <v>0</v>
      </c>
      <c r="AC1596">
        <v>0</v>
      </c>
      <c r="AD1596">
        <v>0</v>
      </c>
      <c r="AE1596">
        <v>0</v>
      </c>
      <c r="AF1596">
        <v>0</v>
      </c>
    </row>
    <row r="1597" spans="1:32">
      <c r="A1597" t="s">
        <v>7214</v>
      </c>
      <c r="B1597" t="s">
        <v>19</v>
      </c>
      <c r="C1597">
        <v>0</v>
      </c>
      <c r="D1597">
        <v>0</v>
      </c>
      <c r="E1597">
        <v>0</v>
      </c>
      <c r="F1597">
        <v>0</v>
      </c>
      <c r="G1597">
        <v>0</v>
      </c>
      <c r="H1597">
        <v>0</v>
      </c>
      <c r="I1597">
        <v>0</v>
      </c>
      <c r="J1597">
        <v>0</v>
      </c>
      <c r="K1597">
        <v>0</v>
      </c>
      <c r="L1597">
        <v>0</v>
      </c>
      <c r="M1597">
        <v>0</v>
      </c>
      <c r="N1597">
        <v>0</v>
      </c>
      <c r="O1597">
        <v>0</v>
      </c>
      <c r="P1597">
        <v>0</v>
      </c>
      <c r="Q1597">
        <v>0</v>
      </c>
      <c r="R1597">
        <v>0</v>
      </c>
      <c r="S1597">
        <v>0</v>
      </c>
      <c r="T1597">
        <v>0</v>
      </c>
      <c r="U1597">
        <v>0</v>
      </c>
      <c r="V1597">
        <v>0</v>
      </c>
      <c r="W1597">
        <v>0</v>
      </c>
      <c r="X1597">
        <v>0</v>
      </c>
      <c r="Y1597">
        <v>0</v>
      </c>
      <c r="Z1597">
        <v>0</v>
      </c>
      <c r="AA1597">
        <v>0</v>
      </c>
      <c r="AB1597">
        <v>0</v>
      </c>
      <c r="AC1597">
        <v>0</v>
      </c>
      <c r="AD1597">
        <v>0</v>
      </c>
      <c r="AE1597">
        <v>0</v>
      </c>
      <c r="AF1597">
        <v>0</v>
      </c>
    </row>
    <row r="1598" spans="1:32">
      <c r="A1598" t="s">
        <v>1568</v>
      </c>
      <c r="B1598" t="s">
        <v>19</v>
      </c>
      <c r="C1598" s="2">
        <v>811276000000</v>
      </c>
      <c r="D1598" s="2">
        <v>759113000000</v>
      </c>
      <c r="E1598" s="2">
        <v>644202000000</v>
      </c>
      <c r="F1598" s="2">
        <v>543043000000</v>
      </c>
      <c r="G1598" s="2">
        <v>560843000000</v>
      </c>
      <c r="H1598" s="2">
        <v>506641000000</v>
      </c>
      <c r="I1598" s="2">
        <v>418268000000</v>
      </c>
      <c r="J1598" s="2">
        <v>302541000000</v>
      </c>
      <c r="K1598" s="2">
        <v>216137000000</v>
      </c>
      <c r="L1598" s="2">
        <v>139665000000</v>
      </c>
      <c r="M1598" s="2">
        <v>103499000000</v>
      </c>
      <c r="N1598" s="2">
        <v>71489400000</v>
      </c>
      <c r="O1598" s="2">
        <v>44261500000</v>
      </c>
      <c r="P1598" s="2">
        <v>13182100000</v>
      </c>
      <c r="Q1598">
        <v>0</v>
      </c>
      <c r="R1598">
        <v>0</v>
      </c>
      <c r="S1598">
        <v>0</v>
      </c>
      <c r="T1598">
        <v>0</v>
      </c>
      <c r="U1598">
        <v>0</v>
      </c>
      <c r="V1598">
        <v>0</v>
      </c>
      <c r="W1598">
        <v>0</v>
      </c>
      <c r="X1598">
        <v>0</v>
      </c>
      <c r="Y1598">
        <v>0</v>
      </c>
      <c r="Z1598">
        <v>0</v>
      </c>
      <c r="AA1598">
        <v>0</v>
      </c>
      <c r="AB1598">
        <v>0</v>
      </c>
      <c r="AC1598">
        <v>0</v>
      </c>
      <c r="AD1598">
        <v>0</v>
      </c>
      <c r="AE1598">
        <v>0</v>
      </c>
      <c r="AF1598">
        <v>0</v>
      </c>
    </row>
    <row r="1599" spans="1:32">
      <c r="A1599" t="s">
        <v>7215</v>
      </c>
      <c r="B1599" t="s">
        <v>19</v>
      </c>
      <c r="C1599" s="2">
        <v>313961000</v>
      </c>
      <c r="D1599" s="2">
        <v>344102000</v>
      </c>
      <c r="E1599" s="2">
        <v>363509000</v>
      </c>
      <c r="F1599" s="2">
        <v>423319000</v>
      </c>
      <c r="G1599" s="2">
        <v>259791000</v>
      </c>
      <c r="H1599" s="2">
        <v>178905000</v>
      </c>
      <c r="I1599" s="2">
        <v>149383000</v>
      </c>
      <c r="J1599" s="2">
        <v>137279000</v>
      </c>
      <c r="K1599" s="2">
        <v>124047000</v>
      </c>
      <c r="L1599" s="2">
        <v>124681000</v>
      </c>
      <c r="M1599" s="2">
        <v>97733600</v>
      </c>
      <c r="N1599" s="2">
        <v>82203900</v>
      </c>
      <c r="O1599" s="2">
        <v>78735800</v>
      </c>
      <c r="P1599" s="2">
        <v>80591000</v>
      </c>
      <c r="Q1599" s="2">
        <v>77655000</v>
      </c>
      <c r="R1599" s="2">
        <v>68328100</v>
      </c>
      <c r="S1599" s="2">
        <v>48858600</v>
      </c>
      <c r="T1599" s="2">
        <v>29430900</v>
      </c>
      <c r="U1599" s="2">
        <v>21417400</v>
      </c>
      <c r="V1599" s="2">
        <v>15676700</v>
      </c>
      <c r="W1599" s="2">
        <v>18012800</v>
      </c>
      <c r="X1599" s="2">
        <v>22296200</v>
      </c>
      <c r="Y1599" s="2">
        <v>30301500</v>
      </c>
      <c r="Z1599" s="2">
        <v>43238300</v>
      </c>
      <c r="AA1599" s="2">
        <v>59603400</v>
      </c>
      <c r="AB1599" s="2">
        <v>78647800</v>
      </c>
      <c r="AC1599" s="2">
        <v>97442700</v>
      </c>
      <c r="AD1599" s="2">
        <v>111499000</v>
      </c>
      <c r="AE1599" s="2">
        <v>125853000</v>
      </c>
      <c r="AF1599" s="2">
        <v>134965000</v>
      </c>
    </row>
    <row r="1600" spans="1:32">
      <c r="A1600" t="s">
        <v>7216</v>
      </c>
      <c r="B1600" t="s">
        <v>19</v>
      </c>
      <c r="C1600" s="2">
        <v>4238890000</v>
      </c>
      <c r="D1600" s="2">
        <v>4585950000</v>
      </c>
      <c r="E1600" s="2">
        <v>4603460000</v>
      </c>
      <c r="F1600" s="2">
        <v>4288920000</v>
      </c>
      <c r="G1600" s="2">
        <v>4155480000</v>
      </c>
      <c r="H1600" s="2">
        <v>3959110000</v>
      </c>
      <c r="I1600" s="2">
        <v>3836640000</v>
      </c>
      <c r="J1600" s="2">
        <v>3716790000</v>
      </c>
      <c r="K1600" s="2">
        <v>3550190000</v>
      </c>
      <c r="L1600" s="2">
        <v>3346320000</v>
      </c>
      <c r="M1600" s="2">
        <v>3145040000</v>
      </c>
      <c r="N1600" s="2">
        <v>3023800000</v>
      </c>
      <c r="O1600" s="2">
        <v>3092520000</v>
      </c>
      <c r="P1600" s="2">
        <v>3191590000</v>
      </c>
      <c r="Q1600" s="2">
        <v>3260110000</v>
      </c>
      <c r="R1600" s="2">
        <v>3190920000</v>
      </c>
      <c r="S1600" s="2">
        <v>2979200000</v>
      </c>
      <c r="T1600" s="2">
        <v>2644950000</v>
      </c>
      <c r="U1600" s="2">
        <v>2323970000</v>
      </c>
      <c r="V1600" s="2">
        <v>2138440000</v>
      </c>
      <c r="W1600" s="2">
        <v>2400870000</v>
      </c>
      <c r="X1600" s="2">
        <v>2659700000</v>
      </c>
      <c r="Y1600" s="2">
        <v>2901000000</v>
      </c>
      <c r="Z1600" s="2">
        <v>3133010000</v>
      </c>
      <c r="AA1600" s="2">
        <v>3263060000</v>
      </c>
      <c r="AB1600" s="2">
        <v>3416290000</v>
      </c>
      <c r="AC1600" s="2">
        <v>3566440000</v>
      </c>
      <c r="AD1600" s="2">
        <v>3726660000</v>
      </c>
      <c r="AE1600" s="2">
        <v>3869650000</v>
      </c>
      <c r="AF1600" s="2">
        <v>4022590000</v>
      </c>
    </row>
    <row r="1601" spans="1:32">
      <c r="A1601" t="s">
        <v>1570</v>
      </c>
      <c r="B1601" t="s">
        <v>19</v>
      </c>
      <c r="C1601">
        <v>0</v>
      </c>
      <c r="D1601">
        <v>0</v>
      </c>
      <c r="E1601">
        <v>0</v>
      </c>
      <c r="F1601">
        <v>0</v>
      </c>
      <c r="G1601">
        <v>0</v>
      </c>
      <c r="H1601">
        <v>0</v>
      </c>
      <c r="I1601">
        <v>0</v>
      </c>
      <c r="J1601">
        <v>0</v>
      </c>
      <c r="K1601">
        <v>0</v>
      </c>
      <c r="L1601">
        <v>0</v>
      </c>
      <c r="M1601">
        <v>0</v>
      </c>
      <c r="N1601">
        <v>0</v>
      </c>
      <c r="O1601">
        <v>0</v>
      </c>
      <c r="P1601">
        <v>0</v>
      </c>
      <c r="Q1601">
        <v>0</v>
      </c>
      <c r="R1601">
        <v>0</v>
      </c>
      <c r="S1601">
        <v>0</v>
      </c>
      <c r="T1601">
        <v>0</v>
      </c>
      <c r="U1601">
        <v>0</v>
      </c>
      <c r="V1601">
        <v>0</v>
      </c>
      <c r="W1601">
        <v>0</v>
      </c>
      <c r="X1601">
        <v>0</v>
      </c>
      <c r="Y1601">
        <v>0</v>
      </c>
      <c r="Z1601">
        <v>0</v>
      </c>
      <c r="AA1601">
        <v>0</v>
      </c>
      <c r="AB1601">
        <v>0</v>
      </c>
      <c r="AC1601">
        <v>0</v>
      </c>
      <c r="AD1601">
        <v>0</v>
      </c>
      <c r="AE1601">
        <v>0</v>
      </c>
      <c r="AF1601">
        <v>0</v>
      </c>
    </row>
    <row r="1602" spans="1:32">
      <c r="A1602" t="s">
        <v>1571</v>
      </c>
      <c r="B1602" t="s">
        <v>19</v>
      </c>
      <c r="C1602">
        <v>0</v>
      </c>
      <c r="D1602">
        <v>0</v>
      </c>
      <c r="E1602">
        <v>0</v>
      </c>
      <c r="F1602">
        <v>0</v>
      </c>
      <c r="G1602">
        <v>0</v>
      </c>
      <c r="H1602">
        <v>0</v>
      </c>
      <c r="I1602">
        <v>0</v>
      </c>
      <c r="J1602">
        <v>0</v>
      </c>
      <c r="K1602">
        <v>0</v>
      </c>
      <c r="L1602">
        <v>0</v>
      </c>
      <c r="M1602">
        <v>0</v>
      </c>
      <c r="N1602">
        <v>0</v>
      </c>
      <c r="O1602">
        <v>0</v>
      </c>
      <c r="P1602">
        <v>0</v>
      </c>
      <c r="Q1602">
        <v>0</v>
      </c>
      <c r="R1602">
        <v>0</v>
      </c>
      <c r="S1602">
        <v>0</v>
      </c>
      <c r="T1602">
        <v>0</v>
      </c>
      <c r="U1602">
        <v>0</v>
      </c>
      <c r="V1602">
        <v>0</v>
      </c>
      <c r="W1602">
        <v>0</v>
      </c>
      <c r="X1602">
        <v>0</v>
      </c>
      <c r="Y1602">
        <v>0</v>
      </c>
      <c r="Z1602">
        <v>0</v>
      </c>
      <c r="AA1602">
        <v>0</v>
      </c>
      <c r="AB1602">
        <v>0</v>
      </c>
      <c r="AC1602">
        <v>0</v>
      </c>
      <c r="AD1602">
        <v>0</v>
      </c>
      <c r="AE1602">
        <v>0</v>
      </c>
      <c r="AF1602">
        <v>0</v>
      </c>
    </row>
    <row r="1603" spans="1:32">
      <c r="A1603" t="s">
        <v>1572</v>
      </c>
      <c r="B1603" t="s">
        <v>19</v>
      </c>
      <c r="C1603">
        <v>0</v>
      </c>
      <c r="D1603">
        <v>0</v>
      </c>
      <c r="E1603">
        <v>0</v>
      </c>
      <c r="F1603">
        <v>0</v>
      </c>
      <c r="G1603">
        <v>0</v>
      </c>
      <c r="H1603">
        <v>0</v>
      </c>
      <c r="I1603">
        <v>0</v>
      </c>
      <c r="J1603">
        <v>0</v>
      </c>
      <c r="K1603">
        <v>0</v>
      </c>
      <c r="L1603">
        <v>0</v>
      </c>
      <c r="M1603">
        <v>0</v>
      </c>
      <c r="N1603">
        <v>0</v>
      </c>
      <c r="O1603">
        <v>0</v>
      </c>
      <c r="P1603">
        <v>0</v>
      </c>
      <c r="Q1603">
        <v>0</v>
      </c>
      <c r="R1603">
        <v>0</v>
      </c>
      <c r="S1603">
        <v>0</v>
      </c>
      <c r="T1603">
        <v>0</v>
      </c>
      <c r="U1603">
        <v>0</v>
      </c>
      <c r="V1603">
        <v>0</v>
      </c>
      <c r="W1603">
        <v>0</v>
      </c>
      <c r="X1603">
        <v>0</v>
      </c>
      <c r="Y1603">
        <v>0</v>
      </c>
      <c r="Z1603">
        <v>0</v>
      </c>
      <c r="AA1603">
        <v>0</v>
      </c>
      <c r="AB1603">
        <v>0</v>
      </c>
      <c r="AC1603">
        <v>0</v>
      </c>
      <c r="AD1603">
        <v>0</v>
      </c>
      <c r="AE1603">
        <v>0</v>
      </c>
      <c r="AF1603">
        <v>0</v>
      </c>
    </row>
    <row r="1604" spans="1:32">
      <c r="A1604" t="s">
        <v>1573</v>
      </c>
      <c r="B1604" t="s">
        <v>19</v>
      </c>
      <c r="C1604">
        <v>0</v>
      </c>
      <c r="D1604">
        <v>0</v>
      </c>
      <c r="E1604">
        <v>0</v>
      </c>
      <c r="F1604">
        <v>0</v>
      </c>
      <c r="G1604">
        <v>0</v>
      </c>
      <c r="H1604">
        <v>0</v>
      </c>
      <c r="I1604">
        <v>0</v>
      </c>
      <c r="J1604">
        <v>0</v>
      </c>
      <c r="K1604">
        <v>0</v>
      </c>
      <c r="L1604">
        <v>0</v>
      </c>
      <c r="M1604">
        <v>0</v>
      </c>
      <c r="N1604">
        <v>0</v>
      </c>
      <c r="O1604">
        <v>0</v>
      </c>
      <c r="P1604">
        <v>0</v>
      </c>
      <c r="Q1604">
        <v>0</v>
      </c>
      <c r="R1604">
        <v>0</v>
      </c>
      <c r="S1604">
        <v>0</v>
      </c>
      <c r="T1604">
        <v>0</v>
      </c>
      <c r="U1604">
        <v>0</v>
      </c>
      <c r="V1604">
        <v>0</v>
      </c>
      <c r="W1604">
        <v>0</v>
      </c>
      <c r="X1604">
        <v>0</v>
      </c>
      <c r="Y1604">
        <v>0</v>
      </c>
      <c r="Z1604">
        <v>0</v>
      </c>
      <c r="AA1604">
        <v>0</v>
      </c>
      <c r="AB1604">
        <v>0</v>
      </c>
      <c r="AC1604">
        <v>0</v>
      </c>
      <c r="AD1604">
        <v>0</v>
      </c>
      <c r="AE1604">
        <v>0</v>
      </c>
      <c r="AF1604">
        <v>0</v>
      </c>
    </row>
    <row r="1605" spans="1:32">
      <c r="A1605" t="s">
        <v>1574</v>
      </c>
      <c r="B1605" t="s">
        <v>19</v>
      </c>
      <c r="C1605">
        <v>0</v>
      </c>
      <c r="D1605">
        <v>0</v>
      </c>
      <c r="E1605">
        <v>0</v>
      </c>
      <c r="F1605">
        <v>0</v>
      </c>
      <c r="G1605">
        <v>0</v>
      </c>
      <c r="H1605">
        <v>0</v>
      </c>
      <c r="I1605">
        <v>0</v>
      </c>
      <c r="J1605">
        <v>0</v>
      </c>
      <c r="K1605">
        <v>0</v>
      </c>
      <c r="L1605">
        <v>0</v>
      </c>
      <c r="M1605">
        <v>0</v>
      </c>
      <c r="N1605">
        <v>0</v>
      </c>
      <c r="O1605">
        <v>0</v>
      </c>
      <c r="P1605">
        <v>0</v>
      </c>
      <c r="Q1605">
        <v>0</v>
      </c>
      <c r="R1605">
        <v>0</v>
      </c>
      <c r="S1605">
        <v>0</v>
      </c>
      <c r="T1605">
        <v>0</v>
      </c>
      <c r="U1605">
        <v>0</v>
      </c>
      <c r="V1605">
        <v>0</v>
      </c>
      <c r="W1605">
        <v>0</v>
      </c>
      <c r="X1605">
        <v>0</v>
      </c>
      <c r="Y1605">
        <v>0</v>
      </c>
      <c r="Z1605">
        <v>0</v>
      </c>
      <c r="AA1605">
        <v>0</v>
      </c>
      <c r="AB1605">
        <v>0</v>
      </c>
      <c r="AC1605">
        <v>0</v>
      </c>
      <c r="AD1605">
        <v>0</v>
      </c>
      <c r="AE1605">
        <v>0</v>
      </c>
      <c r="AF1605">
        <v>0</v>
      </c>
    </row>
    <row r="1606" spans="1:32">
      <c r="A1606" t="s">
        <v>1575</v>
      </c>
      <c r="B1606" t="s">
        <v>19</v>
      </c>
      <c r="C1606" s="2">
        <v>3516710000</v>
      </c>
      <c r="D1606" s="2">
        <v>4329350000</v>
      </c>
      <c r="E1606" s="2">
        <v>1507220000</v>
      </c>
      <c r="F1606" s="2">
        <v>840910000</v>
      </c>
      <c r="G1606" s="2">
        <v>1661850000</v>
      </c>
      <c r="H1606" s="2">
        <v>1769100000</v>
      </c>
      <c r="I1606" s="2">
        <v>1414490000</v>
      </c>
      <c r="J1606" s="2">
        <v>1065220000</v>
      </c>
      <c r="K1606" s="2">
        <v>674797000</v>
      </c>
      <c r="L1606" s="2">
        <v>396158000</v>
      </c>
      <c r="M1606" s="2">
        <v>649577000</v>
      </c>
      <c r="N1606" s="2">
        <v>739861000</v>
      </c>
      <c r="O1606" s="2">
        <v>825897000</v>
      </c>
      <c r="P1606" s="2">
        <v>890617000</v>
      </c>
      <c r="Q1606" s="2">
        <v>954471000</v>
      </c>
      <c r="R1606" s="2">
        <v>1025570000</v>
      </c>
      <c r="S1606" s="2">
        <v>932243000</v>
      </c>
      <c r="T1606" s="2">
        <v>946084000</v>
      </c>
      <c r="U1606" s="2">
        <v>885182000</v>
      </c>
      <c r="V1606" s="2">
        <v>1014540000</v>
      </c>
      <c r="W1606" s="2">
        <v>929611000</v>
      </c>
      <c r="X1606" s="2">
        <v>1021230000</v>
      </c>
      <c r="Y1606" s="2">
        <v>1071780000</v>
      </c>
      <c r="Z1606" s="2">
        <v>1120290000</v>
      </c>
      <c r="AA1606" s="2">
        <v>1239230000</v>
      </c>
      <c r="AB1606" s="2">
        <v>1289010000</v>
      </c>
      <c r="AC1606" s="2">
        <v>1268670000</v>
      </c>
      <c r="AD1606" s="2">
        <v>1102030000</v>
      </c>
      <c r="AE1606" s="2">
        <v>1064640000</v>
      </c>
      <c r="AF1606" s="2">
        <v>1100830000</v>
      </c>
    </row>
    <row r="1607" spans="1:32">
      <c r="A1607" t="s">
        <v>1576</v>
      </c>
      <c r="B1607" t="s">
        <v>19</v>
      </c>
      <c r="C1607">
        <v>0</v>
      </c>
      <c r="D1607">
        <v>0</v>
      </c>
      <c r="E1607">
        <v>0</v>
      </c>
      <c r="F1607">
        <v>0</v>
      </c>
      <c r="G1607">
        <v>0</v>
      </c>
      <c r="H1607">
        <v>0</v>
      </c>
      <c r="I1607">
        <v>0</v>
      </c>
      <c r="J1607">
        <v>0</v>
      </c>
      <c r="K1607">
        <v>0</v>
      </c>
      <c r="L1607">
        <v>0</v>
      </c>
      <c r="M1607">
        <v>0</v>
      </c>
      <c r="N1607">
        <v>0</v>
      </c>
      <c r="O1607">
        <v>0</v>
      </c>
      <c r="P1607">
        <v>0</v>
      </c>
      <c r="Q1607">
        <v>0</v>
      </c>
      <c r="R1607">
        <v>0</v>
      </c>
      <c r="S1607">
        <v>0</v>
      </c>
      <c r="T1607">
        <v>0</v>
      </c>
      <c r="U1607">
        <v>0</v>
      </c>
      <c r="V1607">
        <v>0</v>
      </c>
      <c r="W1607">
        <v>0</v>
      </c>
      <c r="X1607">
        <v>0</v>
      </c>
      <c r="Y1607">
        <v>0</v>
      </c>
      <c r="Z1607">
        <v>0</v>
      </c>
      <c r="AA1607">
        <v>0</v>
      </c>
      <c r="AB1607">
        <v>0</v>
      </c>
      <c r="AC1607">
        <v>0</v>
      </c>
      <c r="AD1607">
        <v>0</v>
      </c>
      <c r="AE1607">
        <v>0</v>
      </c>
      <c r="AF1607">
        <v>0</v>
      </c>
    </row>
    <row r="1608" spans="1:32">
      <c r="A1608" t="s">
        <v>1577</v>
      </c>
      <c r="B1608" t="s">
        <v>19</v>
      </c>
      <c r="C1608" s="2">
        <v>19823600000</v>
      </c>
      <c r="D1608" s="2">
        <v>23898400000</v>
      </c>
      <c r="E1608" s="2">
        <v>19471000000</v>
      </c>
      <c r="F1608" s="2">
        <v>19468000000</v>
      </c>
      <c r="G1608" s="2">
        <v>19319000000</v>
      </c>
      <c r="H1608" s="2">
        <v>19307900000</v>
      </c>
      <c r="I1608" s="2">
        <v>19284100000</v>
      </c>
      <c r="J1608" s="2">
        <v>19279700000</v>
      </c>
      <c r="K1608" s="2">
        <v>19267800000</v>
      </c>
      <c r="L1608" s="2">
        <v>18921600000</v>
      </c>
      <c r="M1608" s="2">
        <v>18921600000</v>
      </c>
      <c r="N1608" s="2">
        <v>18921600000</v>
      </c>
      <c r="O1608" s="2">
        <v>18921600000</v>
      </c>
      <c r="P1608" s="2">
        <v>18909000000</v>
      </c>
      <c r="Q1608" s="2">
        <v>18909000000</v>
      </c>
      <c r="R1608" s="2">
        <v>18909000000</v>
      </c>
      <c r="S1608" s="2">
        <v>18909000000</v>
      </c>
      <c r="T1608" s="2">
        <v>18909000000</v>
      </c>
      <c r="U1608" s="2">
        <v>18909000000</v>
      </c>
      <c r="V1608" s="2">
        <v>18909000000</v>
      </c>
      <c r="W1608" s="2">
        <v>18909000000</v>
      </c>
      <c r="X1608" s="2">
        <v>18909000000</v>
      </c>
      <c r="Y1608" s="2">
        <v>18909000000</v>
      </c>
      <c r="Z1608" s="2">
        <v>18909000000</v>
      </c>
      <c r="AA1608" s="2">
        <v>18880800000</v>
      </c>
      <c r="AB1608" s="2">
        <v>18880800000</v>
      </c>
      <c r="AC1608" s="2">
        <v>18880800000</v>
      </c>
      <c r="AD1608" s="2">
        <v>18880800000</v>
      </c>
      <c r="AE1608" s="2">
        <v>18880800000</v>
      </c>
      <c r="AF1608" s="2">
        <v>18880800000</v>
      </c>
    </row>
    <row r="1609" spans="1:32">
      <c r="A1609" t="s">
        <v>1578</v>
      </c>
      <c r="B1609" t="s">
        <v>19</v>
      </c>
      <c r="C1609" s="2">
        <v>567755000</v>
      </c>
      <c r="D1609" s="2">
        <v>551103000</v>
      </c>
      <c r="E1609" s="2">
        <v>770596000</v>
      </c>
      <c r="F1609" s="2">
        <v>851307000</v>
      </c>
      <c r="G1609" s="2">
        <v>490543000</v>
      </c>
      <c r="H1609" s="2">
        <v>359728000</v>
      </c>
      <c r="I1609" s="2">
        <v>354668000</v>
      </c>
      <c r="J1609" s="2">
        <v>373178000</v>
      </c>
      <c r="K1609" s="2">
        <v>401493000</v>
      </c>
      <c r="L1609" s="2">
        <v>442563000</v>
      </c>
      <c r="M1609" s="2">
        <v>395549000</v>
      </c>
      <c r="N1609" s="2">
        <v>419791000</v>
      </c>
      <c r="O1609" s="2">
        <v>486551000</v>
      </c>
      <c r="P1609" s="2">
        <v>523772000</v>
      </c>
      <c r="Q1609" s="2">
        <v>542947000</v>
      </c>
      <c r="R1609" s="2">
        <v>524714000</v>
      </c>
      <c r="S1609" s="2">
        <v>448759000</v>
      </c>
      <c r="T1609" s="2">
        <v>346022000</v>
      </c>
      <c r="U1609" s="2">
        <v>290926000</v>
      </c>
      <c r="V1609" s="2">
        <v>242013000</v>
      </c>
      <c r="W1609" s="2">
        <v>291154000</v>
      </c>
      <c r="X1609" s="2">
        <v>369083000</v>
      </c>
      <c r="Y1609" s="2">
        <v>470684000</v>
      </c>
      <c r="Z1609" s="2">
        <v>599990000</v>
      </c>
      <c r="AA1609" s="2">
        <v>737972000</v>
      </c>
      <c r="AB1609" s="2">
        <v>845316000</v>
      </c>
      <c r="AC1609" s="2">
        <v>941581000</v>
      </c>
      <c r="AD1609" s="2">
        <v>1013450000</v>
      </c>
      <c r="AE1609" s="2">
        <v>1080450000</v>
      </c>
      <c r="AF1609" s="2">
        <v>1121450000</v>
      </c>
    </row>
    <row r="1610" spans="1:32">
      <c r="A1610" t="s">
        <v>1579</v>
      </c>
      <c r="B1610" t="s">
        <v>19</v>
      </c>
      <c r="C1610" s="2">
        <v>9213780000</v>
      </c>
      <c r="D1610" s="2">
        <v>10124000000</v>
      </c>
      <c r="E1610" s="2">
        <v>5177890000</v>
      </c>
      <c r="F1610" s="2">
        <v>4672800000</v>
      </c>
      <c r="G1610" s="2">
        <v>1205910000</v>
      </c>
      <c r="H1610" s="2">
        <v>1230160000</v>
      </c>
      <c r="I1610" s="2">
        <v>1117880000</v>
      </c>
      <c r="J1610" s="2">
        <v>969820000</v>
      </c>
      <c r="K1610" s="2">
        <v>787370000</v>
      </c>
      <c r="L1610" s="2">
        <v>597867000</v>
      </c>
      <c r="M1610" s="2">
        <v>578710000</v>
      </c>
      <c r="N1610" s="2">
        <v>587884000</v>
      </c>
      <c r="O1610" s="2">
        <v>656547000</v>
      </c>
      <c r="P1610" s="2">
        <v>720805000</v>
      </c>
      <c r="Q1610" s="2">
        <v>783422000</v>
      </c>
      <c r="R1610" s="2">
        <v>776718000</v>
      </c>
      <c r="S1610" s="2">
        <v>717892000</v>
      </c>
      <c r="T1610" s="2">
        <v>646969000</v>
      </c>
      <c r="U1610" s="2">
        <v>547003000</v>
      </c>
      <c r="V1610" s="2">
        <v>535455000</v>
      </c>
      <c r="W1610" s="2">
        <v>628795000</v>
      </c>
      <c r="X1610" s="2">
        <v>708514000</v>
      </c>
      <c r="Y1610" s="2">
        <v>777122000</v>
      </c>
      <c r="Z1610" s="2">
        <v>842118000</v>
      </c>
      <c r="AA1610" s="2">
        <v>893882000</v>
      </c>
      <c r="AB1610" s="2">
        <v>929793000</v>
      </c>
      <c r="AC1610" s="2">
        <v>952862000</v>
      </c>
      <c r="AD1610" s="2">
        <v>972765000</v>
      </c>
      <c r="AE1610" s="2">
        <v>968460000</v>
      </c>
      <c r="AF1610" s="2">
        <v>981617000</v>
      </c>
    </row>
    <row r="1611" spans="1:32">
      <c r="A1611" t="s">
        <v>1580</v>
      </c>
      <c r="B1611" t="s">
        <v>19</v>
      </c>
      <c r="C1611">
        <v>0</v>
      </c>
      <c r="D1611">
        <v>0</v>
      </c>
      <c r="E1611">
        <v>0</v>
      </c>
      <c r="F1611">
        <v>0</v>
      </c>
      <c r="G1611">
        <v>0</v>
      </c>
      <c r="H1611">
        <v>0</v>
      </c>
      <c r="I1611">
        <v>0</v>
      </c>
      <c r="J1611">
        <v>0</v>
      </c>
      <c r="K1611">
        <v>0</v>
      </c>
      <c r="L1611">
        <v>0</v>
      </c>
      <c r="M1611">
        <v>0</v>
      </c>
      <c r="N1611">
        <v>0</v>
      </c>
      <c r="O1611">
        <v>0</v>
      </c>
      <c r="P1611">
        <v>0</v>
      </c>
      <c r="Q1611">
        <v>0</v>
      </c>
      <c r="R1611">
        <v>0</v>
      </c>
      <c r="S1611">
        <v>0</v>
      </c>
      <c r="T1611">
        <v>0</v>
      </c>
      <c r="U1611">
        <v>0</v>
      </c>
      <c r="V1611">
        <v>0</v>
      </c>
      <c r="W1611">
        <v>0</v>
      </c>
      <c r="X1611">
        <v>0</v>
      </c>
      <c r="Y1611">
        <v>0</v>
      </c>
      <c r="Z1611">
        <v>0</v>
      </c>
      <c r="AA1611">
        <v>0</v>
      </c>
      <c r="AB1611">
        <v>0</v>
      </c>
      <c r="AC1611">
        <v>0</v>
      </c>
      <c r="AD1611">
        <v>0</v>
      </c>
      <c r="AE1611">
        <v>0</v>
      </c>
      <c r="AF1611">
        <v>0</v>
      </c>
    </row>
    <row r="1612" spans="1:32">
      <c r="A1612" t="s">
        <v>1581</v>
      </c>
      <c r="B1612" t="s">
        <v>19</v>
      </c>
      <c r="C1612">
        <v>0</v>
      </c>
      <c r="D1612">
        <v>0</v>
      </c>
      <c r="E1612">
        <v>0</v>
      </c>
      <c r="F1612">
        <v>0</v>
      </c>
      <c r="G1612">
        <v>0</v>
      </c>
      <c r="H1612">
        <v>0</v>
      </c>
      <c r="I1612">
        <v>0</v>
      </c>
      <c r="J1612">
        <v>0</v>
      </c>
      <c r="K1612">
        <v>0</v>
      </c>
      <c r="L1612">
        <v>0</v>
      </c>
      <c r="M1612">
        <v>0</v>
      </c>
      <c r="N1612">
        <v>0</v>
      </c>
      <c r="O1612">
        <v>0</v>
      </c>
      <c r="P1612">
        <v>0</v>
      </c>
      <c r="Q1612">
        <v>0</v>
      </c>
      <c r="R1612">
        <v>0</v>
      </c>
      <c r="S1612">
        <v>0</v>
      </c>
      <c r="T1612">
        <v>0</v>
      </c>
      <c r="U1612">
        <v>0</v>
      </c>
      <c r="V1612">
        <v>0</v>
      </c>
      <c r="W1612">
        <v>0</v>
      </c>
      <c r="X1612">
        <v>0</v>
      </c>
      <c r="Y1612">
        <v>0</v>
      </c>
      <c r="Z1612">
        <v>0</v>
      </c>
      <c r="AA1612">
        <v>0</v>
      </c>
      <c r="AB1612">
        <v>0</v>
      </c>
      <c r="AC1612">
        <v>0</v>
      </c>
      <c r="AD1612">
        <v>0</v>
      </c>
      <c r="AE1612">
        <v>0</v>
      </c>
      <c r="AF1612">
        <v>0</v>
      </c>
    </row>
    <row r="1613" spans="1:32">
      <c r="A1613" t="s">
        <v>1582</v>
      </c>
      <c r="B1613" t="s">
        <v>19</v>
      </c>
      <c r="C1613">
        <v>0</v>
      </c>
      <c r="D1613">
        <v>0</v>
      </c>
      <c r="E1613">
        <v>0</v>
      </c>
      <c r="F1613">
        <v>0</v>
      </c>
      <c r="G1613">
        <v>0</v>
      </c>
      <c r="H1613">
        <v>0</v>
      </c>
      <c r="I1613">
        <v>0</v>
      </c>
      <c r="J1613">
        <v>0</v>
      </c>
      <c r="K1613">
        <v>0</v>
      </c>
      <c r="L1613">
        <v>0</v>
      </c>
      <c r="M1613">
        <v>0</v>
      </c>
      <c r="N1613">
        <v>0</v>
      </c>
      <c r="O1613">
        <v>0</v>
      </c>
      <c r="P1613">
        <v>0</v>
      </c>
      <c r="Q1613">
        <v>0</v>
      </c>
      <c r="R1613">
        <v>0</v>
      </c>
      <c r="S1613">
        <v>0</v>
      </c>
      <c r="T1613">
        <v>0</v>
      </c>
      <c r="U1613">
        <v>0</v>
      </c>
      <c r="V1613">
        <v>0</v>
      </c>
      <c r="W1613">
        <v>0</v>
      </c>
      <c r="X1613">
        <v>0</v>
      </c>
      <c r="Y1613">
        <v>0</v>
      </c>
      <c r="Z1613">
        <v>0</v>
      </c>
      <c r="AA1613">
        <v>0</v>
      </c>
      <c r="AB1613">
        <v>0</v>
      </c>
      <c r="AC1613">
        <v>0</v>
      </c>
      <c r="AD1613">
        <v>0</v>
      </c>
      <c r="AE1613">
        <v>0</v>
      </c>
      <c r="AF1613">
        <v>0</v>
      </c>
    </row>
    <row r="1614" spans="1:32">
      <c r="A1614" t="s">
        <v>1583</v>
      </c>
      <c r="B1614" t="s">
        <v>19</v>
      </c>
      <c r="C1614" s="2">
        <v>17982200000</v>
      </c>
      <c r="D1614" s="2">
        <v>16127000000</v>
      </c>
      <c r="E1614" s="2">
        <v>16127000000</v>
      </c>
      <c r="F1614" s="2">
        <v>15831800000</v>
      </c>
      <c r="G1614" s="2">
        <v>15831800000</v>
      </c>
      <c r="H1614" s="2">
        <v>15831800000</v>
      </c>
      <c r="I1614" s="2">
        <v>15452300000</v>
      </c>
      <c r="J1614" s="2">
        <v>15452300000</v>
      </c>
      <c r="K1614" s="2">
        <v>15041200000</v>
      </c>
      <c r="L1614" s="2">
        <v>14956700000</v>
      </c>
      <c r="M1614" s="2">
        <v>13962500000</v>
      </c>
      <c r="N1614" s="2">
        <v>13747200000</v>
      </c>
      <c r="O1614" s="2">
        <v>13782000000</v>
      </c>
      <c r="P1614" s="2">
        <v>13893100000</v>
      </c>
      <c r="Q1614" s="2">
        <v>13962500000</v>
      </c>
      <c r="R1614" s="2">
        <v>13649900000</v>
      </c>
      <c r="S1614" s="2">
        <v>13649900000</v>
      </c>
      <c r="T1614" s="2">
        <v>13336500000</v>
      </c>
      <c r="U1614" s="2">
        <v>13127300000</v>
      </c>
      <c r="V1614" s="2">
        <v>12657000000</v>
      </c>
      <c r="W1614" s="2">
        <v>13336500000</v>
      </c>
      <c r="X1614" s="2">
        <v>13336500000</v>
      </c>
      <c r="Y1614" s="2">
        <v>13493400000</v>
      </c>
      <c r="Z1614" s="2">
        <v>13649900000</v>
      </c>
      <c r="AA1614" s="2">
        <v>13649900000</v>
      </c>
      <c r="AB1614" s="2">
        <v>13806000000</v>
      </c>
      <c r="AC1614" s="2">
        <v>14117000000</v>
      </c>
      <c r="AD1614" s="2">
        <v>15002200000</v>
      </c>
      <c r="AE1614" s="2">
        <v>15041200000</v>
      </c>
      <c r="AF1614" s="2">
        <v>15041200000</v>
      </c>
    </row>
    <row r="1615" spans="1:32">
      <c r="A1615" t="s">
        <v>7217</v>
      </c>
      <c r="B1615" t="s">
        <v>19</v>
      </c>
      <c r="C1615">
        <v>0</v>
      </c>
      <c r="D1615">
        <v>0</v>
      </c>
      <c r="E1615">
        <v>0</v>
      </c>
      <c r="F1615">
        <v>0</v>
      </c>
      <c r="G1615">
        <v>0</v>
      </c>
      <c r="H1615">
        <v>0</v>
      </c>
      <c r="I1615">
        <v>0</v>
      </c>
      <c r="J1615" s="2">
        <v>3146320000</v>
      </c>
      <c r="K1615" s="2">
        <v>6177770000</v>
      </c>
      <c r="L1615" s="2">
        <v>9192500000</v>
      </c>
      <c r="M1615" s="2">
        <v>31609700000</v>
      </c>
      <c r="N1615" s="2">
        <v>53789500000</v>
      </c>
      <c r="O1615" s="2">
        <v>75984100000</v>
      </c>
      <c r="P1615" s="2">
        <v>98127900000</v>
      </c>
      <c r="Q1615" s="2">
        <v>98181600000</v>
      </c>
      <c r="R1615" s="2">
        <v>97183000000</v>
      </c>
      <c r="S1615" s="2">
        <v>95960600000</v>
      </c>
      <c r="T1615" s="2">
        <v>94651400000</v>
      </c>
      <c r="U1615" s="2">
        <v>93358900000</v>
      </c>
      <c r="V1615" s="2">
        <v>92252100000</v>
      </c>
      <c r="W1615" s="2">
        <v>70968600000</v>
      </c>
      <c r="X1615" s="2">
        <v>49633800000</v>
      </c>
      <c r="Y1615" s="2">
        <v>28266400000</v>
      </c>
      <c r="Z1615" s="2">
        <v>3239770000</v>
      </c>
      <c r="AA1615">
        <v>0</v>
      </c>
      <c r="AB1615">
        <v>0</v>
      </c>
      <c r="AC1615">
        <v>0</v>
      </c>
      <c r="AD1615">
        <v>0</v>
      </c>
      <c r="AE1615">
        <v>0</v>
      </c>
      <c r="AF1615">
        <v>0</v>
      </c>
    </row>
    <row r="1616" spans="1:32">
      <c r="A1616" t="s">
        <v>7218</v>
      </c>
      <c r="B1616" t="s">
        <v>19</v>
      </c>
      <c r="C1616">
        <v>0</v>
      </c>
      <c r="D1616">
        <v>0</v>
      </c>
      <c r="E1616">
        <v>0</v>
      </c>
      <c r="F1616">
        <v>0</v>
      </c>
      <c r="G1616">
        <v>0</v>
      </c>
      <c r="H1616">
        <v>0</v>
      </c>
      <c r="I1616">
        <v>0</v>
      </c>
      <c r="J1616">
        <v>0</v>
      </c>
      <c r="K1616">
        <v>0</v>
      </c>
      <c r="L1616">
        <v>0</v>
      </c>
      <c r="M1616" s="2">
        <v>29536000</v>
      </c>
      <c r="N1616" s="2">
        <v>39239600</v>
      </c>
      <c r="O1616" s="2">
        <v>39267200</v>
      </c>
      <c r="P1616" s="2">
        <v>39312000</v>
      </c>
      <c r="Q1616" s="2">
        <v>39333500</v>
      </c>
      <c r="R1616" s="2">
        <v>39304700</v>
      </c>
      <c r="S1616" s="2">
        <v>39184000</v>
      </c>
      <c r="T1616" s="2">
        <v>38061800</v>
      </c>
      <c r="U1616" s="2">
        <v>37058600</v>
      </c>
      <c r="V1616" s="2">
        <v>35735600</v>
      </c>
      <c r="W1616" s="2">
        <v>37597200</v>
      </c>
      <c r="X1616" s="2">
        <v>38001900</v>
      </c>
      <c r="Y1616" s="2">
        <v>38636300</v>
      </c>
      <c r="Z1616" s="2">
        <v>24107900</v>
      </c>
      <c r="AA1616" s="2">
        <v>25257100</v>
      </c>
      <c r="AB1616" s="2">
        <v>26182700</v>
      </c>
      <c r="AC1616" s="2">
        <v>26879300</v>
      </c>
      <c r="AD1616" s="2">
        <v>27340500</v>
      </c>
      <c r="AE1616" s="2">
        <v>27723300</v>
      </c>
      <c r="AF1616" s="2">
        <v>28102600</v>
      </c>
    </row>
    <row r="1617" spans="1:32">
      <c r="A1617" t="s">
        <v>7219</v>
      </c>
      <c r="B1617" t="s">
        <v>19</v>
      </c>
      <c r="C1617">
        <v>0</v>
      </c>
      <c r="D1617">
        <v>0</v>
      </c>
      <c r="E1617">
        <v>0</v>
      </c>
      <c r="F1617">
        <v>0</v>
      </c>
      <c r="G1617">
        <v>0</v>
      </c>
      <c r="H1617">
        <v>0</v>
      </c>
      <c r="I1617">
        <v>0</v>
      </c>
      <c r="J1617">
        <v>0</v>
      </c>
      <c r="K1617">
        <v>0</v>
      </c>
      <c r="L1617">
        <v>0</v>
      </c>
      <c r="M1617">
        <v>0</v>
      </c>
      <c r="N1617">
        <v>0</v>
      </c>
      <c r="O1617">
        <v>0</v>
      </c>
      <c r="P1617">
        <v>0</v>
      </c>
      <c r="Q1617">
        <v>0</v>
      </c>
      <c r="R1617">
        <v>0</v>
      </c>
      <c r="S1617">
        <v>0</v>
      </c>
      <c r="T1617">
        <v>0</v>
      </c>
      <c r="U1617">
        <v>0</v>
      </c>
      <c r="V1617">
        <v>0</v>
      </c>
      <c r="W1617">
        <v>0</v>
      </c>
      <c r="X1617">
        <v>0</v>
      </c>
      <c r="Y1617">
        <v>0</v>
      </c>
      <c r="Z1617">
        <v>0</v>
      </c>
      <c r="AA1617">
        <v>0</v>
      </c>
      <c r="AB1617">
        <v>0</v>
      </c>
      <c r="AC1617">
        <v>0</v>
      </c>
      <c r="AD1617">
        <v>0</v>
      </c>
      <c r="AE1617">
        <v>0</v>
      </c>
      <c r="AF1617">
        <v>0</v>
      </c>
    </row>
    <row r="1618" spans="1:32">
      <c r="A1618" t="s">
        <v>7220</v>
      </c>
      <c r="B1618" t="s">
        <v>19</v>
      </c>
      <c r="C1618">
        <v>0</v>
      </c>
      <c r="D1618">
        <v>0</v>
      </c>
      <c r="E1618">
        <v>0</v>
      </c>
      <c r="F1618">
        <v>0</v>
      </c>
      <c r="G1618">
        <v>0</v>
      </c>
      <c r="H1618">
        <v>0</v>
      </c>
      <c r="I1618">
        <v>0</v>
      </c>
      <c r="J1618">
        <v>0</v>
      </c>
      <c r="K1618">
        <v>0</v>
      </c>
      <c r="L1618">
        <v>0</v>
      </c>
      <c r="M1618">
        <v>0</v>
      </c>
      <c r="N1618">
        <v>0</v>
      </c>
      <c r="O1618">
        <v>0</v>
      </c>
      <c r="P1618">
        <v>0</v>
      </c>
      <c r="Q1618">
        <v>0</v>
      </c>
      <c r="R1618">
        <v>0</v>
      </c>
      <c r="S1618">
        <v>0</v>
      </c>
      <c r="T1618">
        <v>0</v>
      </c>
      <c r="U1618">
        <v>0</v>
      </c>
      <c r="V1618">
        <v>0</v>
      </c>
      <c r="W1618">
        <v>0</v>
      </c>
      <c r="X1618">
        <v>0</v>
      </c>
      <c r="Y1618">
        <v>0</v>
      </c>
      <c r="Z1618">
        <v>0</v>
      </c>
      <c r="AA1618">
        <v>0</v>
      </c>
      <c r="AB1618">
        <v>0</v>
      </c>
      <c r="AC1618">
        <v>0</v>
      </c>
      <c r="AD1618">
        <v>0</v>
      </c>
      <c r="AE1618">
        <v>0</v>
      </c>
      <c r="AF1618">
        <v>0</v>
      </c>
    </row>
    <row r="1619" spans="1:32">
      <c r="A1619" t="s">
        <v>7221</v>
      </c>
      <c r="B1619" t="s">
        <v>19</v>
      </c>
      <c r="C1619">
        <v>0</v>
      </c>
      <c r="D1619">
        <v>0</v>
      </c>
      <c r="E1619">
        <v>0</v>
      </c>
      <c r="F1619">
        <v>0</v>
      </c>
      <c r="G1619">
        <v>0</v>
      </c>
      <c r="H1619">
        <v>0</v>
      </c>
      <c r="I1619">
        <v>0</v>
      </c>
      <c r="J1619">
        <v>0</v>
      </c>
      <c r="K1619">
        <v>0</v>
      </c>
      <c r="L1619">
        <v>0</v>
      </c>
      <c r="M1619">
        <v>0</v>
      </c>
      <c r="N1619">
        <v>0</v>
      </c>
      <c r="O1619">
        <v>0</v>
      </c>
      <c r="P1619">
        <v>0</v>
      </c>
      <c r="Q1619">
        <v>0</v>
      </c>
      <c r="R1619">
        <v>0</v>
      </c>
      <c r="S1619">
        <v>0</v>
      </c>
      <c r="T1619">
        <v>0</v>
      </c>
      <c r="U1619">
        <v>0</v>
      </c>
      <c r="V1619">
        <v>0</v>
      </c>
      <c r="W1619">
        <v>0</v>
      </c>
      <c r="X1619">
        <v>0</v>
      </c>
      <c r="Y1619">
        <v>0</v>
      </c>
      <c r="Z1619">
        <v>0</v>
      </c>
      <c r="AA1619">
        <v>0</v>
      </c>
      <c r="AB1619">
        <v>0</v>
      </c>
      <c r="AC1619">
        <v>0</v>
      </c>
      <c r="AD1619">
        <v>0</v>
      </c>
      <c r="AE1619">
        <v>0</v>
      </c>
      <c r="AF1619">
        <v>0</v>
      </c>
    </row>
    <row r="1620" spans="1:32">
      <c r="A1620" t="s">
        <v>7222</v>
      </c>
      <c r="B1620" t="s">
        <v>19</v>
      </c>
      <c r="C1620">
        <v>0</v>
      </c>
      <c r="D1620">
        <v>0</v>
      </c>
      <c r="E1620">
        <v>0</v>
      </c>
      <c r="F1620">
        <v>0</v>
      </c>
      <c r="G1620">
        <v>0</v>
      </c>
      <c r="H1620">
        <v>0</v>
      </c>
      <c r="I1620">
        <v>0</v>
      </c>
      <c r="J1620">
        <v>0</v>
      </c>
      <c r="K1620">
        <v>0</v>
      </c>
      <c r="L1620">
        <v>0</v>
      </c>
      <c r="M1620">
        <v>0</v>
      </c>
      <c r="N1620">
        <v>0</v>
      </c>
      <c r="O1620">
        <v>0</v>
      </c>
      <c r="P1620">
        <v>0</v>
      </c>
      <c r="Q1620">
        <v>0</v>
      </c>
      <c r="R1620">
        <v>0</v>
      </c>
      <c r="S1620">
        <v>0</v>
      </c>
      <c r="T1620">
        <v>0</v>
      </c>
      <c r="U1620">
        <v>0</v>
      </c>
      <c r="V1620">
        <v>0</v>
      </c>
      <c r="W1620">
        <v>0</v>
      </c>
      <c r="X1620">
        <v>0</v>
      </c>
      <c r="Y1620">
        <v>0</v>
      </c>
      <c r="Z1620">
        <v>0</v>
      </c>
      <c r="AA1620">
        <v>0</v>
      </c>
      <c r="AB1620">
        <v>0</v>
      </c>
      <c r="AC1620">
        <v>0</v>
      </c>
      <c r="AD1620">
        <v>0</v>
      </c>
      <c r="AE1620">
        <v>0</v>
      </c>
      <c r="AF1620">
        <v>0</v>
      </c>
    </row>
    <row r="1621" spans="1:32">
      <c r="A1621" t="s">
        <v>7223</v>
      </c>
      <c r="B1621" t="s">
        <v>19</v>
      </c>
      <c r="C1621">
        <v>0</v>
      </c>
      <c r="D1621">
        <v>0</v>
      </c>
      <c r="E1621">
        <v>0</v>
      </c>
      <c r="F1621">
        <v>0</v>
      </c>
      <c r="G1621">
        <v>0</v>
      </c>
      <c r="H1621">
        <v>0</v>
      </c>
      <c r="I1621">
        <v>0</v>
      </c>
      <c r="J1621">
        <v>0</v>
      </c>
      <c r="K1621">
        <v>0</v>
      </c>
      <c r="L1621">
        <v>0</v>
      </c>
      <c r="M1621">
        <v>0</v>
      </c>
      <c r="N1621">
        <v>0</v>
      </c>
      <c r="O1621">
        <v>0</v>
      </c>
      <c r="P1621">
        <v>0</v>
      </c>
      <c r="Q1621">
        <v>0</v>
      </c>
      <c r="R1621">
        <v>0</v>
      </c>
      <c r="S1621">
        <v>0</v>
      </c>
      <c r="T1621">
        <v>0</v>
      </c>
      <c r="U1621">
        <v>0</v>
      </c>
      <c r="V1621">
        <v>0</v>
      </c>
      <c r="W1621">
        <v>0</v>
      </c>
      <c r="X1621">
        <v>0</v>
      </c>
      <c r="Y1621">
        <v>0</v>
      </c>
      <c r="Z1621">
        <v>0</v>
      </c>
      <c r="AA1621">
        <v>0</v>
      </c>
      <c r="AB1621">
        <v>0</v>
      </c>
      <c r="AC1621">
        <v>0</v>
      </c>
      <c r="AD1621">
        <v>0</v>
      </c>
      <c r="AE1621">
        <v>0</v>
      </c>
      <c r="AF1621">
        <v>0</v>
      </c>
    </row>
    <row r="1622" spans="1:32">
      <c r="A1622" t="s">
        <v>1584</v>
      </c>
      <c r="B1622" t="s">
        <v>19</v>
      </c>
      <c r="C1622" s="2">
        <v>1989610000</v>
      </c>
      <c r="D1622" s="2">
        <v>1861680000</v>
      </c>
      <c r="E1622" s="2">
        <v>1579870000</v>
      </c>
      <c r="F1622" s="2">
        <v>1331780000</v>
      </c>
      <c r="G1622" s="2">
        <v>1375430000</v>
      </c>
      <c r="H1622" s="2">
        <v>1242510000</v>
      </c>
      <c r="I1622" s="2">
        <v>1025780000</v>
      </c>
      <c r="J1622" s="2">
        <v>741965000</v>
      </c>
      <c r="K1622" s="2">
        <v>530064000</v>
      </c>
      <c r="L1622" s="2">
        <v>342520000</v>
      </c>
      <c r="M1622" s="2">
        <v>253824000</v>
      </c>
      <c r="N1622" s="2">
        <v>175324000</v>
      </c>
      <c r="O1622" s="2">
        <v>108549000</v>
      </c>
      <c r="P1622" s="2">
        <v>32328300</v>
      </c>
      <c r="Q1622">
        <v>0</v>
      </c>
      <c r="R1622">
        <v>0</v>
      </c>
      <c r="S1622">
        <v>0</v>
      </c>
      <c r="T1622">
        <v>0</v>
      </c>
      <c r="U1622">
        <v>0</v>
      </c>
      <c r="V1622">
        <v>0</v>
      </c>
      <c r="W1622">
        <v>0</v>
      </c>
      <c r="X1622">
        <v>0</v>
      </c>
      <c r="Y1622">
        <v>0</v>
      </c>
      <c r="Z1622">
        <v>0</v>
      </c>
      <c r="AA1622">
        <v>0</v>
      </c>
      <c r="AB1622">
        <v>0</v>
      </c>
      <c r="AC1622">
        <v>0</v>
      </c>
      <c r="AD1622">
        <v>0</v>
      </c>
      <c r="AE1622">
        <v>0</v>
      </c>
      <c r="AF1622">
        <v>0</v>
      </c>
    </row>
    <row r="1623" spans="1:32">
      <c r="A1623" t="s">
        <v>7224</v>
      </c>
      <c r="B1623" t="s">
        <v>19</v>
      </c>
      <c r="C1623" s="2">
        <v>110767000</v>
      </c>
      <c r="D1623" s="2">
        <v>121400000</v>
      </c>
      <c r="E1623" s="2">
        <v>128247000</v>
      </c>
      <c r="F1623" s="2">
        <v>149349000</v>
      </c>
      <c r="G1623" s="2">
        <v>91655400</v>
      </c>
      <c r="H1623" s="2">
        <v>63118400</v>
      </c>
      <c r="I1623" s="2">
        <v>52702800</v>
      </c>
      <c r="J1623" s="2">
        <v>48432400</v>
      </c>
      <c r="K1623" s="2">
        <v>43764400</v>
      </c>
      <c r="L1623" s="2">
        <v>43988100</v>
      </c>
      <c r="M1623" s="2">
        <v>34480800</v>
      </c>
      <c r="N1623" s="2">
        <v>29001800</v>
      </c>
      <c r="O1623" s="2">
        <v>27778300</v>
      </c>
      <c r="P1623" s="2">
        <v>28432800</v>
      </c>
      <c r="Q1623" s="2">
        <v>27397000</v>
      </c>
      <c r="R1623" s="2">
        <v>24106400</v>
      </c>
      <c r="S1623" s="2">
        <v>17237500</v>
      </c>
      <c r="T1623" s="2">
        <v>10383300</v>
      </c>
      <c r="U1623" s="2">
        <v>7556130</v>
      </c>
      <c r="V1623" s="2">
        <v>5530800</v>
      </c>
      <c r="W1623" s="2">
        <v>6354990</v>
      </c>
      <c r="X1623" s="2">
        <v>7866190</v>
      </c>
      <c r="Y1623" s="2">
        <v>10690500</v>
      </c>
      <c r="Z1623" s="2">
        <v>15254600</v>
      </c>
      <c r="AA1623" s="2">
        <v>21028300</v>
      </c>
      <c r="AB1623" s="2">
        <v>27747200</v>
      </c>
      <c r="AC1623" s="2">
        <v>34378100</v>
      </c>
      <c r="AD1623" s="2">
        <v>39337400</v>
      </c>
      <c r="AE1623" s="2">
        <v>44401400</v>
      </c>
      <c r="AF1623" s="2">
        <v>47616100</v>
      </c>
    </row>
    <row r="1624" spans="1:32">
      <c r="A1624" t="s">
        <v>7225</v>
      </c>
      <c r="B1624" t="s">
        <v>19</v>
      </c>
      <c r="C1624" s="2">
        <v>1495500000</v>
      </c>
      <c r="D1624" s="2">
        <v>1617940000</v>
      </c>
      <c r="E1624" s="2">
        <v>1624120000</v>
      </c>
      <c r="F1624" s="2">
        <v>1513150000</v>
      </c>
      <c r="G1624" s="2">
        <v>1466070000</v>
      </c>
      <c r="H1624" s="2">
        <v>1396790000</v>
      </c>
      <c r="I1624" s="2">
        <v>1353580000</v>
      </c>
      <c r="J1624" s="2">
        <v>1311300000</v>
      </c>
      <c r="K1624" s="2">
        <v>1252520000</v>
      </c>
      <c r="L1624" s="2">
        <v>1180600000</v>
      </c>
      <c r="M1624" s="2">
        <v>1109580000</v>
      </c>
      <c r="N1624" s="2">
        <v>1066810000</v>
      </c>
      <c r="O1624" s="2">
        <v>1091050000</v>
      </c>
      <c r="P1624" s="2">
        <v>1126000000</v>
      </c>
      <c r="Q1624" s="2">
        <v>1150180000</v>
      </c>
      <c r="R1624" s="2">
        <v>1125770000</v>
      </c>
      <c r="S1624" s="2">
        <v>1051070000</v>
      </c>
      <c r="T1624" s="2">
        <v>933149000</v>
      </c>
      <c r="U1624" s="2">
        <v>819906000</v>
      </c>
      <c r="V1624" s="2">
        <v>754449000</v>
      </c>
      <c r="W1624" s="2">
        <v>847037000</v>
      </c>
      <c r="X1624" s="2">
        <v>938351000</v>
      </c>
      <c r="Y1624" s="2">
        <v>1023480000</v>
      </c>
      <c r="Z1624" s="2">
        <v>1105340000</v>
      </c>
      <c r="AA1624" s="2">
        <v>1151220000</v>
      </c>
      <c r="AB1624" s="2">
        <v>1205280000</v>
      </c>
      <c r="AC1624" s="2">
        <v>1258250000</v>
      </c>
      <c r="AD1624" s="2">
        <v>1314780000</v>
      </c>
      <c r="AE1624" s="2">
        <v>1365230000</v>
      </c>
      <c r="AF1624" s="2">
        <v>1419180000</v>
      </c>
    </row>
    <row r="1625" spans="1:32">
      <c r="A1625" t="s">
        <v>1586</v>
      </c>
      <c r="B1625" t="s">
        <v>19</v>
      </c>
      <c r="C1625">
        <v>0</v>
      </c>
      <c r="D1625">
        <v>0</v>
      </c>
      <c r="E1625">
        <v>0</v>
      </c>
      <c r="F1625">
        <v>0</v>
      </c>
      <c r="G1625">
        <v>0</v>
      </c>
      <c r="H1625">
        <v>0</v>
      </c>
      <c r="I1625">
        <v>0</v>
      </c>
      <c r="J1625">
        <v>0</v>
      </c>
      <c r="K1625">
        <v>0</v>
      </c>
      <c r="L1625">
        <v>0</v>
      </c>
      <c r="M1625">
        <v>0</v>
      </c>
      <c r="N1625">
        <v>0</v>
      </c>
      <c r="O1625">
        <v>0</v>
      </c>
      <c r="P1625">
        <v>0</v>
      </c>
      <c r="Q1625">
        <v>0</v>
      </c>
      <c r="R1625">
        <v>0</v>
      </c>
      <c r="S1625">
        <v>0</v>
      </c>
      <c r="T1625">
        <v>0</v>
      </c>
      <c r="U1625">
        <v>0</v>
      </c>
      <c r="V1625">
        <v>0</v>
      </c>
      <c r="W1625">
        <v>0</v>
      </c>
      <c r="X1625">
        <v>0</v>
      </c>
      <c r="Y1625">
        <v>0</v>
      </c>
      <c r="Z1625">
        <v>0</v>
      </c>
      <c r="AA1625">
        <v>0</v>
      </c>
      <c r="AB1625">
        <v>0</v>
      </c>
      <c r="AC1625">
        <v>0</v>
      </c>
      <c r="AD1625">
        <v>0</v>
      </c>
      <c r="AE1625">
        <v>0</v>
      </c>
      <c r="AF1625">
        <v>0</v>
      </c>
    </row>
    <row r="1626" spans="1:32">
      <c r="A1626" t="s">
        <v>1587</v>
      </c>
      <c r="B1626" t="s">
        <v>19</v>
      </c>
      <c r="C1626">
        <v>0</v>
      </c>
      <c r="D1626">
        <v>0</v>
      </c>
      <c r="E1626">
        <v>0</v>
      </c>
      <c r="F1626">
        <v>0</v>
      </c>
      <c r="G1626">
        <v>0</v>
      </c>
      <c r="H1626">
        <v>0</v>
      </c>
      <c r="I1626">
        <v>0</v>
      </c>
      <c r="J1626">
        <v>0</v>
      </c>
      <c r="K1626">
        <v>0</v>
      </c>
      <c r="L1626">
        <v>0</v>
      </c>
      <c r="M1626">
        <v>0</v>
      </c>
      <c r="N1626">
        <v>0</v>
      </c>
      <c r="O1626">
        <v>0</v>
      </c>
      <c r="P1626">
        <v>0</v>
      </c>
      <c r="Q1626">
        <v>0</v>
      </c>
      <c r="R1626">
        <v>0</v>
      </c>
      <c r="S1626">
        <v>0</v>
      </c>
      <c r="T1626">
        <v>0</v>
      </c>
      <c r="U1626">
        <v>0</v>
      </c>
      <c r="V1626">
        <v>0</v>
      </c>
      <c r="W1626">
        <v>0</v>
      </c>
      <c r="X1626">
        <v>0</v>
      </c>
      <c r="Y1626">
        <v>0</v>
      </c>
      <c r="Z1626">
        <v>0</v>
      </c>
      <c r="AA1626">
        <v>0</v>
      </c>
      <c r="AB1626">
        <v>0</v>
      </c>
      <c r="AC1626">
        <v>0</v>
      </c>
      <c r="AD1626">
        <v>0</v>
      </c>
      <c r="AE1626">
        <v>0</v>
      </c>
      <c r="AF1626">
        <v>0</v>
      </c>
    </row>
    <row r="1627" spans="1:32">
      <c r="A1627" t="s">
        <v>1588</v>
      </c>
      <c r="B1627" t="s">
        <v>19</v>
      </c>
      <c r="C1627">
        <v>0</v>
      </c>
      <c r="D1627">
        <v>0</v>
      </c>
      <c r="E1627">
        <v>0</v>
      </c>
      <c r="F1627">
        <v>0</v>
      </c>
      <c r="G1627">
        <v>0</v>
      </c>
      <c r="H1627">
        <v>0</v>
      </c>
      <c r="I1627">
        <v>0</v>
      </c>
      <c r="J1627">
        <v>0</v>
      </c>
      <c r="K1627">
        <v>0</v>
      </c>
      <c r="L1627">
        <v>0</v>
      </c>
      <c r="M1627">
        <v>0</v>
      </c>
      <c r="N1627">
        <v>0</v>
      </c>
      <c r="O1627">
        <v>0</v>
      </c>
      <c r="P1627">
        <v>0</v>
      </c>
      <c r="Q1627">
        <v>0</v>
      </c>
      <c r="R1627">
        <v>0</v>
      </c>
      <c r="S1627">
        <v>0</v>
      </c>
      <c r="T1627">
        <v>0</v>
      </c>
      <c r="U1627">
        <v>0</v>
      </c>
      <c r="V1627">
        <v>0</v>
      </c>
      <c r="W1627">
        <v>0</v>
      </c>
      <c r="X1627">
        <v>0</v>
      </c>
      <c r="Y1627">
        <v>0</v>
      </c>
      <c r="Z1627">
        <v>0</v>
      </c>
      <c r="AA1627">
        <v>0</v>
      </c>
      <c r="AB1627">
        <v>0</v>
      </c>
      <c r="AC1627">
        <v>0</v>
      </c>
      <c r="AD1627">
        <v>0</v>
      </c>
      <c r="AE1627">
        <v>0</v>
      </c>
      <c r="AF1627">
        <v>0</v>
      </c>
    </row>
    <row r="1628" spans="1:32">
      <c r="A1628" t="s">
        <v>1589</v>
      </c>
      <c r="B1628" t="s">
        <v>19</v>
      </c>
      <c r="C1628">
        <v>0</v>
      </c>
      <c r="D1628">
        <v>0</v>
      </c>
      <c r="E1628">
        <v>0</v>
      </c>
      <c r="F1628">
        <v>0</v>
      </c>
      <c r="G1628">
        <v>0</v>
      </c>
      <c r="H1628">
        <v>0</v>
      </c>
      <c r="I1628">
        <v>0</v>
      </c>
      <c r="J1628">
        <v>0</v>
      </c>
      <c r="K1628">
        <v>0</v>
      </c>
      <c r="L1628">
        <v>0</v>
      </c>
      <c r="M1628">
        <v>0</v>
      </c>
      <c r="N1628">
        <v>0</v>
      </c>
      <c r="O1628">
        <v>0</v>
      </c>
      <c r="P1628">
        <v>0</v>
      </c>
      <c r="Q1628">
        <v>0</v>
      </c>
      <c r="R1628">
        <v>0</v>
      </c>
      <c r="S1628">
        <v>0</v>
      </c>
      <c r="T1628">
        <v>0</v>
      </c>
      <c r="U1628">
        <v>0</v>
      </c>
      <c r="V1628">
        <v>0</v>
      </c>
      <c r="W1628">
        <v>0</v>
      </c>
      <c r="X1628">
        <v>0</v>
      </c>
      <c r="Y1628">
        <v>0</v>
      </c>
      <c r="Z1628">
        <v>0</v>
      </c>
      <c r="AA1628">
        <v>0</v>
      </c>
      <c r="AB1628">
        <v>0</v>
      </c>
      <c r="AC1628">
        <v>0</v>
      </c>
      <c r="AD1628">
        <v>0</v>
      </c>
      <c r="AE1628">
        <v>0</v>
      </c>
      <c r="AF1628">
        <v>0</v>
      </c>
    </row>
    <row r="1629" spans="1:32">
      <c r="A1629" t="s">
        <v>1590</v>
      </c>
      <c r="B1629" t="s">
        <v>19</v>
      </c>
      <c r="C1629">
        <v>0</v>
      </c>
      <c r="D1629">
        <v>0</v>
      </c>
      <c r="E1629">
        <v>0</v>
      </c>
      <c r="F1629">
        <v>0</v>
      </c>
      <c r="G1629">
        <v>0</v>
      </c>
      <c r="H1629">
        <v>0</v>
      </c>
      <c r="I1629">
        <v>0</v>
      </c>
      <c r="J1629">
        <v>0</v>
      </c>
      <c r="K1629">
        <v>0</v>
      </c>
      <c r="L1629">
        <v>0</v>
      </c>
      <c r="M1629">
        <v>0</v>
      </c>
      <c r="N1629">
        <v>0</v>
      </c>
      <c r="O1629">
        <v>0</v>
      </c>
      <c r="P1629">
        <v>0</v>
      </c>
      <c r="Q1629">
        <v>0</v>
      </c>
      <c r="R1629">
        <v>0</v>
      </c>
      <c r="S1629">
        <v>0</v>
      </c>
      <c r="T1629">
        <v>0</v>
      </c>
      <c r="U1629">
        <v>0</v>
      </c>
      <c r="V1629">
        <v>0</v>
      </c>
      <c r="W1629">
        <v>0</v>
      </c>
      <c r="X1629">
        <v>0</v>
      </c>
      <c r="Y1629">
        <v>0</v>
      </c>
      <c r="Z1629">
        <v>0</v>
      </c>
      <c r="AA1629">
        <v>0</v>
      </c>
      <c r="AB1629">
        <v>0</v>
      </c>
      <c r="AC1629">
        <v>0</v>
      </c>
      <c r="AD1629">
        <v>0</v>
      </c>
      <c r="AE1629">
        <v>0</v>
      </c>
      <c r="AF1629">
        <v>0</v>
      </c>
    </row>
    <row r="1630" spans="1:32">
      <c r="A1630" t="s">
        <v>1591</v>
      </c>
      <c r="B1630" t="s">
        <v>19</v>
      </c>
      <c r="C1630" s="2">
        <v>50202800</v>
      </c>
      <c r="D1630" s="2">
        <v>61803700</v>
      </c>
      <c r="E1630" s="2">
        <v>21516300</v>
      </c>
      <c r="F1630" s="2">
        <v>12004400</v>
      </c>
      <c r="G1630" s="2">
        <v>23723700</v>
      </c>
      <c r="H1630" s="2">
        <v>25254800</v>
      </c>
      <c r="I1630" s="2">
        <v>20192500</v>
      </c>
      <c r="J1630" s="2">
        <v>15206500</v>
      </c>
      <c r="K1630" s="2">
        <v>9633080</v>
      </c>
      <c r="L1630" s="2">
        <v>5655370</v>
      </c>
      <c r="M1630" s="2">
        <v>9273040</v>
      </c>
      <c r="N1630" s="2">
        <v>10561900</v>
      </c>
      <c r="O1630" s="2">
        <v>11790100</v>
      </c>
      <c r="P1630" s="2">
        <v>12714000</v>
      </c>
      <c r="Q1630" s="2">
        <v>13625600</v>
      </c>
      <c r="R1630" s="2">
        <v>14640500</v>
      </c>
      <c r="S1630" s="2">
        <v>13308300</v>
      </c>
      <c r="T1630" s="2">
        <v>13505800</v>
      </c>
      <c r="U1630" s="2">
        <v>12636400</v>
      </c>
      <c r="V1630" s="2">
        <v>14483100</v>
      </c>
      <c r="W1630" s="2">
        <v>13270700</v>
      </c>
      <c r="X1630" s="2">
        <v>14578600</v>
      </c>
      <c r="Y1630" s="2">
        <v>15300300</v>
      </c>
      <c r="Z1630" s="2">
        <v>15992700</v>
      </c>
      <c r="AA1630" s="2">
        <v>17690700</v>
      </c>
      <c r="AB1630" s="2">
        <v>18401300</v>
      </c>
      <c r="AC1630" s="2">
        <v>18110900</v>
      </c>
      <c r="AD1630" s="2">
        <v>15732100</v>
      </c>
      <c r="AE1630" s="2">
        <v>15198400</v>
      </c>
      <c r="AF1630" s="2">
        <v>15715000</v>
      </c>
    </row>
    <row r="1631" spans="1:32">
      <c r="A1631" t="s">
        <v>1592</v>
      </c>
      <c r="B1631" t="s">
        <v>19</v>
      </c>
      <c r="C1631">
        <v>0</v>
      </c>
      <c r="D1631">
        <v>0</v>
      </c>
      <c r="E1631">
        <v>0</v>
      </c>
      <c r="F1631">
        <v>0</v>
      </c>
      <c r="G1631">
        <v>0</v>
      </c>
      <c r="H1631">
        <v>0</v>
      </c>
      <c r="I1631">
        <v>0</v>
      </c>
      <c r="J1631">
        <v>0</v>
      </c>
      <c r="K1631">
        <v>0</v>
      </c>
      <c r="L1631">
        <v>0</v>
      </c>
      <c r="M1631">
        <v>0</v>
      </c>
      <c r="N1631">
        <v>0</v>
      </c>
      <c r="O1631">
        <v>0</v>
      </c>
      <c r="P1631">
        <v>0</v>
      </c>
      <c r="Q1631">
        <v>0</v>
      </c>
      <c r="R1631">
        <v>0</v>
      </c>
      <c r="S1631">
        <v>0</v>
      </c>
      <c r="T1631">
        <v>0</v>
      </c>
      <c r="U1631">
        <v>0</v>
      </c>
      <c r="V1631">
        <v>0</v>
      </c>
      <c r="W1631">
        <v>0</v>
      </c>
      <c r="X1631">
        <v>0</v>
      </c>
      <c r="Y1631">
        <v>0</v>
      </c>
      <c r="Z1631">
        <v>0</v>
      </c>
      <c r="AA1631">
        <v>0</v>
      </c>
      <c r="AB1631">
        <v>0</v>
      </c>
      <c r="AC1631">
        <v>0</v>
      </c>
      <c r="AD1631">
        <v>0</v>
      </c>
      <c r="AE1631">
        <v>0</v>
      </c>
      <c r="AF1631">
        <v>0</v>
      </c>
    </row>
    <row r="1632" spans="1:32">
      <c r="A1632" t="s">
        <v>1593</v>
      </c>
      <c r="B1632" t="s">
        <v>19</v>
      </c>
      <c r="C1632" s="2">
        <v>552551000</v>
      </c>
      <c r="D1632" s="2">
        <v>666130000</v>
      </c>
      <c r="E1632" s="2">
        <v>542722000</v>
      </c>
      <c r="F1632" s="2">
        <v>542639000</v>
      </c>
      <c r="G1632" s="2">
        <v>538486000</v>
      </c>
      <c r="H1632" s="2">
        <v>538176000</v>
      </c>
      <c r="I1632" s="2">
        <v>537514000</v>
      </c>
      <c r="J1632" s="2">
        <v>537390000</v>
      </c>
      <c r="K1632" s="2">
        <v>537060000</v>
      </c>
      <c r="L1632" s="2">
        <v>527409000</v>
      </c>
      <c r="M1632" s="2">
        <v>527409000</v>
      </c>
      <c r="N1632" s="2">
        <v>527409000</v>
      </c>
      <c r="O1632" s="2">
        <v>527409000</v>
      </c>
      <c r="P1632" s="2">
        <v>527057000</v>
      </c>
      <c r="Q1632" s="2">
        <v>527057000</v>
      </c>
      <c r="R1632" s="2">
        <v>527057000</v>
      </c>
      <c r="S1632" s="2">
        <v>527057000</v>
      </c>
      <c r="T1632" s="2">
        <v>527057000</v>
      </c>
      <c r="U1632" s="2">
        <v>527057000</v>
      </c>
      <c r="V1632" s="2">
        <v>527057000</v>
      </c>
      <c r="W1632" s="2">
        <v>527057000</v>
      </c>
      <c r="X1632" s="2">
        <v>527057000</v>
      </c>
      <c r="Y1632" s="2">
        <v>527057000</v>
      </c>
      <c r="Z1632" s="2">
        <v>527057000</v>
      </c>
      <c r="AA1632" s="2">
        <v>526272000</v>
      </c>
      <c r="AB1632" s="2">
        <v>526272000</v>
      </c>
      <c r="AC1632" s="2">
        <v>526272000</v>
      </c>
      <c r="AD1632" s="2">
        <v>526272000</v>
      </c>
      <c r="AE1632" s="2">
        <v>526272000</v>
      </c>
      <c r="AF1632" s="2">
        <v>526272000</v>
      </c>
    </row>
    <row r="1633" spans="1:32">
      <c r="A1633" t="s">
        <v>1594</v>
      </c>
      <c r="B1633" t="s">
        <v>19</v>
      </c>
      <c r="C1633" s="2">
        <v>200306000</v>
      </c>
      <c r="D1633" s="2">
        <v>194431000</v>
      </c>
      <c r="E1633" s="2">
        <v>271869000</v>
      </c>
      <c r="F1633" s="2">
        <v>300344000</v>
      </c>
      <c r="G1633" s="2">
        <v>173065000</v>
      </c>
      <c r="H1633" s="2">
        <v>126913000</v>
      </c>
      <c r="I1633" s="2">
        <v>125128000</v>
      </c>
      <c r="J1633" s="2">
        <v>131659000</v>
      </c>
      <c r="K1633" s="2">
        <v>141648000</v>
      </c>
      <c r="L1633" s="2">
        <v>156138000</v>
      </c>
      <c r="M1633" s="2">
        <v>139551000</v>
      </c>
      <c r="N1633" s="2">
        <v>148104000</v>
      </c>
      <c r="O1633" s="2">
        <v>171657000</v>
      </c>
      <c r="P1633" s="2">
        <v>184789000</v>
      </c>
      <c r="Q1633" s="2">
        <v>191554000</v>
      </c>
      <c r="R1633" s="2">
        <v>185121000</v>
      </c>
      <c r="S1633" s="2">
        <v>158324000</v>
      </c>
      <c r="T1633" s="2">
        <v>122078000</v>
      </c>
      <c r="U1633" s="2">
        <v>102640000</v>
      </c>
      <c r="V1633" s="2">
        <v>85383000</v>
      </c>
      <c r="W1633" s="2">
        <v>102720000</v>
      </c>
      <c r="X1633" s="2">
        <v>130214000</v>
      </c>
      <c r="Y1633" s="2">
        <v>166059000</v>
      </c>
      <c r="Z1633" s="2">
        <v>211679000</v>
      </c>
      <c r="AA1633" s="2">
        <v>260359000</v>
      </c>
      <c r="AB1633" s="2">
        <v>298231000</v>
      </c>
      <c r="AC1633" s="2">
        <v>332193000</v>
      </c>
      <c r="AD1633" s="2">
        <v>357549000</v>
      </c>
      <c r="AE1633" s="2">
        <v>381187000</v>
      </c>
      <c r="AF1633" s="2">
        <v>395650000</v>
      </c>
    </row>
    <row r="1634" spans="1:32">
      <c r="A1634" t="s">
        <v>1595</v>
      </c>
      <c r="B1634" t="s">
        <v>19</v>
      </c>
      <c r="C1634" s="2">
        <v>22596300</v>
      </c>
      <c r="D1634" s="2">
        <v>24828600</v>
      </c>
      <c r="E1634" s="2">
        <v>12698500</v>
      </c>
      <c r="F1634" s="2">
        <v>11459800</v>
      </c>
      <c r="G1634" s="2">
        <v>2957420</v>
      </c>
      <c r="H1634" s="2">
        <v>3016900</v>
      </c>
      <c r="I1634" s="2">
        <v>2741530</v>
      </c>
      <c r="J1634" s="2">
        <v>2378430</v>
      </c>
      <c r="K1634" s="2">
        <v>1930980</v>
      </c>
      <c r="L1634" s="2">
        <v>1466230</v>
      </c>
      <c r="M1634" s="2">
        <v>1419250</v>
      </c>
      <c r="N1634" s="2">
        <v>1441750</v>
      </c>
      <c r="O1634" s="2">
        <v>1610140</v>
      </c>
      <c r="P1634" s="2">
        <v>1767730</v>
      </c>
      <c r="Q1634" s="2">
        <v>1921300</v>
      </c>
      <c r="R1634" s="2">
        <v>1904860</v>
      </c>
      <c r="S1634" s="2">
        <v>1760590</v>
      </c>
      <c r="T1634" s="2">
        <v>1586650</v>
      </c>
      <c r="U1634" s="2">
        <v>1341490</v>
      </c>
      <c r="V1634" s="2">
        <v>1313170</v>
      </c>
      <c r="W1634" s="2">
        <v>1542080</v>
      </c>
      <c r="X1634" s="2">
        <v>1737590</v>
      </c>
      <c r="Y1634" s="2">
        <v>1905850</v>
      </c>
      <c r="Z1634" s="2">
        <v>2065240</v>
      </c>
      <c r="AA1634" s="2">
        <v>2192190</v>
      </c>
      <c r="AB1634" s="2">
        <v>2280260</v>
      </c>
      <c r="AC1634" s="2">
        <v>2336840</v>
      </c>
      <c r="AD1634" s="2">
        <v>2385650</v>
      </c>
      <c r="AE1634" s="2">
        <v>2375090</v>
      </c>
      <c r="AF1634" s="2">
        <v>2407360</v>
      </c>
    </row>
    <row r="1635" spans="1:32">
      <c r="A1635" t="s">
        <v>1596</v>
      </c>
      <c r="B1635" t="s">
        <v>19</v>
      </c>
      <c r="C1635">
        <v>0</v>
      </c>
      <c r="D1635">
        <v>0</v>
      </c>
      <c r="E1635">
        <v>0</v>
      </c>
      <c r="F1635">
        <v>0</v>
      </c>
      <c r="G1635">
        <v>0</v>
      </c>
      <c r="H1635">
        <v>0</v>
      </c>
      <c r="I1635">
        <v>0</v>
      </c>
      <c r="J1635">
        <v>0</v>
      </c>
      <c r="K1635">
        <v>0</v>
      </c>
      <c r="L1635">
        <v>0</v>
      </c>
      <c r="M1635">
        <v>0</v>
      </c>
      <c r="N1635">
        <v>0</v>
      </c>
      <c r="O1635">
        <v>0</v>
      </c>
      <c r="P1635">
        <v>0</v>
      </c>
      <c r="Q1635">
        <v>0</v>
      </c>
      <c r="R1635">
        <v>0</v>
      </c>
      <c r="S1635">
        <v>0</v>
      </c>
      <c r="T1635">
        <v>0</v>
      </c>
      <c r="U1635">
        <v>0</v>
      </c>
      <c r="V1635">
        <v>0</v>
      </c>
      <c r="W1635">
        <v>0</v>
      </c>
      <c r="X1635">
        <v>0</v>
      </c>
      <c r="Y1635">
        <v>0</v>
      </c>
      <c r="Z1635">
        <v>0</v>
      </c>
      <c r="AA1635">
        <v>0</v>
      </c>
      <c r="AB1635">
        <v>0</v>
      </c>
      <c r="AC1635">
        <v>0</v>
      </c>
      <c r="AD1635">
        <v>0</v>
      </c>
      <c r="AE1635">
        <v>0</v>
      </c>
      <c r="AF1635">
        <v>0</v>
      </c>
    </row>
    <row r="1636" spans="1:32">
      <c r="A1636" t="s">
        <v>1597</v>
      </c>
      <c r="B1636" t="s">
        <v>19</v>
      </c>
      <c r="C1636">
        <v>0</v>
      </c>
      <c r="D1636">
        <v>0</v>
      </c>
      <c r="E1636">
        <v>0</v>
      </c>
      <c r="F1636">
        <v>0</v>
      </c>
      <c r="G1636">
        <v>0</v>
      </c>
      <c r="H1636">
        <v>0</v>
      </c>
      <c r="I1636">
        <v>0</v>
      </c>
      <c r="J1636">
        <v>0</v>
      </c>
      <c r="K1636">
        <v>0</v>
      </c>
      <c r="L1636">
        <v>0</v>
      </c>
      <c r="M1636">
        <v>0</v>
      </c>
      <c r="N1636">
        <v>0</v>
      </c>
      <c r="O1636">
        <v>0</v>
      </c>
      <c r="P1636">
        <v>0</v>
      </c>
      <c r="Q1636">
        <v>0</v>
      </c>
      <c r="R1636">
        <v>0</v>
      </c>
      <c r="S1636">
        <v>0</v>
      </c>
      <c r="T1636">
        <v>0</v>
      </c>
      <c r="U1636">
        <v>0</v>
      </c>
      <c r="V1636">
        <v>0</v>
      </c>
      <c r="W1636">
        <v>0</v>
      </c>
      <c r="X1636">
        <v>0</v>
      </c>
      <c r="Y1636">
        <v>0</v>
      </c>
      <c r="Z1636">
        <v>0</v>
      </c>
      <c r="AA1636">
        <v>0</v>
      </c>
      <c r="AB1636">
        <v>0</v>
      </c>
      <c r="AC1636">
        <v>0</v>
      </c>
      <c r="AD1636">
        <v>0</v>
      </c>
      <c r="AE1636">
        <v>0</v>
      </c>
      <c r="AF1636">
        <v>0</v>
      </c>
    </row>
    <row r="1637" spans="1:32">
      <c r="A1637" t="s">
        <v>1598</v>
      </c>
      <c r="B1637" t="s">
        <v>19</v>
      </c>
      <c r="C1637">
        <v>0</v>
      </c>
      <c r="D1637">
        <v>0</v>
      </c>
      <c r="E1637">
        <v>0</v>
      </c>
      <c r="F1637">
        <v>0</v>
      </c>
      <c r="G1637">
        <v>0</v>
      </c>
      <c r="H1637">
        <v>0</v>
      </c>
      <c r="I1637">
        <v>0</v>
      </c>
      <c r="J1637">
        <v>0</v>
      </c>
      <c r="K1637">
        <v>0</v>
      </c>
      <c r="L1637">
        <v>0</v>
      </c>
      <c r="M1637">
        <v>0</v>
      </c>
      <c r="N1637">
        <v>0</v>
      </c>
      <c r="O1637">
        <v>0</v>
      </c>
      <c r="P1637">
        <v>0</v>
      </c>
      <c r="Q1637">
        <v>0</v>
      </c>
      <c r="R1637">
        <v>0</v>
      </c>
      <c r="S1637">
        <v>0</v>
      </c>
      <c r="T1637">
        <v>0</v>
      </c>
      <c r="U1637">
        <v>0</v>
      </c>
      <c r="V1637">
        <v>0</v>
      </c>
      <c r="W1637">
        <v>0</v>
      </c>
      <c r="X1637">
        <v>0</v>
      </c>
      <c r="Y1637">
        <v>0</v>
      </c>
      <c r="Z1637">
        <v>0</v>
      </c>
      <c r="AA1637">
        <v>0</v>
      </c>
      <c r="AB1637">
        <v>0</v>
      </c>
      <c r="AC1637">
        <v>0</v>
      </c>
      <c r="AD1637">
        <v>0</v>
      </c>
      <c r="AE1637">
        <v>0</v>
      </c>
      <c r="AF1637">
        <v>0</v>
      </c>
    </row>
    <row r="1638" spans="1:32">
      <c r="A1638" t="s">
        <v>1599</v>
      </c>
      <c r="B1638" t="s">
        <v>19</v>
      </c>
      <c r="C1638" s="2">
        <v>151679000</v>
      </c>
      <c r="D1638" s="2">
        <v>136030000</v>
      </c>
      <c r="E1638" s="2">
        <v>136030000</v>
      </c>
      <c r="F1638" s="2">
        <v>133541000</v>
      </c>
      <c r="G1638" s="2">
        <v>133541000</v>
      </c>
      <c r="H1638" s="2">
        <v>133541000</v>
      </c>
      <c r="I1638" s="2">
        <v>130340000</v>
      </c>
      <c r="J1638" s="2">
        <v>130340000</v>
      </c>
      <c r="K1638" s="2">
        <v>126872000</v>
      </c>
      <c r="L1638" s="2">
        <v>126159000</v>
      </c>
      <c r="M1638" s="2">
        <v>117773000</v>
      </c>
      <c r="N1638" s="2">
        <v>115957000</v>
      </c>
      <c r="O1638" s="2">
        <v>116250000</v>
      </c>
      <c r="P1638" s="2">
        <v>117188000</v>
      </c>
      <c r="Q1638" s="2">
        <v>117773000</v>
      </c>
      <c r="R1638" s="2">
        <v>115137000</v>
      </c>
      <c r="S1638" s="2">
        <v>115137000</v>
      </c>
      <c r="T1638" s="2">
        <v>112493000</v>
      </c>
      <c r="U1638" s="2">
        <v>110728000</v>
      </c>
      <c r="V1638" s="2">
        <v>106761000</v>
      </c>
      <c r="W1638" s="2">
        <v>112493000</v>
      </c>
      <c r="X1638" s="2">
        <v>112493000</v>
      </c>
      <c r="Y1638" s="2">
        <v>113816000</v>
      </c>
      <c r="Z1638" s="2">
        <v>115137000</v>
      </c>
      <c r="AA1638" s="2">
        <v>115137000</v>
      </c>
      <c r="AB1638" s="2">
        <v>116453000</v>
      </c>
      <c r="AC1638" s="2">
        <v>119076000</v>
      </c>
      <c r="AD1638" s="2">
        <v>126543000</v>
      </c>
      <c r="AE1638" s="2">
        <v>126872000</v>
      </c>
      <c r="AF1638" s="2">
        <v>126872000</v>
      </c>
    </row>
    <row r="1639" spans="1:32">
      <c r="A1639" t="s">
        <v>7226</v>
      </c>
      <c r="B1639" t="s">
        <v>19</v>
      </c>
      <c r="C1639">
        <v>0</v>
      </c>
      <c r="D1639">
        <v>0</v>
      </c>
      <c r="E1639">
        <v>0</v>
      </c>
      <c r="F1639">
        <v>0</v>
      </c>
      <c r="G1639">
        <v>0</v>
      </c>
      <c r="H1639">
        <v>0</v>
      </c>
      <c r="I1639">
        <v>0</v>
      </c>
      <c r="J1639" s="2">
        <v>7716170</v>
      </c>
      <c r="K1639" s="2">
        <v>15150600</v>
      </c>
      <c r="L1639" s="2">
        <v>22544100</v>
      </c>
      <c r="M1639" s="2">
        <v>77520800</v>
      </c>
      <c r="N1639" s="2">
        <v>131915000</v>
      </c>
      <c r="O1639" s="2">
        <v>186347000</v>
      </c>
      <c r="P1639" s="2">
        <v>240653000</v>
      </c>
      <c r="Q1639" s="2">
        <v>240785000</v>
      </c>
      <c r="R1639" s="2">
        <v>238336000</v>
      </c>
      <c r="S1639" s="2">
        <v>235338000</v>
      </c>
      <c r="T1639" s="2">
        <v>232127000</v>
      </c>
      <c r="U1639" s="2">
        <v>228957000</v>
      </c>
      <c r="V1639" s="2">
        <v>226243000</v>
      </c>
      <c r="W1639" s="2">
        <v>174046000</v>
      </c>
      <c r="X1639" s="2">
        <v>121724000</v>
      </c>
      <c r="Y1639" s="2">
        <v>69321600</v>
      </c>
      <c r="Z1639" s="2">
        <v>7945340</v>
      </c>
      <c r="AA1639">
        <v>0</v>
      </c>
      <c r="AB1639">
        <v>0</v>
      </c>
      <c r="AC1639">
        <v>0</v>
      </c>
      <c r="AD1639">
        <v>0</v>
      </c>
      <c r="AE1639">
        <v>0</v>
      </c>
      <c r="AF1639">
        <v>0</v>
      </c>
    </row>
    <row r="1640" spans="1:32">
      <c r="A1640" t="s">
        <v>7227</v>
      </c>
      <c r="B1640" t="s">
        <v>19</v>
      </c>
      <c r="C1640">
        <v>0</v>
      </c>
      <c r="D1640">
        <v>0</v>
      </c>
      <c r="E1640">
        <v>0</v>
      </c>
      <c r="F1640">
        <v>0</v>
      </c>
      <c r="G1640">
        <v>0</v>
      </c>
      <c r="H1640">
        <v>0</v>
      </c>
      <c r="I1640">
        <v>0</v>
      </c>
      <c r="J1640">
        <v>0</v>
      </c>
      <c r="K1640">
        <v>0</v>
      </c>
      <c r="L1640">
        <v>0</v>
      </c>
      <c r="M1640" s="2">
        <v>10420400</v>
      </c>
      <c r="N1640" s="2">
        <v>13843900</v>
      </c>
      <c r="O1640" s="2">
        <v>13853600</v>
      </c>
      <c r="P1640" s="2">
        <v>13869400</v>
      </c>
      <c r="Q1640" s="2">
        <v>13877000</v>
      </c>
      <c r="R1640" s="2">
        <v>13866800</v>
      </c>
      <c r="S1640" s="2">
        <v>13824300</v>
      </c>
      <c r="T1640" s="2">
        <v>13428400</v>
      </c>
      <c r="U1640" s="2">
        <v>13074400</v>
      </c>
      <c r="V1640" s="2">
        <v>12607700</v>
      </c>
      <c r="W1640" s="2">
        <v>13264400</v>
      </c>
      <c r="X1640" s="2">
        <v>13407200</v>
      </c>
      <c r="Y1640" s="2">
        <v>13631000</v>
      </c>
      <c r="Z1640" s="2">
        <v>8505370</v>
      </c>
      <c r="AA1640" s="2">
        <v>8910790</v>
      </c>
      <c r="AB1640" s="2">
        <v>9237350</v>
      </c>
      <c r="AC1640" s="2">
        <v>9483110</v>
      </c>
      <c r="AD1640" s="2">
        <v>9645850</v>
      </c>
      <c r="AE1640" s="2">
        <v>9780870</v>
      </c>
      <c r="AF1640" s="2">
        <v>9914700</v>
      </c>
    </row>
    <row r="1641" spans="1:32">
      <c r="A1641" t="s">
        <v>7228</v>
      </c>
      <c r="B1641" t="s">
        <v>19</v>
      </c>
      <c r="C1641">
        <v>0</v>
      </c>
      <c r="D1641">
        <v>0</v>
      </c>
      <c r="E1641">
        <v>0</v>
      </c>
      <c r="F1641">
        <v>0</v>
      </c>
      <c r="G1641">
        <v>0</v>
      </c>
      <c r="H1641">
        <v>0</v>
      </c>
      <c r="I1641">
        <v>0</v>
      </c>
      <c r="J1641">
        <v>0</v>
      </c>
      <c r="K1641">
        <v>0</v>
      </c>
      <c r="L1641">
        <v>0</v>
      </c>
      <c r="M1641">
        <v>0</v>
      </c>
      <c r="N1641">
        <v>0</v>
      </c>
      <c r="O1641">
        <v>0</v>
      </c>
      <c r="P1641">
        <v>0</v>
      </c>
      <c r="Q1641">
        <v>0</v>
      </c>
      <c r="R1641">
        <v>0</v>
      </c>
      <c r="S1641">
        <v>0</v>
      </c>
      <c r="T1641">
        <v>0</v>
      </c>
      <c r="U1641">
        <v>0</v>
      </c>
      <c r="V1641">
        <v>0</v>
      </c>
      <c r="W1641">
        <v>0</v>
      </c>
      <c r="X1641">
        <v>0</v>
      </c>
      <c r="Y1641">
        <v>0</v>
      </c>
      <c r="Z1641">
        <v>0</v>
      </c>
      <c r="AA1641">
        <v>0</v>
      </c>
      <c r="AB1641">
        <v>0</v>
      </c>
      <c r="AC1641">
        <v>0</v>
      </c>
      <c r="AD1641">
        <v>0</v>
      </c>
      <c r="AE1641">
        <v>0</v>
      </c>
      <c r="AF1641">
        <v>0</v>
      </c>
    </row>
    <row r="1642" spans="1:32">
      <c r="A1642" t="s">
        <v>7229</v>
      </c>
      <c r="B1642" t="s">
        <v>19</v>
      </c>
      <c r="C1642">
        <v>0</v>
      </c>
      <c r="D1642">
        <v>0</v>
      </c>
      <c r="E1642">
        <v>0</v>
      </c>
      <c r="F1642">
        <v>0</v>
      </c>
      <c r="G1642">
        <v>0</v>
      </c>
      <c r="H1642">
        <v>0</v>
      </c>
      <c r="I1642">
        <v>0</v>
      </c>
      <c r="J1642">
        <v>0</v>
      </c>
      <c r="K1642">
        <v>0</v>
      </c>
      <c r="L1642">
        <v>0</v>
      </c>
      <c r="M1642">
        <v>0</v>
      </c>
      <c r="N1642">
        <v>0</v>
      </c>
      <c r="O1642">
        <v>0</v>
      </c>
      <c r="P1642">
        <v>0</v>
      </c>
      <c r="Q1642">
        <v>0</v>
      </c>
      <c r="R1642">
        <v>0</v>
      </c>
      <c r="S1642">
        <v>0</v>
      </c>
      <c r="T1642">
        <v>0</v>
      </c>
      <c r="U1642">
        <v>0</v>
      </c>
      <c r="V1642">
        <v>0</v>
      </c>
      <c r="W1642">
        <v>0</v>
      </c>
      <c r="X1642">
        <v>0</v>
      </c>
      <c r="Y1642">
        <v>0</v>
      </c>
      <c r="Z1642">
        <v>0</v>
      </c>
      <c r="AA1642">
        <v>0</v>
      </c>
      <c r="AB1642">
        <v>0</v>
      </c>
      <c r="AC1642">
        <v>0</v>
      </c>
      <c r="AD1642">
        <v>0</v>
      </c>
      <c r="AE1642">
        <v>0</v>
      </c>
      <c r="AF1642">
        <v>0</v>
      </c>
    </row>
    <row r="1643" spans="1:32">
      <c r="A1643" t="s">
        <v>7230</v>
      </c>
      <c r="B1643" t="s">
        <v>19</v>
      </c>
      <c r="C1643">
        <v>0</v>
      </c>
      <c r="D1643">
        <v>0</v>
      </c>
      <c r="E1643">
        <v>0</v>
      </c>
      <c r="F1643">
        <v>0</v>
      </c>
      <c r="G1643">
        <v>0</v>
      </c>
      <c r="H1643">
        <v>0</v>
      </c>
      <c r="I1643">
        <v>0</v>
      </c>
      <c r="J1643">
        <v>0</v>
      </c>
      <c r="K1643">
        <v>0</v>
      </c>
      <c r="L1643">
        <v>0</v>
      </c>
      <c r="M1643">
        <v>0</v>
      </c>
      <c r="N1643">
        <v>0</v>
      </c>
      <c r="O1643">
        <v>0</v>
      </c>
      <c r="P1643">
        <v>0</v>
      </c>
      <c r="Q1643">
        <v>0</v>
      </c>
      <c r="R1643">
        <v>0</v>
      </c>
      <c r="S1643">
        <v>0</v>
      </c>
      <c r="T1643">
        <v>0</v>
      </c>
      <c r="U1643">
        <v>0</v>
      </c>
      <c r="V1643">
        <v>0</v>
      </c>
      <c r="W1643">
        <v>0</v>
      </c>
      <c r="X1643">
        <v>0</v>
      </c>
      <c r="Y1643">
        <v>0</v>
      </c>
      <c r="Z1643">
        <v>0</v>
      </c>
      <c r="AA1643">
        <v>0</v>
      </c>
      <c r="AB1643">
        <v>0</v>
      </c>
      <c r="AC1643">
        <v>0</v>
      </c>
      <c r="AD1643">
        <v>0</v>
      </c>
      <c r="AE1643">
        <v>0</v>
      </c>
      <c r="AF1643">
        <v>0</v>
      </c>
    </row>
    <row r="1644" spans="1:32">
      <c r="A1644" t="s">
        <v>7231</v>
      </c>
      <c r="B1644" t="s">
        <v>19</v>
      </c>
      <c r="C1644">
        <v>0</v>
      </c>
      <c r="D1644">
        <v>0</v>
      </c>
      <c r="E1644">
        <v>0</v>
      </c>
      <c r="F1644">
        <v>0</v>
      </c>
      <c r="G1644">
        <v>0</v>
      </c>
      <c r="H1644">
        <v>0</v>
      </c>
      <c r="I1644">
        <v>0</v>
      </c>
      <c r="J1644">
        <v>0</v>
      </c>
      <c r="K1644">
        <v>0</v>
      </c>
      <c r="L1644">
        <v>0</v>
      </c>
      <c r="M1644">
        <v>0</v>
      </c>
      <c r="N1644">
        <v>0</v>
      </c>
      <c r="O1644">
        <v>0</v>
      </c>
      <c r="P1644">
        <v>0</v>
      </c>
      <c r="Q1644">
        <v>0</v>
      </c>
      <c r="R1644">
        <v>0</v>
      </c>
      <c r="S1644">
        <v>0</v>
      </c>
      <c r="T1644">
        <v>0</v>
      </c>
      <c r="U1644">
        <v>0</v>
      </c>
      <c r="V1644">
        <v>0</v>
      </c>
      <c r="W1644">
        <v>0</v>
      </c>
      <c r="X1644">
        <v>0</v>
      </c>
      <c r="Y1644">
        <v>0</v>
      </c>
      <c r="Z1644">
        <v>0</v>
      </c>
      <c r="AA1644">
        <v>0</v>
      </c>
      <c r="AB1644">
        <v>0</v>
      </c>
      <c r="AC1644">
        <v>0</v>
      </c>
      <c r="AD1644">
        <v>0</v>
      </c>
      <c r="AE1644">
        <v>0</v>
      </c>
      <c r="AF1644">
        <v>0</v>
      </c>
    </row>
    <row r="1645" spans="1:32">
      <c r="A1645" t="s">
        <v>7232</v>
      </c>
      <c r="B1645" t="s">
        <v>19</v>
      </c>
      <c r="C1645">
        <v>0</v>
      </c>
      <c r="D1645">
        <v>0</v>
      </c>
      <c r="E1645">
        <v>0</v>
      </c>
      <c r="F1645">
        <v>0</v>
      </c>
      <c r="G1645">
        <v>0</v>
      </c>
      <c r="H1645">
        <v>0</v>
      </c>
      <c r="I1645">
        <v>0</v>
      </c>
      <c r="J1645">
        <v>0</v>
      </c>
      <c r="K1645">
        <v>0</v>
      </c>
      <c r="L1645">
        <v>0</v>
      </c>
      <c r="M1645">
        <v>0</v>
      </c>
      <c r="N1645">
        <v>0</v>
      </c>
      <c r="O1645">
        <v>0</v>
      </c>
      <c r="P1645">
        <v>0</v>
      </c>
      <c r="Q1645">
        <v>0</v>
      </c>
      <c r="R1645">
        <v>0</v>
      </c>
      <c r="S1645">
        <v>0</v>
      </c>
      <c r="T1645">
        <v>0</v>
      </c>
      <c r="U1645">
        <v>0</v>
      </c>
      <c r="V1645">
        <v>0</v>
      </c>
      <c r="W1645">
        <v>0</v>
      </c>
      <c r="X1645">
        <v>0</v>
      </c>
      <c r="Y1645">
        <v>0</v>
      </c>
      <c r="Z1645">
        <v>0</v>
      </c>
      <c r="AA1645">
        <v>0</v>
      </c>
      <c r="AB1645">
        <v>0</v>
      </c>
      <c r="AC1645">
        <v>0</v>
      </c>
      <c r="AD1645">
        <v>0</v>
      </c>
      <c r="AE1645">
        <v>0</v>
      </c>
      <c r="AF1645">
        <v>0</v>
      </c>
    </row>
    <row r="1646" spans="1:32">
      <c r="A1646" t="s">
        <v>1600</v>
      </c>
      <c r="B1646" t="s">
        <v>19</v>
      </c>
      <c r="C1646" s="2">
        <v>2872840000</v>
      </c>
      <c r="D1646" s="2">
        <v>2688130000</v>
      </c>
      <c r="E1646" s="2">
        <v>2281210000</v>
      </c>
      <c r="F1646" s="2">
        <v>1922990000</v>
      </c>
      <c r="G1646" s="2">
        <v>1986020000</v>
      </c>
      <c r="H1646" s="2">
        <v>1794090000</v>
      </c>
      <c r="I1646" s="2">
        <v>1481150000</v>
      </c>
      <c r="J1646" s="2">
        <v>1071340000</v>
      </c>
      <c r="K1646" s="2">
        <v>765372000</v>
      </c>
      <c r="L1646" s="2">
        <v>494574000</v>
      </c>
      <c r="M1646" s="2">
        <v>366503000</v>
      </c>
      <c r="N1646" s="2">
        <v>253154000</v>
      </c>
      <c r="O1646" s="2">
        <v>156736000</v>
      </c>
      <c r="P1646" s="2">
        <v>46679700</v>
      </c>
      <c r="Q1646">
        <v>0</v>
      </c>
      <c r="R1646">
        <v>0</v>
      </c>
      <c r="S1646">
        <v>0</v>
      </c>
      <c r="T1646">
        <v>0</v>
      </c>
      <c r="U1646">
        <v>0</v>
      </c>
      <c r="V1646">
        <v>0</v>
      </c>
      <c r="W1646">
        <v>0</v>
      </c>
      <c r="X1646">
        <v>0</v>
      </c>
      <c r="Y1646">
        <v>0</v>
      </c>
      <c r="Z1646">
        <v>0</v>
      </c>
      <c r="AA1646">
        <v>0</v>
      </c>
      <c r="AB1646">
        <v>0</v>
      </c>
      <c r="AC1646">
        <v>0</v>
      </c>
      <c r="AD1646">
        <v>0</v>
      </c>
      <c r="AE1646">
        <v>0</v>
      </c>
      <c r="AF1646">
        <v>0</v>
      </c>
    </row>
    <row r="1647" spans="1:32">
      <c r="A1647" t="s">
        <v>7233</v>
      </c>
      <c r="B1647" t="s">
        <v>19</v>
      </c>
      <c r="C1647" s="2">
        <v>746025000</v>
      </c>
      <c r="D1647" s="2">
        <v>817643000</v>
      </c>
      <c r="E1647" s="2">
        <v>863758000</v>
      </c>
      <c r="F1647" s="2">
        <v>1005880000</v>
      </c>
      <c r="G1647" s="2">
        <v>617308000</v>
      </c>
      <c r="H1647" s="2">
        <v>425109000</v>
      </c>
      <c r="I1647" s="2">
        <v>354959000</v>
      </c>
      <c r="J1647" s="2">
        <v>326197000</v>
      </c>
      <c r="K1647" s="2">
        <v>294758000</v>
      </c>
      <c r="L1647" s="2">
        <v>296264000</v>
      </c>
      <c r="M1647" s="2">
        <v>232232000</v>
      </c>
      <c r="N1647" s="2">
        <v>195330000</v>
      </c>
      <c r="O1647" s="2">
        <v>187089000</v>
      </c>
      <c r="P1647" s="2">
        <v>191498000</v>
      </c>
      <c r="Q1647" s="2">
        <v>184521000</v>
      </c>
      <c r="R1647" s="2">
        <v>162359000</v>
      </c>
      <c r="S1647" s="2">
        <v>116096000</v>
      </c>
      <c r="T1647" s="2">
        <v>69932900</v>
      </c>
      <c r="U1647" s="2">
        <v>50891300</v>
      </c>
      <c r="V1647" s="2">
        <v>37250500</v>
      </c>
      <c r="W1647" s="2">
        <v>42801500</v>
      </c>
      <c r="X1647" s="2">
        <v>52979500</v>
      </c>
      <c r="Y1647" s="2">
        <v>72001400</v>
      </c>
      <c r="Z1647" s="2">
        <v>102741000</v>
      </c>
      <c r="AA1647" s="2">
        <v>141628000</v>
      </c>
      <c r="AB1647" s="2">
        <v>186880000</v>
      </c>
      <c r="AC1647" s="2">
        <v>231540000</v>
      </c>
      <c r="AD1647" s="2">
        <v>264941000</v>
      </c>
      <c r="AE1647" s="2">
        <v>299048000</v>
      </c>
      <c r="AF1647" s="2">
        <v>320699000</v>
      </c>
    </row>
    <row r="1648" spans="1:32">
      <c r="A1648" t="s">
        <v>7234</v>
      </c>
      <c r="B1648" t="s">
        <v>19</v>
      </c>
      <c r="C1648" s="2">
        <v>10072300000</v>
      </c>
      <c r="D1648" s="2">
        <v>10897000000</v>
      </c>
      <c r="E1648" s="2">
        <v>10938600000</v>
      </c>
      <c r="F1648" s="2">
        <v>10191200000</v>
      </c>
      <c r="G1648" s="2">
        <v>9874120000</v>
      </c>
      <c r="H1648" s="2">
        <v>9407500000</v>
      </c>
      <c r="I1648" s="2">
        <v>9116510000</v>
      </c>
      <c r="J1648" s="2">
        <v>8831710000</v>
      </c>
      <c r="K1648" s="2">
        <v>8435840000</v>
      </c>
      <c r="L1648" s="2">
        <v>7951430000</v>
      </c>
      <c r="M1648" s="2">
        <v>7473140000</v>
      </c>
      <c r="N1648" s="2">
        <v>7185060000</v>
      </c>
      <c r="O1648" s="2">
        <v>7348360000</v>
      </c>
      <c r="P1648" s="2">
        <v>7583740000</v>
      </c>
      <c r="Q1648" s="2">
        <v>7746570000</v>
      </c>
      <c r="R1648" s="2">
        <v>7582170000</v>
      </c>
      <c r="S1648" s="2">
        <v>7079080000</v>
      </c>
      <c r="T1648" s="2">
        <v>6284850000</v>
      </c>
      <c r="U1648" s="2">
        <v>5522150000</v>
      </c>
      <c r="V1648" s="2">
        <v>5081290000</v>
      </c>
      <c r="W1648" s="2">
        <v>5704880000</v>
      </c>
      <c r="X1648" s="2">
        <v>6319880000</v>
      </c>
      <c r="Y1648" s="2">
        <v>6893270000</v>
      </c>
      <c r="Z1648" s="2">
        <v>7444560000</v>
      </c>
      <c r="AA1648" s="2">
        <v>7753590000</v>
      </c>
      <c r="AB1648" s="2">
        <v>8117670000</v>
      </c>
      <c r="AC1648" s="2">
        <v>8474470000</v>
      </c>
      <c r="AD1648" s="2">
        <v>8855180000</v>
      </c>
      <c r="AE1648" s="2">
        <v>9194940000</v>
      </c>
      <c r="AF1648" s="2">
        <v>9558350000</v>
      </c>
    </row>
    <row r="1649" spans="1:32">
      <c r="A1649" t="s">
        <v>1602</v>
      </c>
      <c r="B1649" t="s">
        <v>19</v>
      </c>
      <c r="C1649">
        <v>0</v>
      </c>
      <c r="D1649">
        <v>0</v>
      </c>
      <c r="E1649">
        <v>0</v>
      </c>
      <c r="F1649">
        <v>0</v>
      </c>
      <c r="G1649">
        <v>0</v>
      </c>
      <c r="H1649">
        <v>0</v>
      </c>
      <c r="I1649">
        <v>0</v>
      </c>
      <c r="J1649">
        <v>0</v>
      </c>
      <c r="K1649">
        <v>0</v>
      </c>
      <c r="L1649">
        <v>0</v>
      </c>
      <c r="M1649">
        <v>0</v>
      </c>
      <c r="N1649">
        <v>0</v>
      </c>
      <c r="O1649">
        <v>0</v>
      </c>
      <c r="P1649">
        <v>0</v>
      </c>
      <c r="Q1649">
        <v>0</v>
      </c>
      <c r="R1649">
        <v>0</v>
      </c>
      <c r="S1649">
        <v>0</v>
      </c>
      <c r="T1649">
        <v>0</v>
      </c>
      <c r="U1649">
        <v>0</v>
      </c>
      <c r="V1649">
        <v>0</v>
      </c>
      <c r="W1649">
        <v>0</v>
      </c>
      <c r="X1649">
        <v>0</v>
      </c>
      <c r="Y1649">
        <v>0</v>
      </c>
      <c r="Z1649">
        <v>0</v>
      </c>
      <c r="AA1649">
        <v>0</v>
      </c>
      <c r="AB1649">
        <v>0</v>
      </c>
      <c r="AC1649">
        <v>0</v>
      </c>
      <c r="AD1649">
        <v>0</v>
      </c>
      <c r="AE1649">
        <v>0</v>
      </c>
      <c r="AF1649">
        <v>0</v>
      </c>
    </row>
    <row r="1650" spans="1:32">
      <c r="A1650" t="s">
        <v>1603</v>
      </c>
      <c r="B1650" t="s">
        <v>19</v>
      </c>
      <c r="C1650">
        <v>0</v>
      </c>
      <c r="D1650">
        <v>0</v>
      </c>
      <c r="E1650">
        <v>0</v>
      </c>
      <c r="F1650">
        <v>0</v>
      </c>
      <c r="G1650">
        <v>0</v>
      </c>
      <c r="H1650">
        <v>0</v>
      </c>
      <c r="I1650">
        <v>0</v>
      </c>
      <c r="J1650">
        <v>0</v>
      </c>
      <c r="K1650">
        <v>0</v>
      </c>
      <c r="L1650">
        <v>0</v>
      </c>
      <c r="M1650">
        <v>0</v>
      </c>
      <c r="N1650">
        <v>0</v>
      </c>
      <c r="O1650">
        <v>0</v>
      </c>
      <c r="P1650">
        <v>0</v>
      </c>
      <c r="Q1650">
        <v>0</v>
      </c>
      <c r="R1650">
        <v>0</v>
      </c>
      <c r="S1650">
        <v>0</v>
      </c>
      <c r="T1650">
        <v>0</v>
      </c>
      <c r="U1650">
        <v>0</v>
      </c>
      <c r="V1650">
        <v>0</v>
      </c>
      <c r="W1650">
        <v>0</v>
      </c>
      <c r="X1650">
        <v>0</v>
      </c>
      <c r="Y1650">
        <v>0</v>
      </c>
      <c r="Z1650">
        <v>0</v>
      </c>
      <c r="AA1650">
        <v>0</v>
      </c>
      <c r="AB1650">
        <v>0</v>
      </c>
      <c r="AC1650">
        <v>0</v>
      </c>
      <c r="AD1650">
        <v>0</v>
      </c>
      <c r="AE1650">
        <v>0</v>
      </c>
      <c r="AF1650">
        <v>0</v>
      </c>
    </row>
    <row r="1651" spans="1:32">
      <c r="A1651" t="s">
        <v>1604</v>
      </c>
      <c r="B1651" t="s">
        <v>19</v>
      </c>
      <c r="C1651">
        <v>0</v>
      </c>
      <c r="D1651">
        <v>0</v>
      </c>
      <c r="E1651">
        <v>0</v>
      </c>
      <c r="F1651">
        <v>0</v>
      </c>
      <c r="G1651">
        <v>0</v>
      </c>
      <c r="H1651">
        <v>0</v>
      </c>
      <c r="I1651">
        <v>0</v>
      </c>
      <c r="J1651">
        <v>0</v>
      </c>
      <c r="K1651">
        <v>0</v>
      </c>
      <c r="L1651">
        <v>0</v>
      </c>
      <c r="M1651">
        <v>0</v>
      </c>
      <c r="N1651">
        <v>0</v>
      </c>
      <c r="O1651">
        <v>0</v>
      </c>
      <c r="P1651">
        <v>0</v>
      </c>
      <c r="Q1651">
        <v>0</v>
      </c>
      <c r="R1651">
        <v>0</v>
      </c>
      <c r="S1651">
        <v>0</v>
      </c>
      <c r="T1651">
        <v>0</v>
      </c>
      <c r="U1651">
        <v>0</v>
      </c>
      <c r="V1651">
        <v>0</v>
      </c>
      <c r="W1651">
        <v>0</v>
      </c>
      <c r="X1651">
        <v>0</v>
      </c>
      <c r="Y1651">
        <v>0</v>
      </c>
      <c r="Z1651">
        <v>0</v>
      </c>
      <c r="AA1651">
        <v>0</v>
      </c>
      <c r="AB1651">
        <v>0</v>
      </c>
      <c r="AC1651">
        <v>0</v>
      </c>
      <c r="AD1651">
        <v>0</v>
      </c>
      <c r="AE1651">
        <v>0</v>
      </c>
      <c r="AF1651">
        <v>0</v>
      </c>
    </row>
    <row r="1652" spans="1:32">
      <c r="A1652" t="s">
        <v>1605</v>
      </c>
      <c r="B1652" t="s">
        <v>19</v>
      </c>
      <c r="C1652">
        <v>0</v>
      </c>
      <c r="D1652">
        <v>0</v>
      </c>
      <c r="E1652">
        <v>0</v>
      </c>
      <c r="F1652">
        <v>0</v>
      </c>
      <c r="G1652">
        <v>0</v>
      </c>
      <c r="H1652">
        <v>0</v>
      </c>
      <c r="I1652">
        <v>0</v>
      </c>
      <c r="J1652">
        <v>0</v>
      </c>
      <c r="K1652">
        <v>0</v>
      </c>
      <c r="L1652">
        <v>0</v>
      </c>
      <c r="M1652">
        <v>0</v>
      </c>
      <c r="N1652">
        <v>0</v>
      </c>
      <c r="O1652">
        <v>0</v>
      </c>
      <c r="P1652">
        <v>0</v>
      </c>
      <c r="Q1652">
        <v>0</v>
      </c>
      <c r="R1652">
        <v>0</v>
      </c>
      <c r="S1652">
        <v>0</v>
      </c>
      <c r="T1652">
        <v>0</v>
      </c>
      <c r="U1652">
        <v>0</v>
      </c>
      <c r="V1652">
        <v>0</v>
      </c>
      <c r="W1652">
        <v>0</v>
      </c>
      <c r="X1652">
        <v>0</v>
      </c>
      <c r="Y1652">
        <v>0</v>
      </c>
      <c r="Z1652">
        <v>0</v>
      </c>
      <c r="AA1652">
        <v>0</v>
      </c>
      <c r="AB1652">
        <v>0</v>
      </c>
      <c r="AC1652">
        <v>0</v>
      </c>
      <c r="AD1652">
        <v>0</v>
      </c>
      <c r="AE1652">
        <v>0</v>
      </c>
      <c r="AF1652">
        <v>0</v>
      </c>
    </row>
    <row r="1653" spans="1:32">
      <c r="A1653" t="s">
        <v>1606</v>
      </c>
      <c r="B1653" t="s">
        <v>19</v>
      </c>
      <c r="C1653">
        <v>0</v>
      </c>
      <c r="D1653">
        <v>0</v>
      </c>
      <c r="E1653">
        <v>0</v>
      </c>
      <c r="F1653">
        <v>0</v>
      </c>
      <c r="G1653">
        <v>0</v>
      </c>
      <c r="H1653">
        <v>0</v>
      </c>
      <c r="I1653">
        <v>0</v>
      </c>
      <c r="J1653">
        <v>0</v>
      </c>
      <c r="K1653">
        <v>0</v>
      </c>
      <c r="L1653">
        <v>0</v>
      </c>
      <c r="M1653">
        <v>0</v>
      </c>
      <c r="N1653">
        <v>0</v>
      </c>
      <c r="O1653">
        <v>0</v>
      </c>
      <c r="P1653">
        <v>0</v>
      </c>
      <c r="Q1653">
        <v>0</v>
      </c>
      <c r="R1653">
        <v>0</v>
      </c>
      <c r="S1653">
        <v>0</v>
      </c>
      <c r="T1653">
        <v>0</v>
      </c>
      <c r="U1653">
        <v>0</v>
      </c>
      <c r="V1653">
        <v>0</v>
      </c>
      <c r="W1653">
        <v>0</v>
      </c>
      <c r="X1653">
        <v>0</v>
      </c>
      <c r="Y1653">
        <v>0</v>
      </c>
      <c r="Z1653">
        <v>0</v>
      </c>
      <c r="AA1653">
        <v>0</v>
      </c>
      <c r="AB1653">
        <v>0</v>
      </c>
      <c r="AC1653">
        <v>0</v>
      </c>
      <c r="AD1653">
        <v>0</v>
      </c>
      <c r="AE1653">
        <v>0</v>
      </c>
      <c r="AF1653">
        <v>0</v>
      </c>
    </row>
    <row r="1654" spans="1:32">
      <c r="A1654" t="s">
        <v>1607</v>
      </c>
      <c r="B1654" t="s">
        <v>19</v>
      </c>
      <c r="C1654" s="2">
        <v>436514000</v>
      </c>
      <c r="D1654" s="2">
        <v>537383000</v>
      </c>
      <c r="E1654" s="2">
        <v>187084000</v>
      </c>
      <c r="F1654" s="2">
        <v>104378000</v>
      </c>
      <c r="G1654" s="2">
        <v>206278000</v>
      </c>
      <c r="H1654" s="2">
        <v>219590000</v>
      </c>
      <c r="I1654" s="2">
        <v>175574000</v>
      </c>
      <c r="J1654" s="2">
        <v>132221000</v>
      </c>
      <c r="K1654" s="2">
        <v>83759600</v>
      </c>
      <c r="L1654" s="2">
        <v>49173400</v>
      </c>
      <c r="M1654" s="2">
        <v>80629100</v>
      </c>
      <c r="N1654" s="2">
        <v>91835700</v>
      </c>
      <c r="O1654" s="2">
        <v>102515000</v>
      </c>
      <c r="P1654" s="2">
        <v>110548000</v>
      </c>
      <c r="Q1654" s="2">
        <v>118474000</v>
      </c>
      <c r="R1654" s="2">
        <v>127299000</v>
      </c>
      <c r="S1654" s="2">
        <v>115715000</v>
      </c>
      <c r="T1654" s="2">
        <v>117433000</v>
      </c>
      <c r="U1654" s="2">
        <v>109874000</v>
      </c>
      <c r="V1654" s="2">
        <v>125931000</v>
      </c>
      <c r="W1654" s="2">
        <v>115389000</v>
      </c>
      <c r="X1654" s="2">
        <v>126761000</v>
      </c>
      <c r="Y1654" s="2">
        <v>133036000</v>
      </c>
      <c r="Z1654" s="2">
        <v>139056000</v>
      </c>
      <c r="AA1654" s="2">
        <v>153820000</v>
      </c>
      <c r="AB1654" s="2">
        <v>159999000</v>
      </c>
      <c r="AC1654" s="2">
        <v>157475000</v>
      </c>
      <c r="AD1654" s="2">
        <v>136790000</v>
      </c>
      <c r="AE1654" s="2">
        <v>132150000</v>
      </c>
      <c r="AF1654" s="2">
        <v>136642000</v>
      </c>
    </row>
    <row r="1655" spans="1:32">
      <c r="A1655" t="s">
        <v>1608</v>
      </c>
      <c r="B1655" t="s">
        <v>19</v>
      </c>
      <c r="C1655">
        <v>0</v>
      </c>
      <c r="D1655">
        <v>0</v>
      </c>
      <c r="E1655">
        <v>0</v>
      </c>
      <c r="F1655">
        <v>0</v>
      </c>
      <c r="G1655">
        <v>0</v>
      </c>
      <c r="H1655">
        <v>0</v>
      </c>
      <c r="I1655">
        <v>0</v>
      </c>
      <c r="J1655">
        <v>0</v>
      </c>
      <c r="K1655">
        <v>0</v>
      </c>
      <c r="L1655">
        <v>0</v>
      </c>
      <c r="M1655">
        <v>0</v>
      </c>
      <c r="N1655">
        <v>0</v>
      </c>
      <c r="O1655">
        <v>0</v>
      </c>
      <c r="P1655">
        <v>0</v>
      </c>
      <c r="Q1655">
        <v>0</v>
      </c>
      <c r="R1655">
        <v>0</v>
      </c>
      <c r="S1655">
        <v>0</v>
      </c>
      <c r="T1655">
        <v>0</v>
      </c>
      <c r="U1655">
        <v>0</v>
      </c>
      <c r="V1655">
        <v>0</v>
      </c>
      <c r="W1655">
        <v>0</v>
      </c>
      <c r="X1655">
        <v>0</v>
      </c>
      <c r="Y1655">
        <v>0</v>
      </c>
      <c r="Z1655">
        <v>0</v>
      </c>
      <c r="AA1655">
        <v>0</v>
      </c>
      <c r="AB1655">
        <v>0</v>
      </c>
      <c r="AC1655">
        <v>0</v>
      </c>
      <c r="AD1655">
        <v>0</v>
      </c>
      <c r="AE1655">
        <v>0</v>
      </c>
      <c r="AF1655">
        <v>0</v>
      </c>
    </row>
    <row r="1656" spans="1:32">
      <c r="A1656" t="s">
        <v>1609</v>
      </c>
      <c r="B1656" t="s">
        <v>19</v>
      </c>
      <c r="C1656" s="2">
        <v>159279000</v>
      </c>
      <c r="D1656" s="2">
        <v>192019000</v>
      </c>
      <c r="E1656" s="2">
        <v>156445000</v>
      </c>
      <c r="F1656" s="2">
        <v>156422000</v>
      </c>
      <c r="G1656" s="2">
        <v>155224000</v>
      </c>
      <c r="H1656" s="2">
        <v>155135000</v>
      </c>
      <c r="I1656" s="2">
        <v>154944000</v>
      </c>
      <c r="J1656" s="2">
        <v>154909000</v>
      </c>
      <c r="K1656" s="2">
        <v>154813000</v>
      </c>
      <c r="L1656" s="2">
        <v>152031000</v>
      </c>
      <c r="M1656" s="2">
        <v>152031000</v>
      </c>
      <c r="N1656" s="2">
        <v>152031000</v>
      </c>
      <c r="O1656" s="2">
        <v>152031000</v>
      </c>
      <c r="P1656" s="2">
        <v>151930000</v>
      </c>
      <c r="Q1656" s="2">
        <v>151930000</v>
      </c>
      <c r="R1656" s="2">
        <v>151930000</v>
      </c>
      <c r="S1656" s="2">
        <v>151930000</v>
      </c>
      <c r="T1656" s="2">
        <v>151930000</v>
      </c>
      <c r="U1656" s="2">
        <v>151930000</v>
      </c>
      <c r="V1656" s="2">
        <v>151930000</v>
      </c>
      <c r="W1656" s="2">
        <v>151930000</v>
      </c>
      <c r="X1656" s="2">
        <v>151930000</v>
      </c>
      <c r="Y1656" s="2">
        <v>151930000</v>
      </c>
      <c r="Z1656" s="2">
        <v>151930000</v>
      </c>
      <c r="AA1656" s="2">
        <v>151704000</v>
      </c>
      <c r="AB1656" s="2">
        <v>151704000</v>
      </c>
      <c r="AC1656" s="2">
        <v>151704000</v>
      </c>
      <c r="AD1656" s="2">
        <v>151704000</v>
      </c>
      <c r="AE1656" s="2">
        <v>151704000</v>
      </c>
      <c r="AF1656" s="2">
        <v>151704000</v>
      </c>
    </row>
    <row r="1657" spans="1:32">
      <c r="A1657" t="s">
        <v>1610</v>
      </c>
      <c r="B1657" t="s">
        <v>19</v>
      </c>
      <c r="C1657" s="2">
        <v>1349080000</v>
      </c>
      <c r="D1657" s="2">
        <v>1309510000</v>
      </c>
      <c r="E1657" s="2">
        <v>1831070000</v>
      </c>
      <c r="F1657" s="2">
        <v>2022850000</v>
      </c>
      <c r="G1657" s="2">
        <v>1165610000</v>
      </c>
      <c r="H1657" s="2">
        <v>854774000</v>
      </c>
      <c r="I1657" s="2">
        <v>842751000</v>
      </c>
      <c r="J1657" s="2">
        <v>886735000</v>
      </c>
      <c r="K1657" s="2">
        <v>954016000</v>
      </c>
      <c r="L1657" s="2">
        <v>1051600000</v>
      </c>
      <c r="M1657" s="2">
        <v>939892000</v>
      </c>
      <c r="N1657" s="2">
        <v>997495000</v>
      </c>
      <c r="O1657" s="2">
        <v>1156130000</v>
      </c>
      <c r="P1657" s="2">
        <v>1244570000</v>
      </c>
      <c r="Q1657" s="2">
        <v>1290130000</v>
      </c>
      <c r="R1657" s="2">
        <v>1246810000</v>
      </c>
      <c r="S1657" s="2">
        <v>1066330000</v>
      </c>
      <c r="T1657" s="2">
        <v>822207000</v>
      </c>
      <c r="U1657" s="2">
        <v>691289000</v>
      </c>
      <c r="V1657" s="2">
        <v>575063000</v>
      </c>
      <c r="W1657" s="2">
        <v>691830000</v>
      </c>
      <c r="X1657" s="2">
        <v>877003000</v>
      </c>
      <c r="Y1657" s="2">
        <v>1118420000</v>
      </c>
      <c r="Z1657" s="2">
        <v>1425680000</v>
      </c>
      <c r="AA1657" s="2">
        <v>1753550000</v>
      </c>
      <c r="AB1657" s="2">
        <v>2008610000</v>
      </c>
      <c r="AC1657" s="2">
        <v>2237360000</v>
      </c>
      <c r="AD1657" s="2">
        <v>2408130000</v>
      </c>
      <c r="AE1657" s="2">
        <v>2567340000</v>
      </c>
      <c r="AF1657" s="2">
        <v>2664740000</v>
      </c>
    </row>
    <row r="1658" spans="1:32">
      <c r="A1658" t="s">
        <v>1611</v>
      </c>
      <c r="B1658" t="s">
        <v>19</v>
      </c>
      <c r="C1658" s="2">
        <v>32627300</v>
      </c>
      <c r="D1658" s="2">
        <v>35850600</v>
      </c>
      <c r="E1658" s="2">
        <v>18335600</v>
      </c>
      <c r="F1658" s="2">
        <v>16547100</v>
      </c>
      <c r="G1658" s="2">
        <v>4270300</v>
      </c>
      <c r="H1658" s="2">
        <v>4356180</v>
      </c>
      <c r="I1658" s="2">
        <v>3958570</v>
      </c>
      <c r="J1658" s="2">
        <v>3434270</v>
      </c>
      <c r="K1658" s="2">
        <v>2788190</v>
      </c>
      <c r="L1658" s="2">
        <v>2117130</v>
      </c>
      <c r="M1658" s="2">
        <v>2049300</v>
      </c>
      <c r="N1658" s="2">
        <v>2081780</v>
      </c>
      <c r="O1658" s="2">
        <v>2324930</v>
      </c>
      <c r="P1658" s="2">
        <v>2552470</v>
      </c>
      <c r="Q1658" s="2">
        <v>2774210</v>
      </c>
      <c r="R1658" s="2">
        <v>2750470</v>
      </c>
      <c r="S1658" s="2">
        <v>2542160</v>
      </c>
      <c r="T1658" s="2">
        <v>2291010</v>
      </c>
      <c r="U1658" s="2">
        <v>1937020</v>
      </c>
      <c r="V1658" s="2">
        <v>1896120</v>
      </c>
      <c r="W1658" s="2">
        <v>2226650</v>
      </c>
      <c r="X1658" s="2">
        <v>2508950</v>
      </c>
      <c r="Y1658" s="2">
        <v>2751900</v>
      </c>
      <c r="Z1658" s="2">
        <v>2982060</v>
      </c>
      <c r="AA1658" s="2">
        <v>3165360</v>
      </c>
      <c r="AB1658" s="2">
        <v>3292530</v>
      </c>
      <c r="AC1658" s="2">
        <v>3374220</v>
      </c>
      <c r="AD1658" s="2">
        <v>3444700</v>
      </c>
      <c r="AE1658" s="2">
        <v>3429450</v>
      </c>
      <c r="AF1658" s="2">
        <v>3476040</v>
      </c>
    </row>
    <row r="1659" spans="1:32">
      <c r="A1659" t="s">
        <v>1612</v>
      </c>
      <c r="B1659" t="s">
        <v>19</v>
      </c>
      <c r="C1659">
        <v>0</v>
      </c>
      <c r="D1659">
        <v>0</v>
      </c>
      <c r="E1659">
        <v>0</v>
      </c>
      <c r="F1659">
        <v>0</v>
      </c>
      <c r="G1659">
        <v>0</v>
      </c>
      <c r="H1659">
        <v>0</v>
      </c>
      <c r="I1659">
        <v>0</v>
      </c>
      <c r="J1659">
        <v>0</v>
      </c>
      <c r="K1659">
        <v>0</v>
      </c>
      <c r="L1659">
        <v>0</v>
      </c>
      <c r="M1659">
        <v>0</v>
      </c>
      <c r="N1659">
        <v>0</v>
      </c>
      <c r="O1659">
        <v>0</v>
      </c>
      <c r="P1659">
        <v>0</v>
      </c>
      <c r="Q1659">
        <v>0</v>
      </c>
      <c r="R1659">
        <v>0</v>
      </c>
      <c r="S1659">
        <v>0</v>
      </c>
      <c r="T1659">
        <v>0</v>
      </c>
      <c r="U1659">
        <v>0</v>
      </c>
      <c r="V1659">
        <v>0</v>
      </c>
      <c r="W1659">
        <v>0</v>
      </c>
      <c r="X1659">
        <v>0</v>
      </c>
      <c r="Y1659">
        <v>0</v>
      </c>
      <c r="Z1659">
        <v>0</v>
      </c>
      <c r="AA1659">
        <v>0</v>
      </c>
      <c r="AB1659">
        <v>0</v>
      </c>
      <c r="AC1659">
        <v>0</v>
      </c>
      <c r="AD1659">
        <v>0</v>
      </c>
      <c r="AE1659">
        <v>0</v>
      </c>
      <c r="AF1659">
        <v>0</v>
      </c>
    </row>
    <row r="1660" spans="1:32">
      <c r="A1660" t="s">
        <v>1613</v>
      </c>
      <c r="B1660" t="s">
        <v>19</v>
      </c>
      <c r="C1660">
        <v>0</v>
      </c>
      <c r="D1660">
        <v>0</v>
      </c>
      <c r="E1660">
        <v>0</v>
      </c>
      <c r="F1660">
        <v>0</v>
      </c>
      <c r="G1660">
        <v>0</v>
      </c>
      <c r="H1660">
        <v>0</v>
      </c>
      <c r="I1660">
        <v>0</v>
      </c>
      <c r="J1660">
        <v>0</v>
      </c>
      <c r="K1660">
        <v>0</v>
      </c>
      <c r="L1660">
        <v>0</v>
      </c>
      <c r="M1660">
        <v>0</v>
      </c>
      <c r="N1660">
        <v>0</v>
      </c>
      <c r="O1660">
        <v>0</v>
      </c>
      <c r="P1660">
        <v>0</v>
      </c>
      <c r="Q1660">
        <v>0</v>
      </c>
      <c r="R1660">
        <v>0</v>
      </c>
      <c r="S1660">
        <v>0</v>
      </c>
      <c r="T1660">
        <v>0</v>
      </c>
      <c r="U1660">
        <v>0</v>
      </c>
      <c r="V1660">
        <v>0</v>
      </c>
      <c r="W1660">
        <v>0</v>
      </c>
      <c r="X1660">
        <v>0</v>
      </c>
      <c r="Y1660">
        <v>0</v>
      </c>
      <c r="Z1660">
        <v>0</v>
      </c>
      <c r="AA1660">
        <v>0</v>
      </c>
      <c r="AB1660">
        <v>0</v>
      </c>
      <c r="AC1660">
        <v>0</v>
      </c>
      <c r="AD1660">
        <v>0</v>
      </c>
      <c r="AE1660">
        <v>0</v>
      </c>
      <c r="AF1660">
        <v>0</v>
      </c>
    </row>
    <row r="1661" spans="1:32">
      <c r="A1661" t="s">
        <v>1614</v>
      </c>
      <c r="B1661" t="s">
        <v>19</v>
      </c>
      <c r="C1661">
        <v>0</v>
      </c>
      <c r="D1661">
        <v>0</v>
      </c>
      <c r="E1661">
        <v>0</v>
      </c>
      <c r="F1661">
        <v>0</v>
      </c>
      <c r="G1661">
        <v>0</v>
      </c>
      <c r="H1661">
        <v>0</v>
      </c>
      <c r="I1661">
        <v>0</v>
      </c>
      <c r="J1661">
        <v>0</v>
      </c>
      <c r="K1661">
        <v>0</v>
      </c>
      <c r="L1661">
        <v>0</v>
      </c>
      <c r="M1661">
        <v>0</v>
      </c>
      <c r="N1661">
        <v>0</v>
      </c>
      <c r="O1661">
        <v>0</v>
      </c>
      <c r="P1661">
        <v>0</v>
      </c>
      <c r="Q1661">
        <v>0</v>
      </c>
      <c r="R1661">
        <v>0</v>
      </c>
      <c r="S1661">
        <v>0</v>
      </c>
      <c r="T1661">
        <v>0</v>
      </c>
      <c r="U1661">
        <v>0</v>
      </c>
      <c r="V1661">
        <v>0</v>
      </c>
      <c r="W1661">
        <v>0</v>
      </c>
      <c r="X1661">
        <v>0</v>
      </c>
      <c r="Y1661">
        <v>0</v>
      </c>
      <c r="Z1661">
        <v>0</v>
      </c>
      <c r="AA1661">
        <v>0</v>
      </c>
      <c r="AB1661">
        <v>0</v>
      </c>
      <c r="AC1661">
        <v>0</v>
      </c>
      <c r="AD1661">
        <v>0</v>
      </c>
      <c r="AE1661">
        <v>0</v>
      </c>
      <c r="AF1661">
        <v>0</v>
      </c>
    </row>
    <row r="1662" spans="1:32">
      <c r="A1662" t="s">
        <v>1615</v>
      </c>
      <c r="B1662" t="s">
        <v>19</v>
      </c>
      <c r="C1662" s="2">
        <v>983116000</v>
      </c>
      <c r="D1662" s="2">
        <v>881687000</v>
      </c>
      <c r="E1662" s="2">
        <v>881687000</v>
      </c>
      <c r="F1662" s="2">
        <v>865550000</v>
      </c>
      <c r="G1662" s="2">
        <v>865550000</v>
      </c>
      <c r="H1662" s="2">
        <v>865550000</v>
      </c>
      <c r="I1662" s="2">
        <v>844804000</v>
      </c>
      <c r="J1662" s="2">
        <v>844804000</v>
      </c>
      <c r="K1662" s="2">
        <v>822328000</v>
      </c>
      <c r="L1662" s="2">
        <v>817704000</v>
      </c>
      <c r="M1662" s="2">
        <v>763351000</v>
      </c>
      <c r="N1662" s="2">
        <v>751579000</v>
      </c>
      <c r="O1662" s="2">
        <v>753483000</v>
      </c>
      <c r="P1662" s="2">
        <v>759559000</v>
      </c>
      <c r="Q1662" s="2">
        <v>763351000</v>
      </c>
      <c r="R1662" s="2">
        <v>746264000</v>
      </c>
      <c r="S1662" s="2">
        <v>746264000</v>
      </c>
      <c r="T1662" s="2">
        <v>729127000</v>
      </c>
      <c r="U1662" s="2">
        <v>717689000</v>
      </c>
      <c r="V1662" s="2">
        <v>691979000</v>
      </c>
      <c r="W1662" s="2">
        <v>729127000</v>
      </c>
      <c r="X1662" s="2">
        <v>729127000</v>
      </c>
      <c r="Y1662" s="2">
        <v>737704000</v>
      </c>
      <c r="Z1662" s="2">
        <v>746264000</v>
      </c>
      <c r="AA1662" s="2">
        <v>746264000</v>
      </c>
      <c r="AB1662" s="2">
        <v>754795000</v>
      </c>
      <c r="AC1662" s="2">
        <v>771797000</v>
      </c>
      <c r="AD1662" s="2">
        <v>820193000</v>
      </c>
      <c r="AE1662" s="2">
        <v>822328000</v>
      </c>
      <c r="AF1662" s="2">
        <v>822328000</v>
      </c>
    </row>
    <row r="1663" spans="1:32">
      <c r="A1663" t="s">
        <v>7235</v>
      </c>
      <c r="B1663" t="s">
        <v>19</v>
      </c>
      <c r="C1663">
        <v>0</v>
      </c>
      <c r="D1663">
        <v>0</v>
      </c>
      <c r="E1663">
        <v>0</v>
      </c>
      <c r="F1663">
        <v>0</v>
      </c>
      <c r="G1663">
        <v>0</v>
      </c>
      <c r="H1663">
        <v>0</v>
      </c>
      <c r="I1663">
        <v>0</v>
      </c>
      <c r="J1663" s="2">
        <v>11141600</v>
      </c>
      <c r="K1663" s="2">
        <v>21876400</v>
      </c>
      <c r="L1663" s="2">
        <v>32552000</v>
      </c>
      <c r="M1663" s="2">
        <v>111934000</v>
      </c>
      <c r="N1663" s="2">
        <v>190476000</v>
      </c>
      <c r="O1663" s="2">
        <v>269071000</v>
      </c>
      <c r="P1663" s="2">
        <v>347485000</v>
      </c>
      <c r="Q1663" s="2">
        <v>347675000</v>
      </c>
      <c r="R1663" s="2">
        <v>344139000</v>
      </c>
      <c r="S1663" s="2">
        <v>339810000</v>
      </c>
      <c r="T1663" s="2">
        <v>335174000</v>
      </c>
      <c r="U1663" s="2">
        <v>330597000</v>
      </c>
      <c r="V1663" s="2">
        <v>326678000</v>
      </c>
      <c r="W1663" s="2">
        <v>251310000</v>
      </c>
      <c r="X1663" s="2">
        <v>175760000</v>
      </c>
      <c r="Y1663" s="2">
        <v>100095000</v>
      </c>
      <c r="Z1663" s="2">
        <v>11472500</v>
      </c>
      <c r="AA1663">
        <v>0</v>
      </c>
      <c r="AB1663">
        <v>0</v>
      </c>
      <c r="AC1663">
        <v>0</v>
      </c>
      <c r="AD1663">
        <v>0</v>
      </c>
      <c r="AE1663">
        <v>0</v>
      </c>
      <c r="AF1663">
        <v>0</v>
      </c>
    </row>
    <row r="1664" spans="1:32">
      <c r="A1664" t="s">
        <v>7236</v>
      </c>
      <c r="B1664" t="s">
        <v>19</v>
      </c>
      <c r="C1664">
        <v>0</v>
      </c>
      <c r="D1664">
        <v>0</v>
      </c>
      <c r="E1664">
        <v>0</v>
      </c>
      <c r="F1664">
        <v>0</v>
      </c>
      <c r="G1664">
        <v>0</v>
      </c>
      <c r="H1664">
        <v>0</v>
      </c>
      <c r="I1664">
        <v>0</v>
      </c>
      <c r="J1664">
        <v>0</v>
      </c>
      <c r="K1664">
        <v>0</v>
      </c>
      <c r="L1664">
        <v>0</v>
      </c>
      <c r="M1664" s="2">
        <v>70182500</v>
      </c>
      <c r="N1664" s="2">
        <v>93239900</v>
      </c>
      <c r="O1664" s="2">
        <v>93305400</v>
      </c>
      <c r="P1664" s="2">
        <v>93411900</v>
      </c>
      <c r="Q1664" s="2">
        <v>93462900</v>
      </c>
      <c r="R1664" s="2">
        <v>93394600</v>
      </c>
      <c r="S1664" s="2">
        <v>93107700</v>
      </c>
      <c r="T1664" s="2">
        <v>90441300</v>
      </c>
      <c r="U1664" s="2">
        <v>88057400</v>
      </c>
      <c r="V1664" s="2">
        <v>84913800</v>
      </c>
      <c r="W1664" s="2">
        <v>89337200</v>
      </c>
      <c r="X1664" s="2">
        <v>90298800</v>
      </c>
      <c r="Y1664" s="2">
        <v>91806200</v>
      </c>
      <c r="Z1664" s="2">
        <v>57284500</v>
      </c>
      <c r="AA1664" s="2">
        <v>60015100</v>
      </c>
      <c r="AB1664" s="2">
        <v>62214500</v>
      </c>
      <c r="AC1664" s="2">
        <v>63869700</v>
      </c>
      <c r="AD1664" s="2">
        <v>64965700</v>
      </c>
      <c r="AE1664" s="2">
        <v>65875100</v>
      </c>
      <c r="AF1664" s="2">
        <v>66776500</v>
      </c>
    </row>
    <row r="1665" spans="1:32">
      <c r="A1665" t="s">
        <v>7237</v>
      </c>
      <c r="B1665" t="s">
        <v>19</v>
      </c>
      <c r="C1665">
        <v>0</v>
      </c>
      <c r="D1665">
        <v>0</v>
      </c>
      <c r="E1665">
        <v>0</v>
      </c>
      <c r="F1665">
        <v>0</v>
      </c>
      <c r="G1665">
        <v>0</v>
      </c>
      <c r="H1665">
        <v>0</v>
      </c>
      <c r="I1665">
        <v>0</v>
      </c>
      <c r="J1665">
        <v>0</v>
      </c>
      <c r="K1665">
        <v>0</v>
      </c>
      <c r="L1665">
        <v>0</v>
      </c>
      <c r="M1665">
        <v>0</v>
      </c>
      <c r="N1665">
        <v>0</v>
      </c>
      <c r="O1665">
        <v>0</v>
      </c>
      <c r="P1665">
        <v>0</v>
      </c>
      <c r="Q1665">
        <v>0</v>
      </c>
      <c r="R1665">
        <v>0</v>
      </c>
      <c r="S1665">
        <v>0</v>
      </c>
      <c r="T1665">
        <v>0</v>
      </c>
      <c r="U1665">
        <v>0</v>
      </c>
      <c r="V1665">
        <v>0</v>
      </c>
      <c r="W1665">
        <v>0</v>
      </c>
      <c r="X1665">
        <v>0</v>
      </c>
      <c r="Y1665">
        <v>0</v>
      </c>
      <c r="Z1665">
        <v>0</v>
      </c>
      <c r="AA1665">
        <v>0</v>
      </c>
      <c r="AB1665">
        <v>0</v>
      </c>
      <c r="AC1665">
        <v>0</v>
      </c>
      <c r="AD1665">
        <v>0</v>
      </c>
      <c r="AE1665">
        <v>0</v>
      </c>
      <c r="AF1665">
        <v>0</v>
      </c>
    </row>
    <row r="1666" spans="1:32">
      <c r="A1666" t="s">
        <v>7238</v>
      </c>
      <c r="B1666" t="s">
        <v>19</v>
      </c>
      <c r="C1666">
        <v>0</v>
      </c>
      <c r="D1666">
        <v>0</v>
      </c>
      <c r="E1666">
        <v>0</v>
      </c>
      <c r="F1666">
        <v>0</v>
      </c>
      <c r="G1666">
        <v>0</v>
      </c>
      <c r="H1666">
        <v>0</v>
      </c>
      <c r="I1666">
        <v>0</v>
      </c>
      <c r="J1666">
        <v>0</v>
      </c>
      <c r="K1666">
        <v>0</v>
      </c>
      <c r="L1666">
        <v>0</v>
      </c>
      <c r="M1666">
        <v>0</v>
      </c>
      <c r="N1666">
        <v>0</v>
      </c>
      <c r="O1666">
        <v>0</v>
      </c>
      <c r="P1666">
        <v>0</v>
      </c>
      <c r="Q1666">
        <v>0</v>
      </c>
      <c r="R1666">
        <v>0</v>
      </c>
      <c r="S1666">
        <v>0</v>
      </c>
      <c r="T1666">
        <v>0</v>
      </c>
      <c r="U1666">
        <v>0</v>
      </c>
      <c r="V1666">
        <v>0</v>
      </c>
      <c r="W1666">
        <v>0</v>
      </c>
      <c r="X1666">
        <v>0</v>
      </c>
      <c r="Y1666">
        <v>0</v>
      </c>
      <c r="Z1666">
        <v>0</v>
      </c>
      <c r="AA1666">
        <v>0</v>
      </c>
      <c r="AB1666">
        <v>0</v>
      </c>
      <c r="AC1666">
        <v>0</v>
      </c>
      <c r="AD1666">
        <v>0</v>
      </c>
      <c r="AE1666">
        <v>0</v>
      </c>
      <c r="AF1666">
        <v>0</v>
      </c>
    </row>
    <row r="1667" spans="1:32">
      <c r="A1667" t="s">
        <v>7239</v>
      </c>
      <c r="B1667" t="s">
        <v>19</v>
      </c>
      <c r="C1667">
        <v>0</v>
      </c>
      <c r="D1667">
        <v>0</v>
      </c>
      <c r="E1667">
        <v>0</v>
      </c>
      <c r="F1667">
        <v>0</v>
      </c>
      <c r="G1667">
        <v>0</v>
      </c>
      <c r="H1667">
        <v>0</v>
      </c>
      <c r="I1667">
        <v>0</v>
      </c>
      <c r="J1667">
        <v>0</v>
      </c>
      <c r="K1667">
        <v>0</v>
      </c>
      <c r="L1667">
        <v>0</v>
      </c>
      <c r="M1667">
        <v>0</v>
      </c>
      <c r="N1667">
        <v>0</v>
      </c>
      <c r="O1667">
        <v>0</v>
      </c>
      <c r="P1667">
        <v>0</v>
      </c>
      <c r="Q1667">
        <v>0</v>
      </c>
      <c r="R1667">
        <v>0</v>
      </c>
      <c r="S1667">
        <v>0</v>
      </c>
      <c r="T1667">
        <v>0</v>
      </c>
      <c r="U1667">
        <v>0</v>
      </c>
      <c r="V1667">
        <v>0</v>
      </c>
      <c r="W1667">
        <v>0</v>
      </c>
      <c r="X1667">
        <v>0</v>
      </c>
      <c r="Y1667">
        <v>0</v>
      </c>
      <c r="Z1667">
        <v>0</v>
      </c>
      <c r="AA1667">
        <v>0</v>
      </c>
      <c r="AB1667">
        <v>0</v>
      </c>
      <c r="AC1667">
        <v>0</v>
      </c>
      <c r="AD1667">
        <v>0</v>
      </c>
      <c r="AE1667">
        <v>0</v>
      </c>
      <c r="AF1667">
        <v>0</v>
      </c>
    </row>
    <row r="1668" spans="1:32">
      <c r="A1668" t="s">
        <v>7240</v>
      </c>
      <c r="B1668" t="s">
        <v>19</v>
      </c>
      <c r="C1668">
        <v>0</v>
      </c>
      <c r="D1668">
        <v>0</v>
      </c>
      <c r="E1668">
        <v>0</v>
      </c>
      <c r="F1668">
        <v>0</v>
      </c>
      <c r="G1668">
        <v>0</v>
      </c>
      <c r="H1668">
        <v>0</v>
      </c>
      <c r="I1668">
        <v>0</v>
      </c>
      <c r="J1668">
        <v>0</v>
      </c>
      <c r="K1668">
        <v>0</v>
      </c>
      <c r="L1668">
        <v>0</v>
      </c>
      <c r="M1668">
        <v>0</v>
      </c>
      <c r="N1668">
        <v>0</v>
      </c>
      <c r="O1668">
        <v>0</v>
      </c>
      <c r="P1668">
        <v>0</v>
      </c>
      <c r="Q1668">
        <v>0</v>
      </c>
      <c r="R1668">
        <v>0</v>
      </c>
      <c r="S1668">
        <v>0</v>
      </c>
      <c r="T1668">
        <v>0</v>
      </c>
      <c r="U1668">
        <v>0</v>
      </c>
      <c r="V1668">
        <v>0</v>
      </c>
      <c r="W1668">
        <v>0</v>
      </c>
      <c r="X1668">
        <v>0</v>
      </c>
      <c r="Y1668">
        <v>0</v>
      </c>
      <c r="Z1668">
        <v>0</v>
      </c>
      <c r="AA1668">
        <v>0</v>
      </c>
      <c r="AB1668">
        <v>0</v>
      </c>
      <c r="AC1668">
        <v>0</v>
      </c>
      <c r="AD1668">
        <v>0</v>
      </c>
      <c r="AE1668">
        <v>0</v>
      </c>
      <c r="AF1668">
        <v>0</v>
      </c>
    </row>
    <row r="1669" spans="1:32">
      <c r="A1669" t="s">
        <v>7241</v>
      </c>
      <c r="B1669" t="s">
        <v>19</v>
      </c>
      <c r="C1669">
        <v>0</v>
      </c>
      <c r="D1669">
        <v>0</v>
      </c>
      <c r="E1669">
        <v>0</v>
      </c>
      <c r="F1669">
        <v>0</v>
      </c>
      <c r="G1669">
        <v>0</v>
      </c>
      <c r="H1669">
        <v>0</v>
      </c>
      <c r="I1669">
        <v>0</v>
      </c>
      <c r="J1669">
        <v>0</v>
      </c>
      <c r="K1669">
        <v>0</v>
      </c>
      <c r="L1669">
        <v>0</v>
      </c>
      <c r="M1669">
        <v>0</v>
      </c>
      <c r="N1669">
        <v>0</v>
      </c>
      <c r="O1669">
        <v>0</v>
      </c>
      <c r="P1669">
        <v>0</v>
      </c>
      <c r="Q1669">
        <v>0</v>
      </c>
      <c r="R1669">
        <v>0</v>
      </c>
      <c r="S1669">
        <v>0</v>
      </c>
      <c r="T1669">
        <v>0</v>
      </c>
      <c r="U1669">
        <v>0</v>
      </c>
      <c r="V1669">
        <v>0</v>
      </c>
      <c r="W1669">
        <v>0</v>
      </c>
      <c r="X1669">
        <v>0</v>
      </c>
      <c r="Y1669">
        <v>0</v>
      </c>
      <c r="Z1669">
        <v>0</v>
      </c>
      <c r="AA1669">
        <v>0</v>
      </c>
      <c r="AB1669">
        <v>0</v>
      </c>
      <c r="AC1669">
        <v>0</v>
      </c>
      <c r="AD1669">
        <v>0</v>
      </c>
      <c r="AE1669">
        <v>0</v>
      </c>
      <c r="AF1669">
        <v>0</v>
      </c>
    </row>
    <row r="1670" spans="1:32">
      <c r="A1670" t="s">
        <v>1616</v>
      </c>
      <c r="B1670" t="s">
        <v>19</v>
      </c>
      <c r="C1670" s="2">
        <v>6703300000</v>
      </c>
      <c r="D1670" s="2">
        <v>6272300000</v>
      </c>
      <c r="E1670" s="2">
        <v>5322820000</v>
      </c>
      <c r="F1670" s="2">
        <v>4486980000</v>
      </c>
      <c r="G1670" s="2">
        <v>4634060000</v>
      </c>
      <c r="H1670" s="2">
        <v>4186200000</v>
      </c>
      <c r="I1670" s="2">
        <v>3456010000</v>
      </c>
      <c r="J1670" s="2">
        <v>2499800000</v>
      </c>
      <c r="K1670" s="2">
        <v>1785870000</v>
      </c>
      <c r="L1670" s="2">
        <v>1154010000</v>
      </c>
      <c r="M1670" s="2">
        <v>855173000</v>
      </c>
      <c r="N1670" s="2">
        <v>590693000</v>
      </c>
      <c r="O1670" s="2">
        <v>365718000</v>
      </c>
      <c r="P1670" s="2">
        <v>108919000</v>
      </c>
      <c r="Q1670">
        <v>0</v>
      </c>
      <c r="R1670">
        <v>0</v>
      </c>
      <c r="S1670">
        <v>0</v>
      </c>
      <c r="T1670">
        <v>0</v>
      </c>
      <c r="U1670">
        <v>0</v>
      </c>
      <c r="V1670">
        <v>0</v>
      </c>
      <c r="W1670">
        <v>0</v>
      </c>
      <c r="X1670">
        <v>0</v>
      </c>
      <c r="Y1670">
        <v>0</v>
      </c>
      <c r="Z1670">
        <v>0</v>
      </c>
      <c r="AA1670">
        <v>0</v>
      </c>
      <c r="AB1670">
        <v>0</v>
      </c>
      <c r="AC1670">
        <v>0</v>
      </c>
      <c r="AD1670">
        <v>0</v>
      </c>
      <c r="AE1670">
        <v>0</v>
      </c>
      <c r="AF1670">
        <v>0</v>
      </c>
    </row>
    <row r="1671" spans="1:32">
      <c r="A1671" t="s">
        <v>7242</v>
      </c>
      <c r="B1671" t="s">
        <v>19</v>
      </c>
      <c r="C1671" s="2">
        <v>2737630000</v>
      </c>
      <c r="D1671" s="2">
        <v>3000440000</v>
      </c>
      <c r="E1671" s="2">
        <v>3169660000</v>
      </c>
      <c r="F1671" s="2">
        <v>3691180000</v>
      </c>
      <c r="G1671" s="2">
        <v>2265280000</v>
      </c>
      <c r="H1671" s="2">
        <v>1559990000</v>
      </c>
      <c r="I1671" s="2">
        <v>1302560000</v>
      </c>
      <c r="J1671" s="2">
        <v>1197020000</v>
      </c>
      <c r="K1671" s="2">
        <v>1081650000</v>
      </c>
      <c r="L1671" s="2">
        <v>1087170000</v>
      </c>
      <c r="M1671" s="2">
        <v>852201000</v>
      </c>
      <c r="N1671" s="2">
        <v>716787000</v>
      </c>
      <c r="O1671" s="2">
        <v>686547000</v>
      </c>
      <c r="P1671" s="2">
        <v>702724000</v>
      </c>
      <c r="Q1671" s="2">
        <v>677122000</v>
      </c>
      <c r="R1671" s="2">
        <v>595795000</v>
      </c>
      <c r="S1671" s="2">
        <v>426029000</v>
      </c>
      <c r="T1671" s="2">
        <v>256627000</v>
      </c>
      <c r="U1671" s="2">
        <v>186751000</v>
      </c>
      <c r="V1671" s="2">
        <v>136695000</v>
      </c>
      <c r="W1671" s="2">
        <v>157065000</v>
      </c>
      <c r="X1671" s="2">
        <v>194415000</v>
      </c>
      <c r="Y1671" s="2">
        <v>264217000</v>
      </c>
      <c r="Z1671" s="2">
        <v>377022000</v>
      </c>
      <c r="AA1671" s="2">
        <v>519720000</v>
      </c>
      <c r="AB1671" s="2">
        <v>685779000</v>
      </c>
      <c r="AC1671" s="2">
        <v>849664000</v>
      </c>
      <c r="AD1671" s="2">
        <v>972233000</v>
      </c>
      <c r="AE1671" s="2">
        <v>1097390000</v>
      </c>
      <c r="AF1671" s="2">
        <v>1176840000</v>
      </c>
    </row>
    <row r="1672" spans="1:32">
      <c r="A1672" t="s">
        <v>7243</v>
      </c>
      <c r="B1672" t="s">
        <v>19</v>
      </c>
      <c r="C1672" s="2">
        <v>36961600000</v>
      </c>
      <c r="D1672" s="2">
        <v>39987800000</v>
      </c>
      <c r="E1672" s="2">
        <v>40140500000</v>
      </c>
      <c r="F1672" s="2">
        <v>37397800000</v>
      </c>
      <c r="G1672" s="2">
        <v>36234200000</v>
      </c>
      <c r="H1672" s="2">
        <v>34521900000</v>
      </c>
      <c r="I1672" s="2">
        <v>33454100000</v>
      </c>
      <c r="J1672" s="2">
        <v>32409000000</v>
      </c>
      <c r="K1672" s="2">
        <v>30956300000</v>
      </c>
      <c r="L1672" s="2">
        <v>29178700000</v>
      </c>
      <c r="M1672" s="2">
        <v>27423500000</v>
      </c>
      <c r="N1672" s="2">
        <v>26366400000</v>
      </c>
      <c r="O1672" s="2">
        <v>26965600000</v>
      </c>
      <c r="P1672" s="2">
        <v>27829400000</v>
      </c>
      <c r="Q1672" s="2">
        <v>28426900000</v>
      </c>
      <c r="R1672" s="2">
        <v>27823700000</v>
      </c>
      <c r="S1672" s="2">
        <v>25977500000</v>
      </c>
      <c r="T1672" s="2">
        <v>23063000000</v>
      </c>
      <c r="U1672" s="2">
        <v>20264200000</v>
      </c>
      <c r="V1672" s="2">
        <v>18646400000</v>
      </c>
      <c r="W1672" s="2">
        <v>20934700000</v>
      </c>
      <c r="X1672" s="2">
        <v>23191600000</v>
      </c>
      <c r="Y1672" s="2">
        <v>25295700000</v>
      </c>
      <c r="Z1672" s="2">
        <v>27318700000</v>
      </c>
      <c r="AA1672" s="2">
        <v>28452700000</v>
      </c>
      <c r="AB1672" s="2">
        <v>29788700000</v>
      </c>
      <c r="AC1672" s="2">
        <v>31098100000</v>
      </c>
      <c r="AD1672" s="2">
        <v>32495100000</v>
      </c>
      <c r="AE1672" s="2">
        <v>33741900000</v>
      </c>
      <c r="AF1672" s="2">
        <v>35075500000</v>
      </c>
    </row>
    <row r="1673" spans="1:32">
      <c r="A1673" t="s">
        <v>1618</v>
      </c>
      <c r="B1673" t="s">
        <v>19</v>
      </c>
      <c r="C1673">
        <v>0</v>
      </c>
      <c r="D1673">
        <v>0</v>
      </c>
      <c r="E1673">
        <v>0</v>
      </c>
      <c r="F1673">
        <v>0</v>
      </c>
      <c r="G1673">
        <v>0</v>
      </c>
      <c r="H1673">
        <v>0</v>
      </c>
      <c r="I1673">
        <v>0</v>
      </c>
      <c r="J1673">
        <v>0</v>
      </c>
      <c r="K1673">
        <v>0</v>
      </c>
      <c r="L1673">
        <v>0</v>
      </c>
      <c r="M1673">
        <v>0</v>
      </c>
      <c r="N1673">
        <v>0</v>
      </c>
      <c r="O1673">
        <v>0</v>
      </c>
      <c r="P1673">
        <v>0</v>
      </c>
      <c r="Q1673">
        <v>0</v>
      </c>
      <c r="R1673">
        <v>0</v>
      </c>
      <c r="S1673">
        <v>0</v>
      </c>
      <c r="T1673">
        <v>0</v>
      </c>
      <c r="U1673">
        <v>0</v>
      </c>
      <c r="V1673">
        <v>0</v>
      </c>
      <c r="W1673">
        <v>0</v>
      </c>
      <c r="X1673">
        <v>0</v>
      </c>
      <c r="Y1673">
        <v>0</v>
      </c>
      <c r="Z1673">
        <v>0</v>
      </c>
      <c r="AA1673">
        <v>0</v>
      </c>
      <c r="AB1673">
        <v>0</v>
      </c>
      <c r="AC1673">
        <v>0</v>
      </c>
      <c r="AD1673">
        <v>0</v>
      </c>
      <c r="AE1673">
        <v>0</v>
      </c>
      <c r="AF1673">
        <v>0</v>
      </c>
    </row>
    <row r="1674" spans="1:32">
      <c r="A1674" t="s">
        <v>1619</v>
      </c>
      <c r="B1674" t="s">
        <v>19</v>
      </c>
      <c r="C1674">
        <v>0</v>
      </c>
      <c r="D1674">
        <v>0</v>
      </c>
      <c r="E1674">
        <v>0</v>
      </c>
      <c r="F1674">
        <v>0</v>
      </c>
      <c r="G1674">
        <v>0</v>
      </c>
      <c r="H1674">
        <v>0</v>
      </c>
      <c r="I1674">
        <v>0</v>
      </c>
      <c r="J1674">
        <v>0</v>
      </c>
      <c r="K1674">
        <v>0</v>
      </c>
      <c r="L1674">
        <v>0</v>
      </c>
      <c r="M1674">
        <v>0</v>
      </c>
      <c r="N1674">
        <v>0</v>
      </c>
      <c r="O1674">
        <v>0</v>
      </c>
      <c r="P1674">
        <v>0</v>
      </c>
      <c r="Q1674">
        <v>0</v>
      </c>
      <c r="R1674">
        <v>0</v>
      </c>
      <c r="S1674">
        <v>0</v>
      </c>
      <c r="T1674">
        <v>0</v>
      </c>
      <c r="U1674">
        <v>0</v>
      </c>
      <c r="V1674">
        <v>0</v>
      </c>
      <c r="W1674">
        <v>0</v>
      </c>
      <c r="X1674">
        <v>0</v>
      </c>
      <c r="Y1674">
        <v>0</v>
      </c>
      <c r="Z1674">
        <v>0</v>
      </c>
      <c r="AA1674">
        <v>0</v>
      </c>
      <c r="AB1674">
        <v>0</v>
      </c>
      <c r="AC1674">
        <v>0</v>
      </c>
      <c r="AD1674">
        <v>0</v>
      </c>
      <c r="AE1674">
        <v>0</v>
      </c>
      <c r="AF1674">
        <v>0</v>
      </c>
    </row>
    <row r="1675" spans="1:32">
      <c r="A1675" t="s">
        <v>1620</v>
      </c>
      <c r="B1675" t="s">
        <v>19</v>
      </c>
      <c r="C1675">
        <v>0</v>
      </c>
      <c r="D1675">
        <v>0</v>
      </c>
      <c r="E1675">
        <v>0</v>
      </c>
      <c r="F1675">
        <v>0</v>
      </c>
      <c r="G1675">
        <v>0</v>
      </c>
      <c r="H1675">
        <v>0</v>
      </c>
      <c r="I1675">
        <v>0</v>
      </c>
      <c r="J1675">
        <v>0</v>
      </c>
      <c r="K1675">
        <v>0</v>
      </c>
      <c r="L1675">
        <v>0</v>
      </c>
      <c r="M1675">
        <v>0</v>
      </c>
      <c r="N1675">
        <v>0</v>
      </c>
      <c r="O1675">
        <v>0</v>
      </c>
      <c r="P1675">
        <v>0</v>
      </c>
      <c r="Q1675">
        <v>0</v>
      </c>
      <c r="R1675">
        <v>0</v>
      </c>
      <c r="S1675">
        <v>0</v>
      </c>
      <c r="T1675">
        <v>0</v>
      </c>
      <c r="U1675">
        <v>0</v>
      </c>
      <c r="V1675">
        <v>0</v>
      </c>
      <c r="W1675">
        <v>0</v>
      </c>
      <c r="X1675">
        <v>0</v>
      </c>
      <c r="Y1675">
        <v>0</v>
      </c>
      <c r="Z1675">
        <v>0</v>
      </c>
      <c r="AA1675">
        <v>0</v>
      </c>
      <c r="AB1675">
        <v>0</v>
      </c>
      <c r="AC1675">
        <v>0</v>
      </c>
      <c r="AD1675">
        <v>0</v>
      </c>
      <c r="AE1675">
        <v>0</v>
      </c>
      <c r="AF1675">
        <v>0</v>
      </c>
    </row>
    <row r="1676" spans="1:32">
      <c r="A1676" t="s">
        <v>1621</v>
      </c>
      <c r="B1676" t="s">
        <v>19</v>
      </c>
      <c r="C1676">
        <v>0</v>
      </c>
      <c r="D1676">
        <v>0</v>
      </c>
      <c r="E1676">
        <v>0</v>
      </c>
      <c r="F1676">
        <v>0</v>
      </c>
      <c r="G1676">
        <v>0</v>
      </c>
      <c r="H1676">
        <v>0</v>
      </c>
      <c r="I1676">
        <v>0</v>
      </c>
      <c r="J1676">
        <v>0</v>
      </c>
      <c r="K1676">
        <v>0</v>
      </c>
      <c r="L1676">
        <v>0</v>
      </c>
      <c r="M1676">
        <v>0</v>
      </c>
      <c r="N1676">
        <v>0</v>
      </c>
      <c r="O1676">
        <v>0</v>
      </c>
      <c r="P1676">
        <v>0</v>
      </c>
      <c r="Q1676">
        <v>0</v>
      </c>
      <c r="R1676">
        <v>0</v>
      </c>
      <c r="S1676">
        <v>0</v>
      </c>
      <c r="T1676">
        <v>0</v>
      </c>
      <c r="U1676">
        <v>0</v>
      </c>
      <c r="V1676">
        <v>0</v>
      </c>
      <c r="W1676">
        <v>0</v>
      </c>
      <c r="X1676">
        <v>0</v>
      </c>
      <c r="Y1676">
        <v>0</v>
      </c>
      <c r="Z1676">
        <v>0</v>
      </c>
      <c r="AA1676">
        <v>0</v>
      </c>
      <c r="AB1676">
        <v>0</v>
      </c>
      <c r="AC1676">
        <v>0</v>
      </c>
      <c r="AD1676">
        <v>0</v>
      </c>
      <c r="AE1676">
        <v>0</v>
      </c>
      <c r="AF1676">
        <v>0</v>
      </c>
    </row>
    <row r="1677" spans="1:32">
      <c r="A1677" t="s">
        <v>1622</v>
      </c>
      <c r="B1677" t="s">
        <v>19</v>
      </c>
      <c r="C1677">
        <v>0</v>
      </c>
      <c r="D1677">
        <v>0</v>
      </c>
      <c r="E1677">
        <v>0</v>
      </c>
      <c r="F1677">
        <v>0</v>
      </c>
      <c r="G1677">
        <v>0</v>
      </c>
      <c r="H1677">
        <v>0</v>
      </c>
      <c r="I1677">
        <v>0</v>
      </c>
      <c r="J1677">
        <v>0</v>
      </c>
      <c r="K1677">
        <v>0</v>
      </c>
      <c r="L1677">
        <v>0</v>
      </c>
      <c r="M1677">
        <v>0</v>
      </c>
      <c r="N1677">
        <v>0</v>
      </c>
      <c r="O1677">
        <v>0</v>
      </c>
      <c r="P1677">
        <v>0</v>
      </c>
      <c r="Q1677">
        <v>0</v>
      </c>
      <c r="R1677">
        <v>0</v>
      </c>
      <c r="S1677">
        <v>0</v>
      </c>
      <c r="T1677">
        <v>0</v>
      </c>
      <c r="U1677">
        <v>0</v>
      </c>
      <c r="V1677">
        <v>0</v>
      </c>
      <c r="W1677">
        <v>0</v>
      </c>
      <c r="X1677">
        <v>0</v>
      </c>
      <c r="Y1677">
        <v>0</v>
      </c>
      <c r="Z1677">
        <v>0</v>
      </c>
      <c r="AA1677">
        <v>0</v>
      </c>
      <c r="AB1677">
        <v>0</v>
      </c>
      <c r="AC1677">
        <v>0</v>
      </c>
      <c r="AD1677">
        <v>0</v>
      </c>
      <c r="AE1677">
        <v>0</v>
      </c>
      <c r="AF1677">
        <v>0</v>
      </c>
    </row>
    <row r="1678" spans="1:32">
      <c r="A1678" t="s">
        <v>1623</v>
      </c>
      <c r="B1678" t="s">
        <v>19</v>
      </c>
      <c r="C1678">
        <v>0</v>
      </c>
      <c r="D1678">
        <v>0</v>
      </c>
      <c r="E1678">
        <v>0</v>
      </c>
      <c r="F1678">
        <v>0</v>
      </c>
      <c r="G1678">
        <v>0</v>
      </c>
      <c r="H1678">
        <v>0</v>
      </c>
      <c r="I1678">
        <v>0</v>
      </c>
      <c r="J1678">
        <v>0</v>
      </c>
      <c r="K1678">
        <v>0</v>
      </c>
      <c r="L1678">
        <v>0</v>
      </c>
      <c r="M1678">
        <v>0</v>
      </c>
      <c r="N1678">
        <v>0</v>
      </c>
      <c r="O1678">
        <v>0</v>
      </c>
      <c r="P1678">
        <v>0</v>
      </c>
      <c r="Q1678">
        <v>0</v>
      </c>
      <c r="R1678">
        <v>0</v>
      </c>
      <c r="S1678">
        <v>0</v>
      </c>
      <c r="T1678">
        <v>0</v>
      </c>
      <c r="U1678">
        <v>0</v>
      </c>
      <c r="V1678">
        <v>0</v>
      </c>
      <c r="W1678">
        <v>0</v>
      </c>
      <c r="X1678">
        <v>0</v>
      </c>
      <c r="Y1678">
        <v>0</v>
      </c>
      <c r="Z1678">
        <v>0</v>
      </c>
      <c r="AA1678">
        <v>0</v>
      </c>
      <c r="AB1678">
        <v>0</v>
      </c>
      <c r="AC1678">
        <v>0</v>
      </c>
      <c r="AD1678">
        <v>0</v>
      </c>
      <c r="AE1678">
        <v>0</v>
      </c>
      <c r="AF1678">
        <v>0</v>
      </c>
    </row>
    <row r="1679" spans="1:32">
      <c r="A1679" t="s">
        <v>1624</v>
      </c>
      <c r="B1679" t="s">
        <v>19</v>
      </c>
      <c r="C1679">
        <v>0</v>
      </c>
      <c r="D1679">
        <v>0</v>
      </c>
      <c r="E1679">
        <v>0</v>
      </c>
      <c r="F1679">
        <v>0</v>
      </c>
      <c r="G1679">
        <v>0</v>
      </c>
      <c r="H1679">
        <v>0</v>
      </c>
      <c r="I1679">
        <v>0</v>
      </c>
      <c r="J1679">
        <v>0</v>
      </c>
      <c r="K1679">
        <v>0</v>
      </c>
      <c r="L1679">
        <v>0</v>
      </c>
      <c r="M1679">
        <v>0</v>
      </c>
      <c r="N1679">
        <v>0</v>
      </c>
      <c r="O1679">
        <v>0</v>
      </c>
      <c r="P1679">
        <v>0</v>
      </c>
      <c r="Q1679">
        <v>0</v>
      </c>
      <c r="R1679">
        <v>0</v>
      </c>
      <c r="S1679">
        <v>0</v>
      </c>
      <c r="T1679">
        <v>0</v>
      </c>
      <c r="U1679">
        <v>0</v>
      </c>
      <c r="V1679">
        <v>0</v>
      </c>
      <c r="W1679">
        <v>0</v>
      </c>
      <c r="X1679">
        <v>0</v>
      </c>
      <c r="Y1679">
        <v>0</v>
      </c>
      <c r="Z1679">
        <v>0</v>
      </c>
      <c r="AA1679">
        <v>0</v>
      </c>
      <c r="AB1679">
        <v>0</v>
      </c>
      <c r="AC1679">
        <v>0</v>
      </c>
      <c r="AD1679">
        <v>0</v>
      </c>
      <c r="AE1679">
        <v>0</v>
      </c>
      <c r="AF1679">
        <v>0</v>
      </c>
    </row>
    <row r="1680" spans="1:32">
      <c r="A1680" t="s">
        <v>1625</v>
      </c>
      <c r="B1680" t="s">
        <v>19</v>
      </c>
      <c r="C1680" s="2">
        <v>266204000</v>
      </c>
      <c r="D1680" s="2">
        <v>320924000</v>
      </c>
      <c r="E1680" s="2">
        <v>261469000</v>
      </c>
      <c r="F1680" s="2">
        <v>261429000</v>
      </c>
      <c r="G1680" s="2">
        <v>259428000</v>
      </c>
      <c r="H1680" s="2">
        <v>259278000</v>
      </c>
      <c r="I1680" s="2">
        <v>258960000</v>
      </c>
      <c r="J1680" s="2">
        <v>258900000</v>
      </c>
      <c r="K1680" s="2">
        <v>258741000</v>
      </c>
      <c r="L1680" s="2">
        <v>254091000</v>
      </c>
      <c r="M1680" s="2">
        <v>254091000</v>
      </c>
      <c r="N1680" s="2">
        <v>254091000</v>
      </c>
      <c r="O1680" s="2">
        <v>254091000</v>
      </c>
      <c r="P1680" s="2">
        <v>253922000</v>
      </c>
      <c r="Q1680" s="2">
        <v>253922000</v>
      </c>
      <c r="R1680" s="2">
        <v>253922000</v>
      </c>
      <c r="S1680" s="2">
        <v>253922000</v>
      </c>
      <c r="T1680" s="2">
        <v>253922000</v>
      </c>
      <c r="U1680" s="2">
        <v>253922000</v>
      </c>
      <c r="V1680" s="2">
        <v>253922000</v>
      </c>
      <c r="W1680" s="2">
        <v>253922000</v>
      </c>
      <c r="X1680" s="2">
        <v>253922000</v>
      </c>
      <c r="Y1680" s="2">
        <v>253922000</v>
      </c>
      <c r="Z1680" s="2">
        <v>253922000</v>
      </c>
      <c r="AA1680" s="2">
        <v>253544000</v>
      </c>
      <c r="AB1680" s="2">
        <v>253544000</v>
      </c>
      <c r="AC1680" s="2">
        <v>253544000</v>
      </c>
      <c r="AD1680" s="2">
        <v>253544000</v>
      </c>
      <c r="AE1680" s="2">
        <v>253544000</v>
      </c>
      <c r="AF1680" s="2">
        <v>253544000</v>
      </c>
    </row>
    <row r="1681" spans="1:32">
      <c r="A1681" t="s">
        <v>1626</v>
      </c>
      <c r="B1681" t="s">
        <v>19</v>
      </c>
      <c r="C1681" s="2">
        <v>4950610000</v>
      </c>
      <c r="D1681" s="2">
        <v>4805410000</v>
      </c>
      <c r="E1681" s="2">
        <v>6719310000</v>
      </c>
      <c r="F1681" s="2">
        <v>7423080000</v>
      </c>
      <c r="G1681" s="2">
        <v>4277350000</v>
      </c>
      <c r="H1681" s="2">
        <v>3136690000</v>
      </c>
      <c r="I1681" s="2">
        <v>3092570000</v>
      </c>
      <c r="J1681" s="2">
        <v>3253980000</v>
      </c>
      <c r="K1681" s="2">
        <v>3500870000</v>
      </c>
      <c r="L1681" s="2">
        <v>3858980000</v>
      </c>
      <c r="M1681" s="2">
        <v>3449040000</v>
      </c>
      <c r="N1681" s="2">
        <v>3660420000</v>
      </c>
      <c r="O1681" s="2">
        <v>4242540000</v>
      </c>
      <c r="P1681" s="2">
        <v>4567090000</v>
      </c>
      <c r="Q1681" s="2">
        <v>4734300000</v>
      </c>
      <c r="R1681" s="2">
        <v>4575310000</v>
      </c>
      <c r="S1681" s="2">
        <v>3913010000</v>
      </c>
      <c r="T1681" s="2">
        <v>3017190000</v>
      </c>
      <c r="U1681" s="2">
        <v>2536770000</v>
      </c>
      <c r="V1681" s="2">
        <v>2110260000</v>
      </c>
      <c r="W1681" s="2">
        <v>2538750000</v>
      </c>
      <c r="X1681" s="2">
        <v>3218260000</v>
      </c>
      <c r="Y1681" s="2">
        <v>4104180000</v>
      </c>
      <c r="Z1681" s="2">
        <v>5231690000</v>
      </c>
      <c r="AA1681" s="2">
        <v>6434840000</v>
      </c>
      <c r="AB1681" s="2">
        <v>7370840000</v>
      </c>
      <c r="AC1681" s="2">
        <v>8210240000</v>
      </c>
      <c r="AD1681" s="2">
        <v>8836920000</v>
      </c>
      <c r="AE1681" s="2">
        <v>9421140000</v>
      </c>
      <c r="AF1681" s="2">
        <v>9778590000</v>
      </c>
    </row>
    <row r="1682" spans="1:32">
      <c r="A1682" t="s">
        <v>1627</v>
      </c>
      <c r="B1682" t="s">
        <v>19</v>
      </c>
      <c r="C1682" s="2">
        <v>1161490000</v>
      </c>
      <c r="D1682" s="2">
        <v>1276240000</v>
      </c>
      <c r="E1682" s="2">
        <v>652725000</v>
      </c>
      <c r="F1682" s="2">
        <v>589054000</v>
      </c>
      <c r="G1682" s="2">
        <v>152017000</v>
      </c>
      <c r="H1682" s="2">
        <v>155075000</v>
      </c>
      <c r="I1682" s="2">
        <v>140920000</v>
      </c>
      <c r="J1682" s="2">
        <v>122256000</v>
      </c>
      <c r="K1682" s="2">
        <v>99255900</v>
      </c>
      <c r="L1682" s="2">
        <v>75367100</v>
      </c>
      <c r="M1682" s="2">
        <v>72952200</v>
      </c>
      <c r="N1682" s="2">
        <v>74108700</v>
      </c>
      <c r="O1682" s="2">
        <v>82764300</v>
      </c>
      <c r="P1682" s="2">
        <v>90864700</v>
      </c>
      <c r="Q1682" s="2">
        <v>98758200</v>
      </c>
      <c r="R1682" s="2">
        <v>97913100</v>
      </c>
      <c r="S1682" s="2">
        <v>90497500</v>
      </c>
      <c r="T1682" s="2">
        <v>81557000</v>
      </c>
      <c r="U1682" s="2">
        <v>68955200</v>
      </c>
      <c r="V1682" s="2">
        <v>67499500</v>
      </c>
      <c r="W1682" s="2">
        <v>79266000</v>
      </c>
      <c r="X1682" s="2">
        <v>89315300</v>
      </c>
      <c r="Y1682" s="2">
        <v>97964000</v>
      </c>
      <c r="Z1682" s="2">
        <v>106157000</v>
      </c>
      <c r="AA1682" s="2">
        <v>112683000</v>
      </c>
      <c r="AB1682" s="2">
        <v>117210000</v>
      </c>
      <c r="AC1682" s="2">
        <v>120118000</v>
      </c>
      <c r="AD1682" s="2">
        <v>122627000</v>
      </c>
      <c r="AE1682" s="2">
        <v>122084000</v>
      </c>
      <c r="AF1682" s="2">
        <v>123743000</v>
      </c>
    </row>
    <row r="1683" spans="1:32">
      <c r="A1683" t="s">
        <v>1628</v>
      </c>
      <c r="B1683" t="s">
        <v>19</v>
      </c>
      <c r="C1683">
        <v>0</v>
      </c>
      <c r="D1683">
        <v>0</v>
      </c>
      <c r="E1683">
        <v>0</v>
      </c>
      <c r="F1683">
        <v>0</v>
      </c>
      <c r="G1683">
        <v>0</v>
      </c>
      <c r="H1683">
        <v>0</v>
      </c>
      <c r="I1683">
        <v>0</v>
      </c>
      <c r="J1683">
        <v>0</v>
      </c>
      <c r="K1683">
        <v>0</v>
      </c>
      <c r="L1683">
        <v>0</v>
      </c>
      <c r="M1683">
        <v>0</v>
      </c>
      <c r="N1683">
        <v>0</v>
      </c>
      <c r="O1683">
        <v>0</v>
      </c>
      <c r="P1683">
        <v>0</v>
      </c>
      <c r="Q1683">
        <v>0</v>
      </c>
      <c r="R1683">
        <v>0</v>
      </c>
      <c r="S1683">
        <v>0</v>
      </c>
      <c r="T1683">
        <v>0</v>
      </c>
      <c r="U1683">
        <v>0</v>
      </c>
      <c r="V1683">
        <v>0</v>
      </c>
      <c r="W1683">
        <v>0</v>
      </c>
      <c r="X1683">
        <v>0</v>
      </c>
      <c r="Y1683">
        <v>0</v>
      </c>
      <c r="Z1683">
        <v>0</v>
      </c>
      <c r="AA1683">
        <v>0</v>
      </c>
      <c r="AB1683">
        <v>0</v>
      </c>
      <c r="AC1683">
        <v>0</v>
      </c>
      <c r="AD1683">
        <v>0</v>
      </c>
      <c r="AE1683">
        <v>0</v>
      </c>
      <c r="AF1683">
        <v>0</v>
      </c>
    </row>
    <row r="1684" spans="1:32">
      <c r="A1684" t="s">
        <v>1629</v>
      </c>
      <c r="B1684" t="s">
        <v>19</v>
      </c>
      <c r="C1684">
        <v>0</v>
      </c>
      <c r="D1684">
        <v>0</v>
      </c>
      <c r="E1684">
        <v>0</v>
      </c>
      <c r="F1684">
        <v>0</v>
      </c>
      <c r="G1684">
        <v>0</v>
      </c>
      <c r="H1684">
        <v>0</v>
      </c>
      <c r="I1684">
        <v>0</v>
      </c>
      <c r="J1684">
        <v>0</v>
      </c>
      <c r="K1684">
        <v>0</v>
      </c>
      <c r="L1684">
        <v>0</v>
      </c>
      <c r="M1684">
        <v>0</v>
      </c>
      <c r="N1684">
        <v>0</v>
      </c>
      <c r="O1684">
        <v>0</v>
      </c>
      <c r="P1684">
        <v>0</v>
      </c>
      <c r="Q1684">
        <v>0</v>
      </c>
      <c r="R1684">
        <v>0</v>
      </c>
      <c r="S1684">
        <v>0</v>
      </c>
      <c r="T1684">
        <v>0</v>
      </c>
      <c r="U1684">
        <v>0</v>
      </c>
      <c r="V1684">
        <v>0</v>
      </c>
      <c r="W1684">
        <v>0</v>
      </c>
      <c r="X1684">
        <v>0</v>
      </c>
      <c r="Y1684">
        <v>0</v>
      </c>
      <c r="Z1684">
        <v>0</v>
      </c>
      <c r="AA1684">
        <v>0</v>
      </c>
      <c r="AB1684">
        <v>0</v>
      </c>
      <c r="AC1684">
        <v>0</v>
      </c>
      <c r="AD1684">
        <v>0</v>
      </c>
      <c r="AE1684">
        <v>0</v>
      </c>
      <c r="AF1684">
        <v>0</v>
      </c>
    </row>
    <row r="1685" spans="1:32">
      <c r="A1685" t="s">
        <v>1630</v>
      </c>
      <c r="B1685" t="s">
        <v>19</v>
      </c>
      <c r="C1685">
        <v>0</v>
      </c>
      <c r="D1685">
        <v>0</v>
      </c>
      <c r="E1685">
        <v>0</v>
      </c>
      <c r="F1685">
        <v>0</v>
      </c>
      <c r="G1685">
        <v>0</v>
      </c>
      <c r="H1685">
        <v>0</v>
      </c>
      <c r="I1685">
        <v>0</v>
      </c>
      <c r="J1685">
        <v>0</v>
      </c>
      <c r="K1685">
        <v>0</v>
      </c>
      <c r="L1685">
        <v>0</v>
      </c>
      <c r="M1685">
        <v>0</v>
      </c>
      <c r="N1685">
        <v>0</v>
      </c>
      <c r="O1685">
        <v>0</v>
      </c>
      <c r="P1685">
        <v>0</v>
      </c>
      <c r="Q1685">
        <v>0</v>
      </c>
      <c r="R1685">
        <v>0</v>
      </c>
      <c r="S1685">
        <v>0</v>
      </c>
      <c r="T1685">
        <v>0</v>
      </c>
      <c r="U1685">
        <v>0</v>
      </c>
      <c r="V1685">
        <v>0</v>
      </c>
      <c r="W1685">
        <v>0</v>
      </c>
      <c r="X1685">
        <v>0</v>
      </c>
      <c r="Y1685">
        <v>0</v>
      </c>
      <c r="Z1685">
        <v>0</v>
      </c>
      <c r="AA1685">
        <v>0</v>
      </c>
      <c r="AB1685">
        <v>0</v>
      </c>
      <c r="AC1685">
        <v>0</v>
      </c>
      <c r="AD1685">
        <v>0</v>
      </c>
      <c r="AE1685">
        <v>0</v>
      </c>
      <c r="AF1685">
        <v>0</v>
      </c>
    </row>
    <row r="1686" spans="1:32">
      <c r="A1686" t="s">
        <v>1631</v>
      </c>
      <c r="B1686" t="s">
        <v>19</v>
      </c>
      <c r="C1686" s="2">
        <v>4712360000</v>
      </c>
      <c r="D1686" s="2">
        <v>4226180000</v>
      </c>
      <c r="E1686" s="2">
        <v>4226180000</v>
      </c>
      <c r="F1686" s="2">
        <v>4148830000</v>
      </c>
      <c r="G1686" s="2">
        <v>4148830000</v>
      </c>
      <c r="H1686" s="2">
        <v>4148830000</v>
      </c>
      <c r="I1686" s="2">
        <v>4049390000</v>
      </c>
      <c r="J1686" s="2">
        <v>4049390000</v>
      </c>
      <c r="K1686" s="2">
        <v>3941650000</v>
      </c>
      <c r="L1686" s="2">
        <v>3919490000</v>
      </c>
      <c r="M1686" s="2">
        <v>3658960000</v>
      </c>
      <c r="N1686" s="2">
        <v>3602540000</v>
      </c>
      <c r="O1686" s="2">
        <v>3611660000</v>
      </c>
      <c r="P1686" s="2">
        <v>3640790000</v>
      </c>
      <c r="Q1686" s="2">
        <v>3658960000</v>
      </c>
      <c r="R1686" s="2">
        <v>3577060000</v>
      </c>
      <c r="S1686" s="2">
        <v>3577060000</v>
      </c>
      <c r="T1686" s="2">
        <v>3494920000</v>
      </c>
      <c r="U1686" s="2">
        <v>3440090000</v>
      </c>
      <c r="V1686" s="2">
        <v>3316860000</v>
      </c>
      <c r="W1686" s="2">
        <v>3494920000</v>
      </c>
      <c r="X1686" s="2">
        <v>3494920000</v>
      </c>
      <c r="Y1686" s="2">
        <v>3536030000</v>
      </c>
      <c r="Z1686" s="2">
        <v>3577060000</v>
      </c>
      <c r="AA1686" s="2">
        <v>3577060000</v>
      </c>
      <c r="AB1686" s="2">
        <v>3617950000</v>
      </c>
      <c r="AC1686" s="2">
        <v>3699450000</v>
      </c>
      <c r="AD1686" s="2">
        <v>3931420000</v>
      </c>
      <c r="AE1686" s="2">
        <v>3941650000</v>
      </c>
      <c r="AF1686" s="2">
        <v>3941650000</v>
      </c>
    </row>
    <row r="1687" spans="1:32">
      <c r="A1687" t="s">
        <v>7244</v>
      </c>
      <c r="B1687" t="s">
        <v>19</v>
      </c>
      <c r="C1687">
        <v>0</v>
      </c>
      <c r="D1687">
        <v>0</v>
      </c>
      <c r="E1687">
        <v>0</v>
      </c>
      <c r="F1687">
        <v>0</v>
      </c>
      <c r="G1687">
        <v>0</v>
      </c>
      <c r="H1687">
        <v>0</v>
      </c>
      <c r="I1687">
        <v>0</v>
      </c>
      <c r="J1687" s="2">
        <v>25997000</v>
      </c>
      <c r="K1687" s="2">
        <v>51044800</v>
      </c>
      <c r="L1687" s="2">
        <v>75954600</v>
      </c>
      <c r="M1687" s="2">
        <v>261180000</v>
      </c>
      <c r="N1687" s="2">
        <v>444444000</v>
      </c>
      <c r="O1687" s="2">
        <v>627831000</v>
      </c>
      <c r="P1687" s="2">
        <v>810798000</v>
      </c>
      <c r="Q1687" s="2">
        <v>811242000</v>
      </c>
      <c r="R1687" s="2">
        <v>802991000</v>
      </c>
      <c r="S1687" s="2">
        <v>792890000</v>
      </c>
      <c r="T1687" s="2">
        <v>782073000</v>
      </c>
      <c r="U1687" s="2">
        <v>771393000</v>
      </c>
      <c r="V1687" s="2">
        <v>762248000</v>
      </c>
      <c r="W1687" s="2">
        <v>586390000</v>
      </c>
      <c r="X1687" s="2">
        <v>410107000</v>
      </c>
      <c r="Y1687" s="2">
        <v>233555000</v>
      </c>
      <c r="Z1687" s="2">
        <v>26769100</v>
      </c>
      <c r="AA1687">
        <v>0</v>
      </c>
      <c r="AB1687">
        <v>0</v>
      </c>
      <c r="AC1687">
        <v>0</v>
      </c>
      <c r="AD1687">
        <v>0</v>
      </c>
      <c r="AE1687">
        <v>0</v>
      </c>
      <c r="AF1687">
        <v>0</v>
      </c>
    </row>
    <row r="1688" spans="1:32">
      <c r="A1688" t="s">
        <v>7245</v>
      </c>
      <c r="B1688" t="s">
        <v>19</v>
      </c>
      <c r="C1688">
        <v>0</v>
      </c>
      <c r="D1688">
        <v>0</v>
      </c>
      <c r="E1688">
        <v>0</v>
      </c>
      <c r="F1688">
        <v>0</v>
      </c>
      <c r="G1688">
        <v>0</v>
      </c>
      <c r="H1688">
        <v>0</v>
      </c>
      <c r="I1688">
        <v>0</v>
      </c>
      <c r="J1688">
        <v>0</v>
      </c>
      <c r="K1688">
        <v>0</v>
      </c>
      <c r="L1688">
        <v>0</v>
      </c>
      <c r="M1688" s="2">
        <v>257543000</v>
      </c>
      <c r="N1688" s="2">
        <v>342155000</v>
      </c>
      <c r="O1688" s="2">
        <v>342395000</v>
      </c>
      <c r="P1688" s="2">
        <v>342786000</v>
      </c>
      <c r="Q1688" s="2">
        <v>342973000</v>
      </c>
      <c r="R1688" s="2">
        <v>342722000</v>
      </c>
      <c r="S1688" s="2">
        <v>341670000</v>
      </c>
      <c r="T1688" s="2">
        <v>331885000</v>
      </c>
      <c r="U1688" s="2">
        <v>323137000</v>
      </c>
      <c r="V1688" s="2">
        <v>311601000</v>
      </c>
      <c r="W1688" s="2">
        <v>327833000</v>
      </c>
      <c r="X1688" s="2">
        <v>331362000</v>
      </c>
      <c r="Y1688" s="2">
        <v>336894000</v>
      </c>
      <c r="Z1688" s="2">
        <v>210212000</v>
      </c>
      <c r="AA1688" s="2">
        <v>220232000</v>
      </c>
      <c r="AB1688" s="2">
        <v>228303000</v>
      </c>
      <c r="AC1688" s="2">
        <v>234377000</v>
      </c>
      <c r="AD1688" s="2">
        <v>238399000</v>
      </c>
      <c r="AE1688" s="2">
        <v>241736000</v>
      </c>
      <c r="AF1688" s="2">
        <v>245044000</v>
      </c>
    </row>
    <row r="1689" spans="1:32">
      <c r="A1689" t="s">
        <v>7246</v>
      </c>
      <c r="B1689" t="s">
        <v>19</v>
      </c>
      <c r="C1689">
        <v>0</v>
      </c>
      <c r="D1689">
        <v>0</v>
      </c>
      <c r="E1689">
        <v>0</v>
      </c>
      <c r="F1689">
        <v>0</v>
      </c>
      <c r="G1689">
        <v>0</v>
      </c>
      <c r="H1689">
        <v>0</v>
      </c>
      <c r="I1689">
        <v>0</v>
      </c>
      <c r="J1689">
        <v>0</v>
      </c>
      <c r="K1689">
        <v>0</v>
      </c>
      <c r="L1689">
        <v>0</v>
      </c>
      <c r="M1689">
        <v>0</v>
      </c>
      <c r="N1689">
        <v>0</v>
      </c>
      <c r="O1689">
        <v>0</v>
      </c>
      <c r="P1689">
        <v>0</v>
      </c>
      <c r="Q1689">
        <v>0</v>
      </c>
      <c r="R1689">
        <v>0</v>
      </c>
      <c r="S1689">
        <v>0</v>
      </c>
      <c r="T1689">
        <v>0</v>
      </c>
      <c r="U1689">
        <v>0</v>
      </c>
      <c r="V1689">
        <v>0</v>
      </c>
      <c r="W1689">
        <v>0</v>
      </c>
      <c r="X1689">
        <v>0</v>
      </c>
      <c r="Y1689">
        <v>0</v>
      </c>
      <c r="Z1689">
        <v>0</v>
      </c>
      <c r="AA1689">
        <v>0</v>
      </c>
      <c r="AB1689">
        <v>0</v>
      </c>
      <c r="AC1689">
        <v>0</v>
      </c>
      <c r="AD1689">
        <v>0</v>
      </c>
      <c r="AE1689">
        <v>0</v>
      </c>
      <c r="AF1689">
        <v>0</v>
      </c>
    </row>
    <row r="1690" spans="1:32">
      <c r="A1690" t="s">
        <v>7247</v>
      </c>
      <c r="B1690" t="s">
        <v>19</v>
      </c>
      <c r="C1690">
        <v>0</v>
      </c>
      <c r="D1690">
        <v>0</v>
      </c>
      <c r="E1690">
        <v>0</v>
      </c>
      <c r="F1690">
        <v>0</v>
      </c>
      <c r="G1690">
        <v>0</v>
      </c>
      <c r="H1690">
        <v>0</v>
      </c>
      <c r="I1690">
        <v>0</v>
      </c>
      <c r="J1690">
        <v>0</v>
      </c>
      <c r="K1690">
        <v>0</v>
      </c>
      <c r="L1690">
        <v>0</v>
      </c>
      <c r="M1690">
        <v>0</v>
      </c>
      <c r="N1690">
        <v>0</v>
      </c>
      <c r="O1690">
        <v>0</v>
      </c>
      <c r="P1690">
        <v>0</v>
      </c>
      <c r="Q1690">
        <v>0</v>
      </c>
      <c r="R1690">
        <v>0</v>
      </c>
      <c r="S1690">
        <v>0</v>
      </c>
      <c r="T1690">
        <v>0</v>
      </c>
      <c r="U1690">
        <v>0</v>
      </c>
      <c r="V1690">
        <v>0</v>
      </c>
      <c r="W1690">
        <v>0</v>
      </c>
      <c r="X1690">
        <v>0</v>
      </c>
      <c r="Y1690">
        <v>0</v>
      </c>
      <c r="Z1690">
        <v>0</v>
      </c>
      <c r="AA1690">
        <v>0</v>
      </c>
      <c r="AB1690">
        <v>0</v>
      </c>
      <c r="AC1690">
        <v>0</v>
      </c>
      <c r="AD1690">
        <v>0</v>
      </c>
      <c r="AE1690">
        <v>0</v>
      </c>
      <c r="AF1690">
        <v>0</v>
      </c>
    </row>
    <row r="1691" spans="1:32">
      <c r="A1691" t="s">
        <v>7248</v>
      </c>
      <c r="B1691" t="s">
        <v>19</v>
      </c>
      <c r="C1691">
        <v>0</v>
      </c>
      <c r="D1691">
        <v>0</v>
      </c>
      <c r="E1691">
        <v>0</v>
      </c>
      <c r="F1691">
        <v>0</v>
      </c>
      <c r="G1691">
        <v>0</v>
      </c>
      <c r="H1691">
        <v>0</v>
      </c>
      <c r="I1691">
        <v>0</v>
      </c>
      <c r="J1691">
        <v>0</v>
      </c>
      <c r="K1691">
        <v>0</v>
      </c>
      <c r="L1691">
        <v>0</v>
      </c>
      <c r="M1691">
        <v>0</v>
      </c>
      <c r="N1691">
        <v>0</v>
      </c>
      <c r="O1691">
        <v>0</v>
      </c>
      <c r="P1691">
        <v>0</v>
      </c>
      <c r="Q1691">
        <v>0</v>
      </c>
      <c r="R1691">
        <v>0</v>
      </c>
      <c r="S1691">
        <v>0</v>
      </c>
      <c r="T1691">
        <v>0</v>
      </c>
      <c r="U1691">
        <v>0</v>
      </c>
      <c r="V1691">
        <v>0</v>
      </c>
      <c r="W1691">
        <v>0</v>
      </c>
      <c r="X1691">
        <v>0</v>
      </c>
      <c r="Y1691">
        <v>0</v>
      </c>
      <c r="Z1691">
        <v>0</v>
      </c>
      <c r="AA1691">
        <v>0</v>
      </c>
      <c r="AB1691">
        <v>0</v>
      </c>
      <c r="AC1691">
        <v>0</v>
      </c>
      <c r="AD1691">
        <v>0</v>
      </c>
      <c r="AE1691">
        <v>0</v>
      </c>
      <c r="AF1691">
        <v>0</v>
      </c>
    </row>
    <row r="1692" spans="1:32">
      <c r="A1692" t="s">
        <v>7249</v>
      </c>
      <c r="B1692" t="s">
        <v>19</v>
      </c>
      <c r="C1692">
        <v>0</v>
      </c>
      <c r="D1692">
        <v>0</v>
      </c>
      <c r="E1692">
        <v>0</v>
      </c>
      <c r="F1692">
        <v>0</v>
      </c>
      <c r="G1692">
        <v>0</v>
      </c>
      <c r="H1692">
        <v>0</v>
      </c>
      <c r="I1692">
        <v>0</v>
      </c>
      <c r="J1692">
        <v>0</v>
      </c>
      <c r="K1692">
        <v>0</v>
      </c>
      <c r="L1692">
        <v>0</v>
      </c>
      <c r="M1692">
        <v>0</v>
      </c>
      <c r="N1692">
        <v>0</v>
      </c>
      <c r="O1692">
        <v>0</v>
      </c>
      <c r="P1692">
        <v>0</v>
      </c>
      <c r="Q1692">
        <v>0</v>
      </c>
      <c r="R1692">
        <v>0</v>
      </c>
      <c r="S1692">
        <v>0</v>
      </c>
      <c r="T1692">
        <v>0</v>
      </c>
      <c r="U1692">
        <v>0</v>
      </c>
      <c r="V1692">
        <v>0</v>
      </c>
      <c r="W1692">
        <v>0</v>
      </c>
      <c r="X1692">
        <v>0</v>
      </c>
      <c r="Y1692">
        <v>0</v>
      </c>
      <c r="Z1692">
        <v>0</v>
      </c>
      <c r="AA1692">
        <v>0</v>
      </c>
      <c r="AB1692">
        <v>0</v>
      </c>
      <c r="AC1692">
        <v>0</v>
      </c>
      <c r="AD1692">
        <v>0</v>
      </c>
      <c r="AE1692">
        <v>0</v>
      </c>
      <c r="AF1692">
        <v>0</v>
      </c>
    </row>
    <row r="1693" spans="1:32">
      <c r="A1693" t="s">
        <v>7250</v>
      </c>
      <c r="B1693" t="s">
        <v>19</v>
      </c>
      <c r="C1693">
        <v>0</v>
      </c>
      <c r="D1693">
        <v>0</v>
      </c>
      <c r="E1693">
        <v>0</v>
      </c>
      <c r="F1693">
        <v>0</v>
      </c>
      <c r="G1693">
        <v>0</v>
      </c>
      <c r="H1693">
        <v>0</v>
      </c>
      <c r="I1693">
        <v>0</v>
      </c>
      <c r="J1693">
        <v>0</v>
      </c>
      <c r="K1693">
        <v>0</v>
      </c>
      <c r="L1693">
        <v>0</v>
      </c>
      <c r="M1693">
        <v>0</v>
      </c>
      <c r="N1693">
        <v>0</v>
      </c>
      <c r="O1693">
        <v>0</v>
      </c>
      <c r="P1693">
        <v>0</v>
      </c>
      <c r="Q1693">
        <v>0</v>
      </c>
      <c r="R1693">
        <v>0</v>
      </c>
      <c r="S1693">
        <v>0</v>
      </c>
      <c r="T1693">
        <v>0</v>
      </c>
      <c r="U1693">
        <v>0</v>
      </c>
      <c r="V1693">
        <v>0</v>
      </c>
      <c r="W1693">
        <v>0</v>
      </c>
      <c r="X1693">
        <v>0</v>
      </c>
      <c r="Y1693">
        <v>0</v>
      </c>
      <c r="Z1693">
        <v>0</v>
      </c>
      <c r="AA1693">
        <v>0</v>
      </c>
      <c r="AB1693">
        <v>0</v>
      </c>
      <c r="AC1693">
        <v>0</v>
      </c>
      <c r="AD1693">
        <v>0</v>
      </c>
      <c r="AE1693">
        <v>0</v>
      </c>
      <c r="AF1693">
        <v>0</v>
      </c>
    </row>
    <row r="1694" spans="1:32">
      <c r="A1694" t="s">
        <v>1632</v>
      </c>
      <c r="B1694" t="s">
        <v>19</v>
      </c>
      <c r="C1694" s="2">
        <v>53468400000</v>
      </c>
      <c r="D1694" s="2">
        <v>50030500000</v>
      </c>
      <c r="E1694" s="2">
        <v>42457100000</v>
      </c>
      <c r="F1694" s="2">
        <v>35790000000</v>
      </c>
      <c r="G1694" s="2">
        <v>36963200000</v>
      </c>
      <c r="H1694" s="2">
        <v>33390900000</v>
      </c>
      <c r="I1694" s="2">
        <v>27566600000</v>
      </c>
      <c r="J1694" s="2">
        <v>19939400000</v>
      </c>
      <c r="K1694" s="2">
        <v>14244800000</v>
      </c>
      <c r="L1694" s="2">
        <v>9204840000</v>
      </c>
      <c r="M1694" s="2">
        <v>6821220000</v>
      </c>
      <c r="N1694" s="2">
        <v>4711620000</v>
      </c>
      <c r="O1694" s="2">
        <v>2917120000</v>
      </c>
      <c r="P1694" s="2">
        <v>868786000</v>
      </c>
      <c r="Q1694">
        <v>0</v>
      </c>
      <c r="R1694">
        <v>0</v>
      </c>
      <c r="S1694">
        <v>0</v>
      </c>
      <c r="T1694">
        <v>0</v>
      </c>
      <c r="U1694">
        <v>0</v>
      </c>
      <c r="V1694">
        <v>0</v>
      </c>
      <c r="W1694">
        <v>0</v>
      </c>
      <c r="X1694">
        <v>0</v>
      </c>
      <c r="Y1694">
        <v>0</v>
      </c>
      <c r="Z1694">
        <v>0</v>
      </c>
      <c r="AA1694">
        <v>0</v>
      </c>
      <c r="AB1694">
        <v>0</v>
      </c>
      <c r="AC1694">
        <v>0</v>
      </c>
      <c r="AD1694">
        <v>0</v>
      </c>
      <c r="AE1694">
        <v>0</v>
      </c>
      <c r="AF1694">
        <v>0</v>
      </c>
    </row>
    <row r="1695" spans="1:32">
      <c r="A1695" t="s">
        <v>7251</v>
      </c>
      <c r="B1695" t="s">
        <v>19</v>
      </c>
      <c r="C1695" s="2">
        <v>940417000</v>
      </c>
      <c r="D1695" s="2">
        <v>1030700000</v>
      </c>
      <c r="E1695" s="2">
        <v>1088830000</v>
      </c>
      <c r="F1695" s="2">
        <v>1267980000</v>
      </c>
      <c r="G1695" s="2">
        <v>778160000</v>
      </c>
      <c r="H1695" s="2">
        <v>535879000</v>
      </c>
      <c r="I1695" s="2">
        <v>447450000</v>
      </c>
      <c r="J1695" s="2">
        <v>411194000</v>
      </c>
      <c r="K1695" s="2">
        <v>371563000</v>
      </c>
      <c r="L1695" s="2">
        <v>373461000</v>
      </c>
      <c r="M1695" s="2">
        <v>292744000</v>
      </c>
      <c r="N1695" s="2">
        <v>246228000</v>
      </c>
      <c r="O1695" s="2">
        <v>235839000</v>
      </c>
      <c r="P1695" s="2">
        <v>241397000</v>
      </c>
      <c r="Q1695" s="2">
        <v>232602000</v>
      </c>
      <c r="R1695" s="2">
        <v>204665000</v>
      </c>
      <c r="S1695" s="2">
        <v>146348000</v>
      </c>
      <c r="T1695" s="2">
        <v>88155300</v>
      </c>
      <c r="U1695" s="2">
        <v>64152000</v>
      </c>
      <c r="V1695" s="2">
        <v>46956800</v>
      </c>
      <c r="W1695" s="2">
        <v>53954300</v>
      </c>
      <c r="X1695" s="2">
        <v>66784400</v>
      </c>
      <c r="Y1695" s="2">
        <v>90762800</v>
      </c>
      <c r="Z1695" s="2">
        <v>129513000</v>
      </c>
      <c r="AA1695" s="2">
        <v>178532000</v>
      </c>
      <c r="AB1695" s="2">
        <v>235576000</v>
      </c>
      <c r="AC1695" s="2">
        <v>291873000</v>
      </c>
      <c r="AD1695" s="2">
        <v>333977000</v>
      </c>
      <c r="AE1695" s="2">
        <v>376971000</v>
      </c>
      <c r="AF1695" s="2">
        <v>404264000</v>
      </c>
    </row>
    <row r="1696" spans="1:32">
      <c r="A1696" t="s">
        <v>7252</v>
      </c>
      <c r="B1696" t="s">
        <v>19</v>
      </c>
      <c r="C1696" s="2">
        <v>12696900000</v>
      </c>
      <c r="D1696" s="2">
        <v>13736400000</v>
      </c>
      <c r="E1696" s="2">
        <v>13788900000</v>
      </c>
      <c r="F1696" s="2">
        <v>12846700000</v>
      </c>
      <c r="G1696" s="2">
        <v>12447000000</v>
      </c>
      <c r="H1696" s="2">
        <v>11858800000</v>
      </c>
      <c r="I1696" s="2">
        <v>11492000000</v>
      </c>
      <c r="J1696" s="2">
        <v>11133000000</v>
      </c>
      <c r="K1696" s="2">
        <v>10634000000</v>
      </c>
      <c r="L1696" s="2">
        <v>10023300000</v>
      </c>
      <c r="M1696" s="2">
        <v>9420420000</v>
      </c>
      <c r="N1696" s="2">
        <v>9057270000</v>
      </c>
      <c r="O1696" s="2">
        <v>9263120000</v>
      </c>
      <c r="P1696" s="2">
        <v>9559840000</v>
      </c>
      <c r="Q1696" s="2">
        <v>9765100000</v>
      </c>
      <c r="R1696" s="2">
        <v>9557860000</v>
      </c>
      <c r="S1696" s="2">
        <v>8923670000</v>
      </c>
      <c r="T1696" s="2">
        <v>7922500000</v>
      </c>
      <c r="U1696" s="2">
        <v>6961060000</v>
      </c>
      <c r="V1696" s="2">
        <v>6405320000</v>
      </c>
      <c r="W1696" s="2">
        <v>7191400000</v>
      </c>
      <c r="X1696" s="2">
        <v>7966660000</v>
      </c>
      <c r="Y1696" s="2">
        <v>8689450000</v>
      </c>
      <c r="Z1696" s="2">
        <v>9384390000</v>
      </c>
      <c r="AA1696" s="2">
        <v>9773940000</v>
      </c>
      <c r="AB1696" s="2">
        <v>10232900000</v>
      </c>
      <c r="AC1696" s="2">
        <v>10682700000</v>
      </c>
      <c r="AD1696" s="2">
        <v>11162600000</v>
      </c>
      <c r="AE1696" s="2">
        <v>11590900000</v>
      </c>
      <c r="AF1696" s="2">
        <v>12049000000</v>
      </c>
    </row>
    <row r="1697" spans="1:32">
      <c r="A1697" t="s">
        <v>1634</v>
      </c>
      <c r="B1697" t="s">
        <v>19</v>
      </c>
      <c r="C1697">
        <v>0</v>
      </c>
      <c r="D1697">
        <v>0</v>
      </c>
      <c r="E1697">
        <v>0</v>
      </c>
      <c r="F1697">
        <v>0</v>
      </c>
      <c r="G1697">
        <v>0</v>
      </c>
      <c r="H1697">
        <v>0</v>
      </c>
      <c r="I1697">
        <v>0</v>
      </c>
      <c r="J1697">
        <v>0</v>
      </c>
      <c r="K1697">
        <v>0</v>
      </c>
      <c r="L1697">
        <v>0</v>
      </c>
      <c r="M1697">
        <v>0</v>
      </c>
      <c r="N1697">
        <v>0</v>
      </c>
      <c r="O1697">
        <v>0</v>
      </c>
      <c r="P1697">
        <v>0</v>
      </c>
      <c r="Q1697">
        <v>0</v>
      </c>
      <c r="R1697">
        <v>0</v>
      </c>
      <c r="S1697">
        <v>0</v>
      </c>
      <c r="T1697">
        <v>0</v>
      </c>
      <c r="U1697">
        <v>0</v>
      </c>
      <c r="V1697">
        <v>0</v>
      </c>
      <c r="W1697">
        <v>0</v>
      </c>
      <c r="X1697">
        <v>0</v>
      </c>
      <c r="Y1697">
        <v>0</v>
      </c>
      <c r="Z1697">
        <v>0</v>
      </c>
      <c r="AA1697">
        <v>0</v>
      </c>
      <c r="AB1697">
        <v>0</v>
      </c>
      <c r="AC1697">
        <v>0</v>
      </c>
      <c r="AD1697">
        <v>0</v>
      </c>
      <c r="AE1697">
        <v>0</v>
      </c>
      <c r="AF1697">
        <v>0</v>
      </c>
    </row>
    <row r="1698" spans="1:32">
      <c r="A1698" t="s">
        <v>1635</v>
      </c>
      <c r="B1698" t="s">
        <v>19</v>
      </c>
      <c r="C1698">
        <v>0</v>
      </c>
      <c r="D1698">
        <v>0</v>
      </c>
      <c r="E1698">
        <v>0</v>
      </c>
      <c r="F1698">
        <v>0</v>
      </c>
      <c r="G1698">
        <v>0</v>
      </c>
      <c r="H1698">
        <v>0</v>
      </c>
      <c r="I1698">
        <v>0</v>
      </c>
      <c r="J1698">
        <v>0</v>
      </c>
      <c r="K1698">
        <v>0</v>
      </c>
      <c r="L1698">
        <v>0</v>
      </c>
      <c r="M1698">
        <v>0</v>
      </c>
      <c r="N1698">
        <v>0</v>
      </c>
      <c r="O1698">
        <v>0</v>
      </c>
      <c r="P1698">
        <v>0</v>
      </c>
      <c r="Q1698">
        <v>0</v>
      </c>
      <c r="R1698">
        <v>0</v>
      </c>
      <c r="S1698">
        <v>0</v>
      </c>
      <c r="T1698">
        <v>0</v>
      </c>
      <c r="U1698">
        <v>0</v>
      </c>
      <c r="V1698">
        <v>0</v>
      </c>
      <c r="W1698">
        <v>0</v>
      </c>
      <c r="X1698">
        <v>0</v>
      </c>
      <c r="Y1698">
        <v>0</v>
      </c>
      <c r="Z1698">
        <v>0</v>
      </c>
      <c r="AA1698">
        <v>0</v>
      </c>
      <c r="AB1698">
        <v>0</v>
      </c>
      <c r="AC1698">
        <v>0</v>
      </c>
      <c r="AD1698">
        <v>0</v>
      </c>
      <c r="AE1698">
        <v>0</v>
      </c>
      <c r="AF1698">
        <v>0</v>
      </c>
    </row>
    <row r="1699" spans="1:32">
      <c r="A1699" t="s">
        <v>1636</v>
      </c>
      <c r="B1699" t="s">
        <v>19</v>
      </c>
      <c r="C1699">
        <v>0</v>
      </c>
      <c r="D1699">
        <v>0</v>
      </c>
      <c r="E1699">
        <v>0</v>
      </c>
      <c r="F1699">
        <v>0</v>
      </c>
      <c r="G1699">
        <v>0</v>
      </c>
      <c r="H1699">
        <v>0</v>
      </c>
      <c r="I1699">
        <v>0</v>
      </c>
      <c r="J1699">
        <v>0</v>
      </c>
      <c r="K1699">
        <v>0</v>
      </c>
      <c r="L1699">
        <v>0</v>
      </c>
      <c r="M1699">
        <v>0</v>
      </c>
      <c r="N1699">
        <v>0</v>
      </c>
      <c r="O1699">
        <v>0</v>
      </c>
      <c r="P1699">
        <v>0</v>
      </c>
      <c r="Q1699">
        <v>0</v>
      </c>
      <c r="R1699">
        <v>0</v>
      </c>
      <c r="S1699">
        <v>0</v>
      </c>
      <c r="T1699">
        <v>0</v>
      </c>
      <c r="U1699">
        <v>0</v>
      </c>
      <c r="V1699">
        <v>0</v>
      </c>
      <c r="W1699">
        <v>0</v>
      </c>
      <c r="X1699">
        <v>0</v>
      </c>
      <c r="Y1699">
        <v>0</v>
      </c>
      <c r="Z1699">
        <v>0</v>
      </c>
      <c r="AA1699">
        <v>0</v>
      </c>
      <c r="AB1699">
        <v>0</v>
      </c>
      <c r="AC1699">
        <v>0</v>
      </c>
      <c r="AD1699">
        <v>0</v>
      </c>
      <c r="AE1699">
        <v>0</v>
      </c>
      <c r="AF1699">
        <v>0</v>
      </c>
    </row>
    <row r="1700" spans="1:32">
      <c r="A1700" t="s">
        <v>1637</v>
      </c>
      <c r="B1700" t="s">
        <v>19</v>
      </c>
      <c r="C1700">
        <v>0</v>
      </c>
      <c r="D1700">
        <v>0</v>
      </c>
      <c r="E1700">
        <v>0</v>
      </c>
      <c r="F1700">
        <v>0</v>
      </c>
      <c r="G1700">
        <v>0</v>
      </c>
      <c r="H1700">
        <v>0</v>
      </c>
      <c r="I1700">
        <v>0</v>
      </c>
      <c r="J1700">
        <v>0</v>
      </c>
      <c r="K1700">
        <v>0</v>
      </c>
      <c r="L1700">
        <v>0</v>
      </c>
      <c r="M1700">
        <v>0</v>
      </c>
      <c r="N1700">
        <v>0</v>
      </c>
      <c r="O1700">
        <v>0</v>
      </c>
      <c r="P1700">
        <v>0</v>
      </c>
      <c r="Q1700">
        <v>0</v>
      </c>
      <c r="R1700">
        <v>0</v>
      </c>
      <c r="S1700">
        <v>0</v>
      </c>
      <c r="T1700">
        <v>0</v>
      </c>
      <c r="U1700">
        <v>0</v>
      </c>
      <c r="V1700">
        <v>0</v>
      </c>
      <c r="W1700">
        <v>0</v>
      </c>
      <c r="X1700">
        <v>0</v>
      </c>
      <c r="Y1700">
        <v>0</v>
      </c>
      <c r="Z1700">
        <v>0</v>
      </c>
      <c r="AA1700">
        <v>0</v>
      </c>
      <c r="AB1700">
        <v>0</v>
      </c>
      <c r="AC1700">
        <v>0</v>
      </c>
      <c r="AD1700">
        <v>0</v>
      </c>
      <c r="AE1700">
        <v>0</v>
      </c>
      <c r="AF1700">
        <v>0</v>
      </c>
    </row>
    <row r="1701" spans="1:32">
      <c r="A1701" t="s">
        <v>1638</v>
      </c>
      <c r="B1701" t="s">
        <v>19</v>
      </c>
      <c r="C1701">
        <v>0</v>
      </c>
      <c r="D1701">
        <v>0</v>
      </c>
      <c r="E1701">
        <v>0</v>
      </c>
      <c r="F1701">
        <v>0</v>
      </c>
      <c r="G1701">
        <v>0</v>
      </c>
      <c r="H1701">
        <v>0</v>
      </c>
      <c r="I1701">
        <v>0</v>
      </c>
      <c r="J1701">
        <v>0</v>
      </c>
      <c r="K1701">
        <v>0</v>
      </c>
      <c r="L1701">
        <v>0</v>
      </c>
      <c r="M1701">
        <v>0</v>
      </c>
      <c r="N1701">
        <v>0</v>
      </c>
      <c r="O1701">
        <v>0</v>
      </c>
      <c r="P1701">
        <v>0</v>
      </c>
      <c r="Q1701">
        <v>0</v>
      </c>
      <c r="R1701">
        <v>0</v>
      </c>
      <c r="S1701">
        <v>0</v>
      </c>
      <c r="T1701">
        <v>0</v>
      </c>
      <c r="U1701">
        <v>0</v>
      </c>
      <c r="V1701">
        <v>0</v>
      </c>
      <c r="W1701">
        <v>0</v>
      </c>
      <c r="X1701">
        <v>0</v>
      </c>
      <c r="Y1701">
        <v>0</v>
      </c>
      <c r="Z1701">
        <v>0</v>
      </c>
      <c r="AA1701">
        <v>0</v>
      </c>
      <c r="AB1701">
        <v>0</v>
      </c>
      <c r="AC1701">
        <v>0</v>
      </c>
      <c r="AD1701">
        <v>0</v>
      </c>
      <c r="AE1701">
        <v>0</v>
      </c>
      <c r="AF1701">
        <v>0</v>
      </c>
    </row>
    <row r="1702" spans="1:32">
      <c r="A1702" t="s">
        <v>1639</v>
      </c>
      <c r="B1702" t="s">
        <v>19</v>
      </c>
      <c r="C1702">
        <v>0</v>
      </c>
      <c r="D1702">
        <v>0</v>
      </c>
      <c r="E1702">
        <v>0</v>
      </c>
      <c r="F1702">
        <v>0</v>
      </c>
      <c r="G1702">
        <v>0</v>
      </c>
      <c r="H1702">
        <v>0</v>
      </c>
      <c r="I1702">
        <v>0</v>
      </c>
      <c r="J1702">
        <v>0</v>
      </c>
      <c r="K1702">
        <v>0</v>
      </c>
      <c r="L1702">
        <v>0</v>
      </c>
      <c r="M1702">
        <v>0</v>
      </c>
      <c r="N1702">
        <v>0</v>
      </c>
      <c r="O1702">
        <v>0</v>
      </c>
      <c r="P1702">
        <v>0</v>
      </c>
      <c r="Q1702">
        <v>0</v>
      </c>
      <c r="R1702">
        <v>0</v>
      </c>
      <c r="S1702">
        <v>0</v>
      </c>
      <c r="T1702">
        <v>0</v>
      </c>
      <c r="U1702">
        <v>0</v>
      </c>
      <c r="V1702">
        <v>0</v>
      </c>
      <c r="W1702">
        <v>0</v>
      </c>
      <c r="X1702">
        <v>0</v>
      </c>
      <c r="Y1702">
        <v>0</v>
      </c>
      <c r="Z1702">
        <v>0</v>
      </c>
      <c r="AA1702">
        <v>0</v>
      </c>
      <c r="AB1702">
        <v>0</v>
      </c>
      <c r="AC1702">
        <v>0</v>
      </c>
      <c r="AD1702">
        <v>0</v>
      </c>
      <c r="AE1702">
        <v>0</v>
      </c>
      <c r="AF1702">
        <v>0</v>
      </c>
    </row>
    <row r="1703" spans="1:32">
      <c r="A1703" t="s">
        <v>1640</v>
      </c>
      <c r="B1703" t="s">
        <v>19</v>
      </c>
      <c r="C1703">
        <v>0</v>
      </c>
      <c r="D1703">
        <v>0</v>
      </c>
      <c r="E1703">
        <v>0</v>
      </c>
      <c r="F1703">
        <v>0</v>
      </c>
      <c r="G1703">
        <v>0</v>
      </c>
      <c r="H1703">
        <v>0</v>
      </c>
      <c r="I1703">
        <v>0</v>
      </c>
      <c r="J1703">
        <v>0</v>
      </c>
      <c r="K1703">
        <v>0</v>
      </c>
      <c r="L1703">
        <v>0</v>
      </c>
      <c r="M1703">
        <v>0</v>
      </c>
      <c r="N1703">
        <v>0</v>
      </c>
      <c r="O1703">
        <v>0</v>
      </c>
      <c r="P1703">
        <v>0</v>
      </c>
      <c r="Q1703">
        <v>0</v>
      </c>
      <c r="R1703">
        <v>0</v>
      </c>
      <c r="S1703">
        <v>0</v>
      </c>
      <c r="T1703">
        <v>0</v>
      </c>
      <c r="U1703">
        <v>0</v>
      </c>
      <c r="V1703">
        <v>0</v>
      </c>
      <c r="W1703">
        <v>0</v>
      </c>
      <c r="X1703">
        <v>0</v>
      </c>
      <c r="Y1703">
        <v>0</v>
      </c>
      <c r="Z1703">
        <v>0</v>
      </c>
      <c r="AA1703">
        <v>0</v>
      </c>
      <c r="AB1703">
        <v>0</v>
      </c>
      <c r="AC1703">
        <v>0</v>
      </c>
      <c r="AD1703">
        <v>0</v>
      </c>
      <c r="AE1703">
        <v>0</v>
      </c>
      <c r="AF1703">
        <v>0</v>
      </c>
    </row>
    <row r="1704" spans="1:32">
      <c r="A1704" t="s">
        <v>1641</v>
      </c>
      <c r="B1704" t="s">
        <v>19</v>
      </c>
      <c r="C1704" s="2">
        <v>53240800</v>
      </c>
      <c r="D1704" s="2">
        <v>64184700</v>
      </c>
      <c r="E1704" s="2">
        <v>52293700</v>
      </c>
      <c r="F1704" s="2">
        <v>52285800</v>
      </c>
      <c r="G1704" s="2">
        <v>51885500</v>
      </c>
      <c r="H1704" s="2">
        <v>51855700</v>
      </c>
      <c r="I1704" s="2">
        <v>51792000</v>
      </c>
      <c r="J1704" s="2">
        <v>51780000</v>
      </c>
      <c r="K1704" s="2">
        <v>51748200</v>
      </c>
      <c r="L1704" s="2">
        <v>50818200</v>
      </c>
      <c r="M1704" s="2">
        <v>50818200</v>
      </c>
      <c r="N1704" s="2">
        <v>50818200</v>
      </c>
      <c r="O1704" s="2">
        <v>50818200</v>
      </c>
      <c r="P1704" s="2">
        <v>50784400</v>
      </c>
      <c r="Q1704" s="2">
        <v>50784400</v>
      </c>
      <c r="R1704" s="2">
        <v>50784400</v>
      </c>
      <c r="S1704" s="2">
        <v>50784400</v>
      </c>
      <c r="T1704" s="2">
        <v>50784400</v>
      </c>
      <c r="U1704" s="2">
        <v>50784400</v>
      </c>
      <c r="V1704" s="2">
        <v>50784400</v>
      </c>
      <c r="W1704" s="2">
        <v>50784400</v>
      </c>
      <c r="X1704" s="2">
        <v>50784400</v>
      </c>
      <c r="Y1704" s="2">
        <v>50784400</v>
      </c>
      <c r="Z1704" s="2">
        <v>50784400</v>
      </c>
      <c r="AA1704" s="2">
        <v>50708700</v>
      </c>
      <c r="AB1704" s="2">
        <v>50708700</v>
      </c>
      <c r="AC1704" s="2">
        <v>50708700</v>
      </c>
      <c r="AD1704" s="2">
        <v>50708700</v>
      </c>
      <c r="AE1704" s="2">
        <v>50708700</v>
      </c>
      <c r="AF1704" s="2">
        <v>50708700</v>
      </c>
    </row>
    <row r="1705" spans="1:32">
      <c r="A1705" t="s">
        <v>1642</v>
      </c>
      <c r="B1705" t="s">
        <v>19</v>
      </c>
      <c r="C1705" s="2">
        <v>1700610000</v>
      </c>
      <c r="D1705" s="2">
        <v>1650730000</v>
      </c>
      <c r="E1705" s="2">
        <v>2308190000</v>
      </c>
      <c r="F1705" s="2">
        <v>2549940000</v>
      </c>
      <c r="G1705" s="2">
        <v>1469340000</v>
      </c>
      <c r="H1705" s="2">
        <v>1077500000</v>
      </c>
      <c r="I1705" s="2">
        <v>1062350000</v>
      </c>
      <c r="J1705" s="2">
        <v>1117790000</v>
      </c>
      <c r="K1705" s="2">
        <v>1202600000</v>
      </c>
      <c r="L1705" s="2">
        <v>1325620000</v>
      </c>
      <c r="M1705" s="2">
        <v>1184800000</v>
      </c>
      <c r="N1705" s="2">
        <v>1257410000</v>
      </c>
      <c r="O1705" s="2">
        <v>1457380000</v>
      </c>
      <c r="P1705" s="2">
        <v>1568870000</v>
      </c>
      <c r="Q1705" s="2">
        <v>1626300000</v>
      </c>
      <c r="R1705" s="2">
        <v>1571690000</v>
      </c>
      <c r="S1705" s="2">
        <v>1344180000</v>
      </c>
      <c r="T1705" s="2">
        <v>1036450000</v>
      </c>
      <c r="U1705" s="2">
        <v>871419000</v>
      </c>
      <c r="V1705" s="2">
        <v>724908000</v>
      </c>
      <c r="W1705" s="2">
        <v>872100000</v>
      </c>
      <c r="X1705" s="2">
        <v>1105520000</v>
      </c>
      <c r="Y1705" s="2">
        <v>1409850000</v>
      </c>
      <c r="Z1705" s="2">
        <v>1797170000</v>
      </c>
      <c r="AA1705" s="2">
        <v>2210470000</v>
      </c>
      <c r="AB1705" s="2">
        <v>2532000000</v>
      </c>
      <c r="AC1705" s="2">
        <v>2820340000</v>
      </c>
      <c r="AD1705" s="2">
        <v>3035620000</v>
      </c>
      <c r="AE1705" s="2">
        <v>3236310000</v>
      </c>
      <c r="AF1705" s="2">
        <v>3359100000</v>
      </c>
    </row>
    <row r="1706" spans="1:32">
      <c r="A1706" t="s">
        <v>1643</v>
      </c>
      <c r="B1706" t="s">
        <v>19</v>
      </c>
      <c r="C1706" s="2">
        <v>168944000</v>
      </c>
      <c r="D1706" s="2">
        <v>185634000</v>
      </c>
      <c r="E1706" s="2">
        <v>94941800</v>
      </c>
      <c r="F1706" s="2">
        <v>85680500</v>
      </c>
      <c r="G1706" s="2">
        <v>22111600</v>
      </c>
      <c r="H1706" s="2">
        <v>22556300</v>
      </c>
      <c r="I1706" s="2">
        <v>20497500</v>
      </c>
      <c r="J1706" s="2">
        <v>17782600</v>
      </c>
      <c r="K1706" s="2">
        <v>14437200</v>
      </c>
      <c r="L1706" s="2">
        <v>10962500</v>
      </c>
      <c r="M1706" s="2">
        <v>10611200</v>
      </c>
      <c r="N1706" s="2">
        <v>10779400</v>
      </c>
      <c r="O1706" s="2">
        <v>12038400</v>
      </c>
      <c r="P1706" s="2">
        <v>13216700</v>
      </c>
      <c r="Q1706" s="2">
        <v>14364800</v>
      </c>
      <c r="R1706" s="2">
        <v>14241900</v>
      </c>
      <c r="S1706" s="2">
        <v>13163300</v>
      </c>
      <c r="T1706" s="2">
        <v>11862800</v>
      </c>
      <c r="U1706" s="2">
        <v>10029900</v>
      </c>
      <c r="V1706" s="2">
        <v>9818110</v>
      </c>
      <c r="W1706" s="2">
        <v>11529600</v>
      </c>
      <c r="X1706" s="2">
        <v>12991300</v>
      </c>
      <c r="Y1706" s="2">
        <v>14249300</v>
      </c>
      <c r="Z1706" s="2">
        <v>15441100</v>
      </c>
      <c r="AA1706" s="2">
        <v>16390200</v>
      </c>
      <c r="AB1706" s="2">
        <v>17048700</v>
      </c>
      <c r="AC1706" s="2">
        <v>17471700</v>
      </c>
      <c r="AD1706" s="2">
        <v>17836600</v>
      </c>
      <c r="AE1706" s="2">
        <v>17757700</v>
      </c>
      <c r="AF1706" s="2">
        <v>17998900</v>
      </c>
    </row>
    <row r="1707" spans="1:32">
      <c r="A1707" t="s">
        <v>1644</v>
      </c>
      <c r="B1707" t="s">
        <v>19</v>
      </c>
      <c r="C1707">
        <v>0</v>
      </c>
      <c r="D1707">
        <v>0</v>
      </c>
      <c r="E1707">
        <v>0</v>
      </c>
      <c r="F1707">
        <v>0</v>
      </c>
      <c r="G1707">
        <v>0</v>
      </c>
      <c r="H1707">
        <v>0</v>
      </c>
      <c r="I1707">
        <v>0</v>
      </c>
      <c r="J1707">
        <v>0</v>
      </c>
      <c r="K1707">
        <v>0</v>
      </c>
      <c r="L1707">
        <v>0</v>
      </c>
      <c r="M1707">
        <v>0</v>
      </c>
      <c r="N1707">
        <v>0</v>
      </c>
      <c r="O1707">
        <v>0</v>
      </c>
      <c r="P1707">
        <v>0</v>
      </c>
      <c r="Q1707">
        <v>0</v>
      </c>
      <c r="R1707">
        <v>0</v>
      </c>
      <c r="S1707">
        <v>0</v>
      </c>
      <c r="T1707">
        <v>0</v>
      </c>
      <c r="U1707">
        <v>0</v>
      </c>
      <c r="V1707">
        <v>0</v>
      </c>
      <c r="W1707">
        <v>0</v>
      </c>
      <c r="X1707">
        <v>0</v>
      </c>
      <c r="Y1707">
        <v>0</v>
      </c>
      <c r="Z1707">
        <v>0</v>
      </c>
      <c r="AA1707">
        <v>0</v>
      </c>
      <c r="AB1707">
        <v>0</v>
      </c>
      <c r="AC1707">
        <v>0</v>
      </c>
      <c r="AD1707">
        <v>0</v>
      </c>
      <c r="AE1707">
        <v>0</v>
      </c>
      <c r="AF1707">
        <v>0</v>
      </c>
    </row>
    <row r="1708" spans="1:32">
      <c r="A1708" t="s">
        <v>1645</v>
      </c>
      <c r="B1708" t="s">
        <v>19</v>
      </c>
      <c r="C1708">
        <v>0</v>
      </c>
      <c r="D1708">
        <v>0</v>
      </c>
      <c r="E1708">
        <v>0</v>
      </c>
      <c r="F1708">
        <v>0</v>
      </c>
      <c r="G1708">
        <v>0</v>
      </c>
      <c r="H1708">
        <v>0</v>
      </c>
      <c r="I1708">
        <v>0</v>
      </c>
      <c r="J1708">
        <v>0</v>
      </c>
      <c r="K1708">
        <v>0</v>
      </c>
      <c r="L1708">
        <v>0</v>
      </c>
      <c r="M1708">
        <v>0</v>
      </c>
      <c r="N1708">
        <v>0</v>
      </c>
      <c r="O1708">
        <v>0</v>
      </c>
      <c r="P1708">
        <v>0</v>
      </c>
      <c r="Q1708">
        <v>0</v>
      </c>
      <c r="R1708">
        <v>0</v>
      </c>
      <c r="S1708">
        <v>0</v>
      </c>
      <c r="T1708">
        <v>0</v>
      </c>
      <c r="U1708">
        <v>0</v>
      </c>
      <c r="V1708">
        <v>0</v>
      </c>
      <c r="W1708">
        <v>0</v>
      </c>
      <c r="X1708">
        <v>0</v>
      </c>
      <c r="Y1708">
        <v>0</v>
      </c>
      <c r="Z1708">
        <v>0</v>
      </c>
      <c r="AA1708">
        <v>0</v>
      </c>
      <c r="AB1708">
        <v>0</v>
      </c>
      <c r="AC1708">
        <v>0</v>
      </c>
      <c r="AD1708">
        <v>0</v>
      </c>
      <c r="AE1708">
        <v>0</v>
      </c>
      <c r="AF1708">
        <v>0</v>
      </c>
    </row>
    <row r="1709" spans="1:32">
      <c r="A1709" t="s">
        <v>1646</v>
      </c>
      <c r="B1709" t="s">
        <v>19</v>
      </c>
      <c r="C1709">
        <v>0</v>
      </c>
      <c r="D1709">
        <v>0</v>
      </c>
      <c r="E1709">
        <v>0</v>
      </c>
      <c r="F1709">
        <v>0</v>
      </c>
      <c r="G1709">
        <v>0</v>
      </c>
      <c r="H1709">
        <v>0</v>
      </c>
      <c r="I1709">
        <v>0</v>
      </c>
      <c r="J1709">
        <v>0</v>
      </c>
      <c r="K1709">
        <v>0</v>
      </c>
      <c r="L1709">
        <v>0</v>
      </c>
      <c r="M1709">
        <v>0</v>
      </c>
      <c r="N1709">
        <v>0</v>
      </c>
      <c r="O1709">
        <v>0</v>
      </c>
      <c r="P1709">
        <v>0</v>
      </c>
      <c r="Q1709">
        <v>0</v>
      </c>
      <c r="R1709">
        <v>0</v>
      </c>
      <c r="S1709">
        <v>0</v>
      </c>
      <c r="T1709">
        <v>0</v>
      </c>
      <c r="U1709">
        <v>0</v>
      </c>
      <c r="V1709">
        <v>0</v>
      </c>
      <c r="W1709">
        <v>0</v>
      </c>
      <c r="X1709">
        <v>0</v>
      </c>
      <c r="Y1709">
        <v>0</v>
      </c>
      <c r="Z1709">
        <v>0</v>
      </c>
      <c r="AA1709">
        <v>0</v>
      </c>
      <c r="AB1709">
        <v>0</v>
      </c>
      <c r="AC1709">
        <v>0</v>
      </c>
      <c r="AD1709">
        <v>0</v>
      </c>
      <c r="AE1709">
        <v>0</v>
      </c>
      <c r="AF1709">
        <v>0</v>
      </c>
    </row>
    <row r="1710" spans="1:32">
      <c r="A1710" t="s">
        <v>1647</v>
      </c>
      <c r="B1710" t="s">
        <v>19</v>
      </c>
      <c r="C1710" s="2">
        <v>618497000</v>
      </c>
      <c r="D1710" s="2">
        <v>554686000</v>
      </c>
      <c r="E1710" s="2">
        <v>554686000</v>
      </c>
      <c r="F1710" s="2">
        <v>544534000</v>
      </c>
      <c r="G1710" s="2">
        <v>544534000</v>
      </c>
      <c r="H1710" s="2">
        <v>544534000</v>
      </c>
      <c r="I1710" s="2">
        <v>531482000</v>
      </c>
      <c r="J1710" s="2">
        <v>531482000</v>
      </c>
      <c r="K1710" s="2">
        <v>517342000</v>
      </c>
      <c r="L1710" s="2">
        <v>514434000</v>
      </c>
      <c r="M1710" s="2">
        <v>480239000</v>
      </c>
      <c r="N1710" s="2">
        <v>472833000</v>
      </c>
      <c r="O1710" s="2">
        <v>474031000</v>
      </c>
      <c r="P1710" s="2">
        <v>477853000</v>
      </c>
      <c r="Q1710" s="2">
        <v>480239000</v>
      </c>
      <c r="R1710" s="2">
        <v>469489000</v>
      </c>
      <c r="S1710" s="2">
        <v>469489000</v>
      </c>
      <c r="T1710" s="2">
        <v>458708000</v>
      </c>
      <c r="U1710" s="2">
        <v>451512000</v>
      </c>
      <c r="V1710" s="2">
        <v>435337000</v>
      </c>
      <c r="W1710" s="2">
        <v>458708000</v>
      </c>
      <c r="X1710" s="2">
        <v>458708000</v>
      </c>
      <c r="Y1710" s="2">
        <v>464104000</v>
      </c>
      <c r="Z1710" s="2">
        <v>469489000</v>
      </c>
      <c r="AA1710" s="2">
        <v>469489000</v>
      </c>
      <c r="AB1710" s="2">
        <v>474856000</v>
      </c>
      <c r="AC1710" s="2">
        <v>485552000</v>
      </c>
      <c r="AD1710" s="2">
        <v>515999000</v>
      </c>
      <c r="AE1710" s="2">
        <v>517342000</v>
      </c>
      <c r="AF1710" s="2">
        <v>517342000</v>
      </c>
    </row>
    <row r="1711" spans="1:32">
      <c r="A1711" t="s">
        <v>7253</v>
      </c>
      <c r="B1711" t="s">
        <v>19</v>
      </c>
      <c r="C1711">
        <v>0</v>
      </c>
      <c r="D1711">
        <v>0</v>
      </c>
      <c r="E1711">
        <v>0</v>
      </c>
      <c r="F1711">
        <v>0</v>
      </c>
      <c r="G1711">
        <v>0</v>
      </c>
      <c r="H1711">
        <v>0</v>
      </c>
      <c r="I1711">
        <v>0</v>
      </c>
      <c r="J1711" s="2">
        <v>207363000</v>
      </c>
      <c r="K1711" s="2">
        <v>407155000</v>
      </c>
      <c r="L1711" s="2">
        <v>605846000</v>
      </c>
      <c r="M1711" s="2">
        <v>2083280000</v>
      </c>
      <c r="N1711" s="2">
        <v>3545070000</v>
      </c>
      <c r="O1711" s="2">
        <v>5007850000</v>
      </c>
      <c r="P1711" s="2">
        <v>6467270000</v>
      </c>
      <c r="Q1711" s="2">
        <v>6470800000</v>
      </c>
      <c r="R1711" s="2">
        <v>6404990000</v>
      </c>
      <c r="S1711" s="2">
        <v>6324430000</v>
      </c>
      <c r="T1711" s="2">
        <v>6238140000</v>
      </c>
      <c r="U1711" s="2">
        <v>6152960000</v>
      </c>
      <c r="V1711" s="2">
        <v>6080010000</v>
      </c>
      <c r="W1711" s="2">
        <v>4677290000</v>
      </c>
      <c r="X1711" s="2">
        <v>3271190000</v>
      </c>
      <c r="Y1711" s="2">
        <v>1862940000</v>
      </c>
      <c r="Z1711" s="2">
        <v>213522000</v>
      </c>
      <c r="AA1711">
        <v>0</v>
      </c>
      <c r="AB1711">
        <v>0</v>
      </c>
      <c r="AC1711">
        <v>0</v>
      </c>
      <c r="AD1711">
        <v>0</v>
      </c>
      <c r="AE1711">
        <v>0</v>
      </c>
      <c r="AF1711">
        <v>0</v>
      </c>
    </row>
    <row r="1712" spans="1:32">
      <c r="A1712" t="s">
        <v>7254</v>
      </c>
      <c r="B1712" t="s">
        <v>19</v>
      </c>
      <c r="C1712">
        <v>0</v>
      </c>
      <c r="D1712">
        <v>0</v>
      </c>
      <c r="E1712">
        <v>0</v>
      </c>
      <c r="F1712">
        <v>0</v>
      </c>
      <c r="G1712">
        <v>0</v>
      </c>
      <c r="H1712">
        <v>0</v>
      </c>
      <c r="I1712">
        <v>0</v>
      </c>
      <c r="J1712">
        <v>0</v>
      </c>
      <c r="K1712">
        <v>0</v>
      </c>
      <c r="L1712">
        <v>0</v>
      </c>
      <c r="M1712" s="2">
        <v>88470000</v>
      </c>
      <c r="N1712" s="2">
        <v>117535000</v>
      </c>
      <c r="O1712" s="2">
        <v>117618000</v>
      </c>
      <c r="P1712" s="2">
        <v>117752000</v>
      </c>
      <c r="Q1712" s="2">
        <v>117817000</v>
      </c>
      <c r="R1712" s="2">
        <v>117730000</v>
      </c>
      <c r="S1712" s="2">
        <v>117369000</v>
      </c>
      <c r="T1712" s="2">
        <v>114008000</v>
      </c>
      <c r="U1712" s="2">
        <v>111003000</v>
      </c>
      <c r="V1712" s="2">
        <v>107040000</v>
      </c>
      <c r="W1712" s="2">
        <v>112616000</v>
      </c>
      <c r="X1712" s="2">
        <v>113828000</v>
      </c>
      <c r="Y1712" s="2">
        <v>115728000</v>
      </c>
      <c r="Z1712" s="2">
        <v>72211100</v>
      </c>
      <c r="AA1712" s="2">
        <v>75653200</v>
      </c>
      <c r="AB1712" s="2">
        <v>78425700</v>
      </c>
      <c r="AC1712" s="2">
        <v>80512300</v>
      </c>
      <c r="AD1712" s="2">
        <v>81893900</v>
      </c>
      <c r="AE1712" s="2">
        <v>83040200</v>
      </c>
      <c r="AF1712" s="2">
        <v>84176500</v>
      </c>
    </row>
    <row r="1713" spans="1:32">
      <c r="A1713" t="s">
        <v>7255</v>
      </c>
      <c r="B1713" t="s">
        <v>19</v>
      </c>
      <c r="C1713">
        <v>0</v>
      </c>
      <c r="D1713">
        <v>0</v>
      </c>
      <c r="E1713">
        <v>0</v>
      </c>
      <c r="F1713">
        <v>0</v>
      </c>
      <c r="G1713">
        <v>0</v>
      </c>
      <c r="H1713">
        <v>0</v>
      </c>
      <c r="I1713">
        <v>0</v>
      </c>
      <c r="J1713">
        <v>0</v>
      </c>
      <c r="K1713">
        <v>0</v>
      </c>
      <c r="L1713">
        <v>0</v>
      </c>
      <c r="M1713">
        <v>0</v>
      </c>
      <c r="N1713">
        <v>0</v>
      </c>
      <c r="O1713">
        <v>0</v>
      </c>
      <c r="P1713">
        <v>0</v>
      </c>
      <c r="Q1713">
        <v>0</v>
      </c>
      <c r="R1713">
        <v>0</v>
      </c>
      <c r="S1713">
        <v>0</v>
      </c>
      <c r="T1713">
        <v>0</v>
      </c>
      <c r="U1713">
        <v>0</v>
      </c>
      <c r="V1713">
        <v>0</v>
      </c>
      <c r="W1713">
        <v>0</v>
      </c>
      <c r="X1713">
        <v>0</v>
      </c>
      <c r="Y1713">
        <v>0</v>
      </c>
      <c r="Z1713">
        <v>0</v>
      </c>
      <c r="AA1713">
        <v>0</v>
      </c>
      <c r="AB1713">
        <v>0</v>
      </c>
      <c r="AC1713">
        <v>0</v>
      </c>
      <c r="AD1713">
        <v>0</v>
      </c>
      <c r="AE1713">
        <v>0</v>
      </c>
      <c r="AF1713">
        <v>0</v>
      </c>
    </row>
    <row r="1714" spans="1:32">
      <c r="A1714" t="s">
        <v>7256</v>
      </c>
      <c r="B1714" t="s">
        <v>19</v>
      </c>
      <c r="C1714">
        <v>0</v>
      </c>
      <c r="D1714">
        <v>0</v>
      </c>
      <c r="E1714">
        <v>0</v>
      </c>
      <c r="F1714">
        <v>0</v>
      </c>
      <c r="G1714">
        <v>0</v>
      </c>
      <c r="H1714">
        <v>0</v>
      </c>
      <c r="I1714">
        <v>0</v>
      </c>
      <c r="J1714">
        <v>0</v>
      </c>
      <c r="K1714">
        <v>0</v>
      </c>
      <c r="L1714">
        <v>0</v>
      </c>
      <c r="M1714">
        <v>0</v>
      </c>
      <c r="N1714">
        <v>0</v>
      </c>
      <c r="O1714">
        <v>0</v>
      </c>
      <c r="P1714">
        <v>0</v>
      </c>
      <c r="Q1714">
        <v>0</v>
      </c>
      <c r="R1714">
        <v>0</v>
      </c>
      <c r="S1714">
        <v>0</v>
      </c>
      <c r="T1714">
        <v>0</v>
      </c>
      <c r="U1714">
        <v>0</v>
      </c>
      <c r="V1714">
        <v>0</v>
      </c>
      <c r="W1714">
        <v>0</v>
      </c>
      <c r="X1714">
        <v>0</v>
      </c>
      <c r="Y1714">
        <v>0</v>
      </c>
      <c r="Z1714">
        <v>0</v>
      </c>
      <c r="AA1714">
        <v>0</v>
      </c>
      <c r="AB1714">
        <v>0</v>
      </c>
      <c r="AC1714">
        <v>0</v>
      </c>
      <c r="AD1714">
        <v>0</v>
      </c>
      <c r="AE1714">
        <v>0</v>
      </c>
      <c r="AF1714">
        <v>0</v>
      </c>
    </row>
    <row r="1715" spans="1:32">
      <c r="A1715" t="s">
        <v>7257</v>
      </c>
      <c r="B1715" t="s">
        <v>19</v>
      </c>
      <c r="C1715">
        <v>0</v>
      </c>
      <c r="D1715">
        <v>0</v>
      </c>
      <c r="E1715">
        <v>0</v>
      </c>
      <c r="F1715">
        <v>0</v>
      </c>
      <c r="G1715">
        <v>0</v>
      </c>
      <c r="H1715">
        <v>0</v>
      </c>
      <c r="I1715">
        <v>0</v>
      </c>
      <c r="J1715">
        <v>0</v>
      </c>
      <c r="K1715">
        <v>0</v>
      </c>
      <c r="L1715">
        <v>0</v>
      </c>
      <c r="M1715">
        <v>0</v>
      </c>
      <c r="N1715">
        <v>0</v>
      </c>
      <c r="O1715">
        <v>0</v>
      </c>
      <c r="P1715">
        <v>0</v>
      </c>
      <c r="Q1715">
        <v>0</v>
      </c>
      <c r="R1715">
        <v>0</v>
      </c>
      <c r="S1715">
        <v>0</v>
      </c>
      <c r="T1715">
        <v>0</v>
      </c>
      <c r="U1715">
        <v>0</v>
      </c>
      <c r="V1715">
        <v>0</v>
      </c>
      <c r="W1715">
        <v>0</v>
      </c>
      <c r="X1715">
        <v>0</v>
      </c>
      <c r="Y1715">
        <v>0</v>
      </c>
      <c r="Z1715">
        <v>0</v>
      </c>
      <c r="AA1715">
        <v>0</v>
      </c>
      <c r="AB1715">
        <v>0</v>
      </c>
      <c r="AC1715">
        <v>0</v>
      </c>
      <c r="AD1715">
        <v>0</v>
      </c>
      <c r="AE1715">
        <v>0</v>
      </c>
      <c r="AF1715">
        <v>0</v>
      </c>
    </row>
    <row r="1716" spans="1:32">
      <c r="A1716" t="s">
        <v>7258</v>
      </c>
      <c r="B1716" t="s">
        <v>19</v>
      </c>
      <c r="C1716">
        <v>0</v>
      </c>
      <c r="D1716">
        <v>0</v>
      </c>
      <c r="E1716">
        <v>0</v>
      </c>
      <c r="F1716">
        <v>0</v>
      </c>
      <c r="G1716">
        <v>0</v>
      </c>
      <c r="H1716">
        <v>0</v>
      </c>
      <c r="I1716">
        <v>0</v>
      </c>
      <c r="J1716">
        <v>0</v>
      </c>
      <c r="K1716">
        <v>0</v>
      </c>
      <c r="L1716">
        <v>0</v>
      </c>
      <c r="M1716">
        <v>0</v>
      </c>
      <c r="N1716">
        <v>0</v>
      </c>
      <c r="O1716">
        <v>0</v>
      </c>
      <c r="P1716">
        <v>0</v>
      </c>
      <c r="Q1716">
        <v>0</v>
      </c>
      <c r="R1716">
        <v>0</v>
      </c>
      <c r="S1716">
        <v>0</v>
      </c>
      <c r="T1716">
        <v>0</v>
      </c>
      <c r="U1716">
        <v>0</v>
      </c>
      <c r="V1716">
        <v>0</v>
      </c>
      <c r="W1716">
        <v>0</v>
      </c>
      <c r="X1716">
        <v>0</v>
      </c>
      <c r="Y1716">
        <v>0</v>
      </c>
      <c r="Z1716">
        <v>0</v>
      </c>
      <c r="AA1716">
        <v>0</v>
      </c>
      <c r="AB1716">
        <v>0</v>
      </c>
      <c r="AC1716">
        <v>0</v>
      </c>
      <c r="AD1716">
        <v>0</v>
      </c>
      <c r="AE1716">
        <v>0</v>
      </c>
      <c r="AF1716">
        <v>0</v>
      </c>
    </row>
    <row r="1717" spans="1:32">
      <c r="A1717" t="s">
        <v>7259</v>
      </c>
      <c r="B1717" t="s">
        <v>19</v>
      </c>
      <c r="C1717">
        <v>0</v>
      </c>
      <c r="D1717">
        <v>0</v>
      </c>
      <c r="E1717">
        <v>0</v>
      </c>
      <c r="F1717">
        <v>0</v>
      </c>
      <c r="G1717">
        <v>0</v>
      </c>
      <c r="H1717">
        <v>0</v>
      </c>
      <c r="I1717">
        <v>0</v>
      </c>
      <c r="J1717">
        <v>0</v>
      </c>
      <c r="K1717">
        <v>0</v>
      </c>
      <c r="L1717">
        <v>0</v>
      </c>
      <c r="M1717">
        <v>0</v>
      </c>
      <c r="N1717">
        <v>0</v>
      </c>
      <c r="O1717">
        <v>0</v>
      </c>
      <c r="P1717">
        <v>0</v>
      </c>
      <c r="Q1717">
        <v>0</v>
      </c>
      <c r="R1717">
        <v>0</v>
      </c>
      <c r="S1717">
        <v>0</v>
      </c>
      <c r="T1717">
        <v>0</v>
      </c>
      <c r="U1717">
        <v>0</v>
      </c>
      <c r="V1717">
        <v>0</v>
      </c>
      <c r="W1717">
        <v>0</v>
      </c>
      <c r="X1717">
        <v>0</v>
      </c>
      <c r="Y1717">
        <v>0</v>
      </c>
      <c r="Z1717">
        <v>0</v>
      </c>
      <c r="AA1717">
        <v>0</v>
      </c>
      <c r="AB1717">
        <v>0</v>
      </c>
      <c r="AC1717">
        <v>0</v>
      </c>
      <c r="AD1717">
        <v>0</v>
      </c>
      <c r="AE1717">
        <v>0</v>
      </c>
      <c r="AF1717">
        <v>0</v>
      </c>
    </row>
    <row r="1718" spans="1:32">
      <c r="A1718" t="s">
        <v>1648</v>
      </c>
      <c r="B1718" t="s">
        <v>19</v>
      </c>
      <c r="C1718">
        <v>0</v>
      </c>
      <c r="D1718">
        <v>0</v>
      </c>
      <c r="E1718">
        <v>0</v>
      </c>
      <c r="F1718">
        <v>0</v>
      </c>
      <c r="G1718">
        <v>0</v>
      </c>
      <c r="H1718">
        <v>0</v>
      </c>
      <c r="I1718">
        <v>0</v>
      </c>
      <c r="J1718">
        <v>0</v>
      </c>
      <c r="K1718">
        <v>0</v>
      </c>
      <c r="L1718">
        <v>0</v>
      </c>
      <c r="M1718">
        <v>0</v>
      </c>
      <c r="N1718">
        <v>0</v>
      </c>
      <c r="O1718">
        <v>0</v>
      </c>
      <c r="P1718">
        <v>0</v>
      </c>
      <c r="Q1718">
        <v>0</v>
      </c>
      <c r="R1718">
        <v>0</v>
      </c>
      <c r="S1718">
        <v>0</v>
      </c>
      <c r="T1718">
        <v>0</v>
      </c>
      <c r="U1718">
        <v>0</v>
      </c>
      <c r="V1718">
        <v>0</v>
      </c>
      <c r="W1718">
        <v>0</v>
      </c>
      <c r="X1718">
        <v>0</v>
      </c>
      <c r="Y1718">
        <v>0</v>
      </c>
      <c r="Z1718">
        <v>0</v>
      </c>
      <c r="AA1718">
        <v>0</v>
      </c>
      <c r="AB1718">
        <v>0</v>
      </c>
      <c r="AC1718">
        <v>0</v>
      </c>
      <c r="AD1718">
        <v>0</v>
      </c>
      <c r="AE1718">
        <v>0</v>
      </c>
      <c r="AF1718">
        <v>0</v>
      </c>
    </row>
    <row r="1719" spans="1:32">
      <c r="A1719" t="s">
        <v>7260</v>
      </c>
      <c r="B1719" t="s">
        <v>19</v>
      </c>
      <c r="C1719">
        <v>0</v>
      </c>
      <c r="D1719">
        <v>0</v>
      </c>
      <c r="E1719">
        <v>0</v>
      </c>
      <c r="F1719">
        <v>0</v>
      </c>
      <c r="G1719">
        <v>0</v>
      </c>
      <c r="H1719">
        <v>0</v>
      </c>
      <c r="I1719">
        <v>0</v>
      </c>
      <c r="J1719">
        <v>0</v>
      </c>
      <c r="K1719">
        <v>0</v>
      </c>
      <c r="L1719">
        <v>0</v>
      </c>
      <c r="M1719">
        <v>0</v>
      </c>
      <c r="N1719">
        <v>0</v>
      </c>
      <c r="O1719">
        <v>0</v>
      </c>
      <c r="P1719">
        <v>0</v>
      </c>
      <c r="Q1719">
        <v>0</v>
      </c>
      <c r="R1719">
        <v>0</v>
      </c>
      <c r="S1719">
        <v>0</v>
      </c>
      <c r="T1719">
        <v>0</v>
      </c>
      <c r="U1719">
        <v>0</v>
      </c>
      <c r="V1719">
        <v>0</v>
      </c>
      <c r="W1719">
        <v>0</v>
      </c>
      <c r="X1719">
        <v>0</v>
      </c>
      <c r="Y1719">
        <v>0</v>
      </c>
      <c r="Z1719">
        <v>0</v>
      </c>
      <c r="AA1719">
        <v>0</v>
      </c>
      <c r="AB1719">
        <v>0</v>
      </c>
      <c r="AC1719">
        <v>0</v>
      </c>
      <c r="AD1719">
        <v>0</v>
      </c>
      <c r="AE1719">
        <v>0</v>
      </c>
      <c r="AF1719">
        <v>0</v>
      </c>
    </row>
    <row r="1720" spans="1:32">
      <c r="A1720" t="s">
        <v>7261</v>
      </c>
      <c r="B1720" t="s">
        <v>19</v>
      </c>
      <c r="C1720">
        <v>0</v>
      </c>
      <c r="D1720">
        <v>0</v>
      </c>
      <c r="E1720">
        <v>0</v>
      </c>
      <c r="F1720">
        <v>0</v>
      </c>
      <c r="G1720">
        <v>0</v>
      </c>
      <c r="H1720">
        <v>0</v>
      </c>
      <c r="I1720">
        <v>0</v>
      </c>
      <c r="J1720">
        <v>0</v>
      </c>
      <c r="K1720">
        <v>0</v>
      </c>
      <c r="L1720">
        <v>0</v>
      </c>
      <c r="M1720">
        <v>0</v>
      </c>
      <c r="N1720">
        <v>0</v>
      </c>
      <c r="O1720">
        <v>0</v>
      </c>
      <c r="P1720">
        <v>0</v>
      </c>
      <c r="Q1720">
        <v>0</v>
      </c>
      <c r="R1720">
        <v>0</v>
      </c>
      <c r="S1720">
        <v>0</v>
      </c>
      <c r="T1720">
        <v>0</v>
      </c>
      <c r="U1720">
        <v>0</v>
      </c>
      <c r="V1720">
        <v>0</v>
      </c>
      <c r="W1720">
        <v>0</v>
      </c>
      <c r="X1720">
        <v>0</v>
      </c>
      <c r="Y1720">
        <v>0</v>
      </c>
      <c r="Z1720">
        <v>0</v>
      </c>
      <c r="AA1720">
        <v>0</v>
      </c>
      <c r="AB1720">
        <v>0</v>
      </c>
      <c r="AC1720">
        <v>0</v>
      </c>
      <c r="AD1720">
        <v>0</v>
      </c>
      <c r="AE1720">
        <v>0</v>
      </c>
      <c r="AF1720">
        <v>0</v>
      </c>
    </row>
    <row r="1721" spans="1:32">
      <c r="A1721" t="s">
        <v>1650</v>
      </c>
      <c r="B1721" t="s">
        <v>19</v>
      </c>
      <c r="C1721">
        <v>0</v>
      </c>
      <c r="D1721">
        <v>0</v>
      </c>
      <c r="E1721">
        <v>0</v>
      </c>
      <c r="F1721">
        <v>0</v>
      </c>
      <c r="G1721">
        <v>0</v>
      </c>
      <c r="H1721">
        <v>0</v>
      </c>
      <c r="I1721">
        <v>0</v>
      </c>
      <c r="J1721">
        <v>0</v>
      </c>
      <c r="K1721">
        <v>0</v>
      </c>
      <c r="L1721">
        <v>0</v>
      </c>
      <c r="M1721">
        <v>0</v>
      </c>
      <c r="N1721">
        <v>0</v>
      </c>
      <c r="O1721">
        <v>0</v>
      </c>
      <c r="P1721">
        <v>0</v>
      </c>
      <c r="Q1721">
        <v>0</v>
      </c>
      <c r="R1721">
        <v>0</v>
      </c>
      <c r="S1721">
        <v>0</v>
      </c>
      <c r="T1721">
        <v>0</v>
      </c>
      <c r="U1721">
        <v>0</v>
      </c>
      <c r="V1721">
        <v>0</v>
      </c>
      <c r="W1721">
        <v>0</v>
      </c>
      <c r="X1721">
        <v>0</v>
      </c>
      <c r="Y1721">
        <v>0</v>
      </c>
      <c r="Z1721">
        <v>0</v>
      </c>
      <c r="AA1721">
        <v>0</v>
      </c>
      <c r="AB1721">
        <v>0</v>
      </c>
      <c r="AC1721">
        <v>0</v>
      </c>
      <c r="AD1721">
        <v>0</v>
      </c>
      <c r="AE1721">
        <v>0</v>
      </c>
      <c r="AF1721">
        <v>0</v>
      </c>
    </row>
    <row r="1722" spans="1:32">
      <c r="A1722" t="s">
        <v>1651</v>
      </c>
      <c r="B1722" t="s">
        <v>19</v>
      </c>
      <c r="C1722">
        <v>0</v>
      </c>
      <c r="D1722">
        <v>0</v>
      </c>
      <c r="E1722">
        <v>0</v>
      </c>
      <c r="F1722">
        <v>0</v>
      </c>
      <c r="G1722">
        <v>0</v>
      </c>
      <c r="H1722">
        <v>0</v>
      </c>
      <c r="I1722">
        <v>0</v>
      </c>
      <c r="J1722">
        <v>0</v>
      </c>
      <c r="K1722">
        <v>0</v>
      </c>
      <c r="L1722">
        <v>0</v>
      </c>
      <c r="M1722">
        <v>0</v>
      </c>
      <c r="N1722">
        <v>0</v>
      </c>
      <c r="O1722">
        <v>0</v>
      </c>
      <c r="P1722">
        <v>0</v>
      </c>
      <c r="Q1722">
        <v>0</v>
      </c>
      <c r="R1722">
        <v>0</v>
      </c>
      <c r="S1722">
        <v>0</v>
      </c>
      <c r="T1722">
        <v>0</v>
      </c>
      <c r="U1722">
        <v>0</v>
      </c>
      <c r="V1722">
        <v>0</v>
      </c>
      <c r="W1722">
        <v>0</v>
      </c>
      <c r="X1722">
        <v>0</v>
      </c>
      <c r="Y1722">
        <v>0</v>
      </c>
      <c r="Z1722">
        <v>0</v>
      </c>
      <c r="AA1722">
        <v>0</v>
      </c>
      <c r="AB1722">
        <v>0</v>
      </c>
      <c r="AC1722">
        <v>0</v>
      </c>
      <c r="AD1722">
        <v>0</v>
      </c>
      <c r="AE1722">
        <v>0</v>
      </c>
      <c r="AF1722">
        <v>0</v>
      </c>
    </row>
    <row r="1723" spans="1:32">
      <c r="A1723" t="s">
        <v>1652</v>
      </c>
      <c r="B1723" t="s">
        <v>19</v>
      </c>
      <c r="C1723">
        <v>0</v>
      </c>
      <c r="D1723">
        <v>0</v>
      </c>
      <c r="E1723">
        <v>0</v>
      </c>
      <c r="F1723">
        <v>0</v>
      </c>
      <c r="G1723">
        <v>0</v>
      </c>
      <c r="H1723">
        <v>0</v>
      </c>
      <c r="I1723">
        <v>0</v>
      </c>
      <c r="J1723">
        <v>0</v>
      </c>
      <c r="K1723">
        <v>0</v>
      </c>
      <c r="L1723">
        <v>0</v>
      </c>
      <c r="M1723">
        <v>0</v>
      </c>
      <c r="N1723">
        <v>0</v>
      </c>
      <c r="O1723">
        <v>0</v>
      </c>
      <c r="P1723">
        <v>0</v>
      </c>
      <c r="Q1723">
        <v>0</v>
      </c>
      <c r="R1723">
        <v>0</v>
      </c>
      <c r="S1723">
        <v>0</v>
      </c>
      <c r="T1723">
        <v>0</v>
      </c>
      <c r="U1723">
        <v>0</v>
      </c>
      <c r="V1723">
        <v>0</v>
      </c>
      <c r="W1723">
        <v>0</v>
      </c>
      <c r="X1723">
        <v>0</v>
      </c>
      <c r="Y1723">
        <v>0</v>
      </c>
      <c r="Z1723">
        <v>0</v>
      </c>
      <c r="AA1723">
        <v>0</v>
      </c>
      <c r="AB1723">
        <v>0</v>
      </c>
      <c r="AC1723">
        <v>0</v>
      </c>
      <c r="AD1723">
        <v>0</v>
      </c>
      <c r="AE1723">
        <v>0</v>
      </c>
      <c r="AF1723">
        <v>0</v>
      </c>
    </row>
    <row r="1724" spans="1:32">
      <c r="A1724" t="s">
        <v>1653</v>
      </c>
      <c r="B1724" t="s">
        <v>19</v>
      </c>
      <c r="C1724">
        <v>0</v>
      </c>
      <c r="D1724">
        <v>0</v>
      </c>
      <c r="E1724">
        <v>0</v>
      </c>
      <c r="F1724">
        <v>0</v>
      </c>
      <c r="G1724">
        <v>0</v>
      </c>
      <c r="H1724">
        <v>0</v>
      </c>
      <c r="I1724">
        <v>0</v>
      </c>
      <c r="J1724">
        <v>0</v>
      </c>
      <c r="K1724">
        <v>0</v>
      </c>
      <c r="L1724">
        <v>0</v>
      </c>
      <c r="M1724">
        <v>0</v>
      </c>
      <c r="N1724">
        <v>0</v>
      </c>
      <c r="O1724">
        <v>0</v>
      </c>
      <c r="P1724">
        <v>0</v>
      </c>
      <c r="Q1724">
        <v>0</v>
      </c>
      <c r="R1724">
        <v>0</v>
      </c>
      <c r="S1724">
        <v>0</v>
      </c>
      <c r="T1724">
        <v>0</v>
      </c>
      <c r="U1724">
        <v>0</v>
      </c>
      <c r="V1724">
        <v>0</v>
      </c>
      <c r="W1724">
        <v>0</v>
      </c>
      <c r="X1724">
        <v>0</v>
      </c>
      <c r="Y1724">
        <v>0</v>
      </c>
      <c r="Z1724">
        <v>0</v>
      </c>
      <c r="AA1724">
        <v>0</v>
      </c>
      <c r="AB1724">
        <v>0</v>
      </c>
      <c r="AC1724">
        <v>0</v>
      </c>
      <c r="AD1724">
        <v>0</v>
      </c>
      <c r="AE1724">
        <v>0</v>
      </c>
      <c r="AF1724">
        <v>0</v>
      </c>
    </row>
    <row r="1725" spans="1:32">
      <c r="A1725" t="s">
        <v>1654</v>
      </c>
      <c r="B1725" t="s">
        <v>19</v>
      </c>
      <c r="C1725">
        <v>0</v>
      </c>
      <c r="D1725">
        <v>0</v>
      </c>
      <c r="E1725">
        <v>0</v>
      </c>
      <c r="F1725">
        <v>0</v>
      </c>
      <c r="G1725">
        <v>0</v>
      </c>
      <c r="H1725">
        <v>0</v>
      </c>
      <c r="I1725">
        <v>0</v>
      </c>
      <c r="J1725">
        <v>0</v>
      </c>
      <c r="K1725">
        <v>0</v>
      </c>
      <c r="L1725">
        <v>0</v>
      </c>
      <c r="M1725">
        <v>0</v>
      </c>
      <c r="N1725">
        <v>0</v>
      </c>
      <c r="O1725">
        <v>0</v>
      </c>
      <c r="P1725">
        <v>0</v>
      </c>
      <c r="Q1725">
        <v>0</v>
      </c>
      <c r="R1725">
        <v>0</v>
      </c>
      <c r="S1725">
        <v>0</v>
      </c>
      <c r="T1725">
        <v>0</v>
      </c>
      <c r="U1725">
        <v>0</v>
      </c>
      <c r="V1725">
        <v>0</v>
      </c>
      <c r="W1725">
        <v>0</v>
      </c>
      <c r="X1725">
        <v>0</v>
      </c>
      <c r="Y1725">
        <v>0</v>
      </c>
      <c r="Z1725">
        <v>0</v>
      </c>
      <c r="AA1725">
        <v>0</v>
      </c>
      <c r="AB1725">
        <v>0</v>
      </c>
      <c r="AC1725">
        <v>0</v>
      </c>
      <c r="AD1725">
        <v>0</v>
      </c>
      <c r="AE1725">
        <v>0</v>
      </c>
      <c r="AF1725">
        <v>0</v>
      </c>
    </row>
    <row r="1726" spans="1:32">
      <c r="A1726" t="s">
        <v>1655</v>
      </c>
      <c r="B1726" t="s">
        <v>19</v>
      </c>
      <c r="C1726">
        <v>0</v>
      </c>
      <c r="D1726">
        <v>0</v>
      </c>
      <c r="E1726">
        <v>0</v>
      </c>
      <c r="F1726">
        <v>0</v>
      </c>
      <c r="G1726">
        <v>0</v>
      </c>
      <c r="H1726">
        <v>0</v>
      </c>
      <c r="I1726">
        <v>0</v>
      </c>
      <c r="J1726">
        <v>0</v>
      </c>
      <c r="K1726">
        <v>0</v>
      </c>
      <c r="L1726">
        <v>0</v>
      </c>
      <c r="M1726">
        <v>0</v>
      </c>
      <c r="N1726">
        <v>0</v>
      </c>
      <c r="O1726">
        <v>0</v>
      </c>
      <c r="P1726">
        <v>0</v>
      </c>
      <c r="Q1726">
        <v>0</v>
      </c>
      <c r="R1726">
        <v>0</v>
      </c>
      <c r="S1726">
        <v>0</v>
      </c>
      <c r="T1726">
        <v>0</v>
      </c>
      <c r="U1726">
        <v>0</v>
      </c>
      <c r="V1726">
        <v>0</v>
      </c>
      <c r="W1726">
        <v>0</v>
      </c>
      <c r="X1726">
        <v>0</v>
      </c>
      <c r="Y1726">
        <v>0</v>
      </c>
      <c r="Z1726">
        <v>0</v>
      </c>
      <c r="AA1726">
        <v>0</v>
      </c>
      <c r="AB1726">
        <v>0</v>
      </c>
      <c r="AC1726">
        <v>0</v>
      </c>
      <c r="AD1726">
        <v>0</v>
      </c>
      <c r="AE1726">
        <v>0</v>
      </c>
      <c r="AF1726">
        <v>0</v>
      </c>
    </row>
    <row r="1727" spans="1:32">
      <c r="A1727" t="s">
        <v>1656</v>
      </c>
      <c r="B1727" t="s">
        <v>19</v>
      </c>
      <c r="C1727">
        <v>0</v>
      </c>
      <c r="D1727">
        <v>0</v>
      </c>
      <c r="E1727">
        <v>0</v>
      </c>
      <c r="F1727">
        <v>0</v>
      </c>
      <c r="G1727">
        <v>0</v>
      </c>
      <c r="H1727">
        <v>0</v>
      </c>
      <c r="I1727">
        <v>0</v>
      </c>
      <c r="J1727">
        <v>0</v>
      </c>
      <c r="K1727">
        <v>0</v>
      </c>
      <c r="L1727">
        <v>0</v>
      </c>
      <c r="M1727">
        <v>0</v>
      </c>
      <c r="N1727">
        <v>0</v>
      </c>
      <c r="O1727">
        <v>0</v>
      </c>
      <c r="P1727">
        <v>0</v>
      </c>
      <c r="Q1727">
        <v>0</v>
      </c>
      <c r="R1727">
        <v>0</v>
      </c>
      <c r="S1727">
        <v>0</v>
      </c>
      <c r="T1727">
        <v>0</v>
      </c>
      <c r="U1727">
        <v>0</v>
      </c>
      <c r="V1727">
        <v>0</v>
      </c>
      <c r="W1727">
        <v>0</v>
      </c>
      <c r="X1727">
        <v>0</v>
      </c>
      <c r="Y1727">
        <v>0</v>
      </c>
      <c r="Z1727">
        <v>0</v>
      </c>
      <c r="AA1727">
        <v>0</v>
      </c>
      <c r="AB1727">
        <v>0</v>
      </c>
      <c r="AC1727">
        <v>0</v>
      </c>
      <c r="AD1727">
        <v>0</v>
      </c>
      <c r="AE1727">
        <v>0</v>
      </c>
      <c r="AF1727">
        <v>0</v>
      </c>
    </row>
    <row r="1728" spans="1:32">
      <c r="A1728" t="s">
        <v>1657</v>
      </c>
      <c r="B1728" t="s">
        <v>19</v>
      </c>
      <c r="C1728">
        <v>0</v>
      </c>
      <c r="D1728">
        <v>0</v>
      </c>
      <c r="E1728">
        <v>0</v>
      </c>
      <c r="F1728">
        <v>0</v>
      </c>
      <c r="G1728">
        <v>0</v>
      </c>
      <c r="H1728">
        <v>0</v>
      </c>
      <c r="I1728">
        <v>0</v>
      </c>
      <c r="J1728">
        <v>0</v>
      </c>
      <c r="K1728">
        <v>0</v>
      </c>
      <c r="L1728">
        <v>0</v>
      </c>
      <c r="M1728">
        <v>0</v>
      </c>
      <c r="N1728">
        <v>0</v>
      </c>
      <c r="O1728">
        <v>0</v>
      </c>
      <c r="P1728">
        <v>0</v>
      </c>
      <c r="Q1728">
        <v>0</v>
      </c>
      <c r="R1728">
        <v>0</v>
      </c>
      <c r="S1728">
        <v>0</v>
      </c>
      <c r="T1728">
        <v>0</v>
      </c>
      <c r="U1728">
        <v>0</v>
      </c>
      <c r="V1728">
        <v>0</v>
      </c>
      <c r="W1728">
        <v>0</v>
      </c>
      <c r="X1728">
        <v>0</v>
      </c>
      <c r="Y1728">
        <v>0</v>
      </c>
      <c r="Z1728">
        <v>0</v>
      </c>
      <c r="AA1728">
        <v>0</v>
      </c>
      <c r="AB1728">
        <v>0</v>
      </c>
      <c r="AC1728">
        <v>0</v>
      </c>
      <c r="AD1728">
        <v>0</v>
      </c>
      <c r="AE1728">
        <v>0</v>
      </c>
      <c r="AF1728">
        <v>0</v>
      </c>
    </row>
    <row r="1729" spans="1:32">
      <c r="A1729" t="s">
        <v>1658</v>
      </c>
      <c r="B1729" t="s">
        <v>19</v>
      </c>
      <c r="C1729">
        <v>0</v>
      </c>
      <c r="D1729">
        <v>0</v>
      </c>
      <c r="E1729">
        <v>0</v>
      </c>
      <c r="F1729">
        <v>0</v>
      </c>
      <c r="G1729">
        <v>0</v>
      </c>
      <c r="H1729">
        <v>0</v>
      </c>
      <c r="I1729">
        <v>0</v>
      </c>
      <c r="J1729">
        <v>0</v>
      </c>
      <c r="K1729">
        <v>0</v>
      </c>
      <c r="L1729">
        <v>0</v>
      </c>
      <c r="M1729">
        <v>0</v>
      </c>
      <c r="N1729">
        <v>0</v>
      </c>
      <c r="O1729">
        <v>0</v>
      </c>
      <c r="P1729">
        <v>0</v>
      </c>
      <c r="Q1729">
        <v>0</v>
      </c>
      <c r="R1729">
        <v>0</v>
      </c>
      <c r="S1729">
        <v>0</v>
      </c>
      <c r="T1729">
        <v>0</v>
      </c>
      <c r="U1729">
        <v>0</v>
      </c>
      <c r="V1729">
        <v>0</v>
      </c>
      <c r="W1729">
        <v>0</v>
      </c>
      <c r="X1729">
        <v>0</v>
      </c>
      <c r="Y1729">
        <v>0</v>
      </c>
      <c r="Z1729">
        <v>0</v>
      </c>
      <c r="AA1729">
        <v>0</v>
      </c>
      <c r="AB1729">
        <v>0</v>
      </c>
      <c r="AC1729">
        <v>0</v>
      </c>
      <c r="AD1729">
        <v>0</v>
      </c>
      <c r="AE1729">
        <v>0</v>
      </c>
      <c r="AF1729">
        <v>0</v>
      </c>
    </row>
    <row r="1730" spans="1:32">
      <c r="A1730" t="s">
        <v>1659</v>
      </c>
      <c r="B1730" t="s">
        <v>19</v>
      </c>
      <c r="C1730">
        <v>0</v>
      </c>
      <c r="D1730">
        <v>0</v>
      </c>
      <c r="E1730">
        <v>0</v>
      </c>
      <c r="F1730">
        <v>0</v>
      </c>
      <c r="G1730">
        <v>0</v>
      </c>
      <c r="H1730">
        <v>0</v>
      </c>
      <c r="I1730">
        <v>0</v>
      </c>
      <c r="J1730">
        <v>0</v>
      </c>
      <c r="K1730">
        <v>0</v>
      </c>
      <c r="L1730">
        <v>0</v>
      </c>
      <c r="M1730">
        <v>0</v>
      </c>
      <c r="N1730">
        <v>0</v>
      </c>
      <c r="O1730">
        <v>0</v>
      </c>
      <c r="P1730">
        <v>0</v>
      </c>
      <c r="Q1730">
        <v>0</v>
      </c>
      <c r="R1730">
        <v>0</v>
      </c>
      <c r="S1730">
        <v>0</v>
      </c>
      <c r="T1730">
        <v>0</v>
      </c>
      <c r="U1730">
        <v>0</v>
      </c>
      <c r="V1730">
        <v>0</v>
      </c>
      <c r="W1730">
        <v>0</v>
      </c>
      <c r="X1730">
        <v>0</v>
      </c>
      <c r="Y1730">
        <v>0</v>
      </c>
      <c r="Z1730">
        <v>0</v>
      </c>
      <c r="AA1730">
        <v>0</v>
      </c>
      <c r="AB1730">
        <v>0</v>
      </c>
      <c r="AC1730">
        <v>0</v>
      </c>
      <c r="AD1730">
        <v>0</v>
      </c>
      <c r="AE1730">
        <v>0</v>
      </c>
      <c r="AF1730">
        <v>0</v>
      </c>
    </row>
    <row r="1731" spans="1:32">
      <c r="A1731" t="s">
        <v>1660</v>
      </c>
      <c r="B1731" t="s">
        <v>19</v>
      </c>
      <c r="C1731">
        <v>0</v>
      </c>
      <c r="D1731">
        <v>0</v>
      </c>
      <c r="E1731">
        <v>0</v>
      </c>
      <c r="F1731">
        <v>0</v>
      </c>
      <c r="G1731">
        <v>0</v>
      </c>
      <c r="H1731">
        <v>0</v>
      </c>
      <c r="I1731">
        <v>0</v>
      </c>
      <c r="J1731">
        <v>0</v>
      </c>
      <c r="K1731">
        <v>0</v>
      </c>
      <c r="L1731">
        <v>0</v>
      </c>
      <c r="M1731">
        <v>0</v>
      </c>
      <c r="N1731">
        <v>0</v>
      </c>
      <c r="O1731">
        <v>0</v>
      </c>
      <c r="P1731">
        <v>0</v>
      </c>
      <c r="Q1731">
        <v>0</v>
      </c>
      <c r="R1731">
        <v>0</v>
      </c>
      <c r="S1731">
        <v>0</v>
      </c>
      <c r="T1731">
        <v>0</v>
      </c>
      <c r="U1731">
        <v>0</v>
      </c>
      <c r="V1731">
        <v>0</v>
      </c>
      <c r="W1731">
        <v>0</v>
      </c>
      <c r="X1731">
        <v>0</v>
      </c>
      <c r="Y1731">
        <v>0</v>
      </c>
      <c r="Z1731">
        <v>0</v>
      </c>
      <c r="AA1731">
        <v>0</v>
      </c>
      <c r="AB1731">
        <v>0</v>
      </c>
      <c r="AC1731">
        <v>0</v>
      </c>
      <c r="AD1731">
        <v>0</v>
      </c>
      <c r="AE1731">
        <v>0</v>
      </c>
      <c r="AF1731">
        <v>0</v>
      </c>
    </row>
    <row r="1732" spans="1:32">
      <c r="A1732" t="s">
        <v>1661</v>
      </c>
      <c r="B1732" t="s">
        <v>19</v>
      </c>
      <c r="C1732">
        <v>0</v>
      </c>
      <c r="D1732">
        <v>0</v>
      </c>
      <c r="E1732">
        <v>0</v>
      </c>
      <c r="F1732">
        <v>0</v>
      </c>
      <c r="G1732">
        <v>0</v>
      </c>
      <c r="H1732">
        <v>0</v>
      </c>
      <c r="I1732">
        <v>0</v>
      </c>
      <c r="J1732">
        <v>0</v>
      </c>
      <c r="K1732">
        <v>0</v>
      </c>
      <c r="L1732">
        <v>0</v>
      </c>
      <c r="M1732">
        <v>0</v>
      </c>
      <c r="N1732">
        <v>0</v>
      </c>
      <c r="O1732">
        <v>0</v>
      </c>
      <c r="P1732">
        <v>0</v>
      </c>
      <c r="Q1732">
        <v>0</v>
      </c>
      <c r="R1732">
        <v>0</v>
      </c>
      <c r="S1732">
        <v>0</v>
      </c>
      <c r="T1732">
        <v>0</v>
      </c>
      <c r="U1732">
        <v>0</v>
      </c>
      <c r="V1732">
        <v>0</v>
      </c>
      <c r="W1732">
        <v>0</v>
      </c>
      <c r="X1732">
        <v>0</v>
      </c>
      <c r="Y1732">
        <v>0</v>
      </c>
      <c r="Z1732">
        <v>0</v>
      </c>
      <c r="AA1732">
        <v>0</v>
      </c>
      <c r="AB1732">
        <v>0</v>
      </c>
      <c r="AC1732">
        <v>0</v>
      </c>
      <c r="AD1732">
        <v>0</v>
      </c>
      <c r="AE1732">
        <v>0</v>
      </c>
      <c r="AF1732">
        <v>0</v>
      </c>
    </row>
    <row r="1733" spans="1:32">
      <c r="A1733" t="s">
        <v>1662</v>
      </c>
      <c r="B1733" t="s">
        <v>19</v>
      </c>
      <c r="C1733">
        <v>0</v>
      </c>
      <c r="D1733">
        <v>0</v>
      </c>
      <c r="E1733">
        <v>0</v>
      </c>
      <c r="F1733">
        <v>0</v>
      </c>
      <c r="G1733">
        <v>0</v>
      </c>
      <c r="H1733">
        <v>0</v>
      </c>
      <c r="I1733">
        <v>0</v>
      </c>
      <c r="J1733">
        <v>0</v>
      </c>
      <c r="K1733">
        <v>0</v>
      </c>
      <c r="L1733">
        <v>0</v>
      </c>
      <c r="M1733">
        <v>0</v>
      </c>
      <c r="N1733">
        <v>0</v>
      </c>
      <c r="O1733">
        <v>0</v>
      </c>
      <c r="P1733">
        <v>0</v>
      </c>
      <c r="Q1733">
        <v>0</v>
      </c>
      <c r="R1733">
        <v>0</v>
      </c>
      <c r="S1733">
        <v>0</v>
      </c>
      <c r="T1733">
        <v>0</v>
      </c>
      <c r="U1733">
        <v>0</v>
      </c>
      <c r="V1733">
        <v>0</v>
      </c>
      <c r="W1733">
        <v>0</v>
      </c>
      <c r="X1733">
        <v>0</v>
      </c>
      <c r="Y1733">
        <v>0</v>
      </c>
      <c r="Z1733">
        <v>0</v>
      </c>
      <c r="AA1733">
        <v>0</v>
      </c>
      <c r="AB1733">
        <v>0</v>
      </c>
      <c r="AC1733">
        <v>0</v>
      </c>
      <c r="AD1733">
        <v>0</v>
      </c>
      <c r="AE1733">
        <v>0</v>
      </c>
      <c r="AF1733">
        <v>0</v>
      </c>
    </row>
    <row r="1734" spans="1:32">
      <c r="A1734" t="s">
        <v>1663</v>
      </c>
      <c r="B1734" t="s">
        <v>19</v>
      </c>
      <c r="C1734">
        <v>0</v>
      </c>
      <c r="D1734">
        <v>0</v>
      </c>
      <c r="E1734">
        <v>0</v>
      </c>
      <c r="F1734">
        <v>0</v>
      </c>
      <c r="G1734">
        <v>0</v>
      </c>
      <c r="H1734">
        <v>0</v>
      </c>
      <c r="I1734">
        <v>0</v>
      </c>
      <c r="J1734">
        <v>0</v>
      </c>
      <c r="K1734">
        <v>0</v>
      </c>
      <c r="L1734">
        <v>0</v>
      </c>
      <c r="M1734">
        <v>0</v>
      </c>
      <c r="N1734">
        <v>0</v>
      </c>
      <c r="O1734">
        <v>0</v>
      </c>
      <c r="P1734">
        <v>0</v>
      </c>
      <c r="Q1734">
        <v>0</v>
      </c>
      <c r="R1734">
        <v>0</v>
      </c>
      <c r="S1734">
        <v>0</v>
      </c>
      <c r="T1734">
        <v>0</v>
      </c>
      <c r="U1734">
        <v>0</v>
      </c>
      <c r="V1734">
        <v>0</v>
      </c>
      <c r="W1734">
        <v>0</v>
      </c>
      <c r="X1734">
        <v>0</v>
      </c>
      <c r="Y1734">
        <v>0</v>
      </c>
      <c r="Z1734">
        <v>0</v>
      </c>
      <c r="AA1734">
        <v>0</v>
      </c>
      <c r="AB1734">
        <v>0</v>
      </c>
      <c r="AC1734">
        <v>0</v>
      </c>
      <c r="AD1734">
        <v>0</v>
      </c>
      <c r="AE1734">
        <v>0</v>
      </c>
      <c r="AF1734">
        <v>0</v>
      </c>
    </row>
    <row r="1735" spans="1:32">
      <c r="A1735" t="s">
        <v>7262</v>
      </c>
      <c r="B1735" t="s">
        <v>19</v>
      </c>
      <c r="C1735">
        <v>0</v>
      </c>
      <c r="D1735">
        <v>0</v>
      </c>
      <c r="E1735">
        <v>0</v>
      </c>
      <c r="F1735">
        <v>0</v>
      </c>
      <c r="G1735">
        <v>0</v>
      </c>
      <c r="H1735">
        <v>0</v>
      </c>
      <c r="I1735">
        <v>0</v>
      </c>
      <c r="J1735">
        <v>0</v>
      </c>
      <c r="K1735">
        <v>0</v>
      </c>
      <c r="L1735">
        <v>0</v>
      </c>
      <c r="M1735">
        <v>0</v>
      </c>
      <c r="N1735">
        <v>0</v>
      </c>
      <c r="O1735">
        <v>0</v>
      </c>
      <c r="P1735">
        <v>0</v>
      </c>
      <c r="Q1735">
        <v>0</v>
      </c>
      <c r="R1735">
        <v>0</v>
      </c>
      <c r="S1735">
        <v>0</v>
      </c>
      <c r="T1735">
        <v>0</v>
      </c>
      <c r="U1735">
        <v>0</v>
      </c>
      <c r="V1735">
        <v>0</v>
      </c>
      <c r="W1735">
        <v>0</v>
      </c>
      <c r="X1735">
        <v>0</v>
      </c>
      <c r="Y1735">
        <v>0</v>
      </c>
      <c r="Z1735">
        <v>0</v>
      </c>
      <c r="AA1735">
        <v>0</v>
      </c>
      <c r="AB1735">
        <v>0</v>
      </c>
      <c r="AC1735">
        <v>0</v>
      </c>
      <c r="AD1735">
        <v>0</v>
      </c>
      <c r="AE1735">
        <v>0</v>
      </c>
      <c r="AF1735">
        <v>0</v>
      </c>
    </row>
    <row r="1736" spans="1:32">
      <c r="A1736" t="s">
        <v>7263</v>
      </c>
      <c r="B1736" t="s">
        <v>19</v>
      </c>
      <c r="C1736">
        <v>0</v>
      </c>
      <c r="D1736">
        <v>0</v>
      </c>
      <c r="E1736">
        <v>0</v>
      </c>
      <c r="F1736">
        <v>0</v>
      </c>
      <c r="G1736">
        <v>0</v>
      </c>
      <c r="H1736">
        <v>0</v>
      </c>
      <c r="I1736">
        <v>0</v>
      </c>
      <c r="J1736">
        <v>0</v>
      </c>
      <c r="K1736">
        <v>0</v>
      </c>
      <c r="L1736">
        <v>0</v>
      </c>
      <c r="M1736">
        <v>0</v>
      </c>
      <c r="N1736">
        <v>0</v>
      </c>
      <c r="O1736">
        <v>0</v>
      </c>
      <c r="P1736">
        <v>0</v>
      </c>
      <c r="Q1736">
        <v>0</v>
      </c>
      <c r="R1736">
        <v>0</v>
      </c>
      <c r="S1736">
        <v>0</v>
      </c>
      <c r="T1736">
        <v>0</v>
      </c>
      <c r="U1736">
        <v>0</v>
      </c>
      <c r="V1736">
        <v>0</v>
      </c>
      <c r="W1736">
        <v>0</v>
      </c>
      <c r="X1736">
        <v>0</v>
      </c>
      <c r="Y1736">
        <v>0</v>
      </c>
      <c r="Z1736">
        <v>0</v>
      </c>
      <c r="AA1736">
        <v>0</v>
      </c>
      <c r="AB1736">
        <v>0</v>
      </c>
      <c r="AC1736">
        <v>0</v>
      </c>
      <c r="AD1736">
        <v>0</v>
      </c>
      <c r="AE1736">
        <v>0</v>
      </c>
      <c r="AF1736">
        <v>0</v>
      </c>
    </row>
    <row r="1737" spans="1:32">
      <c r="A1737" t="s">
        <v>7264</v>
      </c>
      <c r="B1737" t="s">
        <v>19</v>
      </c>
      <c r="C1737">
        <v>0</v>
      </c>
      <c r="D1737">
        <v>0</v>
      </c>
      <c r="E1737">
        <v>0</v>
      </c>
      <c r="F1737">
        <v>0</v>
      </c>
      <c r="G1737">
        <v>0</v>
      </c>
      <c r="H1737">
        <v>0</v>
      </c>
      <c r="I1737">
        <v>0</v>
      </c>
      <c r="J1737">
        <v>0</v>
      </c>
      <c r="K1737">
        <v>0</v>
      </c>
      <c r="L1737">
        <v>0</v>
      </c>
      <c r="M1737">
        <v>0</v>
      </c>
      <c r="N1737">
        <v>0</v>
      </c>
      <c r="O1737">
        <v>0</v>
      </c>
      <c r="P1737">
        <v>0</v>
      </c>
      <c r="Q1737">
        <v>0</v>
      </c>
      <c r="R1737">
        <v>0</v>
      </c>
      <c r="S1737">
        <v>0</v>
      </c>
      <c r="T1737">
        <v>0</v>
      </c>
      <c r="U1737">
        <v>0</v>
      </c>
      <c r="V1737">
        <v>0</v>
      </c>
      <c r="W1737">
        <v>0</v>
      </c>
      <c r="X1737">
        <v>0</v>
      </c>
      <c r="Y1737">
        <v>0</v>
      </c>
      <c r="Z1737">
        <v>0</v>
      </c>
      <c r="AA1737">
        <v>0</v>
      </c>
      <c r="AB1737">
        <v>0</v>
      </c>
      <c r="AC1737">
        <v>0</v>
      </c>
      <c r="AD1737">
        <v>0</v>
      </c>
      <c r="AE1737">
        <v>0</v>
      </c>
      <c r="AF1737">
        <v>0</v>
      </c>
    </row>
    <row r="1738" spans="1:32">
      <c r="A1738" t="s">
        <v>7265</v>
      </c>
      <c r="B1738" t="s">
        <v>19</v>
      </c>
      <c r="C1738">
        <v>0</v>
      </c>
      <c r="D1738">
        <v>0</v>
      </c>
      <c r="E1738">
        <v>0</v>
      </c>
      <c r="F1738">
        <v>0</v>
      </c>
      <c r="G1738">
        <v>0</v>
      </c>
      <c r="H1738">
        <v>0</v>
      </c>
      <c r="I1738">
        <v>0</v>
      </c>
      <c r="J1738">
        <v>0</v>
      </c>
      <c r="K1738">
        <v>0</v>
      </c>
      <c r="L1738">
        <v>0</v>
      </c>
      <c r="M1738">
        <v>0</v>
      </c>
      <c r="N1738">
        <v>0</v>
      </c>
      <c r="O1738">
        <v>0</v>
      </c>
      <c r="P1738">
        <v>0</v>
      </c>
      <c r="Q1738">
        <v>0</v>
      </c>
      <c r="R1738">
        <v>0</v>
      </c>
      <c r="S1738">
        <v>0</v>
      </c>
      <c r="T1738">
        <v>0</v>
      </c>
      <c r="U1738">
        <v>0</v>
      </c>
      <c r="V1738">
        <v>0</v>
      </c>
      <c r="W1738">
        <v>0</v>
      </c>
      <c r="X1738">
        <v>0</v>
      </c>
      <c r="Y1738">
        <v>0</v>
      </c>
      <c r="Z1738">
        <v>0</v>
      </c>
      <c r="AA1738">
        <v>0</v>
      </c>
      <c r="AB1738">
        <v>0</v>
      </c>
      <c r="AC1738">
        <v>0</v>
      </c>
      <c r="AD1738">
        <v>0</v>
      </c>
      <c r="AE1738">
        <v>0</v>
      </c>
      <c r="AF1738">
        <v>0</v>
      </c>
    </row>
    <row r="1739" spans="1:32">
      <c r="A1739" t="s">
        <v>7266</v>
      </c>
      <c r="B1739" t="s">
        <v>19</v>
      </c>
      <c r="C1739">
        <v>0</v>
      </c>
      <c r="D1739">
        <v>0</v>
      </c>
      <c r="E1739">
        <v>0</v>
      </c>
      <c r="F1739">
        <v>0</v>
      </c>
      <c r="G1739">
        <v>0</v>
      </c>
      <c r="H1739">
        <v>0</v>
      </c>
      <c r="I1739">
        <v>0</v>
      </c>
      <c r="J1739">
        <v>0</v>
      </c>
      <c r="K1739">
        <v>0</v>
      </c>
      <c r="L1739">
        <v>0</v>
      </c>
      <c r="M1739">
        <v>0</v>
      </c>
      <c r="N1739">
        <v>0</v>
      </c>
      <c r="O1739">
        <v>0</v>
      </c>
      <c r="P1739">
        <v>0</v>
      </c>
      <c r="Q1739">
        <v>0</v>
      </c>
      <c r="R1739">
        <v>0</v>
      </c>
      <c r="S1739">
        <v>0</v>
      </c>
      <c r="T1739">
        <v>0</v>
      </c>
      <c r="U1739">
        <v>0</v>
      </c>
      <c r="V1739">
        <v>0</v>
      </c>
      <c r="W1739">
        <v>0</v>
      </c>
      <c r="X1739">
        <v>0</v>
      </c>
      <c r="Y1739">
        <v>0</v>
      </c>
      <c r="Z1739">
        <v>0</v>
      </c>
      <c r="AA1739">
        <v>0</v>
      </c>
      <c r="AB1739">
        <v>0</v>
      </c>
      <c r="AC1739">
        <v>0</v>
      </c>
      <c r="AD1739">
        <v>0</v>
      </c>
      <c r="AE1739">
        <v>0</v>
      </c>
      <c r="AF1739">
        <v>0</v>
      </c>
    </row>
    <row r="1740" spans="1:32">
      <c r="A1740" t="s">
        <v>7267</v>
      </c>
      <c r="B1740" t="s">
        <v>19</v>
      </c>
      <c r="C1740">
        <v>0</v>
      </c>
      <c r="D1740">
        <v>0</v>
      </c>
      <c r="E1740">
        <v>0</v>
      </c>
      <c r="F1740">
        <v>0</v>
      </c>
      <c r="G1740">
        <v>0</v>
      </c>
      <c r="H1740">
        <v>0</v>
      </c>
      <c r="I1740">
        <v>0</v>
      </c>
      <c r="J1740">
        <v>0</v>
      </c>
      <c r="K1740">
        <v>0</v>
      </c>
      <c r="L1740">
        <v>0</v>
      </c>
      <c r="M1740">
        <v>0</v>
      </c>
      <c r="N1740">
        <v>0</v>
      </c>
      <c r="O1740">
        <v>0</v>
      </c>
      <c r="P1740">
        <v>0</v>
      </c>
      <c r="Q1740">
        <v>0</v>
      </c>
      <c r="R1740">
        <v>0</v>
      </c>
      <c r="S1740">
        <v>0</v>
      </c>
      <c r="T1740">
        <v>0</v>
      </c>
      <c r="U1740">
        <v>0</v>
      </c>
      <c r="V1740">
        <v>0</v>
      </c>
      <c r="W1740">
        <v>0</v>
      </c>
      <c r="X1740">
        <v>0</v>
      </c>
      <c r="Y1740">
        <v>0</v>
      </c>
      <c r="Z1740">
        <v>0</v>
      </c>
      <c r="AA1740">
        <v>0</v>
      </c>
      <c r="AB1740">
        <v>0</v>
      </c>
      <c r="AC1740">
        <v>0</v>
      </c>
      <c r="AD1740">
        <v>0</v>
      </c>
      <c r="AE1740">
        <v>0</v>
      </c>
      <c r="AF1740">
        <v>0</v>
      </c>
    </row>
    <row r="1741" spans="1:32">
      <c r="A1741" t="s">
        <v>7268</v>
      </c>
      <c r="B1741" t="s">
        <v>19</v>
      </c>
      <c r="C1741">
        <v>0</v>
      </c>
      <c r="D1741">
        <v>0</v>
      </c>
      <c r="E1741">
        <v>0</v>
      </c>
      <c r="F1741">
        <v>0</v>
      </c>
      <c r="G1741">
        <v>0</v>
      </c>
      <c r="H1741">
        <v>0</v>
      </c>
      <c r="I1741">
        <v>0</v>
      </c>
      <c r="J1741">
        <v>0</v>
      </c>
      <c r="K1741">
        <v>0</v>
      </c>
      <c r="L1741">
        <v>0</v>
      </c>
      <c r="M1741">
        <v>0</v>
      </c>
      <c r="N1741">
        <v>0</v>
      </c>
      <c r="O1741">
        <v>0</v>
      </c>
      <c r="P1741">
        <v>0</v>
      </c>
      <c r="Q1741">
        <v>0</v>
      </c>
      <c r="R1741">
        <v>0</v>
      </c>
      <c r="S1741">
        <v>0</v>
      </c>
      <c r="T1741">
        <v>0</v>
      </c>
      <c r="U1741">
        <v>0</v>
      </c>
      <c r="V1741">
        <v>0</v>
      </c>
      <c r="W1741">
        <v>0</v>
      </c>
      <c r="X1741">
        <v>0</v>
      </c>
      <c r="Y1741">
        <v>0</v>
      </c>
      <c r="Z1741">
        <v>0</v>
      </c>
      <c r="AA1741">
        <v>0</v>
      </c>
      <c r="AB1741">
        <v>0</v>
      </c>
      <c r="AC1741">
        <v>0</v>
      </c>
      <c r="AD1741">
        <v>0</v>
      </c>
      <c r="AE1741">
        <v>0</v>
      </c>
      <c r="AF1741">
        <v>0</v>
      </c>
    </row>
    <row r="1742" spans="1:32">
      <c r="A1742" t="s">
        <v>1664</v>
      </c>
      <c r="B1742" t="s">
        <v>19</v>
      </c>
      <c r="C1742" s="2">
        <v>265180000000000</v>
      </c>
      <c r="D1742" s="2">
        <v>272678000000000</v>
      </c>
      <c r="E1742" s="2">
        <v>273462000000000</v>
      </c>
      <c r="F1742" s="2">
        <v>257973000000000</v>
      </c>
      <c r="G1742" s="2">
        <v>258760000000000</v>
      </c>
      <c r="H1742" s="2">
        <v>259428000000000</v>
      </c>
      <c r="I1742" s="2">
        <v>259695000000000</v>
      </c>
      <c r="J1742" s="2">
        <v>259633000000000</v>
      </c>
      <c r="K1742" s="2">
        <v>258981000000000</v>
      </c>
      <c r="L1742" s="2">
        <v>258056000000000</v>
      </c>
      <c r="M1742" s="2">
        <v>256827000000000</v>
      </c>
      <c r="N1742" s="2">
        <v>255600000000000</v>
      </c>
      <c r="O1742" s="2">
        <v>254769000000000</v>
      </c>
      <c r="P1742" s="2">
        <v>253832000000000</v>
      </c>
      <c r="Q1742" s="2">
        <v>252911000000000</v>
      </c>
      <c r="R1742" s="2">
        <v>252143000000000</v>
      </c>
      <c r="S1742" s="2">
        <v>251460000000000</v>
      </c>
      <c r="T1742" s="2">
        <v>250620000000000</v>
      </c>
      <c r="U1742" s="2">
        <v>249980000000000</v>
      </c>
      <c r="V1742" s="2">
        <v>249411000000000</v>
      </c>
      <c r="W1742" s="2">
        <v>248895000000000</v>
      </c>
      <c r="X1742" s="2">
        <v>248405000000000</v>
      </c>
      <c r="Y1742" s="2">
        <v>248022000000000</v>
      </c>
      <c r="Z1742" s="2">
        <v>247840000000000</v>
      </c>
      <c r="AA1742" s="2">
        <v>247495000000000</v>
      </c>
      <c r="AB1742" s="2">
        <v>246903000000000</v>
      </c>
      <c r="AC1742" s="2">
        <v>246374000000000</v>
      </c>
      <c r="AD1742" s="2">
        <v>246097000000000</v>
      </c>
      <c r="AE1742" s="2">
        <v>245829000000000</v>
      </c>
      <c r="AF1742" s="2">
        <v>245522000000000</v>
      </c>
    </row>
    <row r="1743" spans="1:32">
      <c r="A1743" t="s">
        <v>1665</v>
      </c>
      <c r="B1743" t="s">
        <v>19</v>
      </c>
      <c r="C1743" s="2">
        <v>301649000000</v>
      </c>
      <c r="D1743" s="2">
        <v>345964000000</v>
      </c>
      <c r="E1743" s="2">
        <v>366280000000</v>
      </c>
      <c r="F1743" s="2">
        <v>328958000000</v>
      </c>
      <c r="G1743" s="2">
        <v>315583000000</v>
      </c>
      <c r="H1743" s="2">
        <v>305416000000</v>
      </c>
      <c r="I1743" s="2">
        <v>297063000000</v>
      </c>
      <c r="J1743" s="2">
        <v>289881000000</v>
      </c>
      <c r="K1743" s="2">
        <v>283982000000</v>
      </c>
      <c r="L1743" s="2">
        <v>278616000000</v>
      </c>
      <c r="M1743" s="2">
        <v>273780000000</v>
      </c>
      <c r="N1743" s="2">
        <v>268939000000</v>
      </c>
      <c r="O1743" s="2">
        <v>264709000000</v>
      </c>
      <c r="P1743" s="2">
        <v>260182000000</v>
      </c>
      <c r="Q1743" s="2">
        <v>255732000000</v>
      </c>
      <c r="R1743" s="2">
        <v>251232000000</v>
      </c>
      <c r="S1743" s="2">
        <v>247101000000</v>
      </c>
      <c r="T1743" s="2">
        <v>243095000000</v>
      </c>
      <c r="U1743" s="2">
        <v>239257000000</v>
      </c>
      <c r="V1743" s="2">
        <v>235499000000</v>
      </c>
      <c r="W1743" s="2">
        <v>232173000000</v>
      </c>
      <c r="X1743" s="2">
        <v>228924000000</v>
      </c>
      <c r="Y1743" s="2">
        <v>226043000000</v>
      </c>
      <c r="Z1743" s="2">
        <v>223116000000</v>
      </c>
      <c r="AA1743" s="2">
        <v>220456000000</v>
      </c>
      <c r="AB1743" s="2">
        <v>218268000000</v>
      </c>
      <c r="AC1743" s="2">
        <v>216088000000</v>
      </c>
      <c r="AD1743" s="2">
        <v>213723000000</v>
      </c>
      <c r="AE1743" s="2">
        <v>211430000000</v>
      </c>
      <c r="AF1743" s="2">
        <v>208996000000</v>
      </c>
    </row>
    <row r="1744" spans="1:32">
      <c r="A1744" t="s">
        <v>1666</v>
      </c>
      <c r="B1744" t="s">
        <v>19</v>
      </c>
      <c r="C1744" s="2">
        <v>1996640000000</v>
      </c>
      <c r="D1744" s="2">
        <v>2300520000000</v>
      </c>
      <c r="E1744" s="2">
        <v>2442430000000</v>
      </c>
      <c r="F1744" s="2">
        <v>2189810000000</v>
      </c>
      <c r="G1744" s="2">
        <v>2097630000000</v>
      </c>
      <c r="H1744" s="2">
        <v>2027450000000</v>
      </c>
      <c r="I1744" s="2">
        <v>1969770000000</v>
      </c>
      <c r="J1744" s="2">
        <v>1920250000000</v>
      </c>
      <c r="K1744" s="2">
        <v>1879700000000</v>
      </c>
      <c r="L1744" s="2">
        <v>1842920000000</v>
      </c>
      <c r="M1744" s="2">
        <v>1809900000000</v>
      </c>
      <c r="N1744" s="2">
        <v>1776870000000</v>
      </c>
      <c r="O1744" s="2">
        <v>1748000000000</v>
      </c>
      <c r="P1744" s="2">
        <v>1717100000000</v>
      </c>
      <c r="Q1744" s="2">
        <v>1686710000000</v>
      </c>
      <c r="R1744" s="2">
        <v>1655900000000</v>
      </c>
      <c r="S1744" s="2">
        <v>1627590000000</v>
      </c>
      <c r="T1744" s="2">
        <v>1600170000000</v>
      </c>
      <c r="U1744" s="2">
        <v>1573850000000</v>
      </c>
      <c r="V1744" s="2">
        <v>1548050000000</v>
      </c>
      <c r="W1744" s="2">
        <v>1525220000000</v>
      </c>
      <c r="X1744" s="2">
        <v>1502900000000</v>
      </c>
      <c r="Y1744" s="2">
        <v>1483090000000</v>
      </c>
      <c r="Z1744" s="2">
        <v>1462910000000</v>
      </c>
      <c r="AA1744" s="2">
        <v>1444590000000</v>
      </c>
      <c r="AB1744" s="2">
        <v>1429560000000</v>
      </c>
      <c r="AC1744" s="2">
        <v>1414560000000</v>
      </c>
      <c r="AD1744" s="2">
        <v>1398240000000</v>
      </c>
      <c r="AE1744" s="2">
        <v>1382410000000</v>
      </c>
      <c r="AF1744" s="2">
        <v>1365580000000</v>
      </c>
    </row>
    <row r="1745" spans="1:32">
      <c r="A1745" t="s">
        <v>1667</v>
      </c>
      <c r="B1745" t="s">
        <v>19</v>
      </c>
      <c r="C1745" s="2">
        <v>243149000000</v>
      </c>
      <c r="D1745" s="2">
        <v>254707000000</v>
      </c>
      <c r="E1745" s="2">
        <v>257844000000</v>
      </c>
      <c r="F1745" s="2">
        <v>240153000000</v>
      </c>
      <c r="G1745" s="2">
        <v>238823000000</v>
      </c>
      <c r="H1745" s="2">
        <v>237811000000</v>
      </c>
      <c r="I1745" s="2">
        <v>236737000000</v>
      </c>
      <c r="J1745" s="2">
        <v>235575000000</v>
      </c>
      <c r="K1745" s="2">
        <v>234150000000</v>
      </c>
      <c r="L1745" s="2">
        <v>232606000000</v>
      </c>
      <c r="M1745" s="2">
        <v>230909000000</v>
      </c>
      <c r="N1745" s="2">
        <v>229217000000</v>
      </c>
      <c r="O1745" s="2">
        <v>227903000000</v>
      </c>
      <c r="P1745" s="2">
        <v>226474000000</v>
      </c>
      <c r="Q1745" s="2">
        <v>225068000000</v>
      </c>
      <c r="R1745" s="2">
        <v>223773000000</v>
      </c>
      <c r="S1745" s="2">
        <v>222591000000</v>
      </c>
      <c r="T1745" s="2">
        <v>221316000000</v>
      </c>
      <c r="U1745" s="2">
        <v>220216000000</v>
      </c>
      <c r="V1745" s="2">
        <v>219180000000</v>
      </c>
      <c r="W1745" s="2">
        <v>218241000000</v>
      </c>
      <c r="X1745" s="2">
        <v>217334000000</v>
      </c>
      <c r="Y1745" s="2">
        <v>216549000000</v>
      </c>
      <c r="Z1745" s="2">
        <v>215912000000</v>
      </c>
      <c r="AA1745" s="2">
        <v>215194000000</v>
      </c>
      <c r="AB1745" s="2">
        <v>214355000000</v>
      </c>
      <c r="AC1745" s="2">
        <v>213562000000</v>
      </c>
      <c r="AD1745" s="2">
        <v>212933000000</v>
      </c>
      <c r="AE1745" s="2">
        <v>212319000000</v>
      </c>
      <c r="AF1745" s="2">
        <v>211664000000</v>
      </c>
    </row>
    <row r="1746" spans="1:32">
      <c r="A1746" t="s">
        <v>1668</v>
      </c>
      <c r="B1746" t="s">
        <v>19</v>
      </c>
      <c r="C1746" s="2">
        <v>390753000000</v>
      </c>
      <c r="D1746" s="2">
        <v>441221000000</v>
      </c>
      <c r="E1746" s="2">
        <v>464402000000</v>
      </c>
      <c r="F1746" s="2">
        <v>420592000000</v>
      </c>
      <c r="G1746" s="2">
        <v>406339000000</v>
      </c>
      <c r="H1746" s="2">
        <v>395530000000</v>
      </c>
      <c r="I1746" s="2">
        <v>386572000000</v>
      </c>
      <c r="J1746" s="2">
        <v>378805000000</v>
      </c>
      <c r="K1746" s="2">
        <v>372277000000</v>
      </c>
      <c r="L1746" s="2">
        <v>366259000000</v>
      </c>
      <c r="M1746" s="2">
        <v>360745000000</v>
      </c>
      <c r="N1746" s="2">
        <v>355235000000</v>
      </c>
      <c r="O1746" s="2">
        <v>350508000000</v>
      </c>
      <c r="P1746" s="2">
        <v>345426000000</v>
      </c>
      <c r="Q1746" s="2">
        <v>340423000000</v>
      </c>
      <c r="R1746" s="2">
        <v>335395000000</v>
      </c>
      <c r="S1746" s="2">
        <v>330784000000</v>
      </c>
      <c r="T1746" s="2">
        <v>326259000000</v>
      </c>
      <c r="U1746" s="2">
        <v>321965000000</v>
      </c>
      <c r="V1746" s="2">
        <v>317772000000</v>
      </c>
      <c r="W1746" s="2">
        <v>314070000000</v>
      </c>
      <c r="X1746" s="2">
        <v>310451000000</v>
      </c>
      <c r="Y1746" s="2">
        <v>307268000000</v>
      </c>
      <c r="Z1746" s="2">
        <v>304080000000</v>
      </c>
      <c r="AA1746" s="2">
        <v>301136000000</v>
      </c>
      <c r="AB1746" s="2">
        <v>298632000000</v>
      </c>
      <c r="AC1746" s="2">
        <v>296154000000</v>
      </c>
      <c r="AD1746" s="2">
        <v>293544000000</v>
      </c>
      <c r="AE1746" s="2">
        <v>291015000000</v>
      </c>
      <c r="AF1746" s="2">
        <v>288305000000</v>
      </c>
    </row>
    <row r="1747" spans="1:32">
      <c r="A1747" t="s">
        <v>1669</v>
      </c>
      <c r="B1747" t="s">
        <v>19</v>
      </c>
      <c r="C1747" s="2">
        <v>380438000000</v>
      </c>
      <c r="D1747" s="2">
        <v>430117000000</v>
      </c>
      <c r="E1747" s="2">
        <v>452968000000</v>
      </c>
      <c r="F1747" s="2">
        <v>409992000000</v>
      </c>
      <c r="G1747" s="2">
        <v>395891000000</v>
      </c>
      <c r="H1747" s="2">
        <v>385194000000</v>
      </c>
      <c r="I1747" s="2">
        <v>376336000000</v>
      </c>
      <c r="J1747" s="2">
        <v>368662000000</v>
      </c>
      <c r="K1747" s="2">
        <v>362223000000</v>
      </c>
      <c r="L1747" s="2">
        <v>356295000000</v>
      </c>
      <c r="M1747" s="2">
        <v>350872000000</v>
      </c>
      <c r="N1747" s="2">
        <v>345452000000</v>
      </c>
      <c r="O1747" s="2">
        <v>340796000000</v>
      </c>
      <c r="P1747" s="2">
        <v>335792000000</v>
      </c>
      <c r="Q1747" s="2">
        <v>330867000000</v>
      </c>
      <c r="R1747" s="2">
        <v>325913000000</v>
      </c>
      <c r="S1747" s="2">
        <v>321370000000</v>
      </c>
      <c r="T1747" s="2">
        <v>316916000000</v>
      </c>
      <c r="U1747" s="2">
        <v>312685000000</v>
      </c>
      <c r="V1747" s="2">
        <v>308553000000</v>
      </c>
      <c r="W1747" s="2">
        <v>304905000000</v>
      </c>
      <c r="X1747" s="2">
        <v>301338000000</v>
      </c>
      <c r="Y1747" s="2">
        <v>298199000000</v>
      </c>
      <c r="Z1747" s="2">
        <v>295051000000</v>
      </c>
      <c r="AA1747" s="2">
        <v>292148000000</v>
      </c>
      <c r="AB1747" s="2">
        <v>289685000000</v>
      </c>
      <c r="AC1747" s="2">
        <v>287247000000</v>
      </c>
      <c r="AD1747" s="2">
        <v>284672000000</v>
      </c>
      <c r="AE1747" s="2">
        <v>282177000000</v>
      </c>
      <c r="AF1747" s="2">
        <v>279505000000</v>
      </c>
    </row>
    <row r="1748" spans="1:32">
      <c r="A1748" t="s">
        <v>1670</v>
      </c>
      <c r="B1748" t="s">
        <v>19</v>
      </c>
      <c r="C1748" s="2">
        <v>10750700000</v>
      </c>
      <c r="D1748" s="2">
        <v>12110400000</v>
      </c>
      <c r="E1748" s="2">
        <v>12703000000</v>
      </c>
      <c r="F1748" s="2">
        <v>11390700000</v>
      </c>
      <c r="G1748" s="2">
        <v>10981400000</v>
      </c>
      <c r="H1748" s="2">
        <v>10664400000</v>
      </c>
      <c r="I1748" s="2">
        <v>10398900000</v>
      </c>
      <c r="J1748" s="2">
        <v>10166900000</v>
      </c>
      <c r="K1748" s="2">
        <v>9971150000</v>
      </c>
      <c r="L1748" s="2">
        <v>9791440000</v>
      </c>
      <c r="M1748" s="2">
        <v>9626500000</v>
      </c>
      <c r="N1748" s="2">
        <v>9462020000</v>
      </c>
      <c r="O1748" s="2">
        <v>9317770000</v>
      </c>
      <c r="P1748" s="2">
        <v>9164520000</v>
      </c>
      <c r="Q1748" s="2">
        <v>9013580000</v>
      </c>
      <c r="R1748" s="2">
        <v>8862320000</v>
      </c>
      <c r="S1748" s="2">
        <v>8722510000</v>
      </c>
      <c r="T1748" s="2">
        <v>8586490000</v>
      </c>
      <c r="U1748" s="2">
        <v>8456660000</v>
      </c>
      <c r="V1748" s="2">
        <v>8329780000</v>
      </c>
      <c r="W1748" s="2">
        <v>8215760000</v>
      </c>
      <c r="X1748" s="2">
        <v>8104520000</v>
      </c>
      <c r="Y1748" s="2">
        <v>8004010000</v>
      </c>
      <c r="Z1748" s="2">
        <v>7903460000</v>
      </c>
      <c r="AA1748" s="2">
        <v>7810500000</v>
      </c>
      <c r="AB1748" s="2">
        <v>7730640000</v>
      </c>
      <c r="AC1748" s="2">
        <v>7651120000</v>
      </c>
      <c r="AD1748" s="2">
        <v>7567190000</v>
      </c>
      <c r="AE1748" s="2">
        <v>7485400000</v>
      </c>
      <c r="AF1748" s="2">
        <v>7399820000</v>
      </c>
    </row>
    <row r="1749" spans="1:32">
      <c r="A1749" t="s">
        <v>1671</v>
      </c>
      <c r="B1749" t="s">
        <v>19</v>
      </c>
      <c r="C1749" s="2">
        <v>19212000000</v>
      </c>
      <c r="D1749" s="2">
        <v>21892200000</v>
      </c>
      <c r="E1749" s="2">
        <v>23132500000</v>
      </c>
      <c r="F1749" s="2">
        <v>20840500000</v>
      </c>
      <c r="G1749" s="2">
        <v>20053600000</v>
      </c>
      <c r="H1749" s="2">
        <v>19454700000</v>
      </c>
      <c r="I1749" s="2">
        <v>18960100000</v>
      </c>
      <c r="J1749" s="2">
        <v>18533100000</v>
      </c>
      <c r="K1749" s="2">
        <v>18178800000</v>
      </c>
      <c r="L1749" s="2">
        <v>17854800000</v>
      </c>
      <c r="M1749" s="2">
        <v>17560900000</v>
      </c>
      <c r="N1749" s="2">
        <v>17267200000</v>
      </c>
      <c r="O1749" s="2">
        <v>17012600000</v>
      </c>
      <c r="P1749" s="2">
        <v>16739700000</v>
      </c>
      <c r="Q1749" s="2">
        <v>16471100000</v>
      </c>
      <c r="R1749" s="2">
        <v>16200100000</v>
      </c>
      <c r="S1749" s="2">
        <v>15951100000</v>
      </c>
      <c r="T1749" s="2">
        <v>15708400000</v>
      </c>
      <c r="U1749" s="2">
        <v>15476700000</v>
      </c>
      <c r="V1749" s="2">
        <v>15250000000</v>
      </c>
      <c r="W1749" s="2">
        <v>15049500000</v>
      </c>
      <c r="X1749" s="2">
        <v>14853300000</v>
      </c>
      <c r="Y1749" s="2">
        <v>14679800000</v>
      </c>
      <c r="Z1749" s="2">
        <v>14504500000</v>
      </c>
      <c r="AA1749" s="2">
        <v>14343900000</v>
      </c>
      <c r="AB1749" s="2">
        <v>14209600000</v>
      </c>
      <c r="AC1749" s="2">
        <v>14076100000</v>
      </c>
      <c r="AD1749" s="2">
        <v>13933200000</v>
      </c>
      <c r="AE1749" s="2">
        <v>13794600000</v>
      </c>
      <c r="AF1749" s="2">
        <v>13646900000</v>
      </c>
    </row>
    <row r="1750" spans="1:32">
      <c r="A1750" t="s">
        <v>1672</v>
      </c>
      <c r="B1750" t="s">
        <v>19</v>
      </c>
      <c r="C1750" s="2">
        <v>208903000000</v>
      </c>
      <c r="D1750" s="2">
        <v>235138000000</v>
      </c>
      <c r="E1750" s="2">
        <v>247159000000</v>
      </c>
      <c r="F1750" s="2">
        <v>224284000000</v>
      </c>
      <c r="G1750" s="2">
        <v>216993000000</v>
      </c>
      <c r="H1750" s="2">
        <v>211473000000</v>
      </c>
      <c r="I1750" s="2">
        <v>206893000000</v>
      </c>
      <c r="J1750" s="2">
        <v>202916000000</v>
      </c>
      <c r="K1750" s="2">
        <v>199555000000</v>
      </c>
      <c r="L1750" s="2">
        <v>196447000000</v>
      </c>
      <c r="M1750" s="2">
        <v>193589000000</v>
      </c>
      <c r="N1750" s="2">
        <v>190732000000</v>
      </c>
      <c r="O1750" s="2">
        <v>188292000000</v>
      </c>
      <c r="P1750" s="2">
        <v>185665000000</v>
      </c>
      <c r="Q1750" s="2">
        <v>183080000000</v>
      </c>
      <c r="R1750" s="2">
        <v>180485000000</v>
      </c>
      <c r="S1750" s="2">
        <v>178107000000</v>
      </c>
      <c r="T1750" s="2">
        <v>175767000000</v>
      </c>
      <c r="U1750" s="2">
        <v>173551000000</v>
      </c>
      <c r="V1750" s="2">
        <v>171390000000</v>
      </c>
      <c r="W1750" s="2">
        <v>169484000000</v>
      </c>
      <c r="X1750" s="2">
        <v>167621000000</v>
      </c>
      <c r="Y1750" s="2">
        <v>165986000000</v>
      </c>
      <c r="Z1750" s="2">
        <v>164355000000</v>
      </c>
      <c r="AA1750" s="2">
        <v>162844000000</v>
      </c>
      <c r="AB1750" s="2">
        <v>161550000000</v>
      </c>
      <c r="AC1750" s="2">
        <v>160272000000</v>
      </c>
      <c r="AD1750" s="2">
        <v>158935000000</v>
      </c>
      <c r="AE1750" s="2">
        <v>157640000000</v>
      </c>
      <c r="AF1750" s="2">
        <v>156248000000</v>
      </c>
    </row>
    <row r="1751" spans="1:32">
      <c r="A1751" t="s">
        <v>1673</v>
      </c>
      <c r="B1751" t="s">
        <v>19</v>
      </c>
      <c r="C1751" s="2">
        <v>20040200000</v>
      </c>
      <c r="D1751" s="2">
        <v>20605900000</v>
      </c>
      <c r="E1751" s="2">
        <v>20699100000</v>
      </c>
      <c r="F1751" s="2">
        <v>19618700000</v>
      </c>
      <c r="G1751" s="2">
        <v>19703300000</v>
      </c>
      <c r="H1751" s="2">
        <v>19777000000</v>
      </c>
      <c r="I1751" s="2">
        <v>19817300000</v>
      </c>
      <c r="J1751" s="2">
        <v>19830900000</v>
      </c>
      <c r="K1751" s="2">
        <v>19796300000</v>
      </c>
      <c r="L1751" s="2">
        <v>19739200000</v>
      </c>
      <c r="M1751" s="2">
        <v>19657900000</v>
      </c>
      <c r="N1751" s="2">
        <v>19576700000</v>
      </c>
      <c r="O1751" s="2">
        <v>19526800000</v>
      </c>
      <c r="P1751" s="2">
        <v>19468300000</v>
      </c>
      <c r="Q1751" s="2">
        <v>19410800000</v>
      </c>
      <c r="R1751" s="2">
        <v>19364600000</v>
      </c>
      <c r="S1751" s="2">
        <v>19324400000</v>
      </c>
      <c r="T1751" s="2">
        <v>19271000000</v>
      </c>
      <c r="U1751" s="2">
        <v>19232900000</v>
      </c>
      <c r="V1751" s="2">
        <v>19199900000</v>
      </c>
      <c r="W1751" s="2">
        <v>19171300000</v>
      </c>
      <c r="X1751" s="2">
        <v>19144000000</v>
      </c>
      <c r="Y1751" s="2">
        <v>19125700000</v>
      </c>
      <c r="Z1751" s="2">
        <v>19122600000</v>
      </c>
      <c r="AA1751" s="2">
        <v>19106200000</v>
      </c>
      <c r="AB1751" s="2">
        <v>19069500000</v>
      </c>
      <c r="AC1751" s="2">
        <v>19037800000</v>
      </c>
      <c r="AD1751" s="2">
        <v>19026300000</v>
      </c>
      <c r="AE1751" s="2">
        <v>19015400000</v>
      </c>
      <c r="AF1751" s="2">
        <v>19000600000</v>
      </c>
    </row>
    <row r="1752" spans="1:32">
      <c r="A1752" t="s">
        <v>1674</v>
      </c>
      <c r="B1752" t="s">
        <v>19</v>
      </c>
      <c r="C1752" s="2">
        <v>751680000</v>
      </c>
      <c r="D1752" s="2">
        <v>772917000</v>
      </c>
      <c r="E1752" s="2">
        <v>767381000</v>
      </c>
      <c r="F1752" s="2">
        <v>708660000</v>
      </c>
      <c r="G1752" s="2">
        <v>706164000</v>
      </c>
      <c r="H1752" s="2">
        <v>703937000</v>
      </c>
      <c r="I1752" s="2">
        <v>701254000</v>
      </c>
      <c r="J1752" s="2">
        <v>698017000</v>
      </c>
      <c r="K1752" s="2">
        <v>693777000</v>
      </c>
      <c r="L1752" s="2">
        <v>689083000</v>
      </c>
      <c r="M1752" s="2">
        <v>683755000</v>
      </c>
      <c r="N1752" s="2">
        <v>678380000</v>
      </c>
      <c r="O1752" s="2">
        <v>673833000</v>
      </c>
      <c r="P1752" s="2">
        <v>669071000</v>
      </c>
      <c r="Q1752" s="2">
        <v>664446000</v>
      </c>
      <c r="R1752" s="2">
        <v>660310000</v>
      </c>
      <c r="S1752" s="2">
        <v>656499000</v>
      </c>
      <c r="T1752" s="2">
        <v>652510000</v>
      </c>
      <c r="U1752" s="2">
        <v>649064000</v>
      </c>
      <c r="V1752" s="2">
        <v>645845000</v>
      </c>
      <c r="W1752" s="2">
        <v>642732000</v>
      </c>
      <c r="X1752" s="2">
        <v>639791000</v>
      </c>
      <c r="Y1752" s="2">
        <v>637017000</v>
      </c>
      <c r="Z1752" s="2">
        <v>634796000</v>
      </c>
      <c r="AA1752" s="2">
        <v>632326000</v>
      </c>
      <c r="AB1752" s="2">
        <v>629490000</v>
      </c>
      <c r="AC1752" s="2">
        <v>626776000</v>
      </c>
      <c r="AD1752" s="2">
        <v>624556000</v>
      </c>
      <c r="AE1752" s="2">
        <v>622364000</v>
      </c>
      <c r="AF1752" s="2">
        <v>620282000</v>
      </c>
    </row>
    <row r="1753" spans="1:32">
      <c r="A1753" t="s">
        <v>1675</v>
      </c>
      <c r="B1753" t="s">
        <v>19</v>
      </c>
      <c r="C1753">
        <v>0</v>
      </c>
      <c r="D1753">
        <v>0</v>
      </c>
      <c r="E1753">
        <v>0</v>
      </c>
      <c r="F1753">
        <v>0</v>
      </c>
      <c r="G1753">
        <v>0</v>
      </c>
      <c r="H1753">
        <v>0</v>
      </c>
      <c r="I1753">
        <v>0</v>
      </c>
      <c r="J1753">
        <v>0</v>
      </c>
      <c r="K1753">
        <v>0</v>
      </c>
      <c r="L1753">
        <v>0</v>
      </c>
      <c r="M1753">
        <v>0</v>
      </c>
      <c r="N1753">
        <v>0</v>
      </c>
      <c r="O1753">
        <v>0</v>
      </c>
      <c r="P1753">
        <v>0</v>
      </c>
      <c r="Q1753">
        <v>0</v>
      </c>
      <c r="R1753">
        <v>0</v>
      </c>
      <c r="S1753">
        <v>0</v>
      </c>
      <c r="T1753">
        <v>0</v>
      </c>
      <c r="U1753">
        <v>0</v>
      </c>
      <c r="V1753">
        <v>0</v>
      </c>
      <c r="W1753">
        <v>0</v>
      </c>
      <c r="X1753">
        <v>0</v>
      </c>
      <c r="Y1753">
        <v>0</v>
      </c>
      <c r="Z1753">
        <v>0</v>
      </c>
      <c r="AA1753">
        <v>0</v>
      </c>
      <c r="AB1753">
        <v>0</v>
      </c>
      <c r="AC1753">
        <v>0</v>
      </c>
      <c r="AD1753">
        <v>0</v>
      </c>
      <c r="AE1753">
        <v>0</v>
      </c>
      <c r="AF1753">
        <v>0</v>
      </c>
    </row>
    <row r="1754" spans="1:32">
      <c r="A1754" t="s">
        <v>1676</v>
      </c>
      <c r="B1754" t="s">
        <v>19</v>
      </c>
      <c r="C1754" s="2">
        <v>60965400000000</v>
      </c>
      <c r="D1754" s="2">
        <v>62691400000000</v>
      </c>
      <c r="E1754" s="2">
        <v>62871800000000</v>
      </c>
      <c r="F1754" s="2">
        <v>59309400000000</v>
      </c>
      <c r="G1754" s="2">
        <v>59484200000000</v>
      </c>
      <c r="H1754" s="2">
        <v>59635900000000</v>
      </c>
      <c r="I1754" s="2">
        <v>59703300000000</v>
      </c>
      <c r="J1754" s="2">
        <v>59683800000000</v>
      </c>
      <c r="K1754" s="2">
        <v>59533900000000</v>
      </c>
      <c r="L1754" s="2">
        <v>59319200000000</v>
      </c>
      <c r="M1754" s="2">
        <v>59047200000000</v>
      </c>
      <c r="N1754" s="2">
        <v>58769400000000</v>
      </c>
      <c r="O1754" s="2">
        <v>58572500000000</v>
      </c>
      <c r="P1754" s="2">
        <v>58347800000000</v>
      </c>
      <c r="Q1754" s="2">
        <v>58138900000000</v>
      </c>
      <c r="R1754" s="2">
        <v>57955300000000</v>
      </c>
      <c r="S1754" s="2">
        <v>57795800000000</v>
      </c>
      <c r="T1754" s="2">
        <v>57617000000000</v>
      </c>
      <c r="U1754" s="2">
        <v>57476900000000</v>
      </c>
      <c r="V1754" s="2">
        <v>57345900000000</v>
      </c>
      <c r="W1754" s="2">
        <v>57218400000000</v>
      </c>
      <c r="X1754" s="2">
        <v>57108600000000</v>
      </c>
      <c r="Y1754" s="2">
        <v>57018900000000</v>
      </c>
      <c r="Z1754" s="2">
        <v>56967100000000</v>
      </c>
      <c r="AA1754" s="2">
        <v>56899900000000</v>
      </c>
      <c r="AB1754" s="2">
        <v>56755600000000</v>
      </c>
      <c r="AC1754" s="2">
        <v>56646600000000</v>
      </c>
      <c r="AD1754" s="2">
        <v>56572200000000</v>
      </c>
      <c r="AE1754" s="2">
        <v>56510100000000</v>
      </c>
      <c r="AF1754" s="2">
        <v>56436100000000</v>
      </c>
    </row>
    <row r="1755" spans="1:32">
      <c r="A1755" t="s">
        <v>1677</v>
      </c>
      <c r="B1755" t="s">
        <v>19</v>
      </c>
      <c r="C1755" s="2">
        <v>69338100000</v>
      </c>
      <c r="D1755" s="2">
        <v>79507500000</v>
      </c>
      <c r="E1755" s="2">
        <v>84233900000</v>
      </c>
      <c r="F1755" s="2">
        <v>75617500000</v>
      </c>
      <c r="G1755" s="2">
        <v>72545500000</v>
      </c>
      <c r="H1755" s="2">
        <v>70215400000</v>
      </c>
      <c r="I1755" s="2">
        <v>68290600000</v>
      </c>
      <c r="J1755" s="2">
        <v>66640300000</v>
      </c>
      <c r="K1755" s="2">
        <v>65287600000</v>
      </c>
      <c r="L1755" s="2">
        <v>64047600000</v>
      </c>
      <c r="M1755" s="2">
        <v>62934900000</v>
      </c>
      <c r="N1755" s="2">
        <v>61827700000</v>
      </c>
      <c r="O1755" s="2">
        <v>60850000000</v>
      </c>
      <c r="P1755" s="2">
        <v>59812100000</v>
      </c>
      <c r="Q1755" s="2">
        <v>58784000000</v>
      </c>
      <c r="R1755" s="2">
        <v>57759800000</v>
      </c>
      <c r="S1755" s="2">
        <v>56795800000</v>
      </c>
      <c r="T1755" s="2">
        <v>55879600000</v>
      </c>
      <c r="U1755" s="2">
        <v>54996600000</v>
      </c>
      <c r="V1755" s="2">
        <v>54143500000</v>
      </c>
      <c r="W1755" s="2">
        <v>53383600000</v>
      </c>
      <c r="X1755" s="2">
        <v>52633000000</v>
      </c>
      <c r="Y1755" s="2">
        <v>51956100000</v>
      </c>
      <c r="Z1755" s="2">
        <v>51283800000</v>
      </c>
      <c r="AA1755" s="2">
        <v>50681200000</v>
      </c>
      <c r="AB1755" s="2">
        <v>50184200000</v>
      </c>
      <c r="AC1755" s="2">
        <v>49669800000</v>
      </c>
      <c r="AD1755" s="2">
        <v>49131200000</v>
      </c>
      <c r="AE1755" s="2">
        <v>48601000000</v>
      </c>
      <c r="AF1755" s="2">
        <v>48055800000</v>
      </c>
    </row>
    <row r="1756" spans="1:32">
      <c r="A1756" t="s">
        <v>1678</v>
      </c>
      <c r="B1756" t="s">
        <v>19</v>
      </c>
      <c r="C1756" s="2">
        <v>458954000000</v>
      </c>
      <c r="D1756" s="2">
        <v>528683000000</v>
      </c>
      <c r="E1756" s="2">
        <v>561696000000</v>
      </c>
      <c r="F1756" s="2">
        <v>503368000000</v>
      </c>
      <c r="G1756" s="2">
        <v>482198000000</v>
      </c>
      <c r="H1756" s="2">
        <v>466113000000</v>
      </c>
      <c r="I1756" s="2">
        <v>452822000000</v>
      </c>
      <c r="J1756" s="2">
        <v>441443000000</v>
      </c>
      <c r="K1756" s="2">
        <v>432147000000</v>
      </c>
      <c r="L1756" s="2">
        <v>423647000000</v>
      </c>
      <c r="M1756" s="2">
        <v>416047000000</v>
      </c>
      <c r="N1756" s="2">
        <v>408494000000</v>
      </c>
      <c r="O1756" s="2">
        <v>401820000000</v>
      </c>
      <c r="P1756" s="2">
        <v>394739000000</v>
      </c>
      <c r="Q1756" s="2">
        <v>387714000000</v>
      </c>
      <c r="R1756" s="2">
        <v>380703000000</v>
      </c>
      <c r="S1756" s="2">
        <v>374098000000</v>
      </c>
      <c r="T1756" s="2">
        <v>367824000000</v>
      </c>
      <c r="U1756" s="2">
        <v>361768000000</v>
      </c>
      <c r="V1756" s="2">
        <v>355913000000</v>
      </c>
      <c r="W1756" s="2">
        <v>350697000000</v>
      </c>
      <c r="X1756" s="2">
        <v>345541000000</v>
      </c>
      <c r="Y1756" s="2">
        <v>340885000000</v>
      </c>
      <c r="Z1756" s="2">
        <v>336252000000</v>
      </c>
      <c r="AA1756" s="2">
        <v>332099000000</v>
      </c>
      <c r="AB1756" s="2">
        <v>328686000000</v>
      </c>
      <c r="AC1756" s="2">
        <v>325147000000</v>
      </c>
      <c r="AD1756" s="2">
        <v>321431000000</v>
      </c>
      <c r="AE1756" s="2">
        <v>317771000000</v>
      </c>
      <c r="AF1756" s="2">
        <v>314005000000</v>
      </c>
    </row>
    <row r="1757" spans="1:32">
      <c r="A1757" t="s">
        <v>1679</v>
      </c>
      <c r="B1757" t="s">
        <v>19</v>
      </c>
      <c r="C1757" s="2">
        <v>55899100000</v>
      </c>
      <c r="D1757" s="2">
        <v>58555500000</v>
      </c>
      <c r="E1757" s="2">
        <v>59284100000</v>
      </c>
      <c r="F1757" s="2">
        <v>55210400000</v>
      </c>
      <c r="G1757" s="2">
        <v>54901200000</v>
      </c>
      <c r="H1757" s="2">
        <v>54667800000</v>
      </c>
      <c r="I1757" s="2">
        <v>54424800000</v>
      </c>
      <c r="J1757" s="2">
        <v>54154000000</v>
      </c>
      <c r="K1757" s="2">
        <v>53827100000</v>
      </c>
      <c r="L1757" s="2">
        <v>53469600000</v>
      </c>
      <c r="M1757" s="2">
        <v>53086900000</v>
      </c>
      <c r="N1757" s="2">
        <v>52701800000</v>
      </c>
      <c r="O1757" s="2">
        <v>52394800000</v>
      </c>
      <c r="P1757" s="2">
        <v>52059800000</v>
      </c>
      <c r="Q1757" s="2">
        <v>51738000000</v>
      </c>
      <c r="R1757" s="2">
        <v>51436200000</v>
      </c>
      <c r="S1757" s="2">
        <v>51161100000</v>
      </c>
      <c r="T1757" s="2">
        <v>50879400000</v>
      </c>
      <c r="U1757" s="2">
        <v>50630900000</v>
      </c>
      <c r="V1757" s="2">
        <v>50394000000</v>
      </c>
      <c r="W1757" s="2">
        <v>50172600000</v>
      </c>
      <c r="X1757" s="2">
        <v>49965500000</v>
      </c>
      <c r="Y1757" s="2">
        <v>49782600000</v>
      </c>
      <c r="Z1757" s="2">
        <v>49628800000</v>
      </c>
      <c r="AA1757" s="2">
        <v>49473300000</v>
      </c>
      <c r="AB1757" s="2">
        <v>49275300000</v>
      </c>
      <c r="AC1757" s="2">
        <v>49100700000</v>
      </c>
      <c r="AD1757" s="2">
        <v>48949100000</v>
      </c>
      <c r="AE1757" s="2">
        <v>48807300000</v>
      </c>
      <c r="AF1757" s="2">
        <v>48656100000</v>
      </c>
    </row>
    <row r="1758" spans="1:32">
      <c r="A1758" t="s">
        <v>1680</v>
      </c>
      <c r="B1758" t="s">
        <v>19</v>
      </c>
      <c r="C1758" s="2">
        <v>89822400000</v>
      </c>
      <c r="D1758" s="2">
        <v>101405000000</v>
      </c>
      <c r="E1758" s="2">
        <v>106796000000</v>
      </c>
      <c r="F1758" s="2">
        <v>96683800000</v>
      </c>
      <c r="G1758" s="2">
        <v>93408200000</v>
      </c>
      <c r="H1758" s="2">
        <v>90930700000</v>
      </c>
      <c r="I1758" s="2">
        <v>88868100000</v>
      </c>
      <c r="J1758" s="2">
        <v>87081800000</v>
      </c>
      <c r="K1758" s="2">
        <v>85585100000</v>
      </c>
      <c r="L1758" s="2">
        <v>84193900000</v>
      </c>
      <c r="M1758" s="2">
        <v>82928900000</v>
      </c>
      <c r="N1758" s="2">
        <v>81669700000</v>
      </c>
      <c r="O1758" s="2">
        <v>80575400000</v>
      </c>
      <c r="P1758" s="2">
        <v>79407300000</v>
      </c>
      <c r="Q1758" s="2">
        <v>78252200000</v>
      </c>
      <c r="R1758" s="2">
        <v>77105100000</v>
      </c>
      <c r="S1758" s="2">
        <v>76028700000</v>
      </c>
      <c r="T1758" s="2">
        <v>74997700000</v>
      </c>
      <c r="U1758" s="2">
        <v>74012700000</v>
      </c>
      <c r="V1758" s="2">
        <v>73061400000</v>
      </c>
      <c r="W1758" s="2">
        <v>72211600000</v>
      </c>
      <c r="X1758" s="2">
        <v>71376800000</v>
      </c>
      <c r="Y1758" s="2">
        <v>70627700000</v>
      </c>
      <c r="Z1758" s="2">
        <v>69893300000</v>
      </c>
      <c r="AA1758" s="2">
        <v>69229600000</v>
      </c>
      <c r="AB1758" s="2">
        <v>68658100000</v>
      </c>
      <c r="AC1758" s="2">
        <v>68078100000</v>
      </c>
      <c r="AD1758" s="2">
        <v>67479900000</v>
      </c>
      <c r="AE1758" s="2">
        <v>66894900000</v>
      </c>
      <c r="AF1758" s="2">
        <v>66287700000</v>
      </c>
    </row>
    <row r="1759" spans="1:32">
      <c r="A1759" t="s">
        <v>1681</v>
      </c>
      <c r="B1759" t="s">
        <v>19</v>
      </c>
      <c r="C1759" s="2">
        <v>87451200000</v>
      </c>
      <c r="D1759" s="2">
        <v>98852400000</v>
      </c>
      <c r="E1759" s="2">
        <v>104167000000</v>
      </c>
      <c r="F1759" s="2">
        <v>94246900000</v>
      </c>
      <c r="G1759" s="2">
        <v>91006400000</v>
      </c>
      <c r="H1759" s="2">
        <v>88554800000</v>
      </c>
      <c r="I1759" s="2">
        <v>86515000000</v>
      </c>
      <c r="J1759" s="2">
        <v>84750000000</v>
      </c>
      <c r="K1759" s="2">
        <v>83274000000</v>
      </c>
      <c r="L1759" s="2">
        <v>81903600000</v>
      </c>
      <c r="M1759" s="2">
        <v>80659100000</v>
      </c>
      <c r="N1759" s="2">
        <v>79420400000</v>
      </c>
      <c r="O1759" s="2">
        <v>78342700000</v>
      </c>
      <c r="P1759" s="2">
        <v>77192800000</v>
      </c>
      <c r="Q1759" s="2">
        <v>76055400000</v>
      </c>
      <c r="R1759" s="2">
        <v>74925600000</v>
      </c>
      <c r="S1759" s="2">
        <v>73865000000</v>
      </c>
      <c r="T1759" s="2">
        <v>72849700000</v>
      </c>
      <c r="U1759" s="2">
        <v>71879200000</v>
      </c>
      <c r="V1759" s="2">
        <v>70941700000</v>
      </c>
      <c r="W1759" s="2">
        <v>70104400000</v>
      </c>
      <c r="X1759" s="2">
        <v>69281600000</v>
      </c>
      <c r="Y1759" s="2">
        <v>68542900000</v>
      </c>
      <c r="Z1759" s="2">
        <v>67818000000</v>
      </c>
      <c r="AA1759" s="2">
        <v>67163200000</v>
      </c>
      <c r="AB1759" s="2">
        <v>66601400000</v>
      </c>
      <c r="AC1759" s="2">
        <v>66030200000</v>
      </c>
      <c r="AD1759" s="2">
        <v>65440400000</v>
      </c>
      <c r="AE1759" s="2">
        <v>64863400000</v>
      </c>
      <c r="AF1759" s="2">
        <v>64264800000</v>
      </c>
    </row>
    <row r="1760" spans="1:32">
      <c r="A1760" t="s">
        <v>1682</v>
      </c>
      <c r="B1760" t="s">
        <v>19</v>
      </c>
      <c r="C1760" s="2">
        <v>2471280000</v>
      </c>
      <c r="D1760" s="2">
        <v>2783320000</v>
      </c>
      <c r="E1760" s="2">
        <v>2921220000</v>
      </c>
      <c r="F1760" s="2">
        <v>2618390000</v>
      </c>
      <c r="G1760" s="2">
        <v>2524420000</v>
      </c>
      <c r="H1760" s="2">
        <v>2451720000</v>
      </c>
      <c r="I1760" s="2">
        <v>2390580000</v>
      </c>
      <c r="J1760" s="2">
        <v>2337260000</v>
      </c>
      <c r="K1760" s="2">
        <v>2292380000</v>
      </c>
      <c r="L1760" s="2">
        <v>2250860000</v>
      </c>
      <c r="M1760" s="2">
        <v>2212940000</v>
      </c>
      <c r="N1760" s="2">
        <v>2175290000</v>
      </c>
      <c r="O1760" s="2">
        <v>2141950000</v>
      </c>
      <c r="P1760" s="2">
        <v>2106770000</v>
      </c>
      <c r="Q1760" s="2">
        <v>2071940000</v>
      </c>
      <c r="R1760" s="2">
        <v>2037420000</v>
      </c>
      <c r="S1760" s="2">
        <v>2004880000</v>
      </c>
      <c r="T1760" s="2">
        <v>1973830000</v>
      </c>
      <c r="U1760" s="2">
        <v>1943920000</v>
      </c>
      <c r="V1760" s="2">
        <v>1915050000</v>
      </c>
      <c r="W1760" s="2">
        <v>1889020000</v>
      </c>
      <c r="X1760" s="2">
        <v>1863310000</v>
      </c>
      <c r="Y1760" s="2">
        <v>1839830000</v>
      </c>
      <c r="Z1760" s="2">
        <v>1816670000</v>
      </c>
      <c r="AA1760" s="2">
        <v>1795580000</v>
      </c>
      <c r="AB1760" s="2">
        <v>1777380000</v>
      </c>
      <c r="AC1760" s="2">
        <v>1758750000</v>
      </c>
      <c r="AD1760" s="2">
        <v>1739610000</v>
      </c>
      <c r="AE1760" s="2">
        <v>1720720000</v>
      </c>
      <c r="AF1760" s="2">
        <v>1701480000</v>
      </c>
    </row>
    <row r="1761" spans="1:32">
      <c r="A1761" t="s">
        <v>1683</v>
      </c>
      <c r="B1761" t="s">
        <v>19</v>
      </c>
      <c r="C1761" s="2">
        <v>4416190000</v>
      </c>
      <c r="D1761" s="2">
        <v>5031260000</v>
      </c>
      <c r="E1761" s="2">
        <v>5319770000</v>
      </c>
      <c r="F1761" s="2">
        <v>4790650000</v>
      </c>
      <c r="G1761" s="2">
        <v>4609880000</v>
      </c>
      <c r="H1761" s="2">
        <v>4472620000</v>
      </c>
      <c r="I1761" s="2">
        <v>4358680000</v>
      </c>
      <c r="J1761" s="2">
        <v>4260530000</v>
      </c>
      <c r="K1761" s="2">
        <v>4179290000</v>
      </c>
      <c r="L1761" s="2">
        <v>4104420000</v>
      </c>
      <c r="M1761" s="2">
        <v>4036880000</v>
      </c>
      <c r="N1761" s="2">
        <v>3969730000</v>
      </c>
      <c r="O1761" s="2">
        <v>3910840000</v>
      </c>
      <c r="P1761" s="2">
        <v>3848200000</v>
      </c>
      <c r="Q1761" s="2">
        <v>3786160000</v>
      </c>
      <c r="R1761" s="2">
        <v>3724390000</v>
      </c>
      <c r="S1761" s="2">
        <v>3666290000</v>
      </c>
      <c r="T1761" s="2">
        <v>3610880000</v>
      </c>
      <c r="U1761" s="2">
        <v>3557640000</v>
      </c>
      <c r="V1761" s="2">
        <v>3506200000</v>
      </c>
      <c r="W1761" s="2">
        <v>3460270000</v>
      </c>
      <c r="X1761" s="2">
        <v>3415000000</v>
      </c>
      <c r="Y1761" s="2">
        <v>3374200000</v>
      </c>
      <c r="Z1761" s="2">
        <v>3333880000</v>
      </c>
      <c r="AA1761" s="2">
        <v>3297580000</v>
      </c>
      <c r="AB1761" s="2">
        <v>3267000000</v>
      </c>
      <c r="AC1761" s="2">
        <v>3235620000</v>
      </c>
      <c r="AD1761" s="2">
        <v>3202990000</v>
      </c>
      <c r="AE1761" s="2">
        <v>3170940000</v>
      </c>
      <c r="AF1761" s="2">
        <v>3137860000</v>
      </c>
    </row>
    <row r="1762" spans="1:32">
      <c r="A1762" t="s">
        <v>1684</v>
      </c>
      <c r="B1762" t="s">
        <v>19</v>
      </c>
      <c r="C1762" s="2">
        <v>48020800000</v>
      </c>
      <c r="D1762" s="2">
        <v>54042000000</v>
      </c>
      <c r="E1762" s="2">
        <v>56837400000</v>
      </c>
      <c r="F1762" s="2">
        <v>51557700000</v>
      </c>
      <c r="G1762" s="2">
        <v>49881800000</v>
      </c>
      <c r="H1762" s="2">
        <v>48616600000</v>
      </c>
      <c r="I1762" s="2">
        <v>47562300000</v>
      </c>
      <c r="J1762" s="2">
        <v>46647300000</v>
      </c>
      <c r="K1762" s="2">
        <v>45876900000</v>
      </c>
      <c r="L1762" s="2">
        <v>45158400000</v>
      </c>
      <c r="M1762" s="2">
        <v>44503000000</v>
      </c>
      <c r="N1762" s="2">
        <v>43850300000</v>
      </c>
      <c r="O1762" s="2">
        <v>43285200000</v>
      </c>
      <c r="P1762" s="2">
        <v>42681100000</v>
      </c>
      <c r="Q1762" s="2">
        <v>42084100000</v>
      </c>
      <c r="R1762" s="2">
        <v>41491800000</v>
      </c>
      <c r="S1762" s="2">
        <v>40936600000</v>
      </c>
      <c r="T1762" s="2">
        <v>40403900000</v>
      </c>
      <c r="U1762" s="2">
        <v>39896100000</v>
      </c>
      <c r="V1762" s="2">
        <v>39405800000</v>
      </c>
      <c r="W1762" s="2">
        <v>38967800000</v>
      </c>
      <c r="X1762" s="2">
        <v>38538100000</v>
      </c>
      <c r="Y1762" s="2">
        <v>38153300000</v>
      </c>
      <c r="Z1762" s="2">
        <v>37777300000</v>
      </c>
      <c r="AA1762" s="2">
        <v>37437000000</v>
      </c>
      <c r="AB1762" s="2">
        <v>37141500000</v>
      </c>
      <c r="AC1762" s="2">
        <v>36842800000</v>
      </c>
      <c r="AD1762" s="2">
        <v>36535900000</v>
      </c>
      <c r="AE1762" s="2">
        <v>36236200000</v>
      </c>
      <c r="AF1762" s="2">
        <v>35924400000</v>
      </c>
    </row>
    <row r="1763" spans="1:32">
      <c r="A1763" t="s">
        <v>1685</v>
      </c>
      <c r="B1763" t="s">
        <v>19</v>
      </c>
      <c r="C1763" s="2">
        <v>4607280000</v>
      </c>
      <c r="D1763" s="2">
        <v>4737530000</v>
      </c>
      <c r="E1763" s="2">
        <v>4758960000</v>
      </c>
      <c r="F1763" s="2">
        <v>4510500000</v>
      </c>
      <c r="G1763" s="2">
        <v>4529410000</v>
      </c>
      <c r="H1763" s="2">
        <v>4546210000</v>
      </c>
      <c r="I1763" s="2">
        <v>4555950000</v>
      </c>
      <c r="J1763" s="2">
        <v>4558630000</v>
      </c>
      <c r="K1763" s="2">
        <v>4550700000</v>
      </c>
      <c r="L1763" s="2">
        <v>4537410000</v>
      </c>
      <c r="M1763" s="2">
        <v>4519590000</v>
      </c>
      <c r="N1763" s="2">
        <v>4501290000</v>
      </c>
      <c r="O1763" s="2">
        <v>4489340000</v>
      </c>
      <c r="P1763" s="2">
        <v>4475140000</v>
      </c>
      <c r="Q1763" s="2">
        <v>4462120000</v>
      </c>
      <c r="R1763" s="2">
        <v>4450920000</v>
      </c>
      <c r="S1763" s="2">
        <v>4441480000</v>
      </c>
      <c r="T1763" s="2">
        <v>4430330000</v>
      </c>
      <c r="U1763" s="2">
        <v>4422190000</v>
      </c>
      <c r="V1763" s="2">
        <v>4414650000</v>
      </c>
      <c r="W1763" s="2">
        <v>4407240000</v>
      </c>
      <c r="X1763" s="2">
        <v>4401260000</v>
      </c>
      <c r="Y1763" s="2">
        <v>4396840000</v>
      </c>
      <c r="Z1763" s="2">
        <v>4395390000</v>
      </c>
      <c r="AA1763" s="2">
        <v>4392580000</v>
      </c>
      <c r="AB1763" s="2">
        <v>4383460000</v>
      </c>
      <c r="AC1763" s="2">
        <v>4377220000</v>
      </c>
      <c r="AD1763" s="2">
        <v>4373660000</v>
      </c>
      <c r="AE1763" s="2">
        <v>4371130000</v>
      </c>
      <c r="AF1763" s="2">
        <v>4367470000</v>
      </c>
    </row>
    <row r="1764" spans="1:32">
      <c r="A1764" t="s">
        <v>1686</v>
      </c>
      <c r="B1764" t="s">
        <v>19</v>
      </c>
      <c r="C1764" s="2">
        <v>172812000</v>
      </c>
      <c r="D1764" s="2">
        <v>177698000</v>
      </c>
      <c r="E1764" s="2">
        <v>176422000</v>
      </c>
      <c r="F1764" s="2">
        <v>162916000</v>
      </c>
      <c r="G1764" s="2">
        <v>162340000</v>
      </c>
      <c r="H1764" s="2">
        <v>161821000</v>
      </c>
      <c r="I1764" s="2">
        <v>161218000</v>
      </c>
      <c r="J1764" s="2">
        <v>160466000</v>
      </c>
      <c r="K1764" s="2">
        <v>159488000</v>
      </c>
      <c r="L1764" s="2">
        <v>158406000</v>
      </c>
      <c r="M1764" s="2">
        <v>157193000</v>
      </c>
      <c r="N1764" s="2">
        <v>155963000</v>
      </c>
      <c r="O1764" s="2">
        <v>154909000</v>
      </c>
      <c r="P1764" s="2">
        <v>153798000</v>
      </c>
      <c r="Q1764" s="2">
        <v>152745000</v>
      </c>
      <c r="R1764" s="2">
        <v>151785000</v>
      </c>
      <c r="S1764" s="2">
        <v>150905000</v>
      </c>
      <c r="T1764" s="2">
        <v>150017000</v>
      </c>
      <c r="U1764" s="2">
        <v>149223000</v>
      </c>
      <c r="V1764" s="2">
        <v>148474000</v>
      </c>
      <c r="W1764" s="2">
        <v>147761000</v>
      </c>
      <c r="X1764" s="2">
        <v>147084000</v>
      </c>
      <c r="Y1764" s="2">
        <v>146456000</v>
      </c>
      <c r="Z1764" s="2">
        <v>145918000</v>
      </c>
      <c r="AA1764" s="2">
        <v>145373000</v>
      </c>
      <c r="AB1764" s="2">
        <v>144708000</v>
      </c>
      <c r="AC1764" s="2">
        <v>144101000</v>
      </c>
      <c r="AD1764" s="2">
        <v>143580000</v>
      </c>
      <c r="AE1764" s="2">
        <v>143075000</v>
      </c>
      <c r="AF1764" s="2">
        <v>142582000</v>
      </c>
    </row>
    <row r="1765" spans="1:32">
      <c r="A1765" t="s">
        <v>1687</v>
      </c>
      <c r="B1765" t="s">
        <v>19</v>
      </c>
      <c r="C1765">
        <v>0</v>
      </c>
      <c r="D1765">
        <v>0</v>
      </c>
      <c r="E1765">
        <v>0</v>
      </c>
      <c r="F1765">
        <v>0</v>
      </c>
      <c r="G1765">
        <v>0</v>
      </c>
      <c r="H1765">
        <v>0</v>
      </c>
      <c r="I1765">
        <v>0</v>
      </c>
      <c r="J1765">
        <v>0</v>
      </c>
      <c r="K1765">
        <v>0</v>
      </c>
      <c r="L1765">
        <v>0</v>
      </c>
      <c r="M1765">
        <v>0</v>
      </c>
      <c r="N1765">
        <v>0</v>
      </c>
      <c r="O1765">
        <v>0</v>
      </c>
      <c r="P1765">
        <v>0</v>
      </c>
      <c r="Q1765">
        <v>0</v>
      </c>
      <c r="R1765">
        <v>0</v>
      </c>
      <c r="S1765">
        <v>0</v>
      </c>
      <c r="T1765">
        <v>0</v>
      </c>
      <c r="U1765">
        <v>0</v>
      </c>
      <c r="V1765">
        <v>0</v>
      </c>
      <c r="W1765">
        <v>0</v>
      </c>
      <c r="X1765">
        <v>0</v>
      </c>
      <c r="Y1765">
        <v>0</v>
      </c>
      <c r="Z1765">
        <v>0</v>
      </c>
      <c r="AA1765">
        <v>0</v>
      </c>
      <c r="AB1765">
        <v>0</v>
      </c>
      <c r="AC1765">
        <v>0</v>
      </c>
      <c r="AD1765">
        <v>0</v>
      </c>
      <c r="AE1765">
        <v>0</v>
      </c>
      <c r="AF1765">
        <v>0</v>
      </c>
    </row>
    <row r="1766" spans="1:32">
      <c r="A1766" t="s">
        <v>1688</v>
      </c>
      <c r="B1766" t="s">
        <v>19</v>
      </c>
      <c r="C1766" s="2">
        <v>234866000000000</v>
      </c>
      <c r="D1766" s="2">
        <v>243218000000000</v>
      </c>
      <c r="E1766" s="2">
        <v>243662000000000</v>
      </c>
      <c r="F1766" s="2">
        <v>237340000000000</v>
      </c>
      <c r="G1766" s="2">
        <v>243890000000000</v>
      </c>
      <c r="H1766" s="2">
        <v>245785000000000</v>
      </c>
      <c r="I1766" s="2">
        <v>247420000000000</v>
      </c>
      <c r="J1766" s="2">
        <v>249063000000000</v>
      </c>
      <c r="K1766" s="2">
        <v>250426000000000</v>
      </c>
      <c r="L1766" s="2">
        <v>246401000000000</v>
      </c>
      <c r="M1766" s="2">
        <v>246963000000000</v>
      </c>
      <c r="N1766" s="2">
        <v>247423000000000</v>
      </c>
      <c r="O1766" s="2">
        <v>247576000000000</v>
      </c>
      <c r="P1766" s="2">
        <v>247547000000000</v>
      </c>
      <c r="Q1766" s="2">
        <v>247400000000000</v>
      </c>
      <c r="R1766" s="2">
        <v>247248000000000</v>
      </c>
      <c r="S1766" s="2">
        <v>247067000000000</v>
      </c>
      <c r="T1766" s="2">
        <v>246582000000000</v>
      </c>
      <c r="U1766" s="2">
        <v>246250000000000</v>
      </c>
      <c r="V1766" s="2">
        <v>245788000000000</v>
      </c>
      <c r="W1766" s="2">
        <v>245301000000000</v>
      </c>
      <c r="X1766" s="2">
        <v>244899000000000</v>
      </c>
      <c r="Y1766" s="2">
        <v>244698000000000</v>
      </c>
      <c r="Z1766" s="2">
        <v>244700000000000</v>
      </c>
      <c r="AA1766" s="2">
        <v>244517000000000</v>
      </c>
      <c r="AB1766" s="2">
        <v>243805000000000</v>
      </c>
      <c r="AC1766" s="2">
        <v>243483000000000</v>
      </c>
      <c r="AD1766" s="2">
        <v>243368000000000</v>
      </c>
      <c r="AE1766" s="2">
        <v>243287000000000</v>
      </c>
      <c r="AF1766" s="2">
        <v>243075000000000</v>
      </c>
    </row>
    <row r="1767" spans="1:32">
      <c r="A1767" t="s">
        <v>1689</v>
      </c>
      <c r="B1767" t="s">
        <v>19</v>
      </c>
      <c r="C1767" s="2">
        <v>33126200000</v>
      </c>
      <c r="D1767" s="2">
        <v>34897400000</v>
      </c>
      <c r="E1767" s="2">
        <v>35053000000</v>
      </c>
      <c r="F1767" s="2">
        <v>34407700000</v>
      </c>
      <c r="G1767" s="2">
        <v>35136400000</v>
      </c>
      <c r="H1767" s="2">
        <v>35363100000</v>
      </c>
      <c r="I1767" s="2">
        <v>35563700000</v>
      </c>
      <c r="J1767" s="2">
        <v>35783800000</v>
      </c>
      <c r="K1767" s="2">
        <v>35978400000</v>
      </c>
      <c r="L1767" s="2">
        <v>35483600000</v>
      </c>
      <c r="M1767" s="2">
        <v>35582900000</v>
      </c>
      <c r="N1767" s="2">
        <v>35685600000</v>
      </c>
      <c r="O1767" s="2">
        <v>35749500000</v>
      </c>
      <c r="P1767" s="2">
        <v>35790600000</v>
      </c>
      <c r="Q1767" s="2">
        <v>35819600000</v>
      </c>
      <c r="R1767" s="2">
        <v>35841000000</v>
      </c>
      <c r="S1767" s="2">
        <v>35856100000</v>
      </c>
      <c r="T1767" s="2">
        <v>35839400000</v>
      </c>
      <c r="U1767" s="2">
        <v>35838500000</v>
      </c>
      <c r="V1767" s="2">
        <v>35824200000</v>
      </c>
      <c r="W1767" s="2">
        <v>35807600000</v>
      </c>
      <c r="X1767" s="2">
        <v>35797600000</v>
      </c>
      <c r="Y1767" s="2">
        <v>35812500000</v>
      </c>
      <c r="Z1767" s="2">
        <v>35844700000</v>
      </c>
      <c r="AA1767" s="2">
        <v>35859200000</v>
      </c>
      <c r="AB1767" s="2">
        <v>35812800000</v>
      </c>
      <c r="AC1767" s="2">
        <v>35815900000</v>
      </c>
      <c r="AD1767" s="2">
        <v>35836400000</v>
      </c>
      <c r="AE1767" s="2">
        <v>35868800000</v>
      </c>
      <c r="AF1767" s="2">
        <v>35883700000</v>
      </c>
    </row>
    <row r="1768" spans="1:32">
      <c r="A1768" t="s">
        <v>1690</v>
      </c>
      <c r="B1768" t="s">
        <v>19</v>
      </c>
      <c r="C1768" s="2">
        <v>126910000000</v>
      </c>
      <c r="D1768" s="2">
        <v>131208000000</v>
      </c>
      <c r="E1768" s="2">
        <v>131426000000</v>
      </c>
      <c r="F1768" s="2">
        <v>127840000000</v>
      </c>
      <c r="G1768" s="2">
        <v>131622000000</v>
      </c>
      <c r="H1768" s="2">
        <v>132693000000</v>
      </c>
      <c r="I1768" s="2">
        <v>133615000000</v>
      </c>
      <c r="J1768" s="2">
        <v>134527000000</v>
      </c>
      <c r="K1768" s="2">
        <v>135287000000</v>
      </c>
      <c r="L1768" s="2">
        <v>132918000000</v>
      </c>
      <c r="M1768" s="2">
        <v>133223000000</v>
      </c>
      <c r="N1768" s="2">
        <v>133456000000</v>
      </c>
      <c r="O1768" s="2">
        <v>133517000000</v>
      </c>
      <c r="P1768" s="2">
        <v>133475000000</v>
      </c>
      <c r="Q1768" s="2">
        <v>133365000000</v>
      </c>
      <c r="R1768" s="2">
        <v>133258000000</v>
      </c>
      <c r="S1768" s="2">
        <v>133138000000</v>
      </c>
      <c r="T1768" s="2">
        <v>132841000000</v>
      </c>
      <c r="U1768" s="2">
        <v>132633000000</v>
      </c>
      <c r="V1768" s="2">
        <v>132350000000</v>
      </c>
      <c r="W1768" s="2">
        <v>132052000000</v>
      </c>
      <c r="X1768" s="2">
        <v>131805000000</v>
      </c>
      <c r="Y1768" s="2">
        <v>131673000000</v>
      </c>
      <c r="Z1768" s="2">
        <v>131660000000</v>
      </c>
      <c r="AA1768" s="2">
        <v>131539000000</v>
      </c>
      <c r="AB1768" s="2">
        <v>131117000000</v>
      </c>
      <c r="AC1768" s="2">
        <v>130917000000</v>
      </c>
      <c r="AD1768" s="2">
        <v>130838000000</v>
      </c>
      <c r="AE1768" s="2">
        <v>130770000000</v>
      </c>
      <c r="AF1768" s="2">
        <v>130628000000</v>
      </c>
    </row>
    <row r="1769" spans="1:32">
      <c r="A1769" t="s">
        <v>1691</v>
      </c>
      <c r="B1769" t="s">
        <v>19</v>
      </c>
      <c r="C1769" s="2">
        <v>185887000000</v>
      </c>
      <c r="D1769" s="2">
        <v>191784000000</v>
      </c>
      <c r="E1769" s="2">
        <v>191958000000</v>
      </c>
      <c r="F1769" s="2">
        <v>186837000000</v>
      </c>
      <c r="G1769" s="2">
        <v>191708000000</v>
      </c>
      <c r="H1769" s="2">
        <v>193141000000</v>
      </c>
      <c r="I1769" s="2">
        <v>194364000000</v>
      </c>
      <c r="J1769" s="2">
        <v>195599000000</v>
      </c>
      <c r="K1769" s="2">
        <v>196573000000</v>
      </c>
      <c r="L1769" s="2">
        <v>193806000000</v>
      </c>
      <c r="M1769" s="2">
        <v>194169000000</v>
      </c>
      <c r="N1769" s="2">
        <v>194465000000</v>
      </c>
      <c r="O1769" s="2">
        <v>194525000000</v>
      </c>
      <c r="P1769" s="2">
        <v>194450000000</v>
      </c>
      <c r="Q1769" s="2">
        <v>194283000000</v>
      </c>
      <c r="R1769" s="2">
        <v>194110000000</v>
      </c>
      <c r="S1769" s="2">
        <v>193909000000</v>
      </c>
      <c r="T1769" s="2">
        <v>193481000000</v>
      </c>
      <c r="U1769" s="2">
        <v>193169000000</v>
      </c>
      <c r="V1769" s="2">
        <v>192758000000</v>
      </c>
      <c r="W1769" s="2">
        <v>192327000000</v>
      </c>
      <c r="X1769" s="2">
        <v>191962000000</v>
      </c>
      <c r="Y1769" s="2">
        <v>191741000000</v>
      </c>
      <c r="Z1769" s="2">
        <v>191678000000</v>
      </c>
      <c r="AA1769" s="2">
        <v>191479000000</v>
      </c>
      <c r="AB1769" s="2">
        <v>190870000000</v>
      </c>
      <c r="AC1769" s="2">
        <v>190558000000</v>
      </c>
      <c r="AD1769" s="2">
        <v>190406000000</v>
      </c>
      <c r="AE1769" s="2">
        <v>190285000000</v>
      </c>
      <c r="AF1769" s="2">
        <v>190072000000</v>
      </c>
    </row>
    <row r="1770" spans="1:32">
      <c r="A1770" t="s">
        <v>1692</v>
      </c>
      <c r="B1770" t="s">
        <v>19</v>
      </c>
      <c r="C1770" s="2">
        <v>80299700000</v>
      </c>
      <c r="D1770" s="2">
        <v>83084900000</v>
      </c>
      <c r="E1770" s="2">
        <v>83268400000</v>
      </c>
      <c r="F1770" s="2">
        <v>80894800000</v>
      </c>
      <c r="G1770" s="2">
        <v>83626200000</v>
      </c>
      <c r="H1770" s="2">
        <v>84379300000</v>
      </c>
      <c r="I1770" s="2">
        <v>85032100000</v>
      </c>
      <c r="J1770" s="2">
        <v>85661700000</v>
      </c>
      <c r="K1770" s="2">
        <v>86209900000</v>
      </c>
      <c r="L1770" s="2">
        <v>84352500000</v>
      </c>
      <c r="M1770" s="2">
        <v>84578300000</v>
      </c>
      <c r="N1770" s="2">
        <v>84738500000</v>
      </c>
      <c r="O1770" s="2">
        <v>84782100000</v>
      </c>
      <c r="P1770" s="2">
        <v>84752700000</v>
      </c>
      <c r="Q1770" s="2">
        <v>84676100000</v>
      </c>
      <c r="R1770" s="2">
        <v>84607600000</v>
      </c>
      <c r="S1770" s="2">
        <v>84535000000</v>
      </c>
      <c r="T1770" s="2">
        <v>84334000000</v>
      </c>
      <c r="U1770" s="2">
        <v>84197400000</v>
      </c>
      <c r="V1770" s="2">
        <v>84006800000</v>
      </c>
      <c r="W1770" s="2">
        <v>83806400000</v>
      </c>
      <c r="X1770" s="2">
        <v>83642000000</v>
      </c>
      <c r="Y1770" s="2">
        <v>83562200000</v>
      </c>
      <c r="Z1770" s="2">
        <v>83567500000</v>
      </c>
      <c r="AA1770" s="2">
        <v>83492200000</v>
      </c>
      <c r="AB1770" s="2">
        <v>83211400000</v>
      </c>
      <c r="AC1770" s="2">
        <v>83083300000</v>
      </c>
      <c r="AD1770" s="2">
        <v>83042600000</v>
      </c>
      <c r="AE1770" s="2">
        <v>83001100000</v>
      </c>
      <c r="AF1770" s="2">
        <v>82905200000</v>
      </c>
    </row>
    <row r="1771" spans="1:32">
      <c r="A1771" t="s">
        <v>1693</v>
      </c>
      <c r="B1771" t="s">
        <v>19</v>
      </c>
      <c r="C1771" s="2">
        <v>73939700000</v>
      </c>
      <c r="D1771" s="2">
        <v>76462500000</v>
      </c>
      <c r="E1771" s="2">
        <v>76626400000</v>
      </c>
      <c r="F1771" s="2">
        <v>74418000000</v>
      </c>
      <c r="G1771" s="2">
        <v>76952700000</v>
      </c>
      <c r="H1771" s="2">
        <v>77643400000</v>
      </c>
      <c r="I1771" s="2">
        <v>78241000000</v>
      </c>
      <c r="J1771" s="2">
        <v>78816700000</v>
      </c>
      <c r="K1771" s="2">
        <v>79316900000</v>
      </c>
      <c r="L1771" s="2">
        <v>77625500000</v>
      </c>
      <c r="M1771" s="2">
        <v>77833000000</v>
      </c>
      <c r="N1771" s="2">
        <v>77978100000</v>
      </c>
      <c r="O1771" s="2">
        <v>78015400000</v>
      </c>
      <c r="P1771" s="2">
        <v>77984600000</v>
      </c>
      <c r="Q1771" s="2">
        <v>77909900000</v>
      </c>
      <c r="R1771" s="2">
        <v>77843500000</v>
      </c>
      <c r="S1771" s="2">
        <v>77773700000</v>
      </c>
      <c r="T1771" s="2">
        <v>77584600000</v>
      </c>
      <c r="U1771" s="2">
        <v>77454700000</v>
      </c>
      <c r="V1771" s="2">
        <v>77274900000</v>
      </c>
      <c r="W1771" s="2">
        <v>77086000000</v>
      </c>
      <c r="X1771" s="2">
        <v>76930700000</v>
      </c>
      <c r="Y1771" s="2">
        <v>76854200000</v>
      </c>
      <c r="Z1771" s="2">
        <v>76856900000</v>
      </c>
      <c r="AA1771" s="2">
        <v>76784500000</v>
      </c>
      <c r="AB1771" s="2">
        <v>76521600000</v>
      </c>
      <c r="AC1771" s="2">
        <v>76399700000</v>
      </c>
      <c r="AD1771" s="2">
        <v>76359600000</v>
      </c>
      <c r="AE1771" s="2">
        <v>76318400000</v>
      </c>
      <c r="AF1771" s="2">
        <v>76226400000</v>
      </c>
    </row>
    <row r="1772" spans="1:32">
      <c r="A1772" t="s">
        <v>1694</v>
      </c>
      <c r="B1772" t="s">
        <v>19</v>
      </c>
      <c r="C1772" s="2">
        <v>11610300000</v>
      </c>
      <c r="D1772" s="2">
        <v>12441300000</v>
      </c>
      <c r="E1772" s="2">
        <v>12515200000</v>
      </c>
      <c r="F1772" s="2">
        <v>12421900000</v>
      </c>
      <c r="G1772" s="2">
        <v>12573600000</v>
      </c>
      <c r="H1772" s="2">
        <v>12704800000</v>
      </c>
      <c r="I1772" s="2">
        <v>12828800000</v>
      </c>
      <c r="J1772" s="2">
        <v>12957600000</v>
      </c>
      <c r="K1772" s="2">
        <v>13078800000</v>
      </c>
      <c r="L1772" s="2">
        <v>12647000000</v>
      </c>
      <c r="M1772" s="2">
        <v>12681200000</v>
      </c>
      <c r="N1772" s="2">
        <v>12728000000</v>
      </c>
      <c r="O1772" s="2">
        <v>12763900000</v>
      </c>
      <c r="P1772" s="2">
        <v>12798900000</v>
      </c>
      <c r="Q1772" s="2">
        <v>12832600000</v>
      </c>
      <c r="R1772" s="2">
        <v>12857900000</v>
      </c>
      <c r="S1772" s="2">
        <v>12878400000</v>
      </c>
      <c r="T1772" s="2">
        <v>12892900000</v>
      </c>
      <c r="U1772" s="2">
        <v>12916500000</v>
      </c>
      <c r="V1772" s="2">
        <v>12935100000</v>
      </c>
      <c r="W1772" s="2">
        <v>12953400000</v>
      </c>
      <c r="X1772" s="2">
        <v>12972600000</v>
      </c>
      <c r="Y1772" s="2">
        <v>12992400000</v>
      </c>
      <c r="Z1772" s="2">
        <v>13014100000</v>
      </c>
      <c r="AA1772" s="2">
        <v>13034900000</v>
      </c>
      <c r="AB1772" s="2">
        <v>13042600000</v>
      </c>
      <c r="AC1772" s="2">
        <v>13065400000</v>
      </c>
      <c r="AD1772" s="2">
        <v>13086000000</v>
      </c>
      <c r="AE1772" s="2">
        <v>13111700000</v>
      </c>
      <c r="AF1772" s="2">
        <v>13137100000</v>
      </c>
    </row>
    <row r="1773" spans="1:32">
      <c r="A1773" t="s">
        <v>1695</v>
      </c>
      <c r="B1773" t="s">
        <v>19</v>
      </c>
      <c r="C1773" s="2">
        <v>2691650000</v>
      </c>
      <c r="D1773" s="2">
        <v>2767130000</v>
      </c>
      <c r="E1773" s="2">
        <v>2769380000</v>
      </c>
      <c r="F1773" s="2">
        <v>2686200000</v>
      </c>
      <c r="G1773" s="2">
        <v>2772690000</v>
      </c>
      <c r="H1773" s="2">
        <v>2796520000</v>
      </c>
      <c r="I1773" s="2">
        <v>2816900000</v>
      </c>
      <c r="J1773" s="2">
        <v>2836540000</v>
      </c>
      <c r="K1773" s="2">
        <v>2852630000</v>
      </c>
      <c r="L1773" s="2">
        <v>2800090000</v>
      </c>
      <c r="M1773" s="2">
        <v>2806100000</v>
      </c>
      <c r="N1773" s="2">
        <v>2810040000</v>
      </c>
      <c r="O1773" s="2">
        <v>2810180000</v>
      </c>
      <c r="P1773" s="2">
        <v>2808020000</v>
      </c>
      <c r="Q1773" s="2">
        <v>2804290000</v>
      </c>
      <c r="R1773" s="2">
        <v>2800820000</v>
      </c>
      <c r="S1773" s="2">
        <v>2797160000</v>
      </c>
      <c r="T1773" s="2">
        <v>2789400000</v>
      </c>
      <c r="U1773" s="2">
        <v>2783700000</v>
      </c>
      <c r="V1773" s="2">
        <v>2776240000</v>
      </c>
      <c r="W1773" s="2">
        <v>2768440000</v>
      </c>
      <c r="X1773" s="2">
        <v>2761870000</v>
      </c>
      <c r="Y1773" s="2">
        <v>2757880000</v>
      </c>
      <c r="Z1773" s="2">
        <v>2756750000</v>
      </c>
      <c r="AA1773" s="2">
        <v>2753060000</v>
      </c>
      <c r="AB1773" s="2">
        <v>2742580000</v>
      </c>
      <c r="AC1773" s="2">
        <v>2736980000</v>
      </c>
      <c r="AD1773" s="2">
        <v>2734310000</v>
      </c>
      <c r="AE1773" s="2">
        <v>2731690000</v>
      </c>
      <c r="AF1773" s="2">
        <v>2727410000</v>
      </c>
    </row>
    <row r="1774" spans="1:32">
      <c r="A1774" t="s">
        <v>1696</v>
      </c>
      <c r="B1774" t="s">
        <v>19</v>
      </c>
      <c r="C1774" s="2">
        <v>46666900000</v>
      </c>
      <c r="D1774" s="2">
        <v>48323600000</v>
      </c>
      <c r="E1774" s="2">
        <v>48443300000</v>
      </c>
      <c r="F1774" s="2">
        <v>47054400000</v>
      </c>
      <c r="G1774" s="2">
        <v>48690600000</v>
      </c>
      <c r="H1774" s="2">
        <v>49132300000</v>
      </c>
      <c r="I1774" s="2">
        <v>49515300000</v>
      </c>
      <c r="J1774" s="2">
        <v>49883800000</v>
      </c>
      <c r="K1774" s="2">
        <v>50208500000</v>
      </c>
      <c r="L1774" s="2">
        <v>49102000000</v>
      </c>
      <c r="M1774" s="2">
        <v>49240400000</v>
      </c>
      <c r="N1774" s="2">
        <v>49337600000</v>
      </c>
      <c r="O1774" s="2">
        <v>49366000000</v>
      </c>
      <c r="P1774" s="2">
        <v>49350300000</v>
      </c>
      <c r="Q1774" s="2">
        <v>49306500000</v>
      </c>
      <c r="R1774" s="2">
        <v>49268400000</v>
      </c>
      <c r="S1774" s="2">
        <v>49228700000</v>
      </c>
      <c r="T1774" s="2">
        <v>49112100000</v>
      </c>
      <c r="U1774" s="2">
        <v>49033400000</v>
      </c>
      <c r="V1774" s="2">
        <v>48922700000</v>
      </c>
      <c r="W1774" s="2">
        <v>48806300000</v>
      </c>
      <c r="X1774" s="2">
        <v>48711200000</v>
      </c>
      <c r="Y1774" s="2">
        <v>48667600000</v>
      </c>
      <c r="Z1774" s="2">
        <v>48674600000</v>
      </c>
      <c r="AA1774" s="2">
        <v>48632900000</v>
      </c>
      <c r="AB1774" s="2">
        <v>48469700000</v>
      </c>
      <c r="AC1774" s="2">
        <v>48397000000</v>
      </c>
      <c r="AD1774" s="2">
        <v>48376600000</v>
      </c>
      <c r="AE1774" s="2">
        <v>48354900000</v>
      </c>
      <c r="AF1774" s="2">
        <v>48300000000</v>
      </c>
    </row>
    <row r="1775" spans="1:32">
      <c r="A1775" t="s">
        <v>1697</v>
      </c>
      <c r="B1775" t="s">
        <v>19</v>
      </c>
      <c r="C1775" s="2">
        <v>17414400000</v>
      </c>
      <c r="D1775" s="2">
        <v>18062300000</v>
      </c>
      <c r="E1775" s="2">
        <v>18105400000</v>
      </c>
      <c r="F1775" s="2">
        <v>17627900000</v>
      </c>
      <c r="G1775" s="2">
        <v>18161000000</v>
      </c>
      <c r="H1775" s="2">
        <v>18312200000</v>
      </c>
      <c r="I1775" s="2">
        <v>18443500000</v>
      </c>
      <c r="J1775" s="2">
        <v>18573400000</v>
      </c>
      <c r="K1775" s="2">
        <v>18685200000</v>
      </c>
      <c r="L1775" s="2">
        <v>18332300000</v>
      </c>
      <c r="M1775" s="2">
        <v>18379900000</v>
      </c>
      <c r="N1775" s="2">
        <v>18417200000</v>
      </c>
      <c r="O1775" s="2">
        <v>18430700000</v>
      </c>
      <c r="P1775" s="2">
        <v>18429600000</v>
      </c>
      <c r="Q1775" s="2">
        <v>18419200000</v>
      </c>
      <c r="R1775" s="2">
        <v>18409200000</v>
      </c>
      <c r="S1775" s="2">
        <v>18397600000</v>
      </c>
      <c r="T1775" s="2">
        <v>18361100000</v>
      </c>
      <c r="U1775" s="2">
        <v>18337200000</v>
      </c>
      <c r="V1775" s="2">
        <v>18302800000</v>
      </c>
      <c r="W1775" s="2">
        <v>18266500000</v>
      </c>
      <c r="X1775" s="2">
        <v>18236900000</v>
      </c>
      <c r="Y1775" s="2">
        <v>18224000000</v>
      </c>
      <c r="Z1775" s="2">
        <v>18227300000</v>
      </c>
      <c r="AA1775" s="2">
        <v>18215400000</v>
      </c>
      <c r="AB1775" s="2">
        <v>18162000000</v>
      </c>
      <c r="AC1775" s="2">
        <v>18139600000</v>
      </c>
      <c r="AD1775" s="2">
        <v>18133700000</v>
      </c>
      <c r="AE1775" s="2">
        <v>18129300000</v>
      </c>
      <c r="AF1775" s="2">
        <v>18114000000</v>
      </c>
    </row>
    <row r="1776" spans="1:32">
      <c r="A1776" t="s">
        <v>1698</v>
      </c>
      <c r="B1776" t="s">
        <v>19</v>
      </c>
      <c r="C1776" s="2">
        <v>818054000</v>
      </c>
      <c r="D1776" s="2">
        <v>849792000</v>
      </c>
      <c r="E1776" s="2">
        <v>850986000</v>
      </c>
      <c r="F1776" s="2">
        <v>834662000</v>
      </c>
      <c r="G1776" s="2">
        <v>846587000</v>
      </c>
      <c r="H1776" s="2">
        <v>851322000</v>
      </c>
      <c r="I1776" s="2">
        <v>855430000</v>
      </c>
      <c r="J1776" s="2">
        <v>860103000</v>
      </c>
      <c r="K1776" s="2">
        <v>863553000</v>
      </c>
      <c r="L1776" s="2">
        <v>858479000</v>
      </c>
      <c r="M1776" s="2">
        <v>859943000</v>
      </c>
      <c r="N1776" s="2">
        <v>861732000</v>
      </c>
      <c r="O1776" s="2">
        <v>862721000</v>
      </c>
      <c r="P1776" s="2">
        <v>863344000</v>
      </c>
      <c r="Q1776" s="2">
        <v>863719000</v>
      </c>
      <c r="R1776" s="2">
        <v>863847000</v>
      </c>
      <c r="S1776" s="2">
        <v>863731000</v>
      </c>
      <c r="T1776" s="2">
        <v>863099000</v>
      </c>
      <c r="U1776" s="2">
        <v>862781000</v>
      </c>
      <c r="V1776" s="2">
        <v>862191000</v>
      </c>
      <c r="W1776" s="2">
        <v>861563000</v>
      </c>
      <c r="X1776" s="2">
        <v>861073000</v>
      </c>
      <c r="Y1776" s="2">
        <v>860924000</v>
      </c>
      <c r="Z1776" s="2">
        <v>861099000</v>
      </c>
      <c r="AA1776" s="2">
        <v>861039000</v>
      </c>
      <c r="AB1776" s="2">
        <v>859680000</v>
      </c>
      <c r="AC1776" s="2">
        <v>859264000</v>
      </c>
      <c r="AD1776" s="2">
        <v>859149000</v>
      </c>
      <c r="AE1776" s="2">
        <v>859427000</v>
      </c>
      <c r="AF1776" s="2">
        <v>859477000</v>
      </c>
    </row>
    <row r="1777" spans="1:32">
      <c r="A1777" t="s">
        <v>1699</v>
      </c>
      <c r="B1777" t="s">
        <v>19</v>
      </c>
      <c r="C1777">
        <v>0</v>
      </c>
      <c r="D1777">
        <v>0</v>
      </c>
      <c r="E1777">
        <v>0</v>
      </c>
      <c r="F1777">
        <v>0</v>
      </c>
      <c r="G1777">
        <v>0</v>
      </c>
      <c r="H1777">
        <v>0</v>
      </c>
      <c r="I1777">
        <v>0</v>
      </c>
      <c r="J1777">
        <v>0</v>
      </c>
      <c r="K1777">
        <v>0</v>
      </c>
      <c r="L1777">
        <v>0</v>
      </c>
      <c r="M1777">
        <v>0</v>
      </c>
      <c r="N1777">
        <v>0</v>
      </c>
      <c r="O1777">
        <v>0</v>
      </c>
      <c r="P1777">
        <v>0</v>
      </c>
      <c r="Q1777">
        <v>0</v>
      </c>
      <c r="R1777">
        <v>0</v>
      </c>
      <c r="S1777">
        <v>0</v>
      </c>
      <c r="T1777">
        <v>0</v>
      </c>
      <c r="U1777">
        <v>0</v>
      </c>
      <c r="V1777">
        <v>0</v>
      </c>
      <c r="W1777">
        <v>0</v>
      </c>
      <c r="X1777">
        <v>0</v>
      </c>
      <c r="Y1777">
        <v>0</v>
      </c>
      <c r="Z1777">
        <v>0</v>
      </c>
      <c r="AA1777">
        <v>0</v>
      </c>
      <c r="AB1777">
        <v>0</v>
      </c>
      <c r="AC1777">
        <v>0</v>
      </c>
      <c r="AD1777">
        <v>0</v>
      </c>
      <c r="AE1777">
        <v>0</v>
      </c>
      <c r="AF1777">
        <v>0</v>
      </c>
    </row>
    <row r="1778" spans="1:32">
      <c r="A1778" t="s">
        <v>7381</v>
      </c>
      <c r="B1778" t="s">
        <v>19</v>
      </c>
      <c r="C1778" s="2">
        <v>7600000000000</v>
      </c>
      <c r="D1778" s="2">
        <v>7600000000000</v>
      </c>
      <c r="E1778" s="2">
        <v>8600000000000</v>
      </c>
      <c r="F1778" s="2">
        <v>7730000000000</v>
      </c>
      <c r="G1778" s="2">
        <v>7773000000000</v>
      </c>
      <c r="H1778" s="2">
        <v>7816000000000</v>
      </c>
      <c r="I1778" s="2">
        <v>7858000000000</v>
      </c>
      <c r="J1778" s="2">
        <v>7901000000000</v>
      </c>
      <c r="K1778" s="2">
        <v>7943000000000</v>
      </c>
      <c r="L1778" s="2">
        <v>7986000000000</v>
      </c>
      <c r="M1778" s="2">
        <v>8028000000000</v>
      </c>
      <c r="N1778" s="2">
        <v>8070000000000</v>
      </c>
      <c r="O1778" s="2">
        <v>8113000000000</v>
      </c>
      <c r="P1778" s="2">
        <v>8155000000000</v>
      </c>
      <c r="Q1778" s="2">
        <v>8196000000000</v>
      </c>
      <c r="R1778" s="2">
        <v>8236000000000</v>
      </c>
      <c r="S1778" s="2">
        <v>8274000000000</v>
      </c>
      <c r="T1778" s="2">
        <v>8312000000000</v>
      </c>
      <c r="U1778" s="2">
        <v>8348000000000</v>
      </c>
      <c r="V1778" s="2">
        <v>8383000000000</v>
      </c>
      <c r="W1778" s="2">
        <v>8417000000000</v>
      </c>
      <c r="X1778" s="2">
        <v>8450000000000</v>
      </c>
      <c r="Y1778" s="2">
        <v>8482000000000</v>
      </c>
      <c r="Z1778" s="2">
        <v>8513000000000</v>
      </c>
      <c r="AA1778" s="2">
        <v>8543000000000</v>
      </c>
      <c r="AB1778" s="2">
        <v>8572000000000</v>
      </c>
      <c r="AC1778" s="2">
        <v>8601000000000</v>
      </c>
      <c r="AD1778" s="2">
        <v>8629000000000</v>
      </c>
      <c r="AE1778" s="2">
        <v>8657000000000</v>
      </c>
      <c r="AF1778" s="2">
        <v>8684000000000</v>
      </c>
    </row>
    <row r="1779" spans="1:32">
      <c r="A1779" t="s">
        <v>7382</v>
      </c>
      <c r="B1779" t="s">
        <v>19</v>
      </c>
      <c r="C1779" s="2">
        <v>215800000000</v>
      </c>
      <c r="D1779" s="2">
        <v>215800000000</v>
      </c>
      <c r="E1779" s="2">
        <v>215800000000</v>
      </c>
      <c r="F1779" s="2">
        <v>244200000000</v>
      </c>
      <c r="G1779" s="2">
        <v>219500000000</v>
      </c>
      <c r="H1779" s="2">
        <v>220700000000</v>
      </c>
      <c r="I1779" s="2">
        <v>221900000000</v>
      </c>
      <c r="J1779" s="2">
        <v>223100000000</v>
      </c>
      <c r="K1779" s="2">
        <v>224300000000</v>
      </c>
      <c r="L1779" s="2">
        <v>225500000000</v>
      </c>
      <c r="M1779" s="2">
        <v>226700000000</v>
      </c>
      <c r="N1779" s="2">
        <v>227900000000</v>
      </c>
      <c r="O1779" s="2">
        <v>229100000000</v>
      </c>
      <c r="P1779" s="2">
        <v>230300000000</v>
      </c>
      <c r="Q1779" s="2">
        <v>231500000000</v>
      </c>
      <c r="R1779" s="2">
        <v>232700000000</v>
      </c>
      <c r="S1779" s="2">
        <v>233800000000</v>
      </c>
      <c r="T1779" s="2">
        <v>234900000000</v>
      </c>
      <c r="U1779" s="2">
        <v>236000000000</v>
      </c>
      <c r="V1779" s="2">
        <v>237000000000</v>
      </c>
      <c r="W1779" s="2">
        <v>238000000000</v>
      </c>
      <c r="X1779" s="2">
        <v>239000000000</v>
      </c>
      <c r="Y1779" s="2">
        <v>239900000000</v>
      </c>
      <c r="Z1779" s="2">
        <v>240800000000</v>
      </c>
      <c r="AA1779" s="2">
        <v>241700000000</v>
      </c>
      <c r="AB1779" s="2">
        <v>242500000000</v>
      </c>
      <c r="AC1779" s="2">
        <v>243400000000</v>
      </c>
      <c r="AD1779" s="2">
        <v>244200000000</v>
      </c>
      <c r="AE1779" s="2">
        <v>245000000000</v>
      </c>
      <c r="AF1779" s="2">
        <v>245800000000</v>
      </c>
    </row>
    <row r="1780" spans="1:32">
      <c r="A1780" t="s">
        <v>7383</v>
      </c>
      <c r="B1780" t="s">
        <v>19</v>
      </c>
      <c r="C1780" s="2">
        <v>4000000</v>
      </c>
      <c r="D1780" s="2">
        <v>4000000</v>
      </c>
      <c r="E1780" s="2">
        <v>4000000</v>
      </c>
      <c r="F1780" s="2">
        <v>4526000</v>
      </c>
      <c r="G1780" s="2">
        <v>4069000</v>
      </c>
      <c r="H1780" s="2">
        <v>4091000</v>
      </c>
      <c r="I1780" s="2">
        <v>4114000</v>
      </c>
      <c r="J1780" s="2">
        <v>4136000</v>
      </c>
      <c r="K1780" s="2">
        <v>4158000</v>
      </c>
      <c r="L1780" s="2">
        <v>4181000</v>
      </c>
      <c r="M1780" s="2">
        <v>4203000</v>
      </c>
      <c r="N1780" s="2">
        <v>4225000</v>
      </c>
      <c r="O1780" s="2">
        <v>4248000</v>
      </c>
      <c r="P1780" s="2">
        <v>4270000</v>
      </c>
      <c r="Q1780" s="2">
        <v>4292000</v>
      </c>
      <c r="R1780" s="2">
        <v>4314000</v>
      </c>
      <c r="S1780" s="2">
        <v>4335000</v>
      </c>
      <c r="T1780" s="2">
        <v>4355000</v>
      </c>
      <c r="U1780" s="2">
        <v>4375000</v>
      </c>
      <c r="V1780" s="2">
        <v>4394000</v>
      </c>
      <c r="W1780" s="2">
        <v>4412000</v>
      </c>
      <c r="X1780" s="2">
        <v>4430000</v>
      </c>
      <c r="Y1780" s="2">
        <v>4447000</v>
      </c>
      <c r="Z1780" s="2">
        <v>4464000</v>
      </c>
      <c r="AA1780" s="2">
        <v>4480000</v>
      </c>
      <c r="AB1780" s="2">
        <v>4496000</v>
      </c>
      <c r="AC1780" s="2">
        <v>4512000</v>
      </c>
      <c r="AD1780" s="2">
        <v>4527000</v>
      </c>
      <c r="AE1780" s="2">
        <v>4542000</v>
      </c>
      <c r="AF1780" s="2">
        <v>4556000</v>
      </c>
    </row>
    <row r="1781" spans="1:32">
      <c r="A1781" t="s">
        <v>7384</v>
      </c>
      <c r="B1781" t="s">
        <v>19</v>
      </c>
      <c r="C1781" s="2">
        <v>2000000</v>
      </c>
      <c r="D1781" s="2">
        <v>2000000</v>
      </c>
      <c r="E1781" s="2">
        <v>2000000</v>
      </c>
      <c r="F1781" s="2">
        <v>2263000</v>
      </c>
      <c r="G1781" s="2">
        <v>2034000</v>
      </c>
      <c r="H1781" s="2">
        <v>2046000</v>
      </c>
      <c r="I1781" s="2">
        <v>2057000</v>
      </c>
      <c r="J1781" s="2">
        <v>2068000</v>
      </c>
      <c r="K1781" s="2">
        <v>2079000</v>
      </c>
      <c r="L1781" s="2">
        <v>2090000</v>
      </c>
      <c r="M1781" s="2">
        <v>2101000</v>
      </c>
      <c r="N1781" s="2">
        <v>2113000</v>
      </c>
      <c r="O1781" s="2">
        <v>2124000</v>
      </c>
      <c r="P1781" s="2">
        <v>2135000</v>
      </c>
      <c r="Q1781" s="2">
        <v>2146000</v>
      </c>
      <c r="R1781" s="2">
        <v>2157000</v>
      </c>
      <c r="S1781" s="2">
        <v>2167000</v>
      </c>
      <c r="T1781" s="2">
        <v>2177000</v>
      </c>
      <c r="U1781" s="2">
        <v>2187000</v>
      </c>
      <c r="V1781" s="2">
        <v>2197000</v>
      </c>
      <c r="W1781" s="2">
        <v>2206000</v>
      </c>
      <c r="X1781" s="2">
        <v>2215000</v>
      </c>
      <c r="Y1781" s="2">
        <v>2224000</v>
      </c>
      <c r="Z1781" s="2">
        <v>2232000</v>
      </c>
      <c r="AA1781" s="2">
        <v>2240000</v>
      </c>
      <c r="AB1781" s="2">
        <v>2248000</v>
      </c>
      <c r="AC1781" s="2">
        <v>2256000</v>
      </c>
      <c r="AD1781" s="2">
        <v>2263000</v>
      </c>
      <c r="AE1781" s="2">
        <v>2271000</v>
      </c>
      <c r="AF1781" s="2">
        <v>2278000</v>
      </c>
    </row>
    <row r="1782" spans="1:32">
      <c r="A1782" t="s">
        <v>7385</v>
      </c>
      <c r="B1782" t="s">
        <v>19</v>
      </c>
      <c r="C1782" s="2">
        <v>84000000</v>
      </c>
      <c r="D1782" s="2">
        <v>84000000</v>
      </c>
      <c r="E1782" s="2">
        <v>84000000</v>
      </c>
      <c r="F1782" s="2">
        <v>95050000</v>
      </c>
      <c r="G1782" s="2">
        <v>85440000</v>
      </c>
      <c r="H1782" s="2">
        <v>85910000</v>
      </c>
      <c r="I1782" s="2">
        <v>86380000</v>
      </c>
      <c r="J1782" s="2">
        <v>86850000</v>
      </c>
      <c r="K1782" s="2">
        <v>87320000</v>
      </c>
      <c r="L1782" s="2">
        <v>87790000</v>
      </c>
      <c r="M1782" s="2">
        <v>88260000</v>
      </c>
      <c r="N1782" s="2">
        <v>88730000</v>
      </c>
      <c r="O1782" s="2">
        <v>89200000</v>
      </c>
      <c r="P1782" s="2">
        <v>89670000</v>
      </c>
      <c r="Q1782" s="2">
        <v>90130000</v>
      </c>
      <c r="R1782" s="2">
        <v>90590000</v>
      </c>
      <c r="S1782" s="2">
        <v>91030000</v>
      </c>
      <c r="T1782" s="2">
        <v>91450000</v>
      </c>
      <c r="U1782" s="2">
        <v>91870000</v>
      </c>
      <c r="V1782" s="2">
        <v>92260000</v>
      </c>
      <c r="W1782" s="2">
        <v>92650000</v>
      </c>
      <c r="X1782" s="2">
        <v>93030000</v>
      </c>
      <c r="Y1782" s="2">
        <v>93390000</v>
      </c>
      <c r="Z1782" s="2">
        <v>93740000</v>
      </c>
      <c r="AA1782" s="2">
        <v>94090000</v>
      </c>
      <c r="AB1782" s="2">
        <v>94420000</v>
      </c>
      <c r="AC1782" s="2">
        <v>94740000</v>
      </c>
      <c r="AD1782" s="2">
        <v>95060000</v>
      </c>
      <c r="AE1782" s="2">
        <v>95380000</v>
      </c>
      <c r="AF1782" s="2">
        <v>95680000</v>
      </c>
    </row>
    <row r="1783" spans="1:32">
      <c r="A1783" t="s">
        <v>7386</v>
      </c>
      <c r="B1783" t="s">
        <v>19</v>
      </c>
      <c r="C1783" s="2">
        <v>38000000</v>
      </c>
      <c r="D1783" s="2">
        <v>38000000</v>
      </c>
      <c r="E1783" s="2">
        <v>38000000</v>
      </c>
      <c r="F1783" s="2">
        <v>43000000</v>
      </c>
      <c r="G1783" s="2">
        <v>38650000</v>
      </c>
      <c r="H1783" s="2">
        <v>38870000</v>
      </c>
      <c r="I1783" s="2">
        <v>39080000</v>
      </c>
      <c r="J1783" s="2">
        <v>39290000</v>
      </c>
      <c r="K1783" s="2">
        <v>39500000</v>
      </c>
      <c r="L1783" s="2">
        <v>39720000</v>
      </c>
      <c r="M1783" s="2">
        <v>39930000</v>
      </c>
      <c r="N1783" s="2">
        <v>40140000</v>
      </c>
      <c r="O1783" s="2">
        <v>40350000</v>
      </c>
      <c r="P1783" s="2">
        <v>40560000</v>
      </c>
      <c r="Q1783" s="2">
        <v>40770000</v>
      </c>
      <c r="R1783" s="2">
        <v>40980000</v>
      </c>
      <c r="S1783" s="2">
        <v>41180000</v>
      </c>
      <c r="T1783" s="2">
        <v>41370000</v>
      </c>
      <c r="U1783" s="2">
        <v>41560000</v>
      </c>
      <c r="V1783" s="2">
        <v>41740000</v>
      </c>
      <c r="W1783" s="2">
        <v>41910000</v>
      </c>
      <c r="X1783" s="2">
        <v>42080000</v>
      </c>
      <c r="Y1783" s="2">
        <v>42250000</v>
      </c>
      <c r="Z1783" s="2">
        <v>42410000</v>
      </c>
      <c r="AA1783" s="2">
        <v>42560000</v>
      </c>
      <c r="AB1783" s="2">
        <v>42710000</v>
      </c>
      <c r="AC1783" s="2">
        <v>42860000</v>
      </c>
      <c r="AD1783" s="2">
        <v>43000000</v>
      </c>
      <c r="AE1783" s="2">
        <v>43150000</v>
      </c>
      <c r="AF1783" s="2">
        <v>43280000</v>
      </c>
    </row>
    <row r="1784" spans="1:32">
      <c r="A1784" t="s">
        <v>7387</v>
      </c>
      <c r="B1784" t="s">
        <v>19</v>
      </c>
      <c r="C1784">
        <v>0</v>
      </c>
      <c r="D1784">
        <v>0</v>
      </c>
      <c r="E1784">
        <v>0</v>
      </c>
      <c r="F1784">
        <v>0</v>
      </c>
      <c r="G1784">
        <v>0</v>
      </c>
      <c r="H1784">
        <v>0</v>
      </c>
      <c r="I1784">
        <v>0</v>
      </c>
      <c r="J1784">
        <v>0</v>
      </c>
      <c r="K1784">
        <v>0</v>
      </c>
      <c r="L1784">
        <v>0</v>
      </c>
      <c r="M1784">
        <v>0</v>
      </c>
      <c r="N1784">
        <v>0</v>
      </c>
      <c r="O1784">
        <v>0</v>
      </c>
      <c r="P1784">
        <v>0</v>
      </c>
      <c r="Q1784">
        <v>0</v>
      </c>
      <c r="R1784">
        <v>0</v>
      </c>
      <c r="S1784">
        <v>0</v>
      </c>
      <c r="T1784">
        <v>0</v>
      </c>
      <c r="U1784">
        <v>0</v>
      </c>
      <c r="V1784">
        <v>0</v>
      </c>
      <c r="W1784">
        <v>0</v>
      </c>
      <c r="X1784">
        <v>0</v>
      </c>
      <c r="Y1784">
        <v>0</v>
      </c>
      <c r="Z1784">
        <v>0</v>
      </c>
      <c r="AA1784">
        <v>0</v>
      </c>
      <c r="AB1784">
        <v>0</v>
      </c>
      <c r="AC1784">
        <v>0</v>
      </c>
      <c r="AD1784">
        <v>0</v>
      </c>
      <c r="AE1784">
        <v>0</v>
      </c>
      <c r="AF1784">
        <v>0</v>
      </c>
    </row>
    <row r="1785" spans="1:32">
      <c r="A1785" t="s">
        <v>7388</v>
      </c>
      <c r="B1785" t="s">
        <v>19</v>
      </c>
      <c r="C1785" s="2">
        <v>1000000</v>
      </c>
      <c r="D1785" s="2">
        <v>1000000</v>
      </c>
      <c r="E1785" s="2">
        <v>1000000</v>
      </c>
      <c r="F1785" s="2">
        <v>1132000</v>
      </c>
      <c r="G1785" s="2">
        <v>1017000</v>
      </c>
      <c r="H1785" s="2">
        <v>1023000</v>
      </c>
      <c r="I1785" s="2">
        <v>1028000</v>
      </c>
      <c r="J1785" s="2">
        <v>1034000</v>
      </c>
      <c r="K1785" s="2">
        <v>1040000</v>
      </c>
      <c r="L1785" s="2">
        <v>1045000</v>
      </c>
      <c r="M1785" s="2">
        <v>1051000</v>
      </c>
      <c r="N1785" s="2">
        <v>1056000</v>
      </c>
      <c r="O1785" s="2">
        <v>1062000</v>
      </c>
      <c r="P1785" s="2">
        <v>1067000</v>
      </c>
      <c r="Q1785" s="2">
        <v>1073000</v>
      </c>
      <c r="R1785" s="2">
        <v>1078000</v>
      </c>
      <c r="S1785" s="2">
        <v>1084000</v>
      </c>
      <c r="T1785" s="2">
        <v>1089000</v>
      </c>
      <c r="U1785" s="2">
        <v>1094000</v>
      </c>
      <c r="V1785" s="2">
        <v>1098000</v>
      </c>
      <c r="W1785" s="2">
        <v>1103000</v>
      </c>
      <c r="X1785" s="2">
        <v>1107000</v>
      </c>
      <c r="Y1785" s="2">
        <v>1112000</v>
      </c>
      <c r="Z1785" s="2">
        <v>1116000</v>
      </c>
      <c r="AA1785" s="2">
        <v>1120000</v>
      </c>
      <c r="AB1785" s="2">
        <v>1124000</v>
      </c>
      <c r="AC1785" s="2">
        <v>1128000</v>
      </c>
      <c r="AD1785" s="2">
        <v>1132000</v>
      </c>
      <c r="AE1785" s="2">
        <v>1135000</v>
      </c>
      <c r="AF1785" s="2">
        <v>1139000</v>
      </c>
    </row>
    <row r="1786" spans="1:32">
      <c r="A1786" t="s">
        <v>7389</v>
      </c>
      <c r="B1786" t="s">
        <v>19</v>
      </c>
      <c r="C1786" s="2">
        <v>12000000</v>
      </c>
      <c r="D1786" s="2">
        <v>12000000</v>
      </c>
      <c r="E1786" s="2">
        <v>12000000</v>
      </c>
      <c r="F1786" s="2">
        <v>13580000</v>
      </c>
      <c r="G1786" s="2">
        <v>12210000</v>
      </c>
      <c r="H1786" s="2">
        <v>12270000</v>
      </c>
      <c r="I1786" s="2">
        <v>12340000</v>
      </c>
      <c r="J1786" s="2">
        <v>12410000</v>
      </c>
      <c r="K1786" s="2">
        <v>12470000</v>
      </c>
      <c r="L1786" s="2">
        <v>12540000</v>
      </c>
      <c r="M1786" s="2">
        <v>12610000</v>
      </c>
      <c r="N1786" s="2">
        <v>12680000</v>
      </c>
      <c r="O1786" s="2">
        <v>12740000</v>
      </c>
      <c r="P1786" s="2">
        <v>12810000</v>
      </c>
      <c r="Q1786" s="2">
        <v>12880000</v>
      </c>
      <c r="R1786" s="2">
        <v>12940000</v>
      </c>
      <c r="S1786" s="2">
        <v>13000000</v>
      </c>
      <c r="T1786" s="2">
        <v>13060000</v>
      </c>
      <c r="U1786" s="2">
        <v>13120000</v>
      </c>
      <c r="V1786" s="2">
        <v>13180000</v>
      </c>
      <c r="W1786" s="2">
        <v>13240000</v>
      </c>
      <c r="X1786" s="2">
        <v>13290000</v>
      </c>
      <c r="Y1786" s="2">
        <v>13340000</v>
      </c>
      <c r="Z1786" s="2">
        <v>13390000</v>
      </c>
      <c r="AA1786" s="2">
        <v>13440000</v>
      </c>
      <c r="AB1786" s="2">
        <v>13490000</v>
      </c>
      <c r="AC1786" s="2">
        <v>13530000</v>
      </c>
      <c r="AD1786" s="2">
        <v>13580000</v>
      </c>
      <c r="AE1786" s="2">
        <v>13630000</v>
      </c>
      <c r="AF1786" s="2">
        <v>13670000</v>
      </c>
    </row>
    <row r="1787" spans="1:32">
      <c r="A1787" t="s">
        <v>7390</v>
      </c>
      <c r="B1787" t="s">
        <v>19</v>
      </c>
      <c r="C1787" s="2">
        <v>10060000000000</v>
      </c>
      <c r="D1787" s="2">
        <v>10060000000000</v>
      </c>
      <c r="E1787" s="2">
        <v>9798000000000</v>
      </c>
      <c r="F1787" s="2">
        <v>9823000000000</v>
      </c>
      <c r="G1787" s="2">
        <v>9790000000000</v>
      </c>
      <c r="H1787" s="2">
        <v>9632000000000</v>
      </c>
      <c r="I1787" s="2">
        <v>9507000000000</v>
      </c>
      <c r="J1787" s="2">
        <v>9492000000000</v>
      </c>
      <c r="K1787" s="2">
        <v>9477000000000</v>
      </c>
      <c r="L1787" s="2">
        <v>9550000000000</v>
      </c>
      <c r="M1787" s="2">
        <v>9700000000000</v>
      </c>
      <c r="N1787" s="2">
        <v>9753000000000</v>
      </c>
      <c r="O1787" s="2">
        <v>9849000000000</v>
      </c>
      <c r="P1787" s="2">
        <v>9971000000000</v>
      </c>
      <c r="Q1787" s="2">
        <v>10210000000000</v>
      </c>
      <c r="R1787" s="2">
        <v>10210000000000</v>
      </c>
      <c r="S1787" s="2">
        <v>10200000000000</v>
      </c>
      <c r="T1787" s="2">
        <v>10190000000000</v>
      </c>
      <c r="U1787" s="2">
        <v>10170000000000</v>
      </c>
      <c r="V1787" s="2">
        <v>10160000000000</v>
      </c>
      <c r="W1787" s="2">
        <v>10150000000000</v>
      </c>
      <c r="X1787" s="2">
        <v>10120000000000</v>
      </c>
      <c r="Y1787" s="2">
        <v>10090000000000</v>
      </c>
      <c r="Z1787" s="2">
        <v>10070000000000</v>
      </c>
      <c r="AA1787" s="2">
        <v>10040000000000</v>
      </c>
      <c r="AB1787" s="2">
        <v>10010000000000</v>
      </c>
      <c r="AC1787" s="2">
        <v>9980000000000</v>
      </c>
      <c r="AD1787" s="2">
        <v>9946000000000</v>
      </c>
      <c r="AE1787" s="2">
        <v>9912000000000</v>
      </c>
      <c r="AF1787" s="2">
        <v>9878000000000</v>
      </c>
    </row>
    <row r="1788" spans="1:32">
      <c r="A1788" t="s">
        <v>7391</v>
      </c>
      <c r="B1788" t="s">
        <v>19</v>
      </c>
      <c r="C1788" s="2">
        <v>1190000000000</v>
      </c>
      <c r="D1788" s="2">
        <v>1190000000000</v>
      </c>
      <c r="E1788" s="2">
        <v>1152000000000</v>
      </c>
      <c r="F1788" s="2">
        <v>1200000000000</v>
      </c>
      <c r="G1788" s="2">
        <v>1208000000000</v>
      </c>
      <c r="H1788" s="2">
        <v>1202000000000</v>
      </c>
      <c r="I1788" s="2">
        <v>1201000000000</v>
      </c>
      <c r="J1788" s="2">
        <v>1213000000000</v>
      </c>
      <c r="K1788" s="2">
        <v>1225000000000</v>
      </c>
      <c r="L1788" s="2">
        <v>1247000000000</v>
      </c>
      <c r="M1788" s="2">
        <v>1279000000000</v>
      </c>
      <c r="N1788" s="2">
        <v>1290000000000</v>
      </c>
      <c r="O1788" s="2">
        <v>1306000000000</v>
      </c>
      <c r="P1788" s="2">
        <v>1325000000000</v>
      </c>
      <c r="Q1788" s="2">
        <v>1358000000000</v>
      </c>
      <c r="R1788" s="2">
        <v>1363000000000</v>
      </c>
      <c r="S1788" s="2">
        <v>1367000000000</v>
      </c>
      <c r="T1788" s="2">
        <v>1371000000000</v>
      </c>
      <c r="U1788" s="2">
        <v>1375000000000</v>
      </c>
      <c r="V1788" s="2">
        <v>1379000000000</v>
      </c>
      <c r="W1788" s="2">
        <v>1383000000000</v>
      </c>
      <c r="X1788" s="2">
        <v>1387000000000</v>
      </c>
      <c r="Y1788" s="2">
        <v>1390000000000</v>
      </c>
      <c r="Z1788" s="2">
        <v>1394000000000</v>
      </c>
      <c r="AA1788" s="2">
        <v>1397000000000</v>
      </c>
      <c r="AB1788" s="2">
        <v>1400000000000</v>
      </c>
      <c r="AC1788" s="2">
        <v>1403000000000</v>
      </c>
      <c r="AD1788" s="2">
        <v>1406000000000</v>
      </c>
      <c r="AE1788" s="2">
        <v>1410000000000</v>
      </c>
      <c r="AF1788" s="2">
        <v>1413000000000</v>
      </c>
    </row>
    <row r="1789" spans="1:32">
      <c r="A1789" t="s">
        <v>7392</v>
      </c>
      <c r="B1789" t="s">
        <v>19</v>
      </c>
      <c r="C1789">
        <v>0</v>
      </c>
      <c r="D1789">
        <v>0</v>
      </c>
      <c r="E1789">
        <v>0</v>
      </c>
      <c r="F1789">
        <v>0</v>
      </c>
      <c r="G1789">
        <v>0</v>
      </c>
      <c r="H1789">
        <v>0</v>
      </c>
      <c r="I1789">
        <v>0</v>
      </c>
      <c r="J1789">
        <v>0</v>
      </c>
      <c r="K1789">
        <v>0</v>
      </c>
      <c r="L1789">
        <v>0</v>
      </c>
      <c r="M1789">
        <v>0</v>
      </c>
      <c r="N1789">
        <v>0</v>
      </c>
      <c r="O1789">
        <v>0</v>
      </c>
      <c r="P1789">
        <v>0</v>
      </c>
      <c r="Q1789">
        <v>0</v>
      </c>
      <c r="R1789">
        <v>0</v>
      </c>
      <c r="S1789">
        <v>0</v>
      </c>
      <c r="T1789">
        <v>0</v>
      </c>
      <c r="U1789">
        <v>0</v>
      </c>
      <c r="V1789">
        <v>0</v>
      </c>
      <c r="W1789">
        <v>0</v>
      </c>
      <c r="X1789">
        <v>0</v>
      </c>
      <c r="Y1789">
        <v>0</v>
      </c>
      <c r="Z1789">
        <v>0</v>
      </c>
      <c r="AA1789">
        <v>0</v>
      </c>
      <c r="AB1789">
        <v>0</v>
      </c>
      <c r="AC1789">
        <v>0</v>
      </c>
      <c r="AD1789">
        <v>0</v>
      </c>
      <c r="AE1789">
        <v>0</v>
      </c>
      <c r="AF1789">
        <v>0</v>
      </c>
    </row>
    <row r="1790" spans="1:32">
      <c r="A1790" t="s">
        <v>7393</v>
      </c>
      <c r="B1790" t="s">
        <v>19</v>
      </c>
      <c r="C1790" s="2">
        <v>2500000000000</v>
      </c>
      <c r="D1790" s="2">
        <v>2500000000000</v>
      </c>
      <c r="E1790" s="2">
        <v>2500000000000</v>
      </c>
      <c r="F1790" s="2">
        <v>2277000000000</v>
      </c>
      <c r="G1790" s="2">
        <v>2362000000000</v>
      </c>
      <c r="H1790" s="2">
        <v>2206000000000</v>
      </c>
      <c r="I1790" s="2">
        <v>2103000000000</v>
      </c>
      <c r="J1790" s="2">
        <v>2023000000000</v>
      </c>
      <c r="K1790" s="2">
        <v>1962000000000</v>
      </c>
      <c r="L1790" s="2">
        <v>1946000000000</v>
      </c>
      <c r="M1790" s="2">
        <v>1878000000000</v>
      </c>
      <c r="N1790" s="2">
        <v>1853000000000</v>
      </c>
      <c r="O1790" s="2">
        <v>1852000000000</v>
      </c>
      <c r="P1790" s="2">
        <v>1831000000000</v>
      </c>
      <c r="Q1790" s="2">
        <v>1804000000000</v>
      </c>
      <c r="R1790" s="2">
        <v>1785000000000</v>
      </c>
      <c r="S1790" s="2">
        <v>1764000000000</v>
      </c>
      <c r="T1790" s="2">
        <v>1761000000000</v>
      </c>
      <c r="U1790" s="2">
        <v>1685000000000</v>
      </c>
      <c r="V1790" s="2">
        <v>1644000000000</v>
      </c>
      <c r="W1790" s="2">
        <v>1599000000000</v>
      </c>
      <c r="X1790" s="2">
        <v>1573000000000</v>
      </c>
      <c r="Y1790" s="2">
        <v>1568000000000</v>
      </c>
      <c r="Z1790" s="2">
        <v>1549000000000</v>
      </c>
      <c r="AA1790" s="2">
        <v>1532000000000</v>
      </c>
      <c r="AB1790" s="2">
        <v>1544000000000</v>
      </c>
      <c r="AC1790" s="2">
        <v>1533000000000</v>
      </c>
      <c r="AD1790" s="2">
        <v>1515000000000</v>
      </c>
      <c r="AE1790" s="2">
        <v>1471000000000</v>
      </c>
      <c r="AF1790" s="2">
        <v>1461000000000</v>
      </c>
    </row>
    <row r="1791" spans="1:32">
      <c r="A1791" t="s">
        <v>7394</v>
      </c>
      <c r="B1791" t="s">
        <v>19</v>
      </c>
      <c r="C1791" s="2">
        <v>1073000000</v>
      </c>
      <c r="D1791" s="2">
        <v>1073000000</v>
      </c>
      <c r="E1791" s="2">
        <v>1073000000</v>
      </c>
      <c r="F1791" s="2">
        <v>1073000000</v>
      </c>
      <c r="G1791" s="2">
        <v>977100000</v>
      </c>
      <c r="H1791" s="2">
        <v>1014000000</v>
      </c>
      <c r="I1791" s="2">
        <v>946800000</v>
      </c>
      <c r="J1791" s="2">
        <v>902800000</v>
      </c>
      <c r="K1791" s="2">
        <v>868100000</v>
      </c>
      <c r="L1791" s="2">
        <v>842300000</v>
      </c>
      <c r="M1791" s="2">
        <v>835200000</v>
      </c>
      <c r="N1791" s="2">
        <v>806000000</v>
      </c>
      <c r="O1791" s="2">
        <v>795500000</v>
      </c>
      <c r="P1791" s="2">
        <v>794900000</v>
      </c>
      <c r="Q1791" s="2">
        <v>785700000</v>
      </c>
      <c r="R1791" s="2">
        <v>774400000</v>
      </c>
      <c r="S1791" s="2">
        <v>766200000</v>
      </c>
      <c r="T1791" s="2">
        <v>757000000</v>
      </c>
      <c r="U1791" s="2">
        <v>755600000</v>
      </c>
      <c r="V1791" s="2">
        <v>723100000</v>
      </c>
      <c r="W1791" s="2">
        <v>705400000</v>
      </c>
      <c r="X1791" s="2">
        <v>686400000</v>
      </c>
      <c r="Y1791" s="2">
        <v>675000000</v>
      </c>
      <c r="Z1791" s="2">
        <v>673200000</v>
      </c>
      <c r="AA1791" s="2">
        <v>665000000</v>
      </c>
      <c r="AB1791" s="2">
        <v>657500000</v>
      </c>
      <c r="AC1791" s="2">
        <v>662500000</v>
      </c>
      <c r="AD1791" s="2">
        <v>658000000</v>
      </c>
      <c r="AE1791" s="2">
        <v>650300000</v>
      </c>
      <c r="AF1791" s="2">
        <v>631400000</v>
      </c>
    </row>
    <row r="1792" spans="1:32">
      <c r="A1792" t="s">
        <v>7395</v>
      </c>
      <c r="B1792" t="s">
        <v>19</v>
      </c>
      <c r="C1792" s="2">
        <v>15760000000</v>
      </c>
      <c r="D1792" s="2">
        <v>15760000000</v>
      </c>
      <c r="E1792" s="2">
        <v>15760000000</v>
      </c>
      <c r="F1792" s="2">
        <v>15760000000</v>
      </c>
      <c r="G1792" s="2">
        <v>14350000000</v>
      </c>
      <c r="H1792" s="2">
        <v>14890000000</v>
      </c>
      <c r="I1792" s="2">
        <v>13900000000</v>
      </c>
      <c r="J1792" s="2">
        <v>13260000000</v>
      </c>
      <c r="K1792" s="2">
        <v>12750000000</v>
      </c>
      <c r="L1792" s="2">
        <v>12370000000</v>
      </c>
      <c r="M1792" s="2">
        <v>12260000000</v>
      </c>
      <c r="N1792" s="2">
        <v>11840000000</v>
      </c>
      <c r="O1792" s="2">
        <v>11680000000</v>
      </c>
      <c r="P1792" s="2">
        <v>11670000000</v>
      </c>
      <c r="Q1792" s="2">
        <v>11540000000</v>
      </c>
      <c r="R1792" s="2">
        <v>11370000000</v>
      </c>
      <c r="S1792" s="2">
        <v>11250000000</v>
      </c>
      <c r="T1792" s="2">
        <v>11120000000</v>
      </c>
      <c r="U1792" s="2">
        <v>11100000000</v>
      </c>
      <c r="V1792" s="2">
        <v>10620000000</v>
      </c>
      <c r="W1792" s="2">
        <v>10360000000</v>
      </c>
      <c r="X1792" s="2">
        <v>10080000000</v>
      </c>
      <c r="Y1792" s="2">
        <v>9912000000</v>
      </c>
      <c r="Z1792" s="2">
        <v>9885000000</v>
      </c>
      <c r="AA1792" s="2">
        <v>9766000000</v>
      </c>
      <c r="AB1792" s="2">
        <v>9656000000</v>
      </c>
      <c r="AC1792" s="2">
        <v>9729000000</v>
      </c>
      <c r="AD1792" s="2">
        <v>9663000000</v>
      </c>
      <c r="AE1792" s="2">
        <v>9550000000</v>
      </c>
      <c r="AF1792" s="2">
        <v>9272000000</v>
      </c>
    </row>
    <row r="1793" spans="1:32">
      <c r="A1793" t="s">
        <v>7396</v>
      </c>
      <c r="B1793" t="s">
        <v>19</v>
      </c>
      <c r="C1793" s="2">
        <v>4185000000</v>
      </c>
      <c r="D1793" s="2">
        <v>4185000000</v>
      </c>
      <c r="E1793" s="2">
        <v>4185000000</v>
      </c>
      <c r="F1793" s="2">
        <v>4185000000</v>
      </c>
      <c r="G1793" s="2">
        <v>3811000000</v>
      </c>
      <c r="H1793" s="2">
        <v>3954000000</v>
      </c>
      <c r="I1793" s="2">
        <v>3693000000</v>
      </c>
      <c r="J1793" s="2">
        <v>3521000000</v>
      </c>
      <c r="K1793" s="2">
        <v>3386000000</v>
      </c>
      <c r="L1793" s="2">
        <v>3285000000</v>
      </c>
      <c r="M1793" s="2">
        <v>3257000000</v>
      </c>
      <c r="N1793" s="2">
        <v>3144000000</v>
      </c>
      <c r="O1793" s="2">
        <v>3103000000</v>
      </c>
      <c r="P1793" s="2">
        <v>3100000000</v>
      </c>
      <c r="Q1793" s="2">
        <v>3064000000</v>
      </c>
      <c r="R1793" s="2">
        <v>3021000000</v>
      </c>
      <c r="S1793" s="2">
        <v>2989000000</v>
      </c>
      <c r="T1793" s="2">
        <v>2952000000</v>
      </c>
      <c r="U1793" s="2">
        <v>2947000000</v>
      </c>
      <c r="V1793" s="2">
        <v>2820000000</v>
      </c>
      <c r="W1793" s="2">
        <v>2751000000</v>
      </c>
      <c r="X1793" s="2">
        <v>2677000000</v>
      </c>
      <c r="Y1793" s="2">
        <v>2633000000</v>
      </c>
      <c r="Z1793" s="2">
        <v>2626000000</v>
      </c>
      <c r="AA1793" s="2">
        <v>2594000000</v>
      </c>
      <c r="AB1793" s="2">
        <v>2564000000</v>
      </c>
      <c r="AC1793" s="2">
        <v>2584000000</v>
      </c>
      <c r="AD1793" s="2">
        <v>2566000000</v>
      </c>
      <c r="AE1793" s="2">
        <v>2536000000</v>
      </c>
      <c r="AF1793" s="2">
        <v>2463000000</v>
      </c>
    </row>
    <row r="1794" spans="1:32">
      <c r="A1794" t="s">
        <v>7397</v>
      </c>
      <c r="B1794" t="s">
        <v>19</v>
      </c>
      <c r="C1794" s="2">
        <v>369200000000</v>
      </c>
      <c r="D1794" s="2">
        <v>369200000000</v>
      </c>
      <c r="E1794" s="2">
        <v>369200000000</v>
      </c>
      <c r="F1794" s="2">
        <v>369200000000</v>
      </c>
      <c r="G1794" s="2">
        <v>336300000000</v>
      </c>
      <c r="H1794" s="2">
        <v>348900000000</v>
      </c>
      <c r="I1794" s="2">
        <v>325800000000</v>
      </c>
      <c r="J1794" s="2">
        <v>310700000000</v>
      </c>
      <c r="K1794" s="2">
        <v>298700000000</v>
      </c>
      <c r="L1794" s="2">
        <v>289800000000</v>
      </c>
      <c r="M1794" s="2">
        <v>287400000000</v>
      </c>
      <c r="N1794" s="2">
        <v>277400000000</v>
      </c>
      <c r="O1794" s="2">
        <v>273700000000</v>
      </c>
      <c r="P1794" s="2">
        <v>273500000000</v>
      </c>
      <c r="Q1794" s="2">
        <v>270400000000</v>
      </c>
      <c r="R1794" s="2">
        <v>266500000000</v>
      </c>
      <c r="S1794" s="2">
        <v>263700000000</v>
      </c>
      <c r="T1794" s="2">
        <v>260500000000</v>
      </c>
      <c r="U1794" s="2">
        <v>260000000000</v>
      </c>
      <c r="V1794" s="2">
        <v>248800000000</v>
      </c>
      <c r="W1794" s="2">
        <v>242800000000</v>
      </c>
      <c r="X1794" s="2">
        <v>236200000000</v>
      </c>
      <c r="Y1794" s="2">
        <v>232300000000</v>
      </c>
      <c r="Z1794" s="2">
        <v>231600000000</v>
      </c>
      <c r="AA1794" s="2">
        <v>228800000000</v>
      </c>
      <c r="AB1794" s="2">
        <v>226300000000</v>
      </c>
      <c r="AC1794" s="2">
        <v>228000000000</v>
      </c>
      <c r="AD1794" s="2">
        <v>226400000000</v>
      </c>
      <c r="AE1794" s="2">
        <v>223800000000</v>
      </c>
      <c r="AF1794" s="2">
        <v>217300000000</v>
      </c>
    </row>
    <row r="1795" spans="1:32">
      <c r="A1795" t="s">
        <v>7398</v>
      </c>
      <c r="B1795" t="s">
        <v>19</v>
      </c>
      <c r="C1795" s="2">
        <v>49070000000</v>
      </c>
      <c r="D1795" s="2">
        <v>49070000000</v>
      </c>
      <c r="E1795" s="2">
        <v>49070000000</v>
      </c>
      <c r="F1795" s="2">
        <v>49070000000</v>
      </c>
      <c r="G1795" s="2">
        <v>44690000000</v>
      </c>
      <c r="H1795" s="2">
        <v>46370000000</v>
      </c>
      <c r="I1795" s="2">
        <v>43300000000</v>
      </c>
      <c r="J1795" s="2">
        <v>41290000000</v>
      </c>
      <c r="K1795" s="2">
        <v>39700000000</v>
      </c>
      <c r="L1795" s="2">
        <v>38520000000</v>
      </c>
      <c r="M1795" s="2">
        <v>38200000000</v>
      </c>
      <c r="N1795" s="2">
        <v>36860000000</v>
      </c>
      <c r="O1795" s="2">
        <v>36380000000</v>
      </c>
      <c r="P1795" s="2">
        <v>36350000000</v>
      </c>
      <c r="Q1795" s="2">
        <v>35930000000</v>
      </c>
      <c r="R1795" s="2">
        <v>35420000000</v>
      </c>
      <c r="S1795" s="2">
        <v>35040000000</v>
      </c>
      <c r="T1795" s="2">
        <v>34620000000</v>
      </c>
      <c r="U1795" s="2">
        <v>34560000000</v>
      </c>
      <c r="V1795" s="2">
        <v>33070000000</v>
      </c>
      <c r="W1795" s="2">
        <v>32260000000</v>
      </c>
      <c r="X1795" s="2">
        <v>31390000000</v>
      </c>
      <c r="Y1795" s="2">
        <v>30870000000</v>
      </c>
      <c r="Z1795" s="2">
        <v>30790000000</v>
      </c>
      <c r="AA1795" s="2">
        <v>30410000000</v>
      </c>
      <c r="AB1795" s="2">
        <v>30070000000</v>
      </c>
      <c r="AC1795" s="2">
        <v>30300000000</v>
      </c>
      <c r="AD1795" s="2">
        <v>30090000000</v>
      </c>
      <c r="AE1795" s="2">
        <v>29740000000</v>
      </c>
      <c r="AF1795" s="2">
        <v>28880000000</v>
      </c>
    </row>
    <row r="1796" spans="1:32">
      <c r="A1796" t="s">
        <v>7399</v>
      </c>
      <c r="B1796" t="s">
        <v>19</v>
      </c>
      <c r="C1796" s="2">
        <v>669000000</v>
      </c>
      <c r="D1796" s="2">
        <v>669000000</v>
      </c>
      <c r="E1796" s="2">
        <v>669000000</v>
      </c>
      <c r="F1796" s="2">
        <v>669000000</v>
      </c>
      <c r="G1796" s="2">
        <v>609200000</v>
      </c>
      <c r="H1796" s="2">
        <v>632100000</v>
      </c>
      <c r="I1796" s="2">
        <v>590300000</v>
      </c>
      <c r="J1796" s="2">
        <v>562900000</v>
      </c>
      <c r="K1796" s="2">
        <v>541300000</v>
      </c>
      <c r="L1796" s="2">
        <v>525100000</v>
      </c>
      <c r="M1796" s="2">
        <v>520700000</v>
      </c>
      <c r="N1796" s="2">
        <v>502600000</v>
      </c>
      <c r="O1796" s="2">
        <v>496000000</v>
      </c>
      <c r="P1796" s="2">
        <v>495600000</v>
      </c>
      <c r="Q1796" s="2">
        <v>489900000</v>
      </c>
      <c r="R1796" s="2">
        <v>482800000</v>
      </c>
      <c r="S1796" s="2">
        <v>477700000</v>
      </c>
      <c r="T1796" s="2">
        <v>472000000</v>
      </c>
      <c r="U1796" s="2">
        <v>471100000</v>
      </c>
      <c r="V1796" s="2">
        <v>450800000</v>
      </c>
      <c r="W1796" s="2">
        <v>439800000</v>
      </c>
      <c r="X1796" s="2">
        <v>427900000</v>
      </c>
      <c r="Y1796" s="2">
        <v>420800000</v>
      </c>
      <c r="Z1796" s="2">
        <v>419700000</v>
      </c>
      <c r="AA1796" s="2">
        <v>414600000</v>
      </c>
      <c r="AB1796" s="2">
        <v>409900000</v>
      </c>
      <c r="AC1796" s="2">
        <v>413100000</v>
      </c>
      <c r="AD1796" s="2">
        <v>410300000</v>
      </c>
      <c r="AE1796" s="2">
        <v>405500000</v>
      </c>
      <c r="AF1796" s="2">
        <v>393700000</v>
      </c>
    </row>
    <row r="1797" spans="1:32">
      <c r="A1797" t="s">
        <v>7400</v>
      </c>
      <c r="B1797" t="s">
        <v>19</v>
      </c>
      <c r="C1797" s="2">
        <v>41000000</v>
      </c>
      <c r="D1797" s="2">
        <v>41000000</v>
      </c>
      <c r="E1797" s="2">
        <v>41000000</v>
      </c>
      <c r="F1797" s="2">
        <v>41000000</v>
      </c>
      <c r="G1797" s="2">
        <v>37340000</v>
      </c>
      <c r="H1797" s="2">
        <v>38740000</v>
      </c>
      <c r="I1797" s="2">
        <v>36180000</v>
      </c>
      <c r="J1797" s="2">
        <v>34500000</v>
      </c>
      <c r="K1797" s="2">
        <v>33170000</v>
      </c>
      <c r="L1797" s="2">
        <v>32180000</v>
      </c>
      <c r="M1797" s="2">
        <v>31910000</v>
      </c>
      <c r="N1797" s="2">
        <v>30800000</v>
      </c>
      <c r="O1797" s="2">
        <v>30400000</v>
      </c>
      <c r="P1797" s="2">
        <v>30370000</v>
      </c>
      <c r="Q1797" s="2">
        <v>30020000</v>
      </c>
      <c r="R1797" s="2">
        <v>29590000</v>
      </c>
      <c r="S1797" s="2">
        <v>29280000</v>
      </c>
      <c r="T1797" s="2">
        <v>28920000</v>
      </c>
      <c r="U1797" s="2">
        <v>28870000</v>
      </c>
      <c r="V1797" s="2">
        <v>27630000</v>
      </c>
      <c r="W1797" s="2">
        <v>26960000</v>
      </c>
      <c r="X1797" s="2">
        <v>26230000</v>
      </c>
      <c r="Y1797" s="2">
        <v>25790000</v>
      </c>
      <c r="Z1797" s="2">
        <v>25720000</v>
      </c>
      <c r="AA1797" s="2">
        <v>25410000</v>
      </c>
      <c r="AB1797" s="2">
        <v>25120000</v>
      </c>
      <c r="AC1797" s="2">
        <v>25320000</v>
      </c>
      <c r="AD1797" s="2">
        <v>25140000</v>
      </c>
      <c r="AE1797" s="2">
        <v>24850000</v>
      </c>
      <c r="AF1797" s="2">
        <v>24130000</v>
      </c>
    </row>
    <row r="1798" spans="1:32">
      <c r="A1798" t="s">
        <v>7401</v>
      </c>
      <c r="B1798" t="s">
        <v>19</v>
      </c>
      <c r="C1798" s="2">
        <v>319000000</v>
      </c>
      <c r="D1798" s="2">
        <v>319000000</v>
      </c>
      <c r="E1798" s="2">
        <v>319000000</v>
      </c>
      <c r="F1798" s="2">
        <v>319000000</v>
      </c>
      <c r="G1798" s="2">
        <v>290500000</v>
      </c>
      <c r="H1798" s="2">
        <v>301400000</v>
      </c>
      <c r="I1798" s="2">
        <v>281500000</v>
      </c>
      <c r="J1798" s="2">
        <v>268400000</v>
      </c>
      <c r="K1798" s="2">
        <v>258100000</v>
      </c>
      <c r="L1798" s="2">
        <v>250400000</v>
      </c>
      <c r="M1798" s="2">
        <v>248300000</v>
      </c>
      <c r="N1798" s="2">
        <v>239600000</v>
      </c>
      <c r="O1798" s="2">
        <v>236500000</v>
      </c>
      <c r="P1798" s="2">
        <v>236300000</v>
      </c>
      <c r="Q1798" s="2">
        <v>233600000</v>
      </c>
      <c r="R1798" s="2">
        <v>230200000</v>
      </c>
      <c r="S1798" s="2">
        <v>227800000</v>
      </c>
      <c r="T1798" s="2">
        <v>225000000</v>
      </c>
      <c r="U1798" s="2">
        <v>224600000</v>
      </c>
      <c r="V1798" s="2">
        <v>215000000</v>
      </c>
      <c r="W1798" s="2">
        <v>209700000</v>
      </c>
      <c r="X1798" s="2">
        <v>204100000</v>
      </c>
      <c r="Y1798" s="2">
        <v>200700000</v>
      </c>
      <c r="Z1798" s="2">
        <v>200100000</v>
      </c>
      <c r="AA1798" s="2">
        <v>197700000</v>
      </c>
      <c r="AB1798" s="2">
        <v>195500000</v>
      </c>
      <c r="AC1798" s="2">
        <v>197000000</v>
      </c>
      <c r="AD1798" s="2">
        <v>195600000</v>
      </c>
      <c r="AE1798" s="2">
        <v>193300000</v>
      </c>
      <c r="AF1798" s="2">
        <v>187700000</v>
      </c>
    </row>
    <row r="1799" spans="1:32">
      <c r="A1799" t="s">
        <v>7402</v>
      </c>
      <c r="B1799" t="s">
        <v>19</v>
      </c>
      <c r="C1799" s="2">
        <v>1821000000000</v>
      </c>
      <c r="D1799" s="2">
        <v>1821000000000</v>
      </c>
      <c r="E1799" s="2">
        <v>1782000000000</v>
      </c>
      <c r="F1799" s="2">
        <v>1659000000000</v>
      </c>
      <c r="G1799" s="2">
        <v>1721000000000</v>
      </c>
      <c r="H1799" s="2">
        <v>1607000000000</v>
      </c>
      <c r="I1799" s="2">
        <v>1532000000000</v>
      </c>
      <c r="J1799" s="2">
        <v>1474000000000</v>
      </c>
      <c r="K1799" s="2">
        <v>1430000000000</v>
      </c>
      <c r="L1799" s="2">
        <v>1418000000000</v>
      </c>
      <c r="M1799" s="2">
        <v>1368000000000</v>
      </c>
      <c r="N1799" s="2">
        <v>1350000000000</v>
      </c>
      <c r="O1799" s="2">
        <v>1349000000000</v>
      </c>
      <c r="P1799" s="2">
        <v>1334000000000</v>
      </c>
      <c r="Q1799" s="2">
        <v>1315000000000</v>
      </c>
      <c r="R1799" s="2">
        <v>1301000000000</v>
      </c>
      <c r="S1799" s="2">
        <v>1285000000000</v>
      </c>
      <c r="T1799" s="2">
        <v>1283000000000</v>
      </c>
      <c r="U1799" s="2">
        <v>1227000000000</v>
      </c>
      <c r="V1799" s="2">
        <v>1197000000000</v>
      </c>
      <c r="W1799" s="2">
        <v>1165000000000</v>
      </c>
      <c r="X1799" s="2">
        <v>1146000000000</v>
      </c>
      <c r="Y1799" s="2">
        <v>1143000000000</v>
      </c>
      <c r="Z1799" s="2">
        <v>1129000000000</v>
      </c>
      <c r="AA1799" s="2">
        <v>1116000000000</v>
      </c>
      <c r="AB1799" s="2">
        <v>1125000000000</v>
      </c>
      <c r="AC1799" s="2">
        <v>1117000000000</v>
      </c>
      <c r="AD1799" s="2">
        <v>1104000000000</v>
      </c>
      <c r="AE1799" s="2">
        <v>1072000000000</v>
      </c>
      <c r="AF1799" s="2">
        <v>1065000000000</v>
      </c>
    </row>
    <row r="1800" spans="1:32">
      <c r="A1800" t="s">
        <v>7403</v>
      </c>
      <c r="B1800" t="s">
        <v>19</v>
      </c>
      <c r="C1800">
        <v>0</v>
      </c>
      <c r="D1800">
        <v>0</v>
      </c>
      <c r="E1800">
        <v>0</v>
      </c>
      <c r="F1800">
        <v>0</v>
      </c>
      <c r="G1800">
        <v>0</v>
      </c>
      <c r="H1800">
        <v>0</v>
      </c>
      <c r="I1800">
        <v>0</v>
      </c>
      <c r="J1800">
        <v>0</v>
      </c>
      <c r="K1800">
        <v>0</v>
      </c>
      <c r="L1800">
        <v>0</v>
      </c>
      <c r="M1800">
        <v>0</v>
      </c>
      <c r="N1800">
        <v>0</v>
      </c>
      <c r="O1800">
        <v>0</v>
      </c>
      <c r="P1800">
        <v>0</v>
      </c>
      <c r="Q1800">
        <v>0</v>
      </c>
      <c r="R1800">
        <v>0</v>
      </c>
      <c r="S1800">
        <v>0</v>
      </c>
      <c r="T1800">
        <v>0</v>
      </c>
      <c r="U1800">
        <v>0</v>
      </c>
      <c r="V1800">
        <v>0</v>
      </c>
      <c r="W1800">
        <v>0</v>
      </c>
      <c r="X1800">
        <v>0</v>
      </c>
      <c r="Y1800">
        <v>0</v>
      </c>
      <c r="Z1800">
        <v>0</v>
      </c>
      <c r="AA1800">
        <v>0</v>
      </c>
      <c r="AB1800">
        <v>0</v>
      </c>
      <c r="AC1800">
        <v>0</v>
      </c>
      <c r="AD1800">
        <v>0</v>
      </c>
      <c r="AE1800">
        <v>0</v>
      </c>
      <c r="AF1800">
        <v>0</v>
      </c>
    </row>
    <row r="1801" spans="1:32">
      <c r="A1801" t="s">
        <v>7404</v>
      </c>
      <c r="B1801" t="s">
        <v>19</v>
      </c>
      <c r="C1801">
        <v>0</v>
      </c>
      <c r="D1801">
        <v>0</v>
      </c>
      <c r="E1801">
        <v>0</v>
      </c>
      <c r="F1801">
        <v>0</v>
      </c>
      <c r="G1801">
        <v>0</v>
      </c>
      <c r="H1801">
        <v>0</v>
      </c>
      <c r="I1801">
        <v>0</v>
      </c>
      <c r="J1801">
        <v>0</v>
      </c>
      <c r="K1801">
        <v>0</v>
      </c>
      <c r="L1801">
        <v>0</v>
      </c>
      <c r="M1801">
        <v>0</v>
      </c>
      <c r="N1801">
        <v>0</v>
      </c>
      <c r="O1801">
        <v>0</v>
      </c>
      <c r="P1801">
        <v>0</v>
      </c>
      <c r="Q1801">
        <v>0</v>
      </c>
      <c r="R1801">
        <v>0</v>
      </c>
      <c r="S1801">
        <v>0</v>
      </c>
      <c r="T1801">
        <v>0</v>
      </c>
      <c r="U1801">
        <v>0</v>
      </c>
      <c r="V1801">
        <v>0</v>
      </c>
      <c r="W1801">
        <v>0</v>
      </c>
      <c r="X1801">
        <v>0</v>
      </c>
      <c r="Y1801">
        <v>0</v>
      </c>
      <c r="Z1801">
        <v>0</v>
      </c>
      <c r="AA1801">
        <v>0</v>
      </c>
      <c r="AB1801">
        <v>0</v>
      </c>
      <c r="AC1801">
        <v>0</v>
      </c>
      <c r="AD1801">
        <v>0</v>
      </c>
      <c r="AE1801">
        <v>0</v>
      </c>
      <c r="AF1801">
        <v>0</v>
      </c>
    </row>
    <row r="1802" spans="1:32">
      <c r="A1802" t="s">
        <v>7405</v>
      </c>
      <c r="B1802" t="s">
        <v>19</v>
      </c>
      <c r="C1802" s="2">
        <v>43881500000000</v>
      </c>
      <c r="D1802" s="2">
        <v>44049200000000</v>
      </c>
      <c r="E1802" s="2">
        <v>43248000000000</v>
      </c>
      <c r="F1802" s="2">
        <v>47437400000000</v>
      </c>
      <c r="G1802" s="2">
        <v>45601600000000</v>
      </c>
      <c r="H1802" s="2">
        <v>46193200000000</v>
      </c>
      <c r="I1802" s="2">
        <v>47440400000000</v>
      </c>
      <c r="J1802" s="2">
        <v>48233500000000</v>
      </c>
      <c r="K1802" s="2">
        <v>49382900000000</v>
      </c>
      <c r="L1802" s="2">
        <v>50022600000000</v>
      </c>
      <c r="M1802" s="2">
        <v>50684200000000</v>
      </c>
      <c r="N1802" s="2">
        <v>50938600000000</v>
      </c>
      <c r="O1802" s="2">
        <v>51267900000000</v>
      </c>
      <c r="P1802" s="2">
        <v>51932600000000</v>
      </c>
      <c r="Q1802" s="2">
        <v>52444200000000</v>
      </c>
      <c r="R1802" s="2">
        <v>52998700000000</v>
      </c>
      <c r="S1802" s="2">
        <v>53131400000000</v>
      </c>
      <c r="T1802" s="2">
        <v>53365700000000</v>
      </c>
      <c r="U1802" s="2">
        <v>53803100000000</v>
      </c>
      <c r="V1802" s="2">
        <v>53818700000000</v>
      </c>
      <c r="W1802" s="2">
        <v>54170200000000</v>
      </c>
      <c r="X1802" s="2">
        <v>54466900000000</v>
      </c>
      <c r="Y1802" s="2">
        <v>54716900000000</v>
      </c>
      <c r="Z1802" s="2">
        <v>54927700000000</v>
      </c>
      <c r="AA1802" s="2">
        <v>55169800000000</v>
      </c>
      <c r="AB1802" s="2">
        <v>55279200000000</v>
      </c>
      <c r="AC1802" s="2">
        <v>55208900000000</v>
      </c>
      <c r="AD1802" s="2">
        <v>55427600000000</v>
      </c>
      <c r="AE1802" s="2">
        <v>55700900000000</v>
      </c>
      <c r="AF1802" s="2">
        <v>55904000000000</v>
      </c>
    </row>
    <row r="1803" spans="1:32">
      <c r="A1803" t="s">
        <v>7406</v>
      </c>
      <c r="B1803" t="s">
        <v>19</v>
      </c>
      <c r="C1803" s="2">
        <v>2717000000000</v>
      </c>
      <c r="D1803" s="2">
        <v>2717000000000</v>
      </c>
      <c r="E1803" s="2">
        <v>2717000000000</v>
      </c>
      <c r="F1803" s="2">
        <v>2644000000000</v>
      </c>
      <c r="G1803" s="2">
        <v>2893000000000</v>
      </c>
      <c r="H1803" s="2">
        <v>2812000000000</v>
      </c>
      <c r="I1803" s="2">
        <v>2856000000000</v>
      </c>
      <c r="J1803" s="2">
        <v>2929000000000</v>
      </c>
      <c r="K1803" s="2">
        <v>2975000000000</v>
      </c>
      <c r="L1803" s="2">
        <v>3038000000000</v>
      </c>
      <c r="M1803" s="2">
        <v>3081000000000</v>
      </c>
      <c r="N1803" s="2">
        <v>3126000000000</v>
      </c>
      <c r="O1803" s="2">
        <v>3153000000000</v>
      </c>
      <c r="P1803" s="2">
        <v>3186000000000</v>
      </c>
      <c r="Q1803" s="2">
        <v>3227000000000</v>
      </c>
      <c r="R1803" s="2">
        <v>3264000000000</v>
      </c>
      <c r="S1803" s="2">
        <v>3298000000000</v>
      </c>
      <c r="T1803" s="2">
        <v>3306000000000</v>
      </c>
      <c r="U1803" s="2">
        <v>3321000000000</v>
      </c>
      <c r="V1803" s="2">
        <v>3348000000000</v>
      </c>
      <c r="W1803" s="2">
        <v>3349000000000</v>
      </c>
      <c r="X1803" s="2">
        <v>3371000000000</v>
      </c>
      <c r="Y1803" s="2">
        <v>3389000000000</v>
      </c>
      <c r="Z1803" s="2">
        <v>3405000000000</v>
      </c>
      <c r="AA1803" s="2">
        <v>3418000000000</v>
      </c>
      <c r="AB1803" s="2">
        <v>3433000000000</v>
      </c>
      <c r="AC1803" s="2">
        <v>3440000000000</v>
      </c>
      <c r="AD1803" s="2">
        <v>3436000000000</v>
      </c>
      <c r="AE1803" s="2">
        <v>3449000000000</v>
      </c>
      <c r="AF1803" s="2">
        <v>3466000000000</v>
      </c>
    </row>
    <row r="1804" spans="1:32">
      <c r="A1804" t="s">
        <v>7407</v>
      </c>
      <c r="B1804" t="s">
        <v>19</v>
      </c>
      <c r="C1804" s="2">
        <v>674000000000</v>
      </c>
      <c r="D1804" s="2">
        <v>674000000000</v>
      </c>
      <c r="E1804" s="2">
        <v>674000000000</v>
      </c>
      <c r="F1804" s="2">
        <v>655900000000</v>
      </c>
      <c r="G1804" s="2">
        <v>717700000000</v>
      </c>
      <c r="H1804" s="2">
        <v>697700000000</v>
      </c>
      <c r="I1804" s="2">
        <v>708600000000</v>
      </c>
      <c r="J1804" s="2">
        <v>726800000000</v>
      </c>
      <c r="K1804" s="2">
        <v>738100000000</v>
      </c>
      <c r="L1804" s="2">
        <v>753800000000</v>
      </c>
      <c r="M1804" s="2">
        <v>764500000000</v>
      </c>
      <c r="N1804" s="2">
        <v>775500000000</v>
      </c>
      <c r="O1804" s="2">
        <v>782400000000</v>
      </c>
      <c r="P1804" s="2">
        <v>790500000000</v>
      </c>
      <c r="Q1804" s="2">
        <v>800800000000</v>
      </c>
      <c r="R1804" s="2">
        <v>809700000000</v>
      </c>
      <c r="S1804" s="2">
        <v>818200000000</v>
      </c>
      <c r="T1804" s="2">
        <v>820300000000</v>
      </c>
      <c r="U1804" s="2">
        <v>823900000000</v>
      </c>
      <c r="V1804" s="2">
        <v>830600000000</v>
      </c>
      <c r="W1804" s="2">
        <v>830900000000</v>
      </c>
      <c r="X1804" s="2">
        <v>836300000000</v>
      </c>
      <c r="Y1804" s="2">
        <v>840900000000</v>
      </c>
      <c r="Z1804" s="2">
        <v>844700000000</v>
      </c>
      <c r="AA1804" s="2">
        <v>848100000000</v>
      </c>
      <c r="AB1804" s="2">
        <v>851700000000</v>
      </c>
      <c r="AC1804" s="2">
        <v>853400000000</v>
      </c>
      <c r="AD1804" s="2">
        <v>852400000000</v>
      </c>
      <c r="AE1804" s="2">
        <v>855800000000</v>
      </c>
      <c r="AF1804" s="2">
        <v>859900000000</v>
      </c>
    </row>
    <row r="1805" spans="1:32">
      <c r="A1805" t="s">
        <v>7408</v>
      </c>
      <c r="B1805" t="s">
        <v>19</v>
      </c>
      <c r="C1805" s="2">
        <v>613200000000</v>
      </c>
      <c r="D1805" s="2">
        <v>613200000000</v>
      </c>
      <c r="E1805" s="2">
        <v>613200000000</v>
      </c>
      <c r="F1805" s="2">
        <v>596800000000</v>
      </c>
      <c r="G1805" s="2">
        <v>653000000000</v>
      </c>
      <c r="H1805" s="2">
        <v>634800000000</v>
      </c>
      <c r="I1805" s="2">
        <v>644700000000</v>
      </c>
      <c r="J1805" s="2">
        <v>661200000000</v>
      </c>
      <c r="K1805" s="2">
        <v>671500000000</v>
      </c>
      <c r="L1805" s="2">
        <v>685800000000</v>
      </c>
      <c r="M1805" s="2">
        <v>695600000000</v>
      </c>
      <c r="N1805" s="2">
        <v>705600000000</v>
      </c>
      <c r="O1805" s="2">
        <v>711800000000</v>
      </c>
      <c r="P1805" s="2">
        <v>719200000000</v>
      </c>
      <c r="Q1805" s="2">
        <v>728500000000</v>
      </c>
      <c r="R1805" s="2">
        <v>736700000000</v>
      </c>
      <c r="S1805" s="2">
        <v>744500000000</v>
      </c>
      <c r="T1805" s="2">
        <v>746300000000</v>
      </c>
      <c r="U1805" s="2">
        <v>749600000000</v>
      </c>
      <c r="V1805" s="2">
        <v>755700000000</v>
      </c>
      <c r="W1805" s="2">
        <v>756000000000</v>
      </c>
      <c r="X1805" s="2">
        <v>760900000000</v>
      </c>
      <c r="Y1805" s="2">
        <v>765100000000</v>
      </c>
      <c r="Z1805" s="2">
        <v>768600000000</v>
      </c>
      <c r="AA1805" s="2">
        <v>771600000000</v>
      </c>
      <c r="AB1805" s="2">
        <v>774900000000</v>
      </c>
      <c r="AC1805" s="2">
        <v>776400000000</v>
      </c>
      <c r="AD1805" s="2">
        <v>775500000000</v>
      </c>
      <c r="AE1805" s="2">
        <v>778600000000</v>
      </c>
      <c r="AF1805" s="2">
        <v>782400000000</v>
      </c>
    </row>
    <row r="1806" spans="1:32">
      <c r="A1806" t="s">
        <v>7409</v>
      </c>
      <c r="B1806" t="s">
        <v>19</v>
      </c>
      <c r="C1806" s="2">
        <v>12860000000</v>
      </c>
      <c r="D1806" s="2">
        <v>12860000000</v>
      </c>
      <c r="E1806" s="2">
        <v>12860000000</v>
      </c>
      <c r="F1806" s="2">
        <v>12510000000</v>
      </c>
      <c r="G1806" s="2">
        <v>13690000000</v>
      </c>
      <c r="H1806" s="2">
        <v>13310000000</v>
      </c>
      <c r="I1806" s="2">
        <v>13520000000</v>
      </c>
      <c r="J1806" s="2">
        <v>13860000000</v>
      </c>
      <c r="K1806" s="2">
        <v>14080000000</v>
      </c>
      <c r="L1806" s="2">
        <v>14380000000</v>
      </c>
      <c r="M1806" s="2">
        <v>14580000000</v>
      </c>
      <c r="N1806" s="2">
        <v>14790000000</v>
      </c>
      <c r="O1806" s="2">
        <v>14930000000</v>
      </c>
      <c r="P1806" s="2">
        <v>15080000000</v>
      </c>
      <c r="Q1806" s="2">
        <v>15280000000</v>
      </c>
      <c r="R1806" s="2">
        <v>15450000000</v>
      </c>
      <c r="S1806" s="2">
        <v>15610000000</v>
      </c>
      <c r="T1806" s="2">
        <v>15650000000</v>
      </c>
      <c r="U1806" s="2">
        <v>15720000000</v>
      </c>
      <c r="V1806" s="2">
        <v>15850000000</v>
      </c>
      <c r="W1806" s="2">
        <v>15850000000</v>
      </c>
      <c r="X1806" s="2">
        <v>15950000000</v>
      </c>
      <c r="Y1806" s="2">
        <v>16040000000</v>
      </c>
      <c r="Z1806" s="2">
        <v>16110000000</v>
      </c>
      <c r="AA1806" s="2">
        <v>16180000000</v>
      </c>
      <c r="AB1806" s="2">
        <v>16250000000</v>
      </c>
      <c r="AC1806" s="2">
        <v>16280000000</v>
      </c>
      <c r="AD1806" s="2">
        <v>16260000000</v>
      </c>
      <c r="AE1806" s="2">
        <v>16330000000</v>
      </c>
      <c r="AF1806" s="2">
        <v>16400000000</v>
      </c>
    </row>
    <row r="1807" spans="1:32">
      <c r="A1807" t="s">
        <v>7410</v>
      </c>
      <c r="B1807" t="s">
        <v>19</v>
      </c>
      <c r="C1807" s="2">
        <v>12460000000</v>
      </c>
      <c r="D1807" s="2">
        <v>12460000000</v>
      </c>
      <c r="E1807" s="2">
        <v>12460000000</v>
      </c>
      <c r="F1807" s="2">
        <v>12120000000</v>
      </c>
      <c r="G1807" s="2">
        <v>13270000000</v>
      </c>
      <c r="H1807" s="2">
        <v>12900000000</v>
      </c>
      <c r="I1807" s="2">
        <v>13100000000</v>
      </c>
      <c r="J1807" s="2">
        <v>13430000000</v>
      </c>
      <c r="K1807" s="2">
        <v>13640000000</v>
      </c>
      <c r="L1807" s="2">
        <v>13930000000</v>
      </c>
      <c r="M1807" s="2">
        <v>14130000000</v>
      </c>
      <c r="N1807" s="2">
        <v>14330000000</v>
      </c>
      <c r="O1807" s="2">
        <v>14460000000</v>
      </c>
      <c r="P1807" s="2">
        <v>14610000000</v>
      </c>
      <c r="Q1807" s="2">
        <v>14800000000</v>
      </c>
      <c r="R1807" s="2">
        <v>14970000000</v>
      </c>
      <c r="S1807" s="2">
        <v>15120000000</v>
      </c>
      <c r="T1807" s="2">
        <v>15160000000</v>
      </c>
      <c r="U1807" s="2">
        <v>15230000000</v>
      </c>
      <c r="V1807" s="2">
        <v>15350000000</v>
      </c>
      <c r="W1807" s="2">
        <v>15360000000</v>
      </c>
      <c r="X1807" s="2">
        <v>15460000000</v>
      </c>
      <c r="Y1807" s="2">
        <v>15540000000</v>
      </c>
      <c r="Z1807" s="2">
        <v>15610000000</v>
      </c>
      <c r="AA1807" s="2">
        <v>15680000000</v>
      </c>
      <c r="AB1807" s="2">
        <v>15740000000</v>
      </c>
      <c r="AC1807" s="2">
        <v>15770000000</v>
      </c>
      <c r="AD1807" s="2">
        <v>15750000000</v>
      </c>
      <c r="AE1807" s="2">
        <v>15820000000</v>
      </c>
      <c r="AF1807" s="2">
        <v>15890000000</v>
      </c>
    </row>
    <row r="1808" spans="1:32">
      <c r="A1808" t="s">
        <v>7411</v>
      </c>
      <c r="B1808" t="s">
        <v>19</v>
      </c>
      <c r="C1808" s="2">
        <v>165300000000</v>
      </c>
      <c r="D1808" s="2">
        <v>165300000000</v>
      </c>
      <c r="E1808" s="2">
        <v>165300000000</v>
      </c>
      <c r="F1808" s="2">
        <v>160900000000</v>
      </c>
      <c r="G1808" s="2">
        <v>176000000000</v>
      </c>
      <c r="H1808" s="2">
        <v>171100000000</v>
      </c>
      <c r="I1808" s="2">
        <v>173800000000</v>
      </c>
      <c r="J1808" s="2">
        <v>178300000000</v>
      </c>
      <c r="K1808" s="2">
        <v>181000000000</v>
      </c>
      <c r="L1808" s="2">
        <v>184900000000</v>
      </c>
      <c r="M1808" s="2">
        <v>187500000000</v>
      </c>
      <c r="N1808" s="2">
        <v>190200000000</v>
      </c>
      <c r="O1808" s="2">
        <v>191900000000</v>
      </c>
      <c r="P1808" s="2">
        <v>193900000000</v>
      </c>
      <c r="Q1808" s="2">
        <v>196400000000</v>
      </c>
      <c r="R1808" s="2">
        <v>198600000000</v>
      </c>
      <c r="S1808" s="2">
        <v>200700000000</v>
      </c>
      <c r="T1808" s="2">
        <v>201200000000</v>
      </c>
      <c r="U1808" s="2">
        <v>202100000000</v>
      </c>
      <c r="V1808" s="2">
        <v>203700000000</v>
      </c>
      <c r="W1808" s="2">
        <v>203800000000</v>
      </c>
      <c r="X1808" s="2">
        <v>205100000000</v>
      </c>
      <c r="Y1808" s="2">
        <v>206300000000</v>
      </c>
      <c r="Z1808" s="2">
        <v>207200000000</v>
      </c>
      <c r="AA1808" s="2">
        <v>208000000000</v>
      </c>
      <c r="AB1808" s="2">
        <v>208900000000</v>
      </c>
      <c r="AC1808" s="2">
        <v>209300000000</v>
      </c>
      <c r="AD1808" s="2">
        <v>209100000000</v>
      </c>
      <c r="AE1808" s="2">
        <v>209900000000</v>
      </c>
      <c r="AF1808" s="2">
        <v>210900000000</v>
      </c>
    </row>
    <row r="1809" spans="1:32">
      <c r="A1809" t="s">
        <v>7412</v>
      </c>
      <c r="B1809" t="s">
        <v>19</v>
      </c>
      <c r="C1809" s="2">
        <v>583000000</v>
      </c>
      <c r="D1809" s="2">
        <v>583000000</v>
      </c>
      <c r="E1809" s="2">
        <v>583000000</v>
      </c>
      <c r="F1809" s="2">
        <v>567400000</v>
      </c>
      <c r="G1809" s="2">
        <v>620800000</v>
      </c>
      <c r="H1809" s="2">
        <v>603500000</v>
      </c>
      <c r="I1809" s="2">
        <v>612900000</v>
      </c>
      <c r="J1809" s="2">
        <v>628600000</v>
      </c>
      <c r="K1809" s="2">
        <v>638400000</v>
      </c>
      <c r="L1809" s="2">
        <v>652000000</v>
      </c>
      <c r="M1809" s="2">
        <v>661300000</v>
      </c>
      <c r="N1809" s="2">
        <v>670800000</v>
      </c>
      <c r="O1809" s="2">
        <v>676700000</v>
      </c>
      <c r="P1809" s="2">
        <v>683700000</v>
      </c>
      <c r="Q1809" s="2">
        <v>692600000</v>
      </c>
      <c r="R1809" s="2">
        <v>700400000</v>
      </c>
      <c r="S1809" s="2">
        <v>707700000</v>
      </c>
      <c r="T1809" s="2">
        <v>709500000</v>
      </c>
      <c r="U1809" s="2">
        <v>712600000</v>
      </c>
      <c r="V1809" s="2">
        <v>718500000</v>
      </c>
      <c r="W1809" s="2">
        <v>718700000</v>
      </c>
      <c r="X1809" s="2">
        <v>723400000</v>
      </c>
      <c r="Y1809" s="2">
        <v>727300000</v>
      </c>
      <c r="Z1809" s="2">
        <v>730700000</v>
      </c>
      <c r="AA1809" s="2">
        <v>733500000</v>
      </c>
      <c r="AB1809" s="2">
        <v>736700000</v>
      </c>
      <c r="AC1809" s="2">
        <v>738200000</v>
      </c>
      <c r="AD1809" s="2">
        <v>737300000</v>
      </c>
      <c r="AE1809" s="2">
        <v>740200000</v>
      </c>
      <c r="AF1809" s="2">
        <v>743800000</v>
      </c>
    </row>
    <row r="1810" spans="1:32">
      <c r="A1810" t="s">
        <v>7413</v>
      </c>
      <c r="B1810" t="s">
        <v>19</v>
      </c>
      <c r="C1810" s="2">
        <v>4452000000</v>
      </c>
      <c r="D1810" s="2">
        <v>4452000000</v>
      </c>
      <c r="E1810" s="2">
        <v>4452000000</v>
      </c>
      <c r="F1810" s="2">
        <v>4333000000</v>
      </c>
      <c r="G1810" s="2">
        <v>4741000000</v>
      </c>
      <c r="H1810" s="2">
        <v>4609000000</v>
      </c>
      <c r="I1810" s="2">
        <v>4680000000</v>
      </c>
      <c r="J1810" s="2">
        <v>4801000000</v>
      </c>
      <c r="K1810" s="2">
        <v>4875000000</v>
      </c>
      <c r="L1810" s="2">
        <v>4979000000</v>
      </c>
      <c r="M1810" s="2">
        <v>5050000000</v>
      </c>
      <c r="N1810" s="2">
        <v>5122000000</v>
      </c>
      <c r="O1810" s="2">
        <v>5168000000</v>
      </c>
      <c r="P1810" s="2">
        <v>5221000000</v>
      </c>
      <c r="Q1810" s="2">
        <v>5289000000</v>
      </c>
      <c r="R1810" s="2">
        <v>5348000000</v>
      </c>
      <c r="S1810" s="2">
        <v>5405000000</v>
      </c>
      <c r="T1810" s="2">
        <v>5418000000</v>
      </c>
      <c r="U1810" s="2">
        <v>5442000000</v>
      </c>
      <c r="V1810" s="2">
        <v>5486000000</v>
      </c>
      <c r="W1810" s="2">
        <v>5488000000</v>
      </c>
      <c r="X1810" s="2">
        <v>5524000000</v>
      </c>
      <c r="Y1810" s="2">
        <v>5554000000</v>
      </c>
      <c r="Z1810" s="2">
        <v>5580000000</v>
      </c>
      <c r="AA1810" s="2">
        <v>5602000000</v>
      </c>
      <c r="AB1810" s="2">
        <v>5626000000</v>
      </c>
      <c r="AC1810" s="2">
        <v>5637000000</v>
      </c>
      <c r="AD1810" s="2">
        <v>5630000000</v>
      </c>
      <c r="AE1810" s="2">
        <v>5653000000</v>
      </c>
      <c r="AF1810" s="2">
        <v>5680000000</v>
      </c>
    </row>
    <row r="1811" spans="1:32">
      <c r="A1811" t="s">
        <v>7414</v>
      </c>
      <c r="B1811" t="s">
        <v>19</v>
      </c>
      <c r="C1811" s="2">
        <v>5814000000000</v>
      </c>
      <c r="D1811" s="2">
        <v>5814000000000</v>
      </c>
      <c r="E1811" s="2">
        <v>5436000000000</v>
      </c>
      <c r="F1811" s="2">
        <v>5981000000000</v>
      </c>
      <c r="G1811" s="2">
        <v>5625000000000</v>
      </c>
      <c r="H1811" s="2">
        <v>5523000000000</v>
      </c>
      <c r="I1811" s="2">
        <v>5516000000000</v>
      </c>
      <c r="J1811" s="2">
        <v>2433000000000</v>
      </c>
      <c r="K1811" s="2">
        <v>2241000000000</v>
      </c>
      <c r="L1811" s="2">
        <v>2333000000000</v>
      </c>
      <c r="M1811" s="2">
        <v>2428000000000</v>
      </c>
      <c r="N1811" s="2">
        <v>2488000000000</v>
      </c>
      <c r="O1811" s="2">
        <v>2557000000000</v>
      </c>
      <c r="P1811" s="2">
        <v>2646000000000</v>
      </c>
      <c r="Q1811" s="2">
        <v>2723000000000</v>
      </c>
      <c r="R1811" s="2">
        <v>2797000000000</v>
      </c>
      <c r="S1811" s="2">
        <v>2814000000000</v>
      </c>
      <c r="T1811" s="2">
        <v>2846000000000</v>
      </c>
      <c r="U1811" s="2">
        <v>2904000000000</v>
      </c>
      <c r="V1811" s="2">
        <v>2906000000000</v>
      </c>
      <c r="W1811" s="2">
        <v>2953000000000</v>
      </c>
      <c r="X1811" s="2">
        <v>2992000000000</v>
      </c>
      <c r="Y1811" s="2">
        <v>3026000000000</v>
      </c>
      <c r="Z1811" s="2">
        <v>3054000000000</v>
      </c>
      <c r="AA1811" s="2">
        <v>3086000000000</v>
      </c>
      <c r="AB1811" s="2">
        <v>3100000000000</v>
      </c>
      <c r="AC1811" s="2">
        <v>3091000000000</v>
      </c>
      <c r="AD1811" s="2">
        <v>3121000000000</v>
      </c>
      <c r="AE1811" s="2">
        <v>3156000000000</v>
      </c>
      <c r="AF1811" s="2">
        <v>3184000000000</v>
      </c>
    </row>
    <row r="1812" spans="1:32">
      <c r="A1812" t="s">
        <v>7415</v>
      </c>
      <c r="B1812" t="s">
        <v>19</v>
      </c>
      <c r="C1812" s="2">
        <v>44170000</v>
      </c>
      <c r="D1812" s="2">
        <v>44170000</v>
      </c>
      <c r="E1812" s="2">
        <v>44170000</v>
      </c>
      <c r="F1812" s="2">
        <v>47030000</v>
      </c>
      <c r="G1812" s="2">
        <v>45720000</v>
      </c>
      <c r="H1812" s="2">
        <v>46430000</v>
      </c>
      <c r="I1812" s="2">
        <v>47620000</v>
      </c>
      <c r="J1812" s="2">
        <v>48360000</v>
      </c>
      <c r="K1812" s="2">
        <v>49390000</v>
      </c>
      <c r="L1812" s="2">
        <v>50100000</v>
      </c>
      <c r="M1812" s="2">
        <v>50820000</v>
      </c>
      <c r="N1812" s="2">
        <v>51270000</v>
      </c>
      <c r="O1812" s="2">
        <v>51800000</v>
      </c>
      <c r="P1812" s="2">
        <v>52470000</v>
      </c>
      <c r="Q1812" s="2">
        <v>53060000</v>
      </c>
      <c r="R1812" s="2">
        <v>53620000</v>
      </c>
      <c r="S1812" s="2">
        <v>53750000</v>
      </c>
      <c r="T1812" s="2">
        <v>53990000</v>
      </c>
      <c r="U1812" s="2">
        <v>54430000</v>
      </c>
      <c r="V1812" s="2">
        <v>54440000</v>
      </c>
      <c r="W1812" s="2">
        <v>54800000</v>
      </c>
      <c r="X1812" s="2">
        <v>55100000</v>
      </c>
      <c r="Y1812" s="2">
        <v>55350000</v>
      </c>
      <c r="Z1812" s="2">
        <v>55570000</v>
      </c>
      <c r="AA1812" s="2">
        <v>55810000</v>
      </c>
      <c r="AB1812" s="2">
        <v>55920000</v>
      </c>
      <c r="AC1812" s="2">
        <v>55850000</v>
      </c>
      <c r="AD1812" s="2">
        <v>56080000</v>
      </c>
      <c r="AE1812" s="2">
        <v>56350000</v>
      </c>
      <c r="AF1812" s="2">
        <v>56560000</v>
      </c>
    </row>
    <row r="1813" spans="1:32">
      <c r="A1813" t="s">
        <v>7416</v>
      </c>
      <c r="B1813" t="s">
        <v>19</v>
      </c>
      <c r="C1813">
        <v>0</v>
      </c>
      <c r="D1813">
        <v>0</v>
      </c>
      <c r="E1813">
        <v>0</v>
      </c>
      <c r="F1813">
        <v>0</v>
      </c>
      <c r="G1813">
        <v>0</v>
      </c>
      <c r="H1813">
        <v>0</v>
      </c>
      <c r="I1813">
        <v>0</v>
      </c>
      <c r="J1813">
        <v>0</v>
      </c>
      <c r="K1813">
        <v>0</v>
      </c>
      <c r="L1813">
        <v>0</v>
      </c>
      <c r="M1813">
        <v>0</v>
      </c>
      <c r="N1813">
        <v>0</v>
      </c>
      <c r="O1813">
        <v>0</v>
      </c>
      <c r="P1813">
        <v>0</v>
      </c>
      <c r="Q1813">
        <v>0</v>
      </c>
      <c r="R1813">
        <v>0</v>
      </c>
      <c r="S1813">
        <v>0</v>
      </c>
      <c r="T1813">
        <v>0</v>
      </c>
      <c r="U1813">
        <v>0</v>
      </c>
      <c r="V1813">
        <v>0</v>
      </c>
      <c r="W1813">
        <v>0</v>
      </c>
      <c r="X1813">
        <v>0</v>
      </c>
      <c r="Y1813">
        <v>0</v>
      </c>
      <c r="Z1813">
        <v>0</v>
      </c>
      <c r="AA1813">
        <v>0</v>
      </c>
      <c r="AB1813">
        <v>0</v>
      </c>
      <c r="AC1813">
        <v>0</v>
      </c>
      <c r="AD1813">
        <v>0</v>
      </c>
      <c r="AE1813">
        <v>0</v>
      </c>
      <c r="AF1813">
        <v>0</v>
      </c>
    </row>
    <row r="1814" spans="1:32">
      <c r="A1814" t="s">
        <v>7417</v>
      </c>
      <c r="B1814" t="s">
        <v>19</v>
      </c>
      <c r="C1814">
        <v>0</v>
      </c>
      <c r="D1814">
        <v>0</v>
      </c>
      <c r="E1814">
        <v>0</v>
      </c>
      <c r="F1814">
        <v>0</v>
      </c>
      <c r="G1814">
        <v>0</v>
      </c>
      <c r="H1814">
        <v>0</v>
      </c>
      <c r="I1814">
        <v>0</v>
      </c>
      <c r="J1814">
        <v>0</v>
      </c>
      <c r="K1814">
        <v>0</v>
      </c>
      <c r="L1814">
        <v>0</v>
      </c>
      <c r="M1814">
        <v>0</v>
      </c>
      <c r="N1814">
        <v>0</v>
      </c>
      <c r="O1814">
        <v>0</v>
      </c>
      <c r="P1814">
        <v>0</v>
      </c>
      <c r="Q1814">
        <v>0</v>
      </c>
      <c r="R1814">
        <v>0</v>
      </c>
      <c r="S1814">
        <v>0</v>
      </c>
      <c r="T1814">
        <v>0</v>
      </c>
      <c r="U1814">
        <v>0</v>
      </c>
      <c r="V1814">
        <v>0</v>
      </c>
      <c r="W1814">
        <v>0</v>
      </c>
      <c r="X1814">
        <v>0</v>
      </c>
      <c r="Y1814">
        <v>0</v>
      </c>
      <c r="Z1814">
        <v>0</v>
      </c>
      <c r="AA1814">
        <v>0</v>
      </c>
      <c r="AB1814">
        <v>0</v>
      </c>
      <c r="AC1814">
        <v>0</v>
      </c>
      <c r="AD1814">
        <v>0</v>
      </c>
      <c r="AE1814">
        <v>0</v>
      </c>
      <c r="AF1814">
        <v>0</v>
      </c>
    </row>
    <row r="1815" spans="1:32">
      <c r="A1815" t="s">
        <v>7418</v>
      </c>
      <c r="B1815" t="s">
        <v>19</v>
      </c>
      <c r="C1815">
        <v>0</v>
      </c>
      <c r="D1815">
        <v>0</v>
      </c>
      <c r="E1815">
        <v>0</v>
      </c>
      <c r="F1815">
        <v>0</v>
      </c>
      <c r="G1815">
        <v>0</v>
      </c>
      <c r="H1815">
        <v>0</v>
      </c>
      <c r="I1815">
        <v>0</v>
      </c>
      <c r="J1815">
        <v>0</v>
      </c>
      <c r="K1815">
        <v>0</v>
      </c>
      <c r="L1815">
        <v>0</v>
      </c>
      <c r="M1815">
        <v>0</v>
      </c>
      <c r="N1815">
        <v>0</v>
      </c>
      <c r="O1815">
        <v>0</v>
      </c>
      <c r="P1815">
        <v>0</v>
      </c>
      <c r="Q1815">
        <v>0</v>
      </c>
      <c r="R1815">
        <v>0</v>
      </c>
      <c r="S1815">
        <v>0</v>
      </c>
      <c r="T1815">
        <v>0</v>
      </c>
      <c r="U1815">
        <v>0</v>
      </c>
      <c r="V1815">
        <v>0</v>
      </c>
      <c r="W1815">
        <v>0</v>
      </c>
      <c r="X1815">
        <v>0</v>
      </c>
      <c r="Y1815">
        <v>0</v>
      </c>
      <c r="Z1815">
        <v>0</v>
      </c>
      <c r="AA1815">
        <v>0</v>
      </c>
      <c r="AB1815">
        <v>0</v>
      </c>
      <c r="AC1815">
        <v>0</v>
      </c>
      <c r="AD1815">
        <v>0</v>
      </c>
      <c r="AE1815">
        <v>0</v>
      </c>
      <c r="AF1815">
        <v>0</v>
      </c>
    </row>
    <row r="1816" spans="1:32">
      <c r="A1816" t="s">
        <v>7419</v>
      </c>
      <c r="B1816" t="s">
        <v>19</v>
      </c>
      <c r="C1816">
        <v>0</v>
      </c>
      <c r="D1816">
        <v>0</v>
      </c>
      <c r="E1816">
        <v>0</v>
      </c>
      <c r="F1816">
        <v>0</v>
      </c>
      <c r="G1816">
        <v>0</v>
      </c>
      <c r="H1816">
        <v>0</v>
      </c>
      <c r="I1816">
        <v>0</v>
      </c>
      <c r="J1816">
        <v>0</v>
      </c>
      <c r="K1816">
        <v>0</v>
      </c>
      <c r="L1816">
        <v>0</v>
      </c>
      <c r="M1816">
        <v>0</v>
      </c>
      <c r="N1816">
        <v>0</v>
      </c>
      <c r="O1816">
        <v>0</v>
      </c>
      <c r="P1816">
        <v>0</v>
      </c>
      <c r="Q1816">
        <v>0</v>
      </c>
      <c r="R1816">
        <v>0</v>
      </c>
      <c r="S1816">
        <v>0</v>
      </c>
      <c r="T1816">
        <v>0</v>
      </c>
      <c r="U1816">
        <v>0</v>
      </c>
      <c r="V1816">
        <v>0</v>
      </c>
      <c r="W1816">
        <v>0</v>
      </c>
      <c r="X1816">
        <v>0</v>
      </c>
      <c r="Y1816">
        <v>0</v>
      </c>
      <c r="Z1816">
        <v>0</v>
      </c>
      <c r="AA1816">
        <v>0</v>
      </c>
      <c r="AB1816">
        <v>0</v>
      </c>
      <c r="AC1816">
        <v>0</v>
      </c>
      <c r="AD1816">
        <v>0</v>
      </c>
      <c r="AE1816">
        <v>0</v>
      </c>
      <c r="AF1816">
        <v>0</v>
      </c>
    </row>
    <row r="1817" spans="1:32">
      <c r="A1817" t="s">
        <v>7420</v>
      </c>
      <c r="B1817" t="s">
        <v>19</v>
      </c>
      <c r="C1817">
        <v>0</v>
      </c>
      <c r="D1817">
        <v>0</v>
      </c>
      <c r="E1817">
        <v>0</v>
      </c>
      <c r="F1817">
        <v>0</v>
      </c>
      <c r="G1817">
        <v>0</v>
      </c>
      <c r="H1817">
        <v>0</v>
      </c>
      <c r="I1817">
        <v>0</v>
      </c>
      <c r="J1817">
        <v>0</v>
      </c>
      <c r="K1817">
        <v>0</v>
      </c>
      <c r="L1817">
        <v>0</v>
      </c>
      <c r="M1817">
        <v>0</v>
      </c>
      <c r="N1817">
        <v>0</v>
      </c>
      <c r="O1817">
        <v>0</v>
      </c>
      <c r="P1817">
        <v>0</v>
      </c>
      <c r="Q1817">
        <v>0</v>
      </c>
      <c r="R1817">
        <v>0</v>
      </c>
      <c r="S1817">
        <v>0</v>
      </c>
      <c r="T1817">
        <v>0</v>
      </c>
      <c r="U1817">
        <v>0</v>
      </c>
      <c r="V1817">
        <v>0</v>
      </c>
      <c r="W1817">
        <v>0</v>
      </c>
      <c r="X1817">
        <v>0</v>
      </c>
      <c r="Y1817">
        <v>0</v>
      </c>
      <c r="Z1817">
        <v>0</v>
      </c>
      <c r="AA1817">
        <v>0</v>
      </c>
      <c r="AB1817">
        <v>0</v>
      </c>
      <c r="AC1817">
        <v>0</v>
      </c>
      <c r="AD1817">
        <v>0</v>
      </c>
      <c r="AE1817">
        <v>0</v>
      </c>
      <c r="AF1817">
        <v>0</v>
      </c>
    </row>
    <row r="1818" spans="1:32">
      <c r="A1818" t="s">
        <v>7421</v>
      </c>
      <c r="B1818" t="s">
        <v>19</v>
      </c>
      <c r="C1818">
        <v>0</v>
      </c>
      <c r="D1818">
        <v>0</v>
      </c>
      <c r="E1818">
        <v>0</v>
      </c>
      <c r="F1818">
        <v>0</v>
      </c>
      <c r="G1818">
        <v>0</v>
      </c>
      <c r="H1818">
        <v>0</v>
      </c>
      <c r="I1818">
        <v>0</v>
      </c>
      <c r="J1818">
        <v>0</v>
      </c>
      <c r="K1818">
        <v>0</v>
      </c>
      <c r="L1818">
        <v>0</v>
      </c>
      <c r="M1818">
        <v>0</v>
      </c>
      <c r="N1818">
        <v>0</v>
      </c>
      <c r="O1818">
        <v>0</v>
      </c>
      <c r="P1818">
        <v>0</v>
      </c>
      <c r="Q1818">
        <v>0</v>
      </c>
      <c r="R1818">
        <v>0</v>
      </c>
      <c r="S1818">
        <v>0</v>
      </c>
      <c r="T1818">
        <v>0</v>
      </c>
      <c r="U1818">
        <v>0</v>
      </c>
      <c r="V1818">
        <v>0</v>
      </c>
      <c r="W1818">
        <v>0</v>
      </c>
      <c r="X1818">
        <v>0</v>
      </c>
      <c r="Y1818">
        <v>0</v>
      </c>
      <c r="Z1818">
        <v>0</v>
      </c>
      <c r="AA1818">
        <v>0</v>
      </c>
      <c r="AB1818">
        <v>0</v>
      </c>
      <c r="AC1818">
        <v>0</v>
      </c>
      <c r="AD1818">
        <v>0</v>
      </c>
      <c r="AE1818">
        <v>0</v>
      </c>
      <c r="AF1818">
        <v>0</v>
      </c>
    </row>
    <row r="1819" spans="1:32">
      <c r="A1819" t="s">
        <v>7422</v>
      </c>
      <c r="B1819" t="s">
        <v>19</v>
      </c>
      <c r="C1819">
        <v>0</v>
      </c>
      <c r="D1819">
        <v>0</v>
      </c>
      <c r="E1819">
        <v>0</v>
      </c>
      <c r="F1819">
        <v>0</v>
      </c>
      <c r="G1819">
        <v>0</v>
      </c>
      <c r="H1819">
        <v>0</v>
      </c>
      <c r="I1819">
        <v>0</v>
      </c>
      <c r="J1819">
        <v>0</v>
      </c>
      <c r="K1819">
        <v>0</v>
      </c>
      <c r="L1819">
        <v>0</v>
      </c>
      <c r="M1819">
        <v>0</v>
      </c>
      <c r="N1819">
        <v>0</v>
      </c>
      <c r="O1819">
        <v>0</v>
      </c>
      <c r="P1819">
        <v>0</v>
      </c>
      <c r="Q1819">
        <v>0</v>
      </c>
      <c r="R1819">
        <v>0</v>
      </c>
      <c r="S1819">
        <v>0</v>
      </c>
      <c r="T1819">
        <v>0</v>
      </c>
      <c r="U1819">
        <v>0</v>
      </c>
      <c r="V1819">
        <v>0</v>
      </c>
      <c r="W1819">
        <v>0</v>
      </c>
      <c r="X1819">
        <v>0</v>
      </c>
      <c r="Y1819">
        <v>0</v>
      </c>
      <c r="Z1819">
        <v>0</v>
      </c>
      <c r="AA1819">
        <v>0</v>
      </c>
      <c r="AB1819">
        <v>0</v>
      </c>
      <c r="AC1819">
        <v>0</v>
      </c>
      <c r="AD1819">
        <v>0</v>
      </c>
      <c r="AE1819">
        <v>0</v>
      </c>
      <c r="AF1819">
        <v>0</v>
      </c>
    </row>
    <row r="1820" spans="1:32">
      <c r="A1820" t="s">
        <v>7423</v>
      </c>
      <c r="B1820" t="s">
        <v>19</v>
      </c>
      <c r="C1820">
        <v>0</v>
      </c>
      <c r="D1820">
        <v>0</v>
      </c>
      <c r="E1820">
        <v>0</v>
      </c>
      <c r="F1820">
        <v>0</v>
      </c>
      <c r="G1820">
        <v>0</v>
      </c>
      <c r="H1820">
        <v>0</v>
      </c>
      <c r="I1820">
        <v>0</v>
      </c>
      <c r="J1820">
        <v>0</v>
      </c>
      <c r="K1820">
        <v>0</v>
      </c>
      <c r="L1820">
        <v>0</v>
      </c>
      <c r="M1820">
        <v>0</v>
      </c>
      <c r="N1820">
        <v>0</v>
      </c>
      <c r="O1820">
        <v>0</v>
      </c>
      <c r="P1820">
        <v>0</v>
      </c>
      <c r="Q1820">
        <v>0</v>
      </c>
      <c r="R1820">
        <v>0</v>
      </c>
      <c r="S1820">
        <v>0</v>
      </c>
      <c r="T1820">
        <v>0</v>
      </c>
      <c r="U1820">
        <v>0</v>
      </c>
      <c r="V1820">
        <v>0</v>
      </c>
      <c r="W1820">
        <v>0</v>
      </c>
      <c r="X1820">
        <v>0</v>
      </c>
      <c r="Y1820">
        <v>0</v>
      </c>
      <c r="Z1820">
        <v>0</v>
      </c>
      <c r="AA1820">
        <v>0</v>
      </c>
      <c r="AB1820">
        <v>0</v>
      </c>
      <c r="AC1820">
        <v>0</v>
      </c>
      <c r="AD1820">
        <v>0</v>
      </c>
      <c r="AE1820">
        <v>0</v>
      </c>
      <c r="AF1820">
        <v>0</v>
      </c>
    </row>
    <row r="1821" spans="1:32">
      <c r="A1821" t="s">
        <v>7424</v>
      </c>
      <c r="B1821" t="s">
        <v>19</v>
      </c>
      <c r="C1821">
        <v>0</v>
      </c>
      <c r="D1821">
        <v>0</v>
      </c>
      <c r="E1821">
        <v>0</v>
      </c>
      <c r="F1821">
        <v>0</v>
      </c>
      <c r="G1821">
        <v>0</v>
      </c>
      <c r="H1821">
        <v>0</v>
      </c>
      <c r="I1821">
        <v>0</v>
      </c>
      <c r="J1821">
        <v>0</v>
      </c>
      <c r="K1821">
        <v>0</v>
      </c>
      <c r="L1821">
        <v>0</v>
      </c>
      <c r="M1821">
        <v>0</v>
      </c>
      <c r="N1821">
        <v>0</v>
      </c>
      <c r="O1821">
        <v>0</v>
      </c>
      <c r="P1821">
        <v>0</v>
      </c>
      <c r="Q1821">
        <v>0</v>
      </c>
      <c r="R1821">
        <v>0</v>
      </c>
      <c r="S1821">
        <v>0</v>
      </c>
      <c r="T1821">
        <v>0</v>
      </c>
      <c r="U1821">
        <v>0</v>
      </c>
      <c r="V1821">
        <v>0</v>
      </c>
      <c r="W1821">
        <v>0</v>
      </c>
      <c r="X1821">
        <v>0</v>
      </c>
      <c r="Y1821">
        <v>0</v>
      </c>
      <c r="Z1821">
        <v>0</v>
      </c>
      <c r="AA1821">
        <v>0</v>
      </c>
      <c r="AB1821">
        <v>0</v>
      </c>
      <c r="AC1821">
        <v>0</v>
      </c>
      <c r="AD1821">
        <v>0</v>
      </c>
      <c r="AE1821">
        <v>0</v>
      </c>
      <c r="AF1821">
        <v>0</v>
      </c>
    </row>
    <row r="1822" spans="1:32">
      <c r="A1822" t="s">
        <v>7425</v>
      </c>
      <c r="B1822" t="s">
        <v>19</v>
      </c>
      <c r="C1822">
        <v>0</v>
      </c>
      <c r="D1822">
        <v>0</v>
      </c>
      <c r="E1822">
        <v>0</v>
      </c>
      <c r="F1822">
        <v>0</v>
      </c>
      <c r="G1822">
        <v>0</v>
      </c>
      <c r="H1822">
        <v>0</v>
      </c>
      <c r="I1822">
        <v>0</v>
      </c>
      <c r="J1822">
        <v>0</v>
      </c>
      <c r="K1822">
        <v>0</v>
      </c>
      <c r="L1822">
        <v>0</v>
      </c>
      <c r="M1822">
        <v>0</v>
      </c>
      <c r="N1822">
        <v>0</v>
      </c>
      <c r="O1822">
        <v>0</v>
      </c>
      <c r="P1822">
        <v>0</v>
      </c>
      <c r="Q1822">
        <v>0</v>
      </c>
      <c r="R1822">
        <v>0</v>
      </c>
      <c r="S1822">
        <v>0</v>
      </c>
      <c r="T1822">
        <v>0</v>
      </c>
      <c r="U1822">
        <v>0</v>
      </c>
      <c r="V1822">
        <v>0</v>
      </c>
      <c r="W1822">
        <v>0</v>
      </c>
      <c r="X1822">
        <v>0</v>
      </c>
      <c r="Y1822">
        <v>0</v>
      </c>
      <c r="Z1822">
        <v>0</v>
      </c>
      <c r="AA1822">
        <v>0</v>
      </c>
      <c r="AB1822">
        <v>0</v>
      </c>
      <c r="AC1822">
        <v>0</v>
      </c>
      <c r="AD1822">
        <v>0</v>
      </c>
      <c r="AE1822">
        <v>0</v>
      </c>
      <c r="AF1822">
        <v>0</v>
      </c>
    </row>
    <row r="1823" spans="1:32">
      <c r="A1823" t="s">
        <v>7426</v>
      </c>
      <c r="B1823" t="s">
        <v>19</v>
      </c>
      <c r="C1823">
        <v>0</v>
      </c>
      <c r="D1823">
        <v>0</v>
      </c>
      <c r="E1823">
        <v>0</v>
      </c>
      <c r="F1823">
        <v>0</v>
      </c>
      <c r="G1823">
        <v>0</v>
      </c>
      <c r="H1823">
        <v>0</v>
      </c>
      <c r="I1823">
        <v>0</v>
      </c>
      <c r="J1823">
        <v>0</v>
      </c>
      <c r="K1823">
        <v>0</v>
      </c>
      <c r="L1823">
        <v>0</v>
      </c>
      <c r="M1823">
        <v>0</v>
      </c>
      <c r="N1823">
        <v>0</v>
      </c>
      <c r="O1823">
        <v>0</v>
      </c>
      <c r="P1823">
        <v>0</v>
      </c>
      <c r="Q1823">
        <v>0</v>
      </c>
      <c r="R1823">
        <v>0</v>
      </c>
      <c r="S1823">
        <v>0</v>
      </c>
      <c r="T1823">
        <v>0</v>
      </c>
      <c r="U1823">
        <v>0</v>
      </c>
      <c r="V1823">
        <v>0</v>
      </c>
      <c r="W1823">
        <v>0</v>
      </c>
      <c r="X1823">
        <v>0</v>
      </c>
      <c r="Y1823">
        <v>0</v>
      </c>
      <c r="Z1823">
        <v>0</v>
      </c>
      <c r="AA1823">
        <v>0</v>
      </c>
      <c r="AB1823">
        <v>0</v>
      </c>
      <c r="AC1823">
        <v>0</v>
      </c>
      <c r="AD1823">
        <v>0</v>
      </c>
      <c r="AE1823">
        <v>0</v>
      </c>
      <c r="AF1823">
        <v>0</v>
      </c>
    </row>
    <row r="1824" spans="1:32">
      <c r="A1824" t="s">
        <v>7427</v>
      </c>
      <c r="B1824" t="s">
        <v>19</v>
      </c>
      <c r="C1824">
        <v>0</v>
      </c>
      <c r="D1824">
        <v>0</v>
      </c>
      <c r="E1824">
        <v>0</v>
      </c>
      <c r="F1824">
        <v>0</v>
      </c>
      <c r="G1824">
        <v>0</v>
      </c>
      <c r="H1824">
        <v>0</v>
      </c>
      <c r="I1824">
        <v>0</v>
      </c>
      <c r="J1824">
        <v>0</v>
      </c>
      <c r="K1824">
        <v>0</v>
      </c>
      <c r="L1824">
        <v>0</v>
      </c>
      <c r="M1824">
        <v>0</v>
      </c>
      <c r="N1824">
        <v>0</v>
      </c>
      <c r="O1824">
        <v>0</v>
      </c>
      <c r="P1824">
        <v>0</v>
      </c>
      <c r="Q1824">
        <v>0</v>
      </c>
      <c r="R1824">
        <v>0</v>
      </c>
      <c r="S1824">
        <v>0</v>
      </c>
      <c r="T1824">
        <v>0</v>
      </c>
      <c r="U1824">
        <v>0</v>
      </c>
      <c r="V1824">
        <v>0</v>
      </c>
      <c r="W1824">
        <v>0</v>
      </c>
      <c r="X1824">
        <v>0</v>
      </c>
      <c r="Y1824">
        <v>0</v>
      </c>
      <c r="Z1824">
        <v>0</v>
      </c>
      <c r="AA1824">
        <v>0</v>
      </c>
      <c r="AB1824">
        <v>0</v>
      </c>
      <c r="AC1824">
        <v>0</v>
      </c>
      <c r="AD1824">
        <v>0</v>
      </c>
      <c r="AE1824">
        <v>0</v>
      </c>
      <c r="AF1824">
        <v>0</v>
      </c>
    </row>
    <row r="1825" spans="1:32">
      <c r="A1825" t="s">
        <v>7428</v>
      </c>
      <c r="B1825" t="s">
        <v>19</v>
      </c>
      <c r="C1825">
        <v>0</v>
      </c>
      <c r="D1825">
        <v>0</v>
      </c>
      <c r="E1825">
        <v>0</v>
      </c>
      <c r="F1825">
        <v>0</v>
      </c>
      <c r="G1825">
        <v>0</v>
      </c>
      <c r="H1825">
        <v>0</v>
      </c>
      <c r="I1825">
        <v>0</v>
      </c>
      <c r="J1825">
        <v>0</v>
      </c>
      <c r="K1825">
        <v>0</v>
      </c>
      <c r="L1825">
        <v>0</v>
      </c>
      <c r="M1825">
        <v>0</v>
      </c>
      <c r="N1825">
        <v>0</v>
      </c>
      <c r="O1825">
        <v>0</v>
      </c>
      <c r="P1825">
        <v>0</v>
      </c>
      <c r="Q1825">
        <v>0</v>
      </c>
      <c r="R1825">
        <v>0</v>
      </c>
      <c r="S1825">
        <v>0</v>
      </c>
      <c r="T1825">
        <v>0</v>
      </c>
      <c r="U1825">
        <v>0</v>
      </c>
      <c r="V1825">
        <v>0</v>
      </c>
      <c r="W1825">
        <v>0</v>
      </c>
      <c r="X1825">
        <v>0</v>
      </c>
      <c r="Y1825">
        <v>0</v>
      </c>
      <c r="Z1825">
        <v>0</v>
      </c>
      <c r="AA1825">
        <v>0</v>
      </c>
      <c r="AB1825">
        <v>0</v>
      </c>
      <c r="AC1825">
        <v>0</v>
      </c>
      <c r="AD1825">
        <v>0</v>
      </c>
      <c r="AE1825">
        <v>0</v>
      </c>
      <c r="AF1825">
        <v>0</v>
      </c>
    </row>
    <row r="1826" spans="1:32">
      <c r="A1826" t="s">
        <v>7429</v>
      </c>
      <c r="B1826" t="s">
        <v>19</v>
      </c>
      <c r="C1826" s="2">
        <v>5000000000000</v>
      </c>
      <c r="D1826" s="2">
        <v>5000000000000</v>
      </c>
      <c r="E1826" s="2">
        <v>5000000000000</v>
      </c>
      <c r="F1826" s="2">
        <v>5015000000000</v>
      </c>
      <c r="G1826" s="2">
        <v>5064000000000</v>
      </c>
      <c r="H1826" s="2">
        <v>5111000000000</v>
      </c>
      <c r="I1826" s="2">
        <v>5178000000000</v>
      </c>
      <c r="J1826" s="2">
        <v>5250000000000</v>
      </c>
      <c r="K1826" s="2">
        <v>5324000000000</v>
      </c>
      <c r="L1826" s="2">
        <v>5388000000000</v>
      </c>
      <c r="M1826" s="2">
        <v>5451000000000</v>
      </c>
      <c r="N1826" s="2">
        <v>5521000000000</v>
      </c>
      <c r="O1826" s="2">
        <v>5582000000000</v>
      </c>
      <c r="P1826" s="2">
        <v>5632000000000</v>
      </c>
      <c r="Q1826" s="2">
        <v>5686000000000</v>
      </c>
      <c r="R1826" s="2">
        <v>5745000000000</v>
      </c>
      <c r="S1826" s="2">
        <v>5808000000000</v>
      </c>
      <c r="T1826" s="2">
        <v>5870000000000</v>
      </c>
      <c r="U1826" s="2">
        <v>5932000000000</v>
      </c>
      <c r="V1826" s="2">
        <v>5996000000000</v>
      </c>
      <c r="W1826" s="2">
        <v>6060000000000</v>
      </c>
      <c r="X1826" s="2">
        <v>6123000000000</v>
      </c>
      <c r="Y1826" s="2">
        <v>6187000000000</v>
      </c>
      <c r="Z1826" s="2">
        <v>6252000000000</v>
      </c>
      <c r="AA1826" s="2">
        <v>6314000000000</v>
      </c>
      <c r="AB1826" s="2">
        <v>6376000000000</v>
      </c>
      <c r="AC1826" s="2">
        <v>6435000000000</v>
      </c>
      <c r="AD1826" s="2">
        <v>6494000000000</v>
      </c>
      <c r="AE1826" s="2">
        <v>6555000000000</v>
      </c>
      <c r="AF1826" s="2">
        <v>6616000000000</v>
      </c>
    </row>
    <row r="1827" spans="1:32">
      <c r="A1827" t="s">
        <v>7430</v>
      </c>
      <c r="B1827" t="s">
        <v>19</v>
      </c>
      <c r="C1827">
        <v>0</v>
      </c>
      <c r="D1827">
        <v>0</v>
      </c>
      <c r="E1827">
        <v>0</v>
      </c>
      <c r="F1827">
        <v>0</v>
      </c>
      <c r="G1827">
        <v>0</v>
      </c>
      <c r="H1827">
        <v>0</v>
      </c>
      <c r="I1827">
        <v>0</v>
      </c>
      <c r="J1827">
        <v>0</v>
      </c>
      <c r="K1827">
        <v>0</v>
      </c>
      <c r="L1827">
        <v>0</v>
      </c>
      <c r="M1827">
        <v>0</v>
      </c>
      <c r="N1827">
        <v>0</v>
      </c>
      <c r="O1827">
        <v>0</v>
      </c>
      <c r="P1827">
        <v>0</v>
      </c>
      <c r="Q1827">
        <v>0</v>
      </c>
      <c r="R1827">
        <v>0</v>
      </c>
      <c r="S1827">
        <v>0</v>
      </c>
      <c r="T1827">
        <v>0</v>
      </c>
      <c r="U1827">
        <v>0</v>
      </c>
      <c r="V1827">
        <v>0</v>
      </c>
      <c r="W1827">
        <v>0</v>
      </c>
      <c r="X1827">
        <v>0</v>
      </c>
      <c r="Y1827">
        <v>0</v>
      </c>
      <c r="Z1827">
        <v>0</v>
      </c>
      <c r="AA1827">
        <v>0</v>
      </c>
      <c r="AB1827">
        <v>0</v>
      </c>
      <c r="AC1827">
        <v>0</v>
      </c>
      <c r="AD1827">
        <v>0</v>
      </c>
      <c r="AE1827">
        <v>0</v>
      </c>
      <c r="AF1827">
        <v>0</v>
      </c>
    </row>
    <row r="1828" spans="1:32">
      <c r="A1828" t="s">
        <v>7431</v>
      </c>
      <c r="B1828" t="s">
        <v>19</v>
      </c>
      <c r="C1828">
        <v>0</v>
      </c>
      <c r="D1828">
        <v>0</v>
      </c>
      <c r="E1828">
        <v>0</v>
      </c>
      <c r="F1828">
        <v>0</v>
      </c>
      <c r="G1828">
        <v>0</v>
      </c>
      <c r="H1828">
        <v>0</v>
      </c>
      <c r="I1828">
        <v>0</v>
      </c>
      <c r="J1828">
        <v>0</v>
      </c>
      <c r="K1828">
        <v>0</v>
      </c>
      <c r="L1828">
        <v>0</v>
      </c>
      <c r="M1828">
        <v>0</v>
      </c>
      <c r="N1828">
        <v>0</v>
      </c>
      <c r="O1828">
        <v>0</v>
      </c>
      <c r="P1828">
        <v>0</v>
      </c>
      <c r="Q1828">
        <v>0</v>
      </c>
      <c r="R1828">
        <v>0</v>
      </c>
      <c r="S1828">
        <v>0</v>
      </c>
      <c r="T1828">
        <v>0</v>
      </c>
      <c r="U1828">
        <v>0</v>
      </c>
      <c r="V1828">
        <v>0</v>
      </c>
      <c r="W1828">
        <v>0</v>
      </c>
      <c r="X1828">
        <v>0</v>
      </c>
      <c r="Y1828">
        <v>0</v>
      </c>
      <c r="Z1828">
        <v>0</v>
      </c>
      <c r="AA1828">
        <v>0</v>
      </c>
      <c r="AB1828">
        <v>0</v>
      </c>
      <c r="AC1828">
        <v>0</v>
      </c>
      <c r="AD1828">
        <v>0</v>
      </c>
      <c r="AE1828">
        <v>0</v>
      </c>
      <c r="AF1828">
        <v>0</v>
      </c>
    </row>
    <row r="1829" spans="1:32">
      <c r="A1829" t="s">
        <v>7432</v>
      </c>
      <c r="B1829" t="s">
        <v>19</v>
      </c>
      <c r="C1829">
        <v>0</v>
      </c>
      <c r="D1829">
        <v>0</v>
      </c>
      <c r="E1829">
        <v>0</v>
      </c>
      <c r="F1829">
        <v>0</v>
      </c>
      <c r="G1829">
        <v>0</v>
      </c>
      <c r="H1829">
        <v>0</v>
      </c>
      <c r="I1829">
        <v>0</v>
      </c>
      <c r="J1829">
        <v>0</v>
      </c>
      <c r="K1829">
        <v>0</v>
      </c>
      <c r="L1829">
        <v>0</v>
      </c>
      <c r="M1829">
        <v>0</v>
      </c>
      <c r="N1829">
        <v>0</v>
      </c>
      <c r="O1829">
        <v>0</v>
      </c>
      <c r="P1829">
        <v>0</v>
      </c>
      <c r="Q1829">
        <v>0</v>
      </c>
      <c r="R1829">
        <v>0</v>
      </c>
      <c r="S1829">
        <v>0</v>
      </c>
      <c r="T1829">
        <v>0</v>
      </c>
      <c r="U1829">
        <v>0</v>
      </c>
      <c r="V1829">
        <v>0</v>
      </c>
      <c r="W1829">
        <v>0</v>
      </c>
      <c r="X1829">
        <v>0</v>
      </c>
      <c r="Y1829">
        <v>0</v>
      </c>
      <c r="Z1829">
        <v>0</v>
      </c>
      <c r="AA1829">
        <v>0</v>
      </c>
      <c r="AB1829">
        <v>0</v>
      </c>
      <c r="AC1829">
        <v>0</v>
      </c>
      <c r="AD1829">
        <v>0</v>
      </c>
      <c r="AE1829">
        <v>0</v>
      </c>
      <c r="AF1829">
        <v>0</v>
      </c>
    </row>
    <row r="1830" spans="1:32">
      <c r="A1830" t="s">
        <v>7433</v>
      </c>
      <c r="B1830" t="s">
        <v>19</v>
      </c>
      <c r="C1830">
        <v>0</v>
      </c>
      <c r="D1830">
        <v>0</v>
      </c>
      <c r="E1830">
        <v>0</v>
      </c>
      <c r="F1830">
        <v>0</v>
      </c>
      <c r="G1830">
        <v>0</v>
      </c>
      <c r="H1830">
        <v>0</v>
      </c>
      <c r="I1830">
        <v>0</v>
      </c>
      <c r="J1830">
        <v>0</v>
      </c>
      <c r="K1830">
        <v>0</v>
      </c>
      <c r="L1830">
        <v>0</v>
      </c>
      <c r="M1830">
        <v>0</v>
      </c>
      <c r="N1830">
        <v>0</v>
      </c>
      <c r="O1830">
        <v>0</v>
      </c>
      <c r="P1830">
        <v>0</v>
      </c>
      <c r="Q1830">
        <v>0</v>
      </c>
      <c r="R1830">
        <v>0</v>
      </c>
      <c r="S1830">
        <v>0</v>
      </c>
      <c r="T1830">
        <v>0</v>
      </c>
      <c r="U1830">
        <v>0</v>
      </c>
      <c r="V1830">
        <v>0</v>
      </c>
      <c r="W1830">
        <v>0</v>
      </c>
      <c r="X1830">
        <v>0</v>
      </c>
      <c r="Y1830">
        <v>0</v>
      </c>
      <c r="Z1830">
        <v>0</v>
      </c>
      <c r="AA1830">
        <v>0</v>
      </c>
      <c r="AB1830">
        <v>0</v>
      </c>
      <c r="AC1830">
        <v>0</v>
      </c>
      <c r="AD1830">
        <v>0</v>
      </c>
      <c r="AE1830">
        <v>0</v>
      </c>
      <c r="AF1830">
        <v>0</v>
      </c>
    </row>
    <row r="1831" spans="1:32">
      <c r="A1831" t="s">
        <v>7434</v>
      </c>
      <c r="B1831" t="s">
        <v>19</v>
      </c>
      <c r="C1831">
        <v>0</v>
      </c>
      <c r="D1831">
        <v>0</v>
      </c>
      <c r="E1831">
        <v>0</v>
      </c>
      <c r="F1831">
        <v>0</v>
      </c>
      <c r="G1831">
        <v>0</v>
      </c>
      <c r="H1831">
        <v>0</v>
      </c>
      <c r="I1831">
        <v>0</v>
      </c>
      <c r="J1831">
        <v>0</v>
      </c>
      <c r="K1831">
        <v>0</v>
      </c>
      <c r="L1831">
        <v>0</v>
      </c>
      <c r="M1831">
        <v>0</v>
      </c>
      <c r="N1831">
        <v>0</v>
      </c>
      <c r="O1831">
        <v>0</v>
      </c>
      <c r="P1831">
        <v>0</v>
      </c>
      <c r="Q1831">
        <v>0</v>
      </c>
      <c r="R1831">
        <v>0</v>
      </c>
      <c r="S1831">
        <v>0</v>
      </c>
      <c r="T1831">
        <v>0</v>
      </c>
      <c r="U1831">
        <v>0</v>
      </c>
      <c r="V1831">
        <v>0</v>
      </c>
      <c r="W1831">
        <v>0</v>
      </c>
      <c r="X1831">
        <v>0</v>
      </c>
      <c r="Y1831">
        <v>0</v>
      </c>
      <c r="Z1831">
        <v>0</v>
      </c>
      <c r="AA1831">
        <v>0</v>
      </c>
      <c r="AB1831">
        <v>0</v>
      </c>
      <c r="AC1831">
        <v>0</v>
      </c>
      <c r="AD1831">
        <v>0</v>
      </c>
      <c r="AE1831">
        <v>0</v>
      </c>
      <c r="AF1831">
        <v>0</v>
      </c>
    </row>
    <row r="1832" spans="1:32">
      <c r="A1832" t="s">
        <v>7435</v>
      </c>
      <c r="B1832" t="s">
        <v>19</v>
      </c>
      <c r="C1832">
        <v>0</v>
      </c>
      <c r="D1832">
        <v>0</v>
      </c>
      <c r="E1832">
        <v>0</v>
      </c>
      <c r="F1832">
        <v>0</v>
      </c>
      <c r="G1832">
        <v>0</v>
      </c>
      <c r="H1832">
        <v>0</v>
      </c>
      <c r="I1832">
        <v>0</v>
      </c>
      <c r="J1832">
        <v>0</v>
      </c>
      <c r="K1832">
        <v>0</v>
      </c>
      <c r="L1832">
        <v>0</v>
      </c>
      <c r="M1832">
        <v>0</v>
      </c>
      <c r="N1832">
        <v>0</v>
      </c>
      <c r="O1832">
        <v>0</v>
      </c>
      <c r="P1832">
        <v>0</v>
      </c>
      <c r="Q1832">
        <v>0</v>
      </c>
      <c r="R1832">
        <v>0</v>
      </c>
      <c r="S1832">
        <v>0</v>
      </c>
      <c r="T1832">
        <v>0</v>
      </c>
      <c r="U1832">
        <v>0</v>
      </c>
      <c r="V1832">
        <v>0</v>
      </c>
      <c r="W1832">
        <v>0</v>
      </c>
      <c r="X1832">
        <v>0</v>
      </c>
      <c r="Y1832">
        <v>0</v>
      </c>
      <c r="Z1832">
        <v>0</v>
      </c>
      <c r="AA1832">
        <v>0</v>
      </c>
      <c r="AB1832">
        <v>0</v>
      </c>
      <c r="AC1832">
        <v>0</v>
      </c>
      <c r="AD1832">
        <v>0</v>
      </c>
      <c r="AE1832">
        <v>0</v>
      </c>
      <c r="AF1832">
        <v>0</v>
      </c>
    </row>
    <row r="1833" spans="1:32">
      <c r="A1833" t="s">
        <v>7436</v>
      </c>
      <c r="B1833" t="s">
        <v>19</v>
      </c>
      <c r="C1833">
        <v>0</v>
      </c>
      <c r="D1833">
        <v>0</v>
      </c>
      <c r="E1833">
        <v>0</v>
      </c>
      <c r="F1833">
        <v>0</v>
      </c>
      <c r="G1833">
        <v>0</v>
      </c>
      <c r="H1833">
        <v>0</v>
      </c>
      <c r="I1833">
        <v>0</v>
      </c>
      <c r="J1833">
        <v>0</v>
      </c>
      <c r="K1833">
        <v>0</v>
      </c>
      <c r="L1833">
        <v>0</v>
      </c>
      <c r="M1833">
        <v>0</v>
      </c>
      <c r="N1833">
        <v>0</v>
      </c>
      <c r="O1833">
        <v>0</v>
      </c>
      <c r="P1833">
        <v>0</v>
      </c>
      <c r="Q1833">
        <v>0</v>
      </c>
      <c r="R1833">
        <v>0</v>
      </c>
      <c r="S1833">
        <v>0</v>
      </c>
      <c r="T1833">
        <v>0</v>
      </c>
      <c r="U1833">
        <v>0</v>
      </c>
      <c r="V1833">
        <v>0</v>
      </c>
      <c r="W1833">
        <v>0</v>
      </c>
      <c r="X1833">
        <v>0</v>
      </c>
      <c r="Y1833">
        <v>0</v>
      </c>
      <c r="Z1833">
        <v>0</v>
      </c>
      <c r="AA1833">
        <v>0</v>
      </c>
      <c r="AB1833">
        <v>0</v>
      </c>
      <c r="AC1833">
        <v>0</v>
      </c>
      <c r="AD1833">
        <v>0</v>
      </c>
      <c r="AE1833">
        <v>0</v>
      </c>
      <c r="AF1833">
        <v>0</v>
      </c>
    </row>
    <row r="1834" spans="1:32">
      <c r="A1834" t="s">
        <v>7437</v>
      </c>
      <c r="B1834" t="s">
        <v>19</v>
      </c>
      <c r="C1834">
        <v>0</v>
      </c>
      <c r="D1834">
        <v>0</v>
      </c>
      <c r="E1834">
        <v>0</v>
      </c>
      <c r="F1834">
        <v>0</v>
      </c>
      <c r="G1834">
        <v>0</v>
      </c>
      <c r="H1834">
        <v>0</v>
      </c>
      <c r="I1834">
        <v>0</v>
      </c>
      <c r="J1834">
        <v>0</v>
      </c>
      <c r="K1834">
        <v>0</v>
      </c>
      <c r="L1834">
        <v>0</v>
      </c>
      <c r="M1834">
        <v>0</v>
      </c>
      <c r="N1834">
        <v>0</v>
      </c>
      <c r="O1834">
        <v>0</v>
      </c>
      <c r="P1834">
        <v>0</v>
      </c>
      <c r="Q1834">
        <v>0</v>
      </c>
      <c r="R1834">
        <v>0</v>
      </c>
      <c r="S1834">
        <v>0</v>
      </c>
      <c r="T1834">
        <v>0</v>
      </c>
      <c r="U1834">
        <v>0</v>
      </c>
      <c r="V1834">
        <v>0</v>
      </c>
      <c r="W1834">
        <v>0</v>
      </c>
      <c r="X1834">
        <v>0</v>
      </c>
      <c r="Y1834">
        <v>0</v>
      </c>
      <c r="Z1834">
        <v>0</v>
      </c>
      <c r="AA1834">
        <v>0</v>
      </c>
      <c r="AB1834">
        <v>0</v>
      </c>
      <c r="AC1834">
        <v>0</v>
      </c>
      <c r="AD1834">
        <v>0</v>
      </c>
      <c r="AE1834">
        <v>0</v>
      </c>
      <c r="AF1834">
        <v>0</v>
      </c>
    </row>
    <row r="1835" spans="1:32">
      <c r="A1835" t="s">
        <v>7438</v>
      </c>
      <c r="B1835" t="s">
        <v>19</v>
      </c>
      <c r="C1835">
        <v>0</v>
      </c>
      <c r="D1835">
        <v>0</v>
      </c>
      <c r="E1835">
        <v>0</v>
      </c>
      <c r="F1835">
        <v>0</v>
      </c>
      <c r="G1835">
        <v>0</v>
      </c>
      <c r="H1835">
        <v>0</v>
      </c>
      <c r="I1835">
        <v>0</v>
      </c>
      <c r="J1835">
        <v>0</v>
      </c>
      <c r="K1835">
        <v>0</v>
      </c>
      <c r="L1835">
        <v>0</v>
      </c>
      <c r="M1835">
        <v>0</v>
      </c>
      <c r="N1835">
        <v>0</v>
      </c>
      <c r="O1835">
        <v>0</v>
      </c>
      <c r="P1835">
        <v>0</v>
      </c>
      <c r="Q1835">
        <v>0</v>
      </c>
      <c r="R1835">
        <v>0</v>
      </c>
      <c r="S1835">
        <v>0</v>
      </c>
      <c r="T1835">
        <v>0</v>
      </c>
      <c r="U1835">
        <v>0</v>
      </c>
      <c r="V1835">
        <v>0</v>
      </c>
      <c r="W1835">
        <v>0</v>
      </c>
      <c r="X1835">
        <v>0</v>
      </c>
      <c r="Y1835">
        <v>0</v>
      </c>
      <c r="Z1835">
        <v>0</v>
      </c>
      <c r="AA1835">
        <v>0</v>
      </c>
      <c r="AB1835">
        <v>0</v>
      </c>
      <c r="AC1835">
        <v>0</v>
      </c>
      <c r="AD1835">
        <v>0</v>
      </c>
      <c r="AE1835">
        <v>0</v>
      </c>
      <c r="AF1835">
        <v>0</v>
      </c>
    </row>
    <row r="1836" spans="1:32">
      <c r="A1836" t="s">
        <v>7439</v>
      </c>
      <c r="B1836" t="s">
        <v>19</v>
      </c>
      <c r="C1836">
        <v>0</v>
      </c>
      <c r="D1836">
        <v>0</v>
      </c>
      <c r="E1836">
        <v>0</v>
      </c>
      <c r="F1836">
        <v>0</v>
      </c>
      <c r="G1836">
        <v>0</v>
      </c>
      <c r="H1836">
        <v>0</v>
      </c>
      <c r="I1836">
        <v>0</v>
      </c>
      <c r="J1836">
        <v>0</v>
      </c>
      <c r="K1836">
        <v>0</v>
      </c>
      <c r="L1836">
        <v>0</v>
      </c>
      <c r="M1836">
        <v>0</v>
      </c>
      <c r="N1836">
        <v>0</v>
      </c>
      <c r="O1836">
        <v>0</v>
      </c>
      <c r="P1836">
        <v>0</v>
      </c>
      <c r="Q1836">
        <v>0</v>
      </c>
      <c r="R1836">
        <v>0</v>
      </c>
      <c r="S1836">
        <v>0</v>
      </c>
      <c r="T1836">
        <v>0</v>
      </c>
      <c r="U1836">
        <v>0</v>
      </c>
      <c r="V1836">
        <v>0</v>
      </c>
      <c r="W1836">
        <v>0</v>
      </c>
      <c r="X1836">
        <v>0</v>
      </c>
      <c r="Y1836">
        <v>0</v>
      </c>
      <c r="Z1836">
        <v>0</v>
      </c>
      <c r="AA1836">
        <v>0</v>
      </c>
      <c r="AB1836">
        <v>0</v>
      </c>
      <c r="AC1836">
        <v>0</v>
      </c>
      <c r="AD1836">
        <v>0</v>
      </c>
      <c r="AE1836">
        <v>0</v>
      </c>
      <c r="AF1836">
        <v>0</v>
      </c>
    </row>
    <row r="1837" spans="1:32">
      <c r="A1837" t="s">
        <v>7440</v>
      </c>
      <c r="B1837" t="s">
        <v>19</v>
      </c>
      <c r="C1837">
        <v>0</v>
      </c>
      <c r="D1837">
        <v>0</v>
      </c>
      <c r="E1837">
        <v>0</v>
      </c>
      <c r="F1837">
        <v>0</v>
      </c>
      <c r="G1837">
        <v>0</v>
      </c>
      <c r="H1837">
        <v>0</v>
      </c>
      <c r="I1837">
        <v>0</v>
      </c>
      <c r="J1837">
        <v>0</v>
      </c>
      <c r="K1837">
        <v>0</v>
      </c>
      <c r="L1837">
        <v>0</v>
      </c>
      <c r="M1837">
        <v>0</v>
      </c>
      <c r="N1837">
        <v>0</v>
      </c>
      <c r="O1837">
        <v>0</v>
      </c>
      <c r="P1837">
        <v>0</v>
      </c>
      <c r="Q1837">
        <v>0</v>
      </c>
      <c r="R1837">
        <v>0</v>
      </c>
      <c r="S1837">
        <v>0</v>
      </c>
      <c r="T1837">
        <v>0</v>
      </c>
      <c r="U1837">
        <v>0</v>
      </c>
      <c r="V1837">
        <v>0</v>
      </c>
      <c r="W1837">
        <v>0</v>
      </c>
      <c r="X1837">
        <v>0</v>
      </c>
      <c r="Y1837">
        <v>0</v>
      </c>
      <c r="Z1837">
        <v>0</v>
      </c>
      <c r="AA1837">
        <v>0</v>
      </c>
      <c r="AB1837">
        <v>0</v>
      </c>
      <c r="AC1837">
        <v>0</v>
      </c>
      <c r="AD1837">
        <v>0</v>
      </c>
      <c r="AE1837">
        <v>0</v>
      </c>
      <c r="AF1837">
        <v>0</v>
      </c>
    </row>
    <row r="1838" spans="1:32">
      <c r="A1838" t="s">
        <v>7441</v>
      </c>
      <c r="B1838" t="s">
        <v>19</v>
      </c>
      <c r="C1838">
        <v>0</v>
      </c>
      <c r="D1838">
        <v>0</v>
      </c>
      <c r="E1838">
        <v>0</v>
      </c>
      <c r="F1838">
        <v>0</v>
      </c>
      <c r="G1838">
        <v>0</v>
      </c>
      <c r="H1838">
        <v>0</v>
      </c>
      <c r="I1838">
        <v>0</v>
      </c>
      <c r="J1838">
        <v>0</v>
      </c>
      <c r="K1838">
        <v>0</v>
      </c>
      <c r="L1838">
        <v>0</v>
      </c>
      <c r="M1838">
        <v>0</v>
      </c>
      <c r="N1838">
        <v>0</v>
      </c>
      <c r="O1838">
        <v>0</v>
      </c>
      <c r="P1838">
        <v>0</v>
      </c>
      <c r="Q1838">
        <v>0</v>
      </c>
      <c r="R1838">
        <v>0</v>
      </c>
      <c r="S1838">
        <v>0</v>
      </c>
      <c r="T1838">
        <v>0</v>
      </c>
      <c r="U1838">
        <v>0</v>
      </c>
      <c r="V1838">
        <v>0</v>
      </c>
      <c r="W1838">
        <v>0</v>
      </c>
      <c r="X1838">
        <v>0</v>
      </c>
      <c r="Y1838">
        <v>0</v>
      </c>
      <c r="Z1838">
        <v>0</v>
      </c>
      <c r="AA1838">
        <v>0</v>
      </c>
      <c r="AB1838">
        <v>0</v>
      </c>
      <c r="AC1838">
        <v>0</v>
      </c>
      <c r="AD1838">
        <v>0</v>
      </c>
      <c r="AE1838">
        <v>0</v>
      </c>
      <c r="AF1838">
        <v>0</v>
      </c>
    </row>
    <row r="1839" spans="1:32">
      <c r="A1839" t="s">
        <v>7442</v>
      </c>
      <c r="B1839" t="s">
        <v>19</v>
      </c>
      <c r="C1839">
        <v>0</v>
      </c>
      <c r="D1839">
        <v>0</v>
      </c>
      <c r="E1839">
        <v>0</v>
      </c>
      <c r="F1839">
        <v>0</v>
      </c>
      <c r="G1839">
        <v>0</v>
      </c>
      <c r="H1839">
        <v>0</v>
      </c>
      <c r="I1839">
        <v>0</v>
      </c>
      <c r="J1839">
        <v>0</v>
      </c>
      <c r="K1839">
        <v>0</v>
      </c>
      <c r="L1839">
        <v>0</v>
      </c>
      <c r="M1839">
        <v>0</v>
      </c>
      <c r="N1839">
        <v>0</v>
      </c>
      <c r="O1839">
        <v>0</v>
      </c>
      <c r="P1839">
        <v>0</v>
      </c>
      <c r="Q1839">
        <v>0</v>
      </c>
      <c r="R1839">
        <v>0</v>
      </c>
      <c r="S1839">
        <v>0</v>
      </c>
      <c r="T1839">
        <v>0</v>
      </c>
      <c r="U1839">
        <v>0</v>
      </c>
      <c r="V1839">
        <v>0</v>
      </c>
      <c r="W1839">
        <v>0</v>
      </c>
      <c r="X1839">
        <v>0</v>
      </c>
      <c r="Y1839">
        <v>0</v>
      </c>
      <c r="Z1839">
        <v>0</v>
      </c>
      <c r="AA1839">
        <v>0</v>
      </c>
      <c r="AB1839">
        <v>0</v>
      </c>
      <c r="AC1839">
        <v>0</v>
      </c>
      <c r="AD1839">
        <v>0</v>
      </c>
      <c r="AE1839">
        <v>0</v>
      </c>
      <c r="AF1839">
        <v>0</v>
      </c>
    </row>
    <row r="1840" spans="1:32">
      <c r="A1840" t="s">
        <v>7443</v>
      </c>
      <c r="B1840" t="s">
        <v>19</v>
      </c>
      <c r="C1840">
        <v>0</v>
      </c>
      <c r="D1840">
        <v>0</v>
      </c>
      <c r="E1840">
        <v>0</v>
      </c>
      <c r="F1840">
        <v>0</v>
      </c>
      <c r="G1840">
        <v>0</v>
      </c>
      <c r="H1840">
        <v>0</v>
      </c>
      <c r="I1840">
        <v>0</v>
      </c>
      <c r="J1840">
        <v>0</v>
      </c>
      <c r="K1840">
        <v>0</v>
      </c>
      <c r="L1840">
        <v>0</v>
      </c>
      <c r="M1840">
        <v>0</v>
      </c>
      <c r="N1840">
        <v>0</v>
      </c>
      <c r="O1840">
        <v>0</v>
      </c>
      <c r="P1840">
        <v>0</v>
      </c>
      <c r="Q1840">
        <v>0</v>
      </c>
      <c r="R1840">
        <v>0</v>
      </c>
      <c r="S1840">
        <v>0</v>
      </c>
      <c r="T1840">
        <v>0</v>
      </c>
      <c r="U1840">
        <v>0</v>
      </c>
      <c r="V1840">
        <v>0</v>
      </c>
      <c r="W1840">
        <v>0</v>
      </c>
      <c r="X1840">
        <v>0</v>
      </c>
      <c r="Y1840">
        <v>0</v>
      </c>
      <c r="Z1840">
        <v>0</v>
      </c>
      <c r="AA1840">
        <v>0</v>
      </c>
      <c r="AB1840">
        <v>0</v>
      </c>
      <c r="AC1840">
        <v>0</v>
      </c>
      <c r="AD1840">
        <v>0</v>
      </c>
      <c r="AE1840">
        <v>0</v>
      </c>
      <c r="AF1840">
        <v>0</v>
      </c>
    </row>
    <row r="1841" spans="1:32">
      <c r="A1841" t="s">
        <v>7444</v>
      </c>
      <c r="B1841" t="s">
        <v>19</v>
      </c>
      <c r="C1841">
        <v>0</v>
      </c>
      <c r="D1841">
        <v>0</v>
      </c>
      <c r="E1841">
        <v>0</v>
      </c>
      <c r="F1841">
        <v>0</v>
      </c>
      <c r="G1841">
        <v>0</v>
      </c>
      <c r="H1841">
        <v>0</v>
      </c>
      <c r="I1841">
        <v>0</v>
      </c>
      <c r="J1841">
        <v>0</v>
      </c>
      <c r="K1841">
        <v>0</v>
      </c>
      <c r="L1841">
        <v>0</v>
      </c>
      <c r="M1841">
        <v>0</v>
      </c>
      <c r="N1841">
        <v>0</v>
      </c>
      <c r="O1841">
        <v>0</v>
      </c>
      <c r="P1841">
        <v>0</v>
      </c>
      <c r="Q1841">
        <v>0</v>
      </c>
      <c r="R1841">
        <v>0</v>
      </c>
      <c r="S1841">
        <v>0</v>
      </c>
      <c r="T1841">
        <v>0</v>
      </c>
      <c r="U1841">
        <v>0</v>
      </c>
      <c r="V1841">
        <v>0</v>
      </c>
      <c r="W1841">
        <v>0</v>
      </c>
      <c r="X1841">
        <v>0</v>
      </c>
      <c r="Y1841">
        <v>0</v>
      </c>
      <c r="Z1841">
        <v>0</v>
      </c>
      <c r="AA1841">
        <v>0</v>
      </c>
      <c r="AB1841">
        <v>0</v>
      </c>
      <c r="AC1841">
        <v>0</v>
      </c>
      <c r="AD1841">
        <v>0</v>
      </c>
      <c r="AE1841">
        <v>0</v>
      </c>
      <c r="AF1841">
        <v>0</v>
      </c>
    </row>
    <row r="1842" spans="1:32">
      <c r="A1842" t="s">
        <v>7445</v>
      </c>
      <c r="B1842" t="s">
        <v>19</v>
      </c>
      <c r="C1842">
        <v>0</v>
      </c>
      <c r="D1842">
        <v>0</v>
      </c>
      <c r="E1842">
        <v>0</v>
      </c>
      <c r="F1842">
        <v>0</v>
      </c>
      <c r="G1842">
        <v>0</v>
      </c>
      <c r="H1842">
        <v>0</v>
      </c>
      <c r="I1842">
        <v>0</v>
      </c>
      <c r="J1842">
        <v>0</v>
      </c>
      <c r="K1842">
        <v>0</v>
      </c>
      <c r="L1842">
        <v>0</v>
      </c>
      <c r="M1842">
        <v>0</v>
      </c>
      <c r="N1842">
        <v>0</v>
      </c>
      <c r="O1842">
        <v>0</v>
      </c>
      <c r="P1842">
        <v>0</v>
      </c>
      <c r="Q1842">
        <v>0</v>
      </c>
      <c r="R1842">
        <v>0</v>
      </c>
      <c r="S1842">
        <v>0</v>
      </c>
      <c r="T1842">
        <v>0</v>
      </c>
      <c r="U1842">
        <v>0</v>
      </c>
      <c r="V1842">
        <v>0</v>
      </c>
      <c r="W1842">
        <v>0</v>
      </c>
      <c r="X1842">
        <v>0</v>
      </c>
      <c r="Y1842">
        <v>0</v>
      </c>
      <c r="Z1842">
        <v>0</v>
      </c>
      <c r="AA1842">
        <v>0</v>
      </c>
      <c r="AB1842">
        <v>0</v>
      </c>
      <c r="AC1842">
        <v>0</v>
      </c>
      <c r="AD1842">
        <v>0</v>
      </c>
      <c r="AE1842">
        <v>0</v>
      </c>
      <c r="AF1842">
        <v>0</v>
      </c>
    </row>
    <row r="1843" spans="1:32">
      <c r="A1843" t="s">
        <v>7446</v>
      </c>
      <c r="B1843" t="s">
        <v>19</v>
      </c>
      <c r="C1843">
        <v>0</v>
      </c>
      <c r="D1843">
        <v>0</v>
      </c>
      <c r="E1843">
        <v>0</v>
      </c>
      <c r="F1843">
        <v>0</v>
      </c>
      <c r="G1843">
        <v>0</v>
      </c>
      <c r="H1843">
        <v>0</v>
      </c>
      <c r="I1843">
        <v>0</v>
      </c>
      <c r="J1843">
        <v>0</v>
      </c>
      <c r="K1843">
        <v>0</v>
      </c>
      <c r="L1843">
        <v>0</v>
      </c>
      <c r="M1843">
        <v>0</v>
      </c>
      <c r="N1843">
        <v>0</v>
      </c>
      <c r="O1843">
        <v>0</v>
      </c>
      <c r="P1843">
        <v>0</v>
      </c>
      <c r="Q1843">
        <v>0</v>
      </c>
      <c r="R1843">
        <v>0</v>
      </c>
      <c r="S1843">
        <v>0</v>
      </c>
      <c r="T1843">
        <v>0</v>
      </c>
      <c r="U1843">
        <v>0</v>
      </c>
      <c r="V1843">
        <v>0</v>
      </c>
      <c r="W1843">
        <v>0</v>
      </c>
      <c r="X1843">
        <v>0</v>
      </c>
      <c r="Y1843">
        <v>0</v>
      </c>
      <c r="Z1843">
        <v>0</v>
      </c>
      <c r="AA1843">
        <v>0</v>
      </c>
      <c r="AB1843">
        <v>0</v>
      </c>
      <c r="AC1843">
        <v>0</v>
      </c>
      <c r="AD1843">
        <v>0</v>
      </c>
      <c r="AE1843">
        <v>0</v>
      </c>
      <c r="AF1843">
        <v>0</v>
      </c>
    </row>
    <row r="1844" spans="1:32">
      <c r="A1844" t="s">
        <v>7447</v>
      </c>
      <c r="B1844" t="s">
        <v>19</v>
      </c>
      <c r="C1844">
        <v>0</v>
      </c>
      <c r="D1844">
        <v>0</v>
      </c>
      <c r="E1844">
        <v>0</v>
      </c>
      <c r="F1844">
        <v>0</v>
      </c>
      <c r="G1844">
        <v>0</v>
      </c>
      <c r="H1844">
        <v>0</v>
      </c>
      <c r="I1844">
        <v>0</v>
      </c>
      <c r="J1844">
        <v>0</v>
      </c>
      <c r="K1844">
        <v>0</v>
      </c>
      <c r="L1844">
        <v>0</v>
      </c>
      <c r="M1844">
        <v>0</v>
      </c>
      <c r="N1844">
        <v>0</v>
      </c>
      <c r="O1844">
        <v>0</v>
      </c>
      <c r="P1844">
        <v>0</v>
      </c>
      <c r="Q1844">
        <v>0</v>
      </c>
      <c r="R1844">
        <v>0</v>
      </c>
      <c r="S1844">
        <v>0</v>
      </c>
      <c r="T1844">
        <v>0</v>
      </c>
      <c r="U1844">
        <v>0</v>
      </c>
      <c r="V1844">
        <v>0</v>
      </c>
      <c r="W1844">
        <v>0</v>
      </c>
      <c r="X1844">
        <v>0</v>
      </c>
      <c r="Y1844">
        <v>0</v>
      </c>
      <c r="Z1844">
        <v>0</v>
      </c>
      <c r="AA1844">
        <v>0</v>
      </c>
      <c r="AB1844">
        <v>0</v>
      </c>
      <c r="AC1844">
        <v>0</v>
      </c>
      <c r="AD1844">
        <v>0</v>
      </c>
      <c r="AE1844">
        <v>0</v>
      </c>
      <c r="AF1844">
        <v>0</v>
      </c>
    </row>
    <row r="1845" spans="1:32">
      <c r="A1845" t="s">
        <v>7448</v>
      </c>
      <c r="B1845" t="s">
        <v>19</v>
      </c>
      <c r="C1845">
        <v>0</v>
      </c>
      <c r="D1845">
        <v>0</v>
      </c>
      <c r="E1845">
        <v>0</v>
      </c>
      <c r="F1845">
        <v>0</v>
      </c>
      <c r="G1845">
        <v>0</v>
      </c>
      <c r="H1845">
        <v>0</v>
      </c>
      <c r="I1845">
        <v>0</v>
      </c>
      <c r="J1845">
        <v>0</v>
      </c>
      <c r="K1845">
        <v>0</v>
      </c>
      <c r="L1845">
        <v>0</v>
      </c>
      <c r="M1845">
        <v>0</v>
      </c>
      <c r="N1845">
        <v>0</v>
      </c>
      <c r="O1845">
        <v>0</v>
      </c>
      <c r="P1845">
        <v>0</v>
      </c>
      <c r="Q1845">
        <v>0</v>
      </c>
      <c r="R1845">
        <v>0</v>
      </c>
      <c r="S1845">
        <v>0</v>
      </c>
      <c r="T1845">
        <v>0</v>
      </c>
      <c r="U1845">
        <v>0</v>
      </c>
      <c r="V1845">
        <v>0</v>
      </c>
      <c r="W1845">
        <v>0</v>
      </c>
      <c r="X1845">
        <v>0</v>
      </c>
      <c r="Y1845">
        <v>0</v>
      </c>
      <c r="Z1845">
        <v>0</v>
      </c>
      <c r="AA1845">
        <v>0</v>
      </c>
      <c r="AB1845">
        <v>0</v>
      </c>
      <c r="AC1845">
        <v>0</v>
      </c>
      <c r="AD1845">
        <v>0</v>
      </c>
      <c r="AE1845">
        <v>0</v>
      </c>
      <c r="AF1845">
        <v>0</v>
      </c>
    </row>
    <row r="1846" spans="1:32">
      <c r="A1846" t="s">
        <v>7449</v>
      </c>
      <c r="B1846" t="s">
        <v>19</v>
      </c>
      <c r="C1846">
        <v>0</v>
      </c>
      <c r="D1846">
        <v>0</v>
      </c>
      <c r="E1846">
        <v>0</v>
      </c>
      <c r="F1846">
        <v>0</v>
      </c>
      <c r="G1846">
        <v>0</v>
      </c>
      <c r="H1846">
        <v>0</v>
      </c>
      <c r="I1846">
        <v>0</v>
      </c>
      <c r="J1846">
        <v>0</v>
      </c>
      <c r="K1846">
        <v>0</v>
      </c>
      <c r="L1846">
        <v>0</v>
      </c>
      <c r="M1846">
        <v>0</v>
      </c>
      <c r="N1846">
        <v>0</v>
      </c>
      <c r="O1846">
        <v>0</v>
      </c>
      <c r="P1846">
        <v>0</v>
      </c>
      <c r="Q1846">
        <v>0</v>
      </c>
      <c r="R1846">
        <v>0</v>
      </c>
      <c r="S1846">
        <v>0</v>
      </c>
      <c r="T1846">
        <v>0</v>
      </c>
      <c r="U1846">
        <v>0</v>
      </c>
      <c r="V1846">
        <v>0</v>
      </c>
      <c r="W1846">
        <v>0</v>
      </c>
      <c r="X1846">
        <v>0</v>
      </c>
      <c r="Y1846">
        <v>0</v>
      </c>
      <c r="Z1846">
        <v>0</v>
      </c>
      <c r="AA1846">
        <v>0</v>
      </c>
      <c r="AB1846">
        <v>0</v>
      </c>
      <c r="AC1846">
        <v>0</v>
      </c>
      <c r="AD1846">
        <v>0</v>
      </c>
      <c r="AE1846">
        <v>0</v>
      </c>
      <c r="AF1846">
        <v>0</v>
      </c>
    </row>
    <row r="1847" spans="1:32">
      <c r="A1847" t="s">
        <v>7450</v>
      </c>
      <c r="B1847" t="s">
        <v>19</v>
      </c>
      <c r="C1847">
        <v>0</v>
      </c>
      <c r="D1847">
        <v>0</v>
      </c>
      <c r="E1847">
        <v>0</v>
      </c>
      <c r="F1847">
        <v>0</v>
      </c>
      <c r="G1847">
        <v>0</v>
      </c>
      <c r="H1847">
        <v>0</v>
      </c>
      <c r="I1847">
        <v>0</v>
      </c>
      <c r="J1847">
        <v>0</v>
      </c>
      <c r="K1847">
        <v>0</v>
      </c>
      <c r="L1847">
        <v>0</v>
      </c>
      <c r="M1847">
        <v>0</v>
      </c>
      <c r="N1847">
        <v>0</v>
      </c>
      <c r="O1847">
        <v>0</v>
      </c>
      <c r="P1847">
        <v>0</v>
      </c>
      <c r="Q1847">
        <v>0</v>
      </c>
      <c r="R1847">
        <v>0</v>
      </c>
      <c r="S1847">
        <v>0</v>
      </c>
      <c r="T1847">
        <v>0</v>
      </c>
      <c r="U1847">
        <v>0</v>
      </c>
      <c r="V1847">
        <v>0</v>
      </c>
      <c r="W1847">
        <v>0</v>
      </c>
      <c r="X1847">
        <v>0</v>
      </c>
      <c r="Y1847">
        <v>0</v>
      </c>
      <c r="Z1847">
        <v>0</v>
      </c>
      <c r="AA1847">
        <v>0</v>
      </c>
      <c r="AB1847">
        <v>0</v>
      </c>
      <c r="AC1847">
        <v>0</v>
      </c>
      <c r="AD1847">
        <v>0</v>
      </c>
      <c r="AE1847">
        <v>0</v>
      </c>
      <c r="AF1847">
        <v>0</v>
      </c>
    </row>
    <row r="1848" spans="1:32">
      <c r="A1848" t="s">
        <v>7451</v>
      </c>
      <c r="B1848" t="s">
        <v>19</v>
      </c>
      <c r="C1848">
        <v>0</v>
      </c>
      <c r="D1848">
        <v>0</v>
      </c>
      <c r="E1848">
        <v>0</v>
      </c>
      <c r="F1848">
        <v>0</v>
      </c>
      <c r="G1848">
        <v>0</v>
      </c>
      <c r="H1848">
        <v>0</v>
      </c>
      <c r="I1848">
        <v>0</v>
      </c>
      <c r="J1848">
        <v>0</v>
      </c>
      <c r="K1848">
        <v>0</v>
      </c>
      <c r="L1848">
        <v>0</v>
      </c>
      <c r="M1848">
        <v>0</v>
      </c>
      <c r="N1848">
        <v>0</v>
      </c>
      <c r="O1848">
        <v>0</v>
      </c>
      <c r="P1848">
        <v>0</v>
      </c>
      <c r="Q1848">
        <v>0</v>
      </c>
      <c r="R1848">
        <v>0</v>
      </c>
      <c r="S1848">
        <v>0</v>
      </c>
      <c r="T1848">
        <v>0</v>
      </c>
      <c r="U1848">
        <v>0</v>
      </c>
      <c r="V1848">
        <v>0</v>
      </c>
      <c r="W1848">
        <v>0</v>
      </c>
      <c r="X1848">
        <v>0</v>
      </c>
      <c r="Y1848">
        <v>0</v>
      </c>
      <c r="Z1848">
        <v>0</v>
      </c>
      <c r="AA1848">
        <v>0</v>
      </c>
      <c r="AB1848">
        <v>0</v>
      </c>
      <c r="AC1848">
        <v>0</v>
      </c>
      <c r="AD1848">
        <v>0</v>
      </c>
      <c r="AE1848">
        <v>0</v>
      </c>
      <c r="AF1848">
        <v>0</v>
      </c>
    </row>
    <row r="1849" spans="1:32">
      <c r="A1849" t="s">
        <v>7452</v>
      </c>
      <c r="B1849" t="s">
        <v>19</v>
      </c>
      <c r="C1849">
        <v>0</v>
      </c>
      <c r="D1849">
        <v>0</v>
      </c>
      <c r="E1849">
        <v>0</v>
      </c>
      <c r="F1849">
        <v>0</v>
      </c>
      <c r="G1849">
        <v>0</v>
      </c>
      <c r="H1849">
        <v>0</v>
      </c>
      <c r="I1849">
        <v>0</v>
      </c>
      <c r="J1849">
        <v>0</v>
      </c>
      <c r="K1849">
        <v>0</v>
      </c>
      <c r="L1849">
        <v>0</v>
      </c>
      <c r="M1849">
        <v>0</v>
      </c>
      <c r="N1849">
        <v>0</v>
      </c>
      <c r="O1849">
        <v>0</v>
      </c>
      <c r="P1849">
        <v>0</v>
      </c>
      <c r="Q1849">
        <v>0</v>
      </c>
      <c r="R1849">
        <v>0</v>
      </c>
      <c r="S1849">
        <v>0</v>
      </c>
      <c r="T1849">
        <v>0</v>
      </c>
      <c r="U1849">
        <v>0</v>
      </c>
      <c r="V1849">
        <v>0</v>
      </c>
      <c r="W1849">
        <v>0</v>
      </c>
      <c r="X1849">
        <v>0</v>
      </c>
      <c r="Y1849">
        <v>0</v>
      </c>
      <c r="Z1849">
        <v>0</v>
      </c>
      <c r="AA1849">
        <v>0</v>
      </c>
      <c r="AB1849">
        <v>0</v>
      </c>
      <c r="AC1849">
        <v>0</v>
      </c>
      <c r="AD1849">
        <v>0</v>
      </c>
      <c r="AE1849">
        <v>0</v>
      </c>
      <c r="AF1849">
        <v>0</v>
      </c>
    </row>
    <row r="1850" spans="1:32">
      <c r="A1850" t="s">
        <v>7453</v>
      </c>
      <c r="B1850" t="s">
        <v>19</v>
      </c>
      <c r="C1850">
        <v>0</v>
      </c>
      <c r="D1850">
        <v>0</v>
      </c>
      <c r="E1850">
        <v>0</v>
      </c>
      <c r="F1850">
        <v>0</v>
      </c>
      <c r="G1850">
        <v>0</v>
      </c>
      <c r="H1850">
        <v>0</v>
      </c>
      <c r="I1850">
        <v>0</v>
      </c>
      <c r="J1850">
        <v>0</v>
      </c>
      <c r="K1850">
        <v>0</v>
      </c>
      <c r="L1850">
        <v>0</v>
      </c>
      <c r="M1850">
        <v>0</v>
      </c>
      <c r="N1850">
        <v>0</v>
      </c>
      <c r="O1850">
        <v>0</v>
      </c>
      <c r="P1850">
        <v>0</v>
      </c>
      <c r="Q1850">
        <v>0</v>
      </c>
      <c r="R1850">
        <v>0</v>
      </c>
      <c r="S1850">
        <v>0</v>
      </c>
      <c r="T1850">
        <v>0</v>
      </c>
      <c r="U1850">
        <v>0</v>
      </c>
      <c r="V1850">
        <v>0</v>
      </c>
      <c r="W1850">
        <v>0</v>
      </c>
      <c r="X1850">
        <v>0</v>
      </c>
      <c r="Y1850">
        <v>0</v>
      </c>
      <c r="Z1850">
        <v>0</v>
      </c>
      <c r="AA1850">
        <v>0</v>
      </c>
      <c r="AB1850">
        <v>0</v>
      </c>
      <c r="AC1850">
        <v>0</v>
      </c>
      <c r="AD1850">
        <v>0</v>
      </c>
      <c r="AE1850">
        <v>0</v>
      </c>
      <c r="AF1850">
        <v>0</v>
      </c>
    </row>
    <row r="1851" spans="1:32">
      <c r="A1851" t="s">
        <v>7454</v>
      </c>
      <c r="B1851" t="s">
        <v>19</v>
      </c>
      <c r="C1851">
        <v>0</v>
      </c>
      <c r="D1851">
        <v>0</v>
      </c>
      <c r="E1851">
        <v>0</v>
      </c>
      <c r="F1851">
        <v>0</v>
      </c>
      <c r="G1851">
        <v>0</v>
      </c>
      <c r="H1851">
        <v>0</v>
      </c>
      <c r="I1851">
        <v>0</v>
      </c>
      <c r="J1851">
        <v>0</v>
      </c>
      <c r="K1851">
        <v>0</v>
      </c>
      <c r="L1851">
        <v>0</v>
      </c>
      <c r="M1851">
        <v>0</v>
      </c>
      <c r="N1851">
        <v>0</v>
      </c>
      <c r="O1851">
        <v>0</v>
      </c>
      <c r="P1851">
        <v>0</v>
      </c>
      <c r="Q1851">
        <v>0</v>
      </c>
      <c r="R1851">
        <v>0</v>
      </c>
      <c r="S1851">
        <v>0</v>
      </c>
      <c r="T1851">
        <v>0</v>
      </c>
      <c r="U1851">
        <v>0</v>
      </c>
      <c r="V1851">
        <v>0</v>
      </c>
      <c r="W1851">
        <v>0</v>
      </c>
      <c r="X1851">
        <v>0</v>
      </c>
      <c r="Y1851">
        <v>0</v>
      </c>
      <c r="Z1851">
        <v>0</v>
      </c>
      <c r="AA1851">
        <v>0</v>
      </c>
      <c r="AB1851">
        <v>0</v>
      </c>
      <c r="AC1851">
        <v>0</v>
      </c>
      <c r="AD1851">
        <v>0</v>
      </c>
      <c r="AE1851">
        <v>0</v>
      </c>
      <c r="AF1851">
        <v>0</v>
      </c>
    </row>
    <row r="1852" spans="1:32">
      <c r="A1852" t="s">
        <v>7455</v>
      </c>
      <c r="B1852" t="s">
        <v>19</v>
      </c>
      <c r="C1852">
        <v>0</v>
      </c>
      <c r="D1852">
        <v>0</v>
      </c>
      <c r="E1852">
        <v>0</v>
      </c>
      <c r="F1852">
        <v>0</v>
      </c>
      <c r="G1852">
        <v>0</v>
      </c>
      <c r="H1852">
        <v>0</v>
      </c>
      <c r="I1852">
        <v>0</v>
      </c>
      <c r="J1852">
        <v>0</v>
      </c>
      <c r="K1852">
        <v>0</v>
      </c>
      <c r="L1852">
        <v>0</v>
      </c>
      <c r="M1852">
        <v>0</v>
      </c>
      <c r="N1852">
        <v>0</v>
      </c>
      <c r="O1852">
        <v>0</v>
      </c>
      <c r="P1852">
        <v>0</v>
      </c>
      <c r="Q1852">
        <v>0</v>
      </c>
      <c r="R1852">
        <v>0</v>
      </c>
      <c r="S1852">
        <v>0</v>
      </c>
      <c r="T1852">
        <v>0</v>
      </c>
      <c r="U1852">
        <v>0</v>
      </c>
      <c r="V1852">
        <v>0</v>
      </c>
      <c r="W1852">
        <v>0</v>
      </c>
      <c r="X1852">
        <v>0</v>
      </c>
      <c r="Y1852">
        <v>0</v>
      </c>
      <c r="Z1852">
        <v>0</v>
      </c>
      <c r="AA1852">
        <v>0</v>
      </c>
      <c r="AB1852">
        <v>0</v>
      </c>
      <c r="AC1852">
        <v>0</v>
      </c>
      <c r="AD1852">
        <v>0</v>
      </c>
      <c r="AE1852">
        <v>0</v>
      </c>
      <c r="AF1852">
        <v>0</v>
      </c>
    </row>
    <row r="1853" spans="1:32">
      <c r="A1853" t="s">
        <v>7456</v>
      </c>
      <c r="B1853" t="s">
        <v>19</v>
      </c>
      <c r="C1853">
        <v>0</v>
      </c>
      <c r="D1853">
        <v>0</v>
      </c>
      <c r="E1853">
        <v>0</v>
      </c>
      <c r="F1853">
        <v>0</v>
      </c>
      <c r="G1853">
        <v>0</v>
      </c>
      <c r="H1853">
        <v>0</v>
      </c>
      <c r="I1853">
        <v>0</v>
      </c>
      <c r="J1853">
        <v>0</v>
      </c>
      <c r="K1853">
        <v>0</v>
      </c>
      <c r="L1853">
        <v>0</v>
      </c>
      <c r="M1853">
        <v>0</v>
      </c>
      <c r="N1853">
        <v>0</v>
      </c>
      <c r="O1853">
        <v>0</v>
      </c>
      <c r="P1853">
        <v>0</v>
      </c>
      <c r="Q1853">
        <v>0</v>
      </c>
      <c r="R1853">
        <v>0</v>
      </c>
      <c r="S1853">
        <v>0</v>
      </c>
      <c r="T1853">
        <v>0</v>
      </c>
      <c r="U1853">
        <v>0</v>
      </c>
      <c r="V1853">
        <v>0</v>
      </c>
      <c r="W1853">
        <v>0</v>
      </c>
      <c r="X1853">
        <v>0</v>
      </c>
      <c r="Y1853">
        <v>0</v>
      </c>
      <c r="Z1853">
        <v>0</v>
      </c>
      <c r="AA1853">
        <v>0</v>
      </c>
      <c r="AB1853">
        <v>0</v>
      </c>
      <c r="AC1853">
        <v>0</v>
      </c>
      <c r="AD1853">
        <v>0</v>
      </c>
      <c r="AE1853">
        <v>0</v>
      </c>
      <c r="AF1853">
        <v>0</v>
      </c>
    </row>
    <row r="1854" spans="1:32">
      <c r="A1854" t="s">
        <v>7457</v>
      </c>
      <c r="B1854" t="s">
        <v>19</v>
      </c>
      <c r="C1854">
        <v>0</v>
      </c>
      <c r="D1854">
        <v>0</v>
      </c>
      <c r="E1854">
        <v>0</v>
      </c>
      <c r="F1854">
        <v>0</v>
      </c>
      <c r="G1854">
        <v>0</v>
      </c>
      <c r="H1854">
        <v>0</v>
      </c>
      <c r="I1854">
        <v>0</v>
      </c>
      <c r="J1854">
        <v>0</v>
      </c>
      <c r="K1854">
        <v>0</v>
      </c>
      <c r="L1854">
        <v>0</v>
      </c>
      <c r="M1854">
        <v>0</v>
      </c>
      <c r="N1854">
        <v>0</v>
      </c>
      <c r="O1854">
        <v>0</v>
      </c>
      <c r="P1854">
        <v>0</v>
      </c>
      <c r="Q1854">
        <v>0</v>
      </c>
      <c r="R1854">
        <v>0</v>
      </c>
      <c r="S1854">
        <v>0</v>
      </c>
      <c r="T1854">
        <v>0</v>
      </c>
      <c r="U1854">
        <v>0</v>
      </c>
      <c r="V1854">
        <v>0</v>
      </c>
      <c r="W1854">
        <v>0</v>
      </c>
      <c r="X1854">
        <v>0</v>
      </c>
      <c r="Y1854">
        <v>0</v>
      </c>
      <c r="Z1854">
        <v>0</v>
      </c>
      <c r="AA1854">
        <v>0</v>
      </c>
      <c r="AB1854">
        <v>0</v>
      </c>
      <c r="AC1854">
        <v>0</v>
      </c>
      <c r="AD1854">
        <v>0</v>
      </c>
      <c r="AE1854">
        <v>0</v>
      </c>
      <c r="AF1854">
        <v>0</v>
      </c>
    </row>
    <row r="1855" spans="1:32">
      <c r="A1855" t="s">
        <v>7458</v>
      </c>
      <c r="B1855" t="s">
        <v>19</v>
      </c>
      <c r="C1855">
        <v>0</v>
      </c>
      <c r="D1855">
        <v>0</v>
      </c>
      <c r="E1855">
        <v>0</v>
      </c>
      <c r="F1855">
        <v>0</v>
      </c>
      <c r="G1855">
        <v>0</v>
      </c>
      <c r="H1855">
        <v>0</v>
      </c>
      <c r="I1855">
        <v>0</v>
      </c>
      <c r="J1855">
        <v>0</v>
      </c>
      <c r="K1855">
        <v>0</v>
      </c>
      <c r="L1855">
        <v>0</v>
      </c>
      <c r="M1855">
        <v>0</v>
      </c>
      <c r="N1855">
        <v>0</v>
      </c>
      <c r="O1855">
        <v>0</v>
      </c>
      <c r="P1855">
        <v>0</v>
      </c>
      <c r="Q1855">
        <v>0</v>
      </c>
      <c r="R1855">
        <v>0</v>
      </c>
      <c r="S1855">
        <v>0</v>
      </c>
      <c r="T1855">
        <v>0</v>
      </c>
      <c r="U1855">
        <v>0</v>
      </c>
      <c r="V1855">
        <v>0</v>
      </c>
      <c r="W1855">
        <v>0</v>
      </c>
      <c r="X1855">
        <v>0</v>
      </c>
      <c r="Y1855">
        <v>0</v>
      </c>
      <c r="Z1855">
        <v>0</v>
      </c>
      <c r="AA1855">
        <v>0</v>
      </c>
      <c r="AB1855">
        <v>0</v>
      </c>
      <c r="AC1855">
        <v>0</v>
      </c>
      <c r="AD1855">
        <v>0</v>
      </c>
      <c r="AE1855">
        <v>0</v>
      </c>
      <c r="AF1855">
        <v>0</v>
      </c>
    </row>
    <row r="1856" spans="1:32">
      <c r="A1856" t="s">
        <v>7459</v>
      </c>
      <c r="B1856" t="s">
        <v>19</v>
      </c>
      <c r="C1856">
        <v>0</v>
      </c>
      <c r="D1856">
        <v>0</v>
      </c>
      <c r="E1856">
        <v>0</v>
      </c>
      <c r="F1856">
        <v>0</v>
      </c>
      <c r="G1856">
        <v>0</v>
      </c>
      <c r="H1856">
        <v>0</v>
      </c>
      <c r="I1856">
        <v>0</v>
      </c>
      <c r="J1856">
        <v>0</v>
      </c>
      <c r="K1856">
        <v>0</v>
      </c>
      <c r="L1856">
        <v>0</v>
      </c>
      <c r="M1856">
        <v>0</v>
      </c>
      <c r="N1856">
        <v>0</v>
      </c>
      <c r="O1856">
        <v>0</v>
      </c>
      <c r="P1856">
        <v>0</v>
      </c>
      <c r="Q1856">
        <v>0</v>
      </c>
      <c r="R1856">
        <v>0</v>
      </c>
      <c r="S1856">
        <v>0</v>
      </c>
      <c r="T1856">
        <v>0</v>
      </c>
      <c r="U1856">
        <v>0</v>
      </c>
      <c r="V1856">
        <v>0</v>
      </c>
      <c r="W1856">
        <v>0</v>
      </c>
      <c r="X1856">
        <v>0</v>
      </c>
      <c r="Y1856">
        <v>0</v>
      </c>
      <c r="Z1856">
        <v>0</v>
      </c>
      <c r="AA1856">
        <v>0</v>
      </c>
      <c r="AB1856">
        <v>0</v>
      </c>
      <c r="AC1856">
        <v>0</v>
      </c>
      <c r="AD1856">
        <v>0</v>
      </c>
      <c r="AE1856">
        <v>0</v>
      </c>
      <c r="AF1856">
        <v>0</v>
      </c>
    </row>
    <row r="1857" spans="1:32">
      <c r="A1857" t="s">
        <v>7460</v>
      </c>
      <c r="B1857" t="s">
        <v>19</v>
      </c>
      <c r="C1857">
        <v>0</v>
      </c>
      <c r="D1857">
        <v>0</v>
      </c>
      <c r="E1857">
        <v>0</v>
      </c>
      <c r="F1857">
        <v>0</v>
      </c>
      <c r="G1857">
        <v>0</v>
      </c>
      <c r="H1857">
        <v>0</v>
      </c>
      <c r="I1857">
        <v>0</v>
      </c>
      <c r="J1857">
        <v>0</v>
      </c>
      <c r="K1857">
        <v>0</v>
      </c>
      <c r="L1857">
        <v>0</v>
      </c>
      <c r="M1857">
        <v>0</v>
      </c>
      <c r="N1857">
        <v>0</v>
      </c>
      <c r="O1857">
        <v>0</v>
      </c>
      <c r="P1857">
        <v>0</v>
      </c>
      <c r="Q1857">
        <v>0</v>
      </c>
      <c r="R1857">
        <v>0</v>
      </c>
      <c r="S1857">
        <v>0</v>
      </c>
      <c r="T1857">
        <v>0</v>
      </c>
      <c r="U1857">
        <v>0</v>
      </c>
      <c r="V1857">
        <v>0</v>
      </c>
      <c r="W1857">
        <v>0</v>
      </c>
      <c r="X1857">
        <v>0</v>
      </c>
      <c r="Y1857">
        <v>0</v>
      </c>
      <c r="Z1857">
        <v>0</v>
      </c>
      <c r="AA1857">
        <v>0</v>
      </c>
      <c r="AB1857">
        <v>0</v>
      </c>
      <c r="AC1857">
        <v>0</v>
      </c>
      <c r="AD1857">
        <v>0</v>
      </c>
      <c r="AE1857">
        <v>0</v>
      </c>
      <c r="AF1857">
        <v>0</v>
      </c>
    </row>
    <row r="1858" spans="1:32">
      <c r="A1858" t="s">
        <v>7461</v>
      </c>
      <c r="B1858" t="s">
        <v>19</v>
      </c>
      <c r="C1858">
        <v>0</v>
      </c>
      <c r="D1858">
        <v>0</v>
      </c>
      <c r="E1858">
        <v>0</v>
      </c>
      <c r="F1858">
        <v>0</v>
      </c>
      <c r="G1858">
        <v>0</v>
      </c>
      <c r="H1858">
        <v>0</v>
      </c>
      <c r="I1858">
        <v>0</v>
      </c>
      <c r="J1858">
        <v>0</v>
      </c>
      <c r="K1858">
        <v>0</v>
      </c>
      <c r="L1858">
        <v>0</v>
      </c>
      <c r="M1858">
        <v>0</v>
      </c>
      <c r="N1858">
        <v>0</v>
      </c>
      <c r="O1858">
        <v>0</v>
      </c>
      <c r="P1858">
        <v>0</v>
      </c>
      <c r="Q1858">
        <v>0</v>
      </c>
      <c r="R1858">
        <v>0</v>
      </c>
      <c r="S1858">
        <v>0</v>
      </c>
      <c r="T1858">
        <v>0</v>
      </c>
      <c r="U1858">
        <v>0</v>
      </c>
      <c r="V1858">
        <v>0</v>
      </c>
      <c r="W1858">
        <v>0</v>
      </c>
      <c r="X1858">
        <v>0</v>
      </c>
      <c r="Y1858">
        <v>0</v>
      </c>
      <c r="Z1858">
        <v>0</v>
      </c>
      <c r="AA1858">
        <v>0</v>
      </c>
      <c r="AB1858">
        <v>0</v>
      </c>
      <c r="AC1858">
        <v>0</v>
      </c>
      <c r="AD1858">
        <v>0</v>
      </c>
      <c r="AE1858">
        <v>0</v>
      </c>
      <c r="AF1858">
        <v>0</v>
      </c>
    </row>
    <row r="1859" spans="1:32">
      <c r="A1859" t="s">
        <v>7462</v>
      </c>
      <c r="B1859" t="s">
        <v>19</v>
      </c>
      <c r="C1859">
        <v>0</v>
      </c>
      <c r="D1859">
        <v>0</v>
      </c>
      <c r="E1859">
        <v>0</v>
      </c>
      <c r="F1859">
        <v>0</v>
      </c>
      <c r="G1859">
        <v>0</v>
      </c>
      <c r="H1859">
        <v>0</v>
      </c>
      <c r="I1859">
        <v>0</v>
      </c>
      <c r="J1859">
        <v>0</v>
      </c>
      <c r="K1859">
        <v>0</v>
      </c>
      <c r="L1859">
        <v>0</v>
      </c>
      <c r="M1859">
        <v>0</v>
      </c>
      <c r="N1859">
        <v>0</v>
      </c>
      <c r="O1859">
        <v>0</v>
      </c>
      <c r="P1859">
        <v>0</v>
      </c>
      <c r="Q1859">
        <v>0</v>
      </c>
      <c r="R1859">
        <v>0</v>
      </c>
      <c r="S1859">
        <v>0</v>
      </c>
      <c r="T1859">
        <v>0</v>
      </c>
      <c r="U1859">
        <v>0</v>
      </c>
      <c r="V1859">
        <v>0</v>
      </c>
      <c r="W1859">
        <v>0</v>
      </c>
      <c r="X1859">
        <v>0</v>
      </c>
      <c r="Y1859">
        <v>0</v>
      </c>
      <c r="Z1859">
        <v>0</v>
      </c>
      <c r="AA1859">
        <v>0</v>
      </c>
      <c r="AB1859">
        <v>0</v>
      </c>
      <c r="AC1859">
        <v>0</v>
      </c>
      <c r="AD1859">
        <v>0</v>
      </c>
      <c r="AE1859">
        <v>0</v>
      </c>
      <c r="AF1859">
        <v>0</v>
      </c>
    </row>
    <row r="1860" spans="1:32">
      <c r="A1860" t="s">
        <v>7463</v>
      </c>
      <c r="B1860" t="s">
        <v>19</v>
      </c>
      <c r="C1860">
        <v>0</v>
      </c>
      <c r="D1860">
        <v>0</v>
      </c>
      <c r="E1860">
        <v>0</v>
      </c>
      <c r="F1860">
        <v>0</v>
      </c>
      <c r="G1860">
        <v>0</v>
      </c>
      <c r="H1860">
        <v>0</v>
      </c>
      <c r="I1860">
        <v>0</v>
      </c>
      <c r="J1860">
        <v>0</v>
      </c>
      <c r="K1860">
        <v>0</v>
      </c>
      <c r="L1860">
        <v>0</v>
      </c>
      <c r="M1860">
        <v>0</v>
      </c>
      <c r="N1860">
        <v>0</v>
      </c>
      <c r="O1860">
        <v>0</v>
      </c>
      <c r="P1860">
        <v>0</v>
      </c>
      <c r="Q1860">
        <v>0</v>
      </c>
      <c r="R1860">
        <v>0</v>
      </c>
      <c r="S1860">
        <v>0</v>
      </c>
      <c r="T1860">
        <v>0</v>
      </c>
      <c r="U1860">
        <v>0</v>
      </c>
      <c r="V1860">
        <v>0</v>
      </c>
      <c r="W1860">
        <v>0</v>
      </c>
      <c r="X1860">
        <v>0</v>
      </c>
      <c r="Y1860">
        <v>0</v>
      </c>
      <c r="Z1860">
        <v>0</v>
      </c>
      <c r="AA1860">
        <v>0</v>
      </c>
      <c r="AB1860">
        <v>0</v>
      </c>
      <c r="AC1860">
        <v>0</v>
      </c>
      <c r="AD1860">
        <v>0</v>
      </c>
      <c r="AE1860">
        <v>0</v>
      </c>
      <c r="AF1860">
        <v>0</v>
      </c>
    </row>
    <row r="1861" spans="1:32">
      <c r="A1861" t="s">
        <v>7464</v>
      </c>
      <c r="B1861" t="s">
        <v>19</v>
      </c>
      <c r="C1861">
        <v>0</v>
      </c>
      <c r="D1861">
        <v>0</v>
      </c>
      <c r="E1861">
        <v>0</v>
      </c>
      <c r="F1861">
        <v>0</v>
      </c>
      <c r="G1861">
        <v>0</v>
      </c>
      <c r="H1861">
        <v>0</v>
      </c>
      <c r="I1861">
        <v>0</v>
      </c>
      <c r="J1861">
        <v>0</v>
      </c>
      <c r="K1861">
        <v>0</v>
      </c>
      <c r="L1861">
        <v>0</v>
      </c>
      <c r="M1861">
        <v>0</v>
      </c>
      <c r="N1861">
        <v>0</v>
      </c>
      <c r="O1861">
        <v>0</v>
      </c>
      <c r="P1861">
        <v>0</v>
      </c>
      <c r="Q1861">
        <v>0</v>
      </c>
      <c r="R1861">
        <v>0</v>
      </c>
      <c r="S1861">
        <v>0</v>
      </c>
      <c r="T1861">
        <v>0</v>
      </c>
      <c r="U1861">
        <v>0</v>
      </c>
      <c r="V1861">
        <v>0</v>
      </c>
      <c r="W1861">
        <v>0</v>
      </c>
      <c r="X1861">
        <v>0</v>
      </c>
      <c r="Y1861">
        <v>0</v>
      </c>
      <c r="Z1861">
        <v>0</v>
      </c>
      <c r="AA1861">
        <v>0</v>
      </c>
      <c r="AB1861">
        <v>0</v>
      </c>
      <c r="AC1861">
        <v>0</v>
      </c>
      <c r="AD1861">
        <v>0</v>
      </c>
      <c r="AE1861">
        <v>0</v>
      </c>
      <c r="AF1861">
        <v>0</v>
      </c>
    </row>
    <row r="1862" spans="1:32">
      <c r="A1862" t="s">
        <v>7465</v>
      </c>
      <c r="B1862" t="s">
        <v>19</v>
      </c>
      <c r="C1862">
        <v>0</v>
      </c>
      <c r="D1862">
        <v>0</v>
      </c>
      <c r="E1862">
        <v>0</v>
      </c>
      <c r="F1862">
        <v>0</v>
      </c>
      <c r="G1862">
        <v>0</v>
      </c>
      <c r="H1862">
        <v>0</v>
      </c>
      <c r="I1862">
        <v>0</v>
      </c>
      <c r="J1862">
        <v>0</v>
      </c>
      <c r="K1862">
        <v>0</v>
      </c>
      <c r="L1862">
        <v>0</v>
      </c>
      <c r="M1862">
        <v>0</v>
      </c>
      <c r="N1862">
        <v>0</v>
      </c>
      <c r="O1862">
        <v>0</v>
      </c>
      <c r="P1862">
        <v>0</v>
      </c>
      <c r="Q1862">
        <v>0</v>
      </c>
      <c r="R1862">
        <v>0</v>
      </c>
      <c r="S1862">
        <v>0</v>
      </c>
      <c r="T1862">
        <v>0</v>
      </c>
      <c r="U1862">
        <v>0</v>
      </c>
      <c r="V1862">
        <v>0</v>
      </c>
      <c r="W1862">
        <v>0</v>
      </c>
      <c r="X1862">
        <v>0</v>
      </c>
      <c r="Y1862">
        <v>0</v>
      </c>
      <c r="Z1862">
        <v>0</v>
      </c>
      <c r="AA1862">
        <v>0</v>
      </c>
      <c r="AB1862">
        <v>0</v>
      </c>
      <c r="AC1862">
        <v>0</v>
      </c>
      <c r="AD1862">
        <v>0</v>
      </c>
      <c r="AE1862">
        <v>0</v>
      </c>
      <c r="AF1862">
        <v>0</v>
      </c>
    </row>
    <row r="1863" spans="1:32">
      <c r="A1863" t="s">
        <v>7466</v>
      </c>
      <c r="B1863" t="s">
        <v>19</v>
      </c>
      <c r="C1863" s="2">
        <v>126700000000</v>
      </c>
      <c r="D1863" s="2">
        <v>134300000000</v>
      </c>
      <c r="E1863" s="2">
        <v>131100000000</v>
      </c>
      <c r="F1863" s="2">
        <v>128100000000</v>
      </c>
      <c r="G1863" s="2">
        <v>128000000000</v>
      </c>
      <c r="H1863" s="2">
        <v>128900000000</v>
      </c>
      <c r="I1863" s="2">
        <v>129500000000</v>
      </c>
      <c r="J1863" s="2">
        <v>130300000000</v>
      </c>
      <c r="K1863" s="2">
        <v>130900000000</v>
      </c>
      <c r="L1863" s="2">
        <v>131400000000</v>
      </c>
      <c r="M1863" s="2">
        <v>132400000000</v>
      </c>
      <c r="N1863" s="2">
        <v>133600000000</v>
      </c>
      <c r="O1863" s="2">
        <v>134600000000</v>
      </c>
      <c r="P1863" s="2">
        <v>135800000000</v>
      </c>
      <c r="Q1863" s="2">
        <v>137000000000</v>
      </c>
      <c r="R1863" s="2">
        <v>137700000000</v>
      </c>
      <c r="S1863" s="2">
        <v>138500000000</v>
      </c>
      <c r="T1863" s="2">
        <v>139400000000</v>
      </c>
      <c r="U1863" s="2">
        <v>140000000000</v>
      </c>
      <c r="V1863" s="2">
        <v>141000000000</v>
      </c>
      <c r="W1863" s="2">
        <v>142200000000</v>
      </c>
      <c r="X1863" s="2">
        <v>143200000000</v>
      </c>
      <c r="Y1863" s="2">
        <v>144200000000</v>
      </c>
      <c r="Z1863" s="2">
        <v>144500000000</v>
      </c>
      <c r="AA1863" s="2">
        <v>144700000000</v>
      </c>
      <c r="AB1863" s="2">
        <v>144900000000</v>
      </c>
      <c r="AC1863" s="2">
        <v>145400000000</v>
      </c>
      <c r="AD1863" s="2">
        <v>145900000000</v>
      </c>
      <c r="AE1863" s="2">
        <v>146400000000</v>
      </c>
      <c r="AF1863" s="2">
        <v>146900000000</v>
      </c>
    </row>
    <row r="1864" spans="1:32">
      <c r="A1864" t="s">
        <v>7467</v>
      </c>
      <c r="B1864" t="s">
        <v>19</v>
      </c>
      <c r="C1864" s="2">
        <v>88000000000</v>
      </c>
      <c r="D1864" s="2">
        <v>93240000000</v>
      </c>
      <c r="E1864" s="2">
        <v>91030000000</v>
      </c>
      <c r="F1864" s="2">
        <v>88960000000</v>
      </c>
      <c r="G1864" s="2">
        <v>88900000000</v>
      </c>
      <c r="H1864" s="2">
        <v>89500000000</v>
      </c>
      <c r="I1864" s="2">
        <v>89950000000</v>
      </c>
      <c r="J1864" s="2">
        <v>90460000000</v>
      </c>
      <c r="K1864" s="2">
        <v>90890000000</v>
      </c>
      <c r="L1864" s="2">
        <v>91230000000</v>
      </c>
      <c r="M1864" s="2">
        <v>91950000000</v>
      </c>
      <c r="N1864" s="2">
        <v>92750000000</v>
      </c>
      <c r="O1864" s="2">
        <v>93450000000</v>
      </c>
      <c r="P1864" s="2">
        <v>94290000000</v>
      </c>
      <c r="Q1864" s="2">
        <v>95120000000</v>
      </c>
      <c r="R1864" s="2">
        <v>95630000000</v>
      </c>
      <c r="S1864" s="2">
        <v>96210000000</v>
      </c>
      <c r="T1864" s="2">
        <v>96780000000</v>
      </c>
      <c r="U1864" s="2">
        <v>97210000000</v>
      </c>
      <c r="V1864" s="2">
        <v>97930000000</v>
      </c>
      <c r="W1864" s="2">
        <v>98760000000</v>
      </c>
      <c r="X1864" s="2">
        <v>99460000000</v>
      </c>
      <c r="Y1864" s="2">
        <v>100100000000</v>
      </c>
      <c r="Z1864" s="2">
        <v>100300000000</v>
      </c>
      <c r="AA1864" s="2">
        <v>100500000000</v>
      </c>
      <c r="AB1864" s="2">
        <v>100600000000</v>
      </c>
      <c r="AC1864" s="2">
        <v>100900000000</v>
      </c>
      <c r="AD1864" s="2">
        <v>101300000000</v>
      </c>
      <c r="AE1864" s="2">
        <v>101600000000</v>
      </c>
      <c r="AF1864" s="2">
        <v>102000000000</v>
      </c>
    </row>
    <row r="1865" spans="1:32">
      <c r="A1865" t="s">
        <v>7468</v>
      </c>
      <c r="B1865" t="s">
        <v>19</v>
      </c>
      <c r="C1865" s="2">
        <v>68190000000</v>
      </c>
      <c r="D1865" s="2">
        <v>72250000000</v>
      </c>
      <c r="E1865" s="2">
        <v>70540000000</v>
      </c>
      <c r="F1865" s="2">
        <v>68940000000</v>
      </c>
      <c r="G1865" s="2">
        <v>68890000000</v>
      </c>
      <c r="H1865" s="2">
        <v>69360000000</v>
      </c>
      <c r="I1865" s="2">
        <v>69700000000</v>
      </c>
      <c r="J1865" s="2">
        <v>70100000000</v>
      </c>
      <c r="K1865" s="2">
        <v>70440000000</v>
      </c>
      <c r="L1865" s="2">
        <v>70700000000</v>
      </c>
      <c r="M1865" s="2">
        <v>71260000000</v>
      </c>
      <c r="N1865" s="2">
        <v>71880000000</v>
      </c>
      <c r="O1865" s="2">
        <v>72410000000</v>
      </c>
      <c r="P1865" s="2">
        <v>73070000000</v>
      </c>
      <c r="Q1865" s="2">
        <v>73710000000</v>
      </c>
      <c r="R1865" s="2">
        <v>74110000000</v>
      </c>
      <c r="S1865" s="2">
        <v>74560000000</v>
      </c>
      <c r="T1865" s="2">
        <v>75000000000</v>
      </c>
      <c r="U1865" s="2">
        <v>75330000000</v>
      </c>
      <c r="V1865" s="2">
        <v>75890000000</v>
      </c>
      <c r="W1865" s="2">
        <v>76530000000</v>
      </c>
      <c r="X1865" s="2">
        <v>77070000000</v>
      </c>
      <c r="Y1865" s="2">
        <v>77580000000</v>
      </c>
      <c r="Z1865" s="2">
        <v>77760000000</v>
      </c>
      <c r="AA1865" s="2">
        <v>77860000000</v>
      </c>
      <c r="AB1865" s="2">
        <v>77970000000</v>
      </c>
      <c r="AC1865" s="2">
        <v>78230000000</v>
      </c>
      <c r="AD1865" s="2">
        <v>78520000000</v>
      </c>
      <c r="AE1865" s="2">
        <v>78770000000</v>
      </c>
      <c r="AF1865" s="2">
        <v>79040000000</v>
      </c>
    </row>
    <row r="1866" spans="1:32">
      <c r="A1866" t="s">
        <v>7469</v>
      </c>
      <c r="B1866" t="s">
        <v>19</v>
      </c>
      <c r="C1866" s="2">
        <v>37220000000</v>
      </c>
      <c r="D1866" s="2">
        <v>39440000000</v>
      </c>
      <c r="E1866" s="2">
        <v>38500000000</v>
      </c>
      <c r="F1866" s="2">
        <v>37630000000</v>
      </c>
      <c r="G1866" s="2">
        <v>37600000000</v>
      </c>
      <c r="H1866" s="2">
        <v>37860000000</v>
      </c>
      <c r="I1866" s="2">
        <v>38050000000</v>
      </c>
      <c r="J1866" s="2">
        <v>38260000000</v>
      </c>
      <c r="K1866" s="2">
        <v>38450000000</v>
      </c>
      <c r="L1866" s="2">
        <v>38590000000</v>
      </c>
      <c r="M1866" s="2">
        <v>38890000000</v>
      </c>
      <c r="N1866" s="2">
        <v>39230000000</v>
      </c>
      <c r="O1866" s="2">
        <v>39530000000</v>
      </c>
      <c r="P1866" s="2">
        <v>39880000000</v>
      </c>
      <c r="Q1866" s="2">
        <v>40230000000</v>
      </c>
      <c r="R1866" s="2">
        <v>40450000000</v>
      </c>
      <c r="S1866" s="2">
        <v>40690000000</v>
      </c>
      <c r="T1866" s="2">
        <v>40930000000</v>
      </c>
      <c r="U1866" s="2">
        <v>41120000000</v>
      </c>
      <c r="V1866" s="2">
        <v>41420000000</v>
      </c>
      <c r="W1866" s="2">
        <v>41770000000</v>
      </c>
      <c r="X1866" s="2">
        <v>42070000000</v>
      </c>
      <c r="Y1866" s="2">
        <v>42340000000</v>
      </c>
      <c r="Z1866" s="2">
        <v>42440000000</v>
      </c>
      <c r="AA1866" s="2">
        <v>42500000000</v>
      </c>
      <c r="AB1866" s="2">
        <v>42560000000</v>
      </c>
      <c r="AC1866" s="2">
        <v>42700000000</v>
      </c>
      <c r="AD1866" s="2">
        <v>42860000000</v>
      </c>
      <c r="AE1866" s="2">
        <v>42990000000</v>
      </c>
      <c r="AF1866" s="2">
        <v>43140000000</v>
      </c>
    </row>
    <row r="1867" spans="1:32">
      <c r="A1867" t="s">
        <v>7470</v>
      </c>
      <c r="B1867" t="s">
        <v>19</v>
      </c>
      <c r="C1867" s="2">
        <v>29590000000</v>
      </c>
      <c r="D1867" s="2">
        <v>31350000000</v>
      </c>
      <c r="E1867" s="2">
        <v>30610000000</v>
      </c>
      <c r="F1867" s="2">
        <v>29910000000</v>
      </c>
      <c r="G1867" s="2">
        <v>29890000000</v>
      </c>
      <c r="H1867" s="2">
        <v>30090000000</v>
      </c>
      <c r="I1867" s="2">
        <v>30240000000</v>
      </c>
      <c r="J1867" s="2">
        <v>30410000000</v>
      </c>
      <c r="K1867" s="2">
        <v>30560000000</v>
      </c>
      <c r="L1867" s="2">
        <v>30670000000</v>
      </c>
      <c r="M1867" s="2">
        <v>30920000000</v>
      </c>
      <c r="N1867" s="2">
        <v>31180000000</v>
      </c>
      <c r="O1867" s="2">
        <v>31420000000</v>
      </c>
      <c r="P1867" s="2">
        <v>31700000000</v>
      </c>
      <c r="Q1867" s="2">
        <v>31980000000</v>
      </c>
      <c r="R1867" s="2">
        <v>32150000000</v>
      </c>
      <c r="S1867" s="2">
        <v>32350000000</v>
      </c>
      <c r="T1867" s="2">
        <v>32540000000</v>
      </c>
      <c r="U1867" s="2">
        <v>32680000000</v>
      </c>
      <c r="V1867" s="2">
        <v>32930000000</v>
      </c>
      <c r="W1867" s="2">
        <v>33200000000</v>
      </c>
      <c r="X1867" s="2">
        <v>33440000000</v>
      </c>
      <c r="Y1867" s="2">
        <v>33660000000</v>
      </c>
      <c r="Z1867" s="2">
        <v>33740000000</v>
      </c>
      <c r="AA1867" s="2">
        <v>33780000000</v>
      </c>
      <c r="AB1867" s="2">
        <v>33830000000</v>
      </c>
      <c r="AC1867" s="2">
        <v>33940000000</v>
      </c>
      <c r="AD1867" s="2">
        <v>34070000000</v>
      </c>
      <c r="AE1867" s="2">
        <v>34170000000</v>
      </c>
      <c r="AF1867" s="2">
        <v>34290000000</v>
      </c>
    </row>
    <row r="1868" spans="1:32">
      <c r="A1868" t="s">
        <v>7471</v>
      </c>
      <c r="B1868" t="s">
        <v>19</v>
      </c>
      <c r="C1868" s="2">
        <v>19720000000</v>
      </c>
      <c r="D1868" s="2">
        <v>20890000000</v>
      </c>
      <c r="E1868" s="2">
        <v>20400000000</v>
      </c>
      <c r="F1868" s="2">
        <v>19930000000</v>
      </c>
      <c r="G1868" s="2">
        <v>19920000000</v>
      </c>
      <c r="H1868" s="2">
        <v>20060000000</v>
      </c>
      <c r="I1868" s="2">
        <v>20160000000</v>
      </c>
      <c r="J1868" s="2">
        <v>20270000000</v>
      </c>
      <c r="K1868" s="2">
        <v>20370000000</v>
      </c>
      <c r="L1868" s="2">
        <v>20440000000</v>
      </c>
      <c r="M1868" s="2">
        <v>20610000000</v>
      </c>
      <c r="N1868" s="2">
        <v>20780000000</v>
      </c>
      <c r="O1868" s="2">
        <v>20940000000</v>
      </c>
      <c r="P1868" s="2">
        <v>21130000000</v>
      </c>
      <c r="Q1868" s="2">
        <v>21310000000</v>
      </c>
      <c r="R1868" s="2">
        <v>21430000000</v>
      </c>
      <c r="S1868" s="2">
        <v>21560000000</v>
      </c>
      <c r="T1868" s="2">
        <v>21690000000</v>
      </c>
      <c r="U1868" s="2">
        <v>21780000000</v>
      </c>
      <c r="V1868" s="2">
        <v>21940000000</v>
      </c>
      <c r="W1868" s="2">
        <v>22130000000</v>
      </c>
      <c r="X1868" s="2">
        <v>22290000000</v>
      </c>
      <c r="Y1868" s="2">
        <v>22430000000</v>
      </c>
      <c r="Z1868" s="2">
        <v>22490000000</v>
      </c>
      <c r="AA1868" s="2">
        <v>22510000000</v>
      </c>
      <c r="AB1868" s="2">
        <v>22550000000</v>
      </c>
      <c r="AC1868" s="2">
        <v>22620000000</v>
      </c>
      <c r="AD1868" s="2">
        <v>22700000000</v>
      </c>
      <c r="AE1868" s="2">
        <v>22780000000</v>
      </c>
      <c r="AF1868" s="2">
        <v>22860000000</v>
      </c>
    </row>
    <row r="1869" spans="1:32">
      <c r="A1869" t="s">
        <v>7472</v>
      </c>
      <c r="B1869" t="s">
        <v>19</v>
      </c>
      <c r="C1869" s="2">
        <v>872000000</v>
      </c>
      <c r="D1869" s="2">
        <v>924000000</v>
      </c>
      <c r="E1869" s="2">
        <v>902100000</v>
      </c>
      <c r="F1869" s="2">
        <v>881600000</v>
      </c>
      <c r="G1869" s="2">
        <v>880900000</v>
      </c>
      <c r="H1869" s="2">
        <v>886900000</v>
      </c>
      <c r="I1869" s="2">
        <v>891400000</v>
      </c>
      <c r="J1869" s="2">
        <v>896400000</v>
      </c>
      <c r="K1869" s="2">
        <v>900700000</v>
      </c>
      <c r="L1869" s="2">
        <v>904100000</v>
      </c>
      <c r="M1869" s="2">
        <v>911200000</v>
      </c>
      <c r="N1869" s="2">
        <v>919100000</v>
      </c>
      <c r="O1869" s="2">
        <v>926000000</v>
      </c>
      <c r="P1869" s="2">
        <v>934400000</v>
      </c>
      <c r="Q1869" s="2">
        <v>942600000</v>
      </c>
      <c r="R1869" s="2">
        <v>947700000</v>
      </c>
      <c r="S1869" s="2">
        <v>953400000</v>
      </c>
      <c r="T1869" s="2">
        <v>959000000</v>
      </c>
      <c r="U1869" s="2">
        <v>963400000</v>
      </c>
      <c r="V1869" s="2">
        <v>970400000</v>
      </c>
      <c r="W1869" s="2">
        <v>978700000</v>
      </c>
      <c r="X1869" s="2">
        <v>985600000</v>
      </c>
      <c r="Y1869" s="2">
        <v>992000000</v>
      </c>
      <c r="Z1869" s="2">
        <v>994400000</v>
      </c>
      <c r="AA1869" s="2">
        <v>995600000</v>
      </c>
      <c r="AB1869" s="2">
        <v>997100000</v>
      </c>
      <c r="AC1869" s="2">
        <v>1000000000</v>
      </c>
      <c r="AD1869" s="2">
        <v>1004000000</v>
      </c>
      <c r="AE1869" s="2">
        <v>1007000000</v>
      </c>
      <c r="AF1869" s="2">
        <v>1011000000</v>
      </c>
    </row>
    <row r="1870" spans="1:32">
      <c r="A1870" t="s">
        <v>7473</v>
      </c>
      <c r="B1870" t="s">
        <v>19</v>
      </c>
      <c r="C1870" s="2">
        <v>6564000000</v>
      </c>
      <c r="D1870" s="2">
        <v>6955000000</v>
      </c>
      <c r="E1870" s="2">
        <v>6790000000</v>
      </c>
      <c r="F1870" s="2">
        <v>6636000000</v>
      </c>
      <c r="G1870" s="2">
        <v>6631000000</v>
      </c>
      <c r="H1870" s="2">
        <v>6676000000</v>
      </c>
      <c r="I1870" s="2">
        <v>6710000000</v>
      </c>
      <c r="J1870" s="2">
        <v>6748000000</v>
      </c>
      <c r="K1870" s="2">
        <v>6780000000</v>
      </c>
      <c r="L1870" s="2">
        <v>6806000000</v>
      </c>
      <c r="M1870" s="2">
        <v>6859000000</v>
      </c>
      <c r="N1870" s="2">
        <v>6919000000</v>
      </c>
      <c r="O1870" s="2">
        <v>6971000000</v>
      </c>
      <c r="P1870" s="2">
        <v>7034000000</v>
      </c>
      <c r="Q1870" s="2">
        <v>7095000000</v>
      </c>
      <c r="R1870" s="2">
        <v>7134000000</v>
      </c>
      <c r="S1870" s="2">
        <v>7177000000</v>
      </c>
      <c r="T1870" s="2">
        <v>7219000000</v>
      </c>
      <c r="U1870" s="2">
        <v>7252000000</v>
      </c>
      <c r="V1870" s="2">
        <v>7305000000</v>
      </c>
      <c r="W1870" s="2">
        <v>7367000000</v>
      </c>
      <c r="X1870" s="2">
        <v>7419000000</v>
      </c>
      <c r="Y1870" s="2">
        <v>7468000000</v>
      </c>
      <c r="Z1870" s="2">
        <v>7485000000</v>
      </c>
      <c r="AA1870" s="2">
        <v>7495000000</v>
      </c>
      <c r="AB1870" s="2">
        <v>7506000000</v>
      </c>
      <c r="AC1870" s="2">
        <v>7530000000</v>
      </c>
      <c r="AD1870" s="2">
        <v>7558000000</v>
      </c>
      <c r="AE1870" s="2">
        <v>7582000000</v>
      </c>
      <c r="AF1870" s="2">
        <v>7608000000</v>
      </c>
    </row>
    <row r="1871" spans="1:32">
      <c r="A1871" t="s">
        <v>7474</v>
      </c>
      <c r="B1871" t="s">
        <v>19</v>
      </c>
      <c r="C1871">
        <v>0</v>
      </c>
      <c r="D1871">
        <v>0</v>
      </c>
      <c r="E1871">
        <v>0</v>
      </c>
      <c r="F1871">
        <v>0</v>
      </c>
      <c r="G1871">
        <v>0</v>
      </c>
      <c r="H1871">
        <v>0</v>
      </c>
      <c r="I1871">
        <v>0</v>
      </c>
      <c r="J1871">
        <v>0</v>
      </c>
      <c r="K1871">
        <v>0</v>
      </c>
      <c r="L1871">
        <v>0</v>
      </c>
      <c r="M1871">
        <v>0</v>
      </c>
      <c r="N1871">
        <v>0</v>
      </c>
      <c r="O1871">
        <v>0</v>
      </c>
      <c r="P1871">
        <v>0</v>
      </c>
      <c r="Q1871">
        <v>0</v>
      </c>
      <c r="R1871">
        <v>0</v>
      </c>
      <c r="S1871">
        <v>0</v>
      </c>
      <c r="T1871">
        <v>0</v>
      </c>
      <c r="U1871">
        <v>0</v>
      </c>
      <c r="V1871">
        <v>0</v>
      </c>
      <c r="W1871">
        <v>0</v>
      </c>
      <c r="X1871">
        <v>0</v>
      </c>
      <c r="Y1871">
        <v>0</v>
      </c>
      <c r="Z1871">
        <v>0</v>
      </c>
      <c r="AA1871">
        <v>0</v>
      </c>
      <c r="AB1871">
        <v>0</v>
      </c>
      <c r="AC1871">
        <v>0</v>
      </c>
      <c r="AD1871">
        <v>0</v>
      </c>
      <c r="AE1871">
        <v>0</v>
      </c>
      <c r="AF1871">
        <v>0</v>
      </c>
    </row>
    <row r="1872" spans="1:32">
      <c r="A1872" t="s">
        <v>7475</v>
      </c>
      <c r="B1872" t="s">
        <v>19</v>
      </c>
      <c r="C1872">
        <v>0</v>
      </c>
      <c r="D1872">
        <v>0</v>
      </c>
      <c r="E1872">
        <v>0</v>
      </c>
      <c r="F1872">
        <v>0</v>
      </c>
      <c r="G1872">
        <v>0</v>
      </c>
      <c r="H1872">
        <v>0</v>
      </c>
      <c r="I1872">
        <v>0</v>
      </c>
      <c r="J1872">
        <v>0</v>
      </c>
      <c r="K1872">
        <v>0</v>
      </c>
      <c r="L1872">
        <v>0</v>
      </c>
      <c r="M1872">
        <v>0</v>
      </c>
      <c r="N1872">
        <v>0</v>
      </c>
      <c r="O1872">
        <v>0</v>
      </c>
      <c r="P1872">
        <v>0</v>
      </c>
      <c r="Q1872">
        <v>0</v>
      </c>
      <c r="R1872">
        <v>0</v>
      </c>
      <c r="S1872">
        <v>0</v>
      </c>
      <c r="T1872">
        <v>0</v>
      </c>
      <c r="U1872">
        <v>0</v>
      </c>
      <c r="V1872">
        <v>0</v>
      </c>
      <c r="W1872">
        <v>0</v>
      </c>
      <c r="X1872">
        <v>0</v>
      </c>
      <c r="Y1872">
        <v>0</v>
      </c>
      <c r="Z1872">
        <v>0</v>
      </c>
      <c r="AA1872">
        <v>0</v>
      </c>
      <c r="AB1872">
        <v>0</v>
      </c>
      <c r="AC1872">
        <v>0</v>
      </c>
      <c r="AD1872">
        <v>0</v>
      </c>
      <c r="AE1872">
        <v>0</v>
      </c>
      <c r="AF1872">
        <v>0</v>
      </c>
    </row>
    <row r="1873" spans="1:32">
      <c r="A1873" t="s">
        <v>7476</v>
      </c>
      <c r="B1873" t="s">
        <v>19</v>
      </c>
      <c r="C1873">
        <v>0</v>
      </c>
      <c r="D1873">
        <v>0</v>
      </c>
      <c r="E1873">
        <v>0</v>
      </c>
      <c r="F1873">
        <v>0</v>
      </c>
      <c r="G1873">
        <v>0</v>
      </c>
      <c r="H1873">
        <v>0</v>
      </c>
      <c r="I1873">
        <v>0</v>
      </c>
      <c r="J1873">
        <v>0</v>
      </c>
      <c r="K1873">
        <v>0</v>
      </c>
      <c r="L1873">
        <v>0</v>
      </c>
      <c r="M1873">
        <v>0</v>
      </c>
      <c r="N1873">
        <v>0</v>
      </c>
      <c r="O1873">
        <v>0</v>
      </c>
      <c r="P1873">
        <v>0</v>
      </c>
      <c r="Q1873">
        <v>0</v>
      </c>
      <c r="R1873">
        <v>0</v>
      </c>
      <c r="S1873">
        <v>0</v>
      </c>
      <c r="T1873">
        <v>0</v>
      </c>
      <c r="U1873">
        <v>0</v>
      </c>
      <c r="V1873">
        <v>0</v>
      </c>
      <c r="W1873">
        <v>0</v>
      </c>
      <c r="X1873">
        <v>0</v>
      </c>
      <c r="Y1873">
        <v>0</v>
      </c>
      <c r="Z1873">
        <v>0</v>
      </c>
      <c r="AA1873">
        <v>0</v>
      </c>
      <c r="AB1873">
        <v>0</v>
      </c>
      <c r="AC1873">
        <v>0</v>
      </c>
      <c r="AD1873">
        <v>0</v>
      </c>
      <c r="AE1873">
        <v>0</v>
      </c>
      <c r="AF1873">
        <v>0</v>
      </c>
    </row>
    <row r="1874" spans="1:32">
      <c r="A1874" t="s">
        <v>7477</v>
      </c>
      <c r="B1874" t="s">
        <v>19</v>
      </c>
      <c r="C1874" s="2">
        <v>102800000000000</v>
      </c>
      <c r="D1874" s="2">
        <v>102800000000000</v>
      </c>
      <c r="E1874" s="2">
        <v>99900000000000</v>
      </c>
      <c r="F1874" s="2">
        <v>113400000000000</v>
      </c>
      <c r="G1874" s="2">
        <v>117700000000000</v>
      </c>
      <c r="H1874" s="2">
        <v>120300000000000</v>
      </c>
      <c r="I1874" s="2">
        <v>122300000000000</v>
      </c>
      <c r="J1874" s="2">
        <v>123400000000000</v>
      </c>
      <c r="K1874" s="2">
        <v>125200000000000</v>
      </c>
      <c r="L1874" s="2">
        <v>125100000000000</v>
      </c>
      <c r="M1874" s="2">
        <v>125600000000000</v>
      </c>
      <c r="N1874" s="2">
        <v>125500000000000</v>
      </c>
      <c r="O1874" s="2">
        <v>125100000000000</v>
      </c>
      <c r="P1874" s="2">
        <v>124800000000000</v>
      </c>
      <c r="Q1874" s="2">
        <v>124300000000000</v>
      </c>
      <c r="R1874" s="2">
        <v>124300000000000</v>
      </c>
      <c r="S1874" s="2">
        <v>123300000000000</v>
      </c>
      <c r="T1874" s="2">
        <v>123100000000000</v>
      </c>
      <c r="U1874" s="2">
        <v>122500000000000</v>
      </c>
      <c r="V1874" s="2">
        <v>121700000000000</v>
      </c>
      <c r="W1874" s="2">
        <v>121600000000000</v>
      </c>
      <c r="X1874" s="2">
        <v>121300000000000</v>
      </c>
      <c r="Y1874" s="2">
        <v>121300000000000</v>
      </c>
      <c r="Z1874" s="2">
        <v>122400000000000</v>
      </c>
      <c r="AA1874" s="2">
        <v>123000000000000</v>
      </c>
      <c r="AB1874" s="2">
        <v>122900000000000</v>
      </c>
      <c r="AC1874" s="2">
        <v>121600000000000</v>
      </c>
      <c r="AD1874" s="2">
        <v>119700000000000</v>
      </c>
      <c r="AE1874" s="2">
        <v>121100000000000</v>
      </c>
      <c r="AF1874" s="2">
        <v>122100000000000</v>
      </c>
    </row>
    <row r="1875" spans="1:32">
      <c r="A1875" t="s">
        <v>7478</v>
      </c>
      <c r="B1875" t="s">
        <v>19</v>
      </c>
      <c r="C1875" s="2">
        <v>167300000000</v>
      </c>
      <c r="D1875" s="2">
        <v>167300000000</v>
      </c>
      <c r="E1875" s="2">
        <v>167300000000</v>
      </c>
      <c r="F1875" s="2">
        <v>162600000000</v>
      </c>
      <c r="G1875" s="2">
        <v>184600000000</v>
      </c>
      <c r="H1875" s="2">
        <v>191500000000</v>
      </c>
      <c r="I1875" s="2">
        <v>195800000000</v>
      </c>
      <c r="J1875" s="2">
        <v>199100000000</v>
      </c>
      <c r="K1875" s="2">
        <v>200800000000</v>
      </c>
      <c r="L1875" s="2">
        <v>203800000000</v>
      </c>
      <c r="M1875" s="2">
        <v>203600000000</v>
      </c>
      <c r="N1875" s="2">
        <v>204300000000</v>
      </c>
      <c r="O1875" s="2">
        <v>204200000000</v>
      </c>
      <c r="P1875" s="2">
        <v>203600000000</v>
      </c>
      <c r="Q1875" s="2">
        <v>203100000000</v>
      </c>
      <c r="R1875" s="2">
        <v>202300000000</v>
      </c>
      <c r="S1875" s="2">
        <v>202300000000</v>
      </c>
      <c r="T1875" s="2">
        <v>200700000000</v>
      </c>
      <c r="U1875" s="2">
        <v>200300000000</v>
      </c>
      <c r="V1875" s="2">
        <v>199400000000</v>
      </c>
      <c r="W1875" s="2">
        <v>198100000000</v>
      </c>
      <c r="X1875" s="2">
        <v>197900000000</v>
      </c>
      <c r="Y1875" s="2">
        <v>197400000000</v>
      </c>
      <c r="Z1875" s="2">
        <v>197400000000</v>
      </c>
      <c r="AA1875" s="2">
        <v>199300000000</v>
      </c>
      <c r="AB1875" s="2">
        <v>200200000000</v>
      </c>
      <c r="AC1875" s="2">
        <v>200100000000</v>
      </c>
      <c r="AD1875" s="2">
        <v>198000000000</v>
      </c>
      <c r="AE1875" s="2">
        <v>194700000000</v>
      </c>
      <c r="AF1875" s="2">
        <v>197100000000</v>
      </c>
    </row>
    <row r="1876" spans="1:32">
      <c r="A1876" t="s">
        <v>7479</v>
      </c>
      <c r="B1876" t="s">
        <v>19</v>
      </c>
      <c r="C1876" s="2">
        <v>50790000000</v>
      </c>
      <c r="D1876" s="2">
        <v>50790000000</v>
      </c>
      <c r="E1876" s="2">
        <v>50790000000</v>
      </c>
      <c r="F1876" s="2">
        <v>49370000000</v>
      </c>
      <c r="G1876" s="2">
        <v>56040000000</v>
      </c>
      <c r="H1876" s="2">
        <v>58140000000</v>
      </c>
      <c r="I1876" s="2">
        <v>59440000000</v>
      </c>
      <c r="J1876" s="2">
        <v>60450000000</v>
      </c>
      <c r="K1876" s="2">
        <v>60980000000</v>
      </c>
      <c r="L1876" s="2">
        <v>61880000000</v>
      </c>
      <c r="M1876" s="2">
        <v>61810000000</v>
      </c>
      <c r="N1876" s="2">
        <v>62040000000</v>
      </c>
      <c r="O1876" s="2">
        <v>62010000000</v>
      </c>
      <c r="P1876" s="2">
        <v>61820000000</v>
      </c>
      <c r="Q1876" s="2">
        <v>61660000000</v>
      </c>
      <c r="R1876" s="2">
        <v>61420000000</v>
      </c>
      <c r="S1876" s="2">
        <v>61420000000</v>
      </c>
      <c r="T1876" s="2">
        <v>60940000000</v>
      </c>
      <c r="U1876" s="2">
        <v>60810000000</v>
      </c>
      <c r="V1876" s="2">
        <v>60550000000</v>
      </c>
      <c r="W1876" s="2">
        <v>60150000000</v>
      </c>
      <c r="X1876" s="2">
        <v>60070000000</v>
      </c>
      <c r="Y1876" s="2">
        <v>59930000000</v>
      </c>
      <c r="Z1876" s="2">
        <v>59940000000</v>
      </c>
      <c r="AA1876" s="2">
        <v>60500000000</v>
      </c>
      <c r="AB1876" s="2">
        <v>60800000000</v>
      </c>
      <c r="AC1876" s="2">
        <v>60750000000</v>
      </c>
      <c r="AD1876" s="2">
        <v>60100000000</v>
      </c>
      <c r="AE1876" s="2">
        <v>59130000000</v>
      </c>
      <c r="AF1876" s="2">
        <v>59840000000</v>
      </c>
    </row>
    <row r="1877" spans="1:32">
      <c r="A1877" t="s">
        <v>7480</v>
      </c>
      <c r="B1877" t="s">
        <v>19</v>
      </c>
      <c r="C1877" s="2">
        <v>61350000000</v>
      </c>
      <c r="D1877" s="2">
        <v>61350000000</v>
      </c>
      <c r="E1877" s="2">
        <v>61350000000</v>
      </c>
      <c r="F1877" s="2">
        <v>59630000000</v>
      </c>
      <c r="G1877" s="2">
        <v>67690000000</v>
      </c>
      <c r="H1877" s="2">
        <v>70230000000</v>
      </c>
      <c r="I1877" s="2">
        <v>71800000000</v>
      </c>
      <c r="J1877" s="2">
        <v>73020000000</v>
      </c>
      <c r="K1877" s="2">
        <v>73670000000</v>
      </c>
      <c r="L1877" s="2">
        <v>74740000000</v>
      </c>
      <c r="M1877" s="2">
        <v>74660000000</v>
      </c>
      <c r="N1877" s="2">
        <v>74950000000</v>
      </c>
      <c r="O1877" s="2">
        <v>74910000000</v>
      </c>
      <c r="P1877" s="2">
        <v>74670000000</v>
      </c>
      <c r="Q1877" s="2">
        <v>74480000000</v>
      </c>
      <c r="R1877" s="2">
        <v>74190000000</v>
      </c>
      <c r="S1877" s="2">
        <v>74200000000</v>
      </c>
      <c r="T1877" s="2">
        <v>73620000000</v>
      </c>
      <c r="U1877" s="2">
        <v>73460000000</v>
      </c>
      <c r="V1877" s="2">
        <v>73140000000</v>
      </c>
      <c r="W1877" s="2">
        <v>72660000000</v>
      </c>
      <c r="X1877" s="2">
        <v>72570000000</v>
      </c>
      <c r="Y1877" s="2">
        <v>72390000000</v>
      </c>
      <c r="Z1877" s="2">
        <v>72400000000</v>
      </c>
      <c r="AA1877" s="2">
        <v>73080000000</v>
      </c>
      <c r="AB1877" s="2">
        <v>73440000000</v>
      </c>
      <c r="AC1877" s="2">
        <v>73390000000</v>
      </c>
      <c r="AD1877" s="2">
        <v>72600000000</v>
      </c>
      <c r="AE1877" s="2">
        <v>71430000000</v>
      </c>
      <c r="AF1877" s="2">
        <v>72280000000</v>
      </c>
    </row>
    <row r="1878" spans="1:32">
      <c r="A1878" t="s">
        <v>7481</v>
      </c>
      <c r="B1878" t="s">
        <v>19</v>
      </c>
      <c r="C1878" s="2">
        <v>18140000000</v>
      </c>
      <c r="D1878" s="2">
        <v>18140000000</v>
      </c>
      <c r="E1878" s="2">
        <v>18140000000</v>
      </c>
      <c r="F1878" s="2">
        <v>17630000000</v>
      </c>
      <c r="G1878" s="2">
        <v>20010000000</v>
      </c>
      <c r="H1878" s="2">
        <v>20760000000</v>
      </c>
      <c r="I1878" s="2">
        <v>21230000000</v>
      </c>
      <c r="J1878" s="2">
        <v>21590000000</v>
      </c>
      <c r="K1878" s="2">
        <v>21780000000</v>
      </c>
      <c r="L1878" s="2">
        <v>22100000000</v>
      </c>
      <c r="M1878" s="2">
        <v>22070000000</v>
      </c>
      <c r="N1878" s="2">
        <v>22160000000</v>
      </c>
      <c r="O1878" s="2">
        <v>22150000000</v>
      </c>
      <c r="P1878" s="2">
        <v>22080000000</v>
      </c>
      <c r="Q1878" s="2">
        <v>22020000000</v>
      </c>
      <c r="R1878" s="2">
        <v>21930000000</v>
      </c>
      <c r="S1878" s="2">
        <v>21940000000</v>
      </c>
      <c r="T1878" s="2">
        <v>21760000000</v>
      </c>
      <c r="U1878" s="2">
        <v>21720000000</v>
      </c>
      <c r="V1878" s="2">
        <v>21630000000</v>
      </c>
      <c r="W1878" s="2">
        <v>21480000000</v>
      </c>
      <c r="X1878" s="2">
        <v>21450000000</v>
      </c>
      <c r="Y1878" s="2">
        <v>21400000000</v>
      </c>
      <c r="Z1878" s="2">
        <v>21410000000</v>
      </c>
      <c r="AA1878" s="2">
        <v>21610000000</v>
      </c>
      <c r="AB1878" s="2">
        <v>21710000000</v>
      </c>
      <c r="AC1878" s="2">
        <v>21700000000</v>
      </c>
      <c r="AD1878" s="2">
        <v>21470000000</v>
      </c>
      <c r="AE1878" s="2">
        <v>21120000000</v>
      </c>
      <c r="AF1878" s="2">
        <v>21370000000</v>
      </c>
    </row>
    <row r="1879" spans="1:32">
      <c r="A1879" t="s">
        <v>7482</v>
      </c>
      <c r="B1879" t="s">
        <v>19</v>
      </c>
      <c r="C1879" s="2">
        <v>14130000000</v>
      </c>
      <c r="D1879" s="2">
        <v>14130000000</v>
      </c>
      <c r="E1879" s="2">
        <v>14130000000</v>
      </c>
      <c r="F1879" s="2">
        <v>13740000000</v>
      </c>
      <c r="G1879" s="2">
        <v>15590000000</v>
      </c>
      <c r="H1879" s="2">
        <v>16180000000</v>
      </c>
      <c r="I1879" s="2">
        <v>16540000000</v>
      </c>
      <c r="J1879" s="2">
        <v>16820000000</v>
      </c>
      <c r="K1879" s="2">
        <v>16970000000</v>
      </c>
      <c r="L1879" s="2">
        <v>17220000000</v>
      </c>
      <c r="M1879" s="2">
        <v>17200000000</v>
      </c>
      <c r="N1879" s="2">
        <v>17260000000</v>
      </c>
      <c r="O1879" s="2">
        <v>17260000000</v>
      </c>
      <c r="P1879" s="2">
        <v>17200000000</v>
      </c>
      <c r="Q1879" s="2">
        <v>17160000000</v>
      </c>
      <c r="R1879" s="2">
        <v>17090000000</v>
      </c>
      <c r="S1879" s="2">
        <v>17090000000</v>
      </c>
      <c r="T1879" s="2">
        <v>16960000000</v>
      </c>
      <c r="U1879" s="2">
        <v>16920000000</v>
      </c>
      <c r="V1879" s="2">
        <v>16850000000</v>
      </c>
      <c r="W1879" s="2">
        <v>16740000000</v>
      </c>
      <c r="X1879" s="2">
        <v>16720000000</v>
      </c>
      <c r="Y1879" s="2">
        <v>16670000000</v>
      </c>
      <c r="Z1879" s="2">
        <v>16680000000</v>
      </c>
      <c r="AA1879" s="2">
        <v>16830000000</v>
      </c>
      <c r="AB1879" s="2">
        <v>16920000000</v>
      </c>
      <c r="AC1879" s="2">
        <v>16900000000</v>
      </c>
      <c r="AD1879" s="2">
        <v>16720000000</v>
      </c>
      <c r="AE1879" s="2">
        <v>16450000000</v>
      </c>
      <c r="AF1879" s="2">
        <v>16650000000</v>
      </c>
    </row>
    <row r="1880" spans="1:32">
      <c r="A1880" t="s">
        <v>7483</v>
      </c>
      <c r="B1880" t="s">
        <v>19</v>
      </c>
      <c r="C1880" s="2">
        <v>47460000000</v>
      </c>
      <c r="D1880" s="2">
        <v>47460000000</v>
      </c>
      <c r="E1880" s="2">
        <v>47460000000</v>
      </c>
      <c r="F1880" s="2">
        <v>46130000000</v>
      </c>
      <c r="G1880" s="2">
        <v>52360000000</v>
      </c>
      <c r="H1880" s="2">
        <v>54330000000</v>
      </c>
      <c r="I1880" s="2">
        <v>55540000000</v>
      </c>
      <c r="J1880" s="2">
        <v>56480000000</v>
      </c>
      <c r="K1880" s="2">
        <v>56980000000</v>
      </c>
      <c r="L1880" s="2">
        <v>57820000000</v>
      </c>
      <c r="M1880" s="2">
        <v>57760000000</v>
      </c>
      <c r="N1880" s="2">
        <v>57980000000</v>
      </c>
      <c r="O1880" s="2">
        <v>57950000000</v>
      </c>
      <c r="P1880" s="2">
        <v>57760000000</v>
      </c>
      <c r="Q1880" s="2">
        <v>57620000000</v>
      </c>
      <c r="R1880" s="2">
        <v>57390000000</v>
      </c>
      <c r="S1880" s="2">
        <v>57390000000</v>
      </c>
      <c r="T1880" s="2">
        <v>56950000000</v>
      </c>
      <c r="U1880" s="2">
        <v>56820000000</v>
      </c>
      <c r="V1880" s="2">
        <v>56580000000</v>
      </c>
      <c r="W1880" s="2">
        <v>56200000000</v>
      </c>
      <c r="X1880" s="2">
        <v>56130000000</v>
      </c>
      <c r="Y1880" s="2">
        <v>56000000000</v>
      </c>
      <c r="Z1880" s="2">
        <v>56010000000</v>
      </c>
      <c r="AA1880" s="2">
        <v>56540000000</v>
      </c>
      <c r="AB1880" s="2">
        <v>56810000000</v>
      </c>
      <c r="AC1880" s="2">
        <v>56770000000</v>
      </c>
      <c r="AD1880" s="2">
        <v>56160000000</v>
      </c>
      <c r="AE1880" s="2">
        <v>55250000000</v>
      </c>
      <c r="AF1880" s="2">
        <v>55910000000</v>
      </c>
    </row>
    <row r="1881" spans="1:32">
      <c r="A1881" t="s">
        <v>7484</v>
      </c>
      <c r="B1881" t="s">
        <v>19</v>
      </c>
      <c r="C1881" s="2">
        <v>881000000</v>
      </c>
      <c r="D1881" s="2">
        <v>881000000</v>
      </c>
      <c r="E1881" s="2">
        <v>881000000</v>
      </c>
      <c r="F1881" s="2">
        <v>856400000</v>
      </c>
      <c r="G1881" s="2">
        <v>972100000</v>
      </c>
      <c r="H1881" s="2">
        <v>1009000000</v>
      </c>
      <c r="I1881" s="2">
        <v>1031000000</v>
      </c>
      <c r="J1881" s="2">
        <v>1049000000</v>
      </c>
      <c r="K1881" s="2">
        <v>1058000000</v>
      </c>
      <c r="L1881" s="2">
        <v>1073000000</v>
      </c>
      <c r="M1881" s="2">
        <v>1072000000</v>
      </c>
      <c r="N1881" s="2">
        <v>1076000000</v>
      </c>
      <c r="O1881" s="2">
        <v>1076000000</v>
      </c>
      <c r="P1881" s="2">
        <v>1072000000</v>
      </c>
      <c r="Q1881" s="2">
        <v>1070000000</v>
      </c>
      <c r="R1881" s="2">
        <v>1065000000</v>
      </c>
      <c r="S1881" s="2">
        <v>1066000000</v>
      </c>
      <c r="T1881" s="2">
        <v>1057000000</v>
      </c>
      <c r="U1881" s="2">
        <v>1055000000</v>
      </c>
      <c r="V1881" s="2">
        <v>1050000000</v>
      </c>
      <c r="W1881" s="2">
        <v>1043000000</v>
      </c>
      <c r="X1881" s="2">
        <v>1042000000</v>
      </c>
      <c r="Y1881" s="2">
        <v>1040000000</v>
      </c>
      <c r="Z1881" s="2">
        <v>1040000000</v>
      </c>
      <c r="AA1881" s="2">
        <v>1050000000</v>
      </c>
      <c r="AB1881" s="2">
        <v>1055000000</v>
      </c>
      <c r="AC1881" s="2">
        <v>1054000000</v>
      </c>
      <c r="AD1881" s="2">
        <v>1043000000</v>
      </c>
      <c r="AE1881" s="2">
        <v>1026000000</v>
      </c>
      <c r="AF1881" s="2">
        <v>1038000000</v>
      </c>
    </row>
    <row r="1882" spans="1:32">
      <c r="A1882" t="s">
        <v>7485</v>
      </c>
      <c r="B1882" t="s">
        <v>19</v>
      </c>
      <c r="C1882" s="2">
        <v>2132000000</v>
      </c>
      <c r="D1882" s="2">
        <v>2132000000</v>
      </c>
      <c r="E1882" s="2">
        <v>2132000000</v>
      </c>
      <c r="F1882" s="2">
        <v>2072000000</v>
      </c>
      <c r="G1882" s="2">
        <v>2353000000</v>
      </c>
      <c r="H1882" s="2">
        <v>2441000000</v>
      </c>
      <c r="I1882" s="2">
        <v>2495000000</v>
      </c>
      <c r="J1882" s="2">
        <v>2538000000</v>
      </c>
      <c r="K1882" s="2">
        <v>2560000000</v>
      </c>
      <c r="L1882" s="2">
        <v>2598000000</v>
      </c>
      <c r="M1882" s="2">
        <v>2595000000</v>
      </c>
      <c r="N1882" s="2">
        <v>2605000000</v>
      </c>
      <c r="O1882" s="2">
        <v>2603000000</v>
      </c>
      <c r="P1882" s="2">
        <v>2595000000</v>
      </c>
      <c r="Q1882" s="2">
        <v>2588000000</v>
      </c>
      <c r="R1882" s="2">
        <v>2578000000</v>
      </c>
      <c r="S1882" s="2">
        <v>2579000000</v>
      </c>
      <c r="T1882" s="2">
        <v>2558000000</v>
      </c>
      <c r="U1882" s="2">
        <v>2553000000</v>
      </c>
      <c r="V1882" s="2">
        <v>2542000000</v>
      </c>
      <c r="W1882" s="2">
        <v>2525000000</v>
      </c>
      <c r="X1882" s="2">
        <v>2522000000</v>
      </c>
      <c r="Y1882" s="2">
        <v>2516000000</v>
      </c>
      <c r="Z1882" s="2">
        <v>2516000000</v>
      </c>
      <c r="AA1882" s="2">
        <v>2540000000</v>
      </c>
      <c r="AB1882" s="2">
        <v>2552000000</v>
      </c>
      <c r="AC1882" s="2">
        <v>2550000000</v>
      </c>
      <c r="AD1882" s="2">
        <v>2523000000</v>
      </c>
      <c r="AE1882" s="2">
        <v>2482000000</v>
      </c>
      <c r="AF1882" s="2">
        <v>2512000000</v>
      </c>
    </row>
    <row r="1883" spans="1:32">
      <c r="A1883" t="s">
        <v>7486</v>
      </c>
      <c r="B1883" t="s">
        <v>19</v>
      </c>
      <c r="C1883">
        <v>0</v>
      </c>
      <c r="D1883">
        <v>0</v>
      </c>
      <c r="E1883">
        <v>0</v>
      </c>
      <c r="F1883">
        <v>0</v>
      </c>
      <c r="G1883">
        <v>0</v>
      </c>
      <c r="H1883">
        <v>0</v>
      </c>
      <c r="I1883">
        <v>0</v>
      </c>
      <c r="J1883">
        <v>0</v>
      </c>
      <c r="K1883">
        <v>0</v>
      </c>
      <c r="L1883">
        <v>0</v>
      </c>
      <c r="M1883">
        <v>0</v>
      </c>
      <c r="N1883">
        <v>0</v>
      </c>
      <c r="O1883">
        <v>0</v>
      </c>
      <c r="P1883">
        <v>0</v>
      </c>
      <c r="Q1883">
        <v>0</v>
      </c>
      <c r="R1883">
        <v>0</v>
      </c>
      <c r="S1883">
        <v>0</v>
      </c>
      <c r="T1883">
        <v>0</v>
      </c>
      <c r="U1883">
        <v>0</v>
      </c>
      <c r="V1883">
        <v>0</v>
      </c>
      <c r="W1883">
        <v>0</v>
      </c>
      <c r="X1883">
        <v>0</v>
      </c>
      <c r="Y1883">
        <v>0</v>
      </c>
      <c r="Z1883">
        <v>0</v>
      </c>
      <c r="AA1883">
        <v>0</v>
      </c>
      <c r="AB1883">
        <v>0</v>
      </c>
      <c r="AC1883">
        <v>0</v>
      </c>
      <c r="AD1883">
        <v>0</v>
      </c>
      <c r="AE1883">
        <v>0</v>
      </c>
      <c r="AF1883">
        <v>0</v>
      </c>
    </row>
    <row r="1884" spans="1:32">
      <c r="A1884" t="s">
        <v>7487</v>
      </c>
      <c r="B1884" t="s">
        <v>19</v>
      </c>
      <c r="C1884" s="2">
        <v>29890000</v>
      </c>
      <c r="D1884" s="2">
        <v>29890000</v>
      </c>
      <c r="E1884" s="2">
        <v>29890000</v>
      </c>
      <c r="F1884" s="2">
        <v>32980000</v>
      </c>
      <c r="G1884" s="2">
        <v>34220000</v>
      </c>
      <c r="H1884" s="2">
        <v>34980000</v>
      </c>
      <c r="I1884" s="2">
        <v>35570000</v>
      </c>
      <c r="J1884" s="2">
        <v>35890000</v>
      </c>
      <c r="K1884" s="2">
        <v>36410000</v>
      </c>
      <c r="L1884" s="2">
        <v>36370000</v>
      </c>
      <c r="M1884" s="2">
        <v>36510000</v>
      </c>
      <c r="N1884" s="2">
        <v>36490000</v>
      </c>
      <c r="O1884" s="2">
        <v>36380000</v>
      </c>
      <c r="P1884" s="2">
        <v>36290000</v>
      </c>
      <c r="Q1884" s="2">
        <v>36140000</v>
      </c>
      <c r="R1884" s="2">
        <v>36150000</v>
      </c>
      <c r="S1884" s="2">
        <v>35860000</v>
      </c>
      <c r="T1884" s="2">
        <v>35790000</v>
      </c>
      <c r="U1884" s="2">
        <v>35630000</v>
      </c>
      <c r="V1884" s="2">
        <v>35400000</v>
      </c>
      <c r="W1884" s="2">
        <v>35350000</v>
      </c>
      <c r="X1884" s="2">
        <v>35270000</v>
      </c>
      <c r="Y1884" s="2">
        <v>35270000</v>
      </c>
      <c r="Z1884" s="2">
        <v>35610000</v>
      </c>
      <c r="AA1884" s="2">
        <v>35780000</v>
      </c>
      <c r="AB1884" s="2">
        <v>35750000</v>
      </c>
      <c r="AC1884" s="2">
        <v>35370000</v>
      </c>
      <c r="AD1884" s="2">
        <v>34800000</v>
      </c>
      <c r="AE1884" s="2">
        <v>35210000</v>
      </c>
      <c r="AF1884" s="2">
        <v>35520000</v>
      </c>
    </row>
    <row r="1885" spans="1:32">
      <c r="A1885" t="s">
        <v>7488</v>
      </c>
      <c r="B1885" t="s">
        <v>19</v>
      </c>
      <c r="C1885">
        <v>0</v>
      </c>
      <c r="D1885">
        <v>0</v>
      </c>
      <c r="E1885">
        <v>0</v>
      </c>
      <c r="F1885">
        <v>0</v>
      </c>
      <c r="G1885">
        <v>0</v>
      </c>
      <c r="H1885">
        <v>0</v>
      </c>
      <c r="I1885">
        <v>0</v>
      </c>
      <c r="J1885">
        <v>0</v>
      </c>
      <c r="K1885">
        <v>0</v>
      </c>
      <c r="L1885">
        <v>0</v>
      </c>
      <c r="M1885">
        <v>0</v>
      </c>
      <c r="N1885">
        <v>0</v>
      </c>
      <c r="O1885">
        <v>0</v>
      </c>
      <c r="P1885">
        <v>0</v>
      </c>
      <c r="Q1885">
        <v>0</v>
      </c>
      <c r="R1885">
        <v>0</v>
      </c>
      <c r="S1885">
        <v>0</v>
      </c>
      <c r="T1885">
        <v>0</v>
      </c>
      <c r="U1885">
        <v>0</v>
      </c>
      <c r="V1885">
        <v>0</v>
      </c>
      <c r="W1885">
        <v>0</v>
      </c>
      <c r="X1885">
        <v>0</v>
      </c>
      <c r="Y1885">
        <v>0</v>
      </c>
      <c r="Z1885">
        <v>0</v>
      </c>
      <c r="AA1885">
        <v>0</v>
      </c>
      <c r="AB1885">
        <v>0</v>
      </c>
      <c r="AC1885">
        <v>0</v>
      </c>
      <c r="AD1885">
        <v>0</v>
      </c>
      <c r="AE1885">
        <v>0</v>
      </c>
      <c r="AF1885">
        <v>0</v>
      </c>
    </row>
    <row r="1886" spans="1:32">
      <c r="A1886" t="s">
        <v>7489</v>
      </c>
      <c r="B1886" t="s">
        <v>19</v>
      </c>
      <c r="C1886" s="2">
        <v>124400000000000</v>
      </c>
      <c r="D1886" s="2">
        <v>123259000000000</v>
      </c>
      <c r="E1886" s="2">
        <v>113246000000000</v>
      </c>
      <c r="F1886" s="2">
        <v>113582000000000</v>
      </c>
      <c r="G1886" s="2">
        <v>104294000000000</v>
      </c>
      <c r="H1886" s="2">
        <v>105183000000000</v>
      </c>
      <c r="I1886" s="2">
        <v>106173000000000</v>
      </c>
      <c r="J1886" s="2">
        <v>105709000000000</v>
      </c>
      <c r="K1886" s="2">
        <v>104937000000000</v>
      </c>
      <c r="L1886" s="2">
        <v>103041000000000</v>
      </c>
      <c r="M1886" s="2">
        <v>104760000000000</v>
      </c>
      <c r="N1886" s="2">
        <v>107622000000000</v>
      </c>
      <c r="O1886" s="2">
        <v>110292000000000</v>
      </c>
      <c r="P1886" s="2">
        <v>112605000000000</v>
      </c>
      <c r="Q1886" s="2">
        <v>115778000000000</v>
      </c>
      <c r="R1886" s="2">
        <v>118514000000000</v>
      </c>
      <c r="S1886" s="2">
        <v>120170000000000</v>
      </c>
      <c r="T1886" s="2">
        <v>122305000000000</v>
      </c>
      <c r="U1886" s="2">
        <v>124218000000000</v>
      </c>
      <c r="V1886" s="2">
        <v>126134000000000</v>
      </c>
      <c r="W1886" s="2">
        <v>129841000000000</v>
      </c>
      <c r="X1886" s="2">
        <v>133334000000000</v>
      </c>
      <c r="Y1886" s="2">
        <v>135870000000000</v>
      </c>
      <c r="Z1886" s="2">
        <v>138585000000000</v>
      </c>
      <c r="AA1886" s="2">
        <v>139822000000000</v>
      </c>
      <c r="AB1886" s="2">
        <v>141316000000000</v>
      </c>
      <c r="AC1886" s="2">
        <v>142725000000000</v>
      </c>
      <c r="AD1886" s="2">
        <v>144890000000000</v>
      </c>
      <c r="AE1886" s="2">
        <v>147657000000000</v>
      </c>
      <c r="AF1886" s="2">
        <v>149926000000000</v>
      </c>
    </row>
    <row r="1887" spans="1:32">
      <c r="A1887" t="s">
        <v>7490</v>
      </c>
      <c r="B1887" t="s">
        <v>19</v>
      </c>
      <c r="C1887" s="2">
        <v>541200000000</v>
      </c>
      <c r="D1887" s="2">
        <v>541200000000</v>
      </c>
      <c r="E1887" s="2">
        <v>541200000000</v>
      </c>
      <c r="F1887" s="2">
        <v>541200000000</v>
      </c>
      <c r="G1887" s="2">
        <v>541200000000</v>
      </c>
      <c r="H1887" s="2">
        <v>541200000000</v>
      </c>
      <c r="I1887" s="2">
        <v>541200000000</v>
      </c>
      <c r="J1887" s="2">
        <v>541200000000</v>
      </c>
      <c r="K1887" s="2">
        <v>541200000000</v>
      </c>
      <c r="L1887" s="2">
        <v>541200000000</v>
      </c>
      <c r="M1887" s="2">
        <v>541200000000</v>
      </c>
      <c r="N1887" s="2">
        <v>541200000000</v>
      </c>
      <c r="O1887" s="2">
        <v>541200000000</v>
      </c>
      <c r="P1887" s="2">
        <v>541200000000</v>
      </c>
      <c r="Q1887" s="2">
        <v>541200000000</v>
      </c>
      <c r="R1887" s="2">
        <v>541200000000</v>
      </c>
      <c r="S1887" s="2">
        <v>541200000000</v>
      </c>
      <c r="T1887" s="2">
        <v>541200000000</v>
      </c>
      <c r="U1887" s="2">
        <v>541200000000</v>
      </c>
      <c r="V1887" s="2">
        <v>541200000000</v>
      </c>
      <c r="W1887" s="2">
        <v>541200000000</v>
      </c>
      <c r="X1887" s="2">
        <v>541200000000</v>
      </c>
      <c r="Y1887" s="2">
        <v>541200000000</v>
      </c>
      <c r="Z1887" s="2">
        <v>541200000000</v>
      </c>
      <c r="AA1887" s="2">
        <v>541200000000</v>
      </c>
      <c r="AB1887" s="2">
        <v>541200000000</v>
      </c>
      <c r="AC1887" s="2">
        <v>541200000000</v>
      </c>
      <c r="AD1887" s="2">
        <v>541200000000</v>
      </c>
      <c r="AE1887" s="2">
        <v>541200000000</v>
      </c>
      <c r="AF1887" s="2">
        <v>541200000000</v>
      </c>
    </row>
    <row r="1888" spans="1:32">
      <c r="A1888" t="s">
        <v>7491</v>
      </c>
      <c r="B1888" t="s">
        <v>19</v>
      </c>
      <c r="C1888" s="2">
        <v>143600000000</v>
      </c>
      <c r="D1888" s="2">
        <v>143600000000</v>
      </c>
      <c r="E1888" s="2">
        <v>143600000000</v>
      </c>
      <c r="F1888" s="2">
        <v>143600000000</v>
      </c>
      <c r="G1888" s="2">
        <v>143600000000</v>
      </c>
      <c r="H1888" s="2">
        <v>143600000000</v>
      </c>
      <c r="I1888" s="2">
        <v>143600000000</v>
      </c>
      <c r="J1888" s="2">
        <v>143600000000</v>
      </c>
      <c r="K1888" s="2">
        <v>143600000000</v>
      </c>
      <c r="L1888" s="2">
        <v>143600000000</v>
      </c>
      <c r="M1888" s="2">
        <v>143600000000</v>
      </c>
      <c r="N1888" s="2">
        <v>143600000000</v>
      </c>
      <c r="O1888" s="2">
        <v>143600000000</v>
      </c>
      <c r="P1888" s="2">
        <v>143600000000</v>
      </c>
      <c r="Q1888" s="2">
        <v>143600000000</v>
      </c>
      <c r="R1888" s="2">
        <v>143600000000</v>
      </c>
      <c r="S1888" s="2">
        <v>143600000000</v>
      </c>
      <c r="T1888" s="2">
        <v>143600000000</v>
      </c>
      <c r="U1888" s="2">
        <v>143600000000</v>
      </c>
      <c r="V1888" s="2">
        <v>143600000000</v>
      </c>
      <c r="W1888" s="2">
        <v>143600000000</v>
      </c>
      <c r="X1888" s="2">
        <v>143600000000</v>
      </c>
      <c r="Y1888" s="2">
        <v>143600000000</v>
      </c>
      <c r="Z1888" s="2">
        <v>143600000000</v>
      </c>
      <c r="AA1888" s="2">
        <v>143600000000</v>
      </c>
      <c r="AB1888" s="2">
        <v>143600000000</v>
      </c>
      <c r="AC1888" s="2">
        <v>143600000000</v>
      </c>
      <c r="AD1888" s="2">
        <v>143600000000</v>
      </c>
      <c r="AE1888" s="2">
        <v>143600000000</v>
      </c>
      <c r="AF1888" s="2">
        <v>143600000000</v>
      </c>
    </row>
    <row r="1889" spans="1:32">
      <c r="A1889" t="s">
        <v>7492</v>
      </c>
      <c r="B1889" t="s">
        <v>19</v>
      </c>
      <c r="C1889" s="2">
        <v>61650000000</v>
      </c>
      <c r="D1889" s="2">
        <v>61650000000</v>
      </c>
      <c r="E1889" s="2">
        <v>61650000000</v>
      </c>
      <c r="F1889" s="2">
        <v>61650000000</v>
      </c>
      <c r="G1889" s="2">
        <v>61650000000</v>
      </c>
      <c r="H1889" s="2">
        <v>61650000000</v>
      </c>
      <c r="I1889" s="2">
        <v>61650000000</v>
      </c>
      <c r="J1889" s="2">
        <v>61650000000</v>
      </c>
      <c r="K1889" s="2">
        <v>61650000000</v>
      </c>
      <c r="L1889" s="2">
        <v>61650000000</v>
      </c>
      <c r="M1889" s="2">
        <v>61650000000</v>
      </c>
      <c r="N1889" s="2">
        <v>61650000000</v>
      </c>
      <c r="O1889" s="2">
        <v>61650000000</v>
      </c>
      <c r="P1889" s="2">
        <v>61650000000</v>
      </c>
      <c r="Q1889" s="2">
        <v>61650000000</v>
      </c>
      <c r="R1889" s="2">
        <v>61650000000</v>
      </c>
      <c r="S1889" s="2">
        <v>61650000000</v>
      </c>
      <c r="T1889" s="2">
        <v>61650000000</v>
      </c>
      <c r="U1889" s="2">
        <v>61650000000</v>
      </c>
      <c r="V1889" s="2">
        <v>61650000000</v>
      </c>
      <c r="W1889" s="2">
        <v>61650000000</v>
      </c>
      <c r="X1889" s="2">
        <v>61650000000</v>
      </c>
      <c r="Y1889" s="2">
        <v>61650000000</v>
      </c>
      <c r="Z1889" s="2">
        <v>61650000000</v>
      </c>
      <c r="AA1889" s="2">
        <v>61650000000</v>
      </c>
      <c r="AB1889" s="2">
        <v>61650000000</v>
      </c>
      <c r="AC1889" s="2">
        <v>61650000000</v>
      </c>
      <c r="AD1889" s="2">
        <v>61650000000</v>
      </c>
      <c r="AE1889" s="2">
        <v>61650000000</v>
      </c>
      <c r="AF1889" s="2">
        <v>61650000000</v>
      </c>
    </row>
    <row r="1890" spans="1:32">
      <c r="A1890" t="s">
        <v>7493</v>
      </c>
      <c r="B1890" t="s">
        <v>19</v>
      </c>
      <c r="C1890" s="2">
        <v>29830000000</v>
      </c>
      <c r="D1890" s="2">
        <v>29830000000</v>
      </c>
      <c r="E1890" s="2">
        <v>29830000000</v>
      </c>
      <c r="F1890" s="2">
        <v>29830000000</v>
      </c>
      <c r="G1890" s="2">
        <v>29830000000</v>
      </c>
      <c r="H1890" s="2">
        <v>29830000000</v>
      </c>
      <c r="I1890" s="2">
        <v>29830000000</v>
      </c>
      <c r="J1890" s="2">
        <v>29830000000</v>
      </c>
      <c r="K1890" s="2">
        <v>29830000000</v>
      </c>
      <c r="L1890" s="2">
        <v>29830000000</v>
      </c>
      <c r="M1890" s="2">
        <v>29830000000</v>
      </c>
      <c r="N1890" s="2">
        <v>29830000000</v>
      </c>
      <c r="O1890" s="2">
        <v>29830000000</v>
      </c>
      <c r="P1890" s="2">
        <v>29830000000</v>
      </c>
      <c r="Q1890" s="2">
        <v>29830000000</v>
      </c>
      <c r="R1890" s="2">
        <v>29830000000</v>
      </c>
      <c r="S1890" s="2">
        <v>29830000000</v>
      </c>
      <c r="T1890" s="2">
        <v>29830000000</v>
      </c>
      <c r="U1890" s="2">
        <v>29830000000</v>
      </c>
      <c r="V1890" s="2">
        <v>29830000000</v>
      </c>
      <c r="W1890" s="2">
        <v>29830000000</v>
      </c>
      <c r="X1890" s="2">
        <v>29830000000</v>
      </c>
      <c r="Y1890" s="2">
        <v>29830000000</v>
      </c>
      <c r="Z1890" s="2">
        <v>29830000000</v>
      </c>
      <c r="AA1890" s="2">
        <v>29830000000</v>
      </c>
      <c r="AB1890" s="2">
        <v>29830000000</v>
      </c>
      <c r="AC1890" s="2">
        <v>29830000000</v>
      </c>
      <c r="AD1890" s="2">
        <v>29830000000</v>
      </c>
      <c r="AE1890" s="2">
        <v>29830000000</v>
      </c>
      <c r="AF1890" s="2">
        <v>29830000000</v>
      </c>
    </row>
    <row r="1891" spans="1:32">
      <c r="A1891" t="s">
        <v>7494</v>
      </c>
      <c r="B1891" t="s">
        <v>19</v>
      </c>
      <c r="C1891" s="2">
        <v>24830000000</v>
      </c>
      <c r="D1891" s="2">
        <v>24830000000</v>
      </c>
      <c r="E1891" s="2">
        <v>24830000000</v>
      </c>
      <c r="F1891" s="2">
        <v>24830000000</v>
      </c>
      <c r="G1891" s="2">
        <v>24830000000</v>
      </c>
      <c r="H1891" s="2">
        <v>24830000000</v>
      </c>
      <c r="I1891" s="2">
        <v>24830000000</v>
      </c>
      <c r="J1891" s="2">
        <v>24830000000</v>
      </c>
      <c r="K1891" s="2">
        <v>24830000000</v>
      </c>
      <c r="L1891" s="2">
        <v>24830000000</v>
      </c>
      <c r="M1891" s="2">
        <v>24830000000</v>
      </c>
      <c r="N1891" s="2">
        <v>24830000000</v>
      </c>
      <c r="O1891" s="2">
        <v>24830000000</v>
      </c>
      <c r="P1891" s="2">
        <v>24830000000</v>
      </c>
      <c r="Q1891" s="2">
        <v>24830000000</v>
      </c>
      <c r="R1891" s="2">
        <v>24830000000</v>
      </c>
      <c r="S1891" s="2">
        <v>24830000000</v>
      </c>
      <c r="T1891" s="2">
        <v>24830000000</v>
      </c>
      <c r="U1891" s="2">
        <v>24830000000</v>
      </c>
      <c r="V1891" s="2">
        <v>24830000000</v>
      </c>
      <c r="W1891" s="2">
        <v>24830000000</v>
      </c>
      <c r="X1891" s="2">
        <v>24830000000</v>
      </c>
      <c r="Y1891" s="2">
        <v>24830000000</v>
      </c>
      <c r="Z1891" s="2">
        <v>24830000000</v>
      </c>
      <c r="AA1891" s="2">
        <v>24830000000</v>
      </c>
      <c r="AB1891" s="2">
        <v>24830000000</v>
      </c>
      <c r="AC1891" s="2">
        <v>24830000000</v>
      </c>
      <c r="AD1891" s="2">
        <v>24830000000</v>
      </c>
      <c r="AE1891" s="2">
        <v>24830000000</v>
      </c>
      <c r="AF1891" s="2">
        <v>24830000000</v>
      </c>
    </row>
    <row r="1892" spans="1:32">
      <c r="A1892" t="s">
        <v>7495</v>
      </c>
      <c r="B1892" t="s">
        <v>19</v>
      </c>
      <c r="C1892" s="2">
        <v>91330000000</v>
      </c>
      <c r="D1892" s="2">
        <v>91330000000</v>
      </c>
      <c r="E1892" s="2">
        <v>91330000000</v>
      </c>
      <c r="F1892" s="2">
        <v>91330000000</v>
      </c>
      <c r="G1892" s="2">
        <v>91330000000</v>
      </c>
      <c r="H1892" s="2">
        <v>91330000000</v>
      </c>
      <c r="I1892" s="2">
        <v>91330000000</v>
      </c>
      <c r="J1892" s="2">
        <v>91330000000</v>
      </c>
      <c r="K1892" s="2">
        <v>91330000000</v>
      </c>
      <c r="L1892" s="2">
        <v>91330000000</v>
      </c>
      <c r="M1892" s="2">
        <v>91330000000</v>
      </c>
      <c r="N1892" s="2">
        <v>91330000000</v>
      </c>
      <c r="O1892" s="2">
        <v>91330000000</v>
      </c>
      <c r="P1892" s="2">
        <v>91330000000</v>
      </c>
      <c r="Q1892" s="2">
        <v>91330000000</v>
      </c>
      <c r="R1892" s="2">
        <v>91330000000</v>
      </c>
      <c r="S1892" s="2">
        <v>91330000000</v>
      </c>
      <c r="T1892" s="2">
        <v>91330000000</v>
      </c>
      <c r="U1892" s="2">
        <v>91330000000</v>
      </c>
      <c r="V1892" s="2">
        <v>91330000000</v>
      </c>
      <c r="W1892" s="2">
        <v>91330000000</v>
      </c>
      <c r="X1892" s="2">
        <v>91330000000</v>
      </c>
      <c r="Y1892" s="2">
        <v>91330000000</v>
      </c>
      <c r="Z1892" s="2">
        <v>91330000000</v>
      </c>
      <c r="AA1892" s="2">
        <v>91330000000</v>
      </c>
      <c r="AB1892" s="2">
        <v>91330000000</v>
      </c>
      <c r="AC1892" s="2">
        <v>91330000000</v>
      </c>
      <c r="AD1892" s="2">
        <v>91330000000</v>
      </c>
      <c r="AE1892" s="2">
        <v>91330000000</v>
      </c>
      <c r="AF1892" s="2">
        <v>91330000000</v>
      </c>
    </row>
    <row r="1893" spans="1:32">
      <c r="A1893" t="s">
        <v>7496</v>
      </c>
      <c r="B1893" t="s">
        <v>19</v>
      </c>
      <c r="C1893" s="2">
        <v>532000000</v>
      </c>
      <c r="D1893" s="2">
        <v>532000000</v>
      </c>
      <c r="E1893" s="2">
        <v>532000000</v>
      </c>
      <c r="F1893" s="2">
        <v>532000000</v>
      </c>
      <c r="G1893" s="2">
        <v>532000000</v>
      </c>
      <c r="H1893" s="2">
        <v>532000000</v>
      </c>
      <c r="I1893" s="2">
        <v>532000000</v>
      </c>
      <c r="J1893" s="2">
        <v>532000000</v>
      </c>
      <c r="K1893" s="2">
        <v>532000000</v>
      </c>
      <c r="L1893" s="2">
        <v>532000000</v>
      </c>
      <c r="M1893" s="2">
        <v>532000000</v>
      </c>
      <c r="N1893" s="2">
        <v>532000000</v>
      </c>
      <c r="O1893" s="2">
        <v>532000000</v>
      </c>
      <c r="P1893" s="2">
        <v>532000000</v>
      </c>
      <c r="Q1893" s="2">
        <v>532000000</v>
      </c>
      <c r="R1893" s="2">
        <v>532000000</v>
      </c>
      <c r="S1893" s="2">
        <v>532000000</v>
      </c>
      <c r="T1893" s="2">
        <v>532000000</v>
      </c>
      <c r="U1893" s="2">
        <v>532000000</v>
      </c>
      <c r="V1893" s="2">
        <v>532000000</v>
      </c>
      <c r="W1893" s="2">
        <v>532000000</v>
      </c>
      <c r="X1893" s="2">
        <v>532000000</v>
      </c>
      <c r="Y1893" s="2">
        <v>532000000</v>
      </c>
      <c r="Z1893" s="2">
        <v>532000000</v>
      </c>
      <c r="AA1893" s="2">
        <v>532000000</v>
      </c>
      <c r="AB1893" s="2">
        <v>532000000</v>
      </c>
      <c r="AC1893" s="2">
        <v>532000000</v>
      </c>
      <c r="AD1893" s="2">
        <v>532000000</v>
      </c>
      <c r="AE1893" s="2">
        <v>532000000</v>
      </c>
      <c r="AF1893" s="2">
        <v>532000000</v>
      </c>
    </row>
    <row r="1894" spans="1:32">
      <c r="A1894" t="s">
        <v>7497</v>
      </c>
      <c r="B1894" t="s">
        <v>19</v>
      </c>
      <c r="C1894" s="2">
        <v>2884000000</v>
      </c>
      <c r="D1894" s="2">
        <v>2884000000</v>
      </c>
      <c r="E1894" s="2">
        <v>2884000000</v>
      </c>
      <c r="F1894" s="2">
        <v>2884000000</v>
      </c>
      <c r="G1894" s="2">
        <v>2884000000</v>
      </c>
      <c r="H1894" s="2">
        <v>2884000000</v>
      </c>
      <c r="I1894" s="2">
        <v>2884000000</v>
      </c>
      <c r="J1894" s="2">
        <v>2884000000</v>
      </c>
      <c r="K1894" s="2">
        <v>2884000000</v>
      </c>
      <c r="L1894" s="2">
        <v>2884000000</v>
      </c>
      <c r="M1894" s="2">
        <v>2884000000</v>
      </c>
      <c r="N1894" s="2">
        <v>2884000000</v>
      </c>
      <c r="O1894" s="2">
        <v>2884000000</v>
      </c>
      <c r="P1894" s="2">
        <v>2884000000</v>
      </c>
      <c r="Q1894" s="2">
        <v>2884000000</v>
      </c>
      <c r="R1894" s="2">
        <v>2884000000</v>
      </c>
      <c r="S1894" s="2">
        <v>2884000000</v>
      </c>
      <c r="T1894" s="2">
        <v>2884000000</v>
      </c>
      <c r="U1894" s="2">
        <v>2884000000</v>
      </c>
      <c r="V1894" s="2">
        <v>2884000000</v>
      </c>
      <c r="W1894" s="2">
        <v>2884000000</v>
      </c>
      <c r="X1894" s="2">
        <v>2884000000</v>
      </c>
      <c r="Y1894" s="2">
        <v>2884000000</v>
      </c>
      <c r="Z1894" s="2">
        <v>2884000000</v>
      </c>
      <c r="AA1894" s="2">
        <v>2884000000</v>
      </c>
      <c r="AB1894" s="2">
        <v>2884000000</v>
      </c>
      <c r="AC1894" s="2">
        <v>2884000000</v>
      </c>
      <c r="AD1894" s="2">
        <v>2884000000</v>
      </c>
      <c r="AE1894" s="2">
        <v>2884000000</v>
      </c>
      <c r="AF1894" s="2">
        <v>2884000000</v>
      </c>
    </row>
    <row r="1895" spans="1:32">
      <c r="A1895" t="s">
        <v>7498</v>
      </c>
      <c r="B1895" t="s">
        <v>19</v>
      </c>
      <c r="C1895">
        <v>0</v>
      </c>
      <c r="D1895">
        <v>0</v>
      </c>
      <c r="E1895">
        <v>0</v>
      </c>
      <c r="F1895">
        <v>0</v>
      </c>
      <c r="G1895">
        <v>0</v>
      </c>
      <c r="H1895">
        <v>0</v>
      </c>
      <c r="I1895">
        <v>0</v>
      </c>
      <c r="J1895">
        <v>0</v>
      </c>
      <c r="K1895">
        <v>0</v>
      </c>
      <c r="L1895">
        <v>0</v>
      </c>
      <c r="M1895">
        <v>0</v>
      </c>
      <c r="N1895">
        <v>0</v>
      </c>
      <c r="O1895">
        <v>0</v>
      </c>
      <c r="P1895">
        <v>0</v>
      </c>
      <c r="Q1895">
        <v>0</v>
      </c>
      <c r="R1895">
        <v>0</v>
      </c>
      <c r="S1895">
        <v>0</v>
      </c>
      <c r="T1895">
        <v>0</v>
      </c>
      <c r="U1895">
        <v>0</v>
      </c>
      <c r="V1895">
        <v>0</v>
      </c>
      <c r="W1895">
        <v>0</v>
      </c>
      <c r="X1895">
        <v>0</v>
      </c>
      <c r="Y1895">
        <v>0</v>
      </c>
      <c r="Z1895">
        <v>0</v>
      </c>
      <c r="AA1895">
        <v>0</v>
      </c>
      <c r="AB1895">
        <v>0</v>
      </c>
      <c r="AC1895">
        <v>0</v>
      </c>
      <c r="AD1895">
        <v>0</v>
      </c>
      <c r="AE1895">
        <v>0</v>
      </c>
      <c r="AF1895">
        <v>0</v>
      </c>
    </row>
    <row r="1896" spans="1:32">
      <c r="A1896" t="s">
        <v>7499</v>
      </c>
      <c r="B1896" t="s">
        <v>19</v>
      </c>
      <c r="C1896" s="2">
        <v>73580000000</v>
      </c>
      <c r="D1896" s="2">
        <v>73580000000</v>
      </c>
      <c r="E1896" s="2">
        <v>59620000000</v>
      </c>
      <c r="F1896" s="2">
        <v>72170000000</v>
      </c>
      <c r="G1896" s="2">
        <v>68820000000</v>
      </c>
      <c r="H1896" s="2">
        <v>71510000000</v>
      </c>
      <c r="I1896" s="2">
        <v>74240000000</v>
      </c>
      <c r="J1896" s="2">
        <v>76080000000</v>
      </c>
      <c r="K1896" s="2">
        <v>77740000000</v>
      </c>
      <c r="L1896" s="2">
        <v>78810000000</v>
      </c>
      <c r="M1896" s="2">
        <v>79850000000</v>
      </c>
      <c r="N1896" s="2">
        <v>81490000000</v>
      </c>
      <c r="O1896" s="2">
        <v>83070000000</v>
      </c>
      <c r="P1896" s="2">
        <v>84500000000</v>
      </c>
      <c r="Q1896" s="2">
        <v>86350000000</v>
      </c>
      <c r="R1896" s="2">
        <v>87960000000</v>
      </c>
      <c r="S1896" s="2">
        <v>88970000000</v>
      </c>
      <c r="T1896" s="2">
        <v>90200000000</v>
      </c>
      <c r="U1896" s="2">
        <v>91370000000</v>
      </c>
      <c r="V1896" s="2">
        <v>92450000000</v>
      </c>
      <c r="W1896" s="2">
        <v>94700000000</v>
      </c>
      <c r="X1896" s="2">
        <v>96750000000</v>
      </c>
      <c r="Y1896" s="2">
        <v>98240000000</v>
      </c>
      <c r="Z1896" s="2">
        <v>99840000000</v>
      </c>
      <c r="AA1896" s="2">
        <v>100600000000</v>
      </c>
      <c r="AB1896" s="2">
        <v>101400000000</v>
      </c>
      <c r="AC1896" s="2">
        <v>102300000000</v>
      </c>
      <c r="AD1896" s="2">
        <v>103600000000</v>
      </c>
      <c r="AE1896" s="2">
        <v>105200000000</v>
      </c>
      <c r="AF1896" s="2">
        <v>106600000000</v>
      </c>
    </row>
    <row r="1897" spans="1:32">
      <c r="A1897" t="s">
        <v>7500</v>
      </c>
      <c r="B1897" t="s">
        <v>19</v>
      </c>
      <c r="C1897" s="2">
        <v>190700000000000</v>
      </c>
      <c r="D1897" s="2">
        <v>190700000000000</v>
      </c>
      <c r="E1897" s="2">
        <v>196200000000000</v>
      </c>
      <c r="F1897" s="2">
        <v>209000000000000</v>
      </c>
      <c r="G1897" s="2">
        <v>184600000000000</v>
      </c>
      <c r="H1897" s="2">
        <v>183900000000000</v>
      </c>
      <c r="I1897" s="2">
        <v>183400000000000</v>
      </c>
      <c r="J1897" s="2">
        <v>182600000000000</v>
      </c>
      <c r="K1897" s="2">
        <v>181000000000000</v>
      </c>
      <c r="L1897" s="2">
        <v>150200000000000</v>
      </c>
      <c r="M1897" s="2">
        <v>147100000000000</v>
      </c>
      <c r="N1897" s="2">
        <v>142800000000000</v>
      </c>
      <c r="O1897" s="2">
        <v>140400000000000</v>
      </c>
      <c r="P1897" s="2">
        <v>136600000000000</v>
      </c>
      <c r="Q1897" s="2">
        <v>114600000000000</v>
      </c>
      <c r="R1897" s="2">
        <v>112400000000000</v>
      </c>
      <c r="S1897" s="2">
        <v>104200000000000</v>
      </c>
      <c r="T1897" s="2">
        <v>104600000000000</v>
      </c>
      <c r="U1897" s="2">
        <v>105000000000000</v>
      </c>
      <c r="V1897" s="2">
        <v>105400000000000</v>
      </c>
      <c r="W1897" s="2">
        <v>105700000000000</v>
      </c>
      <c r="X1897" s="2">
        <v>106100000000000</v>
      </c>
      <c r="Y1897" s="2">
        <v>106500000000000</v>
      </c>
      <c r="Z1897" s="2">
        <v>107000000000000</v>
      </c>
      <c r="AA1897" s="2">
        <v>107400000000000</v>
      </c>
      <c r="AB1897" s="2">
        <v>107800000000000</v>
      </c>
      <c r="AC1897" s="2">
        <v>110100000000000</v>
      </c>
      <c r="AD1897" s="2">
        <v>112300000000000</v>
      </c>
      <c r="AE1897" s="2">
        <v>114600000000000</v>
      </c>
      <c r="AF1897" s="2">
        <v>116900000000000</v>
      </c>
    </row>
    <row r="1898" spans="1:32">
      <c r="A1898" t="s">
        <v>7501</v>
      </c>
      <c r="B1898" t="s">
        <v>19</v>
      </c>
      <c r="C1898">
        <v>0</v>
      </c>
      <c r="D1898">
        <v>0</v>
      </c>
      <c r="E1898">
        <v>0</v>
      </c>
      <c r="F1898">
        <v>0</v>
      </c>
      <c r="G1898">
        <v>0</v>
      </c>
      <c r="H1898">
        <v>0</v>
      </c>
      <c r="I1898">
        <v>0</v>
      </c>
      <c r="J1898">
        <v>0</v>
      </c>
      <c r="K1898">
        <v>0</v>
      </c>
      <c r="L1898">
        <v>0</v>
      </c>
      <c r="M1898">
        <v>0</v>
      </c>
      <c r="N1898">
        <v>0</v>
      </c>
      <c r="O1898">
        <v>0</v>
      </c>
      <c r="P1898">
        <v>0</v>
      </c>
      <c r="Q1898">
        <v>0</v>
      </c>
      <c r="R1898">
        <v>0</v>
      </c>
      <c r="S1898">
        <v>0</v>
      </c>
      <c r="T1898">
        <v>0</v>
      </c>
      <c r="U1898">
        <v>0</v>
      </c>
      <c r="V1898">
        <v>0</v>
      </c>
      <c r="W1898">
        <v>0</v>
      </c>
      <c r="X1898">
        <v>0</v>
      </c>
      <c r="Y1898">
        <v>0</v>
      </c>
      <c r="Z1898">
        <v>0</v>
      </c>
      <c r="AA1898">
        <v>0</v>
      </c>
      <c r="AB1898">
        <v>0</v>
      </c>
      <c r="AC1898">
        <v>0</v>
      </c>
      <c r="AD1898">
        <v>0</v>
      </c>
      <c r="AE1898">
        <v>0</v>
      </c>
      <c r="AF1898">
        <v>0</v>
      </c>
    </row>
    <row r="1899" spans="1:32">
      <c r="A1899" t="s">
        <v>7502</v>
      </c>
      <c r="B1899" t="s">
        <v>19</v>
      </c>
      <c r="C1899">
        <v>0</v>
      </c>
      <c r="D1899">
        <v>0</v>
      </c>
      <c r="E1899">
        <v>0</v>
      </c>
      <c r="F1899">
        <v>0</v>
      </c>
      <c r="G1899">
        <v>0</v>
      </c>
      <c r="H1899">
        <v>0</v>
      </c>
      <c r="I1899">
        <v>0</v>
      </c>
      <c r="J1899">
        <v>0</v>
      </c>
      <c r="K1899">
        <v>0</v>
      </c>
      <c r="L1899">
        <v>0</v>
      </c>
      <c r="M1899">
        <v>0</v>
      </c>
      <c r="N1899">
        <v>0</v>
      </c>
      <c r="O1899">
        <v>0</v>
      </c>
      <c r="P1899">
        <v>0</v>
      </c>
      <c r="Q1899">
        <v>0</v>
      </c>
      <c r="R1899">
        <v>0</v>
      </c>
      <c r="S1899">
        <v>0</v>
      </c>
      <c r="T1899">
        <v>0</v>
      </c>
      <c r="U1899">
        <v>0</v>
      </c>
      <c r="V1899">
        <v>0</v>
      </c>
      <c r="W1899">
        <v>0</v>
      </c>
      <c r="X1899">
        <v>0</v>
      </c>
      <c r="Y1899">
        <v>0</v>
      </c>
      <c r="Z1899">
        <v>0</v>
      </c>
      <c r="AA1899">
        <v>0</v>
      </c>
      <c r="AB1899">
        <v>0</v>
      </c>
      <c r="AC1899">
        <v>0</v>
      </c>
      <c r="AD1899">
        <v>0</v>
      </c>
      <c r="AE1899">
        <v>0</v>
      </c>
      <c r="AF1899">
        <v>0</v>
      </c>
    </row>
    <row r="1900" spans="1:32">
      <c r="A1900" t="s">
        <v>7503</v>
      </c>
      <c r="B1900" t="s">
        <v>19</v>
      </c>
      <c r="C1900">
        <v>0</v>
      </c>
      <c r="D1900">
        <v>0</v>
      </c>
      <c r="E1900">
        <v>0</v>
      </c>
      <c r="F1900">
        <v>0</v>
      </c>
      <c r="G1900">
        <v>0</v>
      </c>
      <c r="H1900">
        <v>0</v>
      </c>
      <c r="I1900">
        <v>0</v>
      </c>
      <c r="J1900">
        <v>0</v>
      </c>
      <c r="K1900">
        <v>0</v>
      </c>
      <c r="L1900">
        <v>0</v>
      </c>
      <c r="M1900">
        <v>0</v>
      </c>
      <c r="N1900">
        <v>0</v>
      </c>
      <c r="O1900">
        <v>0</v>
      </c>
      <c r="P1900">
        <v>0</v>
      </c>
      <c r="Q1900">
        <v>0</v>
      </c>
      <c r="R1900">
        <v>0</v>
      </c>
      <c r="S1900">
        <v>0</v>
      </c>
      <c r="T1900">
        <v>0</v>
      </c>
      <c r="U1900">
        <v>0</v>
      </c>
      <c r="V1900">
        <v>0</v>
      </c>
      <c r="W1900">
        <v>0</v>
      </c>
      <c r="X1900">
        <v>0</v>
      </c>
      <c r="Y1900">
        <v>0</v>
      </c>
      <c r="Z1900">
        <v>0</v>
      </c>
      <c r="AA1900">
        <v>0</v>
      </c>
      <c r="AB1900">
        <v>0</v>
      </c>
      <c r="AC1900">
        <v>0</v>
      </c>
      <c r="AD1900">
        <v>0</v>
      </c>
      <c r="AE1900">
        <v>0</v>
      </c>
      <c r="AF1900">
        <v>0</v>
      </c>
    </row>
    <row r="1901" spans="1:32">
      <c r="A1901" t="s">
        <v>7504</v>
      </c>
      <c r="B1901" t="s">
        <v>19</v>
      </c>
      <c r="C1901">
        <v>0</v>
      </c>
      <c r="D1901">
        <v>0</v>
      </c>
      <c r="E1901">
        <v>0</v>
      </c>
      <c r="F1901">
        <v>0</v>
      </c>
      <c r="G1901">
        <v>0</v>
      </c>
      <c r="H1901">
        <v>0</v>
      </c>
      <c r="I1901">
        <v>0</v>
      </c>
      <c r="J1901">
        <v>0</v>
      </c>
      <c r="K1901">
        <v>0</v>
      </c>
      <c r="L1901">
        <v>0</v>
      </c>
      <c r="M1901">
        <v>0</v>
      </c>
      <c r="N1901">
        <v>0</v>
      </c>
      <c r="O1901">
        <v>0</v>
      </c>
      <c r="P1901">
        <v>0</v>
      </c>
      <c r="Q1901">
        <v>0</v>
      </c>
      <c r="R1901">
        <v>0</v>
      </c>
      <c r="S1901">
        <v>0</v>
      </c>
      <c r="T1901">
        <v>0</v>
      </c>
      <c r="U1901">
        <v>0</v>
      </c>
      <c r="V1901">
        <v>0</v>
      </c>
      <c r="W1901">
        <v>0</v>
      </c>
      <c r="X1901">
        <v>0</v>
      </c>
      <c r="Y1901">
        <v>0</v>
      </c>
      <c r="Z1901">
        <v>0</v>
      </c>
      <c r="AA1901">
        <v>0</v>
      </c>
      <c r="AB1901">
        <v>0</v>
      </c>
      <c r="AC1901">
        <v>0</v>
      </c>
      <c r="AD1901">
        <v>0</v>
      </c>
      <c r="AE1901">
        <v>0</v>
      </c>
      <c r="AF1901">
        <v>0</v>
      </c>
    </row>
    <row r="1902" spans="1:32">
      <c r="A1902" t="s">
        <v>7505</v>
      </c>
      <c r="B1902" t="s">
        <v>19</v>
      </c>
      <c r="C1902">
        <v>0</v>
      </c>
      <c r="D1902">
        <v>0</v>
      </c>
      <c r="E1902">
        <v>0</v>
      </c>
      <c r="F1902">
        <v>0</v>
      </c>
      <c r="G1902">
        <v>0</v>
      </c>
      <c r="H1902">
        <v>0</v>
      </c>
      <c r="I1902">
        <v>0</v>
      </c>
      <c r="J1902">
        <v>0</v>
      </c>
      <c r="K1902">
        <v>0</v>
      </c>
      <c r="L1902">
        <v>0</v>
      </c>
      <c r="M1902">
        <v>0</v>
      </c>
      <c r="N1902">
        <v>0</v>
      </c>
      <c r="O1902">
        <v>0</v>
      </c>
      <c r="P1902">
        <v>0</v>
      </c>
      <c r="Q1902">
        <v>0</v>
      </c>
      <c r="R1902">
        <v>0</v>
      </c>
      <c r="S1902">
        <v>0</v>
      </c>
      <c r="T1902">
        <v>0</v>
      </c>
      <c r="U1902">
        <v>0</v>
      </c>
      <c r="V1902">
        <v>0</v>
      </c>
      <c r="W1902">
        <v>0</v>
      </c>
      <c r="X1902">
        <v>0</v>
      </c>
      <c r="Y1902">
        <v>0</v>
      </c>
      <c r="Z1902">
        <v>0</v>
      </c>
      <c r="AA1902">
        <v>0</v>
      </c>
      <c r="AB1902">
        <v>0</v>
      </c>
      <c r="AC1902">
        <v>0</v>
      </c>
      <c r="AD1902">
        <v>0</v>
      </c>
      <c r="AE1902">
        <v>0</v>
      </c>
      <c r="AF1902">
        <v>0</v>
      </c>
    </row>
    <row r="1903" spans="1:32">
      <c r="A1903" t="s">
        <v>7506</v>
      </c>
      <c r="B1903" t="s">
        <v>19</v>
      </c>
      <c r="C1903">
        <v>0</v>
      </c>
      <c r="D1903">
        <v>0</v>
      </c>
      <c r="E1903">
        <v>0</v>
      </c>
      <c r="F1903">
        <v>0</v>
      </c>
      <c r="G1903">
        <v>0</v>
      </c>
      <c r="H1903">
        <v>0</v>
      </c>
      <c r="I1903">
        <v>0</v>
      </c>
      <c r="J1903">
        <v>0</v>
      </c>
      <c r="K1903">
        <v>0</v>
      </c>
      <c r="L1903">
        <v>0</v>
      </c>
      <c r="M1903">
        <v>0</v>
      </c>
      <c r="N1903">
        <v>0</v>
      </c>
      <c r="O1903">
        <v>0</v>
      </c>
      <c r="P1903">
        <v>0</v>
      </c>
      <c r="Q1903">
        <v>0</v>
      </c>
      <c r="R1903">
        <v>0</v>
      </c>
      <c r="S1903">
        <v>0</v>
      </c>
      <c r="T1903">
        <v>0</v>
      </c>
      <c r="U1903">
        <v>0</v>
      </c>
      <c r="V1903">
        <v>0</v>
      </c>
      <c r="W1903">
        <v>0</v>
      </c>
      <c r="X1903">
        <v>0</v>
      </c>
      <c r="Y1903">
        <v>0</v>
      </c>
      <c r="Z1903">
        <v>0</v>
      </c>
      <c r="AA1903">
        <v>0</v>
      </c>
      <c r="AB1903">
        <v>0</v>
      </c>
      <c r="AC1903">
        <v>0</v>
      </c>
      <c r="AD1903">
        <v>0</v>
      </c>
      <c r="AE1903">
        <v>0</v>
      </c>
      <c r="AF1903">
        <v>0</v>
      </c>
    </row>
    <row r="1904" spans="1:32">
      <c r="A1904" t="s">
        <v>7507</v>
      </c>
      <c r="B1904" t="s">
        <v>19</v>
      </c>
      <c r="C1904">
        <v>0</v>
      </c>
      <c r="D1904">
        <v>0</v>
      </c>
      <c r="E1904">
        <v>0</v>
      </c>
      <c r="F1904">
        <v>0</v>
      </c>
      <c r="G1904">
        <v>0</v>
      </c>
      <c r="H1904">
        <v>0</v>
      </c>
      <c r="I1904">
        <v>0</v>
      </c>
      <c r="J1904">
        <v>0</v>
      </c>
      <c r="K1904">
        <v>0</v>
      </c>
      <c r="L1904">
        <v>0</v>
      </c>
      <c r="M1904">
        <v>0</v>
      </c>
      <c r="N1904">
        <v>0</v>
      </c>
      <c r="O1904">
        <v>0</v>
      </c>
      <c r="P1904">
        <v>0</v>
      </c>
      <c r="Q1904">
        <v>0</v>
      </c>
      <c r="R1904">
        <v>0</v>
      </c>
      <c r="S1904">
        <v>0</v>
      </c>
      <c r="T1904">
        <v>0</v>
      </c>
      <c r="U1904">
        <v>0</v>
      </c>
      <c r="V1904">
        <v>0</v>
      </c>
      <c r="W1904">
        <v>0</v>
      </c>
      <c r="X1904">
        <v>0</v>
      </c>
      <c r="Y1904">
        <v>0</v>
      </c>
      <c r="Z1904">
        <v>0</v>
      </c>
      <c r="AA1904">
        <v>0</v>
      </c>
      <c r="AB1904">
        <v>0</v>
      </c>
      <c r="AC1904">
        <v>0</v>
      </c>
      <c r="AD1904">
        <v>0</v>
      </c>
      <c r="AE1904">
        <v>0</v>
      </c>
      <c r="AF1904">
        <v>0</v>
      </c>
    </row>
    <row r="1905" spans="1:32">
      <c r="A1905" t="s">
        <v>7508</v>
      </c>
      <c r="B1905" t="s">
        <v>19</v>
      </c>
      <c r="C1905">
        <v>0</v>
      </c>
      <c r="D1905">
        <v>0</v>
      </c>
      <c r="E1905">
        <v>0</v>
      </c>
      <c r="F1905">
        <v>0</v>
      </c>
      <c r="G1905">
        <v>0</v>
      </c>
      <c r="H1905">
        <v>0</v>
      </c>
      <c r="I1905">
        <v>0</v>
      </c>
      <c r="J1905">
        <v>0</v>
      </c>
      <c r="K1905">
        <v>0</v>
      </c>
      <c r="L1905">
        <v>0</v>
      </c>
      <c r="M1905">
        <v>0</v>
      </c>
      <c r="N1905">
        <v>0</v>
      </c>
      <c r="O1905">
        <v>0</v>
      </c>
      <c r="P1905">
        <v>0</v>
      </c>
      <c r="Q1905">
        <v>0</v>
      </c>
      <c r="R1905">
        <v>0</v>
      </c>
      <c r="S1905">
        <v>0</v>
      </c>
      <c r="T1905">
        <v>0</v>
      </c>
      <c r="U1905">
        <v>0</v>
      </c>
      <c r="V1905">
        <v>0</v>
      </c>
      <c r="W1905">
        <v>0</v>
      </c>
      <c r="X1905">
        <v>0</v>
      </c>
      <c r="Y1905">
        <v>0</v>
      </c>
      <c r="Z1905">
        <v>0</v>
      </c>
      <c r="AA1905">
        <v>0</v>
      </c>
      <c r="AB1905">
        <v>0</v>
      </c>
      <c r="AC1905">
        <v>0</v>
      </c>
      <c r="AD1905">
        <v>0</v>
      </c>
      <c r="AE1905">
        <v>0</v>
      </c>
      <c r="AF1905">
        <v>0</v>
      </c>
    </row>
    <row r="1906" spans="1:32">
      <c r="A1906" t="s">
        <v>7509</v>
      </c>
      <c r="B1906" t="s">
        <v>19</v>
      </c>
      <c r="C1906">
        <v>0</v>
      </c>
      <c r="D1906">
        <v>0</v>
      </c>
      <c r="E1906">
        <v>0</v>
      </c>
      <c r="F1906">
        <v>0</v>
      </c>
      <c r="G1906">
        <v>0</v>
      </c>
      <c r="H1906">
        <v>0</v>
      </c>
      <c r="I1906">
        <v>0</v>
      </c>
      <c r="J1906">
        <v>0</v>
      </c>
      <c r="K1906">
        <v>0</v>
      </c>
      <c r="L1906">
        <v>0</v>
      </c>
      <c r="M1906">
        <v>0</v>
      </c>
      <c r="N1906">
        <v>0</v>
      </c>
      <c r="O1906">
        <v>0</v>
      </c>
      <c r="P1906">
        <v>0</v>
      </c>
      <c r="Q1906">
        <v>0</v>
      </c>
      <c r="R1906">
        <v>0</v>
      </c>
      <c r="S1906">
        <v>0</v>
      </c>
      <c r="T1906">
        <v>0</v>
      </c>
      <c r="U1906">
        <v>0</v>
      </c>
      <c r="V1906">
        <v>0</v>
      </c>
      <c r="W1906">
        <v>0</v>
      </c>
      <c r="X1906">
        <v>0</v>
      </c>
      <c r="Y1906">
        <v>0</v>
      </c>
      <c r="Z1906">
        <v>0</v>
      </c>
      <c r="AA1906">
        <v>0</v>
      </c>
      <c r="AB1906">
        <v>0</v>
      </c>
      <c r="AC1906">
        <v>0</v>
      </c>
      <c r="AD1906">
        <v>0</v>
      </c>
      <c r="AE1906">
        <v>0</v>
      </c>
      <c r="AF1906">
        <v>0</v>
      </c>
    </row>
    <row r="1907" spans="1:32">
      <c r="A1907" t="s">
        <v>7510</v>
      </c>
      <c r="B1907" t="s">
        <v>19</v>
      </c>
      <c r="C1907">
        <v>0</v>
      </c>
      <c r="D1907">
        <v>0</v>
      </c>
      <c r="E1907">
        <v>0</v>
      </c>
      <c r="F1907">
        <v>0</v>
      </c>
      <c r="G1907">
        <v>0</v>
      </c>
      <c r="H1907">
        <v>0</v>
      </c>
      <c r="I1907">
        <v>0</v>
      </c>
      <c r="J1907">
        <v>0</v>
      </c>
      <c r="K1907">
        <v>0</v>
      </c>
      <c r="L1907">
        <v>0</v>
      </c>
      <c r="M1907">
        <v>0</v>
      </c>
      <c r="N1907">
        <v>0</v>
      </c>
      <c r="O1907">
        <v>0</v>
      </c>
      <c r="P1907">
        <v>0</v>
      </c>
      <c r="Q1907">
        <v>0</v>
      </c>
      <c r="R1907">
        <v>0</v>
      </c>
      <c r="S1907">
        <v>0</v>
      </c>
      <c r="T1907">
        <v>0</v>
      </c>
      <c r="U1907">
        <v>0</v>
      </c>
      <c r="V1907">
        <v>0</v>
      </c>
      <c r="W1907">
        <v>0</v>
      </c>
      <c r="X1907">
        <v>0</v>
      </c>
      <c r="Y1907">
        <v>0</v>
      </c>
      <c r="Z1907">
        <v>0</v>
      </c>
      <c r="AA1907">
        <v>0</v>
      </c>
      <c r="AB1907">
        <v>0</v>
      </c>
      <c r="AC1907">
        <v>0</v>
      </c>
      <c r="AD1907">
        <v>0</v>
      </c>
      <c r="AE1907">
        <v>0</v>
      </c>
      <c r="AF1907">
        <v>0</v>
      </c>
    </row>
    <row r="1908" spans="1:32">
      <c r="A1908" t="s">
        <v>7511</v>
      </c>
      <c r="B1908" t="s">
        <v>19</v>
      </c>
      <c r="C1908">
        <v>0</v>
      </c>
      <c r="D1908">
        <v>0</v>
      </c>
      <c r="E1908">
        <v>0</v>
      </c>
      <c r="F1908">
        <v>0</v>
      </c>
      <c r="G1908">
        <v>0</v>
      </c>
      <c r="H1908">
        <v>0</v>
      </c>
      <c r="I1908">
        <v>0</v>
      </c>
      <c r="J1908">
        <v>0</v>
      </c>
      <c r="K1908">
        <v>0</v>
      </c>
      <c r="L1908">
        <v>0</v>
      </c>
      <c r="M1908">
        <v>0</v>
      </c>
      <c r="N1908">
        <v>0</v>
      </c>
      <c r="O1908">
        <v>0</v>
      </c>
      <c r="P1908">
        <v>0</v>
      </c>
      <c r="Q1908">
        <v>0</v>
      </c>
      <c r="R1908">
        <v>0</v>
      </c>
      <c r="S1908">
        <v>0</v>
      </c>
      <c r="T1908">
        <v>0</v>
      </c>
      <c r="U1908">
        <v>0</v>
      </c>
      <c r="V1908">
        <v>0</v>
      </c>
      <c r="W1908">
        <v>0</v>
      </c>
      <c r="X1908">
        <v>0</v>
      </c>
      <c r="Y1908">
        <v>0</v>
      </c>
      <c r="Z1908">
        <v>0</v>
      </c>
      <c r="AA1908">
        <v>0</v>
      </c>
      <c r="AB1908">
        <v>0</v>
      </c>
      <c r="AC1908">
        <v>0</v>
      </c>
      <c r="AD1908">
        <v>0</v>
      </c>
      <c r="AE1908">
        <v>0</v>
      </c>
      <c r="AF1908">
        <v>0</v>
      </c>
    </row>
    <row r="1909" spans="1:32">
      <c r="A1909" t="s">
        <v>7512</v>
      </c>
      <c r="B1909" t="s">
        <v>19</v>
      </c>
      <c r="C1909">
        <v>0</v>
      </c>
      <c r="D1909">
        <v>0</v>
      </c>
      <c r="E1909">
        <v>0</v>
      </c>
      <c r="F1909">
        <v>0</v>
      </c>
      <c r="G1909">
        <v>0</v>
      </c>
      <c r="H1909">
        <v>0</v>
      </c>
      <c r="I1909">
        <v>0</v>
      </c>
      <c r="J1909">
        <v>0</v>
      </c>
      <c r="K1909">
        <v>0</v>
      </c>
      <c r="L1909">
        <v>0</v>
      </c>
      <c r="M1909">
        <v>0</v>
      </c>
      <c r="N1909">
        <v>0</v>
      </c>
      <c r="O1909">
        <v>0</v>
      </c>
      <c r="P1909">
        <v>0</v>
      </c>
      <c r="Q1909">
        <v>0</v>
      </c>
      <c r="R1909">
        <v>0</v>
      </c>
      <c r="S1909">
        <v>0</v>
      </c>
      <c r="T1909">
        <v>0</v>
      </c>
      <c r="U1909">
        <v>0</v>
      </c>
      <c r="V1909">
        <v>0</v>
      </c>
      <c r="W1909">
        <v>0</v>
      </c>
      <c r="X1909">
        <v>0</v>
      </c>
      <c r="Y1909">
        <v>0</v>
      </c>
      <c r="Z1909">
        <v>0</v>
      </c>
      <c r="AA1909">
        <v>0</v>
      </c>
      <c r="AB1909">
        <v>0</v>
      </c>
      <c r="AC1909">
        <v>0</v>
      </c>
      <c r="AD1909">
        <v>0</v>
      </c>
      <c r="AE1909">
        <v>0</v>
      </c>
      <c r="AF1909">
        <v>0</v>
      </c>
    </row>
    <row r="1910" spans="1:32">
      <c r="A1910" t="s">
        <v>7513</v>
      </c>
      <c r="B1910" t="s">
        <v>19</v>
      </c>
      <c r="C1910">
        <v>0</v>
      </c>
      <c r="D1910">
        <v>0</v>
      </c>
      <c r="E1910">
        <v>0</v>
      </c>
      <c r="F1910">
        <v>0</v>
      </c>
      <c r="G1910">
        <v>0</v>
      </c>
      <c r="H1910">
        <v>0</v>
      </c>
      <c r="I1910">
        <v>0</v>
      </c>
      <c r="J1910">
        <v>0</v>
      </c>
      <c r="K1910">
        <v>0</v>
      </c>
      <c r="L1910">
        <v>0</v>
      </c>
      <c r="M1910">
        <v>0</v>
      </c>
      <c r="N1910">
        <v>0</v>
      </c>
      <c r="O1910">
        <v>0</v>
      </c>
      <c r="P1910">
        <v>0</v>
      </c>
      <c r="Q1910">
        <v>0</v>
      </c>
      <c r="R1910">
        <v>0</v>
      </c>
      <c r="S1910">
        <v>0</v>
      </c>
      <c r="T1910">
        <v>0</v>
      </c>
      <c r="U1910">
        <v>0</v>
      </c>
      <c r="V1910">
        <v>0</v>
      </c>
      <c r="W1910">
        <v>0</v>
      </c>
      <c r="X1910">
        <v>0</v>
      </c>
      <c r="Y1910">
        <v>0</v>
      </c>
      <c r="Z1910">
        <v>0</v>
      </c>
      <c r="AA1910">
        <v>0</v>
      </c>
      <c r="AB1910">
        <v>0</v>
      </c>
      <c r="AC1910">
        <v>0</v>
      </c>
      <c r="AD1910">
        <v>0</v>
      </c>
      <c r="AE1910">
        <v>0</v>
      </c>
      <c r="AF1910">
        <v>0</v>
      </c>
    </row>
    <row r="1911" spans="1:32">
      <c r="A1911" t="s">
        <v>7514</v>
      </c>
      <c r="B1911" t="s">
        <v>19</v>
      </c>
      <c r="C1911">
        <v>0</v>
      </c>
      <c r="D1911">
        <v>0</v>
      </c>
      <c r="E1911">
        <v>0</v>
      </c>
      <c r="F1911">
        <v>0</v>
      </c>
      <c r="G1911">
        <v>0</v>
      </c>
      <c r="H1911">
        <v>0</v>
      </c>
      <c r="I1911">
        <v>0</v>
      </c>
      <c r="J1911">
        <v>0</v>
      </c>
      <c r="K1911">
        <v>0</v>
      </c>
      <c r="L1911">
        <v>0</v>
      </c>
      <c r="M1911">
        <v>0</v>
      </c>
      <c r="N1911">
        <v>0</v>
      </c>
      <c r="O1911">
        <v>0</v>
      </c>
      <c r="P1911">
        <v>0</v>
      </c>
      <c r="Q1911">
        <v>0</v>
      </c>
      <c r="R1911">
        <v>0</v>
      </c>
      <c r="S1911">
        <v>0</v>
      </c>
      <c r="T1911">
        <v>0</v>
      </c>
      <c r="U1911">
        <v>0</v>
      </c>
      <c r="V1911">
        <v>0</v>
      </c>
      <c r="W1911">
        <v>0</v>
      </c>
      <c r="X1911">
        <v>0</v>
      </c>
      <c r="Y1911">
        <v>0</v>
      </c>
      <c r="Z1911">
        <v>0</v>
      </c>
      <c r="AA1911">
        <v>0</v>
      </c>
      <c r="AB1911">
        <v>0</v>
      </c>
      <c r="AC1911">
        <v>0</v>
      </c>
      <c r="AD1911">
        <v>0</v>
      </c>
      <c r="AE1911">
        <v>0</v>
      </c>
      <c r="AF1911">
        <v>0</v>
      </c>
    </row>
    <row r="1912" spans="1:32">
      <c r="A1912" t="s">
        <v>7515</v>
      </c>
      <c r="B1912" t="s">
        <v>19</v>
      </c>
      <c r="C1912">
        <v>0</v>
      </c>
      <c r="D1912">
        <v>0</v>
      </c>
      <c r="E1912">
        <v>0</v>
      </c>
      <c r="F1912">
        <v>0</v>
      </c>
      <c r="G1912">
        <v>0</v>
      </c>
      <c r="H1912">
        <v>0</v>
      </c>
      <c r="I1912">
        <v>0</v>
      </c>
      <c r="J1912">
        <v>0</v>
      </c>
      <c r="K1912">
        <v>0</v>
      </c>
      <c r="L1912">
        <v>0</v>
      </c>
      <c r="M1912">
        <v>0</v>
      </c>
      <c r="N1912">
        <v>0</v>
      </c>
      <c r="O1912">
        <v>0</v>
      </c>
      <c r="P1912">
        <v>0</v>
      </c>
      <c r="Q1912">
        <v>0</v>
      </c>
      <c r="R1912">
        <v>0</v>
      </c>
      <c r="S1912">
        <v>0</v>
      </c>
      <c r="T1912">
        <v>0</v>
      </c>
      <c r="U1912">
        <v>0</v>
      </c>
      <c r="V1912">
        <v>0</v>
      </c>
      <c r="W1912">
        <v>0</v>
      </c>
      <c r="X1912">
        <v>0</v>
      </c>
      <c r="Y1912">
        <v>0</v>
      </c>
      <c r="Z1912">
        <v>0</v>
      </c>
      <c r="AA1912">
        <v>0</v>
      </c>
      <c r="AB1912">
        <v>0</v>
      </c>
      <c r="AC1912">
        <v>0</v>
      </c>
      <c r="AD1912">
        <v>0</v>
      </c>
      <c r="AE1912">
        <v>0</v>
      </c>
      <c r="AF1912">
        <v>0</v>
      </c>
    </row>
    <row r="1913" spans="1:32">
      <c r="A1913" t="s">
        <v>7516</v>
      </c>
      <c r="B1913" t="s">
        <v>19</v>
      </c>
      <c r="C1913">
        <v>0</v>
      </c>
      <c r="D1913">
        <v>0</v>
      </c>
      <c r="E1913">
        <v>0</v>
      </c>
      <c r="F1913">
        <v>0</v>
      </c>
      <c r="G1913">
        <v>0</v>
      </c>
      <c r="H1913">
        <v>0</v>
      </c>
      <c r="I1913">
        <v>0</v>
      </c>
      <c r="J1913">
        <v>0</v>
      </c>
      <c r="K1913">
        <v>0</v>
      </c>
      <c r="L1913">
        <v>0</v>
      </c>
      <c r="M1913">
        <v>0</v>
      </c>
      <c r="N1913">
        <v>0</v>
      </c>
      <c r="O1913">
        <v>0</v>
      </c>
      <c r="P1913">
        <v>0</v>
      </c>
      <c r="Q1913">
        <v>0</v>
      </c>
      <c r="R1913">
        <v>0</v>
      </c>
      <c r="S1913">
        <v>0</v>
      </c>
      <c r="T1913">
        <v>0</v>
      </c>
      <c r="U1913">
        <v>0</v>
      </c>
      <c r="V1913">
        <v>0</v>
      </c>
      <c r="W1913">
        <v>0</v>
      </c>
      <c r="X1913">
        <v>0</v>
      </c>
      <c r="Y1913">
        <v>0</v>
      </c>
      <c r="Z1913">
        <v>0</v>
      </c>
      <c r="AA1913">
        <v>0</v>
      </c>
      <c r="AB1913">
        <v>0</v>
      </c>
      <c r="AC1913">
        <v>0</v>
      </c>
      <c r="AD1913">
        <v>0</v>
      </c>
      <c r="AE1913">
        <v>0</v>
      </c>
      <c r="AF1913">
        <v>0</v>
      </c>
    </row>
    <row r="1914" spans="1:32">
      <c r="A1914" t="s">
        <v>7517</v>
      </c>
      <c r="B1914" t="s">
        <v>19</v>
      </c>
      <c r="C1914">
        <v>0</v>
      </c>
      <c r="D1914">
        <v>0</v>
      </c>
      <c r="E1914">
        <v>0</v>
      </c>
      <c r="F1914">
        <v>0</v>
      </c>
      <c r="G1914">
        <v>0</v>
      </c>
      <c r="H1914">
        <v>0</v>
      </c>
      <c r="I1914">
        <v>0</v>
      </c>
      <c r="J1914">
        <v>0</v>
      </c>
      <c r="K1914">
        <v>0</v>
      </c>
      <c r="L1914">
        <v>0</v>
      </c>
      <c r="M1914">
        <v>0</v>
      </c>
      <c r="N1914">
        <v>0</v>
      </c>
      <c r="O1914">
        <v>0</v>
      </c>
      <c r="P1914">
        <v>0</v>
      </c>
      <c r="Q1914">
        <v>0</v>
      </c>
      <c r="R1914">
        <v>0</v>
      </c>
      <c r="S1914">
        <v>0</v>
      </c>
      <c r="T1914">
        <v>0</v>
      </c>
      <c r="U1914">
        <v>0</v>
      </c>
      <c r="V1914">
        <v>0</v>
      </c>
      <c r="W1914">
        <v>0</v>
      </c>
      <c r="X1914">
        <v>0</v>
      </c>
      <c r="Y1914">
        <v>0</v>
      </c>
      <c r="Z1914">
        <v>0</v>
      </c>
      <c r="AA1914">
        <v>0</v>
      </c>
      <c r="AB1914">
        <v>0</v>
      </c>
      <c r="AC1914">
        <v>0</v>
      </c>
      <c r="AD1914">
        <v>0</v>
      </c>
      <c r="AE1914">
        <v>0</v>
      </c>
      <c r="AF1914">
        <v>0</v>
      </c>
    </row>
    <row r="1915" spans="1:32">
      <c r="A1915" t="s">
        <v>7518</v>
      </c>
      <c r="B1915" t="s">
        <v>19</v>
      </c>
      <c r="C1915">
        <v>0</v>
      </c>
      <c r="D1915">
        <v>0</v>
      </c>
      <c r="E1915">
        <v>0</v>
      </c>
      <c r="F1915">
        <v>0</v>
      </c>
      <c r="G1915">
        <v>0</v>
      </c>
      <c r="H1915">
        <v>0</v>
      </c>
      <c r="I1915">
        <v>0</v>
      </c>
      <c r="J1915">
        <v>0</v>
      </c>
      <c r="K1915">
        <v>0</v>
      </c>
      <c r="L1915">
        <v>0</v>
      </c>
      <c r="M1915">
        <v>0</v>
      </c>
      <c r="N1915">
        <v>0</v>
      </c>
      <c r="O1915">
        <v>0</v>
      </c>
      <c r="P1915">
        <v>0</v>
      </c>
      <c r="Q1915">
        <v>0</v>
      </c>
      <c r="R1915">
        <v>0</v>
      </c>
      <c r="S1915">
        <v>0</v>
      </c>
      <c r="T1915">
        <v>0</v>
      </c>
      <c r="U1915">
        <v>0</v>
      </c>
      <c r="V1915">
        <v>0</v>
      </c>
      <c r="W1915">
        <v>0</v>
      </c>
      <c r="X1915">
        <v>0</v>
      </c>
      <c r="Y1915">
        <v>0</v>
      </c>
      <c r="Z1915">
        <v>0</v>
      </c>
      <c r="AA1915">
        <v>0</v>
      </c>
      <c r="AB1915">
        <v>0</v>
      </c>
      <c r="AC1915">
        <v>0</v>
      </c>
      <c r="AD1915">
        <v>0</v>
      </c>
      <c r="AE1915">
        <v>0</v>
      </c>
      <c r="AF1915">
        <v>0</v>
      </c>
    </row>
    <row r="1916" spans="1:32">
      <c r="A1916" t="s">
        <v>7519</v>
      </c>
      <c r="B1916" t="s">
        <v>19</v>
      </c>
      <c r="C1916">
        <v>0</v>
      </c>
      <c r="D1916">
        <v>0</v>
      </c>
      <c r="E1916">
        <v>0</v>
      </c>
      <c r="F1916">
        <v>0</v>
      </c>
      <c r="G1916">
        <v>0</v>
      </c>
      <c r="H1916">
        <v>0</v>
      </c>
      <c r="I1916">
        <v>0</v>
      </c>
      <c r="J1916">
        <v>0</v>
      </c>
      <c r="K1916">
        <v>0</v>
      </c>
      <c r="L1916">
        <v>0</v>
      </c>
      <c r="M1916">
        <v>0</v>
      </c>
      <c r="N1916">
        <v>0</v>
      </c>
      <c r="O1916">
        <v>0</v>
      </c>
      <c r="P1916">
        <v>0</v>
      </c>
      <c r="Q1916">
        <v>0</v>
      </c>
      <c r="R1916">
        <v>0</v>
      </c>
      <c r="S1916">
        <v>0</v>
      </c>
      <c r="T1916">
        <v>0</v>
      </c>
      <c r="U1916">
        <v>0</v>
      </c>
      <c r="V1916">
        <v>0</v>
      </c>
      <c r="W1916">
        <v>0</v>
      </c>
      <c r="X1916">
        <v>0</v>
      </c>
      <c r="Y1916">
        <v>0</v>
      </c>
      <c r="Z1916">
        <v>0</v>
      </c>
      <c r="AA1916">
        <v>0</v>
      </c>
      <c r="AB1916">
        <v>0</v>
      </c>
      <c r="AC1916">
        <v>0</v>
      </c>
      <c r="AD1916">
        <v>0</v>
      </c>
      <c r="AE1916">
        <v>0</v>
      </c>
      <c r="AF1916">
        <v>0</v>
      </c>
    </row>
    <row r="1917" spans="1:32">
      <c r="A1917" t="s">
        <v>7520</v>
      </c>
      <c r="B1917" t="s">
        <v>19</v>
      </c>
      <c r="C1917">
        <v>0</v>
      </c>
      <c r="D1917">
        <v>0</v>
      </c>
      <c r="E1917">
        <v>0</v>
      </c>
      <c r="F1917">
        <v>0</v>
      </c>
      <c r="G1917">
        <v>0</v>
      </c>
      <c r="H1917">
        <v>0</v>
      </c>
      <c r="I1917">
        <v>0</v>
      </c>
      <c r="J1917">
        <v>0</v>
      </c>
      <c r="K1917">
        <v>0</v>
      </c>
      <c r="L1917">
        <v>0</v>
      </c>
      <c r="M1917">
        <v>0</v>
      </c>
      <c r="N1917">
        <v>0</v>
      </c>
      <c r="O1917">
        <v>0</v>
      </c>
      <c r="P1917">
        <v>0</v>
      </c>
      <c r="Q1917">
        <v>0</v>
      </c>
      <c r="R1917">
        <v>0</v>
      </c>
      <c r="S1917">
        <v>0</v>
      </c>
      <c r="T1917">
        <v>0</v>
      </c>
      <c r="U1917">
        <v>0</v>
      </c>
      <c r="V1917">
        <v>0</v>
      </c>
      <c r="W1917">
        <v>0</v>
      </c>
      <c r="X1917">
        <v>0</v>
      </c>
      <c r="Y1917">
        <v>0</v>
      </c>
      <c r="Z1917">
        <v>0</v>
      </c>
      <c r="AA1917">
        <v>0</v>
      </c>
      <c r="AB1917">
        <v>0</v>
      </c>
      <c r="AC1917">
        <v>0</v>
      </c>
      <c r="AD1917">
        <v>0</v>
      </c>
      <c r="AE1917">
        <v>0</v>
      </c>
      <c r="AF1917">
        <v>0</v>
      </c>
    </row>
    <row r="1918" spans="1:32">
      <c r="A1918" t="s">
        <v>7521</v>
      </c>
      <c r="B1918" t="s">
        <v>19</v>
      </c>
      <c r="C1918">
        <v>0</v>
      </c>
      <c r="D1918">
        <v>0</v>
      </c>
      <c r="E1918">
        <v>0</v>
      </c>
      <c r="F1918">
        <v>0</v>
      </c>
      <c r="G1918">
        <v>0</v>
      </c>
      <c r="H1918">
        <v>0</v>
      </c>
      <c r="I1918">
        <v>0</v>
      </c>
      <c r="J1918">
        <v>0</v>
      </c>
      <c r="K1918">
        <v>0</v>
      </c>
      <c r="L1918">
        <v>0</v>
      </c>
      <c r="M1918">
        <v>0</v>
      </c>
      <c r="N1918">
        <v>0</v>
      </c>
      <c r="O1918">
        <v>0</v>
      </c>
      <c r="P1918">
        <v>0</v>
      </c>
      <c r="Q1918">
        <v>0</v>
      </c>
      <c r="R1918">
        <v>0</v>
      </c>
      <c r="S1918">
        <v>0</v>
      </c>
      <c r="T1918">
        <v>0</v>
      </c>
      <c r="U1918">
        <v>0</v>
      </c>
      <c r="V1918">
        <v>0</v>
      </c>
      <c r="W1918">
        <v>0</v>
      </c>
      <c r="X1918">
        <v>0</v>
      </c>
      <c r="Y1918">
        <v>0</v>
      </c>
      <c r="Z1918">
        <v>0</v>
      </c>
      <c r="AA1918">
        <v>0</v>
      </c>
      <c r="AB1918">
        <v>0</v>
      </c>
      <c r="AC1918">
        <v>0</v>
      </c>
      <c r="AD1918">
        <v>0</v>
      </c>
      <c r="AE1918">
        <v>0</v>
      </c>
      <c r="AF1918">
        <v>0</v>
      </c>
    </row>
    <row r="1919" spans="1:32">
      <c r="A1919" t="s">
        <v>7522</v>
      </c>
      <c r="B1919" t="s">
        <v>19</v>
      </c>
      <c r="C1919">
        <v>0</v>
      </c>
      <c r="D1919">
        <v>0</v>
      </c>
      <c r="E1919">
        <v>0</v>
      </c>
      <c r="F1919">
        <v>0</v>
      </c>
      <c r="G1919">
        <v>0</v>
      </c>
      <c r="H1919">
        <v>0</v>
      </c>
      <c r="I1919">
        <v>0</v>
      </c>
      <c r="J1919">
        <v>0</v>
      </c>
      <c r="K1919">
        <v>0</v>
      </c>
      <c r="L1919">
        <v>0</v>
      </c>
      <c r="M1919">
        <v>0</v>
      </c>
      <c r="N1919">
        <v>0</v>
      </c>
      <c r="O1919">
        <v>0</v>
      </c>
      <c r="P1919">
        <v>0</v>
      </c>
      <c r="Q1919">
        <v>0</v>
      </c>
      <c r="R1919">
        <v>0</v>
      </c>
      <c r="S1919">
        <v>0</v>
      </c>
      <c r="T1919">
        <v>0</v>
      </c>
      <c r="U1919">
        <v>0</v>
      </c>
      <c r="V1919">
        <v>0</v>
      </c>
      <c r="W1919">
        <v>0</v>
      </c>
      <c r="X1919">
        <v>0</v>
      </c>
      <c r="Y1919">
        <v>0</v>
      </c>
      <c r="Z1919">
        <v>0</v>
      </c>
      <c r="AA1919">
        <v>0</v>
      </c>
      <c r="AB1919">
        <v>0</v>
      </c>
      <c r="AC1919">
        <v>0</v>
      </c>
      <c r="AD1919">
        <v>0</v>
      </c>
      <c r="AE1919">
        <v>0</v>
      </c>
      <c r="AF1919">
        <v>0</v>
      </c>
    </row>
    <row r="1920" spans="1:32">
      <c r="A1920" t="s">
        <v>7523</v>
      </c>
      <c r="B1920" t="s">
        <v>19</v>
      </c>
      <c r="C1920">
        <v>0</v>
      </c>
      <c r="D1920">
        <v>0</v>
      </c>
      <c r="E1920">
        <v>0</v>
      </c>
      <c r="F1920">
        <v>0</v>
      </c>
      <c r="G1920">
        <v>0</v>
      </c>
      <c r="H1920">
        <v>0</v>
      </c>
      <c r="I1920">
        <v>0</v>
      </c>
      <c r="J1920">
        <v>0</v>
      </c>
      <c r="K1920">
        <v>0</v>
      </c>
      <c r="L1920">
        <v>0</v>
      </c>
      <c r="M1920">
        <v>0</v>
      </c>
      <c r="N1920">
        <v>0</v>
      </c>
      <c r="O1920">
        <v>0</v>
      </c>
      <c r="P1920">
        <v>0</v>
      </c>
      <c r="Q1920">
        <v>0</v>
      </c>
      <c r="R1920">
        <v>0</v>
      </c>
      <c r="S1920">
        <v>0</v>
      </c>
      <c r="T1920">
        <v>0</v>
      </c>
      <c r="U1920">
        <v>0</v>
      </c>
      <c r="V1920">
        <v>0</v>
      </c>
      <c r="W1920">
        <v>0</v>
      </c>
      <c r="X1920">
        <v>0</v>
      </c>
      <c r="Y1920">
        <v>0</v>
      </c>
      <c r="Z1920">
        <v>0</v>
      </c>
      <c r="AA1920">
        <v>0</v>
      </c>
      <c r="AB1920">
        <v>0</v>
      </c>
      <c r="AC1920">
        <v>0</v>
      </c>
      <c r="AD1920">
        <v>0</v>
      </c>
      <c r="AE1920">
        <v>0</v>
      </c>
      <c r="AF1920">
        <v>0</v>
      </c>
    </row>
    <row r="1921" spans="1:32">
      <c r="A1921" t="s">
        <v>7524</v>
      </c>
      <c r="B1921" t="s">
        <v>19</v>
      </c>
      <c r="C1921">
        <v>0</v>
      </c>
      <c r="D1921">
        <v>0</v>
      </c>
      <c r="E1921">
        <v>0</v>
      </c>
      <c r="F1921">
        <v>0</v>
      </c>
      <c r="G1921">
        <v>0</v>
      </c>
      <c r="H1921">
        <v>0</v>
      </c>
      <c r="I1921">
        <v>0</v>
      </c>
      <c r="J1921">
        <v>0</v>
      </c>
      <c r="K1921">
        <v>0</v>
      </c>
      <c r="L1921">
        <v>0</v>
      </c>
      <c r="M1921">
        <v>0</v>
      </c>
      <c r="N1921">
        <v>0</v>
      </c>
      <c r="O1921">
        <v>0</v>
      </c>
      <c r="P1921">
        <v>0</v>
      </c>
      <c r="Q1921">
        <v>0</v>
      </c>
      <c r="R1921">
        <v>0</v>
      </c>
      <c r="S1921">
        <v>0</v>
      </c>
      <c r="T1921">
        <v>0</v>
      </c>
      <c r="U1921">
        <v>0</v>
      </c>
      <c r="V1921">
        <v>0</v>
      </c>
      <c r="W1921">
        <v>0</v>
      </c>
      <c r="X1921">
        <v>0</v>
      </c>
      <c r="Y1921">
        <v>0</v>
      </c>
      <c r="Z1921">
        <v>0</v>
      </c>
      <c r="AA1921">
        <v>0</v>
      </c>
      <c r="AB1921">
        <v>0</v>
      </c>
      <c r="AC1921">
        <v>0</v>
      </c>
      <c r="AD1921">
        <v>0</v>
      </c>
      <c r="AE1921">
        <v>0</v>
      </c>
      <c r="AF1921">
        <v>0</v>
      </c>
    </row>
    <row r="1922" spans="1:32">
      <c r="A1922" t="s">
        <v>7525</v>
      </c>
      <c r="B1922" t="s">
        <v>19</v>
      </c>
      <c r="C1922" s="2">
        <v>65500000000000</v>
      </c>
      <c r="D1922" s="2">
        <v>65500000000000</v>
      </c>
      <c r="E1922" s="2">
        <v>68200000000000</v>
      </c>
      <c r="F1922" s="2">
        <v>72010000000000</v>
      </c>
      <c r="G1922" s="2">
        <v>71100000000000</v>
      </c>
      <c r="H1922" s="2">
        <v>72180000000000</v>
      </c>
      <c r="I1922" s="2">
        <v>73380000000000</v>
      </c>
      <c r="J1922" s="2">
        <v>74220000000000</v>
      </c>
      <c r="K1922" s="2">
        <v>74930000000000</v>
      </c>
      <c r="L1922" s="2">
        <v>75830000000000</v>
      </c>
      <c r="M1922" s="2">
        <v>67861800000000</v>
      </c>
      <c r="N1922" s="2">
        <v>59907500000000</v>
      </c>
      <c r="O1922" s="2">
        <v>51708800000000</v>
      </c>
      <c r="P1922" s="2">
        <v>43120000000000</v>
      </c>
      <c r="Q1922" s="2">
        <v>34909200000000</v>
      </c>
      <c r="R1922" s="2">
        <v>36201800000000</v>
      </c>
      <c r="S1922" s="2">
        <v>37226200000000</v>
      </c>
      <c r="T1922" s="2">
        <v>38007700000000</v>
      </c>
      <c r="U1922" s="2">
        <v>38908200000000</v>
      </c>
      <c r="V1922" s="2">
        <v>39547500000000</v>
      </c>
      <c r="W1922" s="2">
        <v>40470700000000</v>
      </c>
      <c r="X1922" s="2">
        <v>41506300000000</v>
      </c>
      <c r="Y1922" s="2">
        <v>42360500000000</v>
      </c>
      <c r="Z1922" s="2">
        <v>42817000000000</v>
      </c>
      <c r="AA1922" s="2">
        <v>43704500000000</v>
      </c>
      <c r="AB1922" s="2">
        <v>44740100000000</v>
      </c>
      <c r="AC1922" s="2">
        <v>45511700000000</v>
      </c>
      <c r="AD1922" s="2">
        <v>46395700000000</v>
      </c>
      <c r="AE1922" s="2">
        <v>47119400000000</v>
      </c>
      <c r="AF1922" s="2">
        <v>47767200000000</v>
      </c>
    </row>
    <row r="1923" spans="1:32">
      <c r="A1923" t="s">
        <v>7526</v>
      </c>
      <c r="B1923" t="s">
        <v>19</v>
      </c>
      <c r="C1923" s="2">
        <v>5484000000</v>
      </c>
      <c r="D1923" s="2">
        <v>5484000000</v>
      </c>
      <c r="E1923" s="2">
        <v>5484000000</v>
      </c>
      <c r="F1923" s="2">
        <v>5710000000</v>
      </c>
      <c r="G1923" s="2">
        <v>6029000000</v>
      </c>
      <c r="H1923" s="2">
        <v>5953000000</v>
      </c>
      <c r="I1923" s="2">
        <v>6043000000</v>
      </c>
      <c r="J1923" s="2">
        <v>6144000000</v>
      </c>
      <c r="K1923" s="2">
        <v>6214000000</v>
      </c>
      <c r="L1923" s="2">
        <v>6274000000</v>
      </c>
      <c r="M1923" s="2">
        <v>6349000000</v>
      </c>
      <c r="N1923" s="2">
        <v>6420000000</v>
      </c>
      <c r="O1923" s="2">
        <v>6489000000</v>
      </c>
      <c r="P1923" s="2">
        <v>6540000000</v>
      </c>
      <c r="Q1923" s="2">
        <v>6564000000</v>
      </c>
      <c r="R1923" s="2">
        <v>6613000000</v>
      </c>
      <c r="S1923" s="2">
        <v>6720000000</v>
      </c>
      <c r="T1923" s="2">
        <v>6805000000</v>
      </c>
      <c r="U1923" s="2">
        <v>6873000000</v>
      </c>
      <c r="V1923" s="2">
        <v>6946000000</v>
      </c>
      <c r="W1923" s="2">
        <v>7001000000</v>
      </c>
      <c r="X1923" s="2">
        <v>7074000000</v>
      </c>
      <c r="Y1923" s="2">
        <v>7166000000</v>
      </c>
      <c r="Z1923" s="2">
        <v>7238000000</v>
      </c>
      <c r="AA1923" s="2">
        <v>7271000000</v>
      </c>
      <c r="AB1923" s="2">
        <v>7348000000</v>
      </c>
      <c r="AC1923" s="2">
        <v>7432000000</v>
      </c>
      <c r="AD1923" s="2">
        <v>7501000000</v>
      </c>
      <c r="AE1923" s="2">
        <v>7572000000</v>
      </c>
      <c r="AF1923" s="2">
        <v>7631000000</v>
      </c>
    </row>
    <row r="1924" spans="1:32">
      <c r="A1924" t="s">
        <v>7527</v>
      </c>
      <c r="B1924" t="s">
        <v>19</v>
      </c>
      <c r="C1924" s="2">
        <v>90470000000</v>
      </c>
      <c r="D1924" s="2">
        <v>90470000000</v>
      </c>
      <c r="E1924" s="2">
        <v>90470000000</v>
      </c>
      <c r="F1924" s="2">
        <v>94200000000</v>
      </c>
      <c r="G1924" s="2">
        <v>99460000000</v>
      </c>
      <c r="H1924" s="2">
        <v>98210000000</v>
      </c>
      <c r="I1924" s="2">
        <v>99690000000</v>
      </c>
      <c r="J1924" s="2">
        <v>101300000000</v>
      </c>
      <c r="K1924" s="2">
        <v>102500000000</v>
      </c>
      <c r="L1924" s="2">
        <v>103500000000</v>
      </c>
      <c r="M1924" s="2">
        <v>104700000000</v>
      </c>
      <c r="N1924" s="2">
        <v>105900000000</v>
      </c>
      <c r="O1924" s="2">
        <v>107000000000</v>
      </c>
      <c r="P1924" s="2">
        <v>107900000000</v>
      </c>
      <c r="Q1924" s="2">
        <v>108300000000</v>
      </c>
      <c r="R1924" s="2">
        <v>109100000000</v>
      </c>
      <c r="S1924" s="2">
        <v>110900000000</v>
      </c>
      <c r="T1924" s="2">
        <v>112300000000</v>
      </c>
      <c r="U1924" s="2">
        <v>113400000000</v>
      </c>
      <c r="V1924" s="2">
        <v>114600000000</v>
      </c>
      <c r="W1924" s="2">
        <v>115500000000</v>
      </c>
      <c r="X1924" s="2">
        <v>116700000000</v>
      </c>
      <c r="Y1924" s="2">
        <v>118200000000</v>
      </c>
      <c r="Z1924" s="2">
        <v>119400000000</v>
      </c>
      <c r="AA1924" s="2">
        <v>120000000000</v>
      </c>
      <c r="AB1924" s="2">
        <v>121200000000</v>
      </c>
      <c r="AC1924" s="2">
        <v>122600000000</v>
      </c>
      <c r="AD1924" s="2">
        <v>123700000000</v>
      </c>
      <c r="AE1924" s="2">
        <v>124900000000</v>
      </c>
      <c r="AF1924" s="2">
        <v>125900000000</v>
      </c>
    </row>
    <row r="1925" spans="1:32">
      <c r="A1925" t="s">
        <v>7528</v>
      </c>
      <c r="B1925" t="s">
        <v>19</v>
      </c>
      <c r="C1925" s="2">
        <v>106700000000</v>
      </c>
      <c r="D1925" s="2">
        <v>106700000000</v>
      </c>
      <c r="E1925" s="2">
        <v>106700000000</v>
      </c>
      <c r="F1925" s="2">
        <v>111100000000</v>
      </c>
      <c r="G1925" s="2">
        <v>117300000000</v>
      </c>
      <c r="H1925" s="2">
        <v>115800000000</v>
      </c>
      <c r="I1925" s="2">
        <v>117600000000</v>
      </c>
      <c r="J1925" s="2">
        <v>119500000000</v>
      </c>
      <c r="K1925" s="2">
        <v>120900000000</v>
      </c>
      <c r="L1925" s="2">
        <v>122100000000</v>
      </c>
      <c r="M1925" s="2">
        <v>123500000000</v>
      </c>
      <c r="N1925" s="2">
        <v>124900000000</v>
      </c>
      <c r="O1925" s="2">
        <v>126300000000</v>
      </c>
      <c r="P1925" s="2">
        <v>127300000000</v>
      </c>
      <c r="Q1925" s="2">
        <v>127700000000</v>
      </c>
      <c r="R1925" s="2">
        <v>128700000000</v>
      </c>
      <c r="S1925" s="2">
        <v>130800000000</v>
      </c>
      <c r="T1925" s="2">
        <v>132400000000</v>
      </c>
      <c r="U1925" s="2">
        <v>133700000000</v>
      </c>
      <c r="V1925" s="2">
        <v>135200000000</v>
      </c>
      <c r="W1925" s="2">
        <v>136200000000</v>
      </c>
      <c r="X1925" s="2">
        <v>137700000000</v>
      </c>
      <c r="Y1925" s="2">
        <v>139400000000</v>
      </c>
      <c r="Z1925" s="2">
        <v>140800000000</v>
      </c>
      <c r="AA1925" s="2">
        <v>141500000000</v>
      </c>
      <c r="AB1925" s="2">
        <v>143000000000</v>
      </c>
      <c r="AC1925" s="2">
        <v>144600000000</v>
      </c>
      <c r="AD1925" s="2">
        <v>146000000000</v>
      </c>
      <c r="AE1925" s="2">
        <v>147300000000</v>
      </c>
      <c r="AF1925" s="2">
        <v>148500000000</v>
      </c>
    </row>
    <row r="1926" spans="1:32">
      <c r="A1926" t="s">
        <v>7529</v>
      </c>
      <c r="B1926" t="s">
        <v>19</v>
      </c>
      <c r="C1926" s="2">
        <v>10960000000</v>
      </c>
      <c r="D1926" s="2">
        <v>10960000000</v>
      </c>
      <c r="E1926" s="2">
        <v>10960000000</v>
      </c>
      <c r="F1926" s="2">
        <v>11410000000</v>
      </c>
      <c r="G1926" s="2">
        <v>12050000000</v>
      </c>
      <c r="H1926" s="2">
        <v>11900000000</v>
      </c>
      <c r="I1926" s="2">
        <v>12080000000</v>
      </c>
      <c r="J1926" s="2">
        <v>12280000000</v>
      </c>
      <c r="K1926" s="2">
        <v>12420000000</v>
      </c>
      <c r="L1926" s="2">
        <v>12540000000</v>
      </c>
      <c r="M1926" s="2">
        <v>12690000000</v>
      </c>
      <c r="N1926" s="2">
        <v>12830000000</v>
      </c>
      <c r="O1926" s="2">
        <v>12970000000</v>
      </c>
      <c r="P1926" s="2">
        <v>13070000000</v>
      </c>
      <c r="Q1926" s="2">
        <v>13120000000</v>
      </c>
      <c r="R1926" s="2">
        <v>13220000000</v>
      </c>
      <c r="S1926" s="2">
        <v>13430000000</v>
      </c>
      <c r="T1926" s="2">
        <v>13600000000</v>
      </c>
      <c r="U1926" s="2">
        <v>13740000000</v>
      </c>
      <c r="V1926" s="2">
        <v>13880000000</v>
      </c>
      <c r="W1926" s="2">
        <v>13990000000</v>
      </c>
      <c r="X1926" s="2">
        <v>14140000000</v>
      </c>
      <c r="Y1926" s="2">
        <v>14320000000</v>
      </c>
      <c r="Z1926" s="2">
        <v>14470000000</v>
      </c>
      <c r="AA1926" s="2">
        <v>14540000000</v>
      </c>
      <c r="AB1926" s="2">
        <v>14690000000</v>
      </c>
      <c r="AC1926" s="2">
        <v>14860000000</v>
      </c>
      <c r="AD1926" s="2">
        <v>15000000000</v>
      </c>
      <c r="AE1926" s="2">
        <v>15140000000</v>
      </c>
      <c r="AF1926" s="2">
        <v>15250000000</v>
      </c>
    </row>
    <row r="1927" spans="1:32">
      <c r="A1927" t="s">
        <v>7530</v>
      </c>
      <c r="B1927" t="s">
        <v>19</v>
      </c>
      <c r="C1927" s="2">
        <v>7135000000</v>
      </c>
      <c r="D1927" s="2">
        <v>7135000000</v>
      </c>
      <c r="E1927" s="2">
        <v>7135000000</v>
      </c>
      <c r="F1927" s="2">
        <v>7429000000</v>
      </c>
      <c r="G1927" s="2">
        <v>7844000000</v>
      </c>
      <c r="H1927" s="2">
        <v>7745000000</v>
      </c>
      <c r="I1927" s="2">
        <v>7863000000</v>
      </c>
      <c r="J1927" s="2">
        <v>7993000000</v>
      </c>
      <c r="K1927" s="2">
        <v>8085000000</v>
      </c>
      <c r="L1927" s="2">
        <v>8163000000</v>
      </c>
      <c r="M1927" s="2">
        <v>8260000000</v>
      </c>
      <c r="N1927" s="2">
        <v>8353000000</v>
      </c>
      <c r="O1927" s="2">
        <v>8442000000</v>
      </c>
      <c r="P1927" s="2">
        <v>8509000000</v>
      </c>
      <c r="Q1927" s="2">
        <v>8541000000</v>
      </c>
      <c r="R1927" s="2">
        <v>8604000000</v>
      </c>
      <c r="S1927" s="2">
        <v>8743000000</v>
      </c>
      <c r="T1927" s="2">
        <v>8854000000</v>
      </c>
      <c r="U1927" s="2">
        <v>8942000000</v>
      </c>
      <c r="V1927" s="2">
        <v>9037000000</v>
      </c>
      <c r="W1927" s="2">
        <v>9108000000</v>
      </c>
      <c r="X1927" s="2">
        <v>9204000000</v>
      </c>
      <c r="Y1927" s="2">
        <v>9323000000</v>
      </c>
      <c r="Z1927" s="2">
        <v>9417000000</v>
      </c>
      <c r="AA1927" s="2">
        <v>9461000000</v>
      </c>
      <c r="AB1927" s="2">
        <v>9560000000</v>
      </c>
      <c r="AC1927" s="2">
        <v>9670000000</v>
      </c>
      <c r="AD1927" s="2">
        <v>9759000000</v>
      </c>
      <c r="AE1927" s="2">
        <v>9852000000</v>
      </c>
      <c r="AF1927" s="2">
        <v>9928000000</v>
      </c>
    </row>
    <row r="1928" spans="1:32">
      <c r="A1928" t="s">
        <v>7531</v>
      </c>
      <c r="B1928" t="s">
        <v>19</v>
      </c>
      <c r="C1928" s="2">
        <v>27860000000</v>
      </c>
      <c r="D1928" s="2">
        <v>27860000000</v>
      </c>
      <c r="E1928" s="2">
        <v>27860000000</v>
      </c>
      <c r="F1928" s="2">
        <v>29010000000</v>
      </c>
      <c r="G1928" s="2">
        <v>30630000000</v>
      </c>
      <c r="H1928" s="2">
        <v>30240000000</v>
      </c>
      <c r="I1928" s="2">
        <v>30700000000</v>
      </c>
      <c r="J1928" s="2">
        <v>31210000000</v>
      </c>
      <c r="K1928" s="2">
        <v>31570000000</v>
      </c>
      <c r="L1928" s="2">
        <v>31870000000</v>
      </c>
      <c r="M1928" s="2">
        <v>32250000000</v>
      </c>
      <c r="N1928" s="2">
        <v>32620000000</v>
      </c>
      <c r="O1928" s="2">
        <v>32960000000</v>
      </c>
      <c r="P1928" s="2">
        <v>33220000000</v>
      </c>
      <c r="Q1928" s="2">
        <v>33350000000</v>
      </c>
      <c r="R1928" s="2">
        <v>33590000000</v>
      </c>
      <c r="S1928" s="2">
        <v>34140000000</v>
      </c>
      <c r="T1928" s="2">
        <v>34570000000</v>
      </c>
      <c r="U1928" s="2">
        <v>34920000000</v>
      </c>
      <c r="V1928" s="2">
        <v>35290000000</v>
      </c>
      <c r="W1928" s="2">
        <v>35560000000</v>
      </c>
      <c r="X1928" s="2">
        <v>35940000000</v>
      </c>
      <c r="Y1928" s="2">
        <v>36400000000</v>
      </c>
      <c r="Z1928" s="2">
        <v>36770000000</v>
      </c>
      <c r="AA1928" s="2">
        <v>36940000000</v>
      </c>
      <c r="AB1928" s="2">
        <v>37330000000</v>
      </c>
      <c r="AC1928" s="2">
        <v>37760000000</v>
      </c>
      <c r="AD1928" s="2">
        <v>38110000000</v>
      </c>
      <c r="AE1928" s="2">
        <v>38470000000</v>
      </c>
      <c r="AF1928" s="2">
        <v>38770000000</v>
      </c>
    </row>
    <row r="1929" spans="1:32">
      <c r="A1929" t="s">
        <v>7532</v>
      </c>
      <c r="B1929" t="s">
        <v>19</v>
      </c>
      <c r="C1929" s="2">
        <v>201000000</v>
      </c>
      <c r="D1929" s="2">
        <v>201000000</v>
      </c>
      <c r="E1929" s="2">
        <v>201000000</v>
      </c>
      <c r="F1929" s="2">
        <v>209300000</v>
      </c>
      <c r="G1929" s="2">
        <v>221000000</v>
      </c>
      <c r="H1929" s="2">
        <v>218200000</v>
      </c>
      <c r="I1929" s="2">
        <v>221500000</v>
      </c>
      <c r="J1929" s="2">
        <v>225200000</v>
      </c>
      <c r="K1929" s="2">
        <v>227800000</v>
      </c>
      <c r="L1929" s="2">
        <v>230000000</v>
      </c>
      <c r="M1929" s="2">
        <v>232700000</v>
      </c>
      <c r="N1929" s="2">
        <v>235300000</v>
      </c>
      <c r="O1929" s="2">
        <v>237800000</v>
      </c>
      <c r="P1929" s="2">
        <v>239700000</v>
      </c>
      <c r="Q1929" s="2">
        <v>240600000</v>
      </c>
      <c r="R1929" s="2">
        <v>242400000</v>
      </c>
      <c r="S1929" s="2">
        <v>246300000</v>
      </c>
      <c r="T1929" s="2">
        <v>249400000</v>
      </c>
      <c r="U1929" s="2">
        <v>251900000</v>
      </c>
      <c r="V1929" s="2">
        <v>254600000</v>
      </c>
      <c r="W1929" s="2">
        <v>256600000</v>
      </c>
      <c r="X1929" s="2">
        <v>259300000</v>
      </c>
      <c r="Y1929" s="2">
        <v>262600000</v>
      </c>
      <c r="Z1929" s="2">
        <v>265300000</v>
      </c>
      <c r="AA1929" s="2">
        <v>266500000</v>
      </c>
      <c r="AB1929" s="2">
        <v>269300000</v>
      </c>
      <c r="AC1929" s="2">
        <v>272400000</v>
      </c>
      <c r="AD1929" s="2">
        <v>274900000</v>
      </c>
      <c r="AE1929" s="2">
        <v>277500000</v>
      </c>
      <c r="AF1929" s="2">
        <v>279700000</v>
      </c>
    </row>
    <row r="1930" spans="1:32">
      <c r="A1930" t="s">
        <v>7533</v>
      </c>
      <c r="B1930" t="s">
        <v>19</v>
      </c>
      <c r="C1930" s="2">
        <v>900000000</v>
      </c>
      <c r="D1930" s="2">
        <v>900000000</v>
      </c>
      <c r="E1930" s="2">
        <v>900000000</v>
      </c>
      <c r="F1930" s="2">
        <v>937100000</v>
      </c>
      <c r="G1930" s="2">
        <v>989400000</v>
      </c>
      <c r="H1930" s="2">
        <v>977000000</v>
      </c>
      <c r="I1930" s="2">
        <v>991800000</v>
      </c>
      <c r="J1930" s="2">
        <v>1008000000</v>
      </c>
      <c r="K1930" s="2">
        <v>1020000000</v>
      </c>
      <c r="L1930" s="2">
        <v>1030000000</v>
      </c>
      <c r="M1930" s="2">
        <v>1042000000</v>
      </c>
      <c r="N1930" s="2">
        <v>1054000000</v>
      </c>
      <c r="O1930" s="2">
        <v>1065000000</v>
      </c>
      <c r="P1930" s="2">
        <v>1073000000</v>
      </c>
      <c r="Q1930" s="2">
        <v>1077000000</v>
      </c>
      <c r="R1930" s="2">
        <v>1085000000</v>
      </c>
      <c r="S1930" s="2">
        <v>1103000000</v>
      </c>
      <c r="T1930" s="2">
        <v>1117000000</v>
      </c>
      <c r="U1930" s="2">
        <v>1128000000</v>
      </c>
      <c r="V1930" s="2">
        <v>1140000000</v>
      </c>
      <c r="W1930" s="2">
        <v>1149000000</v>
      </c>
      <c r="X1930" s="2">
        <v>1161000000</v>
      </c>
      <c r="Y1930" s="2">
        <v>1176000000</v>
      </c>
      <c r="Z1930" s="2">
        <v>1188000000</v>
      </c>
      <c r="AA1930" s="2">
        <v>1193000000</v>
      </c>
      <c r="AB1930" s="2">
        <v>1206000000</v>
      </c>
      <c r="AC1930" s="2">
        <v>1220000000</v>
      </c>
      <c r="AD1930" s="2">
        <v>1231000000</v>
      </c>
      <c r="AE1930" s="2">
        <v>1243000000</v>
      </c>
      <c r="AF1930" s="2">
        <v>1252000000</v>
      </c>
    </row>
    <row r="1931" spans="1:32">
      <c r="A1931" t="s">
        <v>7534</v>
      </c>
      <c r="B1931" t="s">
        <v>19</v>
      </c>
      <c r="C1931">
        <v>0</v>
      </c>
      <c r="D1931">
        <v>0</v>
      </c>
      <c r="E1931">
        <v>0</v>
      </c>
      <c r="F1931">
        <v>0</v>
      </c>
      <c r="G1931">
        <v>0</v>
      </c>
      <c r="H1931">
        <v>0</v>
      </c>
      <c r="I1931">
        <v>0</v>
      </c>
      <c r="J1931">
        <v>0</v>
      </c>
      <c r="K1931">
        <v>0</v>
      </c>
      <c r="L1931">
        <v>0</v>
      </c>
      <c r="M1931">
        <v>0</v>
      </c>
      <c r="N1931">
        <v>0</v>
      </c>
      <c r="O1931">
        <v>0</v>
      </c>
      <c r="P1931">
        <v>0</v>
      </c>
      <c r="Q1931">
        <v>0</v>
      </c>
      <c r="R1931">
        <v>0</v>
      </c>
      <c r="S1931">
        <v>0</v>
      </c>
      <c r="T1931">
        <v>0</v>
      </c>
      <c r="U1931">
        <v>0</v>
      </c>
      <c r="V1931">
        <v>0</v>
      </c>
      <c r="W1931">
        <v>0</v>
      </c>
      <c r="X1931">
        <v>0</v>
      </c>
      <c r="Y1931">
        <v>0</v>
      </c>
      <c r="Z1931">
        <v>0</v>
      </c>
      <c r="AA1931">
        <v>0</v>
      </c>
      <c r="AB1931">
        <v>0</v>
      </c>
      <c r="AC1931">
        <v>0</v>
      </c>
      <c r="AD1931">
        <v>0</v>
      </c>
      <c r="AE1931">
        <v>0</v>
      </c>
      <c r="AF1931">
        <v>0</v>
      </c>
    </row>
    <row r="1932" spans="1:32">
      <c r="A1932" t="s">
        <v>7535</v>
      </c>
      <c r="B1932" t="s">
        <v>19</v>
      </c>
      <c r="C1932">
        <v>0</v>
      </c>
      <c r="D1932">
        <v>0</v>
      </c>
      <c r="E1932">
        <v>0</v>
      </c>
      <c r="F1932">
        <v>0</v>
      </c>
      <c r="G1932">
        <v>0</v>
      </c>
      <c r="H1932">
        <v>0</v>
      </c>
      <c r="I1932">
        <v>0</v>
      </c>
      <c r="J1932">
        <v>0</v>
      </c>
      <c r="K1932">
        <v>0</v>
      </c>
      <c r="L1932">
        <v>0</v>
      </c>
      <c r="M1932">
        <v>0</v>
      </c>
      <c r="N1932">
        <v>0</v>
      </c>
      <c r="O1932">
        <v>0</v>
      </c>
      <c r="P1932">
        <v>0</v>
      </c>
      <c r="Q1932">
        <v>0</v>
      </c>
      <c r="R1932">
        <v>0</v>
      </c>
      <c r="S1932">
        <v>0</v>
      </c>
      <c r="T1932">
        <v>0</v>
      </c>
      <c r="U1932">
        <v>0</v>
      </c>
      <c r="V1932">
        <v>0</v>
      </c>
      <c r="W1932">
        <v>0</v>
      </c>
      <c r="X1932">
        <v>0</v>
      </c>
      <c r="Y1932">
        <v>0</v>
      </c>
      <c r="Z1932">
        <v>0</v>
      </c>
      <c r="AA1932">
        <v>0</v>
      </c>
      <c r="AB1932">
        <v>0</v>
      </c>
      <c r="AC1932">
        <v>0</v>
      </c>
      <c r="AD1932">
        <v>0</v>
      </c>
      <c r="AE1932">
        <v>0</v>
      </c>
      <c r="AF1932">
        <v>0</v>
      </c>
    </row>
    <row r="1933" spans="1:32">
      <c r="A1933" t="s">
        <v>7536</v>
      </c>
      <c r="B1933" t="s">
        <v>19</v>
      </c>
      <c r="C1933">
        <v>0</v>
      </c>
      <c r="D1933">
        <v>0</v>
      </c>
      <c r="E1933">
        <v>0</v>
      </c>
      <c r="F1933">
        <v>0</v>
      </c>
      <c r="G1933">
        <v>0</v>
      </c>
      <c r="H1933">
        <v>0</v>
      </c>
      <c r="I1933">
        <v>0</v>
      </c>
      <c r="J1933">
        <v>0</v>
      </c>
      <c r="K1933">
        <v>0</v>
      </c>
      <c r="L1933">
        <v>0</v>
      </c>
      <c r="M1933">
        <v>0</v>
      </c>
      <c r="N1933">
        <v>0</v>
      </c>
      <c r="O1933">
        <v>0</v>
      </c>
      <c r="P1933">
        <v>0</v>
      </c>
      <c r="Q1933">
        <v>0</v>
      </c>
      <c r="R1933">
        <v>0</v>
      </c>
      <c r="S1933">
        <v>0</v>
      </c>
      <c r="T1933">
        <v>0</v>
      </c>
      <c r="U1933">
        <v>0</v>
      </c>
      <c r="V1933">
        <v>0</v>
      </c>
      <c r="W1933">
        <v>0</v>
      </c>
      <c r="X1933">
        <v>0</v>
      </c>
      <c r="Y1933">
        <v>0</v>
      </c>
      <c r="Z1933">
        <v>0</v>
      </c>
      <c r="AA1933">
        <v>0</v>
      </c>
      <c r="AB1933">
        <v>0</v>
      </c>
      <c r="AC1933">
        <v>0</v>
      </c>
      <c r="AD1933">
        <v>0</v>
      </c>
      <c r="AE1933">
        <v>0</v>
      </c>
      <c r="AF1933">
        <v>0</v>
      </c>
    </row>
    <row r="1934" spans="1:32">
      <c r="A1934" t="s">
        <v>7537</v>
      </c>
      <c r="B1934" t="s">
        <v>19</v>
      </c>
      <c r="C1934" s="2">
        <v>40200000000000</v>
      </c>
      <c r="D1934" s="2">
        <v>40200000000000</v>
      </c>
      <c r="E1934" s="2">
        <v>39000000000000</v>
      </c>
      <c r="F1934" s="2">
        <v>39980000000000</v>
      </c>
      <c r="G1934" s="2">
        <v>39310000000000</v>
      </c>
      <c r="H1934" s="2">
        <v>40130000000000</v>
      </c>
      <c r="I1934" s="2">
        <v>42400000000000</v>
      </c>
      <c r="J1934" s="2">
        <v>43380000000000</v>
      </c>
      <c r="K1934" s="2">
        <v>43450000000000</v>
      </c>
      <c r="L1934" s="2">
        <v>43570000000000</v>
      </c>
      <c r="M1934" s="2">
        <v>40662200000000</v>
      </c>
      <c r="N1934" s="2">
        <v>38106900000000</v>
      </c>
      <c r="O1934" s="2">
        <v>36165100000000</v>
      </c>
      <c r="P1934" s="2">
        <v>33607100000000</v>
      </c>
      <c r="Q1934" s="2">
        <v>31319200000000</v>
      </c>
      <c r="R1934" s="2">
        <v>31615200000000</v>
      </c>
      <c r="S1934" s="2">
        <v>31695200000000</v>
      </c>
      <c r="T1934" s="2">
        <v>32094000000000</v>
      </c>
      <c r="U1934" s="2">
        <v>32510300000000</v>
      </c>
      <c r="V1934" s="2">
        <v>32429200000000</v>
      </c>
      <c r="W1934" s="2">
        <v>32736800000000</v>
      </c>
      <c r="X1934" s="2">
        <v>33421300000000</v>
      </c>
      <c r="Y1934" s="2">
        <v>33776600000000</v>
      </c>
      <c r="Z1934" s="2">
        <v>33866800000000</v>
      </c>
      <c r="AA1934" s="2">
        <v>33606100000000</v>
      </c>
      <c r="AB1934" s="2">
        <v>33326300000000</v>
      </c>
      <c r="AC1934" s="2">
        <v>33185800000000</v>
      </c>
      <c r="AD1934" s="2">
        <v>33222300000000</v>
      </c>
      <c r="AE1934" s="2">
        <v>33532900000000</v>
      </c>
      <c r="AF1934" s="2">
        <v>33696000000000</v>
      </c>
    </row>
    <row r="1935" spans="1:32">
      <c r="A1935" t="s">
        <v>7538</v>
      </c>
      <c r="B1935" t="s">
        <v>19</v>
      </c>
      <c r="C1935" s="2">
        <v>9245000000</v>
      </c>
      <c r="D1935" s="2">
        <v>9245000000</v>
      </c>
      <c r="E1935" s="2">
        <v>9245000000</v>
      </c>
      <c r="F1935" s="2">
        <v>8969000000</v>
      </c>
      <c r="G1935" s="2">
        <v>9194000000</v>
      </c>
      <c r="H1935" s="2">
        <v>9040000000</v>
      </c>
      <c r="I1935" s="2">
        <v>9230000000</v>
      </c>
      <c r="J1935" s="2">
        <v>9750000000</v>
      </c>
      <c r="K1935" s="2">
        <v>9976000000</v>
      </c>
      <c r="L1935" s="2">
        <v>9993000000</v>
      </c>
      <c r="M1935" s="2">
        <v>10020000000</v>
      </c>
      <c r="N1935" s="2">
        <v>9916000000</v>
      </c>
      <c r="O1935" s="2">
        <v>9891000000</v>
      </c>
      <c r="P1935" s="2">
        <v>10010000000</v>
      </c>
      <c r="Q1935" s="2">
        <v>9987000000</v>
      </c>
      <c r="R1935" s="2">
        <v>10030000000</v>
      </c>
      <c r="S1935" s="2">
        <v>10100000000</v>
      </c>
      <c r="T1935" s="2">
        <v>10110000000</v>
      </c>
      <c r="U1935" s="2">
        <v>10210000000</v>
      </c>
      <c r="V1935" s="2">
        <v>10300000000</v>
      </c>
      <c r="W1935" s="2">
        <v>10290000000</v>
      </c>
      <c r="X1935" s="2">
        <v>10360000000</v>
      </c>
      <c r="Y1935" s="2">
        <v>10520000000</v>
      </c>
      <c r="Z1935" s="2">
        <v>10600000000</v>
      </c>
      <c r="AA1935" s="2">
        <v>10610000000</v>
      </c>
      <c r="AB1935" s="2">
        <v>10560000000</v>
      </c>
      <c r="AC1935" s="2">
        <v>10490000000</v>
      </c>
      <c r="AD1935" s="2">
        <v>10460000000</v>
      </c>
      <c r="AE1935" s="2">
        <v>10470000000</v>
      </c>
      <c r="AF1935" s="2">
        <v>10530000000</v>
      </c>
    </row>
    <row r="1936" spans="1:32">
      <c r="A1936" t="s">
        <v>7539</v>
      </c>
      <c r="B1936" t="s">
        <v>19</v>
      </c>
      <c r="C1936" s="2">
        <v>199500000000</v>
      </c>
      <c r="D1936" s="2">
        <v>199500000000</v>
      </c>
      <c r="E1936" s="2">
        <v>199500000000</v>
      </c>
      <c r="F1936" s="2">
        <v>193600000000</v>
      </c>
      <c r="G1936" s="2">
        <v>198400000000</v>
      </c>
      <c r="H1936" s="2">
        <v>195100000000</v>
      </c>
      <c r="I1936" s="2">
        <v>199200000000</v>
      </c>
      <c r="J1936" s="2">
        <v>210400000000</v>
      </c>
      <c r="K1936" s="2">
        <v>215300000000</v>
      </c>
      <c r="L1936" s="2">
        <v>215700000000</v>
      </c>
      <c r="M1936" s="2">
        <v>216300000000</v>
      </c>
      <c r="N1936" s="2">
        <v>214000000000</v>
      </c>
      <c r="O1936" s="2">
        <v>213500000000</v>
      </c>
      <c r="P1936" s="2">
        <v>216000000000</v>
      </c>
      <c r="Q1936" s="2">
        <v>215500000000</v>
      </c>
      <c r="R1936" s="2">
        <v>216500000000</v>
      </c>
      <c r="S1936" s="2">
        <v>217900000000</v>
      </c>
      <c r="T1936" s="2">
        <v>218200000000</v>
      </c>
      <c r="U1936" s="2">
        <v>220300000000</v>
      </c>
      <c r="V1936" s="2">
        <v>222200000000</v>
      </c>
      <c r="W1936" s="2">
        <v>222000000000</v>
      </c>
      <c r="X1936" s="2">
        <v>223500000000</v>
      </c>
      <c r="Y1936" s="2">
        <v>226900000000</v>
      </c>
      <c r="Z1936" s="2">
        <v>228700000000</v>
      </c>
      <c r="AA1936" s="2">
        <v>229000000000</v>
      </c>
      <c r="AB1936" s="2">
        <v>227900000000</v>
      </c>
      <c r="AC1936" s="2">
        <v>226300000000</v>
      </c>
      <c r="AD1936" s="2">
        <v>225600000000</v>
      </c>
      <c r="AE1936" s="2">
        <v>225800000000</v>
      </c>
      <c r="AF1936" s="2">
        <v>227300000000</v>
      </c>
    </row>
    <row r="1937" spans="1:32">
      <c r="A1937" t="s">
        <v>7540</v>
      </c>
      <c r="B1937" t="s">
        <v>19</v>
      </c>
      <c r="C1937" s="2">
        <v>44490000000</v>
      </c>
      <c r="D1937" s="2">
        <v>44490000000</v>
      </c>
      <c r="E1937" s="2">
        <v>44490000000</v>
      </c>
      <c r="F1937" s="2">
        <v>43160000000</v>
      </c>
      <c r="G1937" s="2">
        <v>44240000000</v>
      </c>
      <c r="H1937" s="2">
        <v>43500000000</v>
      </c>
      <c r="I1937" s="2">
        <v>44420000000</v>
      </c>
      <c r="J1937" s="2">
        <v>46920000000</v>
      </c>
      <c r="K1937" s="2">
        <v>48010000000</v>
      </c>
      <c r="L1937" s="2">
        <v>48090000000</v>
      </c>
      <c r="M1937" s="2">
        <v>48220000000</v>
      </c>
      <c r="N1937" s="2">
        <v>47720000000</v>
      </c>
      <c r="O1937" s="2">
        <v>47600000000</v>
      </c>
      <c r="P1937" s="2">
        <v>48160000000</v>
      </c>
      <c r="Q1937" s="2">
        <v>48060000000</v>
      </c>
      <c r="R1937" s="2">
        <v>48270000000</v>
      </c>
      <c r="S1937" s="2">
        <v>48600000000</v>
      </c>
      <c r="T1937" s="2">
        <v>48650000000</v>
      </c>
      <c r="U1937" s="2">
        <v>49130000000</v>
      </c>
      <c r="V1937" s="2">
        <v>49560000000</v>
      </c>
      <c r="W1937" s="2">
        <v>49510000000</v>
      </c>
      <c r="X1937" s="2">
        <v>49840000000</v>
      </c>
      <c r="Y1937" s="2">
        <v>50600000000</v>
      </c>
      <c r="Z1937" s="2">
        <v>51000000000</v>
      </c>
      <c r="AA1937" s="2">
        <v>51070000000</v>
      </c>
      <c r="AB1937" s="2">
        <v>50810000000</v>
      </c>
      <c r="AC1937" s="2">
        <v>50460000000</v>
      </c>
      <c r="AD1937" s="2">
        <v>50320000000</v>
      </c>
      <c r="AE1937" s="2">
        <v>50360000000</v>
      </c>
      <c r="AF1937" s="2">
        <v>50700000000</v>
      </c>
    </row>
    <row r="1938" spans="1:32">
      <c r="A1938" t="s">
        <v>7541</v>
      </c>
      <c r="B1938" t="s">
        <v>19</v>
      </c>
      <c r="C1938" s="2">
        <v>22220000000</v>
      </c>
      <c r="D1938" s="2">
        <v>22220000000</v>
      </c>
      <c r="E1938" s="2">
        <v>22220000000</v>
      </c>
      <c r="F1938" s="2">
        <v>21560000000</v>
      </c>
      <c r="G1938" s="2">
        <v>22100000000</v>
      </c>
      <c r="H1938" s="2">
        <v>21730000000</v>
      </c>
      <c r="I1938" s="2">
        <v>22180000000</v>
      </c>
      <c r="J1938" s="2">
        <v>23430000000</v>
      </c>
      <c r="K1938" s="2">
        <v>23980000000</v>
      </c>
      <c r="L1938" s="2">
        <v>24020000000</v>
      </c>
      <c r="M1938" s="2">
        <v>24080000000</v>
      </c>
      <c r="N1938" s="2">
        <v>23830000000</v>
      </c>
      <c r="O1938" s="2">
        <v>23770000000</v>
      </c>
      <c r="P1938" s="2">
        <v>24050000000</v>
      </c>
      <c r="Q1938" s="2">
        <v>24000000000</v>
      </c>
      <c r="R1938" s="2">
        <v>24110000000</v>
      </c>
      <c r="S1938" s="2">
        <v>24270000000</v>
      </c>
      <c r="T1938" s="2">
        <v>24300000000</v>
      </c>
      <c r="U1938" s="2">
        <v>24530000000</v>
      </c>
      <c r="V1938" s="2">
        <v>24750000000</v>
      </c>
      <c r="W1938" s="2">
        <v>24720000000</v>
      </c>
      <c r="X1938" s="2">
        <v>24890000000</v>
      </c>
      <c r="Y1938" s="2">
        <v>25270000000</v>
      </c>
      <c r="Z1938" s="2">
        <v>25470000000</v>
      </c>
      <c r="AA1938" s="2">
        <v>25500000000</v>
      </c>
      <c r="AB1938" s="2">
        <v>25380000000</v>
      </c>
      <c r="AC1938" s="2">
        <v>25200000000</v>
      </c>
      <c r="AD1938" s="2">
        <v>25130000000</v>
      </c>
      <c r="AE1938" s="2">
        <v>25150000000</v>
      </c>
      <c r="AF1938" s="2">
        <v>25320000000</v>
      </c>
    </row>
    <row r="1939" spans="1:32">
      <c r="A1939" t="s">
        <v>7542</v>
      </c>
      <c r="B1939" t="s">
        <v>19</v>
      </c>
      <c r="C1939" s="2">
        <v>17440000000</v>
      </c>
      <c r="D1939" s="2">
        <v>17440000000</v>
      </c>
      <c r="E1939" s="2">
        <v>17440000000</v>
      </c>
      <c r="F1939" s="2">
        <v>16920000000</v>
      </c>
      <c r="G1939" s="2">
        <v>17350000000</v>
      </c>
      <c r="H1939" s="2">
        <v>17060000000</v>
      </c>
      <c r="I1939" s="2">
        <v>17420000000</v>
      </c>
      <c r="J1939" s="2">
        <v>18400000000</v>
      </c>
      <c r="K1939" s="2">
        <v>18820000000</v>
      </c>
      <c r="L1939" s="2">
        <v>18860000000</v>
      </c>
      <c r="M1939" s="2">
        <v>18910000000</v>
      </c>
      <c r="N1939" s="2">
        <v>18710000000</v>
      </c>
      <c r="O1939" s="2">
        <v>18660000000</v>
      </c>
      <c r="P1939" s="2">
        <v>18880000000</v>
      </c>
      <c r="Q1939" s="2">
        <v>18840000000</v>
      </c>
      <c r="R1939" s="2">
        <v>18930000000</v>
      </c>
      <c r="S1939" s="2">
        <v>19050000000</v>
      </c>
      <c r="T1939" s="2">
        <v>19080000000</v>
      </c>
      <c r="U1939" s="2">
        <v>19260000000</v>
      </c>
      <c r="V1939" s="2">
        <v>19430000000</v>
      </c>
      <c r="W1939" s="2">
        <v>19410000000</v>
      </c>
      <c r="X1939" s="2">
        <v>19540000000</v>
      </c>
      <c r="Y1939" s="2">
        <v>19840000000</v>
      </c>
      <c r="Z1939" s="2">
        <v>19990000000</v>
      </c>
      <c r="AA1939" s="2">
        <v>20020000000</v>
      </c>
      <c r="AB1939" s="2">
        <v>19920000000</v>
      </c>
      <c r="AC1939" s="2">
        <v>19780000000</v>
      </c>
      <c r="AD1939" s="2">
        <v>19730000000</v>
      </c>
      <c r="AE1939" s="2">
        <v>19750000000</v>
      </c>
      <c r="AF1939" s="2">
        <v>19880000000</v>
      </c>
    </row>
    <row r="1940" spans="1:32">
      <c r="A1940" t="s">
        <v>7543</v>
      </c>
      <c r="B1940" t="s">
        <v>19</v>
      </c>
      <c r="C1940" s="2">
        <v>18100000000</v>
      </c>
      <c r="D1940" s="2">
        <v>18100000000</v>
      </c>
      <c r="E1940" s="2">
        <v>18100000000</v>
      </c>
      <c r="F1940" s="2">
        <v>17550000000</v>
      </c>
      <c r="G1940" s="2">
        <v>17990000000</v>
      </c>
      <c r="H1940" s="2">
        <v>17690000000</v>
      </c>
      <c r="I1940" s="2">
        <v>18070000000</v>
      </c>
      <c r="J1940" s="2">
        <v>19080000000</v>
      </c>
      <c r="K1940" s="2">
        <v>19530000000</v>
      </c>
      <c r="L1940" s="2">
        <v>19560000000</v>
      </c>
      <c r="M1940" s="2">
        <v>19610000000</v>
      </c>
      <c r="N1940" s="2">
        <v>19410000000</v>
      </c>
      <c r="O1940" s="2">
        <v>19360000000</v>
      </c>
      <c r="P1940" s="2">
        <v>19590000000</v>
      </c>
      <c r="Q1940" s="2">
        <v>19550000000</v>
      </c>
      <c r="R1940" s="2">
        <v>19630000000</v>
      </c>
      <c r="S1940" s="2">
        <v>19770000000</v>
      </c>
      <c r="T1940" s="2">
        <v>19790000000</v>
      </c>
      <c r="U1940" s="2">
        <v>19980000000</v>
      </c>
      <c r="V1940" s="2">
        <v>20160000000</v>
      </c>
      <c r="W1940" s="2">
        <v>20130000000</v>
      </c>
      <c r="X1940" s="2">
        <v>20270000000</v>
      </c>
      <c r="Y1940" s="2">
        <v>20580000000</v>
      </c>
      <c r="Z1940" s="2">
        <v>20740000000</v>
      </c>
      <c r="AA1940" s="2">
        <v>20770000000</v>
      </c>
      <c r="AB1940" s="2">
        <v>20670000000</v>
      </c>
      <c r="AC1940" s="2">
        <v>20520000000</v>
      </c>
      <c r="AD1940" s="2">
        <v>20460000000</v>
      </c>
      <c r="AE1940" s="2">
        <v>20480000000</v>
      </c>
      <c r="AF1940" s="2">
        <v>20620000000</v>
      </c>
    </row>
    <row r="1941" spans="1:32">
      <c r="A1941" t="s">
        <v>7544</v>
      </c>
      <c r="B1941" t="s">
        <v>19</v>
      </c>
      <c r="C1941" s="2">
        <v>303000000</v>
      </c>
      <c r="D1941" s="2">
        <v>303000000</v>
      </c>
      <c r="E1941" s="2">
        <v>303000000</v>
      </c>
      <c r="F1941" s="2">
        <v>294000000</v>
      </c>
      <c r="G1941" s="2">
        <v>301300000</v>
      </c>
      <c r="H1941" s="2">
        <v>296300000</v>
      </c>
      <c r="I1941" s="2">
        <v>302500000</v>
      </c>
      <c r="J1941" s="2">
        <v>319500000</v>
      </c>
      <c r="K1941" s="2">
        <v>327000000</v>
      </c>
      <c r="L1941" s="2">
        <v>327500000</v>
      </c>
      <c r="M1941" s="2">
        <v>328400000</v>
      </c>
      <c r="N1941" s="2">
        <v>325000000</v>
      </c>
      <c r="O1941" s="2">
        <v>324200000</v>
      </c>
      <c r="P1941" s="2">
        <v>328000000</v>
      </c>
      <c r="Q1941" s="2">
        <v>327300000</v>
      </c>
      <c r="R1941" s="2">
        <v>328800000</v>
      </c>
      <c r="S1941" s="2">
        <v>331000000</v>
      </c>
      <c r="T1941" s="2">
        <v>331300000</v>
      </c>
      <c r="U1941" s="2">
        <v>334600000</v>
      </c>
      <c r="V1941" s="2">
        <v>337500000</v>
      </c>
      <c r="W1941" s="2">
        <v>337200000</v>
      </c>
      <c r="X1941" s="2">
        <v>339400000</v>
      </c>
      <c r="Y1941" s="2">
        <v>344600000</v>
      </c>
      <c r="Z1941" s="2">
        <v>347300000</v>
      </c>
      <c r="AA1941" s="2">
        <v>347800000</v>
      </c>
      <c r="AB1941" s="2">
        <v>346000000</v>
      </c>
      <c r="AC1941" s="2">
        <v>343700000</v>
      </c>
      <c r="AD1941" s="2">
        <v>342700000</v>
      </c>
      <c r="AE1941" s="2">
        <v>343000000</v>
      </c>
      <c r="AF1941" s="2">
        <v>345300000</v>
      </c>
    </row>
    <row r="1942" spans="1:32">
      <c r="A1942" t="s">
        <v>7545</v>
      </c>
      <c r="B1942" t="s">
        <v>19</v>
      </c>
      <c r="C1942" s="2">
        <v>1806000000</v>
      </c>
      <c r="D1942" s="2">
        <v>1806000000</v>
      </c>
      <c r="E1942" s="2">
        <v>1806000000</v>
      </c>
      <c r="F1942" s="2">
        <v>1752000000</v>
      </c>
      <c r="G1942" s="2">
        <v>1796000000</v>
      </c>
      <c r="H1942" s="2">
        <v>1766000000</v>
      </c>
      <c r="I1942" s="2">
        <v>1803000000</v>
      </c>
      <c r="J1942" s="2">
        <v>1905000000</v>
      </c>
      <c r="K1942" s="2">
        <v>1949000000</v>
      </c>
      <c r="L1942" s="2">
        <v>1952000000</v>
      </c>
      <c r="M1942" s="2">
        <v>1958000000</v>
      </c>
      <c r="N1942" s="2">
        <v>1937000000</v>
      </c>
      <c r="O1942" s="2">
        <v>1932000000</v>
      </c>
      <c r="P1942" s="2">
        <v>1955000000</v>
      </c>
      <c r="Q1942" s="2">
        <v>1951000000</v>
      </c>
      <c r="R1942" s="2">
        <v>1960000000</v>
      </c>
      <c r="S1942" s="2">
        <v>1973000000</v>
      </c>
      <c r="T1942" s="2">
        <v>1975000000</v>
      </c>
      <c r="U1942" s="2">
        <v>1994000000</v>
      </c>
      <c r="V1942" s="2">
        <v>2012000000</v>
      </c>
      <c r="W1942" s="2">
        <v>2010000000</v>
      </c>
      <c r="X1942" s="2">
        <v>2023000000</v>
      </c>
      <c r="Y1942" s="2">
        <v>2054000000</v>
      </c>
      <c r="Z1942" s="2">
        <v>2070000000</v>
      </c>
      <c r="AA1942" s="2">
        <v>2073000000</v>
      </c>
      <c r="AB1942" s="2">
        <v>2063000000</v>
      </c>
      <c r="AC1942" s="2">
        <v>2048000000</v>
      </c>
      <c r="AD1942" s="2">
        <v>2042000000</v>
      </c>
      <c r="AE1942" s="2">
        <v>2044000000</v>
      </c>
      <c r="AF1942" s="2">
        <v>2058000000</v>
      </c>
    </row>
    <row r="1943" spans="1:32">
      <c r="A1943" t="s">
        <v>7546</v>
      </c>
      <c r="B1943" t="s">
        <v>19</v>
      </c>
      <c r="C1943">
        <v>0</v>
      </c>
      <c r="D1943">
        <v>0</v>
      </c>
      <c r="E1943">
        <v>0</v>
      </c>
      <c r="F1943">
        <v>0</v>
      </c>
      <c r="G1943">
        <v>0</v>
      </c>
      <c r="H1943">
        <v>0</v>
      </c>
      <c r="I1943">
        <v>0</v>
      </c>
      <c r="J1943">
        <v>0</v>
      </c>
      <c r="K1943">
        <v>0</v>
      </c>
      <c r="L1943">
        <v>0</v>
      </c>
      <c r="M1943">
        <v>0</v>
      </c>
      <c r="N1943">
        <v>0</v>
      </c>
      <c r="O1943">
        <v>0</v>
      </c>
      <c r="P1943">
        <v>0</v>
      </c>
      <c r="Q1943">
        <v>0</v>
      </c>
      <c r="R1943">
        <v>0</v>
      </c>
      <c r="S1943">
        <v>0</v>
      </c>
      <c r="T1943">
        <v>0</v>
      </c>
      <c r="U1943">
        <v>0</v>
      </c>
      <c r="V1943">
        <v>0</v>
      </c>
      <c r="W1943">
        <v>0</v>
      </c>
      <c r="X1943">
        <v>0</v>
      </c>
      <c r="Y1943">
        <v>0</v>
      </c>
      <c r="Z1943">
        <v>0</v>
      </c>
      <c r="AA1943">
        <v>0</v>
      </c>
      <c r="AB1943">
        <v>0</v>
      </c>
      <c r="AC1943">
        <v>0</v>
      </c>
      <c r="AD1943">
        <v>0</v>
      </c>
      <c r="AE1943">
        <v>0</v>
      </c>
      <c r="AF1943">
        <v>0</v>
      </c>
    </row>
    <row r="1944" spans="1:32">
      <c r="A1944" t="s">
        <v>7547</v>
      </c>
      <c r="B1944" t="s">
        <v>19</v>
      </c>
      <c r="C1944">
        <v>0</v>
      </c>
      <c r="D1944">
        <v>0</v>
      </c>
      <c r="E1944">
        <v>0</v>
      </c>
      <c r="F1944">
        <v>0</v>
      </c>
      <c r="G1944">
        <v>0</v>
      </c>
      <c r="H1944">
        <v>0</v>
      </c>
      <c r="I1944">
        <v>0</v>
      </c>
      <c r="J1944">
        <v>0</v>
      </c>
      <c r="K1944">
        <v>0</v>
      </c>
      <c r="L1944">
        <v>0</v>
      </c>
      <c r="M1944">
        <v>0</v>
      </c>
      <c r="N1944">
        <v>0</v>
      </c>
      <c r="O1944">
        <v>0</v>
      </c>
      <c r="P1944">
        <v>0</v>
      </c>
      <c r="Q1944">
        <v>0</v>
      </c>
      <c r="R1944">
        <v>0</v>
      </c>
      <c r="S1944">
        <v>0</v>
      </c>
      <c r="T1944">
        <v>0</v>
      </c>
      <c r="U1944">
        <v>0</v>
      </c>
      <c r="V1944">
        <v>0</v>
      </c>
      <c r="W1944">
        <v>0</v>
      </c>
      <c r="X1944">
        <v>0</v>
      </c>
      <c r="Y1944">
        <v>0</v>
      </c>
      <c r="Z1944">
        <v>0</v>
      </c>
      <c r="AA1944">
        <v>0</v>
      </c>
      <c r="AB1944">
        <v>0</v>
      </c>
      <c r="AC1944">
        <v>0</v>
      </c>
      <c r="AD1944">
        <v>0</v>
      </c>
      <c r="AE1944">
        <v>0</v>
      </c>
      <c r="AF1944">
        <v>0</v>
      </c>
    </row>
    <row r="1945" spans="1:32">
      <c r="A1945" t="s">
        <v>7548</v>
      </c>
      <c r="B1945" t="s">
        <v>19</v>
      </c>
      <c r="C1945">
        <v>0</v>
      </c>
      <c r="D1945">
        <v>0</v>
      </c>
      <c r="E1945">
        <v>0</v>
      </c>
      <c r="F1945">
        <v>0</v>
      </c>
      <c r="G1945">
        <v>0</v>
      </c>
      <c r="H1945">
        <v>0</v>
      </c>
      <c r="I1945">
        <v>0</v>
      </c>
      <c r="J1945">
        <v>0</v>
      </c>
      <c r="K1945">
        <v>0</v>
      </c>
      <c r="L1945">
        <v>0</v>
      </c>
      <c r="M1945">
        <v>0</v>
      </c>
      <c r="N1945">
        <v>0</v>
      </c>
      <c r="O1945">
        <v>0</v>
      </c>
      <c r="P1945">
        <v>0</v>
      </c>
      <c r="Q1945">
        <v>0</v>
      </c>
      <c r="R1945">
        <v>0</v>
      </c>
      <c r="S1945">
        <v>0</v>
      </c>
      <c r="T1945">
        <v>0</v>
      </c>
      <c r="U1945">
        <v>0</v>
      </c>
      <c r="V1945">
        <v>0</v>
      </c>
      <c r="W1945">
        <v>0</v>
      </c>
      <c r="X1945">
        <v>0</v>
      </c>
      <c r="Y1945">
        <v>0</v>
      </c>
      <c r="Z1945">
        <v>0</v>
      </c>
      <c r="AA1945">
        <v>0</v>
      </c>
      <c r="AB1945">
        <v>0</v>
      </c>
      <c r="AC1945">
        <v>0</v>
      </c>
      <c r="AD1945">
        <v>0</v>
      </c>
      <c r="AE1945">
        <v>0</v>
      </c>
      <c r="AF1945">
        <v>0</v>
      </c>
    </row>
    <row r="1946" spans="1:32">
      <c r="A1946" t="s">
        <v>7549</v>
      </c>
      <c r="B1946" t="s">
        <v>19</v>
      </c>
      <c r="C1946" s="2">
        <v>4400000000000</v>
      </c>
      <c r="D1946" s="2">
        <v>4400000000000</v>
      </c>
      <c r="E1946" s="2">
        <v>4200000000000</v>
      </c>
      <c r="F1946" s="2">
        <v>4514000000000</v>
      </c>
      <c r="G1946" s="2">
        <v>4538000000000</v>
      </c>
      <c r="H1946" s="2">
        <v>4672000000000</v>
      </c>
      <c r="I1946" s="2">
        <v>4839000000000</v>
      </c>
      <c r="J1946" s="2">
        <v>4939000000000</v>
      </c>
      <c r="K1946" s="2">
        <v>5006000000000</v>
      </c>
      <c r="L1946" s="2">
        <v>5040000000000</v>
      </c>
      <c r="M1946" s="2">
        <v>5042000000000</v>
      </c>
      <c r="N1946" s="2">
        <v>5064000000000</v>
      </c>
      <c r="O1946" s="2">
        <v>5096000000000</v>
      </c>
      <c r="P1946" s="2">
        <v>5146000000000</v>
      </c>
      <c r="Q1946" s="2">
        <v>5224000000000</v>
      </c>
      <c r="R1946" s="2">
        <v>5301000000000</v>
      </c>
      <c r="S1946" s="2">
        <v>5348000000000</v>
      </c>
      <c r="T1946" s="2">
        <v>5405000000000</v>
      </c>
      <c r="U1946" s="2">
        <v>5468000000000</v>
      </c>
      <c r="V1946" s="2">
        <v>5527000000000</v>
      </c>
      <c r="W1946" s="2">
        <v>5575000000000</v>
      </c>
      <c r="X1946" s="2">
        <v>5661000000000</v>
      </c>
      <c r="Y1946" s="2">
        <v>5755000000000</v>
      </c>
      <c r="Z1946" s="2">
        <v>5823000000000</v>
      </c>
      <c r="AA1946" s="2">
        <v>5855000000000</v>
      </c>
      <c r="AB1946" s="2">
        <v>5922000000000</v>
      </c>
      <c r="AC1946" s="2">
        <v>5998000000000</v>
      </c>
      <c r="AD1946" s="2">
        <v>6064000000000</v>
      </c>
      <c r="AE1946" s="2">
        <v>6097000000000</v>
      </c>
      <c r="AF1946" s="2">
        <v>6145000000000</v>
      </c>
    </row>
    <row r="1947" spans="1:32">
      <c r="A1947" t="s">
        <v>7550</v>
      </c>
      <c r="B1947" t="s">
        <v>19</v>
      </c>
      <c r="C1947" s="2">
        <v>9965000000</v>
      </c>
      <c r="D1947" s="2">
        <v>9965000000</v>
      </c>
      <c r="E1947" s="2">
        <v>9965000000</v>
      </c>
      <c r="F1947" s="2">
        <v>9512000000</v>
      </c>
      <c r="G1947" s="2">
        <v>10220000000</v>
      </c>
      <c r="H1947" s="2">
        <v>10280000000</v>
      </c>
      <c r="I1947" s="2">
        <v>10580000000</v>
      </c>
      <c r="J1947" s="2">
        <v>10960000000</v>
      </c>
      <c r="K1947" s="2">
        <v>11190000000</v>
      </c>
      <c r="L1947" s="2">
        <v>11340000000</v>
      </c>
      <c r="M1947" s="2">
        <v>11410000000</v>
      </c>
      <c r="N1947" s="2">
        <v>11420000000</v>
      </c>
      <c r="O1947" s="2">
        <v>11470000000</v>
      </c>
      <c r="P1947" s="2">
        <v>11540000000</v>
      </c>
      <c r="Q1947" s="2">
        <v>11650000000</v>
      </c>
      <c r="R1947" s="2">
        <v>11830000000</v>
      </c>
      <c r="S1947" s="2">
        <v>12000000000</v>
      </c>
      <c r="T1947" s="2">
        <v>12110000000</v>
      </c>
      <c r="U1947" s="2">
        <v>12240000000</v>
      </c>
      <c r="V1947" s="2">
        <v>12380000000</v>
      </c>
      <c r="W1947" s="2">
        <v>12520000000</v>
      </c>
      <c r="X1947" s="2">
        <v>12630000000</v>
      </c>
      <c r="Y1947" s="2">
        <v>12820000000</v>
      </c>
      <c r="Z1947" s="2">
        <v>13030000000</v>
      </c>
      <c r="AA1947" s="2">
        <v>13190000000</v>
      </c>
      <c r="AB1947" s="2">
        <v>13260000000</v>
      </c>
      <c r="AC1947" s="2">
        <v>13410000000</v>
      </c>
      <c r="AD1947" s="2">
        <v>13580000000</v>
      </c>
      <c r="AE1947" s="2">
        <v>13730000000</v>
      </c>
      <c r="AF1947" s="2">
        <v>13810000000</v>
      </c>
    </row>
    <row r="1948" spans="1:32">
      <c r="A1948" t="s">
        <v>7551</v>
      </c>
      <c r="B1948" t="s">
        <v>19</v>
      </c>
      <c r="C1948" s="2">
        <v>174800000000</v>
      </c>
      <c r="D1948" s="2">
        <v>174800000000</v>
      </c>
      <c r="E1948" s="2">
        <v>174800000000</v>
      </c>
      <c r="F1948" s="2">
        <v>166900000000</v>
      </c>
      <c r="G1948" s="2">
        <v>179400000000</v>
      </c>
      <c r="H1948" s="2">
        <v>180300000000</v>
      </c>
      <c r="I1948" s="2">
        <v>185600000000</v>
      </c>
      <c r="J1948" s="2">
        <v>192300000000</v>
      </c>
      <c r="K1948" s="2">
        <v>196200000000</v>
      </c>
      <c r="L1948" s="2">
        <v>198900000000</v>
      </c>
      <c r="M1948" s="2">
        <v>200300000000</v>
      </c>
      <c r="N1948" s="2">
        <v>200400000000</v>
      </c>
      <c r="O1948" s="2">
        <v>201200000000</v>
      </c>
      <c r="P1948" s="2">
        <v>202500000000</v>
      </c>
      <c r="Q1948" s="2">
        <v>204500000000</v>
      </c>
      <c r="R1948" s="2">
        <v>207600000000</v>
      </c>
      <c r="S1948" s="2">
        <v>210600000000</v>
      </c>
      <c r="T1948" s="2">
        <v>212500000000</v>
      </c>
      <c r="U1948" s="2">
        <v>214800000000</v>
      </c>
      <c r="V1948" s="2">
        <v>217300000000</v>
      </c>
      <c r="W1948" s="2">
        <v>219600000000</v>
      </c>
      <c r="X1948" s="2">
        <v>221500000000</v>
      </c>
      <c r="Y1948" s="2">
        <v>224900000000</v>
      </c>
      <c r="Z1948" s="2">
        <v>228700000000</v>
      </c>
      <c r="AA1948" s="2">
        <v>231400000000</v>
      </c>
      <c r="AB1948" s="2">
        <v>232700000000</v>
      </c>
      <c r="AC1948" s="2">
        <v>235300000000</v>
      </c>
      <c r="AD1948" s="2">
        <v>238300000000</v>
      </c>
      <c r="AE1948" s="2">
        <v>240900000000</v>
      </c>
      <c r="AF1948" s="2">
        <v>242300000000</v>
      </c>
    </row>
    <row r="1949" spans="1:32">
      <c r="A1949" t="s">
        <v>7552</v>
      </c>
      <c r="B1949" t="s">
        <v>19</v>
      </c>
      <c r="C1949" s="2">
        <v>12390000000</v>
      </c>
      <c r="D1949" s="2">
        <v>12390000000</v>
      </c>
      <c r="E1949" s="2">
        <v>12390000000</v>
      </c>
      <c r="F1949" s="2">
        <v>11820000000</v>
      </c>
      <c r="G1949" s="2">
        <v>12710000000</v>
      </c>
      <c r="H1949" s="2">
        <v>12780000000</v>
      </c>
      <c r="I1949" s="2">
        <v>13150000000</v>
      </c>
      <c r="J1949" s="2">
        <v>13620000000</v>
      </c>
      <c r="K1949" s="2">
        <v>13900000000</v>
      </c>
      <c r="L1949" s="2">
        <v>14100000000</v>
      </c>
      <c r="M1949" s="2">
        <v>14190000000</v>
      </c>
      <c r="N1949" s="2">
        <v>14200000000</v>
      </c>
      <c r="O1949" s="2">
        <v>14260000000</v>
      </c>
      <c r="P1949" s="2">
        <v>14350000000</v>
      </c>
      <c r="Q1949" s="2">
        <v>14490000000</v>
      </c>
      <c r="R1949" s="2">
        <v>14710000000</v>
      </c>
      <c r="S1949" s="2">
        <v>14920000000</v>
      </c>
      <c r="T1949" s="2">
        <v>15060000000</v>
      </c>
      <c r="U1949" s="2">
        <v>15220000000</v>
      </c>
      <c r="V1949" s="2">
        <v>15390000000</v>
      </c>
      <c r="W1949" s="2">
        <v>15560000000</v>
      </c>
      <c r="X1949" s="2">
        <v>15700000000</v>
      </c>
      <c r="Y1949" s="2">
        <v>15940000000</v>
      </c>
      <c r="Z1949" s="2">
        <v>16200000000</v>
      </c>
      <c r="AA1949" s="2">
        <v>16390000000</v>
      </c>
      <c r="AB1949" s="2">
        <v>16490000000</v>
      </c>
      <c r="AC1949" s="2">
        <v>16670000000</v>
      </c>
      <c r="AD1949" s="2">
        <v>16890000000</v>
      </c>
      <c r="AE1949" s="2">
        <v>17070000000</v>
      </c>
      <c r="AF1949" s="2">
        <v>17170000000</v>
      </c>
    </row>
    <row r="1950" spans="1:32">
      <c r="A1950" t="s">
        <v>7553</v>
      </c>
      <c r="B1950" t="s">
        <v>19</v>
      </c>
      <c r="C1950" s="2">
        <v>11620000000</v>
      </c>
      <c r="D1950" s="2">
        <v>11620000000</v>
      </c>
      <c r="E1950" s="2">
        <v>11620000000</v>
      </c>
      <c r="F1950" s="2">
        <v>11090000000</v>
      </c>
      <c r="G1950" s="2">
        <v>11930000000</v>
      </c>
      <c r="H1950" s="2">
        <v>11990000000</v>
      </c>
      <c r="I1950" s="2">
        <v>12340000000</v>
      </c>
      <c r="J1950" s="2">
        <v>12780000000</v>
      </c>
      <c r="K1950" s="2">
        <v>13050000000</v>
      </c>
      <c r="L1950" s="2">
        <v>13220000000</v>
      </c>
      <c r="M1950" s="2">
        <v>13310000000</v>
      </c>
      <c r="N1950" s="2">
        <v>13320000000</v>
      </c>
      <c r="O1950" s="2">
        <v>13380000000</v>
      </c>
      <c r="P1950" s="2">
        <v>13460000000</v>
      </c>
      <c r="Q1950" s="2">
        <v>13590000000</v>
      </c>
      <c r="R1950" s="2">
        <v>13800000000</v>
      </c>
      <c r="S1950" s="2">
        <v>14000000000</v>
      </c>
      <c r="T1950" s="2">
        <v>14130000000</v>
      </c>
      <c r="U1950" s="2">
        <v>14280000000</v>
      </c>
      <c r="V1950" s="2">
        <v>14440000000</v>
      </c>
      <c r="W1950" s="2">
        <v>14600000000</v>
      </c>
      <c r="X1950" s="2">
        <v>14730000000</v>
      </c>
      <c r="Y1950" s="2">
        <v>14950000000</v>
      </c>
      <c r="Z1950" s="2">
        <v>15200000000</v>
      </c>
      <c r="AA1950" s="2">
        <v>15380000000</v>
      </c>
      <c r="AB1950" s="2">
        <v>15470000000</v>
      </c>
      <c r="AC1950" s="2">
        <v>15640000000</v>
      </c>
      <c r="AD1950" s="2">
        <v>15840000000</v>
      </c>
      <c r="AE1950" s="2">
        <v>16020000000</v>
      </c>
      <c r="AF1950" s="2">
        <v>16110000000</v>
      </c>
    </row>
    <row r="1951" spans="1:32">
      <c r="A1951" t="s">
        <v>7554</v>
      </c>
      <c r="B1951" t="s">
        <v>19</v>
      </c>
      <c r="C1951" s="2">
        <v>8753000000</v>
      </c>
      <c r="D1951" s="2">
        <v>8753000000</v>
      </c>
      <c r="E1951" s="2">
        <v>8753000000</v>
      </c>
      <c r="F1951" s="2">
        <v>8355000000</v>
      </c>
      <c r="G1951" s="2">
        <v>8981000000</v>
      </c>
      <c r="H1951" s="2">
        <v>9028000000</v>
      </c>
      <c r="I1951" s="2">
        <v>9293000000</v>
      </c>
      <c r="J1951" s="2">
        <v>9626000000</v>
      </c>
      <c r="K1951" s="2">
        <v>9825000000</v>
      </c>
      <c r="L1951" s="2">
        <v>9959000000</v>
      </c>
      <c r="M1951" s="2">
        <v>10030000000</v>
      </c>
      <c r="N1951" s="2">
        <v>10030000000</v>
      </c>
      <c r="O1951" s="2">
        <v>10070000000</v>
      </c>
      <c r="P1951" s="2">
        <v>10140000000</v>
      </c>
      <c r="Q1951" s="2">
        <v>10240000000</v>
      </c>
      <c r="R1951" s="2">
        <v>10390000000</v>
      </c>
      <c r="S1951" s="2">
        <v>10540000000</v>
      </c>
      <c r="T1951" s="2">
        <v>10640000000</v>
      </c>
      <c r="U1951" s="2">
        <v>10750000000</v>
      </c>
      <c r="V1951" s="2">
        <v>10880000000</v>
      </c>
      <c r="W1951" s="2">
        <v>10990000000</v>
      </c>
      <c r="X1951" s="2">
        <v>11090000000</v>
      </c>
      <c r="Y1951" s="2">
        <v>11260000000</v>
      </c>
      <c r="Z1951" s="2">
        <v>11450000000</v>
      </c>
      <c r="AA1951" s="2">
        <v>11580000000</v>
      </c>
      <c r="AB1951" s="2">
        <v>11650000000</v>
      </c>
      <c r="AC1951" s="2">
        <v>11780000000</v>
      </c>
      <c r="AD1951" s="2">
        <v>11930000000</v>
      </c>
      <c r="AE1951" s="2">
        <v>12060000000</v>
      </c>
      <c r="AF1951" s="2">
        <v>12130000000</v>
      </c>
    </row>
    <row r="1952" spans="1:32">
      <c r="A1952" t="s">
        <v>7555</v>
      </c>
      <c r="B1952" t="s">
        <v>19</v>
      </c>
      <c r="C1952" s="2">
        <v>22440000000</v>
      </c>
      <c r="D1952" s="2">
        <v>22440000000</v>
      </c>
      <c r="E1952" s="2">
        <v>22440000000</v>
      </c>
      <c r="F1952" s="2">
        <v>21420000000</v>
      </c>
      <c r="G1952" s="2">
        <v>23030000000</v>
      </c>
      <c r="H1952" s="2">
        <v>23150000000</v>
      </c>
      <c r="I1952" s="2">
        <v>23830000000</v>
      </c>
      <c r="J1952" s="2">
        <v>24680000000</v>
      </c>
      <c r="K1952" s="2">
        <v>25190000000</v>
      </c>
      <c r="L1952" s="2">
        <v>25540000000</v>
      </c>
      <c r="M1952" s="2">
        <v>25710000000</v>
      </c>
      <c r="N1952" s="2">
        <v>25720000000</v>
      </c>
      <c r="O1952" s="2">
        <v>25830000000</v>
      </c>
      <c r="P1952" s="2">
        <v>25990000000</v>
      </c>
      <c r="Q1952" s="2">
        <v>26250000000</v>
      </c>
      <c r="R1952" s="2">
        <v>26640000000</v>
      </c>
      <c r="S1952" s="2">
        <v>27040000000</v>
      </c>
      <c r="T1952" s="2">
        <v>27280000000</v>
      </c>
      <c r="U1952" s="2">
        <v>27570000000</v>
      </c>
      <c r="V1952" s="2">
        <v>27890000000</v>
      </c>
      <c r="W1952" s="2">
        <v>28190000000</v>
      </c>
      <c r="X1952" s="2">
        <v>28440000000</v>
      </c>
      <c r="Y1952" s="2">
        <v>28870000000</v>
      </c>
      <c r="Z1952" s="2">
        <v>29360000000</v>
      </c>
      <c r="AA1952" s="2">
        <v>29700000000</v>
      </c>
      <c r="AB1952" s="2">
        <v>29870000000</v>
      </c>
      <c r="AC1952" s="2">
        <v>30210000000</v>
      </c>
      <c r="AD1952" s="2">
        <v>30600000000</v>
      </c>
      <c r="AE1952" s="2">
        <v>30930000000</v>
      </c>
      <c r="AF1952" s="2">
        <v>31100000000</v>
      </c>
    </row>
    <row r="1953" spans="1:32">
      <c r="A1953" t="s">
        <v>7556</v>
      </c>
      <c r="B1953" t="s">
        <v>19</v>
      </c>
      <c r="C1953" s="2">
        <v>125000000</v>
      </c>
      <c r="D1953" s="2">
        <v>125000000</v>
      </c>
      <c r="E1953" s="2">
        <v>125000000</v>
      </c>
      <c r="F1953" s="2">
        <v>119300000</v>
      </c>
      <c r="G1953" s="2">
        <v>128200000</v>
      </c>
      <c r="H1953" s="2">
        <v>128900000</v>
      </c>
      <c r="I1953" s="2">
        <v>132700000</v>
      </c>
      <c r="J1953" s="2">
        <v>137500000</v>
      </c>
      <c r="K1953" s="2">
        <v>140300000</v>
      </c>
      <c r="L1953" s="2">
        <v>142200000</v>
      </c>
      <c r="M1953" s="2">
        <v>143200000</v>
      </c>
      <c r="N1953" s="2">
        <v>143300000</v>
      </c>
      <c r="O1953" s="2">
        <v>143900000</v>
      </c>
      <c r="P1953" s="2">
        <v>144800000</v>
      </c>
      <c r="Q1953" s="2">
        <v>146200000</v>
      </c>
      <c r="R1953" s="2">
        <v>148400000</v>
      </c>
      <c r="S1953" s="2">
        <v>150600000</v>
      </c>
      <c r="T1953" s="2">
        <v>151900000</v>
      </c>
      <c r="U1953" s="2">
        <v>153600000</v>
      </c>
      <c r="V1953" s="2">
        <v>155300000</v>
      </c>
      <c r="W1953" s="2">
        <v>157000000</v>
      </c>
      <c r="X1953" s="2">
        <v>158400000</v>
      </c>
      <c r="Y1953" s="2">
        <v>160800000</v>
      </c>
      <c r="Z1953" s="2">
        <v>163500000</v>
      </c>
      <c r="AA1953" s="2">
        <v>165400000</v>
      </c>
      <c r="AB1953" s="2">
        <v>166300000</v>
      </c>
      <c r="AC1953" s="2">
        <v>168200000</v>
      </c>
      <c r="AD1953" s="2">
        <v>170400000</v>
      </c>
      <c r="AE1953" s="2">
        <v>172300000</v>
      </c>
      <c r="AF1953" s="2">
        <v>173200000</v>
      </c>
    </row>
    <row r="1954" spans="1:32">
      <c r="A1954" t="s">
        <v>7557</v>
      </c>
      <c r="B1954" t="s">
        <v>19</v>
      </c>
      <c r="C1954" s="2">
        <v>714000000</v>
      </c>
      <c r="D1954" s="2">
        <v>714000000</v>
      </c>
      <c r="E1954" s="2">
        <v>714000000</v>
      </c>
      <c r="F1954" s="2">
        <v>681500000</v>
      </c>
      <c r="G1954" s="2">
        <v>732600000</v>
      </c>
      <c r="H1954" s="2">
        <v>736500000</v>
      </c>
      <c r="I1954" s="2">
        <v>758100000</v>
      </c>
      <c r="J1954" s="2">
        <v>785200000</v>
      </c>
      <c r="K1954" s="2">
        <v>801400000</v>
      </c>
      <c r="L1954" s="2">
        <v>812400000</v>
      </c>
      <c r="M1954" s="2">
        <v>817800000</v>
      </c>
      <c r="N1954" s="2">
        <v>818300000</v>
      </c>
      <c r="O1954" s="2">
        <v>821800000</v>
      </c>
      <c r="P1954" s="2">
        <v>826900000</v>
      </c>
      <c r="Q1954" s="2">
        <v>835000000</v>
      </c>
      <c r="R1954" s="2">
        <v>847600000</v>
      </c>
      <c r="S1954" s="2">
        <v>860200000</v>
      </c>
      <c r="T1954" s="2">
        <v>867900000</v>
      </c>
      <c r="U1954" s="2">
        <v>877100000</v>
      </c>
      <c r="V1954" s="2">
        <v>887300000</v>
      </c>
      <c r="W1954" s="2">
        <v>896900000</v>
      </c>
      <c r="X1954" s="2">
        <v>904800000</v>
      </c>
      <c r="Y1954" s="2">
        <v>918600000</v>
      </c>
      <c r="Z1954" s="2">
        <v>933900000</v>
      </c>
      <c r="AA1954" s="2">
        <v>944900000</v>
      </c>
      <c r="AB1954" s="2">
        <v>950200000</v>
      </c>
      <c r="AC1954" s="2">
        <v>961000000</v>
      </c>
      <c r="AD1954" s="2">
        <v>973300000</v>
      </c>
      <c r="AE1954" s="2">
        <v>984000000</v>
      </c>
      <c r="AF1954" s="2">
        <v>989400000</v>
      </c>
    </row>
    <row r="1955" spans="1:32">
      <c r="A1955" t="s">
        <v>7558</v>
      </c>
      <c r="B1955" t="s">
        <v>19</v>
      </c>
      <c r="C1955">
        <v>0</v>
      </c>
      <c r="D1955">
        <v>0</v>
      </c>
      <c r="E1955">
        <v>0</v>
      </c>
      <c r="F1955">
        <v>0</v>
      </c>
      <c r="G1955">
        <v>0</v>
      </c>
      <c r="H1955">
        <v>0</v>
      </c>
      <c r="I1955">
        <v>0</v>
      </c>
      <c r="J1955">
        <v>0</v>
      </c>
      <c r="K1955">
        <v>0</v>
      </c>
      <c r="L1955">
        <v>0</v>
      </c>
      <c r="M1955">
        <v>0</v>
      </c>
      <c r="N1955">
        <v>0</v>
      </c>
      <c r="O1955">
        <v>0</v>
      </c>
      <c r="P1955">
        <v>0</v>
      </c>
      <c r="Q1955">
        <v>0</v>
      </c>
      <c r="R1955">
        <v>0</v>
      </c>
      <c r="S1955">
        <v>0</v>
      </c>
      <c r="T1955">
        <v>0</v>
      </c>
      <c r="U1955">
        <v>0</v>
      </c>
      <c r="V1955">
        <v>0</v>
      </c>
      <c r="W1955">
        <v>0</v>
      </c>
      <c r="X1955">
        <v>0</v>
      </c>
      <c r="Y1955">
        <v>0</v>
      </c>
      <c r="Z1955">
        <v>0</v>
      </c>
      <c r="AA1955">
        <v>0</v>
      </c>
      <c r="AB1955">
        <v>0</v>
      </c>
      <c r="AC1955">
        <v>0</v>
      </c>
      <c r="AD1955">
        <v>0</v>
      </c>
      <c r="AE1955">
        <v>0</v>
      </c>
      <c r="AF1955">
        <v>0</v>
      </c>
    </row>
    <row r="1956" spans="1:32">
      <c r="A1956" t="s">
        <v>7559</v>
      </c>
      <c r="B1956" t="s">
        <v>19</v>
      </c>
      <c r="C1956">
        <v>0</v>
      </c>
      <c r="D1956">
        <v>0</v>
      </c>
      <c r="E1956">
        <v>0</v>
      </c>
      <c r="F1956">
        <v>0</v>
      </c>
      <c r="G1956">
        <v>0</v>
      </c>
      <c r="H1956">
        <v>0</v>
      </c>
      <c r="I1956">
        <v>0</v>
      </c>
      <c r="J1956">
        <v>0</v>
      </c>
      <c r="K1956">
        <v>0</v>
      </c>
      <c r="L1956">
        <v>0</v>
      </c>
      <c r="M1956">
        <v>0</v>
      </c>
      <c r="N1956">
        <v>0</v>
      </c>
      <c r="O1956">
        <v>0</v>
      </c>
      <c r="P1956">
        <v>0</v>
      </c>
      <c r="Q1956">
        <v>0</v>
      </c>
      <c r="R1956">
        <v>0</v>
      </c>
      <c r="S1956">
        <v>0</v>
      </c>
      <c r="T1956">
        <v>0</v>
      </c>
      <c r="U1956">
        <v>0</v>
      </c>
      <c r="V1956">
        <v>0</v>
      </c>
      <c r="W1956">
        <v>0</v>
      </c>
      <c r="X1956">
        <v>0</v>
      </c>
      <c r="Y1956">
        <v>0</v>
      </c>
      <c r="Z1956">
        <v>0</v>
      </c>
      <c r="AA1956">
        <v>0</v>
      </c>
      <c r="AB1956">
        <v>0</v>
      </c>
      <c r="AC1956">
        <v>0</v>
      </c>
      <c r="AD1956">
        <v>0</v>
      </c>
      <c r="AE1956">
        <v>0</v>
      </c>
      <c r="AF1956">
        <v>0</v>
      </c>
    </row>
    <row r="1957" spans="1:32">
      <c r="A1957" t="s">
        <v>7560</v>
      </c>
      <c r="B1957" t="s">
        <v>19</v>
      </c>
      <c r="C1957" s="2">
        <v>2100000000000</v>
      </c>
      <c r="D1957" s="2">
        <v>2100000000000</v>
      </c>
      <c r="E1957" s="2">
        <v>2773000000000</v>
      </c>
      <c r="F1957" s="2">
        <v>1591000000000</v>
      </c>
      <c r="G1957" s="2">
        <v>1953000000000</v>
      </c>
      <c r="H1957" s="2">
        <v>2025000000000</v>
      </c>
      <c r="I1957" s="2">
        <v>1889000000000</v>
      </c>
      <c r="J1957" s="2">
        <v>1999000000000</v>
      </c>
      <c r="K1957" s="2">
        <v>1986000000000</v>
      </c>
      <c r="L1957" s="2">
        <v>1974000000000</v>
      </c>
      <c r="M1957" s="2">
        <v>1961000000000</v>
      </c>
      <c r="N1957" s="2">
        <v>1949000000000</v>
      </c>
      <c r="O1957" s="2">
        <v>1937000000000</v>
      </c>
      <c r="P1957" s="2">
        <v>1925000000000</v>
      </c>
      <c r="Q1957" s="2">
        <v>1914000000000</v>
      </c>
      <c r="R1957" s="2">
        <v>1902000000000</v>
      </c>
      <c r="S1957" s="2">
        <v>1891000000000</v>
      </c>
      <c r="T1957" s="2">
        <v>1880000000000</v>
      </c>
      <c r="U1957" s="2">
        <v>1869000000000</v>
      </c>
      <c r="V1957" s="2">
        <v>1859000000000</v>
      </c>
      <c r="W1957" s="2">
        <v>1848000000000</v>
      </c>
      <c r="X1957" s="2">
        <v>1838000000000</v>
      </c>
      <c r="Y1957" s="2">
        <v>1856000000000</v>
      </c>
      <c r="Z1957" s="2">
        <v>1875000000000</v>
      </c>
      <c r="AA1957" s="2">
        <v>1893000000000</v>
      </c>
      <c r="AB1957" s="2">
        <v>1912000000000</v>
      </c>
      <c r="AC1957" s="2">
        <v>1930000000000</v>
      </c>
      <c r="AD1957" s="2">
        <v>1954000000000</v>
      </c>
      <c r="AE1957" s="2">
        <v>1979000000000</v>
      </c>
      <c r="AF1957" s="2">
        <v>2003000000000</v>
      </c>
    </row>
    <row r="1958" spans="1:32">
      <c r="A1958" t="s">
        <v>7561</v>
      </c>
      <c r="B1958" t="s">
        <v>19</v>
      </c>
      <c r="C1958">
        <v>0</v>
      </c>
      <c r="D1958">
        <v>0</v>
      </c>
      <c r="E1958">
        <v>0</v>
      </c>
      <c r="F1958">
        <v>0</v>
      </c>
      <c r="G1958">
        <v>0</v>
      </c>
      <c r="H1958">
        <v>0</v>
      </c>
      <c r="I1958">
        <v>0</v>
      </c>
      <c r="J1958">
        <v>0</v>
      </c>
      <c r="K1958">
        <v>0</v>
      </c>
      <c r="L1958">
        <v>0</v>
      </c>
      <c r="M1958">
        <v>0</v>
      </c>
      <c r="N1958">
        <v>0</v>
      </c>
      <c r="O1958">
        <v>0</v>
      </c>
      <c r="P1958">
        <v>0</v>
      </c>
      <c r="Q1958">
        <v>0</v>
      </c>
      <c r="R1958">
        <v>0</v>
      </c>
      <c r="S1958">
        <v>0</v>
      </c>
      <c r="T1958">
        <v>0</v>
      </c>
      <c r="U1958">
        <v>0</v>
      </c>
      <c r="V1958">
        <v>0</v>
      </c>
      <c r="W1958">
        <v>0</v>
      </c>
      <c r="X1958">
        <v>0</v>
      </c>
      <c r="Y1958">
        <v>0</v>
      </c>
      <c r="Z1958">
        <v>0</v>
      </c>
      <c r="AA1958">
        <v>0</v>
      </c>
      <c r="AB1958">
        <v>0</v>
      </c>
      <c r="AC1958">
        <v>0</v>
      </c>
      <c r="AD1958">
        <v>0</v>
      </c>
      <c r="AE1958">
        <v>0</v>
      </c>
      <c r="AF1958">
        <v>0</v>
      </c>
    </row>
    <row r="1959" spans="1:32">
      <c r="A1959" t="s">
        <v>7562</v>
      </c>
      <c r="B1959" t="s">
        <v>19</v>
      </c>
      <c r="C1959">
        <v>0</v>
      </c>
      <c r="D1959">
        <v>0</v>
      </c>
      <c r="E1959">
        <v>0</v>
      </c>
      <c r="F1959">
        <v>0</v>
      </c>
      <c r="G1959">
        <v>0</v>
      </c>
      <c r="H1959">
        <v>0</v>
      </c>
      <c r="I1959">
        <v>0</v>
      </c>
      <c r="J1959">
        <v>0</v>
      </c>
      <c r="K1959">
        <v>0</v>
      </c>
      <c r="L1959">
        <v>0</v>
      </c>
      <c r="M1959">
        <v>0</v>
      </c>
      <c r="N1959">
        <v>0</v>
      </c>
      <c r="O1959">
        <v>0</v>
      </c>
      <c r="P1959">
        <v>0</v>
      </c>
      <c r="Q1959">
        <v>0</v>
      </c>
      <c r="R1959">
        <v>0</v>
      </c>
      <c r="S1959">
        <v>0</v>
      </c>
      <c r="T1959">
        <v>0</v>
      </c>
      <c r="U1959">
        <v>0</v>
      </c>
      <c r="V1959">
        <v>0</v>
      </c>
      <c r="W1959">
        <v>0</v>
      </c>
      <c r="X1959">
        <v>0</v>
      </c>
      <c r="Y1959">
        <v>0</v>
      </c>
      <c r="Z1959">
        <v>0</v>
      </c>
      <c r="AA1959">
        <v>0</v>
      </c>
      <c r="AB1959">
        <v>0</v>
      </c>
      <c r="AC1959">
        <v>0</v>
      </c>
      <c r="AD1959">
        <v>0</v>
      </c>
      <c r="AE1959">
        <v>0</v>
      </c>
      <c r="AF1959">
        <v>0</v>
      </c>
    </row>
    <row r="1960" spans="1:32">
      <c r="A1960" t="s">
        <v>7563</v>
      </c>
      <c r="B1960" t="s">
        <v>19</v>
      </c>
      <c r="C1960">
        <v>0</v>
      </c>
      <c r="D1960">
        <v>0</v>
      </c>
      <c r="E1960">
        <v>0</v>
      </c>
      <c r="F1960">
        <v>0</v>
      </c>
      <c r="G1960">
        <v>0</v>
      </c>
      <c r="H1960">
        <v>0</v>
      </c>
      <c r="I1960">
        <v>0</v>
      </c>
      <c r="J1960">
        <v>0</v>
      </c>
      <c r="K1960">
        <v>0</v>
      </c>
      <c r="L1960">
        <v>0</v>
      </c>
      <c r="M1960">
        <v>0</v>
      </c>
      <c r="N1960">
        <v>0</v>
      </c>
      <c r="O1960">
        <v>0</v>
      </c>
      <c r="P1960">
        <v>0</v>
      </c>
      <c r="Q1960">
        <v>0</v>
      </c>
      <c r="R1960">
        <v>0</v>
      </c>
      <c r="S1960">
        <v>0</v>
      </c>
      <c r="T1960">
        <v>0</v>
      </c>
      <c r="U1960">
        <v>0</v>
      </c>
      <c r="V1960">
        <v>0</v>
      </c>
      <c r="W1960">
        <v>0</v>
      </c>
      <c r="X1960">
        <v>0</v>
      </c>
      <c r="Y1960">
        <v>0</v>
      </c>
      <c r="Z1960">
        <v>0</v>
      </c>
      <c r="AA1960">
        <v>0</v>
      </c>
      <c r="AB1960">
        <v>0</v>
      </c>
      <c r="AC1960">
        <v>0</v>
      </c>
      <c r="AD1960">
        <v>0</v>
      </c>
      <c r="AE1960">
        <v>0</v>
      </c>
      <c r="AF1960">
        <v>0</v>
      </c>
    </row>
    <row r="1961" spans="1:32">
      <c r="A1961" t="s">
        <v>7564</v>
      </c>
      <c r="B1961" t="s">
        <v>19</v>
      </c>
      <c r="C1961">
        <v>0</v>
      </c>
      <c r="D1961">
        <v>0</v>
      </c>
      <c r="E1961">
        <v>0</v>
      </c>
      <c r="F1961">
        <v>0</v>
      </c>
      <c r="G1961">
        <v>0</v>
      </c>
      <c r="H1961">
        <v>0</v>
      </c>
      <c r="I1961">
        <v>0</v>
      </c>
      <c r="J1961">
        <v>0</v>
      </c>
      <c r="K1961">
        <v>0</v>
      </c>
      <c r="L1961">
        <v>0</v>
      </c>
      <c r="M1961">
        <v>0</v>
      </c>
      <c r="N1961">
        <v>0</v>
      </c>
      <c r="O1961">
        <v>0</v>
      </c>
      <c r="P1961">
        <v>0</v>
      </c>
      <c r="Q1961">
        <v>0</v>
      </c>
      <c r="R1961">
        <v>0</v>
      </c>
      <c r="S1961">
        <v>0</v>
      </c>
      <c r="T1961">
        <v>0</v>
      </c>
      <c r="U1961">
        <v>0</v>
      </c>
      <c r="V1961">
        <v>0</v>
      </c>
      <c r="W1961">
        <v>0</v>
      </c>
      <c r="X1961">
        <v>0</v>
      </c>
      <c r="Y1961">
        <v>0</v>
      </c>
      <c r="Z1961">
        <v>0</v>
      </c>
      <c r="AA1961">
        <v>0</v>
      </c>
      <c r="AB1961">
        <v>0</v>
      </c>
      <c r="AC1961">
        <v>0</v>
      </c>
      <c r="AD1961">
        <v>0</v>
      </c>
      <c r="AE1961">
        <v>0</v>
      </c>
      <c r="AF1961">
        <v>0</v>
      </c>
    </row>
    <row r="1962" spans="1:32">
      <c r="A1962" t="s">
        <v>7565</v>
      </c>
      <c r="B1962" t="s">
        <v>19</v>
      </c>
      <c r="C1962">
        <v>0</v>
      </c>
      <c r="D1962">
        <v>0</v>
      </c>
      <c r="E1962">
        <v>0</v>
      </c>
      <c r="F1962">
        <v>0</v>
      </c>
      <c r="G1962">
        <v>0</v>
      </c>
      <c r="H1962">
        <v>0</v>
      </c>
      <c r="I1962">
        <v>0</v>
      </c>
      <c r="J1962">
        <v>0</v>
      </c>
      <c r="K1962">
        <v>0</v>
      </c>
      <c r="L1962">
        <v>0</v>
      </c>
      <c r="M1962">
        <v>0</v>
      </c>
      <c r="N1962">
        <v>0</v>
      </c>
      <c r="O1962">
        <v>0</v>
      </c>
      <c r="P1962">
        <v>0</v>
      </c>
      <c r="Q1962">
        <v>0</v>
      </c>
      <c r="R1962">
        <v>0</v>
      </c>
      <c r="S1962">
        <v>0</v>
      </c>
      <c r="T1962">
        <v>0</v>
      </c>
      <c r="U1962">
        <v>0</v>
      </c>
      <c r="V1962">
        <v>0</v>
      </c>
      <c r="W1962">
        <v>0</v>
      </c>
      <c r="X1962">
        <v>0</v>
      </c>
      <c r="Y1962">
        <v>0</v>
      </c>
      <c r="Z1962">
        <v>0</v>
      </c>
      <c r="AA1962">
        <v>0</v>
      </c>
      <c r="AB1962">
        <v>0</v>
      </c>
      <c r="AC1962">
        <v>0</v>
      </c>
      <c r="AD1962">
        <v>0</v>
      </c>
      <c r="AE1962">
        <v>0</v>
      </c>
      <c r="AF1962">
        <v>0</v>
      </c>
    </row>
    <row r="1963" spans="1:32">
      <c r="A1963" t="s">
        <v>7566</v>
      </c>
      <c r="B1963" t="s">
        <v>19</v>
      </c>
      <c r="C1963">
        <v>0</v>
      </c>
      <c r="D1963">
        <v>0</v>
      </c>
      <c r="E1963">
        <v>0</v>
      </c>
      <c r="F1963">
        <v>0</v>
      </c>
      <c r="G1963">
        <v>0</v>
      </c>
      <c r="H1963">
        <v>0</v>
      </c>
      <c r="I1963">
        <v>0</v>
      </c>
      <c r="J1963">
        <v>0</v>
      </c>
      <c r="K1963">
        <v>0</v>
      </c>
      <c r="L1963">
        <v>0</v>
      </c>
      <c r="M1963">
        <v>0</v>
      </c>
      <c r="N1963">
        <v>0</v>
      </c>
      <c r="O1963">
        <v>0</v>
      </c>
      <c r="P1963">
        <v>0</v>
      </c>
      <c r="Q1963">
        <v>0</v>
      </c>
      <c r="R1963">
        <v>0</v>
      </c>
      <c r="S1963">
        <v>0</v>
      </c>
      <c r="T1963">
        <v>0</v>
      </c>
      <c r="U1963">
        <v>0</v>
      </c>
      <c r="V1963">
        <v>0</v>
      </c>
      <c r="W1963">
        <v>0</v>
      </c>
      <c r="X1963">
        <v>0</v>
      </c>
      <c r="Y1963">
        <v>0</v>
      </c>
      <c r="Z1963">
        <v>0</v>
      </c>
      <c r="AA1963">
        <v>0</v>
      </c>
      <c r="AB1963">
        <v>0</v>
      </c>
      <c r="AC1963">
        <v>0</v>
      </c>
      <c r="AD1963">
        <v>0</v>
      </c>
      <c r="AE1963">
        <v>0</v>
      </c>
      <c r="AF1963">
        <v>0</v>
      </c>
    </row>
    <row r="1964" spans="1:32">
      <c r="A1964" t="s">
        <v>7567</v>
      </c>
      <c r="B1964" t="s">
        <v>19</v>
      </c>
      <c r="C1964">
        <v>0</v>
      </c>
      <c r="D1964">
        <v>0</v>
      </c>
      <c r="E1964">
        <v>0</v>
      </c>
      <c r="F1964">
        <v>0</v>
      </c>
      <c r="G1964">
        <v>0</v>
      </c>
      <c r="H1964">
        <v>0</v>
      </c>
      <c r="I1964">
        <v>0</v>
      </c>
      <c r="J1964">
        <v>0</v>
      </c>
      <c r="K1964">
        <v>0</v>
      </c>
      <c r="L1964">
        <v>0</v>
      </c>
      <c r="M1964">
        <v>0</v>
      </c>
      <c r="N1964">
        <v>0</v>
      </c>
      <c r="O1964">
        <v>0</v>
      </c>
      <c r="P1964">
        <v>0</v>
      </c>
      <c r="Q1964">
        <v>0</v>
      </c>
      <c r="R1964">
        <v>0</v>
      </c>
      <c r="S1964">
        <v>0</v>
      </c>
      <c r="T1964">
        <v>0</v>
      </c>
      <c r="U1964">
        <v>0</v>
      </c>
      <c r="V1964">
        <v>0</v>
      </c>
      <c r="W1964">
        <v>0</v>
      </c>
      <c r="X1964">
        <v>0</v>
      </c>
      <c r="Y1964">
        <v>0</v>
      </c>
      <c r="Z1964">
        <v>0</v>
      </c>
      <c r="AA1964">
        <v>0</v>
      </c>
      <c r="AB1964">
        <v>0</v>
      </c>
      <c r="AC1964">
        <v>0</v>
      </c>
      <c r="AD1964">
        <v>0</v>
      </c>
      <c r="AE1964">
        <v>0</v>
      </c>
      <c r="AF1964">
        <v>0</v>
      </c>
    </row>
    <row r="1965" spans="1:32">
      <c r="A1965" t="s">
        <v>7568</v>
      </c>
      <c r="B1965" t="s">
        <v>19</v>
      </c>
      <c r="C1965">
        <v>0</v>
      </c>
      <c r="D1965">
        <v>0</v>
      </c>
      <c r="E1965">
        <v>0</v>
      </c>
      <c r="F1965">
        <v>0</v>
      </c>
      <c r="G1965">
        <v>0</v>
      </c>
      <c r="H1965">
        <v>0</v>
      </c>
      <c r="I1965">
        <v>0</v>
      </c>
      <c r="J1965">
        <v>0</v>
      </c>
      <c r="K1965">
        <v>0</v>
      </c>
      <c r="L1965">
        <v>0</v>
      </c>
      <c r="M1965">
        <v>0</v>
      </c>
      <c r="N1965">
        <v>0</v>
      </c>
      <c r="O1965">
        <v>0</v>
      </c>
      <c r="P1965">
        <v>0</v>
      </c>
      <c r="Q1965">
        <v>0</v>
      </c>
      <c r="R1965">
        <v>0</v>
      </c>
      <c r="S1965">
        <v>0</v>
      </c>
      <c r="T1965">
        <v>0</v>
      </c>
      <c r="U1965">
        <v>0</v>
      </c>
      <c r="V1965">
        <v>0</v>
      </c>
      <c r="W1965">
        <v>0</v>
      </c>
      <c r="X1965">
        <v>0</v>
      </c>
      <c r="Y1965">
        <v>0</v>
      </c>
      <c r="Z1965">
        <v>0</v>
      </c>
      <c r="AA1965">
        <v>0</v>
      </c>
      <c r="AB1965">
        <v>0</v>
      </c>
      <c r="AC1965">
        <v>0</v>
      </c>
      <c r="AD1965">
        <v>0</v>
      </c>
      <c r="AE1965">
        <v>0</v>
      </c>
      <c r="AF1965">
        <v>0</v>
      </c>
    </row>
    <row r="1966" spans="1:32">
      <c r="A1966" t="s">
        <v>7569</v>
      </c>
      <c r="B1966" t="s">
        <v>19</v>
      </c>
      <c r="C1966">
        <v>0</v>
      </c>
      <c r="D1966">
        <v>0</v>
      </c>
      <c r="E1966">
        <v>0</v>
      </c>
      <c r="F1966">
        <v>0</v>
      </c>
      <c r="G1966">
        <v>0</v>
      </c>
      <c r="H1966">
        <v>0</v>
      </c>
      <c r="I1966">
        <v>0</v>
      </c>
      <c r="J1966">
        <v>0</v>
      </c>
      <c r="K1966">
        <v>0</v>
      </c>
      <c r="L1966">
        <v>0</v>
      </c>
      <c r="M1966">
        <v>0</v>
      </c>
      <c r="N1966">
        <v>0</v>
      </c>
      <c r="O1966">
        <v>0</v>
      </c>
      <c r="P1966">
        <v>0</v>
      </c>
      <c r="Q1966">
        <v>0</v>
      </c>
      <c r="R1966">
        <v>0</v>
      </c>
      <c r="S1966">
        <v>0</v>
      </c>
      <c r="T1966">
        <v>0</v>
      </c>
      <c r="U1966">
        <v>0</v>
      </c>
      <c r="V1966">
        <v>0</v>
      </c>
      <c r="W1966">
        <v>0</v>
      </c>
      <c r="X1966">
        <v>0</v>
      </c>
      <c r="Y1966">
        <v>0</v>
      </c>
      <c r="Z1966">
        <v>0</v>
      </c>
      <c r="AA1966">
        <v>0</v>
      </c>
      <c r="AB1966">
        <v>0</v>
      </c>
      <c r="AC1966">
        <v>0</v>
      </c>
      <c r="AD1966">
        <v>0</v>
      </c>
      <c r="AE1966">
        <v>0</v>
      </c>
      <c r="AF1966">
        <v>0</v>
      </c>
    </row>
    <row r="1967" spans="1:32">
      <c r="A1967" t="s">
        <v>7570</v>
      </c>
      <c r="B1967" t="s">
        <v>19</v>
      </c>
      <c r="C1967">
        <v>0</v>
      </c>
      <c r="D1967">
        <v>0</v>
      </c>
      <c r="E1967">
        <v>0</v>
      </c>
      <c r="F1967">
        <v>0</v>
      </c>
      <c r="G1967">
        <v>0</v>
      </c>
      <c r="H1967">
        <v>0</v>
      </c>
      <c r="I1967">
        <v>0</v>
      </c>
      <c r="J1967">
        <v>0</v>
      </c>
      <c r="K1967">
        <v>0</v>
      </c>
      <c r="L1967">
        <v>0</v>
      </c>
      <c r="M1967">
        <v>0</v>
      </c>
      <c r="N1967">
        <v>0</v>
      </c>
      <c r="O1967">
        <v>0</v>
      </c>
      <c r="P1967">
        <v>0</v>
      </c>
      <c r="Q1967">
        <v>0</v>
      </c>
      <c r="R1967">
        <v>0</v>
      </c>
      <c r="S1967">
        <v>0</v>
      </c>
      <c r="T1967">
        <v>0</v>
      </c>
      <c r="U1967">
        <v>0</v>
      </c>
      <c r="V1967">
        <v>0</v>
      </c>
      <c r="W1967">
        <v>0</v>
      </c>
      <c r="X1967">
        <v>0</v>
      </c>
      <c r="Y1967">
        <v>0</v>
      </c>
      <c r="Z1967">
        <v>0</v>
      </c>
      <c r="AA1967">
        <v>0</v>
      </c>
      <c r="AB1967">
        <v>0</v>
      </c>
      <c r="AC1967">
        <v>0</v>
      </c>
      <c r="AD1967">
        <v>0</v>
      </c>
      <c r="AE1967">
        <v>0</v>
      </c>
      <c r="AF1967">
        <v>0</v>
      </c>
    </row>
    <row r="1968" spans="1:32">
      <c r="A1968" t="s">
        <v>7571</v>
      </c>
      <c r="B1968" t="s">
        <v>19</v>
      </c>
      <c r="C1968">
        <v>0</v>
      </c>
      <c r="D1968">
        <v>0</v>
      </c>
      <c r="E1968">
        <v>0</v>
      </c>
      <c r="F1968">
        <v>0</v>
      </c>
      <c r="G1968">
        <v>0</v>
      </c>
      <c r="H1968">
        <v>0</v>
      </c>
      <c r="I1968">
        <v>0</v>
      </c>
      <c r="J1968">
        <v>0</v>
      </c>
      <c r="K1968">
        <v>0</v>
      </c>
      <c r="L1968">
        <v>0</v>
      </c>
      <c r="M1968">
        <v>0</v>
      </c>
      <c r="N1968">
        <v>0</v>
      </c>
      <c r="O1968">
        <v>0</v>
      </c>
      <c r="P1968">
        <v>0</v>
      </c>
      <c r="Q1968">
        <v>0</v>
      </c>
      <c r="R1968">
        <v>0</v>
      </c>
      <c r="S1968">
        <v>0</v>
      </c>
      <c r="T1968">
        <v>0</v>
      </c>
      <c r="U1968">
        <v>0</v>
      </c>
      <c r="V1968">
        <v>0</v>
      </c>
      <c r="W1968">
        <v>0</v>
      </c>
      <c r="X1968">
        <v>0</v>
      </c>
      <c r="Y1968">
        <v>0</v>
      </c>
      <c r="Z1968">
        <v>0</v>
      </c>
      <c r="AA1968">
        <v>0</v>
      </c>
      <c r="AB1968">
        <v>0</v>
      </c>
      <c r="AC1968">
        <v>0</v>
      </c>
      <c r="AD1968">
        <v>0</v>
      </c>
      <c r="AE1968">
        <v>0</v>
      </c>
      <c r="AF1968">
        <v>0</v>
      </c>
    </row>
    <row r="1969" spans="1:32">
      <c r="A1969" t="s">
        <v>7572</v>
      </c>
      <c r="B1969" t="s">
        <v>19</v>
      </c>
      <c r="C1969">
        <v>0</v>
      </c>
      <c r="D1969">
        <v>0</v>
      </c>
      <c r="E1969">
        <v>0</v>
      </c>
      <c r="F1969">
        <v>0</v>
      </c>
      <c r="G1969">
        <v>0</v>
      </c>
      <c r="H1969">
        <v>0</v>
      </c>
      <c r="I1969">
        <v>0</v>
      </c>
      <c r="J1969">
        <v>0</v>
      </c>
      <c r="K1969">
        <v>0</v>
      </c>
      <c r="L1969">
        <v>0</v>
      </c>
      <c r="M1969">
        <v>0</v>
      </c>
      <c r="N1969">
        <v>0</v>
      </c>
      <c r="O1969">
        <v>0</v>
      </c>
      <c r="P1969">
        <v>0</v>
      </c>
      <c r="Q1969">
        <v>0</v>
      </c>
      <c r="R1969">
        <v>0</v>
      </c>
      <c r="S1969">
        <v>0</v>
      </c>
      <c r="T1969">
        <v>0</v>
      </c>
      <c r="U1969">
        <v>0</v>
      </c>
      <c r="V1969">
        <v>0</v>
      </c>
      <c r="W1969">
        <v>0</v>
      </c>
      <c r="X1969">
        <v>0</v>
      </c>
      <c r="Y1969">
        <v>0</v>
      </c>
      <c r="Z1969">
        <v>0</v>
      </c>
      <c r="AA1969">
        <v>0</v>
      </c>
      <c r="AB1969">
        <v>0</v>
      </c>
      <c r="AC1969">
        <v>0</v>
      </c>
      <c r="AD1969">
        <v>0</v>
      </c>
      <c r="AE1969">
        <v>0</v>
      </c>
      <c r="AF1969">
        <v>0</v>
      </c>
    </row>
    <row r="1970" spans="1:32">
      <c r="A1970" t="s">
        <v>7573</v>
      </c>
      <c r="B1970" t="s">
        <v>19</v>
      </c>
      <c r="C1970" s="2">
        <v>300000000000</v>
      </c>
      <c r="D1970" s="2">
        <v>300000000000</v>
      </c>
      <c r="E1970" s="2">
        <v>319250000000</v>
      </c>
      <c r="F1970" s="2">
        <v>338500000000</v>
      </c>
      <c r="G1970" s="2">
        <v>342000000000</v>
      </c>
      <c r="H1970" s="2">
        <v>349700000000</v>
      </c>
      <c r="I1970" s="2">
        <v>359200000000</v>
      </c>
      <c r="J1970" s="2">
        <v>367400000000</v>
      </c>
      <c r="K1970" s="2">
        <v>373400000000</v>
      </c>
      <c r="L1970" s="2">
        <v>378400000000</v>
      </c>
      <c r="M1970" s="2">
        <v>381900000000</v>
      </c>
      <c r="N1970" s="2">
        <v>383800000000</v>
      </c>
      <c r="O1970" s="2">
        <v>391700000000</v>
      </c>
      <c r="P1970" s="2">
        <v>402900000000</v>
      </c>
      <c r="Q1970" s="2">
        <v>414300000000</v>
      </c>
      <c r="R1970" s="2">
        <v>426600000000</v>
      </c>
      <c r="S1970" s="2">
        <v>438400000000</v>
      </c>
      <c r="T1970" s="2">
        <v>450700000000</v>
      </c>
      <c r="U1970" s="2">
        <v>464300000000</v>
      </c>
      <c r="V1970" s="2">
        <v>477500000000</v>
      </c>
      <c r="W1970" s="2">
        <v>491400000000</v>
      </c>
      <c r="X1970" s="2">
        <v>506700000000</v>
      </c>
      <c r="Y1970" s="2">
        <v>520100000000</v>
      </c>
      <c r="Z1970" s="2">
        <v>533200000000</v>
      </c>
      <c r="AA1970" s="2">
        <v>546000000000</v>
      </c>
      <c r="AB1970" s="2">
        <v>558200000000</v>
      </c>
      <c r="AC1970" s="2">
        <v>571700000000</v>
      </c>
      <c r="AD1970" s="2">
        <v>586100000000</v>
      </c>
      <c r="AE1970" s="2">
        <v>601400000000</v>
      </c>
      <c r="AF1970" s="2">
        <v>617000000000</v>
      </c>
    </row>
    <row r="1971" spans="1:32">
      <c r="A1971" t="s">
        <v>7574</v>
      </c>
      <c r="B1971" t="s">
        <v>19</v>
      </c>
      <c r="C1971">
        <v>0</v>
      </c>
      <c r="D1971">
        <v>0</v>
      </c>
      <c r="E1971">
        <v>0</v>
      </c>
      <c r="F1971">
        <v>0</v>
      </c>
      <c r="G1971">
        <v>0</v>
      </c>
      <c r="H1971">
        <v>0</v>
      </c>
      <c r="I1971">
        <v>0</v>
      </c>
      <c r="J1971">
        <v>0</v>
      </c>
      <c r="K1971">
        <v>0</v>
      </c>
      <c r="L1971">
        <v>0</v>
      </c>
      <c r="M1971">
        <v>0</v>
      </c>
      <c r="N1971">
        <v>0</v>
      </c>
      <c r="O1971">
        <v>0</v>
      </c>
      <c r="P1971">
        <v>0</v>
      </c>
      <c r="Q1971">
        <v>0</v>
      </c>
      <c r="R1971">
        <v>0</v>
      </c>
      <c r="S1971">
        <v>0</v>
      </c>
      <c r="T1971">
        <v>0</v>
      </c>
      <c r="U1971">
        <v>0</v>
      </c>
      <c r="V1971">
        <v>0</v>
      </c>
      <c r="W1971">
        <v>0</v>
      </c>
      <c r="X1971">
        <v>0</v>
      </c>
      <c r="Y1971">
        <v>0</v>
      </c>
      <c r="Z1971">
        <v>0</v>
      </c>
      <c r="AA1971">
        <v>0</v>
      </c>
      <c r="AB1971">
        <v>0</v>
      </c>
      <c r="AC1971">
        <v>0</v>
      </c>
      <c r="AD1971">
        <v>0</v>
      </c>
      <c r="AE1971">
        <v>0</v>
      </c>
      <c r="AF1971">
        <v>0</v>
      </c>
    </row>
    <row r="1972" spans="1:32">
      <c r="A1972" t="s">
        <v>7575</v>
      </c>
      <c r="B1972" t="s">
        <v>19</v>
      </c>
      <c r="C1972">
        <v>0</v>
      </c>
      <c r="D1972">
        <v>0</v>
      </c>
      <c r="E1972">
        <v>0</v>
      </c>
      <c r="F1972">
        <v>0</v>
      </c>
      <c r="G1972">
        <v>0</v>
      </c>
      <c r="H1972">
        <v>0</v>
      </c>
      <c r="I1972">
        <v>0</v>
      </c>
      <c r="J1972">
        <v>0</v>
      </c>
      <c r="K1972">
        <v>0</v>
      </c>
      <c r="L1972">
        <v>0</v>
      </c>
      <c r="M1972">
        <v>0</v>
      </c>
      <c r="N1972">
        <v>0</v>
      </c>
      <c r="O1972">
        <v>0</v>
      </c>
      <c r="P1972">
        <v>0</v>
      </c>
      <c r="Q1972">
        <v>0</v>
      </c>
      <c r="R1972">
        <v>0</v>
      </c>
      <c r="S1972">
        <v>0</v>
      </c>
      <c r="T1972">
        <v>0</v>
      </c>
      <c r="U1972">
        <v>0</v>
      </c>
      <c r="V1972">
        <v>0</v>
      </c>
      <c r="W1972">
        <v>0</v>
      </c>
      <c r="X1972">
        <v>0</v>
      </c>
      <c r="Y1972">
        <v>0</v>
      </c>
      <c r="Z1972">
        <v>0</v>
      </c>
      <c r="AA1972">
        <v>0</v>
      </c>
      <c r="AB1972">
        <v>0</v>
      </c>
      <c r="AC1972">
        <v>0</v>
      </c>
      <c r="AD1972">
        <v>0</v>
      </c>
      <c r="AE1972">
        <v>0</v>
      </c>
      <c r="AF1972">
        <v>0</v>
      </c>
    </row>
    <row r="1973" spans="1:32">
      <c r="A1973" t="s">
        <v>7576</v>
      </c>
      <c r="B1973" t="s">
        <v>19</v>
      </c>
      <c r="C1973">
        <v>0</v>
      </c>
      <c r="D1973">
        <v>0</v>
      </c>
      <c r="E1973">
        <v>0</v>
      </c>
      <c r="F1973">
        <v>0</v>
      </c>
      <c r="G1973">
        <v>0</v>
      </c>
      <c r="H1973">
        <v>0</v>
      </c>
      <c r="I1973">
        <v>0</v>
      </c>
      <c r="J1973">
        <v>0</v>
      </c>
      <c r="K1973">
        <v>0</v>
      </c>
      <c r="L1973">
        <v>0</v>
      </c>
      <c r="M1973">
        <v>0</v>
      </c>
      <c r="N1973">
        <v>0</v>
      </c>
      <c r="O1973">
        <v>0</v>
      </c>
      <c r="P1973">
        <v>0</v>
      </c>
      <c r="Q1973">
        <v>0</v>
      </c>
      <c r="R1973">
        <v>0</v>
      </c>
      <c r="S1973">
        <v>0</v>
      </c>
      <c r="T1973">
        <v>0</v>
      </c>
      <c r="U1973">
        <v>0</v>
      </c>
      <c r="V1973">
        <v>0</v>
      </c>
      <c r="W1973">
        <v>0</v>
      </c>
      <c r="X1973">
        <v>0</v>
      </c>
      <c r="Y1973">
        <v>0</v>
      </c>
      <c r="Z1973">
        <v>0</v>
      </c>
      <c r="AA1973">
        <v>0</v>
      </c>
      <c r="AB1973">
        <v>0</v>
      </c>
      <c r="AC1973">
        <v>0</v>
      </c>
      <c r="AD1973">
        <v>0</v>
      </c>
      <c r="AE1973">
        <v>0</v>
      </c>
      <c r="AF1973">
        <v>0</v>
      </c>
    </row>
    <row r="1974" spans="1:32">
      <c r="A1974" t="s">
        <v>7577</v>
      </c>
      <c r="B1974" t="s">
        <v>19</v>
      </c>
      <c r="C1974">
        <v>0</v>
      </c>
      <c r="D1974">
        <v>0</v>
      </c>
      <c r="E1974">
        <v>0</v>
      </c>
      <c r="F1974">
        <v>0</v>
      </c>
      <c r="G1974">
        <v>0</v>
      </c>
      <c r="H1974">
        <v>0</v>
      </c>
      <c r="I1974">
        <v>0</v>
      </c>
      <c r="J1974">
        <v>0</v>
      </c>
      <c r="K1974">
        <v>0</v>
      </c>
      <c r="L1974">
        <v>0</v>
      </c>
      <c r="M1974">
        <v>0</v>
      </c>
      <c r="N1974">
        <v>0</v>
      </c>
      <c r="O1974">
        <v>0</v>
      </c>
      <c r="P1974">
        <v>0</v>
      </c>
      <c r="Q1974">
        <v>0</v>
      </c>
      <c r="R1974">
        <v>0</v>
      </c>
      <c r="S1974">
        <v>0</v>
      </c>
      <c r="T1974">
        <v>0</v>
      </c>
      <c r="U1974">
        <v>0</v>
      </c>
      <c r="V1974">
        <v>0</v>
      </c>
      <c r="W1974">
        <v>0</v>
      </c>
      <c r="X1974">
        <v>0</v>
      </c>
      <c r="Y1974">
        <v>0</v>
      </c>
      <c r="Z1974">
        <v>0</v>
      </c>
      <c r="AA1974">
        <v>0</v>
      </c>
      <c r="AB1974">
        <v>0</v>
      </c>
      <c r="AC1974">
        <v>0</v>
      </c>
      <c r="AD1974">
        <v>0</v>
      </c>
      <c r="AE1974">
        <v>0</v>
      </c>
      <c r="AF1974">
        <v>0</v>
      </c>
    </row>
    <row r="1975" spans="1:32">
      <c r="A1975" t="s">
        <v>7578</v>
      </c>
      <c r="B1975" t="s">
        <v>19</v>
      </c>
      <c r="C1975">
        <v>0</v>
      </c>
      <c r="D1975">
        <v>0</v>
      </c>
      <c r="E1975">
        <v>0</v>
      </c>
      <c r="F1975">
        <v>0</v>
      </c>
      <c r="G1975">
        <v>0</v>
      </c>
      <c r="H1975">
        <v>0</v>
      </c>
      <c r="I1975">
        <v>0</v>
      </c>
      <c r="J1975">
        <v>0</v>
      </c>
      <c r="K1975">
        <v>0</v>
      </c>
      <c r="L1975">
        <v>0</v>
      </c>
      <c r="M1975">
        <v>0</v>
      </c>
      <c r="N1975">
        <v>0</v>
      </c>
      <c r="O1975">
        <v>0</v>
      </c>
      <c r="P1975">
        <v>0</v>
      </c>
      <c r="Q1975">
        <v>0</v>
      </c>
      <c r="R1975">
        <v>0</v>
      </c>
      <c r="S1975">
        <v>0</v>
      </c>
      <c r="T1975">
        <v>0</v>
      </c>
      <c r="U1975">
        <v>0</v>
      </c>
      <c r="V1975">
        <v>0</v>
      </c>
      <c r="W1975">
        <v>0</v>
      </c>
      <c r="X1975">
        <v>0</v>
      </c>
      <c r="Y1975">
        <v>0</v>
      </c>
      <c r="Z1975">
        <v>0</v>
      </c>
      <c r="AA1975">
        <v>0</v>
      </c>
      <c r="AB1975">
        <v>0</v>
      </c>
      <c r="AC1975">
        <v>0</v>
      </c>
      <c r="AD1975">
        <v>0</v>
      </c>
      <c r="AE1975">
        <v>0</v>
      </c>
      <c r="AF1975">
        <v>0</v>
      </c>
    </row>
    <row r="1976" spans="1:32">
      <c r="A1976" t="s">
        <v>7579</v>
      </c>
      <c r="B1976" t="s">
        <v>19</v>
      </c>
      <c r="C1976">
        <v>0</v>
      </c>
      <c r="D1976">
        <v>0</v>
      </c>
      <c r="E1976">
        <v>0</v>
      </c>
      <c r="F1976">
        <v>0</v>
      </c>
      <c r="G1976">
        <v>0</v>
      </c>
      <c r="H1976">
        <v>0</v>
      </c>
      <c r="I1976">
        <v>0</v>
      </c>
      <c r="J1976">
        <v>0</v>
      </c>
      <c r="K1976">
        <v>0</v>
      </c>
      <c r="L1976">
        <v>0</v>
      </c>
      <c r="M1976">
        <v>0</v>
      </c>
      <c r="N1976">
        <v>0</v>
      </c>
      <c r="O1976">
        <v>0</v>
      </c>
      <c r="P1976">
        <v>0</v>
      </c>
      <c r="Q1976">
        <v>0</v>
      </c>
      <c r="R1976">
        <v>0</v>
      </c>
      <c r="S1976">
        <v>0</v>
      </c>
      <c r="T1976">
        <v>0</v>
      </c>
      <c r="U1976">
        <v>0</v>
      </c>
      <c r="V1976">
        <v>0</v>
      </c>
      <c r="W1976">
        <v>0</v>
      </c>
      <c r="X1976">
        <v>0</v>
      </c>
      <c r="Y1976">
        <v>0</v>
      </c>
      <c r="Z1976">
        <v>0</v>
      </c>
      <c r="AA1976">
        <v>0</v>
      </c>
      <c r="AB1976">
        <v>0</v>
      </c>
      <c r="AC1976">
        <v>0</v>
      </c>
      <c r="AD1976">
        <v>0</v>
      </c>
      <c r="AE1976">
        <v>0</v>
      </c>
      <c r="AF1976">
        <v>0</v>
      </c>
    </row>
    <row r="1977" spans="1:32">
      <c r="A1977" t="s">
        <v>7580</v>
      </c>
      <c r="B1977" t="s">
        <v>19</v>
      </c>
      <c r="C1977">
        <v>0</v>
      </c>
      <c r="D1977">
        <v>0</v>
      </c>
      <c r="E1977">
        <v>0</v>
      </c>
      <c r="F1977">
        <v>0</v>
      </c>
      <c r="G1977">
        <v>0</v>
      </c>
      <c r="H1977">
        <v>0</v>
      </c>
      <c r="I1977">
        <v>0</v>
      </c>
      <c r="J1977">
        <v>0</v>
      </c>
      <c r="K1977">
        <v>0</v>
      </c>
      <c r="L1977">
        <v>0</v>
      </c>
      <c r="M1977">
        <v>0</v>
      </c>
      <c r="N1977">
        <v>0</v>
      </c>
      <c r="O1977">
        <v>0</v>
      </c>
      <c r="P1977">
        <v>0</v>
      </c>
      <c r="Q1977">
        <v>0</v>
      </c>
      <c r="R1977">
        <v>0</v>
      </c>
      <c r="S1977">
        <v>0</v>
      </c>
      <c r="T1977">
        <v>0</v>
      </c>
      <c r="U1977">
        <v>0</v>
      </c>
      <c r="V1977">
        <v>0</v>
      </c>
      <c r="W1977">
        <v>0</v>
      </c>
      <c r="X1977">
        <v>0</v>
      </c>
      <c r="Y1977">
        <v>0</v>
      </c>
      <c r="Z1977">
        <v>0</v>
      </c>
      <c r="AA1977">
        <v>0</v>
      </c>
      <c r="AB1977">
        <v>0</v>
      </c>
      <c r="AC1977">
        <v>0</v>
      </c>
      <c r="AD1977">
        <v>0</v>
      </c>
      <c r="AE1977">
        <v>0</v>
      </c>
      <c r="AF1977">
        <v>0</v>
      </c>
    </row>
    <row r="1978" spans="1:32">
      <c r="A1978" t="s">
        <v>7581</v>
      </c>
      <c r="B1978" t="s">
        <v>19</v>
      </c>
      <c r="C1978">
        <v>0</v>
      </c>
      <c r="D1978">
        <v>0</v>
      </c>
      <c r="E1978">
        <v>0</v>
      </c>
      <c r="F1978">
        <v>0</v>
      </c>
      <c r="G1978">
        <v>0</v>
      </c>
      <c r="H1978">
        <v>0</v>
      </c>
      <c r="I1978">
        <v>0</v>
      </c>
      <c r="J1978">
        <v>0</v>
      </c>
      <c r="K1978">
        <v>0</v>
      </c>
      <c r="L1978">
        <v>0</v>
      </c>
      <c r="M1978">
        <v>0</v>
      </c>
      <c r="N1978">
        <v>0</v>
      </c>
      <c r="O1978">
        <v>0</v>
      </c>
      <c r="P1978">
        <v>0</v>
      </c>
      <c r="Q1978">
        <v>0</v>
      </c>
      <c r="R1978">
        <v>0</v>
      </c>
      <c r="S1978">
        <v>0</v>
      </c>
      <c r="T1978">
        <v>0</v>
      </c>
      <c r="U1978">
        <v>0</v>
      </c>
      <c r="V1978">
        <v>0</v>
      </c>
      <c r="W1978">
        <v>0</v>
      </c>
      <c r="X1978">
        <v>0</v>
      </c>
      <c r="Y1978">
        <v>0</v>
      </c>
      <c r="Z1978">
        <v>0</v>
      </c>
      <c r="AA1978">
        <v>0</v>
      </c>
      <c r="AB1978">
        <v>0</v>
      </c>
      <c r="AC1978">
        <v>0</v>
      </c>
      <c r="AD1978">
        <v>0</v>
      </c>
      <c r="AE1978">
        <v>0</v>
      </c>
      <c r="AF1978">
        <v>0</v>
      </c>
    </row>
    <row r="1979" spans="1:32">
      <c r="A1979" t="s">
        <v>7582</v>
      </c>
      <c r="B1979" t="s">
        <v>19</v>
      </c>
      <c r="C1979">
        <v>0</v>
      </c>
      <c r="D1979">
        <v>0</v>
      </c>
      <c r="E1979">
        <v>0</v>
      </c>
      <c r="F1979">
        <v>0</v>
      </c>
      <c r="G1979">
        <v>0</v>
      </c>
      <c r="H1979">
        <v>0</v>
      </c>
      <c r="I1979">
        <v>0</v>
      </c>
      <c r="J1979">
        <v>0</v>
      </c>
      <c r="K1979">
        <v>0</v>
      </c>
      <c r="L1979">
        <v>0</v>
      </c>
      <c r="M1979">
        <v>0</v>
      </c>
      <c r="N1979">
        <v>0</v>
      </c>
      <c r="O1979">
        <v>0</v>
      </c>
      <c r="P1979">
        <v>0</v>
      </c>
      <c r="Q1979">
        <v>0</v>
      </c>
      <c r="R1979">
        <v>0</v>
      </c>
      <c r="S1979">
        <v>0</v>
      </c>
      <c r="T1979">
        <v>0</v>
      </c>
      <c r="U1979">
        <v>0</v>
      </c>
      <c r="V1979">
        <v>0</v>
      </c>
      <c r="W1979">
        <v>0</v>
      </c>
      <c r="X1979">
        <v>0</v>
      </c>
      <c r="Y1979">
        <v>0</v>
      </c>
      <c r="Z1979">
        <v>0</v>
      </c>
      <c r="AA1979">
        <v>0</v>
      </c>
      <c r="AB1979">
        <v>0</v>
      </c>
      <c r="AC1979">
        <v>0</v>
      </c>
      <c r="AD1979">
        <v>0</v>
      </c>
      <c r="AE1979">
        <v>0</v>
      </c>
      <c r="AF1979">
        <v>0</v>
      </c>
    </row>
    <row r="1980" spans="1:32">
      <c r="A1980" t="s">
        <v>7583</v>
      </c>
      <c r="B1980" t="s">
        <v>19</v>
      </c>
      <c r="C1980">
        <v>0</v>
      </c>
      <c r="D1980">
        <v>0</v>
      </c>
      <c r="E1980">
        <v>0</v>
      </c>
      <c r="F1980">
        <v>0</v>
      </c>
      <c r="G1980">
        <v>0</v>
      </c>
      <c r="H1980">
        <v>0</v>
      </c>
      <c r="I1980">
        <v>0</v>
      </c>
      <c r="J1980">
        <v>0</v>
      </c>
      <c r="K1980">
        <v>0</v>
      </c>
      <c r="L1980">
        <v>0</v>
      </c>
      <c r="M1980">
        <v>0</v>
      </c>
      <c r="N1980">
        <v>0</v>
      </c>
      <c r="O1980">
        <v>0</v>
      </c>
      <c r="P1980">
        <v>0</v>
      </c>
      <c r="Q1980">
        <v>0</v>
      </c>
      <c r="R1980">
        <v>0</v>
      </c>
      <c r="S1980">
        <v>0</v>
      </c>
      <c r="T1980">
        <v>0</v>
      </c>
      <c r="U1980">
        <v>0</v>
      </c>
      <c r="V1980">
        <v>0</v>
      </c>
      <c r="W1980">
        <v>0</v>
      </c>
      <c r="X1980">
        <v>0</v>
      </c>
      <c r="Y1980">
        <v>0</v>
      </c>
      <c r="Z1980">
        <v>0</v>
      </c>
      <c r="AA1980">
        <v>0</v>
      </c>
      <c r="AB1980">
        <v>0</v>
      </c>
      <c r="AC1980">
        <v>0</v>
      </c>
      <c r="AD1980">
        <v>0</v>
      </c>
      <c r="AE1980">
        <v>0</v>
      </c>
      <c r="AF1980">
        <v>0</v>
      </c>
    </row>
    <row r="1981" spans="1:32">
      <c r="A1981" t="s">
        <v>7584</v>
      </c>
      <c r="B1981" t="s">
        <v>19</v>
      </c>
      <c r="C1981">
        <v>0</v>
      </c>
      <c r="D1981">
        <v>0</v>
      </c>
      <c r="E1981">
        <v>0</v>
      </c>
      <c r="F1981">
        <v>0</v>
      </c>
      <c r="G1981">
        <v>0</v>
      </c>
      <c r="H1981">
        <v>0</v>
      </c>
      <c r="I1981">
        <v>0</v>
      </c>
      <c r="J1981">
        <v>0</v>
      </c>
      <c r="K1981">
        <v>0</v>
      </c>
      <c r="L1981">
        <v>0</v>
      </c>
      <c r="M1981">
        <v>0</v>
      </c>
      <c r="N1981">
        <v>0</v>
      </c>
      <c r="O1981">
        <v>0</v>
      </c>
      <c r="P1981">
        <v>0</v>
      </c>
      <c r="Q1981">
        <v>0</v>
      </c>
      <c r="R1981">
        <v>0</v>
      </c>
      <c r="S1981">
        <v>0</v>
      </c>
      <c r="T1981">
        <v>0</v>
      </c>
      <c r="U1981">
        <v>0</v>
      </c>
      <c r="V1981">
        <v>0</v>
      </c>
      <c r="W1981">
        <v>0</v>
      </c>
      <c r="X1981">
        <v>0</v>
      </c>
      <c r="Y1981">
        <v>0</v>
      </c>
      <c r="Z1981">
        <v>0</v>
      </c>
      <c r="AA1981">
        <v>0</v>
      </c>
      <c r="AB1981">
        <v>0</v>
      </c>
      <c r="AC1981">
        <v>0</v>
      </c>
      <c r="AD1981">
        <v>0</v>
      </c>
      <c r="AE1981">
        <v>0</v>
      </c>
      <c r="AF1981">
        <v>0</v>
      </c>
    </row>
    <row r="1982" spans="1:32">
      <c r="A1982" t="s">
        <v>7585</v>
      </c>
      <c r="B1982" t="s">
        <v>19</v>
      </c>
      <c r="C1982">
        <v>0</v>
      </c>
      <c r="D1982">
        <v>0</v>
      </c>
      <c r="E1982">
        <v>0</v>
      </c>
      <c r="F1982">
        <v>0</v>
      </c>
      <c r="G1982">
        <v>0</v>
      </c>
      <c r="H1982">
        <v>0</v>
      </c>
      <c r="I1982">
        <v>0</v>
      </c>
      <c r="J1982">
        <v>0</v>
      </c>
      <c r="K1982">
        <v>0</v>
      </c>
      <c r="L1982">
        <v>0</v>
      </c>
      <c r="M1982">
        <v>0</v>
      </c>
      <c r="N1982">
        <v>0</v>
      </c>
      <c r="O1982">
        <v>0</v>
      </c>
      <c r="P1982">
        <v>0</v>
      </c>
      <c r="Q1982">
        <v>0</v>
      </c>
      <c r="R1982">
        <v>0</v>
      </c>
      <c r="S1982">
        <v>0</v>
      </c>
      <c r="T1982">
        <v>0</v>
      </c>
      <c r="U1982">
        <v>0</v>
      </c>
      <c r="V1982">
        <v>0</v>
      </c>
      <c r="W1982">
        <v>0</v>
      </c>
      <c r="X1982">
        <v>0</v>
      </c>
      <c r="Y1982">
        <v>0</v>
      </c>
      <c r="Z1982">
        <v>0</v>
      </c>
      <c r="AA1982">
        <v>0</v>
      </c>
      <c r="AB1982">
        <v>0</v>
      </c>
      <c r="AC1982">
        <v>0</v>
      </c>
      <c r="AD1982">
        <v>0</v>
      </c>
      <c r="AE1982">
        <v>0</v>
      </c>
      <c r="AF1982">
        <v>0</v>
      </c>
    </row>
    <row r="1983" spans="1:32">
      <c r="A1983" t="s">
        <v>7586</v>
      </c>
      <c r="B1983" t="s">
        <v>19</v>
      </c>
      <c r="C1983">
        <v>0</v>
      </c>
      <c r="D1983">
        <v>0</v>
      </c>
      <c r="E1983">
        <v>0</v>
      </c>
      <c r="F1983">
        <v>0</v>
      </c>
      <c r="G1983">
        <v>0</v>
      </c>
      <c r="H1983">
        <v>0</v>
      </c>
      <c r="I1983">
        <v>0</v>
      </c>
      <c r="J1983">
        <v>0</v>
      </c>
      <c r="K1983">
        <v>0</v>
      </c>
      <c r="L1983">
        <v>0</v>
      </c>
      <c r="M1983">
        <v>0</v>
      </c>
      <c r="N1983">
        <v>0</v>
      </c>
      <c r="O1983">
        <v>0</v>
      </c>
      <c r="P1983">
        <v>0</v>
      </c>
      <c r="Q1983">
        <v>0</v>
      </c>
      <c r="R1983">
        <v>0</v>
      </c>
      <c r="S1983">
        <v>0</v>
      </c>
      <c r="T1983">
        <v>0</v>
      </c>
      <c r="U1983">
        <v>0</v>
      </c>
      <c r="V1983">
        <v>0</v>
      </c>
      <c r="W1983">
        <v>0</v>
      </c>
      <c r="X1983">
        <v>0</v>
      </c>
      <c r="Y1983">
        <v>0</v>
      </c>
      <c r="Z1983">
        <v>0</v>
      </c>
      <c r="AA1983">
        <v>0</v>
      </c>
      <c r="AB1983">
        <v>0</v>
      </c>
      <c r="AC1983">
        <v>0</v>
      </c>
      <c r="AD1983">
        <v>0</v>
      </c>
      <c r="AE1983">
        <v>0</v>
      </c>
      <c r="AF1983">
        <v>0</v>
      </c>
    </row>
    <row r="1984" spans="1:32">
      <c r="A1984" t="s">
        <v>7587</v>
      </c>
      <c r="B1984" t="s">
        <v>19</v>
      </c>
      <c r="C1984">
        <v>0</v>
      </c>
      <c r="D1984">
        <v>0</v>
      </c>
      <c r="E1984">
        <v>0</v>
      </c>
      <c r="F1984">
        <v>0</v>
      </c>
      <c r="G1984">
        <v>0</v>
      </c>
      <c r="H1984">
        <v>0</v>
      </c>
      <c r="I1984">
        <v>0</v>
      </c>
      <c r="J1984">
        <v>0</v>
      </c>
      <c r="K1984">
        <v>0</v>
      </c>
      <c r="L1984">
        <v>0</v>
      </c>
      <c r="M1984">
        <v>0</v>
      </c>
      <c r="N1984">
        <v>0</v>
      </c>
      <c r="O1984">
        <v>0</v>
      </c>
      <c r="P1984">
        <v>0</v>
      </c>
      <c r="Q1984">
        <v>0</v>
      </c>
      <c r="R1984">
        <v>0</v>
      </c>
      <c r="S1984">
        <v>0</v>
      </c>
      <c r="T1984">
        <v>0</v>
      </c>
      <c r="U1984">
        <v>0</v>
      </c>
      <c r="V1984">
        <v>0</v>
      </c>
      <c r="W1984">
        <v>0</v>
      </c>
      <c r="X1984">
        <v>0</v>
      </c>
      <c r="Y1984">
        <v>0</v>
      </c>
      <c r="Z1984">
        <v>0</v>
      </c>
      <c r="AA1984">
        <v>0</v>
      </c>
      <c r="AB1984">
        <v>0</v>
      </c>
      <c r="AC1984">
        <v>0</v>
      </c>
      <c r="AD1984">
        <v>0</v>
      </c>
      <c r="AE1984">
        <v>0</v>
      </c>
      <c r="AF1984">
        <v>0</v>
      </c>
    </row>
    <row r="1985" spans="1:32">
      <c r="A1985" t="s">
        <v>7588</v>
      </c>
      <c r="B1985" t="s">
        <v>19</v>
      </c>
      <c r="C1985">
        <v>0</v>
      </c>
      <c r="D1985">
        <v>0</v>
      </c>
      <c r="E1985">
        <v>0</v>
      </c>
      <c r="F1985">
        <v>0</v>
      </c>
      <c r="G1985">
        <v>0</v>
      </c>
      <c r="H1985">
        <v>0</v>
      </c>
      <c r="I1985">
        <v>0</v>
      </c>
      <c r="J1985">
        <v>0</v>
      </c>
      <c r="K1985">
        <v>0</v>
      </c>
      <c r="L1985">
        <v>0</v>
      </c>
      <c r="M1985">
        <v>0</v>
      </c>
      <c r="N1985">
        <v>0</v>
      </c>
      <c r="O1985">
        <v>0</v>
      </c>
      <c r="P1985">
        <v>0</v>
      </c>
      <c r="Q1985">
        <v>0</v>
      </c>
      <c r="R1985">
        <v>0</v>
      </c>
      <c r="S1985">
        <v>0</v>
      </c>
      <c r="T1985">
        <v>0</v>
      </c>
      <c r="U1985">
        <v>0</v>
      </c>
      <c r="V1985">
        <v>0</v>
      </c>
      <c r="W1985">
        <v>0</v>
      </c>
      <c r="X1985">
        <v>0</v>
      </c>
      <c r="Y1985">
        <v>0</v>
      </c>
      <c r="Z1985">
        <v>0</v>
      </c>
      <c r="AA1985">
        <v>0</v>
      </c>
      <c r="AB1985">
        <v>0</v>
      </c>
      <c r="AC1985">
        <v>0</v>
      </c>
      <c r="AD1985">
        <v>0</v>
      </c>
      <c r="AE1985">
        <v>0</v>
      </c>
      <c r="AF1985">
        <v>0</v>
      </c>
    </row>
    <row r="1986" spans="1:32">
      <c r="A1986" t="s">
        <v>7589</v>
      </c>
      <c r="B1986" t="s">
        <v>19</v>
      </c>
      <c r="C1986">
        <v>0</v>
      </c>
      <c r="D1986">
        <v>0</v>
      </c>
      <c r="E1986">
        <v>0</v>
      </c>
      <c r="F1986">
        <v>0</v>
      </c>
      <c r="G1986">
        <v>0</v>
      </c>
      <c r="H1986">
        <v>0</v>
      </c>
      <c r="I1986">
        <v>0</v>
      </c>
      <c r="J1986">
        <v>0</v>
      </c>
      <c r="K1986">
        <v>0</v>
      </c>
      <c r="L1986">
        <v>0</v>
      </c>
      <c r="M1986">
        <v>0</v>
      </c>
      <c r="N1986">
        <v>0</v>
      </c>
      <c r="O1986">
        <v>0</v>
      </c>
      <c r="P1986">
        <v>0</v>
      </c>
      <c r="Q1986">
        <v>0</v>
      </c>
      <c r="R1986">
        <v>0</v>
      </c>
      <c r="S1986">
        <v>0</v>
      </c>
      <c r="T1986">
        <v>0</v>
      </c>
      <c r="U1986">
        <v>0</v>
      </c>
      <c r="V1986">
        <v>0</v>
      </c>
      <c r="W1986">
        <v>0</v>
      </c>
      <c r="X1986">
        <v>0</v>
      </c>
      <c r="Y1986">
        <v>0</v>
      </c>
      <c r="Z1986">
        <v>0</v>
      </c>
      <c r="AA1986">
        <v>0</v>
      </c>
      <c r="AB1986">
        <v>0</v>
      </c>
      <c r="AC1986">
        <v>0</v>
      </c>
      <c r="AD1986">
        <v>0</v>
      </c>
      <c r="AE1986">
        <v>0</v>
      </c>
      <c r="AF1986">
        <v>0</v>
      </c>
    </row>
    <row r="1987" spans="1:32">
      <c r="A1987" t="s">
        <v>7590</v>
      </c>
      <c r="B1987" t="s">
        <v>19</v>
      </c>
      <c r="C1987">
        <v>0</v>
      </c>
      <c r="D1987">
        <v>0</v>
      </c>
      <c r="E1987">
        <v>0</v>
      </c>
      <c r="F1987">
        <v>0</v>
      </c>
      <c r="G1987">
        <v>0</v>
      </c>
      <c r="H1987">
        <v>0</v>
      </c>
      <c r="I1987">
        <v>0</v>
      </c>
      <c r="J1987">
        <v>0</v>
      </c>
      <c r="K1987">
        <v>0</v>
      </c>
      <c r="L1987">
        <v>0</v>
      </c>
      <c r="M1987">
        <v>0</v>
      </c>
      <c r="N1987">
        <v>0</v>
      </c>
      <c r="O1987">
        <v>0</v>
      </c>
      <c r="P1987">
        <v>0</v>
      </c>
      <c r="Q1987">
        <v>0</v>
      </c>
      <c r="R1987">
        <v>0</v>
      </c>
      <c r="S1987">
        <v>0</v>
      </c>
      <c r="T1987">
        <v>0</v>
      </c>
      <c r="U1987">
        <v>0</v>
      </c>
      <c r="V1987">
        <v>0</v>
      </c>
      <c r="W1987">
        <v>0</v>
      </c>
      <c r="X1987">
        <v>0</v>
      </c>
      <c r="Y1987">
        <v>0</v>
      </c>
      <c r="Z1987">
        <v>0</v>
      </c>
      <c r="AA1987">
        <v>0</v>
      </c>
      <c r="AB1987">
        <v>0</v>
      </c>
      <c r="AC1987">
        <v>0</v>
      </c>
      <c r="AD1987">
        <v>0</v>
      </c>
      <c r="AE1987">
        <v>0</v>
      </c>
      <c r="AF1987">
        <v>0</v>
      </c>
    </row>
    <row r="1988" spans="1:32">
      <c r="A1988" t="s">
        <v>7591</v>
      </c>
      <c r="B1988" t="s">
        <v>19</v>
      </c>
      <c r="C1988">
        <v>0</v>
      </c>
      <c r="D1988">
        <v>0</v>
      </c>
      <c r="E1988">
        <v>0</v>
      </c>
      <c r="F1988">
        <v>0</v>
      </c>
      <c r="G1988">
        <v>0</v>
      </c>
      <c r="H1988">
        <v>0</v>
      </c>
      <c r="I1988">
        <v>0</v>
      </c>
      <c r="J1988">
        <v>0</v>
      </c>
      <c r="K1988">
        <v>0</v>
      </c>
      <c r="L1988">
        <v>0</v>
      </c>
      <c r="M1988">
        <v>0</v>
      </c>
      <c r="N1988">
        <v>0</v>
      </c>
      <c r="O1988">
        <v>0</v>
      </c>
      <c r="P1988">
        <v>0</v>
      </c>
      <c r="Q1988">
        <v>0</v>
      </c>
      <c r="R1988">
        <v>0</v>
      </c>
      <c r="S1988">
        <v>0</v>
      </c>
      <c r="T1988">
        <v>0</v>
      </c>
      <c r="U1988">
        <v>0</v>
      </c>
      <c r="V1988">
        <v>0</v>
      </c>
      <c r="W1988">
        <v>0</v>
      </c>
      <c r="X1988">
        <v>0</v>
      </c>
      <c r="Y1988">
        <v>0</v>
      </c>
      <c r="Z1988">
        <v>0</v>
      </c>
      <c r="AA1988">
        <v>0</v>
      </c>
      <c r="AB1988">
        <v>0</v>
      </c>
      <c r="AC1988">
        <v>0</v>
      </c>
      <c r="AD1988">
        <v>0</v>
      </c>
      <c r="AE1988">
        <v>0</v>
      </c>
      <c r="AF1988">
        <v>0</v>
      </c>
    </row>
    <row r="1989" spans="1:32">
      <c r="A1989" t="s">
        <v>7592</v>
      </c>
      <c r="B1989" t="s">
        <v>19</v>
      </c>
      <c r="C1989">
        <v>0</v>
      </c>
      <c r="D1989">
        <v>0</v>
      </c>
      <c r="E1989">
        <v>0</v>
      </c>
      <c r="F1989">
        <v>0</v>
      </c>
      <c r="G1989">
        <v>0</v>
      </c>
      <c r="H1989">
        <v>0</v>
      </c>
      <c r="I1989">
        <v>0</v>
      </c>
      <c r="J1989">
        <v>0</v>
      </c>
      <c r="K1989">
        <v>0</v>
      </c>
      <c r="L1989">
        <v>0</v>
      </c>
      <c r="M1989">
        <v>0</v>
      </c>
      <c r="N1989">
        <v>0</v>
      </c>
      <c r="O1989">
        <v>0</v>
      </c>
      <c r="P1989">
        <v>0</v>
      </c>
      <c r="Q1989">
        <v>0</v>
      </c>
      <c r="R1989">
        <v>0</v>
      </c>
      <c r="S1989">
        <v>0</v>
      </c>
      <c r="T1989">
        <v>0</v>
      </c>
      <c r="U1989">
        <v>0</v>
      </c>
      <c r="V1989">
        <v>0</v>
      </c>
      <c r="W1989">
        <v>0</v>
      </c>
      <c r="X1989">
        <v>0</v>
      </c>
      <c r="Y1989">
        <v>0</v>
      </c>
      <c r="Z1989">
        <v>0</v>
      </c>
      <c r="AA1989">
        <v>0</v>
      </c>
      <c r="AB1989">
        <v>0</v>
      </c>
      <c r="AC1989">
        <v>0</v>
      </c>
      <c r="AD1989">
        <v>0</v>
      </c>
      <c r="AE1989">
        <v>0</v>
      </c>
      <c r="AF1989">
        <v>0</v>
      </c>
    </row>
    <row r="1990" spans="1:32">
      <c r="A1990" t="s">
        <v>7593</v>
      </c>
      <c r="B1990" t="s">
        <v>19</v>
      </c>
      <c r="C1990">
        <v>0</v>
      </c>
      <c r="D1990">
        <v>0</v>
      </c>
      <c r="E1990">
        <v>0</v>
      </c>
      <c r="F1990">
        <v>0</v>
      </c>
      <c r="G1990">
        <v>0</v>
      </c>
      <c r="H1990">
        <v>0</v>
      </c>
      <c r="I1990">
        <v>0</v>
      </c>
      <c r="J1990">
        <v>0</v>
      </c>
      <c r="K1990">
        <v>0</v>
      </c>
      <c r="L1990">
        <v>0</v>
      </c>
      <c r="M1990">
        <v>0</v>
      </c>
      <c r="N1990">
        <v>0</v>
      </c>
      <c r="O1990">
        <v>0</v>
      </c>
      <c r="P1990">
        <v>0</v>
      </c>
      <c r="Q1990">
        <v>0</v>
      </c>
      <c r="R1990">
        <v>0</v>
      </c>
      <c r="S1990">
        <v>0</v>
      </c>
      <c r="T1990">
        <v>0</v>
      </c>
      <c r="U1990">
        <v>0</v>
      </c>
      <c r="V1990">
        <v>0</v>
      </c>
      <c r="W1990">
        <v>0</v>
      </c>
      <c r="X1990">
        <v>0</v>
      </c>
      <c r="Y1990">
        <v>0</v>
      </c>
      <c r="Z1990">
        <v>0</v>
      </c>
      <c r="AA1990">
        <v>0</v>
      </c>
      <c r="AB1990">
        <v>0</v>
      </c>
      <c r="AC1990">
        <v>0</v>
      </c>
      <c r="AD1990">
        <v>0</v>
      </c>
      <c r="AE1990">
        <v>0</v>
      </c>
      <c r="AF1990">
        <v>0</v>
      </c>
    </row>
    <row r="1991" spans="1:32">
      <c r="A1991" t="s">
        <v>7594</v>
      </c>
      <c r="B1991" t="s">
        <v>19</v>
      </c>
      <c r="C1991">
        <v>0</v>
      </c>
      <c r="D1991">
        <v>0</v>
      </c>
      <c r="E1991">
        <v>0</v>
      </c>
      <c r="F1991">
        <v>0</v>
      </c>
      <c r="G1991">
        <v>0</v>
      </c>
      <c r="H1991">
        <v>0</v>
      </c>
      <c r="I1991">
        <v>0</v>
      </c>
      <c r="J1991">
        <v>0</v>
      </c>
      <c r="K1991">
        <v>0</v>
      </c>
      <c r="L1991">
        <v>0</v>
      </c>
      <c r="M1991">
        <v>0</v>
      </c>
      <c r="N1991">
        <v>0</v>
      </c>
      <c r="O1991">
        <v>0</v>
      </c>
      <c r="P1991">
        <v>0</v>
      </c>
      <c r="Q1991">
        <v>0</v>
      </c>
      <c r="R1991">
        <v>0</v>
      </c>
      <c r="S1991">
        <v>0</v>
      </c>
      <c r="T1991">
        <v>0</v>
      </c>
      <c r="U1991">
        <v>0</v>
      </c>
      <c r="V1991">
        <v>0</v>
      </c>
      <c r="W1991">
        <v>0</v>
      </c>
      <c r="X1991">
        <v>0</v>
      </c>
      <c r="Y1991">
        <v>0</v>
      </c>
      <c r="Z1991">
        <v>0</v>
      </c>
      <c r="AA1991">
        <v>0</v>
      </c>
      <c r="AB1991">
        <v>0</v>
      </c>
      <c r="AC1991">
        <v>0</v>
      </c>
      <c r="AD1991">
        <v>0</v>
      </c>
      <c r="AE1991">
        <v>0</v>
      </c>
      <c r="AF1991">
        <v>0</v>
      </c>
    </row>
    <row r="1992" spans="1:32">
      <c r="A1992" t="s">
        <v>7595</v>
      </c>
      <c r="B1992" t="s">
        <v>19</v>
      </c>
      <c r="C1992">
        <v>0</v>
      </c>
      <c r="D1992">
        <v>0</v>
      </c>
      <c r="E1992">
        <v>0</v>
      </c>
      <c r="F1992">
        <v>0</v>
      </c>
      <c r="G1992">
        <v>0</v>
      </c>
      <c r="H1992">
        <v>0</v>
      </c>
      <c r="I1992">
        <v>0</v>
      </c>
      <c r="J1992">
        <v>0</v>
      </c>
      <c r="K1992">
        <v>0</v>
      </c>
      <c r="L1992">
        <v>0</v>
      </c>
      <c r="M1992">
        <v>0</v>
      </c>
      <c r="N1992">
        <v>0</v>
      </c>
      <c r="O1992">
        <v>0</v>
      </c>
      <c r="P1992">
        <v>0</v>
      </c>
      <c r="Q1992">
        <v>0</v>
      </c>
      <c r="R1992">
        <v>0</v>
      </c>
      <c r="S1992">
        <v>0</v>
      </c>
      <c r="T1992">
        <v>0</v>
      </c>
      <c r="U1992">
        <v>0</v>
      </c>
      <c r="V1992">
        <v>0</v>
      </c>
      <c r="W1992">
        <v>0</v>
      </c>
      <c r="X1992">
        <v>0</v>
      </c>
      <c r="Y1992">
        <v>0</v>
      </c>
      <c r="Z1992">
        <v>0</v>
      </c>
      <c r="AA1992">
        <v>0</v>
      </c>
      <c r="AB1992">
        <v>0</v>
      </c>
      <c r="AC1992">
        <v>0</v>
      </c>
      <c r="AD1992">
        <v>0</v>
      </c>
      <c r="AE1992">
        <v>0</v>
      </c>
      <c r="AF1992">
        <v>0</v>
      </c>
    </row>
    <row r="1993" spans="1:32">
      <c r="A1993" t="s">
        <v>7596</v>
      </c>
      <c r="B1993" t="s">
        <v>19</v>
      </c>
      <c r="C1993">
        <v>0</v>
      </c>
      <c r="D1993">
        <v>0</v>
      </c>
      <c r="E1993">
        <v>0</v>
      </c>
      <c r="F1993">
        <v>0</v>
      </c>
      <c r="G1993">
        <v>0</v>
      </c>
      <c r="H1993">
        <v>0</v>
      </c>
      <c r="I1993">
        <v>0</v>
      </c>
      <c r="J1993">
        <v>0</v>
      </c>
      <c r="K1993">
        <v>0</v>
      </c>
      <c r="L1993">
        <v>0</v>
      </c>
      <c r="M1993">
        <v>0</v>
      </c>
      <c r="N1993">
        <v>0</v>
      </c>
      <c r="O1993">
        <v>0</v>
      </c>
      <c r="P1993">
        <v>0</v>
      </c>
      <c r="Q1993">
        <v>0</v>
      </c>
      <c r="R1993">
        <v>0</v>
      </c>
      <c r="S1993">
        <v>0</v>
      </c>
      <c r="T1993">
        <v>0</v>
      </c>
      <c r="U1993">
        <v>0</v>
      </c>
      <c r="V1993">
        <v>0</v>
      </c>
      <c r="W1993">
        <v>0</v>
      </c>
      <c r="X1993">
        <v>0</v>
      </c>
      <c r="Y1993">
        <v>0</v>
      </c>
      <c r="Z1993">
        <v>0</v>
      </c>
      <c r="AA1993">
        <v>0</v>
      </c>
      <c r="AB1993">
        <v>0</v>
      </c>
      <c r="AC1993">
        <v>0</v>
      </c>
      <c r="AD1993">
        <v>0</v>
      </c>
      <c r="AE1993">
        <v>0</v>
      </c>
      <c r="AF1993">
        <v>0</v>
      </c>
    </row>
    <row r="1994" spans="1:32">
      <c r="A1994" t="s">
        <v>7597</v>
      </c>
      <c r="B1994" t="s">
        <v>19</v>
      </c>
      <c r="C1994">
        <v>0</v>
      </c>
      <c r="D1994">
        <v>0</v>
      </c>
      <c r="E1994">
        <v>0</v>
      </c>
      <c r="F1994">
        <v>0</v>
      </c>
      <c r="G1994">
        <v>0</v>
      </c>
      <c r="H1994">
        <v>0</v>
      </c>
      <c r="I1994">
        <v>0</v>
      </c>
      <c r="J1994">
        <v>0</v>
      </c>
      <c r="K1994">
        <v>0</v>
      </c>
      <c r="L1994">
        <v>0</v>
      </c>
      <c r="M1994">
        <v>0</v>
      </c>
      <c r="N1994">
        <v>0</v>
      </c>
      <c r="O1994">
        <v>0</v>
      </c>
      <c r="P1994">
        <v>0</v>
      </c>
      <c r="Q1994">
        <v>0</v>
      </c>
      <c r="R1994">
        <v>0</v>
      </c>
      <c r="S1994">
        <v>0</v>
      </c>
      <c r="T1994">
        <v>0</v>
      </c>
      <c r="U1994">
        <v>0</v>
      </c>
      <c r="V1994">
        <v>0</v>
      </c>
      <c r="W1994">
        <v>0</v>
      </c>
      <c r="X1994">
        <v>0</v>
      </c>
      <c r="Y1994">
        <v>0</v>
      </c>
      <c r="Z1994">
        <v>0</v>
      </c>
      <c r="AA1994">
        <v>0</v>
      </c>
      <c r="AB1994">
        <v>0</v>
      </c>
      <c r="AC1994">
        <v>0</v>
      </c>
      <c r="AD1994">
        <v>0</v>
      </c>
      <c r="AE1994">
        <v>0</v>
      </c>
      <c r="AF1994">
        <v>0</v>
      </c>
    </row>
    <row r="1995" spans="1:32">
      <c r="A1995" t="s">
        <v>7598</v>
      </c>
      <c r="B1995" t="s">
        <v>19</v>
      </c>
      <c r="C1995">
        <v>0</v>
      </c>
      <c r="D1995">
        <v>0</v>
      </c>
      <c r="E1995">
        <v>0</v>
      </c>
      <c r="F1995">
        <v>0</v>
      </c>
      <c r="G1995">
        <v>0</v>
      </c>
      <c r="H1995">
        <v>0</v>
      </c>
      <c r="I1995">
        <v>0</v>
      </c>
      <c r="J1995">
        <v>0</v>
      </c>
      <c r="K1995">
        <v>0</v>
      </c>
      <c r="L1995">
        <v>0</v>
      </c>
      <c r="M1995">
        <v>0</v>
      </c>
      <c r="N1995">
        <v>0</v>
      </c>
      <c r="O1995">
        <v>0</v>
      </c>
      <c r="P1995">
        <v>0</v>
      </c>
      <c r="Q1995">
        <v>0</v>
      </c>
      <c r="R1995">
        <v>0</v>
      </c>
      <c r="S1995">
        <v>0</v>
      </c>
      <c r="T1995">
        <v>0</v>
      </c>
      <c r="U1995">
        <v>0</v>
      </c>
      <c r="V1995">
        <v>0</v>
      </c>
      <c r="W1995">
        <v>0</v>
      </c>
      <c r="X1995">
        <v>0</v>
      </c>
      <c r="Y1995">
        <v>0</v>
      </c>
      <c r="Z1995">
        <v>0</v>
      </c>
      <c r="AA1995">
        <v>0</v>
      </c>
      <c r="AB1995">
        <v>0</v>
      </c>
      <c r="AC1995">
        <v>0</v>
      </c>
      <c r="AD1995">
        <v>0</v>
      </c>
      <c r="AE1995">
        <v>0</v>
      </c>
      <c r="AF1995">
        <v>0</v>
      </c>
    </row>
    <row r="1996" spans="1:32">
      <c r="A1996" t="s">
        <v>7599</v>
      </c>
      <c r="B1996" t="s">
        <v>19</v>
      </c>
      <c r="C1996">
        <v>0</v>
      </c>
      <c r="D1996">
        <v>0</v>
      </c>
      <c r="E1996">
        <v>0</v>
      </c>
      <c r="F1996">
        <v>0</v>
      </c>
      <c r="G1996">
        <v>0</v>
      </c>
      <c r="H1996">
        <v>0</v>
      </c>
      <c r="I1996">
        <v>0</v>
      </c>
      <c r="J1996">
        <v>0</v>
      </c>
      <c r="K1996">
        <v>0</v>
      </c>
      <c r="L1996">
        <v>0</v>
      </c>
      <c r="M1996">
        <v>0</v>
      </c>
      <c r="N1996">
        <v>0</v>
      </c>
      <c r="O1996">
        <v>0</v>
      </c>
      <c r="P1996">
        <v>0</v>
      </c>
      <c r="Q1996">
        <v>0</v>
      </c>
      <c r="R1996">
        <v>0</v>
      </c>
      <c r="S1996">
        <v>0</v>
      </c>
      <c r="T1996">
        <v>0</v>
      </c>
      <c r="U1996">
        <v>0</v>
      </c>
      <c r="V1996">
        <v>0</v>
      </c>
      <c r="W1996">
        <v>0</v>
      </c>
      <c r="X1996">
        <v>0</v>
      </c>
      <c r="Y1996">
        <v>0</v>
      </c>
      <c r="Z1996">
        <v>0</v>
      </c>
      <c r="AA1996">
        <v>0</v>
      </c>
      <c r="AB1996">
        <v>0</v>
      </c>
      <c r="AC1996">
        <v>0</v>
      </c>
      <c r="AD1996">
        <v>0</v>
      </c>
      <c r="AE1996">
        <v>0</v>
      </c>
      <c r="AF1996">
        <v>0</v>
      </c>
    </row>
    <row r="1997" spans="1:32">
      <c r="A1997" t="s">
        <v>7600</v>
      </c>
      <c r="B1997" t="s">
        <v>19</v>
      </c>
      <c r="C1997">
        <v>0</v>
      </c>
      <c r="D1997">
        <v>0</v>
      </c>
      <c r="E1997">
        <v>0</v>
      </c>
      <c r="F1997">
        <v>0</v>
      </c>
      <c r="G1997">
        <v>0</v>
      </c>
      <c r="H1997">
        <v>0</v>
      </c>
      <c r="I1997">
        <v>0</v>
      </c>
      <c r="J1997">
        <v>0</v>
      </c>
      <c r="K1997">
        <v>0</v>
      </c>
      <c r="L1997">
        <v>0</v>
      </c>
      <c r="M1997">
        <v>0</v>
      </c>
      <c r="N1997">
        <v>0</v>
      </c>
      <c r="O1997">
        <v>0</v>
      </c>
      <c r="P1997">
        <v>0</v>
      </c>
      <c r="Q1997">
        <v>0</v>
      </c>
      <c r="R1997">
        <v>0</v>
      </c>
      <c r="S1997">
        <v>0</v>
      </c>
      <c r="T1997">
        <v>0</v>
      </c>
      <c r="U1997">
        <v>0</v>
      </c>
      <c r="V1997">
        <v>0</v>
      </c>
      <c r="W1997">
        <v>0</v>
      </c>
      <c r="X1997">
        <v>0</v>
      </c>
      <c r="Y1997">
        <v>0</v>
      </c>
      <c r="Z1997">
        <v>0</v>
      </c>
      <c r="AA1997">
        <v>0</v>
      </c>
      <c r="AB1997">
        <v>0</v>
      </c>
      <c r="AC1997">
        <v>0</v>
      </c>
      <c r="AD1997">
        <v>0</v>
      </c>
      <c r="AE1997">
        <v>0</v>
      </c>
      <c r="AF1997">
        <v>0</v>
      </c>
    </row>
    <row r="1998" spans="1:32">
      <c r="A1998" t="s">
        <v>7601</v>
      </c>
      <c r="B1998" t="s">
        <v>19</v>
      </c>
      <c r="C1998">
        <v>0</v>
      </c>
      <c r="D1998">
        <v>0</v>
      </c>
      <c r="E1998">
        <v>0</v>
      </c>
      <c r="F1998">
        <v>0</v>
      </c>
      <c r="G1998">
        <v>0</v>
      </c>
      <c r="H1998">
        <v>0</v>
      </c>
      <c r="I1998">
        <v>0</v>
      </c>
      <c r="J1998">
        <v>0</v>
      </c>
      <c r="K1998">
        <v>0</v>
      </c>
      <c r="L1998">
        <v>0</v>
      </c>
      <c r="M1998">
        <v>0</v>
      </c>
      <c r="N1998">
        <v>0</v>
      </c>
      <c r="O1998">
        <v>0</v>
      </c>
      <c r="P1998">
        <v>0</v>
      </c>
      <c r="Q1998">
        <v>0</v>
      </c>
      <c r="R1998">
        <v>0</v>
      </c>
      <c r="S1998">
        <v>0</v>
      </c>
      <c r="T1998">
        <v>0</v>
      </c>
      <c r="U1998">
        <v>0</v>
      </c>
      <c r="V1998">
        <v>0</v>
      </c>
      <c r="W1998">
        <v>0</v>
      </c>
      <c r="X1998">
        <v>0</v>
      </c>
      <c r="Y1998">
        <v>0</v>
      </c>
      <c r="Z1998">
        <v>0</v>
      </c>
      <c r="AA1998">
        <v>0</v>
      </c>
      <c r="AB1998">
        <v>0</v>
      </c>
      <c r="AC1998">
        <v>0</v>
      </c>
      <c r="AD1998">
        <v>0</v>
      </c>
      <c r="AE1998">
        <v>0</v>
      </c>
      <c r="AF1998">
        <v>0</v>
      </c>
    </row>
    <row r="1999" spans="1:32">
      <c r="A1999" t="s">
        <v>7602</v>
      </c>
      <c r="B1999" t="s">
        <v>19</v>
      </c>
      <c r="C1999">
        <v>0</v>
      </c>
      <c r="D1999">
        <v>0</v>
      </c>
      <c r="E1999">
        <v>0</v>
      </c>
      <c r="F1999">
        <v>0</v>
      </c>
      <c r="G1999">
        <v>0</v>
      </c>
      <c r="H1999">
        <v>0</v>
      </c>
      <c r="I1999">
        <v>0</v>
      </c>
      <c r="J1999">
        <v>0</v>
      </c>
      <c r="K1999">
        <v>0</v>
      </c>
      <c r="L1999">
        <v>0</v>
      </c>
      <c r="M1999">
        <v>0</v>
      </c>
      <c r="N1999">
        <v>0</v>
      </c>
      <c r="O1999">
        <v>0</v>
      </c>
      <c r="P1999">
        <v>0</v>
      </c>
      <c r="Q1999">
        <v>0</v>
      </c>
      <c r="R1999">
        <v>0</v>
      </c>
      <c r="S1999">
        <v>0</v>
      </c>
      <c r="T1999">
        <v>0</v>
      </c>
      <c r="U1999">
        <v>0</v>
      </c>
      <c r="V1999">
        <v>0</v>
      </c>
      <c r="W1999">
        <v>0</v>
      </c>
      <c r="X1999">
        <v>0</v>
      </c>
      <c r="Y1999">
        <v>0</v>
      </c>
      <c r="Z1999">
        <v>0</v>
      </c>
      <c r="AA1999">
        <v>0</v>
      </c>
      <c r="AB1999">
        <v>0</v>
      </c>
      <c r="AC1999">
        <v>0</v>
      </c>
      <c r="AD1999">
        <v>0</v>
      </c>
      <c r="AE1999">
        <v>0</v>
      </c>
      <c r="AF1999">
        <v>0</v>
      </c>
    </row>
    <row r="2000" spans="1:32">
      <c r="A2000" t="s">
        <v>7603</v>
      </c>
      <c r="B2000" t="s">
        <v>19</v>
      </c>
      <c r="C2000">
        <v>0</v>
      </c>
      <c r="D2000">
        <v>0</v>
      </c>
      <c r="E2000">
        <v>0</v>
      </c>
      <c r="F2000">
        <v>0</v>
      </c>
      <c r="G2000">
        <v>0</v>
      </c>
      <c r="H2000">
        <v>0</v>
      </c>
      <c r="I2000">
        <v>0</v>
      </c>
      <c r="J2000">
        <v>0</v>
      </c>
      <c r="K2000">
        <v>0</v>
      </c>
      <c r="L2000">
        <v>0</v>
      </c>
      <c r="M2000">
        <v>0</v>
      </c>
      <c r="N2000">
        <v>0</v>
      </c>
      <c r="O2000">
        <v>0</v>
      </c>
      <c r="P2000">
        <v>0</v>
      </c>
      <c r="Q2000">
        <v>0</v>
      </c>
      <c r="R2000">
        <v>0</v>
      </c>
      <c r="S2000">
        <v>0</v>
      </c>
      <c r="T2000">
        <v>0</v>
      </c>
      <c r="U2000">
        <v>0</v>
      </c>
      <c r="V2000">
        <v>0</v>
      </c>
      <c r="W2000">
        <v>0</v>
      </c>
      <c r="X2000">
        <v>0</v>
      </c>
      <c r="Y2000">
        <v>0</v>
      </c>
      <c r="Z2000">
        <v>0</v>
      </c>
      <c r="AA2000">
        <v>0</v>
      </c>
      <c r="AB2000">
        <v>0</v>
      </c>
      <c r="AC2000">
        <v>0</v>
      </c>
      <c r="AD2000">
        <v>0</v>
      </c>
      <c r="AE2000">
        <v>0</v>
      </c>
      <c r="AF2000">
        <v>0</v>
      </c>
    </row>
    <row r="2001" spans="1:32">
      <c r="A2001" t="s">
        <v>7604</v>
      </c>
      <c r="B2001" t="s">
        <v>19</v>
      </c>
      <c r="C2001">
        <v>0</v>
      </c>
      <c r="D2001">
        <v>0</v>
      </c>
      <c r="E2001">
        <v>0</v>
      </c>
      <c r="F2001">
        <v>0</v>
      </c>
      <c r="G2001">
        <v>0</v>
      </c>
      <c r="H2001">
        <v>0</v>
      </c>
      <c r="I2001">
        <v>0</v>
      </c>
      <c r="J2001">
        <v>0</v>
      </c>
      <c r="K2001">
        <v>0</v>
      </c>
      <c r="L2001">
        <v>0</v>
      </c>
      <c r="M2001">
        <v>0</v>
      </c>
      <c r="N2001">
        <v>0</v>
      </c>
      <c r="O2001">
        <v>0</v>
      </c>
      <c r="P2001">
        <v>0</v>
      </c>
      <c r="Q2001">
        <v>0</v>
      </c>
      <c r="R2001">
        <v>0</v>
      </c>
      <c r="S2001">
        <v>0</v>
      </c>
      <c r="T2001">
        <v>0</v>
      </c>
      <c r="U2001">
        <v>0</v>
      </c>
      <c r="V2001">
        <v>0</v>
      </c>
      <c r="W2001">
        <v>0</v>
      </c>
      <c r="X2001">
        <v>0</v>
      </c>
      <c r="Y2001">
        <v>0</v>
      </c>
      <c r="Z2001">
        <v>0</v>
      </c>
      <c r="AA2001">
        <v>0</v>
      </c>
      <c r="AB2001">
        <v>0</v>
      </c>
      <c r="AC2001">
        <v>0</v>
      </c>
      <c r="AD2001">
        <v>0</v>
      </c>
      <c r="AE2001">
        <v>0</v>
      </c>
      <c r="AF2001">
        <v>0</v>
      </c>
    </row>
    <row r="2002" spans="1:32">
      <c r="A2002" t="s">
        <v>7605</v>
      </c>
      <c r="B2002" t="s">
        <v>19</v>
      </c>
      <c r="C2002">
        <v>0</v>
      </c>
      <c r="D2002">
        <v>0</v>
      </c>
      <c r="E2002">
        <v>0</v>
      </c>
      <c r="F2002">
        <v>0</v>
      </c>
      <c r="G2002">
        <v>0</v>
      </c>
      <c r="H2002">
        <v>0</v>
      </c>
      <c r="I2002">
        <v>0</v>
      </c>
      <c r="J2002">
        <v>0</v>
      </c>
      <c r="K2002">
        <v>0</v>
      </c>
      <c r="L2002">
        <v>0</v>
      </c>
      <c r="M2002">
        <v>0</v>
      </c>
      <c r="N2002">
        <v>0</v>
      </c>
      <c r="O2002">
        <v>0</v>
      </c>
      <c r="P2002">
        <v>0</v>
      </c>
      <c r="Q2002">
        <v>0</v>
      </c>
      <c r="R2002">
        <v>0</v>
      </c>
      <c r="S2002">
        <v>0</v>
      </c>
      <c r="T2002">
        <v>0</v>
      </c>
      <c r="U2002">
        <v>0</v>
      </c>
      <c r="V2002">
        <v>0</v>
      </c>
      <c r="W2002">
        <v>0</v>
      </c>
      <c r="X2002">
        <v>0</v>
      </c>
      <c r="Y2002">
        <v>0</v>
      </c>
      <c r="Z2002">
        <v>0</v>
      </c>
      <c r="AA2002">
        <v>0</v>
      </c>
      <c r="AB2002">
        <v>0</v>
      </c>
      <c r="AC2002">
        <v>0</v>
      </c>
      <c r="AD2002">
        <v>0</v>
      </c>
      <c r="AE2002">
        <v>0</v>
      </c>
      <c r="AF2002">
        <v>0</v>
      </c>
    </row>
    <row r="2003" spans="1:32">
      <c r="A2003" t="s">
        <v>7606</v>
      </c>
      <c r="B2003" t="s">
        <v>19</v>
      </c>
      <c r="C2003">
        <v>0</v>
      </c>
      <c r="D2003">
        <v>0</v>
      </c>
      <c r="E2003">
        <v>0</v>
      </c>
      <c r="F2003">
        <v>0</v>
      </c>
      <c r="G2003">
        <v>0</v>
      </c>
      <c r="H2003">
        <v>0</v>
      </c>
      <c r="I2003">
        <v>0</v>
      </c>
      <c r="J2003">
        <v>0</v>
      </c>
      <c r="K2003">
        <v>0</v>
      </c>
      <c r="L2003">
        <v>0</v>
      </c>
      <c r="M2003">
        <v>0</v>
      </c>
      <c r="N2003">
        <v>0</v>
      </c>
      <c r="O2003">
        <v>0</v>
      </c>
      <c r="P2003">
        <v>0</v>
      </c>
      <c r="Q2003">
        <v>0</v>
      </c>
      <c r="R2003">
        <v>0</v>
      </c>
      <c r="S2003">
        <v>0</v>
      </c>
      <c r="T2003">
        <v>0</v>
      </c>
      <c r="U2003">
        <v>0</v>
      </c>
      <c r="V2003">
        <v>0</v>
      </c>
      <c r="W2003">
        <v>0</v>
      </c>
      <c r="X2003">
        <v>0</v>
      </c>
      <c r="Y2003">
        <v>0</v>
      </c>
      <c r="Z2003">
        <v>0</v>
      </c>
      <c r="AA2003">
        <v>0</v>
      </c>
      <c r="AB2003">
        <v>0</v>
      </c>
      <c r="AC2003">
        <v>0</v>
      </c>
      <c r="AD2003">
        <v>0</v>
      </c>
      <c r="AE2003">
        <v>0</v>
      </c>
      <c r="AF2003">
        <v>0</v>
      </c>
    </row>
    <row r="2004" spans="1:32">
      <c r="A2004" t="s">
        <v>7607</v>
      </c>
      <c r="B2004" t="s">
        <v>19</v>
      </c>
      <c r="C2004">
        <v>0</v>
      </c>
      <c r="D2004">
        <v>0</v>
      </c>
      <c r="E2004">
        <v>0</v>
      </c>
      <c r="F2004">
        <v>0</v>
      </c>
      <c r="G2004">
        <v>0</v>
      </c>
      <c r="H2004">
        <v>0</v>
      </c>
      <c r="I2004">
        <v>0</v>
      </c>
      <c r="J2004">
        <v>0</v>
      </c>
      <c r="K2004">
        <v>0</v>
      </c>
      <c r="L2004">
        <v>0</v>
      </c>
      <c r="M2004">
        <v>0</v>
      </c>
      <c r="N2004">
        <v>0</v>
      </c>
      <c r="O2004">
        <v>0</v>
      </c>
      <c r="P2004">
        <v>0</v>
      </c>
      <c r="Q2004">
        <v>0</v>
      </c>
      <c r="R2004">
        <v>0</v>
      </c>
      <c r="S2004">
        <v>0</v>
      </c>
      <c r="T2004">
        <v>0</v>
      </c>
      <c r="U2004">
        <v>0</v>
      </c>
      <c r="V2004">
        <v>0</v>
      </c>
      <c r="W2004">
        <v>0</v>
      </c>
      <c r="X2004">
        <v>0</v>
      </c>
      <c r="Y2004">
        <v>0</v>
      </c>
      <c r="Z2004">
        <v>0</v>
      </c>
      <c r="AA2004">
        <v>0</v>
      </c>
      <c r="AB2004">
        <v>0</v>
      </c>
      <c r="AC2004">
        <v>0</v>
      </c>
      <c r="AD2004">
        <v>0</v>
      </c>
      <c r="AE2004">
        <v>0</v>
      </c>
      <c r="AF2004">
        <v>0</v>
      </c>
    </row>
    <row r="2005" spans="1:32">
      <c r="A2005" t="s">
        <v>7608</v>
      </c>
      <c r="B2005" t="s">
        <v>19</v>
      </c>
      <c r="C2005">
        <v>0</v>
      </c>
      <c r="D2005">
        <v>0</v>
      </c>
      <c r="E2005">
        <v>0</v>
      </c>
      <c r="F2005">
        <v>0</v>
      </c>
      <c r="G2005">
        <v>0</v>
      </c>
      <c r="H2005">
        <v>0</v>
      </c>
      <c r="I2005">
        <v>0</v>
      </c>
      <c r="J2005">
        <v>0</v>
      </c>
      <c r="K2005">
        <v>0</v>
      </c>
      <c r="L2005">
        <v>0</v>
      </c>
      <c r="M2005">
        <v>0</v>
      </c>
      <c r="N2005">
        <v>0</v>
      </c>
      <c r="O2005">
        <v>0</v>
      </c>
      <c r="P2005">
        <v>0</v>
      </c>
      <c r="Q2005">
        <v>0</v>
      </c>
      <c r="R2005">
        <v>0</v>
      </c>
      <c r="S2005">
        <v>0</v>
      </c>
      <c r="T2005">
        <v>0</v>
      </c>
      <c r="U2005">
        <v>0</v>
      </c>
      <c r="V2005">
        <v>0</v>
      </c>
      <c r="W2005">
        <v>0</v>
      </c>
      <c r="X2005">
        <v>0</v>
      </c>
      <c r="Y2005">
        <v>0</v>
      </c>
      <c r="Z2005">
        <v>0</v>
      </c>
      <c r="AA2005">
        <v>0</v>
      </c>
      <c r="AB2005">
        <v>0</v>
      </c>
      <c r="AC2005">
        <v>0</v>
      </c>
      <c r="AD2005">
        <v>0</v>
      </c>
      <c r="AE2005">
        <v>0</v>
      </c>
      <c r="AF2005">
        <v>0</v>
      </c>
    </row>
    <row r="2006" spans="1:32">
      <c r="A2006" t="s">
        <v>7609</v>
      </c>
      <c r="B2006" t="s">
        <v>19</v>
      </c>
      <c r="C2006">
        <v>0</v>
      </c>
      <c r="D2006">
        <v>0</v>
      </c>
      <c r="E2006">
        <v>0</v>
      </c>
      <c r="F2006">
        <v>0</v>
      </c>
      <c r="G2006">
        <v>0</v>
      </c>
      <c r="H2006">
        <v>0</v>
      </c>
      <c r="I2006">
        <v>0</v>
      </c>
      <c r="J2006">
        <v>0</v>
      </c>
      <c r="K2006">
        <v>0</v>
      </c>
      <c r="L2006">
        <v>0</v>
      </c>
      <c r="M2006">
        <v>0</v>
      </c>
      <c r="N2006">
        <v>0</v>
      </c>
      <c r="O2006">
        <v>0</v>
      </c>
      <c r="P2006">
        <v>0</v>
      </c>
      <c r="Q2006">
        <v>0</v>
      </c>
      <c r="R2006">
        <v>0</v>
      </c>
      <c r="S2006">
        <v>0</v>
      </c>
      <c r="T2006">
        <v>0</v>
      </c>
      <c r="U2006">
        <v>0</v>
      </c>
      <c r="V2006">
        <v>0</v>
      </c>
      <c r="W2006">
        <v>0</v>
      </c>
      <c r="X2006">
        <v>0</v>
      </c>
      <c r="Y2006">
        <v>0</v>
      </c>
      <c r="Z2006">
        <v>0</v>
      </c>
      <c r="AA2006">
        <v>0</v>
      </c>
      <c r="AB2006">
        <v>0</v>
      </c>
      <c r="AC2006">
        <v>0</v>
      </c>
      <c r="AD2006">
        <v>0</v>
      </c>
      <c r="AE2006">
        <v>0</v>
      </c>
      <c r="AF2006">
        <v>0</v>
      </c>
    </row>
    <row r="2007" spans="1:32">
      <c r="A2007" t="s">
        <v>7610</v>
      </c>
      <c r="B2007" t="s">
        <v>19</v>
      </c>
      <c r="C2007">
        <v>0</v>
      </c>
      <c r="D2007">
        <v>0</v>
      </c>
      <c r="E2007">
        <v>0</v>
      </c>
      <c r="F2007">
        <v>0</v>
      </c>
      <c r="G2007">
        <v>0</v>
      </c>
      <c r="H2007">
        <v>0</v>
      </c>
      <c r="I2007">
        <v>0</v>
      </c>
      <c r="J2007">
        <v>0</v>
      </c>
      <c r="K2007">
        <v>0</v>
      </c>
      <c r="L2007">
        <v>0</v>
      </c>
      <c r="M2007">
        <v>0</v>
      </c>
      <c r="N2007">
        <v>0</v>
      </c>
      <c r="O2007">
        <v>0</v>
      </c>
      <c r="P2007">
        <v>0</v>
      </c>
      <c r="Q2007">
        <v>0</v>
      </c>
      <c r="R2007">
        <v>0</v>
      </c>
      <c r="S2007">
        <v>0</v>
      </c>
      <c r="T2007">
        <v>0</v>
      </c>
      <c r="U2007">
        <v>0</v>
      </c>
      <c r="V2007">
        <v>0</v>
      </c>
      <c r="W2007">
        <v>0</v>
      </c>
      <c r="X2007">
        <v>0</v>
      </c>
      <c r="Y2007">
        <v>0</v>
      </c>
      <c r="Z2007">
        <v>0</v>
      </c>
      <c r="AA2007">
        <v>0</v>
      </c>
      <c r="AB2007">
        <v>0</v>
      </c>
      <c r="AC2007">
        <v>0</v>
      </c>
      <c r="AD2007">
        <v>0</v>
      </c>
      <c r="AE2007">
        <v>0</v>
      </c>
      <c r="AF2007">
        <v>0</v>
      </c>
    </row>
    <row r="2008" spans="1:32">
      <c r="A2008" t="s">
        <v>7611</v>
      </c>
      <c r="B2008" t="s">
        <v>19</v>
      </c>
      <c r="C2008">
        <v>0</v>
      </c>
      <c r="D2008">
        <v>0</v>
      </c>
      <c r="E2008">
        <v>0</v>
      </c>
      <c r="F2008">
        <v>0</v>
      </c>
      <c r="G2008">
        <v>0</v>
      </c>
      <c r="H2008">
        <v>0</v>
      </c>
      <c r="I2008">
        <v>0</v>
      </c>
      <c r="J2008">
        <v>0</v>
      </c>
      <c r="K2008">
        <v>0</v>
      </c>
      <c r="L2008">
        <v>0</v>
      </c>
      <c r="M2008">
        <v>0</v>
      </c>
      <c r="N2008">
        <v>0</v>
      </c>
      <c r="O2008">
        <v>0</v>
      </c>
      <c r="P2008">
        <v>0</v>
      </c>
      <c r="Q2008">
        <v>0</v>
      </c>
      <c r="R2008">
        <v>0</v>
      </c>
      <c r="S2008">
        <v>0</v>
      </c>
      <c r="T2008">
        <v>0</v>
      </c>
      <c r="U2008">
        <v>0</v>
      </c>
      <c r="V2008">
        <v>0</v>
      </c>
      <c r="W2008">
        <v>0</v>
      </c>
      <c r="X2008">
        <v>0</v>
      </c>
      <c r="Y2008">
        <v>0</v>
      </c>
      <c r="Z2008">
        <v>0</v>
      </c>
      <c r="AA2008">
        <v>0</v>
      </c>
      <c r="AB2008">
        <v>0</v>
      </c>
      <c r="AC2008">
        <v>0</v>
      </c>
      <c r="AD2008">
        <v>0</v>
      </c>
      <c r="AE2008">
        <v>0</v>
      </c>
      <c r="AF2008">
        <v>0</v>
      </c>
    </row>
    <row r="2009" spans="1:32">
      <c r="A2009" t="s">
        <v>7612</v>
      </c>
      <c r="B2009" t="s">
        <v>19</v>
      </c>
      <c r="C2009">
        <v>0</v>
      </c>
      <c r="D2009">
        <v>0</v>
      </c>
      <c r="E2009">
        <v>0</v>
      </c>
      <c r="F2009">
        <v>0</v>
      </c>
      <c r="G2009">
        <v>0</v>
      </c>
      <c r="H2009">
        <v>0</v>
      </c>
      <c r="I2009">
        <v>0</v>
      </c>
      <c r="J2009">
        <v>0</v>
      </c>
      <c r="K2009">
        <v>0</v>
      </c>
      <c r="L2009">
        <v>0</v>
      </c>
      <c r="M2009">
        <v>0</v>
      </c>
      <c r="N2009">
        <v>0</v>
      </c>
      <c r="O2009">
        <v>0</v>
      </c>
      <c r="P2009">
        <v>0</v>
      </c>
      <c r="Q2009">
        <v>0</v>
      </c>
      <c r="R2009">
        <v>0</v>
      </c>
      <c r="S2009">
        <v>0</v>
      </c>
      <c r="T2009">
        <v>0</v>
      </c>
      <c r="U2009">
        <v>0</v>
      </c>
      <c r="V2009">
        <v>0</v>
      </c>
      <c r="W2009">
        <v>0</v>
      </c>
      <c r="X2009">
        <v>0</v>
      </c>
      <c r="Y2009">
        <v>0</v>
      </c>
      <c r="Z2009">
        <v>0</v>
      </c>
      <c r="AA2009">
        <v>0</v>
      </c>
      <c r="AB2009">
        <v>0</v>
      </c>
      <c r="AC2009">
        <v>0</v>
      </c>
      <c r="AD2009">
        <v>0</v>
      </c>
      <c r="AE2009">
        <v>0</v>
      </c>
      <c r="AF2009">
        <v>0</v>
      </c>
    </row>
    <row r="2010" spans="1:32">
      <c r="A2010" t="s">
        <v>7613</v>
      </c>
      <c r="B2010" t="s">
        <v>19</v>
      </c>
      <c r="C2010">
        <v>0</v>
      </c>
      <c r="D2010">
        <v>0</v>
      </c>
      <c r="E2010">
        <v>0</v>
      </c>
      <c r="F2010">
        <v>0</v>
      </c>
      <c r="G2010">
        <v>0</v>
      </c>
      <c r="H2010">
        <v>0</v>
      </c>
      <c r="I2010">
        <v>0</v>
      </c>
      <c r="J2010">
        <v>0</v>
      </c>
      <c r="K2010">
        <v>0</v>
      </c>
      <c r="L2010">
        <v>0</v>
      </c>
      <c r="M2010">
        <v>0</v>
      </c>
      <c r="N2010">
        <v>0</v>
      </c>
      <c r="O2010">
        <v>0</v>
      </c>
      <c r="P2010">
        <v>0</v>
      </c>
      <c r="Q2010">
        <v>0</v>
      </c>
      <c r="R2010">
        <v>0</v>
      </c>
      <c r="S2010">
        <v>0</v>
      </c>
      <c r="T2010">
        <v>0</v>
      </c>
      <c r="U2010">
        <v>0</v>
      </c>
      <c r="V2010">
        <v>0</v>
      </c>
      <c r="W2010">
        <v>0</v>
      </c>
      <c r="X2010">
        <v>0</v>
      </c>
      <c r="Y2010">
        <v>0</v>
      </c>
      <c r="Z2010">
        <v>0</v>
      </c>
      <c r="AA2010">
        <v>0</v>
      </c>
      <c r="AB2010">
        <v>0</v>
      </c>
      <c r="AC2010">
        <v>0</v>
      </c>
      <c r="AD2010">
        <v>0</v>
      </c>
      <c r="AE2010">
        <v>0</v>
      </c>
      <c r="AF2010">
        <v>0</v>
      </c>
    </row>
    <row r="2011" spans="1:32">
      <c r="A2011" t="s">
        <v>7614</v>
      </c>
      <c r="B2011" t="s">
        <v>19</v>
      </c>
      <c r="C2011">
        <v>0</v>
      </c>
      <c r="D2011">
        <v>0</v>
      </c>
      <c r="E2011">
        <v>0</v>
      </c>
      <c r="F2011">
        <v>0</v>
      </c>
      <c r="G2011">
        <v>0</v>
      </c>
      <c r="H2011">
        <v>0</v>
      </c>
      <c r="I2011">
        <v>0</v>
      </c>
      <c r="J2011">
        <v>0</v>
      </c>
      <c r="K2011">
        <v>0</v>
      </c>
      <c r="L2011">
        <v>0</v>
      </c>
      <c r="M2011">
        <v>0</v>
      </c>
      <c r="N2011">
        <v>0</v>
      </c>
      <c r="O2011">
        <v>0</v>
      </c>
      <c r="P2011">
        <v>0</v>
      </c>
      <c r="Q2011">
        <v>0</v>
      </c>
      <c r="R2011">
        <v>0</v>
      </c>
      <c r="S2011">
        <v>0</v>
      </c>
      <c r="T2011">
        <v>0</v>
      </c>
      <c r="U2011">
        <v>0</v>
      </c>
      <c r="V2011">
        <v>0</v>
      </c>
      <c r="W2011">
        <v>0</v>
      </c>
      <c r="X2011">
        <v>0</v>
      </c>
      <c r="Y2011">
        <v>0</v>
      </c>
      <c r="Z2011">
        <v>0</v>
      </c>
      <c r="AA2011">
        <v>0</v>
      </c>
      <c r="AB2011">
        <v>0</v>
      </c>
      <c r="AC2011">
        <v>0</v>
      </c>
      <c r="AD2011">
        <v>0</v>
      </c>
      <c r="AE2011">
        <v>0</v>
      </c>
      <c r="AF2011">
        <v>0</v>
      </c>
    </row>
    <row r="2012" spans="1:32">
      <c r="A2012" t="s">
        <v>7615</v>
      </c>
      <c r="B2012" t="s">
        <v>19</v>
      </c>
      <c r="C2012">
        <v>0</v>
      </c>
      <c r="D2012">
        <v>0</v>
      </c>
      <c r="E2012">
        <v>0</v>
      </c>
      <c r="F2012">
        <v>0</v>
      </c>
      <c r="G2012">
        <v>0</v>
      </c>
      <c r="H2012">
        <v>0</v>
      </c>
      <c r="I2012">
        <v>0</v>
      </c>
      <c r="J2012">
        <v>0</v>
      </c>
      <c r="K2012">
        <v>0</v>
      </c>
      <c r="L2012">
        <v>0</v>
      </c>
      <c r="M2012">
        <v>0</v>
      </c>
      <c r="N2012">
        <v>0</v>
      </c>
      <c r="O2012">
        <v>0</v>
      </c>
      <c r="P2012">
        <v>0</v>
      </c>
      <c r="Q2012">
        <v>0</v>
      </c>
      <c r="R2012">
        <v>0</v>
      </c>
      <c r="S2012">
        <v>0</v>
      </c>
      <c r="T2012">
        <v>0</v>
      </c>
      <c r="U2012">
        <v>0</v>
      </c>
      <c r="V2012">
        <v>0</v>
      </c>
      <c r="W2012">
        <v>0</v>
      </c>
      <c r="X2012">
        <v>0</v>
      </c>
      <c r="Y2012">
        <v>0</v>
      </c>
      <c r="Z2012">
        <v>0</v>
      </c>
      <c r="AA2012">
        <v>0</v>
      </c>
      <c r="AB2012">
        <v>0</v>
      </c>
      <c r="AC2012">
        <v>0</v>
      </c>
      <c r="AD2012">
        <v>0</v>
      </c>
      <c r="AE2012">
        <v>0</v>
      </c>
      <c r="AF2012">
        <v>0</v>
      </c>
    </row>
    <row r="2013" spans="1:32">
      <c r="A2013" t="s">
        <v>7616</v>
      </c>
      <c r="B2013" t="s">
        <v>19</v>
      </c>
      <c r="C2013">
        <v>0</v>
      </c>
      <c r="D2013">
        <v>0</v>
      </c>
      <c r="E2013">
        <v>0</v>
      </c>
      <c r="F2013">
        <v>0</v>
      </c>
      <c r="G2013">
        <v>0</v>
      </c>
      <c r="H2013">
        <v>0</v>
      </c>
      <c r="I2013">
        <v>0</v>
      </c>
      <c r="J2013">
        <v>0</v>
      </c>
      <c r="K2013">
        <v>0</v>
      </c>
      <c r="L2013">
        <v>0</v>
      </c>
      <c r="M2013">
        <v>0</v>
      </c>
      <c r="N2013">
        <v>0</v>
      </c>
      <c r="O2013">
        <v>0</v>
      </c>
      <c r="P2013">
        <v>0</v>
      </c>
      <c r="Q2013">
        <v>0</v>
      </c>
      <c r="R2013">
        <v>0</v>
      </c>
      <c r="S2013">
        <v>0</v>
      </c>
      <c r="T2013">
        <v>0</v>
      </c>
      <c r="U2013">
        <v>0</v>
      </c>
      <c r="V2013">
        <v>0</v>
      </c>
      <c r="W2013">
        <v>0</v>
      </c>
      <c r="X2013">
        <v>0</v>
      </c>
      <c r="Y2013">
        <v>0</v>
      </c>
      <c r="Z2013">
        <v>0</v>
      </c>
      <c r="AA2013">
        <v>0</v>
      </c>
      <c r="AB2013">
        <v>0</v>
      </c>
      <c r="AC2013">
        <v>0</v>
      </c>
      <c r="AD2013">
        <v>0</v>
      </c>
      <c r="AE2013">
        <v>0</v>
      </c>
      <c r="AF2013">
        <v>0</v>
      </c>
    </row>
    <row r="2014" spans="1:32">
      <c r="A2014" t="s">
        <v>7617</v>
      </c>
      <c r="B2014" t="s">
        <v>19</v>
      </c>
      <c r="C2014">
        <v>0</v>
      </c>
      <c r="D2014">
        <v>0</v>
      </c>
      <c r="E2014">
        <v>0</v>
      </c>
      <c r="F2014">
        <v>0</v>
      </c>
      <c r="G2014">
        <v>0</v>
      </c>
      <c r="H2014">
        <v>0</v>
      </c>
      <c r="I2014">
        <v>0</v>
      </c>
      <c r="J2014">
        <v>0</v>
      </c>
      <c r="K2014">
        <v>0</v>
      </c>
      <c r="L2014">
        <v>0</v>
      </c>
      <c r="M2014">
        <v>0</v>
      </c>
      <c r="N2014">
        <v>0</v>
      </c>
      <c r="O2014">
        <v>0</v>
      </c>
      <c r="P2014">
        <v>0</v>
      </c>
      <c r="Q2014">
        <v>0</v>
      </c>
      <c r="R2014">
        <v>0</v>
      </c>
      <c r="S2014">
        <v>0</v>
      </c>
      <c r="T2014">
        <v>0</v>
      </c>
      <c r="U2014">
        <v>0</v>
      </c>
      <c r="V2014">
        <v>0</v>
      </c>
      <c r="W2014">
        <v>0</v>
      </c>
      <c r="X2014">
        <v>0</v>
      </c>
      <c r="Y2014">
        <v>0</v>
      </c>
      <c r="Z2014">
        <v>0</v>
      </c>
      <c r="AA2014">
        <v>0</v>
      </c>
      <c r="AB2014">
        <v>0</v>
      </c>
      <c r="AC2014">
        <v>0</v>
      </c>
      <c r="AD2014">
        <v>0</v>
      </c>
      <c r="AE2014">
        <v>0</v>
      </c>
      <c r="AF2014">
        <v>0</v>
      </c>
    </row>
    <row r="2015" spans="1:32">
      <c r="A2015" t="s">
        <v>7618</v>
      </c>
      <c r="B2015" t="s">
        <v>19</v>
      </c>
      <c r="C2015">
        <v>0</v>
      </c>
      <c r="D2015">
        <v>0</v>
      </c>
      <c r="E2015">
        <v>0</v>
      </c>
      <c r="F2015">
        <v>0</v>
      </c>
      <c r="G2015">
        <v>0</v>
      </c>
      <c r="H2015">
        <v>0</v>
      </c>
      <c r="I2015">
        <v>0</v>
      </c>
      <c r="J2015">
        <v>0</v>
      </c>
      <c r="K2015">
        <v>0</v>
      </c>
      <c r="L2015">
        <v>0</v>
      </c>
      <c r="M2015">
        <v>0</v>
      </c>
      <c r="N2015">
        <v>0</v>
      </c>
      <c r="O2015">
        <v>0</v>
      </c>
      <c r="P2015">
        <v>0</v>
      </c>
      <c r="Q2015">
        <v>0</v>
      </c>
      <c r="R2015">
        <v>0</v>
      </c>
      <c r="S2015">
        <v>0</v>
      </c>
      <c r="T2015">
        <v>0</v>
      </c>
      <c r="U2015">
        <v>0</v>
      </c>
      <c r="V2015">
        <v>0</v>
      </c>
      <c r="W2015">
        <v>0</v>
      </c>
      <c r="X2015">
        <v>0</v>
      </c>
      <c r="Y2015">
        <v>0</v>
      </c>
      <c r="Z2015">
        <v>0</v>
      </c>
      <c r="AA2015">
        <v>0</v>
      </c>
      <c r="AB2015">
        <v>0</v>
      </c>
      <c r="AC2015">
        <v>0</v>
      </c>
      <c r="AD2015">
        <v>0</v>
      </c>
      <c r="AE2015">
        <v>0</v>
      </c>
      <c r="AF2015">
        <v>0</v>
      </c>
    </row>
    <row r="2016" spans="1:32">
      <c r="A2016" t="s">
        <v>7619</v>
      </c>
      <c r="B2016" t="s">
        <v>19</v>
      </c>
      <c r="C2016">
        <v>0</v>
      </c>
      <c r="D2016">
        <v>0</v>
      </c>
      <c r="E2016">
        <v>0</v>
      </c>
      <c r="F2016">
        <v>0</v>
      </c>
      <c r="G2016">
        <v>0</v>
      </c>
      <c r="H2016">
        <v>0</v>
      </c>
      <c r="I2016">
        <v>0</v>
      </c>
      <c r="J2016">
        <v>0</v>
      </c>
      <c r="K2016">
        <v>0</v>
      </c>
      <c r="L2016">
        <v>0</v>
      </c>
      <c r="M2016">
        <v>0</v>
      </c>
      <c r="N2016">
        <v>0</v>
      </c>
      <c r="O2016">
        <v>0</v>
      </c>
      <c r="P2016">
        <v>0</v>
      </c>
      <c r="Q2016">
        <v>0</v>
      </c>
      <c r="R2016">
        <v>0</v>
      </c>
      <c r="S2016">
        <v>0</v>
      </c>
      <c r="T2016">
        <v>0</v>
      </c>
      <c r="U2016">
        <v>0</v>
      </c>
      <c r="V2016">
        <v>0</v>
      </c>
      <c r="W2016">
        <v>0</v>
      </c>
      <c r="X2016">
        <v>0</v>
      </c>
      <c r="Y2016">
        <v>0</v>
      </c>
      <c r="Z2016">
        <v>0</v>
      </c>
      <c r="AA2016">
        <v>0</v>
      </c>
      <c r="AB2016">
        <v>0</v>
      </c>
      <c r="AC2016">
        <v>0</v>
      </c>
      <c r="AD2016">
        <v>0</v>
      </c>
      <c r="AE2016">
        <v>0</v>
      </c>
      <c r="AF2016">
        <v>0</v>
      </c>
    </row>
    <row r="2017" spans="1:32">
      <c r="A2017" t="s">
        <v>7620</v>
      </c>
      <c r="B2017" t="s">
        <v>19</v>
      </c>
      <c r="C2017">
        <v>0</v>
      </c>
      <c r="D2017">
        <v>0</v>
      </c>
      <c r="E2017">
        <v>0</v>
      </c>
      <c r="F2017">
        <v>0</v>
      </c>
      <c r="G2017">
        <v>0</v>
      </c>
      <c r="H2017">
        <v>0</v>
      </c>
      <c r="I2017">
        <v>0</v>
      </c>
      <c r="J2017">
        <v>0</v>
      </c>
      <c r="K2017">
        <v>0</v>
      </c>
      <c r="L2017">
        <v>0</v>
      </c>
      <c r="M2017">
        <v>0</v>
      </c>
      <c r="N2017">
        <v>0</v>
      </c>
      <c r="O2017">
        <v>0</v>
      </c>
      <c r="P2017">
        <v>0</v>
      </c>
      <c r="Q2017">
        <v>0</v>
      </c>
      <c r="R2017">
        <v>0</v>
      </c>
      <c r="S2017">
        <v>0</v>
      </c>
      <c r="T2017">
        <v>0</v>
      </c>
      <c r="U2017">
        <v>0</v>
      </c>
      <c r="V2017">
        <v>0</v>
      </c>
      <c r="W2017">
        <v>0</v>
      </c>
      <c r="X2017">
        <v>0</v>
      </c>
      <c r="Y2017">
        <v>0</v>
      </c>
      <c r="Z2017">
        <v>0</v>
      </c>
      <c r="AA2017">
        <v>0</v>
      </c>
      <c r="AB2017">
        <v>0</v>
      </c>
      <c r="AC2017">
        <v>0</v>
      </c>
      <c r="AD2017">
        <v>0</v>
      </c>
      <c r="AE2017">
        <v>0</v>
      </c>
      <c r="AF2017">
        <v>0</v>
      </c>
    </row>
    <row r="2018" spans="1:32">
      <c r="A2018" t="s">
        <v>7621</v>
      </c>
      <c r="B2018" t="s">
        <v>19</v>
      </c>
      <c r="C2018">
        <v>0</v>
      </c>
      <c r="D2018">
        <v>0</v>
      </c>
      <c r="E2018">
        <v>0</v>
      </c>
      <c r="F2018">
        <v>0</v>
      </c>
      <c r="G2018">
        <v>0</v>
      </c>
      <c r="H2018">
        <v>0</v>
      </c>
      <c r="I2018">
        <v>0</v>
      </c>
      <c r="J2018">
        <v>0</v>
      </c>
      <c r="K2018">
        <v>0</v>
      </c>
      <c r="L2018">
        <v>0</v>
      </c>
      <c r="M2018">
        <v>0</v>
      </c>
      <c r="N2018">
        <v>0</v>
      </c>
      <c r="O2018">
        <v>0</v>
      </c>
      <c r="P2018">
        <v>0</v>
      </c>
      <c r="Q2018">
        <v>0</v>
      </c>
      <c r="R2018">
        <v>0</v>
      </c>
      <c r="S2018">
        <v>0</v>
      </c>
      <c r="T2018">
        <v>0</v>
      </c>
      <c r="U2018">
        <v>0</v>
      </c>
      <c r="V2018">
        <v>0</v>
      </c>
      <c r="W2018">
        <v>0</v>
      </c>
      <c r="X2018">
        <v>0</v>
      </c>
      <c r="Y2018">
        <v>0</v>
      </c>
      <c r="Z2018">
        <v>0</v>
      </c>
      <c r="AA2018">
        <v>0</v>
      </c>
      <c r="AB2018">
        <v>0</v>
      </c>
      <c r="AC2018">
        <v>0</v>
      </c>
      <c r="AD2018">
        <v>0</v>
      </c>
      <c r="AE2018">
        <v>0</v>
      </c>
      <c r="AF2018">
        <v>0</v>
      </c>
    </row>
    <row r="2019" spans="1:32">
      <c r="A2019" t="s">
        <v>7622</v>
      </c>
      <c r="B2019" t="s">
        <v>19</v>
      </c>
      <c r="C2019">
        <v>0</v>
      </c>
      <c r="D2019">
        <v>0</v>
      </c>
      <c r="E2019">
        <v>0</v>
      </c>
      <c r="F2019">
        <v>0</v>
      </c>
      <c r="G2019">
        <v>0</v>
      </c>
      <c r="H2019">
        <v>0</v>
      </c>
      <c r="I2019">
        <v>0</v>
      </c>
      <c r="J2019">
        <v>0</v>
      </c>
      <c r="K2019">
        <v>0</v>
      </c>
      <c r="L2019">
        <v>0</v>
      </c>
      <c r="M2019">
        <v>0</v>
      </c>
      <c r="N2019">
        <v>0</v>
      </c>
      <c r="O2019">
        <v>0</v>
      </c>
      <c r="P2019">
        <v>0</v>
      </c>
      <c r="Q2019">
        <v>0</v>
      </c>
      <c r="R2019">
        <v>0</v>
      </c>
      <c r="S2019">
        <v>0</v>
      </c>
      <c r="T2019">
        <v>0</v>
      </c>
      <c r="U2019">
        <v>0</v>
      </c>
      <c r="V2019">
        <v>0</v>
      </c>
      <c r="W2019">
        <v>0</v>
      </c>
      <c r="X2019">
        <v>0</v>
      </c>
      <c r="Y2019">
        <v>0</v>
      </c>
      <c r="Z2019">
        <v>0</v>
      </c>
      <c r="AA2019">
        <v>0</v>
      </c>
      <c r="AB2019">
        <v>0</v>
      </c>
      <c r="AC2019">
        <v>0</v>
      </c>
      <c r="AD2019">
        <v>0</v>
      </c>
      <c r="AE2019">
        <v>0</v>
      </c>
      <c r="AF2019">
        <v>0</v>
      </c>
    </row>
    <row r="2020" spans="1:32">
      <c r="A2020" t="s">
        <v>7623</v>
      </c>
      <c r="B2020" t="s">
        <v>19</v>
      </c>
      <c r="C2020">
        <v>0</v>
      </c>
      <c r="D2020">
        <v>0</v>
      </c>
      <c r="E2020">
        <v>0</v>
      </c>
      <c r="F2020">
        <v>0</v>
      </c>
      <c r="G2020">
        <v>0</v>
      </c>
      <c r="H2020">
        <v>0</v>
      </c>
      <c r="I2020">
        <v>0</v>
      </c>
      <c r="J2020">
        <v>0</v>
      </c>
      <c r="K2020">
        <v>0</v>
      </c>
      <c r="L2020">
        <v>0</v>
      </c>
      <c r="M2020">
        <v>0</v>
      </c>
      <c r="N2020">
        <v>0</v>
      </c>
      <c r="O2020">
        <v>0</v>
      </c>
      <c r="P2020">
        <v>0</v>
      </c>
      <c r="Q2020">
        <v>0</v>
      </c>
      <c r="R2020">
        <v>0</v>
      </c>
      <c r="S2020">
        <v>0</v>
      </c>
      <c r="T2020">
        <v>0</v>
      </c>
      <c r="U2020">
        <v>0</v>
      </c>
      <c r="V2020">
        <v>0</v>
      </c>
      <c r="W2020">
        <v>0</v>
      </c>
      <c r="X2020">
        <v>0</v>
      </c>
      <c r="Y2020">
        <v>0</v>
      </c>
      <c r="Z2020">
        <v>0</v>
      </c>
      <c r="AA2020">
        <v>0</v>
      </c>
      <c r="AB2020">
        <v>0</v>
      </c>
      <c r="AC2020">
        <v>0</v>
      </c>
      <c r="AD2020">
        <v>0</v>
      </c>
      <c r="AE2020">
        <v>0</v>
      </c>
      <c r="AF2020">
        <v>0</v>
      </c>
    </row>
    <row r="2021" spans="1:32">
      <c r="A2021" t="s">
        <v>7624</v>
      </c>
      <c r="B2021" t="s">
        <v>19</v>
      </c>
      <c r="C2021">
        <v>0</v>
      </c>
      <c r="D2021">
        <v>0</v>
      </c>
      <c r="E2021">
        <v>0</v>
      </c>
      <c r="F2021">
        <v>0</v>
      </c>
      <c r="G2021">
        <v>0</v>
      </c>
      <c r="H2021">
        <v>0</v>
      </c>
      <c r="I2021">
        <v>0</v>
      </c>
      <c r="J2021">
        <v>0</v>
      </c>
      <c r="K2021">
        <v>0</v>
      </c>
      <c r="L2021">
        <v>0</v>
      </c>
      <c r="M2021">
        <v>0</v>
      </c>
      <c r="N2021">
        <v>0</v>
      </c>
      <c r="O2021">
        <v>0</v>
      </c>
      <c r="P2021">
        <v>0</v>
      </c>
      <c r="Q2021">
        <v>0</v>
      </c>
      <c r="R2021">
        <v>0</v>
      </c>
      <c r="S2021">
        <v>0</v>
      </c>
      <c r="T2021">
        <v>0</v>
      </c>
      <c r="U2021">
        <v>0</v>
      </c>
      <c r="V2021">
        <v>0</v>
      </c>
      <c r="W2021">
        <v>0</v>
      </c>
      <c r="X2021">
        <v>0</v>
      </c>
      <c r="Y2021">
        <v>0</v>
      </c>
      <c r="Z2021">
        <v>0</v>
      </c>
      <c r="AA2021">
        <v>0</v>
      </c>
      <c r="AB2021">
        <v>0</v>
      </c>
      <c r="AC2021">
        <v>0</v>
      </c>
      <c r="AD2021">
        <v>0</v>
      </c>
      <c r="AE2021">
        <v>0</v>
      </c>
      <c r="AF2021">
        <v>0</v>
      </c>
    </row>
    <row r="2022" spans="1:32">
      <c r="A2022" t="s">
        <v>7625</v>
      </c>
      <c r="B2022" t="s">
        <v>19</v>
      </c>
      <c r="C2022">
        <v>0</v>
      </c>
      <c r="D2022">
        <v>0</v>
      </c>
      <c r="E2022">
        <v>0</v>
      </c>
      <c r="F2022">
        <v>0</v>
      </c>
      <c r="G2022">
        <v>0</v>
      </c>
      <c r="H2022">
        <v>0</v>
      </c>
      <c r="I2022">
        <v>0</v>
      </c>
      <c r="J2022">
        <v>0</v>
      </c>
      <c r="K2022">
        <v>0</v>
      </c>
      <c r="L2022">
        <v>0</v>
      </c>
      <c r="M2022">
        <v>0</v>
      </c>
      <c r="N2022">
        <v>0</v>
      </c>
      <c r="O2022">
        <v>0</v>
      </c>
      <c r="P2022">
        <v>0</v>
      </c>
      <c r="Q2022">
        <v>0</v>
      </c>
      <c r="R2022">
        <v>0</v>
      </c>
      <c r="S2022">
        <v>0</v>
      </c>
      <c r="T2022">
        <v>0</v>
      </c>
      <c r="U2022">
        <v>0</v>
      </c>
      <c r="V2022">
        <v>0</v>
      </c>
      <c r="W2022">
        <v>0</v>
      </c>
      <c r="X2022">
        <v>0</v>
      </c>
      <c r="Y2022">
        <v>0</v>
      </c>
      <c r="Z2022">
        <v>0</v>
      </c>
      <c r="AA2022">
        <v>0</v>
      </c>
      <c r="AB2022">
        <v>0</v>
      </c>
      <c r="AC2022">
        <v>0</v>
      </c>
      <c r="AD2022">
        <v>0</v>
      </c>
      <c r="AE2022">
        <v>0</v>
      </c>
      <c r="AF2022">
        <v>0</v>
      </c>
    </row>
    <row r="2023" spans="1:32">
      <c r="A2023" t="s">
        <v>7626</v>
      </c>
      <c r="B2023" t="s">
        <v>19</v>
      </c>
      <c r="C2023">
        <v>0</v>
      </c>
      <c r="D2023">
        <v>0</v>
      </c>
      <c r="E2023">
        <v>0</v>
      </c>
      <c r="F2023">
        <v>0</v>
      </c>
      <c r="G2023">
        <v>0</v>
      </c>
      <c r="H2023">
        <v>0</v>
      </c>
      <c r="I2023">
        <v>0</v>
      </c>
      <c r="J2023">
        <v>0</v>
      </c>
      <c r="K2023">
        <v>0</v>
      </c>
      <c r="L2023">
        <v>0</v>
      </c>
      <c r="M2023">
        <v>0</v>
      </c>
      <c r="N2023">
        <v>0</v>
      </c>
      <c r="O2023">
        <v>0</v>
      </c>
      <c r="P2023">
        <v>0</v>
      </c>
      <c r="Q2023">
        <v>0</v>
      </c>
      <c r="R2023">
        <v>0</v>
      </c>
      <c r="S2023">
        <v>0</v>
      </c>
      <c r="T2023">
        <v>0</v>
      </c>
      <c r="U2023">
        <v>0</v>
      </c>
      <c r="V2023">
        <v>0</v>
      </c>
      <c r="W2023">
        <v>0</v>
      </c>
      <c r="X2023">
        <v>0</v>
      </c>
      <c r="Y2023">
        <v>0</v>
      </c>
      <c r="Z2023">
        <v>0</v>
      </c>
      <c r="AA2023">
        <v>0</v>
      </c>
      <c r="AB2023">
        <v>0</v>
      </c>
      <c r="AC2023">
        <v>0</v>
      </c>
      <c r="AD2023">
        <v>0</v>
      </c>
      <c r="AE2023">
        <v>0</v>
      </c>
      <c r="AF2023">
        <v>0</v>
      </c>
    </row>
    <row r="2024" spans="1:32">
      <c r="A2024" t="s">
        <v>7627</v>
      </c>
      <c r="B2024" t="s">
        <v>19</v>
      </c>
      <c r="C2024">
        <v>0</v>
      </c>
      <c r="D2024">
        <v>0</v>
      </c>
      <c r="E2024">
        <v>0</v>
      </c>
      <c r="F2024">
        <v>0</v>
      </c>
      <c r="G2024">
        <v>0</v>
      </c>
      <c r="H2024">
        <v>0</v>
      </c>
      <c r="I2024">
        <v>0</v>
      </c>
      <c r="J2024">
        <v>0</v>
      </c>
      <c r="K2024">
        <v>0</v>
      </c>
      <c r="L2024">
        <v>0</v>
      </c>
      <c r="M2024">
        <v>0</v>
      </c>
      <c r="N2024">
        <v>0</v>
      </c>
      <c r="O2024">
        <v>0</v>
      </c>
      <c r="P2024">
        <v>0</v>
      </c>
      <c r="Q2024">
        <v>0</v>
      </c>
      <c r="R2024">
        <v>0</v>
      </c>
      <c r="S2024">
        <v>0</v>
      </c>
      <c r="T2024">
        <v>0</v>
      </c>
      <c r="U2024">
        <v>0</v>
      </c>
      <c r="V2024">
        <v>0</v>
      </c>
      <c r="W2024">
        <v>0</v>
      </c>
      <c r="X2024">
        <v>0</v>
      </c>
      <c r="Y2024">
        <v>0</v>
      </c>
      <c r="Z2024">
        <v>0</v>
      </c>
      <c r="AA2024">
        <v>0</v>
      </c>
      <c r="AB2024">
        <v>0</v>
      </c>
      <c r="AC2024">
        <v>0</v>
      </c>
      <c r="AD2024">
        <v>0</v>
      </c>
      <c r="AE2024">
        <v>0</v>
      </c>
      <c r="AF2024">
        <v>0</v>
      </c>
    </row>
    <row r="2025" spans="1:32">
      <c r="A2025" t="s">
        <v>7628</v>
      </c>
      <c r="B2025" t="s">
        <v>19</v>
      </c>
      <c r="C2025">
        <v>0</v>
      </c>
      <c r="D2025">
        <v>0</v>
      </c>
      <c r="E2025">
        <v>0</v>
      </c>
      <c r="F2025">
        <v>0</v>
      </c>
      <c r="G2025">
        <v>0</v>
      </c>
      <c r="H2025">
        <v>0</v>
      </c>
      <c r="I2025">
        <v>0</v>
      </c>
      <c r="J2025">
        <v>0</v>
      </c>
      <c r="K2025">
        <v>0</v>
      </c>
      <c r="L2025">
        <v>0</v>
      </c>
      <c r="M2025">
        <v>0</v>
      </c>
      <c r="N2025">
        <v>0</v>
      </c>
      <c r="O2025">
        <v>0</v>
      </c>
      <c r="P2025">
        <v>0</v>
      </c>
      <c r="Q2025">
        <v>0</v>
      </c>
      <c r="R2025">
        <v>0</v>
      </c>
      <c r="S2025">
        <v>0</v>
      </c>
      <c r="T2025">
        <v>0</v>
      </c>
      <c r="U2025">
        <v>0</v>
      </c>
      <c r="V2025">
        <v>0</v>
      </c>
      <c r="W2025">
        <v>0</v>
      </c>
      <c r="X2025">
        <v>0</v>
      </c>
      <c r="Y2025">
        <v>0</v>
      </c>
      <c r="Z2025">
        <v>0</v>
      </c>
      <c r="AA2025">
        <v>0</v>
      </c>
      <c r="AB2025">
        <v>0</v>
      </c>
      <c r="AC2025">
        <v>0</v>
      </c>
      <c r="AD2025">
        <v>0</v>
      </c>
      <c r="AE2025">
        <v>0</v>
      </c>
      <c r="AF2025">
        <v>0</v>
      </c>
    </row>
    <row r="2026" spans="1:32">
      <c r="A2026" t="s">
        <v>7629</v>
      </c>
      <c r="B2026" t="s">
        <v>19</v>
      </c>
      <c r="C2026">
        <v>0</v>
      </c>
      <c r="D2026">
        <v>0</v>
      </c>
      <c r="E2026">
        <v>0</v>
      </c>
      <c r="F2026">
        <v>0</v>
      </c>
      <c r="G2026">
        <v>0</v>
      </c>
      <c r="H2026">
        <v>0</v>
      </c>
      <c r="I2026">
        <v>0</v>
      </c>
      <c r="J2026">
        <v>0</v>
      </c>
      <c r="K2026">
        <v>0</v>
      </c>
      <c r="L2026">
        <v>0</v>
      </c>
      <c r="M2026">
        <v>0</v>
      </c>
      <c r="N2026">
        <v>0</v>
      </c>
      <c r="O2026">
        <v>0</v>
      </c>
      <c r="P2026">
        <v>0</v>
      </c>
      <c r="Q2026">
        <v>0</v>
      </c>
      <c r="R2026">
        <v>0</v>
      </c>
      <c r="S2026">
        <v>0</v>
      </c>
      <c r="T2026">
        <v>0</v>
      </c>
      <c r="U2026">
        <v>0</v>
      </c>
      <c r="V2026">
        <v>0</v>
      </c>
      <c r="W2026">
        <v>0</v>
      </c>
      <c r="X2026">
        <v>0</v>
      </c>
      <c r="Y2026">
        <v>0</v>
      </c>
      <c r="Z2026">
        <v>0</v>
      </c>
      <c r="AA2026">
        <v>0</v>
      </c>
      <c r="AB2026">
        <v>0</v>
      </c>
      <c r="AC2026">
        <v>0</v>
      </c>
      <c r="AD2026">
        <v>0</v>
      </c>
      <c r="AE2026">
        <v>0</v>
      </c>
      <c r="AF2026">
        <v>0</v>
      </c>
    </row>
    <row r="2027" spans="1:32">
      <c r="A2027" t="s">
        <v>7630</v>
      </c>
      <c r="B2027" t="s">
        <v>19</v>
      </c>
      <c r="C2027">
        <v>0</v>
      </c>
      <c r="D2027">
        <v>0</v>
      </c>
      <c r="E2027">
        <v>0</v>
      </c>
      <c r="F2027">
        <v>0</v>
      </c>
      <c r="G2027">
        <v>0</v>
      </c>
      <c r="H2027">
        <v>0</v>
      </c>
      <c r="I2027">
        <v>0</v>
      </c>
      <c r="J2027">
        <v>0</v>
      </c>
      <c r="K2027">
        <v>0</v>
      </c>
      <c r="L2027">
        <v>0</v>
      </c>
      <c r="M2027">
        <v>0</v>
      </c>
      <c r="N2027">
        <v>0</v>
      </c>
      <c r="O2027">
        <v>0</v>
      </c>
      <c r="P2027">
        <v>0</v>
      </c>
      <c r="Q2027">
        <v>0</v>
      </c>
      <c r="R2027">
        <v>0</v>
      </c>
      <c r="S2027">
        <v>0</v>
      </c>
      <c r="T2027">
        <v>0</v>
      </c>
      <c r="U2027">
        <v>0</v>
      </c>
      <c r="V2027">
        <v>0</v>
      </c>
      <c r="W2027">
        <v>0</v>
      </c>
      <c r="X2027">
        <v>0</v>
      </c>
      <c r="Y2027">
        <v>0</v>
      </c>
      <c r="Z2027">
        <v>0</v>
      </c>
      <c r="AA2027">
        <v>0</v>
      </c>
      <c r="AB2027">
        <v>0</v>
      </c>
      <c r="AC2027">
        <v>0</v>
      </c>
      <c r="AD2027">
        <v>0</v>
      </c>
      <c r="AE2027">
        <v>0</v>
      </c>
      <c r="AF2027">
        <v>0</v>
      </c>
    </row>
    <row r="2028" spans="1:32">
      <c r="A2028" t="s">
        <v>7631</v>
      </c>
      <c r="B2028" t="s">
        <v>19</v>
      </c>
      <c r="C2028">
        <v>0</v>
      </c>
      <c r="D2028">
        <v>0</v>
      </c>
      <c r="E2028">
        <v>0</v>
      </c>
      <c r="F2028">
        <v>0</v>
      </c>
      <c r="G2028">
        <v>0</v>
      </c>
      <c r="H2028">
        <v>0</v>
      </c>
      <c r="I2028">
        <v>0</v>
      </c>
      <c r="J2028">
        <v>0</v>
      </c>
      <c r="K2028">
        <v>0</v>
      </c>
      <c r="L2028">
        <v>0</v>
      </c>
      <c r="M2028">
        <v>0</v>
      </c>
      <c r="N2028">
        <v>0</v>
      </c>
      <c r="O2028">
        <v>0</v>
      </c>
      <c r="P2028">
        <v>0</v>
      </c>
      <c r="Q2028">
        <v>0</v>
      </c>
      <c r="R2028">
        <v>0</v>
      </c>
      <c r="S2028">
        <v>0</v>
      </c>
      <c r="T2028">
        <v>0</v>
      </c>
      <c r="U2028">
        <v>0</v>
      </c>
      <c r="V2028">
        <v>0</v>
      </c>
      <c r="W2028">
        <v>0</v>
      </c>
      <c r="X2028">
        <v>0</v>
      </c>
      <c r="Y2028">
        <v>0</v>
      </c>
      <c r="Z2028">
        <v>0</v>
      </c>
      <c r="AA2028">
        <v>0</v>
      </c>
      <c r="AB2028">
        <v>0</v>
      </c>
      <c r="AC2028">
        <v>0</v>
      </c>
      <c r="AD2028">
        <v>0</v>
      </c>
      <c r="AE2028">
        <v>0</v>
      </c>
      <c r="AF2028">
        <v>0</v>
      </c>
    </row>
    <row r="2029" spans="1:32">
      <c r="A2029" t="s">
        <v>7632</v>
      </c>
      <c r="B2029" t="s">
        <v>19</v>
      </c>
      <c r="C2029">
        <v>0</v>
      </c>
      <c r="D2029">
        <v>0</v>
      </c>
      <c r="E2029">
        <v>0</v>
      </c>
      <c r="F2029">
        <v>0</v>
      </c>
      <c r="G2029">
        <v>0</v>
      </c>
      <c r="H2029">
        <v>0</v>
      </c>
      <c r="I2029">
        <v>0</v>
      </c>
      <c r="J2029">
        <v>0</v>
      </c>
      <c r="K2029">
        <v>0</v>
      </c>
      <c r="L2029">
        <v>0</v>
      </c>
      <c r="M2029">
        <v>0</v>
      </c>
      <c r="N2029">
        <v>0</v>
      </c>
      <c r="O2029">
        <v>0</v>
      </c>
      <c r="P2029">
        <v>0</v>
      </c>
      <c r="Q2029">
        <v>0</v>
      </c>
      <c r="R2029">
        <v>0</v>
      </c>
      <c r="S2029">
        <v>0</v>
      </c>
      <c r="T2029">
        <v>0</v>
      </c>
      <c r="U2029">
        <v>0</v>
      </c>
      <c r="V2029">
        <v>0</v>
      </c>
      <c r="W2029">
        <v>0</v>
      </c>
      <c r="X2029">
        <v>0</v>
      </c>
      <c r="Y2029">
        <v>0</v>
      </c>
      <c r="Z2029">
        <v>0</v>
      </c>
      <c r="AA2029">
        <v>0</v>
      </c>
      <c r="AB2029">
        <v>0</v>
      </c>
      <c r="AC2029">
        <v>0</v>
      </c>
      <c r="AD2029">
        <v>0</v>
      </c>
      <c r="AE2029">
        <v>0</v>
      </c>
      <c r="AF2029">
        <v>0</v>
      </c>
    </row>
    <row r="2030" spans="1:32">
      <c r="A2030" t="s">
        <v>7633</v>
      </c>
      <c r="B2030" t="s">
        <v>19</v>
      </c>
      <c r="C2030">
        <v>0</v>
      </c>
      <c r="D2030">
        <v>0</v>
      </c>
      <c r="E2030">
        <v>0</v>
      </c>
      <c r="F2030">
        <v>0</v>
      </c>
      <c r="G2030">
        <v>0</v>
      </c>
      <c r="H2030">
        <v>0</v>
      </c>
      <c r="I2030">
        <v>0</v>
      </c>
      <c r="J2030">
        <v>0</v>
      </c>
      <c r="K2030">
        <v>0</v>
      </c>
      <c r="L2030">
        <v>0</v>
      </c>
      <c r="M2030">
        <v>0</v>
      </c>
      <c r="N2030">
        <v>0</v>
      </c>
      <c r="O2030">
        <v>0</v>
      </c>
      <c r="P2030">
        <v>0</v>
      </c>
      <c r="Q2030">
        <v>0</v>
      </c>
      <c r="R2030">
        <v>0</v>
      </c>
      <c r="S2030">
        <v>0</v>
      </c>
      <c r="T2030">
        <v>0</v>
      </c>
      <c r="U2030">
        <v>0</v>
      </c>
      <c r="V2030">
        <v>0</v>
      </c>
      <c r="W2030">
        <v>0</v>
      </c>
      <c r="X2030">
        <v>0</v>
      </c>
      <c r="Y2030">
        <v>0</v>
      </c>
      <c r="Z2030">
        <v>0</v>
      </c>
      <c r="AA2030">
        <v>0</v>
      </c>
      <c r="AB2030">
        <v>0</v>
      </c>
      <c r="AC2030">
        <v>0</v>
      </c>
      <c r="AD2030">
        <v>0</v>
      </c>
      <c r="AE2030">
        <v>0</v>
      </c>
      <c r="AF2030">
        <v>0</v>
      </c>
    </row>
    <row r="2031" spans="1:32">
      <c r="A2031" t="s">
        <v>7634</v>
      </c>
      <c r="B2031" t="s">
        <v>19</v>
      </c>
      <c r="C2031" s="2">
        <v>192500000000</v>
      </c>
      <c r="D2031" s="2">
        <v>212300000000</v>
      </c>
      <c r="E2031" s="2">
        <v>209800000000</v>
      </c>
      <c r="F2031" s="2">
        <v>209600000000</v>
      </c>
      <c r="G2031" s="2">
        <v>203900000000</v>
      </c>
      <c r="H2031" s="2">
        <v>203000000000</v>
      </c>
      <c r="I2031" s="2">
        <v>203800000000</v>
      </c>
      <c r="J2031" s="2">
        <v>205200000000</v>
      </c>
      <c r="K2031" s="2">
        <v>206900000000</v>
      </c>
      <c r="L2031" s="2">
        <v>208500000000</v>
      </c>
      <c r="M2031" s="2">
        <v>210400000000</v>
      </c>
      <c r="N2031" s="2">
        <v>214300000000</v>
      </c>
      <c r="O2031" s="2">
        <v>218000000000</v>
      </c>
      <c r="P2031" s="2">
        <v>221800000000</v>
      </c>
      <c r="Q2031" s="2">
        <v>225100000000</v>
      </c>
      <c r="R2031" s="2">
        <v>227500000000</v>
      </c>
      <c r="S2031" s="2">
        <v>230500000000</v>
      </c>
      <c r="T2031" s="2">
        <v>234500000000</v>
      </c>
      <c r="U2031" s="2">
        <v>237800000000</v>
      </c>
      <c r="V2031" s="2">
        <v>241400000000</v>
      </c>
      <c r="W2031" s="2">
        <v>245500000000</v>
      </c>
      <c r="X2031" s="2">
        <v>249000000000</v>
      </c>
      <c r="Y2031" s="2">
        <v>252000000000</v>
      </c>
      <c r="Z2031" s="2">
        <v>254600000000</v>
      </c>
      <c r="AA2031" s="2">
        <v>257300000000</v>
      </c>
      <c r="AB2031" s="2">
        <v>260600000000</v>
      </c>
      <c r="AC2031" s="2">
        <v>264200000000</v>
      </c>
      <c r="AD2031" s="2">
        <v>267700000000</v>
      </c>
      <c r="AE2031" s="2">
        <v>271200000000</v>
      </c>
      <c r="AF2031" s="2">
        <v>275100000000</v>
      </c>
    </row>
    <row r="2032" spans="1:32">
      <c r="A2032" t="s">
        <v>7635</v>
      </c>
      <c r="B2032" t="s">
        <v>19</v>
      </c>
      <c r="C2032" s="2">
        <v>128200000000</v>
      </c>
      <c r="D2032" s="2">
        <v>141400000000</v>
      </c>
      <c r="E2032" s="2">
        <v>139700000000</v>
      </c>
      <c r="F2032" s="2">
        <v>139600000000</v>
      </c>
      <c r="G2032" s="2">
        <v>135800000000</v>
      </c>
      <c r="H2032" s="2">
        <v>135200000000</v>
      </c>
      <c r="I2032" s="2">
        <v>135700000000</v>
      </c>
      <c r="J2032" s="2">
        <v>136600000000</v>
      </c>
      <c r="K2032" s="2">
        <v>137800000000</v>
      </c>
      <c r="L2032" s="2">
        <v>138900000000</v>
      </c>
      <c r="M2032" s="2">
        <v>140100000000</v>
      </c>
      <c r="N2032" s="2">
        <v>142700000000</v>
      </c>
      <c r="O2032" s="2">
        <v>145200000000</v>
      </c>
      <c r="P2032" s="2">
        <v>147700000000</v>
      </c>
      <c r="Q2032" s="2">
        <v>149900000000</v>
      </c>
      <c r="R2032" s="2">
        <v>151500000000</v>
      </c>
      <c r="S2032" s="2">
        <v>153500000000</v>
      </c>
      <c r="T2032" s="2">
        <v>156200000000</v>
      </c>
      <c r="U2032" s="2">
        <v>158400000000</v>
      </c>
      <c r="V2032" s="2">
        <v>160800000000</v>
      </c>
      <c r="W2032" s="2">
        <v>163500000000</v>
      </c>
      <c r="X2032" s="2">
        <v>165800000000</v>
      </c>
      <c r="Y2032" s="2">
        <v>167800000000</v>
      </c>
      <c r="Z2032" s="2">
        <v>169600000000</v>
      </c>
      <c r="AA2032" s="2">
        <v>171400000000</v>
      </c>
      <c r="AB2032" s="2">
        <v>173600000000</v>
      </c>
      <c r="AC2032" s="2">
        <v>175900000000</v>
      </c>
      <c r="AD2032" s="2">
        <v>178300000000</v>
      </c>
      <c r="AE2032" s="2">
        <v>180600000000</v>
      </c>
      <c r="AF2032" s="2">
        <v>183200000000</v>
      </c>
    </row>
    <row r="2033" spans="1:32">
      <c r="A2033" t="s">
        <v>7636</v>
      </c>
      <c r="B2033" t="s">
        <v>19</v>
      </c>
      <c r="C2033" s="2">
        <v>131400000000</v>
      </c>
      <c r="D2033" s="2">
        <v>144900000000</v>
      </c>
      <c r="E2033" s="2">
        <v>143200000000</v>
      </c>
      <c r="F2033" s="2">
        <v>143100000000</v>
      </c>
      <c r="G2033" s="2">
        <v>139200000000</v>
      </c>
      <c r="H2033" s="2">
        <v>138600000000</v>
      </c>
      <c r="I2033" s="2">
        <v>139100000000</v>
      </c>
      <c r="J2033" s="2">
        <v>140100000000</v>
      </c>
      <c r="K2033" s="2">
        <v>141300000000</v>
      </c>
      <c r="L2033" s="2">
        <v>142400000000</v>
      </c>
      <c r="M2033" s="2">
        <v>143600000000</v>
      </c>
      <c r="N2033" s="2">
        <v>146300000000</v>
      </c>
      <c r="O2033" s="2">
        <v>148800000000</v>
      </c>
      <c r="P2033" s="2">
        <v>151400000000</v>
      </c>
      <c r="Q2033" s="2">
        <v>153700000000</v>
      </c>
      <c r="R2033" s="2">
        <v>155300000000</v>
      </c>
      <c r="S2033" s="2">
        <v>157400000000</v>
      </c>
      <c r="T2033" s="2">
        <v>160100000000</v>
      </c>
      <c r="U2033" s="2">
        <v>162300000000</v>
      </c>
      <c r="V2033" s="2">
        <v>164800000000</v>
      </c>
      <c r="W2033" s="2">
        <v>167600000000</v>
      </c>
      <c r="X2033" s="2">
        <v>170000000000</v>
      </c>
      <c r="Y2033" s="2">
        <v>172000000000</v>
      </c>
      <c r="Z2033" s="2">
        <v>173800000000</v>
      </c>
      <c r="AA2033" s="2">
        <v>175600000000</v>
      </c>
      <c r="AB2033" s="2">
        <v>177900000000</v>
      </c>
      <c r="AC2033" s="2">
        <v>180300000000</v>
      </c>
      <c r="AD2033" s="2">
        <v>182800000000</v>
      </c>
      <c r="AE2033" s="2">
        <v>185100000000</v>
      </c>
      <c r="AF2033" s="2">
        <v>187800000000</v>
      </c>
    </row>
    <row r="2034" spans="1:32">
      <c r="A2034" t="s">
        <v>7637</v>
      </c>
      <c r="B2034" t="s">
        <v>19</v>
      </c>
      <c r="C2034" s="2">
        <v>117700000000</v>
      </c>
      <c r="D2034" s="2">
        <v>129800000000</v>
      </c>
      <c r="E2034" s="2">
        <v>128300000000</v>
      </c>
      <c r="F2034" s="2">
        <v>128100000000</v>
      </c>
      <c r="G2034" s="2">
        <v>124600000000</v>
      </c>
      <c r="H2034" s="2">
        <v>124100000000</v>
      </c>
      <c r="I2034" s="2">
        <v>124600000000</v>
      </c>
      <c r="J2034" s="2">
        <v>125400000000</v>
      </c>
      <c r="K2034" s="2">
        <v>126500000000</v>
      </c>
      <c r="L2034" s="2">
        <v>127500000000</v>
      </c>
      <c r="M2034" s="2">
        <v>128700000000</v>
      </c>
      <c r="N2034" s="2">
        <v>131000000000</v>
      </c>
      <c r="O2034" s="2">
        <v>133300000000</v>
      </c>
      <c r="P2034" s="2">
        <v>135600000000</v>
      </c>
      <c r="Q2034" s="2">
        <v>137600000000</v>
      </c>
      <c r="R2034" s="2">
        <v>139100000000</v>
      </c>
      <c r="S2034" s="2">
        <v>140900000000</v>
      </c>
      <c r="T2034" s="2">
        <v>143400000000</v>
      </c>
      <c r="U2034" s="2">
        <v>145400000000</v>
      </c>
      <c r="V2034" s="2">
        <v>147600000000</v>
      </c>
      <c r="W2034" s="2">
        <v>150100000000</v>
      </c>
      <c r="X2034" s="2">
        <v>152200000000</v>
      </c>
      <c r="Y2034" s="2">
        <v>154100000000</v>
      </c>
      <c r="Z2034" s="2">
        <v>155700000000</v>
      </c>
      <c r="AA2034" s="2">
        <v>157300000000</v>
      </c>
      <c r="AB2034" s="2">
        <v>159300000000</v>
      </c>
      <c r="AC2034" s="2">
        <v>161500000000</v>
      </c>
      <c r="AD2034" s="2">
        <v>163700000000</v>
      </c>
      <c r="AE2034" s="2">
        <v>165800000000</v>
      </c>
      <c r="AF2034" s="2">
        <v>168200000000</v>
      </c>
    </row>
    <row r="2035" spans="1:32">
      <c r="A2035" t="s">
        <v>7638</v>
      </c>
      <c r="B2035" t="s">
        <v>19</v>
      </c>
      <c r="C2035" s="2">
        <v>70330000000</v>
      </c>
      <c r="D2035" s="2">
        <v>77540000000</v>
      </c>
      <c r="E2035" s="2">
        <v>76650000000</v>
      </c>
      <c r="F2035" s="2">
        <v>76560000000</v>
      </c>
      <c r="G2035" s="2">
        <v>74470000000</v>
      </c>
      <c r="H2035" s="2">
        <v>74160000000</v>
      </c>
      <c r="I2035" s="2">
        <v>74430000000</v>
      </c>
      <c r="J2035" s="2">
        <v>74940000000</v>
      </c>
      <c r="K2035" s="2">
        <v>75590000000</v>
      </c>
      <c r="L2035" s="2">
        <v>76170000000</v>
      </c>
      <c r="M2035" s="2">
        <v>76870000000</v>
      </c>
      <c r="N2035" s="2">
        <v>78280000000</v>
      </c>
      <c r="O2035" s="2">
        <v>79630000000</v>
      </c>
      <c r="P2035" s="2">
        <v>81030000000</v>
      </c>
      <c r="Q2035" s="2">
        <v>82230000000</v>
      </c>
      <c r="R2035" s="2">
        <v>83110000000</v>
      </c>
      <c r="S2035" s="2">
        <v>84210000000</v>
      </c>
      <c r="T2035" s="2">
        <v>85650000000</v>
      </c>
      <c r="U2035" s="2">
        <v>86870000000</v>
      </c>
      <c r="V2035" s="2">
        <v>88190000000</v>
      </c>
      <c r="W2035" s="2">
        <v>89690000000</v>
      </c>
      <c r="X2035" s="2">
        <v>90960000000</v>
      </c>
      <c r="Y2035" s="2">
        <v>92050000000</v>
      </c>
      <c r="Z2035" s="2">
        <v>93020000000</v>
      </c>
      <c r="AA2035" s="2">
        <v>93990000000</v>
      </c>
      <c r="AB2035" s="2">
        <v>95210000000</v>
      </c>
      <c r="AC2035" s="2">
        <v>96490000000</v>
      </c>
      <c r="AD2035" s="2">
        <v>97800000000</v>
      </c>
      <c r="AE2035" s="2">
        <v>99070000000</v>
      </c>
      <c r="AF2035" s="2">
        <v>100500000000</v>
      </c>
    </row>
    <row r="2036" spans="1:32">
      <c r="A2036" t="s">
        <v>7639</v>
      </c>
      <c r="B2036" t="s">
        <v>19</v>
      </c>
      <c r="C2036" s="2">
        <v>111600000000</v>
      </c>
      <c r="D2036" s="2">
        <v>123100000000</v>
      </c>
      <c r="E2036" s="2">
        <v>121700000000</v>
      </c>
      <c r="F2036" s="2">
        <v>121500000000</v>
      </c>
      <c r="G2036" s="2">
        <v>118200000000</v>
      </c>
      <c r="H2036" s="2">
        <v>117700000000</v>
      </c>
      <c r="I2036" s="2">
        <v>118100000000</v>
      </c>
      <c r="J2036" s="2">
        <v>119000000000</v>
      </c>
      <c r="K2036" s="2">
        <v>120000000000</v>
      </c>
      <c r="L2036" s="2">
        <v>120900000000</v>
      </c>
      <c r="M2036" s="2">
        <v>122000000000</v>
      </c>
      <c r="N2036" s="2">
        <v>124200000000</v>
      </c>
      <c r="O2036" s="2">
        <v>126400000000</v>
      </c>
      <c r="P2036" s="2">
        <v>128600000000</v>
      </c>
      <c r="Q2036" s="2">
        <v>130500000000</v>
      </c>
      <c r="R2036" s="2">
        <v>131900000000</v>
      </c>
      <c r="S2036" s="2">
        <v>133700000000</v>
      </c>
      <c r="T2036" s="2">
        <v>136000000000</v>
      </c>
      <c r="U2036" s="2">
        <v>137900000000</v>
      </c>
      <c r="V2036" s="2">
        <v>140000000000</v>
      </c>
      <c r="W2036" s="2">
        <v>142400000000</v>
      </c>
      <c r="X2036" s="2">
        <v>144400000000</v>
      </c>
      <c r="Y2036" s="2">
        <v>146100000000</v>
      </c>
      <c r="Z2036" s="2">
        <v>147600000000</v>
      </c>
      <c r="AA2036" s="2">
        <v>149200000000</v>
      </c>
      <c r="AB2036" s="2">
        <v>151100000000</v>
      </c>
      <c r="AC2036" s="2">
        <v>153200000000</v>
      </c>
      <c r="AD2036" s="2">
        <v>155200000000</v>
      </c>
      <c r="AE2036" s="2">
        <v>157200000000</v>
      </c>
      <c r="AF2036" s="2">
        <v>159500000000</v>
      </c>
    </row>
    <row r="2037" spans="1:32">
      <c r="A2037" t="s">
        <v>7640</v>
      </c>
      <c r="B2037" t="s">
        <v>19</v>
      </c>
      <c r="C2037" s="2">
        <v>1187000000</v>
      </c>
      <c r="D2037" s="2">
        <v>1309000000</v>
      </c>
      <c r="E2037" s="2">
        <v>1294000000</v>
      </c>
      <c r="F2037" s="2">
        <v>1292000000</v>
      </c>
      <c r="G2037" s="2">
        <v>1257000000</v>
      </c>
      <c r="H2037" s="2">
        <v>1252000000</v>
      </c>
      <c r="I2037" s="2">
        <v>1256000000</v>
      </c>
      <c r="J2037" s="2">
        <v>1265000000</v>
      </c>
      <c r="K2037" s="2">
        <v>1276000000</v>
      </c>
      <c r="L2037" s="2">
        <v>1286000000</v>
      </c>
      <c r="M2037" s="2">
        <v>1297000000</v>
      </c>
      <c r="N2037" s="2">
        <v>1321000000</v>
      </c>
      <c r="O2037" s="2">
        <v>1344000000</v>
      </c>
      <c r="P2037" s="2">
        <v>1368000000</v>
      </c>
      <c r="Q2037" s="2">
        <v>1388000000</v>
      </c>
      <c r="R2037" s="2">
        <v>1403000000</v>
      </c>
      <c r="S2037" s="2">
        <v>1421000000</v>
      </c>
      <c r="T2037" s="2">
        <v>1446000000</v>
      </c>
      <c r="U2037" s="2">
        <v>1466000000</v>
      </c>
      <c r="V2037" s="2">
        <v>1488000000</v>
      </c>
      <c r="W2037" s="2">
        <v>1514000000</v>
      </c>
      <c r="X2037" s="2">
        <v>1535000000</v>
      </c>
      <c r="Y2037" s="2">
        <v>1554000000</v>
      </c>
      <c r="Z2037" s="2">
        <v>1570000000</v>
      </c>
      <c r="AA2037" s="2">
        <v>1586000000</v>
      </c>
      <c r="AB2037" s="2">
        <v>1607000000</v>
      </c>
      <c r="AC2037" s="2">
        <v>1629000000</v>
      </c>
      <c r="AD2037" s="2">
        <v>1651000000</v>
      </c>
      <c r="AE2037" s="2">
        <v>1672000000</v>
      </c>
      <c r="AF2037" s="2">
        <v>1696000000</v>
      </c>
    </row>
    <row r="2038" spans="1:32">
      <c r="A2038" t="s">
        <v>7641</v>
      </c>
      <c r="B2038" t="s">
        <v>19</v>
      </c>
      <c r="C2038" s="2">
        <v>8002000000</v>
      </c>
      <c r="D2038" s="2">
        <v>8822000000</v>
      </c>
      <c r="E2038" s="2">
        <v>8721000000</v>
      </c>
      <c r="F2038" s="2">
        <v>8711000000</v>
      </c>
      <c r="G2038" s="2">
        <v>8474000000</v>
      </c>
      <c r="H2038" s="2">
        <v>8438000000</v>
      </c>
      <c r="I2038" s="2">
        <v>8468000000</v>
      </c>
      <c r="J2038" s="2">
        <v>8527000000</v>
      </c>
      <c r="K2038" s="2">
        <v>8600000000</v>
      </c>
      <c r="L2038" s="2">
        <v>8667000000</v>
      </c>
      <c r="M2038" s="2">
        <v>8746000000</v>
      </c>
      <c r="N2038" s="2">
        <v>8906000000</v>
      </c>
      <c r="O2038" s="2">
        <v>9060000000</v>
      </c>
      <c r="P2038" s="2">
        <v>9219000000</v>
      </c>
      <c r="Q2038" s="2">
        <v>9356000000</v>
      </c>
      <c r="R2038" s="2">
        <v>9457000000</v>
      </c>
      <c r="S2038" s="2">
        <v>9581000000</v>
      </c>
      <c r="T2038" s="2">
        <v>9745000000</v>
      </c>
      <c r="U2038" s="2">
        <v>9884000000</v>
      </c>
      <c r="V2038" s="2">
        <v>10030000000</v>
      </c>
      <c r="W2038" s="2">
        <v>10200000000</v>
      </c>
      <c r="X2038" s="2">
        <v>10350000000</v>
      </c>
      <c r="Y2038" s="2">
        <v>10470000000</v>
      </c>
      <c r="Z2038" s="2">
        <v>10580000000</v>
      </c>
      <c r="AA2038" s="2">
        <v>10690000000</v>
      </c>
      <c r="AB2038" s="2">
        <v>10830000000</v>
      </c>
      <c r="AC2038" s="2">
        <v>10980000000</v>
      </c>
      <c r="AD2038" s="2">
        <v>11130000000</v>
      </c>
      <c r="AE2038" s="2">
        <v>11270000000</v>
      </c>
      <c r="AF2038" s="2">
        <v>11430000000</v>
      </c>
    </row>
    <row r="2039" spans="1:32">
      <c r="A2039" t="s">
        <v>7642</v>
      </c>
      <c r="B2039" t="s">
        <v>19</v>
      </c>
      <c r="C2039">
        <v>0</v>
      </c>
      <c r="D2039">
        <v>0</v>
      </c>
      <c r="E2039">
        <v>0</v>
      </c>
      <c r="F2039">
        <v>0</v>
      </c>
      <c r="G2039">
        <v>0</v>
      </c>
      <c r="H2039">
        <v>0</v>
      </c>
      <c r="I2039">
        <v>0</v>
      </c>
      <c r="J2039">
        <v>0</v>
      </c>
      <c r="K2039">
        <v>0</v>
      </c>
      <c r="L2039">
        <v>0</v>
      </c>
      <c r="M2039">
        <v>0</v>
      </c>
      <c r="N2039">
        <v>0</v>
      </c>
      <c r="O2039">
        <v>0</v>
      </c>
      <c r="P2039">
        <v>0</v>
      </c>
      <c r="Q2039">
        <v>0</v>
      </c>
      <c r="R2039">
        <v>0</v>
      </c>
      <c r="S2039">
        <v>0</v>
      </c>
      <c r="T2039">
        <v>0</v>
      </c>
      <c r="U2039">
        <v>0</v>
      </c>
      <c r="V2039">
        <v>0</v>
      </c>
      <c r="W2039">
        <v>0</v>
      </c>
      <c r="X2039">
        <v>0</v>
      </c>
      <c r="Y2039">
        <v>0</v>
      </c>
      <c r="Z2039">
        <v>0</v>
      </c>
      <c r="AA2039">
        <v>0</v>
      </c>
      <c r="AB2039">
        <v>0</v>
      </c>
      <c r="AC2039">
        <v>0</v>
      </c>
      <c r="AD2039">
        <v>0</v>
      </c>
      <c r="AE2039">
        <v>0</v>
      </c>
      <c r="AF2039">
        <v>0</v>
      </c>
    </row>
    <row r="2040" spans="1:32">
      <c r="A2040" t="s">
        <v>7643</v>
      </c>
      <c r="B2040" t="s">
        <v>19</v>
      </c>
      <c r="C2040">
        <v>0</v>
      </c>
      <c r="D2040">
        <v>0</v>
      </c>
      <c r="E2040">
        <v>0</v>
      </c>
      <c r="F2040">
        <v>0</v>
      </c>
      <c r="G2040">
        <v>0</v>
      </c>
      <c r="H2040">
        <v>0</v>
      </c>
      <c r="I2040">
        <v>0</v>
      </c>
      <c r="J2040">
        <v>0</v>
      </c>
      <c r="K2040">
        <v>0</v>
      </c>
      <c r="L2040">
        <v>0</v>
      </c>
      <c r="M2040">
        <v>0</v>
      </c>
      <c r="N2040">
        <v>0</v>
      </c>
      <c r="O2040">
        <v>0</v>
      </c>
      <c r="P2040">
        <v>0</v>
      </c>
      <c r="Q2040">
        <v>0</v>
      </c>
      <c r="R2040">
        <v>0</v>
      </c>
      <c r="S2040">
        <v>0</v>
      </c>
      <c r="T2040">
        <v>0</v>
      </c>
      <c r="U2040">
        <v>0</v>
      </c>
      <c r="V2040">
        <v>0</v>
      </c>
      <c r="W2040">
        <v>0</v>
      </c>
      <c r="X2040">
        <v>0</v>
      </c>
      <c r="Y2040">
        <v>0</v>
      </c>
      <c r="Z2040">
        <v>0</v>
      </c>
      <c r="AA2040">
        <v>0</v>
      </c>
      <c r="AB2040">
        <v>0</v>
      </c>
      <c r="AC2040">
        <v>0</v>
      </c>
      <c r="AD2040">
        <v>0</v>
      </c>
      <c r="AE2040">
        <v>0</v>
      </c>
      <c r="AF2040">
        <v>0</v>
      </c>
    </row>
    <row r="2041" spans="1:32">
      <c r="A2041" t="s">
        <v>7644</v>
      </c>
      <c r="B2041" t="s">
        <v>19</v>
      </c>
      <c r="C2041">
        <v>0</v>
      </c>
      <c r="D2041">
        <v>0</v>
      </c>
      <c r="E2041">
        <v>0</v>
      </c>
      <c r="F2041">
        <v>0</v>
      </c>
      <c r="G2041">
        <v>0</v>
      </c>
      <c r="H2041">
        <v>0</v>
      </c>
      <c r="I2041">
        <v>0</v>
      </c>
      <c r="J2041">
        <v>0</v>
      </c>
      <c r="K2041">
        <v>0</v>
      </c>
      <c r="L2041">
        <v>0</v>
      </c>
      <c r="M2041">
        <v>0</v>
      </c>
      <c r="N2041">
        <v>0</v>
      </c>
      <c r="O2041">
        <v>0</v>
      </c>
      <c r="P2041">
        <v>0</v>
      </c>
      <c r="Q2041">
        <v>0</v>
      </c>
      <c r="R2041">
        <v>0</v>
      </c>
      <c r="S2041">
        <v>0</v>
      </c>
      <c r="T2041">
        <v>0</v>
      </c>
      <c r="U2041">
        <v>0</v>
      </c>
      <c r="V2041">
        <v>0</v>
      </c>
      <c r="W2041">
        <v>0</v>
      </c>
      <c r="X2041">
        <v>0</v>
      </c>
      <c r="Y2041">
        <v>0</v>
      </c>
      <c r="Z2041">
        <v>0</v>
      </c>
      <c r="AA2041">
        <v>0</v>
      </c>
      <c r="AB2041">
        <v>0</v>
      </c>
      <c r="AC2041">
        <v>0</v>
      </c>
      <c r="AD2041">
        <v>0</v>
      </c>
      <c r="AE2041">
        <v>0</v>
      </c>
      <c r="AF2041">
        <v>0</v>
      </c>
    </row>
    <row r="2042" spans="1:32">
      <c r="A2042" t="s">
        <v>7645</v>
      </c>
      <c r="B2042" t="s">
        <v>19</v>
      </c>
      <c r="C2042" s="2">
        <v>900000000000</v>
      </c>
      <c r="D2042" s="2">
        <v>900000000000</v>
      </c>
      <c r="E2042" s="2">
        <v>1200000000000</v>
      </c>
      <c r="F2042" s="2">
        <v>920400000000</v>
      </c>
      <c r="G2042" s="2">
        <v>882400000000</v>
      </c>
      <c r="H2042" s="2">
        <v>888000000000</v>
      </c>
      <c r="I2042" s="2">
        <v>902800000000</v>
      </c>
      <c r="J2042" s="2">
        <v>909400000000</v>
      </c>
      <c r="K2042" s="2">
        <v>919200000000</v>
      </c>
      <c r="L2042" s="2">
        <v>923200000000</v>
      </c>
      <c r="M2042" s="2">
        <v>922300000000</v>
      </c>
      <c r="N2042" s="2">
        <v>911600000000</v>
      </c>
      <c r="O2042" s="2">
        <v>904700000000</v>
      </c>
      <c r="P2042" s="2">
        <v>906700000000</v>
      </c>
      <c r="Q2042" s="2">
        <v>912900000000</v>
      </c>
      <c r="R2042" s="2">
        <v>915500000000</v>
      </c>
      <c r="S2042" s="2">
        <v>912500000000</v>
      </c>
      <c r="T2042" s="2">
        <v>915900000000</v>
      </c>
      <c r="U2042" s="2">
        <v>925700000000</v>
      </c>
      <c r="V2042" s="2">
        <v>926100000000</v>
      </c>
      <c r="W2042" s="2">
        <v>933700000000</v>
      </c>
      <c r="X2042" s="2">
        <v>941400000000</v>
      </c>
      <c r="Y2042" s="2">
        <v>949100000000</v>
      </c>
      <c r="Z2042" s="2">
        <v>956600000000</v>
      </c>
      <c r="AA2042" s="2">
        <v>963000000000</v>
      </c>
      <c r="AB2042" s="2">
        <v>964100000000</v>
      </c>
      <c r="AC2042" s="2">
        <v>967000000000</v>
      </c>
      <c r="AD2042" s="2">
        <v>970400000000</v>
      </c>
      <c r="AE2042" s="2">
        <v>980900000000</v>
      </c>
      <c r="AF2042" s="2">
        <v>987600000000</v>
      </c>
    </row>
    <row r="2043" spans="1:32">
      <c r="A2043" t="s">
        <v>7646</v>
      </c>
      <c r="B2043" t="s">
        <v>19</v>
      </c>
      <c r="C2043" s="2">
        <v>189200000000</v>
      </c>
      <c r="D2043" s="2">
        <v>189200000000</v>
      </c>
      <c r="E2043" s="2">
        <v>189200000000</v>
      </c>
      <c r="F2043" s="2">
        <v>252300000000</v>
      </c>
      <c r="G2043" s="2">
        <v>193500000000</v>
      </c>
      <c r="H2043" s="2">
        <v>185600000000</v>
      </c>
      <c r="I2043" s="2">
        <v>186700000000</v>
      </c>
      <c r="J2043" s="2">
        <v>189800000000</v>
      </c>
      <c r="K2043" s="2">
        <v>191200000000</v>
      </c>
      <c r="L2043" s="2">
        <v>193300000000</v>
      </c>
      <c r="M2043" s="2">
        <v>194100000000</v>
      </c>
      <c r="N2043" s="2">
        <v>193900000000</v>
      </c>
      <c r="O2043" s="2">
        <v>191700000000</v>
      </c>
      <c r="P2043" s="2">
        <v>190200000000</v>
      </c>
      <c r="Q2043" s="2">
        <v>190700000000</v>
      </c>
      <c r="R2043" s="2">
        <v>192000000000</v>
      </c>
      <c r="S2043" s="2">
        <v>192500000000</v>
      </c>
      <c r="T2043" s="2">
        <v>191900000000</v>
      </c>
      <c r="U2043" s="2">
        <v>192600000000</v>
      </c>
      <c r="V2043" s="2">
        <v>194600000000</v>
      </c>
      <c r="W2043" s="2">
        <v>194700000000</v>
      </c>
      <c r="X2043" s="2">
        <v>196300000000</v>
      </c>
      <c r="Y2043" s="2">
        <v>198000000000</v>
      </c>
      <c r="Z2043" s="2">
        <v>199600000000</v>
      </c>
      <c r="AA2043" s="2">
        <v>201100000000</v>
      </c>
      <c r="AB2043" s="2">
        <v>202500000000</v>
      </c>
      <c r="AC2043" s="2">
        <v>202700000000</v>
      </c>
      <c r="AD2043" s="2">
        <v>203300000000</v>
      </c>
      <c r="AE2043" s="2">
        <v>204000000000</v>
      </c>
      <c r="AF2043" s="2">
        <v>206300000000</v>
      </c>
    </row>
    <row r="2044" spans="1:32">
      <c r="A2044" t="s">
        <v>7647</v>
      </c>
      <c r="B2044" t="s">
        <v>19</v>
      </c>
      <c r="C2044" s="2">
        <v>4385000000</v>
      </c>
      <c r="D2044" s="2">
        <v>4385000000</v>
      </c>
      <c r="E2044" s="2">
        <v>4385000000</v>
      </c>
      <c r="F2044" s="2">
        <v>5847000000</v>
      </c>
      <c r="G2044" s="2">
        <v>4484000000</v>
      </c>
      <c r="H2044" s="2">
        <v>4299000000</v>
      </c>
      <c r="I2044" s="2">
        <v>4326000000</v>
      </c>
      <c r="J2044" s="2">
        <v>4398000000</v>
      </c>
      <c r="K2044" s="2">
        <v>4431000000</v>
      </c>
      <c r="L2044" s="2">
        <v>4478000000</v>
      </c>
      <c r="M2044" s="2">
        <v>4498000000</v>
      </c>
      <c r="N2044" s="2">
        <v>4494000000</v>
      </c>
      <c r="O2044" s="2">
        <v>4442000000</v>
      </c>
      <c r="P2044" s="2">
        <v>4408000000</v>
      </c>
      <c r="Q2044" s="2">
        <v>4418000000</v>
      </c>
      <c r="R2044" s="2">
        <v>4448000000</v>
      </c>
      <c r="S2044" s="2">
        <v>4460000000</v>
      </c>
      <c r="T2044" s="2">
        <v>4446000000</v>
      </c>
      <c r="U2044" s="2">
        <v>4463000000</v>
      </c>
      <c r="V2044" s="2">
        <v>4510000000</v>
      </c>
      <c r="W2044" s="2">
        <v>4512000000</v>
      </c>
      <c r="X2044" s="2">
        <v>4549000000</v>
      </c>
      <c r="Y2044" s="2">
        <v>4587000000</v>
      </c>
      <c r="Z2044" s="2">
        <v>4624000000</v>
      </c>
      <c r="AA2044" s="2">
        <v>4661000000</v>
      </c>
      <c r="AB2044" s="2">
        <v>4692000000</v>
      </c>
      <c r="AC2044" s="2">
        <v>4697000000</v>
      </c>
      <c r="AD2044" s="2">
        <v>4712000000</v>
      </c>
      <c r="AE2044" s="2">
        <v>4728000000</v>
      </c>
      <c r="AF2044" s="2">
        <v>4779000000</v>
      </c>
    </row>
    <row r="2045" spans="1:32">
      <c r="A2045" t="s">
        <v>7648</v>
      </c>
      <c r="B2045" t="s">
        <v>19</v>
      </c>
      <c r="C2045" s="2">
        <v>2044000000</v>
      </c>
      <c r="D2045" s="2">
        <v>2044000000</v>
      </c>
      <c r="E2045" s="2">
        <v>2044000000</v>
      </c>
      <c r="F2045" s="2">
        <v>2725000000</v>
      </c>
      <c r="G2045" s="2">
        <v>2090000000</v>
      </c>
      <c r="H2045" s="2">
        <v>2004000000</v>
      </c>
      <c r="I2045" s="2">
        <v>2017000000</v>
      </c>
      <c r="J2045" s="2">
        <v>2050000000</v>
      </c>
      <c r="K2045" s="2">
        <v>2065000000</v>
      </c>
      <c r="L2045" s="2">
        <v>2088000000</v>
      </c>
      <c r="M2045" s="2">
        <v>2097000000</v>
      </c>
      <c r="N2045" s="2">
        <v>2095000000</v>
      </c>
      <c r="O2045" s="2">
        <v>2070000000</v>
      </c>
      <c r="P2045" s="2">
        <v>2055000000</v>
      </c>
      <c r="Q2045" s="2">
        <v>2059000000</v>
      </c>
      <c r="R2045" s="2">
        <v>2073000000</v>
      </c>
      <c r="S2045" s="2">
        <v>2079000000</v>
      </c>
      <c r="T2045" s="2">
        <v>2072000000</v>
      </c>
      <c r="U2045" s="2">
        <v>2080000000</v>
      </c>
      <c r="V2045" s="2">
        <v>2102000000</v>
      </c>
      <c r="W2045" s="2">
        <v>2103000000</v>
      </c>
      <c r="X2045" s="2">
        <v>2121000000</v>
      </c>
      <c r="Y2045" s="2">
        <v>2138000000</v>
      </c>
      <c r="Z2045" s="2">
        <v>2155000000</v>
      </c>
      <c r="AA2045" s="2">
        <v>2173000000</v>
      </c>
      <c r="AB2045" s="2">
        <v>2187000000</v>
      </c>
      <c r="AC2045" s="2">
        <v>2190000000</v>
      </c>
      <c r="AD2045" s="2">
        <v>2196000000</v>
      </c>
      <c r="AE2045" s="2">
        <v>2204000000</v>
      </c>
      <c r="AF2045" s="2">
        <v>2228000000</v>
      </c>
    </row>
    <row r="2046" spans="1:32">
      <c r="A2046" t="s">
        <v>7649</v>
      </c>
      <c r="B2046" t="s">
        <v>19</v>
      </c>
      <c r="C2046" s="2">
        <v>36400000000</v>
      </c>
      <c r="D2046" s="2">
        <v>36400000000</v>
      </c>
      <c r="E2046" s="2">
        <v>36400000000</v>
      </c>
      <c r="F2046" s="2">
        <v>48530000000</v>
      </c>
      <c r="G2046" s="2">
        <v>37220000000</v>
      </c>
      <c r="H2046" s="2">
        <v>35690000000</v>
      </c>
      <c r="I2046" s="2">
        <v>35910000000</v>
      </c>
      <c r="J2046" s="2">
        <v>36510000000</v>
      </c>
      <c r="K2046" s="2">
        <v>36780000000</v>
      </c>
      <c r="L2046" s="2">
        <v>37170000000</v>
      </c>
      <c r="M2046" s="2">
        <v>37340000000</v>
      </c>
      <c r="N2046" s="2">
        <v>37300000000</v>
      </c>
      <c r="O2046" s="2">
        <v>36870000000</v>
      </c>
      <c r="P2046" s="2">
        <v>36590000000</v>
      </c>
      <c r="Q2046" s="2">
        <v>36670000000</v>
      </c>
      <c r="R2046" s="2">
        <v>36920000000</v>
      </c>
      <c r="S2046" s="2">
        <v>37020000000</v>
      </c>
      <c r="T2046" s="2">
        <v>36900000000</v>
      </c>
      <c r="U2046" s="2">
        <v>37040000000</v>
      </c>
      <c r="V2046" s="2">
        <v>37440000000</v>
      </c>
      <c r="W2046" s="2">
        <v>37450000000</v>
      </c>
      <c r="X2046" s="2">
        <v>37760000000</v>
      </c>
      <c r="Y2046" s="2">
        <v>38070000000</v>
      </c>
      <c r="Z2046" s="2">
        <v>38380000000</v>
      </c>
      <c r="AA2046" s="2">
        <v>38690000000</v>
      </c>
      <c r="AB2046" s="2">
        <v>38950000000</v>
      </c>
      <c r="AC2046" s="2">
        <v>38990000000</v>
      </c>
      <c r="AD2046" s="2">
        <v>39110000000</v>
      </c>
      <c r="AE2046" s="2">
        <v>39240000000</v>
      </c>
      <c r="AF2046" s="2">
        <v>39670000000</v>
      </c>
    </row>
    <row r="2047" spans="1:32">
      <c r="A2047" t="s">
        <v>7650</v>
      </c>
      <c r="B2047" t="s">
        <v>19</v>
      </c>
      <c r="C2047" s="2">
        <v>13280000000</v>
      </c>
      <c r="D2047" s="2">
        <v>13280000000</v>
      </c>
      <c r="E2047" s="2">
        <v>13280000000</v>
      </c>
      <c r="F2047" s="2">
        <v>17710000000</v>
      </c>
      <c r="G2047" s="2">
        <v>13580000000</v>
      </c>
      <c r="H2047" s="2">
        <v>13020000000</v>
      </c>
      <c r="I2047" s="2">
        <v>13100000000</v>
      </c>
      <c r="J2047" s="2">
        <v>13320000000</v>
      </c>
      <c r="K2047" s="2">
        <v>13420000000</v>
      </c>
      <c r="L2047" s="2">
        <v>13560000000</v>
      </c>
      <c r="M2047" s="2">
        <v>13620000000</v>
      </c>
      <c r="N2047" s="2">
        <v>13610000000</v>
      </c>
      <c r="O2047" s="2">
        <v>13450000000</v>
      </c>
      <c r="P2047" s="2">
        <v>13350000000</v>
      </c>
      <c r="Q2047" s="2">
        <v>13380000000</v>
      </c>
      <c r="R2047" s="2">
        <v>13470000000</v>
      </c>
      <c r="S2047" s="2">
        <v>13510000000</v>
      </c>
      <c r="T2047" s="2">
        <v>13460000000</v>
      </c>
      <c r="U2047" s="2">
        <v>13520000000</v>
      </c>
      <c r="V2047" s="2">
        <v>13660000000</v>
      </c>
      <c r="W2047" s="2">
        <v>13670000000</v>
      </c>
      <c r="X2047" s="2">
        <v>13780000000</v>
      </c>
      <c r="Y2047" s="2">
        <v>13890000000</v>
      </c>
      <c r="Z2047" s="2">
        <v>14010000000</v>
      </c>
      <c r="AA2047" s="2">
        <v>14120000000</v>
      </c>
      <c r="AB2047" s="2">
        <v>14210000000</v>
      </c>
      <c r="AC2047" s="2">
        <v>14230000000</v>
      </c>
      <c r="AD2047" s="2">
        <v>14270000000</v>
      </c>
      <c r="AE2047" s="2">
        <v>14320000000</v>
      </c>
      <c r="AF2047" s="2">
        <v>14480000000</v>
      </c>
    </row>
    <row r="2048" spans="1:32">
      <c r="A2048" t="s">
        <v>7651</v>
      </c>
      <c r="B2048" t="s">
        <v>19</v>
      </c>
      <c r="C2048" s="2">
        <v>651000000</v>
      </c>
      <c r="D2048" s="2">
        <v>651000000</v>
      </c>
      <c r="E2048" s="2">
        <v>651000000</v>
      </c>
      <c r="F2048" s="2">
        <v>868000000</v>
      </c>
      <c r="G2048" s="2">
        <v>665800000</v>
      </c>
      <c r="H2048" s="2">
        <v>638300000</v>
      </c>
      <c r="I2048" s="2">
        <v>642300000</v>
      </c>
      <c r="J2048" s="2">
        <v>653000000</v>
      </c>
      <c r="K2048" s="2">
        <v>657800000</v>
      </c>
      <c r="L2048" s="2">
        <v>664900000</v>
      </c>
      <c r="M2048" s="2">
        <v>667800000</v>
      </c>
      <c r="N2048" s="2">
        <v>667200000</v>
      </c>
      <c r="O2048" s="2">
        <v>659400000</v>
      </c>
      <c r="P2048" s="2">
        <v>654400000</v>
      </c>
      <c r="Q2048" s="2">
        <v>655900000</v>
      </c>
      <c r="R2048" s="2">
        <v>660300000</v>
      </c>
      <c r="S2048" s="2">
        <v>662200000</v>
      </c>
      <c r="T2048" s="2">
        <v>660000000</v>
      </c>
      <c r="U2048" s="2">
        <v>662500000</v>
      </c>
      <c r="V2048" s="2">
        <v>669600000</v>
      </c>
      <c r="W2048" s="2">
        <v>669900000</v>
      </c>
      <c r="X2048" s="2">
        <v>675400000</v>
      </c>
      <c r="Y2048" s="2">
        <v>681000000</v>
      </c>
      <c r="Z2048" s="2">
        <v>686500000</v>
      </c>
      <c r="AA2048" s="2">
        <v>691900000</v>
      </c>
      <c r="AB2048" s="2">
        <v>696600000</v>
      </c>
      <c r="AC2048" s="2">
        <v>697400000</v>
      </c>
      <c r="AD2048" s="2">
        <v>699500000</v>
      </c>
      <c r="AE2048" s="2">
        <v>701900000</v>
      </c>
      <c r="AF2048" s="2">
        <v>709500000</v>
      </c>
    </row>
    <row r="2049" spans="1:32">
      <c r="A2049" t="s">
        <v>7652</v>
      </c>
      <c r="B2049" t="s">
        <v>19</v>
      </c>
      <c r="C2049" s="2">
        <v>138000000</v>
      </c>
      <c r="D2049" s="2">
        <v>138000000</v>
      </c>
      <c r="E2049" s="2">
        <v>138000000</v>
      </c>
      <c r="F2049" s="2">
        <v>184000000</v>
      </c>
      <c r="G2049" s="2">
        <v>141100000</v>
      </c>
      <c r="H2049" s="2">
        <v>135300000</v>
      </c>
      <c r="I2049" s="2">
        <v>136200000</v>
      </c>
      <c r="J2049" s="2">
        <v>138400000</v>
      </c>
      <c r="K2049" s="2">
        <v>139400000</v>
      </c>
      <c r="L2049" s="2">
        <v>140900000</v>
      </c>
      <c r="M2049" s="2">
        <v>141600000</v>
      </c>
      <c r="N2049" s="2">
        <v>141400000</v>
      </c>
      <c r="O2049" s="2">
        <v>139800000</v>
      </c>
      <c r="P2049" s="2">
        <v>138700000</v>
      </c>
      <c r="Q2049" s="2">
        <v>139000000</v>
      </c>
      <c r="R2049" s="2">
        <v>140000000</v>
      </c>
      <c r="S2049" s="2">
        <v>140400000</v>
      </c>
      <c r="T2049" s="2">
        <v>139900000</v>
      </c>
      <c r="U2049" s="2">
        <v>140400000</v>
      </c>
      <c r="V2049" s="2">
        <v>141900000</v>
      </c>
      <c r="W2049" s="2">
        <v>142000000</v>
      </c>
      <c r="X2049" s="2">
        <v>143200000</v>
      </c>
      <c r="Y2049" s="2">
        <v>144400000</v>
      </c>
      <c r="Z2049" s="2">
        <v>145500000</v>
      </c>
      <c r="AA2049" s="2">
        <v>146700000</v>
      </c>
      <c r="AB2049" s="2">
        <v>147700000</v>
      </c>
      <c r="AC2049" s="2">
        <v>147800000</v>
      </c>
      <c r="AD2049" s="2">
        <v>148300000</v>
      </c>
      <c r="AE2049" s="2">
        <v>148800000</v>
      </c>
      <c r="AF2049" s="2">
        <v>150400000</v>
      </c>
    </row>
    <row r="2050" spans="1:32">
      <c r="A2050" t="s">
        <v>7653</v>
      </c>
      <c r="B2050" t="s">
        <v>19</v>
      </c>
      <c r="C2050" s="2">
        <v>1088000000</v>
      </c>
      <c r="D2050" s="2">
        <v>1088000000</v>
      </c>
      <c r="E2050" s="2">
        <v>1088000000</v>
      </c>
      <c r="F2050" s="2">
        <v>1451000000</v>
      </c>
      <c r="G2050" s="2">
        <v>1113000000</v>
      </c>
      <c r="H2050" s="2">
        <v>1067000000</v>
      </c>
      <c r="I2050" s="2">
        <v>1073000000</v>
      </c>
      <c r="J2050" s="2">
        <v>1091000000</v>
      </c>
      <c r="K2050" s="2">
        <v>1099000000</v>
      </c>
      <c r="L2050" s="2">
        <v>1111000000</v>
      </c>
      <c r="M2050" s="2">
        <v>1116000000</v>
      </c>
      <c r="N2050" s="2">
        <v>1115000000</v>
      </c>
      <c r="O2050" s="2">
        <v>1102000000</v>
      </c>
      <c r="P2050" s="2">
        <v>1094000000</v>
      </c>
      <c r="Q2050" s="2">
        <v>1096000000</v>
      </c>
      <c r="R2050" s="2">
        <v>1104000000</v>
      </c>
      <c r="S2050" s="2">
        <v>1107000000</v>
      </c>
      <c r="T2050" s="2">
        <v>1103000000</v>
      </c>
      <c r="U2050" s="2">
        <v>1107000000</v>
      </c>
      <c r="V2050" s="2">
        <v>1119000000</v>
      </c>
      <c r="W2050" s="2">
        <v>1120000000</v>
      </c>
      <c r="X2050" s="2">
        <v>1129000000</v>
      </c>
      <c r="Y2050" s="2">
        <v>1138000000</v>
      </c>
      <c r="Z2050" s="2">
        <v>1147000000</v>
      </c>
      <c r="AA2050" s="2">
        <v>1156000000</v>
      </c>
      <c r="AB2050" s="2">
        <v>1164000000</v>
      </c>
      <c r="AC2050" s="2">
        <v>1165000000</v>
      </c>
      <c r="AD2050" s="2">
        <v>1169000000</v>
      </c>
      <c r="AE2050" s="2">
        <v>1173000000</v>
      </c>
      <c r="AF2050" s="2">
        <v>1186000000</v>
      </c>
    </row>
    <row r="2051" spans="1:32">
      <c r="A2051" t="s">
        <v>7654</v>
      </c>
      <c r="B2051" t="s">
        <v>19</v>
      </c>
      <c r="C2051" s="2">
        <v>2432000000000</v>
      </c>
      <c r="D2051" s="2">
        <v>2432000000000</v>
      </c>
      <c r="E2051" s="2">
        <v>1153000000000</v>
      </c>
      <c r="F2051" s="2">
        <v>2468000000000</v>
      </c>
      <c r="G2051" s="2">
        <v>2349000000000</v>
      </c>
      <c r="H2051" s="2">
        <v>2347000000000</v>
      </c>
      <c r="I2051" s="2">
        <v>2372000000000</v>
      </c>
      <c r="J2051" s="2">
        <v>2106000000000</v>
      </c>
      <c r="K2051" s="2">
        <v>2103000000000</v>
      </c>
      <c r="L2051" s="2">
        <v>2113000000000</v>
      </c>
      <c r="M2051" s="2">
        <v>2111000000000</v>
      </c>
      <c r="N2051" s="2">
        <v>2082000000000</v>
      </c>
      <c r="O2051" s="2">
        <v>2063000000000</v>
      </c>
      <c r="P2051" s="2">
        <v>2069000000000</v>
      </c>
      <c r="Q2051" s="2">
        <v>2086000000000</v>
      </c>
      <c r="R2051" s="2">
        <v>2093000000000</v>
      </c>
      <c r="S2051" s="2">
        <v>2084000000000</v>
      </c>
      <c r="T2051" s="2">
        <v>2094000000000</v>
      </c>
      <c r="U2051" s="2">
        <v>2120000000000</v>
      </c>
      <c r="V2051" s="2">
        <v>2121000000000</v>
      </c>
      <c r="W2051" s="2">
        <v>2142000000000</v>
      </c>
      <c r="X2051" s="2">
        <v>2163000000000</v>
      </c>
      <c r="Y2051" s="2">
        <v>2183000000000</v>
      </c>
      <c r="Z2051" s="2">
        <v>2204000000000</v>
      </c>
      <c r="AA2051" s="2">
        <v>2221000000000</v>
      </c>
      <c r="AB2051" s="2">
        <v>2224000000000</v>
      </c>
      <c r="AC2051" s="2">
        <v>2232000000000</v>
      </c>
      <c r="AD2051" s="2">
        <v>2241000000000</v>
      </c>
      <c r="AE2051" s="2">
        <v>2270000000000</v>
      </c>
      <c r="AF2051" s="2">
        <v>2287000000000</v>
      </c>
    </row>
    <row r="2052" spans="1:32">
      <c r="A2052" t="s">
        <v>7655</v>
      </c>
      <c r="B2052" t="s">
        <v>19</v>
      </c>
      <c r="C2052">
        <v>0</v>
      </c>
      <c r="D2052">
        <v>0</v>
      </c>
      <c r="E2052">
        <v>0</v>
      </c>
      <c r="F2052">
        <v>0</v>
      </c>
      <c r="G2052">
        <v>0</v>
      </c>
      <c r="H2052">
        <v>0</v>
      </c>
      <c r="I2052">
        <v>0</v>
      </c>
      <c r="J2052">
        <v>0</v>
      </c>
      <c r="K2052">
        <v>0</v>
      </c>
      <c r="L2052">
        <v>0</v>
      </c>
      <c r="M2052">
        <v>0</v>
      </c>
      <c r="N2052">
        <v>0</v>
      </c>
      <c r="O2052">
        <v>0</v>
      </c>
      <c r="P2052">
        <v>0</v>
      </c>
      <c r="Q2052">
        <v>0</v>
      </c>
      <c r="R2052">
        <v>0</v>
      </c>
      <c r="S2052">
        <v>0</v>
      </c>
      <c r="T2052">
        <v>0</v>
      </c>
      <c r="U2052">
        <v>0</v>
      </c>
      <c r="V2052">
        <v>0</v>
      </c>
      <c r="W2052">
        <v>0</v>
      </c>
      <c r="X2052">
        <v>0</v>
      </c>
      <c r="Y2052">
        <v>0</v>
      </c>
      <c r="Z2052">
        <v>0</v>
      </c>
      <c r="AA2052">
        <v>0</v>
      </c>
      <c r="AB2052">
        <v>0</v>
      </c>
      <c r="AC2052">
        <v>0</v>
      </c>
      <c r="AD2052">
        <v>0</v>
      </c>
      <c r="AE2052">
        <v>0</v>
      </c>
      <c r="AF2052">
        <v>0</v>
      </c>
    </row>
    <row r="2053" spans="1:32">
      <c r="A2053" t="s">
        <v>7656</v>
      </c>
      <c r="B2053" t="s">
        <v>19</v>
      </c>
      <c r="C2053">
        <v>0</v>
      </c>
      <c r="D2053">
        <v>0</v>
      </c>
      <c r="E2053">
        <v>0</v>
      </c>
      <c r="F2053">
        <v>0</v>
      </c>
      <c r="G2053">
        <v>0</v>
      </c>
      <c r="H2053">
        <v>0</v>
      </c>
      <c r="I2053">
        <v>0</v>
      </c>
      <c r="J2053">
        <v>0</v>
      </c>
      <c r="K2053">
        <v>0</v>
      </c>
      <c r="L2053">
        <v>0</v>
      </c>
      <c r="M2053">
        <v>0</v>
      </c>
      <c r="N2053">
        <v>0</v>
      </c>
      <c r="O2053">
        <v>0</v>
      </c>
      <c r="P2053">
        <v>0</v>
      </c>
      <c r="Q2053">
        <v>0</v>
      </c>
      <c r="R2053">
        <v>0</v>
      </c>
      <c r="S2053">
        <v>0</v>
      </c>
      <c r="T2053">
        <v>0</v>
      </c>
      <c r="U2053">
        <v>0</v>
      </c>
      <c r="V2053">
        <v>0</v>
      </c>
      <c r="W2053">
        <v>0</v>
      </c>
      <c r="X2053">
        <v>0</v>
      </c>
      <c r="Y2053">
        <v>0</v>
      </c>
      <c r="Z2053">
        <v>0</v>
      </c>
      <c r="AA2053">
        <v>0</v>
      </c>
      <c r="AB2053">
        <v>0</v>
      </c>
      <c r="AC2053">
        <v>0</v>
      </c>
      <c r="AD2053">
        <v>0</v>
      </c>
      <c r="AE2053">
        <v>0</v>
      </c>
      <c r="AF2053">
        <v>0</v>
      </c>
    </row>
    <row r="2054" spans="1:32">
      <c r="A2054" t="s">
        <v>7657</v>
      </c>
      <c r="B2054" t="s">
        <v>19</v>
      </c>
      <c r="C2054">
        <v>0</v>
      </c>
      <c r="D2054">
        <v>0</v>
      </c>
      <c r="E2054">
        <v>0</v>
      </c>
      <c r="F2054">
        <v>0</v>
      </c>
      <c r="G2054">
        <v>0</v>
      </c>
      <c r="H2054">
        <v>0</v>
      </c>
      <c r="I2054">
        <v>0</v>
      </c>
      <c r="J2054">
        <v>0</v>
      </c>
      <c r="K2054">
        <v>0</v>
      </c>
      <c r="L2054">
        <v>0</v>
      </c>
      <c r="M2054">
        <v>0</v>
      </c>
      <c r="N2054">
        <v>0</v>
      </c>
      <c r="O2054">
        <v>0</v>
      </c>
      <c r="P2054">
        <v>0</v>
      </c>
      <c r="Q2054">
        <v>0</v>
      </c>
      <c r="R2054">
        <v>0</v>
      </c>
      <c r="S2054">
        <v>0</v>
      </c>
      <c r="T2054">
        <v>0</v>
      </c>
      <c r="U2054">
        <v>0</v>
      </c>
      <c r="V2054">
        <v>0</v>
      </c>
      <c r="W2054">
        <v>0</v>
      </c>
      <c r="X2054">
        <v>0</v>
      </c>
      <c r="Y2054">
        <v>0</v>
      </c>
      <c r="Z2054">
        <v>0</v>
      </c>
      <c r="AA2054">
        <v>0</v>
      </c>
      <c r="AB2054">
        <v>0</v>
      </c>
      <c r="AC2054">
        <v>0</v>
      </c>
      <c r="AD2054">
        <v>0</v>
      </c>
      <c r="AE2054">
        <v>0</v>
      </c>
      <c r="AF2054">
        <v>0</v>
      </c>
    </row>
    <row r="2055" spans="1:32">
      <c r="A2055" t="s">
        <v>7658</v>
      </c>
      <c r="B2055" t="s">
        <v>19</v>
      </c>
      <c r="C2055" s="2">
        <v>190700000000</v>
      </c>
      <c r="D2055" s="2">
        <v>190700000000</v>
      </c>
      <c r="E2055" s="2">
        <v>190700000000</v>
      </c>
      <c r="F2055" s="2">
        <v>187900000000</v>
      </c>
      <c r="G2055" s="2">
        <v>196400000000</v>
      </c>
      <c r="H2055" s="2">
        <v>198300000000</v>
      </c>
      <c r="I2055" s="2">
        <v>200100000000</v>
      </c>
      <c r="J2055" s="2">
        <v>202200000000</v>
      </c>
      <c r="K2055" s="2">
        <v>204400000000</v>
      </c>
      <c r="L2055" s="2">
        <v>206500000000</v>
      </c>
      <c r="M2055" s="2">
        <v>208600000000</v>
      </c>
      <c r="N2055" s="2">
        <v>210700000000</v>
      </c>
      <c r="O2055" s="2">
        <v>213000000000</v>
      </c>
      <c r="P2055" s="2">
        <v>215200000000</v>
      </c>
      <c r="Q2055" s="2">
        <v>217500000000</v>
      </c>
      <c r="R2055" s="2">
        <v>219800000000</v>
      </c>
      <c r="S2055" s="2">
        <v>222100000000</v>
      </c>
      <c r="T2055" s="2">
        <v>224500000000</v>
      </c>
      <c r="U2055" s="2">
        <v>226900000000</v>
      </c>
      <c r="V2055" s="2">
        <v>229300000000</v>
      </c>
      <c r="W2055" s="2">
        <v>231700000000</v>
      </c>
      <c r="X2055" s="2">
        <v>234100000000</v>
      </c>
      <c r="Y2055" s="2">
        <v>236600000000</v>
      </c>
      <c r="Z2055" s="2">
        <v>239000000000</v>
      </c>
      <c r="AA2055" s="2">
        <v>241500000000</v>
      </c>
      <c r="AB2055" s="2">
        <v>243900000000</v>
      </c>
      <c r="AC2055" s="2">
        <v>246400000000</v>
      </c>
      <c r="AD2055" s="2">
        <v>248800000000</v>
      </c>
      <c r="AE2055" s="2">
        <v>251300000000</v>
      </c>
      <c r="AF2055" s="2">
        <v>253800000000</v>
      </c>
    </row>
    <row r="2056" spans="1:32">
      <c r="A2056" t="s">
        <v>7659</v>
      </c>
      <c r="B2056" t="s">
        <v>19</v>
      </c>
      <c r="C2056" s="2">
        <v>1479000000000</v>
      </c>
      <c r="D2056" s="2">
        <v>1479000000000</v>
      </c>
      <c r="E2056" s="2">
        <v>1479000000000</v>
      </c>
      <c r="F2056" s="2">
        <v>1458000000000</v>
      </c>
      <c r="G2056" s="2">
        <v>1523000000000</v>
      </c>
      <c r="H2056" s="2">
        <v>1538000000000</v>
      </c>
      <c r="I2056" s="2">
        <v>1553000000000</v>
      </c>
      <c r="J2056" s="2">
        <v>1569000000000</v>
      </c>
      <c r="K2056" s="2">
        <v>1585000000000</v>
      </c>
      <c r="L2056" s="2">
        <v>1602000000000</v>
      </c>
      <c r="M2056" s="2">
        <v>1618000000000</v>
      </c>
      <c r="N2056" s="2">
        <v>1634000000000</v>
      </c>
      <c r="O2056" s="2">
        <v>1652000000000</v>
      </c>
      <c r="P2056" s="2">
        <v>1670000000000</v>
      </c>
      <c r="Q2056" s="2">
        <v>1688000000000</v>
      </c>
      <c r="R2056" s="2">
        <v>1705000000000</v>
      </c>
      <c r="S2056" s="2">
        <v>1723000000000</v>
      </c>
      <c r="T2056" s="2">
        <v>1742000000000</v>
      </c>
      <c r="U2056" s="2">
        <v>1760000000000</v>
      </c>
      <c r="V2056" s="2">
        <v>1779000000000</v>
      </c>
      <c r="W2056" s="2">
        <v>1798000000000</v>
      </c>
      <c r="X2056" s="2">
        <v>1816000000000</v>
      </c>
      <c r="Y2056" s="2">
        <v>1835000000000</v>
      </c>
      <c r="Z2056" s="2">
        <v>1854000000000</v>
      </c>
      <c r="AA2056" s="2">
        <v>1873000000000</v>
      </c>
      <c r="AB2056" s="2">
        <v>1892000000000</v>
      </c>
      <c r="AC2056" s="2">
        <v>1911000000000</v>
      </c>
      <c r="AD2056" s="2">
        <v>1930000000000</v>
      </c>
      <c r="AE2056" s="2">
        <v>1950000000000</v>
      </c>
      <c r="AF2056" s="2">
        <v>1969000000000</v>
      </c>
    </row>
    <row r="2057" spans="1:32">
      <c r="A2057" t="s">
        <v>7660</v>
      </c>
      <c r="B2057" t="s">
        <v>19</v>
      </c>
      <c r="C2057" s="2">
        <v>83640000000</v>
      </c>
      <c r="D2057" s="2">
        <v>83640000000</v>
      </c>
      <c r="E2057" s="2">
        <v>83640000000</v>
      </c>
      <c r="F2057" s="2">
        <v>82430000000</v>
      </c>
      <c r="G2057" s="2">
        <v>86130000000</v>
      </c>
      <c r="H2057" s="2">
        <v>86960000000</v>
      </c>
      <c r="I2057" s="2">
        <v>87790000000</v>
      </c>
      <c r="J2057" s="2">
        <v>88710000000</v>
      </c>
      <c r="K2057" s="2">
        <v>89630000000</v>
      </c>
      <c r="L2057" s="2">
        <v>90560000000</v>
      </c>
      <c r="M2057" s="2">
        <v>91480000000</v>
      </c>
      <c r="N2057" s="2">
        <v>92400000000</v>
      </c>
      <c r="O2057" s="2">
        <v>93400000000</v>
      </c>
      <c r="P2057" s="2">
        <v>94410000000</v>
      </c>
      <c r="Q2057" s="2">
        <v>95410000000</v>
      </c>
      <c r="R2057" s="2">
        <v>96410000000</v>
      </c>
      <c r="S2057" s="2">
        <v>97410000000</v>
      </c>
      <c r="T2057" s="2">
        <v>98460000000</v>
      </c>
      <c r="U2057" s="2">
        <v>99520000000</v>
      </c>
      <c r="V2057" s="2">
        <v>100600000000</v>
      </c>
      <c r="W2057" s="2">
        <v>101600000000</v>
      </c>
      <c r="X2057" s="2">
        <v>102700000000</v>
      </c>
      <c r="Y2057" s="2">
        <v>103800000000</v>
      </c>
      <c r="Z2057" s="2">
        <v>104800000000</v>
      </c>
      <c r="AA2057" s="2">
        <v>105900000000</v>
      </c>
      <c r="AB2057" s="2">
        <v>107000000000</v>
      </c>
      <c r="AC2057" s="2">
        <v>108100000000</v>
      </c>
      <c r="AD2057" s="2">
        <v>109100000000</v>
      </c>
      <c r="AE2057" s="2">
        <v>110200000000</v>
      </c>
      <c r="AF2057" s="2">
        <v>111300000000</v>
      </c>
    </row>
    <row r="2058" spans="1:32">
      <c r="A2058" t="s">
        <v>7661</v>
      </c>
      <c r="B2058" t="s">
        <v>19</v>
      </c>
      <c r="C2058" s="2">
        <v>253000000000</v>
      </c>
      <c r="D2058" s="2">
        <v>253000000000</v>
      </c>
      <c r="E2058" s="2">
        <v>253000000000</v>
      </c>
      <c r="F2058" s="2">
        <v>249400000000</v>
      </c>
      <c r="G2058" s="2">
        <v>260500000000</v>
      </c>
      <c r="H2058" s="2">
        <v>263100000000</v>
      </c>
      <c r="I2058" s="2">
        <v>265600000000</v>
      </c>
      <c r="J2058" s="2">
        <v>268400000000</v>
      </c>
      <c r="K2058" s="2">
        <v>271100000000</v>
      </c>
      <c r="L2058" s="2">
        <v>273900000000</v>
      </c>
      <c r="M2058" s="2">
        <v>276700000000</v>
      </c>
      <c r="N2058" s="2">
        <v>279500000000</v>
      </c>
      <c r="O2058" s="2">
        <v>282600000000</v>
      </c>
      <c r="P2058" s="2">
        <v>285600000000</v>
      </c>
      <c r="Q2058" s="2">
        <v>288600000000</v>
      </c>
      <c r="R2058" s="2">
        <v>291600000000</v>
      </c>
      <c r="S2058" s="2">
        <v>294700000000</v>
      </c>
      <c r="T2058" s="2">
        <v>297900000000</v>
      </c>
      <c r="U2058" s="2">
        <v>301100000000</v>
      </c>
      <c r="V2058" s="2">
        <v>304200000000</v>
      </c>
      <c r="W2058" s="2">
        <v>307400000000</v>
      </c>
      <c r="X2058" s="2">
        <v>310600000000</v>
      </c>
      <c r="Y2058" s="2">
        <v>313900000000</v>
      </c>
      <c r="Z2058" s="2">
        <v>317100000000</v>
      </c>
      <c r="AA2058" s="2">
        <v>320400000000</v>
      </c>
      <c r="AB2058" s="2">
        <v>323600000000</v>
      </c>
      <c r="AC2058" s="2">
        <v>326900000000</v>
      </c>
      <c r="AD2058" s="2">
        <v>330100000000</v>
      </c>
      <c r="AE2058" s="2">
        <v>333400000000</v>
      </c>
      <c r="AF2058" s="2">
        <v>336700000000</v>
      </c>
    </row>
    <row r="2059" spans="1:32">
      <c r="A2059" t="s">
        <v>7662</v>
      </c>
      <c r="B2059" t="s">
        <v>19</v>
      </c>
      <c r="C2059" s="2">
        <v>227400000000</v>
      </c>
      <c r="D2059" s="2">
        <v>227400000000</v>
      </c>
      <c r="E2059" s="2">
        <v>227400000000</v>
      </c>
      <c r="F2059" s="2">
        <v>224100000000</v>
      </c>
      <c r="G2059" s="2">
        <v>234200000000</v>
      </c>
      <c r="H2059" s="2">
        <v>236400000000</v>
      </c>
      <c r="I2059" s="2">
        <v>238700000000</v>
      </c>
      <c r="J2059" s="2">
        <v>241200000000</v>
      </c>
      <c r="K2059" s="2">
        <v>243700000000</v>
      </c>
      <c r="L2059" s="2">
        <v>246200000000</v>
      </c>
      <c r="M2059" s="2">
        <v>248700000000</v>
      </c>
      <c r="N2059" s="2">
        <v>251200000000</v>
      </c>
      <c r="O2059" s="2">
        <v>253900000000</v>
      </c>
      <c r="P2059" s="2">
        <v>256700000000</v>
      </c>
      <c r="Q2059" s="2">
        <v>259400000000</v>
      </c>
      <c r="R2059" s="2">
        <v>262100000000</v>
      </c>
      <c r="S2059" s="2">
        <v>264800000000</v>
      </c>
      <c r="T2059" s="2">
        <v>267700000000</v>
      </c>
      <c r="U2059" s="2">
        <v>270600000000</v>
      </c>
      <c r="V2059" s="2">
        <v>273400000000</v>
      </c>
      <c r="W2059" s="2">
        <v>276300000000</v>
      </c>
      <c r="X2059" s="2">
        <v>279200000000</v>
      </c>
      <c r="Y2059" s="2">
        <v>282100000000</v>
      </c>
      <c r="Z2059" s="2">
        <v>285000000000</v>
      </c>
      <c r="AA2059" s="2">
        <v>287900000000</v>
      </c>
      <c r="AB2059" s="2">
        <v>290900000000</v>
      </c>
      <c r="AC2059" s="2">
        <v>293800000000</v>
      </c>
      <c r="AD2059" s="2">
        <v>296700000000</v>
      </c>
      <c r="AE2059" s="2">
        <v>299700000000</v>
      </c>
      <c r="AF2059" s="2">
        <v>302600000000</v>
      </c>
    </row>
    <row r="2060" spans="1:32">
      <c r="A2060" t="s">
        <v>7663</v>
      </c>
      <c r="B2060" t="s">
        <v>19</v>
      </c>
      <c r="C2060" s="2">
        <v>35930000000</v>
      </c>
      <c r="D2060" s="2">
        <v>35930000000</v>
      </c>
      <c r="E2060" s="2">
        <v>35930000000</v>
      </c>
      <c r="F2060" s="2">
        <v>35410000000</v>
      </c>
      <c r="G2060" s="2">
        <v>37000000000</v>
      </c>
      <c r="H2060" s="2">
        <v>37360000000</v>
      </c>
      <c r="I2060" s="2">
        <v>37720000000</v>
      </c>
      <c r="J2060" s="2">
        <v>38110000000</v>
      </c>
      <c r="K2060" s="2">
        <v>38510000000</v>
      </c>
      <c r="L2060" s="2">
        <v>38910000000</v>
      </c>
      <c r="M2060" s="2">
        <v>39300000000</v>
      </c>
      <c r="N2060" s="2">
        <v>39700000000</v>
      </c>
      <c r="O2060" s="2">
        <v>40130000000</v>
      </c>
      <c r="P2060" s="2">
        <v>40560000000</v>
      </c>
      <c r="Q2060" s="2">
        <v>40990000000</v>
      </c>
      <c r="R2060" s="2">
        <v>41420000000</v>
      </c>
      <c r="S2060" s="2">
        <v>41850000000</v>
      </c>
      <c r="T2060" s="2">
        <v>42300000000</v>
      </c>
      <c r="U2060" s="2">
        <v>42760000000</v>
      </c>
      <c r="V2060" s="2">
        <v>43210000000</v>
      </c>
      <c r="W2060" s="2">
        <v>43660000000</v>
      </c>
      <c r="X2060" s="2">
        <v>44120000000</v>
      </c>
      <c r="Y2060" s="2">
        <v>44580000000</v>
      </c>
      <c r="Z2060" s="2">
        <v>45040000000</v>
      </c>
      <c r="AA2060" s="2">
        <v>45500000000</v>
      </c>
      <c r="AB2060" s="2">
        <v>45960000000</v>
      </c>
      <c r="AC2060" s="2">
        <v>46420000000</v>
      </c>
      <c r="AD2060" s="2">
        <v>46890000000</v>
      </c>
      <c r="AE2060" s="2">
        <v>47350000000</v>
      </c>
      <c r="AF2060" s="2">
        <v>47820000000</v>
      </c>
    </row>
    <row r="2061" spans="1:32">
      <c r="A2061" t="s">
        <v>7664</v>
      </c>
      <c r="B2061" t="s">
        <v>19</v>
      </c>
      <c r="C2061" s="2">
        <v>23700000000</v>
      </c>
      <c r="D2061" s="2">
        <v>23700000000</v>
      </c>
      <c r="E2061" s="2">
        <v>23700000000</v>
      </c>
      <c r="F2061" s="2">
        <v>23350000000</v>
      </c>
      <c r="G2061" s="2">
        <v>24400000000</v>
      </c>
      <c r="H2061" s="2">
        <v>24640000000</v>
      </c>
      <c r="I2061" s="2">
        <v>24870000000</v>
      </c>
      <c r="J2061" s="2">
        <v>25130000000</v>
      </c>
      <c r="K2061" s="2">
        <v>25390000000</v>
      </c>
      <c r="L2061" s="2">
        <v>25660000000</v>
      </c>
      <c r="M2061" s="2">
        <v>25920000000</v>
      </c>
      <c r="N2061" s="2">
        <v>26180000000</v>
      </c>
      <c r="O2061" s="2">
        <v>26460000000</v>
      </c>
      <c r="P2061" s="2">
        <v>26750000000</v>
      </c>
      <c r="Q2061" s="2">
        <v>27030000000</v>
      </c>
      <c r="R2061" s="2">
        <v>27310000000</v>
      </c>
      <c r="S2061" s="2">
        <v>27600000000</v>
      </c>
      <c r="T2061" s="2">
        <v>27900000000</v>
      </c>
      <c r="U2061" s="2">
        <v>28190000000</v>
      </c>
      <c r="V2061" s="2">
        <v>28490000000</v>
      </c>
      <c r="W2061" s="2">
        <v>28790000000</v>
      </c>
      <c r="X2061" s="2">
        <v>29090000000</v>
      </c>
      <c r="Y2061" s="2">
        <v>29400000000</v>
      </c>
      <c r="Z2061" s="2">
        <v>29700000000</v>
      </c>
      <c r="AA2061" s="2">
        <v>30000000000</v>
      </c>
      <c r="AB2061" s="2">
        <v>30310000000</v>
      </c>
      <c r="AC2061" s="2">
        <v>30610000000</v>
      </c>
      <c r="AD2061" s="2">
        <v>30920000000</v>
      </c>
      <c r="AE2061" s="2">
        <v>31230000000</v>
      </c>
      <c r="AF2061" s="2">
        <v>31530000000</v>
      </c>
    </row>
    <row r="2062" spans="1:32">
      <c r="A2062" t="s">
        <v>7665</v>
      </c>
      <c r="B2062" t="s">
        <v>19</v>
      </c>
      <c r="C2062" s="2">
        <v>84690000000</v>
      </c>
      <c r="D2062" s="2">
        <v>84690000000</v>
      </c>
      <c r="E2062" s="2">
        <v>84690000000</v>
      </c>
      <c r="F2062" s="2">
        <v>83470000000</v>
      </c>
      <c r="G2062" s="2">
        <v>87210000000</v>
      </c>
      <c r="H2062" s="2">
        <v>88050000000</v>
      </c>
      <c r="I2062" s="2">
        <v>88890000000</v>
      </c>
      <c r="J2062" s="2">
        <v>89820000000</v>
      </c>
      <c r="K2062" s="2">
        <v>90760000000</v>
      </c>
      <c r="L2062" s="2">
        <v>91690000000</v>
      </c>
      <c r="M2062" s="2">
        <v>92630000000</v>
      </c>
      <c r="N2062" s="2">
        <v>93560000000</v>
      </c>
      <c r="O2062" s="2">
        <v>94580000000</v>
      </c>
      <c r="P2062" s="2">
        <v>95590000000</v>
      </c>
      <c r="Q2062" s="2">
        <v>96610000000</v>
      </c>
      <c r="R2062" s="2">
        <v>97620000000</v>
      </c>
      <c r="S2062" s="2">
        <v>98630000000</v>
      </c>
      <c r="T2062" s="2">
        <v>99700000000</v>
      </c>
      <c r="U2062" s="2">
        <v>100800000000</v>
      </c>
      <c r="V2062" s="2">
        <v>101800000000</v>
      </c>
      <c r="W2062" s="2">
        <v>102900000000</v>
      </c>
      <c r="X2062" s="2">
        <v>104000000000</v>
      </c>
      <c r="Y2062" s="2">
        <v>105100000000</v>
      </c>
      <c r="Z2062" s="2">
        <v>106100000000</v>
      </c>
      <c r="AA2062" s="2">
        <v>107200000000</v>
      </c>
      <c r="AB2062" s="2">
        <v>108300000000</v>
      </c>
      <c r="AC2062" s="2">
        <v>109400000000</v>
      </c>
      <c r="AD2062" s="2">
        <v>110500000000</v>
      </c>
      <c r="AE2062" s="2">
        <v>111600000000</v>
      </c>
      <c r="AF2062" s="2">
        <v>112700000000</v>
      </c>
    </row>
    <row r="2063" spans="1:32">
      <c r="A2063" t="s">
        <v>7666</v>
      </c>
      <c r="B2063" t="s">
        <v>19</v>
      </c>
      <c r="C2063" s="2">
        <v>5189000000000</v>
      </c>
      <c r="D2063" s="2">
        <v>5189000000000</v>
      </c>
      <c r="E2063" s="2">
        <v>5114000000000</v>
      </c>
      <c r="F2063" s="2">
        <v>5344000000000</v>
      </c>
      <c r="G2063" s="2">
        <v>5395000000000</v>
      </c>
      <c r="H2063" s="2">
        <v>5447000000000</v>
      </c>
      <c r="I2063" s="2">
        <v>5504000000000</v>
      </c>
      <c r="J2063" s="2">
        <v>5561000000000</v>
      </c>
      <c r="K2063" s="2">
        <v>5618000000000</v>
      </c>
      <c r="L2063" s="2">
        <v>5676000000000</v>
      </c>
      <c r="M2063" s="2">
        <v>5733000000000</v>
      </c>
      <c r="N2063" s="2">
        <v>5795000000000</v>
      </c>
      <c r="O2063" s="2">
        <v>5857000000000</v>
      </c>
      <c r="P2063" s="2">
        <v>5919000000000</v>
      </c>
      <c r="Q2063" s="2">
        <v>5981000000000</v>
      </c>
      <c r="R2063" s="2">
        <v>6044000000000</v>
      </c>
      <c r="S2063" s="2">
        <v>6109000000000</v>
      </c>
      <c r="T2063" s="2">
        <v>6174000000000</v>
      </c>
      <c r="U2063" s="2">
        <v>6240000000000</v>
      </c>
      <c r="V2063" s="2">
        <v>6305000000000</v>
      </c>
      <c r="W2063" s="2">
        <v>6371000000000</v>
      </c>
      <c r="X2063" s="2">
        <v>6437000000000</v>
      </c>
      <c r="Y2063" s="2">
        <v>6504000000000</v>
      </c>
      <c r="Z2063" s="2">
        <v>6571000000000</v>
      </c>
      <c r="AA2063" s="2">
        <v>6637000000000</v>
      </c>
      <c r="AB2063" s="2">
        <v>6704000000000</v>
      </c>
      <c r="AC2063" s="2">
        <v>6771000000000</v>
      </c>
      <c r="AD2063" s="2">
        <v>6838000000000</v>
      </c>
      <c r="AE2063" s="2">
        <v>6905000000000</v>
      </c>
      <c r="AF2063" s="2">
        <v>6973000000000</v>
      </c>
    </row>
    <row r="2064" spans="1:32">
      <c r="A2064" t="s">
        <v>7667</v>
      </c>
      <c r="B2064" t="s">
        <v>19</v>
      </c>
      <c r="C2064" s="2">
        <v>90190000000</v>
      </c>
      <c r="D2064" s="2">
        <v>90190000000</v>
      </c>
      <c r="E2064" s="2">
        <v>89430000000</v>
      </c>
      <c r="F2064" s="2">
        <v>91590000000</v>
      </c>
      <c r="G2064" s="2">
        <v>92060000000</v>
      </c>
      <c r="H2064" s="2">
        <v>92530000000</v>
      </c>
      <c r="I2064" s="2">
        <v>92960000000</v>
      </c>
      <c r="J2064" s="2">
        <v>93400000000</v>
      </c>
      <c r="K2064" s="2">
        <v>93830000000</v>
      </c>
      <c r="L2064" s="2">
        <v>94270000000</v>
      </c>
      <c r="M2064" s="2">
        <v>94700000000</v>
      </c>
      <c r="N2064" s="2">
        <v>95080000000</v>
      </c>
      <c r="O2064" s="2">
        <v>95470000000</v>
      </c>
      <c r="P2064" s="2">
        <v>95860000000</v>
      </c>
      <c r="Q2064" s="2">
        <v>96240000000</v>
      </c>
      <c r="R2064" s="2">
        <v>96630000000</v>
      </c>
      <c r="S2064" s="2">
        <v>96970000000</v>
      </c>
      <c r="T2064" s="2">
        <v>97320000000</v>
      </c>
      <c r="U2064" s="2">
        <v>97660000000</v>
      </c>
      <c r="V2064" s="2">
        <v>98010000000</v>
      </c>
      <c r="W2064" s="2">
        <v>98350000000</v>
      </c>
      <c r="X2064" s="2">
        <v>98670000000</v>
      </c>
      <c r="Y2064" s="2">
        <v>98980000000</v>
      </c>
      <c r="Z2064" s="2">
        <v>99290000000</v>
      </c>
      <c r="AA2064" s="2">
        <v>99600000000</v>
      </c>
      <c r="AB2064" s="2">
        <v>99920000000</v>
      </c>
      <c r="AC2064" s="2">
        <v>100200000000</v>
      </c>
      <c r="AD2064" s="2">
        <v>100500000000</v>
      </c>
      <c r="AE2064" s="2">
        <v>100800000000</v>
      </c>
      <c r="AF2064" s="2">
        <v>101100000000</v>
      </c>
    </row>
    <row r="2065" spans="1:32">
      <c r="A2065" t="s">
        <v>7668</v>
      </c>
      <c r="B2065" t="s">
        <v>19</v>
      </c>
      <c r="C2065">
        <v>0</v>
      </c>
      <c r="D2065">
        <v>0</v>
      </c>
      <c r="E2065">
        <v>0</v>
      </c>
      <c r="F2065">
        <v>0</v>
      </c>
      <c r="G2065">
        <v>0</v>
      </c>
      <c r="H2065">
        <v>0</v>
      </c>
      <c r="I2065">
        <v>0</v>
      </c>
      <c r="J2065">
        <v>0</v>
      </c>
      <c r="K2065">
        <v>0</v>
      </c>
      <c r="L2065">
        <v>0</v>
      </c>
      <c r="M2065">
        <v>0</v>
      </c>
      <c r="N2065">
        <v>0</v>
      </c>
      <c r="O2065">
        <v>0</v>
      </c>
      <c r="P2065">
        <v>0</v>
      </c>
      <c r="Q2065">
        <v>0</v>
      </c>
      <c r="R2065">
        <v>0</v>
      </c>
      <c r="S2065">
        <v>0</v>
      </c>
      <c r="T2065">
        <v>0</v>
      </c>
      <c r="U2065">
        <v>0</v>
      </c>
      <c r="V2065">
        <v>0</v>
      </c>
      <c r="W2065">
        <v>0</v>
      </c>
      <c r="X2065">
        <v>0</v>
      </c>
      <c r="Y2065">
        <v>0</v>
      </c>
      <c r="Z2065">
        <v>0</v>
      </c>
      <c r="AA2065">
        <v>0</v>
      </c>
      <c r="AB2065">
        <v>0</v>
      </c>
      <c r="AC2065">
        <v>0</v>
      </c>
      <c r="AD2065">
        <v>0</v>
      </c>
      <c r="AE2065">
        <v>0</v>
      </c>
      <c r="AF2065">
        <v>0</v>
      </c>
    </row>
    <row r="2066" spans="1:32">
      <c r="A2066" t="s">
        <v>7669</v>
      </c>
      <c r="B2066" t="s">
        <v>19</v>
      </c>
      <c r="C2066">
        <v>0</v>
      </c>
      <c r="D2066">
        <v>0</v>
      </c>
      <c r="E2066">
        <v>0</v>
      </c>
      <c r="F2066">
        <v>0</v>
      </c>
      <c r="G2066">
        <v>0</v>
      </c>
      <c r="H2066">
        <v>0</v>
      </c>
      <c r="I2066">
        <v>0</v>
      </c>
      <c r="J2066">
        <v>0</v>
      </c>
      <c r="K2066">
        <v>0</v>
      </c>
      <c r="L2066">
        <v>0</v>
      </c>
      <c r="M2066">
        <v>0</v>
      </c>
      <c r="N2066">
        <v>0</v>
      </c>
      <c r="O2066">
        <v>0</v>
      </c>
      <c r="P2066">
        <v>0</v>
      </c>
      <c r="Q2066">
        <v>0</v>
      </c>
      <c r="R2066">
        <v>0</v>
      </c>
      <c r="S2066">
        <v>0</v>
      </c>
      <c r="T2066">
        <v>0</v>
      </c>
      <c r="U2066">
        <v>0</v>
      </c>
      <c r="V2066">
        <v>0</v>
      </c>
      <c r="W2066">
        <v>0</v>
      </c>
      <c r="X2066">
        <v>0</v>
      </c>
      <c r="Y2066">
        <v>0</v>
      </c>
      <c r="Z2066">
        <v>0</v>
      </c>
      <c r="AA2066">
        <v>0</v>
      </c>
      <c r="AB2066">
        <v>0</v>
      </c>
      <c r="AC2066">
        <v>0</v>
      </c>
      <c r="AD2066">
        <v>0</v>
      </c>
      <c r="AE2066">
        <v>0</v>
      </c>
      <c r="AF2066">
        <v>0</v>
      </c>
    </row>
    <row r="2067" spans="1:32">
      <c r="A2067" t="s">
        <v>7670</v>
      </c>
      <c r="B2067" t="s">
        <v>19</v>
      </c>
      <c r="C2067">
        <v>0</v>
      </c>
      <c r="D2067">
        <v>0</v>
      </c>
      <c r="E2067">
        <v>0</v>
      </c>
      <c r="F2067">
        <v>0</v>
      </c>
      <c r="G2067">
        <v>0</v>
      </c>
      <c r="H2067">
        <v>0</v>
      </c>
      <c r="I2067">
        <v>0</v>
      </c>
      <c r="J2067">
        <v>0</v>
      </c>
      <c r="K2067">
        <v>0</v>
      </c>
      <c r="L2067">
        <v>0</v>
      </c>
      <c r="M2067">
        <v>0</v>
      </c>
      <c r="N2067">
        <v>0</v>
      </c>
      <c r="O2067">
        <v>0</v>
      </c>
      <c r="P2067">
        <v>0</v>
      </c>
      <c r="Q2067">
        <v>0</v>
      </c>
      <c r="R2067">
        <v>0</v>
      </c>
      <c r="S2067">
        <v>0</v>
      </c>
      <c r="T2067">
        <v>0</v>
      </c>
      <c r="U2067">
        <v>0</v>
      </c>
      <c r="V2067">
        <v>0</v>
      </c>
      <c r="W2067">
        <v>0</v>
      </c>
      <c r="X2067">
        <v>0</v>
      </c>
      <c r="Y2067">
        <v>0</v>
      </c>
      <c r="Z2067">
        <v>0</v>
      </c>
      <c r="AA2067">
        <v>0</v>
      </c>
      <c r="AB2067">
        <v>0</v>
      </c>
      <c r="AC2067">
        <v>0</v>
      </c>
      <c r="AD2067">
        <v>0</v>
      </c>
      <c r="AE2067">
        <v>0</v>
      </c>
      <c r="AF2067">
        <v>0</v>
      </c>
    </row>
    <row r="2068" spans="1:32">
      <c r="A2068" t="s">
        <v>7671</v>
      </c>
      <c r="B2068" t="s">
        <v>19</v>
      </c>
      <c r="C2068">
        <v>0</v>
      </c>
      <c r="D2068">
        <v>0</v>
      </c>
      <c r="E2068">
        <v>0</v>
      </c>
      <c r="F2068">
        <v>0</v>
      </c>
      <c r="G2068">
        <v>0</v>
      </c>
      <c r="H2068">
        <v>0</v>
      </c>
      <c r="I2068">
        <v>0</v>
      </c>
      <c r="J2068">
        <v>0</v>
      </c>
      <c r="K2068">
        <v>0</v>
      </c>
      <c r="L2068">
        <v>0</v>
      </c>
      <c r="M2068">
        <v>0</v>
      </c>
      <c r="N2068">
        <v>0</v>
      </c>
      <c r="O2068">
        <v>0</v>
      </c>
      <c r="P2068">
        <v>0</v>
      </c>
      <c r="Q2068">
        <v>0</v>
      </c>
      <c r="R2068">
        <v>0</v>
      </c>
      <c r="S2068">
        <v>0</v>
      </c>
      <c r="T2068">
        <v>0</v>
      </c>
      <c r="U2068">
        <v>0</v>
      </c>
      <c r="V2068">
        <v>0</v>
      </c>
      <c r="W2068">
        <v>0</v>
      </c>
      <c r="X2068">
        <v>0</v>
      </c>
      <c r="Y2068">
        <v>0</v>
      </c>
      <c r="Z2068">
        <v>0</v>
      </c>
      <c r="AA2068">
        <v>0</v>
      </c>
      <c r="AB2068">
        <v>0</v>
      </c>
      <c r="AC2068">
        <v>0</v>
      </c>
      <c r="AD2068">
        <v>0</v>
      </c>
      <c r="AE2068">
        <v>0</v>
      </c>
      <c r="AF2068">
        <v>0</v>
      </c>
    </row>
    <row r="2069" spans="1:32">
      <c r="A2069" t="s">
        <v>7672</v>
      </c>
      <c r="B2069" t="s">
        <v>19</v>
      </c>
      <c r="C2069">
        <v>0</v>
      </c>
      <c r="D2069">
        <v>0</v>
      </c>
      <c r="E2069">
        <v>0</v>
      </c>
      <c r="F2069">
        <v>0</v>
      </c>
      <c r="G2069">
        <v>0</v>
      </c>
      <c r="H2069">
        <v>0</v>
      </c>
      <c r="I2069">
        <v>0</v>
      </c>
      <c r="J2069">
        <v>0</v>
      </c>
      <c r="K2069">
        <v>0</v>
      </c>
      <c r="L2069">
        <v>0</v>
      </c>
      <c r="M2069">
        <v>0</v>
      </c>
      <c r="N2069">
        <v>0</v>
      </c>
      <c r="O2069">
        <v>0</v>
      </c>
      <c r="P2069">
        <v>0</v>
      </c>
      <c r="Q2069">
        <v>0</v>
      </c>
      <c r="R2069">
        <v>0</v>
      </c>
      <c r="S2069">
        <v>0</v>
      </c>
      <c r="T2069">
        <v>0</v>
      </c>
      <c r="U2069">
        <v>0</v>
      </c>
      <c r="V2069">
        <v>0</v>
      </c>
      <c r="W2069">
        <v>0</v>
      </c>
      <c r="X2069">
        <v>0</v>
      </c>
      <c r="Y2069">
        <v>0</v>
      </c>
      <c r="Z2069">
        <v>0</v>
      </c>
      <c r="AA2069">
        <v>0</v>
      </c>
      <c r="AB2069">
        <v>0</v>
      </c>
      <c r="AC2069">
        <v>0</v>
      </c>
      <c r="AD2069">
        <v>0</v>
      </c>
      <c r="AE2069">
        <v>0</v>
      </c>
      <c r="AF2069">
        <v>0</v>
      </c>
    </row>
    <row r="2070" spans="1:32">
      <c r="A2070" t="s">
        <v>7673</v>
      </c>
      <c r="B2070" t="s">
        <v>19</v>
      </c>
      <c r="C2070">
        <v>0</v>
      </c>
      <c r="D2070">
        <v>0</v>
      </c>
      <c r="E2070">
        <v>0</v>
      </c>
      <c r="F2070">
        <v>0</v>
      </c>
      <c r="G2070">
        <v>0</v>
      </c>
      <c r="H2070">
        <v>0</v>
      </c>
      <c r="I2070">
        <v>0</v>
      </c>
      <c r="J2070">
        <v>0</v>
      </c>
      <c r="K2070">
        <v>0</v>
      </c>
      <c r="L2070">
        <v>0</v>
      </c>
      <c r="M2070">
        <v>0</v>
      </c>
      <c r="N2070">
        <v>0</v>
      </c>
      <c r="O2070">
        <v>0</v>
      </c>
      <c r="P2070">
        <v>0</v>
      </c>
      <c r="Q2070">
        <v>0</v>
      </c>
      <c r="R2070">
        <v>0</v>
      </c>
      <c r="S2070">
        <v>0</v>
      </c>
      <c r="T2070">
        <v>0</v>
      </c>
      <c r="U2070">
        <v>0</v>
      </c>
      <c r="V2070">
        <v>0</v>
      </c>
      <c r="W2070">
        <v>0</v>
      </c>
      <c r="X2070">
        <v>0</v>
      </c>
      <c r="Y2070">
        <v>0</v>
      </c>
      <c r="Z2070">
        <v>0</v>
      </c>
      <c r="AA2070">
        <v>0</v>
      </c>
      <c r="AB2070">
        <v>0</v>
      </c>
      <c r="AC2070">
        <v>0</v>
      </c>
      <c r="AD2070">
        <v>0</v>
      </c>
      <c r="AE2070">
        <v>0</v>
      </c>
      <c r="AF2070">
        <v>0</v>
      </c>
    </row>
    <row r="2071" spans="1:32">
      <c r="A2071" t="s">
        <v>7674</v>
      </c>
      <c r="B2071" t="s">
        <v>19</v>
      </c>
      <c r="C2071">
        <v>0</v>
      </c>
      <c r="D2071">
        <v>0</v>
      </c>
      <c r="E2071">
        <v>0</v>
      </c>
      <c r="F2071">
        <v>0</v>
      </c>
      <c r="G2071">
        <v>0</v>
      </c>
      <c r="H2071">
        <v>0</v>
      </c>
      <c r="I2071">
        <v>0</v>
      </c>
      <c r="J2071">
        <v>0</v>
      </c>
      <c r="K2071">
        <v>0</v>
      </c>
      <c r="L2071">
        <v>0</v>
      </c>
      <c r="M2071">
        <v>0</v>
      </c>
      <c r="N2071">
        <v>0</v>
      </c>
      <c r="O2071">
        <v>0</v>
      </c>
      <c r="P2071">
        <v>0</v>
      </c>
      <c r="Q2071">
        <v>0</v>
      </c>
      <c r="R2071">
        <v>0</v>
      </c>
      <c r="S2071">
        <v>0</v>
      </c>
      <c r="T2071">
        <v>0</v>
      </c>
      <c r="U2071">
        <v>0</v>
      </c>
      <c r="V2071">
        <v>0</v>
      </c>
      <c r="W2071">
        <v>0</v>
      </c>
      <c r="X2071">
        <v>0</v>
      </c>
      <c r="Y2071">
        <v>0</v>
      </c>
      <c r="Z2071">
        <v>0</v>
      </c>
      <c r="AA2071">
        <v>0</v>
      </c>
      <c r="AB2071">
        <v>0</v>
      </c>
      <c r="AC2071">
        <v>0</v>
      </c>
      <c r="AD2071">
        <v>0</v>
      </c>
      <c r="AE2071">
        <v>0</v>
      </c>
      <c r="AF2071">
        <v>0</v>
      </c>
    </row>
    <row r="2072" spans="1:32">
      <c r="A2072" t="s">
        <v>7675</v>
      </c>
      <c r="B2072" t="s">
        <v>19</v>
      </c>
      <c r="C2072">
        <v>0</v>
      </c>
      <c r="D2072">
        <v>0</v>
      </c>
      <c r="E2072">
        <v>0</v>
      </c>
      <c r="F2072">
        <v>0</v>
      </c>
      <c r="G2072">
        <v>0</v>
      </c>
      <c r="H2072">
        <v>0</v>
      </c>
      <c r="I2072">
        <v>0</v>
      </c>
      <c r="J2072">
        <v>0</v>
      </c>
      <c r="K2072">
        <v>0</v>
      </c>
      <c r="L2072">
        <v>0</v>
      </c>
      <c r="M2072">
        <v>0</v>
      </c>
      <c r="N2072">
        <v>0</v>
      </c>
      <c r="O2072">
        <v>0</v>
      </c>
      <c r="P2072">
        <v>0</v>
      </c>
      <c r="Q2072">
        <v>0</v>
      </c>
      <c r="R2072">
        <v>0</v>
      </c>
      <c r="S2072">
        <v>0</v>
      </c>
      <c r="T2072">
        <v>0</v>
      </c>
      <c r="U2072">
        <v>0</v>
      </c>
      <c r="V2072">
        <v>0</v>
      </c>
      <c r="W2072">
        <v>0</v>
      </c>
      <c r="X2072">
        <v>0</v>
      </c>
      <c r="Y2072">
        <v>0</v>
      </c>
      <c r="Z2072">
        <v>0</v>
      </c>
      <c r="AA2072">
        <v>0</v>
      </c>
      <c r="AB2072">
        <v>0</v>
      </c>
      <c r="AC2072">
        <v>0</v>
      </c>
      <c r="AD2072">
        <v>0</v>
      </c>
      <c r="AE2072">
        <v>0</v>
      </c>
      <c r="AF2072">
        <v>0</v>
      </c>
    </row>
    <row r="2073" spans="1:32">
      <c r="A2073" t="s">
        <v>7676</v>
      </c>
      <c r="B2073" t="s">
        <v>19</v>
      </c>
      <c r="C2073">
        <v>0</v>
      </c>
      <c r="D2073">
        <v>0</v>
      </c>
      <c r="E2073">
        <v>0</v>
      </c>
      <c r="F2073">
        <v>0</v>
      </c>
      <c r="G2073">
        <v>0</v>
      </c>
      <c r="H2073">
        <v>0</v>
      </c>
      <c r="I2073">
        <v>0</v>
      </c>
      <c r="J2073">
        <v>0</v>
      </c>
      <c r="K2073">
        <v>0</v>
      </c>
      <c r="L2073">
        <v>0</v>
      </c>
      <c r="M2073">
        <v>0</v>
      </c>
      <c r="N2073">
        <v>0</v>
      </c>
      <c r="O2073">
        <v>0</v>
      </c>
      <c r="P2073">
        <v>0</v>
      </c>
      <c r="Q2073">
        <v>0</v>
      </c>
      <c r="R2073">
        <v>0</v>
      </c>
      <c r="S2073">
        <v>0</v>
      </c>
      <c r="T2073">
        <v>0</v>
      </c>
      <c r="U2073">
        <v>0</v>
      </c>
      <c r="V2073">
        <v>0</v>
      </c>
      <c r="W2073">
        <v>0</v>
      </c>
      <c r="X2073">
        <v>0</v>
      </c>
      <c r="Y2073">
        <v>0</v>
      </c>
      <c r="Z2073">
        <v>0</v>
      </c>
      <c r="AA2073">
        <v>0</v>
      </c>
      <c r="AB2073">
        <v>0</v>
      </c>
      <c r="AC2073">
        <v>0</v>
      </c>
      <c r="AD2073">
        <v>0</v>
      </c>
      <c r="AE2073">
        <v>0</v>
      </c>
      <c r="AF2073">
        <v>0</v>
      </c>
    </row>
    <row r="2074" spans="1:32">
      <c r="A2074" t="s">
        <v>7677</v>
      </c>
      <c r="B2074" t="s">
        <v>19</v>
      </c>
      <c r="C2074">
        <v>0</v>
      </c>
      <c r="D2074">
        <v>0</v>
      </c>
      <c r="E2074">
        <v>0</v>
      </c>
      <c r="F2074">
        <v>0</v>
      </c>
      <c r="G2074">
        <v>0</v>
      </c>
      <c r="H2074">
        <v>0</v>
      </c>
      <c r="I2074">
        <v>0</v>
      </c>
      <c r="J2074">
        <v>0</v>
      </c>
      <c r="K2074">
        <v>0</v>
      </c>
      <c r="L2074">
        <v>0</v>
      </c>
      <c r="M2074">
        <v>0</v>
      </c>
      <c r="N2074">
        <v>0</v>
      </c>
      <c r="O2074">
        <v>0</v>
      </c>
      <c r="P2074">
        <v>0</v>
      </c>
      <c r="Q2074">
        <v>0</v>
      </c>
      <c r="R2074">
        <v>0</v>
      </c>
      <c r="S2074">
        <v>0</v>
      </c>
      <c r="T2074">
        <v>0</v>
      </c>
      <c r="U2074">
        <v>0</v>
      </c>
      <c r="V2074">
        <v>0</v>
      </c>
      <c r="W2074">
        <v>0</v>
      </c>
      <c r="X2074">
        <v>0</v>
      </c>
      <c r="Y2074">
        <v>0</v>
      </c>
      <c r="Z2074">
        <v>0</v>
      </c>
      <c r="AA2074">
        <v>0</v>
      </c>
      <c r="AB2074">
        <v>0</v>
      </c>
      <c r="AC2074">
        <v>0</v>
      </c>
      <c r="AD2074">
        <v>0</v>
      </c>
      <c r="AE2074">
        <v>0</v>
      </c>
      <c r="AF2074">
        <v>0</v>
      </c>
    </row>
    <row r="2075" spans="1:32">
      <c r="A2075" t="s">
        <v>7678</v>
      </c>
      <c r="B2075" t="s">
        <v>19</v>
      </c>
      <c r="C2075">
        <v>0</v>
      </c>
      <c r="D2075">
        <v>0</v>
      </c>
      <c r="E2075">
        <v>0</v>
      </c>
      <c r="F2075">
        <v>0</v>
      </c>
      <c r="G2075">
        <v>0</v>
      </c>
      <c r="H2075">
        <v>0</v>
      </c>
      <c r="I2075">
        <v>0</v>
      </c>
      <c r="J2075">
        <v>0</v>
      </c>
      <c r="K2075">
        <v>0</v>
      </c>
      <c r="L2075">
        <v>0</v>
      </c>
      <c r="M2075">
        <v>0</v>
      </c>
      <c r="N2075">
        <v>0</v>
      </c>
      <c r="O2075">
        <v>0</v>
      </c>
      <c r="P2075">
        <v>0</v>
      </c>
      <c r="Q2075">
        <v>0</v>
      </c>
      <c r="R2075">
        <v>0</v>
      </c>
      <c r="S2075">
        <v>0</v>
      </c>
      <c r="T2075">
        <v>0</v>
      </c>
      <c r="U2075">
        <v>0</v>
      </c>
      <c r="V2075">
        <v>0</v>
      </c>
      <c r="W2075">
        <v>0</v>
      </c>
      <c r="X2075">
        <v>0</v>
      </c>
      <c r="Y2075">
        <v>0</v>
      </c>
      <c r="Z2075">
        <v>0</v>
      </c>
      <c r="AA2075">
        <v>0</v>
      </c>
      <c r="AB2075">
        <v>0</v>
      </c>
      <c r="AC2075">
        <v>0</v>
      </c>
      <c r="AD2075">
        <v>0</v>
      </c>
      <c r="AE2075">
        <v>0</v>
      </c>
      <c r="AF2075">
        <v>0</v>
      </c>
    </row>
    <row r="2076" spans="1:32">
      <c r="A2076" t="s">
        <v>7679</v>
      </c>
      <c r="B2076" t="s">
        <v>19</v>
      </c>
      <c r="C2076">
        <v>0</v>
      </c>
      <c r="D2076">
        <v>0</v>
      </c>
      <c r="E2076">
        <v>0</v>
      </c>
      <c r="F2076">
        <v>0</v>
      </c>
      <c r="G2076">
        <v>0</v>
      </c>
      <c r="H2076">
        <v>0</v>
      </c>
      <c r="I2076">
        <v>0</v>
      </c>
      <c r="J2076">
        <v>0</v>
      </c>
      <c r="K2076">
        <v>0</v>
      </c>
      <c r="L2076">
        <v>0</v>
      </c>
      <c r="M2076">
        <v>0</v>
      </c>
      <c r="N2076">
        <v>0</v>
      </c>
      <c r="O2076">
        <v>0</v>
      </c>
      <c r="P2076">
        <v>0</v>
      </c>
      <c r="Q2076">
        <v>0</v>
      </c>
      <c r="R2076">
        <v>0</v>
      </c>
      <c r="S2076">
        <v>0</v>
      </c>
      <c r="T2076">
        <v>0</v>
      </c>
      <c r="U2076">
        <v>0</v>
      </c>
      <c r="V2076">
        <v>0</v>
      </c>
      <c r="W2076">
        <v>0</v>
      </c>
      <c r="X2076">
        <v>0</v>
      </c>
      <c r="Y2076">
        <v>0</v>
      </c>
      <c r="Z2076">
        <v>0</v>
      </c>
      <c r="AA2076">
        <v>0</v>
      </c>
      <c r="AB2076">
        <v>0</v>
      </c>
      <c r="AC2076">
        <v>0</v>
      </c>
      <c r="AD2076">
        <v>0</v>
      </c>
      <c r="AE2076">
        <v>0</v>
      </c>
      <c r="AF2076">
        <v>0</v>
      </c>
    </row>
    <row r="2077" spans="1:32">
      <c r="A2077" t="s">
        <v>7680</v>
      </c>
      <c r="B2077" t="s">
        <v>19</v>
      </c>
      <c r="C2077">
        <v>0</v>
      </c>
      <c r="D2077">
        <v>0</v>
      </c>
      <c r="E2077">
        <v>0</v>
      </c>
      <c r="F2077">
        <v>0</v>
      </c>
      <c r="G2077">
        <v>0</v>
      </c>
      <c r="H2077">
        <v>0</v>
      </c>
      <c r="I2077">
        <v>0</v>
      </c>
      <c r="J2077">
        <v>0</v>
      </c>
      <c r="K2077">
        <v>0</v>
      </c>
      <c r="L2077">
        <v>0</v>
      </c>
      <c r="M2077">
        <v>0</v>
      </c>
      <c r="N2077">
        <v>0</v>
      </c>
      <c r="O2077">
        <v>0</v>
      </c>
      <c r="P2077">
        <v>0</v>
      </c>
      <c r="Q2077">
        <v>0</v>
      </c>
      <c r="R2077">
        <v>0</v>
      </c>
      <c r="S2077">
        <v>0</v>
      </c>
      <c r="T2077">
        <v>0</v>
      </c>
      <c r="U2077">
        <v>0</v>
      </c>
      <c r="V2077">
        <v>0</v>
      </c>
      <c r="W2077">
        <v>0</v>
      </c>
      <c r="X2077">
        <v>0</v>
      </c>
      <c r="Y2077">
        <v>0</v>
      </c>
      <c r="Z2077">
        <v>0</v>
      </c>
      <c r="AA2077">
        <v>0</v>
      </c>
      <c r="AB2077">
        <v>0</v>
      </c>
      <c r="AC2077">
        <v>0</v>
      </c>
      <c r="AD2077">
        <v>0</v>
      </c>
      <c r="AE2077">
        <v>0</v>
      </c>
      <c r="AF2077">
        <v>0</v>
      </c>
    </row>
    <row r="2078" spans="1:32">
      <c r="A2078" t="s">
        <v>7681</v>
      </c>
      <c r="B2078" t="s">
        <v>19</v>
      </c>
      <c r="C2078">
        <v>0</v>
      </c>
      <c r="D2078">
        <v>0</v>
      </c>
      <c r="E2078">
        <v>0</v>
      </c>
      <c r="F2078">
        <v>0</v>
      </c>
      <c r="G2078">
        <v>0</v>
      </c>
      <c r="H2078">
        <v>0</v>
      </c>
      <c r="I2078">
        <v>0</v>
      </c>
      <c r="J2078">
        <v>0</v>
      </c>
      <c r="K2078">
        <v>0</v>
      </c>
      <c r="L2078">
        <v>0</v>
      </c>
      <c r="M2078">
        <v>0</v>
      </c>
      <c r="N2078">
        <v>0</v>
      </c>
      <c r="O2078">
        <v>0</v>
      </c>
      <c r="P2078">
        <v>0</v>
      </c>
      <c r="Q2078">
        <v>0</v>
      </c>
      <c r="R2078">
        <v>0</v>
      </c>
      <c r="S2078">
        <v>0</v>
      </c>
      <c r="T2078">
        <v>0</v>
      </c>
      <c r="U2078">
        <v>0</v>
      </c>
      <c r="V2078">
        <v>0</v>
      </c>
      <c r="W2078">
        <v>0</v>
      </c>
      <c r="X2078">
        <v>0</v>
      </c>
      <c r="Y2078">
        <v>0</v>
      </c>
      <c r="Z2078">
        <v>0</v>
      </c>
      <c r="AA2078">
        <v>0</v>
      </c>
      <c r="AB2078">
        <v>0</v>
      </c>
      <c r="AC2078">
        <v>0</v>
      </c>
      <c r="AD2078">
        <v>0</v>
      </c>
      <c r="AE2078">
        <v>0</v>
      </c>
      <c r="AF2078">
        <v>0</v>
      </c>
    </row>
    <row r="2079" spans="1:32">
      <c r="A2079" t="s">
        <v>7682</v>
      </c>
      <c r="B2079" t="s">
        <v>19</v>
      </c>
      <c r="C2079">
        <v>0</v>
      </c>
      <c r="D2079">
        <v>0</v>
      </c>
      <c r="E2079">
        <v>0</v>
      </c>
      <c r="F2079">
        <v>0</v>
      </c>
      <c r="G2079">
        <v>0</v>
      </c>
      <c r="H2079">
        <v>0</v>
      </c>
      <c r="I2079">
        <v>0</v>
      </c>
      <c r="J2079">
        <v>0</v>
      </c>
      <c r="K2079">
        <v>0</v>
      </c>
      <c r="L2079">
        <v>0</v>
      </c>
      <c r="M2079">
        <v>0</v>
      </c>
      <c r="N2079">
        <v>0</v>
      </c>
      <c r="O2079">
        <v>0</v>
      </c>
      <c r="P2079">
        <v>0</v>
      </c>
      <c r="Q2079">
        <v>0</v>
      </c>
      <c r="R2079">
        <v>0</v>
      </c>
      <c r="S2079">
        <v>0</v>
      </c>
      <c r="T2079">
        <v>0</v>
      </c>
      <c r="U2079">
        <v>0</v>
      </c>
      <c r="V2079">
        <v>0</v>
      </c>
      <c r="W2079">
        <v>0</v>
      </c>
      <c r="X2079">
        <v>0</v>
      </c>
      <c r="Y2079">
        <v>0</v>
      </c>
      <c r="Z2079">
        <v>0</v>
      </c>
      <c r="AA2079">
        <v>0</v>
      </c>
      <c r="AB2079">
        <v>0</v>
      </c>
      <c r="AC2079">
        <v>0</v>
      </c>
      <c r="AD2079">
        <v>0</v>
      </c>
      <c r="AE2079">
        <v>0</v>
      </c>
      <c r="AF2079">
        <v>0</v>
      </c>
    </row>
    <row r="2080" spans="1:32">
      <c r="A2080" t="s">
        <v>7683</v>
      </c>
      <c r="B2080" t="s">
        <v>19</v>
      </c>
      <c r="C2080">
        <v>0</v>
      </c>
      <c r="D2080">
        <v>0</v>
      </c>
      <c r="E2080">
        <v>0</v>
      </c>
      <c r="F2080">
        <v>0</v>
      </c>
      <c r="G2080">
        <v>0</v>
      </c>
      <c r="H2080">
        <v>0</v>
      </c>
      <c r="I2080">
        <v>0</v>
      </c>
      <c r="J2080">
        <v>0</v>
      </c>
      <c r="K2080">
        <v>0</v>
      </c>
      <c r="L2080">
        <v>0</v>
      </c>
      <c r="M2080">
        <v>0</v>
      </c>
      <c r="N2080">
        <v>0</v>
      </c>
      <c r="O2080">
        <v>0</v>
      </c>
      <c r="P2080">
        <v>0</v>
      </c>
      <c r="Q2080">
        <v>0</v>
      </c>
      <c r="R2080">
        <v>0</v>
      </c>
      <c r="S2080">
        <v>0</v>
      </c>
      <c r="T2080">
        <v>0</v>
      </c>
      <c r="U2080">
        <v>0</v>
      </c>
      <c r="V2080">
        <v>0</v>
      </c>
      <c r="W2080">
        <v>0</v>
      </c>
      <c r="X2080">
        <v>0</v>
      </c>
      <c r="Y2080">
        <v>0</v>
      </c>
      <c r="Z2080">
        <v>0</v>
      </c>
      <c r="AA2080">
        <v>0</v>
      </c>
      <c r="AB2080">
        <v>0</v>
      </c>
      <c r="AC2080">
        <v>0</v>
      </c>
      <c r="AD2080">
        <v>0</v>
      </c>
      <c r="AE2080">
        <v>0</v>
      </c>
      <c r="AF2080">
        <v>0</v>
      </c>
    </row>
    <row r="2081" spans="1:32">
      <c r="A2081" t="s">
        <v>7684</v>
      </c>
      <c r="B2081" t="s">
        <v>19</v>
      </c>
      <c r="C2081">
        <v>0</v>
      </c>
      <c r="D2081">
        <v>0</v>
      </c>
      <c r="E2081">
        <v>0</v>
      </c>
      <c r="F2081">
        <v>0</v>
      </c>
      <c r="G2081">
        <v>0</v>
      </c>
      <c r="H2081">
        <v>0</v>
      </c>
      <c r="I2081">
        <v>0</v>
      </c>
      <c r="J2081">
        <v>0</v>
      </c>
      <c r="K2081">
        <v>0</v>
      </c>
      <c r="L2081">
        <v>0</v>
      </c>
      <c r="M2081">
        <v>0</v>
      </c>
      <c r="N2081">
        <v>0</v>
      </c>
      <c r="O2081">
        <v>0</v>
      </c>
      <c r="P2081">
        <v>0</v>
      </c>
      <c r="Q2081">
        <v>0</v>
      </c>
      <c r="R2081">
        <v>0</v>
      </c>
      <c r="S2081">
        <v>0</v>
      </c>
      <c r="T2081">
        <v>0</v>
      </c>
      <c r="U2081">
        <v>0</v>
      </c>
      <c r="V2081">
        <v>0</v>
      </c>
      <c r="W2081">
        <v>0</v>
      </c>
      <c r="X2081">
        <v>0</v>
      </c>
      <c r="Y2081">
        <v>0</v>
      </c>
      <c r="Z2081">
        <v>0</v>
      </c>
      <c r="AA2081">
        <v>0</v>
      </c>
      <c r="AB2081">
        <v>0</v>
      </c>
      <c r="AC2081">
        <v>0</v>
      </c>
      <c r="AD2081">
        <v>0</v>
      </c>
      <c r="AE2081">
        <v>0</v>
      </c>
      <c r="AF2081">
        <v>0</v>
      </c>
    </row>
    <row r="2082" spans="1:32">
      <c r="A2082" t="s">
        <v>7685</v>
      </c>
      <c r="B2082" t="s">
        <v>19</v>
      </c>
      <c r="C2082">
        <v>0</v>
      </c>
      <c r="D2082">
        <v>0</v>
      </c>
      <c r="E2082">
        <v>0</v>
      </c>
      <c r="F2082">
        <v>0</v>
      </c>
      <c r="G2082">
        <v>0</v>
      </c>
      <c r="H2082">
        <v>0</v>
      </c>
      <c r="I2082">
        <v>0</v>
      </c>
      <c r="J2082">
        <v>0</v>
      </c>
      <c r="K2082">
        <v>0</v>
      </c>
      <c r="L2082">
        <v>0</v>
      </c>
      <c r="M2082">
        <v>0</v>
      </c>
      <c r="N2082">
        <v>0</v>
      </c>
      <c r="O2082">
        <v>0</v>
      </c>
      <c r="P2082">
        <v>0</v>
      </c>
      <c r="Q2082">
        <v>0</v>
      </c>
      <c r="R2082">
        <v>0</v>
      </c>
      <c r="S2082">
        <v>0</v>
      </c>
      <c r="T2082">
        <v>0</v>
      </c>
      <c r="U2082">
        <v>0</v>
      </c>
      <c r="V2082">
        <v>0</v>
      </c>
      <c r="W2082">
        <v>0</v>
      </c>
      <c r="X2082">
        <v>0</v>
      </c>
      <c r="Y2082">
        <v>0</v>
      </c>
      <c r="Z2082">
        <v>0</v>
      </c>
      <c r="AA2082">
        <v>0</v>
      </c>
      <c r="AB2082">
        <v>0</v>
      </c>
      <c r="AC2082">
        <v>0</v>
      </c>
      <c r="AD2082">
        <v>0</v>
      </c>
      <c r="AE2082">
        <v>0</v>
      </c>
      <c r="AF2082">
        <v>0</v>
      </c>
    </row>
    <row r="2083" spans="1:32">
      <c r="A2083" t="s">
        <v>7686</v>
      </c>
      <c r="B2083" t="s">
        <v>19</v>
      </c>
      <c r="C2083">
        <v>0</v>
      </c>
      <c r="D2083">
        <v>0</v>
      </c>
      <c r="E2083">
        <v>0</v>
      </c>
      <c r="F2083">
        <v>0</v>
      </c>
      <c r="G2083">
        <v>0</v>
      </c>
      <c r="H2083">
        <v>0</v>
      </c>
      <c r="I2083">
        <v>0</v>
      </c>
      <c r="J2083">
        <v>0</v>
      </c>
      <c r="K2083">
        <v>0</v>
      </c>
      <c r="L2083">
        <v>0</v>
      </c>
      <c r="M2083">
        <v>0</v>
      </c>
      <c r="N2083">
        <v>0</v>
      </c>
      <c r="O2083">
        <v>0</v>
      </c>
      <c r="P2083">
        <v>0</v>
      </c>
      <c r="Q2083">
        <v>0</v>
      </c>
      <c r="R2083">
        <v>0</v>
      </c>
      <c r="S2083">
        <v>0</v>
      </c>
      <c r="T2083">
        <v>0</v>
      </c>
      <c r="U2083">
        <v>0</v>
      </c>
      <c r="V2083">
        <v>0</v>
      </c>
      <c r="W2083">
        <v>0</v>
      </c>
      <c r="X2083">
        <v>0</v>
      </c>
      <c r="Y2083">
        <v>0</v>
      </c>
      <c r="Z2083">
        <v>0</v>
      </c>
      <c r="AA2083">
        <v>0</v>
      </c>
      <c r="AB2083">
        <v>0</v>
      </c>
      <c r="AC2083">
        <v>0</v>
      </c>
      <c r="AD2083">
        <v>0</v>
      </c>
      <c r="AE2083">
        <v>0</v>
      </c>
      <c r="AF2083">
        <v>0</v>
      </c>
    </row>
    <row r="2084" spans="1:32">
      <c r="A2084" t="s">
        <v>7687</v>
      </c>
      <c r="B2084" t="s">
        <v>19</v>
      </c>
      <c r="C2084">
        <v>0</v>
      </c>
      <c r="D2084">
        <v>0</v>
      </c>
      <c r="E2084">
        <v>0</v>
      </c>
      <c r="F2084">
        <v>0</v>
      </c>
      <c r="G2084">
        <v>0</v>
      </c>
      <c r="H2084">
        <v>0</v>
      </c>
      <c r="I2084">
        <v>0</v>
      </c>
      <c r="J2084">
        <v>0</v>
      </c>
      <c r="K2084">
        <v>0</v>
      </c>
      <c r="L2084">
        <v>0</v>
      </c>
      <c r="M2084">
        <v>0</v>
      </c>
      <c r="N2084">
        <v>0</v>
      </c>
      <c r="O2084">
        <v>0</v>
      </c>
      <c r="P2084">
        <v>0</v>
      </c>
      <c r="Q2084">
        <v>0</v>
      </c>
      <c r="R2084">
        <v>0</v>
      </c>
      <c r="S2084">
        <v>0</v>
      </c>
      <c r="T2084">
        <v>0</v>
      </c>
      <c r="U2084">
        <v>0</v>
      </c>
      <c r="V2084">
        <v>0</v>
      </c>
      <c r="W2084">
        <v>0</v>
      </c>
      <c r="X2084">
        <v>0</v>
      </c>
      <c r="Y2084">
        <v>0</v>
      </c>
      <c r="Z2084">
        <v>0</v>
      </c>
      <c r="AA2084">
        <v>0</v>
      </c>
      <c r="AB2084">
        <v>0</v>
      </c>
      <c r="AC2084">
        <v>0</v>
      </c>
      <c r="AD2084">
        <v>0</v>
      </c>
      <c r="AE2084">
        <v>0</v>
      </c>
      <c r="AF2084">
        <v>0</v>
      </c>
    </row>
    <row r="2085" spans="1:32">
      <c r="A2085" t="s">
        <v>7688</v>
      </c>
      <c r="B2085" t="s">
        <v>19</v>
      </c>
      <c r="C2085">
        <v>0</v>
      </c>
      <c r="D2085">
        <v>0</v>
      </c>
      <c r="E2085">
        <v>0</v>
      </c>
      <c r="F2085">
        <v>0</v>
      </c>
      <c r="G2085">
        <v>0</v>
      </c>
      <c r="H2085">
        <v>0</v>
      </c>
      <c r="I2085">
        <v>0</v>
      </c>
      <c r="J2085">
        <v>0</v>
      </c>
      <c r="K2085">
        <v>0</v>
      </c>
      <c r="L2085">
        <v>0</v>
      </c>
      <c r="M2085">
        <v>0</v>
      </c>
      <c r="N2085">
        <v>0</v>
      </c>
      <c r="O2085">
        <v>0</v>
      </c>
      <c r="P2085">
        <v>0</v>
      </c>
      <c r="Q2085">
        <v>0</v>
      </c>
      <c r="R2085">
        <v>0</v>
      </c>
      <c r="S2085">
        <v>0</v>
      </c>
      <c r="T2085">
        <v>0</v>
      </c>
      <c r="U2085">
        <v>0</v>
      </c>
      <c r="V2085">
        <v>0</v>
      </c>
      <c r="W2085">
        <v>0</v>
      </c>
      <c r="X2085">
        <v>0</v>
      </c>
      <c r="Y2085">
        <v>0</v>
      </c>
      <c r="Z2085">
        <v>0</v>
      </c>
      <c r="AA2085">
        <v>0</v>
      </c>
      <c r="AB2085">
        <v>0</v>
      </c>
      <c r="AC2085">
        <v>0</v>
      </c>
      <c r="AD2085">
        <v>0</v>
      </c>
      <c r="AE2085">
        <v>0</v>
      </c>
      <c r="AF2085">
        <v>0</v>
      </c>
    </row>
    <row r="2086" spans="1:32">
      <c r="A2086" t="s">
        <v>7689</v>
      </c>
      <c r="B2086" t="s">
        <v>19</v>
      </c>
      <c r="C2086">
        <v>0</v>
      </c>
      <c r="D2086">
        <v>0</v>
      </c>
      <c r="E2086">
        <v>0</v>
      </c>
      <c r="F2086">
        <v>0</v>
      </c>
      <c r="G2086">
        <v>0</v>
      </c>
      <c r="H2086">
        <v>0</v>
      </c>
      <c r="I2086">
        <v>0</v>
      </c>
      <c r="J2086">
        <v>0</v>
      </c>
      <c r="K2086">
        <v>0</v>
      </c>
      <c r="L2086">
        <v>0</v>
      </c>
      <c r="M2086">
        <v>0</v>
      </c>
      <c r="N2086">
        <v>0</v>
      </c>
      <c r="O2086">
        <v>0</v>
      </c>
      <c r="P2086">
        <v>0</v>
      </c>
      <c r="Q2086">
        <v>0</v>
      </c>
      <c r="R2086">
        <v>0</v>
      </c>
      <c r="S2086">
        <v>0</v>
      </c>
      <c r="T2086">
        <v>0</v>
      </c>
      <c r="U2086">
        <v>0</v>
      </c>
      <c r="V2086">
        <v>0</v>
      </c>
      <c r="W2086">
        <v>0</v>
      </c>
      <c r="X2086">
        <v>0</v>
      </c>
      <c r="Y2086">
        <v>0</v>
      </c>
      <c r="Z2086">
        <v>0</v>
      </c>
      <c r="AA2086">
        <v>0</v>
      </c>
      <c r="AB2086">
        <v>0</v>
      </c>
      <c r="AC2086">
        <v>0</v>
      </c>
      <c r="AD2086">
        <v>0</v>
      </c>
      <c r="AE2086">
        <v>0</v>
      </c>
      <c r="AF2086">
        <v>0</v>
      </c>
    </row>
    <row r="2087" spans="1:32">
      <c r="A2087" t="s">
        <v>7690</v>
      </c>
      <c r="B2087" t="s">
        <v>19</v>
      </c>
      <c r="C2087">
        <v>0</v>
      </c>
      <c r="D2087">
        <v>0</v>
      </c>
      <c r="E2087">
        <v>0</v>
      </c>
      <c r="F2087">
        <v>0</v>
      </c>
      <c r="G2087">
        <v>0</v>
      </c>
      <c r="H2087">
        <v>0</v>
      </c>
      <c r="I2087">
        <v>0</v>
      </c>
      <c r="J2087">
        <v>0</v>
      </c>
      <c r="K2087">
        <v>0</v>
      </c>
      <c r="L2087">
        <v>0</v>
      </c>
      <c r="M2087">
        <v>0</v>
      </c>
      <c r="N2087">
        <v>0</v>
      </c>
      <c r="O2087">
        <v>0</v>
      </c>
      <c r="P2087">
        <v>0</v>
      </c>
      <c r="Q2087">
        <v>0</v>
      </c>
      <c r="R2087">
        <v>0</v>
      </c>
      <c r="S2087">
        <v>0</v>
      </c>
      <c r="T2087">
        <v>0</v>
      </c>
      <c r="U2087">
        <v>0</v>
      </c>
      <c r="V2087">
        <v>0</v>
      </c>
      <c r="W2087">
        <v>0</v>
      </c>
      <c r="X2087">
        <v>0</v>
      </c>
      <c r="Y2087">
        <v>0</v>
      </c>
      <c r="Z2087">
        <v>0</v>
      </c>
      <c r="AA2087">
        <v>0</v>
      </c>
      <c r="AB2087">
        <v>0</v>
      </c>
      <c r="AC2087">
        <v>0</v>
      </c>
      <c r="AD2087">
        <v>0</v>
      </c>
      <c r="AE2087">
        <v>0</v>
      </c>
      <c r="AF2087">
        <v>0</v>
      </c>
    </row>
    <row r="2088" spans="1:32">
      <c r="A2088" t="s">
        <v>7691</v>
      </c>
      <c r="B2088" t="s">
        <v>19</v>
      </c>
      <c r="C2088">
        <v>0</v>
      </c>
      <c r="D2088">
        <v>0</v>
      </c>
      <c r="E2088">
        <v>0</v>
      </c>
      <c r="F2088">
        <v>0</v>
      </c>
      <c r="G2088">
        <v>0</v>
      </c>
      <c r="H2088">
        <v>0</v>
      </c>
      <c r="I2088">
        <v>0</v>
      </c>
      <c r="J2088">
        <v>0</v>
      </c>
      <c r="K2088">
        <v>0</v>
      </c>
      <c r="L2088">
        <v>0</v>
      </c>
      <c r="M2088">
        <v>0</v>
      </c>
      <c r="N2088">
        <v>0</v>
      </c>
      <c r="O2088">
        <v>0</v>
      </c>
      <c r="P2088">
        <v>0</v>
      </c>
      <c r="Q2088">
        <v>0</v>
      </c>
      <c r="R2088">
        <v>0</v>
      </c>
      <c r="S2088">
        <v>0</v>
      </c>
      <c r="T2088">
        <v>0</v>
      </c>
      <c r="U2088">
        <v>0</v>
      </c>
      <c r="V2088">
        <v>0</v>
      </c>
      <c r="W2088">
        <v>0</v>
      </c>
      <c r="X2088">
        <v>0</v>
      </c>
      <c r="Y2088">
        <v>0</v>
      </c>
      <c r="Z2088">
        <v>0</v>
      </c>
      <c r="AA2088">
        <v>0</v>
      </c>
      <c r="AB2088">
        <v>0</v>
      </c>
      <c r="AC2088">
        <v>0</v>
      </c>
      <c r="AD2088">
        <v>0</v>
      </c>
      <c r="AE2088">
        <v>0</v>
      </c>
      <c r="AF2088">
        <v>0</v>
      </c>
    </row>
    <row r="2089" spans="1:32">
      <c r="A2089" t="s">
        <v>7692</v>
      </c>
      <c r="B2089" t="s">
        <v>19</v>
      </c>
      <c r="C2089">
        <v>0</v>
      </c>
      <c r="D2089">
        <v>0</v>
      </c>
      <c r="E2089">
        <v>0</v>
      </c>
      <c r="F2089">
        <v>0</v>
      </c>
      <c r="G2089">
        <v>0</v>
      </c>
      <c r="H2089">
        <v>0</v>
      </c>
      <c r="I2089">
        <v>0</v>
      </c>
      <c r="J2089">
        <v>0</v>
      </c>
      <c r="K2089">
        <v>0</v>
      </c>
      <c r="L2089">
        <v>0</v>
      </c>
      <c r="M2089">
        <v>0</v>
      </c>
      <c r="N2089">
        <v>0</v>
      </c>
      <c r="O2089">
        <v>0</v>
      </c>
      <c r="P2089">
        <v>0</v>
      </c>
      <c r="Q2089">
        <v>0</v>
      </c>
      <c r="R2089">
        <v>0</v>
      </c>
      <c r="S2089">
        <v>0</v>
      </c>
      <c r="T2089">
        <v>0</v>
      </c>
      <c r="U2089">
        <v>0</v>
      </c>
      <c r="V2089">
        <v>0</v>
      </c>
      <c r="W2089">
        <v>0</v>
      </c>
      <c r="X2089">
        <v>0</v>
      </c>
      <c r="Y2089">
        <v>0</v>
      </c>
      <c r="Z2089">
        <v>0</v>
      </c>
      <c r="AA2089">
        <v>0</v>
      </c>
      <c r="AB2089">
        <v>0</v>
      </c>
      <c r="AC2089">
        <v>0</v>
      </c>
      <c r="AD2089">
        <v>0</v>
      </c>
      <c r="AE2089">
        <v>0</v>
      </c>
      <c r="AF2089">
        <v>0</v>
      </c>
    </row>
    <row r="2090" spans="1:32">
      <c r="A2090" t="s">
        <v>7693</v>
      </c>
      <c r="B2090" t="s">
        <v>19</v>
      </c>
      <c r="C2090">
        <v>0</v>
      </c>
      <c r="D2090">
        <v>0</v>
      </c>
      <c r="E2090">
        <v>0</v>
      </c>
      <c r="F2090">
        <v>0</v>
      </c>
      <c r="G2090">
        <v>0</v>
      </c>
      <c r="H2090">
        <v>0</v>
      </c>
      <c r="I2090">
        <v>0</v>
      </c>
      <c r="J2090">
        <v>0</v>
      </c>
      <c r="K2090">
        <v>0</v>
      </c>
      <c r="L2090">
        <v>0</v>
      </c>
      <c r="M2090">
        <v>0</v>
      </c>
      <c r="N2090">
        <v>0</v>
      </c>
      <c r="O2090">
        <v>0</v>
      </c>
      <c r="P2090">
        <v>0</v>
      </c>
      <c r="Q2090">
        <v>0</v>
      </c>
      <c r="R2090">
        <v>0</v>
      </c>
      <c r="S2090">
        <v>0</v>
      </c>
      <c r="T2090">
        <v>0</v>
      </c>
      <c r="U2090">
        <v>0</v>
      </c>
      <c r="V2090">
        <v>0</v>
      </c>
      <c r="W2090">
        <v>0</v>
      </c>
      <c r="X2090">
        <v>0</v>
      </c>
      <c r="Y2090">
        <v>0</v>
      </c>
      <c r="Z2090">
        <v>0</v>
      </c>
      <c r="AA2090">
        <v>0</v>
      </c>
      <c r="AB2090">
        <v>0</v>
      </c>
      <c r="AC2090">
        <v>0</v>
      </c>
      <c r="AD2090">
        <v>0</v>
      </c>
      <c r="AE2090">
        <v>0</v>
      </c>
      <c r="AF2090">
        <v>0</v>
      </c>
    </row>
    <row r="2091" spans="1:32">
      <c r="A2091" t="s">
        <v>7694</v>
      </c>
      <c r="B2091" t="s">
        <v>19</v>
      </c>
      <c r="C2091">
        <v>0</v>
      </c>
      <c r="D2091">
        <v>0</v>
      </c>
      <c r="E2091">
        <v>0</v>
      </c>
      <c r="F2091">
        <v>0</v>
      </c>
      <c r="G2091">
        <v>0</v>
      </c>
      <c r="H2091">
        <v>0</v>
      </c>
      <c r="I2091">
        <v>0</v>
      </c>
      <c r="J2091">
        <v>0</v>
      </c>
      <c r="K2091">
        <v>0</v>
      </c>
      <c r="L2091">
        <v>0</v>
      </c>
      <c r="M2091">
        <v>0</v>
      </c>
      <c r="N2091">
        <v>0</v>
      </c>
      <c r="O2091">
        <v>0</v>
      </c>
      <c r="P2091">
        <v>0</v>
      </c>
      <c r="Q2091">
        <v>0</v>
      </c>
      <c r="R2091">
        <v>0</v>
      </c>
      <c r="S2091">
        <v>0</v>
      </c>
      <c r="T2091">
        <v>0</v>
      </c>
      <c r="U2091">
        <v>0</v>
      </c>
      <c r="V2091">
        <v>0</v>
      </c>
      <c r="W2091">
        <v>0</v>
      </c>
      <c r="X2091">
        <v>0</v>
      </c>
      <c r="Y2091">
        <v>0</v>
      </c>
      <c r="Z2091">
        <v>0</v>
      </c>
      <c r="AA2091">
        <v>0</v>
      </c>
      <c r="AB2091">
        <v>0</v>
      </c>
      <c r="AC2091">
        <v>0</v>
      </c>
      <c r="AD2091">
        <v>0</v>
      </c>
      <c r="AE2091">
        <v>0</v>
      </c>
      <c r="AF2091">
        <v>0</v>
      </c>
    </row>
    <row r="2092" spans="1:32">
      <c r="A2092" t="s">
        <v>7695</v>
      </c>
      <c r="B2092" t="s">
        <v>19</v>
      </c>
      <c r="C2092">
        <v>0</v>
      </c>
      <c r="D2092">
        <v>0</v>
      </c>
      <c r="E2092">
        <v>0</v>
      </c>
      <c r="F2092">
        <v>0</v>
      </c>
      <c r="G2092">
        <v>0</v>
      </c>
      <c r="H2092">
        <v>0</v>
      </c>
      <c r="I2092">
        <v>0</v>
      </c>
      <c r="J2092">
        <v>0</v>
      </c>
      <c r="K2092">
        <v>0</v>
      </c>
      <c r="L2092">
        <v>0</v>
      </c>
      <c r="M2092">
        <v>0</v>
      </c>
      <c r="N2092">
        <v>0</v>
      </c>
      <c r="O2092">
        <v>0</v>
      </c>
      <c r="P2092">
        <v>0</v>
      </c>
      <c r="Q2092">
        <v>0</v>
      </c>
      <c r="R2092">
        <v>0</v>
      </c>
      <c r="S2092">
        <v>0</v>
      </c>
      <c r="T2092">
        <v>0</v>
      </c>
      <c r="U2092">
        <v>0</v>
      </c>
      <c r="V2092">
        <v>0</v>
      </c>
      <c r="W2092">
        <v>0</v>
      </c>
      <c r="X2092">
        <v>0</v>
      </c>
      <c r="Y2092">
        <v>0</v>
      </c>
      <c r="Z2092">
        <v>0</v>
      </c>
      <c r="AA2092">
        <v>0</v>
      </c>
      <c r="AB2092">
        <v>0</v>
      </c>
      <c r="AC2092">
        <v>0</v>
      </c>
      <c r="AD2092">
        <v>0</v>
      </c>
      <c r="AE2092">
        <v>0</v>
      </c>
      <c r="AF2092">
        <v>0</v>
      </c>
    </row>
    <row r="2093" spans="1:32">
      <c r="A2093" t="s">
        <v>7696</v>
      </c>
      <c r="B2093" t="s">
        <v>19</v>
      </c>
      <c r="C2093">
        <v>0</v>
      </c>
      <c r="D2093">
        <v>0</v>
      </c>
      <c r="E2093">
        <v>0</v>
      </c>
      <c r="F2093">
        <v>0</v>
      </c>
      <c r="G2093">
        <v>0</v>
      </c>
      <c r="H2093">
        <v>0</v>
      </c>
      <c r="I2093">
        <v>0</v>
      </c>
      <c r="J2093">
        <v>0</v>
      </c>
      <c r="K2093">
        <v>0</v>
      </c>
      <c r="L2093">
        <v>0</v>
      </c>
      <c r="M2093">
        <v>0</v>
      </c>
      <c r="N2093">
        <v>0</v>
      </c>
      <c r="O2093">
        <v>0</v>
      </c>
      <c r="P2093">
        <v>0</v>
      </c>
      <c r="Q2093">
        <v>0</v>
      </c>
      <c r="R2093">
        <v>0</v>
      </c>
      <c r="S2093">
        <v>0</v>
      </c>
      <c r="T2093">
        <v>0</v>
      </c>
      <c r="U2093">
        <v>0</v>
      </c>
      <c r="V2093">
        <v>0</v>
      </c>
      <c r="W2093">
        <v>0</v>
      </c>
      <c r="X2093">
        <v>0</v>
      </c>
      <c r="Y2093">
        <v>0</v>
      </c>
      <c r="Z2093">
        <v>0</v>
      </c>
      <c r="AA2093">
        <v>0</v>
      </c>
      <c r="AB2093">
        <v>0</v>
      </c>
      <c r="AC2093">
        <v>0</v>
      </c>
      <c r="AD2093">
        <v>0</v>
      </c>
      <c r="AE2093">
        <v>0</v>
      </c>
      <c r="AF2093">
        <v>0</v>
      </c>
    </row>
    <row r="2094" spans="1:32">
      <c r="A2094" t="s">
        <v>7697</v>
      </c>
      <c r="B2094" t="s">
        <v>19</v>
      </c>
      <c r="C2094">
        <v>0</v>
      </c>
      <c r="D2094">
        <v>0</v>
      </c>
      <c r="E2094">
        <v>0</v>
      </c>
      <c r="F2094">
        <v>0</v>
      </c>
      <c r="G2094">
        <v>0</v>
      </c>
      <c r="H2094">
        <v>0</v>
      </c>
      <c r="I2094">
        <v>0</v>
      </c>
      <c r="J2094">
        <v>0</v>
      </c>
      <c r="K2094">
        <v>0</v>
      </c>
      <c r="L2094">
        <v>0</v>
      </c>
      <c r="M2094">
        <v>0</v>
      </c>
      <c r="N2094">
        <v>0</v>
      </c>
      <c r="O2094">
        <v>0</v>
      </c>
      <c r="P2094">
        <v>0</v>
      </c>
      <c r="Q2094">
        <v>0</v>
      </c>
      <c r="R2094">
        <v>0</v>
      </c>
      <c r="S2094">
        <v>0</v>
      </c>
      <c r="T2094">
        <v>0</v>
      </c>
      <c r="U2094">
        <v>0</v>
      </c>
      <c r="V2094">
        <v>0</v>
      </c>
      <c r="W2094">
        <v>0</v>
      </c>
      <c r="X2094">
        <v>0</v>
      </c>
      <c r="Y2094">
        <v>0</v>
      </c>
      <c r="Z2094">
        <v>0</v>
      </c>
      <c r="AA2094">
        <v>0</v>
      </c>
      <c r="AB2094">
        <v>0</v>
      </c>
      <c r="AC2094">
        <v>0</v>
      </c>
      <c r="AD2094">
        <v>0</v>
      </c>
      <c r="AE2094">
        <v>0</v>
      </c>
      <c r="AF2094">
        <v>0</v>
      </c>
    </row>
    <row r="2095" spans="1:32">
      <c r="A2095" t="s">
        <v>7698</v>
      </c>
      <c r="B2095" t="s">
        <v>19</v>
      </c>
      <c r="C2095">
        <v>0</v>
      </c>
      <c r="D2095">
        <v>0</v>
      </c>
      <c r="E2095">
        <v>0</v>
      </c>
      <c r="F2095">
        <v>0</v>
      </c>
      <c r="G2095">
        <v>0</v>
      </c>
      <c r="H2095">
        <v>0</v>
      </c>
      <c r="I2095">
        <v>0</v>
      </c>
      <c r="J2095">
        <v>0</v>
      </c>
      <c r="K2095">
        <v>0</v>
      </c>
      <c r="L2095">
        <v>0</v>
      </c>
      <c r="M2095">
        <v>0</v>
      </c>
      <c r="N2095">
        <v>0</v>
      </c>
      <c r="O2095">
        <v>0</v>
      </c>
      <c r="P2095">
        <v>0</v>
      </c>
      <c r="Q2095">
        <v>0</v>
      </c>
      <c r="R2095">
        <v>0</v>
      </c>
      <c r="S2095">
        <v>0</v>
      </c>
      <c r="T2095">
        <v>0</v>
      </c>
      <c r="U2095">
        <v>0</v>
      </c>
      <c r="V2095">
        <v>0</v>
      </c>
      <c r="W2095">
        <v>0</v>
      </c>
      <c r="X2095">
        <v>0</v>
      </c>
      <c r="Y2095">
        <v>0</v>
      </c>
      <c r="Z2095">
        <v>0</v>
      </c>
      <c r="AA2095">
        <v>0</v>
      </c>
      <c r="AB2095">
        <v>0</v>
      </c>
      <c r="AC2095">
        <v>0</v>
      </c>
      <c r="AD2095">
        <v>0</v>
      </c>
      <c r="AE2095">
        <v>0</v>
      </c>
      <c r="AF2095">
        <v>0</v>
      </c>
    </row>
    <row r="2096" spans="1:32">
      <c r="A2096" t="s">
        <v>7699</v>
      </c>
      <c r="B2096" t="s">
        <v>19</v>
      </c>
      <c r="C2096">
        <v>0</v>
      </c>
      <c r="D2096">
        <v>0</v>
      </c>
      <c r="E2096">
        <v>0</v>
      </c>
      <c r="F2096">
        <v>0</v>
      </c>
      <c r="G2096">
        <v>0</v>
      </c>
      <c r="H2096">
        <v>0</v>
      </c>
      <c r="I2096">
        <v>0</v>
      </c>
      <c r="J2096">
        <v>0</v>
      </c>
      <c r="K2096">
        <v>0</v>
      </c>
      <c r="L2096">
        <v>0</v>
      </c>
      <c r="M2096">
        <v>0</v>
      </c>
      <c r="N2096">
        <v>0</v>
      </c>
      <c r="O2096">
        <v>0</v>
      </c>
      <c r="P2096">
        <v>0</v>
      </c>
      <c r="Q2096">
        <v>0</v>
      </c>
      <c r="R2096">
        <v>0</v>
      </c>
      <c r="S2096">
        <v>0</v>
      </c>
      <c r="T2096">
        <v>0</v>
      </c>
      <c r="U2096">
        <v>0</v>
      </c>
      <c r="V2096">
        <v>0</v>
      </c>
      <c r="W2096">
        <v>0</v>
      </c>
      <c r="X2096">
        <v>0</v>
      </c>
      <c r="Y2096">
        <v>0</v>
      </c>
      <c r="Z2096">
        <v>0</v>
      </c>
      <c r="AA2096">
        <v>0</v>
      </c>
      <c r="AB2096">
        <v>0</v>
      </c>
      <c r="AC2096">
        <v>0</v>
      </c>
      <c r="AD2096">
        <v>0</v>
      </c>
      <c r="AE2096">
        <v>0</v>
      </c>
      <c r="AF2096">
        <v>0</v>
      </c>
    </row>
    <row r="2097" spans="1:32">
      <c r="A2097" t="s">
        <v>7700</v>
      </c>
      <c r="B2097" t="s">
        <v>19</v>
      </c>
      <c r="C2097">
        <v>0</v>
      </c>
      <c r="D2097">
        <v>0</v>
      </c>
      <c r="E2097">
        <v>0</v>
      </c>
      <c r="F2097">
        <v>0</v>
      </c>
      <c r="G2097">
        <v>0</v>
      </c>
      <c r="H2097">
        <v>0</v>
      </c>
      <c r="I2097">
        <v>0</v>
      </c>
      <c r="J2097">
        <v>0</v>
      </c>
      <c r="K2097">
        <v>0</v>
      </c>
      <c r="L2097">
        <v>0</v>
      </c>
      <c r="M2097">
        <v>0</v>
      </c>
      <c r="N2097">
        <v>0</v>
      </c>
      <c r="O2097">
        <v>0</v>
      </c>
      <c r="P2097">
        <v>0</v>
      </c>
      <c r="Q2097">
        <v>0</v>
      </c>
      <c r="R2097">
        <v>0</v>
      </c>
      <c r="S2097">
        <v>0</v>
      </c>
      <c r="T2097">
        <v>0</v>
      </c>
      <c r="U2097">
        <v>0</v>
      </c>
      <c r="V2097">
        <v>0</v>
      </c>
      <c r="W2097">
        <v>0</v>
      </c>
      <c r="X2097">
        <v>0</v>
      </c>
      <c r="Y2097">
        <v>0</v>
      </c>
      <c r="Z2097">
        <v>0</v>
      </c>
      <c r="AA2097">
        <v>0</v>
      </c>
      <c r="AB2097">
        <v>0</v>
      </c>
      <c r="AC2097">
        <v>0</v>
      </c>
      <c r="AD2097">
        <v>0</v>
      </c>
      <c r="AE2097">
        <v>0</v>
      </c>
      <c r="AF2097">
        <v>0</v>
      </c>
    </row>
    <row r="2098" spans="1:32">
      <c r="A2098" t="s">
        <v>7701</v>
      </c>
      <c r="B2098" t="s">
        <v>19</v>
      </c>
      <c r="C2098">
        <v>0</v>
      </c>
      <c r="D2098">
        <v>0</v>
      </c>
      <c r="E2098">
        <v>0</v>
      </c>
      <c r="F2098">
        <v>0</v>
      </c>
      <c r="G2098">
        <v>0</v>
      </c>
      <c r="H2098">
        <v>0</v>
      </c>
      <c r="I2098">
        <v>0</v>
      </c>
      <c r="J2098">
        <v>0</v>
      </c>
      <c r="K2098">
        <v>0</v>
      </c>
      <c r="L2098">
        <v>0</v>
      </c>
      <c r="M2098">
        <v>0</v>
      </c>
      <c r="N2098">
        <v>0</v>
      </c>
      <c r="O2098">
        <v>0</v>
      </c>
      <c r="P2098">
        <v>0</v>
      </c>
      <c r="Q2098">
        <v>0</v>
      </c>
      <c r="R2098">
        <v>0</v>
      </c>
      <c r="S2098">
        <v>0</v>
      </c>
      <c r="T2098">
        <v>0</v>
      </c>
      <c r="U2098">
        <v>0</v>
      </c>
      <c r="V2098">
        <v>0</v>
      </c>
      <c r="W2098">
        <v>0</v>
      </c>
      <c r="X2098">
        <v>0</v>
      </c>
      <c r="Y2098">
        <v>0</v>
      </c>
      <c r="Z2098">
        <v>0</v>
      </c>
      <c r="AA2098">
        <v>0</v>
      </c>
      <c r="AB2098">
        <v>0</v>
      </c>
      <c r="AC2098">
        <v>0</v>
      </c>
      <c r="AD2098">
        <v>0</v>
      </c>
      <c r="AE2098">
        <v>0</v>
      </c>
      <c r="AF2098">
        <v>0</v>
      </c>
    </row>
    <row r="2099" spans="1:32">
      <c r="A2099" t="s">
        <v>7702</v>
      </c>
      <c r="B2099" t="s">
        <v>19</v>
      </c>
      <c r="C2099">
        <v>0</v>
      </c>
      <c r="D2099">
        <v>0</v>
      </c>
      <c r="E2099">
        <v>0</v>
      </c>
      <c r="F2099">
        <v>0</v>
      </c>
      <c r="G2099">
        <v>0</v>
      </c>
      <c r="H2099">
        <v>0</v>
      </c>
      <c r="I2099">
        <v>0</v>
      </c>
      <c r="J2099">
        <v>0</v>
      </c>
      <c r="K2099">
        <v>0</v>
      </c>
      <c r="L2099">
        <v>0</v>
      </c>
      <c r="M2099">
        <v>0</v>
      </c>
      <c r="N2099">
        <v>0</v>
      </c>
      <c r="O2099">
        <v>0</v>
      </c>
      <c r="P2099">
        <v>0</v>
      </c>
      <c r="Q2099">
        <v>0</v>
      </c>
      <c r="R2099">
        <v>0</v>
      </c>
      <c r="S2099">
        <v>0</v>
      </c>
      <c r="T2099">
        <v>0</v>
      </c>
      <c r="U2099">
        <v>0</v>
      </c>
      <c r="V2099">
        <v>0</v>
      </c>
      <c r="W2099">
        <v>0</v>
      </c>
      <c r="X2099">
        <v>0</v>
      </c>
      <c r="Y2099">
        <v>0</v>
      </c>
      <c r="Z2099">
        <v>0</v>
      </c>
      <c r="AA2099">
        <v>0</v>
      </c>
      <c r="AB2099">
        <v>0</v>
      </c>
      <c r="AC2099">
        <v>0</v>
      </c>
      <c r="AD2099">
        <v>0</v>
      </c>
      <c r="AE2099">
        <v>0</v>
      </c>
      <c r="AF2099">
        <v>0</v>
      </c>
    </row>
    <row r="2100" spans="1:32">
      <c r="A2100" t="s">
        <v>7703</v>
      </c>
      <c r="B2100" t="s">
        <v>19</v>
      </c>
      <c r="C2100">
        <v>0</v>
      </c>
      <c r="D2100">
        <v>0</v>
      </c>
      <c r="E2100">
        <v>0</v>
      </c>
      <c r="F2100">
        <v>0</v>
      </c>
      <c r="G2100">
        <v>0</v>
      </c>
      <c r="H2100">
        <v>0</v>
      </c>
      <c r="I2100">
        <v>0</v>
      </c>
      <c r="J2100">
        <v>0</v>
      </c>
      <c r="K2100">
        <v>0</v>
      </c>
      <c r="L2100">
        <v>0</v>
      </c>
      <c r="M2100">
        <v>0</v>
      </c>
      <c r="N2100">
        <v>0</v>
      </c>
      <c r="O2100">
        <v>0</v>
      </c>
      <c r="P2100">
        <v>0</v>
      </c>
      <c r="Q2100">
        <v>0</v>
      </c>
      <c r="R2100">
        <v>0</v>
      </c>
      <c r="S2100">
        <v>0</v>
      </c>
      <c r="T2100">
        <v>0</v>
      </c>
      <c r="U2100">
        <v>0</v>
      </c>
      <c r="V2100">
        <v>0</v>
      </c>
      <c r="W2100">
        <v>0</v>
      </c>
      <c r="X2100">
        <v>0</v>
      </c>
      <c r="Y2100">
        <v>0</v>
      </c>
      <c r="Z2100">
        <v>0</v>
      </c>
      <c r="AA2100">
        <v>0</v>
      </c>
      <c r="AB2100">
        <v>0</v>
      </c>
      <c r="AC2100">
        <v>0</v>
      </c>
      <c r="AD2100">
        <v>0</v>
      </c>
      <c r="AE2100">
        <v>0</v>
      </c>
      <c r="AF2100">
        <v>0</v>
      </c>
    </row>
    <row r="2101" spans="1:32">
      <c r="A2101" t="s">
        <v>7704</v>
      </c>
      <c r="B2101" t="s">
        <v>19</v>
      </c>
      <c r="C2101">
        <v>0</v>
      </c>
      <c r="D2101">
        <v>0</v>
      </c>
      <c r="E2101">
        <v>0</v>
      </c>
      <c r="F2101">
        <v>0</v>
      </c>
      <c r="G2101">
        <v>0</v>
      </c>
      <c r="H2101">
        <v>0</v>
      </c>
      <c r="I2101">
        <v>0</v>
      </c>
      <c r="J2101">
        <v>0</v>
      </c>
      <c r="K2101">
        <v>0</v>
      </c>
      <c r="L2101">
        <v>0</v>
      </c>
      <c r="M2101">
        <v>0</v>
      </c>
      <c r="N2101">
        <v>0</v>
      </c>
      <c r="O2101">
        <v>0</v>
      </c>
      <c r="P2101">
        <v>0</v>
      </c>
      <c r="Q2101">
        <v>0</v>
      </c>
      <c r="R2101">
        <v>0</v>
      </c>
      <c r="S2101">
        <v>0</v>
      </c>
      <c r="T2101">
        <v>0</v>
      </c>
      <c r="U2101">
        <v>0</v>
      </c>
      <c r="V2101">
        <v>0</v>
      </c>
      <c r="W2101">
        <v>0</v>
      </c>
      <c r="X2101">
        <v>0</v>
      </c>
      <c r="Y2101">
        <v>0</v>
      </c>
      <c r="Z2101">
        <v>0</v>
      </c>
      <c r="AA2101">
        <v>0</v>
      </c>
      <c r="AB2101">
        <v>0</v>
      </c>
      <c r="AC2101">
        <v>0</v>
      </c>
      <c r="AD2101">
        <v>0</v>
      </c>
      <c r="AE2101">
        <v>0</v>
      </c>
      <c r="AF2101">
        <v>0</v>
      </c>
    </row>
    <row r="2102" spans="1:32">
      <c r="A2102" t="s">
        <v>7705</v>
      </c>
      <c r="B2102" t="s">
        <v>19</v>
      </c>
      <c r="C2102">
        <v>0</v>
      </c>
      <c r="D2102">
        <v>0</v>
      </c>
      <c r="E2102">
        <v>0</v>
      </c>
      <c r="F2102">
        <v>0</v>
      </c>
      <c r="G2102">
        <v>0</v>
      </c>
      <c r="H2102">
        <v>0</v>
      </c>
      <c r="I2102">
        <v>0</v>
      </c>
      <c r="J2102">
        <v>0</v>
      </c>
      <c r="K2102">
        <v>0</v>
      </c>
      <c r="L2102">
        <v>0</v>
      </c>
      <c r="M2102">
        <v>0</v>
      </c>
      <c r="N2102">
        <v>0</v>
      </c>
      <c r="O2102">
        <v>0</v>
      </c>
      <c r="P2102">
        <v>0</v>
      </c>
      <c r="Q2102">
        <v>0</v>
      </c>
      <c r="R2102">
        <v>0</v>
      </c>
      <c r="S2102">
        <v>0</v>
      </c>
      <c r="T2102">
        <v>0</v>
      </c>
      <c r="U2102">
        <v>0</v>
      </c>
      <c r="V2102">
        <v>0</v>
      </c>
      <c r="W2102">
        <v>0</v>
      </c>
      <c r="X2102">
        <v>0</v>
      </c>
      <c r="Y2102">
        <v>0</v>
      </c>
      <c r="Z2102">
        <v>0</v>
      </c>
      <c r="AA2102">
        <v>0</v>
      </c>
      <c r="AB2102">
        <v>0</v>
      </c>
      <c r="AC2102">
        <v>0</v>
      </c>
      <c r="AD2102">
        <v>0</v>
      </c>
      <c r="AE2102">
        <v>0</v>
      </c>
      <c r="AF2102">
        <v>0</v>
      </c>
    </row>
    <row r="2103" spans="1:32">
      <c r="A2103" t="s">
        <v>7706</v>
      </c>
      <c r="B2103" t="s">
        <v>19</v>
      </c>
      <c r="C2103">
        <v>0</v>
      </c>
      <c r="D2103">
        <v>0</v>
      </c>
      <c r="E2103">
        <v>0</v>
      </c>
      <c r="F2103">
        <v>0</v>
      </c>
      <c r="G2103">
        <v>0</v>
      </c>
      <c r="H2103">
        <v>0</v>
      </c>
      <c r="I2103">
        <v>0</v>
      </c>
      <c r="J2103">
        <v>0</v>
      </c>
      <c r="K2103">
        <v>0</v>
      </c>
      <c r="L2103">
        <v>0</v>
      </c>
      <c r="M2103">
        <v>0</v>
      </c>
      <c r="N2103">
        <v>0</v>
      </c>
      <c r="O2103">
        <v>0</v>
      </c>
      <c r="P2103">
        <v>0</v>
      </c>
      <c r="Q2103">
        <v>0</v>
      </c>
      <c r="R2103">
        <v>0</v>
      </c>
      <c r="S2103">
        <v>0</v>
      </c>
      <c r="T2103">
        <v>0</v>
      </c>
      <c r="U2103">
        <v>0</v>
      </c>
      <c r="V2103">
        <v>0</v>
      </c>
      <c r="W2103">
        <v>0</v>
      </c>
      <c r="X2103">
        <v>0</v>
      </c>
      <c r="Y2103">
        <v>0</v>
      </c>
      <c r="Z2103">
        <v>0</v>
      </c>
      <c r="AA2103">
        <v>0</v>
      </c>
      <c r="AB2103">
        <v>0</v>
      </c>
      <c r="AC2103">
        <v>0</v>
      </c>
      <c r="AD2103">
        <v>0</v>
      </c>
      <c r="AE2103">
        <v>0</v>
      </c>
      <c r="AF2103">
        <v>0</v>
      </c>
    </row>
    <row r="2104" spans="1:32">
      <c r="A2104" t="s">
        <v>7707</v>
      </c>
      <c r="B2104" t="s">
        <v>19</v>
      </c>
      <c r="C2104">
        <v>0</v>
      </c>
      <c r="D2104">
        <v>0</v>
      </c>
      <c r="E2104">
        <v>0</v>
      </c>
      <c r="F2104">
        <v>0</v>
      </c>
      <c r="G2104">
        <v>0</v>
      </c>
      <c r="H2104">
        <v>0</v>
      </c>
      <c r="I2104">
        <v>0</v>
      </c>
      <c r="J2104">
        <v>0</v>
      </c>
      <c r="K2104">
        <v>0</v>
      </c>
      <c r="L2104">
        <v>0</v>
      </c>
      <c r="M2104">
        <v>0</v>
      </c>
      <c r="N2104">
        <v>0</v>
      </c>
      <c r="O2104">
        <v>0</v>
      </c>
      <c r="P2104">
        <v>0</v>
      </c>
      <c r="Q2104">
        <v>0</v>
      </c>
      <c r="R2104">
        <v>0</v>
      </c>
      <c r="S2104">
        <v>0</v>
      </c>
      <c r="T2104">
        <v>0</v>
      </c>
      <c r="U2104">
        <v>0</v>
      </c>
      <c r="V2104">
        <v>0</v>
      </c>
      <c r="W2104">
        <v>0</v>
      </c>
      <c r="X2104">
        <v>0</v>
      </c>
      <c r="Y2104">
        <v>0</v>
      </c>
      <c r="Z2104">
        <v>0</v>
      </c>
      <c r="AA2104">
        <v>0</v>
      </c>
      <c r="AB2104">
        <v>0</v>
      </c>
      <c r="AC2104">
        <v>0</v>
      </c>
      <c r="AD2104">
        <v>0</v>
      </c>
      <c r="AE2104">
        <v>0</v>
      </c>
      <c r="AF2104">
        <v>0</v>
      </c>
    </row>
    <row r="2105" spans="1:32">
      <c r="A2105" t="s">
        <v>7708</v>
      </c>
      <c r="B2105" t="s">
        <v>19</v>
      </c>
      <c r="C2105">
        <v>0</v>
      </c>
      <c r="D2105">
        <v>0</v>
      </c>
      <c r="E2105">
        <v>0</v>
      </c>
      <c r="F2105">
        <v>0</v>
      </c>
      <c r="G2105">
        <v>0</v>
      </c>
      <c r="H2105">
        <v>0</v>
      </c>
      <c r="I2105">
        <v>0</v>
      </c>
      <c r="J2105">
        <v>0</v>
      </c>
      <c r="K2105">
        <v>0</v>
      </c>
      <c r="L2105">
        <v>0</v>
      </c>
      <c r="M2105">
        <v>0</v>
      </c>
      <c r="N2105">
        <v>0</v>
      </c>
      <c r="O2105">
        <v>0</v>
      </c>
      <c r="P2105">
        <v>0</v>
      </c>
      <c r="Q2105">
        <v>0</v>
      </c>
      <c r="R2105">
        <v>0</v>
      </c>
      <c r="S2105">
        <v>0</v>
      </c>
      <c r="T2105">
        <v>0</v>
      </c>
      <c r="U2105">
        <v>0</v>
      </c>
      <c r="V2105">
        <v>0</v>
      </c>
      <c r="W2105">
        <v>0</v>
      </c>
      <c r="X2105">
        <v>0</v>
      </c>
      <c r="Y2105">
        <v>0</v>
      </c>
      <c r="Z2105">
        <v>0</v>
      </c>
      <c r="AA2105">
        <v>0</v>
      </c>
      <c r="AB2105">
        <v>0</v>
      </c>
      <c r="AC2105">
        <v>0</v>
      </c>
      <c r="AD2105">
        <v>0</v>
      </c>
      <c r="AE2105">
        <v>0</v>
      </c>
      <c r="AF2105">
        <v>0</v>
      </c>
    </row>
    <row r="2106" spans="1:32">
      <c r="A2106" t="s">
        <v>7709</v>
      </c>
      <c r="B2106" t="s">
        <v>19</v>
      </c>
      <c r="C2106">
        <v>0</v>
      </c>
      <c r="D2106">
        <v>0</v>
      </c>
      <c r="E2106">
        <v>0</v>
      </c>
      <c r="F2106">
        <v>0</v>
      </c>
      <c r="G2106">
        <v>0</v>
      </c>
      <c r="H2106">
        <v>0</v>
      </c>
      <c r="I2106">
        <v>0</v>
      </c>
      <c r="J2106">
        <v>0</v>
      </c>
      <c r="K2106">
        <v>0</v>
      </c>
      <c r="L2106">
        <v>0</v>
      </c>
      <c r="M2106">
        <v>0</v>
      </c>
      <c r="N2106">
        <v>0</v>
      </c>
      <c r="O2106">
        <v>0</v>
      </c>
      <c r="P2106">
        <v>0</v>
      </c>
      <c r="Q2106">
        <v>0</v>
      </c>
      <c r="R2106">
        <v>0</v>
      </c>
      <c r="S2106">
        <v>0</v>
      </c>
      <c r="T2106">
        <v>0</v>
      </c>
      <c r="U2106">
        <v>0</v>
      </c>
      <c r="V2106">
        <v>0</v>
      </c>
      <c r="W2106">
        <v>0</v>
      </c>
      <c r="X2106">
        <v>0</v>
      </c>
      <c r="Y2106">
        <v>0</v>
      </c>
      <c r="Z2106">
        <v>0</v>
      </c>
      <c r="AA2106">
        <v>0</v>
      </c>
      <c r="AB2106">
        <v>0</v>
      </c>
      <c r="AC2106">
        <v>0</v>
      </c>
      <c r="AD2106">
        <v>0</v>
      </c>
      <c r="AE2106">
        <v>0</v>
      </c>
      <c r="AF2106">
        <v>0</v>
      </c>
    </row>
    <row r="2107" spans="1:32">
      <c r="A2107" t="s">
        <v>7710</v>
      </c>
      <c r="B2107" t="s">
        <v>19</v>
      </c>
      <c r="C2107">
        <v>0</v>
      </c>
      <c r="D2107">
        <v>0</v>
      </c>
      <c r="E2107">
        <v>0</v>
      </c>
      <c r="F2107">
        <v>0</v>
      </c>
      <c r="G2107">
        <v>0</v>
      </c>
      <c r="H2107">
        <v>0</v>
      </c>
      <c r="I2107">
        <v>0</v>
      </c>
      <c r="J2107">
        <v>0</v>
      </c>
      <c r="K2107">
        <v>0</v>
      </c>
      <c r="L2107">
        <v>0</v>
      </c>
      <c r="M2107">
        <v>0</v>
      </c>
      <c r="N2107">
        <v>0</v>
      </c>
      <c r="O2107">
        <v>0</v>
      </c>
      <c r="P2107">
        <v>0</v>
      </c>
      <c r="Q2107">
        <v>0</v>
      </c>
      <c r="R2107">
        <v>0</v>
      </c>
      <c r="S2107">
        <v>0</v>
      </c>
      <c r="T2107">
        <v>0</v>
      </c>
      <c r="U2107">
        <v>0</v>
      </c>
      <c r="V2107">
        <v>0</v>
      </c>
      <c r="W2107">
        <v>0</v>
      </c>
      <c r="X2107">
        <v>0</v>
      </c>
      <c r="Y2107">
        <v>0</v>
      </c>
      <c r="Z2107">
        <v>0</v>
      </c>
      <c r="AA2107">
        <v>0</v>
      </c>
      <c r="AB2107">
        <v>0</v>
      </c>
      <c r="AC2107">
        <v>0</v>
      </c>
      <c r="AD2107">
        <v>0</v>
      </c>
      <c r="AE2107">
        <v>0</v>
      </c>
      <c r="AF2107">
        <v>0</v>
      </c>
    </row>
    <row r="2108" spans="1:32">
      <c r="A2108" t="s">
        <v>7711</v>
      </c>
      <c r="B2108" t="s">
        <v>19</v>
      </c>
      <c r="C2108">
        <v>0</v>
      </c>
      <c r="D2108">
        <v>0</v>
      </c>
      <c r="E2108">
        <v>0</v>
      </c>
      <c r="F2108">
        <v>0</v>
      </c>
      <c r="G2108">
        <v>0</v>
      </c>
      <c r="H2108">
        <v>0</v>
      </c>
      <c r="I2108">
        <v>0</v>
      </c>
      <c r="J2108">
        <v>0</v>
      </c>
      <c r="K2108">
        <v>0</v>
      </c>
      <c r="L2108">
        <v>0</v>
      </c>
      <c r="M2108">
        <v>0</v>
      </c>
      <c r="N2108">
        <v>0</v>
      </c>
      <c r="O2108">
        <v>0</v>
      </c>
      <c r="P2108">
        <v>0</v>
      </c>
      <c r="Q2108">
        <v>0</v>
      </c>
      <c r="R2108">
        <v>0</v>
      </c>
      <c r="S2108">
        <v>0</v>
      </c>
      <c r="T2108">
        <v>0</v>
      </c>
      <c r="U2108">
        <v>0</v>
      </c>
      <c r="V2108">
        <v>0</v>
      </c>
      <c r="W2108">
        <v>0</v>
      </c>
      <c r="X2108">
        <v>0</v>
      </c>
      <c r="Y2108">
        <v>0</v>
      </c>
      <c r="Z2108">
        <v>0</v>
      </c>
      <c r="AA2108">
        <v>0</v>
      </c>
      <c r="AB2108">
        <v>0</v>
      </c>
      <c r="AC2108">
        <v>0</v>
      </c>
      <c r="AD2108">
        <v>0</v>
      </c>
      <c r="AE2108">
        <v>0</v>
      </c>
      <c r="AF2108">
        <v>0</v>
      </c>
    </row>
    <row r="2109" spans="1:32">
      <c r="A2109" t="s">
        <v>7712</v>
      </c>
      <c r="B2109" t="s">
        <v>19</v>
      </c>
      <c r="C2109">
        <v>0</v>
      </c>
      <c r="D2109">
        <v>0</v>
      </c>
      <c r="E2109">
        <v>0</v>
      </c>
      <c r="F2109">
        <v>0</v>
      </c>
      <c r="G2109">
        <v>0</v>
      </c>
      <c r="H2109">
        <v>0</v>
      </c>
      <c r="I2109">
        <v>0</v>
      </c>
      <c r="J2109">
        <v>0</v>
      </c>
      <c r="K2109">
        <v>0</v>
      </c>
      <c r="L2109">
        <v>0</v>
      </c>
      <c r="M2109">
        <v>0</v>
      </c>
      <c r="N2109">
        <v>0</v>
      </c>
      <c r="O2109">
        <v>0</v>
      </c>
      <c r="P2109">
        <v>0</v>
      </c>
      <c r="Q2109">
        <v>0</v>
      </c>
      <c r="R2109">
        <v>0</v>
      </c>
      <c r="S2109">
        <v>0</v>
      </c>
      <c r="T2109">
        <v>0</v>
      </c>
      <c r="U2109">
        <v>0</v>
      </c>
      <c r="V2109">
        <v>0</v>
      </c>
      <c r="W2109">
        <v>0</v>
      </c>
      <c r="X2109">
        <v>0</v>
      </c>
      <c r="Y2109">
        <v>0</v>
      </c>
      <c r="Z2109">
        <v>0</v>
      </c>
      <c r="AA2109">
        <v>0</v>
      </c>
      <c r="AB2109">
        <v>0</v>
      </c>
      <c r="AC2109">
        <v>0</v>
      </c>
      <c r="AD2109">
        <v>0</v>
      </c>
      <c r="AE2109">
        <v>0</v>
      </c>
      <c r="AF2109">
        <v>0</v>
      </c>
    </row>
    <row r="2110" spans="1:32">
      <c r="A2110" t="s">
        <v>7713</v>
      </c>
      <c r="B2110" t="s">
        <v>19</v>
      </c>
      <c r="C2110">
        <v>0</v>
      </c>
      <c r="D2110">
        <v>0</v>
      </c>
      <c r="E2110">
        <v>0</v>
      </c>
      <c r="F2110">
        <v>0</v>
      </c>
      <c r="G2110">
        <v>0</v>
      </c>
      <c r="H2110">
        <v>0</v>
      </c>
      <c r="I2110">
        <v>0</v>
      </c>
      <c r="J2110">
        <v>0</v>
      </c>
      <c r="K2110">
        <v>0</v>
      </c>
      <c r="L2110">
        <v>0</v>
      </c>
      <c r="M2110">
        <v>0</v>
      </c>
      <c r="N2110">
        <v>0</v>
      </c>
      <c r="O2110">
        <v>0</v>
      </c>
      <c r="P2110">
        <v>0</v>
      </c>
      <c r="Q2110">
        <v>0</v>
      </c>
      <c r="R2110">
        <v>0</v>
      </c>
      <c r="S2110">
        <v>0</v>
      </c>
      <c r="T2110">
        <v>0</v>
      </c>
      <c r="U2110">
        <v>0</v>
      </c>
      <c r="V2110">
        <v>0</v>
      </c>
      <c r="W2110">
        <v>0</v>
      </c>
      <c r="X2110">
        <v>0</v>
      </c>
      <c r="Y2110">
        <v>0</v>
      </c>
      <c r="Z2110">
        <v>0</v>
      </c>
      <c r="AA2110">
        <v>0</v>
      </c>
      <c r="AB2110">
        <v>0</v>
      </c>
      <c r="AC2110">
        <v>0</v>
      </c>
      <c r="AD2110">
        <v>0</v>
      </c>
      <c r="AE2110">
        <v>0</v>
      </c>
      <c r="AF2110">
        <v>0</v>
      </c>
    </row>
    <row r="2111" spans="1:32">
      <c r="A2111" t="s">
        <v>7714</v>
      </c>
      <c r="B2111" t="s">
        <v>19</v>
      </c>
      <c r="C2111">
        <v>0</v>
      </c>
      <c r="D2111">
        <v>0</v>
      </c>
      <c r="E2111">
        <v>0</v>
      </c>
      <c r="F2111">
        <v>0</v>
      </c>
      <c r="G2111">
        <v>0</v>
      </c>
      <c r="H2111">
        <v>0</v>
      </c>
      <c r="I2111">
        <v>0</v>
      </c>
      <c r="J2111">
        <v>0</v>
      </c>
      <c r="K2111">
        <v>0</v>
      </c>
      <c r="L2111">
        <v>0</v>
      </c>
      <c r="M2111">
        <v>0</v>
      </c>
      <c r="N2111">
        <v>0</v>
      </c>
      <c r="O2111">
        <v>0</v>
      </c>
      <c r="P2111">
        <v>0</v>
      </c>
      <c r="Q2111">
        <v>0</v>
      </c>
      <c r="R2111">
        <v>0</v>
      </c>
      <c r="S2111">
        <v>0</v>
      </c>
      <c r="T2111">
        <v>0</v>
      </c>
      <c r="U2111">
        <v>0</v>
      </c>
      <c r="V2111">
        <v>0</v>
      </c>
      <c r="W2111">
        <v>0</v>
      </c>
      <c r="X2111">
        <v>0</v>
      </c>
      <c r="Y2111">
        <v>0</v>
      </c>
      <c r="Z2111">
        <v>0</v>
      </c>
      <c r="AA2111">
        <v>0</v>
      </c>
      <c r="AB2111">
        <v>0</v>
      </c>
      <c r="AC2111">
        <v>0</v>
      </c>
      <c r="AD2111">
        <v>0</v>
      </c>
      <c r="AE2111">
        <v>0</v>
      </c>
      <c r="AF2111">
        <v>0</v>
      </c>
    </row>
    <row r="2112" spans="1:32">
      <c r="A2112" t="s">
        <v>7715</v>
      </c>
      <c r="B2112" t="s">
        <v>19</v>
      </c>
      <c r="C2112">
        <v>0</v>
      </c>
      <c r="D2112">
        <v>0</v>
      </c>
      <c r="E2112">
        <v>0</v>
      </c>
      <c r="F2112">
        <v>0</v>
      </c>
      <c r="G2112">
        <v>0</v>
      </c>
      <c r="H2112">
        <v>0</v>
      </c>
      <c r="I2112">
        <v>0</v>
      </c>
      <c r="J2112">
        <v>0</v>
      </c>
      <c r="K2112">
        <v>0</v>
      </c>
      <c r="L2112">
        <v>0</v>
      </c>
      <c r="M2112">
        <v>0</v>
      </c>
      <c r="N2112">
        <v>0</v>
      </c>
      <c r="O2112">
        <v>0</v>
      </c>
      <c r="P2112">
        <v>0</v>
      </c>
      <c r="Q2112">
        <v>0</v>
      </c>
      <c r="R2112">
        <v>0</v>
      </c>
      <c r="S2112">
        <v>0</v>
      </c>
      <c r="T2112">
        <v>0</v>
      </c>
      <c r="U2112">
        <v>0</v>
      </c>
      <c r="V2112">
        <v>0</v>
      </c>
      <c r="W2112">
        <v>0</v>
      </c>
      <c r="X2112">
        <v>0</v>
      </c>
      <c r="Y2112">
        <v>0</v>
      </c>
      <c r="Z2112">
        <v>0</v>
      </c>
      <c r="AA2112">
        <v>0</v>
      </c>
      <c r="AB2112">
        <v>0</v>
      </c>
      <c r="AC2112">
        <v>0</v>
      </c>
      <c r="AD2112">
        <v>0</v>
      </c>
      <c r="AE2112">
        <v>0</v>
      </c>
      <c r="AF2112">
        <v>0</v>
      </c>
    </row>
    <row r="2113" spans="1:32">
      <c r="A2113" t="s">
        <v>7716</v>
      </c>
      <c r="B2113" t="s">
        <v>19</v>
      </c>
      <c r="C2113">
        <v>0</v>
      </c>
      <c r="D2113">
        <v>0</v>
      </c>
      <c r="E2113">
        <v>0</v>
      </c>
      <c r="F2113">
        <v>0</v>
      </c>
      <c r="G2113">
        <v>0</v>
      </c>
      <c r="H2113">
        <v>0</v>
      </c>
      <c r="I2113">
        <v>0</v>
      </c>
      <c r="J2113">
        <v>0</v>
      </c>
      <c r="K2113">
        <v>0</v>
      </c>
      <c r="L2113">
        <v>0</v>
      </c>
      <c r="M2113">
        <v>0</v>
      </c>
      <c r="N2113">
        <v>0</v>
      </c>
      <c r="O2113">
        <v>0</v>
      </c>
      <c r="P2113">
        <v>0</v>
      </c>
      <c r="Q2113">
        <v>0</v>
      </c>
      <c r="R2113">
        <v>0</v>
      </c>
      <c r="S2113">
        <v>0</v>
      </c>
      <c r="T2113">
        <v>0</v>
      </c>
      <c r="U2113">
        <v>0</v>
      </c>
      <c r="V2113">
        <v>0</v>
      </c>
      <c r="W2113">
        <v>0</v>
      </c>
      <c r="X2113">
        <v>0</v>
      </c>
      <c r="Y2113">
        <v>0</v>
      </c>
      <c r="Z2113">
        <v>0</v>
      </c>
      <c r="AA2113">
        <v>0</v>
      </c>
      <c r="AB2113">
        <v>0</v>
      </c>
      <c r="AC2113">
        <v>0</v>
      </c>
      <c r="AD2113">
        <v>0</v>
      </c>
      <c r="AE2113">
        <v>0</v>
      </c>
      <c r="AF2113">
        <v>0</v>
      </c>
    </row>
    <row r="2114" spans="1:32">
      <c r="A2114" t="s">
        <v>7717</v>
      </c>
      <c r="B2114" t="s">
        <v>19</v>
      </c>
      <c r="C2114">
        <v>0</v>
      </c>
      <c r="D2114">
        <v>0</v>
      </c>
      <c r="E2114">
        <v>0</v>
      </c>
      <c r="F2114">
        <v>0</v>
      </c>
      <c r="G2114">
        <v>0</v>
      </c>
      <c r="H2114">
        <v>0</v>
      </c>
      <c r="I2114">
        <v>0</v>
      </c>
      <c r="J2114">
        <v>0</v>
      </c>
      <c r="K2114">
        <v>0</v>
      </c>
      <c r="L2114">
        <v>0</v>
      </c>
      <c r="M2114">
        <v>0</v>
      </c>
      <c r="N2114">
        <v>0</v>
      </c>
      <c r="O2114">
        <v>0</v>
      </c>
      <c r="P2114">
        <v>0</v>
      </c>
      <c r="Q2114">
        <v>0</v>
      </c>
      <c r="R2114">
        <v>0</v>
      </c>
      <c r="S2114">
        <v>0</v>
      </c>
      <c r="T2114">
        <v>0</v>
      </c>
      <c r="U2114">
        <v>0</v>
      </c>
      <c r="V2114">
        <v>0</v>
      </c>
      <c r="W2114">
        <v>0</v>
      </c>
      <c r="X2114">
        <v>0</v>
      </c>
      <c r="Y2114">
        <v>0</v>
      </c>
      <c r="Z2114">
        <v>0</v>
      </c>
      <c r="AA2114">
        <v>0</v>
      </c>
      <c r="AB2114">
        <v>0</v>
      </c>
      <c r="AC2114">
        <v>0</v>
      </c>
      <c r="AD2114">
        <v>0</v>
      </c>
      <c r="AE2114">
        <v>0</v>
      </c>
      <c r="AF2114">
        <v>0</v>
      </c>
    </row>
    <row r="2115" spans="1:32">
      <c r="A2115" t="s">
        <v>7718</v>
      </c>
      <c r="B2115" t="s">
        <v>19</v>
      </c>
      <c r="C2115">
        <v>0</v>
      </c>
      <c r="D2115">
        <v>0</v>
      </c>
      <c r="E2115">
        <v>0</v>
      </c>
      <c r="F2115">
        <v>0</v>
      </c>
      <c r="G2115">
        <v>0</v>
      </c>
      <c r="H2115">
        <v>0</v>
      </c>
      <c r="I2115">
        <v>0</v>
      </c>
      <c r="J2115">
        <v>0</v>
      </c>
      <c r="K2115">
        <v>0</v>
      </c>
      <c r="L2115">
        <v>0</v>
      </c>
      <c r="M2115">
        <v>0</v>
      </c>
      <c r="N2115">
        <v>0</v>
      </c>
      <c r="O2115">
        <v>0</v>
      </c>
      <c r="P2115">
        <v>0</v>
      </c>
      <c r="Q2115">
        <v>0</v>
      </c>
      <c r="R2115">
        <v>0</v>
      </c>
      <c r="S2115">
        <v>0</v>
      </c>
      <c r="T2115">
        <v>0</v>
      </c>
      <c r="U2115">
        <v>0</v>
      </c>
      <c r="V2115">
        <v>0</v>
      </c>
      <c r="W2115">
        <v>0</v>
      </c>
      <c r="X2115">
        <v>0</v>
      </c>
      <c r="Y2115">
        <v>0</v>
      </c>
      <c r="Z2115">
        <v>0</v>
      </c>
      <c r="AA2115">
        <v>0</v>
      </c>
      <c r="AB2115">
        <v>0</v>
      </c>
      <c r="AC2115">
        <v>0</v>
      </c>
      <c r="AD2115">
        <v>0</v>
      </c>
      <c r="AE2115">
        <v>0</v>
      </c>
      <c r="AF2115">
        <v>0</v>
      </c>
    </row>
    <row r="2116" spans="1:32">
      <c r="A2116" t="s">
        <v>7719</v>
      </c>
      <c r="B2116" t="s">
        <v>19</v>
      </c>
      <c r="C2116">
        <v>0</v>
      </c>
      <c r="D2116">
        <v>0</v>
      </c>
      <c r="E2116">
        <v>0</v>
      </c>
      <c r="F2116">
        <v>0</v>
      </c>
      <c r="G2116">
        <v>0</v>
      </c>
      <c r="H2116">
        <v>0</v>
      </c>
      <c r="I2116">
        <v>0</v>
      </c>
      <c r="J2116">
        <v>0</v>
      </c>
      <c r="K2116">
        <v>0</v>
      </c>
      <c r="L2116">
        <v>0</v>
      </c>
      <c r="M2116">
        <v>0</v>
      </c>
      <c r="N2116">
        <v>0</v>
      </c>
      <c r="O2116">
        <v>0</v>
      </c>
      <c r="P2116">
        <v>0</v>
      </c>
      <c r="Q2116">
        <v>0</v>
      </c>
      <c r="R2116">
        <v>0</v>
      </c>
      <c r="S2116">
        <v>0</v>
      </c>
      <c r="T2116">
        <v>0</v>
      </c>
      <c r="U2116">
        <v>0</v>
      </c>
      <c r="V2116">
        <v>0</v>
      </c>
      <c r="W2116">
        <v>0</v>
      </c>
      <c r="X2116">
        <v>0</v>
      </c>
      <c r="Y2116">
        <v>0</v>
      </c>
      <c r="Z2116">
        <v>0</v>
      </c>
      <c r="AA2116">
        <v>0</v>
      </c>
      <c r="AB2116">
        <v>0</v>
      </c>
      <c r="AC2116">
        <v>0</v>
      </c>
      <c r="AD2116">
        <v>0</v>
      </c>
      <c r="AE2116">
        <v>0</v>
      </c>
      <c r="AF2116">
        <v>0</v>
      </c>
    </row>
    <row r="2117" spans="1:32">
      <c r="A2117" t="s">
        <v>7720</v>
      </c>
      <c r="B2117" t="s">
        <v>19</v>
      </c>
      <c r="C2117">
        <v>0</v>
      </c>
      <c r="D2117">
        <v>0</v>
      </c>
      <c r="E2117">
        <v>0</v>
      </c>
      <c r="F2117">
        <v>0</v>
      </c>
      <c r="G2117">
        <v>0</v>
      </c>
      <c r="H2117">
        <v>0</v>
      </c>
      <c r="I2117">
        <v>0</v>
      </c>
      <c r="J2117">
        <v>0</v>
      </c>
      <c r="K2117">
        <v>0</v>
      </c>
      <c r="L2117">
        <v>0</v>
      </c>
      <c r="M2117">
        <v>0</v>
      </c>
      <c r="N2117">
        <v>0</v>
      </c>
      <c r="O2117">
        <v>0</v>
      </c>
      <c r="P2117">
        <v>0</v>
      </c>
      <c r="Q2117">
        <v>0</v>
      </c>
      <c r="R2117">
        <v>0</v>
      </c>
      <c r="S2117">
        <v>0</v>
      </c>
      <c r="T2117">
        <v>0</v>
      </c>
      <c r="U2117">
        <v>0</v>
      </c>
      <c r="V2117">
        <v>0</v>
      </c>
      <c r="W2117">
        <v>0</v>
      </c>
      <c r="X2117">
        <v>0</v>
      </c>
      <c r="Y2117">
        <v>0</v>
      </c>
      <c r="Z2117">
        <v>0</v>
      </c>
      <c r="AA2117">
        <v>0</v>
      </c>
      <c r="AB2117">
        <v>0</v>
      </c>
      <c r="AC2117">
        <v>0</v>
      </c>
      <c r="AD2117">
        <v>0</v>
      </c>
      <c r="AE2117">
        <v>0</v>
      </c>
      <c r="AF2117">
        <v>0</v>
      </c>
    </row>
    <row r="2118" spans="1:32">
      <c r="A2118" t="s">
        <v>7721</v>
      </c>
      <c r="B2118" t="s">
        <v>19</v>
      </c>
      <c r="C2118">
        <v>0</v>
      </c>
      <c r="D2118">
        <v>0</v>
      </c>
      <c r="E2118">
        <v>0</v>
      </c>
      <c r="F2118">
        <v>0</v>
      </c>
      <c r="G2118">
        <v>0</v>
      </c>
      <c r="H2118">
        <v>0</v>
      </c>
      <c r="I2118">
        <v>0</v>
      </c>
      <c r="J2118">
        <v>0</v>
      </c>
      <c r="K2118">
        <v>0</v>
      </c>
      <c r="L2118">
        <v>0</v>
      </c>
      <c r="M2118">
        <v>0</v>
      </c>
      <c r="N2118">
        <v>0</v>
      </c>
      <c r="O2118">
        <v>0</v>
      </c>
      <c r="P2118">
        <v>0</v>
      </c>
      <c r="Q2118">
        <v>0</v>
      </c>
      <c r="R2118">
        <v>0</v>
      </c>
      <c r="S2118">
        <v>0</v>
      </c>
      <c r="T2118">
        <v>0</v>
      </c>
      <c r="U2118">
        <v>0</v>
      </c>
      <c r="V2118">
        <v>0</v>
      </c>
      <c r="W2118">
        <v>0</v>
      </c>
      <c r="X2118">
        <v>0</v>
      </c>
      <c r="Y2118">
        <v>0</v>
      </c>
      <c r="Z2118">
        <v>0</v>
      </c>
      <c r="AA2118">
        <v>0</v>
      </c>
      <c r="AB2118">
        <v>0</v>
      </c>
      <c r="AC2118">
        <v>0</v>
      </c>
      <c r="AD2118">
        <v>0</v>
      </c>
      <c r="AE2118">
        <v>0</v>
      </c>
      <c r="AF2118">
        <v>0</v>
      </c>
    </row>
    <row r="2119" spans="1:32">
      <c r="A2119" t="s">
        <v>7722</v>
      </c>
      <c r="B2119" t="s">
        <v>19</v>
      </c>
      <c r="C2119">
        <v>0</v>
      </c>
      <c r="D2119">
        <v>0</v>
      </c>
      <c r="E2119">
        <v>0</v>
      </c>
      <c r="F2119">
        <v>0</v>
      </c>
      <c r="G2119">
        <v>0</v>
      </c>
      <c r="H2119">
        <v>0</v>
      </c>
      <c r="I2119">
        <v>0</v>
      </c>
      <c r="J2119">
        <v>0</v>
      </c>
      <c r="K2119">
        <v>0</v>
      </c>
      <c r="L2119">
        <v>0</v>
      </c>
      <c r="M2119">
        <v>0</v>
      </c>
      <c r="N2119">
        <v>0</v>
      </c>
      <c r="O2119">
        <v>0</v>
      </c>
      <c r="P2119">
        <v>0</v>
      </c>
      <c r="Q2119">
        <v>0</v>
      </c>
      <c r="R2119">
        <v>0</v>
      </c>
      <c r="S2119">
        <v>0</v>
      </c>
      <c r="T2119">
        <v>0</v>
      </c>
      <c r="U2119">
        <v>0</v>
      </c>
      <c r="V2119">
        <v>0</v>
      </c>
      <c r="W2119">
        <v>0</v>
      </c>
      <c r="X2119">
        <v>0</v>
      </c>
      <c r="Y2119">
        <v>0</v>
      </c>
      <c r="Z2119">
        <v>0</v>
      </c>
      <c r="AA2119">
        <v>0</v>
      </c>
      <c r="AB2119">
        <v>0</v>
      </c>
      <c r="AC2119">
        <v>0</v>
      </c>
      <c r="AD2119">
        <v>0</v>
      </c>
      <c r="AE2119">
        <v>0</v>
      </c>
      <c r="AF2119">
        <v>0</v>
      </c>
    </row>
    <row r="2120" spans="1:32">
      <c r="A2120" t="s">
        <v>7723</v>
      </c>
      <c r="B2120" t="s">
        <v>19</v>
      </c>
      <c r="C2120">
        <v>0</v>
      </c>
      <c r="D2120">
        <v>0</v>
      </c>
      <c r="E2120">
        <v>0</v>
      </c>
      <c r="F2120">
        <v>0</v>
      </c>
      <c r="G2120">
        <v>0</v>
      </c>
      <c r="H2120">
        <v>0</v>
      </c>
      <c r="I2120">
        <v>0</v>
      </c>
      <c r="J2120">
        <v>0</v>
      </c>
      <c r="K2120">
        <v>0</v>
      </c>
      <c r="L2120">
        <v>0</v>
      </c>
      <c r="M2120">
        <v>0</v>
      </c>
      <c r="N2120">
        <v>0</v>
      </c>
      <c r="O2120">
        <v>0</v>
      </c>
      <c r="P2120">
        <v>0</v>
      </c>
      <c r="Q2120">
        <v>0</v>
      </c>
      <c r="R2120">
        <v>0</v>
      </c>
      <c r="S2120">
        <v>0</v>
      </c>
      <c r="T2120">
        <v>0</v>
      </c>
      <c r="U2120">
        <v>0</v>
      </c>
      <c r="V2120">
        <v>0</v>
      </c>
      <c r="W2120">
        <v>0</v>
      </c>
      <c r="X2120">
        <v>0</v>
      </c>
      <c r="Y2120">
        <v>0</v>
      </c>
      <c r="Z2120">
        <v>0</v>
      </c>
      <c r="AA2120">
        <v>0</v>
      </c>
      <c r="AB2120">
        <v>0</v>
      </c>
      <c r="AC2120">
        <v>0</v>
      </c>
      <c r="AD2120">
        <v>0</v>
      </c>
      <c r="AE2120">
        <v>0</v>
      </c>
      <c r="AF2120">
        <v>0</v>
      </c>
    </row>
    <row r="2121" spans="1:32">
      <c r="A2121" t="s">
        <v>7724</v>
      </c>
      <c r="B2121" t="s">
        <v>19</v>
      </c>
      <c r="C2121">
        <v>0</v>
      </c>
      <c r="D2121">
        <v>0</v>
      </c>
      <c r="E2121">
        <v>0</v>
      </c>
      <c r="F2121">
        <v>0</v>
      </c>
      <c r="G2121">
        <v>0</v>
      </c>
      <c r="H2121">
        <v>0</v>
      </c>
      <c r="I2121">
        <v>0</v>
      </c>
      <c r="J2121">
        <v>0</v>
      </c>
      <c r="K2121">
        <v>0</v>
      </c>
      <c r="L2121">
        <v>0</v>
      </c>
      <c r="M2121">
        <v>0</v>
      </c>
      <c r="N2121">
        <v>0</v>
      </c>
      <c r="O2121">
        <v>0</v>
      </c>
      <c r="P2121">
        <v>0</v>
      </c>
      <c r="Q2121">
        <v>0</v>
      </c>
      <c r="R2121">
        <v>0</v>
      </c>
      <c r="S2121">
        <v>0</v>
      </c>
      <c r="T2121">
        <v>0</v>
      </c>
      <c r="U2121">
        <v>0</v>
      </c>
      <c r="V2121">
        <v>0</v>
      </c>
      <c r="W2121">
        <v>0</v>
      </c>
      <c r="X2121">
        <v>0</v>
      </c>
      <c r="Y2121">
        <v>0</v>
      </c>
      <c r="Z2121">
        <v>0</v>
      </c>
      <c r="AA2121">
        <v>0</v>
      </c>
      <c r="AB2121">
        <v>0</v>
      </c>
      <c r="AC2121">
        <v>0</v>
      </c>
      <c r="AD2121">
        <v>0</v>
      </c>
      <c r="AE2121">
        <v>0</v>
      </c>
      <c r="AF2121">
        <v>0</v>
      </c>
    </row>
    <row r="2122" spans="1:32">
      <c r="A2122" t="s">
        <v>7725</v>
      </c>
      <c r="B2122" t="s">
        <v>19</v>
      </c>
      <c r="C2122">
        <v>0</v>
      </c>
      <c r="D2122">
        <v>0</v>
      </c>
      <c r="E2122">
        <v>0</v>
      </c>
      <c r="F2122">
        <v>0</v>
      </c>
      <c r="G2122">
        <v>0</v>
      </c>
      <c r="H2122">
        <v>0</v>
      </c>
      <c r="I2122">
        <v>0</v>
      </c>
      <c r="J2122">
        <v>0</v>
      </c>
      <c r="K2122">
        <v>0</v>
      </c>
      <c r="L2122">
        <v>0</v>
      </c>
      <c r="M2122">
        <v>0</v>
      </c>
      <c r="N2122">
        <v>0</v>
      </c>
      <c r="O2122">
        <v>0</v>
      </c>
      <c r="P2122">
        <v>0</v>
      </c>
      <c r="Q2122">
        <v>0</v>
      </c>
      <c r="R2122">
        <v>0</v>
      </c>
      <c r="S2122">
        <v>0</v>
      </c>
      <c r="T2122">
        <v>0</v>
      </c>
      <c r="U2122">
        <v>0</v>
      </c>
      <c r="V2122">
        <v>0</v>
      </c>
      <c r="W2122">
        <v>0</v>
      </c>
      <c r="X2122">
        <v>0</v>
      </c>
      <c r="Y2122">
        <v>0</v>
      </c>
      <c r="Z2122">
        <v>0</v>
      </c>
      <c r="AA2122">
        <v>0</v>
      </c>
      <c r="AB2122">
        <v>0</v>
      </c>
      <c r="AC2122">
        <v>0</v>
      </c>
      <c r="AD2122">
        <v>0</v>
      </c>
      <c r="AE2122">
        <v>0</v>
      </c>
      <c r="AF2122">
        <v>0</v>
      </c>
    </row>
    <row r="2123" spans="1:32">
      <c r="A2123" t="s">
        <v>7726</v>
      </c>
      <c r="B2123" t="s">
        <v>19</v>
      </c>
      <c r="C2123">
        <v>0</v>
      </c>
      <c r="D2123">
        <v>0</v>
      </c>
      <c r="E2123">
        <v>0</v>
      </c>
      <c r="F2123">
        <v>0</v>
      </c>
      <c r="G2123">
        <v>0</v>
      </c>
      <c r="H2123">
        <v>0</v>
      </c>
      <c r="I2123">
        <v>0</v>
      </c>
      <c r="J2123">
        <v>0</v>
      </c>
      <c r="K2123">
        <v>0</v>
      </c>
      <c r="L2123">
        <v>0</v>
      </c>
      <c r="M2123">
        <v>0</v>
      </c>
      <c r="N2123">
        <v>0</v>
      </c>
      <c r="O2123">
        <v>0</v>
      </c>
      <c r="P2123">
        <v>0</v>
      </c>
      <c r="Q2123">
        <v>0</v>
      </c>
      <c r="R2123">
        <v>0</v>
      </c>
      <c r="S2123">
        <v>0</v>
      </c>
      <c r="T2123">
        <v>0</v>
      </c>
      <c r="U2123">
        <v>0</v>
      </c>
      <c r="V2123">
        <v>0</v>
      </c>
      <c r="W2123">
        <v>0</v>
      </c>
      <c r="X2123">
        <v>0</v>
      </c>
      <c r="Y2123">
        <v>0</v>
      </c>
      <c r="Z2123">
        <v>0</v>
      </c>
      <c r="AA2123">
        <v>0</v>
      </c>
      <c r="AB2123">
        <v>0</v>
      </c>
      <c r="AC2123">
        <v>0</v>
      </c>
      <c r="AD2123">
        <v>0</v>
      </c>
      <c r="AE2123">
        <v>0</v>
      </c>
      <c r="AF2123">
        <v>0</v>
      </c>
    </row>
    <row r="2124" spans="1:32">
      <c r="A2124" t="s">
        <v>7727</v>
      </c>
      <c r="B2124" t="s">
        <v>19</v>
      </c>
      <c r="C2124">
        <v>0</v>
      </c>
      <c r="D2124">
        <v>0</v>
      </c>
      <c r="E2124">
        <v>0</v>
      </c>
      <c r="F2124">
        <v>0</v>
      </c>
      <c r="G2124">
        <v>0</v>
      </c>
      <c r="H2124">
        <v>0</v>
      </c>
      <c r="I2124">
        <v>0</v>
      </c>
      <c r="J2124">
        <v>0</v>
      </c>
      <c r="K2124">
        <v>0</v>
      </c>
      <c r="L2124">
        <v>0</v>
      </c>
      <c r="M2124">
        <v>0</v>
      </c>
      <c r="N2124">
        <v>0</v>
      </c>
      <c r="O2124">
        <v>0</v>
      </c>
      <c r="P2124">
        <v>0</v>
      </c>
      <c r="Q2124">
        <v>0</v>
      </c>
      <c r="R2124">
        <v>0</v>
      </c>
      <c r="S2124">
        <v>0</v>
      </c>
      <c r="T2124">
        <v>0</v>
      </c>
      <c r="U2124">
        <v>0</v>
      </c>
      <c r="V2124">
        <v>0</v>
      </c>
      <c r="W2124">
        <v>0</v>
      </c>
      <c r="X2124">
        <v>0</v>
      </c>
      <c r="Y2124">
        <v>0</v>
      </c>
      <c r="Z2124">
        <v>0</v>
      </c>
      <c r="AA2124">
        <v>0</v>
      </c>
      <c r="AB2124">
        <v>0</v>
      </c>
      <c r="AC2124">
        <v>0</v>
      </c>
      <c r="AD2124">
        <v>0</v>
      </c>
      <c r="AE2124">
        <v>0</v>
      </c>
      <c r="AF2124">
        <v>0</v>
      </c>
    </row>
    <row r="2125" spans="1:32">
      <c r="A2125" t="s">
        <v>7728</v>
      </c>
      <c r="B2125" t="s">
        <v>19</v>
      </c>
      <c r="C2125">
        <v>0</v>
      </c>
      <c r="D2125">
        <v>0</v>
      </c>
      <c r="E2125">
        <v>0</v>
      </c>
      <c r="F2125">
        <v>0</v>
      </c>
      <c r="G2125">
        <v>0</v>
      </c>
      <c r="H2125">
        <v>0</v>
      </c>
      <c r="I2125">
        <v>0</v>
      </c>
      <c r="J2125">
        <v>0</v>
      </c>
      <c r="K2125">
        <v>0</v>
      </c>
      <c r="L2125">
        <v>0</v>
      </c>
      <c r="M2125">
        <v>0</v>
      </c>
      <c r="N2125">
        <v>0</v>
      </c>
      <c r="O2125">
        <v>0</v>
      </c>
      <c r="P2125">
        <v>0</v>
      </c>
      <c r="Q2125">
        <v>0</v>
      </c>
      <c r="R2125">
        <v>0</v>
      </c>
      <c r="S2125">
        <v>0</v>
      </c>
      <c r="T2125">
        <v>0</v>
      </c>
      <c r="U2125">
        <v>0</v>
      </c>
      <c r="V2125">
        <v>0</v>
      </c>
      <c r="W2125">
        <v>0</v>
      </c>
      <c r="X2125">
        <v>0</v>
      </c>
      <c r="Y2125">
        <v>0</v>
      </c>
      <c r="Z2125">
        <v>0</v>
      </c>
      <c r="AA2125">
        <v>0</v>
      </c>
      <c r="AB2125">
        <v>0</v>
      </c>
      <c r="AC2125">
        <v>0</v>
      </c>
      <c r="AD2125">
        <v>0</v>
      </c>
      <c r="AE2125">
        <v>0</v>
      </c>
      <c r="AF2125">
        <v>0</v>
      </c>
    </row>
    <row r="2126" spans="1:32">
      <c r="A2126" t="s">
        <v>7729</v>
      </c>
      <c r="B2126" t="s">
        <v>19</v>
      </c>
      <c r="C2126">
        <v>0</v>
      </c>
      <c r="D2126">
        <v>0</v>
      </c>
      <c r="E2126">
        <v>0</v>
      </c>
      <c r="F2126">
        <v>0</v>
      </c>
      <c r="G2126">
        <v>0</v>
      </c>
      <c r="H2126">
        <v>0</v>
      </c>
      <c r="I2126">
        <v>0</v>
      </c>
      <c r="J2126">
        <v>0</v>
      </c>
      <c r="K2126">
        <v>0</v>
      </c>
      <c r="L2126">
        <v>0</v>
      </c>
      <c r="M2126">
        <v>0</v>
      </c>
      <c r="N2126">
        <v>0</v>
      </c>
      <c r="O2126">
        <v>0</v>
      </c>
      <c r="P2126">
        <v>0</v>
      </c>
      <c r="Q2126">
        <v>0</v>
      </c>
      <c r="R2126">
        <v>0</v>
      </c>
      <c r="S2126">
        <v>0</v>
      </c>
      <c r="T2126">
        <v>0</v>
      </c>
      <c r="U2126">
        <v>0</v>
      </c>
      <c r="V2126">
        <v>0</v>
      </c>
      <c r="W2126">
        <v>0</v>
      </c>
      <c r="X2126">
        <v>0</v>
      </c>
      <c r="Y2126">
        <v>0</v>
      </c>
      <c r="Z2126">
        <v>0</v>
      </c>
      <c r="AA2126">
        <v>0</v>
      </c>
      <c r="AB2126">
        <v>0</v>
      </c>
      <c r="AC2126">
        <v>0</v>
      </c>
      <c r="AD2126">
        <v>0</v>
      </c>
      <c r="AE2126">
        <v>0</v>
      </c>
      <c r="AF2126">
        <v>0</v>
      </c>
    </row>
    <row r="2127" spans="1:32">
      <c r="A2127" t="s">
        <v>7730</v>
      </c>
      <c r="B2127" t="s">
        <v>19</v>
      </c>
      <c r="C2127">
        <v>0</v>
      </c>
      <c r="D2127">
        <v>0</v>
      </c>
      <c r="E2127">
        <v>0</v>
      </c>
      <c r="F2127">
        <v>0</v>
      </c>
      <c r="G2127">
        <v>0</v>
      </c>
      <c r="H2127">
        <v>0</v>
      </c>
      <c r="I2127">
        <v>0</v>
      </c>
      <c r="J2127">
        <v>0</v>
      </c>
      <c r="K2127">
        <v>0</v>
      </c>
      <c r="L2127">
        <v>0</v>
      </c>
      <c r="M2127">
        <v>0</v>
      </c>
      <c r="N2127">
        <v>0</v>
      </c>
      <c r="O2127">
        <v>0</v>
      </c>
      <c r="P2127">
        <v>0</v>
      </c>
      <c r="Q2127">
        <v>0</v>
      </c>
      <c r="R2127">
        <v>0</v>
      </c>
      <c r="S2127">
        <v>0</v>
      </c>
      <c r="T2127">
        <v>0</v>
      </c>
      <c r="U2127">
        <v>0</v>
      </c>
      <c r="V2127">
        <v>0</v>
      </c>
      <c r="W2127">
        <v>0</v>
      </c>
      <c r="X2127">
        <v>0</v>
      </c>
      <c r="Y2127">
        <v>0</v>
      </c>
      <c r="Z2127">
        <v>0</v>
      </c>
      <c r="AA2127">
        <v>0</v>
      </c>
      <c r="AB2127">
        <v>0</v>
      </c>
      <c r="AC2127">
        <v>0</v>
      </c>
      <c r="AD2127">
        <v>0</v>
      </c>
      <c r="AE2127">
        <v>0</v>
      </c>
      <c r="AF2127">
        <v>0</v>
      </c>
    </row>
    <row r="2128" spans="1:32">
      <c r="A2128" t="s">
        <v>7731</v>
      </c>
      <c r="B2128" t="s">
        <v>19</v>
      </c>
      <c r="C2128">
        <v>0</v>
      </c>
      <c r="D2128">
        <v>0</v>
      </c>
      <c r="E2128">
        <v>0</v>
      </c>
      <c r="F2128">
        <v>0</v>
      </c>
      <c r="G2128">
        <v>0</v>
      </c>
      <c r="H2128">
        <v>0</v>
      </c>
      <c r="I2128">
        <v>0</v>
      </c>
      <c r="J2128">
        <v>0</v>
      </c>
      <c r="K2128">
        <v>0</v>
      </c>
      <c r="L2128">
        <v>0</v>
      </c>
      <c r="M2128">
        <v>0</v>
      </c>
      <c r="N2128">
        <v>0</v>
      </c>
      <c r="O2128">
        <v>0</v>
      </c>
      <c r="P2128">
        <v>0</v>
      </c>
      <c r="Q2128">
        <v>0</v>
      </c>
      <c r="R2128">
        <v>0</v>
      </c>
      <c r="S2128">
        <v>0</v>
      </c>
      <c r="T2128">
        <v>0</v>
      </c>
      <c r="U2128">
        <v>0</v>
      </c>
      <c r="V2128">
        <v>0</v>
      </c>
      <c r="W2128">
        <v>0</v>
      </c>
      <c r="X2128">
        <v>0</v>
      </c>
      <c r="Y2128">
        <v>0</v>
      </c>
      <c r="Z2128">
        <v>0</v>
      </c>
      <c r="AA2128">
        <v>0</v>
      </c>
      <c r="AB2128">
        <v>0</v>
      </c>
      <c r="AC2128">
        <v>0</v>
      </c>
      <c r="AD2128">
        <v>0</v>
      </c>
      <c r="AE2128">
        <v>0</v>
      </c>
      <c r="AF2128">
        <v>0</v>
      </c>
    </row>
    <row r="2129" spans="1:32">
      <c r="A2129" t="s">
        <v>7732</v>
      </c>
      <c r="B2129" t="s">
        <v>19</v>
      </c>
      <c r="C2129">
        <v>0</v>
      </c>
      <c r="D2129">
        <v>0</v>
      </c>
      <c r="E2129">
        <v>0</v>
      </c>
      <c r="F2129">
        <v>0</v>
      </c>
      <c r="G2129">
        <v>0</v>
      </c>
      <c r="H2129">
        <v>0</v>
      </c>
      <c r="I2129">
        <v>0</v>
      </c>
      <c r="J2129">
        <v>0</v>
      </c>
      <c r="K2129">
        <v>0</v>
      </c>
      <c r="L2129">
        <v>0</v>
      </c>
      <c r="M2129">
        <v>0</v>
      </c>
      <c r="N2129">
        <v>0</v>
      </c>
      <c r="O2129">
        <v>0</v>
      </c>
      <c r="P2129">
        <v>0</v>
      </c>
      <c r="Q2129">
        <v>0</v>
      </c>
      <c r="R2129">
        <v>0</v>
      </c>
      <c r="S2129">
        <v>0</v>
      </c>
      <c r="T2129">
        <v>0</v>
      </c>
      <c r="U2129">
        <v>0</v>
      </c>
      <c r="V2129">
        <v>0</v>
      </c>
      <c r="W2129">
        <v>0</v>
      </c>
      <c r="X2129">
        <v>0</v>
      </c>
      <c r="Y2129">
        <v>0</v>
      </c>
      <c r="Z2129">
        <v>0</v>
      </c>
      <c r="AA2129">
        <v>0</v>
      </c>
      <c r="AB2129">
        <v>0</v>
      </c>
      <c r="AC2129">
        <v>0</v>
      </c>
      <c r="AD2129">
        <v>0</v>
      </c>
      <c r="AE2129">
        <v>0</v>
      </c>
      <c r="AF2129">
        <v>0</v>
      </c>
    </row>
    <row r="2130" spans="1:32">
      <c r="A2130" t="s">
        <v>7733</v>
      </c>
      <c r="B2130" t="s">
        <v>19</v>
      </c>
      <c r="C2130">
        <v>0</v>
      </c>
      <c r="D2130">
        <v>0</v>
      </c>
      <c r="E2130">
        <v>0</v>
      </c>
      <c r="F2130">
        <v>0</v>
      </c>
      <c r="G2130">
        <v>0</v>
      </c>
      <c r="H2130">
        <v>0</v>
      </c>
      <c r="I2130">
        <v>0</v>
      </c>
      <c r="J2130">
        <v>0</v>
      </c>
      <c r="K2130">
        <v>0</v>
      </c>
      <c r="L2130">
        <v>0</v>
      </c>
      <c r="M2130">
        <v>0</v>
      </c>
      <c r="N2130">
        <v>0</v>
      </c>
      <c r="O2130">
        <v>0</v>
      </c>
      <c r="P2130">
        <v>0</v>
      </c>
      <c r="Q2130">
        <v>0</v>
      </c>
      <c r="R2130">
        <v>0</v>
      </c>
      <c r="S2130">
        <v>0</v>
      </c>
      <c r="T2130">
        <v>0</v>
      </c>
      <c r="U2130">
        <v>0</v>
      </c>
      <c r="V2130">
        <v>0</v>
      </c>
      <c r="W2130">
        <v>0</v>
      </c>
      <c r="X2130">
        <v>0</v>
      </c>
      <c r="Y2130">
        <v>0</v>
      </c>
      <c r="Z2130">
        <v>0</v>
      </c>
      <c r="AA2130">
        <v>0</v>
      </c>
      <c r="AB2130">
        <v>0</v>
      </c>
      <c r="AC2130">
        <v>0</v>
      </c>
      <c r="AD2130">
        <v>0</v>
      </c>
      <c r="AE2130">
        <v>0</v>
      </c>
      <c r="AF2130">
        <v>0</v>
      </c>
    </row>
    <row r="2131" spans="1:32">
      <c r="A2131" t="s">
        <v>7734</v>
      </c>
      <c r="B2131" t="s">
        <v>19</v>
      </c>
      <c r="C2131">
        <v>0</v>
      </c>
      <c r="D2131">
        <v>0</v>
      </c>
      <c r="E2131">
        <v>0</v>
      </c>
      <c r="F2131">
        <v>0</v>
      </c>
      <c r="G2131">
        <v>0</v>
      </c>
      <c r="H2131">
        <v>0</v>
      </c>
      <c r="I2131">
        <v>0</v>
      </c>
      <c r="J2131">
        <v>0</v>
      </c>
      <c r="K2131">
        <v>0</v>
      </c>
      <c r="L2131">
        <v>0</v>
      </c>
      <c r="M2131">
        <v>0</v>
      </c>
      <c r="N2131">
        <v>0</v>
      </c>
      <c r="O2131">
        <v>0</v>
      </c>
      <c r="P2131">
        <v>0</v>
      </c>
      <c r="Q2131">
        <v>0</v>
      </c>
      <c r="R2131">
        <v>0</v>
      </c>
      <c r="S2131">
        <v>0</v>
      </c>
      <c r="T2131">
        <v>0</v>
      </c>
      <c r="U2131">
        <v>0</v>
      </c>
      <c r="V2131">
        <v>0</v>
      </c>
      <c r="W2131">
        <v>0</v>
      </c>
      <c r="X2131">
        <v>0</v>
      </c>
      <c r="Y2131">
        <v>0</v>
      </c>
      <c r="Z2131">
        <v>0</v>
      </c>
      <c r="AA2131">
        <v>0</v>
      </c>
      <c r="AB2131">
        <v>0</v>
      </c>
      <c r="AC2131">
        <v>0</v>
      </c>
      <c r="AD2131">
        <v>0</v>
      </c>
      <c r="AE2131">
        <v>0</v>
      </c>
      <c r="AF2131">
        <v>0</v>
      </c>
    </row>
    <row r="2132" spans="1:32">
      <c r="A2132" t="s">
        <v>7735</v>
      </c>
      <c r="B2132" t="s">
        <v>19</v>
      </c>
      <c r="C2132">
        <v>0</v>
      </c>
      <c r="D2132">
        <v>0</v>
      </c>
      <c r="E2132">
        <v>0</v>
      </c>
      <c r="F2132">
        <v>0</v>
      </c>
      <c r="G2132">
        <v>0</v>
      </c>
      <c r="H2132">
        <v>0</v>
      </c>
      <c r="I2132">
        <v>0</v>
      </c>
      <c r="J2132">
        <v>0</v>
      </c>
      <c r="K2132">
        <v>0</v>
      </c>
      <c r="L2132">
        <v>0</v>
      </c>
      <c r="M2132">
        <v>0</v>
      </c>
      <c r="N2132">
        <v>0</v>
      </c>
      <c r="O2132">
        <v>0</v>
      </c>
      <c r="P2132">
        <v>0</v>
      </c>
      <c r="Q2132">
        <v>0</v>
      </c>
      <c r="R2132">
        <v>0</v>
      </c>
      <c r="S2132">
        <v>0</v>
      </c>
      <c r="T2132">
        <v>0</v>
      </c>
      <c r="U2132">
        <v>0</v>
      </c>
      <c r="V2132">
        <v>0</v>
      </c>
      <c r="W2132">
        <v>0</v>
      </c>
      <c r="X2132">
        <v>0</v>
      </c>
      <c r="Y2132">
        <v>0</v>
      </c>
      <c r="Z2132">
        <v>0</v>
      </c>
      <c r="AA2132">
        <v>0</v>
      </c>
      <c r="AB2132">
        <v>0</v>
      </c>
      <c r="AC2132">
        <v>0</v>
      </c>
      <c r="AD2132">
        <v>0</v>
      </c>
      <c r="AE2132">
        <v>0</v>
      </c>
      <c r="AF2132">
        <v>0</v>
      </c>
    </row>
    <row r="2133" spans="1:32">
      <c r="A2133" t="s">
        <v>7736</v>
      </c>
      <c r="B2133" t="s">
        <v>19</v>
      </c>
      <c r="C2133">
        <v>0</v>
      </c>
      <c r="D2133">
        <v>0</v>
      </c>
      <c r="E2133">
        <v>0</v>
      </c>
      <c r="F2133">
        <v>0</v>
      </c>
      <c r="G2133">
        <v>0</v>
      </c>
      <c r="H2133">
        <v>0</v>
      </c>
      <c r="I2133">
        <v>0</v>
      </c>
      <c r="J2133">
        <v>0</v>
      </c>
      <c r="K2133">
        <v>0</v>
      </c>
      <c r="L2133">
        <v>0</v>
      </c>
      <c r="M2133">
        <v>0</v>
      </c>
      <c r="N2133">
        <v>0</v>
      </c>
      <c r="O2133">
        <v>0</v>
      </c>
      <c r="P2133">
        <v>0</v>
      </c>
      <c r="Q2133">
        <v>0</v>
      </c>
      <c r="R2133">
        <v>0</v>
      </c>
      <c r="S2133">
        <v>0</v>
      </c>
      <c r="T2133">
        <v>0</v>
      </c>
      <c r="U2133">
        <v>0</v>
      </c>
      <c r="V2133">
        <v>0</v>
      </c>
      <c r="W2133">
        <v>0</v>
      </c>
      <c r="X2133">
        <v>0</v>
      </c>
      <c r="Y2133">
        <v>0</v>
      </c>
      <c r="Z2133">
        <v>0</v>
      </c>
      <c r="AA2133">
        <v>0</v>
      </c>
      <c r="AB2133">
        <v>0</v>
      </c>
      <c r="AC2133">
        <v>0</v>
      </c>
      <c r="AD2133">
        <v>0</v>
      </c>
      <c r="AE2133">
        <v>0</v>
      </c>
      <c r="AF2133">
        <v>0</v>
      </c>
    </row>
    <row r="2134" spans="1:32">
      <c r="A2134" t="s">
        <v>7737</v>
      </c>
      <c r="B2134" t="s">
        <v>19</v>
      </c>
      <c r="C2134">
        <v>0</v>
      </c>
      <c r="D2134">
        <v>0</v>
      </c>
      <c r="E2134">
        <v>0</v>
      </c>
      <c r="F2134">
        <v>0</v>
      </c>
      <c r="G2134">
        <v>0</v>
      </c>
      <c r="H2134">
        <v>0</v>
      </c>
      <c r="I2134">
        <v>0</v>
      </c>
      <c r="J2134">
        <v>0</v>
      </c>
      <c r="K2134">
        <v>0</v>
      </c>
      <c r="L2134">
        <v>0</v>
      </c>
      <c r="M2134">
        <v>0</v>
      </c>
      <c r="N2134">
        <v>0</v>
      </c>
      <c r="O2134">
        <v>0</v>
      </c>
      <c r="P2134">
        <v>0</v>
      </c>
      <c r="Q2134">
        <v>0</v>
      </c>
      <c r="R2134">
        <v>0</v>
      </c>
      <c r="S2134">
        <v>0</v>
      </c>
      <c r="T2134">
        <v>0</v>
      </c>
      <c r="U2134">
        <v>0</v>
      </c>
      <c r="V2134">
        <v>0</v>
      </c>
      <c r="W2134">
        <v>0</v>
      </c>
      <c r="X2134">
        <v>0</v>
      </c>
      <c r="Y2134">
        <v>0</v>
      </c>
      <c r="Z2134">
        <v>0</v>
      </c>
      <c r="AA2134">
        <v>0</v>
      </c>
      <c r="AB2134">
        <v>0</v>
      </c>
      <c r="AC2134">
        <v>0</v>
      </c>
      <c r="AD2134">
        <v>0</v>
      </c>
      <c r="AE2134">
        <v>0</v>
      </c>
      <c r="AF2134">
        <v>0</v>
      </c>
    </row>
    <row r="2135" spans="1:32">
      <c r="A2135" t="s">
        <v>7738</v>
      </c>
      <c r="B2135" t="s">
        <v>19</v>
      </c>
      <c r="C2135">
        <v>0</v>
      </c>
      <c r="D2135">
        <v>0</v>
      </c>
      <c r="E2135">
        <v>0</v>
      </c>
      <c r="F2135">
        <v>0</v>
      </c>
      <c r="G2135">
        <v>0</v>
      </c>
      <c r="H2135">
        <v>0</v>
      </c>
      <c r="I2135">
        <v>0</v>
      </c>
      <c r="J2135">
        <v>0</v>
      </c>
      <c r="K2135">
        <v>0</v>
      </c>
      <c r="L2135">
        <v>0</v>
      </c>
      <c r="M2135">
        <v>0</v>
      </c>
      <c r="N2135">
        <v>0</v>
      </c>
      <c r="O2135">
        <v>0</v>
      </c>
      <c r="P2135">
        <v>0</v>
      </c>
      <c r="Q2135">
        <v>0</v>
      </c>
      <c r="R2135">
        <v>0</v>
      </c>
      <c r="S2135">
        <v>0</v>
      </c>
      <c r="T2135">
        <v>0</v>
      </c>
      <c r="U2135">
        <v>0</v>
      </c>
      <c r="V2135">
        <v>0</v>
      </c>
      <c r="W2135">
        <v>0</v>
      </c>
      <c r="X2135">
        <v>0</v>
      </c>
      <c r="Y2135">
        <v>0</v>
      </c>
      <c r="Z2135">
        <v>0</v>
      </c>
      <c r="AA2135">
        <v>0</v>
      </c>
      <c r="AB2135">
        <v>0</v>
      </c>
      <c r="AC2135">
        <v>0</v>
      </c>
      <c r="AD2135">
        <v>0</v>
      </c>
      <c r="AE2135">
        <v>0</v>
      </c>
      <c r="AF2135">
        <v>0</v>
      </c>
    </row>
    <row r="2136" spans="1:32">
      <c r="A2136" t="s">
        <v>7739</v>
      </c>
      <c r="B2136" t="s">
        <v>19</v>
      </c>
      <c r="C2136">
        <v>0</v>
      </c>
      <c r="D2136">
        <v>0</v>
      </c>
      <c r="E2136">
        <v>0</v>
      </c>
      <c r="F2136">
        <v>0</v>
      </c>
      <c r="G2136">
        <v>0</v>
      </c>
      <c r="H2136">
        <v>0</v>
      </c>
      <c r="I2136">
        <v>0</v>
      </c>
      <c r="J2136">
        <v>0</v>
      </c>
      <c r="K2136">
        <v>0</v>
      </c>
      <c r="L2136">
        <v>0</v>
      </c>
      <c r="M2136">
        <v>0</v>
      </c>
      <c r="N2136">
        <v>0</v>
      </c>
      <c r="O2136">
        <v>0</v>
      </c>
      <c r="P2136">
        <v>0</v>
      </c>
      <c r="Q2136">
        <v>0</v>
      </c>
      <c r="R2136">
        <v>0</v>
      </c>
      <c r="S2136">
        <v>0</v>
      </c>
      <c r="T2136">
        <v>0</v>
      </c>
      <c r="U2136">
        <v>0</v>
      </c>
      <c r="V2136">
        <v>0</v>
      </c>
      <c r="W2136">
        <v>0</v>
      </c>
      <c r="X2136">
        <v>0</v>
      </c>
      <c r="Y2136">
        <v>0</v>
      </c>
      <c r="Z2136">
        <v>0</v>
      </c>
      <c r="AA2136">
        <v>0</v>
      </c>
      <c r="AB2136">
        <v>0</v>
      </c>
      <c r="AC2136">
        <v>0</v>
      </c>
      <c r="AD2136">
        <v>0</v>
      </c>
      <c r="AE2136">
        <v>0</v>
      </c>
      <c r="AF2136">
        <v>0</v>
      </c>
    </row>
    <row r="2137" spans="1:32">
      <c r="A2137" t="s">
        <v>7740</v>
      </c>
      <c r="B2137" t="s">
        <v>19</v>
      </c>
      <c r="C2137">
        <v>0</v>
      </c>
      <c r="D2137">
        <v>0</v>
      </c>
      <c r="E2137">
        <v>0</v>
      </c>
      <c r="F2137">
        <v>0</v>
      </c>
      <c r="G2137">
        <v>0</v>
      </c>
      <c r="H2137">
        <v>0</v>
      </c>
      <c r="I2137">
        <v>0</v>
      </c>
      <c r="J2137">
        <v>0</v>
      </c>
      <c r="K2137">
        <v>0</v>
      </c>
      <c r="L2137">
        <v>0</v>
      </c>
      <c r="M2137">
        <v>0</v>
      </c>
      <c r="N2137">
        <v>0</v>
      </c>
      <c r="O2137">
        <v>0</v>
      </c>
      <c r="P2137">
        <v>0</v>
      </c>
      <c r="Q2137">
        <v>0</v>
      </c>
      <c r="R2137">
        <v>0</v>
      </c>
      <c r="S2137">
        <v>0</v>
      </c>
      <c r="T2137">
        <v>0</v>
      </c>
      <c r="U2137">
        <v>0</v>
      </c>
      <c r="V2137">
        <v>0</v>
      </c>
      <c r="W2137">
        <v>0</v>
      </c>
      <c r="X2137">
        <v>0</v>
      </c>
      <c r="Y2137">
        <v>0</v>
      </c>
      <c r="Z2137">
        <v>0</v>
      </c>
      <c r="AA2137">
        <v>0</v>
      </c>
      <c r="AB2137">
        <v>0</v>
      </c>
      <c r="AC2137">
        <v>0</v>
      </c>
      <c r="AD2137">
        <v>0</v>
      </c>
      <c r="AE2137">
        <v>0</v>
      </c>
      <c r="AF2137">
        <v>0</v>
      </c>
    </row>
    <row r="2138" spans="1:32">
      <c r="A2138" t="s">
        <v>7741</v>
      </c>
      <c r="B2138" t="s">
        <v>19</v>
      </c>
      <c r="C2138">
        <v>0</v>
      </c>
      <c r="D2138">
        <v>0</v>
      </c>
      <c r="E2138">
        <v>0</v>
      </c>
      <c r="F2138">
        <v>0</v>
      </c>
      <c r="G2138">
        <v>0</v>
      </c>
      <c r="H2138">
        <v>0</v>
      </c>
      <c r="I2138">
        <v>0</v>
      </c>
      <c r="J2138">
        <v>0</v>
      </c>
      <c r="K2138">
        <v>0</v>
      </c>
      <c r="L2138">
        <v>0</v>
      </c>
      <c r="M2138">
        <v>0</v>
      </c>
      <c r="N2138">
        <v>0</v>
      </c>
      <c r="O2138">
        <v>0</v>
      </c>
      <c r="P2138">
        <v>0</v>
      </c>
      <c r="Q2138">
        <v>0</v>
      </c>
      <c r="R2138">
        <v>0</v>
      </c>
      <c r="S2138">
        <v>0</v>
      </c>
      <c r="T2138">
        <v>0</v>
      </c>
      <c r="U2138">
        <v>0</v>
      </c>
      <c r="V2138">
        <v>0</v>
      </c>
      <c r="W2138">
        <v>0</v>
      </c>
      <c r="X2138">
        <v>0</v>
      </c>
      <c r="Y2138">
        <v>0</v>
      </c>
      <c r="Z2138">
        <v>0</v>
      </c>
      <c r="AA2138">
        <v>0</v>
      </c>
      <c r="AB2138">
        <v>0</v>
      </c>
      <c r="AC2138">
        <v>0</v>
      </c>
      <c r="AD2138">
        <v>0</v>
      </c>
      <c r="AE2138">
        <v>0</v>
      </c>
      <c r="AF2138">
        <v>0</v>
      </c>
    </row>
    <row r="2139" spans="1:32">
      <c r="A2139" t="s">
        <v>7742</v>
      </c>
      <c r="B2139" t="s">
        <v>19</v>
      </c>
      <c r="C2139">
        <v>0</v>
      </c>
      <c r="D2139">
        <v>0</v>
      </c>
      <c r="E2139">
        <v>0</v>
      </c>
      <c r="F2139">
        <v>0</v>
      </c>
      <c r="G2139">
        <v>0</v>
      </c>
      <c r="H2139">
        <v>0</v>
      </c>
      <c r="I2139">
        <v>0</v>
      </c>
      <c r="J2139">
        <v>0</v>
      </c>
      <c r="K2139">
        <v>0</v>
      </c>
      <c r="L2139">
        <v>0</v>
      </c>
      <c r="M2139">
        <v>0</v>
      </c>
      <c r="N2139">
        <v>0</v>
      </c>
      <c r="O2139">
        <v>0</v>
      </c>
      <c r="P2139">
        <v>0</v>
      </c>
      <c r="Q2139">
        <v>0</v>
      </c>
      <c r="R2139">
        <v>0</v>
      </c>
      <c r="S2139">
        <v>0</v>
      </c>
      <c r="T2139">
        <v>0</v>
      </c>
      <c r="U2139">
        <v>0</v>
      </c>
      <c r="V2139">
        <v>0</v>
      </c>
      <c r="W2139">
        <v>0</v>
      </c>
      <c r="X2139">
        <v>0</v>
      </c>
      <c r="Y2139">
        <v>0</v>
      </c>
      <c r="Z2139">
        <v>0</v>
      </c>
      <c r="AA2139">
        <v>0</v>
      </c>
      <c r="AB2139">
        <v>0</v>
      </c>
      <c r="AC2139">
        <v>0</v>
      </c>
      <c r="AD2139">
        <v>0</v>
      </c>
      <c r="AE2139">
        <v>0</v>
      </c>
      <c r="AF2139">
        <v>0</v>
      </c>
    </row>
    <row r="2140" spans="1:32">
      <c r="A2140" t="s">
        <v>7743</v>
      </c>
      <c r="B2140" t="s">
        <v>19</v>
      </c>
      <c r="C2140">
        <v>0</v>
      </c>
      <c r="D2140">
        <v>0</v>
      </c>
      <c r="E2140">
        <v>0</v>
      </c>
      <c r="F2140">
        <v>0</v>
      </c>
      <c r="G2140">
        <v>0</v>
      </c>
      <c r="H2140">
        <v>0</v>
      </c>
      <c r="I2140">
        <v>0</v>
      </c>
      <c r="J2140">
        <v>0</v>
      </c>
      <c r="K2140">
        <v>0</v>
      </c>
      <c r="L2140">
        <v>0</v>
      </c>
      <c r="M2140">
        <v>0</v>
      </c>
      <c r="N2140">
        <v>0</v>
      </c>
      <c r="O2140">
        <v>0</v>
      </c>
      <c r="P2140">
        <v>0</v>
      </c>
      <c r="Q2140">
        <v>0</v>
      </c>
      <c r="R2140">
        <v>0</v>
      </c>
      <c r="S2140">
        <v>0</v>
      </c>
      <c r="T2140">
        <v>0</v>
      </c>
      <c r="U2140">
        <v>0</v>
      </c>
      <c r="V2140">
        <v>0</v>
      </c>
      <c r="W2140">
        <v>0</v>
      </c>
      <c r="X2140">
        <v>0</v>
      </c>
      <c r="Y2140">
        <v>0</v>
      </c>
      <c r="Z2140">
        <v>0</v>
      </c>
      <c r="AA2140">
        <v>0</v>
      </c>
      <c r="AB2140">
        <v>0</v>
      </c>
      <c r="AC2140">
        <v>0</v>
      </c>
      <c r="AD2140">
        <v>0</v>
      </c>
      <c r="AE2140">
        <v>0</v>
      </c>
      <c r="AF2140">
        <v>0</v>
      </c>
    </row>
    <row r="2141" spans="1:32">
      <c r="A2141" t="s">
        <v>7744</v>
      </c>
      <c r="B2141" t="s">
        <v>19</v>
      </c>
      <c r="C2141">
        <v>0</v>
      </c>
      <c r="D2141">
        <v>0</v>
      </c>
      <c r="E2141">
        <v>0</v>
      </c>
      <c r="F2141">
        <v>0</v>
      </c>
      <c r="G2141">
        <v>0</v>
      </c>
      <c r="H2141">
        <v>0</v>
      </c>
      <c r="I2141">
        <v>0</v>
      </c>
      <c r="J2141">
        <v>0</v>
      </c>
      <c r="K2141">
        <v>0</v>
      </c>
      <c r="L2141">
        <v>0</v>
      </c>
      <c r="M2141">
        <v>0</v>
      </c>
      <c r="N2141">
        <v>0</v>
      </c>
      <c r="O2141">
        <v>0</v>
      </c>
      <c r="P2141">
        <v>0</v>
      </c>
      <c r="Q2141">
        <v>0</v>
      </c>
      <c r="R2141">
        <v>0</v>
      </c>
      <c r="S2141">
        <v>0</v>
      </c>
      <c r="T2141">
        <v>0</v>
      </c>
      <c r="U2141">
        <v>0</v>
      </c>
      <c r="V2141">
        <v>0</v>
      </c>
      <c r="W2141">
        <v>0</v>
      </c>
      <c r="X2141">
        <v>0</v>
      </c>
      <c r="Y2141">
        <v>0</v>
      </c>
      <c r="Z2141">
        <v>0</v>
      </c>
      <c r="AA2141">
        <v>0</v>
      </c>
      <c r="AB2141">
        <v>0</v>
      </c>
      <c r="AC2141">
        <v>0</v>
      </c>
      <c r="AD2141">
        <v>0</v>
      </c>
      <c r="AE2141">
        <v>0</v>
      </c>
      <c r="AF2141">
        <v>0</v>
      </c>
    </row>
    <row r="2142" spans="1:32">
      <c r="A2142" t="s">
        <v>7745</v>
      </c>
      <c r="B2142" t="s">
        <v>19</v>
      </c>
      <c r="C2142">
        <v>0</v>
      </c>
      <c r="D2142">
        <v>0</v>
      </c>
      <c r="E2142">
        <v>0</v>
      </c>
      <c r="F2142">
        <v>0</v>
      </c>
      <c r="G2142">
        <v>0</v>
      </c>
      <c r="H2142">
        <v>0</v>
      </c>
      <c r="I2142">
        <v>0</v>
      </c>
      <c r="J2142">
        <v>0</v>
      </c>
      <c r="K2142">
        <v>0</v>
      </c>
      <c r="L2142">
        <v>0</v>
      </c>
      <c r="M2142">
        <v>0</v>
      </c>
      <c r="N2142">
        <v>0</v>
      </c>
      <c r="O2142">
        <v>0</v>
      </c>
      <c r="P2142">
        <v>0</v>
      </c>
      <c r="Q2142">
        <v>0</v>
      </c>
      <c r="R2142">
        <v>0</v>
      </c>
      <c r="S2142">
        <v>0</v>
      </c>
      <c r="T2142">
        <v>0</v>
      </c>
      <c r="U2142">
        <v>0</v>
      </c>
      <c r="V2142">
        <v>0</v>
      </c>
      <c r="W2142">
        <v>0</v>
      </c>
      <c r="X2142">
        <v>0</v>
      </c>
      <c r="Y2142">
        <v>0</v>
      </c>
      <c r="Z2142">
        <v>0</v>
      </c>
      <c r="AA2142">
        <v>0</v>
      </c>
      <c r="AB2142">
        <v>0</v>
      </c>
      <c r="AC2142">
        <v>0</v>
      </c>
      <c r="AD2142">
        <v>0</v>
      </c>
      <c r="AE2142">
        <v>0</v>
      </c>
      <c r="AF2142">
        <v>0</v>
      </c>
    </row>
    <row r="2143" spans="1:32">
      <c r="A2143" t="s">
        <v>7746</v>
      </c>
      <c r="B2143" t="s">
        <v>19</v>
      </c>
      <c r="C2143">
        <v>0</v>
      </c>
      <c r="D2143">
        <v>0</v>
      </c>
      <c r="E2143">
        <v>0</v>
      </c>
      <c r="F2143">
        <v>0</v>
      </c>
      <c r="G2143">
        <v>0</v>
      </c>
      <c r="H2143">
        <v>0</v>
      </c>
      <c r="I2143">
        <v>0</v>
      </c>
      <c r="J2143">
        <v>0</v>
      </c>
      <c r="K2143">
        <v>0</v>
      </c>
      <c r="L2143">
        <v>0</v>
      </c>
      <c r="M2143">
        <v>0</v>
      </c>
      <c r="N2143">
        <v>0</v>
      </c>
      <c r="O2143">
        <v>0</v>
      </c>
      <c r="P2143">
        <v>0</v>
      </c>
      <c r="Q2143">
        <v>0</v>
      </c>
      <c r="R2143">
        <v>0</v>
      </c>
      <c r="S2143">
        <v>0</v>
      </c>
      <c r="T2143">
        <v>0</v>
      </c>
      <c r="U2143">
        <v>0</v>
      </c>
      <c r="V2143">
        <v>0</v>
      </c>
      <c r="W2143">
        <v>0</v>
      </c>
      <c r="X2143">
        <v>0</v>
      </c>
      <c r="Y2143">
        <v>0</v>
      </c>
      <c r="Z2143">
        <v>0</v>
      </c>
      <c r="AA2143">
        <v>0</v>
      </c>
      <c r="AB2143">
        <v>0</v>
      </c>
      <c r="AC2143">
        <v>0</v>
      </c>
      <c r="AD2143">
        <v>0</v>
      </c>
      <c r="AE2143">
        <v>0</v>
      </c>
      <c r="AF2143">
        <v>0</v>
      </c>
    </row>
    <row r="2144" spans="1:32">
      <c r="A2144" t="s">
        <v>7747</v>
      </c>
      <c r="B2144" t="s">
        <v>19</v>
      </c>
      <c r="C2144">
        <v>0</v>
      </c>
      <c r="D2144">
        <v>0</v>
      </c>
      <c r="E2144">
        <v>0</v>
      </c>
      <c r="F2144">
        <v>0</v>
      </c>
      <c r="G2144">
        <v>0</v>
      </c>
      <c r="H2144">
        <v>0</v>
      </c>
      <c r="I2144">
        <v>0</v>
      </c>
      <c r="J2144">
        <v>0</v>
      </c>
      <c r="K2144">
        <v>0</v>
      </c>
      <c r="L2144">
        <v>0</v>
      </c>
      <c r="M2144">
        <v>0</v>
      </c>
      <c r="N2144">
        <v>0</v>
      </c>
      <c r="O2144">
        <v>0</v>
      </c>
      <c r="P2144">
        <v>0</v>
      </c>
      <c r="Q2144">
        <v>0</v>
      </c>
      <c r="R2144">
        <v>0</v>
      </c>
      <c r="S2144">
        <v>0</v>
      </c>
      <c r="T2144">
        <v>0</v>
      </c>
      <c r="U2144">
        <v>0</v>
      </c>
      <c r="V2144">
        <v>0</v>
      </c>
      <c r="W2144">
        <v>0</v>
      </c>
      <c r="X2144">
        <v>0</v>
      </c>
      <c r="Y2144">
        <v>0</v>
      </c>
      <c r="Z2144">
        <v>0</v>
      </c>
      <c r="AA2144">
        <v>0</v>
      </c>
      <c r="AB2144">
        <v>0</v>
      </c>
      <c r="AC2144">
        <v>0</v>
      </c>
      <c r="AD2144">
        <v>0</v>
      </c>
      <c r="AE2144">
        <v>0</v>
      </c>
      <c r="AF2144">
        <v>0</v>
      </c>
    </row>
    <row r="2145" spans="1:32">
      <c r="A2145" t="s">
        <v>7748</v>
      </c>
      <c r="B2145" t="s">
        <v>19</v>
      </c>
      <c r="C2145">
        <v>0</v>
      </c>
      <c r="D2145">
        <v>0</v>
      </c>
      <c r="E2145">
        <v>0</v>
      </c>
      <c r="F2145">
        <v>0</v>
      </c>
      <c r="G2145">
        <v>0</v>
      </c>
      <c r="H2145">
        <v>0</v>
      </c>
      <c r="I2145">
        <v>0</v>
      </c>
      <c r="J2145">
        <v>0</v>
      </c>
      <c r="K2145">
        <v>0</v>
      </c>
      <c r="L2145">
        <v>0</v>
      </c>
      <c r="M2145">
        <v>0</v>
      </c>
      <c r="N2145">
        <v>0</v>
      </c>
      <c r="O2145">
        <v>0</v>
      </c>
      <c r="P2145">
        <v>0</v>
      </c>
      <c r="Q2145">
        <v>0</v>
      </c>
      <c r="R2145">
        <v>0</v>
      </c>
      <c r="S2145">
        <v>0</v>
      </c>
      <c r="T2145">
        <v>0</v>
      </c>
      <c r="U2145">
        <v>0</v>
      </c>
      <c r="V2145">
        <v>0</v>
      </c>
      <c r="W2145">
        <v>0</v>
      </c>
      <c r="X2145">
        <v>0</v>
      </c>
      <c r="Y2145">
        <v>0</v>
      </c>
      <c r="Z2145">
        <v>0</v>
      </c>
      <c r="AA2145">
        <v>0</v>
      </c>
      <c r="AB2145">
        <v>0</v>
      </c>
      <c r="AC2145">
        <v>0</v>
      </c>
      <c r="AD2145">
        <v>0</v>
      </c>
      <c r="AE2145">
        <v>0</v>
      </c>
      <c r="AF2145">
        <v>0</v>
      </c>
    </row>
    <row r="2146" spans="1:32">
      <c r="A2146" t="s">
        <v>7749</v>
      </c>
      <c r="B2146" t="s">
        <v>19</v>
      </c>
      <c r="C2146">
        <v>0</v>
      </c>
      <c r="D2146">
        <v>0</v>
      </c>
      <c r="E2146">
        <v>0</v>
      </c>
      <c r="F2146">
        <v>0</v>
      </c>
      <c r="G2146">
        <v>0</v>
      </c>
      <c r="H2146">
        <v>0</v>
      </c>
      <c r="I2146">
        <v>0</v>
      </c>
      <c r="J2146">
        <v>0</v>
      </c>
      <c r="K2146">
        <v>0</v>
      </c>
      <c r="L2146">
        <v>0</v>
      </c>
      <c r="M2146">
        <v>0</v>
      </c>
      <c r="N2146">
        <v>0</v>
      </c>
      <c r="O2146">
        <v>0</v>
      </c>
      <c r="P2146">
        <v>0</v>
      </c>
      <c r="Q2146">
        <v>0</v>
      </c>
      <c r="R2146">
        <v>0</v>
      </c>
      <c r="S2146">
        <v>0</v>
      </c>
      <c r="T2146">
        <v>0</v>
      </c>
      <c r="U2146">
        <v>0</v>
      </c>
      <c r="V2146">
        <v>0</v>
      </c>
      <c r="W2146">
        <v>0</v>
      </c>
      <c r="X2146">
        <v>0</v>
      </c>
      <c r="Y2146">
        <v>0</v>
      </c>
      <c r="Z2146">
        <v>0</v>
      </c>
      <c r="AA2146">
        <v>0</v>
      </c>
      <c r="AB2146">
        <v>0</v>
      </c>
      <c r="AC2146">
        <v>0</v>
      </c>
      <c r="AD2146">
        <v>0</v>
      </c>
      <c r="AE2146">
        <v>0</v>
      </c>
      <c r="AF2146">
        <v>0</v>
      </c>
    </row>
    <row r="2147" spans="1:32">
      <c r="A2147" t="s">
        <v>7750</v>
      </c>
      <c r="B2147" t="s">
        <v>19</v>
      </c>
      <c r="C2147">
        <v>0</v>
      </c>
      <c r="D2147">
        <v>0</v>
      </c>
      <c r="E2147">
        <v>0</v>
      </c>
      <c r="F2147">
        <v>0</v>
      </c>
      <c r="G2147">
        <v>0</v>
      </c>
      <c r="H2147">
        <v>0</v>
      </c>
      <c r="I2147">
        <v>0</v>
      </c>
      <c r="J2147">
        <v>0</v>
      </c>
      <c r="K2147">
        <v>0</v>
      </c>
      <c r="L2147">
        <v>0</v>
      </c>
      <c r="M2147">
        <v>0</v>
      </c>
      <c r="N2147">
        <v>0</v>
      </c>
      <c r="O2147">
        <v>0</v>
      </c>
      <c r="P2147">
        <v>0</v>
      </c>
      <c r="Q2147">
        <v>0</v>
      </c>
      <c r="R2147">
        <v>0</v>
      </c>
      <c r="S2147">
        <v>0</v>
      </c>
      <c r="T2147">
        <v>0</v>
      </c>
      <c r="U2147">
        <v>0</v>
      </c>
      <c r="V2147">
        <v>0</v>
      </c>
      <c r="W2147">
        <v>0</v>
      </c>
      <c r="X2147">
        <v>0</v>
      </c>
      <c r="Y2147">
        <v>0</v>
      </c>
      <c r="Z2147">
        <v>0</v>
      </c>
      <c r="AA2147">
        <v>0</v>
      </c>
      <c r="AB2147">
        <v>0</v>
      </c>
      <c r="AC2147">
        <v>0</v>
      </c>
      <c r="AD2147">
        <v>0</v>
      </c>
      <c r="AE2147">
        <v>0</v>
      </c>
      <c r="AF2147">
        <v>0</v>
      </c>
    </row>
    <row r="2148" spans="1:32">
      <c r="A2148" t="s">
        <v>7751</v>
      </c>
      <c r="B2148" t="s">
        <v>19</v>
      </c>
      <c r="C2148">
        <v>0</v>
      </c>
      <c r="D2148">
        <v>0</v>
      </c>
      <c r="E2148">
        <v>0</v>
      </c>
      <c r="F2148">
        <v>0</v>
      </c>
      <c r="G2148">
        <v>0</v>
      </c>
      <c r="H2148">
        <v>0</v>
      </c>
      <c r="I2148">
        <v>0</v>
      </c>
      <c r="J2148">
        <v>0</v>
      </c>
      <c r="K2148">
        <v>0</v>
      </c>
      <c r="L2148">
        <v>0</v>
      </c>
      <c r="M2148">
        <v>0</v>
      </c>
      <c r="N2148">
        <v>0</v>
      </c>
      <c r="O2148">
        <v>0</v>
      </c>
      <c r="P2148">
        <v>0</v>
      </c>
      <c r="Q2148">
        <v>0</v>
      </c>
      <c r="R2148">
        <v>0</v>
      </c>
      <c r="S2148">
        <v>0</v>
      </c>
      <c r="T2148">
        <v>0</v>
      </c>
      <c r="U2148">
        <v>0</v>
      </c>
      <c r="V2148">
        <v>0</v>
      </c>
      <c r="W2148">
        <v>0</v>
      </c>
      <c r="X2148">
        <v>0</v>
      </c>
      <c r="Y2148">
        <v>0</v>
      </c>
      <c r="Z2148">
        <v>0</v>
      </c>
      <c r="AA2148">
        <v>0</v>
      </c>
      <c r="AB2148">
        <v>0</v>
      </c>
      <c r="AC2148">
        <v>0</v>
      </c>
      <c r="AD2148">
        <v>0</v>
      </c>
      <c r="AE2148">
        <v>0</v>
      </c>
      <c r="AF2148">
        <v>0</v>
      </c>
    </row>
    <row r="2149" spans="1:32">
      <c r="A2149" t="s">
        <v>7752</v>
      </c>
      <c r="B2149" t="s">
        <v>19</v>
      </c>
      <c r="C2149">
        <v>0</v>
      </c>
      <c r="D2149">
        <v>0</v>
      </c>
      <c r="E2149">
        <v>0</v>
      </c>
      <c r="F2149">
        <v>0</v>
      </c>
      <c r="G2149">
        <v>0</v>
      </c>
      <c r="H2149">
        <v>0</v>
      </c>
      <c r="I2149">
        <v>0</v>
      </c>
      <c r="J2149">
        <v>0</v>
      </c>
      <c r="K2149">
        <v>0</v>
      </c>
      <c r="L2149">
        <v>0</v>
      </c>
      <c r="M2149">
        <v>0</v>
      </c>
      <c r="N2149">
        <v>0</v>
      </c>
      <c r="O2149">
        <v>0</v>
      </c>
      <c r="P2149">
        <v>0</v>
      </c>
      <c r="Q2149">
        <v>0</v>
      </c>
      <c r="R2149">
        <v>0</v>
      </c>
      <c r="S2149">
        <v>0</v>
      </c>
      <c r="T2149">
        <v>0</v>
      </c>
      <c r="U2149">
        <v>0</v>
      </c>
      <c r="V2149">
        <v>0</v>
      </c>
      <c r="W2149">
        <v>0</v>
      </c>
      <c r="X2149">
        <v>0</v>
      </c>
      <c r="Y2149">
        <v>0</v>
      </c>
      <c r="Z2149">
        <v>0</v>
      </c>
      <c r="AA2149">
        <v>0</v>
      </c>
      <c r="AB2149">
        <v>0</v>
      </c>
      <c r="AC2149">
        <v>0</v>
      </c>
      <c r="AD2149">
        <v>0</v>
      </c>
      <c r="AE2149">
        <v>0</v>
      </c>
      <c r="AF2149">
        <v>0</v>
      </c>
    </row>
    <row r="2150" spans="1:32">
      <c r="A2150" t="s">
        <v>7753</v>
      </c>
      <c r="B2150" t="s">
        <v>19</v>
      </c>
      <c r="C2150">
        <v>0</v>
      </c>
      <c r="D2150">
        <v>0</v>
      </c>
      <c r="E2150">
        <v>0</v>
      </c>
      <c r="F2150">
        <v>0</v>
      </c>
      <c r="G2150">
        <v>0</v>
      </c>
      <c r="H2150">
        <v>0</v>
      </c>
      <c r="I2150">
        <v>0</v>
      </c>
      <c r="J2150">
        <v>0</v>
      </c>
      <c r="K2150">
        <v>0</v>
      </c>
      <c r="L2150">
        <v>0</v>
      </c>
      <c r="M2150">
        <v>0</v>
      </c>
      <c r="N2150">
        <v>0</v>
      </c>
      <c r="O2150">
        <v>0</v>
      </c>
      <c r="P2150">
        <v>0</v>
      </c>
      <c r="Q2150">
        <v>0</v>
      </c>
      <c r="R2150">
        <v>0</v>
      </c>
      <c r="S2150">
        <v>0</v>
      </c>
      <c r="T2150">
        <v>0</v>
      </c>
      <c r="U2150">
        <v>0</v>
      </c>
      <c r="V2150">
        <v>0</v>
      </c>
      <c r="W2150">
        <v>0</v>
      </c>
      <c r="X2150">
        <v>0</v>
      </c>
      <c r="Y2150">
        <v>0</v>
      </c>
      <c r="Z2150">
        <v>0</v>
      </c>
      <c r="AA2150">
        <v>0</v>
      </c>
      <c r="AB2150">
        <v>0</v>
      </c>
      <c r="AC2150">
        <v>0</v>
      </c>
      <c r="AD2150">
        <v>0</v>
      </c>
      <c r="AE2150">
        <v>0</v>
      </c>
      <c r="AF2150">
        <v>0</v>
      </c>
    </row>
    <row r="2151" spans="1:32">
      <c r="A2151" t="s">
        <v>7754</v>
      </c>
      <c r="B2151" t="s">
        <v>19</v>
      </c>
      <c r="C2151">
        <v>0</v>
      </c>
      <c r="D2151">
        <v>0</v>
      </c>
      <c r="E2151">
        <v>0</v>
      </c>
      <c r="F2151">
        <v>0</v>
      </c>
      <c r="G2151">
        <v>0</v>
      </c>
      <c r="H2151">
        <v>0</v>
      </c>
      <c r="I2151">
        <v>0</v>
      </c>
      <c r="J2151">
        <v>0</v>
      </c>
      <c r="K2151">
        <v>0</v>
      </c>
      <c r="L2151">
        <v>0</v>
      </c>
      <c r="M2151">
        <v>0</v>
      </c>
      <c r="N2151">
        <v>0</v>
      </c>
      <c r="O2151">
        <v>0</v>
      </c>
      <c r="P2151">
        <v>0</v>
      </c>
      <c r="Q2151">
        <v>0</v>
      </c>
      <c r="R2151">
        <v>0</v>
      </c>
      <c r="S2151">
        <v>0</v>
      </c>
      <c r="T2151">
        <v>0</v>
      </c>
      <c r="U2151">
        <v>0</v>
      </c>
      <c r="V2151">
        <v>0</v>
      </c>
      <c r="W2151">
        <v>0</v>
      </c>
      <c r="X2151">
        <v>0</v>
      </c>
      <c r="Y2151">
        <v>0</v>
      </c>
      <c r="Z2151">
        <v>0</v>
      </c>
      <c r="AA2151">
        <v>0</v>
      </c>
      <c r="AB2151">
        <v>0</v>
      </c>
      <c r="AC2151">
        <v>0</v>
      </c>
      <c r="AD2151">
        <v>0</v>
      </c>
      <c r="AE2151">
        <v>0</v>
      </c>
      <c r="AF2151">
        <v>0</v>
      </c>
    </row>
    <row r="2152" spans="1:32">
      <c r="A2152" t="s">
        <v>7755</v>
      </c>
      <c r="B2152" t="s">
        <v>19</v>
      </c>
      <c r="C2152">
        <v>0</v>
      </c>
      <c r="D2152">
        <v>0</v>
      </c>
      <c r="E2152">
        <v>0</v>
      </c>
      <c r="F2152">
        <v>0</v>
      </c>
      <c r="G2152">
        <v>0</v>
      </c>
      <c r="H2152">
        <v>0</v>
      </c>
      <c r="I2152">
        <v>0</v>
      </c>
      <c r="J2152">
        <v>0</v>
      </c>
      <c r="K2152">
        <v>0</v>
      </c>
      <c r="L2152">
        <v>0</v>
      </c>
      <c r="M2152">
        <v>0</v>
      </c>
      <c r="N2152">
        <v>0</v>
      </c>
      <c r="O2152">
        <v>0</v>
      </c>
      <c r="P2152">
        <v>0</v>
      </c>
      <c r="Q2152">
        <v>0</v>
      </c>
      <c r="R2152">
        <v>0</v>
      </c>
      <c r="S2152">
        <v>0</v>
      </c>
      <c r="T2152">
        <v>0</v>
      </c>
      <c r="U2152">
        <v>0</v>
      </c>
      <c r="V2152">
        <v>0</v>
      </c>
      <c r="W2152">
        <v>0</v>
      </c>
      <c r="X2152">
        <v>0</v>
      </c>
      <c r="Y2152">
        <v>0</v>
      </c>
      <c r="Z2152">
        <v>0</v>
      </c>
      <c r="AA2152">
        <v>0</v>
      </c>
      <c r="AB2152">
        <v>0</v>
      </c>
      <c r="AC2152">
        <v>0</v>
      </c>
      <c r="AD2152">
        <v>0</v>
      </c>
      <c r="AE2152">
        <v>0</v>
      </c>
      <c r="AF2152">
        <v>0</v>
      </c>
    </row>
    <row r="2153" spans="1:32">
      <c r="A2153" t="s">
        <v>7756</v>
      </c>
      <c r="B2153" t="s">
        <v>19</v>
      </c>
      <c r="C2153">
        <v>0</v>
      </c>
      <c r="D2153">
        <v>0</v>
      </c>
      <c r="E2153">
        <v>0</v>
      </c>
      <c r="F2153">
        <v>0</v>
      </c>
      <c r="G2153">
        <v>0</v>
      </c>
      <c r="H2153">
        <v>0</v>
      </c>
      <c r="I2153">
        <v>0</v>
      </c>
      <c r="J2153">
        <v>0</v>
      </c>
      <c r="K2153">
        <v>0</v>
      </c>
      <c r="L2153">
        <v>0</v>
      </c>
      <c r="M2153">
        <v>0</v>
      </c>
      <c r="N2153">
        <v>0</v>
      </c>
      <c r="O2153">
        <v>0</v>
      </c>
      <c r="P2153">
        <v>0</v>
      </c>
      <c r="Q2153">
        <v>0</v>
      </c>
      <c r="R2153">
        <v>0</v>
      </c>
      <c r="S2153">
        <v>0</v>
      </c>
      <c r="T2153">
        <v>0</v>
      </c>
      <c r="U2153">
        <v>0</v>
      </c>
      <c r="V2153">
        <v>0</v>
      </c>
      <c r="W2153">
        <v>0</v>
      </c>
      <c r="X2153">
        <v>0</v>
      </c>
      <c r="Y2153">
        <v>0</v>
      </c>
      <c r="Z2153">
        <v>0</v>
      </c>
      <c r="AA2153">
        <v>0</v>
      </c>
      <c r="AB2153">
        <v>0</v>
      </c>
      <c r="AC2153">
        <v>0</v>
      </c>
      <c r="AD2153">
        <v>0</v>
      </c>
      <c r="AE2153">
        <v>0</v>
      </c>
      <c r="AF2153">
        <v>0</v>
      </c>
    </row>
    <row r="2154" spans="1:32">
      <c r="A2154" t="s">
        <v>7757</v>
      </c>
      <c r="B2154" t="s">
        <v>19</v>
      </c>
      <c r="C2154">
        <v>0</v>
      </c>
      <c r="D2154">
        <v>0</v>
      </c>
      <c r="E2154">
        <v>0</v>
      </c>
      <c r="F2154">
        <v>0</v>
      </c>
      <c r="G2154">
        <v>0</v>
      </c>
      <c r="H2154">
        <v>0</v>
      </c>
      <c r="I2154">
        <v>0</v>
      </c>
      <c r="J2154">
        <v>0</v>
      </c>
      <c r="K2154">
        <v>0</v>
      </c>
      <c r="L2154">
        <v>0</v>
      </c>
      <c r="M2154">
        <v>0</v>
      </c>
      <c r="N2154">
        <v>0</v>
      </c>
      <c r="O2154">
        <v>0</v>
      </c>
      <c r="P2154">
        <v>0</v>
      </c>
      <c r="Q2154">
        <v>0</v>
      </c>
      <c r="R2154">
        <v>0</v>
      </c>
      <c r="S2154">
        <v>0</v>
      </c>
      <c r="T2154">
        <v>0</v>
      </c>
      <c r="U2154">
        <v>0</v>
      </c>
      <c r="V2154">
        <v>0</v>
      </c>
      <c r="W2154">
        <v>0</v>
      </c>
      <c r="X2154">
        <v>0</v>
      </c>
      <c r="Y2154">
        <v>0</v>
      </c>
      <c r="Z2154">
        <v>0</v>
      </c>
      <c r="AA2154">
        <v>0</v>
      </c>
      <c r="AB2154">
        <v>0</v>
      </c>
      <c r="AC2154">
        <v>0</v>
      </c>
      <c r="AD2154">
        <v>0</v>
      </c>
      <c r="AE2154">
        <v>0</v>
      </c>
      <c r="AF2154">
        <v>0</v>
      </c>
    </row>
    <row r="2155" spans="1:32">
      <c r="A2155" t="s">
        <v>7758</v>
      </c>
      <c r="B2155" t="s">
        <v>19</v>
      </c>
      <c r="C2155">
        <v>0</v>
      </c>
      <c r="D2155">
        <v>0</v>
      </c>
      <c r="E2155">
        <v>0</v>
      </c>
      <c r="F2155">
        <v>0</v>
      </c>
      <c r="G2155">
        <v>0</v>
      </c>
      <c r="H2155">
        <v>0</v>
      </c>
      <c r="I2155">
        <v>0</v>
      </c>
      <c r="J2155">
        <v>0</v>
      </c>
      <c r="K2155">
        <v>0</v>
      </c>
      <c r="L2155">
        <v>0</v>
      </c>
      <c r="M2155">
        <v>0</v>
      </c>
      <c r="N2155">
        <v>0</v>
      </c>
      <c r="O2155">
        <v>0</v>
      </c>
      <c r="P2155">
        <v>0</v>
      </c>
      <c r="Q2155">
        <v>0</v>
      </c>
      <c r="R2155">
        <v>0</v>
      </c>
      <c r="S2155">
        <v>0</v>
      </c>
      <c r="T2155">
        <v>0</v>
      </c>
      <c r="U2155">
        <v>0</v>
      </c>
      <c r="V2155">
        <v>0</v>
      </c>
      <c r="W2155">
        <v>0</v>
      </c>
      <c r="X2155">
        <v>0</v>
      </c>
      <c r="Y2155">
        <v>0</v>
      </c>
      <c r="Z2155">
        <v>0</v>
      </c>
      <c r="AA2155">
        <v>0</v>
      </c>
      <c r="AB2155">
        <v>0</v>
      </c>
      <c r="AC2155">
        <v>0</v>
      </c>
      <c r="AD2155">
        <v>0</v>
      </c>
      <c r="AE2155">
        <v>0</v>
      </c>
      <c r="AF2155">
        <v>0</v>
      </c>
    </row>
    <row r="2156" spans="1:32">
      <c r="A2156" t="s">
        <v>7759</v>
      </c>
      <c r="B2156" t="s">
        <v>19</v>
      </c>
      <c r="C2156">
        <v>0</v>
      </c>
      <c r="D2156">
        <v>0</v>
      </c>
      <c r="E2156">
        <v>0</v>
      </c>
      <c r="F2156">
        <v>0</v>
      </c>
      <c r="G2156">
        <v>0</v>
      </c>
      <c r="H2156">
        <v>0</v>
      </c>
      <c r="I2156">
        <v>0</v>
      </c>
      <c r="J2156">
        <v>0</v>
      </c>
      <c r="K2156">
        <v>0</v>
      </c>
      <c r="L2156">
        <v>0</v>
      </c>
      <c r="M2156">
        <v>0</v>
      </c>
      <c r="N2156">
        <v>0</v>
      </c>
      <c r="O2156">
        <v>0</v>
      </c>
      <c r="P2156">
        <v>0</v>
      </c>
      <c r="Q2156">
        <v>0</v>
      </c>
      <c r="R2156">
        <v>0</v>
      </c>
      <c r="S2156">
        <v>0</v>
      </c>
      <c r="T2156">
        <v>0</v>
      </c>
      <c r="U2156">
        <v>0</v>
      </c>
      <c r="V2156">
        <v>0</v>
      </c>
      <c r="W2156">
        <v>0</v>
      </c>
      <c r="X2156">
        <v>0</v>
      </c>
      <c r="Y2156">
        <v>0</v>
      </c>
      <c r="Z2156">
        <v>0</v>
      </c>
      <c r="AA2156">
        <v>0</v>
      </c>
      <c r="AB2156">
        <v>0</v>
      </c>
      <c r="AC2156">
        <v>0</v>
      </c>
      <c r="AD2156">
        <v>0</v>
      </c>
      <c r="AE2156">
        <v>0</v>
      </c>
      <c r="AF2156">
        <v>0</v>
      </c>
    </row>
    <row r="2157" spans="1:32">
      <c r="A2157" t="s">
        <v>7760</v>
      </c>
      <c r="B2157" t="s">
        <v>19</v>
      </c>
      <c r="C2157">
        <v>0</v>
      </c>
      <c r="D2157">
        <v>0</v>
      </c>
      <c r="E2157">
        <v>0</v>
      </c>
      <c r="F2157">
        <v>0</v>
      </c>
      <c r="G2157">
        <v>0</v>
      </c>
      <c r="H2157">
        <v>0</v>
      </c>
      <c r="I2157">
        <v>0</v>
      </c>
      <c r="J2157">
        <v>0</v>
      </c>
      <c r="K2157">
        <v>0</v>
      </c>
      <c r="L2157">
        <v>0</v>
      </c>
      <c r="M2157">
        <v>0</v>
      </c>
      <c r="N2157">
        <v>0</v>
      </c>
      <c r="O2157">
        <v>0</v>
      </c>
      <c r="P2157">
        <v>0</v>
      </c>
      <c r="Q2157">
        <v>0</v>
      </c>
      <c r="R2157">
        <v>0</v>
      </c>
      <c r="S2157">
        <v>0</v>
      </c>
      <c r="T2157">
        <v>0</v>
      </c>
      <c r="U2157">
        <v>0</v>
      </c>
      <c r="V2157">
        <v>0</v>
      </c>
      <c r="W2157">
        <v>0</v>
      </c>
      <c r="X2157">
        <v>0</v>
      </c>
      <c r="Y2157">
        <v>0</v>
      </c>
      <c r="Z2157">
        <v>0</v>
      </c>
      <c r="AA2157">
        <v>0</v>
      </c>
      <c r="AB2157">
        <v>0</v>
      </c>
      <c r="AC2157">
        <v>0</v>
      </c>
      <c r="AD2157">
        <v>0</v>
      </c>
      <c r="AE2157">
        <v>0</v>
      </c>
      <c r="AF2157">
        <v>0</v>
      </c>
    </row>
    <row r="2158" spans="1:32">
      <c r="A2158" t="s">
        <v>7761</v>
      </c>
      <c r="B2158" t="s">
        <v>19</v>
      </c>
      <c r="C2158">
        <v>0</v>
      </c>
      <c r="D2158">
        <v>0</v>
      </c>
      <c r="E2158">
        <v>0</v>
      </c>
      <c r="F2158">
        <v>0</v>
      </c>
      <c r="G2158">
        <v>0</v>
      </c>
      <c r="H2158">
        <v>0</v>
      </c>
      <c r="I2158">
        <v>0</v>
      </c>
      <c r="J2158">
        <v>0</v>
      </c>
      <c r="K2158">
        <v>0</v>
      </c>
      <c r="L2158">
        <v>0</v>
      </c>
      <c r="M2158">
        <v>0</v>
      </c>
      <c r="N2158">
        <v>0</v>
      </c>
      <c r="O2158">
        <v>0</v>
      </c>
      <c r="P2158">
        <v>0</v>
      </c>
      <c r="Q2158">
        <v>0</v>
      </c>
      <c r="R2158">
        <v>0</v>
      </c>
      <c r="S2158">
        <v>0</v>
      </c>
      <c r="T2158">
        <v>0</v>
      </c>
      <c r="U2158">
        <v>0</v>
      </c>
      <c r="V2158">
        <v>0</v>
      </c>
      <c r="W2158">
        <v>0</v>
      </c>
      <c r="X2158">
        <v>0</v>
      </c>
      <c r="Y2158">
        <v>0</v>
      </c>
      <c r="Z2158">
        <v>0</v>
      </c>
      <c r="AA2158">
        <v>0</v>
      </c>
      <c r="AB2158">
        <v>0</v>
      </c>
      <c r="AC2158">
        <v>0</v>
      </c>
      <c r="AD2158">
        <v>0</v>
      </c>
      <c r="AE2158">
        <v>0</v>
      </c>
      <c r="AF2158">
        <v>0</v>
      </c>
    </row>
    <row r="2159" spans="1:32">
      <c r="A2159" t="s">
        <v>7762</v>
      </c>
      <c r="B2159" t="s">
        <v>19</v>
      </c>
      <c r="C2159">
        <v>0</v>
      </c>
      <c r="D2159">
        <v>0</v>
      </c>
      <c r="E2159">
        <v>0</v>
      </c>
      <c r="F2159">
        <v>0</v>
      </c>
      <c r="G2159">
        <v>0</v>
      </c>
      <c r="H2159">
        <v>0</v>
      </c>
      <c r="I2159">
        <v>0</v>
      </c>
      <c r="J2159">
        <v>0</v>
      </c>
      <c r="K2159">
        <v>0</v>
      </c>
      <c r="L2159">
        <v>0</v>
      </c>
      <c r="M2159">
        <v>0</v>
      </c>
      <c r="N2159">
        <v>0</v>
      </c>
      <c r="O2159">
        <v>0</v>
      </c>
      <c r="P2159">
        <v>0</v>
      </c>
      <c r="Q2159">
        <v>0</v>
      </c>
      <c r="R2159">
        <v>0</v>
      </c>
      <c r="S2159">
        <v>0</v>
      </c>
      <c r="T2159">
        <v>0</v>
      </c>
      <c r="U2159">
        <v>0</v>
      </c>
      <c r="V2159">
        <v>0</v>
      </c>
      <c r="W2159">
        <v>0</v>
      </c>
      <c r="X2159">
        <v>0</v>
      </c>
      <c r="Y2159">
        <v>0</v>
      </c>
      <c r="Z2159">
        <v>0</v>
      </c>
      <c r="AA2159">
        <v>0</v>
      </c>
      <c r="AB2159">
        <v>0</v>
      </c>
      <c r="AC2159">
        <v>0</v>
      </c>
      <c r="AD2159">
        <v>0</v>
      </c>
      <c r="AE2159">
        <v>0</v>
      </c>
      <c r="AF2159">
        <v>0</v>
      </c>
    </row>
    <row r="2160" spans="1:32">
      <c r="A2160" t="s">
        <v>7763</v>
      </c>
      <c r="B2160" t="s">
        <v>19</v>
      </c>
      <c r="C2160">
        <v>0</v>
      </c>
      <c r="D2160">
        <v>0</v>
      </c>
      <c r="E2160">
        <v>0</v>
      </c>
      <c r="F2160">
        <v>0</v>
      </c>
      <c r="G2160">
        <v>0</v>
      </c>
      <c r="H2160">
        <v>0</v>
      </c>
      <c r="I2160">
        <v>0</v>
      </c>
      <c r="J2160">
        <v>0</v>
      </c>
      <c r="K2160">
        <v>0</v>
      </c>
      <c r="L2160">
        <v>0</v>
      </c>
      <c r="M2160">
        <v>0</v>
      </c>
      <c r="N2160">
        <v>0</v>
      </c>
      <c r="O2160">
        <v>0</v>
      </c>
      <c r="P2160">
        <v>0</v>
      </c>
      <c r="Q2160">
        <v>0</v>
      </c>
      <c r="R2160">
        <v>0</v>
      </c>
      <c r="S2160">
        <v>0</v>
      </c>
      <c r="T2160">
        <v>0</v>
      </c>
      <c r="U2160">
        <v>0</v>
      </c>
      <c r="V2160">
        <v>0</v>
      </c>
      <c r="W2160">
        <v>0</v>
      </c>
      <c r="X2160">
        <v>0</v>
      </c>
      <c r="Y2160">
        <v>0</v>
      </c>
      <c r="Z2160">
        <v>0</v>
      </c>
      <c r="AA2160">
        <v>0</v>
      </c>
      <c r="AB2160">
        <v>0</v>
      </c>
      <c r="AC2160">
        <v>0</v>
      </c>
      <c r="AD2160">
        <v>0</v>
      </c>
      <c r="AE2160">
        <v>0</v>
      </c>
      <c r="AF2160">
        <v>0</v>
      </c>
    </row>
    <row r="2161" spans="1:32">
      <c r="A2161" t="s">
        <v>7764</v>
      </c>
      <c r="B2161" t="s">
        <v>19</v>
      </c>
      <c r="C2161">
        <v>0</v>
      </c>
      <c r="D2161">
        <v>0</v>
      </c>
      <c r="E2161">
        <v>0</v>
      </c>
      <c r="F2161">
        <v>0</v>
      </c>
      <c r="G2161">
        <v>0</v>
      </c>
      <c r="H2161">
        <v>0</v>
      </c>
      <c r="I2161">
        <v>0</v>
      </c>
      <c r="J2161">
        <v>0</v>
      </c>
      <c r="K2161">
        <v>0</v>
      </c>
      <c r="L2161">
        <v>0</v>
      </c>
      <c r="M2161">
        <v>0</v>
      </c>
      <c r="N2161">
        <v>0</v>
      </c>
      <c r="O2161">
        <v>0</v>
      </c>
      <c r="P2161">
        <v>0</v>
      </c>
      <c r="Q2161">
        <v>0</v>
      </c>
      <c r="R2161">
        <v>0</v>
      </c>
      <c r="S2161">
        <v>0</v>
      </c>
      <c r="T2161">
        <v>0</v>
      </c>
      <c r="U2161">
        <v>0</v>
      </c>
      <c r="V2161">
        <v>0</v>
      </c>
      <c r="W2161">
        <v>0</v>
      </c>
      <c r="X2161">
        <v>0</v>
      </c>
      <c r="Y2161">
        <v>0</v>
      </c>
      <c r="Z2161">
        <v>0</v>
      </c>
      <c r="AA2161">
        <v>0</v>
      </c>
      <c r="AB2161">
        <v>0</v>
      </c>
      <c r="AC2161">
        <v>0</v>
      </c>
      <c r="AD2161">
        <v>0</v>
      </c>
      <c r="AE2161">
        <v>0</v>
      </c>
      <c r="AF2161">
        <v>0</v>
      </c>
    </row>
    <row r="2162" spans="1:32">
      <c r="A2162" t="s">
        <v>7765</v>
      </c>
      <c r="B2162" t="s">
        <v>19</v>
      </c>
      <c r="C2162">
        <v>0</v>
      </c>
      <c r="D2162">
        <v>0</v>
      </c>
      <c r="E2162">
        <v>0</v>
      </c>
      <c r="F2162">
        <v>0</v>
      </c>
      <c r="G2162">
        <v>0</v>
      </c>
      <c r="H2162">
        <v>0</v>
      </c>
      <c r="I2162">
        <v>0</v>
      </c>
      <c r="J2162">
        <v>0</v>
      </c>
      <c r="K2162">
        <v>0</v>
      </c>
      <c r="L2162">
        <v>0</v>
      </c>
      <c r="M2162">
        <v>0</v>
      </c>
      <c r="N2162">
        <v>0</v>
      </c>
      <c r="O2162">
        <v>0</v>
      </c>
      <c r="P2162">
        <v>0</v>
      </c>
      <c r="Q2162">
        <v>0</v>
      </c>
      <c r="R2162">
        <v>0</v>
      </c>
      <c r="S2162">
        <v>0</v>
      </c>
      <c r="T2162">
        <v>0</v>
      </c>
      <c r="U2162">
        <v>0</v>
      </c>
      <c r="V2162">
        <v>0</v>
      </c>
      <c r="W2162">
        <v>0</v>
      </c>
      <c r="X2162">
        <v>0</v>
      </c>
      <c r="Y2162">
        <v>0</v>
      </c>
      <c r="Z2162">
        <v>0</v>
      </c>
      <c r="AA2162">
        <v>0</v>
      </c>
      <c r="AB2162">
        <v>0</v>
      </c>
      <c r="AC2162">
        <v>0</v>
      </c>
      <c r="AD2162">
        <v>0</v>
      </c>
      <c r="AE2162">
        <v>0</v>
      </c>
      <c r="AF2162">
        <v>0</v>
      </c>
    </row>
    <row r="2163" spans="1:32">
      <c r="A2163" t="s">
        <v>7766</v>
      </c>
      <c r="B2163" t="s">
        <v>19</v>
      </c>
      <c r="C2163">
        <v>0</v>
      </c>
      <c r="D2163">
        <v>0</v>
      </c>
      <c r="E2163">
        <v>0</v>
      </c>
      <c r="F2163">
        <v>0</v>
      </c>
      <c r="G2163">
        <v>0</v>
      </c>
      <c r="H2163">
        <v>0</v>
      </c>
      <c r="I2163">
        <v>0</v>
      </c>
      <c r="J2163">
        <v>0</v>
      </c>
      <c r="K2163">
        <v>0</v>
      </c>
      <c r="L2163">
        <v>0</v>
      </c>
      <c r="M2163">
        <v>0</v>
      </c>
      <c r="N2163">
        <v>0</v>
      </c>
      <c r="O2163">
        <v>0</v>
      </c>
      <c r="P2163">
        <v>0</v>
      </c>
      <c r="Q2163">
        <v>0</v>
      </c>
      <c r="R2163">
        <v>0</v>
      </c>
      <c r="S2163">
        <v>0</v>
      </c>
      <c r="T2163">
        <v>0</v>
      </c>
      <c r="U2163">
        <v>0</v>
      </c>
      <c r="V2163">
        <v>0</v>
      </c>
      <c r="W2163">
        <v>0</v>
      </c>
      <c r="X2163">
        <v>0</v>
      </c>
      <c r="Y2163">
        <v>0</v>
      </c>
      <c r="Z2163">
        <v>0</v>
      </c>
      <c r="AA2163">
        <v>0</v>
      </c>
      <c r="AB2163">
        <v>0</v>
      </c>
      <c r="AC2163">
        <v>0</v>
      </c>
      <c r="AD2163">
        <v>0</v>
      </c>
      <c r="AE2163">
        <v>0</v>
      </c>
      <c r="AF2163">
        <v>0</v>
      </c>
    </row>
    <row r="2164" spans="1:32">
      <c r="A2164" t="s">
        <v>7767</v>
      </c>
      <c r="B2164" t="s">
        <v>19</v>
      </c>
      <c r="C2164">
        <v>0</v>
      </c>
      <c r="D2164">
        <v>0</v>
      </c>
      <c r="E2164">
        <v>0</v>
      </c>
      <c r="F2164">
        <v>0</v>
      </c>
      <c r="G2164">
        <v>0</v>
      </c>
      <c r="H2164">
        <v>0</v>
      </c>
      <c r="I2164">
        <v>0</v>
      </c>
      <c r="J2164">
        <v>0</v>
      </c>
      <c r="K2164">
        <v>0</v>
      </c>
      <c r="L2164">
        <v>0</v>
      </c>
      <c r="M2164">
        <v>0</v>
      </c>
      <c r="N2164">
        <v>0</v>
      </c>
      <c r="O2164">
        <v>0</v>
      </c>
      <c r="P2164">
        <v>0</v>
      </c>
      <c r="Q2164">
        <v>0</v>
      </c>
      <c r="R2164">
        <v>0</v>
      </c>
      <c r="S2164">
        <v>0</v>
      </c>
      <c r="T2164">
        <v>0</v>
      </c>
      <c r="U2164">
        <v>0</v>
      </c>
      <c r="V2164">
        <v>0</v>
      </c>
      <c r="W2164">
        <v>0</v>
      </c>
      <c r="X2164">
        <v>0</v>
      </c>
      <c r="Y2164">
        <v>0</v>
      </c>
      <c r="Z2164">
        <v>0</v>
      </c>
      <c r="AA2164">
        <v>0</v>
      </c>
      <c r="AB2164">
        <v>0</v>
      </c>
      <c r="AC2164">
        <v>0</v>
      </c>
      <c r="AD2164">
        <v>0</v>
      </c>
      <c r="AE2164">
        <v>0</v>
      </c>
      <c r="AF2164">
        <v>0</v>
      </c>
    </row>
    <row r="2165" spans="1:32">
      <c r="A2165" t="s">
        <v>7768</v>
      </c>
      <c r="B2165" t="s">
        <v>19</v>
      </c>
      <c r="C2165">
        <v>0</v>
      </c>
      <c r="D2165">
        <v>0</v>
      </c>
      <c r="E2165">
        <v>0</v>
      </c>
      <c r="F2165">
        <v>0</v>
      </c>
      <c r="G2165">
        <v>0</v>
      </c>
      <c r="H2165">
        <v>0</v>
      </c>
      <c r="I2165">
        <v>0</v>
      </c>
      <c r="J2165">
        <v>0</v>
      </c>
      <c r="K2165">
        <v>0</v>
      </c>
      <c r="L2165">
        <v>0</v>
      </c>
      <c r="M2165">
        <v>0</v>
      </c>
      <c r="N2165">
        <v>0</v>
      </c>
      <c r="O2165">
        <v>0</v>
      </c>
      <c r="P2165">
        <v>0</v>
      </c>
      <c r="Q2165">
        <v>0</v>
      </c>
      <c r="R2165">
        <v>0</v>
      </c>
      <c r="S2165">
        <v>0</v>
      </c>
      <c r="T2165">
        <v>0</v>
      </c>
      <c r="U2165">
        <v>0</v>
      </c>
      <c r="V2165">
        <v>0</v>
      </c>
      <c r="W2165">
        <v>0</v>
      </c>
      <c r="X2165">
        <v>0</v>
      </c>
      <c r="Y2165">
        <v>0</v>
      </c>
      <c r="Z2165">
        <v>0</v>
      </c>
      <c r="AA2165">
        <v>0</v>
      </c>
      <c r="AB2165">
        <v>0</v>
      </c>
      <c r="AC2165">
        <v>0</v>
      </c>
      <c r="AD2165">
        <v>0</v>
      </c>
      <c r="AE2165">
        <v>0</v>
      </c>
      <c r="AF2165">
        <v>0</v>
      </c>
    </row>
    <row r="2166" spans="1:32">
      <c r="A2166" t="s">
        <v>7769</v>
      </c>
      <c r="B2166" t="s">
        <v>19</v>
      </c>
      <c r="C2166">
        <v>0</v>
      </c>
      <c r="D2166">
        <v>0</v>
      </c>
      <c r="E2166">
        <v>0</v>
      </c>
      <c r="F2166">
        <v>0</v>
      </c>
      <c r="G2166">
        <v>0</v>
      </c>
      <c r="H2166">
        <v>0</v>
      </c>
      <c r="I2166">
        <v>0</v>
      </c>
      <c r="J2166">
        <v>0</v>
      </c>
      <c r="K2166">
        <v>0</v>
      </c>
      <c r="L2166">
        <v>0</v>
      </c>
      <c r="M2166">
        <v>0</v>
      </c>
      <c r="N2166">
        <v>0</v>
      </c>
      <c r="O2166">
        <v>0</v>
      </c>
      <c r="P2166">
        <v>0</v>
      </c>
      <c r="Q2166">
        <v>0</v>
      </c>
      <c r="R2166">
        <v>0</v>
      </c>
      <c r="S2166">
        <v>0</v>
      </c>
      <c r="T2166">
        <v>0</v>
      </c>
      <c r="U2166">
        <v>0</v>
      </c>
      <c r="V2166">
        <v>0</v>
      </c>
      <c r="W2166">
        <v>0</v>
      </c>
      <c r="X2166">
        <v>0</v>
      </c>
      <c r="Y2166">
        <v>0</v>
      </c>
      <c r="Z2166">
        <v>0</v>
      </c>
      <c r="AA2166">
        <v>0</v>
      </c>
      <c r="AB2166">
        <v>0</v>
      </c>
      <c r="AC2166">
        <v>0</v>
      </c>
      <c r="AD2166">
        <v>0</v>
      </c>
      <c r="AE2166">
        <v>0</v>
      </c>
      <c r="AF2166">
        <v>0</v>
      </c>
    </row>
    <row r="2167" spans="1:32">
      <c r="A2167" t="s">
        <v>7770</v>
      </c>
      <c r="B2167" t="s">
        <v>19</v>
      </c>
      <c r="C2167">
        <v>0</v>
      </c>
      <c r="D2167">
        <v>0</v>
      </c>
      <c r="E2167">
        <v>0</v>
      </c>
      <c r="F2167">
        <v>0</v>
      </c>
      <c r="G2167">
        <v>0</v>
      </c>
      <c r="H2167">
        <v>0</v>
      </c>
      <c r="I2167">
        <v>0</v>
      </c>
      <c r="J2167">
        <v>0</v>
      </c>
      <c r="K2167">
        <v>0</v>
      </c>
      <c r="L2167">
        <v>0</v>
      </c>
      <c r="M2167">
        <v>0</v>
      </c>
      <c r="N2167">
        <v>0</v>
      </c>
      <c r="O2167">
        <v>0</v>
      </c>
      <c r="P2167">
        <v>0</v>
      </c>
      <c r="Q2167">
        <v>0</v>
      </c>
      <c r="R2167">
        <v>0</v>
      </c>
      <c r="S2167">
        <v>0</v>
      </c>
      <c r="T2167">
        <v>0</v>
      </c>
      <c r="U2167">
        <v>0</v>
      </c>
      <c r="V2167">
        <v>0</v>
      </c>
      <c r="W2167">
        <v>0</v>
      </c>
      <c r="X2167">
        <v>0</v>
      </c>
      <c r="Y2167">
        <v>0</v>
      </c>
      <c r="Z2167">
        <v>0</v>
      </c>
      <c r="AA2167">
        <v>0</v>
      </c>
      <c r="AB2167">
        <v>0</v>
      </c>
      <c r="AC2167">
        <v>0</v>
      </c>
      <c r="AD2167">
        <v>0</v>
      </c>
      <c r="AE2167">
        <v>0</v>
      </c>
      <c r="AF2167">
        <v>0</v>
      </c>
    </row>
    <row r="2168" spans="1:32">
      <c r="A2168" t="s">
        <v>7771</v>
      </c>
      <c r="B2168" t="s">
        <v>19</v>
      </c>
      <c r="C2168">
        <v>0</v>
      </c>
      <c r="D2168">
        <v>0</v>
      </c>
      <c r="E2168">
        <v>0</v>
      </c>
      <c r="F2168">
        <v>0</v>
      </c>
      <c r="G2168">
        <v>0</v>
      </c>
      <c r="H2168">
        <v>0</v>
      </c>
      <c r="I2168">
        <v>0</v>
      </c>
      <c r="J2168">
        <v>0</v>
      </c>
      <c r="K2168">
        <v>0</v>
      </c>
      <c r="L2168">
        <v>0</v>
      </c>
      <c r="M2168">
        <v>0</v>
      </c>
      <c r="N2168">
        <v>0</v>
      </c>
      <c r="O2168">
        <v>0</v>
      </c>
      <c r="P2168">
        <v>0</v>
      </c>
      <c r="Q2168">
        <v>0</v>
      </c>
      <c r="R2168">
        <v>0</v>
      </c>
      <c r="S2168">
        <v>0</v>
      </c>
      <c r="T2168">
        <v>0</v>
      </c>
      <c r="U2168">
        <v>0</v>
      </c>
      <c r="V2168">
        <v>0</v>
      </c>
      <c r="W2168">
        <v>0</v>
      </c>
      <c r="X2168">
        <v>0</v>
      </c>
      <c r="Y2168">
        <v>0</v>
      </c>
      <c r="Z2168">
        <v>0</v>
      </c>
      <c r="AA2168">
        <v>0</v>
      </c>
      <c r="AB2168">
        <v>0</v>
      </c>
      <c r="AC2168">
        <v>0</v>
      </c>
      <c r="AD2168">
        <v>0</v>
      </c>
      <c r="AE2168">
        <v>0</v>
      </c>
      <c r="AF2168">
        <v>0</v>
      </c>
    </row>
    <row r="2169" spans="1:32">
      <c r="A2169" t="s">
        <v>7772</v>
      </c>
      <c r="B2169" t="s">
        <v>19</v>
      </c>
      <c r="C2169">
        <v>0</v>
      </c>
      <c r="D2169">
        <v>0</v>
      </c>
      <c r="E2169">
        <v>0</v>
      </c>
      <c r="F2169">
        <v>0</v>
      </c>
      <c r="G2169">
        <v>0</v>
      </c>
      <c r="H2169">
        <v>0</v>
      </c>
      <c r="I2169">
        <v>0</v>
      </c>
      <c r="J2169">
        <v>0</v>
      </c>
      <c r="K2169">
        <v>0</v>
      </c>
      <c r="L2169">
        <v>0</v>
      </c>
      <c r="M2169">
        <v>0</v>
      </c>
      <c r="N2169">
        <v>0</v>
      </c>
      <c r="O2169">
        <v>0</v>
      </c>
      <c r="P2169">
        <v>0</v>
      </c>
      <c r="Q2169">
        <v>0</v>
      </c>
      <c r="R2169">
        <v>0</v>
      </c>
      <c r="S2169">
        <v>0</v>
      </c>
      <c r="T2169">
        <v>0</v>
      </c>
      <c r="U2169">
        <v>0</v>
      </c>
      <c r="V2169">
        <v>0</v>
      </c>
      <c r="W2169">
        <v>0</v>
      </c>
      <c r="X2169">
        <v>0</v>
      </c>
      <c r="Y2169">
        <v>0</v>
      </c>
      <c r="Z2169">
        <v>0</v>
      </c>
      <c r="AA2169">
        <v>0</v>
      </c>
      <c r="AB2169">
        <v>0</v>
      </c>
      <c r="AC2169">
        <v>0</v>
      </c>
      <c r="AD2169">
        <v>0</v>
      </c>
      <c r="AE2169">
        <v>0</v>
      </c>
      <c r="AF2169">
        <v>0</v>
      </c>
    </row>
    <row r="2170" spans="1:32">
      <c r="A2170" t="s">
        <v>7773</v>
      </c>
      <c r="B2170" t="s">
        <v>19</v>
      </c>
      <c r="C2170">
        <v>0</v>
      </c>
      <c r="D2170">
        <v>0</v>
      </c>
      <c r="E2170">
        <v>0</v>
      </c>
      <c r="F2170">
        <v>0</v>
      </c>
      <c r="G2170">
        <v>0</v>
      </c>
      <c r="H2170">
        <v>0</v>
      </c>
      <c r="I2170">
        <v>0</v>
      </c>
      <c r="J2170">
        <v>0</v>
      </c>
      <c r="K2170">
        <v>0</v>
      </c>
      <c r="L2170">
        <v>0</v>
      </c>
      <c r="M2170">
        <v>0</v>
      </c>
      <c r="N2170">
        <v>0</v>
      </c>
      <c r="O2170">
        <v>0</v>
      </c>
      <c r="P2170">
        <v>0</v>
      </c>
      <c r="Q2170">
        <v>0</v>
      </c>
      <c r="R2170">
        <v>0</v>
      </c>
      <c r="S2170">
        <v>0</v>
      </c>
      <c r="T2170">
        <v>0</v>
      </c>
      <c r="U2170">
        <v>0</v>
      </c>
      <c r="V2170">
        <v>0</v>
      </c>
      <c r="W2170">
        <v>0</v>
      </c>
      <c r="X2170">
        <v>0</v>
      </c>
      <c r="Y2170">
        <v>0</v>
      </c>
      <c r="Z2170">
        <v>0</v>
      </c>
      <c r="AA2170">
        <v>0</v>
      </c>
      <c r="AB2170">
        <v>0</v>
      </c>
      <c r="AC2170">
        <v>0</v>
      </c>
      <c r="AD2170">
        <v>0</v>
      </c>
      <c r="AE2170">
        <v>0</v>
      </c>
      <c r="AF2170">
        <v>0</v>
      </c>
    </row>
    <row r="2171" spans="1:32">
      <c r="A2171" t="s">
        <v>7774</v>
      </c>
      <c r="B2171" t="s">
        <v>19</v>
      </c>
      <c r="C2171">
        <v>0</v>
      </c>
      <c r="D2171">
        <v>0</v>
      </c>
      <c r="E2171">
        <v>0</v>
      </c>
      <c r="F2171">
        <v>0</v>
      </c>
      <c r="G2171">
        <v>0</v>
      </c>
      <c r="H2171">
        <v>0</v>
      </c>
      <c r="I2171">
        <v>0</v>
      </c>
      <c r="J2171">
        <v>0</v>
      </c>
      <c r="K2171">
        <v>0</v>
      </c>
      <c r="L2171">
        <v>0</v>
      </c>
      <c r="M2171">
        <v>0</v>
      </c>
      <c r="N2171">
        <v>0</v>
      </c>
      <c r="O2171">
        <v>0</v>
      </c>
      <c r="P2171">
        <v>0</v>
      </c>
      <c r="Q2171">
        <v>0</v>
      </c>
      <c r="R2171">
        <v>0</v>
      </c>
      <c r="S2171">
        <v>0</v>
      </c>
      <c r="T2171">
        <v>0</v>
      </c>
      <c r="U2171">
        <v>0</v>
      </c>
      <c r="V2171">
        <v>0</v>
      </c>
      <c r="W2171">
        <v>0</v>
      </c>
      <c r="X2171">
        <v>0</v>
      </c>
      <c r="Y2171">
        <v>0</v>
      </c>
      <c r="Z2171">
        <v>0</v>
      </c>
      <c r="AA2171">
        <v>0</v>
      </c>
      <c r="AB2171">
        <v>0</v>
      </c>
      <c r="AC2171">
        <v>0</v>
      </c>
      <c r="AD2171">
        <v>0</v>
      </c>
      <c r="AE2171">
        <v>0</v>
      </c>
      <c r="AF2171">
        <v>0</v>
      </c>
    </row>
    <row r="2172" spans="1:32">
      <c r="A2172" t="s">
        <v>7775</v>
      </c>
      <c r="B2172" t="s">
        <v>19</v>
      </c>
      <c r="C2172">
        <v>0</v>
      </c>
      <c r="D2172">
        <v>0</v>
      </c>
      <c r="E2172">
        <v>0</v>
      </c>
      <c r="F2172">
        <v>0</v>
      </c>
      <c r="G2172">
        <v>0</v>
      </c>
      <c r="H2172">
        <v>0</v>
      </c>
      <c r="I2172">
        <v>0</v>
      </c>
      <c r="J2172">
        <v>0</v>
      </c>
      <c r="K2172">
        <v>0</v>
      </c>
      <c r="L2172">
        <v>0</v>
      </c>
      <c r="M2172">
        <v>0</v>
      </c>
      <c r="N2172">
        <v>0</v>
      </c>
      <c r="O2172">
        <v>0</v>
      </c>
      <c r="P2172">
        <v>0</v>
      </c>
      <c r="Q2172">
        <v>0</v>
      </c>
      <c r="R2172">
        <v>0</v>
      </c>
      <c r="S2172">
        <v>0</v>
      </c>
      <c r="T2172">
        <v>0</v>
      </c>
      <c r="U2172">
        <v>0</v>
      </c>
      <c r="V2172">
        <v>0</v>
      </c>
      <c r="W2172">
        <v>0</v>
      </c>
      <c r="X2172">
        <v>0</v>
      </c>
      <c r="Y2172">
        <v>0</v>
      </c>
      <c r="Z2172">
        <v>0</v>
      </c>
      <c r="AA2172">
        <v>0</v>
      </c>
      <c r="AB2172">
        <v>0</v>
      </c>
      <c r="AC2172">
        <v>0</v>
      </c>
      <c r="AD2172">
        <v>0</v>
      </c>
      <c r="AE2172">
        <v>0</v>
      </c>
      <c r="AF2172">
        <v>0</v>
      </c>
    </row>
    <row r="2173" spans="1:32">
      <c r="A2173" t="s">
        <v>7776</v>
      </c>
      <c r="B2173" t="s">
        <v>19</v>
      </c>
      <c r="C2173">
        <v>0</v>
      </c>
      <c r="D2173">
        <v>0</v>
      </c>
      <c r="E2173">
        <v>0</v>
      </c>
      <c r="F2173">
        <v>0</v>
      </c>
      <c r="G2173">
        <v>0</v>
      </c>
      <c r="H2173">
        <v>0</v>
      </c>
      <c r="I2173">
        <v>0</v>
      </c>
      <c r="J2173">
        <v>0</v>
      </c>
      <c r="K2173">
        <v>0</v>
      </c>
      <c r="L2173">
        <v>0</v>
      </c>
      <c r="M2173">
        <v>0</v>
      </c>
      <c r="N2173">
        <v>0</v>
      </c>
      <c r="O2173">
        <v>0</v>
      </c>
      <c r="P2173">
        <v>0</v>
      </c>
      <c r="Q2173">
        <v>0</v>
      </c>
      <c r="R2173">
        <v>0</v>
      </c>
      <c r="S2173">
        <v>0</v>
      </c>
      <c r="T2173">
        <v>0</v>
      </c>
      <c r="U2173">
        <v>0</v>
      </c>
      <c r="V2173">
        <v>0</v>
      </c>
      <c r="W2173">
        <v>0</v>
      </c>
      <c r="X2173">
        <v>0</v>
      </c>
      <c r="Y2173">
        <v>0</v>
      </c>
      <c r="Z2173">
        <v>0</v>
      </c>
      <c r="AA2173">
        <v>0</v>
      </c>
      <c r="AB2173">
        <v>0</v>
      </c>
      <c r="AC2173">
        <v>0</v>
      </c>
      <c r="AD2173">
        <v>0</v>
      </c>
      <c r="AE2173">
        <v>0</v>
      </c>
      <c r="AF2173">
        <v>0</v>
      </c>
    </row>
    <row r="2174" spans="1:32">
      <c r="A2174" t="s">
        <v>7777</v>
      </c>
      <c r="B2174" t="s">
        <v>19</v>
      </c>
      <c r="C2174">
        <v>0</v>
      </c>
      <c r="D2174">
        <v>0</v>
      </c>
      <c r="E2174">
        <v>0</v>
      </c>
      <c r="F2174">
        <v>0</v>
      </c>
      <c r="G2174">
        <v>0</v>
      </c>
      <c r="H2174">
        <v>0</v>
      </c>
      <c r="I2174">
        <v>0</v>
      </c>
      <c r="J2174">
        <v>0</v>
      </c>
      <c r="K2174">
        <v>0</v>
      </c>
      <c r="L2174">
        <v>0</v>
      </c>
      <c r="M2174">
        <v>0</v>
      </c>
      <c r="N2174">
        <v>0</v>
      </c>
      <c r="O2174">
        <v>0</v>
      </c>
      <c r="P2174">
        <v>0</v>
      </c>
      <c r="Q2174">
        <v>0</v>
      </c>
      <c r="R2174">
        <v>0</v>
      </c>
      <c r="S2174">
        <v>0</v>
      </c>
      <c r="T2174">
        <v>0</v>
      </c>
      <c r="U2174">
        <v>0</v>
      </c>
      <c r="V2174">
        <v>0</v>
      </c>
      <c r="W2174">
        <v>0</v>
      </c>
      <c r="X2174">
        <v>0</v>
      </c>
      <c r="Y2174">
        <v>0</v>
      </c>
      <c r="Z2174">
        <v>0</v>
      </c>
      <c r="AA2174">
        <v>0</v>
      </c>
      <c r="AB2174">
        <v>0</v>
      </c>
      <c r="AC2174">
        <v>0</v>
      </c>
      <c r="AD2174">
        <v>0</v>
      </c>
      <c r="AE2174">
        <v>0</v>
      </c>
      <c r="AF2174">
        <v>0</v>
      </c>
    </row>
    <row r="2175" spans="1:32">
      <c r="A2175" t="s">
        <v>7778</v>
      </c>
      <c r="B2175" t="s">
        <v>19</v>
      </c>
      <c r="C2175">
        <v>0</v>
      </c>
      <c r="D2175">
        <v>0</v>
      </c>
      <c r="E2175">
        <v>0</v>
      </c>
      <c r="F2175">
        <v>0</v>
      </c>
      <c r="G2175">
        <v>0</v>
      </c>
      <c r="H2175">
        <v>0</v>
      </c>
      <c r="I2175">
        <v>0</v>
      </c>
      <c r="J2175">
        <v>0</v>
      </c>
      <c r="K2175">
        <v>0</v>
      </c>
      <c r="L2175">
        <v>0</v>
      </c>
      <c r="M2175">
        <v>0</v>
      </c>
      <c r="N2175">
        <v>0</v>
      </c>
      <c r="O2175">
        <v>0</v>
      </c>
      <c r="P2175">
        <v>0</v>
      </c>
      <c r="Q2175">
        <v>0</v>
      </c>
      <c r="R2175">
        <v>0</v>
      </c>
      <c r="S2175">
        <v>0</v>
      </c>
      <c r="T2175">
        <v>0</v>
      </c>
      <c r="U2175">
        <v>0</v>
      </c>
      <c r="V2175">
        <v>0</v>
      </c>
      <c r="W2175">
        <v>0</v>
      </c>
      <c r="X2175">
        <v>0</v>
      </c>
      <c r="Y2175">
        <v>0</v>
      </c>
      <c r="Z2175">
        <v>0</v>
      </c>
      <c r="AA2175">
        <v>0</v>
      </c>
      <c r="AB2175">
        <v>0</v>
      </c>
      <c r="AC2175">
        <v>0</v>
      </c>
      <c r="AD2175">
        <v>0</v>
      </c>
      <c r="AE2175">
        <v>0</v>
      </c>
      <c r="AF2175">
        <v>0</v>
      </c>
    </row>
    <row r="2176" spans="1:32">
      <c r="A2176" t="s">
        <v>7779</v>
      </c>
      <c r="B2176" t="s">
        <v>19</v>
      </c>
      <c r="C2176">
        <v>0</v>
      </c>
      <c r="D2176">
        <v>0</v>
      </c>
      <c r="E2176">
        <v>0</v>
      </c>
      <c r="F2176">
        <v>0</v>
      </c>
      <c r="G2176">
        <v>0</v>
      </c>
      <c r="H2176">
        <v>0</v>
      </c>
      <c r="I2176">
        <v>0</v>
      </c>
      <c r="J2176">
        <v>0</v>
      </c>
      <c r="K2176">
        <v>0</v>
      </c>
      <c r="L2176">
        <v>0</v>
      </c>
      <c r="M2176">
        <v>0</v>
      </c>
      <c r="N2176">
        <v>0</v>
      </c>
      <c r="O2176">
        <v>0</v>
      </c>
      <c r="P2176">
        <v>0</v>
      </c>
      <c r="Q2176">
        <v>0</v>
      </c>
      <c r="R2176">
        <v>0</v>
      </c>
      <c r="S2176">
        <v>0</v>
      </c>
      <c r="T2176">
        <v>0</v>
      </c>
      <c r="U2176">
        <v>0</v>
      </c>
      <c r="V2176">
        <v>0</v>
      </c>
      <c r="W2176">
        <v>0</v>
      </c>
      <c r="X2176">
        <v>0</v>
      </c>
      <c r="Y2176">
        <v>0</v>
      </c>
      <c r="Z2176">
        <v>0</v>
      </c>
      <c r="AA2176">
        <v>0</v>
      </c>
      <c r="AB2176">
        <v>0</v>
      </c>
      <c r="AC2176">
        <v>0</v>
      </c>
      <c r="AD2176">
        <v>0</v>
      </c>
      <c r="AE2176">
        <v>0</v>
      </c>
      <c r="AF2176">
        <v>0</v>
      </c>
    </row>
    <row r="2177" spans="1:32">
      <c r="A2177" t="s">
        <v>7780</v>
      </c>
      <c r="B2177" t="s">
        <v>19</v>
      </c>
      <c r="C2177">
        <v>0</v>
      </c>
      <c r="D2177">
        <v>0</v>
      </c>
      <c r="E2177">
        <v>0</v>
      </c>
      <c r="F2177">
        <v>0</v>
      </c>
      <c r="G2177">
        <v>0</v>
      </c>
      <c r="H2177">
        <v>0</v>
      </c>
      <c r="I2177">
        <v>0</v>
      </c>
      <c r="J2177">
        <v>0</v>
      </c>
      <c r="K2177">
        <v>0</v>
      </c>
      <c r="L2177">
        <v>0</v>
      </c>
      <c r="M2177">
        <v>0</v>
      </c>
      <c r="N2177">
        <v>0</v>
      </c>
      <c r="O2177">
        <v>0</v>
      </c>
      <c r="P2177">
        <v>0</v>
      </c>
      <c r="Q2177">
        <v>0</v>
      </c>
      <c r="R2177">
        <v>0</v>
      </c>
      <c r="S2177">
        <v>0</v>
      </c>
      <c r="T2177">
        <v>0</v>
      </c>
      <c r="U2177">
        <v>0</v>
      </c>
      <c r="V2177">
        <v>0</v>
      </c>
      <c r="W2177">
        <v>0</v>
      </c>
      <c r="X2177">
        <v>0</v>
      </c>
      <c r="Y2177">
        <v>0</v>
      </c>
      <c r="Z2177">
        <v>0</v>
      </c>
      <c r="AA2177">
        <v>0</v>
      </c>
      <c r="AB2177">
        <v>0</v>
      </c>
      <c r="AC2177">
        <v>0</v>
      </c>
      <c r="AD2177">
        <v>0</v>
      </c>
      <c r="AE2177">
        <v>0</v>
      </c>
      <c r="AF2177">
        <v>0</v>
      </c>
    </row>
    <row r="2178" spans="1:32">
      <c r="A2178" t="s">
        <v>7781</v>
      </c>
      <c r="B2178" t="s">
        <v>19</v>
      </c>
      <c r="C2178">
        <v>0</v>
      </c>
      <c r="D2178">
        <v>0</v>
      </c>
      <c r="E2178">
        <v>0</v>
      </c>
      <c r="F2178">
        <v>0</v>
      </c>
      <c r="G2178">
        <v>0</v>
      </c>
      <c r="H2178">
        <v>0</v>
      </c>
      <c r="I2178">
        <v>0</v>
      </c>
      <c r="J2178">
        <v>0</v>
      </c>
      <c r="K2178">
        <v>0</v>
      </c>
      <c r="L2178">
        <v>0</v>
      </c>
      <c r="M2178">
        <v>0</v>
      </c>
      <c r="N2178">
        <v>0</v>
      </c>
      <c r="O2178">
        <v>0</v>
      </c>
      <c r="P2178">
        <v>0</v>
      </c>
      <c r="Q2178">
        <v>0</v>
      </c>
      <c r="R2178">
        <v>0</v>
      </c>
      <c r="S2178">
        <v>0</v>
      </c>
      <c r="T2178">
        <v>0</v>
      </c>
      <c r="U2178">
        <v>0</v>
      </c>
      <c r="V2178">
        <v>0</v>
      </c>
      <c r="W2178">
        <v>0</v>
      </c>
      <c r="X2178">
        <v>0</v>
      </c>
      <c r="Y2178">
        <v>0</v>
      </c>
      <c r="Z2178">
        <v>0</v>
      </c>
      <c r="AA2178">
        <v>0</v>
      </c>
      <c r="AB2178">
        <v>0</v>
      </c>
      <c r="AC2178">
        <v>0</v>
      </c>
      <c r="AD2178">
        <v>0</v>
      </c>
      <c r="AE2178">
        <v>0</v>
      </c>
      <c r="AF2178">
        <v>0</v>
      </c>
    </row>
    <row r="2179" spans="1:32">
      <c r="A2179" t="s">
        <v>7782</v>
      </c>
      <c r="B2179" t="s">
        <v>19</v>
      </c>
      <c r="C2179">
        <v>0</v>
      </c>
      <c r="D2179">
        <v>0</v>
      </c>
      <c r="E2179">
        <v>0</v>
      </c>
      <c r="F2179">
        <v>0</v>
      </c>
      <c r="G2179">
        <v>0</v>
      </c>
      <c r="H2179">
        <v>0</v>
      </c>
      <c r="I2179">
        <v>0</v>
      </c>
      <c r="J2179">
        <v>0</v>
      </c>
      <c r="K2179">
        <v>0</v>
      </c>
      <c r="L2179">
        <v>0</v>
      </c>
      <c r="M2179">
        <v>0</v>
      </c>
      <c r="N2179">
        <v>0</v>
      </c>
      <c r="O2179">
        <v>0</v>
      </c>
      <c r="P2179">
        <v>0</v>
      </c>
      <c r="Q2179">
        <v>0</v>
      </c>
      <c r="R2179">
        <v>0</v>
      </c>
      <c r="S2179">
        <v>0</v>
      </c>
      <c r="T2179">
        <v>0</v>
      </c>
      <c r="U2179">
        <v>0</v>
      </c>
      <c r="V2179">
        <v>0</v>
      </c>
      <c r="W2179">
        <v>0</v>
      </c>
      <c r="X2179">
        <v>0</v>
      </c>
      <c r="Y2179">
        <v>0</v>
      </c>
      <c r="Z2179">
        <v>0</v>
      </c>
      <c r="AA2179">
        <v>0</v>
      </c>
      <c r="AB2179">
        <v>0</v>
      </c>
      <c r="AC2179">
        <v>0</v>
      </c>
      <c r="AD2179">
        <v>0</v>
      </c>
      <c r="AE2179">
        <v>0</v>
      </c>
      <c r="AF2179">
        <v>0</v>
      </c>
    </row>
    <row r="2180" spans="1:32">
      <c r="A2180" t="s">
        <v>7783</v>
      </c>
      <c r="B2180" t="s">
        <v>19</v>
      </c>
      <c r="C2180">
        <v>0</v>
      </c>
      <c r="D2180">
        <v>0</v>
      </c>
      <c r="E2180">
        <v>0</v>
      </c>
      <c r="F2180">
        <v>0</v>
      </c>
      <c r="G2180">
        <v>0</v>
      </c>
      <c r="H2180">
        <v>0</v>
      </c>
      <c r="I2180">
        <v>0</v>
      </c>
      <c r="J2180">
        <v>0</v>
      </c>
      <c r="K2180">
        <v>0</v>
      </c>
      <c r="L2180">
        <v>0</v>
      </c>
      <c r="M2180">
        <v>0</v>
      </c>
      <c r="N2180">
        <v>0</v>
      </c>
      <c r="O2180">
        <v>0</v>
      </c>
      <c r="P2180">
        <v>0</v>
      </c>
      <c r="Q2180">
        <v>0</v>
      </c>
      <c r="R2180">
        <v>0</v>
      </c>
      <c r="S2180">
        <v>0</v>
      </c>
      <c r="T2180">
        <v>0</v>
      </c>
      <c r="U2180">
        <v>0</v>
      </c>
      <c r="V2180">
        <v>0</v>
      </c>
      <c r="W2180">
        <v>0</v>
      </c>
      <c r="X2180">
        <v>0</v>
      </c>
      <c r="Y2180">
        <v>0</v>
      </c>
      <c r="Z2180">
        <v>0</v>
      </c>
      <c r="AA2180">
        <v>0</v>
      </c>
      <c r="AB2180">
        <v>0</v>
      </c>
      <c r="AC2180">
        <v>0</v>
      </c>
      <c r="AD2180">
        <v>0</v>
      </c>
      <c r="AE2180">
        <v>0</v>
      </c>
      <c r="AF2180">
        <v>0</v>
      </c>
    </row>
    <row r="2181" spans="1:32">
      <c r="A2181" t="s">
        <v>7784</v>
      </c>
      <c r="B2181" t="s">
        <v>19</v>
      </c>
      <c r="C2181">
        <v>0</v>
      </c>
      <c r="D2181">
        <v>0</v>
      </c>
      <c r="E2181">
        <v>0</v>
      </c>
      <c r="F2181">
        <v>0</v>
      </c>
      <c r="G2181">
        <v>0</v>
      </c>
      <c r="H2181">
        <v>0</v>
      </c>
      <c r="I2181">
        <v>0</v>
      </c>
      <c r="J2181">
        <v>0</v>
      </c>
      <c r="K2181">
        <v>0</v>
      </c>
      <c r="L2181">
        <v>0</v>
      </c>
      <c r="M2181">
        <v>0</v>
      </c>
      <c r="N2181">
        <v>0</v>
      </c>
      <c r="O2181">
        <v>0</v>
      </c>
      <c r="P2181">
        <v>0</v>
      </c>
      <c r="Q2181">
        <v>0</v>
      </c>
      <c r="R2181">
        <v>0</v>
      </c>
      <c r="S2181">
        <v>0</v>
      </c>
      <c r="T2181">
        <v>0</v>
      </c>
      <c r="U2181">
        <v>0</v>
      </c>
      <c r="V2181">
        <v>0</v>
      </c>
      <c r="W2181">
        <v>0</v>
      </c>
      <c r="X2181">
        <v>0</v>
      </c>
      <c r="Y2181">
        <v>0</v>
      </c>
      <c r="Z2181">
        <v>0</v>
      </c>
      <c r="AA2181">
        <v>0</v>
      </c>
      <c r="AB2181">
        <v>0</v>
      </c>
      <c r="AC2181">
        <v>0</v>
      </c>
      <c r="AD2181">
        <v>0</v>
      </c>
      <c r="AE2181">
        <v>0</v>
      </c>
      <c r="AF2181">
        <v>0</v>
      </c>
    </row>
    <row r="2182" spans="1:32">
      <c r="A2182" t="s">
        <v>7785</v>
      </c>
      <c r="B2182" t="s">
        <v>19</v>
      </c>
      <c r="C2182">
        <v>0</v>
      </c>
      <c r="D2182">
        <v>0</v>
      </c>
      <c r="E2182">
        <v>0</v>
      </c>
      <c r="F2182">
        <v>0</v>
      </c>
      <c r="G2182">
        <v>0</v>
      </c>
      <c r="H2182">
        <v>0</v>
      </c>
      <c r="I2182">
        <v>0</v>
      </c>
      <c r="J2182">
        <v>0</v>
      </c>
      <c r="K2182">
        <v>0</v>
      </c>
      <c r="L2182">
        <v>0</v>
      </c>
      <c r="M2182">
        <v>0</v>
      </c>
      <c r="N2182">
        <v>0</v>
      </c>
      <c r="O2182">
        <v>0</v>
      </c>
      <c r="P2182">
        <v>0</v>
      </c>
      <c r="Q2182">
        <v>0</v>
      </c>
      <c r="R2182">
        <v>0</v>
      </c>
      <c r="S2182">
        <v>0</v>
      </c>
      <c r="T2182">
        <v>0</v>
      </c>
      <c r="U2182">
        <v>0</v>
      </c>
      <c r="V2182">
        <v>0</v>
      </c>
      <c r="W2182">
        <v>0</v>
      </c>
      <c r="X2182">
        <v>0</v>
      </c>
      <c r="Y2182">
        <v>0</v>
      </c>
      <c r="Z2182">
        <v>0</v>
      </c>
      <c r="AA2182">
        <v>0</v>
      </c>
      <c r="AB2182">
        <v>0</v>
      </c>
      <c r="AC2182">
        <v>0</v>
      </c>
      <c r="AD2182">
        <v>0</v>
      </c>
      <c r="AE2182">
        <v>0</v>
      </c>
      <c r="AF2182">
        <v>0</v>
      </c>
    </row>
    <row r="2183" spans="1:32">
      <c r="A2183" t="s">
        <v>7786</v>
      </c>
      <c r="B2183" t="s">
        <v>19</v>
      </c>
      <c r="C2183">
        <v>0</v>
      </c>
      <c r="D2183">
        <v>0</v>
      </c>
      <c r="E2183">
        <v>0</v>
      </c>
      <c r="F2183">
        <v>0</v>
      </c>
      <c r="G2183">
        <v>0</v>
      </c>
      <c r="H2183">
        <v>0</v>
      </c>
      <c r="I2183">
        <v>0</v>
      </c>
      <c r="J2183">
        <v>0</v>
      </c>
      <c r="K2183">
        <v>0</v>
      </c>
      <c r="L2183">
        <v>0</v>
      </c>
      <c r="M2183">
        <v>0</v>
      </c>
      <c r="N2183">
        <v>0</v>
      </c>
      <c r="O2183">
        <v>0</v>
      </c>
      <c r="P2183">
        <v>0</v>
      </c>
      <c r="Q2183">
        <v>0</v>
      </c>
      <c r="R2183">
        <v>0</v>
      </c>
      <c r="S2183">
        <v>0</v>
      </c>
      <c r="T2183">
        <v>0</v>
      </c>
      <c r="U2183">
        <v>0</v>
      </c>
      <c r="V2183">
        <v>0</v>
      </c>
      <c r="W2183">
        <v>0</v>
      </c>
      <c r="X2183">
        <v>0</v>
      </c>
      <c r="Y2183">
        <v>0</v>
      </c>
      <c r="Z2183">
        <v>0</v>
      </c>
      <c r="AA2183">
        <v>0</v>
      </c>
      <c r="AB2183">
        <v>0</v>
      </c>
      <c r="AC2183">
        <v>0</v>
      </c>
      <c r="AD2183">
        <v>0</v>
      </c>
      <c r="AE2183">
        <v>0</v>
      </c>
      <c r="AF2183">
        <v>0</v>
      </c>
    </row>
    <row r="2184" spans="1:32">
      <c r="A2184" t="s">
        <v>7787</v>
      </c>
      <c r="B2184" t="s">
        <v>19</v>
      </c>
      <c r="C2184">
        <v>0</v>
      </c>
      <c r="D2184">
        <v>0</v>
      </c>
      <c r="E2184">
        <v>0</v>
      </c>
      <c r="F2184">
        <v>0</v>
      </c>
      <c r="G2184">
        <v>0</v>
      </c>
      <c r="H2184">
        <v>0</v>
      </c>
      <c r="I2184">
        <v>0</v>
      </c>
      <c r="J2184">
        <v>0</v>
      </c>
      <c r="K2184">
        <v>0</v>
      </c>
      <c r="L2184">
        <v>0</v>
      </c>
      <c r="M2184">
        <v>0</v>
      </c>
      <c r="N2184">
        <v>0</v>
      </c>
      <c r="O2184">
        <v>0</v>
      </c>
      <c r="P2184">
        <v>0</v>
      </c>
      <c r="Q2184">
        <v>0</v>
      </c>
      <c r="R2184">
        <v>0</v>
      </c>
      <c r="S2184">
        <v>0</v>
      </c>
      <c r="T2184">
        <v>0</v>
      </c>
      <c r="U2184">
        <v>0</v>
      </c>
      <c r="V2184">
        <v>0</v>
      </c>
      <c r="W2184">
        <v>0</v>
      </c>
      <c r="X2184">
        <v>0</v>
      </c>
      <c r="Y2184">
        <v>0</v>
      </c>
      <c r="Z2184">
        <v>0</v>
      </c>
      <c r="AA2184">
        <v>0</v>
      </c>
      <c r="AB2184">
        <v>0</v>
      </c>
      <c r="AC2184">
        <v>0</v>
      </c>
      <c r="AD2184">
        <v>0</v>
      </c>
      <c r="AE2184">
        <v>0</v>
      </c>
      <c r="AF2184">
        <v>0</v>
      </c>
    </row>
    <row r="2185" spans="1:32">
      <c r="A2185" t="s">
        <v>7788</v>
      </c>
      <c r="B2185" t="s">
        <v>19</v>
      </c>
      <c r="C2185">
        <v>0</v>
      </c>
      <c r="D2185">
        <v>0</v>
      </c>
      <c r="E2185">
        <v>0</v>
      </c>
      <c r="F2185">
        <v>0</v>
      </c>
      <c r="G2185">
        <v>0</v>
      </c>
      <c r="H2185">
        <v>0</v>
      </c>
      <c r="I2185">
        <v>0</v>
      </c>
      <c r="J2185">
        <v>0</v>
      </c>
      <c r="K2185">
        <v>0</v>
      </c>
      <c r="L2185">
        <v>0</v>
      </c>
      <c r="M2185">
        <v>0</v>
      </c>
      <c r="N2185">
        <v>0</v>
      </c>
      <c r="O2185">
        <v>0</v>
      </c>
      <c r="P2185">
        <v>0</v>
      </c>
      <c r="Q2185">
        <v>0</v>
      </c>
      <c r="R2185">
        <v>0</v>
      </c>
      <c r="S2185">
        <v>0</v>
      </c>
      <c r="T2185">
        <v>0</v>
      </c>
      <c r="U2185">
        <v>0</v>
      </c>
      <c r="V2185">
        <v>0</v>
      </c>
      <c r="W2185">
        <v>0</v>
      </c>
      <c r="X2185">
        <v>0</v>
      </c>
      <c r="Y2185">
        <v>0</v>
      </c>
      <c r="Z2185">
        <v>0</v>
      </c>
      <c r="AA2185">
        <v>0</v>
      </c>
      <c r="AB2185">
        <v>0</v>
      </c>
      <c r="AC2185">
        <v>0</v>
      </c>
      <c r="AD2185">
        <v>0</v>
      </c>
      <c r="AE2185">
        <v>0</v>
      </c>
      <c r="AF2185">
        <v>0</v>
      </c>
    </row>
    <row r="2186" spans="1:32">
      <c r="A2186" t="s">
        <v>7789</v>
      </c>
      <c r="B2186" t="s">
        <v>19</v>
      </c>
      <c r="C2186">
        <v>0</v>
      </c>
      <c r="D2186">
        <v>0</v>
      </c>
      <c r="E2186">
        <v>0</v>
      </c>
      <c r="F2186">
        <v>0</v>
      </c>
      <c r="G2186">
        <v>0</v>
      </c>
      <c r="H2186">
        <v>0</v>
      </c>
      <c r="I2186">
        <v>0</v>
      </c>
      <c r="J2186">
        <v>0</v>
      </c>
      <c r="K2186">
        <v>0</v>
      </c>
      <c r="L2186">
        <v>0</v>
      </c>
      <c r="M2186">
        <v>0</v>
      </c>
      <c r="N2186">
        <v>0</v>
      </c>
      <c r="O2186">
        <v>0</v>
      </c>
      <c r="P2186">
        <v>0</v>
      </c>
      <c r="Q2186">
        <v>0</v>
      </c>
      <c r="R2186">
        <v>0</v>
      </c>
      <c r="S2186">
        <v>0</v>
      </c>
      <c r="T2186">
        <v>0</v>
      </c>
      <c r="U2186">
        <v>0</v>
      </c>
      <c r="V2186">
        <v>0</v>
      </c>
      <c r="W2186">
        <v>0</v>
      </c>
      <c r="X2186">
        <v>0</v>
      </c>
      <c r="Y2186">
        <v>0</v>
      </c>
      <c r="Z2186">
        <v>0</v>
      </c>
      <c r="AA2186">
        <v>0</v>
      </c>
      <c r="AB2186">
        <v>0</v>
      </c>
      <c r="AC2186">
        <v>0</v>
      </c>
      <c r="AD2186">
        <v>0</v>
      </c>
      <c r="AE2186">
        <v>0</v>
      </c>
      <c r="AF2186">
        <v>0</v>
      </c>
    </row>
    <row r="2187" spans="1:32">
      <c r="A2187" t="s">
        <v>7790</v>
      </c>
      <c r="B2187" t="s">
        <v>19</v>
      </c>
      <c r="C2187">
        <v>0</v>
      </c>
      <c r="D2187">
        <v>0</v>
      </c>
      <c r="E2187">
        <v>0</v>
      </c>
      <c r="F2187">
        <v>0</v>
      </c>
      <c r="G2187">
        <v>0</v>
      </c>
      <c r="H2187">
        <v>0</v>
      </c>
      <c r="I2187">
        <v>0</v>
      </c>
      <c r="J2187">
        <v>0</v>
      </c>
      <c r="K2187">
        <v>0</v>
      </c>
      <c r="L2187">
        <v>0</v>
      </c>
      <c r="M2187">
        <v>0</v>
      </c>
      <c r="N2187">
        <v>0</v>
      </c>
      <c r="O2187">
        <v>0</v>
      </c>
      <c r="P2187">
        <v>0</v>
      </c>
      <c r="Q2187">
        <v>0</v>
      </c>
      <c r="R2187">
        <v>0</v>
      </c>
      <c r="S2187">
        <v>0</v>
      </c>
      <c r="T2187">
        <v>0</v>
      </c>
      <c r="U2187">
        <v>0</v>
      </c>
      <c r="V2187">
        <v>0</v>
      </c>
      <c r="W2187">
        <v>0</v>
      </c>
      <c r="X2187">
        <v>0</v>
      </c>
      <c r="Y2187">
        <v>0</v>
      </c>
      <c r="Z2187">
        <v>0</v>
      </c>
      <c r="AA2187">
        <v>0</v>
      </c>
      <c r="AB2187">
        <v>0</v>
      </c>
      <c r="AC2187">
        <v>0</v>
      </c>
      <c r="AD2187">
        <v>0</v>
      </c>
      <c r="AE2187">
        <v>0</v>
      </c>
      <c r="AF2187">
        <v>0</v>
      </c>
    </row>
    <row r="2188" spans="1:32">
      <c r="A2188" t="s">
        <v>7791</v>
      </c>
      <c r="B2188" t="s">
        <v>19</v>
      </c>
      <c r="C2188">
        <v>0</v>
      </c>
      <c r="D2188">
        <v>0</v>
      </c>
      <c r="E2188">
        <v>0</v>
      </c>
      <c r="F2188">
        <v>0</v>
      </c>
      <c r="G2188">
        <v>0</v>
      </c>
      <c r="H2188">
        <v>0</v>
      </c>
      <c r="I2188">
        <v>0</v>
      </c>
      <c r="J2188">
        <v>0</v>
      </c>
      <c r="K2188">
        <v>0</v>
      </c>
      <c r="L2188">
        <v>0</v>
      </c>
      <c r="M2188">
        <v>0</v>
      </c>
      <c r="N2188">
        <v>0</v>
      </c>
      <c r="O2188">
        <v>0</v>
      </c>
      <c r="P2188">
        <v>0</v>
      </c>
      <c r="Q2188">
        <v>0</v>
      </c>
      <c r="R2188">
        <v>0</v>
      </c>
      <c r="S2188">
        <v>0</v>
      </c>
      <c r="T2188">
        <v>0</v>
      </c>
      <c r="U2188">
        <v>0</v>
      </c>
      <c r="V2188">
        <v>0</v>
      </c>
      <c r="W2188">
        <v>0</v>
      </c>
      <c r="X2188">
        <v>0</v>
      </c>
      <c r="Y2188">
        <v>0</v>
      </c>
      <c r="Z2188">
        <v>0</v>
      </c>
      <c r="AA2188">
        <v>0</v>
      </c>
      <c r="AB2188">
        <v>0</v>
      </c>
      <c r="AC2188">
        <v>0</v>
      </c>
      <c r="AD2188">
        <v>0</v>
      </c>
      <c r="AE2188">
        <v>0</v>
      </c>
      <c r="AF2188">
        <v>0</v>
      </c>
    </row>
    <row r="2189" spans="1:32">
      <c r="A2189" t="s">
        <v>7792</v>
      </c>
      <c r="B2189" t="s">
        <v>19</v>
      </c>
      <c r="C2189">
        <v>0</v>
      </c>
      <c r="D2189">
        <v>0</v>
      </c>
      <c r="E2189">
        <v>0</v>
      </c>
      <c r="F2189">
        <v>0</v>
      </c>
      <c r="G2189">
        <v>0</v>
      </c>
      <c r="H2189">
        <v>0</v>
      </c>
      <c r="I2189">
        <v>0</v>
      </c>
      <c r="J2189">
        <v>0</v>
      </c>
      <c r="K2189">
        <v>0</v>
      </c>
      <c r="L2189">
        <v>0</v>
      </c>
      <c r="M2189">
        <v>0</v>
      </c>
      <c r="N2189">
        <v>0</v>
      </c>
      <c r="O2189">
        <v>0</v>
      </c>
      <c r="P2189">
        <v>0</v>
      </c>
      <c r="Q2189">
        <v>0</v>
      </c>
      <c r="R2189">
        <v>0</v>
      </c>
      <c r="S2189">
        <v>0</v>
      </c>
      <c r="T2189">
        <v>0</v>
      </c>
      <c r="U2189">
        <v>0</v>
      </c>
      <c r="V2189">
        <v>0</v>
      </c>
      <c r="W2189">
        <v>0</v>
      </c>
      <c r="X2189">
        <v>0</v>
      </c>
      <c r="Y2189">
        <v>0</v>
      </c>
      <c r="Z2189">
        <v>0</v>
      </c>
      <c r="AA2189">
        <v>0</v>
      </c>
      <c r="AB2189">
        <v>0</v>
      </c>
      <c r="AC2189">
        <v>0</v>
      </c>
      <c r="AD2189">
        <v>0</v>
      </c>
      <c r="AE2189">
        <v>0</v>
      </c>
      <c r="AF2189">
        <v>0</v>
      </c>
    </row>
    <row r="2190" spans="1:32">
      <c r="A2190" t="s">
        <v>7793</v>
      </c>
      <c r="B2190" t="s">
        <v>19</v>
      </c>
      <c r="C2190">
        <v>0</v>
      </c>
      <c r="D2190">
        <v>0</v>
      </c>
      <c r="E2190">
        <v>0</v>
      </c>
      <c r="F2190">
        <v>0</v>
      </c>
      <c r="G2190">
        <v>0</v>
      </c>
      <c r="H2190">
        <v>0</v>
      </c>
      <c r="I2190">
        <v>0</v>
      </c>
      <c r="J2190">
        <v>0</v>
      </c>
      <c r="K2190">
        <v>0</v>
      </c>
      <c r="L2190">
        <v>0</v>
      </c>
      <c r="M2190">
        <v>0</v>
      </c>
      <c r="N2190">
        <v>0</v>
      </c>
      <c r="O2190">
        <v>0</v>
      </c>
      <c r="P2190">
        <v>0</v>
      </c>
      <c r="Q2190">
        <v>0</v>
      </c>
      <c r="R2190">
        <v>0</v>
      </c>
      <c r="S2190">
        <v>0</v>
      </c>
      <c r="T2190">
        <v>0</v>
      </c>
      <c r="U2190">
        <v>0</v>
      </c>
      <c r="V2190">
        <v>0</v>
      </c>
      <c r="W2190">
        <v>0</v>
      </c>
      <c r="X2190">
        <v>0</v>
      </c>
      <c r="Y2190">
        <v>0</v>
      </c>
      <c r="Z2190">
        <v>0</v>
      </c>
      <c r="AA2190">
        <v>0</v>
      </c>
      <c r="AB2190">
        <v>0</v>
      </c>
      <c r="AC2190">
        <v>0</v>
      </c>
      <c r="AD2190">
        <v>0</v>
      </c>
      <c r="AE2190">
        <v>0</v>
      </c>
      <c r="AF2190">
        <v>0</v>
      </c>
    </row>
    <row r="2191" spans="1:32">
      <c r="A2191" t="s">
        <v>7794</v>
      </c>
      <c r="B2191" t="s">
        <v>19</v>
      </c>
      <c r="C2191">
        <v>0</v>
      </c>
      <c r="D2191">
        <v>0</v>
      </c>
      <c r="E2191">
        <v>0</v>
      </c>
      <c r="F2191">
        <v>0</v>
      </c>
      <c r="G2191">
        <v>0</v>
      </c>
      <c r="H2191">
        <v>0</v>
      </c>
      <c r="I2191">
        <v>0</v>
      </c>
      <c r="J2191">
        <v>0</v>
      </c>
      <c r="K2191">
        <v>0</v>
      </c>
      <c r="L2191">
        <v>0</v>
      </c>
      <c r="M2191">
        <v>0</v>
      </c>
      <c r="N2191">
        <v>0</v>
      </c>
      <c r="O2191">
        <v>0</v>
      </c>
      <c r="P2191">
        <v>0</v>
      </c>
      <c r="Q2191">
        <v>0</v>
      </c>
      <c r="R2191">
        <v>0</v>
      </c>
      <c r="S2191">
        <v>0</v>
      </c>
      <c r="T2191">
        <v>0</v>
      </c>
      <c r="U2191">
        <v>0</v>
      </c>
      <c r="V2191">
        <v>0</v>
      </c>
      <c r="W2191">
        <v>0</v>
      </c>
      <c r="X2191">
        <v>0</v>
      </c>
      <c r="Y2191">
        <v>0</v>
      </c>
      <c r="Z2191">
        <v>0</v>
      </c>
      <c r="AA2191">
        <v>0</v>
      </c>
      <c r="AB2191">
        <v>0</v>
      </c>
      <c r="AC2191">
        <v>0</v>
      </c>
      <c r="AD2191">
        <v>0</v>
      </c>
      <c r="AE2191">
        <v>0</v>
      </c>
      <c r="AF2191">
        <v>0</v>
      </c>
    </row>
    <row r="2192" spans="1:32">
      <c r="A2192" t="s">
        <v>7795</v>
      </c>
      <c r="B2192" t="s">
        <v>19</v>
      </c>
      <c r="C2192">
        <v>0</v>
      </c>
      <c r="D2192">
        <v>0</v>
      </c>
      <c r="E2192">
        <v>0</v>
      </c>
      <c r="F2192">
        <v>0</v>
      </c>
      <c r="G2192">
        <v>0</v>
      </c>
      <c r="H2192">
        <v>0</v>
      </c>
      <c r="I2192">
        <v>0</v>
      </c>
      <c r="J2192">
        <v>0</v>
      </c>
      <c r="K2192">
        <v>0</v>
      </c>
      <c r="L2192">
        <v>0</v>
      </c>
      <c r="M2192">
        <v>0</v>
      </c>
      <c r="N2192">
        <v>0</v>
      </c>
      <c r="O2192">
        <v>0</v>
      </c>
      <c r="P2192">
        <v>0</v>
      </c>
      <c r="Q2192">
        <v>0</v>
      </c>
      <c r="R2192">
        <v>0</v>
      </c>
      <c r="S2192">
        <v>0</v>
      </c>
      <c r="T2192">
        <v>0</v>
      </c>
      <c r="U2192">
        <v>0</v>
      </c>
      <c r="V2192">
        <v>0</v>
      </c>
      <c r="W2192">
        <v>0</v>
      </c>
      <c r="X2192">
        <v>0</v>
      </c>
      <c r="Y2192">
        <v>0</v>
      </c>
      <c r="Z2192">
        <v>0</v>
      </c>
      <c r="AA2192">
        <v>0</v>
      </c>
      <c r="AB2192">
        <v>0</v>
      </c>
      <c r="AC2192">
        <v>0</v>
      </c>
      <c r="AD2192">
        <v>0</v>
      </c>
      <c r="AE2192">
        <v>0</v>
      </c>
      <c r="AF2192">
        <v>0</v>
      </c>
    </row>
    <row r="2193" spans="1:32">
      <c r="A2193" t="s">
        <v>7796</v>
      </c>
      <c r="B2193" t="s">
        <v>19</v>
      </c>
      <c r="C2193">
        <v>0</v>
      </c>
      <c r="D2193">
        <v>0</v>
      </c>
      <c r="E2193">
        <v>0</v>
      </c>
      <c r="F2193">
        <v>0</v>
      </c>
      <c r="G2193">
        <v>0</v>
      </c>
      <c r="H2193">
        <v>0</v>
      </c>
      <c r="I2193">
        <v>0</v>
      </c>
      <c r="J2193">
        <v>0</v>
      </c>
      <c r="K2193">
        <v>0</v>
      </c>
      <c r="L2193">
        <v>0</v>
      </c>
      <c r="M2193">
        <v>0</v>
      </c>
      <c r="N2193">
        <v>0</v>
      </c>
      <c r="O2193">
        <v>0</v>
      </c>
      <c r="P2193">
        <v>0</v>
      </c>
      <c r="Q2193">
        <v>0</v>
      </c>
      <c r="R2193">
        <v>0</v>
      </c>
      <c r="S2193">
        <v>0</v>
      </c>
      <c r="T2193">
        <v>0</v>
      </c>
      <c r="U2193">
        <v>0</v>
      </c>
      <c r="V2193">
        <v>0</v>
      </c>
      <c r="W2193">
        <v>0</v>
      </c>
      <c r="X2193">
        <v>0</v>
      </c>
      <c r="Y2193">
        <v>0</v>
      </c>
      <c r="Z2193">
        <v>0</v>
      </c>
      <c r="AA2193">
        <v>0</v>
      </c>
      <c r="AB2193">
        <v>0</v>
      </c>
      <c r="AC2193">
        <v>0</v>
      </c>
      <c r="AD2193">
        <v>0</v>
      </c>
      <c r="AE2193">
        <v>0</v>
      </c>
      <c r="AF2193">
        <v>0</v>
      </c>
    </row>
    <row r="2194" spans="1:32">
      <c r="A2194" t="s">
        <v>7797</v>
      </c>
      <c r="B2194" t="s">
        <v>19</v>
      </c>
      <c r="C2194">
        <v>0</v>
      </c>
      <c r="D2194">
        <v>0</v>
      </c>
      <c r="E2194">
        <v>0</v>
      </c>
      <c r="F2194">
        <v>0</v>
      </c>
      <c r="G2194">
        <v>0</v>
      </c>
      <c r="H2194">
        <v>0</v>
      </c>
      <c r="I2194">
        <v>0</v>
      </c>
      <c r="J2194">
        <v>0</v>
      </c>
      <c r="K2194">
        <v>0</v>
      </c>
      <c r="L2194">
        <v>0</v>
      </c>
      <c r="M2194">
        <v>0</v>
      </c>
      <c r="N2194">
        <v>0</v>
      </c>
      <c r="O2194">
        <v>0</v>
      </c>
      <c r="P2194">
        <v>0</v>
      </c>
      <c r="Q2194">
        <v>0</v>
      </c>
      <c r="R2194">
        <v>0</v>
      </c>
      <c r="S2194">
        <v>0</v>
      </c>
      <c r="T2194">
        <v>0</v>
      </c>
      <c r="U2194">
        <v>0</v>
      </c>
      <c r="V2194">
        <v>0</v>
      </c>
      <c r="W2194">
        <v>0</v>
      </c>
      <c r="X2194">
        <v>0</v>
      </c>
      <c r="Y2194">
        <v>0</v>
      </c>
      <c r="Z2194">
        <v>0</v>
      </c>
      <c r="AA2194">
        <v>0</v>
      </c>
      <c r="AB2194">
        <v>0</v>
      </c>
      <c r="AC2194">
        <v>0</v>
      </c>
      <c r="AD2194">
        <v>0</v>
      </c>
      <c r="AE2194">
        <v>0</v>
      </c>
      <c r="AF2194">
        <v>0</v>
      </c>
    </row>
    <row r="2195" spans="1:32">
      <c r="A2195" t="s">
        <v>7798</v>
      </c>
      <c r="B2195" t="s">
        <v>19</v>
      </c>
      <c r="C2195">
        <v>0</v>
      </c>
      <c r="D2195">
        <v>0</v>
      </c>
      <c r="E2195">
        <v>0</v>
      </c>
      <c r="F2195">
        <v>0</v>
      </c>
      <c r="G2195">
        <v>0</v>
      </c>
      <c r="H2195">
        <v>0</v>
      </c>
      <c r="I2195">
        <v>0</v>
      </c>
      <c r="J2195">
        <v>0</v>
      </c>
      <c r="K2195">
        <v>0</v>
      </c>
      <c r="L2195">
        <v>0</v>
      </c>
      <c r="M2195">
        <v>0</v>
      </c>
      <c r="N2195">
        <v>0</v>
      </c>
      <c r="O2195">
        <v>0</v>
      </c>
      <c r="P2195">
        <v>0</v>
      </c>
      <c r="Q2195">
        <v>0</v>
      </c>
      <c r="R2195">
        <v>0</v>
      </c>
      <c r="S2195">
        <v>0</v>
      </c>
      <c r="T2195">
        <v>0</v>
      </c>
      <c r="U2195">
        <v>0</v>
      </c>
      <c r="V2195">
        <v>0</v>
      </c>
      <c r="W2195">
        <v>0</v>
      </c>
      <c r="X2195">
        <v>0</v>
      </c>
      <c r="Y2195">
        <v>0</v>
      </c>
      <c r="Z2195">
        <v>0</v>
      </c>
      <c r="AA2195">
        <v>0</v>
      </c>
      <c r="AB2195">
        <v>0</v>
      </c>
      <c r="AC2195">
        <v>0</v>
      </c>
      <c r="AD2195">
        <v>0</v>
      </c>
      <c r="AE2195">
        <v>0</v>
      </c>
      <c r="AF2195">
        <v>0</v>
      </c>
    </row>
    <row r="2196" spans="1:32">
      <c r="A2196" t="s">
        <v>7799</v>
      </c>
      <c r="B2196" t="s">
        <v>19</v>
      </c>
      <c r="C2196">
        <v>0</v>
      </c>
      <c r="D2196">
        <v>0</v>
      </c>
      <c r="E2196">
        <v>0</v>
      </c>
      <c r="F2196">
        <v>0</v>
      </c>
      <c r="G2196">
        <v>0</v>
      </c>
      <c r="H2196">
        <v>0</v>
      </c>
      <c r="I2196">
        <v>0</v>
      </c>
      <c r="J2196">
        <v>0</v>
      </c>
      <c r="K2196">
        <v>0</v>
      </c>
      <c r="L2196">
        <v>0</v>
      </c>
      <c r="M2196">
        <v>0</v>
      </c>
      <c r="N2196">
        <v>0</v>
      </c>
      <c r="O2196">
        <v>0</v>
      </c>
      <c r="P2196">
        <v>0</v>
      </c>
      <c r="Q2196">
        <v>0</v>
      </c>
      <c r="R2196">
        <v>0</v>
      </c>
      <c r="S2196">
        <v>0</v>
      </c>
      <c r="T2196">
        <v>0</v>
      </c>
      <c r="U2196">
        <v>0</v>
      </c>
      <c r="V2196">
        <v>0</v>
      </c>
      <c r="W2196">
        <v>0</v>
      </c>
      <c r="X2196">
        <v>0</v>
      </c>
      <c r="Y2196">
        <v>0</v>
      </c>
      <c r="Z2196">
        <v>0</v>
      </c>
      <c r="AA2196">
        <v>0</v>
      </c>
      <c r="AB2196">
        <v>0</v>
      </c>
      <c r="AC2196">
        <v>0</v>
      </c>
      <c r="AD2196">
        <v>0</v>
      </c>
      <c r="AE2196">
        <v>0</v>
      </c>
      <c r="AF2196">
        <v>0</v>
      </c>
    </row>
    <row r="2197" spans="1:32">
      <c r="A2197" t="s">
        <v>7800</v>
      </c>
      <c r="B2197" t="s">
        <v>19</v>
      </c>
      <c r="C2197">
        <v>0</v>
      </c>
      <c r="D2197">
        <v>0</v>
      </c>
      <c r="E2197">
        <v>0</v>
      </c>
      <c r="F2197">
        <v>0</v>
      </c>
      <c r="G2197">
        <v>0</v>
      </c>
      <c r="H2197">
        <v>0</v>
      </c>
      <c r="I2197">
        <v>0</v>
      </c>
      <c r="J2197">
        <v>0</v>
      </c>
      <c r="K2197">
        <v>0</v>
      </c>
      <c r="L2197">
        <v>0</v>
      </c>
      <c r="M2197">
        <v>0</v>
      </c>
      <c r="N2197">
        <v>0</v>
      </c>
      <c r="O2197">
        <v>0</v>
      </c>
      <c r="P2197">
        <v>0</v>
      </c>
      <c r="Q2197">
        <v>0</v>
      </c>
      <c r="R2197">
        <v>0</v>
      </c>
      <c r="S2197">
        <v>0</v>
      </c>
      <c r="T2197">
        <v>0</v>
      </c>
      <c r="U2197">
        <v>0</v>
      </c>
      <c r="V2197">
        <v>0</v>
      </c>
      <c r="W2197">
        <v>0</v>
      </c>
      <c r="X2197">
        <v>0</v>
      </c>
      <c r="Y2197">
        <v>0</v>
      </c>
      <c r="Z2197">
        <v>0</v>
      </c>
      <c r="AA2197">
        <v>0</v>
      </c>
      <c r="AB2197">
        <v>0</v>
      </c>
      <c r="AC2197">
        <v>0</v>
      </c>
      <c r="AD2197">
        <v>0</v>
      </c>
      <c r="AE2197">
        <v>0</v>
      </c>
      <c r="AF2197">
        <v>0</v>
      </c>
    </row>
    <row r="2198" spans="1:32">
      <c r="A2198" t="s">
        <v>7801</v>
      </c>
      <c r="B2198" t="s">
        <v>19</v>
      </c>
      <c r="C2198">
        <v>0</v>
      </c>
      <c r="D2198">
        <v>0</v>
      </c>
      <c r="E2198">
        <v>0</v>
      </c>
      <c r="F2198">
        <v>0</v>
      </c>
      <c r="G2198">
        <v>0</v>
      </c>
      <c r="H2198">
        <v>0</v>
      </c>
      <c r="I2198">
        <v>0</v>
      </c>
      <c r="J2198">
        <v>0</v>
      </c>
      <c r="K2198">
        <v>0</v>
      </c>
      <c r="L2198">
        <v>0</v>
      </c>
      <c r="M2198">
        <v>0</v>
      </c>
      <c r="N2198">
        <v>0</v>
      </c>
      <c r="O2198">
        <v>0</v>
      </c>
      <c r="P2198">
        <v>0</v>
      </c>
      <c r="Q2198">
        <v>0</v>
      </c>
      <c r="R2198">
        <v>0</v>
      </c>
      <c r="S2198">
        <v>0</v>
      </c>
      <c r="T2198">
        <v>0</v>
      </c>
      <c r="U2198">
        <v>0</v>
      </c>
      <c r="V2198">
        <v>0</v>
      </c>
      <c r="W2198">
        <v>0</v>
      </c>
      <c r="X2198">
        <v>0</v>
      </c>
      <c r="Y2198">
        <v>0</v>
      </c>
      <c r="Z2198">
        <v>0</v>
      </c>
      <c r="AA2198">
        <v>0</v>
      </c>
      <c r="AB2198">
        <v>0</v>
      </c>
      <c r="AC2198">
        <v>0</v>
      </c>
      <c r="AD2198">
        <v>0</v>
      </c>
      <c r="AE2198">
        <v>0</v>
      </c>
      <c r="AF2198">
        <v>0</v>
      </c>
    </row>
    <row r="2199" spans="1:32">
      <c r="A2199" t="s">
        <v>7802</v>
      </c>
      <c r="B2199" t="s">
        <v>19</v>
      </c>
      <c r="C2199">
        <v>0</v>
      </c>
      <c r="D2199">
        <v>0</v>
      </c>
      <c r="E2199">
        <v>0</v>
      </c>
      <c r="F2199">
        <v>0</v>
      </c>
      <c r="G2199">
        <v>0</v>
      </c>
      <c r="H2199">
        <v>0</v>
      </c>
      <c r="I2199">
        <v>0</v>
      </c>
      <c r="J2199">
        <v>0</v>
      </c>
      <c r="K2199">
        <v>0</v>
      </c>
      <c r="L2199">
        <v>0</v>
      </c>
      <c r="M2199">
        <v>0</v>
      </c>
      <c r="N2199">
        <v>0</v>
      </c>
      <c r="O2199">
        <v>0</v>
      </c>
      <c r="P2199">
        <v>0</v>
      </c>
      <c r="Q2199">
        <v>0</v>
      </c>
      <c r="R2199">
        <v>0</v>
      </c>
      <c r="S2199">
        <v>0</v>
      </c>
      <c r="T2199">
        <v>0</v>
      </c>
      <c r="U2199">
        <v>0</v>
      </c>
      <c r="V2199">
        <v>0</v>
      </c>
      <c r="W2199">
        <v>0</v>
      </c>
      <c r="X2199">
        <v>0</v>
      </c>
      <c r="Y2199">
        <v>0</v>
      </c>
      <c r="Z2199">
        <v>0</v>
      </c>
      <c r="AA2199">
        <v>0</v>
      </c>
      <c r="AB2199">
        <v>0</v>
      </c>
      <c r="AC2199">
        <v>0</v>
      </c>
      <c r="AD2199">
        <v>0</v>
      </c>
      <c r="AE2199">
        <v>0</v>
      </c>
      <c r="AF2199">
        <v>0</v>
      </c>
    </row>
    <row r="2200" spans="1:32">
      <c r="A2200" t="s">
        <v>7803</v>
      </c>
      <c r="B2200" t="s">
        <v>19</v>
      </c>
      <c r="C2200">
        <v>0</v>
      </c>
      <c r="D2200">
        <v>0</v>
      </c>
      <c r="E2200">
        <v>0</v>
      </c>
      <c r="F2200">
        <v>0</v>
      </c>
      <c r="G2200">
        <v>0</v>
      </c>
      <c r="H2200">
        <v>0</v>
      </c>
      <c r="I2200">
        <v>0</v>
      </c>
      <c r="J2200">
        <v>0</v>
      </c>
      <c r="K2200">
        <v>0</v>
      </c>
      <c r="L2200">
        <v>0</v>
      </c>
      <c r="M2200">
        <v>0</v>
      </c>
      <c r="N2200">
        <v>0</v>
      </c>
      <c r="O2200">
        <v>0</v>
      </c>
      <c r="P2200">
        <v>0</v>
      </c>
      <c r="Q2200">
        <v>0</v>
      </c>
      <c r="R2200">
        <v>0</v>
      </c>
      <c r="S2200">
        <v>0</v>
      </c>
      <c r="T2200">
        <v>0</v>
      </c>
      <c r="U2200">
        <v>0</v>
      </c>
      <c r="V2200">
        <v>0</v>
      </c>
      <c r="W2200">
        <v>0</v>
      </c>
      <c r="X2200">
        <v>0</v>
      </c>
      <c r="Y2200">
        <v>0</v>
      </c>
      <c r="Z2200">
        <v>0</v>
      </c>
      <c r="AA2200">
        <v>0</v>
      </c>
      <c r="AB2200">
        <v>0</v>
      </c>
      <c r="AC2200">
        <v>0</v>
      </c>
      <c r="AD2200">
        <v>0</v>
      </c>
      <c r="AE2200">
        <v>0</v>
      </c>
      <c r="AF2200">
        <v>0</v>
      </c>
    </row>
    <row r="2201" spans="1:32">
      <c r="A2201" t="s">
        <v>7804</v>
      </c>
      <c r="B2201" t="s">
        <v>19</v>
      </c>
      <c r="C2201">
        <v>0</v>
      </c>
      <c r="D2201">
        <v>0</v>
      </c>
      <c r="E2201">
        <v>0</v>
      </c>
      <c r="F2201">
        <v>0</v>
      </c>
      <c r="G2201">
        <v>0</v>
      </c>
      <c r="H2201">
        <v>0</v>
      </c>
      <c r="I2201">
        <v>0</v>
      </c>
      <c r="J2201">
        <v>0</v>
      </c>
      <c r="K2201">
        <v>0</v>
      </c>
      <c r="L2201">
        <v>0</v>
      </c>
      <c r="M2201">
        <v>0</v>
      </c>
      <c r="N2201">
        <v>0</v>
      </c>
      <c r="O2201">
        <v>0</v>
      </c>
      <c r="P2201">
        <v>0</v>
      </c>
      <c r="Q2201">
        <v>0</v>
      </c>
      <c r="R2201">
        <v>0</v>
      </c>
      <c r="S2201">
        <v>0</v>
      </c>
      <c r="T2201">
        <v>0</v>
      </c>
      <c r="U2201">
        <v>0</v>
      </c>
      <c r="V2201">
        <v>0</v>
      </c>
      <c r="W2201">
        <v>0</v>
      </c>
      <c r="X2201">
        <v>0</v>
      </c>
      <c r="Y2201">
        <v>0</v>
      </c>
      <c r="Z2201">
        <v>0</v>
      </c>
      <c r="AA2201">
        <v>0</v>
      </c>
      <c r="AB2201">
        <v>0</v>
      </c>
      <c r="AC2201">
        <v>0</v>
      </c>
      <c r="AD2201">
        <v>0</v>
      </c>
      <c r="AE2201">
        <v>0</v>
      </c>
      <c r="AF2201">
        <v>0</v>
      </c>
    </row>
    <row r="2202" spans="1:32">
      <c r="A2202" t="s">
        <v>7805</v>
      </c>
      <c r="B2202" t="s">
        <v>19</v>
      </c>
      <c r="C2202">
        <v>0</v>
      </c>
      <c r="D2202">
        <v>0</v>
      </c>
      <c r="E2202">
        <v>0</v>
      </c>
      <c r="F2202">
        <v>0</v>
      </c>
      <c r="G2202">
        <v>0</v>
      </c>
      <c r="H2202">
        <v>0</v>
      </c>
      <c r="I2202">
        <v>0</v>
      </c>
      <c r="J2202">
        <v>0</v>
      </c>
      <c r="K2202">
        <v>0</v>
      </c>
      <c r="L2202">
        <v>0</v>
      </c>
      <c r="M2202">
        <v>0</v>
      </c>
      <c r="N2202">
        <v>0</v>
      </c>
      <c r="O2202">
        <v>0</v>
      </c>
      <c r="P2202">
        <v>0</v>
      </c>
      <c r="Q2202">
        <v>0</v>
      </c>
      <c r="R2202">
        <v>0</v>
      </c>
      <c r="S2202">
        <v>0</v>
      </c>
      <c r="T2202">
        <v>0</v>
      </c>
      <c r="U2202">
        <v>0</v>
      </c>
      <c r="V2202">
        <v>0</v>
      </c>
      <c r="W2202">
        <v>0</v>
      </c>
      <c r="X2202">
        <v>0</v>
      </c>
      <c r="Y2202">
        <v>0</v>
      </c>
      <c r="Z2202">
        <v>0</v>
      </c>
      <c r="AA2202">
        <v>0</v>
      </c>
      <c r="AB2202">
        <v>0</v>
      </c>
      <c r="AC2202">
        <v>0</v>
      </c>
      <c r="AD2202">
        <v>0</v>
      </c>
      <c r="AE2202">
        <v>0</v>
      </c>
      <c r="AF2202">
        <v>0</v>
      </c>
    </row>
    <row r="2203" spans="1:32">
      <c r="A2203" t="s">
        <v>7806</v>
      </c>
      <c r="B2203" t="s">
        <v>19</v>
      </c>
      <c r="C2203">
        <v>0</v>
      </c>
      <c r="D2203">
        <v>0</v>
      </c>
      <c r="E2203">
        <v>0</v>
      </c>
      <c r="F2203">
        <v>0</v>
      </c>
      <c r="G2203">
        <v>0</v>
      </c>
      <c r="H2203">
        <v>0</v>
      </c>
      <c r="I2203">
        <v>0</v>
      </c>
      <c r="J2203">
        <v>0</v>
      </c>
      <c r="K2203">
        <v>0</v>
      </c>
      <c r="L2203">
        <v>0</v>
      </c>
      <c r="M2203">
        <v>0</v>
      </c>
      <c r="N2203">
        <v>0</v>
      </c>
      <c r="O2203">
        <v>0</v>
      </c>
      <c r="P2203">
        <v>0</v>
      </c>
      <c r="Q2203">
        <v>0</v>
      </c>
      <c r="R2203">
        <v>0</v>
      </c>
      <c r="S2203">
        <v>0</v>
      </c>
      <c r="T2203">
        <v>0</v>
      </c>
      <c r="U2203">
        <v>0</v>
      </c>
      <c r="V2203">
        <v>0</v>
      </c>
      <c r="W2203">
        <v>0</v>
      </c>
      <c r="X2203">
        <v>0</v>
      </c>
      <c r="Y2203">
        <v>0</v>
      </c>
      <c r="Z2203">
        <v>0</v>
      </c>
      <c r="AA2203">
        <v>0</v>
      </c>
      <c r="AB2203">
        <v>0</v>
      </c>
      <c r="AC2203">
        <v>0</v>
      </c>
      <c r="AD2203">
        <v>0</v>
      </c>
      <c r="AE2203">
        <v>0</v>
      </c>
      <c r="AF2203">
        <v>0</v>
      </c>
    </row>
    <row r="2204" spans="1:32">
      <c r="A2204" t="s">
        <v>7807</v>
      </c>
      <c r="B2204" t="s">
        <v>19</v>
      </c>
      <c r="C2204">
        <v>0</v>
      </c>
      <c r="D2204">
        <v>0</v>
      </c>
      <c r="E2204">
        <v>0</v>
      </c>
      <c r="F2204">
        <v>0</v>
      </c>
      <c r="G2204">
        <v>0</v>
      </c>
      <c r="H2204">
        <v>0</v>
      </c>
      <c r="I2204">
        <v>0</v>
      </c>
      <c r="J2204">
        <v>0</v>
      </c>
      <c r="K2204">
        <v>0</v>
      </c>
      <c r="L2204">
        <v>0</v>
      </c>
      <c r="M2204">
        <v>0</v>
      </c>
      <c r="N2204">
        <v>0</v>
      </c>
      <c r="O2204">
        <v>0</v>
      </c>
      <c r="P2204">
        <v>0</v>
      </c>
      <c r="Q2204">
        <v>0</v>
      </c>
      <c r="R2204">
        <v>0</v>
      </c>
      <c r="S2204">
        <v>0</v>
      </c>
      <c r="T2204">
        <v>0</v>
      </c>
      <c r="U2204">
        <v>0</v>
      </c>
      <c r="V2204">
        <v>0</v>
      </c>
      <c r="W2204">
        <v>0</v>
      </c>
      <c r="X2204">
        <v>0</v>
      </c>
      <c r="Y2204">
        <v>0</v>
      </c>
      <c r="Z2204">
        <v>0</v>
      </c>
      <c r="AA2204">
        <v>0</v>
      </c>
      <c r="AB2204">
        <v>0</v>
      </c>
      <c r="AC2204">
        <v>0</v>
      </c>
      <c r="AD2204">
        <v>0</v>
      </c>
      <c r="AE2204">
        <v>0</v>
      </c>
      <c r="AF2204">
        <v>0</v>
      </c>
    </row>
    <row r="2205" spans="1:32">
      <c r="A2205" t="s">
        <v>7808</v>
      </c>
      <c r="B2205" t="s">
        <v>19</v>
      </c>
      <c r="C2205">
        <v>0</v>
      </c>
      <c r="D2205">
        <v>0</v>
      </c>
      <c r="E2205">
        <v>0</v>
      </c>
      <c r="F2205">
        <v>0</v>
      </c>
      <c r="G2205">
        <v>0</v>
      </c>
      <c r="H2205">
        <v>0</v>
      </c>
      <c r="I2205">
        <v>0</v>
      </c>
      <c r="J2205">
        <v>0</v>
      </c>
      <c r="K2205">
        <v>0</v>
      </c>
      <c r="L2205">
        <v>0</v>
      </c>
      <c r="M2205">
        <v>0</v>
      </c>
      <c r="N2205">
        <v>0</v>
      </c>
      <c r="O2205">
        <v>0</v>
      </c>
      <c r="P2205">
        <v>0</v>
      </c>
      <c r="Q2205">
        <v>0</v>
      </c>
      <c r="R2205">
        <v>0</v>
      </c>
      <c r="S2205">
        <v>0</v>
      </c>
      <c r="T2205">
        <v>0</v>
      </c>
      <c r="U2205">
        <v>0</v>
      </c>
      <c r="V2205">
        <v>0</v>
      </c>
      <c r="W2205">
        <v>0</v>
      </c>
      <c r="X2205">
        <v>0</v>
      </c>
      <c r="Y2205">
        <v>0</v>
      </c>
      <c r="Z2205">
        <v>0</v>
      </c>
      <c r="AA2205">
        <v>0</v>
      </c>
      <c r="AB2205">
        <v>0</v>
      </c>
      <c r="AC2205">
        <v>0</v>
      </c>
      <c r="AD2205">
        <v>0</v>
      </c>
      <c r="AE2205">
        <v>0</v>
      </c>
      <c r="AF2205">
        <v>0</v>
      </c>
    </row>
    <row r="2206" spans="1:32">
      <c r="A2206" t="s">
        <v>7809</v>
      </c>
      <c r="B2206" t="s">
        <v>19</v>
      </c>
      <c r="C2206">
        <v>0</v>
      </c>
      <c r="D2206">
        <v>0</v>
      </c>
      <c r="E2206">
        <v>0</v>
      </c>
      <c r="F2206">
        <v>0</v>
      </c>
      <c r="G2206">
        <v>0</v>
      </c>
      <c r="H2206">
        <v>0</v>
      </c>
      <c r="I2206">
        <v>0</v>
      </c>
      <c r="J2206">
        <v>0</v>
      </c>
      <c r="K2206">
        <v>0</v>
      </c>
      <c r="L2206">
        <v>0</v>
      </c>
      <c r="M2206">
        <v>0</v>
      </c>
      <c r="N2206">
        <v>0</v>
      </c>
      <c r="O2206">
        <v>0</v>
      </c>
      <c r="P2206">
        <v>0</v>
      </c>
      <c r="Q2206">
        <v>0</v>
      </c>
      <c r="R2206">
        <v>0</v>
      </c>
      <c r="S2206">
        <v>0</v>
      </c>
      <c r="T2206">
        <v>0</v>
      </c>
      <c r="U2206">
        <v>0</v>
      </c>
      <c r="V2206">
        <v>0</v>
      </c>
      <c r="W2206">
        <v>0</v>
      </c>
      <c r="X2206">
        <v>0</v>
      </c>
      <c r="Y2206">
        <v>0</v>
      </c>
      <c r="Z2206">
        <v>0</v>
      </c>
      <c r="AA2206">
        <v>0</v>
      </c>
      <c r="AB2206">
        <v>0</v>
      </c>
      <c r="AC2206">
        <v>0</v>
      </c>
      <c r="AD2206">
        <v>0</v>
      </c>
      <c r="AE2206">
        <v>0</v>
      </c>
      <c r="AF2206">
        <v>0</v>
      </c>
    </row>
    <row r="2207" spans="1:32">
      <c r="A2207" t="s">
        <v>7810</v>
      </c>
      <c r="B2207" t="s">
        <v>19</v>
      </c>
      <c r="C2207">
        <v>0</v>
      </c>
      <c r="D2207">
        <v>0</v>
      </c>
      <c r="E2207">
        <v>0</v>
      </c>
      <c r="F2207">
        <v>0</v>
      </c>
      <c r="G2207">
        <v>0</v>
      </c>
      <c r="H2207">
        <v>0</v>
      </c>
      <c r="I2207">
        <v>0</v>
      </c>
      <c r="J2207">
        <v>0</v>
      </c>
      <c r="K2207">
        <v>0</v>
      </c>
      <c r="L2207">
        <v>0</v>
      </c>
      <c r="M2207">
        <v>0</v>
      </c>
      <c r="N2207">
        <v>0</v>
      </c>
      <c r="O2207">
        <v>0</v>
      </c>
      <c r="P2207">
        <v>0</v>
      </c>
      <c r="Q2207">
        <v>0</v>
      </c>
      <c r="R2207">
        <v>0</v>
      </c>
      <c r="S2207">
        <v>0</v>
      </c>
      <c r="T2207">
        <v>0</v>
      </c>
      <c r="U2207">
        <v>0</v>
      </c>
      <c r="V2207">
        <v>0</v>
      </c>
      <c r="W2207">
        <v>0</v>
      </c>
      <c r="X2207">
        <v>0</v>
      </c>
      <c r="Y2207">
        <v>0</v>
      </c>
      <c r="Z2207">
        <v>0</v>
      </c>
      <c r="AA2207">
        <v>0</v>
      </c>
      <c r="AB2207">
        <v>0</v>
      </c>
      <c r="AC2207">
        <v>0</v>
      </c>
      <c r="AD2207">
        <v>0</v>
      </c>
      <c r="AE2207">
        <v>0</v>
      </c>
      <c r="AF2207">
        <v>0</v>
      </c>
    </row>
    <row r="2208" spans="1:32">
      <c r="A2208" t="s">
        <v>7811</v>
      </c>
      <c r="B2208" t="s">
        <v>19</v>
      </c>
      <c r="C2208">
        <v>0</v>
      </c>
      <c r="D2208">
        <v>0</v>
      </c>
      <c r="E2208">
        <v>0</v>
      </c>
      <c r="F2208">
        <v>0</v>
      </c>
      <c r="G2208">
        <v>0</v>
      </c>
      <c r="H2208">
        <v>0</v>
      </c>
      <c r="I2208">
        <v>0</v>
      </c>
      <c r="J2208">
        <v>0</v>
      </c>
      <c r="K2208">
        <v>0</v>
      </c>
      <c r="L2208">
        <v>0</v>
      </c>
      <c r="M2208">
        <v>0</v>
      </c>
      <c r="N2208">
        <v>0</v>
      </c>
      <c r="O2208">
        <v>0</v>
      </c>
      <c r="P2208">
        <v>0</v>
      </c>
      <c r="Q2208">
        <v>0</v>
      </c>
      <c r="R2208">
        <v>0</v>
      </c>
      <c r="S2208">
        <v>0</v>
      </c>
      <c r="T2208">
        <v>0</v>
      </c>
      <c r="U2208">
        <v>0</v>
      </c>
      <c r="V2208">
        <v>0</v>
      </c>
      <c r="W2208">
        <v>0</v>
      </c>
      <c r="X2208">
        <v>0</v>
      </c>
      <c r="Y2208">
        <v>0</v>
      </c>
      <c r="Z2208">
        <v>0</v>
      </c>
      <c r="AA2208">
        <v>0</v>
      </c>
      <c r="AB2208">
        <v>0</v>
      </c>
      <c r="AC2208">
        <v>0</v>
      </c>
      <c r="AD2208">
        <v>0</v>
      </c>
      <c r="AE2208">
        <v>0</v>
      </c>
      <c r="AF2208">
        <v>0</v>
      </c>
    </row>
    <row r="2209" spans="1:32">
      <c r="A2209" t="s">
        <v>7812</v>
      </c>
      <c r="B2209" t="s">
        <v>19</v>
      </c>
      <c r="C2209">
        <v>0</v>
      </c>
      <c r="D2209">
        <v>0</v>
      </c>
      <c r="E2209">
        <v>0</v>
      </c>
      <c r="F2209">
        <v>0</v>
      </c>
      <c r="G2209">
        <v>0</v>
      </c>
      <c r="H2209">
        <v>0</v>
      </c>
      <c r="I2209">
        <v>0</v>
      </c>
      <c r="J2209">
        <v>0</v>
      </c>
      <c r="K2209">
        <v>0</v>
      </c>
      <c r="L2209">
        <v>0</v>
      </c>
      <c r="M2209">
        <v>0</v>
      </c>
      <c r="N2209">
        <v>0</v>
      </c>
      <c r="O2209">
        <v>0</v>
      </c>
      <c r="P2209">
        <v>0</v>
      </c>
      <c r="Q2209">
        <v>0</v>
      </c>
      <c r="R2209">
        <v>0</v>
      </c>
      <c r="S2209">
        <v>0</v>
      </c>
      <c r="T2209">
        <v>0</v>
      </c>
      <c r="U2209">
        <v>0</v>
      </c>
      <c r="V2209">
        <v>0</v>
      </c>
      <c r="W2209">
        <v>0</v>
      </c>
      <c r="X2209">
        <v>0</v>
      </c>
      <c r="Y2209">
        <v>0</v>
      </c>
      <c r="Z2209">
        <v>0</v>
      </c>
      <c r="AA2209">
        <v>0</v>
      </c>
      <c r="AB2209">
        <v>0</v>
      </c>
      <c r="AC2209">
        <v>0</v>
      </c>
      <c r="AD2209">
        <v>0</v>
      </c>
      <c r="AE2209">
        <v>0</v>
      </c>
      <c r="AF2209">
        <v>0</v>
      </c>
    </row>
    <row r="2210" spans="1:32">
      <c r="A2210" t="s">
        <v>7813</v>
      </c>
      <c r="B2210" t="s">
        <v>19</v>
      </c>
      <c r="C2210">
        <v>0</v>
      </c>
      <c r="D2210">
        <v>0</v>
      </c>
      <c r="E2210">
        <v>0</v>
      </c>
      <c r="F2210">
        <v>0</v>
      </c>
      <c r="G2210">
        <v>0</v>
      </c>
      <c r="H2210">
        <v>0</v>
      </c>
      <c r="I2210">
        <v>0</v>
      </c>
      <c r="J2210">
        <v>0</v>
      </c>
      <c r="K2210">
        <v>0</v>
      </c>
      <c r="L2210">
        <v>0</v>
      </c>
      <c r="M2210">
        <v>0</v>
      </c>
      <c r="N2210">
        <v>0</v>
      </c>
      <c r="O2210">
        <v>0</v>
      </c>
      <c r="P2210">
        <v>0</v>
      </c>
      <c r="Q2210">
        <v>0</v>
      </c>
      <c r="R2210">
        <v>0</v>
      </c>
      <c r="S2210">
        <v>0</v>
      </c>
      <c r="T2210">
        <v>0</v>
      </c>
      <c r="U2210">
        <v>0</v>
      </c>
      <c r="V2210">
        <v>0</v>
      </c>
      <c r="W2210">
        <v>0</v>
      </c>
      <c r="X2210">
        <v>0</v>
      </c>
      <c r="Y2210">
        <v>0</v>
      </c>
      <c r="Z2210">
        <v>0</v>
      </c>
      <c r="AA2210">
        <v>0</v>
      </c>
      <c r="AB2210">
        <v>0</v>
      </c>
      <c r="AC2210">
        <v>0</v>
      </c>
      <c r="AD2210">
        <v>0</v>
      </c>
      <c r="AE2210">
        <v>0</v>
      </c>
      <c r="AF2210">
        <v>0</v>
      </c>
    </row>
    <row r="2211" spans="1:32">
      <c r="A2211" t="s">
        <v>7814</v>
      </c>
      <c r="B2211" t="s">
        <v>19</v>
      </c>
      <c r="C2211">
        <v>0</v>
      </c>
      <c r="D2211">
        <v>0</v>
      </c>
      <c r="E2211">
        <v>0</v>
      </c>
      <c r="F2211">
        <v>0</v>
      </c>
      <c r="G2211">
        <v>0</v>
      </c>
      <c r="H2211">
        <v>0</v>
      </c>
      <c r="I2211">
        <v>0</v>
      </c>
      <c r="J2211">
        <v>0</v>
      </c>
      <c r="K2211">
        <v>0</v>
      </c>
      <c r="L2211">
        <v>0</v>
      </c>
      <c r="M2211">
        <v>0</v>
      </c>
      <c r="N2211">
        <v>0</v>
      </c>
      <c r="O2211">
        <v>0</v>
      </c>
      <c r="P2211">
        <v>0</v>
      </c>
      <c r="Q2211">
        <v>0</v>
      </c>
      <c r="R2211">
        <v>0</v>
      </c>
      <c r="S2211">
        <v>0</v>
      </c>
      <c r="T2211">
        <v>0</v>
      </c>
      <c r="U2211">
        <v>0</v>
      </c>
      <c r="V2211">
        <v>0</v>
      </c>
      <c r="W2211">
        <v>0</v>
      </c>
      <c r="X2211">
        <v>0</v>
      </c>
      <c r="Y2211">
        <v>0</v>
      </c>
      <c r="Z2211">
        <v>0</v>
      </c>
      <c r="AA2211">
        <v>0</v>
      </c>
      <c r="AB2211">
        <v>0</v>
      </c>
      <c r="AC2211">
        <v>0</v>
      </c>
      <c r="AD2211">
        <v>0</v>
      </c>
      <c r="AE2211">
        <v>0</v>
      </c>
      <c r="AF2211">
        <v>0</v>
      </c>
    </row>
    <row r="2212" spans="1:32">
      <c r="A2212" t="s">
        <v>7815</v>
      </c>
      <c r="B2212" t="s">
        <v>19</v>
      </c>
      <c r="C2212">
        <v>0</v>
      </c>
      <c r="D2212">
        <v>0</v>
      </c>
      <c r="E2212">
        <v>0</v>
      </c>
      <c r="F2212">
        <v>0</v>
      </c>
      <c r="G2212">
        <v>0</v>
      </c>
      <c r="H2212">
        <v>0</v>
      </c>
      <c r="I2212">
        <v>0</v>
      </c>
      <c r="J2212">
        <v>0</v>
      </c>
      <c r="K2212">
        <v>0</v>
      </c>
      <c r="L2212">
        <v>0</v>
      </c>
      <c r="M2212">
        <v>0</v>
      </c>
      <c r="N2212">
        <v>0</v>
      </c>
      <c r="O2212">
        <v>0</v>
      </c>
      <c r="P2212">
        <v>0</v>
      </c>
      <c r="Q2212">
        <v>0</v>
      </c>
      <c r="R2212">
        <v>0</v>
      </c>
      <c r="S2212">
        <v>0</v>
      </c>
      <c r="T2212">
        <v>0</v>
      </c>
      <c r="U2212">
        <v>0</v>
      </c>
      <c r="V2212">
        <v>0</v>
      </c>
      <c r="W2212">
        <v>0</v>
      </c>
      <c r="X2212">
        <v>0</v>
      </c>
      <c r="Y2212">
        <v>0</v>
      </c>
      <c r="Z2212">
        <v>0</v>
      </c>
      <c r="AA2212">
        <v>0</v>
      </c>
      <c r="AB2212">
        <v>0</v>
      </c>
      <c r="AC2212">
        <v>0</v>
      </c>
      <c r="AD2212">
        <v>0</v>
      </c>
      <c r="AE2212">
        <v>0</v>
      </c>
      <c r="AF2212">
        <v>0</v>
      </c>
    </row>
    <row r="2213" spans="1:32">
      <c r="A2213" t="s">
        <v>7816</v>
      </c>
      <c r="B2213" t="s">
        <v>19</v>
      </c>
      <c r="C2213">
        <v>0</v>
      </c>
      <c r="D2213">
        <v>0</v>
      </c>
      <c r="E2213">
        <v>0</v>
      </c>
      <c r="F2213">
        <v>0</v>
      </c>
      <c r="G2213">
        <v>0</v>
      </c>
      <c r="H2213">
        <v>0</v>
      </c>
      <c r="I2213">
        <v>0</v>
      </c>
      <c r="J2213">
        <v>0</v>
      </c>
      <c r="K2213">
        <v>0</v>
      </c>
      <c r="L2213">
        <v>0</v>
      </c>
      <c r="M2213">
        <v>0</v>
      </c>
      <c r="N2213">
        <v>0</v>
      </c>
      <c r="O2213">
        <v>0</v>
      </c>
      <c r="P2213">
        <v>0</v>
      </c>
      <c r="Q2213">
        <v>0</v>
      </c>
      <c r="R2213">
        <v>0</v>
      </c>
      <c r="S2213">
        <v>0</v>
      </c>
      <c r="T2213">
        <v>0</v>
      </c>
      <c r="U2213">
        <v>0</v>
      </c>
      <c r="V2213">
        <v>0</v>
      </c>
      <c r="W2213">
        <v>0</v>
      </c>
      <c r="X2213">
        <v>0</v>
      </c>
      <c r="Y2213">
        <v>0</v>
      </c>
      <c r="Z2213">
        <v>0</v>
      </c>
      <c r="AA2213">
        <v>0</v>
      </c>
      <c r="AB2213">
        <v>0</v>
      </c>
      <c r="AC2213">
        <v>0</v>
      </c>
      <c r="AD2213">
        <v>0</v>
      </c>
      <c r="AE2213">
        <v>0</v>
      </c>
      <c r="AF2213">
        <v>0</v>
      </c>
    </row>
    <row r="2214" spans="1:32">
      <c r="A2214" t="s">
        <v>7817</v>
      </c>
      <c r="B2214" t="s">
        <v>19</v>
      </c>
      <c r="C2214">
        <v>0</v>
      </c>
      <c r="D2214">
        <v>0</v>
      </c>
      <c r="E2214">
        <v>0</v>
      </c>
      <c r="F2214">
        <v>0</v>
      </c>
      <c r="G2214">
        <v>0</v>
      </c>
      <c r="H2214">
        <v>0</v>
      </c>
      <c r="I2214">
        <v>0</v>
      </c>
      <c r="J2214">
        <v>0</v>
      </c>
      <c r="K2214">
        <v>0</v>
      </c>
      <c r="L2214">
        <v>0</v>
      </c>
      <c r="M2214">
        <v>0</v>
      </c>
      <c r="N2214">
        <v>0</v>
      </c>
      <c r="O2214">
        <v>0</v>
      </c>
      <c r="P2214">
        <v>0</v>
      </c>
      <c r="Q2214">
        <v>0</v>
      </c>
      <c r="R2214">
        <v>0</v>
      </c>
      <c r="S2214">
        <v>0</v>
      </c>
      <c r="T2214">
        <v>0</v>
      </c>
      <c r="U2214">
        <v>0</v>
      </c>
      <c r="V2214">
        <v>0</v>
      </c>
      <c r="W2214">
        <v>0</v>
      </c>
      <c r="X2214">
        <v>0</v>
      </c>
      <c r="Y2214">
        <v>0</v>
      </c>
      <c r="Z2214">
        <v>0</v>
      </c>
      <c r="AA2214">
        <v>0</v>
      </c>
      <c r="AB2214">
        <v>0</v>
      </c>
      <c r="AC2214">
        <v>0</v>
      </c>
      <c r="AD2214">
        <v>0</v>
      </c>
      <c r="AE2214">
        <v>0</v>
      </c>
      <c r="AF2214">
        <v>0</v>
      </c>
    </row>
    <row r="2215" spans="1:32">
      <c r="A2215" t="s">
        <v>7818</v>
      </c>
      <c r="B2215" t="s">
        <v>19</v>
      </c>
      <c r="C2215">
        <v>0</v>
      </c>
      <c r="D2215">
        <v>0</v>
      </c>
      <c r="E2215">
        <v>0</v>
      </c>
      <c r="F2215">
        <v>0</v>
      </c>
      <c r="G2215">
        <v>0</v>
      </c>
      <c r="H2215">
        <v>0</v>
      </c>
      <c r="I2215">
        <v>0</v>
      </c>
      <c r="J2215">
        <v>0</v>
      </c>
      <c r="K2215">
        <v>0</v>
      </c>
      <c r="L2215">
        <v>0</v>
      </c>
      <c r="M2215">
        <v>0</v>
      </c>
      <c r="N2215">
        <v>0</v>
      </c>
      <c r="O2215">
        <v>0</v>
      </c>
      <c r="P2215">
        <v>0</v>
      </c>
      <c r="Q2215">
        <v>0</v>
      </c>
      <c r="R2215">
        <v>0</v>
      </c>
      <c r="S2215">
        <v>0</v>
      </c>
      <c r="T2215">
        <v>0</v>
      </c>
      <c r="U2215">
        <v>0</v>
      </c>
      <c r="V2215">
        <v>0</v>
      </c>
      <c r="W2215">
        <v>0</v>
      </c>
      <c r="X2215">
        <v>0</v>
      </c>
      <c r="Y2215">
        <v>0</v>
      </c>
      <c r="Z2215">
        <v>0</v>
      </c>
      <c r="AA2215">
        <v>0</v>
      </c>
      <c r="AB2215">
        <v>0</v>
      </c>
      <c r="AC2215">
        <v>0</v>
      </c>
      <c r="AD2215">
        <v>0</v>
      </c>
      <c r="AE2215">
        <v>0</v>
      </c>
      <c r="AF2215">
        <v>0</v>
      </c>
    </row>
    <row r="2216" spans="1:32">
      <c r="A2216" t="s">
        <v>7819</v>
      </c>
      <c r="B2216" t="s">
        <v>19</v>
      </c>
      <c r="C2216">
        <v>0</v>
      </c>
      <c r="D2216">
        <v>0</v>
      </c>
      <c r="E2216">
        <v>0</v>
      </c>
      <c r="F2216">
        <v>0</v>
      </c>
      <c r="G2216">
        <v>0</v>
      </c>
      <c r="H2216">
        <v>0</v>
      </c>
      <c r="I2216">
        <v>0</v>
      </c>
      <c r="J2216">
        <v>0</v>
      </c>
      <c r="K2216">
        <v>0</v>
      </c>
      <c r="L2216">
        <v>0</v>
      </c>
      <c r="M2216">
        <v>0</v>
      </c>
      <c r="N2216">
        <v>0</v>
      </c>
      <c r="O2216">
        <v>0</v>
      </c>
      <c r="P2216">
        <v>0</v>
      </c>
      <c r="Q2216">
        <v>0</v>
      </c>
      <c r="R2216">
        <v>0</v>
      </c>
      <c r="S2216">
        <v>0</v>
      </c>
      <c r="T2216">
        <v>0</v>
      </c>
      <c r="U2216">
        <v>0</v>
      </c>
      <c r="V2216">
        <v>0</v>
      </c>
      <c r="W2216">
        <v>0</v>
      </c>
      <c r="X2216">
        <v>0</v>
      </c>
      <c r="Y2216">
        <v>0</v>
      </c>
      <c r="Z2216">
        <v>0</v>
      </c>
      <c r="AA2216">
        <v>0</v>
      </c>
      <c r="AB2216">
        <v>0</v>
      </c>
      <c r="AC2216">
        <v>0</v>
      </c>
      <c r="AD2216">
        <v>0</v>
      </c>
      <c r="AE2216">
        <v>0</v>
      </c>
      <c r="AF2216">
        <v>0</v>
      </c>
    </row>
    <row r="2217" spans="1:32">
      <c r="A2217" t="s">
        <v>7820</v>
      </c>
      <c r="B2217" t="s">
        <v>19</v>
      </c>
      <c r="C2217">
        <v>0</v>
      </c>
      <c r="D2217">
        <v>0</v>
      </c>
      <c r="E2217">
        <v>0</v>
      </c>
      <c r="F2217">
        <v>0</v>
      </c>
      <c r="G2217">
        <v>0</v>
      </c>
      <c r="H2217">
        <v>0</v>
      </c>
      <c r="I2217">
        <v>0</v>
      </c>
      <c r="J2217">
        <v>0</v>
      </c>
      <c r="K2217">
        <v>0</v>
      </c>
      <c r="L2217">
        <v>0</v>
      </c>
      <c r="M2217">
        <v>0</v>
      </c>
      <c r="N2217">
        <v>0</v>
      </c>
      <c r="O2217">
        <v>0</v>
      </c>
      <c r="P2217">
        <v>0</v>
      </c>
      <c r="Q2217">
        <v>0</v>
      </c>
      <c r="R2217">
        <v>0</v>
      </c>
      <c r="S2217">
        <v>0</v>
      </c>
      <c r="T2217">
        <v>0</v>
      </c>
      <c r="U2217">
        <v>0</v>
      </c>
      <c r="V2217">
        <v>0</v>
      </c>
      <c r="W2217">
        <v>0</v>
      </c>
      <c r="X2217">
        <v>0</v>
      </c>
      <c r="Y2217">
        <v>0</v>
      </c>
      <c r="Z2217">
        <v>0</v>
      </c>
      <c r="AA2217">
        <v>0</v>
      </c>
      <c r="AB2217">
        <v>0</v>
      </c>
      <c r="AC2217">
        <v>0</v>
      </c>
      <c r="AD2217">
        <v>0</v>
      </c>
      <c r="AE2217">
        <v>0</v>
      </c>
      <c r="AF2217">
        <v>0</v>
      </c>
    </row>
    <row r="2218" spans="1:32">
      <c r="A2218" t="s">
        <v>7821</v>
      </c>
      <c r="B2218" t="s">
        <v>19</v>
      </c>
      <c r="C2218">
        <v>0</v>
      </c>
      <c r="D2218">
        <v>0</v>
      </c>
      <c r="E2218">
        <v>0</v>
      </c>
      <c r="F2218">
        <v>0</v>
      </c>
      <c r="G2218">
        <v>0</v>
      </c>
      <c r="H2218">
        <v>0</v>
      </c>
      <c r="I2218">
        <v>0</v>
      </c>
      <c r="J2218">
        <v>0</v>
      </c>
      <c r="K2218">
        <v>0</v>
      </c>
      <c r="L2218">
        <v>0</v>
      </c>
      <c r="M2218">
        <v>0</v>
      </c>
      <c r="N2218">
        <v>0</v>
      </c>
      <c r="O2218">
        <v>0</v>
      </c>
      <c r="P2218">
        <v>0</v>
      </c>
      <c r="Q2218">
        <v>0</v>
      </c>
      <c r="R2218">
        <v>0</v>
      </c>
      <c r="S2218">
        <v>0</v>
      </c>
      <c r="T2218">
        <v>0</v>
      </c>
      <c r="U2218">
        <v>0</v>
      </c>
      <c r="V2218">
        <v>0</v>
      </c>
      <c r="W2218">
        <v>0</v>
      </c>
      <c r="X2218">
        <v>0</v>
      </c>
      <c r="Y2218">
        <v>0</v>
      </c>
      <c r="Z2218">
        <v>0</v>
      </c>
      <c r="AA2218">
        <v>0</v>
      </c>
      <c r="AB2218">
        <v>0</v>
      </c>
      <c r="AC2218">
        <v>0</v>
      </c>
      <c r="AD2218">
        <v>0</v>
      </c>
      <c r="AE2218">
        <v>0</v>
      </c>
      <c r="AF2218">
        <v>0</v>
      </c>
    </row>
    <row r="2219" spans="1:32">
      <c r="A2219" t="s">
        <v>7822</v>
      </c>
      <c r="B2219" t="s">
        <v>19</v>
      </c>
      <c r="C2219">
        <v>0</v>
      </c>
      <c r="D2219">
        <v>0</v>
      </c>
      <c r="E2219">
        <v>0</v>
      </c>
      <c r="F2219">
        <v>0</v>
      </c>
      <c r="G2219">
        <v>0</v>
      </c>
      <c r="H2219">
        <v>0</v>
      </c>
      <c r="I2219">
        <v>0</v>
      </c>
      <c r="J2219">
        <v>0</v>
      </c>
      <c r="K2219">
        <v>0</v>
      </c>
      <c r="L2219">
        <v>0</v>
      </c>
      <c r="M2219">
        <v>0</v>
      </c>
      <c r="N2219">
        <v>0</v>
      </c>
      <c r="O2219">
        <v>0</v>
      </c>
      <c r="P2219">
        <v>0</v>
      </c>
      <c r="Q2219">
        <v>0</v>
      </c>
      <c r="R2219">
        <v>0</v>
      </c>
      <c r="S2219">
        <v>0</v>
      </c>
      <c r="T2219">
        <v>0</v>
      </c>
      <c r="U2219">
        <v>0</v>
      </c>
      <c r="V2219">
        <v>0</v>
      </c>
      <c r="W2219">
        <v>0</v>
      </c>
      <c r="X2219">
        <v>0</v>
      </c>
      <c r="Y2219">
        <v>0</v>
      </c>
      <c r="Z2219">
        <v>0</v>
      </c>
      <c r="AA2219">
        <v>0</v>
      </c>
      <c r="AB2219">
        <v>0</v>
      </c>
      <c r="AC2219">
        <v>0</v>
      </c>
      <c r="AD2219">
        <v>0</v>
      </c>
      <c r="AE2219">
        <v>0</v>
      </c>
      <c r="AF2219">
        <v>0</v>
      </c>
    </row>
    <row r="2220" spans="1:32">
      <c r="A2220" t="s">
        <v>7823</v>
      </c>
      <c r="B2220" t="s">
        <v>19</v>
      </c>
      <c r="C2220">
        <v>0</v>
      </c>
      <c r="D2220">
        <v>0</v>
      </c>
      <c r="E2220">
        <v>0</v>
      </c>
      <c r="F2220">
        <v>0</v>
      </c>
      <c r="G2220">
        <v>0</v>
      </c>
      <c r="H2220">
        <v>0</v>
      </c>
      <c r="I2220">
        <v>0</v>
      </c>
      <c r="J2220">
        <v>0</v>
      </c>
      <c r="K2220">
        <v>0</v>
      </c>
      <c r="L2220">
        <v>0</v>
      </c>
      <c r="M2220">
        <v>0</v>
      </c>
      <c r="N2220">
        <v>0</v>
      </c>
      <c r="O2220">
        <v>0</v>
      </c>
      <c r="P2220">
        <v>0</v>
      </c>
      <c r="Q2220">
        <v>0</v>
      </c>
      <c r="R2220">
        <v>0</v>
      </c>
      <c r="S2220">
        <v>0</v>
      </c>
      <c r="T2220">
        <v>0</v>
      </c>
      <c r="U2220">
        <v>0</v>
      </c>
      <c r="V2220">
        <v>0</v>
      </c>
      <c r="W2220">
        <v>0</v>
      </c>
      <c r="X2220">
        <v>0</v>
      </c>
      <c r="Y2220">
        <v>0</v>
      </c>
      <c r="Z2220">
        <v>0</v>
      </c>
      <c r="AA2220">
        <v>0</v>
      </c>
      <c r="AB2220">
        <v>0</v>
      </c>
      <c r="AC2220">
        <v>0</v>
      </c>
      <c r="AD2220">
        <v>0</v>
      </c>
      <c r="AE2220">
        <v>0</v>
      </c>
      <c r="AF2220">
        <v>0</v>
      </c>
    </row>
    <row r="2221" spans="1:32">
      <c r="A2221" t="s">
        <v>7824</v>
      </c>
      <c r="B2221" t="s">
        <v>19</v>
      </c>
      <c r="C2221">
        <v>0</v>
      </c>
      <c r="D2221">
        <v>0</v>
      </c>
      <c r="E2221">
        <v>0</v>
      </c>
      <c r="F2221">
        <v>0</v>
      </c>
      <c r="G2221">
        <v>0</v>
      </c>
      <c r="H2221">
        <v>0</v>
      </c>
      <c r="I2221">
        <v>0</v>
      </c>
      <c r="J2221">
        <v>0</v>
      </c>
      <c r="K2221">
        <v>0</v>
      </c>
      <c r="L2221">
        <v>0</v>
      </c>
      <c r="M2221">
        <v>0</v>
      </c>
      <c r="N2221">
        <v>0</v>
      </c>
      <c r="O2221">
        <v>0</v>
      </c>
      <c r="P2221">
        <v>0</v>
      </c>
      <c r="Q2221">
        <v>0</v>
      </c>
      <c r="R2221">
        <v>0</v>
      </c>
      <c r="S2221">
        <v>0</v>
      </c>
      <c r="T2221">
        <v>0</v>
      </c>
      <c r="U2221">
        <v>0</v>
      </c>
      <c r="V2221">
        <v>0</v>
      </c>
      <c r="W2221">
        <v>0</v>
      </c>
      <c r="X2221">
        <v>0</v>
      </c>
      <c r="Y2221">
        <v>0</v>
      </c>
      <c r="Z2221">
        <v>0</v>
      </c>
      <c r="AA2221">
        <v>0</v>
      </c>
      <c r="AB2221">
        <v>0</v>
      </c>
      <c r="AC2221">
        <v>0</v>
      </c>
      <c r="AD2221">
        <v>0</v>
      </c>
      <c r="AE2221">
        <v>0</v>
      </c>
      <c r="AF2221">
        <v>0</v>
      </c>
    </row>
    <row r="2222" spans="1:32">
      <c r="A2222" t="s">
        <v>7825</v>
      </c>
      <c r="B2222" t="s">
        <v>19</v>
      </c>
      <c r="C2222">
        <v>0</v>
      </c>
      <c r="D2222">
        <v>0</v>
      </c>
      <c r="E2222">
        <v>0</v>
      </c>
      <c r="F2222">
        <v>0</v>
      </c>
      <c r="G2222">
        <v>0</v>
      </c>
      <c r="H2222">
        <v>0</v>
      </c>
      <c r="I2222">
        <v>0</v>
      </c>
      <c r="J2222">
        <v>0</v>
      </c>
      <c r="K2222">
        <v>0</v>
      </c>
      <c r="L2222">
        <v>0</v>
      </c>
      <c r="M2222">
        <v>0</v>
      </c>
      <c r="N2222">
        <v>0</v>
      </c>
      <c r="O2222">
        <v>0</v>
      </c>
      <c r="P2222">
        <v>0</v>
      </c>
      <c r="Q2222">
        <v>0</v>
      </c>
      <c r="R2222">
        <v>0</v>
      </c>
      <c r="S2222">
        <v>0</v>
      </c>
      <c r="T2222">
        <v>0</v>
      </c>
      <c r="U2222">
        <v>0</v>
      </c>
      <c r="V2222">
        <v>0</v>
      </c>
      <c r="W2222">
        <v>0</v>
      </c>
      <c r="X2222">
        <v>0</v>
      </c>
      <c r="Y2222">
        <v>0</v>
      </c>
      <c r="Z2222">
        <v>0</v>
      </c>
      <c r="AA2222">
        <v>0</v>
      </c>
      <c r="AB2222">
        <v>0</v>
      </c>
      <c r="AC2222">
        <v>0</v>
      </c>
      <c r="AD2222">
        <v>0</v>
      </c>
      <c r="AE2222">
        <v>0</v>
      </c>
      <c r="AF2222">
        <v>0</v>
      </c>
    </row>
    <row r="2223" spans="1:32">
      <c r="A2223" t="s">
        <v>7826</v>
      </c>
      <c r="B2223" t="s">
        <v>19</v>
      </c>
      <c r="C2223">
        <v>0</v>
      </c>
      <c r="D2223">
        <v>0</v>
      </c>
      <c r="E2223">
        <v>0</v>
      </c>
      <c r="F2223">
        <v>0</v>
      </c>
      <c r="G2223">
        <v>0</v>
      </c>
      <c r="H2223">
        <v>0</v>
      </c>
      <c r="I2223">
        <v>0</v>
      </c>
      <c r="J2223">
        <v>0</v>
      </c>
      <c r="K2223">
        <v>0</v>
      </c>
      <c r="L2223">
        <v>0</v>
      </c>
      <c r="M2223">
        <v>0</v>
      </c>
      <c r="N2223">
        <v>0</v>
      </c>
      <c r="O2223">
        <v>0</v>
      </c>
      <c r="P2223">
        <v>0</v>
      </c>
      <c r="Q2223">
        <v>0</v>
      </c>
      <c r="R2223">
        <v>0</v>
      </c>
      <c r="S2223">
        <v>0</v>
      </c>
      <c r="T2223">
        <v>0</v>
      </c>
      <c r="U2223">
        <v>0</v>
      </c>
      <c r="V2223">
        <v>0</v>
      </c>
      <c r="W2223">
        <v>0</v>
      </c>
      <c r="X2223">
        <v>0</v>
      </c>
      <c r="Y2223">
        <v>0</v>
      </c>
      <c r="Z2223">
        <v>0</v>
      </c>
      <c r="AA2223">
        <v>0</v>
      </c>
      <c r="AB2223">
        <v>0</v>
      </c>
      <c r="AC2223">
        <v>0</v>
      </c>
      <c r="AD2223">
        <v>0</v>
      </c>
      <c r="AE2223">
        <v>0</v>
      </c>
      <c r="AF2223">
        <v>0</v>
      </c>
    </row>
    <row r="2224" spans="1:32">
      <c r="A2224" t="s">
        <v>7827</v>
      </c>
      <c r="B2224" t="s">
        <v>19</v>
      </c>
      <c r="C2224">
        <v>0</v>
      </c>
      <c r="D2224">
        <v>0</v>
      </c>
      <c r="E2224">
        <v>0</v>
      </c>
      <c r="F2224">
        <v>0</v>
      </c>
      <c r="G2224">
        <v>0</v>
      </c>
      <c r="H2224">
        <v>0</v>
      </c>
      <c r="I2224">
        <v>0</v>
      </c>
      <c r="J2224">
        <v>0</v>
      </c>
      <c r="K2224">
        <v>0</v>
      </c>
      <c r="L2224">
        <v>0</v>
      </c>
      <c r="M2224">
        <v>0</v>
      </c>
      <c r="N2224">
        <v>0</v>
      </c>
      <c r="O2224">
        <v>0</v>
      </c>
      <c r="P2224">
        <v>0</v>
      </c>
      <c r="Q2224">
        <v>0</v>
      </c>
      <c r="R2224">
        <v>0</v>
      </c>
      <c r="S2224">
        <v>0</v>
      </c>
      <c r="T2224">
        <v>0</v>
      </c>
      <c r="U2224">
        <v>0</v>
      </c>
      <c r="V2224">
        <v>0</v>
      </c>
      <c r="W2224">
        <v>0</v>
      </c>
      <c r="X2224">
        <v>0</v>
      </c>
      <c r="Y2224">
        <v>0</v>
      </c>
      <c r="Z2224">
        <v>0</v>
      </c>
      <c r="AA2224">
        <v>0</v>
      </c>
      <c r="AB2224">
        <v>0</v>
      </c>
      <c r="AC2224">
        <v>0</v>
      </c>
      <c r="AD2224">
        <v>0</v>
      </c>
      <c r="AE2224">
        <v>0</v>
      </c>
      <c r="AF2224">
        <v>0</v>
      </c>
    </row>
    <row r="2225" spans="1:32">
      <c r="A2225" t="s">
        <v>7828</v>
      </c>
      <c r="B2225" t="s">
        <v>19</v>
      </c>
      <c r="C2225">
        <v>0</v>
      </c>
      <c r="D2225">
        <v>0</v>
      </c>
      <c r="E2225">
        <v>0</v>
      </c>
      <c r="F2225">
        <v>0</v>
      </c>
      <c r="G2225">
        <v>0</v>
      </c>
      <c r="H2225">
        <v>0</v>
      </c>
      <c r="I2225">
        <v>0</v>
      </c>
      <c r="J2225">
        <v>0</v>
      </c>
      <c r="K2225">
        <v>0</v>
      </c>
      <c r="L2225">
        <v>0</v>
      </c>
      <c r="M2225">
        <v>0</v>
      </c>
      <c r="N2225">
        <v>0</v>
      </c>
      <c r="O2225">
        <v>0</v>
      </c>
      <c r="P2225">
        <v>0</v>
      </c>
      <c r="Q2225">
        <v>0</v>
      </c>
      <c r="R2225">
        <v>0</v>
      </c>
      <c r="S2225">
        <v>0</v>
      </c>
      <c r="T2225">
        <v>0</v>
      </c>
      <c r="U2225">
        <v>0</v>
      </c>
      <c r="V2225">
        <v>0</v>
      </c>
      <c r="W2225">
        <v>0</v>
      </c>
      <c r="X2225">
        <v>0</v>
      </c>
      <c r="Y2225">
        <v>0</v>
      </c>
      <c r="Z2225">
        <v>0</v>
      </c>
      <c r="AA2225">
        <v>0</v>
      </c>
      <c r="AB2225">
        <v>0</v>
      </c>
      <c r="AC2225">
        <v>0</v>
      </c>
      <c r="AD2225">
        <v>0</v>
      </c>
      <c r="AE2225">
        <v>0</v>
      </c>
      <c r="AF2225">
        <v>0</v>
      </c>
    </row>
    <row r="2226" spans="1:32">
      <c r="A2226" t="s">
        <v>7829</v>
      </c>
      <c r="B2226" t="s">
        <v>19</v>
      </c>
      <c r="C2226">
        <v>0</v>
      </c>
      <c r="D2226">
        <v>0</v>
      </c>
      <c r="E2226">
        <v>0</v>
      </c>
      <c r="F2226">
        <v>0</v>
      </c>
      <c r="G2226">
        <v>0</v>
      </c>
      <c r="H2226">
        <v>0</v>
      </c>
      <c r="I2226">
        <v>0</v>
      </c>
      <c r="J2226">
        <v>0</v>
      </c>
      <c r="K2226">
        <v>0</v>
      </c>
      <c r="L2226">
        <v>0</v>
      </c>
      <c r="M2226">
        <v>0</v>
      </c>
      <c r="N2226">
        <v>0</v>
      </c>
      <c r="O2226">
        <v>0</v>
      </c>
      <c r="P2226">
        <v>0</v>
      </c>
      <c r="Q2226">
        <v>0</v>
      </c>
      <c r="R2226">
        <v>0</v>
      </c>
      <c r="S2226">
        <v>0</v>
      </c>
      <c r="T2226">
        <v>0</v>
      </c>
      <c r="U2226">
        <v>0</v>
      </c>
      <c r="V2226">
        <v>0</v>
      </c>
      <c r="W2226">
        <v>0</v>
      </c>
      <c r="X2226">
        <v>0</v>
      </c>
      <c r="Y2226">
        <v>0</v>
      </c>
      <c r="Z2226">
        <v>0</v>
      </c>
      <c r="AA2226">
        <v>0</v>
      </c>
      <c r="AB2226">
        <v>0</v>
      </c>
      <c r="AC2226">
        <v>0</v>
      </c>
      <c r="AD2226">
        <v>0</v>
      </c>
      <c r="AE2226">
        <v>0</v>
      </c>
      <c r="AF2226">
        <v>0</v>
      </c>
    </row>
    <row r="2227" spans="1:32">
      <c r="A2227" t="s">
        <v>7830</v>
      </c>
      <c r="B2227" t="s">
        <v>19</v>
      </c>
      <c r="C2227">
        <v>0</v>
      </c>
      <c r="D2227">
        <v>0</v>
      </c>
      <c r="E2227">
        <v>0</v>
      </c>
      <c r="F2227">
        <v>0</v>
      </c>
      <c r="G2227">
        <v>0</v>
      </c>
      <c r="H2227">
        <v>0</v>
      </c>
      <c r="I2227">
        <v>0</v>
      </c>
      <c r="J2227">
        <v>0</v>
      </c>
      <c r="K2227">
        <v>0</v>
      </c>
      <c r="L2227">
        <v>0</v>
      </c>
      <c r="M2227">
        <v>0</v>
      </c>
      <c r="N2227">
        <v>0</v>
      </c>
      <c r="O2227">
        <v>0</v>
      </c>
      <c r="P2227">
        <v>0</v>
      </c>
      <c r="Q2227">
        <v>0</v>
      </c>
      <c r="R2227">
        <v>0</v>
      </c>
      <c r="S2227">
        <v>0</v>
      </c>
      <c r="T2227">
        <v>0</v>
      </c>
      <c r="U2227">
        <v>0</v>
      </c>
      <c r="V2227">
        <v>0</v>
      </c>
      <c r="W2227">
        <v>0</v>
      </c>
      <c r="X2227">
        <v>0</v>
      </c>
      <c r="Y2227">
        <v>0</v>
      </c>
      <c r="Z2227">
        <v>0</v>
      </c>
      <c r="AA2227">
        <v>0</v>
      </c>
      <c r="AB2227">
        <v>0</v>
      </c>
      <c r="AC2227">
        <v>0</v>
      </c>
      <c r="AD2227">
        <v>0</v>
      </c>
      <c r="AE2227">
        <v>0</v>
      </c>
      <c r="AF2227">
        <v>0</v>
      </c>
    </row>
    <row r="2228" spans="1:32">
      <c r="A2228" t="s">
        <v>7831</v>
      </c>
      <c r="B2228" t="s">
        <v>19</v>
      </c>
      <c r="C2228">
        <v>0</v>
      </c>
      <c r="D2228">
        <v>0</v>
      </c>
      <c r="E2228">
        <v>0</v>
      </c>
      <c r="F2228">
        <v>0</v>
      </c>
      <c r="G2228">
        <v>0</v>
      </c>
      <c r="H2228">
        <v>0</v>
      </c>
      <c r="I2228">
        <v>0</v>
      </c>
      <c r="J2228">
        <v>0</v>
      </c>
      <c r="K2228">
        <v>0</v>
      </c>
      <c r="L2228">
        <v>0</v>
      </c>
      <c r="M2228">
        <v>0</v>
      </c>
      <c r="N2228">
        <v>0</v>
      </c>
      <c r="O2228">
        <v>0</v>
      </c>
      <c r="P2228">
        <v>0</v>
      </c>
      <c r="Q2228">
        <v>0</v>
      </c>
      <c r="R2228">
        <v>0</v>
      </c>
      <c r="S2228">
        <v>0</v>
      </c>
      <c r="T2228">
        <v>0</v>
      </c>
      <c r="U2228">
        <v>0</v>
      </c>
      <c r="V2228">
        <v>0</v>
      </c>
      <c r="W2228">
        <v>0</v>
      </c>
      <c r="X2228">
        <v>0</v>
      </c>
      <c r="Y2228">
        <v>0</v>
      </c>
      <c r="Z2228">
        <v>0</v>
      </c>
      <c r="AA2228">
        <v>0</v>
      </c>
      <c r="AB2228">
        <v>0</v>
      </c>
      <c r="AC2228">
        <v>0</v>
      </c>
      <c r="AD2228">
        <v>0</v>
      </c>
      <c r="AE2228">
        <v>0</v>
      </c>
      <c r="AF2228">
        <v>0</v>
      </c>
    </row>
    <row r="2229" spans="1:32">
      <c r="A2229" t="s">
        <v>7832</v>
      </c>
      <c r="B2229" t="s">
        <v>19</v>
      </c>
      <c r="C2229">
        <v>0</v>
      </c>
      <c r="D2229">
        <v>0</v>
      </c>
      <c r="E2229">
        <v>0</v>
      </c>
      <c r="F2229">
        <v>0</v>
      </c>
      <c r="G2229">
        <v>0</v>
      </c>
      <c r="H2229">
        <v>0</v>
      </c>
      <c r="I2229">
        <v>0</v>
      </c>
      <c r="J2229">
        <v>0</v>
      </c>
      <c r="K2229">
        <v>0</v>
      </c>
      <c r="L2229">
        <v>0</v>
      </c>
      <c r="M2229">
        <v>0</v>
      </c>
      <c r="N2229">
        <v>0</v>
      </c>
      <c r="O2229">
        <v>0</v>
      </c>
      <c r="P2229">
        <v>0</v>
      </c>
      <c r="Q2229">
        <v>0</v>
      </c>
      <c r="R2229">
        <v>0</v>
      </c>
      <c r="S2229">
        <v>0</v>
      </c>
      <c r="T2229">
        <v>0</v>
      </c>
      <c r="U2229">
        <v>0</v>
      </c>
      <c r="V2229">
        <v>0</v>
      </c>
      <c r="W2229">
        <v>0</v>
      </c>
      <c r="X2229">
        <v>0</v>
      </c>
      <c r="Y2229">
        <v>0</v>
      </c>
      <c r="Z2229">
        <v>0</v>
      </c>
      <c r="AA2229">
        <v>0</v>
      </c>
      <c r="AB2229">
        <v>0</v>
      </c>
      <c r="AC2229">
        <v>0</v>
      </c>
      <c r="AD2229">
        <v>0</v>
      </c>
      <c r="AE2229">
        <v>0</v>
      </c>
      <c r="AF2229">
        <v>0</v>
      </c>
    </row>
    <row r="2230" spans="1:32">
      <c r="A2230" t="s">
        <v>7833</v>
      </c>
      <c r="B2230" t="s">
        <v>19</v>
      </c>
      <c r="C2230">
        <v>0</v>
      </c>
      <c r="D2230">
        <v>0</v>
      </c>
      <c r="E2230">
        <v>0</v>
      </c>
      <c r="F2230">
        <v>0</v>
      </c>
      <c r="G2230">
        <v>0</v>
      </c>
      <c r="H2230">
        <v>0</v>
      </c>
      <c r="I2230">
        <v>0</v>
      </c>
      <c r="J2230">
        <v>0</v>
      </c>
      <c r="K2230">
        <v>0</v>
      </c>
      <c r="L2230">
        <v>0</v>
      </c>
      <c r="M2230">
        <v>0</v>
      </c>
      <c r="N2230">
        <v>0</v>
      </c>
      <c r="O2230">
        <v>0</v>
      </c>
      <c r="P2230">
        <v>0</v>
      </c>
      <c r="Q2230">
        <v>0</v>
      </c>
      <c r="R2230">
        <v>0</v>
      </c>
      <c r="S2230">
        <v>0</v>
      </c>
      <c r="T2230">
        <v>0</v>
      </c>
      <c r="U2230">
        <v>0</v>
      </c>
      <c r="V2230">
        <v>0</v>
      </c>
      <c r="W2230">
        <v>0</v>
      </c>
      <c r="X2230">
        <v>0</v>
      </c>
      <c r="Y2230">
        <v>0</v>
      </c>
      <c r="Z2230">
        <v>0</v>
      </c>
      <c r="AA2230">
        <v>0</v>
      </c>
      <c r="AB2230">
        <v>0</v>
      </c>
      <c r="AC2230">
        <v>0</v>
      </c>
      <c r="AD2230">
        <v>0</v>
      </c>
      <c r="AE2230">
        <v>0</v>
      </c>
      <c r="AF2230">
        <v>0</v>
      </c>
    </row>
    <row r="2231" spans="1:32">
      <c r="A2231" t="s">
        <v>7834</v>
      </c>
      <c r="B2231" t="s">
        <v>19</v>
      </c>
      <c r="C2231">
        <v>0</v>
      </c>
      <c r="D2231">
        <v>0</v>
      </c>
      <c r="E2231">
        <v>0</v>
      </c>
      <c r="F2231">
        <v>0</v>
      </c>
      <c r="G2231">
        <v>0</v>
      </c>
      <c r="H2231">
        <v>0</v>
      </c>
      <c r="I2231">
        <v>0</v>
      </c>
      <c r="J2231">
        <v>0</v>
      </c>
      <c r="K2231">
        <v>0</v>
      </c>
      <c r="L2231">
        <v>0</v>
      </c>
      <c r="M2231">
        <v>0</v>
      </c>
      <c r="N2231">
        <v>0</v>
      </c>
      <c r="O2231">
        <v>0</v>
      </c>
      <c r="P2231">
        <v>0</v>
      </c>
      <c r="Q2231">
        <v>0</v>
      </c>
      <c r="R2231">
        <v>0</v>
      </c>
      <c r="S2231">
        <v>0</v>
      </c>
      <c r="T2231">
        <v>0</v>
      </c>
      <c r="U2231">
        <v>0</v>
      </c>
      <c r="V2231">
        <v>0</v>
      </c>
      <c r="W2231">
        <v>0</v>
      </c>
      <c r="X2231">
        <v>0</v>
      </c>
      <c r="Y2231">
        <v>0</v>
      </c>
      <c r="Z2231">
        <v>0</v>
      </c>
      <c r="AA2231">
        <v>0</v>
      </c>
      <c r="AB2231">
        <v>0</v>
      </c>
      <c r="AC2231">
        <v>0</v>
      </c>
      <c r="AD2231">
        <v>0</v>
      </c>
      <c r="AE2231">
        <v>0</v>
      </c>
      <c r="AF2231">
        <v>0</v>
      </c>
    </row>
    <row r="2232" spans="1:32">
      <c r="A2232" t="s">
        <v>7835</v>
      </c>
      <c r="B2232" t="s">
        <v>19</v>
      </c>
      <c r="C2232">
        <v>0</v>
      </c>
      <c r="D2232">
        <v>0</v>
      </c>
      <c r="E2232">
        <v>0</v>
      </c>
      <c r="F2232">
        <v>0</v>
      </c>
      <c r="G2232">
        <v>0</v>
      </c>
      <c r="H2232">
        <v>0</v>
      </c>
      <c r="I2232">
        <v>0</v>
      </c>
      <c r="J2232">
        <v>0</v>
      </c>
      <c r="K2232">
        <v>0</v>
      </c>
      <c r="L2232">
        <v>0</v>
      </c>
      <c r="M2232">
        <v>0</v>
      </c>
      <c r="N2232">
        <v>0</v>
      </c>
      <c r="O2232">
        <v>0</v>
      </c>
      <c r="P2232">
        <v>0</v>
      </c>
      <c r="Q2232">
        <v>0</v>
      </c>
      <c r="R2232">
        <v>0</v>
      </c>
      <c r="S2232">
        <v>0</v>
      </c>
      <c r="T2232">
        <v>0</v>
      </c>
      <c r="U2232">
        <v>0</v>
      </c>
      <c r="V2232">
        <v>0</v>
      </c>
      <c r="W2232">
        <v>0</v>
      </c>
      <c r="X2232">
        <v>0</v>
      </c>
      <c r="Y2232">
        <v>0</v>
      </c>
      <c r="Z2232">
        <v>0</v>
      </c>
      <c r="AA2232">
        <v>0</v>
      </c>
      <c r="AB2232">
        <v>0</v>
      </c>
      <c r="AC2232">
        <v>0</v>
      </c>
      <c r="AD2232">
        <v>0</v>
      </c>
      <c r="AE2232">
        <v>0</v>
      </c>
      <c r="AF2232">
        <v>0</v>
      </c>
    </row>
    <row r="2233" spans="1:32">
      <c r="A2233" t="s">
        <v>7836</v>
      </c>
      <c r="B2233" t="s">
        <v>19</v>
      </c>
      <c r="C2233">
        <v>0</v>
      </c>
      <c r="D2233">
        <v>0</v>
      </c>
      <c r="E2233">
        <v>0</v>
      </c>
      <c r="F2233">
        <v>0</v>
      </c>
      <c r="G2233">
        <v>0</v>
      </c>
      <c r="H2233">
        <v>0</v>
      </c>
      <c r="I2233">
        <v>0</v>
      </c>
      <c r="J2233">
        <v>0</v>
      </c>
      <c r="K2233">
        <v>0</v>
      </c>
      <c r="L2233">
        <v>0</v>
      </c>
      <c r="M2233">
        <v>0</v>
      </c>
      <c r="N2233">
        <v>0</v>
      </c>
      <c r="O2233">
        <v>0</v>
      </c>
      <c r="P2233">
        <v>0</v>
      </c>
      <c r="Q2233">
        <v>0</v>
      </c>
      <c r="R2233">
        <v>0</v>
      </c>
      <c r="S2233">
        <v>0</v>
      </c>
      <c r="T2233">
        <v>0</v>
      </c>
      <c r="U2233">
        <v>0</v>
      </c>
      <c r="V2233">
        <v>0</v>
      </c>
      <c r="W2233">
        <v>0</v>
      </c>
      <c r="X2233">
        <v>0</v>
      </c>
      <c r="Y2233">
        <v>0</v>
      </c>
      <c r="Z2233">
        <v>0</v>
      </c>
      <c r="AA2233">
        <v>0</v>
      </c>
      <c r="AB2233">
        <v>0</v>
      </c>
      <c r="AC2233">
        <v>0</v>
      </c>
      <c r="AD2233">
        <v>0</v>
      </c>
      <c r="AE2233">
        <v>0</v>
      </c>
      <c r="AF2233">
        <v>0</v>
      </c>
    </row>
    <row r="2234" spans="1:32">
      <c r="A2234" t="s">
        <v>7837</v>
      </c>
      <c r="B2234" t="s">
        <v>19</v>
      </c>
      <c r="C2234">
        <v>0</v>
      </c>
      <c r="D2234">
        <v>0</v>
      </c>
      <c r="E2234">
        <v>0</v>
      </c>
      <c r="F2234">
        <v>0</v>
      </c>
      <c r="G2234">
        <v>0</v>
      </c>
      <c r="H2234">
        <v>0</v>
      </c>
      <c r="I2234">
        <v>0</v>
      </c>
      <c r="J2234">
        <v>0</v>
      </c>
      <c r="K2234">
        <v>0</v>
      </c>
      <c r="L2234">
        <v>0</v>
      </c>
      <c r="M2234">
        <v>0</v>
      </c>
      <c r="N2234">
        <v>0</v>
      </c>
      <c r="O2234">
        <v>0</v>
      </c>
      <c r="P2234">
        <v>0</v>
      </c>
      <c r="Q2234">
        <v>0</v>
      </c>
      <c r="R2234">
        <v>0</v>
      </c>
      <c r="S2234">
        <v>0</v>
      </c>
      <c r="T2234">
        <v>0</v>
      </c>
      <c r="U2234">
        <v>0</v>
      </c>
      <c r="V2234">
        <v>0</v>
      </c>
      <c r="W2234">
        <v>0</v>
      </c>
      <c r="X2234">
        <v>0</v>
      </c>
      <c r="Y2234">
        <v>0</v>
      </c>
      <c r="Z2234">
        <v>0</v>
      </c>
      <c r="AA2234">
        <v>0</v>
      </c>
      <c r="AB2234">
        <v>0</v>
      </c>
      <c r="AC2234">
        <v>0</v>
      </c>
      <c r="AD2234">
        <v>0</v>
      </c>
      <c r="AE2234">
        <v>0</v>
      </c>
      <c r="AF2234">
        <v>0</v>
      </c>
    </row>
    <row r="2235" spans="1:32">
      <c r="A2235" t="s">
        <v>7838</v>
      </c>
      <c r="B2235" t="s">
        <v>19</v>
      </c>
      <c r="C2235">
        <v>0</v>
      </c>
      <c r="D2235">
        <v>0</v>
      </c>
      <c r="E2235">
        <v>0</v>
      </c>
      <c r="F2235">
        <v>0</v>
      </c>
      <c r="G2235">
        <v>0</v>
      </c>
      <c r="H2235">
        <v>0</v>
      </c>
      <c r="I2235">
        <v>0</v>
      </c>
      <c r="J2235">
        <v>0</v>
      </c>
      <c r="K2235">
        <v>0</v>
      </c>
      <c r="L2235">
        <v>0</v>
      </c>
      <c r="M2235">
        <v>0</v>
      </c>
      <c r="N2235">
        <v>0</v>
      </c>
      <c r="O2235">
        <v>0</v>
      </c>
      <c r="P2235">
        <v>0</v>
      </c>
      <c r="Q2235">
        <v>0</v>
      </c>
      <c r="R2235">
        <v>0</v>
      </c>
      <c r="S2235">
        <v>0</v>
      </c>
      <c r="T2235">
        <v>0</v>
      </c>
      <c r="U2235">
        <v>0</v>
      </c>
      <c r="V2235">
        <v>0</v>
      </c>
      <c r="W2235">
        <v>0</v>
      </c>
      <c r="X2235">
        <v>0</v>
      </c>
      <c r="Y2235">
        <v>0</v>
      </c>
      <c r="Z2235">
        <v>0</v>
      </c>
      <c r="AA2235">
        <v>0</v>
      </c>
      <c r="AB2235">
        <v>0</v>
      </c>
      <c r="AC2235">
        <v>0</v>
      </c>
      <c r="AD2235">
        <v>0</v>
      </c>
      <c r="AE2235">
        <v>0</v>
      </c>
      <c r="AF2235">
        <v>0</v>
      </c>
    </row>
    <row r="2236" spans="1:32">
      <c r="A2236" t="s">
        <v>7839</v>
      </c>
      <c r="B2236" t="s">
        <v>19</v>
      </c>
      <c r="C2236">
        <v>0</v>
      </c>
      <c r="D2236">
        <v>0</v>
      </c>
      <c r="E2236">
        <v>0</v>
      </c>
      <c r="F2236">
        <v>0</v>
      </c>
      <c r="G2236">
        <v>0</v>
      </c>
      <c r="H2236">
        <v>0</v>
      </c>
      <c r="I2236">
        <v>0</v>
      </c>
      <c r="J2236">
        <v>0</v>
      </c>
      <c r="K2236">
        <v>0</v>
      </c>
      <c r="L2236">
        <v>0</v>
      </c>
      <c r="M2236">
        <v>0</v>
      </c>
      <c r="N2236">
        <v>0</v>
      </c>
      <c r="O2236">
        <v>0</v>
      </c>
      <c r="P2236">
        <v>0</v>
      </c>
      <c r="Q2236">
        <v>0</v>
      </c>
      <c r="R2236">
        <v>0</v>
      </c>
      <c r="S2236">
        <v>0</v>
      </c>
      <c r="T2236">
        <v>0</v>
      </c>
      <c r="U2236">
        <v>0</v>
      </c>
      <c r="V2236">
        <v>0</v>
      </c>
      <c r="W2236">
        <v>0</v>
      </c>
      <c r="X2236">
        <v>0</v>
      </c>
      <c r="Y2236">
        <v>0</v>
      </c>
      <c r="Z2236">
        <v>0</v>
      </c>
      <c r="AA2236">
        <v>0</v>
      </c>
      <c r="AB2236">
        <v>0</v>
      </c>
      <c r="AC2236">
        <v>0</v>
      </c>
      <c r="AD2236">
        <v>0</v>
      </c>
      <c r="AE2236">
        <v>0</v>
      </c>
      <c r="AF2236">
        <v>0</v>
      </c>
    </row>
    <row r="2237" spans="1:32">
      <c r="A2237" t="s">
        <v>7840</v>
      </c>
      <c r="B2237" t="s">
        <v>19</v>
      </c>
      <c r="C2237">
        <v>0</v>
      </c>
      <c r="D2237">
        <v>0</v>
      </c>
      <c r="E2237">
        <v>0</v>
      </c>
      <c r="F2237">
        <v>0</v>
      </c>
      <c r="G2237">
        <v>0</v>
      </c>
      <c r="H2237">
        <v>0</v>
      </c>
      <c r="I2237">
        <v>0</v>
      </c>
      <c r="J2237">
        <v>0</v>
      </c>
      <c r="K2237">
        <v>0</v>
      </c>
      <c r="L2237">
        <v>0</v>
      </c>
      <c r="M2237">
        <v>0</v>
      </c>
      <c r="N2237">
        <v>0</v>
      </c>
      <c r="O2237">
        <v>0</v>
      </c>
      <c r="P2237">
        <v>0</v>
      </c>
      <c r="Q2237">
        <v>0</v>
      </c>
      <c r="R2237">
        <v>0</v>
      </c>
      <c r="S2237">
        <v>0</v>
      </c>
      <c r="T2237">
        <v>0</v>
      </c>
      <c r="U2237">
        <v>0</v>
      </c>
      <c r="V2237">
        <v>0</v>
      </c>
      <c r="W2237">
        <v>0</v>
      </c>
      <c r="X2237">
        <v>0</v>
      </c>
      <c r="Y2237">
        <v>0</v>
      </c>
      <c r="Z2237">
        <v>0</v>
      </c>
      <c r="AA2237">
        <v>0</v>
      </c>
      <c r="AB2237">
        <v>0</v>
      </c>
      <c r="AC2237">
        <v>0</v>
      </c>
      <c r="AD2237">
        <v>0</v>
      </c>
      <c r="AE2237">
        <v>0</v>
      </c>
      <c r="AF2237">
        <v>0</v>
      </c>
    </row>
    <row r="2238" spans="1:32">
      <c r="A2238" t="s">
        <v>7841</v>
      </c>
      <c r="B2238" t="s">
        <v>19</v>
      </c>
      <c r="C2238">
        <v>0</v>
      </c>
      <c r="D2238">
        <v>0</v>
      </c>
      <c r="E2238">
        <v>0</v>
      </c>
      <c r="F2238">
        <v>0</v>
      </c>
      <c r="G2238">
        <v>0</v>
      </c>
      <c r="H2238">
        <v>0</v>
      </c>
      <c r="I2238">
        <v>0</v>
      </c>
      <c r="J2238">
        <v>0</v>
      </c>
      <c r="K2238">
        <v>0</v>
      </c>
      <c r="L2238">
        <v>0</v>
      </c>
      <c r="M2238">
        <v>0</v>
      </c>
      <c r="N2238">
        <v>0</v>
      </c>
      <c r="O2238">
        <v>0</v>
      </c>
      <c r="P2238">
        <v>0</v>
      </c>
      <c r="Q2238">
        <v>0</v>
      </c>
      <c r="R2238">
        <v>0</v>
      </c>
      <c r="S2238">
        <v>0</v>
      </c>
      <c r="T2238">
        <v>0</v>
      </c>
      <c r="U2238">
        <v>0</v>
      </c>
      <c r="V2238">
        <v>0</v>
      </c>
      <c r="W2238">
        <v>0</v>
      </c>
      <c r="X2238">
        <v>0</v>
      </c>
      <c r="Y2238">
        <v>0</v>
      </c>
      <c r="Z2238">
        <v>0</v>
      </c>
      <c r="AA2238">
        <v>0</v>
      </c>
      <c r="AB2238">
        <v>0</v>
      </c>
      <c r="AC2238">
        <v>0</v>
      </c>
      <c r="AD2238">
        <v>0</v>
      </c>
      <c r="AE2238">
        <v>0</v>
      </c>
      <c r="AF2238">
        <v>0</v>
      </c>
    </row>
    <row r="2239" spans="1:32">
      <c r="A2239" t="s">
        <v>7842</v>
      </c>
      <c r="B2239" t="s">
        <v>19</v>
      </c>
      <c r="C2239">
        <v>0</v>
      </c>
      <c r="D2239">
        <v>0</v>
      </c>
      <c r="E2239">
        <v>0</v>
      </c>
      <c r="F2239">
        <v>0</v>
      </c>
      <c r="G2239">
        <v>0</v>
      </c>
      <c r="H2239">
        <v>0</v>
      </c>
      <c r="I2239">
        <v>0</v>
      </c>
      <c r="J2239">
        <v>0</v>
      </c>
      <c r="K2239">
        <v>0</v>
      </c>
      <c r="L2239">
        <v>0</v>
      </c>
      <c r="M2239">
        <v>0</v>
      </c>
      <c r="N2239">
        <v>0</v>
      </c>
      <c r="O2239">
        <v>0</v>
      </c>
      <c r="P2239">
        <v>0</v>
      </c>
      <c r="Q2239">
        <v>0</v>
      </c>
      <c r="R2239">
        <v>0</v>
      </c>
      <c r="S2239">
        <v>0</v>
      </c>
      <c r="T2239">
        <v>0</v>
      </c>
      <c r="U2239">
        <v>0</v>
      </c>
      <c r="V2239">
        <v>0</v>
      </c>
      <c r="W2239">
        <v>0</v>
      </c>
      <c r="X2239">
        <v>0</v>
      </c>
      <c r="Y2239">
        <v>0</v>
      </c>
      <c r="Z2239">
        <v>0</v>
      </c>
      <c r="AA2239">
        <v>0</v>
      </c>
      <c r="AB2239">
        <v>0</v>
      </c>
      <c r="AC2239">
        <v>0</v>
      </c>
      <c r="AD2239">
        <v>0</v>
      </c>
      <c r="AE2239">
        <v>0</v>
      </c>
      <c r="AF2239">
        <v>0</v>
      </c>
    </row>
    <row r="2240" spans="1:32">
      <c r="A2240" t="s">
        <v>7843</v>
      </c>
      <c r="B2240" t="s">
        <v>19</v>
      </c>
      <c r="C2240">
        <v>0</v>
      </c>
      <c r="D2240">
        <v>0</v>
      </c>
      <c r="E2240">
        <v>0</v>
      </c>
      <c r="F2240">
        <v>0</v>
      </c>
      <c r="G2240">
        <v>0</v>
      </c>
      <c r="H2240">
        <v>0</v>
      </c>
      <c r="I2240">
        <v>0</v>
      </c>
      <c r="J2240">
        <v>0</v>
      </c>
      <c r="K2240">
        <v>0</v>
      </c>
      <c r="L2240">
        <v>0</v>
      </c>
      <c r="M2240">
        <v>0</v>
      </c>
      <c r="N2240">
        <v>0</v>
      </c>
      <c r="O2240">
        <v>0</v>
      </c>
      <c r="P2240">
        <v>0</v>
      </c>
      <c r="Q2240">
        <v>0</v>
      </c>
      <c r="R2240">
        <v>0</v>
      </c>
      <c r="S2240">
        <v>0</v>
      </c>
      <c r="T2240">
        <v>0</v>
      </c>
      <c r="U2240">
        <v>0</v>
      </c>
      <c r="V2240">
        <v>0</v>
      </c>
      <c r="W2240">
        <v>0</v>
      </c>
      <c r="X2240">
        <v>0</v>
      </c>
      <c r="Y2240">
        <v>0</v>
      </c>
      <c r="Z2240">
        <v>0</v>
      </c>
      <c r="AA2240">
        <v>0</v>
      </c>
      <c r="AB2240">
        <v>0</v>
      </c>
      <c r="AC2240">
        <v>0</v>
      </c>
      <c r="AD2240">
        <v>0</v>
      </c>
      <c r="AE2240">
        <v>0</v>
      </c>
      <c r="AF2240">
        <v>0</v>
      </c>
    </row>
    <row r="2241" spans="1:32">
      <c r="A2241" t="s">
        <v>7844</v>
      </c>
      <c r="B2241" t="s">
        <v>19</v>
      </c>
      <c r="C2241">
        <v>0</v>
      </c>
      <c r="D2241">
        <v>0</v>
      </c>
      <c r="E2241">
        <v>0</v>
      </c>
      <c r="F2241">
        <v>0</v>
      </c>
      <c r="G2241">
        <v>0</v>
      </c>
      <c r="H2241">
        <v>0</v>
      </c>
      <c r="I2241">
        <v>0</v>
      </c>
      <c r="J2241">
        <v>0</v>
      </c>
      <c r="K2241">
        <v>0</v>
      </c>
      <c r="L2241">
        <v>0</v>
      </c>
      <c r="M2241">
        <v>0</v>
      </c>
      <c r="N2241">
        <v>0</v>
      </c>
      <c r="O2241">
        <v>0</v>
      </c>
      <c r="P2241">
        <v>0</v>
      </c>
      <c r="Q2241">
        <v>0</v>
      </c>
      <c r="R2241">
        <v>0</v>
      </c>
      <c r="S2241">
        <v>0</v>
      </c>
      <c r="T2241">
        <v>0</v>
      </c>
      <c r="U2241">
        <v>0</v>
      </c>
      <c r="V2241">
        <v>0</v>
      </c>
      <c r="W2241">
        <v>0</v>
      </c>
      <c r="X2241">
        <v>0</v>
      </c>
      <c r="Y2241">
        <v>0</v>
      </c>
      <c r="Z2241">
        <v>0</v>
      </c>
      <c r="AA2241">
        <v>0</v>
      </c>
      <c r="AB2241">
        <v>0</v>
      </c>
      <c r="AC2241">
        <v>0</v>
      </c>
      <c r="AD2241">
        <v>0</v>
      </c>
      <c r="AE2241">
        <v>0</v>
      </c>
      <c r="AF2241">
        <v>0</v>
      </c>
    </row>
    <row r="2242" spans="1:32">
      <c r="A2242" t="s">
        <v>7845</v>
      </c>
      <c r="B2242" t="s">
        <v>19</v>
      </c>
      <c r="C2242">
        <v>0</v>
      </c>
      <c r="D2242">
        <v>0</v>
      </c>
      <c r="E2242">
        <v>0</v>
      </c>
      <c r="F2242">
        <v>0</v>
      </c>
      <c r="G2242">
        <v>0</v>
      </c>
      <c r="H2242">
        <v>0</v>
      </c>
      <c r="I2242">
        <v>0</v>
      </c>
      <c r="J2242">
        <v>0</v>
      </c>
      <c r="K2242">
        <v>0</v>
      </c>
      <c r="L2242">
        <v>0</v>
      </c>
      <c r="M2242">
        <v>0</v>
      </c>
      <c r="N2242">
        <v>0</v>
      </c>
      <c r="O2242">
        <v>0</v>
      </c>
      <c r="P2242">
        <v>0</v>
      </c>
      <c r="Q2242">
        <v>0</v>
      </c>
      <c r="R2242">
        <v>0</v>
      </c>
      <c r="S2242">
        <v>0</v>
      </c>
      <c r="T2242">
        <v>0</v>
      </c>
      <c r="U2242">
        <v>0</v>
      </c>
      <c r="V2242">
        <v>0</v>
      </c>
      <c r="W2242">
        <v>0</v>
      </c>
      <c r="X2242">
        <v>0</v>
      </c>
      <c r="Y2242">
        <v>0</v>
      </c>
      <c r="Z2242">
        <v>0</v>
      </c>
      <c r="AA2242">
        <v>0</v>
      </c>
      <c r="AB2242">
        <v>0</v>
      </c>
      <c r="AC2242">
        <v>0</v>
      </c>
      <c r="AD2242">
        <v>0</v>
      </c>
      <c r="AE2242">
        <v>0</v>
      </c>
      <c r="AF2242">
        <v>0</v>
      </c>
    </row>
    <row r="2243" spans="1:32">
      <c r="A2243" t="s">
        <v>7846</v>
      </c>
      <c r="B2243" t="s">
        <v>19</v>
      </c>
      <c r="C2243">
        <v>0</v>
      </c>
      <c r="D2243">
        <v>0</v>
      </c>
      <c r="E2243">
        <v>0</v>
      </c>
      <c r="F2243">
        <v>0</v>
      </c>
      <c r="G2243">
        <v>0</v>
      </c>
      <c r="H2243">
        <v>0</v>
      </c>
      <c r="I2243">
        <v>0</v>
      </c>
      <c r="J2243">
        <v>0</v>
      </c>
      <c r="K2243">
        <v>0</v>
      </c>
      <c r="L2243">
        <v>0</v>
      </c>
      <c r="M2243">
        <v>0</v>
      </c>
      <c r="N2243">
        <v>0</v>
      </c>
      <c r="O2243">
        <v>0</v>
      </c>
      <c r="P2243">
        <v>0</v>
      </c>
      <c r="Q2243">
        <v>0</v>
      </c>
      <c r="R2243">
        <v>0</v>
      </c>
      <c r="S2243">
        <v>0</v>
      </c>
      <c r="T2243">
        <v>0</v>
      </c>
      <c r="U2243">
        <v>0</v>
      </c>
      <c r="V2243">
        <v>0</v>
      </c>
      <c r="W2243">
        <v>0</v>
      </c>
      <c r="X2243">
        <v>0</v>
      </c>
      <c r="Y2243">
        <v>0</v>
      </c>
      <c r="Z2243">
        <v>0</v>
      </c>
      <c r="AA2243">
        <v>0</v>
      </c>
      <c r="AB2243">
        <v>0</v>
      </c>
      <c r="AC2243">
        <v>0</v>
      </c>
      <c r="AD2243">
        <v>0</v>
      </c>
      <c r="AE2243">
        <v>0</v>
      </c>
      <c r="AF2243">
        <v>0</v>
      </c>
    </row>
    <row r="2244" spans="1:32">
      <c r="A2244" t="s">
        <v>7847</v>
      </c>
      <c r="B2244" t="s">
        <v>19</v>
      </c>
      <c r="C2244">
        <v>0</v>
      </c>
      <c r="D2244">
        <v>0</v>
      </c>
      <c r="E2244">
        <v>0</v>
      </c>
      <c r="F2244">
        <v>0</v>
      </c>
      <c r="G2244">
        <v>0</v>
      </c>
      <c r="H2244">
        <v>0</v>
      </c>
      <c r="I2244">
        <v>0</v>
      </c>
      <c r="J2244">
        <v>0</v>
      </c>
      <c r="K2244">
        <v>0</v>
      </c>
      <c r="L2244">
        <v>0</v>
      </c>
      <c r="M2244">
        <v>0</v>
      </c>
      <c r="N2244">
        <v>0</v>
      </c>
      <c r="O2244">
        <v>0</v>
      </c>
      <c r="P2244">
        <v>0</v>
      </c>
      <c r="Q2244">
        <v>0</v>
      </c>
      <c r="R2244">
        <v>0</v>
      </c>
      <c r="S2244">
        <v>0</v>
      </c>
      <c r="T2244">
        <v>0</v>
      </c>
      <c r="U2244">
        <v>0</v>
      </c>
      <c r="V2244">
        <v>0</v>
      </c>
      <c r="W2244">
        <v>0</v>
      </c>
      <c r="X2244">
        <v>0</v>
      </c>
      <c r="Y2244">
        <v>0</v>
      </c>
      <c r="Z2244">
        <v>0</v>
      </c>
      <c r="AA2244">
        <v>0</v>
      </c>
      <c r="AB2244">
        <v>0</v>
      </c>
      <c r="AC2244">
        <v>0</v>
      </c>
      <c r="AD2244">
        <v>0</v>
      </c>
      <c r="AE2244">
        <v>0</v>
      </c>
      <c r="AF2244">
        <v>0</v>
      </c>
    </row>
    <row r="2245" spans="1:32">
      <c r="A2245" t="s">
        <v>7848</v>
      </c>
      <c r="B2245" t="s">
        <v>19</v>
      </c>
      <c r="C2245">
        <v>0</v>
      </c>
      <c r="D2245">
        <v>0</v>
      </c>
      <c r="E2245">
        <v>0</v>
      </c>
      <c r="F2245">
        <v>0</v>
      </c>
      <c r="G2245">
        <v>0</v>
      </c>
      <c r="H2245">
        <v>0</v>
      </c>
      <c r="I2245">
        <v>0</v>
      </c>
      <c r="J2245">
        <v>0</v>
      </c>
      <c r="K2245">
        <v>0</v>
      </c>
      <c r="L2245">
        <v>0</v>
      </c>
      <c r="M2245">
        <v>0</v>
      </c>
      <c r="N2245">
        <v>0</v>
      </c>
      <c r="O2245">
        <v>0</v>
      </c>
      <c r="P2245">
        <v>0</v>
      </c>
      <c r="Q2245">
        <v>0</v>
      </c>
      <c r="R2245">
        <v>0</v>
      </c>
      <c r="S2245">
        <v>0</v>
      </c>
      <c r="T2245">
        <v>0</v>
      </c>
      <c r="U2245">
        <v>0</v>
      </c>
      <c r="V2245">
        <v>0</v>
      </c>
      <c r="W2245">
        <v>0</v>
      </c>
      <c r="X2245">
        <v>0</v>
      </c>
      <c r="Y2245">
        <v>0</v>
      </c>
      <c r="Z2245">
        <v>0</v>
      </c>
      <c r="AA2245">
        <v>0</v>
      </c>
      <c r="AB2245">
        <v>0</v>
      </c>
      <c r="AC2245">
        <v>0</v>
      </c>
      <c r="AD2245">
        <v>0</v>
      </c>
      <c r="AE2245">
        <v>0</v>
      </c>
      <c r="AF2245">
        <v>0</v>
      </c>
    </row>
    <row r="2246" spans="1:32">
      <c r="A2246" t="s">
        <v>7849</v>
      </c>
      <c r="B2246" t="s">
        <v>19</v>
      </c>
      <c r="C2246">
        <v>0</v>
      </c>
      <c r="D2246">
        <v>0</v>
      </c>
      <c r="E2246">
        <v>0</v>
      </c>
      <c r="F2246">
        <v>0</v>
      </c>
      <c r="G2246">
        <v>0</v>
      </c>
      <c r="H2246">
        <v>0</v>
      </c>
      <c r="I2246">
        <v>0</v>
      </c>
      <c r="J2246">
        <v>0</v>
      </c>
      <c r="K2246">
        <v>0</v>
      </c>
      <c r="L2246">
        <v>0</v>
      </c>
      <c r="M2246">
        <v>0</v>
      </c>
      <c r="N2246">
        <v>0</v>
      </c>
      <c r="O2246">
        <v>0</v>
      </c>
      <c r="P2246">
        <v>0</v>
      </c>
      <c r="Q2246">
        <v>0</v>
      </c>
      <c r="R2246">
        <v>0</v>
      </c>
      <c r="S2246">
        <v>0</v>
      </c>
      <c r="T2246">
        <v>0</v>
      </c>
      <c r="U2246">
        <v>0</v>
      </c>
      <c r="V2246">
        <v>0</v>
      </c>
      <c r="W2246">
        <v>0</v>
      </c>
      <c r="X2246">
        <v>0</v>
      </c>
      <c r="Y2246">
        <v>0</v>
      </c>
      <c r="Z2246">
        <v>0</v>
      </c>
      <c r="AA2246">
        <v>0</v>
      </c>
      <c r="AB2246">
        <v>0</v>
      </c>
      <c r="AC2246">
        <v>0</v>
      </c>
      <c r="AD2246">
        <v>0</v>
      </c>
      <c r="AE2246">
        <v>0</v>
      </c>
      <c r="AF2246">
        <v>0</v>
      </c>
    </row>
    <row r="2247" spans="1:32">
      <c r="A2247" t="s">
        <v>7850</v>
      </c>
      <c r="B2247" t="s">
        <v>19</v>
      </c>
      <c r="C2247">
        <v>0</v>
      </c>
      <c r="D2247">
        <v>0</v>
      </c>
      <c r="E2247">
        <v>0</v>
      </c>
      <c r="F2247">
        <v>0</v>
      </c>
      <c r="G2247">
        <v>0</v>
      </c>
      <c r="H2247">
        <v>0</v>
      </c>
      <c r="I2247">
        <v>0</v>
      </c>
      <c r="J2247">
        <v>0</v>
      </c>
      <c r="K2247">
        <v>0</v>
      </c>
      <c r="L2247">
        <v>0</v>
      </c>
      <c r="M2247">
        <v>0</v>
      </c>
      <c r="N2247">
        <v>0</v>
      </c>
      <c r="O2247">
        <v>0</v>
      </c>
      <c r="P2247">
        <v>0</v>
      </c>
      <c r="Q2247">
        <v>0</v>
      </c>
      <c r="R2247">
        <v>0</v>
      </c>
      <c r="S2247">
        <v>0</v>
      </c>
      <c r="T2247">
        <v>0</v>
      </c>
      <c r="U2247">
        <v>0</v>
      </c>
      <c r="V2247">
        <v>0</v>
      </c>
      <c r="W2247">
        <v>0</v>
      </c>
      <c r="X2247">
        <v>0</v>
      </c>
      <c r="Y2247">
        <v>0</v>
      </c>
      <c r="Z2247">
        <v>0</v>
      </c>
      <c r="AA2247">
        <v>0</v>
      </c>
      <c r="AB2247">
        <v>0</v>
      </c>
      <c r="AC2247">
        <v>0</v>
      </c>
      <c r="AD2247">
        <v>0</v>
      </c>
      <c r="AE2247">
        <v>0</v>
      </c>
      <c r="AF2247">
        <v>0</v>
      </c>
    </row>
    <row r="2248" spans="1:32">
      <c r="A2248" t="s">
        <v>7851</v>
      </c>
      <c r="B2248" t="s">
        <v>19</v>
      </c>
      <c r="C2248">
        <v>0</v>
      </c>
      <c r="D2248">
        <v>0</v>
      </c>
      <c r="E2248">
        <v>0</v>
      </c>
      <c r="F2248">
        <v>0</v>
      </c>
      <c r="G2248">
        <v>0</v>
      </c>
      <c r="H2248">
        <v>0</v>
      </c>
      <c r="I2248">
        <v>0</v>
      </c>
      <c r="J2248">
        <v>0</v>
      </c>
      <c r="K2248">
        <v>0</v>
      </c>
      <c r="L2248">
        <v>0</v>
      </c>
      <c r="M2248">
        <v>0</v>
      </c>
      <c r="N2248">
        <v>0</v>
      </c>
      <c r="O2248">
        <v>0</v>
      </c>
      <c r="P2248">
        <v>0</v>
      </c>
      <c r="Q2248">
        <v>0</v>
      </c>
      <c r="R2248">
        <v>0</v>
      </c>
      <c r="S2248">
        <v>0</v>
      </c>
      <c r="T2248">
        <v>0</v>
      </c>
      <c r="U2248">
        <v>0</v>
      </c>
      <c r="V2248">
        <v>0</v>
      </c>
      <c r="W2248">
        <v>0</v>
      </c>
      <c r="X2248">
        <v>0</v>
      </c>
      <c r="Y2248">
        <v>0</v>
      </c>
      <c r="Z2248">
        <v>0</v>
      </c>
      <c r="AA2248">
        <v>0</v>
      </c>
      <c r="AB2248">
        <v>0</v>
      </c>
      <c r="AC2248">
        <v>0</v>
      </c>
      <c r="AD2248">
        <v>0</v>
      </c>
      <c r="AE2248">
        <v>0</v>
      </c>
      <c r="AF2248">
        <v>0</v>
      </c>
    </row>
    <row r="2249" spans="1:32">
      <c r="A2249" t="s">
        <v>7852</v>
      </c>
      <c r="B2249" t="s">
        <v>19</v>
      </c>
      <c r="C2249">
        <v>0</v>
      </c>
      <c r="D2249">
        <v>0</v>
      </c>
      <c r="E2249">
        <v>0</v>
      </c>
      <c r="F2249">
        <v>0</v>
      </c>
      <c r="G2249">
        <v>0</v>
      </c>
      <c r="H2249">
        <v>0</v>
      </c>
      <c r="I2249">
        <v>0</v>
      </c>
      <c r="J2249">
        <v>0</v>
      </c>
      <c r="K2249">
        <v>0</v>
      </c>
      <c r="L2249">
        <v>0</v>
      </c>
      <c r="M2249">
        <v>0</v>
      </c>
      <c r="N2249">
        <v>0</v>
      </c>
      <c r="O2249">
        <v>0</v>
      </c>
      <c r="P2249">
        <v>0</v>
      </c>
      <c r="Q2249">
        <v>0</v>
      </c>
      <c r="R2249">
        <v>0</v>
      </c>
      <c r="S2249">
        <v>0</v>
      </c>
      <c r="T2249">
        <v>0</v>
      </c>
      <c r="U2249">
        <v>0</v>
      </c>
      <c r="V2249">
        <v>0</v>
      </c>
      <c r="W2249">
        <v>0</v>
      </c>
      <c r="X2249">
        <v>0</v>
      </c>
      <c r="Y2249">
        <v>0</v>
      </c>
      <c r="Z2249">
        <v>0</v>
      </c>
      <c r="AA2249">
        <v>0</v>
      </c>
      <c r="AB2249">
        <v>0</v>
      </c>
      <c r="AC2249">
        <v>0</v>
      </c>
      <c r="AD2249">
        <v>0</v>
      </c>
      <c r="AE2249">
        <v>0</v>
      </c>
      <c r="AF2249">
        <v>0</v>
      </c>
    </row>
    <row r="2250" spans="1:32">
      <c r="A2250" t="s">
        <v>7853</v>
      </c>
      <c r="B2250" t="s">
        <v>19</v>
      </c>
      <c r="C2250">
        <v>0</v>
      </c>
      <c r="D2250">
        <v>0</v>
      </c>
      <c r="E2250">
        <v>0</v>
      </c>
      <c r="F2250">
        <v>0</v>
      </c>
      <c r="G2250">
        <v>0</v>
      </c>
      <c r="H2250">
        <v>0</v>
      </c>
      <c r="I2250">
        <v>0</v>
      </c>
      <c r="J2250">
        <v>0</v>
      </c>
      <c r="K2250">
        <v>0</v>
      </c>
      <c r="L2250">
        <v>0</v>
      </c>
      <c r="M2250">
        <v>0</v>
      </c>
      <c r="N2250">
        <v>0</v>
      </c>
      <c r="O2250">
        <v>0</v>
      </c>
      <c r="P2250">
        <v>0</v>
      </c>
      <c r="Q2250">
        <v>0</v>
      </c>
      <c r="R2250">
        <v>0</v>
      </c>
      <c r="S2250">
        <v>0</v>
      </c>
      <c r="T2250">
        <v>0</v>
      </c>
      <c r="U2250">
        <v>0</v>
      </c>
      <c r="V2250">
        <v>0</v>
      </c>
      <c r="W2250">
        <v>0</v>
      </c>
      <c r="X2250">
        <v>0</v>
      </c>
      <c r="Y2250">
        <v>0</v>
      </c>
      <c r="Z2250">
        <v>0</v>
      </c>
      <c r="AA2250">
        <v>0</v>
      </c>
      <c r="AB2250">
        <v>0</v>
      </c>
      <c r="AC2250">
        <v>0</v>
      </c>
      <c r="AD2250">
        <v>0</v>
      </c>
      <c r="AE2250">
        <v>0</v>
      </c>
      <c r="AF2250">
        <v>0</v>
      </c>
    </row>
    <row r="2251" spans="1:32">
      <c r="A2251" t="s">
        <v>7854</v>
      </c>
      <c r="B2251" t="s">
        <v>19</v>
      </c>
      <c r="C2251">
        <v>0</v>
      </c>
      <c r="D2251">
        <v>0</v>
      </c>
      <c r="E2251">
        <v>0</v>
      </c>
      <c r="F2251">
        <v>0</v>
      </c>
      <c r="G2251">
        <v>0</v>
      </c>
      <c r="H2251">
        <v>0</v>
      </c>
      <c r="I2251">
        <v>0</v>
      </c>
      <c r="J2251">
        <v>0</v>
      </c>
      <c r="K2251">
        <v>0</v>
      </c>
      <c r="L2251">
        <v>0</v>
      </c>
      <c r="M2251">
        <v>0</v>
      </c>
      <c r="N2251">
        <v>0</v>
      </c>
      <c r="O2251">
        <v>0</v>
      </c>
      <c r="P2251">
        <v>0</v>
      </c>
      <c r="Q2251">
        <v>0</v>
      </c>
      <c r="R2251">
        <v>0</v>
      </c>
      <c r="S2251">
        <v>0</v>
      </c>
      <c r="T2251">
        <v>0</v>
      </c>
      <c r="U2251">
        <v>0</v>
      </c>
      <c r="V2251">
        <v>0</v>
      </c>
      <c r="W2251">
        <v>0</v>
      </c>
      <c r="X2251">
        <v>0</v>
      </c>
      <c r="Y2251">
        <v>0</v>
      </c>
      <c r="Z2251">
        <v>0</v>
      </c>
      <c r="AA2251">
        <v>0</v>
      </c>
      <c r="AB2251">
        <v>0</v>
      </c>
      <c r="AC2251">
        <v>0</v>
      </c>
      <c r="AD2251">
        <v>0</v>
      </c>
      <c r="AE2251">
        <v>0</v>
      </c>
      <c r="AF2251">
        <v>0</v>
      </c>
    </row>
    <row r="2252" spans="1:32">
      <c r="A2252" t="s">
        <v>7855</v>
      </c>
      <c r="B2252" t="s">
        <v>19</v>
      </c>
      <c r="C2252">
        <v>0</v>
      </c>
      <c r="D2252">
        <v>0</v>
      </c>
      <c r="E2252">
        <v>0</v>
      </c>
      <c r="F2252">
        <v>0</v>
      </c>
      <c r="G2252">
        <v>0</v>
      </c>
      <c r="H2252">
        <v>0</v>
      </c>
      <c r="I2252">
        <v>0</v>
      </c>
      <c r="J2252">
        <v>0</v>
      </c>
      <c r="K2252">
        <v>0</v>
      </c>
      <c r="L2252">
        <v>0</v>
      </c>
      <c r="M2252">
        <v>0</v>
      </c>
      <c r="N2252">
        <v>0</v>
      </c>
      <c r="O2252">
        <v>0</v>
      </c>
      <c r="P2252">
        <v>0</v>
      </c>
      <c r="Q2252">
        <v>0</v>
      </c>
      <c r="R2252">
        <v>0</v>
      </c>
      <c r="S2252">
        <v>0</v>
      </c>
      <c r="T2252">
        <v>0</v>
      </c>
      <c r="U2252">
        <v>0</v>
      </c>
      <c r="V2252">
        <v>0</v>
      </c>
      <c r="W2252">
        <v>0</v>
      </c>
      <c r="X2252">
        <v>0</v>
      </c>
      <c r="Y2252">
        <v>0</v>
      </c>
      <c r="Z2252">
        <v>0</v>
      </c>
      <c r="AA2252">
        <v>0</v>
      </c>
      <c r="AB2252">
        <v>0</v>
      </c>
      <c r="AC2252">
        <v>0</v>
      </c>
      <c r="AD2252">
        <v>0</v>
      </c>
      <c r="AE2252">
        <v>0</v>
      </c>
      <c r="AF2252">
        <v>0</v>
      </c>
    </row>
    <row r="2253" spans="1:32">
      <c r="A2253" t="s">
        <v>7856</v>
      </c>
      <c r="B2253" t="s">
        <v>19</v>
      </c>
      <c r="C2253">
        <v>0</v>
      </c>
      <c r="D2253">
        <v>0</v>
      </c>
      <c r="E2253">
        <v>0</v>
      </c>
      <c r="F2253">
        <v>0</v>
      </c>
      <c r="G2253">
        <v>0</v>
      </c>
      <c r="H2253">
        <v>0</v>
      </c>
      <c r="I2253">
        <v>0</v>
      </c>
      <c r="J2253">
        <v>0</v>
      </c>
      <c r="K2253">
        <v>0</v>
      </c>
      <c r="L2253">
        <v>0</v>
      </c>
      <c r="M2253">
        <v>0</v>
      </c>
      <c r="N2253">
        <v>0</v>
      </c>
      <c r="O2253">
        <v>0</v>
      </c>
      <c r="P2253">
        <v>0</v>
      </c>
      <c r="Q2253">
        <v>0</v>
      </c>
      <c r="R2253">
        <v>0</v>
      </c>
      <c r="S2253">
        <v>0</v>
      </c>
      <c r="T2253">
        <v>0</v>
      </c>
      <c r="U2253">
        <v>0</v>
      </c>
      <c r="V2253">
        <v>0</v>
      </c>
      <c r="W2253">
        <v>0</v>
      </c>
      <c r="X2253">
        <v>0</v>
      </c>
      <c r="Y2253">
        <v>0</v>
      </c>
      <c r="Z2253">
        <v>0</v>
      </c>
      <c r="AA2253">
        <v>0</v>
      </c>
      <c r="AB2253">
        <v>0</v>
      </c>
      <c r="AC2253">
        <v>0</v>
      </c>
      <c r="AD2253">
        <v>0</v>
      </c>
      <c r="AE2253">
        <v>0</v>
      </c>
      <c r="AF2253">
        <v>0</v>
      </c>
    </row>
    <row r="2254" spans="1:32">
      <c r="A2254" t="s">
        <v>7857</v>
      </c>
      <c r="B2254" t="s">
        <v>19</v>
      </c>
      <c r="C2254">
        <v>0</v>
      </c>
      <c r="D2254">
        <v>0</v>
      </c>
      <c r="E2254">
        <v>0</v>
      </c>
      <c r="F2254">
        <v>0</v>
      </c>
      <c r="G2254">
        <v>0</v>
      </c>
      <c r="H2254">
        <v>0</v>
      </c>
      <c r="I2254">
        <v>0</v>
      </c>
      <c r="J2254">
        <v>0</v>
      </c>
      <c r="K2254">
        <v>0</v>
      </c>
      <c r="L2254">
        <v>0</v>
      </c>
      <c r="M2254">
        <v>0</v>
      </c>
      <c r="N2254">
        <v>0</v>
      </c>
      <c r="O2254">
        <v>0</v>
      </c>
      <c r="P2254">
        <v>0</v>
      </c>
      <c r="Q2254">
        <v>0</v>
      </c>
      <c r="R2254">
        <v>0</v>
      </c>
      <c r="S2254">
        <v>0</v>
      </c>
      <c r="T2254">
        <v>0</v>
      </c>
      <c r="U2254">
        <v>0</v>
      </c>
      <c r="V2254">
        <v>0</v>
      </c>
      <c r="W2254">
        <v>0</v>
      </c>
      <c r="X2254">
        <v>0</v>
      </c>
      <c r="Y2254">
        <v>0</v>
      </c>
      <c r="Z2254">
        <v>0</v>
      </c>
      <c r="AA2254">
        <v>0</v>
      </c>
      <c r="AB2254">
        <v>0</v>
      </c>
      <c r="AC2254">
        <v>0</v>
      </c>
      <c r="AD2254">
        <v>0</v>
      </c>
      <c r="AE2254">
        <v>0</v>
      </c>
      <c r="AF2254">
        <v>0</v>
      </c>
    </row>
    <row r="2255" spans="1:32">
      <c r="A2255" t="s">
        <v>7858</v>
      </c>
      <c r="B2255" t="s">
        <v>19</v>
      </c>
      <c r="C2255">
        <v>0</v>
      </c>
      <c r="D2255">
        <v>0</v>
      </c>
      <c r="E2255">
        <v>0</v>
      </c>
      <c r="F2255">
        <v>0</v>
      </c>
      <c r="G2255">
        <v>0</v>
      </c>
      <c r="H2255">
        <v>0</v>
      </c>
      <c r="I2255">
        <v>0</v>
      </c>
      <c r="J2255">
        <v>0</v>
      </c>
      <c r="K2255">
        <v>0</v>
      </c>
      <c r="L2255">
        <v>0</v>
      </c>
      <c r="M2255">
        <v>0</v>
      </c>
      <c r="N2255">
        <v>0</v>
      </c>
      <c r="O2255">
        <v>0</v>
      </c>
      <c r="P2255">
        <v>0</v>
      </c>
      <c r="Q2255">
        <v>0</v>
      </c>
      <c r="R2255">
        <v>0</v>
      </c>
      <c r="S2255">
        <v>0</v>
      </c>
      <c r="T2255">
        <v>0</v>
      </c>
      <c r="U2255">
        <v>0</v>
      </c>
      <c r="V2255">
        <v>0</v>
      </c>
      <c r="W2255">
        <v>0</v>
      </c>
      <c r="X2255">
        <v>0</v>
      </c>
      <c r="Y2255">
        <v>0</v>
      </c>
      <c r="Z2255">
        <v>0</v>
      </c>
      <c r="AA2255">
        <v>0</v>
      </c>
      <c r="AB2255">
        <v>0</v>
      </c>
      <c r="AC2255">
        <v>0</v>
      </c>
      <c r="AD2255">
        <v>0</v>
      </c>
      <c r="AE2255">
        <v>0</v>
      </c>
      <c r="AF2255">
        <v>0</v>
      </c>
    </row>
    <row r="2256" spans="1:32">
      <c r="A2256" t="s">
        <v>7859</v>
      </c>
      <c r="B2256" t="s">
        <v>19</v>
      </c>
      <c r="C2256">
        <v>0</v>
      </c>
      <c r="D2256">
        <v>0</v>
      </c>
      <c r="E2256">
        <v>0</v>
      </c>
      <c r="F2256">
        <v>0</v>
      </c>
      <c r="G2256">
        <v>0</v>
      </c>
      <c r="H2256">
        <v>0</v>
      </c>
      <c r="I2256">
        <v>0</v>
      </c>
      <c r="J2256">
        <v>0</v>
      </c>
      <c r="K2256">
        <v>0</v>
      </c>
      <c r="L2256">
        <v>0</v>
      </c>
      <c r="M2256">
        <v>0</v>
      </c>
      <c r="N2256">
        <v>0</v>
      </c>
      <c r="O2256">
        <v>0</v>
      </c>
      <c r="P2256">
        <v>0</v>
      </c>
      <c r="Q2256">
        <v>0</v>
      </c>
      <c r="R2256">
        <v>0</v>
      </c>
      <c r="S2256">
        <v>0</v>
      </c>
      <c r="T2256">
        <v>0</v>
      </c>
      <c r="U2256">
        <v>0</v>
      </c>
      <c r="V2256">
        <v>0</v>
      </c>
      <c r="W2256">
        <v>0</v>
      </c>
      <c r="X2256">
        <v>0</v>
      </c>
      <c r="Y2256">
        <v>0</v>
      </c>
      <c r="Z2256">
        <v>0</v>
      </c>
      <c r="AA2256">
        <v>0</v>
      </c>
      <c r="AB2256">
        <v>0</v>
      </c>
      <c r="AC2256">
        <v>0</v>
      </c>
      <c r="AD2256">
        <v>0</v>
      </c>
      <c r="AE2256">
        <v>0</v>
      </c>
      <c r="AF2256">
        <v>0</v>
      </c>
    </row>
    <row r="2257" spans="1:32">
      <c r="A2257" t="s">
        <v>7860</v>
      </c>
      <c r="B2257" t="s">
        <v>19</v>
      </c>
      <c r="C2257">
        <v>0</v>
      </c>
      <c r="D2257">
        <v>0</v>
      </c>
      <c r="E2257">
        <v>0</v>
      </c>
      <c r="F2257">
        <v>0</v>
      </c>
      <c r="G2257">
        <v>0</v>
      </c>
      <c r="H2257">
        <v>0</v>
      </c>
      <c r="I2257">
        <v>0</v>
      </c>
      <c r="J2257">
        <v>0</v>
      </c>
      <c r="K2257">
        <v>0</v>
      </c>
      <c r="L2257">
        <v>0</v>
      </c>
      <c r="M2257">
        <v>0</v>
      </c>
      <c r="N2257">
        <v>0</v>
      </c>
      <c r="O2257">
        <v>0</v>
      </c>
      <c r="P2257">
        <v>0</v>
      </c>
      <c r="Q2257">
        <v>0</v>
      </c>
      <c r="R2257">
        <v>0</v>
      </c>
      <c r="S2257">
        <v>0</v>
      </c>
      <c r="T2257">
        <v>0</v>
      </c>
      <c r="U2257">
        <v>0</v>
      </c>
      <c r="V2257">
        <v>0</v>
      </c>
      <c r="W2257">
        <v>0</v>
      </c>
      <c r="X2257">
        <v>0</v>
      </c>
      <c r="Y2257">
        <v>0</v>
      </c>
      <c r="Z2257">
        <v>0</v>
      </c>
      <c r="AA2257">
        <v>0</v>
      </c>
      <c r="AB2257">
        <v>0</v>
      </c>
      <c r="AC2257">
        <v>0</v>
      </c>
      <c r="AD2257">
        <v>0</v>
      </c>
      <c r="AE2257">
        <v>0</v>
      </c>
      <c r="AF2257">
        <v>0</v>
      </c>
    </row>
    <row r="2258" spans="1:32">
      <c r="A2258" t="s">
        <v>7861</v>
      </c>
      <c r="B2258" t="s">
        <v>19</v>
      </c>
      <c r="C2258">
        <v>0</v>
      </c>
      <c r="D2258">
        <v>0</v>
      </c>
      <c r="E2258">
        <v>0</v>
      </c>
      <c r="F2258">
        <v>0</v>
      </c>
      <c r="G2258">
        <v>0</v>
      </c>
      <c r="H2258">
        <v>0</v>
      </c>
      <c r="I2258">
        <v>0</v>
      </c>
      <c r="J2258">
        <v>0</v>
      </c>
      <c r="K2258">
        <v>0</v>
      </c>
      <c r="L2258">
        <v>0</v>
      </c>
      <c r="M2258">
        <v>0</v>
      </c>
      <c r="N2258">
        <v>0</v>
      </c>
      <c r="O2258">
        <v>0</v>
      </c>
      <c r="P2258">
        <v>0</v>
      </c>
      <c r="Q2258">
        <v>0</v>
      </c>
      <c r="R2258">
        <v>0</v>
      </c>
      <c r="S2258">
        <v>0</v>
      </c>
      <c r="T2258">
        <v>0</v>
      </c>
      <c r="U2258">
        <v>0</v>
      </c>
      <c r="V2258">
        <v>0</v>
      </c>
      <c r="W2258">
        <v>0</v>
      </c>
      <c r="X2258">
        <v>0</v>
      </c>
      <c r="Y2258">
        <v>0</v>
      </c>
      <c r="Z2258">
        <v>0</v>
      </c>
      <c r="AA2258">
        <v>0</v>
      </c>
      <c r="AB2258">
        <v>0</v>
      </c>
      <c r="AC2258">
        <v>0</v>
      </c>
      <c r="AD2258">
        <v>0</v>
      </c>
      <c r="AE2258">
        <v>0</v>
      </c>
      <c r="AF2258">
        <v>0</v>
      </c>
    </row>
    <row r="2259" spans="1:32">
      <c r="A2259" t="s">
        <v>7862</v>
      </c>
      <c r="B2259" t="s">
        <v>19</v>
      </c>
      <c r="C2259">
        <v>0</v>
      </c>
      <c r="D2259">
        <v>0</v>
      </c>
      <c r="E2259">
        <v>0</v>
      </c>
      <c r="F2259">
        <v>0</v>
      </c>
      <c r="G2259">
        <v>0</v>
      </c>
      <c r="H2259">
        <v>0</v>
      </c>
      <c r="I2259">
        <v>0</v>
      </c>
      <c r="J2259">
        <v>0</v>
      </c>
      <c r="K2259">
        <v>0</v>
      </c>
      <c r="L2259">
        <v>0</v>
      </c>
      <c r="M2259">
        <v>0</v>
      </c>
      <c r="N2259">
        <v>0</v>
      </c>
      <c r="O2259">
        <v>0</v>
      </c>
      <c r="P2259">
        <v>0</v>
      </c>
      <c r="Q2259">
        <v>0</v>
      </c>
      <c r="R2259">
        <v>0</v>
      </c>
      <c r="S2259">
        <v>0</v>
      </c>
      <c r="T2259">
        <v>0</v>
      </c>
      <c r="U2259">
        <v>0</v>
      </c>
      <c r="V2259">
        <v>0</v>
      </c>
      <c r="W2259">
        <v>0</v>
      </c>
      <c r="X2259">
        <v>0</v>
      </c>
      <c r="Y2259">
        <v>0</v>
      </c>
      <c r="Z2259">
        <v>0</v>
      </c>
      <c r="AA2259">
        <v>0</v>
      </c>
      <c r="AB2259">
        <v>0</v>
      </c>
      <c r="AC2259">
        <v>0</v>
      </c>
      <c r="AD2259">
        <v>0</v>
      </c>
      <c r="AE2259">
        <v>0</v>
      </c>
      <c r="AF2259">
        <v>0</v>
      </c>
    </row>
    <row r="2260" spans="1:32">
      <c r="A2260" t="s">
        <v>7863</v>
      </c>
      <c r="B2260" t="s">
        <v>19</v>
      </c>
      <c r="C2260">
        <v>0</v>
      </c>
      <c r="D2260">
        <v>0</v>
      </c>
      <c r="E2260">
        <v>0</v>
      </c>
      <c r="F2260">
        <v>0</v>
      </c>
      <c r="G2260">
        <v>0</v>
      </c>
      <c r="H2260">
        <v>0</v>
      </c>
      <c r="I2260">
        <v>0</v>
      </c>
      <c r="J2260">
        <v>0</v>
      </c>
      <c r="K2260">
        <v>0</v>
      </c>
      <c r="L2260">
        <v>0</v>
      </c>
      <c r="M2260">
        <v>0</v>
      </c>
      <c r="N2260">
        <v>0</v>
      </c>
      <c r="O2260">
        <v>0</v>
      </c>
      <c r="P2260">
        <v>0</v>
      </c>
      <c r="Q2260">
        <v>0</v>
      </c>
      <c r="R2260">
        <v>0</v>
      </c>
      <c r="S2260">
        <v>0</v>
      </c>
      <c r="T2260">
        <v>0</v>
      </c>
      <c r="U2260">
        <v>0</v>
      </c>
      <c r="V2260">
        <v>0</v>
      </c>
      <c r="W2260">
        <v>0</v>
      </c>
      <c r="X2260">
        <v>0</v>
      </c>
      <c r="Y2260">
        <v>0</v>
      </c>
      <c r="Z2260">
        <v>0</v>
      </c>
      <c r="AA2260">
        <v>0</v>
      </c>
      <c r="AB2260">
        <v>0</v>
      </c>
      <c r="AC2260">
        <v>0</v>
      </c>
      <c r="AD2260">
        <v>0</v>
      </c>
      <c r="AE2260">
        <v>0</v>
      </c>
      <c r="AF2260">
        <v>0</v>
      </c>
    </row>
    <row r="2261" spans="1:32">
      <c r="A2261" t="s">
        <v>7864</v>
      </c>
      <c r="B2261" t="s">
        <v>19</v>
      </c>
      <c r="C2261">
        <v>0</v>
      </c>
      <c r="D2261">
        <v>0</v>
      </c>
      <c r="E2261">
        <v>0</v>
      </c>
      <c r="F2261">
        <v>0</v>
      </c>
      <c r="G2261">
        <v>0</v>
      </c>
      <c r="H2261">
        <v>0</v>
      </c>
      <c r="I2261">
        <v>0</v>
      </c>
      <c r="J2261">
        <v>0</v>
      </c>
      <c r="K2261">
        <v>0</v>
      </c>
      <c r="L2261">
        <v>0</v>
      </c>
      <c r="M2261">
        <v>0</v>
      </c>
      <c r="N2261">
        <v>0</v>
      </c>
      <c r="O2261">
        <v>0</v>
      </c>
      <c r="P2261">
        <v>0</v>
      </c>
      <c r="Q2261">
        <v>0</v>
      </c>
      <c r="R2261">
        <v>0</v>
      </c>
      <c r="S2261">
        <v>0</v>
      </c>
      <c r="T2261">
        <v>0</v>
      </c>
      <c r="U2261">
        <v>0</v>
      </c>
      <c r="V2261">
        <v>0</v>
      </c>
      <c r="W2261">
        <v>0</v>
      </c>
      <c r="X2261">
        <v>0</v>
      </c>
      <c r="Y2261">
        <v>0</v>
      </c>
      <c r="Z2261">
        <v>0</v>
      </c>
      <c r="AA2261">
        <v>0</v>
      </c>
      <c r="AB2261">
        <v>0</v>
      </c>
      <c r="AC2261">
        <v>0</v>
      </c>
      <c r="AD2261">
        <v>0</v>
      </c>
      <c r="AE2261">
        <v>0</v>
      </c>
      <c r="AF2261">
        <v>0</v>
      </c>
    </row>
    <row r="2262" spans="1:32">
      <c r="A2262" t="s">
        <v>7865</v>
      </c>
      <c r="B2262" t="s">
        <v>19</v>
      </c>
      <c r="C2262">
        <v>0</v>
      </c>
      <c r="D2262">
        <v>0</v>
      </c>
      <c r="E2262">
        <v>0</v>
      </c>
      <c r="F2262">
        <v>0</v>
      </c>
      <c r="G2262">
        <v>0</v>
      </c>
      <c r="H2262">
        <v>0</v>
      </c>
      <c r="I2262">
        <v>0</v>
      </c>
      <c r="J2262">
        <v>0</v>
      </c>
      <c r="K2262">
        <v>0</v>
      </c>
      <c r="L2262">
        <v>0</v>
      </c>
      <c r="M2262">
        <v>0</v>
      </c>
      <c r="N2262">
        <v>0</v>
      </c>
      <c r="O2262">
        <v>0</v>
      </c>
      <c r="P2262">
        <v>0</v>
      </c>
      <c r="Q2262">
        <v>0</v>
      </c>
      <c r="R2262">
        <v>0</v>
      </c>
      <c r="S2262">
        <v>0</v>
      </c>
      <c r="T2262">
        <v>0</v>
      </c>
      <c r="U2262">
        <v>0</v>
      </c>
      <c r="V2262">
        <v>0</v>
      </c>
      <c r="W2262">
        <v>0</v>
      </c>
      <c r="X2262">
        <v>0</v>
      </c>
      <c r="Y2262">
        <v>0</v>
      </c>
      <c r="Z2262">
        <v>0</v>
      </c>
      <c r="AA2262">
        <v>0</v>
      </c>
      <c r="AB2262">
        <v>0</v>
      </c>
      <c r="AC2262">
        <v>0</v>
      </c>
      <c r="AD2262">
        <v>0</v>
      </c>
      <c r="AE2262">
        <v>0</v>
      </c>
      <c r="AF2262">
        <v>0</v>
      </c>
    </row>
    <row r="2263" spans="1:32">
      <c r="A2263" t="s">
        <v>7866</v>
      </c>
      <c r="B2263" t="s">
        <v>19</v>
      </c>
      <c r="C2263">
        <v>0</v>
      </c>
      <c r="D2263">
        <v>0</v>
      </c>
      <c r="E2263">
        <v>0</v>
      </c>
      <c r="F2263">
        <v>0</v>
      </c>
      <c r="G2263">
        <v>0</v>
      </c>
      <c r="H2263">
        <v>0</v>
      </c>
      <c r="I2263">
        <v>0</v>
      </c>
      <c r="J2263">
        <v>0</v>
      </c>
      <c r="K2263">
        <v>0</v>
      </c>
      <c r="L2263">
        <v>0</v>
      </c>
      <c r="M2263">
        <v>0</v>
      </c>
      <c r="N2263">
        <v>0</v>
      </c>
      <c r="O2263">
        <v>0</v>
      </c>
      <c r="P2263">
        <v>0</v>
      </c>
      <c r="Q2263">
        <v>0</v>
      </c>
      <c r="R2263">
        <v>0</v>
      </c>
      <c r="S2263">
        <v>0</v>
      </c>
      <c r="T2263">
        <v>0</v>
      </c>
      <c r="U2263">
        <v>0</v>
      </c>
      <c r="V2263">
        <v>0</v>
      </c>
      <c r="W2263">
        <v>0</v>
      </c>
      <c r="X2263">
        <v>0</v>
      </c>
      <c r="Y2263">
        <v>0</v>
      </c>
      <c r="Z2263">
        <v>0</v>
      </c>
      <c r="AA2263">
        <v>0</v>
      </c>
      <c r="AB2263">
        <v>0</v>
      </c>
      <c r="AC2263">
        <v>0</v>
      </c>
      <c r="AD2263">
        <v>0</v>
      </c>
      <c r="AE2263">
        <v>0</v>
      </c>
      <c r="AF2263">
        <v>0</v>
      </c>
    </row>
    <row r="2264" spans="1:32">
      <c r="A2264" t="s">
        <v>7867</v>
      </c>
      <c r="B2264" t="s">
        <v>19</v>
      </c>
      <c r="C2264">
        <v>0</v>
      </c>
      <c r="D2264">
        <v>0</v>
      </c>
      <c r="E2264">
        <v>0</v>
      </c>
      <c r="F2264">
        <v>0</v>
      </c>
      <c r="G2264">
        <v>0</v>
      </c>
      <c r="H2264">
        <v>0</v>
      </c>
      <c r="I2264">
        <v>0</v>
      </c>
      <c r="J2264">
        <v>0</v>
      </c>
      <c r="K2264">
        <v>0</v>
      </c>
      <c r="L2264">
        <v>0</v>
      </c>
      <c r="M2264">
        <v>0</v>
      </c>
      <c r="N2264">
        <v>0</v>
      </c>
      <c r="O2264">
        <v>0</v>
      </c>
      <c r="P2264">
        <v>0</v>
      </c>
      <c r="Q2264">
        <v>0</v>
      </c>
      <c r="R2264">
        <v>0</v>
      </c>
      <c r="S2264">
        <v>0</v>
      </c>
      <c r="T2264">
        <v>0</v>
      </c>
      <c r="U2264">
        <v>0</v>
      </c>
      <c r="V2264">
        <v>0</v>
      </c>
      <c r="W2264">
        <v>0</v>
      </c>
      <c r="X2264">
        <v>0</v>
      </c>
      <c r="Y2264">
        <v>0</v>
      </c>
      <c r="Z2264">
        <v>0</v>
      </c>
      <c r="AA2264">
        <v>0</v>
      </c>
      <c r="AB2264">
        <v>0</v>
      </c>
      <c r="AC2264">
        <v>0</v>
      </c>
      <c r="AD2264">
        <v>0</v>
      </c>
      <c r="AE2264">
        <v>0</v>
      </c>
      <c r="AF2264">
        <v>0</v>
      </c>
    </row>
    <row r="2265" spans="1:32">
      <c r="A2265" t="s">
        <v>7868</v>
      </c>
      <c r="B2265" t="s">
        <v>19</v>
      </c>
      <c r="C2265">
        <v>0</v>
      </c>
      <c r="D2265">
        <v>0</v>
      </c>
      <c r="E2265">
        <v>0</v>
      </c>
      <c r="F2265">
        <v>0</v>
      </c>
      <c r="G2265">
        <v>0</v>
      </c>
      <c r="H2265">
        <v>0</v>
      </c>
      <c r="I2265">
        <v>0</v>
      </c>
      <c r="J2265">
        <v>0</v>
      </c>
      <c r="K2265">
        <v>0</v>
      </c>
      <c r="L2265">
        <v>0</v>
      </c>
      <c r="M2265">
        <v>0</v>
      </c>
      <c r="N2265">
        <v>0</v>
      </c>
      <c r="O2265">
        <v>0</v>
      </c>
      <c r="P2265">
        <v>0</v>
      </c>
      <c r="Q2265">
        <v>0</v>
      </c>
      <c r="R2265">
        <v>0</v>
      </c>
      <c r="S2265">
        <v>0</v>
      </c>
      <c r="T2265">
        <v>0</v>
      </c>
      <c r="U2265">
        <v>0</v>
      </c>
      <c r="V2265">
        <v>0</v>
      </c>
      <c r="W2265">
        <v>0</v>
      </c>
      <c r="X2265">
        <v>0</v>
      </c>
      <c r="Y2265">
        <v>0</v>
      </c>
      <c r="Z2265">
        <v>0</v>
      </c>
      <c r="AA2265">
        <v>0</v>
      </c>
      <c r="AB2265">
        <v>0</v>
      </c>
      <c r="AC2265">
        <v>0</v>
      </c>
      <c r="AD2265">
        <v>0</v>
      </c>
      <c r="AE2265">
        <v>0</v>
      </c>
      <c r="AF2265">
        <v>0</v>
      </c>
    </row>
    <row r="2266" spans="1:32">
      <c r="A2266" t="s">
        <v>7869</v>
      </c>
      <c r="B2266" t="s">
        <v>19</v>
      </c>
      <c r="C2266">
        <v>0</v>
      </c>
      <c r="D2266">
        <v>0</v>
      </c>
      <c r="E2266">
        <v>0</v>
      </c>
      <c r="F2266">
        <v>0</v>
      </c>
      <c r="G2266">
        <v>0</v>
      </c>
      <c r="H2266">
        <v>0</v>
      </c>
      <c r="I2266">
        <v>0</v>
      </c>
      <c r="J2266">
        <v>0</v>
      </c>
      <c r="K2266">
        <v>0</v>
      </c>
      <c r="L2266">
        <v>0</v>
      </c>
      <c r="M2266">
        <v>0</v>
      </c>
      <c r="N2266">
        <v>0</v>
      </c>
      <c r="O2266">
        <v>0</v>
      </c>
      <c r="P2266">
        <v>0</v>
      </c>
      <c r="Q2266">
        <v>0</v>
      </c>
      <c r="R2266">
        <v>0</v>
      </c>
      <c r="S2266">
        <v>0</v>
      </c>
      <c r="T2266">
        <v>0</v>
      </c>
      <c r="U2266">
        <v>0</v>
      </c>
      <c r="V2266">
        <v>0</v>
      </c>
      <c r="W2266">
        <v>0</v>
      </c>
      <c r="X2266">
        <v>0</v>
      </c>
      <c r="Y2266">
        <v>0</v>
      </c>
      <c r="Z2266">
        <v>0</v>
      </c>
      <c r="AA2266">
        <v>0</v>
      </c>
      <c r="AB2266">
        <v>0</v>
      </c>
      <c r="AC2266">
        <v>0</v>
      </c>
      <c r="AD2266">
        <v>0</v>
      </c>
      <c r="AE2266">
        <v>0</v>
      </c>
      <c r="AF2266">
        <v>0</v>
      </c>
    </row>
    <row r="2267" spans="1:32">
      <c r="A2267" t="s">
        <v>7870</v>
      </c>
      <c r="B2267" t="s">
        <v>19</v>
      </c>
      <c r="C2267">
        <v>0</v>
      </c>
      <c r="D2267">
        <v>0</v>
      </c>
      <c r="E2267">
        <v>0</v>
      </c>
      <c r="F2267">
        <v>0</v>
      </c>
      <c r="G2267">
        <v>0</v>
      </c>
      <c r="H2267">
        <v>0</v>
      </c>
      <c r="I2267">
        <v>0</v>
      </c>
      <c r="J2267">
        <v>0</v>
      </c>
      <c r="K2267">
        <v>0</v>
      </c>
      <c r="L2267">
        <v>0</v>
      </c>
      <c r="M2267">
        <v>0</v>
      </c>
      <c r="N2267">
        <v>0</v>
      </c>
      <c r="O2267">
        <v>0</v>
      </c>
      <c r="P2267">
        <v>0</v>
      </c>
      <c r="Q2267">
        <v>0</v>
      </c>
      <c r="R2267">
        <v>0</v>
      </c>
      <c r="S2267">
        <v>0</v>
      </c>
      <c r="T2267">
        <v>0</v>
      </c>
      <c r="U2267">
        <v>0</v>
      </c>
      <c r="V2267">
        <v>0</v>
      </c>
      <c r="W2267">
        <v>0</v>
      </c>
      <c r="X2267">
        <v>0</v>
      </c>
      <c r="Y2267">
        <v>0</v>
      </c>
      <c r="Z2267">
        <v>0</v>
      </c>
      <c r="AA2267">
        <v>0</v>
      </c>
      <c r="AB2267">
        <v>0</v>
      </c>
      <c r="AC2267">
        <v>0</v>
      </c>
      <c r="AD2267">
        <v>0</v>
      </c>
      <c r="AE2267">
        <v>0</v>
      </c>
      <c r="AF2267">
        <v>0</v>
      </c>
    </row>
    <row r="2268" spans="1:32">
      <c r="A2268" t="s">
        <v>7871</v>
      </c>
      <c r="B2268" t="s">
        <v>19</v>
      </c>
      <c r="C2268">
        <v>0</v>
      </c>
      <c r="D2268">
        <v>0</v>
      </c>
      <c r="E2268">
        <v>0</v>
      </c>
      <c r="F2268">
        <v>0</v>
      </c>
      <c r="G2268">
        <v>0</v>
      </c>
      <c r="H2268">
        <v>0</v>
      </c>
      <c r="I2268">
        <v>0</v>
      </c>
      <c r="J2268">
        <v>0</v>
      </c>
      <c r="K2268">
        <v>0</v>
      </c>
      <c r="L2268">
        <v>0</v>
      </c>
      <c r="M2268">
        <v>0</v>
      </c>
      <c r="N2268">
        <v>0</v>
      </c>
      <c r="O2268">
        <v>0</v>
      </c>
      <c r="P2268">
        <v>0</v>
      </c>
      <c r="Q2268">
        <v>0</v>
      </c>
      <c r="R2268">
        <v>0</v>
      </c>
      <c r="S2268">
        <v>0</v>
      </c>
      <c r="T2268">
        <v>0</v>
      </c>
      <c r="U2268">
        <v>0</v>
      </c>
      <c r="V2268">
        <v>0</v>
      </c>
      <c r="W2268">
        <v>0</v>
      </c>
      <c r="X2268">
        <v>0</v>
      </c>
      <c r="Y2268">
        <v>0</v>
      </c>
      <c r="Z2268">
        <v>0</v>
      </c>
      <c r="AA2268">
        <v>0</v>
      </c>
      <c r="AB2268">
        <v>0</v>
      </c>
      <c r="AC2268">
        <v>0</v>
      </c>
      <c r="AD2268">
        <v>0</v>
      </c>
      <c r="AE2268">
        <v>0</v>
      </c>
      <c r="AF2268">
        <v>0</v>
      </c>
    </row>
    <row r="2269" spans="1:32">
      <c r="A2269" t="s">
        <v>7872</v>
      </c>
      <c r="B2269" t="s">
        <v>19</v>
      </c>
      <c r="C2269">
        <v>0</v>
      </c>
      <c r="D2269">
        <v>0</v>
      </c>
      <c r="E2269">
        <v>0</v>
      </c>
      <c r="F2269">
        <v>0</v>
      </c>
      <c r="G2269">
        <v>0</v>
      </c>
      <c r="H2269">
        <v>0</v>
      </c>
      <c r="I2269">
        <v>0</v>
      </c>
      <c r="J2269">
        <v>0</v>
      </c>
      <c r="K2269">
        <v>0</v>
      </c>
      <c r="L2269">
        <v>0</v>
      </c>
      <c r="M2269">
        <v>0</v>
      </c>
      <c r="N2269">
        <v>0</v>
      </c>
      <c r="O2269">
        <v>0</v>
      </c>
      <c r="P2269">
        <v>0</v>
      </c>
      <c r="Q2269">
        <v>0</v>
      </c>
      <c r="R2269">
        <v>0</v>
      </c>
      <c r="S2269">
        <v>0</v>
      </c>
      <c r="T2269">
        <v>0</v>
      </c>
      <c r="U2269">
        <v>0</v>
      </c>
      <c r="V2269">
        <v>0</v>
      </c>
      <c r="W2269">
        <v>0</v>
      </c>
      <c r="X2269">
        <v>0</v>
      </c>
      <c r="Y2269">
        <v>0</v>
      </c>
      <c r="Z2269">
        <v>0</v>
      </c>
      <c r="AA2269">
        <v>0</v>
      </c>
      <c r="AB2269">
        <v>0</v>
      </c>
      <c r="AC2269">
        <v>0</v>
      </c>
      <c r="AD2269">
        <v>0</v>
      </c>
      <c r="AE2269">
        <v>0</v>
      </c>
      <c r="AF2269">
        <v>0</v>
      </c>
    </row>
    <row r="2270" spans="1:32">
      <c r="A2270" t="s">
        <v>7873</v>
      </c>
      <c r="B2270" t="s">
        <v>19</v>
      </c>
      <c r="C2270">
        <v>0</v>
      </c>
      <c r="D2270">
        <v>0</v>
      </c>
      <c r="E2270">
        <v>0</v>
      </c>
      <c r="F2270">
        <v>0</v>
      </c>
      <c r="G2270">
        <v>0</v>
      </c>
      <c r="H2270">
        <v>0</v>
      </c>
      <c r="I2270">
        <v>0</v>
      </c>
      <c r="J2270">
        <v>0</v>
      </c>
      <c r="K2270">
        <v>0</v>
      </c>
      <c r="L2270">
        <v>0</v>
      </c>
      <c r="M2270">
        <v>0</v>
      </c>
      <c r="N2270">
        <v>0</v>
      </c>
      <c r="O2270">
        <v>0</v>
      </c>
      <c r="P2270">
        <v>0</v>
      </c>
      <c r="Q2270">
        <v>0</v>
      </c>
      <c r="R2270">
        <v>0</v>
      </c>
      <c r="S2270">
        <v>0</v>
      </c>
      <c r="T2270">
        <v>0</v>
      </c>
      <c r="U2270">
        <v>0</v>
      </c>
      <c r="V2270">
        <v>0</v>
      </c>
      <c r="W2270">
        <v>0</v>
      </c>
      <c r="X2270">
        <v>0</v>
      </c>
      <c r="Y2270">
        <v>0</v>
      </c>
      <c r="Z2270">
        <v>0</v>
      </c>
      <c r="AA2270">
        <v>0</v>
      </c>
      <c r="AB2270">
        <v>0</v>
      </c>
      <c r="AC2270">
        <v>0</v>
      </c>
      <c r="AD2270">
        <v>0</v>
      </c>
      <c r="AE2270">
        <v>0</v>
      </c>
      <c r="AF2270">
        <v>0</v>
      </c>
    </row>
    <row r="2271" spans="1:32">
      <c r="A2271" t="s">
        <v>7874</v>
      </c>
      <c r="B2271" t="s">
        <v>19</v>
      </c>
      <c r="C2271">
        <v>0</v>
      </c>
      <c r="D2271">
        <v>0</v>
      </c>
      <c r="E2271">
        <v>0</v>
      </c>
      <c r="F2271">
        <v>0</v>
      </c>
      <c r="G2271">
        <v>0</v>
      </c>
      <c r="H2271">
        <v>0</v>
      </c>
      <c r="I2271">
        <v>0</v>
      </c>
      <c r="J2271">
        <v>0</v>
      </c>
      <c r="K2271">
        <v>0</v>
      </c>
      <c r="L2271">
        <v>0</v>
      </c>
      <c r="M2271">
        <v>0</v>
      </c>
      <c r="N2271">
        <v>0</v>
      </c>
      <c r="O2271">
        <v>0</v>
      </c>
      <c r="P2271">
        <v>0</v>
      </c>
      <c r="Q2271">
        <v>0</v>
      </c>
      <c r="R2271">
        <v>0</v>
      </c>
      <c r="S2271">
        <v>0</v>
      </c>
      <c r="T2271">
        <v>0</v>
      </c>
      <c r="U2271">
        <v>0</v>
      </c>
      <c r="V2271">
        <v>0</v>
      </c>
      <c r="W2271">
        <v>0</v>
      </c>
      <c r="X2271">
        <v>0</v>
      </c>
      <c r="Y2271">
        <v>0</v>
      </c>
      <c r="Z2271">
        <v>0</v>
      </c>
      <c r="AA2271">
        <v>0</v>
      </c>
      <c r="AB2271">
        <v>0</v>
      </c>
      <c r="AC2271">
        <v>0</v>
      </c>
      <c r="AD2271">
        <v>0</v>
      </c>
      <c r="AE2271">
        <v>0</v>
      </c>
      <c r="AF2271">
        <v>0</v>
      </c>
    </row>
    <row r="2272" spans="1:32">
      <c r="A2272" t="s">
        <v>7875</v>
      </c>
      <c r="B2272" t="s">
        <v>19</v>
      </c>
      <c r="C2272">
        <v>0</v>
      </c>
      <c r="D2272">
        <v>0</v>
      </c>
      <c r="E2272">
        <v>0</v>
      </c>
      <c r="F2272">
        <v>0</v>
      </c>
      <c r="G2272">
        <v>0</v>
      </c>
      <c r="H2272">
        <v>0</v>
      </c>
      <c r="I2272">
        <v>0</v>
      </c>
      <c r="J2272">
        <v>0</v>
      </c>
      <c r="K2272">
        <v>0</v>
      </c>
      <c r="L2272">
        <v>0</v>
      </c>
      <c r="M2272">
        <v>0</v>
      </c>
      <c r="N2272">
        <v>0</v>
      </c>
      <c r="O2272">
        <v>0</v>
      </c>
      <c r="P2272">
        <v>0</v>
      </c>
      <c r="Q2272">
        <v>0</v>
      </c>
      <c r="R2272">
        <v>0</v>
      </c>
      <c r="S2272">
        <v>0</v>
      </c>
      <c r="T2272">
        <v>0</v>
      </c>
      <c r="U2272">
        <v>0</v>
      </c>
      <c r="V2272">
        <v>0</v>
      </c>
      <c r="W2272">
        <v>0</v>
      </c>
      <c r="X2272">
        <v>0</v>
      </c>
      <c r="Y2272">
        <v>0</v>
      </c>
      <c r="Z2272">
        <v>0</v>
      </c>
      <c r="AA2272">
        <v>0</v>
      </c>
      <c r="AB2272">
        <v>0</v>
      </c>
      <c r="AC2272">
        <v>0</v>
      </c>
      <c r="AD2272">
        <v>0</v>
      </c>
      <c r="AE2272">
        <v>0</v>
      </c>
      <c r="AF2272">
        <v>0</v>
      </c>
    </row>
    <row r="2273" spans="1:32">
      <c r="A2273" t="s">
        <v>7876</v>
      </c>
      <c r="B2273" t="s">
        <v>19</v>
      </c>
      <c r="C2273">
        <v>0</v>
      </c>
      <c r="D2273">
        <v>0</v>
      </c>
      <c r="E2273">
        <v>0</v>
      </c>
      <c r="F2273">
        <v>0</v>
      </c>
      <c r="G2273">
        <v>0</v>
      </c>
      <c r="H2273">
        <v>0</v>
      </c>
      <c r="I2273">
        <v>0</v>
      </c>
      <c r="J2273">
        <v>0</v>
      </c>
      <c r="K2273">
        <v>0</v>
      </c>
      <c r="L2273">
        <v>0</v>
      </c>
      <c r="M2273">
        <v>0</v>
      </c>
      <c r="N2273">
        <v>0</v>
      </c>
      <c r="O2273">
        <v>0</v>
      </c>
      <c r="P2273">
        <v>0</v>
      </c>
      <c r="Q2273">
        <v>0</v>
      </c>
      <c r="R2273">
        <v>0</v>
      </c>
      <c r="S2273">
        <v>0</v>
      </c>
      <c r="T2273">
        <v>0</v>
      </c>
      <c r="U2273">
        <v>0</v>
      </c>
      <c r="V2273">
        <v>0</v>
      </c>
      <c r="W2273">
        <v>0</v>
      </c>
      <c r="X2273">
        <v>0</v>
      </c>
      <c r="Y2273">
        <v>0</v>
      </c>
      <c r="Z2273">
        <v>0</v>
      </c>
      <c r="AA2273">
        <v>0</v>
      </c>
      <c r="AB2273">
        <v>0</v>
      </c>
      <c r="AC2273">
        <v>0</v>
      </c>
      <c r="AD2273">
        <v>0</v>
      </c>
      <c r="AE2273">
        <v>0</v>
      </c>
      <c r="AF2273">
        <v>0</v>
      </c>
    </row>
    <row r="2274" spans="1:32">
      <c r="A2274" t="s">
        <v>7877</v>
      </c>
      <c r="B2274" t="s">
        <v>19</v>
      </c>
      <c r="C2274">
        <v>0</v>
      </c>
      <c r="D2274">
        <v>0</v>
      </c>
      <c r="E2274">
        <v>0</v>
      </c>
      <c r="F2274">
        <v>0</v>
      </c>
      <c r="G2274">
        <v>0</v>
      </c>
      <c r="H2274">
        <v>0</v>
      </c>
      <c r="I2274">
        <v>0</v>
      </c>
      <c r="J2274">
        <v>0</v>
      </c>
      <c r="K2274">
        <v>0</v>
      </c>
      <c r="L2274">
        <v>0</v>
      </c>
      <c r="M2274">
        <v>0</v>
      </c>
      <c r="N2274">
        <v>0</v>
      </c>
      <c r="O2274">
        <v>0</v>
      </c>
      <c r="P2274">
        <v>0</v>
      </c>
      <c r="Q2274">
        <v>0</v>
      </c>
      <c r="R2274">
        <v>0</v>
      </c>
      <c r="S2274">
        <v>0</v>
      </c>
      <c r="T2274">
        <v>0</v>
      </c>
      <c r="U2274">
        <v>0</v>
      </c>
      <c r="V2274">
        <v>0</v>
      </c>
      <c r="W2274">
        <v>0</v>
      </c>
      <c r="X2274">
        <v>0</v>
      </c>
      <c r="Y2274">
        <v>0</v>
      </c>
      <c r="Z2274">
        <v>0</v>
      </c>
      <c r="AA2274">
        <v>0</v>
      </c>
      <c r="AB2274">
        <v>0</v>
      </c>
      <c r="AC2274">
        <v>0</v>
      </c>
      <c r="AD2274">
        <v>0</v>
      </c>
      <c r="AE2274">
        <v>0</v>
      </c>
      <c r="AF2274">
        <v>0</v>
      </c>
    </row>
    <row r="2275" spans="1:32">
      <c r="A2275" t="s">
        <v>7878</v>
      </c>
      <c r="B2275" t="s">
        <v>19</v>
      </c>
      <c r="C2275">
        <v>0</v>
      </c>
      <c r="D2275">
        <v>0</v>
      </c>
      <c r="E2275">
        <v>0</v>
      </c>
      <c r="F2275">
        <v>0</v>
      </c>
      <c r="G2275">
        <v>0</v>
      </c>
      <c r="H2275">
        <v>0</v>
      </c>
      <c r="I2275">
        <v>0</v>
      </c>
      <c r="J2275">
        <v>0</v>
      </c>
      <c r="K2275">
        <v>0</v>
      </c>
      <c r="L2275">
        <v>0</v>
      </c>
      <c r="M2275">
        <v>0</v>
      </c>
      <c r="N2275">
        <v>0</v>
      </c>
      <c r="O2275">
        <v>0</v>
      </c>
      <c r="P2275">
        <v>0</v>
      </c>
      <c r="Q2275">
        <v>0</v>
      </c>
      <c r="R2275">
        <v>0</v>
      </c>
      <c r="S2275">
        <v>0</v>
      </c>
      <c r="T2275">
        <v>0</v>
      </c>
      <c r="U2275">
        <v>0</v>
      </c>
      <c r="V2275">
        <v>0</v>
      </c>
      <c r="W2275">
        <v>0</v>
      </c>
      <c r="X2275">
        <v>0</v>
      </c>
      <c r="Y2275">
        <v>0</v>
      </c>
      <c r="Z2275">
        <v>0</v>
      </c>
      <c r="AA2275">
        <v>0</v>
      </c>
      <c r="AB2275">
        <v>0</v>
      </c>
      <c r="AC2275">
        <v>0</v>
      </c>
      <c r="AD2275">
        <v>0</v>
      </c>
      <c r="AE2275">
        <v>0</v>
      </c>
      <c r="AF2275">
        <v>0</v>
      </c>
    </row>
    <row r="2276" spans="1:32">
      <c r="A2276" t="s">
        <v>7879</v>
      </c>
      <c r="B2276" t="s">
        <v>19</v>
      </c>
      <c r="C2276">
        <v>0</v>
      </c>
      <c r="D2276">
        <v>0</v>
      </c>
      <c r="E2276">
        <v>0</v>
      </c>
      <c r="F2276">
        <v>0</v>
      </c>
      <c r="G2276">
        <v>0</v>
      </c>
      <c r="H2276">
        <v>0</v>
      </c>
      <c r="I2276">
        <v>0</v>
      </c>
      <c r="J2276">
        <v>0</v>
      </c>
      <c r="K2276">
        <v>0</v>
      </c>
      <c r="L2276">
        <v>0</v>
      </c>
      <c r="M2276">
        <v>0</v>
      </c>
      <c r="N2276">
        <v>0</v>
      </c>
      <c r="O2276">
        <v>0</v>
      </c>
      <c r="P2276">
        <v>0</v>
      </c>
      <c r="Q2276">
        <v>0</v>
      </c>
      <c r="R2276">
        <v>0</v>
      </c>
      <c r="S2276">
        <v>0</v>
      </c>
      <c r="T2276">
        <v>0</v>
      </c>
      <c r="U2276">
        <v>0</v>
      </c>
      <c r="V2276">
        <v>0</v>
      </c>
      <c r="W2276">
        <v>0</v>
      </c>
      <c r="X2276">
        <v>0</v>
      </c>
      <c r="Y2276">
        <v>0</v>
      </c>
      <c r="Z2276">
        <v>0</v>
      </c>
      <c r="AA2276">
        <v>0</v>
      </c>
      <c r="AB2276">
        <v>0</v>
      </c>
      <c r="AC2276">
        <v>0</v>
      </c>
      <c r="AD2276">
        <v>0</v>
      </c>
      <c r="AE2276">
        <v>0</v>
      </c>
      <c r="AF2276">
        <v>0</v>
      </c>
    </row>
    <row r="2277" spans="1:32">
      <c r="A2277" t="s">
        <v>7880</v>
      </c>
      <c r="B2277" t="s">
        <v>19</v>
      </c>
      <c r="C2277">
        <v>0</v>
      </c>
      <c r="D2277">
        <v>0</v>
      </c>
      <c r="E2277">
        <v>0</v>
      </c>
      <c r="F2277">
        <v>0</v>
      </c>
      <c r="G2277">
        <v>0</v>
      </c>
      <c r="H2277">
        <v>0</v>
      </c>
      <c r="I2277">
        <v>0</v>
      </c>
      <c r="J2277">
        <v>0</v>
      </c>
      <c r="K2277">
        <v>0</v>
      </c>
      <c r="L2277">
        <v>0</v>
      </c>
      <c r="M2277">
        <v>0</v>
      </c>
      <c r="N2277">
        <v>0</v>
      </c>
      <c r="O2277">
        <v>0</v>
      </c>
      <c r="P2277">
        <v>0</v>
      </c>
      <c r="Q2277">
        <v>0</v>
      </c>
      <c r="R2277">
        <v>0</v>
      </c>
      <c r="S2277">
        <v>0</v>
      </c>
      <c r="T2277">
        <v>0</v>
      </c>
      <c r="U2277">
        <v>0</v>
      </c>
      <c r="V2277">
        <v>0</v>
      </c>
      <c r="W2277">
        <v>0</v>
      </c>
      <c r="X2277">
        <v>0</v>
      </c>
      <c r="Y2277">
        <v>0</v>
      </c>
      <c r="Z2277">
        <v>0</v>
      </c>
      <c r="AA2277">
        <v>0</v>
      </c>
      <c r="AB2277">
        <v>0</v>
      </c>
      <c r="AC2277">
        <v>0</v>
      </c>
      <c r="AD2277">
        <v>0</v>
      </c>
      <c r="AE2277">
        <v>0</v>
      </c>
      <c r="AF2277">
        <v>0</v>
      </c>
    </row>
    <row r="2278" spans="1:32">
      <c r="A2278" t="s">
        <v>7881</v>
      </c>
      <c r="B2278" t="s">
        <v>19</v>
      </c>
      <c r="C2278">
        <v>0</v>
      </c>
      <c r="D2278">
        <v>0</v>
      </c>
      <c r="E2278">
        <v>0</v>
      </c>
      <c r="F2278">
        <v>0</v>
      </c>
      <c r="G2278">
        <v>0</v>
      </c>
      <c r="H2278">
        <v>0</v>
      </c>
      <c r="I2278">
        <v>0</v>
      </c>
      <c r="J2278">
        <v>0</v>
      </c>
      <c r="K2278">
        <v>0</v>
      </c>
      <c r="L2278">
        <v>0</v>
      </c>
      <c r="M2278">
        <v>0</v>
      </c>
      <c r="N2278">
        <v>0</v>
      </c>
      <c r="O2278">
        <v>0</v>
      </c>
      <c r="P2278">
        <v>0</v>
      </c>
      <c r="Q2278">
        <v>0</v>
      </c>
      <c r="R2278">
        <v>0</v>
      </c>
      <c r="S2278">
        <v>0</v>
      </c>
      <c r="T2278">
        <v>0</v>
      </c>
      <c r="U2278">
        <v>0</v>
      </c>
      <c r="V2278">
        <v>0</v>
      </c>
      <c r="W2278">
        <v>0</v>
      </c>
      <c r="X2278">
        <v>0</v>
      </c>
      <c r="Y2278">
        <v>0</v>
      </c>
      <c r="Z2278">
        <v>0</v>
      </c>
      <c r="AA2278">
        <v>0</v>
      </c>
      <c r="AB2278">
        <v>0</v>
      </c>
      <c r="AC2278">
        <v>0</v>
      </c>
      <c r="AD2278">
        <v>0</v>
      </c>
      <c r="AE2278">
        <v>0</v>
      </c>
      <c r="AF2278">
        <v>0</v>
      </c>
    </row>
    <row r="2279" spans="1:32">
      <c r="A2279" t="s">
        <v>7882</v>
      </c>
      <c r="B2279" t="s">
        <v>19</v>
      </c>
      <c r="C2279">
        <v>0</v>
      </c>
      <c r="D2279">
        <v>0</v>
      </c>
      <c r="E2279">
        <v>0</v>
      </c>
      <c r="F2279">
        <v>0</v>
      </c>
      <c r="G2279">
        <v>0</v>
      </c>
      <c r="H2279">
        <v>0</v>
      </c>
      <c r="I2279">
        <v>0</v>
      </c>
      <c r="J2279">
        <v>0</v>
      </c>
      <c r="K2279">
        <v>0</v>
      </c>
      <c r="L2279">
        <v>0</v>
      </c>
      <c r="M2279">
        <v>0</v>
      </c>
      <c r="N2279">
        <v>0</v>
      </c>
      <c r="O2279">
        <v>0</v>
      </c>
      <c r="P2279">
        <v>0</v>
      </c>
      <c r="Q2279">
        <v>0</v>
      </c>
      <c r="R2279">
        <v>0</v>
      </c>
      <c r="S2279">
        <v>0</v>
      </c>
      <c r="T2279">
        <v>0</v>
      </c>
      <c r="U2279">
        <v>0</v>
      </c>
      <c r="V2279">
        <v>0</v>
      </c>
      <c r="W2279">
        <v>0</v>
      </c>
      <c r="X2279">
        <v>0</v>
      </c>
      <c r="Y2279">
        <v>0</v>
      </c>
      <c r="Z2279">
        <v>0</v>
      </c>
      <c r="AA2279">
        <v>0</v>
      </c>
      <c r="AB2279">
        <v>0</v>
      </c>
      <c r="AC2279">
        <v>0</v>
      </c>
      <c r="AD2279">
        <v>0</v>
      </c>
      <c r="AE2279">
        <v>0</v>
      </c>
      <c r="AF2279">
        <v>0</v>
      </c>
    </row>
    <row r="2280" spans="1:32">
      <c r="A2280" t="s">
        <v>7883</v>
      </c>
      <c r="B2280" t="s">
        <v>19</v>
      </c>
      <c r="C2280">
        <v>0</v>
      </c>
      <c r="D2280">
        <v>0</v>
      </c>
      <c r="E2280">
        <v>0</v>
      </c>
      <c r="F2280">
        <v>0</v>
      </c>
      <c r="G2280">
        <v>0</v>
      </c>
      <c r="H2280">
        <v>0</v>
      </c>
      <c r="I2280">
        <v>0</v>
      </c>
      <c r="J2280">
        <v>0</v>
      </c>
      <c r="K2280">
        <v>0</v>
      </c>
      <c r="L2280">
        <v>0</v>
      </c>
      <c r="M2280">
        <v>0</v>
      </c>
      <c r="N2280">
        <v>0</v>
      </c>
      <c r="O2280">
        <v>0</v>
      </c>
      <c r="P2280">
        <v>0</v>
      </c>
      <c r="Q2280">
        <v>0</v>
      </c>
      <c r="R2280">
        <v>0</v>
      </c>
      <c r="S2280">
        <v>0</v>
      </c>
      <c r="T2280">
        <v>0</v>
      </c>
      <c r="U2280">
        <v>0</v>
      </c>
      <c r="V2280">
        <v>0</v>
      </c>
      <c r="W2280">
        <v>0</v>
      </c>
      <c r="X2280">
        <v>0</v>
      </c>
      <c r="Y2280">
        <v>0</v>
      </c>
      <c r="Z2280">
        <v>0</v>
      </c>
      <c r="AA2280">
        <v>0</v>
      </c>
      <c r="AB2280">
        <v>0</v>
      </c>
      <c r="AC2280">
        <v>0</v>
      </c>
      <c r="AD2280">
        <v>0</v>
      </c>
      <c r="AE2280">
        <v>0</v>
      </c>
      <c r="AF2280">
        <v>0</v>
      </c>
    </row>
    <row r="2281" spans="1:32">
      <c r="A2281" t="s">
        <v>7884</v>
      </c>
      <c r="B2281" t="s">
        <v>19</v>
      </c>
      <c r="C2281">
        <v>0</v>
      </c>
      <c r="D2281">
        <v>0</v>
      </c>
      <c r="E2281">
        <v>0</v>
      </c>
      <c r="F2281">
        <v>0</v>
      </c>
      <c r="G2281">
        <v>0</v>
      </c>
      <c r="H2281">
        <v>0</v>
      </c>
      <c r="I2281">
        <v>0</v>
      </c>
      <c r="J2281">
        <v>0</v>
      </c>
      <c r="K2281">
        <v>0</v>
      </c>
      <c r="L2281">
        <v>0</v>
      </c>
      <c r="M2281">
        <v>0</v>
      </c>
      <c r="N2281">
        <v>0</v>
      </c>
      <c r="O2281">
        <v>0</v>
      </c>
      <c r="P2281">
        <v>0</v>
      </c>
      <c r="Q2281">
        <v>0</v>
      </c>
      <c r="R2281">
        <v>0</v>
      </c>
      <c r="S2281">
        <v>0</v>
      </c>
      <c r="T2281">
        <v>0</v>
      </c>
      <c r="U2281">
        <v>0</v>
      </c>
      <c r="V2281">
        <v>0</v>
      </c>
      <c r="W2281">
        <v>0</v>
      </c>
      <c r="X2281">
        <v>0</v>
      </c>
      <c r="Y2281">
        <v>0</v>
      </c>
      <c r="Z2281">
        <v>0</v>
      </c>
      <c r="AA2281">
        <v>0</v>
      </c>
      <c r="AB2281">
        <v>0</v>
      </c>
      <c r="AC2281">
        <v>0</v>
      </c>
      <c r="AD2281">
        <v>0</v>
      </c>
      <c r="AE2281">
        <v>0</v>
      </c>
      <c r="AF2281">
        <v>0</v>
      </c>
    </row>
    <row r="2282" spans="1:32">
      <c r="A2282" t="s">
        <v>7885</v>
      </c>
      <c r="B2282" t="s">
        <v>19</v>
      </c>
      <c r="C2282">
        <v>0</v>
      </c>
      <c r="D2282">
        <v>0</v>
      </c>
      <c r="E2282">
        <v>0</v>
      </c>
      <c r="F2282">
        <v>0</v>
      </c>
      <c r="G2282">
        <v>0</v>
      </c>
      <c r="H2282">
        <v>0</v>
      </c>
      <c r="I2282">
        <v>0</v>
      </c>
      <c r="J2282">
        <v>0</v>
      </c>
      <c r="K2282">
        <v>0</v>
      </c>
      <c r="L2282">
        <v>0</v>
      </c>
      <c r="M2282">
        <v>0</v>
      </c>
      <c r="N2282">
        <v>0</v>
      </c>
      <c r="O2282">
        <v>0</v>
      </c>
      <c r="P2282">
        <v>0</v>
      </c>
      <c r="Q2282">
        <v>0</v>
      </c>
      <c r="R2282">
        <v>0</v>
      </c>
      <c r="S2282">
        <v>0</v>
      </c>
      <c r="T2282">
        <v>0</v>
      </c>
      <c r="U2282">
        <v>0</v>
      </c>
      <c r="V2282">
        <v>0</v>
      </c>
      <c r="W2282">
        <v>0</v>
      </c>
      <c r="X2282">
        <v>0</v>
      </c>
      <c r="Y2282">
        <v>0</v>
      </c>
      <c r="Z2282">
        <v>0</v>
      </c>
      <c r="AA2282">
        <v>0</v>
      </c>
      <c r="AB2282">
        <v>0</v>
      </c>
      <c r="AC2282">
        <v>0</v>
      </c>
      <c r="AD2282">
        <v>0</v>
      </c>
      <c r="AE2282">
        <v>0</v>
      </c>
      <c r="AF2282">
        <v>0</v>
      </c>
    </row>
    <row r="2283" spans="1:32">
      <c r="A2283" t="s">
        <v>7886</v>
      </c>
      <c r="B2283" t="s">
        <v>19</v>
      </c>
      <c r="C2283">
        <v>0</v>
      </c>
      <c r="D2283">
        <v>0</v>
      </c>
      <c r="E2283">
        <v>0</v>
      </c>
      <c r="F2283">
        <v>0</v>
      </c>
      <c r="G2283">
        <v>0</v>
      </c>
      <c r="H2283">
        <v>0</v>
      </c>
      <c r="I2283">
        <v>0</v>
      </c>
      <c r="J2283">
        <v>0</v>
      </c>
      <c r="K2283">
        <v>0</v>
      </c>
      <c r="L2283">
        <v>0</v>
      </c>
      <c r="M2283">
        <v>0</v>
      </c>
      <c r="N2283">
        <v>0</v>
      </c>
      <c r="O2283">
        <v>0</v>
      </c>
      <c r="P2283">
        <v>0</v>
      </c>
      <c r="Q2283">
        <v>0</v>
      </c>
      <c r="R2283">
        <v>0</v>
      </c>
      <c r="S2283">
        <v>0</v>
      </c>
      <c r="T2283">
        <v>0</v>
      </c>
      <c r="U2283">
        <v>0</v>
      </c>
      <c r="V2283">
        <v>0</v>
      </c>
      <c r="W2283">
        <v>0</v>
      </c>
      <c r="X2283">
        <v>0</v>
      </c>
      <c r="Y2283">
        <v>0</v>
      </c>
      <c r="Z2283">
        <v>0</v>
      </c>
      <c r="AA2283">
        <v>0</v>
      </c>
      <c r="AB2283">
        <v>0</v>
      </c>
      <c r="AC2283">
        <v>0</v>
      </c>
      <c r="AD2283">
        <v>0</v>
      </c>
      <c r="AE2283">
        <v>0</v>
      </c>
      <c r="AF2283">
        <v>0</v>
      </c>
    </row>
    <row r="2284" spans="1:32">
      <c r="A2284" t="s">
        <v>7887</v>
      </c>
      <c r="B2284" t="s">
        <v>19</v>
      </c>
      <c r="C2284">
        <v>0</v>
      </c>
      <c r="D2284">
        <v>0</v>
      </c>
      <c r="E2284">
        <v>0</v>
      </c>
      <c r="F2284">
        <v>0</v>
      </c>
      <c r="G2284">
        <v>0</v>
      </c>
      <c r="H2284">
        <v>0</v>
      </c>
      <c r="I2284">
        <v>0</v>
      </c>
      <c r="J2284">
        <v>0</v>
      </c>
      <c r="K2284">
        <v>0</v>
      </c>
      <c r="L2284">
        <v>0</v>
      </c>
      <c r="M2284">
        <v>0</v>
      </c>
      <c r="N2284">
        <v>0</v>
      </c>
      <c r="O2284">
        <v>0</v>
      </c>
      <c r="P2284">
        <v>0</v>
      </c>
      <c r="Q2284">
        <v>0</v>
      </c>
      <c r="R2284">
        <v>0</v>
      </c>
      <c r="S2284">
        <v>0</v>
      </c>
      <c r="T2284">
        <v>0</v>
      </c>
      <c r="U2284">
        <v>0</v>
      </c>
      <c r="V2284">
        <v>0</v>
      </c>
      <c r="W2284">
        <v>0</v>
      </c>
      <c r="X2284">
        <v>0</v>
      </c>
      <c r="Y2284">
        <v>0</v>
      </c>
      <c r="Z2284">
        <v>0</v>
      </c>
      <c r="AA2284">
        <v>0</v>
      </c>
      <c r="AB2284">
        <v>0</v>
      </c>
      <c r="AC2284">
        <v>0</v>
      </c>
      <c r="AD2284">
        <v>0</v>
      </c>
      <c r="AE2284">
        <v>0</v>
      </c>
      <c r="AF2284">
        <v>0</v>
      </c>
    </row>
    <row r="2285" spans="1:32">
      <c r="A2285" t="s">
        <v>7888</v>
      </c>
      <c r="B2285" t="s">
        <v>19</v>
      </c>
      <c r="C2285">
        <v>0</v>
      </c>
      <c r="D2285">
        <v>0</v>
      </c>
      <c r="E2285">
        <v>0</v>
      </c>
      <c r="F2285">
        <v>0</v>
      </c>
      <c r="G2285">
        <v>0</v>
      </c>
      <c r="H2285">
        <v>0</v>
      </c>
      <c r="I2285">
        <v>0</v>
      </c>
      <c r="J2285">
        <v>0</v>
      </c>
      <c r="K2285">
        <v>0</v>
      </c>
      <c r="L2285">
        <v>0</v>
      </c>
      <c r="M2285">
        <v>0</v>
      </c>
      <c r="N2285">
        <v>0</v>
      </c>
      <c r="O2285">
        <v>0</v>
      </c>
      <c r="P2285">
        <v>0</v>
      </c>
      <c r="Q2285">
        <v>0</v>
      </c>
      <c r="R2285">
        <v>0</v>
      </c>
      <c r="S2285">
        <v>0</v>
      </c>
      <c r="T2285">
        <v>0</v>
      </c>
      <c r="U2285">
        <v>0</v>
      </c>
      <c r="V2285">
        <v>0</v>
      </c>
      <c r="W2285">
        <v>0</v>
      </c>
      <c r="X2285">
        <v>0</v>
      </c>
      <c r="Y2285">
        <v>0</v>
      </c>
      <c r="Z2285">
        <v>0</v>
      </c>
      <c r="AA2285">
        <v>0</v>
      </c>
      <c r="AB2285">
        <v>0</v>
      </c>
      <c r="AC2285">
        <v>0</v>
      </c>
      <c r="AD2285">
        <v>0</v>
      </c>
      <c r="AE2285">
        <v>0</v>
      </c>
      <c r="AF2285">
        <v>0</v>
      </c>
    </row>
    <row r="2286" spans="1:32">
      <c r="A2286" t="s">
        <v>7889</v>
      </c>
      <c r="B2286" t="s">
        <v>19</v>
      </c>
      <c r="C2286">
        <v>0</v>
      </c>
      <c r="D2286">
        <v>0</v>
      </c>
      <c r="E2286">
        <v>0</v>
      </c>
      <c r="F2286">
        <v>0</v>
      </c>
      <c r="G2286">
        <v>0</v>
      </c>
      <c r="H2286">
        <v>0</v>
      </c>
      <c r="I2286">
        <v>0</v>
      </c>
      <c r="J2286">
        <v>0</v>
      </c>
      <c r="K2286">
        <v>0</v>
      </c>
      <c r="L2286">
        <v>0</v>
      </c>
      <c r="M2286">
        <v>0</v>
      </c>
      <c r="N2286">
        <v>0</v>
      </c>
      <c r="O2286">
        <v>0</v>
      </c>
      <c r="P2286">
        <v>0</v>
      </c>
      <c r="Q2286">
        <v>0</v>
      </c>
      <c r="R2286">
        <v>0</v>
      </c>
      <c r="S2286">
        <v>0</v>
      </c>
      <c r="T2286">
        <v>0</v>
      </c>
      <c r="U2286">
        <v>0</v>
      </c>
      <c r="V2286">
        <v>0</v>
      </c>
      <c r="W2286">
        <v>0</v>
      </c>
      <c r="X2286">
        <v>0</v>
      </c>
      <c r="Y2286">
        <v>0</v>
      </c>
      <c r="Z2286">
        <v>0</v>
      </c>
      <c r="AA2286">
        <v>0</v>
      </c>
      <c r="AB2286">
        <v>0</v>
      </c>
      <c r="AC2286">
        <v>0</v>
      </c>
      <c r="AD2286">
        <v>0</v>
      </c>
      <c r="AE2286">
        <v>0</v>
      </c>
      <c r="AF2286">
        <v>0</v>
      </c>
    </row>
    <row r="2287" spans="1:32">
      <c r="A2287" t="s">
        <v>7890</v>
      </c>
      <c r="B2287" t="s">
        <v>19</v>
      </c>
      <c r="C2287">
        <v>0</v>
      </c>
      <c r="D2287">
        <v>0</v>
      </c>
      <c r="E2287">
        <v>0</v>
      </c>
      <c r="F2287">
        <v>0</v>
      </c>
      <c r="G2287">
        <v>0</v>
      </c>
      <c r="H2287">
        <v>0</v>
      </c>
      <c r="I2287">
        <v>0</v>
      </c>
      <c r="J2287">
        <v>0</v>
      </c>
      <c r="K2287">
        <v>0</v>
      </c>
      <c r="L2287">
        <v>0</v>
      </c>
      <c r="M2287">
        <v>0</v>
      </c>
      <c r="N2287">
        <v>0</v>
      </c>
      <c r="O2287">
        <v>0</v>
      </c>
      <c r="P2287">
        <v>0</v>
      </c>
      <c r="Q2287">
        <v>0</v>
      </c>
      <c r="R2287">
        <v>0</v>
      </c>
      <c r="S2287">
        <v>0</v>
      </c>
      <c r="T2287">
        <v>0</v>
      </c>
      <c r="U2287">
        <v>0</v>
      </c>
      <c r="V2287">
        <v>0</v>
      </c>
      <c r="W2287">
        <v>0</v>
      </c>
      <c r="X2287">
        <v>0</v>
      </c>
      <c r="Y2287">
        <v>0</v>
      </c>
      <c r="Z2287">
        <v>0</v>
      </c>
      <c r="AA2287">
        <v>0</v>
      </c>
      <c r="AB2287">
        <v>0</v>
      </c>
      <c r="AC2287">
        <v>0</v>
      </c>
      <c r="AD2287">
        <v>0</v>
      </c>
      <c r="AE2287">
        <v>0</v>
      </c>
      <c r="AF2287">
        <v>0</v>
      </c>
    </row>
    <row r="2288" spans="1:32">
      <c r="A2288" t="s">
        <v>7891</v>
      </c>
      <c r="B2288" t="s">
        <v>19</v>
      </c>
      <c r="C2288">
        <v>0</v>
      </c>
      <c r="D2288">
        <v>0</v>
      </c>
      <c r="E2288">
        <v>0</v>
      </c>
      <c r="F2288">
        <v>0</v>
      </c>
      <c r="G2288">
        <v>0</v>
      </c>
      <c r="H2288">
        <v>0</v>
      </c>
      <c r="I2288">
        <v>0</v>
      </c>
      <c r="J2288">
        <v>0</v>
      </c>
      <c r="K2288">
        <v>0</v>
      </c>
      <c r="L2288">
        <v>0</v>
      </c>
      <c r="M2288">
        <v>0</v>
      </c>
      <c r="N2288">
        <v>0</v>
      </c>
      <c r="O2288">
        <v>0</v>
      </c>
      <c r="P2288">
        <v>0</v>
      </c>
      <c r="Q2288">
        <v>0</v>
      </c>
      <c r="R2288">
        <v>0</v>
      </c>
      <c r="S2288">
        <v>0</v>
      </c>
      <c r="T2288">
        <v>0</v>
      </c>
      <c r="U2288">
        <v>0</v>
      </c>
      <c r="V2288">
        <v>0</v>
      </c>
      <c r="W2288">
        <v>0</v>
      </c>
      <c r="X2288">
        <v>0</v>
      </c>
      <c r="Y2288">
        <v>0</v>
      </c>
      <c r="Z2288">
        <v>0</v>
      </c>
      <c r="AA2288">
        <v>0</v>
      </c>
      <c r="AB2288">
        <v>0</v>
      </c>
      <c r="AC2288">
        <v>0</v>
      </c>
      <c r="AD2288">
        <v>0</v>
      </c>
      <c r="AE2288">
        <v>0</v>
      </c>
      <c r="AF2288">
        <v>0</v>
      </c>
    </row>
    <row r="2289" spans="1:32">
      <c r="A2289" t="s">
        <v>7892</v>
      </c>
      <c r="B2289" t="s">
        <v>19</v>
      </c>
      <c r="C2289">
        <v>0</v>
      </c>
      <c r="D2289">
        <v>0</v>
      </c>
      <c r="E2289">
        <v>0</v>
      </c>
      <c r="F2289">
        <v>0</v>
      </c>
      <c r="G2289">
        <v>0</v>
      </c>
      <c r="H2289">
        <v>0</v>
      </c>
      <c r="I2289">
        <v>0</v>
      </c>
      <c r="J2289">
        <v>0</v>
      </c>
      <c r="K2289">
        <v>0</v>
      </c>
      <c r="L2289">
        <v>0</v>
      </c>
      <c r="M2289">
        <v>0</v>
      </c>
      <c r="N2289">
        <v>0</v>
      </c>
      <c r="O2289">
        <v>0</v>
      </c>
      <c r="P2289">
        <v>0</v>
      </c>
      <c r="Q2289">
        <v>0</v>
      </c>
      <c r="R2289">
        <v>0</v>
      </c>
      <c r="S2289">
        <v>0</v>
      </c>
      <c r="T2289">
        <v>0</v>
      </c>
      <c r="U2289">
        <v>0</v>
      </c>
      <c r="V2289">
        <v>0</v>
      </c>
      <c r="W2289">
        <v>0</v>
      </c>
      <c r="X2289">
        <v>0</v>
      </c>
      <c r="Y2289">
        <v>0</v>
      </c>
      <c r="Z2289">
        <v>0</v>
      </c>
      <c r="AA2289">
        <v>0</v>
      </c>
      <c r="AB2289">
        <v>0</v>
      </c>
      <c r="AC2289">
        <v>0</v>
      </c>
      <c r="AD2289">
        <v>0</v>
      </c>
      <c r="AE2289">
        <v>0</v>
      </c>
      <c r="AF2289">
        <v>0</v>
      </c>
    </row>
    <row r="2290" spans="1:32">
      <c r="A2290" t="s">
        <v>7893</v>
      </c>
      <c r="B2290" t="s">
        <v>19</v>
      </c>
      <c r="C2290">
        <v>0</v>
      </c>
      <c r="D2290">
        <v>0</v>
      </c>
      <c r="E2290">
        <v>0</v>
      </c>
      <c r="F2290">
        <v>0</v>
      </c>
      <c r="G2290">
        <v>0</v>
      </c>
      <c r="H2290">
        <v>0</v>
      </c>
      <c r="I2290">
        <v>0</v>
      </c>
      <c r="J2290">
        <v>0</v>
      </c>
      <c r="K2290">
        <v>0</v>
      </c>
      <c r="L2290">
        <v>0</v>
      </c>
      <c r="M2290">
        <v>0</v>
      </c>
      <c r="N2290">
        <v>0</v>
      </c>
      <c r="O2290">
        <v>0</v>
      </c>
      <c r="P2290">
        <v>0</v>
      </c>
      <c r="Q2290">
        <v>0</v>
      </c>
      <c r="R2290">
        <v>0</v>
      </c>
      <c r="S2290">
        <v>0</v>
      </c>
      <c r="T2290">
        <v>0</v>
      </c>
      <c r="U2290">
        <v>0</v>
      </c>
      <c r="V2290">
        <v>0</v>
      </c>
      <c r="W2290">
        <v>0</v>
      </c>
      <c r="X2290">
        <v>0</v>
      </c>
      <c r="Y2290">
        <v>0</v>
      </c>
      <c r="Z2290">
        <v>0</v>
      </c>
      <c r="AA2290">
        <v>0</v>
      </c>
      <c r="AB2290">
        <v>0</v>
      </c>
      <c r="AC2290">
        <v>0</v>
      </c>
      <c r="AD2290">
        <v>0</v>
      </c>
      <c r="AE2290">
        <v>0</v>
      </c>
      <c r="AF2290">
        <v>0</v>
      </c>
    </row>
    <row r="2291" spans="1:32">
      <c r="A2291" t="s">
        <v>7894</v>
      </c>
      <c r="B2291" t="s">
        <v>19</v>
      </c>
      <c r="C2291">
        <v>0</v>
      </c>
      <c r="D2291">
        <v>0</v>
      </c>
      <c r="E2291">
        <v>0</v>
      </c>
      <c r="F2291">
        <v>0</v>
      </c>
      <c r="G2291">
        <v>0</v>
      </c>
      <c r="H2291">
        <v>0</v>
      </c>
      <c r="I2291">
        <v>0</v>
      </c>
      <c r="J2291">
        <v>0</v>
      </c>
      <c r="K2291">
        <v>0</v>
      </c>
      <c r="L2291">
        <v>0</v>
      </c>
      <c r="M2291">
        <v>0</v>
      </c>
      <c r="N2291">
        <v>0</v>
      </c>
      <c r="O2291">
        <v>0</v>
      </c>
      <c r="P2291">
        <v>0</v>
      </c>
      <c r="Q2291">
        <v>0</v>
      </c>
      <c r="R2291">
        <v>0</v>
      </c>
      <c r="S2291">
        <v>0</v>
      </c>
      <c r="T2291">
        <v>0</v>
      </c>
      <c r="U2291">
        <v>0</v>
      </c>
      <c r="V2291">
        <v>0</v>
      </c>
      <c r="W2291">
        <v>0</v>
      </c>
      <c r="X2291">
        <v>0</v>
      </c>
      <c r="Y2291">
        <v>0</v>
      </c>
      <c r="Z2291">
        <v>0</v>
      </c>
      <c r="AA2291">
        <v>0</v>
      </c>
      <c r="AB2291">
        <v>0</v>
      </c>
      <c r="AC2291">
        <v>0</v>
      </c>
      <c r="AD2291">
        <v>0</v>
      </c>
      <c r="AE2291">
        <v>0</v>
      </c>
      <c r="AF2291">
        <v>0</v>
      </c>
    </row>
    <row r="2292" spans="1:32">
      <c r="A2292" t="s">
        <v>7895</v>
      </c>
      <c r="B2292" t="s">
        <v>19</v>
      </c>
      <c r="C2292">
        <v>0</v>
      </c>
      <c r="D2292">
        <v>0</v>
      </c>
      <c r="E2292">
        <v>0</v>
      </c>
      <c r="F2292">
        <v>0</v>
      </c>
      <c r="G2292">
        <v>0</v>
      </c>
      <c r="H2292">
        <v>0</v>
      </c>
      <c r="I2292">
        <v>0</v>
      </c>
      <c r="J2292">
        <v>0</v>
      </c>
      <c r="K2292">
        <v>0</v>
      </c>
      <c r="L2292">
        <v>0</v>
      </c>
      <c r="M2292">
        <v>0</v>
      </c>
      <c r="N2292">
        <v>0</v>
      </c>
      <c r="O2292">
        <v>0</v>
      </c>
      <c r="P2292">
        <v>0</v>
      </c>
      <c r="Q2292">
        <v>0</v>
      </c>
      <c r="R2292">
        <v>0</v>
      </c>
      <c r="S2292">
        <v>0</v>
      </c>
      <c r="T2292">
        <v>0</v>
      </c>
      <c r="U2292">
        <v>0</v>
      </c>
      <c r="V2292">
        <v>0</v>
      </c>
      <c r="W2292">
        <v>0</v>
      </c>
      <c r="X2292">
        <v>0</v>
      </c>
      <c r="Y2292">
        <v>0</v>
      </c>
      <c r="Z2292">
        <v>0</v>
      </c>
      <c r="AA2292">
        <v>0</v>
      </c>
      <c r="AB2292">
        <v>0</v>
      </c>
      <c r="AC2292">
        <v>0</v>
      </c>
      <c r="AD2292">
        <v>0</v>
      </c>
      <c r="AE2292">
        <v>0</v>
      </c>
      <c r="AF2292">
        <v>0</v>
      </c>
    </row>
    <row r="2293" spans="1:32">
      <c r="A2293" t="s">
        <v>7896</v>
      </c>
      <c r="B2293" t="s">
        <v>19</v>
      </c>
      <c r="C2293">
        <v>0</v>
      </c>
      <c r="D2293">
        <v>0</v>
      </c>
      <c r="E2293">
        <v>0</v>
      </c>
      <c r="F2293">
        <v>0</v>
      </c>
      <c r="G2293">
        <v>0</v>
      </c>
      <c r="H2293">
        <v>0</v>
      </c>
      <c r="I2293">
        <v>0</v>
      </c>
      <c r="J2293">
        <v>0</v>
      </c>
      <c r="K2293">
        <v>0</v>
      </c>
      <c r="L2293">
        <v>0</v>
      </c>
      <c r="M2293">
        <v>0</v>
      </c>
      <c r="N2293">
        <v>0</v>
      </c>
      <c r="O2293">
        <v>0</v>
      </c>
      <c r="P2293">
        <v>0</v>
      </c>
      <c r="Q2293">
        <v>0</v>
      </c>
      <c r="R2293">
        <v>0</v>
      </c>
      <c r="S2293">
        <v>0</v>
      </c>
      <c r="T2293">
        <v>0</v>
      </c>
      <c r="U2293">
        <v>0</v>
      </c>
      <c r="V2293">
        <v>0</v>
      </c>
      <c r="W2293">
        <v>0</v>
      </c>
      <c r="X2293">
        <v>0</v>
      </c>
      <c r="Y2293">
        <v>0</v>
      </c>
      <c r="Z2293">
        <v>0</v>
      </c>
      <c r="AA2293">
        <v>0</v>
      </c>
      <c r="AB2293">
        <v>0</v>
      </c>
      <c r="AC2293">
        <v>0</v>
      </c>
      <c r="AD2293">
        <v>0</v>
      </c>
      <c r="AE2293">
        <v>0</v>
      </c>
      <c r="AF2293">
        <v>0</v>
      </c>
    </row>
    <row r="2294" spans="1:32">
      <c r="A2294" t="s">
        <v>7897</v>
      </c>
      <c r="B2294" t="s">
        <v>19</v>
      </c>
      <c r="C2294">
        <v>0</v>
      </c>
      <c r="D2294">
        <v>0</v>
      </c>
      <c r="E2294">
        <v>0</v>
      </c>
      <c r="F2294">
        <v>0</v>
      </c>
      <c r="G2294">
        <v>0</v>
      </c>
      <c r="H2294">
        <v>0</v>
      </c>
      <c r="I2294">
        <v>0</v>
      </c>
      <c r="J2294">
        <v>0</v>
      </c>
      <c r="K2294">
        <v>0</v>
      </c>
      <c r="L2294">
        <v>0</v>
      </c>
      <c r="M2294">
        <v>0</v>
      </c>
      <c r="N2294">
        <v>0</v>
      </c>
      <c r="O2294">
        <v>0</v>
      </c>
      <c r="P2294">
        <v>0</v>
      </c>
      <c r="Q2294">
        <v>0</v>
      </c>
      <c r="R2294">
        <v>0</v>
      </c>
      <c r="S2294">
        <v>0</v>
      </c>
      <c r="T2294">
        <v>0</v>
      </c>
      <c r="U2294">
        <v>0</v>
      </c>
      <c r="V2294">
        <v>0</v>
      </c>
      <c r="W2294">
        <v>0</v>
      </c>
      <c r="X2294">
        <v>0</v>
      </c>
      <c r="Y2294">
        <v>0</v>
      </c>
      <c r="Z2294">
        <v>0</v>
      </c>
      <c r="AA2294">
        <v>0</v>
      </c>
      <c r="AB2294">
        <v>0</v>
      </c>
      <c r="AC2294">
        <v>0</v>
      </c>
      <c r="AD2294">
        <v>0</v>
      </c>
      <c r="AE2294">
        <v>0</v>
      </c>
      <c r="AF2294">
        <v>0</v>
      </c>
    </row>
    <row r="2295" spans="1:32">
      <c r="A2295" t="s">
        <v>7898</v>
      </c>
      <c r="B2295" t="s">
        <v>19</v>
      </c>
      <c r="C2295">
        <v>0</v>
      </c>
      <c r="D2295">
        <v>0</v>
      </c>
      <c r="E2295">
        <v>0</v>
      </c>
      <c r="F2295">
        <v>0</v>
      </c>
      <c r="G2295">
        <v>0</v>
      </c>
      <c r="H2295">
        <v>0</v>
      </c>
      <c r="I2295">
        <v>0</v>
      </c>
      <c r="J2295">
        <v>0</v>
      </c>
      <c r="K2295">
        <v>0</v>
      </c>
      <c r="L2295">
        <v>0</v>
      </c>
      <c r="M2295">
        <v>0</v>
      </c>
      <c r="N2295">
        <v>0</v>
      </c>
      <c r="O2295">
        <v>0</v>
      </c>
      <c r="P2295">
        <v>0</v>
      </c>
      <c r="Q2295">
        <v>0</v>
      </c>
      <c r="R2295">
        <v>0</v>
      </c>
      <c r="S2295">
        <v>0</v>
      </c>
      <c r="T2295">
        <v>0</v>
      </c>
      <c r="U2295">
        <v>0</v>
      </c>
      <c r="V2295">
        <v>0</v>
      </c>
      <c r="W2295">
        <v>0</v>
      </c>
      <c r="X2295">
        <v>0</v>
      </c>
      <c r="Y2295">
        <v>0</v>
      </c>
      <c r="Z2295">
        <v>0</v>
      </c>
      <c r="AA2295">
        <v>0</v>
      </c>
      <c r="AB2295">
        <v>0</v>
      </c>
      <c r="AC2295">
        <v>0</v>
      </c>
      <c r="AD2295">
        <v>0</v>
      </c>
      <c r="AE2295">
        <v>0</v>
      </c>
      <c r="AF2295">
        <v>0</v>
      </c>
    </row>
    <row r="2296" spans="1:32">
      <c r="A2296" t="s">
        <v>7899</v>
      </c>
      <c r="B2296" t="s">
        <v>19</v>
      </c>
      <c r="C2296">
        <v>0</v>
      </c>
      <c r="D2296">
        <v>0</v>
      </c>
      <c r="E2296">
        <v>0</v>
      </c>
      <c r="F2296">
        <v>0</v>
      </c>
      <c r="G2296">
        <v>0</v>
      </c>
      <c r="H2296">
        <v>0</v>
      </c>
      <c r="I2296">
        <v>0</v>
      </c>
      <c r="J2296">
        <v>0</v>
      </c>
      <c r="K2296">
        <v>0</v>
      </c>
      <c r="L2296">
        <v>0</v>
      </c>
      <c r="M2296">
        <v>0</v>
      </c>
      <c r="N2296">
        <v>0</v>
      </c>
      <c r="O2296">
        <v>0</v>
      </c>
      <c r="P2296">
        <v>0</v>
      </c>
      <c r="Q2296">
        <v>0</v>
      </c>
      <c r="R2296">
        <v>0</v>
      </c>
      <c r="S2296">
        <v>0</v>
      </c>
      <c r="T2296">
        <v>0</v>
      </c>
      <c r="U2296">
        <v>0</v>
      </c>
      <c r="V2296">
        <v>0</v>
      </c>
      <c r="W2296">
        <v>0</v>
      </c>
      <c r="X2296">
        <v>0</v>
      </c>
      <c r="Y2296">
        <v>0</v>
      </c>
      <c r="Z2296">
        <v>0</v>
      </c>
      <c r="AA2296">
        <v>0</v>
      </c>
      <c r="AB2296">
        <v>0</v>
      </c>
      <c r="AC2296">
        <v>0</v>
      </c>
      <c r="AD2296">
        <v>0</v>
      </c>
      <c r="AE2296">
        <v>0</v>
      </c>
      <c r="AF2296">
        <v>0</v>
      </c>
    </row>
    <row r="2297" spans="1:32">
      <c r="A2297" t="s">
        <v>7900</v>
      </c>
      <c r="B2297" t="s">
        <v>19</v>
      </c>
      <c r="C2297">
        <v>0</v>
      </c>
      <c r="D2297">
        <v>0</v>
      </c>
      <c r="E2297">
        <v>0</v>
      </c>
      <c r="F2297">
        <v>0</v>
      </c>
      <c r="G2297">
        <v>0</v>
      </c>
      <c r="H2297">
        <v>0</v>
      </c>
      <c r="I2297">
        <v>0</v>
      </c>
      <c r="J2297">
        <v>0</v>
      </c>
      <c r="K2297">
        <v>0</v>
      </c>
      <c r="L2297">
        <v>0</v>
      </c>
      <c r="M2297">
        <v>0</v>
      </c>
      <c r="N2297">
        <v>0</v>
      </c>
      <c r="O2297">
        <v>0</v>
      </c>
      <c r="P2297">
        <v>0</v>
      </c>
      <c r="Q2297">
        <v>0</v>
      </c>
      <c r="R2297">
        <v>0</v>
      </c>
      <c r="S2297">
        <v>0</v>
      </c>
      <c r="T2297">
        <v>0</v>
      </c>
      <c r="U2297">
        <v>0</v>
      </c>
      <c r="V2297">
        <v>0</v>
      </c>
      <c r="W2297">
        <v>0</v>
      </c>
      <c r="X2297">
        <v>0</v>
      </c>
      <c r="Y2297">
        <v>0</v>
      </c>
      <c r="Z2297">
        <v>0</v>
      </c>
      <c r="AA2297">
        <v>0</v>
      </c>
      <c r="AB2297">
        <v>0</v>
      </c>
      <c r="AC2297">
        <v>0</v>
      </c>
      <c r="AD2297">
        <v>0</v>
      </c>
      <c r="AE2297">
        <v>0</v>
      </c>
      <c r="AF2297">
        <v>0</v>
      </c>
    </row>
    <row r="2298" spans="1:32">
      <c r="A2298" t="s">
        <v>7901</v>
      </c>
      <c r="B2298" t="s">
        <v>19</v>
      </c>
      <c r="C2298">
        <v>0</v>
      </c>
      <c r="D2298">
        <v>0</v>
      </c>
      <c r="E2298">
        <v>0</v>
      </c>
      <c r="F2298">
        <v>0</v>
      </c>
      <c r="G2298">
        <v>0</v>
      </c>
      <c r="H2298">
        <v>0</v>
      </c>
      <c r="I2298">
        <v>0</v>
      </c>
      <c r="J2298">
        <v>0</v>
      </c>
      <c r="K2298">
        <v>0</v>
      </c>
      <c r="L2298">
        <v>0</v>
      </c>
      <c r="M2298">
        <v>0</v>
      </c>
      <c r="N2298">
        <v>0</v>
      </c>
      <c r="O2298">
        <v>0</v>
      </c>
      <c r="P2298">
        <v>0</v>
      </c>
      <c r="Q2298">
        <v>0</v>
      </c>
      <c r="R2298">
        <v>0</v>
      </c>
      <c r="S2298">
        <v>0</v>
      </c>
      <c r="T2298">
        <v>0</v>
      </c>
      <c r="U2298">
        <v>0</v>
      </c>
      <c r="V2298">
        <v>0</v>
      </c>
      <c r="W2298">
        <v>0</v>
      </c>
      <c r="X2298">
        <v>0</v>
      </c>
      <c r="Y2298">
        <v>0</v>
      </c>
      <c r="Z2298">
        <v>0</v>
      </c>
      <c r="AA2298">
        <v>0</v>
      </c>
      <c r="AB2298">
        <v>0</v>
      </c>
      <c r="AC2298">
        <v>0</v>
      </c>
      <c r="AD2298">
        <v>0</v>
      </c>
      <c r="AE2298">
        <v>0</v>
      </c>
      <c r="AF2298">
        <v>0</v>
      </c>
    </row>
    <row r="2299" spans="1:32">
      <c r="A2299" t="s">
        <v>7902</v>
      </c>
      <c r="B2299" t="s">
        <v>19</v>
      </c>
      <c r="C2299">
        <v>0</v>
      </c>
      <c r="D2299">
        <v>0</v>
      </c>
      <c r="E2299">
        <v>0</v>
      </c>
      <c r="F2299">
        <v>0</v>
      </c>
      <c r="G2299">
        <v>0</v>
      </c>
      <c r="H2299">
        <v>0</v>
      </c>
      <c r="I2299">
        <v>0</v>
      </c>
      <c r="J2299">
        <v>0</v>
      </c>
      <c r="K2299">
        <v>0</v>
      </c>
      <c r="L2299">
        <v>0</v>
      </c>
      <c r="M2299">
        <v>0</v>
      </c>
      <c r="N2299">
        <v>0</v>
      </c>
      <c r="O2299">
        <v>0</v>
      </c>
      <c r="P2299">
        <v>0</v>
      </c>
      <c r="Q2299">
        <v>0</v>
      </c>
      <c r="R2299">
        <v>0</v>
      </c>
      <c r="S2299">
        <v>0</v>
      </c>
      <c r="T2299">
        <v>0</v>
      </c>
      <c r="U2299">
        <v>0</v>
      </c>
      <c r="V2299">
        <v>0</v>
      </c>
      <c r="W2299">
        <v>0</v>
      </c>
      <c r="X2299">
        <v>0</v>
      </c>
      <c r="Y2299">
        <v>0</v>
      </c>
      <c r="Z2299">
        <v>0</v>
      </c>
      <c r="AA2299">
        <v>0</v>
      </c>
      <c r="AB2299">
        <v>0</v>
      </c>
      <c r="AC2299">
        <v>0</v>
      </c>
      <c r="AD2299">
        <v>0</v>
      </c>
      <c r="AE2299">
        <v>0</v>
      </c>
      <c r="AF2299">
        <v>0</v>
      </c>
    </row>
    <row r="2300" spans="1:32">
      <c r="A2300" t="s">
        <v>7903</v>
      </c>
      <c r="B2300" t="s">
        <v>19</v>
      </c>
      <c r="C2300">
        <v>0</v>
      </c>
      <c r="D2300">
        <v>0</v>
      </c>
      <c r="E2300">
        <v>0</v>
      </c>
      <c r="F2300">
        <v>0</v>
      </c>
      <c r="G2300">
        <v>0</v>
      </c>
      <c r="H2300">
        <v>0</v>
      </c>
      <c r="I2300">
        <v>0</v>
      </c>
      <c r="J2300">
        <v>0</v>
      </c>
      <c r="K2300">
        <v>0</v>
      </c>
      <c r="L2300">
        <v>0</v>
      </c>
      <c r="M2300">
        <v>0</v>
      </c>
      <c r="N2300">
        <v>0</v>
      </c>
      <c r="O2300">
        <v>0</v>
      </c>
      <c r="P2300">
        <v>0</v>
      </c>
      <c r="Q2300">
        <v>0</v>
      </c>
      <c r="R2300">
        <v>0</v>
      </c>
      <c r="S2300">
        <v>0</v>
      </c>
      <c r="T2300">
        <v>0</v>
      </c>
      <c r="U2300">
        <v>0</v>
      </c>
      <c r="V2300">
        <v>0</v>
      </c>
      <c r="W2300">
        <v>0</v>
      </c>
      <c r="X2300">
        <v>0</v>
      </c>
      <c r="Y2300">
        <v>0</v>
      </c>
      <c r="Z2300">
        <v>0</v>
      </c>
      <c r="AA2300">
        <v>0</v>
      </c>
      <c r="AB2300">
        <v>0</v>
      </c>
      <c r="AC2300">
        <v>0</v>
      </c>
      <c r="AD2300">
        <v>0</v>
      </c>
      <c r="AE2300">
        <v>0</v>
      </c>
      <c r="AF2300">
        <v>0</v>
      </c>
    </row>
    <row r="2301" spans="1:32">
      <c r="A2301" t="s">
        <v>7904</v>
      </c>
      <c r="B2301" t="s">
        <v>19</v>
      </c>
      <c r="C2301">
        <v>0</v>
      </c>
      <c r="D2301">
        <v>0</v>
      </c>
      <c r="E2301">
        <v>0</v>
      </c>
      <c r="F2301">
        <v>0</v>
      </c>
      <c r="G2301">
        <v>0</v>
      </c>
      <c r="H2301">
        <v>0</v>
      </c>
      <c r="I2301">
        <v>0</v>
      </c>
      <c r="J2301">
        <v>0</v>
      </c>
      <c r="K2301">
        <v>0</v>
      </c>
      <c r="L2301">
        <v>0</v>
      </c>
      <c r="M2301">
        <v>0</v>
      </c>
      <c r="N2301">
        <v>0</v>
      </c>
      <c r="O2301">
        <v>0</v>
      </c>
      <c r="P2301">
        <v>0</v>
      </c>
      <c r="Q2301">
        <v>0</v>
      </c>
      <c r="R2301">
        <v>0</v>
      </c>
      <c r="S2301">
        <v>0</v>
      </c>
      <c r="T2301">
        <v>0</v>
      </c>
      <c r="U2301">
        <v>0</v>
      </c>
      <c r="V2301">
        <v>0</v>
      </c>
      <c r="W2301">
        <v>0</v>
      </c>
      <c r="X2301">
        <v>0</v>
      </c>
      <c r="Y2301">
        <v>0</v>
      </c>
      <c r="Z2301">
        <v>0</v>
      </c>
      <c r="AA2301">
        <v>0</v>
      </c>
      <c r="AB2301">
        <v>0</v>
      </c>
      <c r="AC2301">
        <v>0</v>
      </c>
      <c r="AD2301">
        <v>0</v>
      </c>
      <c r="AE2301">
        <v>0</v>
      </c>
      <c r="AF2301">
        <v>0</v>
      </c>
    </row>
    <row r="2302" spans="1:32">
      <c r="A2302" t="s">
        <v>7905</v>
      </c>
      <c r="B2302" t="s">
        <v>19</v>
      </c>
      <c r="C2302">
        <v>0</v>
      </c>
      <c r="D2302">
        <v>0</v>
      </c>
      <c r="E2302">
        <v>0</v>
      </c>
      <c r="F2302">
        <v>0</v>
      </c>
      <c r="G2302">
        <v>0</v>
      </c>
      <c r="H2302">
        <v>0</v>
      </c>
      <c r="I2302">
        <v>0</v>
      </c>
      <c r="J2302">
        <v>0</v>
      </c>
      <c r="K2302">
        <v>0</v>
      </c>
      <c r="L2302">
        <v>0</v>
      </c>
      <c r="M2302">
        <v>0</v>
      </c>
      <c r="N2302">
        <v>0</v>
      </c>
      <c r="O2302">
        <v>0</v>
      </c>
      <c r="P2302">
        <v>0</v>
      </c>
      <c r="Q2302">
        <v>0</v>
      </c>
      <c r="R2302">
        <v>0</v>
      </c>
      <c r="S2302">
        <v>0</v>
      </c>
      <c r="T2302">
        <v>0</v>
      </c>
      <c r="U2302">
        <v>0</v>
      </c>
      <c r="V2302">
        <v>0</v>
      </c>
      <c r="W2302">
        <v>0</v>
      </c>
      <c r="X2302">
        <v>0</v>
      </c>
      <c r="Y2302">
        <v>0</v>
      </c>
      <c r="Z2302">
        <v>0</v>
      </c>
      <c r="AA2302">
        <v>0</v>
      </c>
      <c r="AB2302">
        <v>0</v>
      </c>
      <c r="AC2302">
        <v>0</v>
      </c>
      <c r="AD2302">
        <v>0</v>
      </c>
      <c r="AE2302">
        <v>0</v>
      </c>
      <c r="AF2302">
        <v>0</v>
      </c>
    </row>
    <row r="2303" spans="1:32">
      <c r="A2303" t="s">
        <v>7906</v>
      </c>
      <c r="B2303" t="s">
        <v>19</v>
      </c>
      <c r="C2303">
        <v>0</v>
      </c>
      <c r="D2303">
        <v>0</v>
      </c>
      <c r="E2303">
        <v>0</v>
      </c>
      <c r="F2303">
        <v>0</v>
      </c>
      <c r="G2303">
        <v>0</v>
      </c>
      <c r="H2303">
        <v>0</v>
      </c>
      <c r="I2303">
        <v>0</v>
      </c>
      <c r="J2303">
        <v>0</v>
      </c>
      <c r="K2303">
        <v>0</v>
      </c>
      <c r="L2303">
        <v>0</v>
      </c>
      <c r="M2303">
        <v>0</v>
      </c>
      <c r="N2303">
        <v>0</v>
      </c>
      <c r="O2303">
        <v>0</v>
      </c>
      <c r="P2303">
        <v>0</v>
      </c>
      <c r="Q2303">
        <v>0</v>
      </c>
      <c r="R2303">
        <v>0</v>
      </c>
      <c r="S2303">
        <v>0</v>
      </c>
      <c r="T2303">
        <v>0</v>
      </c>
      <c r="U2303">
        <v>0</v>
      </c>
      <c r="V2303">
        <v>0</v>
      </c>
      <c r="W2303">
        <v>0</v>
      </c>
      <c r="X2303">
        <v>0</v>
      </c>
      <c r="Y2303">
        <v>0</v>
      </c>
      <c r="Z2303">
        <v>0</v>
      </c>
      <c r="AA2303">
        <v>0</v>
      </c>
      <c r="AB2303">
        <v>0</v>
      </c>
      <c r="AC2303">
        <v>0</v>
      </c>
      <c r="AD2303">
        <v>0</v>
      </c>
      <c r="AE2303">
        <v>0</v>
      </c>
      <c r="AF2303">
        <v>0</v>
      </c>
    </row>
    <row r="2304" spans="1:32">
      <c r="A2304" t="s">
        <v>7907</v>
      </c>
      <c r="B2304" t="s">
        <v>19</v>
      </c>
      <c r="C2304">
        <v>0</v>
      </c>
      <c r="D2304">
        <v>0</v>
      </c>
      <c r="E2304">
        <v>0</v>
      </c>
      <c r="F2304">
        <v>0</v>
      </c>
      <c r="G2304">
        <v>0</v>
      </c>
      <c r="H2304">
        <v>0</v>
      </c>
      <c r="I2304">
        <v>0</v>
      </c>
      <c r="J2304">
        <v>0</v>
      </c>
      <c r="K2304">
        <v>0</v>
      </c>
      <c r="L2304">
        <v>0</v>
      </c>
      <c r="M2304">
        <v>0</v>
      </c>
      <c r="N2304">
        <v>0</v>
      </c>
      <c r="O2304">
        <v>0</v>
      </c>
      <c r="P2304">
        <v>0</v>
      </c>
      <c r="Q2304">
        <v>0</v>
      </c>
      <c r="R2304">
        <v>0</v>
      </c>
      <c r="S2304">
        <v>0</v>
      </c>
      <c r="T2304">
        <v>0</v>
      </c>
      <c r="U2304">
        <v>0</v>
      </c>
      <c r="V2304">
        <v>0</v>
      </c>
      <c r="W2304">
        <v>0</v>
      </c>
      <c r="X2304">
        <v>0</v>
      </c>
      <c r="Y2304">
        <v>0</v>
      </c>
      <c r="Z2304">
        <v>0</v>
      </c>
      <c r="AA2304">
        <v>0</v>
      </c>
      <c r="AB2304">
        <v>0</v>
      </c>
      <c r="AC2304">
        <v>0</v>
      </c>
      <c r="AD2304">
        <v>0</v>
      </c>
      <c r="AE2304">
        <v>0</v>
      </c>
      <c r="AF2304">
        <v>0</v>
      </c>
    </row>
    <row r="2305" spans="1:32">
      <c r="A2305" t="s">
        <v>7908</v>
      </c>
      <c r="B2305" t="s">
        <v>19</v>
      </c>
      <c r="C2305">
        <v>0</v>
      </c>
      <c r="D2305">
        <v>0</v>
      </c>
      <c r="E2305">
        <v>0</v>
      </c>
      <c r="F2305">
        <v>0</v>
      </c>
      <c r="G2305">
        <v>0</v>
      </c>
      <c r="H2305">
        <v>0</v>
      </c>
      <c r="I2305">
        <v>0</v>
      </c>
      <c r="J2305">
        <v>0</v>
      </c>
      <c r="K2305">
        <v>0</v>
      </c>
      <c r="L2305">
        <v>0</v>
      </c>
      <c r="M2305">
        <v>0</v>
      </c>
      <c r="N2305">
        <v>0</v>
      </c>
      <c r="O2305">
        <v>0</v>
      </c>
      <c r="P2305">
        <v>0</v>
      </c>
      <c r="Q2305">
        <v>0</v>
      </c>
      <c r="R2305">
        <v>0</v>
      </c>
      <c r="S2305">
        <v>0</v>
      </c>
      <c r="T2305">
        <v>0</v>
      </c>
      <c r="U2305">
        <v>0</v>
      </c>
      <c r="V2305">
        <v>0</v>
      </c>
      <c r="W2305">
        <v>0</v>
      </c>
      <c r="X2305">
        <v>0</v>
      </c>
      <c r="Y2305">
        <v>0</v>
      </c>
      <c r="Z2305">
        <v>0</v>
      </c>
      <c r="AA2305">
        <v>0</v>
      </c>
      <c r="AB2305">
        <v>0</v>
      </c>
      <c r="AC2305">
        <v>0</v>
      </c>
      <c r="AD2305">
        <v>0</v>
      </c>
      <c r="AE2305">
        <v>0</v>
      </c>
      <c r="AF2305">
        <v>0</v>
      </c>
    </row>
    <row r="2306" spans="1:32">
      <c r="A2306" t="s">
        <v>7909</v>
      </c>
      <c r="B2306" t="s">
        <v>19</v>
      </c>
      <c r="C2306">
        <v>0</v>
      </c>
      <c r="D2306">
        <v>0</v>
      </c>
      <c r="E2306">
        <v>0</v>
      </c>
      <c r="F2306">
        <v>0</v>
      </c>
      <c r="G2306">
        <v>0</v>
      </c>
      <c r="H2306">
        <v>0</v>
      </c>
      <c r="I2306">
        <v>0</v>
      </c>
      <c r="J2306">
        <v>0</v>
      </c>
      <c r="K2306">
        <v>0</v>
      </c>
      <c r="L2306">
        <v>0</v>
      </c>
      <c r="M2306">
        <v>0</v>
      </c>
      <c r="N2306">
        <v>0</v>
      </c>
      <c r="O2306">
        <v>0</v>
      </c>
      <c r="P2306">
        <v>0</v>
      </c>
      <c r="Q2306">
        <v>0</v>
      </c>
      <c r="R2306">
        <v>0</v>
      </c>
      <c r="S2306">
        <v>0</v>
      </c>
      <c r="T2306">
        <v>0</v>
      </c>
      <c r="U2306">
        <v>0</v>
      </c>
      <c r="V2306">
        <v>0</v>
      </c>
      <c r="W2306">
        <v>0</v>
      </c>
      <c r="X2306">
        <v>0</v>
      </c>
      <c r="Y2306">
        <v>0</v>
      </c>
      <c r="Z2306">
        <v>0</v>
      </c>
      <c r="AA2306">
        <v>0</v>
      </c>
      <c r="AB2306">
        <v>0</v>
      </c>
      <c r="AC2306">
        <v>0</v>
      </c>
      <c r="AD2306">
        <v>0</v>
      </c>
      <c r="AE2306">
        <v>0</v>
      </c>
      <c r="AF2306">
        <v>0</v>
      </c>
    </row>
    <row r="2307" spans="1:32">
      <c r="A2307" t="s">
        <v>7910</v>
      </c>
      <c r="B2307" t="s">
        <v>19</v>
      </c>
      <c r="C2307">
        <v>0</v>
      </c>
      <c r="D2307">
        <v>0</v>
      </c>
      <c r="E2307">
        <v>0</v>
      </c>
      <c r="F2307">
        <v>0</v>
      </c>
      <c r="G2307">
        <v>0</v>
      </c>
      <c r="H2307">
        <v>0</v>
      </c>
      <c r="I2307">
        <v>0</v>
      </c>
      <c r="J2307">
        <v>0</v>
      </c>
      <c r="K2307">
        <v>0</v>
      </c>
      <c r="L2307">
        <v>0</v>
      </c>
      <c r="M2307">
        <v>0</v>
      </c>
      <c r="N2307">
        <v>0</v>
      </c>
      <c r="O2307">
        <v>0</v>
      </c>
      <c r="P2307">
        <v>0</v>
      </c>
      <c r="Q2307">
        <v>0</v>
      </c>
      <c r="R2307">
        <v>0</v>
      </c>
      <c r="S2307">
        <v>0</v>
      </c>
      <c r="T2307">
        <v>0</v>
      </c>
      <c r="U2307">
        <v>0</v>
      </c>
      <c r="V2307">
        <v>0</v>
      </c>
      <c r="W2307">
        <v>0</v>
      </c>
      <c r="X2307">
        <v>0</v>
      </c>
      <c r="Y2307">
        <v>0</v>
      </c>
      <c r="Z2307">
        <v>0</v>
      </c>
      <c r="AA2307">
        <v>0</v>
      </c>
      <c r="AB2307">
        <v>0</v>
      </c>
      <c r="AC2307">
        <v>0</v>
      </c>
      <c r="AD2307">
        <v>0</v>
      </c>
      <c r="AE2307">
        <v>0</v>
      </c>
      <c r="AF2307">
        <v>0</v>
      </c>
    </row>
    <row r="2308" spans="1:32">
      <c r="A2308" t="s">
        <v>7911</v>
      </c>
      <c r="B2308" t="s">
        <v>19</v>
      </c>
      <c r="C2308">
        <v>0</v>
      </c>
      <c r="D2308">
        <v>0</v>
      </c>
      <c r="E2308">
        <v>0</v>
      </c>
      <c r="F2308">
        <v>0</v>
      </c>
      <c r="G2308">
        <v>0</v>
      </c>
      <c r="H2308">
        <v>0</v>
      </c>
      <c r="I2308">
        <v>0</v>
      </c>
      <c r="J2308">
        <v>0</v>
      </c>
      <c r="K2308">
        <v>0</v>
      </c>
      <c r="L2308">
        <v>0</v>
      </c>
      <c r="M2308">
        <v>0</v>
      </c>
      <c r="N2308">
        <v>0</v>
      </c>
      <c r="O2308">
        <v>0</v>
      </c>
      <c r="P2308">
        <v>0</v>
      </c>
      <c r="Q2308">
        <v>0</v>
      </c>
      <c r="R2308">
        <v>0</v>
      </c>
      <c r="S2308">
        <v>0</v>
      </c>
      <c r="T2308">
        <v>0</v>
      </c>
      <c r="U2308">
        <v>0</v>
      </c>
      <c r="V2308">
        <v>0</v>
      </c>
      <c r="W2308">
        <v>0</v>
      </c>
      <c r="X2308">
        <v>0</v>
      </c>
      <c r="Y2308">
        <v>0</v>
      </c>
      <c r="Z2308">
        <v>0</v>
      </c>
      <c r="AA2308">
        <v>0</v>
      </c>
      <c r="AB2308">
        <v>0</v>
      </c>
      <c r="AC2308">
        <v>0</v>
      </c>
      <c r="AD2308">
        <v>0</v>
      </c>
      <c r="AE2308">
        <v>0</v>
      </c>
      <c r="AF2308">
        <v>0</v>
      </c>
    </row>
    <row r="2309" spans="1:32">
      <c r="A2309" t="s">
        <v>7912</v>
      </c>
      <c r="B2309" t="s">
        <v>19</v>
      </c>
      <c r="C2309">
        <v>0</v>
      </c>
      <c r="D2309">
        <v>0</v>
      </c>
      <c r="E2309">
        <v>0</v>
      </c>
      <c r="F2309">
        <v>0</v>
      </c>
      <c r="G2309">
        <v>0</v>
      </c>
      <c r="H2309">
        <v>0</v>
      </c>
      <c r="I2309">
        <v>0</v>
      </c>
      <c r="J2309">
        <v>0</v>
      </c>
      <c r="K2309">
        <v>0</v>
      </c>
      <c r="L2309">
        <v>0</v>
      </c>
      <c r="M2309">
        <v>0</v>
      </c>
      <c r="N2309">
        <v>0</v>
      </c>
      <c r="O2309">
        <v>0</v>
      </c>
      <c r="P2309">
        <v>0</v>
      </c>
      <c r="Q2309">
        <v>0</v>
      </c>
      <c r="R2309">
        <v>0</v>
      </c>
      <c r="S2309">
        <v>0</v>
      </c>
      <c r="T2309">
        <v>0</v>
      </c>
      <c r="U2309">
        <v>0</v>
      </c>
      <c r="V2309">
        <v>0</v>
      </c>
      <c r="W2309">
        <v>0</v>
      </c>
      <c r="X2309">
        <v>0</v>
      </c>
      <c r="Y2309">
        <v>0</v>
      </c>
      <c r="Z2309">
        <v>0</v>
      </c>
      <c r="AA2309">
        <v>0</v>
      </c>
      <c r="AB2309">
        <v>0</v>
      </c>
      <c r="AC2309">
        <v>0</v>
      </c>
      <c r="AD2309">
        <v>0</v>
      </c>
      <c r="AE2309">
        <v>0</v>
      </c>
      <c r="AF2309">
        <v>0</v>
      </c>
    </row>
    <row r="2310" spans="1:32">
      <c r="A2310" t="s">
        <v>7913</v>
      </c>
      <c r="B2310" t="s">
        <v>19</v>
      </c>
      <c r="C2310">
        <v>0</v>
      </c>
      <c r="D2310">
        <v>0</v>
      </c>
      <c r="E2310">
        <v>0</v>
      </c>
      <c r="F2310">
        <v>0</v>
      </c>
      <c r="G2310">
        <v>0</v>
      </c>
      <c r="H2310">
        <v>0</v>
      </c>
      <c r="I2310">
        <v>0</v>
      </c>
      <c r="J2310">
        <v>0</v>
      </c>
      <c r="K2310">
        <v>0</v>
      </c>
      <c r="L2310">
        <v>0</v>
      </c>
      <c r="M2310">
        <v>0</v>
      </c>
      <c r="N2310">
        <v>0</v>
      </c>
      <c r="O2310">
        <v>0</v>
      </c>
      <c r="P2310">
        <v>0</v>
      </c>
      <c r="Q2310">
        <v>0</v>
      </c>
      <c r="R2310">
        <v>0</v>
      </c>
      <c r="S2310">
        <v>0</v>
      </c>
      <c r="T2310">
        <v>0</v>
      </c>
      <c r="U2310">
        <v>0</v>
      </c>
      <c r="V2310">
        <v>0</v>
      </c>
      <c r="W2310">
        <v>0</v>
      </c>
      <c r="X2310">
        <v>0</v>
      </c>
      <c r="Y2310">
        <v>0</v>
      </c>
      <c r="Z2310">
        <v>0</v>
      </c>
      <c r="AA2310">
        <v>0</v>
      </c>
      <c r="AB2310">
        <v>0</v>
      </c>
      <c r="AC2310">
        <v>0</v>
      </c>
      <c r="AD2310">
        <v>0</v>
      </c>
      <c r="AE2310">
        <v>0</v>
      </c>
      <c r="AF2310">
        <v>0</v>
      </c>
    </row>
    <row r="2311" spans="1:32">
      <c r="A2311" t="s">
        <v>7914</v>
      </c>
      <c r="B2311" t="s">
        <v>19</v>
      </c>
      <c r="C2311">
        <v>0</v>
      </c>
      <c r="D2311">
        <v>0</v>
      </c>
      <c r="E2311">
        <v>0</v>
      </c>
      <c r="F2311">
        <v>0</v>
      </c>
      <c r="G2311">
        <v>0</v>
      </c>
      <c r="H2311">
        <v>0</v>
      </c>
      <c r="I2311">
        <v>0</v>
      </c>
      <c r="J2311">
        <v>0</v>
      </c>
      <c r="K2311">
        <v>0</v>
      </c>
      <c r="L2311">
        <v>0</v>
      </c>
      <c r="M2311">
        <v>0</v>
      </c>
      <c r="N2311">
        <v>0</v>
      </c>
      <c r="O2311">
        <v>0</v>
      </c>
      <c r="P2311">
        <v>0</v>
      </c>
      <c r="Q2311">
        <v>0</v>
      </c>
      <c r="R2311">
        <v>0</v>
      </c>
      <c r="S2311">
        <v>0</v>
      </c>
      <c r="T2311">
        <v>0</v>
      </c>
      <c r="U2311">
        <v>0</v>
      </c>
      <c r="V2311">
        <v>0</v>
      </c>
      <c r="W2311">
        <v>0</v>
      </c>
      <c r="X2311">
        <v>0</v>
      </c>
      <c r="Y2311">
        <v>0</v>
      </c>
      <c r="Z2311">
        <v>0</v>
      </c>
      <c r="AA2311">
        <v>0</v>
      </c>
      <c r="AB2311">
        <v>0</v>
      </c>
      <c r="AC2311">
        <v>0</v>
      </c>
      <c r="AD2311">
        <v>0</v>
      </c>
      <c r="AE2311">
        <v>0</v>
      </c>
      <c r="AF2311">
        <v>0</v>
      </c>
    </row>
    <row r="2312" spans="1:32">
      <c r="A2312" t="s">
        <v>7915</v>
      </c>
      <c r="B2312" t="s">
        <v>19</v>
      </c>
      <c r="C2312">
        <v>0</v>
      </c>
      <c r="D2312">
        <v>0</v>
      </c>
      <c r="E2312">
        <v>0</v>
      </c>
      <c r="F2312">
        <v>0</v>
      </c>
      <c r="G2312">
        <v>0</v>
      </c>
      <c r="H2312">
        <v>0</v>
      </c>
      <c r="I2312">
        <v>0</v>
      </c>
      <c r="J2312">
        <v>0</v>
      </c>
      <c r="K2312">
        <v>0</v>
      </c>
      <c r="L2312">
        <v>0</v>
      </c>
      <c r="M2312">
        <v>0</v>
      </c>
      <c r="N2312">
        <v>0</v>
      </c>
      <c r="O2312">
        <v>0</v>
      </c>
      <c r="P2312">
        <v>0</v>
      </c>
      <c r="Q2312">
        <v>0</v>
      </c>
      <c r="R2312">
        <v>0</v>
      </c>
      <c r="S2312">
        <v>0</v>
      </c>
      <c r="T2312">
        <v>0</v>
      </c>
      <c r="U2312">
        <v>0</v>
      </c>
      <c r="V2312">
        <v>0</v>
      </c>
      <c r="W2312">
        <v>0</v>
      </c>
      <c r="X2312">
        <v>0</v>
      </c>
      <c r="Y2312">
        <v>0</v>
      </c>
      <c r="Z2312">
        <v>0</v>
      </c>
      <c r="AA2312">
        <v>0</v>
      </c>
      <c r="AB2312">
        <v>0</v>
      </c>
      <c r="AC2312">
        <v>0</v>
      </c>
      <c r="AD2312">
        <v>0</v>
      </c>
      <c r="AE2312">
        <v>0</v>
      </c>
      <c r="AF2312">
        <v>0</v>
      </c>
    </row>
    <row r="2313" spans="1:32">
      <c r="A2313" t="s">
        <v>7916</v>
      </c>
      <c r="B2313" t="s">
        <v>19</v>
      </c>
      <c r="C2313">
        <v>0</v>
      </c>
      <c r="D2313">
        <v>0</v>
      </c>
      <c r="E2313">
        <v>0</v>
      </c>
      <c r="F2313">
        <v>0</v>
      </c>
      <c r="G2313">
        <v>0</v>
      </c>
      <c r="H2313">
        <v>0</v>
      </c>
      <c r="I2313">
        <v>0</v>
      </c>
      <c r="J2313">
        <v>0</v>
      </c>
      <c r="K2313">
        <v>0</v>
      </c>
      <c r="L2313">
        <v>0</v>
      </c>
      <c r="M2313">
        <v>0</v>
      </c>
      <c r="N2313">
        <v>0</v>
      </c>
      <c r="O2313">
        <v>0</v>
      </c>
      <c r="P2313">
        <v>0</v>
      </c>
      <c r="Q2313">
        <v>0</v>
      </c>
      <c r="R2313">
        <v>0</v>
      </c>
      <c r="S2313">
        <v>0</v>
      </c>
      <c r="T2313">
        <v>0</v>
      </c>
      <c r="U2313">
        <v>0</v>
      </c>
      <c r="V2313">
        <v>0</v>
      </c>
      <c r="W2313">
        <v>0</v>
      </c>
      <c r="X2313">
        <v>0</v>
      </c>
      <c r="Y2313">
        <v>0</v>
      </c>
      <c r="Z2313">
        <v>0</v>
      </c>
      <c r="AA2313">
        <v>0</v>
      </c>
      <c r="AB2313">
        <v>0</v>
      </c>
      <c r="AC2313">
        <v>0</v>
      </c>
      <c r="AD2313">
        <v>0</v>
      </c>
      <c r="AE2313">
        <v>0</v>
      </c>
      <c r="AF2313">
        <v>0</v>
      </c>
    </row>
    <row r="2314" spans="1:32">
      <c r="A2314" t="s">
        <v>7917</v>
      </c>
      <c r="B2314" t="s">
        <v>19</v>
      </c>
      <c r="C2314">
        <v>0</v>
      </c>
      <c r="D2314">
        <v>0</v>
      </c>
      <c r="E2314">
        <v>0</v>
      </c>
      <c r="F2314">
        <v>0</v>
      </c>
      <c r="G2314">
        <v>0</v>
      </c>
      <c r="H2314">
        <v>0</v>
      </c>
      <c r="I2314">
        <v>0</v>
      </c>
      <c r="J2314">
        <v>0</v>
      </c>
      <c r="K2314">
        <v>0</v>
      </c>
      <c r="L2314">
        <v>0</v>
      </c>
      <c r="M2314">
        <v>0</v>
      </c>
      <c r="N2314">
        <v>0</v>
      </c>
      <c r="O2314">
        <v>0</v>
      </c>
      <c r="P2314">
        <v>0</v>
      </c>
      <c r="Q2314">
        <v>0</v>
      </c>
      <c r="R2314">
        <v>0</v>
      </c>
      <c r="S2314">
        <v>0</v>
      </c>
      <c r="T2314">
        <v>0</v>
      </c>
      <c r="U2314">
        <v>0</v>
      </c>
      <c r="V2314">
        <v>0</v>
      </c>
      <c r="W2314">
        <v>0</v>
      </c>
      <c r="X2314">
        <v>0</v>
      </c>
      <c r="Y2314">
        <v>0</v>
      </c>
      <c r="Z2314">
        <v>0</v>
      </c>
      <c r="AA2314">
        <v>0</v>
      </c>
      <c r="AB2314">
        <v>0</v>
      </c>
      <c r="AC2314">
        <v>0</v>
      </c>
      <c r="AD2314">
        <v>0</v>
      </c>
      <c r="AE2314">
        <v>0</v>
      </c>
      <c r="AF2314">
        <v>0</v>
      </c>
    </row>
    <row r="2315" spans="1:32">
      <c r="A2315" t="s">
        <v>7918</v>
      </c>
      <c r="B2315" t="s">
        <v>19</v>
      </c>
      <c r="C2315">
        <v>0</v>
      </c>
      <c r="D2315">
        <v>0</v>
      </c>
      <c r="E2315">
        <v>0</v>
      </c>
      <c r="F2315">
        <v>0</v>
      </c>
      <c r="G2315">
        <v>0</v>
      </c>
      <c r="H2315">
        <v>0</v>
      </c>
      <c r="I2315">
        <v>0</v>
      </c>
      <c r="J2315">
        <v>0</v>
      </c>
      <c r="K2315">
        <v>0</v>
      </c>
      <c r="L2315">
        <v>0</v>
      </c>
      <c r="M2315">
        <v>0</v>
      </c>
      <c r="N2315">
        <v>0</v>
      </c>
      <c r="O2315">
        <v>0</v>
      </c>
      <c r="P2315">
        <v>0</v>
      </c>
      <c r="Q2315">
        <v>0</v>
      </c>
      <c r="R2315">
        <v>0</v>
      </c>
      <c r="S2315">
        <v>0</v>
      </c>
      <c r="T2315">
        <v>0</v>
      </c>
      <c r="U2315">
        <v>0</v>
      </c>
      <c r="V2315">
        <v>0</v>
      </c>
      <c r="W2315">
        <v>0</v>
      </c>
      <c r="X2315">
        <v>0</v>
      </c>
      <c r="Y2315">
        <v>0</v>
      </c>
      <c r="Z2315">
        <v>0</v>
      </c>
      <c r="AA2315">
        <v>0</v>
      </c>
      <c r="AB2315">
        <v>0</v>
      </c>
      <c r="AC2315">
        <v>0</v>
      </c>
      <c r="AD2315">
        <v>0</v>
      </c>
      <c r="AE2315">
        <v>0</v>
      </c>
      <c r="AF2315">
        <v>0</v>
      </c>
    </row>
    <row r="2316" spans="1:32">
      <c r="A2316" t="s">
        <v>7919</v>
      </c>
      <c r="B2316" t="s">
        <v>19</v>
      </c>
      <c r="C2316">
        <v>0</v>
      </c>
      <c r="D2316">
        <v>0</v>
      </c>
      <c r="E2316">
        <v>0</v>
      </c>
      <c r="F2316">
        <v>0</v>
      </c>
      <c r="G2316">
        <v>0</v>
      </c>
      <c r="H2316">
        <v>0</v>
      </c>
      <c r="I2316">
        <v>0</v>
      </c>
      <c r="J2316">
        <v>0</v>
      </c>
      <c r="K2316">
        <v>0</v>
      </c>
      <c r="L2316">
        <v>0</v>
      </c>
      <c r="M2316">
        <v>0</v>
      </c>
      <c r="N2316">
        <v>0</v>
      </c>
      <c r="O2316">
        <v>0</v>
      </c>
      <c r="P2316">
        <v>0</v>
      </c>
      <c r="Q2316">
        <v>0</v>
      </c>
      <c r="R2316">
        <v>0</v>
      </c>
      <c r="S2316">
        <v>0</v>
      </c>
      <c r="T2316">
        <v>0</v>
      </c>
      <c r="U2316">
        <v>0</v>
      </c>
      <c r="V2316">
        <v>0</v>
      </c>
      <c r="W2316">
        <v>0</v>
      </c>
      <c r="X2316">
        <v>0</v>
      </c>
      <c r="Y2316">
        <v>0</v>
      </c>
      <c r="Z2316">
        <v>0</v>
      </c>
      <c r="AA2316">
        <v>0</v>
      </c>
      <c r="AB2316">
        <v>0</v>
      </c>
      <c r="AC2316">
        <v>0</v>
      </c>
      <c r="AD2316">
        <v>0</v>
      </c>
      <c r="AE2316">
        <v>0</v>
      </c>
      <c r="AF2316">
        <v>0</v>
      </c>
    </row>
    <row r="2317" spans="1:32">
      <c r="A2317" t="s">
        <v>7920</v>
      </c>
      <c r="B2317" t="s">
        <v>19</v>
      </c>
      <c r="C2317">
        <v>0</v>
      </c>
      <c r="D2317">
        <v>0</v>
      </c>
      <c r="E2317">
        <v>0</v>
      </c>
      <c r="F2317">
        <v>0</v>
      </c>
      <c r="G2317">
        <v>0</v>
      </c>
      <c r="H2317">
        <v>0</v>
      </c>
      <c r="I2317">
        <v>0</v>
      </c>
      <c r="J2317">
        <v>0</v>
      </c>
      <c r="K2317">
        <v>0</v>
      </c>
      <c r="L2317">
        <v>0</v>
      </c>
      <c r="M2317">
        <v>0</v>
      </c>
      <c r="N2317">
        <v>0</v>
      </c>
      <c r="O2317">
        <v>0</v>
      </c>
      <c r="P2317">
        <v>0</v>
      </c>
      <c r="Q2317">
        <v>0</v>
      </c>
      <c r="R2317">
        <v>0</v>
      </c>
      <c r="S2317">
        <v>0</v>
      </c>
      <c r="T2317">
        <v>0</v>
      </c>
      <c r="U2317">
        <v>0</v>
      </c>
      <c r="V2317">
        <v>0</v>
      </c>
      <c r="W2317">
        <v>0</v>
      </c>
      <c r="X2317">
        <v>0</v>
      </c>
      <c r="Y2317">
        <v>0</v>
      </c>
      <c r="Z2317">
        <v>0</v>
      </c>
      <c r="AA2317">
        <v>0</v>
      </c>
      <c r="AB2317">
        <v>0</v>
      </c>
      <c r="AC2317">
        <v>0</v>
      </c>
      <c r="AD2317">
        <v>0</v>
      </c>
      <c r="AE2317">
        <v>0</v>
      </c>
      <c r="AF2317">
        <v>0</v>
      </c>
    </row>
    <row r="2318" spans="1:32">
      <c r="A2318" t="s">
        <v>7921</v>
      </c>
      <c r="B2318" t="s">
        <v>19</v>
      </c>
      <c r="C2318">
        <v>0</v>
      </c>
      <c r="D2318">
        <v>0</v>
      </c>
      <c r="E2318">
        <v>0</v>
      </c>
      <c r="F2318">
        <v>0</v>
      </c>
      <c r="G2318">
        <v>0</v>
      </c>
      <c r="H2318">
        <v>0</v>
      </c>
      <c r="I2318">
        <v>0</v>
      </c>
      <c r="J2318">
        <v>0</v>
      </c>
      <c r="K2318">
        <v>0</v>
      </c>
      <c r="L2318">
        <v>0</v>
      </c>
      <c r="M2318">
        <v>0</v>
      </c>
      <c r="N2318">
        <v>0</v>
      </c>
      <c r="O2318">
        <v>0</v>
      </c>
      <c r="P2318">
        <v>0</v>
      </c>
      <c r="Q2318">
        <v>0</v>
      </c>
      <c r="R2318">
        <v>0</v>
      </c>
      <c r="S2318">
        <v>0</v>
      </c>
      <c r="T2318">
        <v>0</v>
      </c>
      <c r="U2318">
        <v>0</v>
      </c>
      <c r="V2318">
        <v>0</v>
      </c>
      <c r="W2318">
        <v>0</v>
      </c>
      <c r="X2318">
        <v>0</v>
      </c>
      <c r="Y2318">
        <v>0</v>
      </c>
      <c r="Z2318">
        <v>0</v>
      </c>
      <c r="AA2318">
        <v>0</v>
      </c>
      <c r="AB2318">
        <v>0</v>
      </c>
      <c r="AC2318">
        <v>0</v>
      </c>
      <c r="AD2318">
        <v>0</v>
      </c>
      <c r="AE2318">
        <v>0</v>
      </c>
      <c r="AF2318">
        <v>0</v>
      </c>
    </row>
    <row r="2319" spans="1:32">
      <c r="A2319" t="s">
        <v>7922</v>
      </c>
      <c r="B2319" t="s">
        <v>19</v>
      </c>
      <c r="C2319">
        <v>0</v>
      </c>
      <c r="D2319">
        <v>0</v>
      </c>
      <c r="E2319">
        <v>0</v>
      </c>
      <c r="F2319">
        <v>0</v>
      </c>
      <c r="G2319">
        <v>0</v>
      </c>
      <c r="H2319">
        <v>0</v>
      </c>
      <c r="I2319">
        <v>0</v>
      </c>
      <c r="J2319">
        <v>0</v>
      </c>
      <c r="K2319">
        <v>0</v>
      </c>
      <c r="L2319">
        <v>0</v>
      </c>
      <c r="M2319">
        <v>0</v>
      </c>
      <c r="N2319">
        <v>0</v>
      </c>
      <c r="O2319">
        <v>0</v>
      </c>
      <c r="P2319">
        <v>0</v>
      </c>
      <c r="Q2319">
        <v>0</v>
      </c>
      <c r="R2319">
        <v>0</v>
      </c>
      <c r="S2319">
        <v>0</v>
      </c>
      <c r="T2319">
        <v>0</v>
      </c>
      <c r="U2319">
        <v>0</v>
      </c>
      <c r="V2319">
        <v>0</v>
      </c>
      <c r="W2319">
        <v>0</v>
      </c>
      <c r="X2319">
        <v>0</v>
      </c>
      <c r="Y2319">
        <v>0</v>
      </c>
      <c r="Z2319">
        <v>0</v>
      </c>
      <c r="AA2319">
        <v>0</v>
      </c>
      <c r="AB2319">
        <v>0</v>
      </c>
      <c r="AC2319">
        <v>0</v>
      </c>
      <c r="AD2319">
        <v>0</v>
      </c>
      <c r="AE2319">
        <v>0</v>
      </c>
      <c r="AF2319">
        <v>0</v>
      </c>
    </row>
    <row r="2320" spans="1:32">
      <c r="A2320" t="s">
        <v>7923</v>
      </c>
      <c r="B2320" t="s">
        <v>19</v>
      </c>
      <c r="C2320">
        <v>0</v>
      </c>
      <c r="D2320">
        <v>0</v>
      </c>
      <c r="E2320">
        <v>0</v>
      </c>
      <c r="F2320">
        <v>0</v>
      </c>
      <c r="G2320">
        <v>0</v>
      </c>
      <c r="H2320">
        <v>0</v>
      </c>
      <c r="I2320">
        <v>0</v>
      </c>
      <c r="J2320">
        <v>0</v>
      </c>
      <c r="K2320">
        <v>0</v>
      </c>
      <c r="L2320">
        <v>0</v>
      </c>
      <c r="M2320">
        <v>0</v>
      </c>
      <c r="N2320">
        <v>0</v>
      </c>
      <c r="O2320">
        <v>0</v>
      </c>
      <c r="P2320">
        <v>0</v>
      </c>
      <c r="Q2320">
        <v>0</v>
      </c>
      <c r="R2320">
        <v>0</v>
      </c>
      <c r="S2320">
        <v>0</v>
      </c>
      <c r="T2320">
        <v>0</v>
      </c>
      <c r="U2320">
        <v>0</v>
      </c>
      <c r="V2320">
        <v>0</v>
      </c>
      <c r="W2320">
        <v>0</v>
      </c>
      <c r="X2320">
        <v>0</v>
      </c>
      <c r="Y2320">
        <v>0</v>
      </c>
      <c r="Z2320">
        <v>0</v>
      </c>
      <c r="AA2320">
        <v>0</v>
      </c>
      <c r="AB2320">
        <v>0</v>
      </c>
      <c r="AC2320">
        <v>0</v>
      </c>
      <c r="AD2320">
        <v>0</v>
      </c>
      <c r="AE2320">
        <v>0</v>
      </c>
      <c r="AF2320">
        <v>0</v>
      </c>
    </row>
    <row r="2321" spans="1:32">
      <c r="A2321" t="s">
        <v>7924</v>
      </c>
      <c r="B2321" t="s">
        <v>19</v>
      </c>
      <c r="C2321">
        <v>0</v>
      </c>
      <c r="D2321">
        <v>0</v>
      </c>
      <c r="E2321">
        <v>0</v>
      </c>
      <c r="F2321">
        <v>0</v>
      </c>
      <c r="G2321">
        <v>0</v>
      </c>
      <c r="H2321">
        <v>0</v>
      </c>
      <c r="I2321">
        <v>0</v>
      </c>
      <c r="J2321">
        <v>0</v>
      </c>
      <c r="K2321">
        <v>0</v>
      </c>
      <c r="L2321">
        <v>0</v>
      </c>
      <c r="M2321">
        <v>0</v>
      </c>
      <c r="N2321">
        <v>0</v>
      </c>
      <c r="O2321">
        <v>0</v>
      </c>
      <c r="P2321">
        <v>0</v>
      </c>
      <c r="Q2321">
        <v>0</v>
      </c>
      <c r="R2321">
        <v>0</v>
      </c>
      <c r="S2321">
        <v>0</v>
      </c>
      <c r="T2321">
        <v>0</v>
      </c>
      <c r="U2321">
        <v>0</v>
      </c>
      <c r="V2321">
        <v>0</v>
      </c>
      <c r="W2321">
        <v>0</v>
      </c>
      <c r="X2321">
        <v>0</v>
      </c>
      <c r="Y2321">
        <v>0</v>
      </c>
      <c r="Z2321">
        <v>0</v>
      </c>
      <c r="AA2321">
        <v>0</v>
      </c>
      <c r="AB2321">
        <v>0</v>
      </c>
      <c r="AC2321">
        <v>0</v>
      </c>
      <c r="AD2321">
        <v>0</v>
      </c>
      <c r="AE2321">
        <v>0</v>
      </c>
      <c r="AF2321">
        <v>0</v>
      </c>
    </row>
    <row r="2322" spans="1:32">
      <c r="A2322" t="s">
        <v>7925</v>
      </c>
      <c r="B2322" t="s">
        <v>19</v>
      </c>
      <c r="C2322">
        <v>0</v>
      </c>
      <c r="D2322">
        <v>0</v>
      </c>
      <c r="E2322">
        <v>0</v>
      </c>
      <c r="F2322">
        <v>0</v>
      </c>
      <c r="G2322">
        <v>0</v>
      </c>
      <c r="H2322">
        <v>0</v>
      </c>
      <c r="I2322">
        <v>0</v>
      </c>
      <c r="J2322">
        <v>0</v>
      </c>
      <c r="K2322">
        <v>0</v>
      </c>
      <c r="L2322">
        <v>0</v>
      </c>
      <c r="M2322">
        <v>0</v>
      </c>
      <c r="N2322">
        <v>0</v>
      </c>
      <c r="O2322">
        <v>0</v>
      </c>
      <c r="P2322">
        <v>0</v>
      </c>
      <c r="Q2322">
        <v>0</v>
      </c>
      <c r="R2322">
        <v>0</v>
      </c>
      <c r="S2322">
        <v>0</v>
      </c>
      <c r="T2322">
        <v>0</v>
      </c>
      <c r="U2322">
        <v>0</v>
      </c>
      <c r="V2322">
        <v>0</v>
      </c>
      <c r="W2322">
        <v>0</v>
      </c>
      <c r="X2322">
        <v>0</v>
      </c>
      <c r="Y2322">
        <v>0</v>
      </c>
      <c r="Z2322">
        <v>0</v>
      </c>
      <c r="AA2322">
        <v>0</v>
      </c>
      <c r="AB2322">
        <v>0</v>
      </c>
      <c r="AC2322">
        <v>0</v>
      </c>
      <c r="AD2322">
        <v>0</v>
      </c>
      <c r="AE2322">
        <v>0</v>
      </c>
      <c r="AF2322">
        <v>0</v>
      </c>
    </row>
    <row r="2323" spans="1:32">
      <c r="A2323" t="s">
        <v>7926</v>
      </c>
      <c r="B2323" t="s">
        <v>19</v>
      </c>
      <c r="C2323">
        <v>0</v>
      </c>
      <c r="D2323">
        <v>0</v>
      </c>
      <c r="E2323">
        <v>0</v>
      </c>
      <c r="F2323">
        <v>0</v>
      </c>
      <c r="G2323">
        <v>0</v>
      </c>
      <c r="H2323">
        <v>0</v>
      </c>
      <c r="I2323">
        <v>0</v>
      </c>
      <c r="J2323">
        <v>0</v>
      </c>
      <c r="K2323">
        <v>0</v>
      </c>
      <c r="L2323">
        <v>0</v>
      </c>
      <c r="M2323">
        <v>0</v>
      </c>
      <c r="N2323">
        <v>0</v>
      </c>
      <c r="O2323">
        <v>0</v>
      </c>
      <c r="P2323">
        <v>0</v>
      </c>
      <c r="Q2323">
        <v>0</v>
      </c>
      <c r="R2323">
        <v>0</v>
      </c>
      <c r="S2323">
        <v>0</v>
      </c>
      <c r="T2323">
        <v>0</v>
      </c>
      <c r="U2323">
        <v>0</v>
      </c>
      <c r="V2323">
        <v>0</v>
      </c>
      <c r="W2323">
        <v>0</v>
      </c>
      <c r="X2323">
        <v>0</v>
      </c>
      <c r="Y2323">
        <v>0</v>
      </c>
      <c r="Z2323">
        <v>0</v>
      </c>
      <c r="AA2323">
        <v>0</v>
      </c>
      <c r="AB2323">
        <v>0</v>
      </c>
      <c r="AC2323">
        <v>0</v>
      </c>
      <c r="AD2323">
        <v>0</v>
      </c>
      <c r="AE2323">
        <v>0</v>
      </c>
      <c r="AF2323">
        <v>0</v>
      </c>
    </row>
    <row r="2324" spans="1:32">
      <c r="A2324" t="s">
        <v>7927</v>
      </c>
      <c r="B2324" t="s">
        <v>19</v>
      </c>
      <c r="C2324">
        <v>0</v>
      </c>
      <c r="D2324">
        <v>0</v>
      </c>
      <c r="E2324">
        <v>0</v>
      </c>
      <c r="F2324">
        <v>0</v>
      </c>
      <c r="G2324">
        <v>0</v>
      </c>
      <c r="H2324">
        <v>0</v>
      </c>
      <c r="I2324">
        <v>0</v>
      </c>
      <c r="J2324">
        <v>0</v>
      </c>
      <c r="K2324">
        <v>0</v>
      </c>
      <c r="L2324">
        <v>0</v>
      </c>
      <c r="M2324">
        <v>0</v>
      </c>
      <c r="N2324">
        <v>0</v>
      </c>
      <c r="O2324">
        <v>0</v>
      </c>
      <c r="P2324">
        <v>0</v>
      </c>
      <c r="Q2324">
        <v>0</v>
      </c>
      <c r="R2324">
        <v>0</v>
      </c>
      <c r="S2324">
        <v>0</v>
      </c>
      <c r="T2324">
        <v>0</v>
      </c>
      <c r="U2324">
        <v>0</v>
      </c>
      <c r="V2324">
        <v>0</v>
      </c>
      <c r="W2324">
        <v>0</v>
      </c>
      <c r="X2324">
        <v>0</v>
      </c>
      <c r="Y2324">
        <v>0</v>
      </c>
      <c r="Z2324">
        <v>0</v>
      </c>
      <c r="AA2324">
        <v>0</v>
      </c>
      <c r="AB2324">
        <v>0</v>
      </c>
      <c r="AC2324">
        <v>0</v>
      </c>
      <c r="AD2324">
        <v>0</v>
      </c>
      <c r="AE2324">
        <v>0</v>
      </c>
      <c r="AF2324">
        <v>0</v>
      </c>
    </row>
    <row r="2325" spans="1:32">
      <c r="A2325" t="s">
        <v>7928</v>
      </c>
      <c r="B2325" t="s">
        <v>19</v>
      </c>
      <c r="C2325">
        <v>0</v>
      </c>
      <c r="D2325">
        <v>0</v>
      </c>
      <c r="E2325">
        <v>0</v>
      </c>
      <c r="F2325">
        <v>0</v>
      </c>
      <c r="G2325">
        <v>0</v>
      </c>
      <c r="H2325">
        <v>0</v>
      </c>
      <c r="I2325">
        <v>0</v>
      </c>
      <c r="J2325">
        <v>0</v>
      </c>
      <c r="K2325">
        <v>0</v>
      </c>
      <c r="L2325">
        <v>0</v>
      </c>
      <c r="M2325">
        <v>0</v>
      </c>
      <c r="N2325">
        <v>0</v>
      </c>
      <c r="O2325">
        <v>0</v>
      </c>
      <c r="P2325">
        <v>0</v>
      </c>
      <c r="Q2325">
        <v>0</v>
      </c>
      <c r="R2325">
        <v>0</v>
      </c>
      <c r="S2325">
        <v>0</v>
      </c>
      <c r="T2325">
        <v>0</v>
      </c>
      <c r="U2325">
        <v>0</v>
      </c>
      <c r="V2325">
        <v>0</v>
      </c>
      <c r="W2325">
        <v>0</v>
      </c>
      <c r="X2325">
        <v>0</v>
      </c>
      <c r="Y2325">
        <v>0</v>
      </c>
      <c r="Z2325">
        <v>0</v>
      </c>
      <c r="AA2325">
        <v>0</v>
      </c>
      <c r="AB2325">
        <v>0</v>
      </c>
      <c r="AC2325">
        <v>0</v>
      </c>
      <c r="AD2325">
        <v>0</v>
      </c>
      <c r="AE2325">
        <v>0</v>
      </c>
      <c r="AF2325">
        <v>0</v>
      </c>
    </row>
    <row r="2326" spans="1:32">
      <c r="A2326" t="s">
        <v>7929</v>
      </c>
      <c r="B2326" t="s">
        <v>19</v>
      </c>
      <c r="C2326">
        <v>0</v>
      </c>
      <c r="D2326">
        <v>0</v>
      </c>
      <c r="E2326">
        <v>0</v>
      </c>
      <c r="F2326">
        <v>0</v>
      </c>
      <c r="G2326">
        <v>0</v>
      </c>
      <c r="H2326">
        <v>0</v>
      </c>
      <c r="I2326">
        <v>0</v>
      </c>
      <c r="J2326">
        <v>0</v>
      </c>
      <c r="K2326">
        <v>0</v>
      </c>
      <c r="L2326">
        <v>0</v>
      </c>
      <c r="M2326">
        <v>0</v>
      </c>
      <c r="N2326">
        <v>0</v>
      </c>
      <c r="O2326">
        <v>0</v>
      </c>
      <c r="P2326">
        <v>0</v>
      </c>
      <c r="Q2326">
        <v>0</v>
      </c>
      <c r="R2326">
        <v>0</v>
      </c>
      <c r="S2326">
        <v>0</v>
      </c>
      <c r="T2326">
        <v>0</v>
      </c>
      <c r="U2326">
        <v>0</v>
      </c>
      <c r="V2326">
        <v>0</v>
      </c>
      <c r="W2326">
        <v>0</v>
      </c>
      <c r="X2326">
        <v>0</v>
      </c>
      <c r="Y2326">
        <v>0</v>
      </c>
      <c r="Z2326">
        <v>0</v>
      </c>
      <c r="AA2326">
        <v>0</v>
      </c>
      <c r="AB2326">
        <v>0</v>
      </c>
      <c r="AC2326">
        <v>0</v>
      </c>
      <c r="AD2326">
        <v>0</v>
      </c>
      <c r="AE2326">
        <v>0</v>
      </c>
      <c r="AF2326">
        <v>0</v>
      </c>
    </row>
    <row r="2327" spans="1:32">
      <c r="A2327" t="s">
        <v>7930</v>
      </c>
      <c r="B2327" t="s">
        <v>19</v>
      </c>
      <c r="C2327">
        <v>0</v>
      </c>
      <c r="D2327">
        <v>0</v>
      </c>
      <c r="E2327">
        <v>0</v>
      </c>
      <c r="F2327">
        <v>0</v>
      </c>
      <c r="G2327">
        <v>0</v>
      </c>
      <c r="H2327">
        <v>0</v>
      </c>
      <c r="I2327">
        <v>0</v>
      </c>
      <c r="J2327">
        <v>0</v>
      </c>
      <c r="K2327">
        <v>0</v>
      </c>
      <c r="L2327">
        <v>0</v>
      </c>
      <c r="M2327">
        <v>0</v>
      </c>
      <c r="N2327">
        <v>0</v>
      </c>
      <c r="O2327">
        <v>0</v>
      </c>
      <c r="P2327">
        <v>0</v>
      </c>
      <c r="Q2327">
        <v>0</v>
      </c>
      <c r="R2327">
        <v>0</v>
      </c>
      <c r="S2327">
        <v>0</v>
      </c>
      <c r="T2327">
        <v>0</v>
      </c>
      <c r="U2327">
        <v>0</v>
      </c>
      <c r="V2327">
        <v>0</v>
      </c>
      <c r="W2327">
        <v>0</v>
      </c>
      <c r="X2327">
        <v>0</v>
      </c>
      <c r="Y2327">
        <v>0</v>
      </c>
      <c r="Z2327">
        <v>0</v>
      </c>
      <c r="AA2327">
        <v>0</v>
      </c>
      <c r="AB2327">
        <v>0</v>
      </c>
      <c r="AC2327">
        <v>0</v>
      </c>
      <c r="AD2327">
        <v>0</v>
      </c>
      <c r="AE2327">
        <v>0</v>
      </c>
      <c r="AF2327">
        <v>0</v>
      </c>
    </row>
    <row r="2328" spans="1:32">
      <c r="A2328" t="s">
        <v>7931</v>
      </c>
      <c r="B2328" t="s">
        <v>19</v>
      </c>
      <c r="C2328">
        <v>0</v>
      </c>
      <c r="D2328">
        <v>0</v>
      </c>
      <c r="E2328">
        <v>0</v>
      </c>
      <c r="F2328">
        <v>0</v>
      </c>
      <c r="G2328">
        <v>0</v>
      </c>
      <c r="H2328">
        <v>0</v>
      </c>
      <c r="I2328">
        <v>0</v>
      </c>
      <c r="J2328">
        <v>0</v>
      </c>
      <c r="K2328">
        <v>0</v>
      </c>
      <c r="L2328">
        <v>0</v>
      </c>
      <c r="M2328">
        <v>0</v>
      </c>
      <c r="N2328">
        <v>0</v>
      </c>
      <c r="O2328">
        <v>0</v>
      </c>
      <c r="P2328">
        <v>0</v>
      </c>
      <c r="Q2328">
        <v>0</v>
      </c>
      <c r="R2328">
        <v>0</v>
      </c>
      <c r="S2328">
        <v>0</v>
      </c>
      <c r="T2328">
        <v>0</v>
      </c>
      <c r="U2328">
        <v>0</v>
      </c>
      <c r="V2328">
        <v>0</v>
      </c>
      <c r="W2328">
        <v>0</v>
      </c>
      <c r="X2328">
        <v>0</v>
      </c>
      <c r="Y2328">
        <v>0</v>
      </c>
      <c r="Z2328">
        <v>0</v>
      </c>
      <c r="AA2328">
        <v>0</v>
      </c>
      <c r="AB2328">
        <v>0</v>
      </c>
      <c r="AC2328">
        <v>0</v>
      </c>
      <c r="AD2328">
        <v>0</v>
      </c>
      <c r="AE2328">
        <v>0</v>
      </c>
      <c r="AF2328">
        <v>0</v>
      </c>
    </row>
    <row r="2329" spans="1:32">
      <c r="A2329" t="s">
        <v>7932</v>
      </c>
      <c r="B2329" t="s">
        <v>19</v>
      </c>
      <c r="C2329">
        <v>0</v>
      </c>
      <c r="D2329">
        <v>0</v>
      </c>
      <c r="E2329">
        <v>0</v>
      </c>
      <c r="F2329">
        <v>0</v>
      </c>
      <c r="G2329">
        <v>0</v>
      </c>
      <c r="H2329">
        <v>0</v>
      </c>
      <c r="I2329">
        <v>0</v>
      </c>
      <c r="J2329">
        <v>0</v>
      </c>
      <c r="K2329">
        <v>0</v>
      </c>
      <c r="L2329">
        <v>0</v>
      </c>
      <c r="M2329">
        <v>0</v>
      </c>
      <c r="N2329">
        <v>0</v>
      </c>
      <c r="O2329">
        <v>0</v>
      </c>
      <c r="P2329">
        <v>0</v>
      </c>
      <c r="Q2329">
        <v>0</v>
      </c>
      <c r="R2329">
        <v>0</v>
      </c>
      <c r="S2329">
        <v>0</v>
      </c>
      <c r="T2329">
        <v>0</v>
      </c>
      <c r="U2329">
        <v>0</v>
      </c>
      <c r="V2329">
        <v>0</v>
      </c>
      <c r="W2329">
        <v>0</v>
      </c>
      <c r="X2329">
        <v>0</v>
      </c>
      <c r="Y2329">
        <v>0</v>
      </c>
      <c r="Z2329">
        <v>0</v>
      </c>
      <c r="AA2329">
        <v>0</v>
      </c>
      <c r="AB2329">
        <v>0</v>
      </c>
      <c r="AC2329">
        <v>0</v>
      </c>
      <c r="AD2329">
        <v>0</v>
      </c>
      <c r="AE2329">
        <v>0</v>
      </c>
      <c r="AF2329">
        <v>0</v>
      </c>
    </row>
    <row r="2330" spans="1:32">
      <c r="A2330" t="s">
        <v>7933</v>
      </c>
      <c r="B2330" t="s">
        <v>19</v>
      </c>
      <c r="C2330">
        <v>0</v>
      </c>
      <c r="D2330">
        <v>0</v>
      </c>
      <c r="E2330">
        <v>0</v>
      </c>
      <c r="F2330">
        <v>0</v>
      </c>
      <c r="G2330">
        <v>0</v>
      </c>
      <c r="H2330">
        <v>0</v>
      </c>
      <c r="I2330">
        <v>0</v>
      </c>
      <c r="J2330">
        <v>0</v>
      </c>
      <c r="K2330">
        <v>0</v>
      </c>
      <c r="L2330">
        <v>0</v>
      </c>
      <c r="M2330">
        <v>0</v>
      </c>
      <c r="N2330">
        <v>0</v>
      </c>
      <c r="O2330">
        <v>0</v>
      </c>
      <c r="P2330">
        <v>0</v>
      </c>
      <c r="Q2330">
        <v>0</v>
      </c>
      <c r="R2330">
        <v>0</v>
      </c>
      <c r="S2330">
        <v>0</v>
      </c>
      <c r="T2330">
        <v>0</v>
      </c>
      <c r="U2330">
        <v>0</v>
      </c>
      <c r="V2330">
        <v>0</v>
      </c>
      <c r="W2330">
        <v>0</v>
      </c>
      <c r="X2330">
        <v>0</v>
      </c>
      <c r="Y2330">
        <v>0</v>
      </c>
      <c r="Z2330">
        <v>0</v>
      </c>
      <c r="AA2330">
        <v>0</v>
      </c>
      <c r="AB2330">
        <v>0</v>
      </c>
      <c r="AC2330">
        <v>0</v>
      </c>
      <c r="AD2330">
        <v>0</v>
      </c>
      <c r="AE2330">
        <v>0</v>
      </c>
      <c r="AF2330">
        <v>0</v>
      </c>
    </row>
    <row r="2331" spans="1:32">
      <c r="A2331" t="s">
        <v>7934</v>
      </c>
      <c r="B2331" t="s">
        <v>19</v>
      </c>
      <c r="C2331">
        <v>0</v>
      </c>
      <c r="D2331">
        <v>0</v>
      </c>
      <c r="E2331">
        <v>0</v>
      </c>
      <c r="F2331">
        <v>0</v>
      </c>
      <c r="G2331">
        <v>0</v>
      </c>
      <c r="H2331">
        <v>0</v>
      </c>
      <c r="I2331">
        <v>0</v>
      </c>
      <c r="J2331">
        <v>0</v>
      </c>
      <c r="K2331">
        <v>0</v>
      </c>
      <c r="L2331">
        <v>0</v>
      </c>
      <c r="M2331">
        <v>0</v>
      </c>
      <c r="N2331">
        <v>0</v>
      </c>
      <c r="O2331">
        <v>0</v>
      </c>
      <c r="P2331">
        <v>0</v>
      </c>
      <c r="Q2331">
        <v>0</v>
      </c>
      <c r="R2331">
        <v>0</v>
      </c>
      <c r="S2331">
        <v>0</v>
      </c>
      <c r="T2331">
        <v>0</v>
      </c>
      <c r="U2331">
        <v>0</v>
      </c>
      <c r="V2331">
        <v>0</v>
      </c>
      <c r="W2331">
        <v>0</v>
      </c>
      <c r="X2331">
        <v>0</v>
      </c>
      <c r="Y2331">
        <v>0</v>
      </c>
      <c r="Z2331">
        <v>0</v>
      </c>
      <c r="AA2331">
        <v>0</v>
      </c>
      <c r="AB2331">
        <v>0</v>
      </c>
      <c r="AC2331">
        <v>0</v>
      </c>
      <c r="AD2331">
        <v>0</v>
      </c>
      <c r="AE2331">
        <v>0</v>
      </c>
      <c r="AF2331">
        <v>0</v>
      </c>
    </row>
    <row r="2332" spans="1:32">
      <c r="A2332" t="s">
        <v>7935</v>
      </c>
      <c r="B2332" t="s">
        <v>19</v>
      </c>
      <c r="C2332">
        <v>0</v>
      </c>
      <c r="D2332">
        <v>0</v>
      </c>
      <c r="E2332">
        <v>0</v>
      </c>
      <c r="F2332">
        <v>0</v>
      </c>
      <c r="G2332">
        <v>0</v>
      </c>
      <c r="H2332">
        <v>0</v>
      </c>
      <c r="I2332">
        <v>0</v>
      </c>
      <c r="J2332">
        <v>0</v>
      </c>
      <c r="K2332">
        <v>0</v>
      </c>
      <c r="L2332">
        <v>0</v>
      </c>
      <c r="M2332">
        <v>0</v>
      </c>
      <c r="N2332">
        <v>0</v>
      </c>
      <c r="O2332">
        <v>0</v>
      </c>
      <c r="P2332">
        <v>0</v>
      </c>
      <c r="Q2332">
        <v>0</v>
      </c>
      <c r="R2332">
        <v>0</v>
      </c>
      <c r="S2332">
        <v>0</v>
      </c>
      <c r="T2332">
        <v>0</v>
      </c>
      <c r="U2332">
        <v>0</v>
      </c>
      <c r="V2332">
        <v>0</v>
      </c>
      <c r="W2332">
        <v>0</v>
      </c>
      <c r="X2332">
        <v>0</v>
      </c>
      <c r="Y2332">
        <v>0</v>
      </c>
      <c r="Z2332">
        <v>0</v>
      </c>
      <c r="AA2332">
        <v>0</v>
      </c>
      <c r="AB2332">
        <v>0</v>
      </c>
      <c r="AC2332">
        <v>0</v>
      </c>
      <c r="AD2332">
        <v>0</v>
      </c>
      <c r="AE2332">
        <v>0</v>
      </c>
      <c r="AF2332">
        <v>0</v>
      </c>
    </row>
    <row r="2333" spans="1:32">
      <c r="A2333" t="s">
        <v>7936</v>
      </c>
      <c r="B2333" t="s">
        <v>19</v>
      </c>
      <c r="C2333">
        <v>0</v>
      </c>
      <c r="D2333">
        <v>0</v>
      </c>
      <c r="E2333">
        <v>0</v>
      </c>
      <c r="F2333">
        <v>0</v>
      </c>
      <c r="G2333">
        <v>0</v>
      </c>
      <c r="H2333">
        <v>0</v>
      </c>
      <c r="I2333">
        <v>0</v>
      </c>
      <c r="J2333">
        <v>0</v>
      </c>
      <c r="K2333">
        <v>0</v>
      </c>
      <c r="L2333">
        <v>0</v>
      </c>
      <c r="M2333">
        <v>0</v>
      </c>
      <c r="N2333">
        <v>0</v>
      </c>
      <c r="O2333">
        <v>0</v>
      </c>
      <c r="P2333">
        <v>0</v>
      </c>
      <c r="Q2333">
        <v>0</v>
      </c>
      <c r="R2333">
        <v>0</v>
      </c>
      <c r="S2333">
        <v>0</v>
      </c>
      <c r="T2333">
        <v>0</v>
      </c>
      <c r="U2333">
        <v>0</v>
      </c>
      <c r="V2333">
        <v>0</v>
      </c>
      <c r="W2333">
        <v>0</v>
      </c>
      <c r="X2333">
        <v>0</v>
      </c>
      <c r="Y2333">
        <v>0</v>
      </c>
      <c r="Z2333">
        <v>0</v>
      </c>
      <c r="AA2333">
        <v>0</v>
      </c>
      <c r="AB2333">
        <v>0</v>
      </c>
      <c r="AC2333">
        <v>0</v>
      </c>
      <c r="AD2333">
        <v>0</v>
      </c>
      <c r="AE2333">
        <v>0</v>
      </c>
      <c r="AF2333">
        <v>0</v>
      </c>
    </row>
    <row r="2334" spans="1:32">
      <c r="A2334" t="s">
        <v>7937</v>
      </c>
      <c r="B2334" t="s">
        <v>19</v>
      </c>
      <c r="C2334">
        <v>0</v>
      </c>
      <c r="D2334">
        <v>0</v>
      </c>
      <c r="E2334">
        <v>0</v>
      </c>
      <c r="F2334">
        <v>0</v>
      </c>
      <c r="G2334">
        <v>0</v>
      </c>
      <c r="H2334">
        <v>0</v>
      </c>
      <c r="I2334">
        <v>0</v>
      </c>
      <c r="J2334">
        <v>0</v>
      </c>
      <c r="K2334">
        <v>0</v>
      </c>
      <c r="L2334">
        <v>0</v>
      </c>
      <c r="M2334">
        <v>0</v>
      </c>
      <c r="N2334">
        <v>0</v>
      </c>
      <c r="O2334">
        <v>0</v>
      </c>
      <c r="P2334">
        <v>0</v>
      </c>
      <c r="Q2334">
        <v>0</v>
      </c>
      <c r="R2334">
        <v>0</v>
      </c>
      <c r="S2334">
        <v>0</v>
      </c>
      <c r="T2334">
        <v>0</v>
      </c>
      <c r="U2334">
        <v>0</v>
      </c>
      <c r="V2334">
        <v>0</v>
      </c>
      <c r="W2334">
        <v>0</v>
      </c>
      <c r="X2334">
        <v>0</v>
      </c>
      <c r="Y2334">
        <v>0</v>
      </c>
      <c r="Z2334">
        <v>0</v>
      </c>
      <c r="AA2334">
        <v>0</v>
      </c>
      <c r="AB2334">
        <v>0</v>
      </c>
      <c r="AC2334">
        <v>0</v>
      </c>
      <c r="AD2334">
        <v>0</v>
      </c>
      <c r="AE2334">
        <v>0</v>
      </c>
      <c r="AF2334">
        <v>0</v>
      </c>
    </row>
    <row r="2335" spans="1:32">
      <c r="A2335" t="s">
        <v>7938</v>
      </c>
      <c r="B2335" t="s">
        <v>19</v>
      </c>
      <c r="C2335">
        <v>0</v>
      </c>
      <c r="D2335">
        <v>0</v>
      </c>
      <c r="E2335">
        <v>0</v>
      </c>
      <c r="F2335">
        <v>0</v>
      </c>
      <c r="G2335">
        <v>0</v>
      </c>
      <c r="H2335">
        <v>0</v>
      </c>
      <c r="I2335">
        <v>0</v>
      </c>
      <c r="J2335">
        <v>0</v>
      </c>
      <c r="K2335">
        <v>0</v>
      </c>
      <c r="L2335">
        <v>0</v>
      </c>
      <c r="M2335">
        <v>0</v>
      </c>
      <c r="N2335">
        <v>0</v>
      </c>
      <c r="O2335">
        <v>0</v>
      </c>
      <c r="P2335">
        <v>0</v>
      </c>
      <c r="Q2335">
        <v>0</v>
      </c>
      <c r="R2335">
        <v>0</v>
      </c>
      <c r="S2335">
        <v>0</v>
      </c>
      <c r="T2335">
        <v>0</v>
      </c>
      <c r="U2335">
        <v>0</v>
      </c>
      <c r="V2335">
        <v>0</v>
      </c>
      <c r="W2335">
        <v>0</v>
      </c>
      <c r="X2335">
        <v>0</v>
      </c>
      <c r="Y2335">
        <v>0</v>
      </c>
      <c r="Z2335">
        <v>0</v>
      </c>
      <c r="AA2335">
        <v>0</v>
      </c>
      <c r="AB2335">
        <v>0</v>
      </c>
      <c r="AC2335">
        <v>0</v>
      </c>
      <c r="AD2335">
        <v>0</v>
      </c>
      <c r="AE2335">
        <v>0</v>
      </c>
      <c r="AF2335">
        <v>0</v>
      </c>
    </row>
    <row r="2336" spans="1:32">
      <c r="A2336" t="s">
        <v>7939</v>
      </c>
      <c r="B2336" t="s">
        <v>19</v>
      </c>
      <c r="C2336">
        <v>0</v>
      </c>
      <c r="D2336">
        <v>0</v>
      </c>
      <c r="E2336">
        <v>0</v>
      </c>
      <c r="F2336">
        <v>0</v>
      </c>
      <c r="G2336">
        <v>0</v>
      </c>
      <c r="H2336">
        <v>0</v>
      </c>
      <c r="I2336">
        <v>0</v>
      </c>
      <c r="J2336">
        <v>0</v>
      </c>
      <c r="K2336">
        <v>0</v>
      </c>
      <c r="L2336">
        <v>0</v>
      </c>
      <c r="M2336">
        <v>0</v>
      </c>
      <c r="N2336">
        <v>0</v>
      </c>
      <c r="O2336">
        <v>0</v>
      </c>
      <c r="P2336">
        <v>0</v>
      </c>
      <c r="Q2336">
        <v>0</v>
      </c>
      <c r="R2336">
        <v>0</v>
      </c>
      <c r="S2336">
        <v>0</v>
      </c>
      <c r="T2336">
        <v>0</v>
      </c>
      <c r="U2336">
        <v>0</v>
      </c>
      <c r="V2336">
        <v>0</v>
      </c>
      <c r="W2336">
        <v>0</v>
      </c>
      <c r="X2336">
        <v>0</v>
      </c>
      <c r="Y2336">
        <v>0</v>
      </c>
      <c r="Z2336">
        <v>0</v>
      </c>
      <c r="AA2336">
        <v>0</v>
      </c>
      <c r="AB2336">
        <v>0</v>
      </c>
      <c r="AC2336">
        <v>0</v>
      </c>
      <c r="AD2336">
        <v>0</v>
      </c>
      <c r="AE2336">
        <v>0</v>
      </c>
      <c r="AF2336">
        <v>0</v>
      </c>
    </row>
    <row r="2337" spans="1:32">
      <c r="A2337" t="s">
        <v>7940</v>
      </c>
      <c r="B2337" t="s">
        <v>19</v>
      </c>
      <c r="C2337">
        <v>0</v>
      </c>
      <c r="D2337">
        <v>0</v>
      </c>
      <c r="E2337">
        <v>0</v>
      </c>
      <c r="F2337">
        <v>0</v>
      </c>
      <c r="G2337">
        <v>0</v>
      </c>
      <c r="H2337">
        <v>0</v>
      </c>
      <c r="I2337">
        <v>0</v>
      </c>
      <c r="J2337">
        <v>0</v>
      </c>
      <c r="K2337">
        <v>0</v>
      </c>
      <c r="L2337">
        <v>0</v>
      </c>
      <c r="M2337">
        <v>0</v>
      </c>
      <c r="N2337">
        <v>0</v>
      </c>
      <c r="O2337">
        <v>0</v>
      </c>
      <c r="P2337">
        <v>0</v>
      </c>
      <c r="Q2337">
        <v>0</v>
      </c>
      <c r="R2337">
        <v>0</v>
      </c>
      <c r="S2337">
        <v>0</v>
      </c>
      <c r="T2337">
        <v>0</v>
      </c>
      <c r="U2337">
        <v>0</v>
      </c>
      <c r="V2337">
        <v>0</v>
      </c>
      <c r="W2337">
        <v>0</v>
      </c>
      <c r="X2337">
        <v>0</v>
      </c>
      <c r="Y2337">
        <v>0</v>
      </c>
      <c r="Z2337">
        <v>0</v>
      </c>
      <c r="AA2337">
        <v>0</v>
      </c>
      <c r="AB2337">
        <v>0</v>
      </c>
      <c r="AC2337">
        <v>0</v>
      </c>
      <c r="AD2337">
        <v>0</v>
      </c>
      <c r="AE2337">
        <v>0</v>
      </c>
      <c r="AF2337">
        <v>0</v>
      </c>
    </row>
    <row r="2338" spans="1:32">
      <c r="A2338" t="s">
        <v>7941</v>
      </c>
      <c r="B2338" t="s">
        <v>19</v>
      </c>
      <c r="C2338">
        <v>0</v>
      </c>
      <c r="D2338">
        <v>0</v>
      </c>
      <c r="E2338">
        <v>0</v>
      </c>
      <c r="F2338">
        <v>0</v>
      </c>
      <c r="G2338">
        <v>0</v>
      </c>
      <c r="H2338">
        <v>0</v>
      </c>
      <c r="I2338">
        <v>0</v>
      </c>
      <c r="J2338">
        <v>0</v>
      </c>
      <c r="K2338">
        <v>0</v>
      </c>
      <c r="L2338">
        <v>0</v>
      </c>
      <c r="M2338">
        <v>0</v>
      </c>
      <c r="N2338">
        <v>0</v>
      </c>
      <c r="O2338">
        <v>0</v>
      </c>
      <c r="P2338">
        <v>0</v>
      </c>
      <c r="Q2338">
        <v>0</v>
      </c>
      <c r="R2338">
        <v>0</v>
      </c>
      <c r="S2338">
        <v>0</v>
      </c>
      <c r="T2338">
        <v>0</v>
      </c>
      <c r="U2338">
        <v>0</v>
      </c>
      <c r="V2338">
        <v>0</v>
      </c>
      <c r="W2338">
        <v>0</v>
      </c>
      <c r="X2338">
        <v>0</v>
      </c>
      <c r="Y2338">
        <v>0</v>
      </c>
      <c r="Z2338">
        <v>0</v>
      </c>
      <c r="AA2338">
        <v>0</v>
      </c>
      <c r="AB2338">
        <v>0</v>
      </c>
      <c r="AC2338">
        <v>0</v>
      </c>
      <c r="AD2338">
        <v>0</v>
      </c>
      <c r="AE2338">
        <v>0</v>
      </c>
      <c r="AF2338">
        <v>0</v>
      </c>
    </row>
    <row r="2339" spans="1:32">
      <c r="A2339" t="s">
        <v>7942</v>
      </c>
      <c r="B2339" t="s">
        <v>19</v>
      </c>
      <c r="C2339">
        <v>0</v>
      </c>
      <c r="D2339">
        <v>0</v>
      </c>
      <c r="E2339">
        <v>0</v>
      </c>
      <c r="F2339">
        <v>0</v>
      </c>
      <c r="G2339">
        <v>0</v>
      </c>
      <c r="H2339">
        <v>0</v>
      </c>
      <c r="I2339">
        <v>0</v>
      </c>
      <c r="J2339">
        <v>0</v>
      </c>
      <c r="K2339">
        <v>0</v>
      </c>
      <c r="L2339">
        <v>0</v>
      </c>
      <c r="M2339">
        <v>0</v>
      </c>
      <c r="N2339">
        <v>0</v>
      </c>
      <c r="O2339">
        <v>0</v>
      </c>
      <c r="P2339">
        <v>0</v>
      </c>
      <c r="Q2339">
        <v>0</v>
      </c>
      <c r="R2339">
        <v>0</v>
      </c>
      <c r="S2339">
        <v>0</v>
      </c>
      <c r="T2339">
        <v>0</v>
      </c>
      <c r="U2339">
        <v>0</v>
      </c>
      <c r="V2339">
        <v>0</v>
      </c>
      <c r="W2339">
        <v>0</v>
      </c>
      <c r="X2339">
        <v>0</v>
      </c>
      <c r="Y2339">
        <v>0</v>
      </c>
      <c r="Z2339">
        <v>0</v>
      </c>
      <c r="AA2339">
        <v>0</v>
      </c>
      <c r="AB2339">
        <v>0</v>
      </c>
      <c r="AC2339">
        <v>0</v>
      </c>
      <c r="AD2339">
        <v>0</v>
      </c>
      <c r="AE2339">
        <v>0</v>
      </c>
      <c r="AF2339">
        <v>0</v>
      </c>
    </row>
    <row r="2340" spans="1:32">
      <c r="A2340" t="s">
        <v>7943</v>
      </c>
      <c r="B2340" t="s">
        <v>19</v>
      </c>
      <c r="C2340">
        <v>0</v>
      </c>
      <c r="D2340">
        <v>0</v>
      </c>
      <c r="E2340">
        <v>0</v>
      </c>
      <c r="F2340">
        <v>0</v>
      </c>
      <c r="G2340">
        <v>0</v>
      </c>
      <c r="H2340">
        <v>0</v>
      </c>
      <c r="I2340">
        <v>0</v>
      </c>
      <c r="J2340">
        <v>0</v>
      </c>
      <c r="K2340">
        <v>0</v>
      </c>
      <c r="L2340">
        <v>0</v>
      </c>
      <c r="M2340">
        <v>0</v>
      </c>
      <c r="N2340">
        <v>0</v>
      </c>
      <c r="O2340">
        <v>0</v>
      </c>
      <c r="P2340">
        <v>0</v>
      </c>
      <c r="Q2340">
        <v>0</v>
      </c>
      <c r="R2340">
        <v>0</v>
      </c>
      <c r="S2340">
        <v>0</v>
      </c>
      <c r="T2340">
        <v>0</v>
      </c>
      <c r="U2340">
        <v>0</v>
      </c>
      <c r="V2340">
        <v>0</v>
      </c>
      <c r="W2340">
        <v>0</v>
      </c>
      <c r="X2340">
        <v>0</v>
      </c>
      <c r="Y2340">
        <v>0</v>
      </c>
      <c r="Z2340">
        <v>0</v>
      </c>
      <c r="AA2340">
        <v>0</v>
      </c>
      <c r="AB2340">
        <v>0</v>
      </c>
      <c r="AC2340">
        <v>0</v>
      </c>
      <c r="AD2340">
        <v>0</v>
      </c>
      <c r="AE2340">
        <v>0</v>
      </c>
      <c r="AF2340">
        <v>0</v>
      </c>
    </row>
    <row r="2341" spans="1:32">
      <c r="A2341" t="s">
        <v>7944</v>
      </c>
      <c r="B2341" t="s">
        <v>19</v>
      </c>
      <c r="C2341">
        <v>0</v>
      </c>
      <c r="D2341">
        <v>0</v>
      </c>
      <c r="E2341">
        <v>0</v>
      </c>
      <c r="F2341">
        <v>0</v>
      </c>
      <c r="G2341">
        <v>0</v>
      </c>
      <c r="H2341">
        <v>0</v>
      </c>
      <c r="I2341">
        <v>0</v>
      </c>
      <c r="J2341">
        <v>0</v>
      </c>
      <c r="K2341">
        <v>0</v>
      </c>
      <c r="L2341">
        <v>0</v>
      </c>
      <c r="M2341">
        <v>0</v>
      </c>
      <c r="N2341">
        <v>0</v>
      </c>
      <c r="O2341">
        <v>0</v>
      </c>
      <c r="P2341">
        <v>0</v>
      </c>
      <c r="Q2341">
        <v>0</v>
      </c>
      <c r="R2341">
        <v>0</v>
      </c>
      <c r="S2341">
        <v>0</v>
      </c>
      <c r="T2341">
        <v>0</v>
      </c>
      <c r="U2341">
        <v>0</v>
      </c>
      <c r="V2341">
        <v>0</v>
      </c>
      <c r="W2341">
        <v>0</v>
      </c>
      <c r="X2341">
        <v>0</v>
      </c>
      <c r="Y2341">
        <v>0</v>
      </c>
      <c r="Z2341">
        <v>0</v>
      </c>
      <c r="AA2341">
        <v>0</v>
      </c>
      <c r="AB2341">
        <v>0</v>
      </c>
      <c r="AC2341">
        <v>0</v>
      </c>
      <c r="AD2341">
        <v>0</v>
      </c>
      <c r="AE2341">
        <v>0</v>
      </c>
      <c r="AF2341">
        <v>0</v>
      </c>
    </row>
    <row r="2342" spans="1:32">
      <c r="A2342" t="s">
        <v>7945</v>
      </c>
      <c r="B2342" t="s">
        <v>19</v>
      </c>
      <c r="C2342">
        <v>0</v>
      </c>
      <c r="D2342">
        <v>0</v>
      </c>
      <c r="E2342">
        <v>0</v>
      </c>
      <c r="F2342">
        <v>0</v>
      </c>
      <c r="G2342">
        <v>0</v>
      </c>
      <c r="H2342">
        <v>0</v>
      </c>
      <c r="I2342">
        <v>0</v>
      </c>
      <c r="J2342">
        <v>0</v>
      </c>
      <c r="K2342">
        <v>0</v>
      </c>
      <c r="L2342">
        <v>0</v>
      </c>
      <c r="M2342">
        <v>0</v>
      </c>
      <c r="N2342">
        <v>0</v>
      </c>
      <c r="O2342">
        <v>0</v>
      </c>
      <c r="P2342">
        <v>0</v>
      </c>
      <c r="Q2342">
        <v>0</v>
      </c>
      <c r="R2342">
        <v>0</v>
      </c>
      <c r="S2342">
        <v>0</v>
      </c>
      <c r="T2342">
        <v>0</v>
      </c>
      <c r="U2342">
        <v>0</v>
      </c>
      <c r="V2342">
        <v>0</v>
      </c>
      <c r="W2342">
        <v>0</v>
      </c>
      <c r="X2342">
        <v>0</v>
      </c>
      <c r="Y2342">
        <v>0</v>
      </c>
      <c r="Z2342">
        <v>0</v>
      </c>
      <c r="AA2342">
        <v>0</v>
      </c>
      <c r="AB2342">
        <v>0</v>
      </c>
      <c r="AC2342">
        <v>0</v>
      </c>
      <c r="AD2342">
        <v>0</v>
      </c>
      <c r="AE2342">
        <v>0</v>
      </c>
      <c r="AF2342">
        <v>0</v>
      </c>
    </row>
    <row r="2343" spans="1:32">
      <c r="A2343" t="s">
        <v>7946</v>
      </c>
      <c r="B2343" t="s">
        <v>19</v>
      </c>
      <c r="C2343">
        <v>0</v>
      </c>
      <c r="D2343">
        <v>0</v>
      </c>
      <c r="E2343">
        <v>0</v>
      </c>
      <c r="F2343">
        <v>0</v>
      </c>
      <c r="G2343">
        <v>0</v>
      </c>
      <c r="H2343">
        <v>0</v>
      </c>
      <c r="I2343">
        <v>0</v>
      </c>
      <c r="J2343">
        <v>0</v>
      </c>
      <c r="K2343">
        <v>0</v>
      </c>
      <c r="L2343">
        <v>0</v>
      </c>
      <c r="M2343">
        <v>0</v>
      </c>
      <c r="N2343">
        <v>0</v>
      </c>
      <c r="O2343">
        <v>0</v>
      </c>
      <c r="P2343">
        <v>0</v>
      </c>
      <c r="Q2343">
        <v>0</v>
      </c>
      <c r="R2343">
        <v>0</v>
      </c>
      <c r="S2343">
        <v>0</v>
      </c>
      <c r="T2343">
        <v>0</v>
      </c>
      <c r="U2343">
        <v>0</v>
      </c>
      <c r="V2343">
        <v>0</v>
      </c>
      <c r="W2343">
        <v>0</v>
      </c>
      <c r="X2343">
        <v>0</v>
      </c>
      <c r="Y2343">
        <v>0</v>
      </c>
      <c r="Z2343">
        <v>0</v>
      </c>
      <c r="AA2343">
        <v>0</v>
      </c>
      <c r="AB2343">
        <v>0</v>
      </c>
      <c r="AC2343">
        <v>0</v>
      </c>
      <c r="AD2343">
        <v>0</v>
      </c>
      <c r="AE2343">
        <v>0</v>
      </c>
      <c r="AF2343">
        <v>0</v>
      </c>
    </row>
    <row r="2344" spans="1:32">
      <c r="A2344" t="s">
        <v>7947</v>
      </c>
      <c r="B2344" t="s">
        <v>19</v>
      </c>
      <c r="C2344">
        <v>0</v>
      </c>
      <c r="D2344">
        <v>0</v>
      </c>
      <c r="E2344">
        <v>0</v>
      </c>
      <c r="F2344">
        <v>0</v>
      </c>
      <c r="G2344">
        <v>0</v>
      </c>
      <c r="H2344">
        <v>0</v>
      </c>
      <c r="I2344">
        <v>0</v>
      </c>
      <c r="J2344">
        <v>0</v>
      </c>
      <c r="K2344">
        <v>0</v>
      </c>
      <c r="L2344">
        <v>0</v>
      </c>
      <c r="M2344">
        <v>0</v>
      </c>
      <c r="N2344">
        <v>0</v>
      </c>
      <c r="O2344">
        <v>0</v>
      </c>
      <c r="P2344">
        <v>0</v>
      </c>
      <c r="Q2344">
        <v>0</v>
      </c>
      <c r="R2344">
        <v>0</v>
      </c>
      <c r="S2344">
        <v>0</v>
      </c>
      <c r="T2344">
        <v>0</v>
      </c>
      <c r="U2344">
        <v>0</v>
      </c>
      <c r="V2344">
        <v>0</v>
      </c>
      <c r="W2344">
        <v>0</v>
      </c>
      <c r="X2344">
        <v>0</v>
      </c>
      <c r="Y2344">
        <v>0</v>
      </c>
      <c r="Z2344">
        <v>0</v>
      </c>
      <c r="AA2344">
        <v>0</v>
      </c>
      <c r="AB2344">
        <v>0</v>
      </c>
      <c r="AC2344">
        <v>0</v>
      </c>
      <c r="AD2344">
        <v>0</v>
      </c>
      <c r="AE2344">
        <v>0</v>
      </c>
      <c r="AF2344">
        <v>0</v>
      </c>
    </row>
    <row r="2345" spans="1:32">
      <c r="A2345" t="s">
        <v>7948</v>
      </c>
      <c r="B2345" t="s">
        <v>19</v>
      </c>
      <c r="C2345">
        <v>0</v>
      </c>
      <c r="D2345">
        <v>0</v>
      </c>
      <c r="E2345">
        <v>0</v>
      </c>
      <c r="F2345">
        <v>0</v>
      </c>
      <c r="G2345">
        <v>0</v>
      </c>
      <c r="H2345">
        <v>0</v>
      </c>
      <c r="I2345">
        <v>0</v>
      </c>
      <c r="J2345">
        <v>0</v>
      </c>
      <c r="K2345">
        <v>0</v>
      </c>
      <c r="L2345">
        <v>0</v>
      </c>
      <c r="M2345">
        <v>0</v>
      </c>
      <c r="N2345">
        <v>0</v>
      </c>
      <c r="O2345">
        <v>0</v>
      </c>
      <c r="P2345">
        <v>0</v>
      </c>
      <c r="Q2345">
        <v>0</v>
      </c>
      <c r="R2345">
        <v>0</v>
      </c>
      <c r="S2345">
        <v>0</v>
      </c>
      <c r="T2345">
        <v>0</v>
      </c>
      <c r="U2345">
        <v>0</v>
      </c>
      <c r="V2345">
        <v>0</v>
      </c>
      <c r="W2345">
        <v>0</v>
      </c>
      <c r="X2345">
        <v>0</v>
      </c>
      <c r="Y2345">
        <v>0</v>
      </c>
      <c r="Z2345">
        <v>0</v>
      </c>
      <c r="AA2345">
        <v>0</v>
      </c>
      <c r="AB2345">
        <v>0</v>
      </c>
      <c r="AC2345">
        <v>0</v>
      </c>
      <c r="AD2345">
        <v>0</v>
      </c>
      <c r="AE2345">
        <v>0</v>
      </c>
      <c r="AF2345">
        <v>0</v>
      </c>
    </row>
    <row r="2346" spans="1:32">
      <c r="A2346" t="s">
        <v>7949</v>
      </c>
      <c r="B2346" t="s">
        <v>19</v>
      </c>
      <c r="C2346">
        <v>0</v>
      </c>
      <c r="D2346">
        <v>0</v>
      </c>
      <c r="E2346">
        <v>0</v>
      </c>
      <c r="F2346">
        <v>0</v>
      </c>
      <c r="G2346">
        <v>0</v>
      </c>
      <c r="H2346">
        <v>0</v>
      </c>
      <c r="I2346">
        <v>0</v>
      </c>
      <c r="J2346">
        <v>0</v>
      </c>
      <c r="K2346">
        <v>0</v>
      </c>
      <c r="L2346">
        <v>0</v>
      </c>
      <c r="M2346">
        <v>0</v>
      </c>
      <c r="N2346">
        <v>0</v>
      </c>
      <c r="O2346">
        <v>0</v>
      </c>
      <c r="P2346">
        <v>0</v>
      </c>
      <c r="Q2346">
        <v>0</v>
      </c>
      <c r="R2346">
        <v>0</v>
      </c>
      <c r="S2346">
        <v>0</v>
      </c>
      <c r="T2346">
        <v>0</v>
      </c>
      <c r="U2346">
        <v>0</v>
      </c>
      <c r="V2346">
        <v>0</v>
      </c>
      <c r="W2346">
        <v>0</v>
      </c>
      <c r="X2346">
        <v>0</v>
      </c>
      <c r="Y2346">
        <v>0</v>
      </c>
      <c r="Z2346">
        <v>0</v>
      </c>
      <c r="AA2346">
        <v>0</v>
      </c>
      <c r="AB2346">
        <v>0</v>
      </c>
      <c r="AC2346">
        <v>0</v>
      </c>
      <c r="AD2346">
        <v>0</v>
      </c>
      <c r="AE2346">
        <v>0</v>
      </c>
      <c r="AF2346">
        <v>0</v>
      </c>
    </row>
    <row r="2347" spans="1:32">
      <c r="A2347" t="s">
        <v>7950</v>
      </c>
      <c r="B2347" t="s">
        <v>19</v>
      </c>
      <c r="C2347">
        <v>0</v>
      </c>
      <c r="D2347">
        <v>0</v>
      </c>
      <c r="E2347">
        <v>0</v>
      </c>
      <c r="F2347">
        <v>0</v>
      </c>
      <c r="G2347">
        <v>0</v>
      </c>
      <c r="H2347">
        <v>0</v>
      </c>
      <c r="I2347">
        <v>0</v>
      </c>
      <c r="J2347">
        <v>0</v>
      </c>
      <c r="K2347">
        <v>0</v>
      </c>
      <c r="L2347">
        <v>0</v>
      </c>
      <c r="M2347">
        <v>0</v>
      </c>
      <c r="N2347">
        <v>0</v>
      </c>
      <c r="O2347">
        <v>0</v>
      </c>
      <c r="P2347">
        <v>0</v>
      </c>
      <c r="Q2347">
        <v>0</v>
      </c>
      <c r="R2347">
        <v>0</v>
      </c>
      <c r="S2347">
        <v>0</v>
      </c>
      <c r="T2347">
        <v>0</v>
      </c>
      <c r="U2347">
        <v>0</v>
      </c>
      <c r="V2347">
        <v>0</v>
      </c>
      <c r="W2347">
        <v>0</v>
      </c>
      <c r="X2347">
        <v>0</v>
      </c>
      <c r="Y2347">
        <v>0</v>
      </c>
      <c r="Z2347">
        <v>0</v>
      </c>
      <c r="AA2347">
        <v>0</v>
      </c>
      <c r="AB2347">
        <v>0</v>
      </c>
      <c r="AC2347">
        <v>0</v>
      </c>
      <c r="AD2347">
        <v>0</v>
      </c>
      <c r="AE2347">
        <v>0</v>
      </c>
      <c r="AF2347">
        <v>0</v>
      </c>
    </row>
    <row r="2348" spans="1:32">
      <c r="A2348" t="s">
        <v>7951</v>
      </c>
      <c r="B2348" t="s">
        <v>19</v>
      </c>
      <c r="C2348">
        <v>0</v>
      </c>
      <c r="D2348">
        <v>0</v>
      </c>
      <c r="E2348">
        <v>0</v>
      </c>
      <c r="F2348">
        <v>0</v>
      </c>
      <c r="G2348">
        <v>0</v>
      </c>
      <c r="H2348">
        <v>0</v>
      </c>
      <c r="I2348">
        <v>0</v>
      </c>
      <c r="J2348">
        <v>0</v>
      </c>
      <c r="K2348">
        <v>0</v>
      </c>
      <c r="L2348">
        <v>0</v>
      </c>
      <c r="M2348">
        <v>0</v>
      </c>
      <c r="N2348">
        <v>0</v>
      </c>
      <c r="O2348">
        <v>0</v>
      </c>
      <c r="P2348">
        <v>0</v>
      </c>
      <c r="Q2348">
        <v>0</v>
      </c>
      <c r="R2348">
        <v>0</v>
      </c>
      <c r="S2348">
        <v>0</v>
      </c>
      <c r="T2348">
        <v>0</v>
      </c>
      <c r="U2348">
        <v>0</v>
      </c>
      <c r="V2348">
        <v>0</v>
      </c>
      <c r="W2348">
        <v>0</v>
      </c>
      <c r="X2348">
        <v>0</v>
      </c>
      <c r="Y2348">
        <v>0</v>
      </c>
      <c r="Z2348">
        <v>0</v>
      </c>
      <c r="AA2348">
        <v>0</v>
      </c>
      <c r="AB2348">
        <v>0</v>
      </c>
      <c r="AC2348">
        <v>0</v>
      </c>
      <c r="AD2348">
        <v>0</v>
      </c>
      <c r="AE2348">
        <v>0</v>
      </c>
      <c r="AF2348">
        <v>0</v>
      </c>
    </row>
    <row r="2349" spans="1:32">
      <c r="A2349" t="s">
        <v>7952</v>
      </c>
      <c r="B2349" t="s">
        <v>19</v>
      </c>
      <c r="C2349">
        <v>0</v>
      </c>
      <c r="D2349">
        <v>0</v>
      </c>
      <c r="E2349">
        <v>0</v>
      </c>
      <c r="F2349">
        <v>0</v>
      </c>
      <c r="G2349">
        <v>0</v>
      </c>
      <c r="H2349">
        <v>0</v>
      </c>
      <c r="I2349">
        <v>0</v>
      </c>
      <c r="J2349">
        <v>0</v>
      </c>
      <c r="K2349">
        <v>0</v>
      </c>
      <c r="L2349">
        <v>0</v>
      </c>
      <c r="M2349">
        <v>0</v>
      </c>
      <c r="N2349">
        <v>0</v>
      </c>
      <c r="O2349">
        <v>0</v>
      </c>
      <c r="P2349">
        <v>0</v>
      </c>
      <c r="Q2349">
        <v>0</v>
      </c>
      <c r="R2349">
        <v>0</v>
      </c>
      <c r="S2349">
        <v>0</v>
      </c>
      <c r="T2349">
        <v>0</v>
      </c>
      <c r="U2349">
        <v>0</v>
      </c>
      <c r="V2349">
        <v>0</v>
      </c>
      <c r="W2349">
        <v>0</v>
      </c>
      <c r="X2349">
        <v>0</v>
      </c>
      <c r="Y2349">
        <v>0</v>
      </c>
      <c r="Z2349">
        <v>0</v>
      </c>
      <c r="AA2349">
        <v>0</v>
      </c>
      <c r="AB2349">
        <v>0</v>
      </c>
      <c r="AC2349">
        <v>0</v>
      </c>
      <c r="AD2349">
        <v>0</v>
      </c>
      <c r="AE2349">
        <v>0</v>
      </c>
      <c r="AF2349">
        <v>0</v>
      </c>
    </row>
    <row r="2350" spans="1:32">
      <c r="A2350" t="s">
        <v>7953</v>
      </c>
      <c r="B2350" t="s">
        <v>19</v>
      </c>
      <c r="C2350">
        <v>0</v>
      </c>
      <c r="D2350">
        <v>0</v>
      </c>
      <c r="E2350">
        <v>0</v>
      </c>
      <c r="F2350">
        <v>0</v>
      </c>
      <c r="G2350">
        <v>0</v>
      </c>
      <c r="H2350">
        <v>0</v>
      </c>
      <c r="I2350">
        <v>0</v>
      </c>
      <c r="J2350">
        <v>0</v>
      </c>
      <c r="K2350">
        <v>0</v>
      </c>
      <c r="L2350">
        <v>0</v>
      </c>
      <c r="M2350">
        <v>0</v>
      </c>
      <c r="N2350">
        <v>0</v>
      </c>
      <c r="O2350">
        <v>0</v>
      </c>
      <c r="P2350">
        <v>0</v>
      </c>
      <c r="Q2350">
        <v>0</v>
      </c>
      <c r="R2350">
        <v>0</v>
      </c>
      <c r="S2350">
        <v>0</v>
      </c>
      <c r="T2350">
        <v>0</v>
      </c>
      <c r="U2350">
        <v>0</v>
      </c>
      <c r="V2350">
        <v>0</v>
      </c>
      <c r="W2350">
        <v>0</v>
      </c>
      <c r="X2350">
        <v>0</v>
      </c>
      <c r="Y2350">
        <v>0</v>
      </c>
      <c r="Z2350">
        <v>0</v>
      </c>
      <c r="AA2350">
        <v>0</v>
      </c>
      <c r="AB2350">
        <v>0</v>
      </c>
      <c r="AC2350">
        <v>0</v>
      </c>
      <c r="AD2350">
        <v>0</v>
      </c>
      <c r="AE2350">
        <v>0</v>
      </c>
      <c r="AF2350">
        <v>0</v>
      </c>
    </row>
    <row r="2351" spans="1:32">
      <c r="A2351" t="s">
        <v>7954</v>
      </c>
      <c r="B2351" t="s">
        <v>19</v>
      </c>
      <c r="C2351">
        <v>0</v>
      </c>
      <c r="D2351">
        <v>0</v>
      </c>
      <c r="E2351">
        <v>0</v>
      </c>
      <c r="F2351">
        <v>0</v>
      </c>
      <c r="G2351">
        <v>0</v>
      </c>
      <c r="H2351">
        <v>0</v>
      </c>
      <c r="I2351">
        <v>0</v>
      </c>
      <c r="J2351">
        <v>0</v>
      </c>
      <c r="K2351">
        <v>0</v>
      </c>
      <c r="L2351">
        <v>0</v>
      </c>
      <c r="M2351">
        <v>0</v>
      </c>
      <c r="N2351">
        <v>0</v>
      </c>
      <c r="O2351">
        <v>0</v>
      </c>
      <c r="P2351">
        <v>0</v>
      </c>
      <c r="Q2351">
        <v>0</v>
      </c>
      <c r="R2351">
        <v>0</v>
      </c>
      <c r="S2351">
        <v>0</v>
      </c>
      <c r="T2351">
        <v>0</v>
      </c>
      <c r="U2351">
        <v>0</v>
      </c>
      <c r="V2351">
        <v>0</v>
      </c>
      <c r="W2351">
        <v>0</v>
      </c>
      <c r="X2351">
        <v>0</v>
      </c>
      <c r="Y2351">
        <v>0</v>
      </c>
      <c r="Z2351">
        <v>0</v>
      </c>
      <c r="AA2351">
        <v>0</v>
      </c>
      <c r="AB2351">
        <v>0</v>
      </c>
      <c r="AC2351">
        <v>0</v>
      </c>
      <c r="AD2351">
        <v>0</v>
      </c>
      <c r="AE2351">
        <v>0</v>
      </c>
      <c r="AF2351">
        <v>0</v>
      </c>
    </row>
    <row r="2352" spans="1:32">
      <c r="A2352" t="s">
        <v>7955</v>
      </c>
      <c r="B2352" t="s">
        <v>19</v>
      </c>
      <c r="C2352">
        <v>0</v>
      </c>
      <c r="D2352">
        <v>0</v>
      </c>
      <c r="E2352">
        <v>0</v>
      </c>
      <c r="F2352">
        <v>0</v>
      </c>
      <c r="G2352">
        <v>0</v>
      </c>
      <c r="H2352">
        <v>0</v>
      </c>
      <c r="I2352">
        <v>0</v>
      </c>
      <c r="J2352">
        <v>0</v>
      </c>
      <c r="K2352">
        <v>0</v>
      </c>
      <c r="L2352">
        <v>0</v>
      </c>
      <c r="M2352">
        <v>0</v>
      </c>
      <c r="N2352">
        <v>0</v>
      </c>
      <c r="O2352">
        <v>0</v>
      </c>
      <c r="P2352">
        <v>0</v>
      </c>
      <c r="Q2352">
        <v>0</v>
      </c>
      <c r="R2352">
        <v>0</v>
      </c>
      <c r="S2352">
        <v>0</v>
      </c>
      <c r="T2352">
        <v>0</v>
      </c>
      <c r="U2352">
        <v>0</v>
      </c>
      <c r="V2352">
        <v>0</v>
      </c>
      <c r="W2352">
        <v>0</v>
      </c>
      <c r="X2352">
        <v>0</v>
      </c>
      <c r="Y2352">
        <v>0</v>
      </c>
      <c r="Z2352">
        <v>0</v>
      </c>
      <c r="AA2352">
        <v>0</v>
      </c>
      <c r="AB2352">
        <v>0</v>
      </c>
      <c r="AC2352">
        <v>0</v>
      </c>
      <c r="AD2352">
        <v>0</v>
      </c>
      <c r="AE2352">
        <v>0</v>
      </c>
      <c r="AF2352">
        <v>0</v>
      </c>
    </row>
    <row r="2353" spans="1:32">
      <c r="A2353" t="s">
        <v>7956</v>
      </c>
      <c r="B2353" t="s">
        <v>19</v>
      </c>
      <c r="C2353">
        <v>0</v>
      </c>
      <c r="D2353">
        <v>0</v>
      </c>
      <c r="E2353">
        <v>0</v>
      </c>
      <c r="F2353">
        <v>0</v>
      </c>
      <c r="G2353">
        <v>0</v>
      </c>
      <c r="H2353">
        <v>0</v>
      </c>
      <c r="I2353">
        <v>0</v>
      </c>
      <c r="J2353">
        <v>0</v>
      </c>
      <c r="K2353">
        <v>0</v>
      </c>
      <c r="L2353">
        <v>0</v>
      </c>
      <c r="M2353">
        <v>0</v>
      </c>
      <c r="N2353">
        <v>0</v>
      </c>
      <c r="O2353">
        <v>0</v>
      </c>
      <c r="P2353">
        <v>0</v>
      </c>
      <c r="Q2353">
        <v>0</v>
      </c>
      <c r="R2353">
        <v>0</v>
      </c>
      <c r="S2353">
        <v>0</v>
      </c>
      <c r="T2353">
        <v>0</v>
      </c>
      <c r="U2353">
        <v>0</v>
      </c>
      <c r="V2353">
        <v>0</v>
      </c>
      <c r="W2353">
        <v>0</v>
      </c>
      <c r="X2353">
        <v>0</v>
      </c>
      <c r="Y2353">
        <v>0</v>
      </c>
      <c r="Z2353">
        <v>0</v>
      </c>
      <c r="AA2353">
        <v>0</v>
      </c>
      <c r="AB2353">
        <v>0</v>
      </c>
      <c r="AC2353">
        <v>0</v>
      </c>
      <c r="AD2353">
        <v>0</v>
      </c>
      <c r="AE2353">
        <v>0</v>
      </c>
      <c r="AF2353">
        <v>0</v>
      </c>
    </row>
    <row r="2354" spans="1:32">
      <c r="A2354" t="s">
        <v>7957</v>
      </c>
      <c r="B2354" t="s">
        <v>19</v>
      </c>
      <c r="C2354">
        <v>0</v>
      </c>
      <c r="D2354">
        <v>0</v>
      </c>
      <c r="E2354">
        <v>0</v>
      </c>
      <c r="F2354">
        <v>0</v>
      </c>
      <c r="G2354">
        <v>0</v>
      </c>
      <c r="H2354">
        <v>0</v>
      </c>
      <c r="I2354">
        <v>0</v>
      </c>
      <c r="J2354">
        <v>0</v>
      </c>
      <c r="K2354">
        <v>0</v>
      </c>
      <c r="L2354">
        <v>0</v>
      </c>
      <c r="M2354">
        <v>0</v>
      </c>
      <c r="N2354">
        <v>0</v>
      </c>
      <c r="O2354">
        <v>0</v>
      </c>
      <c r="P2354">
        <v>0</v>
      </c>
      <c r="Q2354">
        <v>0</v>
      </c>
      <c r="R2354">
        <v>0</v>
      </c>
      <c r="S2354">
        <v>0</v>
      </c>
      <c r="T2354">
        <v>0</v>
      </c>
      <c r="U2354">
        <v>0</v>
      </c>
      <c r="V2354">
        <v>0</v>
      </c>
      <c r="W2354">
        <v>0</v>
      </c>
      <c r="X2354">
        <v>0</v>
      </c>
      <c r="Y2354">
        <v>0</v>
      </c>
      <c r="Z2354">
        <v>0</v>
      </c>
      <c r="AA2354">
        <v>0</v>
      </c>
      <c r="AB2354">
        <v>0</v>
      </c>
      <c r="AC2354">
        <v>0</v>
      </c>
      <c r="AD2354">
        <v>0</v>
      </c>
      <c r="AE2354">
        <v>0</v>
      </c>
      <c r="AF2354">
        <v>0</v>
      </c>
    </row>
    <row r="2355" spans="1:32">
      <c r="A2355" t="s">
        <v>7958</v>
      </c>
      <c r="B2355" t="s">
        <v>19</v>
      </c>
      <c r="C2355">
        <v>0</v>
      </c>
      <c r="D2355">
        <v>0</v>
      </c>
      <c r="E2355">
        <v>0</v>
      </c>
      <c r="F2355">
        <v>0</v>
      </c>
      <c r="G2355">
        <v>0</v>
      </c>
      <c r="H2355">
        <v>0</v>
      </c>
      <c r="I2355">
        <v>0</v>
      </c>
      <c r="J2355">
        <v>0</v>
      </c>
      <c r="K2355">
        <v>0</v>
      </c>
      <c r="L2355">
        <v>0</v>
      </c>
      <c r="M2355">
        <v>0</v>
      </c>
      <c r="N2355">
        <v>0</v>
      </c>
      <c r="O2355">
        <v>0</v>
      </c>
      <c r="P2355">
        <v>0</v>
      </c>
      <c r="Q2355">
        <v>0</v>
      </c>
      <c r="R2355">
        <v>0</v>
      </c>
      <c r="S2355">
        <v>0</v>
      </c>
      <c r="T2355">
        <v>0</v>
      </c>
      <c r="U2355">
        <v>0</v>
      </c>
      <c r="V2355">
        <v>0</v>
      </c>
      <c r="W2355">
        <v>0</v>
      </c>
      <c r="X2355">
        <v>0</v>
      </c>
      <c r="Y2355">
        <v>0</v>
      </c>
      <c r="Z2355">
        <v>0</v>
      </c>
      <c r="AA2355">
        <v>0</v>
      </c>
      <c r="AB2355">
        <v>0</v>
      </c>
      <c r="AC2355">
        <v>0</v>
      </c>
      <c r="AD2355">
        <v>0</v>
      </c>
      <c r="AE2355">
        <v>0</v>
      </c>
      <c r="AF2355">
        <v>0</v>
      </c>
    </row>
    <row r="2356" spans="1:32">
      <c r="A2356" t="s">
        <v>7959</v>
      </c>
      <c r="B2356" t="s">
        <v>19</v>
      </c>
      <c r="C2356">
        <v>0</v>
      </c>
      <c r="D2356">
        <v>0</v>
      </c>
      <c r="E2356">
        <v>0</v>
      </c>
      <c r="F2356">
        <v>0</v>
      </c>
      <c r="G2356">
        <v>0</v>
      </c>
      <c r="H2356">
        <v>0</v>
      </c>
      <c r="I2356">
        <v>0</v>
      </c>
      <c r="J2356">
        <v>0</v>
      </c>
      <c r="K2356">
        <v>0</v>
      </c>
      <c r="L2356">
        <v>0</v>
      </c>
      <c r="M2356">
        <v>0</v>
      </c>
      <c r="N2356">
        <v>0</v>
      </c>
      <c r="O2356">
        <v>0</v>
      </c>
      <c r="P2356">
        <v>0</v>
      </c>
      <c r="Q2356">
        <v>0</v>
      </c>
      <c r="R2356">
        <v>0</v>
      </c>
      <c r="S2356">
        <v>0</v>
      </c>
      <c r="T2356">
        <v>0</v>
      </c>
      <c r="U2356">
        <v>0</v>
      </c>
      <c r="V2356">
        <v>0</v>
      </c>
      <c r="W2356">
        <v>0</v>
      </c>
      <c r="X2356">
        <v>0</v>
      </c>
      <c r="Y2356">
        <v>0</v>
      </c>
      <c r="Z2356">
        <v>0</v>
      </c>
      <c r="AA2356">
        <v>0</v>
      </c>
      <c r="AB2356">
        <v>0</v>
      </c>
      <c r="AC2356">
        <v>0</v>
      </c>
      <c r="AD2356">
        <v>0</v>
      </c>
      <c r="AE2356">
        <v>0</v>
      </c>
      <c r="AF2356">
        <v>0</v>
      </c>
    </row>
    <row r="2357" spans="1:32">
      <c r="A2357" t="s">
        <v>7960</v>
      </c>
      <c r="B2357" t="s">
        <v>19</v>
      </c>
      <c r="C2357">
        <v>0</v>
      </c>
      <c r="D2357">
        <v>0</v>
      </c>
      <c r="E2357">
        <v>0</v>
      </c>
      <c r="F2357">
        <v>0</v>
      </c>
      <c r="G2357">
        <v>0</v>
      </c>
      <c r="H2357">
        <v>0</v>
      </c>
      <c r="I2357">
        <v>0</v>
      </c>
      <c r="J2357">
        <v>0</v>
      </c>
      <c r="K2357">
        <v>0</v>
      </c>
      <c r="L2357">
        <v>0</v>
      </c>
      <c r="M2357">
        <v>0</v>
      </c>
      <c r="N2357">
        <v>0</v>
      </c>
      <c r="O2357">
        <v>0</v>
      </c>
      <c r="P2357">
        <v>0</v>
      </c>
      <c r="Q2357">
        <v>0</v>
      </c>
      <c r="R2357">
        <v>0</v>
      </c>
      <c r="S2357">
        <v>0</v>
      </c>
      <c r="T2357">
        <v>0</v>
      </c>
      <c r="U2357">
        <v>0</v>
      </c>
      <c r="V2357">
        <v>0</v>
      </c>
      <c r="W2357">
        <v>0</v>
      </c>
      <c r="X2357">
        <v>0</v>
      </c>
      <c r="Y2357">
        <v>0</v>
      </c>
      <c r="Z2357">
        <v>0</v>
      </c>
      <c r="AA2357">
        <v>0</v>
      </c>
      <c r="AB2357">
        <v>0</v>
      </c>
      <c r="AC2357">
        <v>0</v>
      </c>
      <c r="AD2357">
        <v>0</v>
      </c>
      <c r="AE2357">
        <v>0</v>
      </c>
      <c r="AF2357">
        <v>0</v>
      </c>
    </row>
    <row r="2358" spans="1:32">
      <c r="A2358" t="s">
        <v>7961</v>
      </c>
      <c r="B2358" t="s">
        <v>19</v>
      </c>
      <c r="C2358">
        <v>0</v>
      </c>
      <c r="D2358">
        <v>0</v>
      </c>
      <c r="E2358">
        <v>0</v>
      </c>
      <c r="F2358">
        <v>0</v>
      </c>
      <c r="G2358">
        <v>0</v>
      </c>
      <c r="H2358">
        <v>0</v>
      </c>
      <c r="I2358">
        <v>0</v>
      </c>
      <c r="J2358">
        <v>0</v>
      </c>
      <c r="K2358">
        <v>0</v>
      </c>
      <c r="L2358">
        <v>0</v>
      </c>
      <c r="M2358">
        <v>0</v>
      </c>
      <c r="N2358">
        <v>0</v>
      </c>
      <c r="O2358">
        <v>0</v>
      </c>
      <c r="P2358">
        <v>0</v>
      </c>
      <c r="Q2358">
        <v>0</v>
      </c>
      <c r="R2358">
        <v>0</v>
      </c>
      <c r="S2358">
        <v>0</v>
      </c>
      <c r="T2358">
        <v>0</v>
      </c>
      <c r="U2358">
        <v>0</v>
      </c>
      <c r="V2358">
        <v>0</v>
      </c>
      <c r="W2358">
        <v>0</v>
      </c>
      <c r="X2358">
        <v>0</v>
      </c>
      <c r="Y2358">
        <v>0</v>
      </c>
      <c r="Z2358">
        <v>0</v>
      </c>
      <c r="AA2358">
        <v>0</v>
      </c>
      <c r="AB2358">
        <v>0</v>
      </c>
      <c r="AC2358">
        <v>0</v>
      </c>
      <c r="AD2358">
        <v>0</v>
      </c>
      <c r="AE2358">
        <v>0</v>
      </c>
      <c r="AF2358">
        <v>0</v>
      </c>
    </row>
    <row r="2359" spans="1:32">
      <c r="A2359" t="s">
        <v>7962</v>
      </c>
      <c r="B2359" t="s">
        <v>19</v>
      </c>
      <c r="C2359">
        <v>0</v>
      </c>
      <c r="D2359">
        <v>0</v>
      </c>
      <c r="E2359">
        <v>0</v>
      </c>
      <c r="F2359">
        <v>0</v>
      </c>
      <c r="G2359">
        <v>0</v>
      </c>
      <c r="H2359">
        <v>0</v>
      </c>
      <c r="I2359">
        <v>0</v>
      </c>
      <c r="J2359">
        <v>0</v>
      </c>
      <c r="K2359">
        <v>0</v>
      </c>
      <c r="L2359">
        <v>0</v>
      </c>
      <c r="M2359">
        <v>0</v>
      </c>
      <c r="N2359">
        <v>0</v>
      </c>
      <c r="O2359">
        <v>0</v>
      </c>
      <c r="P2359">
        <v>0</v>
      </c>
      <c r="Q2359">
        <v>0</v>
      </c>
      <c r="R2359">
        <v>0</v>
      </c>
      <c r="S2359">
        <v>0</v>
      </c>
      <c r="T2359">
        <v>0</v>
      </c>
      <c r="U2359">
        <v>0</v>
      </c>
      <c r="V2359">
        <v>0</v>
      </c>
      <c r="W2359">
        <v>0</v>
      </c>
      <c r="X2359">
        <v>0</v>
      </c>
      <c r="Y2359">
        <v>0</v>
      </c>
      <c r="Z2359">
        <v>0</v>
      </c>
      <c r="AA2359">
        <v>0</v>
      </c>
      <c r="AB2359">
        <v>0</v>
      </c>
      <c r="AC2359">
        <v>0</v>
      </c>
      <c r="AD2359">
        <v>0</v>
      </c>
      <c r="AE2359">
        <v>0</v>
      </c>
      <c r="AF2359">
        <v>0</v>
      </c>
    </row>
    <row r="2360" spans="1:32">
      <c r="A2360" t="s">
        <v>7963</v>
      </c>
      <c r="B2360" t="s">
        <v>19</v>
      </c>
      <c r="C2360">
        <v>0</v>
      </c>
      <c r="D2360">
        <v>0</v>
      </c>
      <c r="E2360">
        <v>0</v>
      </c>
      <c r="F2360">
        <v>0</v>
      </c>
      <c r="G2360">
        <v>0</v>
      </c>
      <c r="H2360">
        <v>0</v>
      </c>
      <c r="I2360">
        <v>0</v>
      </c>
      <c r="J2360">
        <v>0</v>
      </c>
      <c r="K2360">
        <v>0</v>
      </c>
      <c r="L2360">
        <v>0</v>
      </c>
      <c r="M2360">
        <v>0</v>
      </c>
      <c r="N2360">
        <v>0</v>
      </c>
      <c r="O2360">
        <v>0</v>
      </c>
      <c r="P2360">
        <v>0</v>
      </c>
      <c r="Q2360">
        <v>0</v>
      </c>
      <c r="R2360">
        <v>0</v>
      </c>
      <c r="S2360">
        <v>0</v>
      </c>
      <c r="T2360">
        <v>0</v>
      </c>
      <c r="U2360">
        <v>0</v>
      </c>
      <c r="V2360">
        <v>0</v>
      </c>
      <c r="W2360">
        <v>0</v>
      </c>
      <c r="X2360">
        <v>0</v>
      </c>
      <c r="Y2360">
        <v>0</v>
      </c>
      <c r="Z2360">
        <v>0</v>
      </c>
      <c r="AA2360">
        <v>0</v>
      </c>
      <c r="AB2360">
        <v>0</v>
      </c>
      <c r="AC2360">
        <v>0</v>
      </c>
      <c r="AD2360">
        <v>0</v>
      </c>
      <c r="AE2360">
        <v>0</v>
      </c>
      <c r="AF2360">
        <v>0</v>
      </c>
    </row>
    <row r="2361" spans="1:32">
      <c r="A2361" t="s">
        <v>7964</v>
      </c>
      <c r="B2361" t="s">
        <v>19</v>
      </c>
      <c r="C2361">
        <v>0</v>
      </c>
      <c r="D2361">
        <v>0</v>
      </c>
      <c r="E2361">
        <v>0</v>
      </c>
      <c r="F2361">
        <v>0</v>
      </c>
      <c r="G2361">
        <v>0</v>
      </c>
      <c r="H2361">
        <v>0</v>
      </c>
      <c r="I2361">
        <v>0</v>
      </c>
      <c r="J2361">
        <v>0</v>
      </c>
      <c r="K2361">
        <v>0</v>
      </c>
      <c r="L2361">
        <v>0</v>
      </c>
      <c r="M2361">
        <v>0</v>
      </c>
      <c r="N2361">
        <v>0</v>
      </c>
      <c r="O2361">
        <v>0</v>
      </c>
      <c r="P2361">
        <v>0</v>
      </c>
      <c r="Q2361">
        <v>0</v>
      </c>
      <c r="R2361">
        <v>0</v>
      </c>
      <c r="S2361">
        <v>0</v>
      </c>
      <c r="T2361">
        <v>0</v>
      </c>
      <c r="U2361">
        <v>0</v>
      </c>
      <c r="V2361">
        <v>0</v>
      </c>
      <c r="W2361">
        <v>0</v>
      </c>
      <c r="X2361">
        <v>0</v>
      </c>
      <c r="Y2361">
        <v>0</v>
      </c>
      <c r="Z2361">
        <v>0</v>
      </c>
      <c r="AA2361">
        <v>0</v>
      </c>
      <c r="AB2361">
        <v>0</v>
      </c>
      <c r="AC2361">
        <v>0</v>
      </c>
      <c r="AD2361">
        <v>0</v>
      </c>
      <c r="AE2361">
        <v>0</v>
      </c>
      <c r="AF2361">
        <v>0</v>
      </c>
    </row>
    <row r="2362" spans="1:32">
      <c r="A2362" t="s">
        <v>7965</v>
      </c>
      <c r="B2362" t="s">
        <v>19</v>
      </c>
      <c r="C2362">
        <v>0</v>
      </c>
      <c r="D2362">
        <v>0</v>
      </c>
      <c r="E2362">
        <v>0</v>
      </c>
      <c r="F2362">
        <v>0</v>
      </c>
      <c r="G2362">
        <v>0</v>
      </c>
      <c r="H2362">
        <v>0</v>
      </c>
      <c r="I2362">
        <v>0</v>
      </c>
      <c r="J2362">
        <v>0</v>
      </c>
      <c r="K2362">
        <v>0</v>
      </c>
      <c r="L2362">
        <v>0</v>
      </c>
      <c r="M2362">
        <v>0</v>
      </c>
      <c r="N2362">
        <v>0</v>
      </c>
      <c r="O2362">
        <v>0</v>
      </c>
      <c r="P2362">
        <v>0</v>
      </c>
      <c r="Q2362">
        <v>0</v>
      </c>
      <c r="R2362">
        <v>0</v>
      </c>
      <c r="S2362">
        <v>0</v>
      </c>
      <c r="T2362">
        <v>0</v>
      </c>
      <c r="U2362">
        <v>0</v>
      </c>
      <c r="V2362">
        <v>0</v>
      </c>
      <c r="W2362">
        <v>0</v>
      </c>
      <c r="X2362">
        <v>0</v>
      </c>
      <c r="Y2362">
        <v>0</v>
      </c>
      <c r="Z2362">
        <v>0</v>
      </c>
      <c r="AA2362">
        <v>0</v>
      </c>
      <c r="AB2362">
        <v>0</v>
      </c>
      <c r="AC2362">
        <v>0</v>
      </c>
      <c r="AD2362">
        <v>0</v>
      </c>
      <c r="AE2362">
        <v>0</v>
      </c>
      <c r="AF2362">
        <v>0</v>
      </c>
    </row>
    <row r="2363" spans="1:32">
      <c r="A2363" t="s">
        <v>7966</v>
      </c>
      <c r="B2363" t="s">
        <v>19</v>
      </c>
      <c r="C2363">
        <v>0</v>
      </c>
      <c r="D2363">
        <v>0</v>
      </c>
      <c r="E2363">
        <v>0</v>
      </c>
      <c r="F2363">
        <v>0</v>
      </c>
      <c r="G2363">
        <v>0</v>
      </c>
      <c r="H2363">
        <v>0</v>
      </c>
      <c r="I2363">
        <v>0</v>
      </c>
      <c r="J2363">
        <v>0</v>
      </c>
      <c r="K2363">
        <v>0</v>
      </c>
      <c r="L2363">
        <v>0</v>
      </c>
      <c r="M2363">
        <v>0</v>
      </c>
      <c r="N2363">
        <v>0</v>
      </c>
      <c r="O2363">
        <v>0</v>
      </c>
      <c r="P2363">
        <v>0</v>
      </c>
      <c r="Q2363">
        <v>0</v>
      </c>
      <c r="R2363">
        <v>0</v>
      </c>
      <c r="S2363">
        <v>0</v>
      </c>
      <c r="T2363">
        <v>0</v>
      </c>
      <c r="U2363">
        <v>0</v>
      </c>
      <c r="V2363">
        <v>0</v>
      </c>
      <c r="W2363">
        <v>0</v>
      </c>
      <c r="X2363">
        <v>0</v>
      </c>
      <c r="Y2363">
        <v>0</v>
      </c>
      <c r="Z2363">
        <v>0</v>
      </c>
      <c r="AA2363">
        <v>0</v>
      </c>
      <c r="AB2363">
        <v>0</v>
      </c>
      <c r="AC2363">
        <v>0</v>
      </c>
      <c r="AD2363">
        <v>0</v>
      </c>
      <c r="AE2363">
        <v>0</v>
      </c>
      <c r="AF2363">
        <v>0</v>
      </c>
    </row>
    <row r="2364" spans="1:32">
      <c r="A2364" t="s">
        <v>7967</v>
      </c>
      <c r="B2364" t="s">
        <v>19</v>
      </c>
      <c r="C2364">
        <v>0</v>
      </c>
      <c r="D2364">
        <v>0</v>
      </c>
      <c r="E2364">
        <v>0</v>
      </c>
      <c r="F2364">
        <v>0</v>
      </c>
      <c r="G2364">
        <v>0</v>
      </c>
      <c r="H2364">
        <v>0</v>
      </c>
      <c r="I2364">
        <v>0</v>
      </c>
      <c r="J2364">
        <v>0</v>
      </c>
      <c r="K2364">
        <v>0</v>
      </c>
      <c r="L2364">
        <v>0</v>
      </c>
      <c r="M2364">
        <v>0</v>
      </c>
      <c r="N2364">
        <v>0</v>
      </c>
      <c r="O2364">
        <v>0</v>
      </c>
      <c r="P2364">
        <v>0</v>
      </c>
      <c r="Q2364">
        <v>0</v>
      </c>
      <c r="R2364">
        <v>0</v>
      </c>
      <c r="S2364">
        <v>0</v>
      </c>
      <c r="T2364">
        <v>0</v>
      </c>
      <c r="U2364">
        <v>0</v>
      </c>
      <c r="V2364">
        <v>0</v>
      </c>
      <c r="W2364">
        <v>0</v>
      </c>
      <c r="X2364">
        <v>0</v>
      </c>
      <c r="Y2364">
        <v>0</v>
      </c>
      <c r="Z2364">
        <v>0</v>
      </c>
      <c r="AA2364">
        <v>0</v>
      </c>
      <c r="AB2364">
        <v>0</v>
      </c>
      <c r="AC2364">
        <v>0</v>
      </c>
      <c r="AD2364">
        <v>0</v>
      </c>
      <c r="AE2364">
        <v>0</v>
      </c>
      <c r="AF2364">
        <v>0</v>
      </c>
    </row>
    <row r="2365" spans="1:32">
      <c r="A2365" t="s">
        <v>7968</v>
      </c>
      <c r="B2365" t="s">
        <v>19</v>
      </c>
      <c r="C2365">
        <v>0</v>
      </c>
      <c r="D2365">
        <v>0</v>
      </c>
      <c r="E2365">
        <v>0</v>
      </c>
      <c r="F2365">
        <v>0</v>
      </c>
      <c r="G2365">
        <v>0</v>
      </c>
      <c r="H2365">
        <v>0</v>
      </c>
      <c r="I2365">
        <v>0</v>
      </c>
      <c r="J2365">
        <v>0</v>
      </c>
      <c r="K2365">
        <v>0</v>
      </c>
      <c r="L2365">
        <v>0</v>
      </c>
      <c r="M2365">
        <v>0</v>
      </c>
      <c r="N2365">
        <v>0</v>
      </c>
      <c r="O2365">
        <v>0</v>
      </c>
      <c r="P2365">
        <v>0</v>
      </c>
      <c r="Q2365">
        <v>0</v>
      </c>
      <c r="R2365">
        <v>0</v>
      </c>
      <c r="S2365">
        <v>0</v>
      </c>
      <c r="T2365">
        <v>0</v>
      </c>
      <c r="U2365">
        <v>0</v>
      </c>
      <c r="V2365">
        <v>0</v>
      </c>
      <c r="W2365">
        <v>0</v>
      </c>
      <c r="X2365">
        <v>0</v>
      </c>
      <c r="Y2365">
        <v>0</v>
      </c>
      <c r="Z2365">
        <v>0</v>
      </c>
      <c r="AA2365">
        <v>0</v>
      </c>
      <c r="AB2365">
        <v>0</v>
      </c>
      <c r="AC2365">
        <v>0</v>
      </c>
      <c r="AD2365">
        <v>0</v>
      </c>
      <c r="AE2365">
        <v>0</v>
      </c>
      <c r="AF2365">
        <v>0</v>
      </c>
    </row>
    <row r="2366" spans="1:32">
      <c r="A2366" t="s">
        <v>7969</v>
      </c>
      <c r="B2366" t="s">
        <v>19</v>
      </c>
      <c r="C2366">
        <v>0</v>
      </c>
      <c r="D2366">
        <v>0</v>
      </c>
      <c r="E2366">
        <v>0</v>
      </c>
      <c r="F2366">
        <v>0</v>
      </c>
      <c r="G2366">
        <v>0</v>
      </c>
      <c r="H2366">
        <v>0</v>
      </c>
      <c r="I2366">
        <v>0</v>
      </c>
      <c r="J2366">
        <v>0</v>
      </c>
      <c r="K2366">
        <v>0</v>
      </c>
      <c r="L2366">
        <v>0</v>
      </c>
      <c r="M2366">
        <v>0</v>
      </c>
      <c r="N2366">
        <v>0</v>
      </c>
      <c r="O2366">
        <v>0</v>
      </c>
      <c r="P2366">
        <v>0</v>
      </c>
      <c r="Q2366">
        <v>0</v>
      </c>
      <c r="R2366">
        <v>0</v>
      </c>
      <c r="S2366">
        <v>0</v>
      </c>
      <c r="T2366">
        <v>0</v>
      </c>
      <c r="U2366">
        <v>0</v>
      </c>
      <c r="V2366">
        <v>0</v>
      </c>
      <c r="W2366">
        <v>0</v>
      </c>
      <c r="X2366">
        <v>0</v>
      </c>
      <c r="Y2366">
        <v>0</v>
      </c>
      <c r="Z2366">
        <v>0</v>
      </c>
      <c r="AA2366">
        <v>0</v>
      </c>
      <c r="AB2366">
        <v>0</v>
      </c>
      <c r="AC2366">
        <v>0</v>
      </c>
      <c r="AD2366">
        <v>0</v>
      </c>
      <c r="AE2366">
        <v>0</v>
      </c>
      <c r="AF2366">
        <v>0</v>
      </c>
    </row>
    <row r="2367" spans="1:32">
      <c r="A2367" t="s">
        <v>7970</v>
      </c>
      <c r="B2367" t="s">
        <v>19</v>
      </c>
      <c r="C2367">
        <v>0</v>
      </c>
      <c r="D2367">
        <v>0</v>
      </c>
      <c r="E2367">
        <v>0</v>
      </c>
      <c r="F2367">
        <v>0</v>
      </c>
      <c r="G2367">
        <v>0</v>
      </c>
      <c r="H2367">
        <v>0</v>
      </c>
      <c r="I2367">
        <v>0</v>
      </c>
      <c r="J2367">
        <v>0</v>
      </c>
      <c r="K2367">
        <v>0</v>
      </c>
      <c r="L2367">
        <v>0</v>
      </c>
      <c r="M2367">
        <v>0</v>
      </c>
      <c r="N2367">
        <v>0</v>
      </c>
      <c r="O2367">
        <v>0</v>
      </c>
      <c r="P2367">
        <v>0</v>
      </c>
      <c r="Q2367">
        <v>0</v>
      </c>
      <c r="R2367">
        <v>0</v>
      </c>
      <c r="S2367">
        <v>0</v>
      </c>
      <c r="T2367">
        <v>0</v>
      </c>
      <c r="U2367">
        <v>0</v>
      </c>
      <c r="V2367">
        <v>0</v>
      </c>
      <c r="W2367">
        <v>0</v>
      </c>
      <c r="X2367">
        <v>0</v>
      </c>
      <c r="Y2367">
        <v>0</v>
      </c>
      <c r="Z2367">
        <v>0</v>
      </c>
      <c r="AA2367">
        <v>0</v>
      </c>
      <c r="AB2367">
        <v>0</v>
      </c>
      <c r="AC2367">
        <v>0</v>
      </c>
      <c r="AD2367">
        <v>0</v>
      </c>
      <c r="AE2367">
        <v>0</v>
      </c>
      <c r="AF2367">
        <v>0</v>
      </c>
    </row>
    <row r="2368" spans="1:32">
      <c r="A2368" t="s">
        <v>7971</v>
      </c>
      <c r="B2368" t="s">
        <v>19</v>
      </c>
      <c r="C2368">
        <v>0</v>
      </c>
      <c r="D2368">
        <v>0</v>
      </c>
      <c r="E2368">
        <v>0</v>
      </c>
      <c r="F2368">
        <v>0</v>
      </c>
      <c r="G2368">
        <v>0</v>
      </c>
      <c r="H2368">
        <v>0</v>
      </c>
      <c r="I2368">
        <v>0</v>
      </c>
      <c r="J2368">
        <v>0</v>
      </c>
      <c r="K2368">
        <v>0</v>
      </c>
      <c r="L2368">
        <v>0</v>
      </c>
      <c r="M2368">
        <v>0</v>
      </c>
      <c r="N2368">
        <v>0</v>
      </c>
      <c r="O2368">
        <v>0</v>
      </c>
      <c r="P2368">
        <v>0</v>
      </c>
      <c r="Q2368">
        <v>0</v>
      </c>
      <c r="R2368">
        <v>0</v>
      </c>
      <c r="S2368">
        <v>0</v>
      </c>
      <c r="T2368">
        <v>0</v>
      </c>
      <c r="U2368">
        <v>0</v>
      </c>
      <c r="V2368">
        <v>0</v>
      </c>
      <c r="W2368">
        <v>0</v>
      </c>
      <c r="X2368">
        <v>0</v>
      </c>
      <c r="Y2368">
        <v>0</v>
      </c>
      <c r="Z2368">
        <v>0</v>
      </c>
      <c r="AA2368">
        <v>0</v>
      </c>
      <c r="AB2368">
        <v>0</v>
      </c>
      <c r="AC2368">
        <v>0</v>
      </c>
      <c r="AD2368">
        <v>0</v>
      </c>
      <c r="AE2368">
        <v>0</v>
      </c>
      <c r="AF2368">
        <v>0</v>
      </c>
    </row>
    <row r="2369" spans="1:32">
      <c r="A2369" t="s">
        <v>7972</v>
      </c>
      <c r="B2369" t="s">
        <v>19</v>
      </c>
      <c r="C2369">
        <v>0</v>
      </c>
      <c r="D2369">
        <v>0</v>
      </c>
      <c r="E2369">
        <v>0</v>
      </c>
      <c r="F2369">
        <v>0</v>
      </c>
      <c r="G2369">
        <v>0</v>
      </c>
      <c r="H2369">
        <v>0</v>
      </c>
      <c r="I2369">
        <v>0</v>
      </c>
      <c r="J2369">
        <v>0</v>
      </c>
      <c r="K2369">
        <v>0</v>
      </c>
      <c r="L2369">
        <v>0</v>
      </c>
      <c r="M2369">
        <v>0</v>
      </c>
      <c r="N2369">
        <v>0</v>
      </c>
      <c r="O2369">
        <v>0</v>
      </c>
      <c r="P2369">
        <v>0</v>
      </c>
      <c r="Q2369">
        <v>0</v>
      </c>
      <c r="R2369">
        <v>0</v>
      </c>
      <c r="S2369">
        <v>0</v>
      </c>
      <c r="T2369">
        <v>0</v>
      </c>
      <c r="U2369">
        <v>0</v>
      </c>
      <c r="V2369">
        <v>0</v>
      </c>
      <c r="W2369">
        <v>0</v>
      </c>
      <c r="X2369">
        <v>0</v>
      </c>
      <c r="Y2369">
        <v>0</v>
      </c>
      <c r="Z2369">
        <v>0</v>
      </c>
      <c r="AA2369">
        <v>0</v>
      </c>
      <c r="AB2369">
        <v>0</v>
      </c>
      <c r="AC2369">
        <v>0</v>
      </c>
      <c r="AD2369">
        <v>0</v>
      </c>
      <c r="AE2369">
        <v>0</v>
      </c>
      <c r="AF2369">
        <v>0</v>
      </c>
    </row>
    <row r="2370" spans="1:32">
      <c r="A2370" t="s">
        <v>7973</v>
      </c>
      <c r="B2370" t="s">
        <v>19</v>
      </c>
      <c r="C2370">
        <v>0</v>
      </c>
      <c r="D2370">
        <v>0</v>
      </c>
      <c r="E2370">
        <v>0</v>
      </c>
      <c r="F2370">
        <v>0</v>
      </c>
      <c r="G2370">
        <v>0</v>
      </c>
      <c r="H2370">
        <v>0</v>
      </c>
      <c r="I2370">
        <v>0</v>
      </c>
      <c r="J2370">
        <v>0</v>
      </c>
      <c r="K2370">
        <v>0</v>
      </c>
      <c r="L2370">
        <v>0</v>
      </c>
      <c r="M2370">
        <v>0</v>
      </c>
      <c r="N2370">
        <v>0</v>
      </c>
      <c r="O2370">
        <v>0</v>
      </c>
      <c r="P2370">
        <v>0</v>
      </c>
      <c r="Q2370">
        <v>0</v>
      </c>
      <c r="R2370">
        <v>0</v>
      </c>
      <c r="S2370">
        <v>0</v>
      </c>
      <c r="T2370">
        <v>0</v>
      </c>
      <c r="U2370">
        <v>0</v>
      </c>
      <c r="V2370">
        <v>0</v>
      </c>
      <c r="W2370">
        <v>0</v>
      </c>
      <c r="X2370">
        <v>0</v>
      </c>
      <c r="Y2370">
        <v>0</v>
      </c>
      <c r="Z2370">
        <v>0</v>
      </c>
      <c r="AA2370">
        <v>0</v>
      </c>
      <c r="AB2370">
        <v>0</v>
      </c>
      <c r="AC2370">
        <v>0</v>
      </c>
      <c r="AD2370">
        <v>0</v>
      </c>
      <c r="AE2370">
        <v>0</v>
      </c>
      <c r="AF2370">
        <v>0</v>
      </c>
    </row>
    <row r="2371" spans="1:32">
      <c r="A2371" t="s">
        <v>7974</v>
      </c>
      <c r="B2371" t="s">
        <v>19</v>
      </c>
      <c r="C2371">
        <v>0</v>
      </c>
      <c r="D2371">
        <v>0</v>
      </c>
      <c r="E2371">
        <v>0</v>
      </c>
      <c r="F2371">
        <v>0</v>
      </c>
      <c r="G2371">
        <v>0</v>
      </c>
      <c r="H2371">
        <v>0</v>
      </c>
      <c r="I2371">
        <v>0</v>
      </c>
      <c r="J2371">
        <v>0</v>
      </c>
      <c r="K2371">
        <v>0</v>
      </c>
      <c r="L2371">
        <v>0</v>
      </c>
      <c r="M2371">
        <v>0</v>
      </c>
      <c r="N2371">
        <v>0</v>
      </c>
      <c r="O2371">
        <v>0</v>
      </c>
      <c r="P2371">
        <v>0</v>
      </c>
      <c r="Q2371">
        <v>0</v>
      </c>
      <c r="R2371">
        <v>0</v>
      </c>
      <c r="S2371">
        <v>0</v>
      </c>
      <c r="T2371">
        <v>0</v>
      </c>
      <c r="U2371">
        <v>0</v>
      </c>
      <c r="V2371">
        <v>0</v>
      </c>
      <c r="W2371">
        <v>0</v>
      </c>
      <c r="X2371">
        <v>0</v>
      </c>
      <c r="Y2371">
        <v>0</v>
      </c>
      <c r="Z2371">
        <v>0</v>
      </c>
      <c r="AA2371">
        <v>0</v>
      </c>
      <c r="AB2371">
        <v>0</v>
      </c>
      <c r="AC2371">
        <v>0</v>
      </c>
      <c r="AD2371">
        <v>0</v>
      </c>
      <c r="AE2371">
        <v>0</v>
      </c>
      <c r="AF2371">
        <v>0</v>
      </c>
    </row>
    <row r="2372" spans="1:32">
      <c r="A2372" t="s">
        <v>7975</v>
      </c>
      <c r="B2372" t="s">
        <v>19</v>
      </c>
      <c r="C2372">
        <v>0</v>
      </c>
      <c r="D2372">
        <v>0</v>
      </c>
      <c r="E2372">
        <v>0</v>
      </c>
      <c r="F2372">
        <v>0</v>
      </c>
      <c r="G2372">
        <v>0</v>
      </c>
      <c r="H2372">
        <v>0</v>
      </c>
      <c r="I2372">
        <v>0</v>
      </c>
      <c r="J2372">
        <v>0</v>
      </c>
      <c r="K2372">
        <v>0</v>
      </c>
      <c r="L2372">
        <v>0</v>
      </c>
      <c r="M2372">
        <v>0</v>
      </c>
      <c r="N2372">
        <v>0</v>
      </c>
      <c r="O2372">
        <v>0</v>
      </c>
      <c r="P2372">
        <v>0</v>
      </c>
      <c r="Q2372">
        <v>0</v>
      </c>
      <c r="R2372">
        <v>0</v>
      </c>
      <c r="S2372">
        <v>0</v>
      </c>
      <c r="T2372">
        <v>0</v>
      </c>
      <c r="U2372">
        <v>0</v>
      </c>
      <c r="V2372">
        <v>0</v>
      </c>
      <c r="W2372">
        <v>0</v>
      </c>
      <c r="X2372">
        <v>0</v>
      </c>
      <c r="Y2372">
        <v>0</v>
      </c>
      <c r="Z2372">
        <v>0</v>
      </c>
      <c r="AA2372">
        <v>0</v>
      </c>
      <c r="AB2372">
        <v>0</v>
      </c>
      <c r="AC2372">
        <v>0</v>
      </c>
      <c r="AD2372">
        <v>0</v>
      </c>
      <c r="AE2372">
        <v>0</v>
      </c>
      <c r="AF2372">
        <v>0</v>
      </c>
    </row>
    <row r="2373" spans="1:32">
      <c r="A2373" t="s">
        <v>7976</v>
      </c>
      <c r="B2373" t="s">
        <v>19</v>
      </c>
      <c r="C2373">
        <v>0</v>
      </c>
      <c r="D2373">
        <v>0</v>
      </c>
      <c r="E2373">
        <v>0</v>
      </c>
      <c r="F2373">
        <v>0</v>
      </c>
      <c r="G2373">
        <v>0</v>
      </c>
      <c r="H2373">
        <v>0</v>
      </c>
      <c r="I2373">
        <v>0</v>
      </c>
      <c r="J2373">
        <v>0</v>
      </c>
      <c r="K2373">
        <v>0</v>
      </c>
      <c r="L2373">
        <v>0</v>
      </c>
      <c r="M2373">
        <v>0</v>
      </c>
      <c r="N2373">
        <v>0</v>
      </c>
      <c r="O2373">
        <v>0</v>
      </c>
      <c r="P2373">
        <v>0</v>
      </c>
      <c r="Q2373">
        <v>0</v>
      </c>
      <c r="R2373">
        <v>0</v>
      </c>
      <c r="S2373">
        <v>0</v>
      </c>
      <c r="T2373">
        <v>0</v>
      </c>
      <c r="U2373">
        <v>0</v>
      </c>
      <c r="V2373">
        <v>0</v>
      </c>
      <c r="W2373">
        <v>0</v>
      </c>
      <c r="X2373">
        <v>0</v>
      </c>
      <c r="Y2373">
        <v>0</v>
      </c>
      <c r="Z2373">
        <v>0</v>
      </c>
      <c r="AA2373">
        <v>0</v>
      </c>
      <c r="AB2373">
        <v>0</v>
      </c>
      <c r="AC2373">
        <v>0</v>
      </c>
      <c r="AD2373">
        <v>0</v>
      </c>
      <c r="AE2373">
        <v>0</v>
      </c>
      <c r="AF2373">
        <v>0</v>
      </c>
    </row>
    <row r="2374" spans="1:32">
      <c r="A2374" t="s">
        <v>7977</v>
      </c>
      <c r="B2374" t="s">
        <v>19</v>
      </c>
      <c r="C2374">
        <v>0</v>
      </c>
      <c r="D2374">
        <v>0</v>
      </c>
      <c r="E2374">
        <v>0</v>
      </c>
      <c r="F2374">
        <v>0</v>
      </c>
      <c r="G2374">
        <v>0</v>
      </c>
      <c r="H2374">
        <v>0</v>
      </c>
      <c r="I2374">
        <v>0</v>
      </c>
      <c r="J2374">
        <v>0</v>
      </c>
      <c r="K2374">
        <v>0</v>
      </c>
      <c r="L2374">
        <v>0</v>
      </c>
      <c r="M2374">
        <v>0</v>
      </c>
      <c r="N2374">
        <v>0</v>
      </c>
      <c r="O2374">
        <v>0</v>
      </c>
      <c r="P2374">
        <v>0</v>
      </c>
      <c r="Q2374">
        <v>0</v>
      </c>
      <c r="R2374">
        <v>0</v>
      </c>
      <c r="S2374">
        <v>0</v>
      </c>
      <c r="T2374">
        <v>0</v>
      </c>
      <c r="U2374">
        <v>0</v>
      </c>
      <c r="V2374">
        <v>0</v>
      </c>
      <c r="W2374">
        <v>0</v>
      </c>
      <c r="X2374">
        <v>0</v>
      </c>
      <c r="Y2374">
        <v>0</v>
      </c>
      <c r="Z2374">
        <v>0</v>
      </c>
      <c r="AA2374">
        <v>0</v>
      </c>
      <c r="AB2374">
        <v>0</v>
      </c>
      <c r="AC2374">
        <v>0</v>
      </c>
      <c r="AD2374">
        <v>0</v>
      </c>
      <c r="AE2374">
        <v>0</v>
      </c>
      <c r="AF2374">
        <v>0</v>
      </c>
    </row>
    <row r="2375" spans="1:32">
      <c r="A2375" t="s">
        <v>7978</v>
      </c>
      <c r="B2375" t="s">
        <v>19</v>
      </c>
      <c r="C2375">
        <v>0</v>
      </c>
      <c r="D2375">
        <v>0</v>
      </c>
      <c r="E2375">
        <v>0</v>
      </c>
      <c r="F2375">
        <v>0</v>
      </c>
      <c r="G2375">
        <v>0</v>
      </c>
      <c r="H2375">
        <v>0</v>
      </c>
      <c r="I2375">
        <v>0</v>
      </c>
      <c r="J2375">
        <v>0</v>
      </c>
      <c r="K2375">
        <v>0</v>
      </c>
      <c r="L2375">
        <v>0</v>
      </c>
      <c r="M2375">
        <v>0</v>
      </c>
      <c r="N2375">
        <v>0</v>
      </c>
      <c r="O2375">
        <v>0</v>
      </c>
      <c r="P2375">
        <v>0</v>
      </c>
      <c r="Q2375">
        <v>0</v>
      </c>
      <c r="R2375">
        <v>0</v>
      </c>
      <c r="S2375">
        <v>0</v>
      </c>
      <c r="T2375">
        <v>0</v>
      </c>
      <c r="U2375">
        <v>0</v>
      </c>
      <c r="V2375">
        <v>0</v>
      </c>
      <c r="W2375">
        <v>0</v>
      </c>
      <c r="X2375">
        <v>0</v>
      </c>
      <c r="Y2375">
        <v>0</v>
      </c>
      <c r="Z2375">
        <v>0</v>
      </c>
      <c r="AA2375">
        <v>0</v>
      </c>
      <c r="AB2375">
        <v>0</v>
      </c>
      <c r="AC2375">
        <v>0</v>
      </c>
      <c r="AD2375">
        <v>0</v>
      </c>
      <c r="AE2375">
        <v>0</v>
      </c>
      <c r="AF2375">
        <v>0</v>
      </c>
    </row>
    <row r="2376" spans="1:32">
      <c r="A2376" t="s">
        <v>7979</v>
      </c>
      <c r="B2376" t="s">
        <v>19</v>
      </c>
      <c r="C2376">
        <v>0</v>
      </c>
      <c r="D2376">
        <v>0</v>
      </c>
      <c r="E2376">
        <v>0</v>
      </c>
      <c r="F2376">
        <v>0</v>
      </c>
      <c r="G2376">
        <v>0</v>
      </c>
      <c r="H2376">
        <v>0</v>
      </c>
      <c r="I2376">
        <v>0</v>
      </c>
      <c r="J2376">
        <v>0</v>
      </c>
      <c r="K2376">
        <v>0</v>
      </c>
      <c r="L2376">
        <v>0</v>
      </c>
      <c r="M2376">
        <v>0</v>
      </c>
      <c r="N2376">
        <v>0</v>
      </c>
      <c r="O2376">
        <v>0</v>
      </c>
      <c r="P2376">
        <v>0</v>
      </c>
      <c r="Q2376">
        <v>0</v>
      </c>
      <c r="R2376">
        <v>0</v>
      </c>
      <c r="S2376">
        <v>0</v>
      </c>
      <c r="T2376">
        <v>0</v>
      </c>
      <c r="U2376">
        <v>0</v>
      </c>
      <c r="V2376">
        <v>0</v>
      </c>
      <c r="W2376">
        <v>0</v>
      </c>
      <c r="X2376">
        <v>0</v>
      </c>
      <c r="Y2376">
        <v>0</v>
      </c>
      <c r="Z2376">
        <v>0</v>
      </c>
      <c r="AA2376">
        <v>0</v>
      </c>
      <c r="AB2376">
        <v>0</v>
      </c>
      <c r="AC2376">
        <v>0</v>
      </c>
      <c r="AD2376">
        <v>0</v>
      </c>
      <c r="AE2376">
        <v>0</v>
      </c>
      <c r="AF2376">
        <v>0</v>
      </c>
    </row>
    <row r="2377" spans="1:32">
      <c r="A2377" t="s">
        <v>7980</v>
      </c>
      <c r="B2377" t="s">
        <v>19</v>
      </c>
      <c r="C2377">
        <v>0</v>
      </c>
      <c r="D2377">
        <v>0</v>
      </c>
      <c r="E2377">
        <v>0</v>
      </c>
      <c r="F2377">
        <v>0</v>
      </c>
      <c r="G2377">
        <v>0</v>
      </c>
      <c r="H2377">
        <v>0</v>
      </c>
      <c r="I2377">
        <v>0</v>
      </c>
      <c r="J2377">
        <v>0</v>
      </c>
      <c r="K2377">
        <v>0</v>
      </c>
      <c r="L2377">
        <v>0</v>
      </c>
      <c r="M2377">
        <v>0</v>
      </c>
      <c r="N2377">
        <v>0</v>
      </c>
      <c r="O2377">
        <v>0</v>
      </c>
      <c r="P2377">
        <v>0</v>
      </c>
      <c r="Q2377">
        <v>0</v>
      </c>
      <c r="R2377">
        <v>0</v>
      </c>
      <c r="S2377">
        <v>0</v>
      </c>
      <c r="T2377">
        <v>0</v>
      </c>
      <c r="U2377">
        <v>0</v>
      </c>
      <c r="V2377">
        <v>0</v>
      </c>
      <c r="W2377">
        <v>0</v>
      </c>
      <c r="X2377">
        <v>0</v>
      </c>
      <c r="Y2377">
        <v>0</v>
      </c>
      <c r="Z2377">
        <v>0</v>
      </c>
      <c r="AA2377">
        <v>0</v>
      </c>
      <c r="AB2377">
        <v>0</v>
      </c>
      <c r="AC2377">
        <v>0</v>
      </c>
      <c r="AD2377">
        <v>0</v>
      </c>
      <c r="AE2377">
        <v>0</v>
      </c>
      <c r="AF2377">
        <v>0</v>
      </c>
    </row>
    <row r="2378" spans="1:32">
      <c r="A2378" t="s">
        <v>7981</v>
      </c>
      <c r="B2378" t="s">
        <v>19</v>
      </c>
      <c r="C2378">
        <v>0</v>
      </c>
      <c r="D2378">
        <v>0</v>
      </c>
      <c r="E2378">
        <v>0</v>
      </c>
      <c r="F2378">
        <v>0</v>
      </c>
      <c r="G2378">
        <v>0</v>
      </c>
      <c r="H2378">
        <v>0</v>
      </c>
      <c r="I2378">
        <v>0</v>
      </c>
      <c r="J2378">
        <v>0</v>
      </c>
      <c r="K2378">
        <v>0</v>
      </c>
      <c r="L2378">
        <v>0</v>
      </c>
      <c r="M2378">
        <v>0</v>
      </c>
      <c r="N2378">
        <v>0</v>
      </c>
      <c r="O2378">
        <v>0</v>
      </c>
      <c r="P2378">
        <v>0</v>
      </c>
      <c r="Q2378">
        <v>0</v>
      </c>
      <c r="R2378">
        <v>0</v>
      </c>
      <c r="S2378">
        <v>0</v>
      </c>
      <c r="T2378">
        <v>0</v>
      </c>
      <c r="U2378">
        <v>0</v>
      </c>
      <c r="V2378">
        <v>0</v>
      </c>
      <c r="W2378">
        <v>0</v>
      </c>
      <c r="X2378">
        <v>0</v>
      </c>
      <c r="Y2378">
        <v>0</v>
      </c>
      <c r="Z2378">
        <v>0</v>
      </c>
      <c r="AA2378">
        <v>0</v>
      </c>
      <c r="AB2378">
        <v>0</v>
      </c>
      <c r="AC2378">
        <v>0</v>
      </c>
      <c r="AD2378">
        <v>0</v>
      </c>
      <c r="AE2378">
        <v>0</v>
      </c>
      <c r="AF2378">
        <v>0</v>
      </c>
    </row>
    <row r="2379" spans="1:32">
      <c r="A2379" t="s">
        <v>7982</v>
      </c>
      <c r="B2379" t="s">
        <v>19</v>
      </c>
      <c r="C2379">
        <v>0</v>
      </c>
      <c r="D2379">
        <v>0</v>
      </c>
      <c r="E2379">
        <v>0</v>
      </c>
      <c r="F2379">
        <v>0</v>
      </c>
      <c r="G2379">
        <v>0</v>
      </c>
      <c r="H2379">
        <v>0</v>
      </c>
      <c r="I2379">
        <v>0</v>
      </c>
      <c r="J2379">
        <v>0</v>
      </c>
      <c r="K2379">
        <v>0</v>
      </c>
      <c r="L2379">
        <v>0</v>
      </c>
      <c r="M2379">
        <v>0</v>
      </c>
      <c r="N2379">
        <v>0</v>
      </c>
      <c r="O2379">
        <v>0</v>
      </c>
      <c r="P2379">
        <v>0</v>
      </c>
      <c r="Q2379">
        <v>0</v>
      </c>
      <c r="R2379">
        <v>0</v>
      </c>
      <c r="S2379">
        <v>0</v>
      </c>
      <c r="T2379">
        <v>0</v>
      </c>
      <c r="U2379">
        <v>0</v>
      </c>
      <c r="V2379">
        <v>0</v>
      </c>
      <c r="W2379">
        <v>0</v>
      </c>
      <c r="X2379">
        <v>0</v>
      </c>
      <c r="Y2379">
        <v>0</v>
      </c>
      <c r="Z2379">
        <v>0</v>
      </c>
      <c r="AA2379">
        <v>0</v>
      </c>
      <c r="AB2379">
        <v>0</v>
      </c>
      <c r="AC2379">
        <v>0</v>
      </c>
      <c r="AD2379">
        <v>0</v>
      </c>
      <c r="AE2379">
        <v>0</v>
      </c>
      <c r="AF2379">
        <v>0</v>
      </c>
    </row>
    <row r="2380" spans="1:32">
      <c r="A2380" t="s">
        <v>7983</v>
      </c>
      <c r="B2380" t="s">
        <v>19</v>
      </c>
      <c r="C2380">
        <v>0</v>
      </c>
      <c r="D2380">
        <v>0</v>
      </c>
      <c r="E2380">
        <v>0</v>
      </c>
      <c r="F2380">
        <v>0</v>
      </c>
      <c r="G2380">
        <v>0</v>
      </c>
      <c r="H2380">
        <v>0</v>
      </c>
      <c r="I2380">
        <v>0</v>
      </c>
      <c r="J2380">
        <v>0</v>
      </c>
      <c r="K2380">
        <v>0</v>
      </c>
      <c r="L2380">
        <v>0</v>
      </c>
      <c r="M2380">
        <v>0</v>
      </c>
      <c r="N2380">
        <v>0</v>
      </c>
      <c r="O2380">
        <v>0</v>
      </c>
      <c r="P2380">
        <v>0</v>
      </c>
      <c r="Q2380">
        <v>0</v>
      </c>
      <c r="R2380">
        <v>0</v>
      </c>
      <c r="S2380">
        <v>0</v>
      </c>
      <c r="T2380">
        <v>0</v>
      </c>
      <c r="U2380">
        <v>0</v>
      </c>
      <c r="V2380">
        <v>0</v>
      </c>
      <c r="W2380">
        <v>0</v>
      </c>
      <c r="X2380">
        <v>0</v>
      </c>
      <c r="Y2380">
        <v>0</v>
      </c>
      <c r="Z2380">
        <v>0</v>
      </c>
      <c r="AA2380">
        <v>0</v>
      </c>
      <c r="AB2380">
        <v>0</v>
      </c>
      <c r="AC2380">
        <v>0</v>
      </c>
      <c r="AD2380">
        <v>0</v>
      </c>
      <c r="AE2380">
        <v>0</v>
      </c>
      <c r="AF2380">
        <v>0</v>
      </c>
    </row>
    <row r="2381" spans="1:32">
      <c r="A2381" t="s">
        <v>7984</v>
      </c>
      <c r="B2381" t="s">
        <v>19</v>
      </c>
      <c r="C2381">
        <v>0</v>
      </c>
      <c r="D2381">
        <v>0</v>
      </c>
      <c r="E2381">
        <v>0</v>
      </c>
      <c r="F2381">
        <v>0</v>
      </c>
      <c r="G2381">
        <v>0</v>
      </c>
      <c r="H2381">
        <v>0</v>
      </c>
      <c r="I2381">
        <v>0</v>
      </c>
      <c r="J2381">
        <v>0</v>
      </c>
      <c r="K2381">
        <v>0</v>
      </c>
      <c r="L2381">
        <v>0</v>
      </c>
      <c r="M2381">
        <v>0</v>
      </c>
      <c r="N2381">
        <v>0</v>
      </c>
      <c r="O2381">
        <v>0</v>
      </c>
      <c r="P2381">
        <v>0</v>
      </c>
      <c r="Q2381">
        <v>0</v>
      </c>
      <c r="R2381">
        <v>0</v>
      </c>
      <c r="S2381">
        <v>0</v>
      </c>
      <c r="T2381">
        <v>0</v>
      </c>
      <c r="U2381">
        <v>0</v>
      </c>
      <c r="V2381">
        <v>0</v>
      </c>
      <c r="W2381">
        <v>0</v>
      </c>
      <c r="X2381">
        <v>0</v>
      </c>
      <c r="Y2381">
        <v>0</v>
      </c>
      <c r="Z2381">
        <v>0</v>
      </c>
      <c r="AA2381">
        <v>0</v>
      </c>
      <c r="AB2381">
        <v>0</v>
      </c>
      <c r="AC2381">
        <v>0</v>
      </c>
      <c r="AD2381">
        <v>0</v>
      </c>
      <c r="AE2381">
        <v>0</v>
      </c>
      <c r="AF2381">
        <v>0</v>
      </c>
    </row>
    <row r="2382" spans="1:32">
      <c r="A2382" t="s">
        <v>7985</v>
      </c>
      <c r="B2382" t="s">
        <v>19</v>
      </c>
      <c r="C2382">
        <v>0</v>
      </c>
      <c r="D2382">
        <v>0</v>
      </c>
      <c r="E2382">
        <v>0</v>
      </c>
      <c r="F2382">
        <v>0</v>
      </c>
      <c r="G2382">
        <v>0</v>
      </c>
      <c r="H2382">
        <v>0</v>
      </c>
      <c r="I2382">
        <v>0</v>
      </c>
      <c r="J2382">
        <v>0</v>
      </c>
      <c r="K2382">
        <v>0</v>
      </c>
      <c r="L2382">
        <v>0</v>
      </c>
      <c r="M2382">
        <v>0</v>
      </c>
      <c r="N2382">
        <v>0</v>
      </c>
      <c r="O2382">
        <v>0</v>
      </c>
      <c r="P2382">
        <v>0</v>
      </c>
      <c r="Q2382">
        <v>0</v>
      </c>
      <c r="R2382">
        <v>0</v>
      </c>
      <c r="S2382">
        <v>0</v>
      </c>
      <c r="T2382">
        <v>0</v>
      </c>
      <c r="U2382">
        <v>0</v>
      </c>
      <c r="V2382">
        <v>0</v>
      </c>
      <c r="W2382">
        <v>0</v>
      </c>
      <c r="X2382">
        <v>0</v>
      </c>
      <c r="Y2382">
        <v>0</v>
      </c>
      <c r="Z2382">
        <v>0</v>
      </c>
      <c r="AA2382">
        <v>0</v>
      </c>
      <c r="AB2382">
        <v>0</v>
      </c>
      <c r="AC2382">
        <v>0</v>
      </c>
      <c r="AD2382">
        <v>0</v>
      </c>
      <c r="AE2382">
        <v>0</v>
      </c>
      <c r="AF2382">
        <v>0</v>
      </c>
    </row>
    <row r="2383" spans="1:32">
      <c r="A2383" t="s">
        <v>7986</v>
      </c>
      <c r="B2383" t="s">
        <v>19</v>
      </c>
      <c r="C2383">
        <v>0</v>
      </c>
      <c r="D2383">
        <v>0</v>
      </c>
      <c r="E2383">
        <v>0</v>
      </c>
      <c r="F2383">
        <v>0</v>
      </c>
      <c r="G2383">
        <v>0</v>
      </c>
      <c r="H2383">
        <v>0</v>
      </c>
      <c r="I2383">
        <v>0</v>
      </c>
      <c r="J2383">
        <v>0</v>
      </c>
      <c r="K2383">
        <v>0</v>
      </c>
      <c r="L2383">
        <v>0</v>
      </c>
      <c r="M2383">
        <v>0</v>
      </c>
      <c r="N2383">
        <v>0</v>
      </c>
      <c r="O2383">
        <v>0</v>
      </c>
      <c r="P2383">
        <v>0</v>
      </c>
      <c r="Q2383">
        <v>0</v>
      </c>
      <c r="R2383">
        <v>0</v>
      </c>
      <c r="S2383">
        <v>0</v>
      </c>
      <c r="T2383">
        <v>0</v>
      </c>
      <c r="U2383">
        <v>0</v>
      </c>
      <c r="V2383">
        <v>0</v>
      </c>
      <c r="W2383">
        <v>0</v>
      </c>
      <c r="X2383">
        <v>0</v>
      </c>
      <c r="Y2383">
        <v>0</v>
      </c>
      <c r="Z2383">
        <v>0</v>
      </c>
      <c r="AA2383">
        <v>0</v>
      </c>
      <c r="AB2383">
        <v>0</v>
      </c>
      <c r="AC2383">
        <v>0</v>
      </c>
      <c r="AD2383">
        <v>0</v>
      </c>
      <c r="AE2383">
        <v>0</v>
      </c>
      <c r="AF2383">
        <v>0</v>
      </c>
    </row>
    <row r="2384" spans="1:32">
      <c r="A2384" t="s">
        <v>7987</v>
      </c>
      <c r="B2384" t="s">
        <v>19</v>
      </c>
      <c r="C2384">
        <v>0</v>
      </c>
      <c r="D2384">
        <v>0</v>
      </c>
      <c r="E2384">
        <v>0</v>
      </c>
      <c r="F2384">
        <v>0</v>
      </c>
      <c r="G2384">
        <v>0</v>
      </c>
      <c r="H2384">
        <v>0</v>
      </c>
      <c r="I2384">
        <v>0</v>
      </c>
      <c r="J2384">
        <v>0</v>
      </c>
      <c r="K2384">
        <v>0</v>
      </c>
      <c r="L2384">
        <v>0</v>
      </c>
      <c r="M2384">
        <v>0</v>
      </c>
      <c r="N2384">
        <v>0</v>
      </c>
      <c r="O2384">
        <v>0</v>
      </c>
      <c r="P2384">
        <v>0</v>
      </c>
      <c r="Q2384">
        <v>0</v>
      </c>
      <c r="R2384">
        <v>0</v>
      </c>
      <c r="S2384">
        <v>0</v>
      </c>
      <c r="T2384">
        <v>0</v>
      </c>
      <c r="U2384">
        <v>0</v>
      </c>
      <c r="V2384">
        <v>0</v>
      </c>
      <c r="W2384">
        <v>0</v>
      </c>
      <c r="X2384">
        <v>0</v>
      </c>
      <c r="Y2384">
        <v>0</v>
      </c>
      <c r="Z2384">
        <v>0</v>
      </c>
      <c r="AA2384">
        <v>0</v>
      </c>
      <c r="AB2384">
        <v>0</v>
      </c>
      <c r="AC2384">
        <v>0</v>
      </c>
      <c r="AD2384">
        <v>0</v>
      </c>
      <c r="AE2384">
        <v>0</v>
      </c>
      <c r="AF2384">
        <v>0</v>
      </c>
    </row>
    <row r="2385" spans="1:32">
      <c r="A2385" t="s">
        <v>7988</v>
      </c>
      <c r="B2385" t="s">
        <v>19</v>
      </c>
      <c r="C2385">
        <v>0</v>
      </c>
      <c r="D2385">
        <v>0</v>
      </c>
      <c r="E2385">
        <v>0</v>
      </c>
      <c r="F2385">
        <v>0</v>
      </c>
      <c r="G2385">
        <v>0</v>
      </c>
      <c r="H2385">
        <v>0</v>
      </c>
      <c r="I2385">
        <v>0</v>
      </c>
      <c r="J2385">
        <v>0</v>
      </c>
      <c r="K2385">
        <v>0</v>
      </c>
      <c r="L2385">
        <v>0</v>
      </c>
      <c r="M2385">
        <v>0</v>
      </c>
      <c r="N2385">
        <v>0</v>
      </c>
      <c r="O2385">
        <v>0</v>
      </c>
      <c r="P2385">
        <v>0</v>
      </c>
      <c r="Q2385">
        <v>0</v>
      </c>
      <c r="R2385">
        <v>0</v>
      </c>
      <c r="S2385">
        <v>0</v>
      </c>
      <c r="T2385">
        <v>0</v>
      </c>
      <c r="U2385">
        <v>0</v>
      </c>
      <c r="V2385">
        <v>0</v>
      </c>
      <c r="W2385">
        <v>0</v>
      </c>
      <c r="X2385">
        <v>0</v>
      </c>
      <c r="Y2385">
        <v>0</v>
      </c>
      <c r="Z2385">
        <v>0</v>
      </c>
      <c r="AA2385">
        <v>0</v>
      </c>
      <c r="AB2385">
        <v>0</v>
      </c>
      <c r="AC2385">
        <v>0</v>
      </c>
      <c r="AD2385">
        <v>0</v>
      </c>
      <c r="AE2385">
        <v>0</v>
      </c>
      <c r="AF2385">
        <v>0</v>
      </c>
    </row>
    <row r="2386" spans="1:32">
      <c r="A2386" t="s">
        <v>7989</v>
      </c>
      <c r="B2386" t="s">
        <v>19</v>
      </c>
      <c r="C2386">
        <v>0</v>
      </c>
      <c r="D2386">
        <v>0</v>
      </c>
      <c r="E2386">
        <v>0</v>
      </c>
      <c r="F2386">
        <v>0</v>
      </c>
      <c r="G2386">
        <v>0</v>
      </c>
      <c r="H2386">
        <v>0</v>
      </c>
      <c r="I2386">
        <v>0</v>
      </c>
      <c r="J2386">
        <v>0</v>
      </c>
      <c r="K2386">
        <v>0</v>
      </c>
      <c r="L2386">
        <v>0</v>
      </c>
      <c r="M2386">
        <v>0</v>
      </c>
      <c r="N2386">
        <v>0</v>
      </c>
      <c r="O2386">
        <v>0</v>
      </c>
      <c r="P2386">
        <v>0</v>
      </c>
      <c r="Q2386">
        <v>0</v>
      </c>
      <c r="R2386">
        <v>0</v>
      </c>
      <c r="S2386">
        <v>0</v>
      </c>
      <c r="T2386">
        <v>0</v>
      </c>
      <c r="U2386">
        <v>0</v>
      </c>
      <c r="V2386">
        <v>0</v>
      </c>
      <c r="W2386">
        <v>0</v>
      </c>
      <c r="X2386">
        <v>0</v>
      </c>
      <c r="Y2386">
        <v>0</v>
      </c>
      <c r="Z2386">
        <v>0</v>
      </c>
      <c r="AA2386">
        <v>0</v>
      </c>
      <c r="AB2386">
        <v>0</v>
      </c>
      <c r="AC2386">
        <v>0</v>
      </c>
      <c r="AD2386">
        <v>0</v>
      </c>
      <c r="AE2386">
        <v>0</v>
      </c>
      <c r="AF2386">
        <v>0</v>
      </c>
    </row>
    <row r="2387" spans="1:32">
      <c r="A2387" t="s">
        <v>7990</v>
      </c>
      <c r="B2387" t="s">
        <v>19</v>
      </c>
      <c r="C2387">
        <v>0</v>
      </c>
      <c r="D2387">
        <v>0</v>
      </c>
      <c r="E2387">
        <v>0</v>
      </c>
      <c r="F2387">
        <v>0</v>
      </c>
      <c r="G2387">
        <v>0</v>
      </c>
      <c r="H2387">
        <v>0</v>
      </c>
      <c r="I2387">
        <v>0</v>
      </c>
      <c r="J2387">
        <v>0</v>
      </c>
      <c r="K2387">
        <v>0</v>
      </c>
      <c r="L2387">
        <v>0</v>
      </c>
      <c r="M2387">
        <v>0</v>
      </c>
      <c r="N2387">
        <v>0</v>
      </c>
      <c r="O2387">
        <v>0</v>
      </c>
      <c r="P2387">
        <v>0</v>
      </c>
      <c r="Q2387">
        <v>0</v>
      </c>
      <c r="R2387">
        <v>0</v>
      </c>
      <c r="S2387">
        <v>0</v>
      </c>
      <c r="T2387">
        <v>0</v>
      </c>
      <c r="U2387">
        <v>0</v>
      </c>
      <c r="V2387">
        <v>0</v>
      </c>
      <c r="W2387">
        <v>0</v>
      </c>
      <c r="X2387">
        <v>0</v>
      </c>
      <c r="Y2387">
        <v>0</v>
      </c>
      <c r="Z2387">
        <v>0</v>
      </c>
      <c r="AA2387">
        <v>0</v>
      </c>
      <c r="AB2387">
        <v>0</v>
      </c>
      <c r="AC2387">
        <v>0</v>
      </c>
      <c r="AD2387">
        <v>0</v>
      </c>
      <c r="AE2387">
        <v>0</v>
      </c>
      <c r="AF2387">
        <v>0</v>
      </c>
    </row>
    <row r="2388" spans="1:32">
      <c r="A2388" t="s">
        <v>7991</v>
      </c>
      <c r="B2388" t="s">
        <v>19</v>
      </c>
      <c r="C2388">
        <v>0</v>
      </c>
      <c r="D2388">
        <v>0</v>
      </c>
      <c r="E2388">
        <v>0</v>
      </c>
      <c r="F2388">
        <v>0</v>
      </c>
      <c r="G2388">
        <v>0</v>
      </c>
      <c r="H2388">
        <v>0</v>
      </c>
      <c r="I2388">
        <v>0</v>
      </c>
      <c r="J2388">
        <v>0</v>
      </c>
      <c r="K2388">
        <v>0</v>
      </c>
      <c r="L2388">
        <v>0</v>
      </c>
      <c r="M2388">
        <v>0</v>
      </c>
      <c r="N2388">
        <v>0</v>
      </c>
      <c r="O2388">
        <v>0</v>
      </c>
      <c r="P2388">
        <v>0</v>
      </c>
      <c r="Q2388">
        <v>0</v>
      </c>
      <c r="R2388">
        <v>0</v>
      </c>
      <c r="S2388">
        <v>0</v>
      </c>
      <c r="T2388">
        <v>0</v>
      </c>
      <c r="U2388">
        <v>0</v>
      </c>
      <c r="V2388">
        <v>0</v>
      </c>
      <c r="W2388">
        <v>0</v>
      </c>
      <c r="X2388">
        <v>0</v>
      </c>
      <c r="Y2388">
        <v>0</v>
      </c>
      <c r="Z2388">
        <v>0</v>
      </c>
      <c r="AA2388">
        <v>0</v>
      </c>
      <c r="AB2388">
        <v>0</v>
      </c>
      <c r="AC2388">
        <v>0</v>
      </c>
      <c r="AD2388">
        <v>0</v>
      </c>
      <c r="AE2388">
        <v>0</v>
      </c>
      <c r="AF2388">
        <v>0</v>
      </c>
    </row>
    <row r="2389" spans="1:32">
      <c r="A2389" t="s">
        <v>7992</v>
      </c>
      <c r="B2389" t="s">
        <v>19</v>
      </c>
      <c r="C2389">
        <v>0</v>
      </c>
      <c r="D2389">
        <v>0</v>
      </c>
      <c r="E2389">
        <v>0</v>
      </c>
      <c r="F2389">
        <v>0</v>
      </c>
      <c r="G2389">
        <v>0</v>
      </c>
      <c r="H2389">
        <v>0</v>
      </c>
      <c r="I2389">
        <v>0</v>
      </c>
      <c r="J2389">
        <v>0</v>
      </c>
      <c r="K2389">
        <v>0</v>
      </c>
      <c r="L2389">
        <v>0</v>
      </c>
      <c r="M2389">
        <v>0</v>
      </c>
      <c r="N2389">
        <v>0</v>
      </c>
      <c r="O2389">
        <v>0</v>
      </c>
      <c r="P2389">
        <v>0</v>
      </c>
      <c r="Q2389">
        <v>0</v>
      </c>
      <c r="R2389">
        <v>0</v>
      </c>
      <c r="S2389">
        <v>0</v>
      </c>
      <c r="T2389">
        <v>0</v>
      </c>
      <c r="U2389">
        <v>0</v>
      </c>
      <c r="V2389">
        <v>0</v>
      </c>
      <c r="W2389">
        <v>0</v>
      </c>
      <c r="X2389">
        <v>0</v>
      </c>
      <c r="Y2389">
        <v>0</v>
      </c>
      <c r="Z2389">
        <v>0</v>
      </c>
      <c r="AA2389">
        <v>0</v>
      </c>
      <c r="AB2389">
        <v>0</v>
      </c>
      <c r="AC2389">
        <v>0</v>
      </c>
      <c r="AD2389">
        <v>0</v>
      </c>
      <c r="AE2389">
        <v>0</v>
      </c>
      <c r="AF2389">
        <v>0</v>
      </c>
    </row>
    <row r="2390" spans="1:32">
      <c r="A2390" t="s">
        <v>7993</v>
      </c>
      <c r="B2390" t="s">
        <v>19</v>
      </c>
      <c r="C2390">
        <v>0</v>
      </c>
      <c r="D2390">
        <v>0</v>
      </c>
      <c r="E2390">
        <v>0</v>
      </c>
      <c r="F2390">
        <v>0</v>
      </c>
      <c r="G2390">
        <v>0</v>
      </c>
      <c r="H2390">
        <v>0</v>
      </c>
      <c r="I2390">
        <v>0</v>
      </c>
      <c r="J2390">
        <v>0</v>
      </c>
      <c r="K2390">
        <v>0</v>
      </c>
      <c r="L2390">
        <v>0</v>
      </c>
      <c r="M2390">
        <v>0</v>
      </c>
      <c r="N2390">
        <v>0</v>
      </c>
      <c r="O2390">
        <v>0</v>
      </c>
      <c r="P2390">
        <v>0</v>
      </c>
      <c r="Q2390">
        <v>0</v>
      </c>
      <c r="R2390">
        <v>0</v>
      </c>
      <c r="S2390">
        <v>0</v>
      </c>
      <c r="T2390">
        <v>0</v>
      </c>
      <c r="U2390">
        <v>0</v>
      </c>
      <c r="V2390">
        <v>0</v>
      </c>
      <c r="W2390">
        <v>0</v>
      </c>
      <c r="X2390">
        <v>0</v>
      </c>
      <c r="Y2390">
        <v>0</v>
      </c>
      <c r="Z2390">
        <v>0</v>
      </c>
      <c r="AA2390">
        <v>0</v>
      </c>
      <c r="AB2390">
        <v>0</v>
      </c>
      <c r="AC2390">
        <v>0</v>
      </c>
      <c r="AD2390">
        <v>0</v>
      </c>
      <c r="AE2390">
        <v>0</v>
      </c>
      <c r="AF2390">
        <v>0</v>
      </c>
    </row>
    <row r="2391" spans="1:32">
      <c r="A2391" t="s">
        <v>7994</v>
      </c>
      <c r="B2391" t="s">
        <v>19</v>
      </c>
      <c r="C2391">
        <v>0</v>
      </c>
      <c r="D2391">
        <v>0</v>
      </c>
      <c r="E2391">
        <v>0</v>
      </c>
      <c r="F2391">
        <v>0</v>
      </c>
      <c r="G2391">
        <v>0</v>
      </c>
      <c r="H2391">
        <v>0</v>
      </c>
      <c r="I2391">
        <v>0</v>
      </c>
      <c r="J2391">
        <v>0</v>
      </c>
      <c r="K2391">
        <v>0</v>
      </c>
      <c r="L2391">
        <v>0</v>
      </c>
      <c r="M2391">
        <v>0</v>
      </c>
      <c r="N2391">
        <v>0</v>
      </c>
      <c r="O2391">
        <v>0</v>
      </c>
      <c r="P2391">
        <v>0</v>
      </c>
      <c r="Q2391">
        <v>0</v>
      </c>
      <c r="R2391">
        <v>0</v>
      </c>
      <c r="S2391">
        <v>0</v>
      </c>
      <c r="T2391">
        <v>0</v>
      </c>
      <c r="U2391">
        <v>0</v>
      </c>
      <c r="V2391">
        <v>0</v>
      </c>
      <c r="W2391">
        <v>0</v>
      </c>
      <c r="X2391">
        <v>0</v>
      </c>
      <c r="Y2391">
        <v>0</v>
      </c>
      <c r="Z2391">
        <v>0</v>
      </c>
      <c r="AA2391">
        <v>0</v>
      </c>
      <c r="AB2391">
        <v>0</v>
      </c>
      <c r="AC2391">
        <v>0</v>
      </c>
      <c r="AD2391">
        <v>0</v>
      </c>
      <c r="AE2391">
        <v>0</v>
      </c>
      <c r="AF2391">
        <v>0</v>
      </c>
    </row>
    <row r="2392" spans="1:32">
      <c r="A2392" t="s">
        <v>7995</v>
      </c>
      <c r="B2392" t="s">
        <v>19</v>
      </c>
      <c r="C2392">
        <v>0</v>
      </c>
      <c r="D2392">
        <v>0</v>
      </c>
      <c r="E2392">
        <v>0</v>
      </c>
      <c r="F2392">
        <v>0</v>
      </c>
      <c r="G2392">
        <v>0</v>
      </c>
      <c r="H2392">
        <v>0</v>
      </c>
      <c r="I2392">
        <v>0</v>
      </c>
      <c r="J2392">
        <v>0</v>
      </c>
      <c r="K2392">
        <v>0</v>
      </c>
      <c r="L2392">
        <v>0</v>
      </c>
      <c r="M2392">
        <v>0</v>
      </c>
      <c r="N2392">
        <v>0</v>
      </c>
      <c r="O2392">
        <v>0</v>
      </c>
      <c r="P2392">
        <v>0</v>
      </c>
      <c r="Q2392">
        <v>0</v>
      </c>
      <c r="R2392">
        <v>0</v>
      </c>
      <c r="S2392">
        <v>0</v>
      </c>
      <c r="T2392">
        <v>0</v>
      </c>
      <c r="U2392">
        <v>0</v>
      </c>
      <c r="V2392">
        <v>0</v>
      </c>
      <c r="W2392">
        <v>0</v>
      </c>
      <c r="X2392">
        <v>0</v>
      </c>
      <c r="Y2392">
        <v>0</v>
      </c>
      <c r="Z2392">
        <v>0</v>
      </c>
      <c r="AA2392">
        <v>0</v>
      </c>
      <c r="AB2392">
        <v>0</v>
      </c>
      <c r="AC2392">
        <v>0</v>
      </c>
      <c r="AD2392">
        <v>0</v>
      </c>
      <c r="AE2392">
        <v>0</v>
      </c>
      <c r="AF2392">
        <v>0</v>
      </c>
    </row>
    <row r="2393" spans="1:32">
      <c r="A2393" t="s">
        <v>7996</v>
      </c>
      <c r="B2393" t="s">
        <v>19</v>
      </c>
      <c r="C2393">
        <v>0</v>
      </c>
      <c r="D2393">
        <v>0</v>
      </c>
      <c r="E2393">
        <v>0</v>
      </c>
      <c r="F2393">
        <v>0</v>
      </c>
      <c r="G2393">
        <v>0</v>
      </c>
      <c r="H2393">
        <v>0</v>
      </c>
      <c r="I2393">
        <v>0</v>
      </c>
      <c r="J2393">
        <v>0</v>
      </c>
      <c r="K2393">
        <v>0</v>
      </c>
      <c r="L2393">
        <v>0</v>
      </c>
      <c r="M2393">
        <v>0</v>
      </c>
      <c r="N2393">
        <v>0</v>
      </c>
      <c r="O2393">
        <v>0</v>
      </c>
      <c r="P2393">
        <v>0</v>
      </c>
      <c r="Q2393">
        <v>0</v>
      </c>
      <c r="R2393">
        <v>0</v>
      </c>
      <c r="S2393">
        <v>0</v>
      </c>
      <c r="T2393">
        <v>0</v>
      </c>
      <c r="U2393">
        <v>0</v>
      </c>
      <c r="V2393">
        <v>0</v>
      </c>
      <c r="W2393">
        <v>0</v>
      </c>
      <c r="X2393">
        <v>0</v>
      </c>
      <c r="Y2393">
        <v>0</v>
      </c>
      <c r="Z2393">
        <v>0</v>
      </c>
      <c r="AA2393">
        <v>0</v>
      </c>
      <c r="AB2393">
        <v>0</v>
      </c>
      <c r="AC2393">
        <v>0</v>
      </c>
      <c r="AD2393">
        <v>0</v>
      </c>
      <c r="AE2393">
        <v>0</v>
      </c>
      <c r="AF2393">
        <v>0</v>
      </c>
    </row>
    <row r="2394" spans="1:32">
      <c r="A2394" t="s">
        <v>7997</v>
      </c>
      <c r="B2394" t="s">
        <v>19</v>
      </c>
      <c r="C2394">
        <v>0</v>
      </c>
      <c r="D2394">
        <v>0</v>
      </c>
      <c r="E2394">
        <v>0</v>
      </c>
      <c r="F2394">
        <v>0</v>
      </c>
      <c r="G2394">
        <v>0</v>
      </c>
      <c r="H2394">
        <v>0</v>
      </c>
      <c r="I2394">
        <v>0</v>
      </c>
      <c r="J2394">
        <v>0</v>
      </c>
      <c r="K2394">
        <v>0</v>
      </c>
      <c r="L2394">
        <v>0</v>
      </c>
      <c r="M2394">
        <v>0</v>
      </c>
      <c r="N2394">
        <v>0</v>
      </c>
      <c r="O2394">
        <v>0</v>
      </c>
      <c r="P2394">
        <v>0</v>
      </c>
      <c r="Q2394">
        <v>0</v>
      </c>
      <c r="R2394">
        <v>0</v>
      </c>
      <c r="S2394">
        <v>0</v>
      </c>
      <c r="T2394">
        <v>0</v>
      </c>
      <c r="U2394">
        <v>0</v>
      </c>
      <c r="V2394">
        <v>0</v>
      </c>
      <c r="W2394">
        <v>0</v>
      </c>
      <c r="X2394">
        <v>0</v>
      </c>
      <c r="Y2394">
        <v>0</v>
      </c>
      <c r="Z2394">
        <v>0</v>
      </c>
      <c r="AA2394">
        <v>0</v>
      </c>
      <c r="AB2394">
        <v>0</v>
      </c>
      <c r="AC2394">
        <v>0</v>
      </c>
      <c r="AD2394">
        <v>0</v>
      </c>
      <c r="AE2394">
        <v>0</v>
      </c>
      <c r="AF2394">
        <v>0</v>
      </c>
    </row>
    <row r="2395" spans="1:32">
      <c r="A2395" t="s">
        <v>7998</v>
      </c>
      <c r="B2395" t="s">
        <v>19</v>
      </c>
      <c r="C2395">
        <v>0</v>
      </c>
      <c r="D2395">
        <v>0</v>
      </c>
      <c r="E2395">
        <v>0</v>
      </c>
      <c r="F2395">
        <v>0</v>
      </c>
      <c r="G2395">
        <v>0</v>
      </c>
      <c r="H2395">
        <v>0</v>
      </c>
      <c r="I2395">
        <v>0</v>
      </c>
      <c r="J2395">
        <v>0</v>
      </c>
      <c r="K2395">
        <v>0</v>
      </c>
      <c r="L2395">
        <v>0</v>
      </c>
      <c r="M2395">
        <v>0</v>
      </c>
      <c r="N2395">
        <v>0</v>
      </c>
      <c r="O2395">
        <v>0</v>
      </c>
      <c r="P2395">
        <v>0</v>
      </c>
      <c r="Q2395">
        <v>0</v>
      </c>
      <c r="R2395">
        <v>0</v>
      </c>
      <c r="S2395">
        <v>0</v>
      </c>
      <c r="T2395">
        <v>0</v>
      </c>
      <c r="U2395">
        <v>0</v>
      </c>
      <c r="V2395">
        <v>0</v>
      </c>
      <c r="W2395">
        <v>0</v>
      </c>
      <c r="X2395">
        <v>0</v>
      </c>
      <c r="Y2395">
        <v>0</v>
      </c>
      <c r="Z2395">
        <v>0</v>
      </c>
      <c r="AA2395">
        <v>0</v>
      </c>
      <c r="AB2395">
        <v>0</v>
      </c>
      <c r="AC2395">
        <v>0</v>
      </c>
      <c r="AD2395">
        <v>0</v>
      </c>
      <c r="AE2395">
        <v>0</v>
      </c>
      <c r="AF2395">
        <v>0</v>
      </c>
    </row>
    <row r="2396" spans="1:32">
      <c r="A2396" t="s">
        <v>7999</v>
      </c>
      <c r="B2396" t="s">
        <v>19</v>
      </c>
      <c r="C2396">
        <v>0</v>
      </c>
      <c r="D2396">
        <v>0</v>
      </c>
      <c r="E2396">
        <v>0</v>
      </c>
      <c r="F2396">
        <v>0</v>
      </c>
      <c r="G2396">
        <v>0</v>
      </c>
      <c r="H2396">
        <v>0</v>
      </c>
      <c r="I2396">
        <v>0</v>
      </c>
      <c r="J2396">
        <v>0</v>
      </c>
      <c r="K2396">
        <v>0</v>
      </c>
      <c r="L2396">
        <v>0</v>
      </c>
      <c r="M2396">
        <v>0</v>
      </c>
      <c r="N2396">
        <v>0</v>
      </c>
      <c r="O2396">
        <v>0</v>
      </c>
      <c r="P2396">
        <v>0</v>
      </c>
      <c r="Q2396">
        <v>0</v>
      </c>
      <c r="R2396">
        <v>0</v>
      </c>
      <c r="S2396">
        <v>0</v>
      </c>
      <c r="T2396">
        <v>0</v>
      </c>
      <c r="U2396">
        <v>0</v>
      </c>
      <c r="V2396">
        <v>0</v>
      </c>
      <c r="W2396">
        <v>0</v>
      </c>
      <c r="X2396">
        <v>0</v>
      </c>
      <c r="Y2396">
        <v>0</v>
      </c>
      <c r="Z2396">
        <v>0</v>
      </c>
      <c r="AA2396">
        <v>0</v>
      </c>
      <c r="AB2396">
        <v>0</v>
      </c>
      <c r="AC2396">
        <v>0</v>
      </c>
      <c r="AD2396">
        <v>0</v>
      </c>
      <c r="AE2396">
        <v>0</v>
      </c>
      <c r="AF2396">
        <v>0</v>
      </c>
    </row>
    <row r="2397" spans="1:32">
      <c r="A2397" t="s">
        <v>8000</v>
      </c>
      <c r="B2397" t="s">
        <v>19</v>
      </c>
      <c r="C2397">
        <v>0</v>
      </c>
      <c r="D2397">
        <v>0</v>
      </c>
      <c r="E2397">
        <v>0</v>
      </c>
      <c r="F2397">
        <v>0</v>
      </c>
      <c r="G2397">
        <v>0</v>
      </c>
      <c r="H2397">
        <v>0</v>
      </c>
      <c r="I2397">
        <v>0</v>
      </c>
      <c r="J2397">
        <v>0</v>
      </c>
      <c r="K2397">
        <v>0</v>
      </c>
      <c r="L2397">
        <v>0</v>
      </c>
      <c r="M2397">
        <v>0</v>
      </c>
      <c r="N2397">
        <v>0</v>
      </c>
      <c r="O2397">
        <v>0</v>
      </c>
      <c r="P2397">
        <v>0</v>
      </c>
      <c r="Q2397">
        <v>0</v>
      </c>
      <c r="R2397">
        <v>0</v>
      </c>
      <c r="S2397">
        <v>0</v>
      </c>
      <c r="T2397">
        <v>0</v>
      </c>
      <c r="U2397">
        <v>0</v>
      </c>
      <c r="V2397">
        <v>0</v>
      </c>
      <c r="W2397">
        <v>0</v>
      </c>
      <c r="X2397">
        <v>0</v>
      </c>
      <c r="Y2397">
        <v>0</v>
      </c>
      <c r="Z2397">
        <v>0</v>
      </c>
      <c r="AA2397">
        <v>0</v>
      </c>
      <c r="AB2397">
        <v>0</v>
      </c>
      <c r="AC2397">
        <v>0</v>
      </c>
      <c r="AD2397">
        <v>0</v>
      </c>
      <c r="AE2397">
        <v>0</v>
      </c>
      <c r="AF2397">
        <v>0</v>
      </c>
    </row>
    <row r="2398" spans="1:32">
      <c r="A2398" t="s">
        <v>8001</v>
      </c>
      <c r="B2398" t="s">
        <v>19</v>
      </c>
      <c r="C2398">
        <v>0</v>
      </c>
      <c r="D2398">
        <v>0</v>
      </c>
      <c r="E2398">
        <v>0</v>
      </c>
      <c r="F2398">
        <v>0</v>
      </c>
      <c r="G2398">
        <v>0</v>
      </c>
      <c r="H2398">
        <v>0</v>
      </c>
      <c r="I2398">
        <v>0</v>
      </c>
      <c r="J2398">
        <v>0</v>
      </c>
      <c r="K2398">
        <v>0</v>
      </c>
      <c r="L2398">
        <v>0</v>
      </c>
      <c r="M2398">
        <v>0</v>
      </c>
      <c r="N2398">
        <v>0</v>
      </c>
      <c r="O2398">
        <v>0</v>
      </c>
      <c r="P2398">
        <v>0</v>
      </c>
      <c r="Q2398">
        <v>0</v>
      </c>
      <c r="R2398">
        <v>0</v>
      </c>
      <c r="S2398">
        <v>0</v>
      </c>
      <c r="T2398">
        <v>0</v>
      </c>
      <c r="U2398">
        <v>0</v>
      </c>
      <c r="V2398">
        <v>0</v>
      </c>
      <c r="W2398">
        <v>0</v>
      </c>
      <c r="X2398">
        <v>0</v>
      </c>
      <c r="Y2398">
        <v>0</v>
      </c>
      <c r="Z2398">
        <v>0</v>
      </c>
      <c r="AA2398">
        <v>0</v>
      </c>
      <c r="AB2398">
        <v>0</v>
      </c>
      <c r="AC2398">
        <v>0</v>
      </c>
      <c r="AD2398">
        <v>0</v>
      </c>
      <c r="AE2398">
        <v>0</v>
      </c>
      <c r="AF2398">
        <v>0</v>
      </c>
    </row>
    <row r="2399" spans="1:32">
      <c r="A2399" t="s">
        <v>8002</v>
      </c>
      <c r="B2399" t="s">
        <v>19</v>
      </c>
      <c r="C2399">
        <v>0</v>
      </c>
      <c r="D2399">
        <v>0</v>
      </c>
      <c r="E2399">
        <v>0</v>
      </c>
      <c r="F2399">
        <v>0</v>
      </c>
      <c r="G2399">
        <v>0</v>
      </c>
      <c r="H2399">
        <v>0</v>
      </c>
      <c r="I2399">
        <v>0</v>
      </c>
      <c r="J2399">
        <v>0</v>
      </c>
      <c r="K2399">
        <v>0</v>
      </c>
      <c r="L2399">
        <v>0</v>
      </c>
      <c r="M2399">
        <v>0</v>
      </c>
      <c r="N2399">
        <v>0</v>
      </c>
      <c r="O2399">
        <v>0</v>
      </c>
      <c r="P2399">
        <v>0</v>
      </c>
      <c r="Q2399">
        <v>0</v>
      </c>
      <c r="R2399">
        <v>0</v>
      </c>
      <c r="S2399">
        <v>0</v>
      </c>
      <c r="T2399">
        <v>0</v>
      </c>
      <c r="U2399">
        <v>0</v>
      </c>
      <c r="V2399">
        <v>0</v>
      </c>
      <c r="W2399">
        <v>0</v>
      </c>
      <c r="X2399">
        <v>0</v>
      </c>
      <c r="Y2399">
        <v>0</v>
      </c>
      <c r="Z2399">
        <v>0</v>
      </c>
      <c r="AA2399">
        <v>0</v>
      </c>
      <c r="AB2399">
        <v>0</v>
      </c>
      <c r="AC2399">
        <v>0</v>
      </c>
      <c r="AD2399">
        <v>0</v>
      </c>
      <c r="AE2399">
        <v>0</v>
      </c>
      <c r="AF2399">
        <v>0</v>
      </c>
    </row>
    <row r="2400" spans="1:32">
      <c r="A2400" t="s">
        <v>8003</v>
      </c>
      <c r="B2400" t="s">
        <v>19</v>
      </c>
      <c r="C2400">
        <v>0</v>
      </c>
      <c r="D2400">
        <v>0</v>
      </c>
      <c r="E2400">
        <v>0</v>
      </c>
      <c r="F2400">
        <v>0</v>
      </c>
      <c r="G2400">
        <v>0</v>
      </c>
      <c r="H2400">
        <v>0</v>
      </c>
      <c r="I2400">
        <v>0</v>
      </c>
      <c r="J2400">
        <v>0</v>
      </c>
      <c r="K2400">
        <v>0</v>
      </c>
      <c r="L2400">
        <v>0</v>
      </c>
      <c r="M2400">
        <v>0</v>
      </c>
      <c r="N2400">
        <v>0</v>
      </c>
      <c r="O2400">
        <v>0</v>
      </c>
      <c r="P2400">
        <v>0</v>
      </c>
      <c r="Q2400">
        <v>0</v>
      </c>
      <c r="R2400">
        <v>0</v>
      </c>
      <c r="S2400">
        <v>0</v>
      </c>
      <c r="T2400">
        <v>0</v>
      </c>
      <c r="U2400">
        <v>0</v>
      </c>
      <c r="V2400">
        <v>0</v>
      </c>
      <c r="W2400">
        <v>0</v>
      </c>
      <c r="X2400">
        <v>0</v>
      </c>
      <c r="Y2400">
        <v>0</v>
      </c>
      <c r="Z2400">
        <v>0</v>
      </c>
      <c r="AA2400">
        <v>0</v>
      </c>
      <c r="AB2400">
        <v>0</v>
      </c>
      <c r="AC2400">
        <v>0</v>
      </c>
      <c r="AD2400">
        <v>0</v>
      </c>
      <c r="AE2400">
        <v>0</v>
      </c>
      <c r="AF2400">
        <v>0</v>
      </c>
    </row>
    <row r="2401" spans="1:32">
      <c r="A2401" t="s">
        <v>8004</v>
      </c>
      <c r="B2401" t="s">
        <v>19</v>
      </c>
      <c r="C2401">
        <v>0</v>
      </c>
      <c r="D2401">
        <v>0</v>
      </c>
      <c r="E2401">
        <v>0</v>
      </c>
      <c r="F2401">
        <v>0</v>
      </c>
      <c r="G2401">
        <v>0</v>
      </c>
      <c r="H2401">
        <v>0</v>
      </c>
      <c r="I2401">
        <v>0</v>
      </c>
      <c r="J2401">
        <v>0</v>
      </c>
      <c r="K2401">
        <v>0</v>
      </c>
      <c r="L2401">
        <v>0</v>
      </c>
      <c r="M2401">
        <v>0</v>
      </c>
      <c r="N2401">
        <v>0</v>
      </c>
      <c r="O2401">
        <v>0</v>
      </c>
      <c r="P2401">
        <v>0</v>
      </c>
      <c r="Q2401">
        <v>0</v>
      </c>
      <c r="R2401">
        <v>0</v>
      </c>
      <c r="S2401">
        <v>0</v>
      </c>
      <c r="T2401">
        <v>0</v>
      </c>
      <c r="U2401">
        <v>0</v>
      </c>
      <c r="V2401">
        <v>0</v>
      </c>
      <c r="W2401">
        <v>0</v>
      </c>
      <c r="X2401">
        <v>0</v>
      </c>
      <c r="Y2401">
        <v>0</v>
      </c>
      <c r="Z2401">
        <v>0</v>
      </c>
      <c r="AA2401">
        <v>0</v>
      </c>
      <c r="AB2401">
        <v>0</v>
      </c>
      <c r="AC2401">
        <v>0</v>
      </c>
      <c r="AD2401">
        <v>0</v>
      </c>
      <c r="AE2401">
        <v>0</v>
      </c>
      <c r="AF2401">
        <v>0</v>
      </c>
    </row>
    <row r="2402" spans="1:32">
      <c r="A2402" t="s">
        <v>8005</v>
      </c>
      <c r="B2402" t="s">
        <v>19</v>
      </c>
      <c r="C2402" s="2">
        <v>12013600000</v>
      </c>
      <c r="D2402" s="2">
        <v>12307100000</v>
      </c>
      <c r="E2402" s="2">
        <v>11152100000</v>
      </c>
      <c r="F2402" s="2">
        <v>11227900000</v>
      </c>
      <c r="G2402" s="2">
        <v>11294100000</v>
      </c>
      <c r="H2402" s="2">
        <v>11559200000</v>
      </c>
      <c r="I2402" s="2">
        <v>11625500000</v>
      </c>
      <c r="J2402" s="2">
        <v>11701200000</v>
      </c>
      <c r="K2402" s="2">
        <v>11682300000</v>
      </c>
      <c r="L2402" s="2">
        <v>11748500000</v>
      </c>
      <c r="M2402" s="2">
        <v>11729600000</v>
      </c>
      <c r="N2402" s="2">
        <v>11805300000</v>
      </c>
      <c r="O2402" s="2">
        <v>11900000000</v>
      </c>
      <c r="P2402" s="2">
        <v>11900000000</v>
      </c>
      <c r="Q2402" s="2">
        <v>11814800000</v>
      </c>
      <c r="R2402" s="2">
        <v>11814800000</v>
      </c>
      <c r="S2402" s="2">
        <v>11814800000</v>
      </c>
      <c r="T2402" s="2">
        <v>11729600000</v>
      </c>
      <c r="U2402" s="2">
        <v>11729600000</v>
      </c>
      <c r="V2402" s="2">
        <v>11644400000</v>
      </c>
      <c r="W2402" s="2">
        <v>11549700000</v>
      </c>
      <c r="X2402" s="2">
        <v>11464500000</v>
      </c>
      <c r="Y2402" s="2">
        <v>11464500000</v>
      </c>
      <c r="Z2402" s="2">
        <v>11379300000</v>
      </c>
      <c r="AA2402" s="2">
        <v>11379300000</v>
      </c>
      <c r="AB2402" s="2">
        <v>11284700000</v>
      </c>
      <c r="AC2402" s="2">
        <v>11199500000</v>
      </c>
      <c r="AD2402" s="2">
        <v>11104800000</v>
      </c>
      <c r="AE2402" s="2">
        <v>11114300000</v>
      </c>
      <c r="AF2402" s="2">
        <v>11114300000</v>
      </c>
    </row>
    <row r="2403" spans="1:32">
      <c r="A2403" t="s">
        <v>8006</v>
      </c>
      <c r="B2403" t="s">
        <v>19</v>
      </c>
      <c r="C2403">
        <v>111545</v>
      </c>
      <c r="D2403">
        <v>114270</v>
      </c>
      <c r="E2403">
        <v>103546</v>
      </c>
      <c r="F2403">
        <v>104249</v>
      </c>
      <c r="G2403">
        <v>104865</v>
      </c>
      <c r="H2403">
        <v>107326</v>
      </c>
      <c r="I2403">
        <v>107941</v>
      </c>
      <c r="J2403">
        <v>108644</v>
      </c>
      <c r="K2403">
        <v>108469</v>
      </c>
      <c r="L2403">
        <v>109084</v>
      </c>
      <c r="M2403">
        <v>108908</v>
      </c>
      <c r="N2403">
        <v>109611</v>
      </c>
      <c r="O2403">
        <v>110490</v>
      </c>
      <c r="P2403">
        <v>110490</v>
      </c>
      <c r="Q2403">
        <v>109699</v>
      </c>
      <c r="R2403">
        <v>109699</v>
      </c>
      <c r="S2403">
        <v>109699</v>
      </c>
      <c r="T2403">
        <v>108908</v>
      </c>
      <c r="U2403">
        <v>108908</v>
      </c>
      <c r="V2403">
        <v>108117</v>
      </c>
      <c r="W2403">
        <v>107238</v>
      </c>
      <c r="X2403">
        <v>106447</v>
      </c>
      <c r="Y2403">
        <v>106447</v>
      </c>
      <c r="Z2403">
        <v>105656</v>
      </c>
      <c r="AA2403">
        <v>105656</v>
      </c>
      <c r="AB2403">
        <v>104777</v>
      </c>
      <c r="AC2403">
        <v>103986</v>
      </c>
      <c r="AD2403">
        <v>103107</v>
      </c>
      <c r="AE2403">
        <v>103195</v>
      </c>
      <c r="AF2403">
        <v>103195</v>
      </c>
    </row>
    <row r="2404" spans="1:32">
      <c r="A2404" t="s">
        <v>8007</v>
      </c>
      <c r="B2404" t="s">
        <v>19</v>
      </c>
      <c r="C2404" s="2">
        <v>3781240</v>
      </c>
      <c r="D2404" s="2">
        <v>3873610</v>
      </c>
      <c r="E2404" s="2">
        <v>3510090</v>
      </c>
      <c r="F2404" s="2">
        <v>3533920</v>
      </c>
      <c r="G2404" s="2">
        <v>3554780</v>
      </c>
      <c r="H2404" s="2">
        <v>3638210</v>
      </c>
      <c r="I2404" s="2">
        <v>3659070</v>
      </c>
      <c r="J2404" s="2">
        <v>3682910</v>
      </c>
      <c r="K2404" s="2">
        <v>3676950</v>
      </c>
      <c r="L2404" s="2">
        <v>3697810</v>
      </c>
      <c r="M2404" s="2">
        <v>3691850</v>
      </c>
      <c r="N2404" s="2">
        <v>3715690</v>
      </c>
      <c r="O2404" s="2">
        <v>3745480</v>
      </c>
      <c r="P2404" s="2">
        <v>3745480</v>
      </c>
      <c r="Q2404" s="2">
        <v>3718670</v>
      </c>
      <c r="R2404" s="2">
        <v>3718670</v>
      </c>
      <c r="S2404" s="2">
        <v>3718670</v>
      </c>
      <c r="T2404" s="2">
        <v>3691850</v>
      </c>
      <c r="U2404" s="2">
        <v>3691850</v>
      </c>
      <c r="V2404" s="2">
        <v>3665030</v>
      </c>
      <c r="W2404" s="2">
        <v>3635230</v>
      </c>
      <c r="X2404" s="2">
        <v>3608420</v>
      </c>
      <c r="Y2404" s="2">
        <v>3608420</v>
      </c>
      <c r="Z2404" s="2">
        <v>3581600</v>
      </c>
      <c r="AA2404" s="2">
        <v>3581600</v>
      </c>
      <c r="AB2404" s="2">
        <v>3551800</v>
      </c>
      <c r="AC2404" s="2">
        <v>3524990</v>
      </c>
      <c r="AD2404" s="2">
        <v>3495190</v>
      </c>
      <c r="AE2404" s="2">
        <v>3498170</v>
      </c>
      <c r="AF2404" s="2">
        <v>3498170</v>
      </c>
    </row>
    <row r="2405" spans="1:32">
      <c r="A2405" t="s">
        <v>8008</v>
      </c>
      <c r="B2405" t="s">
        <v>19</v>
      </c>
      <c r="C2405" s="2">
        <v>10933600</v>
      </c>
      <c r="D2405" s="2">
        <v>11200700</v>
      </c>
      <c r="E2405" s="2">
        <v>10149500</v>
      </c>
      <c r="F2405" s="2">
        <v>10218500</v>
      </c>
      <c r="G2405" s="2">
        <v>10278800</v>
      </c>
      <c r="H2405" s="2">
        <v>10520000</v>
      </c>
      <c r="I2405" s="2">
        <v>10580300</v>
      </c>
      <c r="J2405" s="2">
        <v>10649300</v>
      </c>
      <c r="K2405" s="2">
        <v>10632000</v>
      </c>
      <c r="L2405" s="2">
        <v>10692300</v>
      </c>
      <c r="M2405" s="2">
        <v>10675100</v>
      </c>
      <c r="N2405" s="2">
        <v>10744000</v>
      </c>
      <c r="O2405" s="2">
        <v>10830200</v>
      </c>
      <c r="P2405" s="2">
        <v>10830200</v>
      </c>
      <c r="Q2405" s="2">
        <v>10752600</v>
      </c>
      <c r="R2405" s="2">
        <v>10752600</v>
      </c>
      <c r="S2405" s="2">
        <v>10752600</v>
      </c>
      <c r="T2405" s="2">
        <v>10675100</v>
      </c>
      <c r="U2405" s="2">
        <v>10675100</v>
      </c>
      <c r="V2405" s="2">
        <v>10597600</v>
      </c>
      <c r="W2405" s="2">
        <v>10511400</v>
      </c>
      <c r="X2405" s="2">
        <v>10433900</v>
      </c>
      <c r="Y2405" s="2">
        <v>10433900</v>
      </c>
      <c r="Z2405" s="2">
        <v>10356300</v>
      </c>
      <c r="AA2405" s="2">
        <v>10356300</v>
      </c>
      <c r="AB2405" s="2">
        <v>10270200</v>
      </c>
      <c r="AC2405" s="2">
        <v>10192600</v>
      </c>
      <c r="AD2405" s="2">
        <v>10106500</v>
      </c>
      <c r="AE2405" s="2">
        <v>10115100</v>
      </c>
      <c r="AF2405" s="2">
        <v>10115100</v>
      </c>
    </row>
    <row r="2406" spans="1:32">
      <c r="A2406" t="s">
        <v>8009</v>
      </c>
      <c r="B2406" t="s">
        <v>19</v>
      </c>
      <c r="C2406" s="2">
        <v>3901160</v>
      </c>
      <c r="D2406" s="2">
        <v>3996460</v>
      </c>
      <c r="E2406" s="2">
        <v>3621410</v>
      </c>
      <c r="F2406" s="2">
        <v>3646000</v>
      </c>
      <c r="G2406" s="2">
        <v>3667520</v>
      </c>
      <c r="H2406" s="2">
        <v>3753600</v>
      </c>
      <c r="I2406" s="2">
        <v>3775120</v>
      </c>
      <c r="J2406" s="2">
        <v>3799710</v>
      </c>
      <c r="K2406" s="2">
        <v>3793560</v>
      </c>
      <c r="L2406" s="2">
        <v>3815080</v>
      </c>
      <c r="M2406" s="2">
        <v>3808930</v>
      </c>
      <c r="N2406" s="2">
        <v>3833530</v>
      </c>
      <c r="O2406" s="2">
        <v>3864270</v>
      </c>
      <c r="P2406" s="2">
        <v>3864270</v>
      </c>
      <c r="Q2406" s="2">
        <v>3836600</v>
      </c>
      <c r="R2406" s="2">
        <v>3836600</v>
      </c>
      <c r="S2406" s="2">
        <v>3836600</v>
      </c>
      <c r="T2406" s="2">
        <v>3808930</v>
      </c>
      <c r="U2406" s="2">
        <v>3808930</v>
      </c>
      <c r="V2406" s="2">
        <v>3781270</v>
      </c>
      <c r="W2406" s="2">
        <v>3750520</v>
      </c>
      <c r="X2406" s="2">
        <v>3722860</v>
      </c>
      <c r="Y2406" s="2">
        <v>3722860</v>
      </c>
      <c r="Z2406" s="2">
        <v>3695190</v>
      </c>
      <c r="AA2406" s="2">
        <v>3695190</v>
      </c>
      <c r="AB2406" s="2">
        <v>3664450</v>
      </c>
      <c r="AC2406" s="2">
        <v>3636780</v>
      </c>
      <c r="AD2406" s="2">
        <v>3606040</v>
      </c>
      <c r="AE2406" s="2">
        <v>3609110</v>
      </c>
      <c r="AF2406" s="2">
        <v>3609110</v>
      </c>
    </row>
    <row r="2407" spans="1:32">
      <c r="A2407" t="s">
        <v>8010</v>
      </c>
      <c r="B2407" t="s">
        <v>19</v>
      </c>
      <c r="C2407" s="2">
        <v>1173320</v>
      </c>
      <c r="D2407" s="2">
        <v>1201980</v>
      </c>
      <c r="E2407" s="2">
        <v>1089180</v>
      </c>
      <c r="F2407" s="2">
        <v>1096580</v>
      </c>
      <c r="G2407" s="2">
        <v>1103050</v>
      </c>
      <c r="H2407" s="2">
        <v>1128940</v>
      </c>
      <c r="I2407" s="2">
        <v>1135410</v>
      </c>
      <c r="J2407" s="2">
        <v>1142810</v>
      </c>
      <c r="K2407" s="2">
        <v>1140960</v>
      </c>
      <c r="L2407" s="2">
        <v>1147430</v>
      </c>
      <c r="M2407" s="2">
        <v>1145580</v>
      </c>
      <c r="N2407" s="2">
        <v>1152980</v>
      </c>
      <c r="O2407" s="2">
        <v>1162220</v>
      </c>
      <c r="P2407" s="2">
        <v>1162220</v>
      </c>
      <c r="Q2407" s="2">
        <v>1153900</v>
      </c>
      <c r="R2407" s="2">
        <v>1153900</v>
      </c>
      <c r="S2407" s="2">
        <v>1153900</v>
      </c>
      <c r="T2407" s="2">
        <v>1145580</v>
      </c>
      <c r="U2407" s="2">
        <v>1145580</v>
      </c>
      <c r="V2407" s="2">
        <v>1137260</v>
      </c>
      <c r="W2407" s="2">
        <v>1128010</v>
      </c>
      <c r="X2407" s="2">
        <v>1119690</v>
      </c>
      <c r="Y2407" s="2">
        <v>1119690</v>
      </c>
      <c r="Z2407" s="2">
        <v>1111370</v>
      </c>
      <c r="AA2407" s="2">
        <v>1111370</v>
      </c>
      <c r="AB2407" s="2">
        <v>1102120</v>
      </c>
      <c r="AC2407" s="2">
        <v>1093800</v>
      </c>
      <c r="AD2407" s="2">
        <v>1084560</v>
      </c>
      <c r="AE2407" s="2">
        <v>1085480</v>
      </c>
      <c r="AF2407" s="2">
        <v>1085480</v>
      </c>
    </row>
    <row r="2408" spans="1:32">
      <c r="A2408" t="s">
        <v>8011</v>
      </c>
      <c r="B2408" t="s">
        <v>19</v>
      </c>
      <c r="C2408" s="2">
        <v>29268700</v>
      </c>
      <c r="D2408" s="2">
        <v>29983700</v>
      </c>
      <c r="E2408" s="2">
        <v>27169900</v>
      </c>
      <c r="F2408" s="2">
        <v>27354400</v>
      </c>
      <c r="G2408" s="2">
        <v>27515800</v>
      </c>
      <c r="H2408" s="2">
        <v>28161600</v>
      </c>
      <c r="I2408" s="2">
        <v>28323100</v>
      </c>
      <c r="J2408" s="2">
        <v>28507600</v>
      </c>
      <c r="K2408" s="2">
        <v>28461500</v>
      </c>
      <c r="L2408" s="2">
        <v>28622900</v>
      </c>
      <c r="M2408" s="2">
        <v>28576800</v>
      </c>
      <c r="N2408" s="2">
        <v>28761300</v>
      </c>
      <c r="O2408" s="2">
        <v>28992000</v>
      </c>
      <c r="P2408" s="2">
        <v>28992000</v>
      </c>
      <c r="Q2408" s="2">
        <v>28784400</v>
      </c>
      <c r="R2408" s="2">
        <v>28784400</v>
      </c>
      <c r="S2408" s="2">
        <v>28784400</v>
      </c>
      <c r="T2408" s="2">
        <v>28576800</v>
      </c>
      <c r="U2408" s="2">
        <v>28576800</v>
      </c>
      <c r="V2408" s="2">
        <v>28369200</v>
      </c>
      <c r="W2408" s="2">
        <v>28138600</v>
      </c>
      <c r="X2408" s="2">
        <v>27931000</v>
      </c>
      <c r="Y2408" s="2">
        <v>27931000</v>
      </c>
      <c r="Z2408" s="2">
        <v>27723400</v>
      </c>
      <c r="AA2408" s="2">
        <v>27723400</v>
      </c>
      <c r="AB2408" s="2">
        <v>27492800</v>
      </c>
      <c r="AC2408" s="2">
        <v>27285200</v>
      </c>
      <c r="AD2408" s="2">
        <v>27054500</v>
      </c>
      <c r="AE2408" s="2">
        <v>27077600</v>
      </c>
      <c r="AF2408" s="2">
        <v>27077600</v>
      </c>
    </row>
    <row r="2409" spans="1:32">
      <c r="A2409" t="s">
        <v>8012</v>
      </c>
      <c r="B2409" t="s">
        <v>19</v>
      </c>
      <c r="C2409">
        <v>40988.699999999997</v>
      </c>
      <c r="D2409">
        <v>41990</v>
      </c>
      <c r="E2409">
        <v>38049.4</v>
      </c>
      <c r="F2409">
        <v>38307.800000000003</v>
      </c>
      <c r="G2409">
        <v>38533.9</v>
      </c>
      <c r="H2409">
        <v>39438.300000000003</v>
      </c>
      <c r="I2409">
        <v>39664.400000000001</v>
      </c>
      <c r="J2409">
        <v>39922.800000000003</v>
      </c>
      <c r="K2409">
        <v>39858.199999999997</v>
      </c>
      <c r="L2409">
        <v>40084.300000000003</v>
      </c>
      <c r="M2409">
        <v>40019.699999999997</v>
      </c>
      <c r="N2409">
        <v>40278.1</v>
      </c>
      <c r="O2409">
        <v>40601.1</v>
      </c>
      <c r="P2409">
        <v>40601.1</v>
      </c>
      <c r="Q2409">
        <v>40310.400000000001</v>
      </c>
      <c r="R2409">
        <v>40310.400000000001</v>
      </c>
      <c r="S2409">
        <v>40310.400000000001</v>
      </c>
      <c r="T2409">
        <v>40019.699999999997</v>
      </c>
      <c r="U2409">
        <v>40019.699999999997</v>
      </c>
      <c r="V2409">
        <v>39729</v>
      </c>
      <c r="W2409">
        <v>39406</v>
      </c>
      <c r="X2409">
        <v>39115.300000000003</v>
      </c>
      <c r="Y2409">
        <v>39115.300000000003</v>
      </c>
      <c r="Z2409">
        <v>38824.6</v>
      </c>
      <c r="AA2409">
        <v>38824.6</v>
      </c>
      <c r="AB2409">
        <v>38501.599999999999</v>
      </c>
      <c r="AC2409">
        <v>38210.9</v>
      </c>
      <c r="AD2409">
        <v>37887.9</v>
      </c>
      <c r="AE2409">
        <v>37920.199999999997</v>
      </c>
      <c r="AF2409">
        <v>37920.199999999997</v>
      </c>
    </row>
    <row r="2410" spans="1:32">
      <c r="A2410" t="s">
        <v>8013</v>
      </c>
      <c r="B2410" t="s">
        <v>19</v>
      </c>
      <c r="C2410">
        <v>27918</v>
      </c>
      <c r="D2410">
        <v>28600</v>
      </c>
      <c r="E2410">
        <v>25916</v>
      </c>
      <c r="F2410">
        <v>26092</v>
      </c>
      <c r="G2410">
        <v>26246</v>
      </c>
      <c r="H2410">
        <v>26862</v>
      </c>
      <c r="I2410">
        <v>27016</v>
      </c>
      <c r="J2410">
        <v>27192</v>
      </c>
      <c r="K2410">
        <v>27148</v>
      </c>
      <c r="L2410">
        <v>27302</v>
      </c>
      <c r="M2410">
        <v>27258</v>
      </c>
      <c r="N2410">
        <v>27434</v>
      </c>
      <c r="O2410">
        <v>27654</v>
      </c>
      <c r="P2410">
        <v>27654</v>
      </c>
      <c r="Q2410">
        <v>27456</v>
      </c>
      <c r="R2410">
        <v>27456</v>
      </c>
      <c r="S2410">
        <v>27456</v>
      </c>
      <c r="T2410">
        <v>27258</v>
      </c>
      <c r="U2410">
        <v>27258</v>
      </c>
      <c r="V2410">
        <v>27060</v>
      </c>
      <c r="W2410">
        <v>26840</v>
      </c>
      <c r="X2410">
        <v>26642</v>
      </c>
      <c r="Y2410">
        <v>26642</v>
      </c>
      <c r="Z2410">
        <v>26444</v>
      </c>
      <c r="AA2410">
        <v>26444</v>
      </c>
      <c r="AB2410">
        <v>26224</v>
      </c>
      <c r="AC2410">
        <v>26026</v>
      </c>
      <c r="AD2410">
        <v>25806</v>
      </c>
      <c r="AE2410">
        <v>25828</v>
      </c>
      <c r="AF2410">
        <v>25828</v>
      </c>
    </row>
    <row r="2411" spans="1:32">
      <c r="A2411" t="s">
        <v>8014</v>
      </c>
      <c r="B2411" t="s">
        <v>19</v>
      </c>
      <c r="C2411" s="2">
        <v>1007210</v>
      </c>
      <c r="D2411" s="2">
        <v>1031810</v>
      </c>
      <c r="E2411">
        <v>934979</v>
      </c>
      <c r="F2411">
        <v>941328</v>
      </c>
      <c r="G2411">
        <v>946884</v>
      </c>
      <c r="H2411">
        <v>969108</v>
      </c>
      <c r="I2411">
        <v>974664</v>
      </c>
      <c r="J2411">
        <v>981013</v>
      </c>
      <c r="K2411">
        <v>979426</v>
      </c>
      <c r="L2411">
        <v>984982</v>
      </c>
      <c r="M2411">
        <v>983394</v>
      </c>
      <c r="N2411">
        <v>989744</v>
      </c>
      <c r="O2411">
        <v>997681</v>
      </c>
      <c r="P2411">
        <v>997681</v>
      </c>
      <c r="Q2411">
        <v>990538</v>
      </c>
      <c r="R2411">
        <v>990538</v>
      </c>
      <c r="S2411">
        <v>990538</v>
      </c>
      <c r="T2411">
        <v>983394</v>
      </c>
      <c r="U2411">
        <v>983394</v>
      </c>
      <c r="V2411">
        <v>976251</v>
      </c>
      <c r="W2411">
        <v>968314</v>
      </c>
      <c r="X2411">
        <v>961171</v>
      </c>
      <c r="Y2411">
        <v>961171</v>
      </c>
      <c r="Z2411">
        <v>954027</v>
      </c>
      <c r="AA2411">
        <v>954027</v>
      </c>
      <c r="AB2411">
        <v>946090</v>
      </c>
      <c r="AC2411">
        <v>938947</v>
      </c>
      <c r="AD2411">
        <v>931010</v>
      </c>
      <c r="AE2411">
        <v>931804</v>
      </c>
      <c r="AF2411">
        <v>931804</v>
      </c>
    </row>
    <row r="2412" spans="1:32">
      <c r="A2412" t="s">
        <v>8015</v>
      </c>
      <c r="B2412" t="s">
        <v>19</v>
      </c>
      <c r="C2412">
        <v>212811</v>
      </c>
      <c r="D2412">
        <v>218010</v>
      </c>
      <c r="E2412">
        <v>197551</v>
      </c>
      <c r="F2412">
        <v>198892</v>
      </c>
      <c r="G2412">
        <v>200066</v>
      </c>
      <c r="H2412">
        <v>204762</v>
      </c>
      <c r="I2412">
        <v>205936</v>
      </c>
      <c r="J2412">
        <v>207277</v>
      </c>
      <c r="K2412">
        <v>206942</v>
      </c>
      <c r="L2412">
        <v>208116</v>
      </c>
      <c r="M2412">
        <v>207780</v>
      </c>
      <c r="N2412">
        <v>209122</v>
      </c>
      <c r="O2412">
        <v>210799</v>
      </c>
      <c r="P2412">
        <v>210799</v>
      </c>
      <c r="Q2412">
        <v>209290</v>
      </c>
      <c r="R2412">
        <v>209290</v>
      </c>
      <c r="S2412">
        <v>209290</v>
      </c>
      <c r="T2412">
        <v>207780</v>
      </c>
      <c r="U2412">
        <v>207780</v>
      </c>
      <c r="V2412">
        <v>206271</v>
      </c>
      <c r="W2412">
        <v>204594</v>
      </c>
      <c r="X2412">
        <v>203085</v>
      </c>
      <c r="Y2412">
        <v>203085</v>
      </c>
      <c r="Z2412">
        <v>201575</v>
      </c>
      <c r="AA2412">
        <v>201575</v>
      </c>
      <c r="AB2412">
        <v>199898</v>
      </c>
      <c r="AC2412">
        <v>198389</v>
      </c>
      <c r="AD2412">
        <v>196712</v>
      </c>
      <c r="AE2412">
        <v>196880</v>
      </c>
      <c r="AF2412">
        <v>196880</v>
      </c>
    </row>
    <row r="2413" spans="1:32">
      <c r="A2413" t="s">
        <v>8016</v>
      </c>
      <c r="B2413" t="s">
        <v>19</v>
      </c>
      <c r="C2413">
        <v>0</v>
      </c>
      <c r="D2413">
        <v>0</v>
      </c>
      <c r="E2413">
        <v>0</v>
      </c>
      <c r="F2413">
        <v>0</v>
      </c>
      <c r="G2413">
        <v>0</v>
      </c>
      <c r="H2413">
        <v>0</v>
      </c>
      <c r="I2413">
        <v>0</v>
      </c>
      <c r="J2413">
        <v>0</v>
      </c>
      <c r="K2413">
        <v>0</v>
      </c>
      <c r="L2413">
        <v>0</v>
      </c>
      <c r="M2413">
        <v>0</v>
      </c>
      <c r="N2413">
        <v>0</v>
      </c>
      <c r="O2413">
        <v>0</v>
      </c>
      <c r="P2413">
        <v>0</v>
      </c>
      <c r="Q2413">
        <v>0</v>
      </c>
      <c r="R2413">
        <v>0</v>
      </c>
      <c r="S2413">
        <v>0</v>
      </c>
      <c r="T2413">
        <v>0</v>
      </c>
      <c r="U2413">
        <v>0</v>
      </c>
      <c r="V2413">
        <v>0</v>
      </c>
      <c r="W2413">
        <v>0</v>
      </c>
      <c r="X2413">
        <v>0</v>
      </c>
      <c r="Y2413">
        <v>0</v>
      </c>
      <c r="Z2413">
        <v>0</v>
      </c>
      <c r="AA2413">
        <v>0</v>
      </c>
      <c r="AB2413">
        <v>0</v>
      </c>
      <c r="AC2413">
        <v>0</v>
      </c>
      <c r="AD2413">
        <v>0</v>
      </c>
      <c r="AE2413">
        <v>0</v>
      </c>
      <c r="AF2413">
        <v>0</v>
      </c>
    </row>
    <row r="2414" spans="1:32">
      <c r="A2414" t="s">
        <v>8017</v>
      </c>
      <c r="B2414" t="s">
        <v>19</v>
      </c>
      <c r="C2414" s="2">
        <v>849947000000</v>
      </c>
      <c r="D2414" s="2">
        <v>870396000000</v>
      </c>
      <c r="E2414" s="2">
        <v>812174000000</v>
      </c>
      <c r="F2414" s="2">
        <v>818043000000</v>
      </c>
      <c r="G2414" s="2">
        <v>824954000000</v>
      </c>
      <c r="H2414" s="2">
        <v>829404000000</v>
      </c>
      <c r="I2414" s="2">
        <v>832528000000</v>
      </c>
      <c r="J2414" s="2">
        <v>837072000000</v>
      </c>
      <c r="K2414" s="2">
        <v>841711000000</v>
      </c>
      <c r="L2414" s="2">
        <v>845403000000</v>
      </c>
      <c r="M2414" s="2">
        <v>847486000000</v>
      </c>
      <c r="N2414" s="2">
        <v>848622000000</v>
      </c>
      <c r="O2414" s="2">
        <v>850326000000</v>
      </c>
      <c r="P2414" s="2">
        <v>850326000000</v>
      </c>
      <c r="Q2414" s="2">
        <v>850137000000</v>
      </c>
      <c r="R2414" s="2">
        <v>849758000000</v>
      </c>
      <c r="S2414" s="2">
        <v>849947000000</v>
      </c>
      <c r="T2414" s="2">
        <v>850421000000</v>
      </c>
      <c r="U2414" s="2">
        <v>851651000000</v>
      </c>
      <c r="V2414" s="2">
        <v>852787000000</v>
      </c>
      <c r="W2414" s="2">
        <v>854113000000</v>
      </c>
      <c r="X2414" s="2">
        <v>855343000000</v>
      </c>
      <c r="Y2414" s="2">
        <v>858184000000</v>
      </c>
      <c r="Z2414" s="2">
        <v>860645000000</v>
      </c>
      <c r="AA2414" s="2">
        <v>863012000000</v>
      </c>
      <c r="AB2414" s="2">
        <v>864810000000</v>
      </c>
      <c r="AC2414" s="2">
        <v>865284000000</v>
      </c>
      <c r="AD2414" s="2">
        <v>865094000000</v>
      </c>
      <c r="AE2414" s="2">
        <v>865757000000</v>
      </c>
      <c r="AF2414" s="2">
        <v>867461000000</v>
      </c>
    </row>
    <row r="2415" spans="1:32">
      <c r="A2415" t="s">
        <v>8018</v>
      </c>
      <c r="B2415" t="s">
        <v>19</v>
      </c>
      <c r="C2415" s="2">
        <v>7891660</v>
      </c>
      <c r="D2415" s="2">
        <v>8081530</v>
      </c>
      <c r="E2415" s="2">
        <v>7540940</v>
      </c>
      <c r="F2415" s="2">
        <v>7595440</v>
      </c>
      <c r="G2415" s="2">
        <v>7659610</v>
      </c>
      <c r="H2415" s="2">
        <v>7700920</v>
      </c>
      <c r="I2415" s="2">
        <v>7729930</v>
      </c>
      <c r="J2415" s="2">
        <v>7772120</v>
      </c>
      <c r="K2415" s="2">
        <v>7815190</v>
      </c>
      <c r="L2415" s="2">
        <v>7849470</v>
      </c>
      <c r="M2415" s="2">
        <v>7868810</v>
      </c>
      <c r="N2415" s="2">
        <v>7879360</v>
      </c>
      <c r="O2415" s="2">
        <v>7895180</v>
      </c>
      <c r="P2415" s="2">
        <v>7895180</v>
      </c>
      <c r="Q2415" s="2">
        <v>7893420</v>
      </c>
      <c r="R2415" s="2">
        <v>7889900</v>
      </c>
      <c r="S2415" s="2">
        <v>7891660</v>
      </c>
      <c r="T2415" s="2">
        <v>7896060</v>
      </c>
      <c r="U2415" s="2">
        <v>7907480</v>
      </c>
      <c r="V2415" s="2">
        <v>7918030</v>
      </c>
      <c r="W2415" s="2">
        <v>7930340</v>
      </c>
      <c r="X2415" s="2">
        <v>7941760</v>
      </c>
      <c r="Y2415" s="2">
        <v>7968140</v>
      </c>
      <c r="Z2415" s="2">
        <v>7990990</v>
      </c>
      <c r="AA2415" s="2">
        <v>8012960</v>
      </c>
      <c r="AB2415" s="2">
        <v>8029660</v>
      </c>
      <c r="AC2415" s="2">
        <v>8034060</v>
      </c>
      <c r="AD2415" s="2">
        <v>8032300</v>
      </c>
      <c r="AE2415" s="2">
        <v>8038460</v>
      </c>
      <c r="AF2415" s="2">
        <v>8054280</v>
      </c>
    </row>
    <row r="2416" spans="1:32">
      <c r="A2416" t="s">
        <v>8019</v>
      </c>
      <c r="B2416" t="s">
        <v>19</v>
      </c>
      <c r="C2416" s="2">
        <v>267517000</v>
      </c>
      <c r="D2416" s="2">
        <v>273954000</v>
      </c>
      <c r="E2416" s="2">
        <v>255628000</v>
      </c>
      <c r="F2416" s="2">
        <v>257476000</v>
      </c>
      <c r="G2416" s="2">
        <v>259651000</v>
      </c>
      <c r="H2416" s="2">
        <v>261052000</v>
      </c>
      <c r="I2416" s="2">
        <v>262035000</v>
      </c>
      <c r="J2416" s="2">
        <v>263465000</v>
      </c>
      <c r="K2416" s="2">
        <v>264925000</v>
      </c>
      <c r="L2416" s="2">
        <v>266087000</v>
      </c>
      <c r="M2416" s="2">
        <v>266743000</v>
      </c>
      <c r="N2416" s="2">
        <v>267100000</v>
      </c>
      <c r="O2416" s="2">
        <v>267637000</v>
      </c>
      <c r="P2416" s="2">
        <v>267637000</v>
      </c>
      <c r="Q2416" s="2">
        <v>267577000</v>
      </c>
      <c r="R2416" s="2">
        <v>267458000</v>
      </c>
      <c r="S2416" s="2">
        <v>267517000</v>
      </c>
      <c r="T2416" s="2">
        <v>267666000</v>
      </c>
      <c r="U2416" s="2">
        <v>268054000</v>
      </c>
      <c r="V2416" s="2">
        <v>268411000</v>
      </c>
      <c r="W2416" s="2">
        <v>268829000</v>
      </c>
      <c r="X2416" s="2">
        <v>269216000</v>
      </c>
      <c r="Y2416" s="2">
        <v>270110000</v>
      </c>
      <c r="Z2416" s="2">
        <v>270885000</v>
      </c>
      <c r="AA2416" s="2">
        <v>271629000</v>
      </c>
      <c r="AB2416" s="2">
        <v>272196000</v>
      </c>
      <c r="AC2416" s="2">
        <v>272345000</v>
      </c>
      <c r="AD2416" s="2">
        <v>272285000</v>
      </c>
      <c r="AE2416" s="2">
        <v>272494000</v>
      </c>
      <c r="AF2416" s="2">
        <v>273030000</v>
      </c>
    </row>
    <row r="2417" spans="1:32">
      <c r="A2417" t="s">
        <v>8020</v>
      </c>
      <c r="B2417" t="s">
        <v>19</v>
      </c>
      <c r="C2417" s="2">
        <v>773536000</v>
      </c>
      <c r="D2417" s="2">
        <v>792146000</v>
      </c>
      <c r="E2417" s="2">
        <v>739158000</v>
      </c>
      <c r="F2417" s="2">
        <v>744500000</v>
      </c>
      <c r="G2417" s="2">
        <v>750790000</v>
      </c>
      <c r="H2417" s="2">
        <v>754839000</v>
      </c>
      <c r="I2417" s="2">
        <v>757682000</v>
      </c>
      <c r="J2417" s="2">
        <v>761818000</v>
      </c>
      <c r="K2417" s="2">
        <v>766040000</v>
      </c>
      <c r="L2417" s="2">
        <v>769400000</v>
      </c>
      <c r="M2417" s="2">
        <v>771295000</v>
      </c>
      <c r="N2417" s="2">
        <v>772329000</v>
      </c>
      <c r="O2417" s="2">
        <v>773880000</v>
      </c>
      <c r="P2417" s="2">
        <v>773880000</v>
      </c>
      <c r="Q2417" s="2">
        <v>773708000</v>
      </c>
      <c r="R2417" s="2">
        <v>773363000</v>
      </c>
      <c r="S2417" s="2">
        <v>773536000</v>
      </c>
      <c r="T2417" s="2">
        <v>773966000</v>
      </c>
      <c r="U2417" s="2">
        <v>775086000</v>
      </c>
      <c r="V2417" s="2">
        <v>776120000</v>
      </c>
      <c r="W2417" s="2">
        <v>777326000</v>
      </c>
      <c r="X2417" s="2">
        <v>778447000</v>
      </c>
      <c r="Y2417" s="2">
        <v>781031000</v>
      </c>
      <c r="Z2417" s="2">
        <v>783271000</v>
      </c>
      <c r="AA2417" s="2">
        <v>785425000</v>
      </c>
      <c r="AB2417" s="2">
        <v>787062000</v>
      </c>
      <c r="AC2417" s="2">
        <v>787493000</v>
      </c>
      <c r="AD2417" s="2">
        <v>787321000</v>
      </c>
      <c r="AE2417" s="2">
        <v>787924000</v>
      </c>
      <c r="AF2417" s="2">
        <v>789475000</v>
      </c>
    </row>
    <row r="2418" spans="1:32">
      <c r="A2418" t="s">
        <v>8021</v>
      </c>
      <c r="B2418" t="s">
        <v>19</v>
      </c>
      <c r="C2418" s="2">
        <v>276002000</v>
      </c>
      <c r="D2418" s="2">
        <v>282642000</v>
      </c>
      <c r="E2418" s="2">
        <v>263736000</v>
      </c>
      <c r="F2418" s="2">
        <v>265642000</v>
      </c>
      <c r="G2418" s="2">
        <v>267886000</v>
      </c>
      <c r="H2418" s="2">
        <v>269331000</v>
      </c>
      <c r="I2418" s="2">
        <v>270345000</v>
      </c>
      <c r="J2418" s="2">
        <v>271821000</v>
      </c>
      <c r="K2418" s="2">
        <v>273327000</v>
      </c>
      <c r="L2418" s="2">
        <v>274526000</v>
      </c>
      <c r="M2418" s="2">
        <v>275202000</v>
      </c>
      <c r="N2418" s="2">
        <v>275571000</v>
      </c>
      <c r="O2418" s="2">
        <v>276125000</v>
      </c>
      <c r="P2418" s="2">
        <v>276125000</v>
      </c>
      <c r="Q2418" s="2">
        <v>276063000</v>
      </c>
      <c r="R2418" s="2">
        <v>275940000</v>
      </c>
      <c r="S2418" s="2">
        <v>276002000</v>
      </c>
      <c r="T2418" s="2">
        <v>276155000</v>
      </c>
      <c r="U2418" s="2">
        <v>276555000</v>
      </c>
      <c r="V2418" s="2">
        <v>276924000</v>
      </c>
      <c r="W2418" s="2">
        <v>277354000</v>
      </c>
      <c r="X2418" s="2">
        <v>277754000</v>
      </c>
      <c r="Y2418" s="2">
        <v>278676000</v>
      </c>
      <c r="Z2418" s="2">
        <v>279476000</v>
      </c>
      <c r="AA2418" s="2">
        <v>280244000</v>
      </c>
      <c r="AB2418" s="2">
        <v>280828000</v>
      </c>
      <c r="AC2418" s="2">
        <v>280982000</v>
      </c>
      <c r="AD2418" s="2">
        <v>280920000</v>
      </c>
      <c r="AE2418" s="2">
        <v>281136000</v>
      </c>
      <c r="AF2418" s="2">
        <v>281689000</v>
      </c>
    </row>
    <row r="2419" spans="1:32">
      <c r="A2419" t="s">
        <v>8022</v>
      </c>
      <c r="B2419" t="s">
        <v>19</v>
      </c>
      <c r="C2419" s="2">
        <v>83010600</v>
      </c>
      <c r="D2419" s="2">
        <v>85007700</v>
      </c>
      <c r="E2419" s="2">
        <v>79321400</v>
      </c>
      <c r="F2419" s="2">
        <v>79894700</v>
      </c>
      <c r="G2419" s="2">
        <v>80569600</v>
      </c>
      <c r="H2419" s="2">
        <v>81004200</v>
      </c>
      <c r="I2419" s="2">
        <v>81309300</v>
      </c>
      <c r="J2419" s="2">
        <v>81753100</v>
      </c>
      <c r="K2419" s="2">
        <v>82206200</v>
      </c>
      <c r="L2419" s="2">
        <v>82566800</v>
      </c>
      <c r="M2419" s="2">
        <v>82770200</v>
      </c>
      <c r="N2419" s="2">
        <v>82881100</v>
      </c>
      <c r="O2419" s="2">
        <v>83047600</v>
      </c>
      <c r="P2419" s="2">
        <v>83047600</v>
      </c>
      <c r="Q2419" s="2">
        <v>83029100</v>
      </c>
      <c r="R2419" s="2">
        <v>82992100</v>
      </c>
      <c r="S2419" s="2">
        <v>83010600</v>
      </c>
      <c r="T2419" s="2">
        <v>83056800</v>
      </c>
      <c r="U2419" s="2">
        <v>83177000</v>
      </c>
      <c r="V2419" s="2">
        <v>83288000</v>
      </c>
      <c r="W2419" s="2">
        <v>83417400</v>
      </c>
      <c r="X2419" s="2">
        <v>83537600</v>
      </c>
      <c r="Y2419" s="2">
        <v>83815000</v>
      </c>
      <c r="Z2419" s="2">
        <v>84055400</v>
      </c>
      <c r="AA2419" s="2">
        <v>84286500</v>
      </c>
      <c r="AB2419" s="2">
        <v>84462200</v>
      </c>
      <c r="AC2419" s="2">
        <v>84508400</v>
      </c>
      <c r="AD2419" s="2">
        <v>84489900</v>
      </c>
      <c r="AE2419" s="2">
        <v>84554700</v>
      </c>
      <c r="AF2419" s="2">
        <v>84721100</v>
      </c>
    </row>
    <row r="2420" spans="1:32">
      <c r="A2420" t="s">
        <v>8023</v>
      </c>
      <c r="B2420" t="s">
        <v>19</v>
      </c>
      <c r="C2420" s="2">
        <v>2070720000</v>
      </c>
      <c r="D2420" s="2">
        <v>2120540000</v>
      </c>
      <c r="E2420" s="2">
        <v>1978690000</v>
      </c>
      <c r="F2420" s="2">
        <v>1992990000</v>
      </c>
      <c r="G2420" s="2">
        <v>2009830000</v>
      </c>
      <c r="H2420" s="2">
        <v>2020670000</v>
      </c>
      <c r="I2420" s="2">
        <v>2028280000</v>
      </c>
      <c r="J2420" s="2">
        <v>2039350000</v>
      </c>
      <c r="K2420" s="2">
        <v>2050660000</v>
      </c>
      <c r="L2420" s="2">
        <v>2059650000</v>
      </c>
      <c r="M2420" s="2">
        <v>2064730000</v>
      </c>
      <c r="N2420" s="2">
        <v>2067490000</v>
      </c>
      <c r="O2420" s="2">
        <v>2071640000</v>
      </c>
      <c r="P2420" s="2">
        <v>2071640000</v>
      </c>
      <c r="Q2420" s="2">
        <v>2071180000</v>
      </c>
      <c r="R2420" s="2">
        <v>2070260000</v>
      </c>
      <c r="S2420" s="2">
        <v>2070720000</v>
      </c>
      <c r="T2420" s="2">
        <v>2071880000</v>
      </c>
      <c r="U2420" s="2">
        <v>2074870000</v>
      </c>
      <c r="V2420" s="2">
        <v>2077640000</v>
      </c>
      <c r="W2420" s="2">
        <v>2080870000</v>
      </c>
      <c r="X2420" s="2">
        <v>2083870000</v>
      </c>
      <c r="Y2420" s="2">
        <v>2090790000</v>
      </c>
      <c r="Z2420" s="2">
        <v>2096780000</v>
      </c>
      <c r="AA2420" s="2">
        <v>2102550000</v>
      </c>
      <c r="AB2420" s="2">
        <v>2106930000</v>
      </c>
      <c r="AC2420" s="2">
        <v>2108090000</v>
      </c>
      <c r="AD2420" s="2">
        <v>2107620000</v>
      </c>
      <c r="AE2420" s="2">
        <v>2109240000</v>
      </c>
      <c r="AF2420" s="2">
        <v>2113390000</v>
      </c>
    </row>
    <row r="2421" spans="1:32">
      <c r="A2421" t="s">
        <v>8024</v>
      </c>
      <c r="B2421" t="s">
        <v>19</v>
      </c>
      <c r="C2421" s="2">
        <v>2899890</v>
      </c>
      <c r="D2421" s="2">
        <v>2969660</v>
      </c>
      <c r="E2421" s="2">
        <v>2771020</v>
      </c>
      <c r="F2421" s="2">
        <v>2791040</v>
      </c>
      <c r="G2421" s="2">
        <v>2814620</v>
      </c>
      <c r="H2421" s="2">
        <v>2829800</v>
      </c>
      <c r="I2421" s="2">
        <v>2840460</v>
      </c>
      <c r="J2421" s="2">
        <v>2855970</v>
      </c>
      <c r="K2421" s="2">
        <v>2871790</v>
      </c>
      <c r="L2421" s="2">
        <v>2884390</v>
      </c>
      <c r="M2421" s="2">
        <v>2891500</v>
      </c>
      <c r="N2421" s="2">
        <v>2895370</v>
      </c>
      <c r="O2421" s="2">
        <v>2901190</v>
      </c>
      <c r="P2421" s="2">
        <v>2901190</v>
      </c>
      <c r="Q2421" s="2">
        <v>2900540</v>
      </c>
      <c r="R2421" s="2">
        <v>2899250</v>
      </c>
      <c r="S2421" s="2">
        <v>2899890</v>
      </c>
      <c r="T2421" s="2">
        <v>2901510</v>
      </c>
      <c r="U2421" s="2">
        <v>2905710</v>
      </c>
      <c r="V2421" s="2">
        <v>2909580</v>
      </c>
      <c r="W2421" s="2">
        <v>2914110</v>
      </c>
      <c r="X2421" s="2">
        <v>2918300</v>
      </c>
      <c r="Y2421" s="2">
        <v>2928000</v>
      </c>
      <c r="Z2421" s="2">
        <v>2936390</v>
      </c>
      <c r="AA2421" s="2">
        <v>2944470</v>
      </c>
      <c r="AB2421" s="2">
        <v>2950600</v>
      </c>
      <c r="AC2421" s="2">
        <v>2952220</v>
      </c>
      <c r="AD2421" s="2">
        <v>2951570</v>
      </c>
      <c r="AE2421" s="2">
        <v>2953840</v>
      </c>
      <c r="AF2421" s="2">
        <v>2959650</v>
      </c>
    </row>
    <row r="2422" spans="1:32">
      <c r="A2422" t="s">
        <v>8025</v>
      </c>
      <c r="B2422" t="s">
        <v>19</v>
      </c>
      <c r="C2422" s="2">
        <v>1975160</v>
      </c>
      <c r="D2422" s="2">
        <v>2022680</v>
      </c>
      <c r="E2422" s="2">
        <v>1887380</v>
      </c>
      <c r="F2422" s="2">
        <v>1901020</v>
      </c>
      <c r="G2422" s="2">
        <v>1917080</v>
      </c>
      <c r="H2422" s="2">
        <v>1927420</v>
      </c>
      <c r="I2422" s="2">
        <v>1934680</v>
      </c>
      <c r="J2422" s="2">
        <v>1945240</v>
      </c>
      <c r="K2422" s="2">
        <v>1956020</v>
      </c>
      <c r="L2422" s="2">
        <v>1964600</v>
      </c>
      <c r="M2422" s="2">
        <v>1969440</v>
      </c>
      <c r="N2422" s="2">
        <v>1972080</v>
      </c>
      <c r="O2422" s="2">
        <v>1976040</v>
      </c>
      <c r="P2422" s="2">
        <v>1976040</v>
      </c>
      <c r="Q2422" s="2">
        <v>1975600</v>
      </c>
      <c r="R2422" s="2">
        <v>1974720</v>
      </c>
      <c r="S2422" s="2">
        <v>1975160</v>
      </c>
      <c r="T2422" s="2">
        <v>1976260</v>
      </c>
      <c r="U2422" s="2">
        <v>1979120</v>
      </c>
      <c r="V2422" s="2">
        <v>1981760</v>
      </c>
      <c r="W2422" s="2">
        <v>1984840</v>
      </c>
      <c r="X2422" s="2">
        <v>1987700</v>
      </c>
      <c r="Y2422" s="2">
        <v>1994300</v>
      </c>
      <c r="Z2422" s="2">
        <v>2000020</v>
      </c>
      <c r="AA2422" s="2">
        <v>2005520</v>
      </c>
      <c r="AB2422" s="2">
        <v>2009700</v>
      </c>
      <c r="AC2422" s="2">
        <v>2010800</v>
      </c>
      <c r="AD2422" s="2">
        <v>2010360</v>
      </c>
      <c r="AE2422" s="2">
        <v>2011900</v>
      </c>
      <c r="AF2422" s="2">
        <v>2015860</v>
      </c>
    </row>
    <row r="2423" spans="1:32">
      <c r="A2423" t="s">
        <v>8026</v>
      </c>
      <c r="B2423" t="s">
        <v>19</v>
      </c>
      <c r="C2423" s="2">
        <v>71258400</v>
      </c>
      <c r="D2423" s="2">
        <v>72972800</v>
      </c>
      <c r="E2423" s="2">
        <v>68091500</v>
      </c>
      <c r="F2423" s="2">
        <v>68583600</v>
      </c>
      <c r="G2423" s="2">
        <v>69163000</v>
      </c>
      <c r="H2423" s="2">
        <v>69536100</v>
      </c>
      <c r="I2423" s="2">
        <v>69798000</v>
      </c>
      <c r="J2423" s="2">
        <v>70179000</v>
      </c>
      <c r="K2423" s="2">
        <v>70567900</v>
      </c>
      <c r="L2423" s="2">
        <v>70877400</v>
      </c>
      <c r="M2423" s="2">
        <v>71052000</v>
      </c>
      <c r="N2423" s="2">
        <v>71147300</v>
      </c>
      <c r="O2423" s="2">
        <v>71290100</v>
      </c>
      <c r="P2423" s="2">
        <v>71290100</v>
      </c>
      <c r="Q2423" s="2">
        <v>71274300</v>
      </c>
      <c r="R2423" s="2">
        <v>71242500</v>
      </c>
      <c r="S2423" s="2">
        <v>71258400</v>
      </c>
      <c r="T2423" s="2">
        <v>71298100</v>
      </c>
      <c r="U2423" s="2">
        <v>71401300</v>
      </c>
      <c r="V2423" s="2">
        <v>71496500</v>
      </c>
      <c r="W2423" s="2">
        <v>71607600</v>
      </c>
      <c r="X2423" s="2">
        <v>71710800</v>
      </c>
      <c r="Y2423" s="2">
        <v>71948900</v>
      </c>
      <c r="Z2423" s="2">
        <v>72155300</v>
      </c>
      <c r="AA2423" s="2">
        <v>72353700</v>
      </c>
      <c r="AB2423" s="2">
        <v>72504500</v>
      </c>
      <c r="AC2423" s="2">
        <v>72544200</v>
      </c>
      <c r="AD2423" s="2">
        <v>72528300</v>
      </c>
      <c r="AE2423" s="2">
        <v>72583900</v>
      </c>
      <c r="AF2423" s="2">
        <v>72726700</v>
      </c>
    </row>
    <row r="2424" spans="1:32">
      <c r="A2424" t="s">
        <v>8027</v>
      </c>
      <c r="B2424" t="s">
        <v>19</v>
      </c>
      <c r="C2424" s="2">
        <v>15056100</v>
      </c>
      <c r="D2424" s="2">
        <v>15418300</v>
      </c>
      <c r="E2424" s="2">
        <v>14387000</v>
      </c>
      <c r="F2424" s="2">
        <v>14491000</v>
      </c>
      <c r="G2424" s="2">
        <v>14613400</v>
      </c>
      <c r="H2424" s="2">
        <v>14692200</v>
      </c>
      <c r="I2424" s="2">
        <v>14747500</v>
      </c>
      <c r="J2424" s="2">
        <v>14828000</v>
      </c>
      <c r="K2424" s="2">
        <v>14910200</v>
      </c>
      <c r="L2424" s="2">
        <v>14975600</v>
      </c>
      <c r="M2424" s="2">
        <v>15012500</v>
      </c>
      <c r="N2424" s="2">
        <v>15032600</v>
      </c>
      <c r="O2424" s="2">
        <v>15062800</v>
      </c>
      <c r="P2424" s="2">
        <v>15062800</v>
      </c>
      <c r="Q2424" s="2">
        <v>15059500</v>
      </c>
      <c r="R2424" s="2">
        <v>15052800</v>
      </c>
      <c r="S2424" s="2">
        <v>15056100</v>
      </c>
      <c r="T2424" s="2">
        <v>15064500</v>
      </c>
      <c r="U2424" s="2">
        <v>15086300</v>
      </c>
      <c r="V2424" s="2">
        <v>15106400</v>
      </c>
      <c r="W2424" s="2">
        <v>15129900</v>
      </c>
      <c r="X2424" s="2">
        <v>15151700</v>
      </c>
      <c r="Y2424" s="2">
        <v>15202000</v>
      </c>
      <c r="Z2424" s="2">
        <v>15245600</v>
      </c>
      <c r="AA2424" s="2">
        <v>15287500</v>
      </c>
      <c r="AB2424" s="2">
        <v>15319400</v>
      </c>
      <c r="AC2424" s="2">
        <v>15327800</v>
      </c>
      <c r="AD2424" s="2">
        <v>15324400</v>
      </c>
      <c r="AE2424" s="2">
        <v>15336200</v>
      </c>
      <c r="AF2424" s="2">
        <v>15366400</v>
      </c>
    </row>
    <row r="2425" spans="1:32">
      <c r="A2425" t="s">
        <v>8028</v>
      </c>
      <c r="B2425" t="s">
        <v>19</v>
      </c>
      <c r="C2425">
        <v>0</v>
      </c>
      <c r="D2425">
        <v>0</v>
      </c>
      <c r="E2425">
        <v>0</v>
      </c>
      <c r="F2425">
        <v>0</v>
      </c>
      <c r="G2425">
        <v>0</v>
      </c>
      <c r="H2425">
        <v>0</v>
      </c>
      <c r="I2425">
        <v>0</v>
      </c>
      <c r="J2425">
        <v>0</v>
      </c>
      <c r="K2425">
        <v>0</v>
      </c>
      <c r="L2425">
        <v>0</v>
      </c>
      <c r="M2425">
        <v>0</v>
      </c>
      <c r="N2425">
        <v>0</v>
      </c>
      <c r="O2425">
        <v>0</v>
      </c>
      <c r="P2425">
        <v>0</v>
      </c>
      <c r="Q2425">
        <v>0</v>
      </c>
      <c r="R2425">
        <v>0</v>
      </c>
      <c r="S2425">
        <v>0</v>
      </c>
      <c r="T2425">
        <v>0</v>
      </c>
      <c r="U2425">
        <v>0</v>
      </c>
      <c r="V2425">
        <v>0</v>
      </c>
      <c r="W2425">
        <v>0</v>
      </c>
      <c r="X2425">
        <v>0</v>
      </c>
      <c r="Y2425">
        <v>0</v>
      </c>
      <c r="Z2425">
        <v>0</v>
      </c>
      <c r="AA2425">
        <v>0</v>
      </c>
      <c r="AB2425">
        <v>0</v>
      </c>
      <c r="AC2425">
        <v>0</v>
      </c>
      <c r="AD2425">
        <v>0</v>
      </c>
      <c r="AE2425">
        <v>0</v>
      </c>
      <c r="AF2425">
        <v>0</v>
      </c>
    </row>
    <row r="2426" spans="1:32">
      <c r="A2426" t="s">
        <v>8029</v>
      </c>
      <c r="B2426" t="s">
        <v>19</v>
      </c>
      <c r="C2426" s="2">
        <v>12610000000000</v>
      </c>
      <c r="D2426" s="2">
        <v>12913000000000</v>
      </c>
      <c r="E2426" s="2">
        <v>12061000000000</v>
      </c>
      <c r="F2426" s="2">
        <v>12193500000000</v>
      </c>
      <c r="G2426" s="2">
        <v>12335500000000</v>
      </c>
      <c r="H2426" s="2">
        <v>12468000000000</v>
      </c>
      <c r="I2426" s="2">
        <v>12600600000000</v>
      </c>
      <c r="J2426" s="2">
        <v>12723600000000</v>
      </c>
      <c r="K2426" s="2">
        <v>12827800000000</v>
      </c>
      <c r="L2426" s="2">
        <v>12913000000000</v>
      </c>
      <c r="M2426" s="2">
        <v>12979300000000</v>
      </c>
      <c r="N2426" s="2">
        <v>13036100000000</v>
      </c>
      <c r="O2426" s="2">
        <v>13092900000000</v>
      </c>
      <c r="P2426" s="2">
        <v>13130700000000</v>
      </c>
      <c r="Q2426" s="2">
        <v>13149700000000</v>
      </c>
      <c r="R2426" s="2">
        <v>13149700000000</v>
      </c>
      <c r="S2426" s="2">
        <v>13159100000000</v>
      </c>
      <c r="T2426" s="2">
        <v>13168600000000</v>
      </c>
      <c r="U2426" s="2">
        <v>13178100000000</v>
      </c>
      <c r="V2426" s="2">
        <v>13187500000000</v>
      </c>
      <c r="W2426" s="2">
        <v>13197000000000</v>
      </c>
      <c r="X2426" s="2">
        <v>13215900000000</v>
      </c>
      <c r="Y2426" s="2">
        <v>13225400000000</v>
      </c>
      <c r="Z2426" s="2">
        <v>13234900000000</v>
      </c>
      <c r="AA2426" s="2">
        <v>13253800000000</v>
      </c>
      <c r="AB2426" s="2">
        <v>13263300000000</v>
      </c>
      <c r="AC2426" s="2">
        <v>13272700000000</v>
      </c>
      <c r="AD2426" s="2">
        <v>13291700000000</v>
      </c>
      <c r="AE2426" s="2">
        <v>13301100000000</v>
      </c>
      <c r="AF2426" s="2">
        <v>13310600000000</v>
      </c>
    </row>
    <row r="2427" spans="1:32">
      <c r="A2427" t="s">
        <v>8030</v>
      </c>
      <c r="B2427" t="s">
        <v>19</v>
      </c>
      <c r="C2427" s="2">
        <v>117083000</v>
      </c>
      <c r="D2427" s="2">
        <v>119896000</v>
      </c>
      <c r="E2427" s="2">
        <v>111985000</v>
      </c>
      <c r="F2427" s="2">
        <v>113215000</v>
      </c>
      <c r="G2427" s="2">
        <v>114534000</v>
      </c>
      <c r="H2427" s="2">
        <v>115764000</v>
      </c>
      <c r="I2427" s="2">
        <v>116995000</v>
      </c>
      <c r="J2427" s="2">
        <v>118138000</v>
      </c>
      <c r="K2427" s="2">
        <v>119104000</v>
      </c>
      <c r="L2427" s="2">
        <v>119896000</v>
      </c>
      <c r="M2427" s="2">
        <v>120511000</v>
      </c>
      <c r="N2427" s="2">
        <v>121038000</v>
      </c>
      <c r="O2427" s="2">
        <v>121566000</v>
      </c>
      <c r="P2427" s="2">
        <v>121917000</v>
      </c>
      <c r="Q2427" s="2">
        <v>122093000</v>
      </c>
      <c r="R2427" s="2">
        <v>122093000</v>
      </c>
      <c r="S2427" s="2">
        <v>122181000</v>
      </c>
      <c r="T2427" s="2">
        <v>122269000</v>
      </c>
      <c r="U2427" s="2">
        <v>122357000</v>
      </c>
      <c r="V2427" s="2">
        <v>122445000</v>
      </c>
      <c r="W2427" s="2">
        <v>122533000</v>
      </c>
      <c r="X2427" s="2">
        <v>122708000</v>
      </c>
      <c r="Y2427" s="2">
        <v>122796000</v>
      </c>
      <c r="Z2427" s="2">
        <v>122884000</v>
      </c>
      <c r="AA2427" s="2">
        <v>123060000</v>
      </c>
      <c r="AB2427" s="2">
        <v>123148000</v>
      </c>
      <c r="AC2427" s="2">
        <v>123236000</v>
      </c>
      <c r="AD2427" s="2">
        <v>123412000</v>
      </c>
      <c r="AE2427" s="2">
        <v>123500000</v>
      </c>
      <c r="AF2427" s="2">
        <v>123587000</v>
      </c>
    </row>
    <row r="2428" spans="1:32">
      <c r="A2428" t="s">
        <v>8031</v>
      </c>
      <c r="B2428" t="s">
        <v>19</v>
      </c>
      <c r="C2428" s="2">
        <v>3968960000</v>
      </c>
      <c r="D2428" s="2">
        <v>4064310000</v>
      </c>
      <c r="E2428" s="2">
        <v>3796140000</v>
      </c>
      <c r="F2428" s="2">
        <v>3837850000</v>
      </c>
      <c r="G2428" s="2">
        <v>3882550000</v>
      </c>
      <c r="H2428" s="2">
        <v>3924260000</v>
      </c>
      <c r="I2428" s="2">
        <v>3965980000</v>
      </c>
      <c r="J2428" s="2">
        <v>4004720000</v>
      </c>
      <c r="K2428" s="2">
        <v>4037490000</v>
      </c>
      <c r="L2428" s="2">
        <v>4064310000</v>
      </c>
      <c r="M2428" s="2">
        <v>4085170000</v>
      </c>
      <c r="N2428" s="2">
        <v>4103050000</v>
      </c>
      <c r="O2428" s="2">
        <v>4120930000</v>
      </c>
      <c r="P2428" s="2">
        <v>4132840000</v>
      </c>
      <c r="Q2428" s="2">
        <v>4138800000</v>
      </c>
      <c r="R2428" s="2">
        <v>4138800000</v>
      </c>
      <c r="S2428" s="2">
        <v>4141780000</v>
      </c>
      <c r="T2428" s="2">
        <v>4144760000</v>
      </c>
      <c r="U2428" s="2">
        <v>4147740000</v>
      </c>
      <c r="V2428" s="2">
        <v>4150720000</v>
      </c>
      <c r="W2428" s="2">
        <v>4153700000</v>
      </c>
      <c r="X2428" s="2">
        <v>4159660000</v>
      </c>
      <c r="Y2428" s="2">
        <v>4162640000</v>
      </c>
      <c r="Z2428" s="2">
        <v>4165620000</v>
      </c>
      <c r="AA2428" s="2">
        <v>4171580000</v>
      </c>
      <c r="AB2428" s="2">
        <v>4174560000</v>
      </c>
      <c r="AC2428" s="2">
        <v>4177540000</v>
      </c>
      <c r="AD2428" s="2">
        <v>4183500000</v>
      </c>
      <c r="AE2428" s="2">
        <v>4186480000</v>
      </c>
      <c r="AF2428" s="2">
        <v>4189460000</v>
      </c>
    </row>
    <row r="2429" spans="1:32">
      <c r="A2429" t="s">
        <v>8032</v>
      </c>
      <c r="B2429" t="s">
        <v>19</v>
      </c>
      <c r="C2429" s="2">
        <v>11476400000</v>
      </c>
      <c r="D2429" s="2">
        <v>11752100000</v>
      </c>
      <c r="E2429" s="2">
        <v>10976700000</v>
      </c>
      <c r="F2429" s="2">
        <v>11097300000</v>
      </c>
      <c r="G2429" s="2">
        <v>11226500000</v>
      </c>
      <c r="H2429" s="2">
        <v>11347100000</v>
      </c>
      <c r="I2429" s="2">
        <v>11467800000</v>
      </c>
      <c r="J2429" s="2">
        <v>11579800000</v>
      </c>
      <c r="K2429" s="2">
        <v>11674500000</v>
      </c>
      <c r="L2429" s="2">
        <v>11752100000</v>
      </c>
      <c r="M2429" s="2">
        <v>11812400000</v>
      </c>
      <c r="N2429" s="2">
        <v>11864100000</v>
      </c>
      <c r="O2429" s="2">
        <v>11915800000</v>
      </c>
      <c r="P2429" s="2">
        <v>11950300000</v>
      </c>
      <c r="Q2429" s="2">
        <v>11967500000</v>
      </c>
      <c r="R2429" s="2">
        <v>11967500000</v>
      </c>
      <c r="S2429" s="2">
        <v>11976100000</v>
      </c>
      <c r="T2429" s="2">
        <v>11984700000</v>
      </c>
      <c r="U2429" s="2">
        <v>11993300000</v>
      </c>
      <c r="V2429" s="2">
        <v>12001900000</v>
      </c>
      <c r="W2429" s="2">
        <v>12010600000</v>
      </c>
      <c r="X2429" s="2">
        <v>12027800000</v>
      </c>
      <c r="Y2429" s="2">
        <v>12036400000</v>
      </c>
      <c r="Z2429" s="2">
        <v>12045000000</v>
      </c>
      <c r="AA2429" s="2">
        <v>12062300000</v>
      </c>
      <c r="AB2429" s="2">
        <v>12070900000</v>
      </c>
      <c r="AC2429" s="2">
        <v>12079500000</v>
      </c>
      <c r="AD2429" s="2">
        <v>12096700000</v>
      </c>
      <c r="AE2429" s="2">
        <v>12105300000</v>
      </c>
      <c r="AF2429" s="2">
        <v>12114000000</v>
      </c>
    </row>
    <row r="2430" spans="1:32">
      <c r="A2430" t="s">
        <v>8033</v>
      </c>
      <c r="B2430" t="s">
        <v>19</v>
      </c>
      <c r="C2430" s="2">
        <v>4094830000</v>
      </c>
      <c r="D2430" s="2">
        <v>4193210000</v>
      </c>
      <c r="E2430" s="2">
        <v>3916530000</v>
      </c>
      <c r="F2430" s="2">
        <v>3959570000</v>
      </c>
      <c r="G2430" s="2">
        <v>4005680000</v>
      </c>
      <c r="H2430" s="2">
        <v>4048720000</v>
      </c>
      <c r="I2430" s="2">
        <v>4091760000</v>
      </c>
      <c r="J2430" s="2">
        <v>4131720000</v>
      </c>
      <c r="K2430" s="2">
        <v>4165540000</v>
      </c>
      <c r="L2430" s="2">
        <v>4193210000</v>
      </c>
      <c r="M2430" s="2">
        <v>4214730000</v>
      </c>
      <c r="N2430" s="2">
        <v>4233170000</v>
      </c>
      <c r="O2430" s="2">
        <v>4251620000</v>
      </c>
      <c r="P2430" s="2">
        <v>4263920000</v>
      </c>
      <c r="Q2430" s="2">
        <v>4270060000</v>
      </c>
      <c r="R2430" s="2">
        <v>4270060000</v>
      </c>
      <c r="S2430" s="2">
        <v>4273140000</v>
      </c>
      <c r="T2430" s="2">
        <v>4276210000</v>
      </c>
      <c r="U2430" s="2">
        <v>4279290000</v>
      </c>
      <c r="V2430" s="2">
        <v>4282360000</v>
      </c>
      <c r="W2430" s="2">
        <v>4285430000</v>
      </c>
      <c r="X2430" s="2">
        <v>4291580000</v>
      </c>
      <c r="Y2430" s="2">
        <v>4294660000</v>
      </c>
      <c r="Z2430" s="2">
        <v>4297730000</v>
      </c>
      <c r="AA2430" s="2">
        <v>4303880000</v>
      </c>
      <c r="AB2430" s="2">
        <v>4306950000</v>
      </c>
      <c r="AC2430" s="2">
        <v>4310030000</v>
      </c>
      <c r="AD2430" s="2">
        <v>4316180000</v>
      </c>
      <c r="AE2430" s="2">
        <v>4319250000</v>
      </c>
      <c r="AF2430" s="2">
        <v>4322330000</v>
      </c>
    </row>
    <row r="2431" spans="1:32">
      <c r="A2431" t="s">
        <v>8034</v>
      </c>
      <c r="B2431" t="s">
        <v>19</v>
      </c>
      <c r="C2431" s="2">
        <v>1231570000</v>
      </c>
      <c r="D2431" s="2">
        <v>1261150000</v>
      </c>
      <c r="E2431" s="2">
        <v>1177940000</v>
      </c>
      <c r="F2431" s="2">
        <v>1190880000</v>
      </c>
      <c r="G2431" s="2">
        <v>1204750000</v>
      </c>
      <c r="H2431" s="2">
        <v>1217700000</v>
      </c>
      <c r="I2431" s="2">
        <v>1230640000</v>
      </c>
      <c r="J2431" s="2">
        <v>1242660000</v>
      </c>
      <c r="K2431" s="2">
        <v>1252830000</v>
      </c>
      <c r="L2431" s="2">
        <v>1261150000</v>
      </c>
      <c r="M2431" s="2">
        <v>1267630000</v>
      </c>
      <c r="N2431" s="2">
        <v>1273170000</v>
      </c>
      <c r="O2431" s="2">
        <v>1278720000</v>
      </c>
      <c r="P2431" s="2">
        <v>1282420000</v>
      </c>
      <c r="Q2431" s="2">
        <v>1284270000</v>
      </c>
      <c r="R2431" s="2">
        <v>1284270000</v>
      </c>
      <c r="S2431" s="2">
        <v>1285190000</v>
      </c>
      <c r="T2431" s="2">
        <v>1286120000</v>
      </c>
      <c r="U2431" s="2">
        <v>1287040000</v>
      </c>
      <c r="V2431" s="2">
        <v>1287970000</v>
      </c>
      <c r="W2431" s="2">
        <v>1288890000</v>
      </c>
      <c r="X2431" s="2">
        <v>1290740000</v>
      </c>
      <c r="Y2431" s="2">
        <v>1291670000</v>
      </c>
      <c r="Z2431" s="2">
        <v>1292590000</v>
      </c>
      <c r="AA2431" s="2">
        <v>1294440000</v>
      </c>
      <c r="AB2431" s="2">
        <v>1295360000</v>
      </c>
      <c r="AC2431" s="2">
        <v>1296290000</v>
      </c>
      <c r="AD2431" s="2">
        <v>1298140000</v>
      </c>
      <c r="AE2431" s="2">
        <v>1299060000</v>
      </c>
      <c r="AF2431" s="2">
        <v>1299990000</v>
      </c>
    </row>
    <row r="2432" spans="1:32">
      <c r="A2432" t="s">
        <v>8035</v>
      </c>
      <c r="B2432" t="s">
        <v>19</v>
      </c>
      <c r="C2432" s="2">
        <v>30721800000</v>
      </c>
      <c r="D2432" s="2">
        <v>31459800000</v>
      </c>
      <c r="E2432" s="2">
        <v>29384000000</v>
      </c>
      <c r="F2432" s="2">
        <v>29706900000</v>
      </c>
      <c r="G2432" s="2">
        <v>30052900000</v>
      </c>
      <c r="H2432" s="2">
        <v>30375800000</v>
      </c>
      <c r="I2432" s="2">
        <v>30698700000</v>
      </c>
      <c r="J2432" s="2">
        <v>30998600000</v>
      </c>
      <c r="K2432" s="2">
        <v>31252300000</v>
      </c>
      <c r="L2432" s="2">
        <v>31459800000</v>
      </c>
      <c r="M2432" s="2">
        <v>31621300000</v>
      </c>
      <c r="N2432" s="2">
        <v>31759700000</v>
      </c>
      <c r="O2432" s="2">
        <v>31898100000</v>
      </c>
      <c r="P2432" s="2">
        <v>31990300000</v>
      </c>
      <c r="Q2432" s="2">
        <v>32036500000</v>
      </c>
      <c r="R2432" s="2">
        <v>32036500000</v>
      </c>
      <c r="S2432" s="2">
        <v>32059500000</v>
      </c>
      <c r="T2432" s="2">
        <v>32082600000</v>
      </c>
      <c r="U2432" s="2">
        <v>32105600000</v>
      </c>
      <c r="V2432" s="2">
        <v>32128700000</v>
      </c>
      <c r="W2432" s="2">
        <v>32151800000</v>
      </c>
      <c r="X2432" s="2">
        <v>32197900000</v>
      </c>
      <c r="Y2432" s="2">
        <v>32221000000</v>
      </c>
      <c r="Z2432" s="2">
        <v>32244000000</v>
      </c>
      <c r="AA2432" s="2">
        <v>32290200000</v>
      </c>
      <c r="AB2432" s="2">
        <v>32313200000</v>
      </c>
      <c r="AC2432" s="2">
        <v>32336300000</v>
      </c>
      <c r="AD2432" s="2">
        <v>32382400000</v>
      </c>
      <c r="AE2432" s="2">
        <v>32405500000</v>
      </c>
      <c r="AF2432" s="2">
        <v>32428500000</v>
      </c>
    </row>
    <row r="2433" spans="1:32">
      <c r="A2433" t="s">
        <v>8036</v>
      </c>
      <c r="B2433" t="s">
        <v>19</v>
      </c>
      <c r="C2433" s="2">
        <v>43023600</v>
      </c>
      <c r="D2433" s="2">
        <v>44057200</v>
      </c>
      <c r="E2433" s="2">
        <v>41150200</v>
      </c>
      <c r="F2433" s="2">
        <v>41602400</v>
      </c>
      <c r="G2433" s="2">
        <v>42086900</v>
      </c>
      <c r="H2433" s="2">
        <v>42539100</v>
      </c>
      <c r="I2433" s="2">
        <v>42991300</v>
      </c>
      <c r="J2433" s="2">
        <v>43411200</v>
      </c>
      <c r="K2433" s="2">
        <v>43766500</v>
      </c>
      <c r="L2433" s="2">
        <v>44057200</v>
      </c>
      <c r="M2433" s="2">
        <v>44283300</v>
      </c>
      <c r="N2433" s="2">
        <v>44477100</v>
      </c>
      <c r="O2433" s="2">
        <v>44670900</v>
      </c>
      <c r="P2433" s="2">
        <v>44800100</v>
      </c>
      <c r="Q2433" s="2">
        <v>44864700</v>
      </c>
      <c r="R2433" s="2">
        <v>44864700</v>
      </c>
      <c r="S2433" s="2">
        <v>44897000</v>
      </c>
      <c r="T2433" s="2">
        <v>44929300</v>
      </c>
      <c r="U2433" s="2">
        <v>44961600</v>
      </c>
      <c r="V2433" s="2">
        <v>44993900</v>
      </c>
      <c r="W2433" s="2">
        <v>45026200</v>
      </c>
      <c r="X2433" s="2">
        <v>45090800</v>
      </c>
      <c r="Y2433" s="2">
        <v>45123100</v>
      </c>
      <c r="Z2433" s="2">
        <v>45155400</v>
      </c>
      <c r="AA2433" s="2">
        <v>45220000</v>
      </c>
      <c r="AB2433" s="2">
        <v>45252300</v>
      </c>
      <c r="AC2433" s="2">
        <v>45284600</v>
      </c>
      <c r="AD2433" s="2">
        <v>45349200</v>
      </c>
      <c r="AE2433" s="2">
        <v>45381500</v>
      </c>
      <c r="AF2433" s="2">
        <v>45413800</v>
      </c>
    </row>
    <row r="2434" spans="1:32">
      <c r="A2434" t="s">
        <v>8037</v>
      </c>
      <c r="B2434" t="s">
        <v>19</v>
      </c>
      <c r="C2434" s="2">
        <v>29304000</v>
      </c>
      <c r="D2434" s="2">
        <v>30008000</v>
      </c>
      <c r="E2434" s="2">
        <v>28028000</v>
      </c>
      <c r="F2434" s="2">
        <v>28336000</v>
      </c>
      <c r="G2434" s="2">
        <v>28666000</v>
      </c>
      <c r="H2434" s="2">
        <v>28974000</v>
      </c>
      <c r="I2434" s="2">
        <v>29282000</v>
      </c>
      <c r="J2434" s="2">
        <v>29568000</v>
      </c>
      <c r="K2434" s="2">
        <v>29810000</v>
      </c>
      <c r="L2434" s="2">
        <v>30008000</v>
      </c>
      <c r="M2434" s="2">
        <v>30162000</v>
      </c>
      <c r="N2434" s="2">
        <v>30294000</v>
      </c>
      <c r="O2434" s="2">
        <v>30426000</v>
      </c>
      <c r="P2434" s="2">
        <v>30514000</v>
      </c>
      <c r="Q2434" s="2">
        <v>30558000</v>
      </c>
      <c r="R2434" s="2">
        <v>30558000</v>
      </c>
      <c r="S2434" s="2">
        <v>30580000</v>
      </c>
      <c r="T2434" s="2">
        <v>30602000</v>
      </c>
      <c r="U2434" s="2">
        <v>30624000</v>
      </c>
      <c r="V2434" s="2">
        <v>30646000</v>
      </c>
      <c r="W2434" s="2">
        <v>30668000</v>
      </c>
      <c r="X2434" s="2">
        <v>30712000</v>
      </c>
      <c r="Y2434" s="2">
        <v>30734000</v>
      </c>
      <c r="Z2434" s="2">
        <v>30756000</v>
      </c>
      <c r="AA2434" s="2">
        <v>30800000</v>
      </c>
      <c r="AB2434" s="2">
        <v>30822000</v>
      </c>
      <c r="AC2434" s="2">
        <v>30844000</v>
      </c>
      <c r="AD2434" s="2">
        <v>30888000</v>
      </c>
      <c r="AE2434" s="2">
        <v>30910000</v>
      </c>
      <c r="AF2434" s="2">
        <v>30932000</v>
      </c>
    </row>
    <row r="2435" spans="1:32">
      <c r="A2435" t="s">
        <v>8038</v>
      </c>
      <c r="B2435" t="s">
        <v>19</v>
      </c>
      <c r="C2435" s="2">
        <v>1057210000</v>
      </c>
      <c r="D2435" s="2">
        <v>1082610000</v>
      </c>
      <c r="E2435" s="2">
        <v>1011170000</v>
      </c>
      <c r="F2435" s="2">
        <v>1022290000</v>
      </c>
      <c r="G2435" s="2">
        <v>1034190000</v>
      </c>
      <c r="H2435" s="2">
        <v>1045300000</v>
      </c>
      <c r="I2435" s="2">
        <v>1056410000</v>
      </c>
      <c r="J2435" s="2">
        <v>1066730000</v>
      </c>
      <c r="K2435" s="2">
        <v>1075460000</v>
      </c>
      <c r="L2435" s="2">
        <v>1082610000</v>
      </c>
      <c r="M2435" s="2">
        <v>1088160000</v>
      </c>
      <c r="N2435" s="2">
        <v>1092920000</v>
      </c>
      <c r="O2435" s="2">
        <v>1097690000</v>
      </c>
      <c r="P2435" s="2">
        <v>1100860000</v>
      </c>
      <c r="Q2435" s="2">
        <v>1102450000</v>
      </c>
      <c r="R2435" s="2">
        <v>1102450000</v>
      </c>
      <c r="S2435" s="2">
        <v>1103240000</v>
      </c>
      <c r="T2435" s="2">
        <v>1104040000</v>
      </c>
      <c r="U2435" s="2">
        <v>1104830000</v>
      </c>
      <c r="V2435" s="2">
        <v>1105620000</v>
      </c>
      <c r="W2435" s="2">
        <v>1106420000</v>
      </c>
      <c r="X2435" s="2">
        <v>1108010000</v>
      </c>
      <c r="Y2435" s="2">
        <v>1108800000</v>
      </c>
      <c r="Z2435" s="2">
        <v>1109590000</v>
      </c>
      <c r="AA2435" s="2">
        <v>1111180000</v>
      </c>
      <c r="AB2435" s="2">
        <v>1111970000</v>
      </c>
      <c r="AC2435" s="2">
        <v>1112770000</v>
      </c>
      <c r="AD2435" s="2">
        <v>1114350000</v>
      </c>
      <c r="AE2435" s="2">
        <v>1115150000</v>
      </c>
      <c r="AF2435" s="2">
        <v>1115940000</v>
      </c>
    </row>
    <row r="2436" spans="1:32">
      <c r="A2436" t="s">
        <v>8039</v>
      </c>
      <c r="B2436" t="s">
        <v>19</v>
      </c>
      <c r="C2436" s="2">
        <v>223376000</v>
      </c>
      <c r="D2436" s="2">
        <v>228743000</v>
      </c>
      <c r="E2436" s="2">
        <v>213650000</v>
      </c>
      <c r="F2436" s="2">
        <v>215998000</v>
      </c>
      <c r="G2436" s="2">
        <v>218513000</v>
      </c>
      <c r="H2436" s="2">
        <v>220861000</v>
      </c>
      <c r="I2436" s="2">
        <v>223209000</v>
      </c>
      <c r="J2436" s="2">
        <v>225389000</v>
      </c>
      <c r="K2436" s="2">
        <v>227234000</v>
      </c>
      <c r="L2436" s="2">
        <v>228743000</v>
      </c>
      <c r="M2436" s="2">
        <v>229917000</v>
      </c>
      <c r="N2436" s="2">
        <v>230923000</v>
      </c>
      <c r="O2436" s="2">
        <v>231929000</v>
      </c>
      <c r="P2436" s="2">
        <v>232600000</v>
      </c>
      <c r="Q2436" s="2">
        <v>232935000</v>
      </c>
      <c r="R2436" s="2">
        <v>232935000</v>
      </c>
      <c r="S2436" s="2">
        <v>233103000</v>
      </c>
      <c r="T2436" s="2">
        <v>233271000</v>
      </c>
      <c r="U2436" s="2">
        <v>233438000</v>
      </c>
      <c r="V2436" s="2">
        <v>233606000</v>
      </c>
      <c r="W2436" s="2">
        <v>233774000</v>
      </c>
      <c r="X2436" s="2">
        <v>234109000</v>
      </c>
      <c r="Y2436" s="2">
        <v>234277000</v>
      </c>
      <c r="Z2436" s="2">
        <v>234445000</v>
      </c>
      <c r="AA2436" s="2">
        <v>234780000</v>
      </c>
      <c r="AB2436" s="2">
        <v>234948000</v>
      </c>
      <c r="AC2436" s="2">
        <v>235115000</v>
      </c>
      <c r="AD2436" s="2">
        <v>235451000</v>
      </c>
      <c r="AE2436" s="2">
        <v>235618000</v>
      </c>
      <c r="AF2436" s="2">
        <v>235786000</v>
      </c>
    </row>
    <row r="2437" spans="1:32">
      <c r="A2437" t="s">
        <v>8040</v>
      </c>
      <c r="B2437" t="s">
        <v>19</v>
      </c>
      <c r="C2437">
        <v>0</v>
      </c>
      <c r="D2437">
        <v>0</v>
      </c>
      <c r="E2437">
        <v>0</v>
      </c>
      <c r="F2437">
        <v>0</v>
      </c>
      <c r="G2437">
        <v>0</v>
      </c>
      <c r="H2437">
        <v>0</v>
      </c>
      <c r="I2437">
        <v>0</v>
      </c>
      <c r="J2437">
        <v>0</v>
      </c>
      <c r="K2437">
        <v>0</v>
      </c>
      <c r="L2437">
        <v>0</v>
      </c>
      <c r="M2437">
        <v>0</v>
      </c>
      <c r="N2437">
        <v>0</v>
      </c>
      <c r="O2437">
        <v>0</v>
      </c>
      <c r="P2437">
        <v>0</v>
      </c>
      <c r="Q2437">
        <v>0</v>
      </c>
      <c r="R2437">
        <v>0</v>
      </c>
      <c r="S2437">
        <v>0</v>
      </c>
      <c r="T2437">
        <v>0</v>
      </c>
      <c r="U2437">
        <v>0</v>
      </c>
      <c r="V2437">
        <v>0</v>
      </c>
      <c r="W2437">
        <v>0</v>
      </c>
      <c r="X2437">
        <v>0</v>
      </c>
      <c r="Y2437">
        <v>0</v>
      </c>
      <c r="Z2437">
        <v>0</v>
      </c>
      <c r="AA2437">
        <v>0</v>
      </c>
      <c r="AB2437">
        <v>0</v>
      </c>
      <c r="AC2437">
        <v>0</v>
      </c>
      <c r="AD2437">
        <v>0</v>
      </c>
      <c r="AE2437">
        <v>0</v>
      </c>
      <c r="AF2437">
        <v>0</v>
      </c>
    </row>
    <row r="2438" spans="1:32">
      <c r="A2438" t="s">
        <v>8041</v>
      </c>
      <c r="B2438" t="s">
        <v>19</v>
      </c>
      <c r="C2438" s="2">
        <v>358231000000</v>
      </c>
      <c r="D2438" s="2">
        <v>366846000000</v>
      </c>
      <c r="E2438" s="2">
        <v>329546000000</v>
      </c>
      <c r="F2438" s="2">
        <v>333333000000</v>
      </c>
      <c r="G2438" s="2">
        <v>337783000000</v>
      </c>
      <c r="H2438" s="2">
        <v>344409000000</v>
      </c>
      <c r="I2438" s="2">
        <v>351794000000</v>
      </c>
      <c r="J2438" s="2">
        <v>358705000000</v>
      </c>
      <c r="K2438" s="2">
        <v>364764000000</v>
      </c>
      <c r="L2438" s="2">
        <v>369686000000</v>
      </c>
      <c r="M2438" s="2">
        <v>374136000000</v>
      </c>
      <c r="N2438" s="2">
        <v>379343000000</v>
      </c>
      <c r="O2438" s="2">
        <v>384360000000</v>
      </c>
      <c r="P2438" s="2">
        <v>388999000000</v>
      </c>
      <c r="Q2438" s="2">
        <v>393354000000</v>
      </c>
      <c r="R2438" s="2">
        <v>397425000000</v>
      </c>
      <c r="S2438" s="2">
        <v>401969000000</v>
      </c>
      <c r="T2438" s="2">
        <v>406892000000</v>
      </c>
      <c r="U2438" s="2">
        <v>411720000000</v>
      </c>
      <c r="V2438" s="2">
        <v>417211000000</v>
      </c>
      <c r="W2438" s="2">
        <v>423175000000</v>
      </c>
      <c r="X2438" s="2">
        <v>429518000000</v>
      </c>
      <c r="Y2438" s="2">
        <v>435861000000</v>
      </c>
      <c r="Z2438" s="2">
        <v>442014000000</v>
      </c>
      <c r="AA2438" s="2">
        <v>448073000000</v>
      </c>
      <c r="AB2438" s="2">
        <v>454132000000</v>
      </c>
      <c r="AC2438" s="2">
        <v>460664000000</v>
      </c>
      <c r="AD2438" s="2">
        <v>466818000000</v>
      </c>
      <c r="AE2438" s="2">
        <v>472309000000</v>
      </c>
      <c r="AF2438" s="2">
        <v>479409000000</v>
      </c>
    </row>
    <row r="2439" spans="1:32">
      <c r="A2439" t="s">
        <v>8042</v>
      </c>
      <c r="B2439" t="s">
        <v>19</v>
      </c>
      <c r="C2439" s="2">
        <v>3326140</v>
      </c>
      <c r="D2439" s="2">
        <v>3406120</v>
      </c>
      <c r="E2439" s="2">
        <v>3059800</v>
      </c>
      <c r="F2439" s="2">
        <v>3094960</v>
      </c>
      <c r="G2439" s="2">
        <v>3136270</v>
      </c>
      <c r="H2439" s="2">
        <v>3197800</v>
      </c>
      <c r="I2439" s="2">
        <v>3266360</v>
      </c>
      <c r="J2439" s="2">
        <v>3330530</v>
      </c>
      <c r="K2439" s="2">
        <v>3386790</v>
      </c>
      <c r="L2439" s="2">
        <v>3432490</v>
      </c>
      <c r="M2439" s="2">
        <v>3473810</v>
      </c>
      <c r="N2439" s="2">
        <v>3522150</v>
      </c>
      <c r="O2439" s="2">
        <v>3568740</v>
      </c>
      <c r="P2439" s="2">
        <v>3611810</v>
      </c>
      <c r="Q2439" s="2">
        <v>3652240</v>
      </c>
      <c r="R2439" s="2">
        <v>3690040</v>
      </c>
      <c r="S2439" s="2">
        <v>3732230</v>
      </c>
      <c r="T2439" s="2">
        <v>3777940</v>
      </c>
      <c r="U2439" s="2">
        <v>3822770</v>
      </c>
      <c r="V2439" s="2">
        <v>3873750</v>
      </c>
      <c r="W2439" s="2">
        <v>3929130</v>
      </c>
      <c r="X2439" s="2">
        <v>3988020</v>
      </c>
      <c r="Y2439" s="2">
        <v>4046920</v>
      </c>
      <c r="Z2439" s="2">
        <v>4104050</v>
      </c>
      <c r="AA2439" s="2">
        <v>4160310</v>
      </c>
      <c r="AB2439" s="2">
        <v>4216560</v>
      </c>
      <c r="AC2439" s="2">
        <v>4277210</v>
      </c>
      <c r="AD2439" s="2">
        <v>4334350</v>
      </c>
      <c r="AE2439" s="2">
        <v>4385330</v>
      </c>
      <c r="AF2439" s="2">
        <v>4451260</v>
      </c>
    </row>
    <row r="2440" spans="1:32">
      <c r="A2440" t="s">
        <v>8043</v>
      </c>
      <c r="B2440" t="s">
        <v>19</v>
      </c>
      <c r="C2440" s="2">
        <v>112752000</v>
      </c>
      <c r="D2440" s="2">
        <v>115463000</v>
      </c>
      <c r="E2440" s="2">
        <v>103723000</v>
      </c>
      <c r="F2440" s="2">
        <v>104915000</v>
      </c>
      <c r="G2440" s="2">
        <v>106316000</v>
      </c>
      <c r="H2440" s="2">
        <v>108401000</v>
      </c>
      <c r="I2440" s="2">
        <v>110726000</v>
      </c>
      <c r="J2440" s="2">
        <v>112901000</v>
      </c>
      <c r="K2440" s="2">
        <v>114808000</v>
      </c>
      <c r="L2440" s="2">
        <v>116357000</v>
      </c>
      <c r="M2440" s="2">
        <v>117758000</v>
      </c>
      <c r="N2440" s="2">
        <v>119397000</v>
      </c>
      <c r="O2440" s="2">
        <v>120976000</v>
      </c>
      <c r="P2440" s="2">
        <v>122436000</v>
      </c>
      <c r="Q2440" s="2">
        <v>123807000</v>
      </c>
      <c r="R2440" s="2">
        <v>125088000</v>
      </c>
      <c r="S2440" s="2">
        <v>126518000</v>
      </c>
      <c r="T2440" s="2">
        <v>128068000</v>
      </c>
      <c r="U2440" s="2">
        <v>129587000</v>
      </c>
      <c r="V2440" s="2">
        <v>131315000</v>
      </c>
      <c r="W2440" s="2">
        <v>133193000</v>
      </c>
      <c r="X2440" s="2">
        <v>135189000</v>
      </c>
      <c r="Y2440" s="2">
        <v>137185000</v>
      </c>
      <c r="Z2440" s="2">
        <v>139122000</v>
      </c>
      <c r="AA2440" s="2">
        <v>141029000</v>
      </c>
      <c r="AB2440" s="2">
        <v>142936000</v>
      </c>
      <c r="AC2440" s="2">
        <v>144992000</v>
      </c>
      <c r="AD2440" s="2">
        <v>146929000</v>
      </c>
      <c r="AE2440" s="2">
        <v>148657000</v>
      </c>
      <c r="AF2440" s="2">
        <v>150892000</v>
      </c>
    </row>
    <row r="2441" spans="1:32">
      <c r="A2441" t="s">
        <v>8044</v>
      </c>
      <c r="B2441" t="s">
        <v>19</v>
      </c>
      <c r="C2441" s="2">
        <v>326026000</v>
      </c>
      <c r="D2441" s="2">
        <v>333866000</v>
      </c>
      <c r="E2441" s="2">
        <v>299919000</v>
      </c>
      <c r="F2441" s="2">
        <v>303366000</v>
      </c>
      <c r="G2441" s="2">
        <v>307415000</v>
      </c>
      <c r="H2441" s="2">
        <v>313446000</v>
      </c>
      <c r="I2441" s="2">
        <v>320167000</v>
      </c>
      <c r="J2441" s="2">
        <v>326456000</v>
      </c>
      <c r="K2441" s="2">
        <v>331971000</v>
      </c>
      <c r="L2441" s="2">
        <v>336451000</v>
      </c>
      <c r="M2441" s="2">
        <v>340500000</v>
      </c>
      <c r="N2441" s="2">
        <v>345239000</v>
      </c>
      <c r="O2441" s="2">
        <v>349806000</v>
      </c>
      <c r="P2441" s="2">
        <v>354027000</v>
      </c>
      <c r="Q2441" s="2">
        <v>357991000</v>
      </c>
      <c r="R2441" s="2">
        <v>361695000</v>
      </c>
      <c r="S2441" s="2">
        <v>365831000</v>
      </c>
      <c r="T2441" s="2">
        <v>370311000</v>
      </c>
      <c r="U2441" s="2">
        <v>374705000</v>
      </c>
      <c r="V2441" s="2">
        <v>379703000</v>
      </c>
      <c r="W2441" s="2">
        <v>385131000</v>
      </c>
      <c r="X2441" s="2">
        <v>390903000</v>
      </c>
      <c r="Y2441" s="2">
        <v>396676000</v>
      </c>
      <c r="Z2441" s="2">
        <v>402276000</v>
      </c>
      <c r="AA2441" s="2">
        <v>407791000</v>
      </c>
      <c r="AB2441" s="2">
        <v>413305000</v>
      </c>
      <c r="AC2441" s="2">
        <v>419250000</v>
      </c>
      <c r="AD2441" s="2">
        <v>424850000</v>
      </c>
      <c r="AE2441" s="2">
        <v>429847000</v>
      </c>
      <c r="AF2441" s="2">
        <v>436309000</v>
      </c>
    </row>
    <row r="2442" spans="1:32">
      <c r="A2442" t="s">
        <v>8045</v>
      </c>
      <c r="B2442" t="s">
        <v>19</v>
      </c>
      <c r="C2442" s="2">
        <v>116328000</v>
      </c>
      <c r="D2442" s="2">
        <v>119125000</v>
      </c>
      <c r="E2442" s="2">
        <v>107013000</v>
      </c>
      <c r="F2442" s="2">
        <v>108243000</v>
      </c>
      <c r="G2442" s="2">
        <v>109687000</v>
      </c>
      <c r="H2442" s="2">
        <v>111839000</v>
      </c>
      <c r="I2442" s="2">
        <v>114237000</v>
      </c>
      <c r="J2442" s="2">
        <v>116481000</v>
      </c>
      <c r="K2442" s="2">
        <v>118449000</v>
      </c>
      <c r="L2442" s="2">
        <v>120048000</v>
      </c>
      <c r="M2442" s="2">
        <v>121492000</v>
      </c>
      <c r="N2442" s="2">
        <v>123183000</v>
      </c>
      <c r="O2442" s="2">
        <v>124813000</v>
      </c>
      <c r="P2442" s="2">
        <v>126319000</v>
      </c>
      <c r="Q2442" s="2">
        <v>127733000</v>
      </c>
      <c r="R2442" s="2">
        <v>129055000</v>
      </c>
      <c r="S2442" s="2">
        <v>130531000</v>
      </c>
      <c r="T2442" s="2">
        <v>132129000</v>
      </c>
      <c r="U2442" s="2">
        <v>133697000</v>
      </c>
      <c r="V2442" s="2">
        <v>135480000</v>
      </c>
      <c r="W2442" s="2">
        <v>137417000</v>
      </c>
      <c r="X2442" s="2">
        <v>139476000</v>
      </c>
      <c r="Y2442" s="2">
        <v>141536000</v>
      </c>
      <c r="Z2442" s="2">
        <v>143534000</v>
      </c>
      <c r="AA2442" s="2">
        <v>145502000</v>
      </c>
      <c r="AB2442" s="2">
        <v>147469000</v>
      </c>
      <c r="AC2442" s="2">
        <v>149591000</v>
      </c>
      <c r="AD2442" s="2">
        <v>151589000</v>
      </c>
      <c r="AE2442" s="2">
        <v>153372000</v>
      </c>
      <c r="AF2442" s="2">
        <v>155677000</v>
      </c>
    </row>
    <row r="2443" spans="1:32">
      <c r="A2443" t="s">
        <v>8046</v>
      </c>
      <c r="B2443" t="s">
        <v>19</v>
      </c>
      <c r="C2443" s="2">
        <v>34986900</v>
      </c>
      <c r="D2443" s="2">
        <v>35828200</v>
      </c>
      <c r="E2443" s="2">
        <v>32185300</v>
      </c>
      <c r="F2443" s="2">
        <v>32555200</v>
      </c>
      <c r="G2443" s="2">
        <v>32989700</v>
      </c>
      <c r="H2443" s="2">
        <v>33636900</v>
      </c>
      <c r="I2443" s="2">
        <v>34358100</v>
      </c>
      <c r="J2443" s="2">
        <v>35033100</v>
      </c>
      <c r="K2443" s="2">
        <v>35624800</v>
      </c>
      <c r="L2443" s="2">
        <v>36105600</v>
      </c>
      <c r="M2443" s="2">
        <v>36540200</v>
      </c>
      <c r="N2443" s="2">
        <v>37048700</v>
      </c>
      <c r="O2443" s="2">
        <v>37538800</v>
      </c>
      <c r="P2443" s="2">
        <v>37991800</v>
      </c>
      <c r="Q2443" s="2">
        <v>38417100</v>
      </c>
      <c r="R2443" s="2">
        <v>38814700</v>
      </c>
      <c r="S2443" s="2">
        <v>39258500</v>
      </c>
      <c r="T2443" s="2">
        <v>39739300</v>
      </c>
      <c r="U2443" s="2">
        <v>40210900</v>
      </c>
      <c r="V2443" s="2">
        <v>40747100</v>
      </c>
      <c r="W2443" s="2">
        <v>41329600</v>
      </c>
      <c r="X2443" s="2">
        <v>41949100</v>
      </c>
      <c r="Y2443" s="2">
        <v>42568600</v>
      </c>
      <c r="Z2443" s="2">
        <v>43169600</v>
      </c>
      <c r="AA2443" s="2">
        <v>43761300</v>
      </c>
      <c r="AB2443" s="2">
        <v>44353100</v>
      </c>
      <c r="AC2443" s="2">
        <v>44991000</v>
      </c>
      <c r="AD2443" s="2">
        <v>45592000</v>
      </c>
      <c r="AE2443" s="2">
        <v>46128300</v>
      </c>
      <c r="AF2443" s="2">
        <v>46821700</v>
      </c>
    </row>
    <row r="2444" spans="1:32">
      <c r="A2444" t="s">
        <v>8047</v>
      </c>
      <c r="B2444" t="s">
        <v>19</v>
      </c>
      <c r="C2444" s="2">
        <v>872757000</v>
      </c>
      <c r="D2444" s="2">
        <v>893745000</v>
      </c>
      <c r="E2444" s="2">
        <v>802872000</v>
      </c>
      <c r="F2444" s="2">
        <v>812098000</v>
      </c>
      <c r="G2444" s="2">
        <v>822938000</v>
      </c>
      <c r="H2444" s="2">
        <v>839083000</v>
      </c>
      <c r="I2444" s="2">
        <v>857073000</v>
      </c>
      <c r="J2444" s="2">
        <v>873910000</v>
      </c>
      <c r="K2444" s="2">
        <v>888671000</v>
      </c>
      <c r="L2444" s="2">
        <v>900665000</v>
      </c>
      <c r="M2444" s="2">
        <v>911505000</v>
      </c>
      <c r="N2444" s="2">
        <v>924191000</v>
      </c>
      <c r="O2444" s="2">
        <v>936415000</v>
      </c>
      <c r="P2444" s="2">
        <v>947716000</v>
      </c>
      <c r="Q2444" s="2">
        <v>958326000</v>
      </c>
      <c r="R2444" s="2">
        <v>968244000</v>
      </c>
      <c r="S2444" s="2">
        <v>979314000</v>
      </c>
      <c r="T2444" s="2">
        <v>991308000</v>
      </c>
      <c r="U2444" s="2">
        <v>1003070000</v>
      </c>
      <c r="V2444" s="2">
        <v>1016450000</v>
      </c>
      <c r="W2444" s="2">
        <v>1030980000</v>
      </c>
      <c r="X2444" s="2">
        <v>1046430000</v>
      </c>
      <c r="Y2444" s="2">
        <v>1061880000</v>
      </c>
      <c r="Z2444" s="2">
        <v>1076880000</v>
      </c>
      <c r="AA2444" s="2">
        <v>1091640000</v>
      </c>
      <c r="AB2444" s="2">
        <v>1106400000</v>
      </c>
      <c r="AC2444" s="2">
        <v>1122310000</v>
      </c>
      <c r="AD2444" s="2">
        <v>1137310000</v>
      </c>
      <c r="AE2444" s="2">
        <v>1150680000</v>
      </c>
      <c r="AF2444" s="2">
        <v>1167980000</v>
      </c>
    </row>
    <row r="2445" spans="1:32">
      <c r="A2445" t="s">
        <v>8048</v>
      </c>
      <c r="B2445" t="s">
        <v>19</v>
      </c>
      <c r="C2445" s="2">
        <v>1222230</v>
      </c>
      <c r="D2445" s="2">
        <v>1251620</v>
      </c>
      <c r="E2445" s="2">
        <v>1124360</v>
      </c>
      <c r="F2445" s="2">
        <v>1137280</v>
      </c>
      <c r="G2445" s="2">
        <v>1152460</v>
      </c>
      <c r="H2445" s="2">
        <v>1175070</v>
      </c>
      <c r="I2445" s="2">
        <v>1200270</v>
      </c>
      <c r="J2445" s="2">
        <v>1223850</v>
      </c>
      <c r="K2445" s="2">
        <v>1244520</v>
      </c>
      <c r="L2445" s="2">
        <v>1261310</v>
      </c>
      <c r="M2445" s="2">
        <v>1276500</v>
      </c>
      <c r="N2445" s="2">
        <v>1294260</v>
      </c>
      <c r="O2445" s="2">
        <v>1311380</v>
      </c>
      <c r="P2445" s="2">
        <v>1327210</v>
      </c>
      <c r="Q2445" s="2">
        <v>1342060</v>
      </c>
      <c r="R2445" s="2">
        <v>1355950</v>
      </c>
      <c r="S2445" s="2">
        <v>1371460</v>
      </c>
      <c r="T2445" s="2">
        <v>1388250</v>
      </c>
      <c r="U2445" s="2">
        <v>1404730</v>
      </c>
      <c r="V2445" s="2">
        <v>1423460</v>
      </c>
      <c r="W2445" s="2">
        <v>1443810</v>
      </c>
      <c r="X2445" s="2">
        <v>1465450</v>
      </c>
      <c r="Y2445" s="2">
        <v>1487090</v>
      </c>
      <c r="Z2445" s="2">
        <v>1508090</v>
      </c>
      <c r="AA2445" s="2">
        <v>1528760</v>
      </c>
      <c r="AB2445" s="2">
        <v>1549430</v>
      </c>
      <c r="AC2445" s="2">
        <v>1571720</v>
      </c>
      <c r="AD2445" s="2">
        <v>1592710</v>
      </c>
      <c r="AE2445" s="2">
        <v>1611450</v>
      </c>
      <c r="AF2445" s="2">
        <v>1635670</v>
      </c>
    </row>
    <row r="2446" spans="1:32">
      <c r="A2446" t="s">
        <v>8049</v>
      </c>
      <c r="B2446" t="s">
        <v>19</v>
      </c>
      <c r="C2446">
        <v>832480</v>
      </c>
      <c r="D2446">
        <v>852500</v>
      </c>
      <c r="E2446">
        <v>765820</v>
      </c>
      <c r="F2446">
        <v>774620</v>
      </c>
      <c r="G2446">
        <v>784960</v>
      </c>
      <c r="H2446">
        <v>800360</v>
      </c>
      <c r="I2446">
        <v>817520</v>
      </c>
      <c r="J2446">
        <v>833580</v>
      </c>
      <c r="K2446">
        <v>847660</v>
      </c>
      <c r="L2446">
        <v>859100</v>
      </c>
      <c r="M2446">
        <v>869440</v>
      </c>
      <c r="N2446">
        <v>881540</v>
      </c>
      <c r="O2446">
        <v>893200</v>
      </c>
      <c r="P2446">
        <v>903980</v>
      </c>
      <c r="Q2446">
        <v>914100</v>
      </c>
      <c r="R2446">
        <v>923560</v>
      </c>
      <c r="S2446">
        <v>934120</v>
      </c>
      <c r="T2446">
        <v>945560</v>
      </c>
      <c r="U2446">
        <v>956780</v>
      </c>
      <c r="V2446">
        <v>969540</v>
      </c>
      <c r="W2446">
        <v>983400</v>
      </c>
      <c r="X2446">
        <v>998140</v>
      </c>
      <c r="Y2446" s="2">
        <v>1012880</v>
      </c>
      <c r="Z2446" s="2">
        <v>1027180</v>
      </c>
      <c r="AA2446" s="2">
        <v>1041260</v>
      </c>
      <c r="AB2446" s="2">
        <v>1055340</v>
      </c>
      <c r="AC2446" s="2">
        <v>1070520</v>
      </c>
      <c r="AD2446" s="2">
        <v>1084820</v>
      </c>
      <c r="AE2446" s="2">
        <v>1097580</v>
      </c>
      <c r="AF2446" s="2">
        <v>1114080</v>
      </c>
    </row>
    <row r="2447" spans="1:32">
      <c r="A2447" t="s">
        <v>8050</v>
      </c>
      <c r="B2447" t="s">
        <v>19</v>
      </c>
      <c r="C2447" s="2">
        <v>30033600</v>
      </c>
      <c r="D2447" s="2">
        <v>30755900</v>
      </c>
      <c r="E2447" s="2">
        <v>27628700</v>
      </c>
      <c r="F2447" s="2">
        <v>27946200</v>
      </c>
      <c r="G2447" s="2">
        <v>28319200</v>
      </c>
      <c r="H2447" s="2">
        <v>28874800</v>
      </c>
      <c r="I2447" s="2">
        <v>29493900</v>
      </c>
      <c r="J2447" s="2">
        <v>30073300</v>
      </c>
      <c r="K2447" s="2">
        <v>30581300</v>
      </c>
      <c r="L2447" s="2">
        <v>30994000</v>
      </c>
      <c r="M2447" s="2">
        <v>31367000</v>
      </c>
      <c r="N2447" s="2">
        <v>31803600</v>
      </c>
      <c r="O2447" s="2">
        <v>32224200</v>
      </c>
      <c r="P2447" s="2">
        <v>32613100</v>
      </c>
      <c r="Q2447" s="2">
        <v>32978200</v>
      </c>
      <c r="R2447" s="2">
        <v>33319500</v>
      </c>
      <c r="S2447" s="2">
        <v>33700500</v>
      </c>
      <c r="T2447" s="2">
        <v>34113200</v>
      </c>
      <c r="U2447" s="2">
        <v>34518000</v>
      </c>
      <c r="V2447" s="2">
        <v>34978400</v>
      </c>
      <c r="W2447" s="2">
        <v>35478400</v>
      </c>
      <c r="X2447" s="2">
        <v>36010200</v>
      </c>
      <c r="Y2447" s="2">
        <v>36541900</v>
      </c>
      <c r="Z2447" s="2">
        <v>37057900</v>
      </c>
      <c r="AA2447" s="2">
        <v>37565800</v>
      </c>
      <c r="AB2447" s="2">
        <v>38073800</v>
      </c>
      <c r="AC2447" s="2">
        <v>38621400</v>
      </c>
      <c r="AD2447" s="2">
        <v>39137300</v>
      </c>
      <c r="AE2447" s="2">
        <v>39597700</v>
      </c>
      <c r="AF2447" s="2">
        <v>40193000</v>
      </c>
    </row>
    <row r="2448" spans="1:32">
      <c r="A2448" t="s">
        <v>8051</v>
      </c>
      <c r="B2448" t="s">
        <v>19</v>
      </c>
      <c r="C2448" s="2">
        <v>6345770</v>
      </c>
      <c r="D2448" s="2">
        <v>6498370</v>
      </c>
      <c r="E2448" s="2">
        <v>5837640</v>
      </c>
      <c r="F2448" s="2">
        <v>5904720</v>
      </c>
      <c r="G2448" s="2">
        <v>5983540</v>
      </c>
      <c r="H2448" s="2">
        <v>6100930</v>
      </c>
      <c r="I2448" s="2">
        <v>6231730</v>
      </c>
      <c r="J2448" s="2">
        <v>6354150</v>
      </c>
      <c r="K2448" s="2">
        <v>6461480</v>
      </c>
      <c r="L2448" s="2">
        <v>6548680</v>
      </c>
      <c r="M2448" s="2">
        <v>6627500</v>
      </c>
      <c r="N2448" s="2">
        <v>6719740</v>
      </c>
      <c r="O2448" s="2">
        <v>6808620</v>
      </c>
      <c r="P2448" s="2">
        <v>6890790</v>
      </c>
      <c r="Q2448" s="2">
        <v>6967930</v>
      </c>
      <c r="R2448" s="2">
        <v>7040050</v>
      </c>
      <c r="S2448" s="2">
        <v>7120540</v>
      </c>
      <c r="T2448" s="2">
        <v>7207750</v>
      </c>
      <c r="U2448" s="2">
        <v>7293270</v>
      </c>
      <c r="V2448" s="2">
        <v>7390540</v>
      </c>
      <c r="W2448" s="2">
        <v>7496190</v>
      </c>
      <c r="X2448" s="2">
        <v>7608550</v>
      </c>
      <c r="Y2448" s="2">
        <v>7720910</v>
      </c>
      <c r="Z2448" s="2">
        <v>7829910</v>
      </c>
      <c r="AA2448" s="2">
        <v>7937240</v>
      </c>
      <c r="AB2448" s="2">
        <v>8044570</v>
      </c>
      <c r="AC2448" s="2">
        <v>8160280</v>
      </c>
      <c r="AD2448" s="2">
        <v>8269290</v>
      </c>
      <c r="AE2448" s="2">
        <v>8366550</v>
      </c>
      <c r="AF2448" s="2">
        <v>8492330</v>
      </c>
    </row>
    <row r="2449" spans="1:32">
      <c r="A2449" t="s">
        <v>8052</v>
      </c>
      <c r="B2449" t="s">
        <v>19</v>
      </c>
      <c r="C2449">
        <v>0</v>
      </c>
      <c r="D2449">
        <v>0</v>
      </c>
      <c r="E2449">
        <v>0</v>
      </c>
      <c r="F2449">
        <v>0</v>
      </c>
      <c r="G2449">
        <v>0</v>
      </c>
      <c r="H2449">
        <v>0</v>
      </c>
      <c r="I2449">
        <v>0</v>
      </c>
      <c r="J2449">
        <v>0</v>
      </c>
      <c r="K2449">
        <v>0</v>
      </c>
      <c r="L2449">
        <v>0</v>
      </c>
      <c r="M2449">
        <v>0</v>
      </c>
      <c r="N2449">
        <v>0</v>
      </c>
      <c r="O2449">
        <v>0</v>
      </c>
      <c r="P2449">
        <v>0</v>
      </c>
      <c r="Q2449">
        <v>0</v>
      </c>
      <c r="R2449">
        <v>0</v>
      </c>
      <c r="S2449">
        <v>0</v>
      </c>
      <c r="T2449">
        <v>0</v>
      </c>
      <c r="U2449">
        <v>0</v>
      </c>
      <c r="V2449">
        <v>0</v>
      </c>
      <c r="W2449">
        <v>0</v>
      </c>
      <c r="X2449">
        <v>0</v>
      </c>
      <c r="Y2449">
        <v>0</v>
      </c>
      <c r="Z2449">
        <v>0</v>
      </c>
      <c r="AA2449">
        <v>0</v>
      </c>
      <c r="AB2449">
        <v>0</v>
      </c>
      <c r="AC2449">
        <v>0</v>
      </c>
      <c r="AD2449">
        <v>0</v>
      </c>
      <c r="AE2449">
        <v>0</v>
      </c>
      <c r="AF2449">
        <v>0</v>
      </c>
    </row>
    <row r="2450" spans="1:32">
      <c r="A2450" t="s">
        <v>8053</v>
      </c>
      <c r="B2450" t="s">
        <v>19</v>
      </c>
      <c r="C2450">
        <v>0</v>
      </c>
      <c r="D2450">
        <v>0</v>
      </c>
      <c r="E2450">
        <v>0</v>
      </c>
      <c r="F2450">
        <v>0</v>
      </c>
      <c r="G2450">
        <v>0</v>
      </c>
      <c r="H2450">
        <v>0</v>
      </c>
      <c r="I2450">
        <v>0</v>
      </c>
      <c r="J2450">
        <v>0</v>
      </c>
      <c r="K2450">
        <v>0</v>
      </c>
      <c r="L2450">
        <v>0</v>
      </c>
      <c r="M2450">
        <v>0</v>
      </c>
      <c r="N2450">
        <v>0</v>
      </c>
      <c r="O2450">
        <v>0</v>
      </c>
      <c r="P2450">
        <v>0</v>
      </c>
      <c r="Q2450">
        <v>0</v>
      </c>
      <c r="R2450">
        <v>0</v>
      </c>
      <c r="S2450">
        <v>0</v>
      </c>
      <c r="T2450">
        <v>0</v>
      </c>
      <c r="U2450">
        <v>0</v>
      </c>
      <c r="V2450">
        <v>0</v>
      </c>
      <c r="W2450">
        <v>0</v>
      </c>
      <c r="X2450">
        <v>0</v>
      </c>
      <c r="Y2450">
        <v>0</v>
      </c>
      <c r="Z2450">
        <v>0</v>
      </c>
      <c r="AA2450">
        <v>0</v>
      </c>
      <c r="AB2450">
        <v>0</v>
      </c>
      <c r="AC2450">
        <v>0</v>
      </c>
      <c r="AD2450">
        <v>0</v>
      </c>
      <c r="AE2450">
        <v>0</v>
      </c>
      <c r="AF2450">
        <v>0</v>
      </c>
    </row>
    <row r="2451" spans="1:32">
      <c r="A2451" t="s">
        <v>8054</v>
      </c>
      <c r="B2451" t="s">
        <v>19</v>
      </c>
      <c r="C2451">
        <v>0</v>
      </c>
      <c r="D2451">
        <v>0</v>
      </c>
      <c r="E2451">
        <v>0</v>
      </c>
      <c r="F2451">
        <v>0</v>
      </c>
      <c r="G2451">
        <v>0</v>
      </c>
      <c r="H2451">
        <v>0</v>
      </c>
      <c r="I2451">
        <v>0</v>
      </c>
      <c r="J2451">
        <v>0</v>
      </c>
      <c r="K2451">
        <v>0</v>
      </c>
      <c r="L2451">
        <v>0</v>
      </c>
      <c r="M2451">
        <v>0</v>
      </c>
      <c r="N2451">
        <v>0</v>
      </c>
      <c r="O2451">
        <v>0</v>
      </c>
      <c r="P2451">
        <v>0</v>
      </c>
      <c r="Q2451">
        <v>0</v>
      </c>
      <c r="R2451">
        <v>0</v>
      </c>
      <c r="S2451">
        <v>0</v>
      </c>
      <c r="T2451">
        <v>0</v>
      </c>
      <c r="U2451">
        <v>0</v>
      </c>
      <c r="V2451">
        <v>0</v>
      </c>
      <c r="W2451">
        <v>0</v>
      </c>
      <c r="X2451">
        <v>0</v>
      </c>
      <c r="Y2451">
        <v>0</v>
      </c>
      <c r="Z2451">
        <v>0</v>
      </c>
      <c r="AA2451">
        <v>0</v>
      </c>
      <c r="AB2451">
        <v>0</v>
      </c>
      <c r="AC2451">
        <v>0</v>
      </c>
      <c r="AD2451">
        <v>0</v>
      </c>
      <c r="AE2451">
        <v>0</v>
      </c>
      <c r="AF2451">
        <v>0</v>
      </c>
    </row>
    <row r="2452" spans="1:32">
      <c r="A2452" t="s">
        <v>8055</v>
      </c>
      <c r="B2452" t="s">
        <v>19</v>
      </c>
      <c r="C2452">
        <v>0</v>
      </c>
      <c r="D2452">
        <v>0</v>
      </c>
      <c r="E2452">
        <v>0</v>
      </c>
      <c r="F2452">
        <v>0</v>
      </c>
      <c r="G2452">
        <v>0</v>
      </c>
      <c r="H2452">
        <v>0</v>
      </c>
      <c r="I2452">
        <v>0</v>
      </c>
      <c r="J2452">
        <v>0</v>
      </c>
      <c r="K2452">
        <v>0</v>
      </c>
      <c r="L2452">
        <v>0</v>
      </c>
      <c r="M2452">
        <v>0</v>
      </c>
      <c r="N2452">
        <v>0</v>
      </c>
      <c r="O2452">
        <v>0</v>
      </c>
      <c r="P2452">
        <v>0</v>
      </c>
      <c r="Q2452">
        <v>0</v>
      </c>
      <c r="R2452">
        <v>0</v>
      </c>
      <c r="S2452">
        <v>0</v>
      </c>
      <c r="T2452">
        <v>0</v>
      </c>
      <c r="U2452">
        <v>0</v>
      </c>
      <c r="V2452">
        <v>0</v>
      </c>
      <c r="W2452">
        <v>0</v>
      </c>
      <c r="X2452">
        <v>0</v>
      </c>
      <c r="Y2452">
        <v>0</v>
      </c>
      <c r="Z2452">
        <v>0</v>
      </c>
      <c r="AA2452">
        <v>0</v>
      </c>
      <c r="AB2452">
        <v>0</v>
      </c>
      <c r="AC2452">
        <v>0</v>
      </c>
      <c r="AD2452">
        <v>0</v>
      </c>
      <c r="AE2452">
        <v>0</v>
      </c>
      <c r="AF2452">
        <v>0</v>
      </c>
    </row>
    <row r="2453" spans="1:32">
      <c r="A2453" t="s">
        <v>8056</v>
      </c>
      <c r="B2453" t="s">
        <v>19</v>
      </c>
      <c r="C2453">
        <v>0</v>
      </c>
      <c r="D2453">
        <v>0</v>
      </c>
      <c r="E2453">
        <v>0</v>
      </c>
      <c r="F2453">
        <v>0</v>
      </c>
      <c r="G2453">
        <v>0</v>
      </c>
      <c r="H2453">
        <v>0</v>
      </c>
      <c r="I2453">
        <v>0</v>
      </c>
      <c r="J2453">
        <v>0</v>
      </c>
      <c r="K2453">
        <v>0</v>
      </c>
      <c r="L2453">
        <v>0</v>
      </c>
      <c r="M2453">
        <v>0</v>
      </c>
      <c r="N2453">
        <v>0</v>
      </c>
      <c r="O2453">
        <v>0</v>
      </c>
      <c r="P2453">
        <v>0</v>
      </c>
      <c r="Q2453">
        <v>0</v>
      </c>
      <c r="R2453">
        <v>0</v>
      </c>
      <c r="S2453">
        <v>0</v>
      </c>
      <c r="T2453">
        <v>0</v>
      </c>
      <c r="U2453">
        <v>0</v>
      </c>
      <c r="V2453">
        <v>0</v>
      </c>
      <c r="W2453">
        <v>0</v>
      </c>
      <c r="X2453">
        <v>0</v>
      </c>
      <c r="Y2453">
        <v>0</v>
      </c>
      <c r="Z2453">
        <v>0</v>
      </c>
      <c r="AA2453">
        <v>0</v>
      </c>
      <c r="AB2453">
        <v>0</v>
      </c>
      <c r="AC2453">
        <v>0</v>
      </c>
      <c r="AD2453">
        <v>0</v>
      </c>
      <c r="AE2453">
        <v>0</v>
      </c>
      <c r="AF2453">
        <v>0</v>
      </c>
    </row>
    <row r="2454" spans="1:32">
      <c r="A2454" t="s">
        <v>8057</v>
      </c>
      <c r="B2454" t="s">
        <v>19</v>
      </c>
      <c r="C2454">
        <v>0</v>
      </c>
      <c r="D2454">
        <v>0</v>
      </c>
      <c r="E2454">
        <v>0</v>
      </c>
      <c r="F2454">
        <v>0</v>
      </c>
      <c r="G2454">
        <v>0</v>
      </c>
      <c r="H2454">
        <v>0</v>
      </c>
      <c r="I2454">
        <v>0</v>
      </c>
      <c r="J2454">
        <v>0</v>
      </c>
      <c r="K2454">
        <v>0</v>
      </c>
      <c r="L2454">
        <v>0</v>
      </c>
      <c r="M2454">
        <v>0</v>
      </c>
      <c r="N2454">
        <v>0</v>
      </c>
      <c r="O2454">
        <v>0</v>
      </c>
      <c r="P2454">
        <v>0</v>
      </c>
      <c r="Q2454">
        <v>0</v>
      </c>
      <c r="R2454">
        <v>0</v>
      </c>
      <c r="S2454">
        <v>0</v>
      </c>
      <c r="T2454">
        <v>0</v>
      </c>
      <c r="U2454">
        <v>0</v>
      </c>
      <c r="V2454">
        <v>0</v>
      </c>
      <c r="W2454">
        <v>0</v>
      </c>
      <c r="X2454">
        <v>0</v>
      </c>
      <c r="Y2454">
        <v>0</v>
      </c>
      <c r="Z2454">
        <v>0</v>
      </c>
      <c r="AA2454">
        <v>0</v>
      </c>
      <c r="AB2454">
        <v>0</v>
      </c>
      <c r="AC2454">
        <v>0</v>
      </c>
      <c r="AD2454">
        <v>0</v>
      </c>
      <c r="AE2454">
        <v>0</v>
      </c>
      <c r="AF2454">
        <v>0</v>
      </c>
    </row>
    <row r="2455" spans="1:32">
      <c r="A2455" t="s">
        <v>8058</v>
      </c>
      <c r="B2455" t="s">
        <v>19</v>
      </c>
      <c r="C2455">
        <v>0</v>
      </c>
      <c r="D2455">
        <v>0</v>
      </c>
      <c r="E2455">
        <v>0</v>
      </c>
      <c r="F2455">
        <v>0</v>
      </c>
      <c r="G2455">
        <v>0</v>
      </c>
      <c r="H2455">
        <v>0</v>
      </c>
      <c r="I2455">
        <v>0</v>
      </c>
      <c r="J2455">
        <v>0</v>
      </c>
      <c r="K2455">
        <v>0</v>
      </c>
      <c r="L2455">
        <v>0</v>
      </c>
      <c r="M2455">
        <v>0</v>
      </c>
      <c r="N2455">
        <v>0</v>
      </c>
      <c r="O2455">
        <v>0</v>
      </c>
      <c r="P2455">
        <v>0</v>
      </c>
      <c r="Q2455">
        <v>0</v>
      </c>
      <c r="R2455">
        <v>0</v>
      </c>
      <c r="S2455">
        <v>0</v>
      </c>
      <c r="T2455">
        <v>0</v>
      </c>
      <c r="U2455">
        <v>0</v>
      </c>
      <c r="V2455">
        <v>0</v>
      </c>
      <c r="W2455">
        <v>0</v>
      </c>
      <c r="X2455">
        <v>0</v>
      </c>
      <c r="Y2455">
        <v>0</v>
      </c>
      <c r="Z2455">
        <v>0</v>
      </c>
      <c r="AA2455">
        <v>0</v>
      </c>
      <c r="AB2455">
        <v>0</v>
      </c>
      <c r="AC2455">
        <v>0</v>
      </c>
      <c r="AD2455">
        <v>0</v>
      </c>
      <c r="AE2455">
        <v>0</v>
      </c>
      <c r="AF2455">
        <v>0</v>
      </c>
    </row>
    <row r="2456" spans="1:32">
      <c r="A2456" t="s">
        <v>8059</v>
      </c>
      <c r="B2456" t="s">
        <v>19</v>
      </c>
      <c r="C2456">
        <v>0</v>
      </c>
      <c r="D2456">
        <v>0</v>
      </c>
      <c r="E2456">
        <v>0</v>
      </c>
      <c r="F2456">
        <v>0</v>
      </c>
      <c r="G2456">
        <v>0</v>
      </c>
      <c r="H2456">
        <v>0</v>
      </c>
      <c r="I2456">
        <v>0</v>
      </c>
      <c r="J2456">
        <v>0</v>
      </c>
      <c r="K2456">
        <v>0</v>
      </c>
      <c r="L2456">
        <v>0</v>
      </c>
      <c r="M2456">
        <v>0</v>
      </c>
      <c r="N2456">
        <v>0</v>
      </c>
      <c r="O2456">
        <v>0</v>
      </c>
      <c r="P2456">
        <v>0</v>
      </c>
      <c r="Q2456">
        <v>0</v>
      </c>
      <c r="R2456">
        <v>0</v>
      </c>
      <c r="S2456">
        <v>0</v>
      </c>
      <c r="T2456">
        <v>0</v>
      </c>
      <c r="U2456">
        <v>0</v>
      </c>
      <c r="V2456">
        <v>0</v>
      </c>
      <c r="W2456">
        <v>0</v>
      </c>
      <c r="X2456">
        <v>0</v>
      </c>
      <c r="Y2456">
        <v>0</v>
      </c>
      <c r="Z2456">
        <v>0</v>
      </c>
      <c r="AA2456">
        <v>0</v>
      </c>
      <c r="AB2456">
        <v>0</v>
      </c>
      <c r="AC2456">
        <v>0</v>
      </c>
      <c r="AD2456">
        <v>0</v>
      </c>
      <c r="AE2456">
        <v>0</v>
      </c>
      <c r="AF2456">
        <v>0</v>
      </c>
    </row>
    <row r="2457" spans="1:32">
      <c r="A2457" t="s">
        <v>8060</v>
      </c>
      <c r="B2457" t="s">
        <v>19</v>
      </c>
      <c r="C2457">
        <v>0</v>
      </c>
      <c r="D2457">
        <v>0</v>
      </c>
      <c r="E2457">
        <v>0</v>
      </c>
      <c r="F2457">
        <v>0</v>
      </c>
      <c r="G2457">
        <v>0</v>
      </c>
      <c r="H2457">
        <v>0</v>
      </c>
      <c r="I2457">
        <v>0</v>
      </c>
      <c r="J2457">
        <v>0</v>
      </c>
      <c r="K2457">
        <v>0</v>
      </c>
      <c r="L2457">
        <v>0</v>
      </c>
      <c r="M2457">
        <v>0</v>
      </c>
      <c r="N2457">
        <v>0</v>
      </c>
      <c r="O2457">
        <v>0</v>
      </c>
      <c r="P2457">
        <v>0</v>
      </c>
      <c r="Q2457">
        <v>0</v>
      </c>
      <c r="R2457">
        <v>0</v>
      </c>
      <c r="S2457">
        <v>0</v>
      </c>
      <c r="T2457">
        <v>0</v>
      </c>
      <c r="U2457">
        <v>0</v>
      </c>
      <c r="V2457">
        <v>0</v>
      </c>
      <c r="W2457">
        <v>0</v>
      </c>
      <c r="X2457">
        <v>0</v>
      </c>
      <c r="Y2457">
        <v>0</v>
      </c>
      <c r="Z2457">
        <v>0</v>
      </c>
      <c r="AA2457">
        <v>0</v>
      </c>
      <c r="AB2457">
        <v>0</v>
      </c>
      <c r="AC2457">
        <v>0</v>
      </c>
      <c r="AD2457">
        <v>0</v>
      </c>
      <c r="AE2457">
        <v>0</v>
      </c>
      <c r="AF2457">
        <v>0</v>
      </c>
    </row>
    <row r="2458" spans="1:32">
      <c r="A2458" t="s">
        <v>8061</v>
      </c>
      <c r="B2458" t="s">
        <v>19</v>
      </c>
      <c r="C2458">
        <v>0</v>
      </c>
      <c r="D2458">
        <v>0</v>
      </c>
      <c r="E2458">
        <v>0</v>
      </c>
      <c r="F2458">
        <v>0</v>
      </c>
      <c r="G2458">
        <v>0</v>
      </c>
      <c r="H2458">
        <v>0</v>
      </c>
      <c r="I2458">
        <v>0</v>
      </c>
      <c r="J2458">
        <v>0</v>
      </c>
      <c r="K2458">
        <v>0</v>
      </c>
      <c r="L2458">
        <v>0</v>
      </c>
      <c r="M2458">
        <v>0</v>
      </c>
      <c r="N2458">
        <v>0</v>
      </c>
      <c r="O2458">
        <v>0</v>
      </c>
      <c r="P2458">
        <v>0</v>
      </c>
      <c r="Q2458">
        <v>0</v>
      </c>
      <c r="R2458">
        <v>0</v>
      </c>
      <c r="S2458">
        <v>0</v>
      </c>
      <c r="T2458">
        <v>0</v>
      </c>
      <c r="U2458">
        <v>0</v>
      </c>
      <c r="V2458">
        <v>0</v>
      </c>
      <c r="W2458">
        <v>0</v>
      </c>
      <c r="X2458">
        <v>0</v>
      </c>
      <c r="Y2458">
        <v>0</v>
      </c>
      <c r="Z2458">
        <v>0</v>
      </c>
      <c r="AA2458">
        <v>0</v>
      </c>
      <c r="AB2458">
        <v>0</v>
      </c>
      <c r="AC2458">
        <v>0</v>
      </c>
      <c r="AD2458">
        <v>0</v>
      </c>
      <c r="AE2458">
        <v>0</v>
      </c>
      <c r="AF2458">
        <v>0</v>
      </c>
    </row>
    <row r="2459" spans="1:32">
      <c r="A2459" t="s">
        <v>8062</v>
      </c>
      <c r="B2459" t="s">
        <v>19</v>
      </c>
      <c r="C2459">
        <v>0</v>
      </c>
      <c r="D2459">
        <v>0</v>
      </c>
      <c r="E2459">
        <v>0</v>
      </c>
      <c r="F2459">
        <v>0</v>
      </c>
      <c r="G2459">
        <v>0</v>
      </c>
      <c r="H2459">
        <v>0</v>
      </c>
      <c r="I2459">
        <v>0</v>
      </c>
      <c r="J2459">
        <v>0</v>
      </c>
      <c r="K2459">
        <v>0</v>
      </c>
      <c r="L2459">
        <v>0</v>
      </c>
      <c r="M2459">
        <v>0</v>
      </c>
      <c r="N2459">
        <v>0</v>
      </c>
      <c r="O2459">
        <v>0</v>
      </c>
      <c r="P2459">
        <v>0</v>
      </c>
      <c r="Q2459">
        <v>0</v>
      </c>
      <c r="R2459">
        <v>0</v>
      </c>
      <c r="S2459">
        <v>0</v>
      </c>
      <c r="T2459">
        <v>0</v>
      </c>
      <c r="U2459">
        <v>0</v>
      </c>
      <c r="V2459">
        <v>0</v>
      </c>
      <c r="W2459">
        <v>0</v>
      </c>
      <c r="X2459">
        <v>0</v>
      </c>
      <c r="Y2459">
        <v>0</v>
      </c>
      <c r="Z2459">
        <v>0</v>
      </c>
      <c r="AA2459">
        <v>0</v>
      </c>
      <c r="AB2459">
        <v>0</v>
      </c>
      <c r="AC2459">
        <v>0</v>
      </c>
      <c r="AD2459">
        <v>0</v>
      </c>
      <c r="AE2459">
        <v>0</v>
      </c>
      <c r="AF2459">
        <v>0</v>
      </c>
    </row>
    <row r="2460" spans="1:32">
      <c r="A2460" t="s">
        <v>8063</v>
      </c>
      <c r="B2460" t="s">
        <v>19</v>
      </c>
      <c r="C2460">
        <v>0</v>
      </c>
      <c r="D2460">
        <v>0</v>
      </c>
      <c r="E2460">
        <v>0</v>
      </c>
      <c r="F2460">
        <v>0</v>
      </c>
      <c r="G2460">
        <v>0</v>
      </c>
      <c r="H2460">
        <v>0</v>
      </c>
      <c r="I2460">
        <v>0</v>
      </c>
      <c r="J2460">
        <v>0</v>
      </c>
      <c r="K2460">
        <v>0</v>
      </c>
      <c r="L2460">
        <v>0</v>
      </c>
      <c r="M2460">
        <v>0</v>
      </c>
      <c r="N2460">
        <v>0</v>
      </c>
      <c r="O2460">
        <v>0</v>
      </c>
      <c r="P2460">
        <v>0</v>
      </c>
      <c r="Q2460">
        <v>0</v>
      </c>
      <c r="R2460">
        <v>0</v>
      </c>
      <c r="S2460">
        <v>0</v>
      </c>
      <c r="T2460">
        <v>0</v>
      </c>
      <c r="U2460">
        <v>0</v>
      </c>
      <c r="V2460">
        <v>0</v>
      </c>
      <c r="W2460">
        <v>0</v>
      </c>
      <c r="X2460">
        <v>0</v>
      </c>
      <c r="Y2460">
        <v>0</v>
      </c>
      <c r="Z2460">
        <v>0</v>
      </c>
      <c r="AA2460">
        <v>0</v>
      </c>
      <c r="AB2460">
        <v>0</v>
      </c>
      <c r="AC2460">
        <v>0</v>
      </c>
      <c r="AD2460">
        <v>0</v>
      </c>
      <c r="AE2460">
        <v>0</v>
      </c>
      <c r="AF2460">
        <v>0</v>
      </c>
    </row>
    <row r="2461" spans="1:32">
      <c r="A2461" t="s">
        <v>8064</v>
      </c>
      <c r="B2461" t="s">
        <v>19</v>
      </c>
      <c r="C2461">
        <v>0</v>
      </c>
      <c r="D2461">
        <v>0</v>
      </c>
      <c r="E2461">
        <v>0</v>
      </c>
      <c r="F2461">
        <v>0</v>
      </c>
      <c r="G2461">
        <v>0</v>
      </c>
      <c r="H2461">
        <v>0</v>
      </c>
      <c r="I2461">
        <v>0</v>
      </c>
      <c r="J2461">
        <v>0</v>
      </c>
      <c r="K2461">
        <v>0</v>
      </c>
      <c r="L2461">
        <v>0</v>
      </c>
      <c r="M2461">
        <v>0</v>
      </c>
      <c r="N2461">
        <v>0</v>
      </c>
      <c r="O2461">
        <v>0</v>
      </c>
      <c r="P2461">
        <v>0</v>
      </c>
      <c r="Q2461">
        <v>0</v>
      </c>
      <c r="R2461">
        <v>0</v>
      </c>
      <c r="S2461">
        <v>0</v>
      </c>
      <c r="T2461">
        <v>0</v>
      </c>
      <c r="U2461">
        <v>0</v>
      </c>
      <c r="V2461">
        <v>0</v>
      </c>
      <c r="W2461">
        <v>0</v>
      </c>
      <c r="X2461">
        <v>0</v>
      </c>
      <c r="Y2461">
        <v>0</v>
      </c>
      <c r="Z2461">
        <v>0</v>
      </c>
      <c r="AA2461">
        <v>0</v>
      </c>
      <c r="AB2461">
        <v>0</v>
      </c>
      <c r="AC2461">
        <v>0</v>
      </c>
      <c r="AD2461">
        <v>0</v>
      </c>
      <c r="AE2461">
        <v>0</v>
      </c>
      <c r="AF2461">
        <v>0</v>
      </c>
    </row>
    <row r="2462" spans="1:32">
      <c r="A2462" t="s">
        <v>8065</v>
      </c>
      <c r="B2462" t="s">
        <v>19</v>
      </c>
      <c r="C2462" s="2">
        <v>3039850000000</v>
      </c>
      <c r="D2462" s="2">
        <v>3112750000000</v>
      </c>
      <c r="E2462" s="2">
        <v>2730280000000</v>
      </c>
      <c r="F2462" s="2">
        <v>2569340000000</v>
      </c>
      <c r="G2462" s="2">
        <v>2450060000000</v>
      </c>
      <c r="H2462" s="2">
        <v>2384740000000</v>
      </c>
      <c r="I2462" s="2">
        <v>2324150000000</v>
      </c>
      <c r="J2462" s="2">
        <v>2266400000000</v>
      </c>
      <c r="K2462" s="2">
        <v>2210540000000</v>
      </c>
      <c r="L2462" s="2">
        <v>2156580000000</v>
      </c>
      <c r="M2462" s="2">
        <v>2109250000000</v>
      </c>
      <c r="N2462" s="2">
        <v>2065700000000</v>
      </c>
      <c r="O2462" s="2">
        <v>2026880000000</v>
      </c>
      <c r="P2462" s="2">
        <v>1989020000000</v>
      </c>
      <c r="Q2462" s="2">
        <v>1951150000000</v>
      </c>
      <c r="R2462" s="2">
        <v>1900030000000</v>
      </c>
      <c r="S2462" s="2">
        <v>1853640000000</v>
      </c>
      <c r="T2462" s="2">
        <v>1816720000000</v>
      </c>
      <c r="U2462" s="2">
        <v>1759920000000</v>
      </c>
      <c r="V2462" s="2">
        <v>1726780000000</v>
      </c>
      <c r="W2462" s="2">
        <v>1688910000000</v>
      </c>
      <c r="X2462" s="2">
        <v>1642520000000</v>
      </c>
      <c r="Y2462" s="2">
        <v>1588560000000</v>
      </c>
      <c r="Z2462" s="2">
        <v>1532710000000</v>
      </c>
      <c r="AA2462" s="2">
        <v>1481590000000</v>
      </c>
      <c r="AB2462" s="2">
        <v>1431410000000</v>
      </c>
      <c r="AC2462" s="2">
        <v>1383130000000</v>
      </c>
      <c r="AD2462" s="2">
        <v>1330110000000</v>
      </c>
      <c r="AE2462" s="2">
        <v>1279940000000</v>
      </c>
      <c r="AF2462" s="2">
        <v>1238280000000</v>
      </c>
    </row>
    <row r="2463" spans="1:32">
      <c r="A2463" t="s">
        <v>8066</v>
      </c>
      <c r="B2463" t="s">
        <v>19</v>
      </c>
      <c r="C2463" s="2">
        <v>28224700</v>
      </c>
      <c r="D2463" s="2">
        <v>28901500</v>
      </c>
      <c r="E2463" s="2">
        <v>25350400</v>
      </c>
      <c r="F2463" s="2">
        <v>23856100</v>
      </c>
      <c r="G2463" s="2">
        <v>22748500</v>
      </c>
      <c r="H2463" s="2">
        <v>22142000</v>
      </c>
      <c r="I2463" s="2">
        <v>21579400</v>
      </c>
      <c r="J2463" s="2">
        <v>21043300</v>
      </c>
      <c r="K2463" s="2">
        <v>20524600</v>
      </c>
      <c r="L2463" s="2">
        <v>20023600</v>
      </c>
      <c r="M2463" s="2">
        <v>19584100</v>
      </c>
      <c r="N2463" s="2">
        <v>19179800</v>
      </c>
      <c r="O2463" s="2">
        <v>18819400</v>
      </c>
      <c r="P2463" s="2">
        <v>18467800</v>
      </c>
      <c r="Q2463" s="2">
        <v>18116200</v>
      </c>
      <c r="R2463" s="2">
        <v>17641500</v>
      </c>
      <c r="S2463" s="2">
        <v>17210800</v>
      </c>
      <c r="T2463" s="2">
        <v>16868000</v>
      </c>
      <c r="U2463" s="2">
        <v>16340600</v>
      </c>
      <c r="V2463" s="2">
        <v>16033000</v>
      </c>
      <c r="W2463" s="2">
        <v>15681400</v>
      </c>
      <c r="X2463" s="2">
        <v>15250600</v>
      </c>
      <c r="Y2463" s="2">
        <v>14749600</v>
      </c>
      <c r="Z2463" s="2">
        <v>14231000</v>
      </c>
      <c r="AA2463" s="2">
        <v>13756400</v>
      </c>
      <c r="AB2463" s="2">
        <v>13290500</v>
      </c>
      <c r="AC2463" s="2">
        <v>12842200</v>
      </c>
      <c r="AD2463" s="2">
        <v>12350000</v>
      </c>
      <c r="AE2463" s="2">
        <v>11884100</v>
      </c>
      <c r="AF2463" s="2">
        <v>11497300</v>
      </c>
    </row>
    <row r="2464" spans="1:32">
      <c r="A2464" t="s">
        <v>8067</v>
      </c>
      <c r="B2464" t="s">
        <v>19</v>
      </c>
      <c r="C2464" s="2">
        <v>956782000</v>
      </c>
      <c r="D2464" s="2">
        <v>979725000</v>
      </c>
      <c r="E2464" s="2">
        <v>859345000</v>
      </c>
      <c r="F2464" s="2">
        <v>808691000</v>
      </c>
      <c r="G2464" s="2">
        <v>771146000</v>
      </c>
      <c r="H2464" s="2">
        <v>750586000</v>
      </c>
      <c r="I2464" s="2">
        <v>731516000</v>
      </c>
      <c r="J2464" s="2">
        <v>713340000</v>
      </c>
      <c r="K2464" s="2">
        <v>695760000</v>
      </c>
      <c r="L2464" s="2">
        <v>678776000</v>
      </c>
      <c r="M2464" s="2">
        <v>663877000</v>
      </c>
      <c r="N2464" s="2">
        <v>650171000</v>
      </c>
      <c r="O2464" s="2">
        <v>637954000</v>
      </c>
      <c r="P2464" s="2">
        <v>626035000</v>
      </c>
      <c r="Q2464" s="2">
        <v>614116000</v>
      </c>
      <c r="R2464" s="2">
        <v>598026000</v>
      </c>
      <c r="S2464" s="2">
        <v>583425000</v>
      </c>
      <c r="T2464" s="2">
        <v>571804000</v>
      </c>
      <c r="U2464" s="2">
        <v>553926000</v>
      </c>
      <c r="V2464" s="2">
        <v>543497000</v>
      </c>
      <c r="W2464" s="2">
        <v>531578000</v>
      </c>
      <c r="X2464" s="2">
        <v>516978000</v>
      </c>
      <c r="Y2464" s="2">
        <v>499994000</v>
      </c>
      <c r="Z2464" s="2">
        <v>482413000</v>
      </c>
      <c r="AA2464" s="2">
        <v>466323000</v>
      </c>
      <c r="AB2464" s="2">
        <v>450531000</v>
      </c>
      <c r="AC2464" s="2">
        <v>435334000</v>
      </c>
      <c r="AD2464" s="2">
        <v>418648000</v>
      </c>
      <c r="AE2464" s="2">
        <v>402855000</v>
      </c>
      <c r="AF2464" s="2">
        <v>389745000</v>
      </c>
    </row>
    <row r="2465" spans="1:32">
      <c r="A2465" t="s">
        <v>8068</v>
      </c>
      <c r="B2465" t="s">
        <v>19</v>
      </c>
      <c r="C2465" s="2">
        <v>2766570000</v>
      </c>
      <c r="D2465" s="2">
        <v>2832910000</v>
      </c>
      <c r="E2465" s="2">
        <v>2484830000</v>
      </c>
      <c r="F2465" s="2">
        <v>2338360000</v>
      </c>
      <c r="G2465" s="2">
        <v>2229790000</v>
      </c>
      <c r="H2465" s="2">
        <v>2170350000</v>
      </c>
      <c r="I2465" s="2">
        <v>2115200000</v>
      </c>
      <c r="J2465" s="2">
        <v>2062650000</v>
      </c>
      <c r="K2465" s="2">
        <v>2011810000</v>
      </c>
      <c r="L2465" s="2">
        <v>1962700000</v>
      </c>
      <c r="M2465" s="2">
        <v>1919620000</v>
      </c>
      <c r="N2465" s="2">
        <v>1879990000</v>
      </c>
      <c r="O2465" s="2">
        <v>1844660000</v>
      </c>
      <c r="P2465" s="2">
        <v>1810200000</v>
      </c>
      <c r="Q2465" s="2">
        <v>1775740000</v>
      </c>
      <c r="R2465" s="2">
        <v>1729210000</v>
      </c>
      <c r="S2465" s="2">
        <v>1686990000</v>
      </c>
      <c r="T2465" s="2">
        <v>1653390000</v>
      </c>
      <c r="U2465" s="2">
        <v>1601700000</v>
      </c>
      <c r="V2465" s="2">
        <v>1571540000</v>
      </c>
      <c r="W2465" s="2">
        <v>1537080000</v>
      </c>
      <c r="X2465" s="2">
        <v>1494860000</v>
      </c>
      <c r="Y2465" s="2">
        <v>1445750000</v>
      </c>
      <c r="Z2465" s="2">
        <v>1394910000</v>
      </c>
      <c r="AA2465" s="2">
        <v>1348390000</v>
      </c>
      <c r="AB2465" s="2">
        <v>1302720000</v>
      </c>
      <c r="AC2465" s="2">
        <v>1258780000</v>
      </c>
      <c r="AD2465" s="2">
        <v>1210530000</v>
      </c>
      <c r="AE2465" s="2">
        <v>1164870000</v>
      </c>
      <c r="AF2465" s="2">
        <v>1126960000</v>
      </c>
    </row>
    <row r="2466" spans="1:32">
      <c r="A2466" t="s">
        <v>8069</v>
      </c>
      <c r="B2466" t="s">
        <v>19</v>
      </c>
      <c r="C2466" s="2">
        <v>987126000</v>
      </c>
      <c r="D2466" s="2">
        <v>1010800000</v>
      </c>
      <c r="E2466" s="2">
        <v>886599000</v>
      </c>
      <c r="F2466" s="2">
        <v>834338000</v>
      </c>
      <c r="G2466" s="2">
        <v>795603000</v>
      </c>
      <c r="H2466" s="2">
        <v>774391000</v>
      </c>
      <c r="I2466" s="2">
        <v>754716000</v>
      </c>
      <c r="J2466" s="2">
        <v>735963000</v>
      </c>
      <c r="K2466" s="2">
        <v>717826000</v>
      </c>
      <c r="L2466" s="2">
        <v>700303000</v>
      </c>
      <c r="M2466" s="2">
        <v>684932000</v>
      </c>
      <c r="N2466" s="2">
        <v>670790000</v>
      </c>
      <c r="O2466" s="2">
        <v>658186000</v>
      </c>
      <c r="P2466" s="2">
        <v>645889000</v>
      </c>
      <c r="Q2466" s="2">
        <v>633593000</v>
      </c>
      <c r="R2466" s="2">
        <v>616992000</v>
      </c>
      <c r="S2466" s="2">
        <v>601928000</v>
      </c>
      <c r="T2466" s="2">
        <v>589939000</v>
      </c>
      <c r="U2466" s="2">
        <v>571494000</v>
      </c>
      <c r="V2466" s="2">
        <v>560734000</v>
      </c>
      <c r="W2466" s="2">
        <v>548437000</v>
      </c>
      <c r="X2466" s="2">
        <v>533374000</v>
      </c>
      <c r="Y2466" s="2">
        <v>515851000</v>
      </c>
      <c r="Z2466" s="2">
        <v>497713000</v>
      </c>
      <c r="AA2466" s="2">
        <v>481112000</v>
      </c>
      <c r="AB2466" s="2">
        <v>464819000</v>
      </c>
      <c r="AC2466" s="2">
        <v>449141000</v>
      </c>
      <c r="AD2466" s="2">
        <v>431925000</v>
      </c>
      <c r="AE2466" s="2">
        <v>415632000</v>
      </c>
      <c r="AF2466" s="2">
        <v>402105000</v>
      </c>
    </row>
    <row r="2467" spans="1:32">
      <c r="A2467" t="s">
        <v>8070</v>
      </c>
      <c r="B2467" t="s">
        <v>19</v>
      </c>
      <c r="C2467" s="2">
        <v>296889000</v>
      </c>
      <c r="D2467" s="2">
        <v>304008000</v>
      </c>
      <c r="E2467" s="2">
        <v>266655000</v>
      </c>
      <c r="F2467" s="2">
        <v>250936000</v>
      </c>
      <c r="G2467" s="2">
        <v>239286000</v>
      </c>
      <c r="H2467" s="2">
        <v>232907000</v>
      </c>
      <c r="I2467" s="2">
        <v>226989000</v>
      </c>
      <c r="J2467" s="2">
        <v>221349000</v>
      </c>
      <c r="K2467" s="2">
        <v>215894000</v>
      </c>
      <c r="L2467" s="2">
        <v>210624000</v>
      </c>
      <c r="M2467" s="2">
        <v>206001000</v>
      </c>
      <c r="N2467" s="2">
        <v>201748000</v>
      </c>
      <c r="O2467" s="2">
        <v>197957000</v>
      </c>
      <c r="P2467" s="2">
        <v>194258000</v>
      </c>
      <c r="Q2467" s="2">
        <v>190560000</v>
      </c>
      <c r="R2467" s="2">
        <v>185567000</v>
      </c>
      <c r="S2467" s="2">
        <v>181037000</v>
      </c>
      <c r="T2467" s="2">
        <v>177431000</v>
      </c>
      <c r="U2467" s="2">
        <v>171883000</v>
      </c>
      <c r="V2467" s="2">
        <v>168647000</v>
      </c>
      <c r="W2467" s="2">
        <v>164949000</v>
      </c>
      <c r="X2467" s="2">
        <v>160418000</v>
      </c>
      <c r="Y2467" s="2">
        <v>155148000</v>
      </c>
      <c r="Z2467" s="2">
        <v>149693000</v>
      </c>
      <c r="AA2467" s="2">
        <v>144700000</v>
      </c>
      <c r="AB2467" s="2">
        <v>139800000</v>
      </c>
      <c r="AC2467" s="2">
        <v>135084000</v>
      </c>
      <c r="AD2467" s="2">
        <v>129906000</v>
      </c>
      <c r="AE2467" s="2">
        <v>125006000</v>
      </c>
      <c r="AF2467" s="2">
        <v>120938000</v>
      </c>
    </row>
    <row r="2468" spans="1:32">
      <c r="A2468" t="s">
        <v>8071</v>
      </c>
      <c r="B2468" t="s">
        <v>19</v>
      </c>
      <c r="C2468" s="2">
        <v>7405980000</v>
      </c>
      <c r="D2468" s="2">
        <v>7583570000</v>
      </c>
      <c r="E2468" s="2">
        <v>6651770000</v>
      </c>
      <c r="F2468" s="2">
        <v>6259680000</v>
      </c>
      <c r="G2468" s="2">
        <v>5969070000</v>
      </c>
      <c r="H2468" s="2">
        <v>5809920000</v>
      </c>
      <c r="I2468" s="2">
        <v>5662310000</v>
      </c>
      <c r="J2468" s="2">
        <v>5521620000</v>
      </c>
      <c r="K2468" s="2">
        <v>5385540000</v>
      </c>
      <c r="L2468" s="2">
        <v>5254070000</v>
      </c>
      <c r="M2468" s="2">
        <v>5138750000</v>
      </c>
      <c r="N2468" s="2">
        <v>5032650000</v>
      </c>
      <c r="O2468" s="2">
        <v>4938090000</v>
      </c>
      <c r="P2468" s="2">
        <v>4845830000</v>
      </c>
      <c r="Q2468" s="2">
        <v>4753570000</v>
      </c>
      <c r="R2468" s="2">
        <v>4629030000</v>
      </c>
      <c r="S2468" s="2">
        <v>4516010000</v>
      </c>
      <c r="T2468" s="2">
        <v>4426060000</v>
      </c>
      <c r="U2468" s="2">
        <v>4287670000</v>
      </c>
      <c r="V2468" s="2">
        <v>4206950000</v>
      </c>
      <c r="W2468" s="2">
        <v>4114690000</v>
      </c>
      <c r="X2468" s="2">
        <v>4001670000</v>
      </c>
      <c r="Y2468" s="2">
        <v>3870210000</v>
      </c>
      <c r="Z2468" s="2">
        <v>3734130000</v>
      </c>
      <c r="AA2468" s="2">
        <v>3609580000</v>
      </c>
      <c r="AB2468" s="2">
        <v>3487340000</v>
      </c>
      <c r="AC2468" s="2">
        <v>3369710000</v>
      </c>
      <c r="AD2468" s="2">
        <v>3240550000</v>
      </c>
      <c r="AE2468" s="2">
        <v>3118310000</v>
      </c>
      <c r="AF2468" s="2">
        <v>3016820000</v>
      </c>
    </row>
    <row r="2469" spans="1:32">
      <c r="A2469" t="s">
        <v>8072</v>
      </c>
      <c r="B2469" t="s">
        <v>19</v>
      </c>
      <c r="C2469" s="2">
        <v>10371500</v>
      </c>
      <c r="D2469" s="2">
        <v>10620200</v>
      </c>
      <c r="E2469" s="2">
        <v>9315320</v>
      </c>
      <c r="F2469" s="2">
        <v>8766220</v>
      </c>
      <c r="G2469" s="2">
        <v>8359240</v>
      </c>
      <c r="H2469" s="2">
        <v>8136370</v>
      </c>
      <c r="I2469" s="2">
        <v>7929650</v>
      </c>
      <c r="J2469" s="2">
        <v>7732620</v>
      </c>
      <c r="K2469" s="2">
        <v>7542050</v>
      </c>
      <c r="L2469" s="2">
        <v>7357940</v>
      </c>
      <c r="M2469" s="2">
        <v>7196440</v>
      </c>
      <c r="N2469" s="2">
        <v>7047860</v>
      </c>
      <c r="O2469" s="2">
        <v>6915430</v>
      </c>
      <c r="P2469" s="2">
        <v>6786230</v>
      </c>
      <c r="Q2469" s="2">
        <v>6657030</v>
      </c>
      <c r="R2469" s="2">
        <v>6482610</v>
      </c>
      <c r="S2469" s="2">
        <v>6324340</v>
      </c>
      <c r="T2469" s="2">
        <v>6198370</v>
      </c>
      <c r="U2469" s="2">
        <v>6004570</v>
      </c>
      <c r="V2469" s="2">
        <v>5891520</v>
      </c>
      <c r="W2469" s="2">
        <v>5762320</v>
      </c>
      <c r="X2469" s="2">
        <v>5604050</v>
      </c>
      <c r="Y2469" s="2">
        <v>5419940</v>
      </c>
      <c r="Z2469" s="2">
        <v>5229370</v>
      </c>
      <c r="AA2469" s="2">
        <v>5054950</v>
      </c>
      <c r="AB2469" s="2">
        <v>4883760</v>
      </c>
      <c r="AC2469" s="2">
        <v>4719030</v>
      </c>
      <c r="AD2469" s="2">
        <v>4538150</v>
      </c>
      <c r="AE2469" s="2">
        <v>4366960</v>
      </c>
      <c r="AF2469" s="2">
        <v>4224840</v>
      </c>
    </row>
    <row r="2470" spans="1:32">
      <c r="A2470" t="s">
        <v>8073</v>
      </c>
      <c r="B2470" t="s">
        <v>19</v>
      </c>
      <c r="C2470" s="2">
        <v>7064200</v>
      </c>
      <c r="D2470" s="2">
        <v>7233600</v>
      </c>
      <c r="E2470" s="2">
        <v>6344800</v>
      </c>
      <c r="F2470" s="2">
        <v>5970800</v>
      </c>
      <c r="G2470" s="2">
        <v>5693600</v>
      </c>
      <c r="H2470" s="2">
        <v>5541800</v>
      </c>
      <c r="I2470" s="2">
        <v>5401000</v>
      </c>
      <c r="J2470" s="2">
        <v>5266800</v>
      </c>
      <c r="K2470" s="2">
        <v>5137000</v>
      </c>
      <c r="L2470" s="2">
        <v>5011600</v>
      </c>
      <c r="M2470" s="2">
        <v>4901600</v>
      </c>
      <c r="N2470" s="2">
        <v>4800400</v>
      </c>
      <c r="O2470" s="2">
        <v>4710200</v>
      </c>
      <c r="P2470" s="2">
        <v>4622200</v>
      </c>
      <c r="Q2470" s="2">
        <v>4534200</v>
      </c>
      <c r="R2470" s="2">
        <v>4415400</v>
      </c>
      <c r="S2470" s="2">
        <v>4307600</v>
      </c>
      <c r="T2470" s="2">
        <v>4221800</v>
      </c>
      <c r="U2470" s="2">
        <v>4089800</v>
      </c>
      <c r="V2470" s="2">
        <v>4012800</v>
      </c>
      <c r="W2470" s="2">
        <v>3924800</v>
      </c>
      <c r="X2470" s="2">
        <v>3817000</v>
      </c>
      <c r="Y2470" s="2">
        <v>3691600</v>
      </c>
      <c r="Z2470" s="2">
        <v>3561800</v>
      </c>
      <c r="AA2470" s="2">
        <v>3443000</v>
      </c>
      <c r="AB2470" s="2">
        <v>3326400</v>
      </c>
      <c r="AC2470" s="2">
        <v>3214200</v>
      </c>
      <c r="AD2470" s="2">
        <v>3091000</v>
      </c>
      <c r="AE2470" s="2">
        <v>2974400</v>
      </c>
      <c r="AF2470" s="2">
        <v>2877600</v>
      </c>
    </row>
    <row r="2471" spans="1:32">
      <c r="A2471" t="s">
        <v>8074</v>
      </c>
      <c r="B2471" t="s">
        <v>19</v>
      </c>
      <c r="C2471" s="2">
        <v>254857000</v>
      </c>
      <c r="D2471" s="2">
        <v>260969000</v>
      </c>
      <c r="E2471" s="2">
        <v>228903000</v>
      </c>
      <c r="F2471" s="2">
        <v>215410000</v>
      </c>
      <c r="G2471" s="2">
        <v>205410000</v>
      </c>
      <c r="H2471" s="2">
        <v>199933000</v>
      </c>
      <c r="I2471" s="2">
        <v>194853000</v>
      </c>
      <c r="J2471" s="2">
        <v>190012000</v>
      </c>
      <c r="K2471" s="2">
        <v>185329000</v>
      </c>
      <c r="L2471" s="2">
        <v>180805000</v>
      </c>
      <c r="M2471" s="2">
        <v>176836000</v>
      </c>
      <c r="N2471" s="2">
        <v>173185000</v>
      </c>
      <c r="O2471" s="2">
        <v>169931000</v>
      </c>
      <c r="P2471" s="2">
        <v>166756000</v>
      </c>
      <c r="Q2471" s="2">
        <v>163582000</v>
      </c>
      <c r="R2471" s="2">
        <v>159296000</v>
      </c>
      <c r="S2471" s="2">
        <v>155406000</v>
      </c>
      <c r="T2471" s="2">
        <v>152311000</v>
      </c>
      <c r="U2471" s="2">
        <v>147549000</v>
      </c>
      <c r="V2471" s="2">
        <v>144771000</v>
      </c>
      <c r="W2471" s="2">
        <v>141596000</v>
      </c>
      <c r="X2471" s="2">
        <v>137707000</v>
      </c>
      <c r="Y2471" s="2">
        <v>133183000</v>
      </c>
      <c r="Z2471" s="2">
        <v>128500000</v>
      </c>
      <c r="AA2471" s="2">
        <v>124214000</v>
      </c>
      <c r="AB2471" s="2">
        <v>120007000</v>
      </c>
      <c r="AC2471" s="2">
        <v>115960000</v>
      </c>
      <c r="AD2471" s="2">
        <v>111515000</v>
      </c>
      <c r="AE2471" s="2">
        <v>107308000</v>
      </c>
      <c r="AF2471" s="2">
        <v>103816000</v>
      </c>
    </row>
    <row r="2472" spans="1:32">
      <c r="A2472" t="s">
        <v>8075</v>
      </c>
      <c r="B2472" t="s">
        <v>19</v>
      </c>
      <c r="C2472" s="2">
        <v>53848500</v>
      </c>
      <c r="D2472" s="2">
        <v>55139800</v>
      </c>
      <c r="E2472" s="2">
        <v>48364700</v>
      </c>
      <c r="F2472" s="2">
        <v>45513800</v>
      </c>
      <c r="G2472" s="2">
        <v>43400800</v>
      </c>
      <c r="H2472" s="2">
        <v>42243600</v>
      </c>
      <c r="I2472" s="2">
        <v>41170400</v>
      </c>
      <c r="J2472" s="2">
        <v>40147400</v>
      </c>
      <c r="K2472" s="2">
        <v>39158000</v>
      </c>
      <c r="L2472" s="2">
        <v>38202100</v>
      </c>
      <c r="M2472" s="2">
        <v>37363600</v>
      </c>
      <c r="N2472" s="2">
        <v>36592100</v>
      </c>
      <c r="O2472" s="2">
        <v>35904600</v>
      </c>
      <c r="P2472" s="2">
        <v>35233800</v>
      </c>
      <c r="Q2472" s="2">
        <v>34563000</v>
      </c>
      <c r="R2472" s="2">
        <v>33657400</v>
      </c>
      <c r="S2472" s="2">
        <v>32835700</v>
      </c>
      <c r="T2472" s="2">
        <v>32181600</v>
      </c>
      <c r="U2472" s="2">
        <v>31175400</v>
      </c>
      <c r="V2472" s="2">
        <v>30588500</v>
      </c>
      <c r="W2472" s="2">
        <v>29917700</v>
      </c>
      <c r="X2472" s="2">
        <v>29096000</v>
      </c>
      <c r="Y2472" s="2">
        <v>28140100</v>
      </c>
      <c r="Z2472" s="2">
        <v>27150600</v>
      </c>
      <c r="AA2472" s="2">
        <v>26245000</v>
      </c>
      <c r="AB2472" s="2">
        <v>25356200</v>
      </c>
      <c r="AC2472" s="2">
        <v>24501000</v>
      </c>
      <c r="AD2472" s="2">
        <v>23561800</v>
      </c>
      <c r="AE2472" s="2">
        <v>22673000</v>
      </c>
      <c r="AF2472" s="2">
        <v>21935200</v>
      </c>
    </row>
    <row r="2473" spans="1:32">
      <c r="A2473" t="s">
        <v>8076</v>
      </c>
      <c r="B2473" t="s">
        <v>19</v>
      </c>
      <c r="C2473">
        <v>0</v>
      </c>
      <c r="D2473">
        <v>0</v>
      </c>
      <c r="E2473">
        <v>0</v>
      </c>
      <c r="F2473">
        <v>0</v>
      </c>
      <c r="G2473">
        <v>0</v>
      </c>
      <c r="H2473">
        <v>0</v>
      </c>
      <c r="I2473">
        <v>0</v>
      </c>
      <c r="J2473">
        <v>0</v>
      </c>
      <c r="K2473">
        <v>0</v>
      </c>
      <c r="L2473">
        <v>0</v>
      </c>
      <c r="M2473">
        <v>0</v>
      </c>
      <c r="N2473">
        <v>0</v>
      </c>
      <c r="O2473">
        <v>0</v>
      </c>
      <c r="P2473">
        <v>0</v>
      </c>
      <c r="Q2473">
        <v>0</v>
      </c>
      <c r="R2473">
        <v>0</v>
      </c>
      <c r="S2473">
        <v>0</v>
      </c>
      <c r="T2473">
        <v>0</v>
      </c>
      <c r="U2473">
        <v>0</v>
      </c>
      <c r="V2473">
        <v>0</v>
      </c>
      <c r="W2473">
        <v>0</v>
      </c>
      <c r="X2473">
        <v>0</v>
      </c>
      <c r="Y2473">
        <v>0</v>
      </c>
      <c r="Z2473">
        <v>0</v>
      </c>
      <c r="AA2473">
        <v>0</v>
      </c>
      <c r="AB2473">
        <v>0</v>
      </c>
      <c r="AC2473">
        <v>0</v>
      </c>
      <c r="AD2473">
        <v>0</v>
      </c>
      <c r="AE2473">
        <v>0</v>
      </c>
      <c r="AF2473">
        <v>0</v>
      </c>
    </row>
    <row r="2474" spans="1:32">
      <c r="A2474" t="s">
        <v>8077</v>
      </c>
      <c r="B2474" t="s">
        <v>19</v>
      </c>
      <c r="C2474" s="2">
        <v>2219060000000</v>
      </c>
      <c r="D2474" s="2">
        <v>2272080000000</v>
      </c>
      <c r="E2474" s="2">
        <v>2267350000000</v>
      </c>
      <c r="F2474" s="2">
        <v>16340000000</v>
      </c>
      <c r="G2474" s="2">
        <v>16311600000</v>
      </c>
      <c r="H2474" s="2">
        <v>16283200000</v>
      </c>
      <c r="I2474" s="2">
        <v>16245400000</v>
      </c>
      <c r="J2474" s="2">
        <v>16217000000</v>
      </c>
      <c r="K2474" s="2">
        <v>16188600000</v>
      </c>
      <c r="L2474" s="2">
        <v>16160200000</v>
      </c>
      <c r="M2474" s="2">
        <v>15179900000</v>
      </c>
      <c r="N2474" s="2">
        <v>14202800000</v>
      </c>
      <c r="O2474" s="2">
        <v>13242100000</v>
      </c>
      <c r="P2474" s="2">
        <v>12334500000</v>
      </c>
      <c r="Q2474" s="2">
        <v>11391800000</v>
      </c>
      <c r="R2474" s="2">
        <v>11398500000</v>
      </c>
      <c r="S2474" s="2">
        <v>11398500000</v>
      </c>
      <c r="T2474" s="2">
        <v>11421300000</v>
      </c>
      <c r="U2474" s="2">
        <v>11453600000</v>
      </c>
      <c r="V2474" s="2">
        <v>11460300000</v>
      </c>
      <c r="W2474" s="2">
        <v>11492600000</v>
      </c>
      <c r="X2474" s="2">
        <v>11492600000</v>
      </c>
      <c r="Y2474" s="2">
        <v>11515500000</v>
      </c>
      <c r="Z2474" s="2">
        <v>11515500000</v>
      </c>
      <c r="AA2474" s="2">
        <v>19697000000</v>
      </c>
      <c r="AB2474" s="2">
        <v>461503000000</v>
      </c>
      <c r="AC2474" s="2">
        <v>982091000000</v>
      </c>
      <c r="AD2474" s="2">
        <v>1776610000000</v>
      </c>
      <c r="AE2474" s="2">
        <v>2040420000000</v>
      </c>
      <c r="AF2474" s="2">
        <v>2041100000000</v>
      </c>
    </row>
    <row r="2475" spans="1:32">
      <c r="A2475" t="s">
        <v>8078</v>
      </c>
      <c r="B2475" t="s">
        <v>19</v>
      </c>
      <c r="C2475" s="2">
        <v>20603800</v>
      </c>
      <c r="D2475" s="2">
        <v>21096000</v>
      </c>
      <c r="E2475" s="2">
        <v>21052000</v>
      </c>
      <c r="F2475">
        <v>151715</v>
      </c>
      <c r="G2475">
        <v>151452</v>
      </c>
      <c r="H2475">
        <v>151188</v>
      </c>
      <c r="I2475">
        <v>150836</v>
      </c>
      <c r="J2475">
        <v>150573</v>
      </c>
      <c r="K2475">
        <v>150309</v>
      </c>
      <c r="L2475">
        <v>150045</v>
      </c>
      <c r="M2475">
        <v>149782</v>
      </c>
      <c r="N2475">
        <v>149518</v>
      </c>
      <c r="O2475">
        <v>149518</v>
      </c>
      <c r="P2475">
        <v>149606</v>
      </c>
      <c r="Q2475">
        <v>149606</v>
      </c>
      <c r="R2475">
        <v>149694</v>
      </c>
      <c r="S2475">
        <v>149694</v>
      </c>
      <c r="T2475">
        <v>149782</v>
      </c>
      <c r="U2475">
        <v>149782</v>
      </c>
      <c r="V2475">
        <v>149870</v>
      </c>
      <c r="W2475">
        <v>149870</v>
      </c>
      <c r="X2475">
        <v>149870</v>
      </c>
      <c r="Y2475">
        <v>149957</v>
      </c>
      <c r="Z2475">
        <v>149957</v>
      </c>
      <c r="AA2475">
        <v>256141</v>
      </c>
      <c r="AB2475" s="2">
        <v>6035210</v>
      </c>
      <c r="AC2475" s="2">
        <v>12807000</v>
      </c>
      <c r="AD2475" s="2">
        <v>23038600</v>
      </c>
      <c r="AE2475" s="2">
        <v>26422700</v>
      </c>
      <c r="AF2475" s="2">
        <v>26431500</v>
      </c>
    </row>
    <row r="2476" spans="1:32">
      <c r="A2476" t="s">
        <v>8079</v>
      </c>
      <c r="B2476" t="s">
        <v>19</v>
      </c>
      <c r="C2476" s="2">
        <v>698442000</v>
      </c>
      <c r="D2476" s="2">
        <v>715128000</v>
      </c>
      <c r="E2476" s="2">
        <v>713638000</v>
      </c>
      <c r="F2476" s="2">
        <v>5142960</v>
      </c>
      <c r="G2476" s="2">
        <v>5134020</v>
      </c>
      <c r="H2476" s="2">
        <v>5125080</v>
      </c>
      <c r="I2476" s="2">
        <v>5113170</v>
      </c>
      <c r="J2476" s="2">
        <v>5104230</v>
      </c>
      <c r="K2476" s="2">
        <v>5095290</v>
      </c>
      <c r="L2476" s="2">
        <v>5086350</v>
      </c>
      <c r="M2476" s="2">
        <v>5077410</v>
      </c>
      <c r="N2476" s="2">
        <v>5068470</v>
      </c>
      <c r="O2476" s="2">
        <v>5068470</v>
      </c>
      <c r="P2476" s="2">
        <v>5071450</v>
      </c>
      <c r="Q2476" s="2">
        <v>5071450</v>
      </c>
      <c r="R2476" s="2">
        <v>5074430</v>
      </c>
      <c r="S2476" s="2">
        <v>5074430</v>
      </c>
      <c r="T2476" s="2">
        <v>5077410</v>
      </c>
      <c r="U2476" s="2">
        <v>5077410</v>
      </c>
      <c r="V2476" s="2">
        <v>5080390</v>
      </c>
      <c r="W2476" s="2">
        <v>5080390</v>
      </c>
      <c r="X2476" s="2">
        <v>5080390</v>
      </c>
      <c r="Y2476" s="2">
        <v>5083370</v>
      </c>
      <c r="Z2476" s="2">
        <v>5083370</v>
      </c>
      <c r="AA2476" s="2">
        <v>8682850</v>
      </c>
      <c r="AB2476" s="2">
        <v>204586000</v>
      </c>
      <c r="AC2476" s="2">
        <v>434142000</v>
      </c>
      <c r="AD2476" s="2">
        <v>780979000</v>
      </c>
      <c r="AE2476" s="2">
        <v>895698000</v>
      </c>
      <c r="AF2476" s="2">
        <v>895996000</v>
      </c>
    </row>
    <row r="2477" spans="1:32">
      <c r="A2477" t="s">
        <v>8080</v>
      </c>
      <c r="B2477" t="s">
        <v>19</v>
      </c>
      <c r="C2477" s="2">
        <v>2019570000</v>
      </c>
      <c r="D2477" s="2">
        <v>2067820000</v>
      </c>
      <c r="E2477" s="2">
        <v>2063510000</v>
      </c>
      <c r="F2477" s="2">
        <v>14871000</v>
      </c>
      <c r="G2477" s="2">
        <v>14845200</v>
      </c>
      <c r="H2477" s="2">
        <v>14819300</v>
      </c>
      <c r="I2477" s="2">
        <v>14784900</v>
      </c>
      <c r="J2477" s="2">
        <v>14759000</v>
      </c>
      <c r="K2477" s="2">
        <v>14733200</v>
      </c>
      <c r="L2477" s="2">
        <v>14707300</v>
      </c>
      <c r="M2477" s="2">
        <v>14681500</v>
      </c>
      <c r="N2477" s="2">
        <v>14655600</v>
      </c>
      <c r="O2477" s="2">
        <v>14655600</v>
      </c>
      <c r="P2477" s="2">
        <v>14664300</v>
      </c>
      <c r="Q2477" s="2">
        <v>14664300</v>
      </c>
      <c r="R2477" s="2">
        <v>14672900</v>
      </c>
      <c r="S2477" s="2">
        <v>14672900</v>
      </c>
      <c r="T2477" s="2">
        <v>14681500</v>
      </c>
      <c r="U2477" s="2">
        <v>14681500</v>
      </c>
      <c r="V2477" s="2">
        <v>14690100</v>
      </c>
      <c r="W2477" s="2">
        <v>14690100</v>
      </c>
      <c r="X2477" s="2">
        <v>14690100</v>
      </c>
      <c r="Y2477" s="2">
        <v>14698700</v>
      </c>
      <c r="Z2477" s="2">
        <v>14698700</v>
      </c>
      <c r="AA2477" s="2">
        <v>25106700</v>
      </c>
      <c r="AB2477" s="2">
        <v>591568000</v>
      </c>
      <c r="AC2477" s="2">
        <v>1255340000</v>
      </c>
      <c r="AD2477" s="2">
        <v>2258230000</v>
      </c>
      <c r="AE2477" s="2">
        <v>2589940000</v>
      </c>
      <c r="AF2477" s="2">
        <v>2590800000</v>
      </c>
    </row>
    <row r="2478" spans="1:32">
      <c r="A2478" t="s">
        <v>8081</v>
      </c>
      <c r="B2478" t="s">
        <v>19</v>
      </c>
      <c r="C2478" s="2">
        <v>720592000</v>
      </c>
      <c r="D2478" s="2">
        <v>737808000</v>
      </c>
      <c r="E2478" s="2">
        <v>736271000</v>
      </c>
      <c r="F2478" s="2">
        <v>5306070</v>
      </c>
      <c r="G2478" s="2">
        <v>5296850</v>
      </c>
      <c r="H2478" s="2">
        <v>5287620</v>
      </c>
      <c r="I2478" s="2">
        <v>5275330</v>
      </c>
      <c r="J2478" s="2">
        <v>5266100</v>
      </c>
      <c r="K2478" s="2">
        <v>5256880</v>
      </c>
      <c r="L2478" s="2">
        <v>5247660</v>
      </c>
      <c r="M2478" s="2">
        <v>5238440</v>
      </c>
      <c r="N2478" s="2">
        <v>5229210</v>
      </c>
      <c r="O2478" s="2">
        <v>5229210</v>
      </c>
      <c r="P2478" s="2">
        <v>5232290</v>
      </c>
      <c r="Q2478" s="2">
        <v>5232290</v>
      </c>
      <c r="R2478" s="2">
        <v>5235360</v>
      </c>
      <c r="S2478" s="2">
        <v>5235360</v>
      </c>
      <c r="T2478" s="2">
        <v>5238440</v>
      </c>
      <c r="U2478" s="2">
        <v>5238440</v>
      </c>
      <c r="V2478" s="2">
        <v>5241510</v>
      </c>
      <c r="W2478" s="2">
        <v>5241510</v>
      </c>
      <c r="X2478" s="2">
        <v>5241510</v>
      </c>
      <c r="Y2478" s="2">
        <v>5244590</v>
      </c>
      <c r="Z2478" s="2">
        <v>5244590</v>
      </c>
      <c r="AA2478" s="2">
        <v>8958220</v>
      </c>
      <c r="AB2478" s="2">
        <v>211075000</v>
      </c>
      <c r="AC2478" s="2">
        <v>447911000</v>
      </c>
      <c r="AD2478" s="2">
        <v>805748000</v>
      </c>
      <c r="AE2478" s="2">
        <v>924105000</v>
      </c>
      <c r="AF2478" s="2">
        <v>924412000</v>
      </c>
    </row>
    <row r="2479" spans="1:32">
      <c r="A2479" t="s">
        <v>8082</v>
      </c>
      <c r="B2479" t="s">
        <v>19</v>
      </c>
      <c r="C2479" s="2">
        <v>216726000</v>
      </c>
      <c r="D2479" s="2">
        <v>221904000</v>
      </c>
      <c r="E2479" s="2">
        <v>221442000</v>
      </c>
      <c r="F2479" s="2">
        <v>1595860</v>
      </c>
      <c r="G2479" s="2">
        <v>1593090</v>
      </c>
      <c r="H2479" s="2">
        <v>1590310</v>
      </c>
      <c r="I2479" s="2">
        <v>1586610</v>
      </c>
      <c r="J2479" s="2">
        <v>1583840</v>
      </c>
      <c r="K2479" s="2">
        <v>1581070</v>
      </c>
      <c r="L2479" s="2">
        <v>1578290</v>
      </c>
      <c r="M2479" s="2">
        <v>1575520</v>
      </c>
      <c r="N2479" s="2">
        <v>1572740</v>
      </c>
      <c r="O2479" s="2">
        <v>1572740</v>
      </c>
      <c r="P2479" s="2">
        <v>1573670</v>
      </c>
      <c r="Q2479" s="2">
        <v>1573670</v>
      </c>
      <c r="R2479" s="2">
        <v>1574590</v>
      </c>
      <c r="S2479" s="2">
        <v>1574590</v>
      </c>
      <c r="T2479" s="2">
        <v>1575520</v>
      </c>
      <c r="U2479" s="2">
        <v>1575520</v>
      </c>
      <c r="V2479" s="2">
        <v>1576440</v>
      </c>
      <c r="W2479" s="2">
        <v>1576440</v>
      </c>
      <c r="X2479" s="2">
        <v>1576440</v>
      </c>
      <c r="Y2479" s="2">
        <v>1577370</v>
      </c>
      <c r="Z2479" s="2">
        <v>1577370</v>
      </c>
      <c r="AA2479" s="2">
        <v>2694280</v>
      </c>
      <c r="AB2479" s="2">
        <v>63483000</v>
      </c>
      <c r="AC2479" s="2">
        <v>134714000</v>
      </c>
      <c r="AD2479" s="2">
        <v>242338000</v>
      </c>
      <c r="AE2479" s="2">
        <v>277935000</v>
      </c>
      <c r="AF2479" s="2">
        <v>278027000</v>
      </c>
    </row>
    <row r="2480" spans="1:32">
      <c r="A2480" t="s">
        <v>8083</v>
      </c>
      <c r="B2480" t="s">
        <v>19</v>
      </c>
      <c r="C2480" s="2">
        <v>5406300000</v>
      </c>
      <c r="D2480" s="2">
        <v>5535460000</v>
      </c>
      <c r="E2480" s="2">
        <v>5523920000</v>
      </c>
      <c r="F2480" s="2">
        <v>39809200</v>
      </c>
      <c r="G2480" s="2">
        <v>39740000</v>
      </c>
      <c r="H2480" s="2">
        <v>39670800</v>
      </c>
      <c r="I2480" s="2">
        <v>39578500</v>
      </c>
      <c r="J2480" s="2">
        <v>39509300</v>
      </c>
      <c r="K2480" s="2">
        <v>39440100</v>
      </c>
      <c r="L2480" s="2">
        <v>39370900</v>
      </c>
      <c r="M2480" s="2">
        <v>39301700</v>
      </c>
      <c r="N2480" s="2">
        <v>39232500</v>
      </c>
      <c r="O2480" s="2">
        <v>39232500</v>
      </c>
      <c r="P2480" s="2">
        <v>39255600</v>
      </c>
      <c r="Q2480" s="2">
        <v>39255600</v>
      </c>
      <c r="R2480" s="2">
        <v>39278700</v>
      </c>
      <c r="S2480" s="2">
        <v>39278700</v>
      </c>
      <c r="T2480" s="2">
        <v>39301700</v>
      </c>
      <c r="U2480" s="2">
        <v>39301700</v>
      </c>
      <c r="V2480" s="2">
        <v>39324800</v>
      </c>
      <c r="W2480" s="2">
        <v>39324800</v>
      </c>
      <c r="X2480" s="2">
        <v>39324800</v>
      </c>
      <c r="Y2480" s="2">
        <v>39347900</v>
      </c>
      <c r="Z2480" s="2">
        <v>39347900</v>
      </c>
      <c r="AA2480" s="2">
        <v>67209700</v>
      </c>
      <c r="AB2480" s="2">
        <v>1583600000</v>
      </c>
      <c r="AC2480" s="2">
        <v>3360480000</v>
      </c>
      <c r="AD2480" s="2">
        <v>6045180000</v>
      </c>
      <c r="AE2480" s="2">
        <v>6933160000</v>
      </c>
      <c r="AF2480" s="2">
        <v>6935470000</v>
      </c>
    </row>
    <row r="2481" spans="1:32">
      <c r="A2481" t="s">
        <v>8084</v>
      </c>
      <c r="B2481" t="s">
        <v>19</v>
      </c>
      <c r="C2481" s="2">
        <v>7571120</v>
      </c>
      <c r="D2481" s="2">
        <v>7752000</v>
      </c>
      <c r="E2481" s="2">
        <v>7735850</v>
      </c>
      <c r="F2481">
        <v>55749.8</v>
      </c>
      <c r="G2481">
        <v>55652.9</v>
      </c>
      <c r="H2481">
        <v>55556</v>
      </c>
      <c r="I2481">
        <v>55426.8</v>
      </c>
      <c r="J2481">
        <v>55329.9</v>
      </c>
      <c r="K2481">
        <v>55233</v>
      </c>
      <c r="L2481">
        <v>55136.1</v>
      </c>
      <c r="M2481">
        <v>55039.199999999997</v>
      </c>
      <c r="N2481">
        <v>54942.3</v>
      </c>
      <c r="O2481">
        <v>54942.3</v>
      </c>
      <c r="P2481">
        <v>54974.6</v>
      </c>
      <c r="Q2481">
        <v>54974.6</v>
      </c>
      <c r="R2481">
        <v>55006.9</v>
      </c>
      <c r="S2481">
        <v>55006.9</v>
      </c>
      <c r="T2481">
        <v>55039.199999999997</v>
      </c>
      <c r="U2481">
        <v>55039.199999999997</v>
      </c>
      <c r="V2481">
        <v>55071.5</v>
      </c>
      <c r="W2481">
        <v>55071.5</v>
      </c>
      <c r="X2481">
        <v>55071.5</v>
      </c>
      <c r="Y2481">
        <v>55103.8</v>
      </c>
      <c r="Z2481">
        <v>55103.8</v>
      </c>
      <c r="AA2481">
        <v>94122.2</v>
      </c>
      <c r="AB2481" s="2">
        <v>2217720</v>
      </c>
      <c r="AC2481" s="2">
        <v>4706110</v>
      </c>
      <c r="AD2481" s="2">
        <v>8465830</v>
      </c>
      <c r="AE2481" s="2">
        <v>9709380</v>
      </c>
      <c r="AF2481" s="2">
        <v>9712610</v>
      </c>
    </row>
    <row r="2482" spans="1:32">
      <c r="A2482" t="s">
        <v>8085</v>
      </c>
      <c r="B2482" t="s">
        <v>19</v>
      </c>
      <c r="C2482" s="2">
        <v>5156800</v>
      </c>
      <c r="D2482" s="2">
        <v>5280000</v>
      </c>
      <c r="E2482" s="2">
        <v>5269000</v>
      </c>
      <c r="F2482">
        <v>37972</v>
      </c>
      <c r="G2482">
        <v>37906</v>
      </c>
      <c r="H2482">
        <v>37840</v>
      </c>
      <c r="I2482">
        <v>37752</v>
      </c>
      <c r="J2482">
        <v>37686</v>
      </c>
      <c r="K2482">
        <v>37620</v>
      </c>
      <c r="L2482">
        <v>37554</v>
      </c>
      <c r="M2482">
        <v>37488</v>
      </c>
      <c r="N2482">
        <v>37422</v>
      </c>
      <c r="O2482">
        <v>37422</v>
      </c>
      <c r="P2482">
        <v>37444</v>
      </c>
      <c r="Q2482">
        <v>37444</v>
      </c>
      <c r="R2482">
        <v>37466</v>
      </c>
      <c r="S2482">
        <v>37466</v>
      </c>
      <c r="T2482">
        <v>37488</v>
      </c>
      <c r="U2482">
        <v>37488</v>
      </c>
      <c r="V2482">
        <v>37510</v>
      </c>
      <c r="W2482">
        <v>37510</v>
      </c>
      <c r="X2482">
        <v>37510</v>
      </c>
      <c r="Y2482">
        <v>37532</v>
      </c>
      <c r="Z2482">
        <v>37532</v>
      </c>
      <c r="AA2482">
        <v>64108</v>
      </c>
      <c r="AB2482" s="2">
        <v>1510520</v>
      </c>
      <c r="AC2482" s="2">
        <v>3205400</v>
      </c>
      <c r="AD2482" s="2">
        <v>5766200</v>
      </c>
      <c r="AE2482" s="2">
        <v>6613200</v>
      </c>
      <c r="AF2482" s="2">
        <v>6615400</v>
      </c>
    </row>
    <row r="2483" spans="1:32">
      <c r="A2483" t="s">
        <v>8086</v>
      </c>
      <c r="B2483" t="s">
        <v>19</v>
      </c>
      <c r="C2483" s="2">
        <v>186043000</v>
      </c>
      <c r="D2483" s="2">
        <v>190488000</v>
      </c>
      <c r="E2483" s="2">
        <v>190091000</v>
      </c>
      <c r="F2483" s="2">
        <v>1369930</v>
      </c>
      <c r="G2483" s="2">
        <v>1367550</v>
      </c>
      <c r="H2483" s="2">
        <v>1365160</v>
      </c>
      <c r="I2483" s="2">
        <v>1361990</v>
      </c>
      <c r="J2483" s="2">
        <v>1359610</v>
      </c>
      <c r="K2483" s="2">
        <v>1357230</v>
      </c>
      <c r="L2483" s="2">
        <v>1354850</v>
      </c>
      <c r="M2483" s="2">
        <v>1352460</v>
      </c>
      <c r="N2483" s="2">
        <v>1350080</v>
      </c>
      <c r="O2483" s="2">
        <v>1350080</v>
      </c>
      <c r="P2483" s="2">
        <v>1350880</v>
      </c>
      <c r="Q2483" s="2">
        <v>1350880</v>
      </c>
      <c r="R2483" s="2">
        <v>1351670</v>
      </c>
      <c r="S2483" s="2">
        <v>1351670</v>
      </c>
      <c r="T2483" s="2">
        <v>1352460</v>
      </c>
      <c r="U2483" s="2">
        <v>1352460</v>
      </c>
      <c r="V2483" s="2">
        <v>1353260</v>
      </c>
      <c r="W2483" s="2">
        <v>1353260</v>
      </c>
      <c r="X2483" s="2">
        <v>1353260</v>
      </c>
      <c r="Y2483" s="2">
        <v>1354050</v>
      </c>
      <c r="Z2483" s="2">
        <v>1354050</v>
      </c>
      <c r="AA2483" s="2">
        <v>2312840</v>
      </c>
      <c r="AB2483" s="2">
        <v>54495400</v>
      </c>
      <c r="AC2483" s="2">
        <v>115642000</v>
      </c>
      <c r="AD2483" s="2">
        <v>208029000</v>
      </c>
      <c r="AE2483" s="2">
        <v>238586000</v>
      </c>
      <c r="AF2483" s="2">
        <v>238666000</v>
      </c>
    </row>
    <row r="2484" spans="1:32">
      <c r="A2484" t="s">
        <v>8087</v>
      </c>
      <c r="B2484" t="s">
        <v>19</v>
      </c>
      <c r="C2484" s="2">
        <v>39308900</v>
      </c>
      <c r="D2484" s="2">
        <v>40248000</v>
      </c>
      <c r="E2484" s="2">
        <v>40164200</v>
      </c>
      <c r="F2484">
        <v>289450</v>
      </c>
      <c r="G2484">
        <v>288947</v>
      </c>
      <c r="H2484">
        <v>288444</v>
      </c>
      <c r="I2484">
        <v>287773</v>
      </c>
      <c r="J2484">
        <v>287270</v>
      </c>
      <c r="K2484">
        <v>286767</v>
      </c>
      <c r="L2484">
        <v>286264</v>
      </c>
      <c r="M2484">
        <v>285761</v>
      </c>
      <c r="N2484">
        <v>285258</v>
      </c>
      <c r="O2484">
        <v>285258</v>
      </c>
      <c r="P2484">
        <v>285425</v>
      </c>
      <c r="Q2484">
        <v>285425</v>
      </c>
      <c r="R2484">
        <v>285593</v>
      </c>
      <c r="S2484">
        <v>285593</v>
      </c>
      <c r="T2484">
        <v>285761</v>
      </c>
      <c r="U2484">
        <v>285761</v>
      </c>
      <c r="V2484">
        <v>285928</v>
      </c>
      <c r="W2484">
        <v>285928</v>
      </c>
      <c r="X2484">
        <v>285928</v>
      </c>
      <c r="Y2484">
        <v>286096</v>
      </c>
      <c r="Z2484">
        <v>286096</v>
      </c>
      <c r="AA2484">
        <v>488678</v>
      </c>
      <c r="AB2484" s="2">
        <v>11514300</v>
      </c>
      <c r="AC2484" s="2">
        <v>24433900</v>
      </c>
      <c r="AD2484" s="2">
        <v>43954200</v>
      </c>
      <c r="AE2484" s="2">
        <v>50410600</v>
      </c>
      <c r="AF2484" s="2">
        <v>50427400</v>
      </c>
    </row>
    <row r="2485" spans="1:32">
      <c r="A2485" t="s">
        <v>8088</v>
      </c>
      <c r="B2485" t="s">
        <v>19</v>
      </c>
      <c r="C2485">
        <v>0</v>
      </c>
      <c r="D2485">
        <v>0</v>
      </c>
      <c r="E2485">
        <v>0</v>
      </c>
      <c r="F2485">
        <v>0</v>
      </c>
      <c r="G2485">
        <v>0</v>
      </c>
      <c r="H2485">
        <v>0</v>
      </c>
      <c r="I2485">
        <v>0</v>
      </c>
      <c r="J2485">
        <v>0</v>
      </c>
      <c r="K2485">
        <v>0</v>
      </c>
      <c r="L2485">
        <v>0</v>
      </c>
      <c r="M2485">
        <v>0</v>
      </c>
      <c r="N2485">
        <v>0</v>
      </c>
      <c r="O2485">
        <v>0</v>
      </c>
      <c r="P2485">
        <v>0</v>
      </c>
      <c r="Q2485">
        <v>0</v>
      </c>
      <c r="R2485">
        <v>0</v>
      </c>
      <c r="S2485">
        <v>0</v>
      </c>
      <c r="T2485">
        <v>0</v>
      </c>
      <c r="U2485">
        <v>0</v>
      </c>
      <c r="V2485">
        <v>0</v>
      </c>
      <c r="W2485">
        <v>0</v>
      </c>
      <c r="X2485">
        <v>0</v>
      </c>
      <c r="Y2485">
        <v>0</v>
      </c>
      <c r="Z2485">
        <v>0</v>
      </c>
      <c r="AA2485">
        <v>0</v>
      </c>
      <c r="AB2485">
        <v>0</v>
      </c>
      <c r="AC2485">
        <v>0</v>
      </c>
      <c r="AD2485">
        <v>0</v>
      </c>
      <c r="AE2485">
        <v>0</v>
      </c>
      <c r="AF2485">
        <v>0</v>
      </c>
    </row>
    <row r="2486" spans="1:32">
      <c r="A2486" t="s">
        <v>8089</v>
      </c>
      <c r="B2486" t="s">
        <v>19</v>
      </c>
      <c r="C2486" s="2">
        <v>5639490000000</v>
      </c>
      <c r="D2486" s="2">
        <v>5774870000000</v>
      </c>
      <c r="E2486" s="2">
        <v>5397140000000</v>
      </c>
      <c r="F2486" s="2">
        <v>5452050000000</v>
      </c>
      <c r="G2486" s="2">
        <v>5512630000000</v>
      </c>
      <c r="H2486" s="2">
        <v>5571330000000</v>
      </c>
      <c r="I2486" s="2">
        <v>5624340000000</v>
      </c>
      <c r="J2486" s="2">
        <v>5670730000000</v>
      </c>
      <c r="K2486" s="2">
        <v>5711440000000</v>
      </c>
      <c r="L2486" s="2">
        <v>5744580000000</v>
      </c>
      <c r="M2486" s="2">
        <v>5769190000000</v>
      </c>
      <c r="N2486" s="2">
        <v>5787180000000</v>
      </c>
      <c r="O2486" s="2">
        <v>5808000000000</v>
      </c>
      <c r="P2486" s="2">
        <v>5820310000000</v>
      </c>
      <c r="Q2486" s="2">
        <v>5823150000000</v>
      </c>
      <c r="R2486" s="2">
        <v>5820310000000</v>
      </c>
      <c r="S2486" s="2">
        <v>5817470000000</v>
      </c>
      <c r="T2486" s="2">
        <v>5814630000000</v>
      </c>
      <c r="U2486" s="2">
        <v>5811790000000</v>
      </c>
      <c r="V2486" s="2">
        <v>5808950000000</v>
      </c>
      <c r="W2486" s="2">
        <v>5807060000000</v>
      </c>
      <c r="X2486" s="2">
        <v>5803270000000</v>
      </c>
      <c r="Y2486" s="2">
        <v>5800430000000</v>
      </c>
      <c r="Z2486" s="2">
        <v>5797590000000</v>
      </c>
      <c r="AA2486" s="2">
        <v>5793800000000</v>
      </c>
      <c r="AB2486" s="2">
        <v>5790960000000</v>
      </c>
      <c r="AC2486" s="2">
        <v>5788120000000</v>
      </c>
      <c r="AD2486" s="2">
        <v>5784340000000</v>
      </c>
      <c r="AE2486" s="2">
        <v>5781500000000</v>
      </c>
      <c r="AF2486" s="2">
        <v>5779600000000</v>
      </c>
    </row>
    <row r="2487" spans="1:32">
      <c r="A2487" t="s">
        <v>8090</v>
      </c>
      <c r="B2487" t="s">
        <v>19</v>
      </c>
      <c r="C2487" s="2">
        <v>52362000</v>
      </c>
      <c r="D2487" s="2">
        <v>53619000</v>
      </c>
      <c r="E2487" s="2">
        <v>50111800</v>
      </c>
      <c r="F2487" s="2">
        <v>50621600</v>
      </c>
      <c r="G2487" s="2">
        <v>51184200</v>
      </c>
      <c r="H2487" s="2">
        <v>51729200</v>
      </c>
      <c r="I2487" s="2">
        <v>52221400</v>
      </c>
      <c r="J2487" s="2">
        <v>52652100</v>
      </c>
      <c r="K2487" s="2">
        <v>53030100</v>
      </c>
      <c r="L2487" s="2">
        <v>53337700</v>
      </c>
      <c r="M2487" s="2">
        <v>53566300</v>
      </c>
      <c r="N2487" s="2">
        <v>53733300</v>
      </c>
      <c r="O2487" s="2">
        <v>53926600</v>
      </c>
      <c r="P2487" s="2">
        <v>54040900</v>
      </c>
      <c r="Q2487" s="2">
        <v>54067300</v>
      </c>
      <c r="R2487" s="2">
        <v>54040900</v>
      </c>
      <c r="S2487" s="2">
        <v>54014600</v>
      </c>
      <c r="T2487" s="2">
        <v>53988200</v>
      </c>
      <c r="U2487" s="2">
        <v>53961800</v>
      </c>
      <c r="V2487" s="2">
        <v>53935400</v>
      </c>
      <c r="W2487" s="2">
        <v>53917900</v>
      </c>
      <c r="X2487" s="2">
        <v>53882700</v>
      </c>
      <c r="Y2487" s="2">
        <v>53856300</v>
      </c>
      <c r="Z2487" s="2">
        <v>53830000</v>
      </c>
      <c r="AA2487" s="2">
        <v>53794800</v>
      </c>
      <c r="AB2487" s="2">
        <v>53768400</v>
      </c>
      <c r="AC2487" s="2">
        <v>53742100</v>
      </c>
      <c r="AD2487" s="2">
        <v>53706900</v>
      </c>
      <c r="AE2487" s="2">
        <v>53680500</v>
      </c>
      <c r="AF2487" s="2">
        <v>53663000</v>
      </c>
    </row>
    <row r="2488" spans="1:32">
      <c r="A2488" t="s">
        <v>8091</v>
      </c>
      <c r="B2488" t="s">
        <v>19</v>
      </c>
      <c r="C2488" s="2">
        <v>1775010000</v>
      </c>
      <c r="D2488" s="2">
        <v>1817620000</v>
      </c>
      <c r="E2488" s="2">
        <v>1698730000</v>
      </c>
      <c r="F2488" s="2">
        <v>1716010000</v>
      </c>
      <c r="G2488" s="2">
        <v>1735080000</v>
      </c>
      <c r="H2488" s="2">
        <v>1753550000</v>
      </c>
      <c r="I2488" s="2">
        <v>1770240000</v>
      </c>
      <c r="J2488" s="2">
        <v>1784840000</v>
      </c>
      <c r="K2488" s="2">
        <v>1797650000</v>
      </c>
      <c r="L2488" s="2">
        <v>1808080000</v>
      </c>
      <c r="M2488" s="2">
        <v>1815830000</v>
      </c>
      <c r="N2488" s="2">
        <v>1821490000</v>
      </c>
      <c r="O2488" s="2">
        <v>1828050000</v>
      </c>
      <c r="P2488" s="2">
        <v>1831920000</v>
      </c>
      <c r="Q2488" s="2">
        <v>1832810000</v>
      </c>
      <c r="R2488" s="2">
        <v>1831920000</v>
      </c>
      <c r="S2488" s="2">
        <v>1831030000</v>
      </c>
      <c r="T2488" s="2">
        <v>1830130000</v>
      </c>
      <c r="U2488" s="2">
        <v>1829240000</v>
      </c>
      <c r="V2488" s="2">
        <v>1828340000</v>
      </c>
      <c r="W2488" s="2">
        <v>1827750000</v>
      </c>
      <c r="X2488" s="2">
        <v>1826560000</v>
      </c>
      <c r="Y2488" s="2">
        <v>1825660000</v>
      </c>
      <c r="Z2488" s="2">
        <v>1824770000</v>
      </c>
      <c r="AA2488" s="2">
        <v>1823580000</v>
      </c>
      <c r="AB2488" s="2">
        <v>1822680000</v>
      </c>
      <c r="AC2488" s="2">
        <v>1821790000</v>
      </c>
      <c r="AD2488" s="2">
        <v>1820600000</v>
      </c>
      <c r="AE2488" s="2">
        <v>1819700000</v>
      </c>
      <c r="AF2488" s="2">
        <v>1819110000</v>
      </c>
    </row>
    <row r="2489" spans="1:32">
      <c r="A2489" t="s">
        <v>8092</v>
      </c>
      <c r="B2489" t="s">
        <v>19</v>
      </c>
      <c r="C2489" s="2">
        <v>5132490000</v>
      </c>
      <c r="D2489" s="2">
        <v>5255700000</v>
      </c>
      <c r="E2489" s="2">
        <v>4911920000</v>
      </c>
      <c r="F2489" s="2">
        <v>4961900000</v>
      </c>
      <c r="G2489" s="2">
        <v>5017040000</v>
      </c>
      <c r="H2489" s="2">
        <v>5070460000</v>
      </c>
      <c r="I2489" s="2">
        <v>5118710000</v>
      </c>
      <c r="J2489" s="2">
        <v>5160920000</v>
      </c>
      <c r="K2489" s="2">
        <v>5197970000</v>
      </c>
      <c r="L2489" s="2">
        <v>5228130000</v>
      </c>
      <c r="M2489" s="2">
        <v>5250530000</v>
      </c>
      <c r="N2489" s="2">
        <v>5266900000</v>
      </c>
      <c r="O2489" s="2">
        <v>5285850000</v>
      </c>
      <c r="P2489" s="2">
        <v>5297060000</v>
      </c>
      <c r="Q2489" s="2">
        <v>5299640000</v>
      </c>
      <c r="R2489" s="2">
        <v>5297060000</v>
      </c>
      <c r="S2489" s="2">
        <v>5294470000</v>
      </c>
      <c r="T2489" s="2">
        <v>5291890000</v>
      </c>
      <c r="U2489" s="2">
        <v>5289300000</v>
      </c>
      <c r="V2489" s="2">
        <v>5286720000</v>
      </c>
      <c r="W2489" s="2">
        <v>5284990000</v>
      </c>
      <c r="X2489" s="2">
        <v>5281550000</v>
      </c>
      <c r="Y2489" s="2">
        <v>5278960000</v>
      </c>
      <c r="Z2489" s="2">
        <v>5276380000</v>
      </c>
      <c r="AA2489" s="2">
        <v>5272930000</v>
      </c>
      <c r="AB2489" s="2">
        <v>5270350000</v>
      </c>
      <c r="AC2489" s="2">
        <v>5267760000</v>
      </c>
      <c r="AD2489" s="2">
        <v>5264310000</v>
      </c>
      <c r="AE2489" s="2">
        <v>5261730000</v>
      </c>
      <c r="AF2489" s="2">
        <v>5260010000</v>
      </c>
    </row>
    <row r="2490" spans="1:32">
      <c r="A2490" t="s">
        <v>8093</v>
      </c>
      <c r="B2490" t="s">
        <v>19</v>
      </c>
      <c r="C2490" s="2">
        <v>1831300000</v>
      </c>
      <c r="D2490" s="2">
        <v>1875260000</v>
      </c>
      <c r="E2490" s="2">
        <v>1752600000</v>
      </c>
      <c r="F2490" s="2">
        <v>1770430000</v>
      </c>
      <c r="G2490" s="2">
        <v>1790110000</v>
      </c>
      <c r="H2490" s="2">
        <v>1809170000</v>
      </c>
      <c r="I2490" s="2">
        <v>1826380000</v>
      </c>
      <c r="J2490" s="2">
        <v>1841450000</v>
      </c>
      <c r="K2490" s="2">
        <v>1854660000</v>
      </c>
      <c r="L2490" s="2">
        <v>1865420000</v>
      </c>
      <c r="M2490" s="2">
        <v>1873420000</v>
      </c>
      <c r="N2490" s="2">
        <v>1879260000</v>
      </c>
      <c r="O2490" s="2">
        <v>1886020000</v>
      </c>
      <c r="P2490" s="2">
        <v>1890020000</v>
      </c>
      <c r="Q2490" s="2">
        <v>1890940000</v>
      </c>
      <c r="R2490" s="2">
        <v>1890020000</v>
      </c>
      <c r="S2490" s="2">
        <v>1889100000</v>
      </c>
      <c r="T2490" s="2">
        <v>1888170000</v>
      </c>
      <c r="U2490" s="2">
        <v>1887250000</v>
      </c>
      <c r="V2490" s="2">
        <v>1886330000</v>
      </c>
      <c r="W2490" s="2">
        <v>1885710000</v>
      </c>
      <c r="X2490" s="2">
        <v>1884480000</v>
      </c>
      <c r="Y2490" s="2">
        <v>1883560000</v>
      </c>
      <c r="Z2490" s="2">
        <v>1882640000</v>
      </c>
      <c r="AA2490" s="2">
        <v>1881410000</v>
      </c>
      <c r="AB2490" s="2">
        <v>1880490000</v>
      </c>
      <c r="AC2490" s="2">
        <v>1879570000</v>
      </c>
      <c r="AD2490" s="2">
        <v>1878340000</v>
      </c>
      <c r="AE2490" s="2">
        <v>1877410000</v>
      </c>
      <c r="AF2490" s="2">
        <v>1876800000</v>
      </c>
    </row>
    <row r="2491" spans="1:32">
      <c r="A2491" t="s">
        <v>8094</v>
      </c>
      <c r="B2491" t="s">
        <v>19</v>
      </c>
      <c r="C2491" s="2">
        <v>550784000</v>
      </c>
      <c r="D2491" s="2">
        <v>564006000</v>
      </c>
      <c r="E2491" s="2">
        <v>527114000</v>
      </c>
      <c r="F2491" s="2">
        <v>532477000</v>
      </c>
      <c r="G2491" s="2">
        <v>538395000</v>
      </c>
      <c r="H2491" s="2">
        <v>544127000</v>
      </c>
      <c r="I2491" s="2">
        <v>549305000</v>
      </c>
      <c r="J2491" s="2">
        <v>553835000</v>
      </c>
      <c r="K2491" s="2">
        <v>557811000</v>
      </c>
      <c r="L2491" s="2">
        <v>561047000</v>
      </c>
      <c r="M2491" s="2">
        <v>563451000</v>
      </c>
      <c r="N2491" s="2">
        <v>565208000</v>
      </c>
      <c r="O2491" s="2">
        <v>567242000</v>
      </c>
      <c r="P2491" s="2">
        <v>568444000</v>
      </c>
      <c r="Q2491" s="2">
        <v>568721000</v>
      </c>
      <c r="R2491" s="2">
        <v>568444000</v>
      </c>
      <c r="S2491" s="2">
        <v>568167000</v>
      </c>
      <c r="T2491" s="2">
        <v>567889000</v>
      </c>
      <c r="U2491" s="2">
        <v>567612000</v>
      </c>
      <c r="V2491" s="2">
        <v>567335000</v>
      </c>
      <c r="W2491" s="2">
        <v>567150000</v>
      </c>
      <c r="X2491" s="2">
        <v>566780000</v>
      </c>
      <c r="Y2491" s="2">
        <v>566502000</v>
      </c>
      <c r="Z2491" s="2">
        <v>566225000</v>
      </c>
      <c r="AA2491" s="2">
        <v>565855000</v>
      </c>
      <c r="AB2491" s="2">
        <v>565578000</v>
      </c>
      <c r="AC2491" s="2">
        <v>565300000</v>
      </c>
      <c r="AD2491" s="2">
        <v>564931000</v>
      </c>
      <c r="AE2491" s="2">
        <v>564653000</v>
      </c>
      <c r="AF2491" s="2">
        <v>564468000</v>
      </c>
    </row>
    <row r="2492" spans="1:32">
      <c r="A2492" t="s">
        <v>8095</v>
      </c>
      <c r="B2492" t="s">
        <v>19</v>
      </c>
      <c r="C2492" s="2">
        <v>13739500000</v>
      </c>
      <c r="D2492" s="2">
        <v>14069300000</v>
      </c>
      <c r="E2492" s="2">
        <v>13149000000</v>
      </c>
      <c r="F2492" s="2">
        <v>13282800000</v>
      </c>
      <c r="G2492" s="2">
        <v>13430400000</v>
      </c>
      <c r="H2492" s="2">
        <v>13573400000</v>
      </c>
      <c r="I2492" s="2">
        <v>13702600000</v>
      </c>
      <c r="J2492" s="2">
        <v>13815600000</v>
      </c>
      <c r="K2492" s="2">
        <v>13914800000</v>
      </c>
      <c r="L2492" s="2">
        <v>13995500000</v>
      </c>
      <c r="M2492" s="2">
        <v>14055400000</v>
      </c>
      <c r="N2492" s="2">
        <v>14099300000</v>
      </c>
      <c r="O2492" s="2">
        <v>14150000000</v>
      </c>
      <c r="P2492" s="2">
        <v>14180000000</v>
      </c>
      <c r="Q2492" s="2">
        <v>14186900000</v>
      </c>
      <c r="R2492" s="2">
        <v>14180000000</v>
      </c>
      <c r="S2492" s="2">
        <v>14173100000</v>
      </c>
      <c r="T2492" s="2">
        <v>14166200000</v>
      </c>
      <c r="U2492" s="2">
        <v>14159200000</v>
      </c>
      <c r="V2492" s="2">
        <v>14152300000</v>
      </c>
      <c r="W2492" s="2">
        <v>14147700000</v>
      </c>
      <c r="X2492" s="2">
        <v>14138500000</v>
      </c>
      <c r="Y2492" s="2">
        <v>14131600000</v>
      </c>
      <c r="Z2492" s="2">
        <v>14124600000</v>
      </c>
      <c r="AA2492" s="2">
        <v>14115400000</v>
      </c>
      <c r="AB2492" s="2">
        <v>14108500000</v>
      </c>
      <c r="AC2492" s="2">
        <v>14101600000</v>
      </c>
      <c r="AD2492" s="2">
        <v>14092300000</v>
      </c>
      <c r="AE2492" s="2">
        <v>14085400000</v>
      </c>
      <c r="AF2492" s="2">
        <v>14080800000</v>
      </c>
    </row>
    <row r="2493" spans="1:32">
      <c r="A2493" t="s">
        <v>8096</v>
      </c>
      <c r="B2493" t="s">
        <v>19</v>
      </c>
      <c r="C2493" s="2">
        <v>19241100</v>
      </c>
      <c r="D2493" s="2">
        <v>19703000</v>
      </c>
      <c r="E2493" s="2">
        <v>18414200</v>
      </c>
      <c r="F2493" s="2">
        <v>18601600</v>
      </c>
      <c r="G2493" s="2">
        <v>18808300</v>
      </c>
      <c r="H2493" s="2">
        <v>19008600</v>
      </c>
      <c r="I2493" s="2">
        <v>19189400</v>
      </c>
      <c r="J2493" s="2">
        <v>19347700</v>
      </c>
      <c r="K2493" s="2">
        <v>19486600</v>
      </c>
      <c r="L2493" s="2">
        <v>19599600</v>
      </c>
      <c r="M2493" s="2">
        <v>19683600</v>
      </c>
      <c r="N2493" s="2">
        <v>19745000</v>
      </c>
      <c r="O2493" s="2">
        <v>19816000</v>
      </c>
      <c r="P2493" s="2">
        <v>19858000</v>
      </c>
      <c r="Q2493" s="2">
        <v>19867700</v>
      </c>
      <c r="R2493" s="2">
        <v>19858000</v>
      </c>
      <c r="S2493" s="2">
        <v>19848400</v>
      </c>
      <c r="T2493" s="2">
        <v>19838700</v>
      </c>
      <c r="U2493" s="2">
        <v>19829000</v>
      </c>
      <c r="V2493" s="2">
        <v>19819300</v>
      </c>
      <c r="W2493" s="2">
        <v>19812800</v>
      </c>
      <c r="X2493" s="2">
        <v>19799900</v>
      </c>
      <c r="Y2493" s="2">
        <v>19790200</v>
      </c>
      <c r="Z2493" s="2">
        <v>19780500</v>
      </c>
      <c r="AA2493" s="2">
        <v>19767600</v>
      </c>
      <c r="AB2493" s="2">
        <v>19757900</v>
      </c>
      <c r="AC2493" s="2">
        <v>19748200</v>
      </c>
      <c r="AD2493" s="2">
        <v>19735300</v>
      </c>
      <c r="AE2493" s="2">
        <v>19725600</v>
      </c>
      <c r="AF2493" s="2">
        <v>19719200</v>
      </c>
    </row>
    <row r="2494" spans="1:32">
      <c r="A2494" t="s">
        <v>8097</v>
      </c>
      <c r="B2494" t="s">
        <v>19</v>
      </c>
      <c r="C2494" s="2">
        <v>13105400</v>
      </c>
      <c r="D2494" s="2">
        <v>13420000</v>
      </c>
      <c r="E2494" s="2">
        <v>12542200</v>
      </c>
      <c r="F2494" s="2">
        <v>12669800</v>
      </c>
      <c r="G2494" s="2">
        <v>12810600</v>
      </c>
      <c r="H2494" s="2">
        <v>12947000</v>
      </c>
      <c r="I2494" s="2">
        <v>13070200</v>
      </c>
      <c r="J2494" s="2">
        <v>13178000</v>
      </c>
      <c r="K2494" s="2">
        <v>13272600</v>
      </c>
      <c r="L2494" s="2">
        <v>13349600</v>
      </c>
      <c r="M2494" s="2">
        <v>13406800</v>
      </c>
      <c r="N2494" s="2">
        <v>13448600</v>
      </c>
      <c r="O2494" s="2">
        <v>13497000</v>
      </c>
      <c r="P2494" s="2">
        <v>13525600</v>
      </c>
      <c r="Q2494" s="2">
        <v>13532200</v>
      </c>
      <c r="R2494" s="2">
        <v>13525600</v>
      </c>
      <c r="S2494" s="2">
        <v>13519000</v>
      </c>
      <c r="T2494" s="2">
        <v>13512400</v>
      </c>
      <c r="U2494" s="2">
        <v>13505800</v>
      </c>
      <c r="V2494" s="2">
        <v>13499200</v>
      </c>
      <c r="W2494" s="2">
        <v>13494800</v>
      </c>
      <c r="X2494" s="2">
        <v>13486000</v>
      </c>
      <c r="Y2494" s="2">
        <v>13479400</v>
      </c>
      <c r="Z2494" s="2">
        <v>13472800</v>
      </c>
      <c r="AA2494" s="2">
        <v>13464000</v>
      </c>
      <c r="AB2494" s="2">
        <v>13457400</v>
      </c>
      <c r="AC2494" s="2">
        <v>13450800</v>
      </c>
      <c r="AD2494" s="2">
        <v>13442000</v>
      </c>
      <c r="AE2494" s="2">
        <v>13435400</v>
      </c>
      <c r="AF2494" s="2">
        <v>13431000</v>
      </c>
    </row>
    <row r="2495" spans="1:32">
      <c r="A2495" t="s">
        <v>8098</v>
      </c>
      <c r="B2495" t="s">
        <v>19</v>
      </c>
      <c r="C2495" s="2">
        <v>472807000</v>
      </c>
      <c r="D2495" s="2">
        <v>484157000</v>
      </c>
      <c r="E2495" s="2">
        <v>452488000</v>
      </c>
      <c r="F2495" s="2">
        <v>457092000</v>
      </c>
      <c r="G2495" s="2">
        <v>462172000</v>
      </c>
      <c r="H2495" s="2">
        <v>467092000</v>
      </c>
      <c r="I2495" s="2">
        <v>471537000</v>
      </c>
      <c r="J2495" s="2">
        <v>475426000</v>
      </c>
      <c r="K2495" s="2">
        <v>478839000</v>
      </c>
      <c r="L2495" s="2">
        <v>481617000</v>
      </c>
      <c r="M2495" s="2">
        <v>483681000</v>
      </c>
      <c r="N2495" s="2">
        <v>485189000</v>
      </c>
      <c r="O2495" s="2">
        <v>486935000</v>
      </c>
      <c r="P2495" s="2">
        <v>487967000</v>
      </c>
      <c r="Q2495" s="2">
        <v>488205000</v>
      </c>
      <c r="R2495" s="2">
        <v>487967000</v>
      </c>
      <c r="S2495" s="2">
        <v>487729000</v>
      </c>
      <c r="T2495" s="2">
        <v>487491000</v>
      </c>
      <c r="U2495" s="2">
        <v>487252000</v>
      </c>
      <c r="V2495" s="2">
        <v>487014000</v>
      </c>
      <c r="W2495" s="2">
        <v>486856000</v>
      </c>
      <c r="X2495" s="2">
        <v>486538000</v>
      </c>
      <c r="Y2495" s="2">
        <v>486300000</v>
      </c>
      <c r="Z2495" s="2">
        <v>486062000</v>
      </c>
      <c r="AA2495" s="2">
        <v>485744000</v>
      </c>
      <c r="AB2495" s="2">
        <v>485506000</v>
      </c>
      <c r="AC2495" s="2">
        <v>485268000</v>
      </c>
      <c r="AD2495" s="2">
        <v>484951000</v>
      </c>
      <c r="AE2495" s="2">
        <v>484713000</v>
      </c>
      <c r="AF2495" s="2">
        <v>484554000</v>
      </c>
    </row>
    <row r="2496" spans="1:32">
      <c r="A2496" t="s">
        <v>8099</v>
      </c>
      <c r="B2496" t="s">
        <v>19</v>
      </c>
      <c r="C2496" s="2">
        <v>99898900</v>
      </c>
      <c r="D2496" s="2">
        <v>102297000</v>
      </c>
      <c r="E2496" s="2">
        <v>95605800</v>
      </c>
      <c r="F2496" s="2">
        <v>96578400</v>
      </c>
      <c r="G2496" s="2">
        <v>97651700</v>
      </c>
      <c r="H2496" s="2">
        <v>98691400</v>
      </c>
      <c r="I2496" s="2">
        <v>99630600</v>
      </c>
      <c r="J2496" s="2">
        <v>100452000</v>
      </c>
      <c r="K2496" s="2">
        <v>101173000</v>
      </c>
      <c r="L2496" s="2">
        <v>101760000</v>
      </c>
      <c r="M2496" s="2">
        <v>102196000</v>
      </c>
      <c r="N2496" s="2">
        <v>102515000</v>
      </c>
      <c r="O2496" s="2">
        <v>102884000</v>
      </c>
      <c r="P2496" s="2">
        <v>103102000</v>
      </c>
      <c r="Q2496" s="2">
        <v>103152000</v>
      </c>
      <c r="R2496" s="2">
        <v>103102000</v>
      </c>
      <c r="S2496" s="2">
        <v>103052000</v>
      </c>
      <c r="T2496" s="2">
        <v>103001000</v>
      </c>
      <c r="U2496" s="2">
        <v>102951000</v>
      </c>
      <c r="V2496" s="2">
        <v>102901000</v>
      </c>
      <c r="W2496" s="2">
        <v>102867000</v>
      </c>
      <c r="X2496" s="2">
        <v>102800000</v>
      </c>
      <c r="Y2496" s="2">
        <v>102750000</v>
      </c>
      <c r="Z2496" s="2">
        <v>102699000</v>
      </c>
      <c r="AA2496" s="2">
        <v>102632000</v>
      </c>
      <c r="AB2496" s="2">
        <v>102582000</v>
      </c>
      <c r="AC2496" s="2">
        <v>102532000</v>
      </c>
      <c r="AD2496" s="2">
        <v>102465000</v>
      </c>
      <c r="AE2496" s="2">
        <v>102414000</v>
      </c>
      <c r="AF2496" s="2">
        <v>102381000</v>
      </c>
    </row>
    <row r="2497" spans="1:32">
      <c r="A2497" t="s">
        <v>8100</v>
      </c>
      <c r="B2497" t="s">
        <v>19</v>
      </c>
      <c r="C2497">
        <v>0</v>
      </c>
      <c r="D2497">
        <v>0</v>
      </c>
      <c r="E2497">
        <v>0</v>
      </c>
      <c r="F2497">
        <v>0</v>
      </c>
      <c r="G2497">
        <v>0</v>
      </c>
      <c r="H2497">
        <v>0</v>
      </c>
      <c r="I2497">
        <v>0</v>
      </c>
      <c r="J2497">
        <v>0</v>
      </c>
      <c r="K2497">
        <v>0</v>
      </c>
      <c r="L2497">
        <v>0</v>
      </c>
      <c r="M2497">
        <v>0</v>
      </c>
      <c r="N2497">
        <v>0</v>
      </c>
      <c r="O2497">
        <v>0</v>
      </c>
      <c r="P2497">
        <v>0</v>
      </c>
      <c r="Q2497">
        <v>0</v>
      </c>
      <c r="R2497">
        <v>0</v>
      </c>
      <c r="S2497">
        <v>0</v>
      </c>
      <c r="T2497">
        <v>0</v>
      </c>
      <c r="U2497">
        <v>0</v>
      </c>
      <c r="V2497">
        <v>0</v>
      </c>
      <c r="W2497">
        <v>0</v>
      </c>
      <c r="X2497">
        <v>0</v>
      </c>
      <c r="Y2497">
        <v>0</v>
      </c>
      <c r="Z2497">
        <v>0</v>
      </c>
      <c r="AA2497">
        <v>0</v>
      </c>
      <c r="AB2497">
        <v>0</v>
      </c>
      <c r="AC2497">
        <v>0</v>
      </c>
      <c r="AD2497">
        <v>0</v>
      </c>
      <c r="AE2497">
        <v>0</v>
      </c>
      <c r="AF2497">
        <v>0</v>
      </c>
    </row>
    <row r="2498" spans="1:32">
      <c r="A2498" t="s">
        <v>8101</v>
      </c>
      <c r="B2498" t="s">
        <v>19</v>
      </c>
      <c r="C2498">
        <v>0</v>
      </c>
      <c r="D2498">
        <v>0</v>
      </c>
      <c r="E2498">
        <v>0</v>
      </c>
      <c r="F2498">
        <v>0</v>
      </c>
      <c r="G2498">
        <v>0</v>
      </c>
      <c r="H2498">
        <v>0</v>
      </c>
      <c r="I2498">
        <v>0</v>
      </c>
      <c r="J2498">
        <v>0</v>
      </c>
      <c r="K2498">
        <v>0</v>
      </c>
      <c r="L2498">
        <v>0</v>
      </c>
      <c r="M2498">
        <v>0</v>
      </c>
      <c r="N2498">
        <v>0</v>
      </c>
      <c r="O2498">
        <v>0</v>
      </c>
      <c r="P2498">
        <v>0</v>
      </c>
      <c r="Q2498">
        <v>0</v>
      </c>
      <c r="R2498">
        <v>0</v>
      </c>
      <c r="S2498">
        <v>0</v>
      </c>
      <c r="T2498">
        <v>0</v>
      </c>
      <c r="U2498">
        <v>0</v>
      </c>
      <c r="V2498">
        <v>0</v>
      </c>
      <c r="W2498">
        <v>0</v>
      </c>
      <c r="X2498">
        <v>0</v>
      </c>
      <c r="Y2498">
        <v>0</v>
      </c>
      <c r="Z2498">
        <v>0</v>
      </c>
      <c r="AA2498">
        <v>0</v>
      </c>
      <c r="AB2498">
        <v>0</v>
      </c>
      <c r="AC2498">
        <v>0</v>
      </c>
      <c r="AD2498">
        <v>0</v>
      </c>
      <c r="AE2498">
        <v>0</v>
      </c>
      <c r="AF2498">
        <v>0</v>
      </c>
    </row>
    <row r="2499" spans="1:32">
      <c r="A2499" t="s">
        <v>8102</v>
      </c>
      <c r="B2499" t="s">
        <v>19</v>
      </c>
      <c r="C2499">
        <v>0</v>
      </c>
      <c r="D2499">
        <v>0</v>
      </c>
      <c r="E2499">
        <v>0</v>
      </c>
      <c r="F2499">
        <v>0</v>
      </c>
      <c r="G2499">
        <v>0</v>
      </c>
      <c r="H2499">
        <v>0</v>
      </c>
      <c r="I2499">
        <v>0</v>
      </c>
      <c r="J2499">
        <v>0</v>
      </c>
      <c r="K2499">
        <v>0</v>
      </c>
      <c r="L2499">
        <v>0</v>
      </c>
      <c r="M2499">
        <v>0</v>
      </c>
      <c r="N2499">
        <v>0</v>
      </c>
      <c r="O2499">
        <v>0</v>
      </c>
      <c r="P2499">
        <v>0</v>
      </c>
      <c r="Q2499">
        <v>0</v>
      </c>
      <c r="R2499">
        <v>0</v>
      </c>
      <c r="S2499">
        <v>0</v>
      </c>
      <c r="T2499">
        <v>0</v>
      </c>
      <c r="U2499">
        <v>0</v>
      </c>
      <c r="V2499">
        <v>0</v>
      </c>
      <c r="W2499">
        <v>0</v>
      </c>
      <c r="X2499">
        <v>0</v>
      </c>
      <c r="Y2499">
        <v>0</v>
      </c>
      <c r="Z2499">
        <v>0</v>
      </c>
      <c r="AA2499">
        <v>0</v>
      </c>
      <c r="AB2499">
        <v>0</v>
      </c>
      <c r="AC2499">
        <v>0</v>
      </c>
      <c r="AD2499">
        <v>0</v>
      </c>
      <c r="AE2499">
        <v>0</v>
      </c>
      <c r="AF2499">
        <v>0</v>
      </c>
    </row>
    <row r="2500" spans="1:32">
      <c r="A2500" t="s">
        <v>8103</v>
      </c>
      <c r="B2500" t="s">
        <v>19</v>
      </c>
      <c r="C2500">
        <v>0</v>
      </c>
      <c r="D2500">
        <v>0</v>
      </c>
      <c r="E2500">
        <v>0</v>
      </c>
      <c r="F2500">
        <v>0</v>
      </c>
      <c r="G2500">
        <v>0</v>
      </c>
      <c r="H2500">
        <v>0</v>
      </c>
      <c r="I2500">
        <v>0</v>
      </c>
      <c r="J2500">
        <v>0</v>
      </c>
      <c r="K2500">
        <v>0</v>
      </c>
      <c r="L2500">
        <v>0</v>
      </c>
      <c r="M2500">
        <v>0</v>
      </c>
      <c r="N2500">
        <v>0</v>
      </c>
      <c r="O2500">
        <v>0</v>
      </c>
      <c r="P2500">
        <v>0</v>
      </c>
      <c r="Q2500">
        <v>0</v>
      </c>
      <c r="R2500">
        <v>0</v>
      </c>
      <c r="S2500">
        <v>0</v>
      </c>
      <c r="T2500">
        <v>0</v>
      </c>
      <c r="U2500">
        <v>0</v>
      </c>
      <c r="V2500">
        <v>0</v>
      </c>
      <c r="W2500">
        <v>0</v>
      </c>
      <c r="X2500">
        <v>0</v>
      </c>
      <c r="Y2500">
        <v>0</v>
      </c>
      <c r="Z2500">
        <v>0</v>
      </c>
      <c r="AA2500">
        <v>0</v>
      </c>
      <c r="AB2500">
        <v>0</v>
      </c>
      <c r="AC2500">
        <v>0</v>
      </c>
      <c r="AD2500">
        <v>0</v>
      </c>
      <c r="AE2500">
        <v>0</v>
      </c>
      <c r="AF2500">
        <v>0</v>
      </c>
    </row>
    <row r="2501" spans="1:32">
      <c r="A2501" t="s">
        <v>8104</v>
      </c>
      <c r="B2501" t="s">
        <v>19</v>
      </c>
      <c r="C2501">
        <v>0</v>
      </c>
      <c r="D2501">
        <v>0</v>
      </c>
      <c r="E2501">
        <v>0</v>
      </c>
      <c r="F2501">
        <v>0</v>
      </c>
      <c r="G2501">
        <v>0</v>
      </c>
      <c r="H2501">
        <v>0</v>
      </c>
      <c r="I2501">
        <v>0</v>
      </c>
      <c r="J2501">
        <v>0</v>
      </c>
      <c r="K2501">
        <v>0</v>
      </c>
      <c r="L2501">
        <v>0</v>
      </c>
      <c r="M2501">
        <v>0</v>
      </c>
      <c r="N2501">
        <v>0</v>
      </c>
      <c r="O2501">
        <v>0</v>
      </c>
      <c r="P2501">
        <v>0</v>
      </c>
      <c r="Q2501">
        <v>0</v>
      </c>
      <c r="R2501">
        <v>0</v>
      </c>
      <c r="S2501">
        <v>0</v>
      </c>
      <c r="T2501">
        <v>0</v>
      </c>
      <c r="U2501">
        <v>0</v>
      </c>
      <c r="V2501">
        <v>0</v>
      </c>
      <c r="W2501">
        <v>0</v>
      </c>
      <c r="X2501">
        <v>0</v>
      </c>
      <c r="Y2501">
        <v>0</v>
      </c>
      <c r="Z2501">
        <v>0</v>
      </c>
      <c r="AA2501">
        <v>0</v>
      </c>
      <c r="AB2501">
        <v>0</v>
      </c>
      <c r="AC2501">
        <v>0</v>
      </c>
      <c r="AD2501">
        <v>0</v>
      </c>
      <c r="AE2501">
        <v>0</v>
      </c>
      <c r="AF2501">
        <v>0</v>
      </c>
    </row>
    <row r="2502" spans="1:32">
      <c r="A2502" t="s">
        <v>8105</v>
      </c>
      <c r="B2502" t="s">
        <v>19</v>
      </c>
      <c r="C2502">
        <v>0</v>
      </c>
      <c r="D2502">
        <v>0</v>
      </c>
      <c r="E2502">
        <v>0</v>
      </c>
      <c r="F2502">
        <v>0</v>
      </c>
      <c r="G2502">
        <v>0</v>
      </c>
      <c r="H2502">
        <v>0</v>
      </c>
      <c r="I2502">
        <v>0</v>
      </c>
      <c r="J2502">
        <v>0</v>
      </c>
      <c r="K2502">
        <v>0</v>
      </c>
      <c r="L2502">
        <v>0</v>
      </c>
      <c r="M2502">
        <v>0</v>
      </c>
      <c r="N2502">
        <v>0</v>
      </c>
      <c r="O2502">
        <v>0</v>
      </c>
      <c r="P2502">
        <v>0</v>
      </c>
      <c r="Q2502">
        <v>0</v>
      </c>
      <c r="R2502">
        <v>0</v>
      </c>
      <c r="S2502">
        <v>0</v>
      </c>
      <c r="T2502">
        <v>0</v>
      </c>
      <c r="U2502">
        <v>0</v>
      </c>
      <c r="V2502">
        <v>0</v>
      </c>
      <c r="W2502">
        <v>0</v>
      </c>
      <c r="X2502">
        <v>0</v>
      </c>
      <c r="Y2502">
        <v>0</v>
      </c>
      <c r="Z2502">
        <v>0</v>
      </c>
      <c r="AA2502">
        <v>0</v>
      </c>
      <c r="AB2502">
        <v>0</v>
      </c>
      <c r="AC2502">
        <v>0</v>
      </c>
      <c r="AD2502">
        <v>0</v>
      </c>
      <c r="AE2502">
        <v>0</v>
      </c>
      <c r="AF2502">
        <v>0</v>
      </c>
    </row>
    <row r="2503" spans="1:32">
      <c r="A2503" t="s">
        <v>8106</v>
      </c>
      <c r="B2503" t="s">
        <v>19</v>
      </c>
      <c r="C2503">
        <v>0</v>
      </c>
      <c r="D2503">
        <v>0</v>
      </c>
      <c r="E2503">
        <v>0</v>
      </c>
      <c r="F2503">
        <v>0</v>
      </c>
      <c r="G2503">
        <v>0</v>
      </c>
      <c r="H2503">
        <v>0</v>
      </c>
      <c r="I2503">
        <v>0</v>
      </c>
      <c r="J2503">
        <v>0</v>
      </c>
      <c r="K2503">
        <v>0</v>
      </c>
      <c r="L2503">
        <v>0</v>
      </c>
      <c r="M2503">
        <v>0</v>
      </c>
      <c r="N2503">
        <v>0</v>
      </c>
      <c r="O2503">
        <v>0</v>
      </c>
      <c r="P2503">
        <v>0</v>
      </c>
      <c r="Q2503">
        <v>0</v>
      </c>
      <c r="R2503">
        <v>0</v>
      </c>
      <c r="S2503">
        <v>0</v>
      </c>
      <c r="T2503">
        <v>0</v>
      </c>
      <c r="U2503">
        <v>0</v>
      </c>
      <c r="V2503">
        <v>0</v>
      </c>
      <c r="W2503">
        <v>0</v>
      </c>
      <c r="X2503">
        <v>0</v>
      </c>
      <c r="Y2503">
        <v>0</v>
      </c>
      <c r="Z2503">
        <v>0</v>
      </c>
      <c r="AA2503">
        <v>0</v>
      </c>
      <c r="AB2503">
        <v>0</v>
      </c>
      <c r="AC2503">
        <v>0</v>
      </c>
      <c r="AD2503">
        <v>0</v>
      </c>
      <c r="AE2503">
        <v>0</v>
      </c>
      <c r="AF2503">
        <v>0</v>
      </c>
    </row>
    <row r="2504" spans="1:32">
      <c r="A2504" t="s">
        <v>8107</v>
      </c>
      <c r="B2504" t="s">
        <v>19</v>
      </c>
      <c r="C2504">
        <v>0</v>
      </c>
      <c r="D2504">
        <v>0</v>
      </c>
      <c r="E2504">
        <v>0</v>
      </c>
      <c r="F2504">
        <v>0</v>
      </c>
      <c r="G2504">
        <v>0</v>
      </c>
      <c r="H2504">
        <v>0</v>
      </c>
      <c r="I2504">
        <v>0</v>
      </c>
      <c r="J2504">
        <v>0</v>
      </c>
      <c r="K2504">
        <v>0</v>
      </c>
      <c r="L2504">
        <v>0</v>
      </c>
      <c r="M2504">
        <v>0</v>
      </c>
      <c r="N2504">
        <v>0</v>
      </c>
      <c r="O2504">
        <v>0</v>
      </c>
      <c r="P2504">
        <v>0</v>
      </c>
      <c r="Q2504">
        <v>0</v>
      </c>
      <c r="R2504">
        <v>0</v>
      </c>
      <c r="S2504">
        <v>0</v>
      </c>
      <c r="T2504">
        <v>0</v>
      </c>
      <c r="U2504">
        <v>0</v>
      </c>
      <c r="V2504">
        <v>0</v>
      </c>
      <c r="W2504">
        <v>0</v>
      </c>
      <c r="X2504">
        <v>0</v>
      </c>
      <c r="Y2504">
        <v>0</v>
      </c>
      <c r="Z2504">
        <v>0</v>
      </c>
      <c r="AA2504">
        <v>0</v>
      </c>
      <c r="AB2504">
        <v>0</v>
      </c>
      <c r="AC2504">
        <v>0</v>
      </c>
      <c r="AD2504">
        <v>0</v>
      </c>
      <c r="AE2504">
        <v>0</v>
      </c>
      <c r="AF2504">
        <v>0</v>
      </c>
    </row>
    <row r="2505" spans="1:32">
      <c r="A2505" t="s">
        <v>8108</v>
      </c>
      <c r="B2505" t="s">
        <v>19</v>
      </c>
      <c r="C2505">
        <v>0</v>
      </c>
      <c r="D2505">
        <v>0</v>
      </c>
      <c r="E2505">
        <v>0</v>
      </c>
      <c r="F2505">
        <v>0</v>
      </c>
      <c r="G2505">
        <v>0</v>
      </c>
      <c r="H2505">
        <v>0</v>
      </c>
      <c r="I2505">
        <v>0</v>
      </c>
      <c r="J2505">
        <v>0</v>
      </c>
      <c r="K2505">
        <v>0</v>
      </c>
      <c r="L2505">
        <v>0</v>
      </c>
      <c r="M2505">
        <v>0</v>
      </c>
      <c r="N2505">
        <v>0</v>
      </c>
      <c r="O2505">
        <v>0</v>
      </c>
      <c r="P2505">
        <v>0</v>
      </c>
      <c r="Q2505">
        <v>0</v>
      </c>
      <c r="R2505">
        <v>0</v>
      </c>
      <c r="S2505">
        <v>0</v>
      </c>
      <c r="T2505">
        <v>0</v>
      </c>
      <c r="U2505">
        <v>0</v>
      </c>
      <c r="V2505">
        <v>0</v>
      </c>
      <c r="W2505">
        <v>0</v>
      </c>
      <c r="X2505">
        <v>0</v>
      </c>
      <c r="Y2505">
        <v>0</v>
      </c>
      <c r="Z2505">
        <v>0</v>
      </c>
      <c r="AA2505">
        <v>0</v>
      </c>
      <c r="AB2505">
        <v>0</v>
      </c>
      <c r="AC2505">
        <v>0</v>
      </c>
      <c r="AD2505">
        <v>0</v>
      </c>
      <c r="AE2505">
        <v>0</v>
      </c>
      <c r="AF2505">
        <v>0</v>
      </c>
    </row>
    <row r="2506" spans="1:32">
      <c r="A2506" t="s">
        <v>8109</v>
      </c>
      <c r="B2506" t="s">
        <v>19</v>
      </c>
      <c r="C2506">
        <v>0</v>
      </c>
      <c r="D2506">
        <v>0</v>
      </c>
      <c r="E2506">
        <v>0</v>
      </c>
      <c r="F2506">
        <v>0</v>
      </c>
      <c r="G2506">
        <v>0</v>
      </c>
      <c r="H2506">
        <v>0</v>
      </c>
      <c r="I2506">
        <v>0</v>
      </c>
      <c r="J2506">
        <v>0</v>
      </c>
      <c r="K2506">
        <v>0</v>
      </c>
      <c r="L2506">
        <v>0</v>
      </c>
      <c r="M2506">
        <v>0</v>
      </c>
      <c r="N2506">
        <v>0</v>
      </c>
      <c r="O2506">
        <v>0</v>
      </c>
      <c r="P2506">
        <v>0</v>
      </c>
      <c r="Q2506">
        <v>0</v>
      </c>
      <c r="R2506">
        <v>0</v>
      </c>
      <c r="S2506">
        <v>0</v>
      </c>
      <c r="T2506">
        <v>0</v>
      </c>
      <c r="U2506">
        <v>0</v>
      </c>
      <c r="V2506">
        <v>0</v>
      </c>
      <c r="W2506">
        <v>0</v>
      </c>
      <c r="X2506">
        <v>0</v>
      </c>
      <c r="Y2506">
        <v>0</v>
      </c>
      <c r="Z2506">
        <v>0</v>
      </c>
      <c r="AA2506">
        <v>0</v>
      </c>
      <c r="AB2506">
        <v>0</v>
      </c>
      <c r="AC2506">
        <v>0</v>
      </c>
      <c r="AD2506">
        <v>0</v>
      </c>
      <c r="AE2506">
        <v>0</v>
      </c>
      <c r="AF2506">
        <v>0</v>
      </c>
    </row>
    <row r="2507" spans="1:32">
      <c r="A2507" t="s">
        <v>8110</v>
      </c>
      <c r="B2507" t="s">
        <v>19</v>
      </c>
      <c r="C2507">
        <v>0</v>
      </c>
      <c r="D2507">
        <v>0</v>
      </c>
      <c r="E2507">
        <v>0</v>
      </c>
      <c r="F2507">
        <v>0</v>
      </c>
      <c r="G2507">
        <v>0</v>
      </c>
      <c r="H2507">
        <v>0</v>
      </c>
      <c r="I2507">
        <v>0</v>
      </c>
      <c r="J2507">
        <v>0</v>
      </c>
      <c r="K2507">
        <v>0</v>
      </c>
      <c r="L2507">
        <v>0</v>
      </c>
      <c r="M2507">
        <v>0</v>
      </c>
      <c r="N2507">
        <v>0</v>
      </c>
      <c r="O2507">
        <v>0</v>
      </c>
      <c r="P2507">
        <v>0</v>
      </c>
      <c r="Q2507">
        <v>0</v>
      </c>
      <c r="R2507">
        <v>0</v>
      </c>
      <c r="S2507">
        <v>0</v>
      </c>
      <c r="T2507">
        <v>0</v>
      </c>
      <c r="U2507">
        <v>0</v>
      </c>
      <c r="V2507">
        <v>0</v>
      </c>
      <c r="W2507">
        <v>0</v>
      </c>
      <c r="X2507">
        <v>0</v>
      </c>
      <c r="Y2507">
        <v>0</v>
      </c>
      <c r="Z2507">
        <v>0</v>
      </c>
      <c r="AA2507">
        <v>0</v>
      </c>
      <c r="AB2507">
        <v>0</v>
      </c>
      <c r="AC2507">
        <v>0</v>
      </c>
      <c r="AD2507">
        <v>0</v>
      </c>
      <c r="AE2507">
        <v>0</v>
      </c>
      <c r="AF2507">
        <v>0</v>
      </c>
    </row>
    <row r="2508" spans="1:32">
      <c r="A2508" t="s">
        <v>8111</v>
      </c>
      <c r="B2508" t="s">
        <v>19</v>
      </c>
      <c r="C2508">
        <v>0</v>
      </c>
      <c r="D2508">
        <v>0</v>
      </c>
      <c r="E2508">
        <v>0</v>
      </c>
      <c r="F2508">
        <v>0</v>
      </c>
      <c r="G2508">
        <v>0</v>
      </c>
      <c r="H2508">
        <v>0</v>
      </c>
      <c r="I2508">
        <v>0</v>
      </c>
      <c r="J2508">
        <v>0</v>
      </c>
      <c r="K2508">
        <v>0</v>
      </c>
      <c r="L2508">
        <v>0</v>
      </c>
      <c r="M2508">
        <v>0</v>
      </c>
      <c r="N2508">
        <v>0</v>
      </c>
      <c r="O2508">
        <v>0</v>
      </c>
      <c r="P2508">
        <v>0</v>
      </c>
      <c r="Q2508">
        <v>0</v>
      </c>
      <c r="R2508">
        <v>0</v>
      </c>
      <c r="S2508">
        <v>0</v>
      </c>
      <c r="T2508">
        <v>0</v>
      </c>
      <c r="U2508">
        <v>0</v>
      </c>
      <c r="V2508">
        <v>0</v>
      </c>
      <c r="W2508">
        <v>0</v>
      </c>
      <c r="X2508">
        <v>0</v>
      </c>
      <c r="Y2508">
        <v>0</v>
      </c>
      <c r="Z2508">
        <v>0</v>
      </c>
      <c r="AA2508">
        <v>0</v>
      </c>
      <c r="AB2508">
        <v>0</v>
      </c>
      <c r="AC2508">
        <v>0</v>
      </c>
      <c r="AD2508">
        <v>0</v>
      </c>
      <c r="AE2508">
        <v>0</v>
      </c>
      <c r="AF2508">
        <v>0</v>
      </c>
    </row>
    <row r="2509" spans="1:32">
      <c r="A2509" t="s">
        <v>8112</v>
      </c>
      <c r="B2509" t="s">
        <v>19</v>
      </c>
      <c r="C2509">
        <v>0</v>
      </c>
      <c r="D2509">
        <v>0</v>
      </c>
      <c r="E2509">
        <v>0</v>
      </c>
      <c r="F2509">
        <v>0</v>
      </c>
      <c r="G2509">
        <v>0</v>
      </c>
      <c r="H2509">
        <v>0</v>
      </c>
      <c r="I2509">
        <v>0</v>
      </c>
      <c r="J2509">
        <v>0</v>
      </c>
      <c r="K2509">
        <v>0</v>
      </c>
      <c r="L2509">
        <v>0</v>
      </c>
      <c r="M2509">
        <v>0</v>
      </c>
      <c r="N2509">
        <v>0</v>
      </c>
      <c r="O2509">
        <v>0</v>
      </c>
      <c r="P2509">
        <v>0</v>
      </c>
      <c r="Q2509">
        <v>0</v>
      </c>
      <c r="R2509">
        <v>0</v>
      </c>
      <c r="S2509">
        <v>0</v>
      </c>
      <c r="T2509">
        <v>0</v>
      </c>
      <c r="U2509">
        <v>0</v>
      </c>
      <c r="V2509">
        <v>0</v>
      </c>
      <c r="W2509">
        <v>0</v>
      </c>
      <c r="X2509">
        <v>0</v>
      </c>
      <c r="Y2509">
        <v>0</v>
      </c>
      <c r="Z2509">
        <v>0</v>
      </c>
      <c r="AA2509">
        <v>0</v>
      </c>
      <c r="AB2509">
        <v>0</v>
      </c>
      <c r="AC2509">
        <v>0</v>
      </c>
      <c r="AD2509">
        <v>0</v>
      </c>
      <c r="AE2509">
        <v>0</v>
      </c>
      <c r="AF2509">
        <v>0</v>
      </c>
    </row>
    <row r="2510" spans="1:32">
      <c r="A2510" t="s">
        <v>8113</v>
      </c>
      <c r="B2510" t="s">
        <v>19</v>
      </c>
      <c r="C2510">
        <v>0</v>
      </c>
      <c r="D2510">
        <v>0</v>
      </c>
      <c r="E2510">
        <v>0</v>
      </c>
      <c r="F2510">
        <v>0</v>
      </c>
      <c r="G2510">
        <v>0</v>
      </c>
      <c r="H2510">
        <v>0</v>
      </c>
      <c r="I2510">
        <v>0</v>
      </c>
      <c r="J2510">
        <v>0</v>
      </c>
      <c r="K2510">
        <v>0</v>
      </c>
      <c r="L2510">
        <v>0</v>
      </c>
      <c r="M2510">
        <v>0</v>
      </c>
      <c r="N2510">
        <v>0</v>
      </c>
      <c r="O2510">
        <v>0</v>
      </c>
      <c r="P2510">
        <v>0</v>
      </c>
      <c r="Q2510">
        <v>0</v>
      </c>
      <c r="R2510">
        <v>0</v>
      </c>
      <c r="S2510">
        <v>0</v>
      </c>
      <c r="T2510">
        <v>0</v>
      </c>
      <c r="U2510">
        <v>0</v>
      </c>
      <c r="V2510">
        <v>0</v>
      </c>
      <c r="W2510">
        <v>0</v>
      </c>
      <c r="X2510">
        <v>0</v>
      </c>
      <c r="Y2510">
        <v>0</v>
      </c>
      <c r="Z2510">
        <v>0</v>
      </c>
      <c r="AA2510">
        <v>0</v>
      </c>
      <c r="AB2510">
        <v>0</v>
      </c>
      <c r="AC2510">
        <v>0</v>
      </c>
      <c r="AD2510">
        <v>0</v>
      </c>
      <c r="AE2510">
        <v>0</v>
      </c>
      <c r="AF2510">
        <v>0</v>
      </c>
    </row>
    <row r="2511" spans="1:32">
      <c r="A2511" t="s">
        <v>8114</v>
      </c>
      <c r="B2511" t="s">
        <v>19</v>
      </c>
      <c r="C2511">
        <v>0</v>
      </c>
      <c r="D2511">
        <v>0</v>
      </c>
      <c r="E2511">
        <v>0</v>
      </c>
      <c r="F2511">
        <v>0</v>
      </c>
      <c r="G2511">
        <v>0</v>
      </c>
      <c r="H2511">
        <v>0</v>
      </c>
      <c r="I2511">
        <v>0</v>
      </c>
      <c r="J2511">
        <v>0</v>
      </c>
      <c r="K2511">
        <v>0</v>
      </c>
      <c r="L2511">
        <v>0</v>
      </c>
      <c r="M2511">
        <v>0</v>
      </c>
      <c r="N2511">
        <v>0</v>
      </c>
      <c r="O2511">
        <v>0</v>
      </c>
      <c r="P2511">
        <v>0</v>
      </c>
      <c r="Q2511">
        <v>0</v>
      </c>
      <c r="R2511">
        <v>0</v>
      </c>
      <c r="S2511">
        <v>0</v>
      </c>
      <c r="T2511">
        <v>0</v>
      </c>
      <c r="U2511">
        <v>0</v>
      </c>
      <c r="V2511">
        <v>0</v>
      </c>
      <c r="W2511">
        <v>0</v>
      </c>
      <c r="X2511">
        <v>0</v>
      </c>
      <c r="Y2511">
        <v>0</v>
      </c>
      <c r="Z2511">
        <v>0</v>
      </c>
      <c r="AA2511">
        <v>0</v>
      </c>
      <c r="AB2511">
        <v>0</v>
      </c>
      <c r="AC2511">
        <v>0</v>
      </c>
      <c r="AD2511">
        <v>0</v>
      </c>
      <c r="AE2511">
        <v>0</v>
      </c>
      <c r="AF2511">
        <v>0</v>
      </c>
    </row>
    <row r="2512" spans="1:32">
      <c r="A2512" t="s">
        <v>8115</v>
      </c>
      <c r="B2512" t="s">
        <v>19</v>
      </c>
      <c r="C2512">
        <v>0</v>
      </c>
      <c r="D2512">
        <v>0</v>
      </c>
      <c r="E2512">
        <v>0</v>
      </c>
      <c r="F2512">
        <v>0</v>
      </c>
      <c r="G2512">
        <v>0</v>
      </c>
      <c r="H2512">
        <v>0</v>
      </c>
      <c r="I2512">
        <v>0</v>
      </c>
      <c r="J2512">
        <v>0</v>
      </c>
      <c r="K2512">
        <v>0</v>
      </c>
      <c r="L2512">
        <v>0</v>
      </c>
      <c r="M2512">
        <v>0</v>
      </c>
      <c r="N2512">
        <v>0</v>
      </c>
      <c r="O2512">
        <v>0</v>
      </c>
      <c r="P2512">
        <v>0</v>
      </c>
      <c r="Q2512">
        <v>0</v>
      </c>
      <c r="R2512">
        <v>0</v>
      </c>
      <c r="S2512">
        <v>0</v>
      </c>
      <c r="T2512">
        <v>0</v>
      </c>
      <c r="U2512">
        <v>0</v>
      </c>
      <c r="V2512">
        <v>0</v>
      </c>
      <c r="W2512">
        <v>0</v>
      </c>
      <c r="X2512">
        <v>0</v>
      </c>
      <c r="Y2512">
        <v>0</v>
      </c>
      <c r="Z2512">
        <v>0</v>
      </c>
      <c r="AA2512">
        <v>0</v>
      </c>
      <c r="AB2512">
        <v>0</v>
      </c>
      <c r="AC2512">
        <v>0</v>
      </c>
      <c r="AD2512">
        <v>0</v>
      </c>
      <c r="AE2512">
        <v>0</v>
      </c>
      <c r="AF2512">
        <v>0</v>
      </c>
    </row>
    <row r="2513" spans="1:32">
      <c r="A2513" t="s">
        <v>8116</v>
      </c>
      <c r="B2513" t="s">
        <v>19</v>
      </c>
      <c r="C2513">
        <v>0</v>
      </c>
      <c r="D2513">
        <v>0</v>
      </c>
      <c r="E2513">
        <v>0</v>
      </c>
      <c r="F2513">
        <v>0</v>
      </c>
      <c r="G2513">
        <v>0</v>
      </c>
      <c r="H2513">
        <v>0</v>
      </c>
      <c r="I2513">
        <v>0</v>
      </c>
      <c r="J2513">
        <v>0</v>
      </c>
      <c r="K2513">
        <v>0</v>
      </c>
      <c r="L2513">
        <v>0</v>
      </c>
      <c r="M2513">
        <v>0</v>
      </c>
      <c r="N2513">
        <v>0</v>
      </c>
      <c r="O2513">
        <v>0</v>
      </c>
      <c r="P2513">
        <v>0</v>
      </c>
      <c r="Q2513">
        <v>0</v>
      </c>
      <c r="R2513">
        <v>0</v>
      </c>
      <c r="S2513">
        <v>0</v>
      </c>
      <c r="T2513">
        <v>0</v>
      </c>
      <c r="U2513">
        <v>0</v>
      </c>
      <c r="V2513">
        <v>0</v>
      </c>
      <c r="W2513">
        <v>0</v>
      </c>
      <c r="X2513">
        <v>0</v>
      </c>
      <c r="Y2513">
        <v>0</v>
      </c>
      <c r="Z2513">
        <v>0</v>
      </c>
      <c r="AA2513">
        <v>0</v>
      </c>
      <c r="AB2513">
        <v>0</v>
      </c>
      <c r="AC2513">
        <v>0</v>
      </c>
      <c r="AD2513">
        <v>0</v>
      </c>
      <c r="AE2513">
        <v>0</v>
      </c>
      <c r="AF2513">
        <v>0</v>
      </c>
    </row>
    <row r="2514" spans="1:32">
      <c r="A2514" t="s">
        <v>8117</v>
      </c>
      <c r="B2514" t="s">
        <v>19</v>
      </c>
      <c r="C2514">
        <v>0</v>
      </c>
      <c r="D2514">
        <v>0</v>
      </c>
      <c r="E2514">
        <v>0</v>
      </c>
      <c r="F2514">
        <v>0</v>
      </c>
      <c r="G2514">
        <v>0</v>
      </c>
      <c r="H2514">
        <v>0</v>
      </c>
      <c r="I2514">
        <v>0</v>
      </c>
      <c r="J2514">
        <v>0</v>
      </c>
      <c r="K2514">
        <v>0</v>
      </c>
      <c r="L2514">
        <v>0</v>
      </c>
      <c r="M2514">
        <v>0</v>
      </c>
      <c r="N2514">
        <v>0</v>
      </c>
      <c r="O2514">
        <v>0</v>
      </c>
      <c r="P2514">
        <v>0</v>
      </c>
      <c r="Q2514">
        <v>0</v>
      </c>
      <c r="R2514">
        <v>0</v>
      </c>
      <c r="S2514">
        <v>0</v>
      </c>
      <c r="T2514">
        <v>0</v>
      </c>
      <c r="U2514">
        <v>0</v>
      </c>
      <c r="V2514">
        <v>0</v>
      </c>
      <c r="W2514">
        <v>0</v>
      </c>
      <c r="X2514">
        <v>0</v>
      </c>
      <c r="Y2514">
        <v>0</v>
      </c>
      <c r="Z2514">
        <v>0</v>
      </c>
      <c r="AA2514">
        <v>0</v>
      </c>
      <c r="AB2514">
        <v>0</v>
      </c>
      <c r="AC2514">
        <v>0</v>
      </c>
      <c r="AD2514">
        <v>0</v>
      </c>
      <c r="AE2514">
        <v>0</v>
      </c>
      <c r="AF2514">
        <v>0</v>
      </c>
    </row>
    <row r="2515" spans="1:32">
      <c r="A2515" t="s">
        <v>8118</v>
      </c>
      <c r="B2515" t="s">
        <v>19</v>
      </c>
      <c r="C2515">
        <v>0</v>
      </c>
      <c r="D2515">
        <v>0</v>
      </c>
      <c r="E2515">
        <v>0</v>
      </c>
      <c r="F2515">
        <v>0</v>
      </c>
      <c r="G2515">
        <v>0</v>
      </c>
      <c r="H2515">
        <v>0</v>
      </c>
      <c r="I2515">
        <v>0</v>
      </c>
      <c r="J2515">
        <v>0</v>
      </c>
      <c r="K2515">
        <v>0</v>
      </c>
      <c r="L2515">
        <v>0</v>
      </c>
      <c r="M2515">
        <v>0</v>
      </c>
      <c r="N2515">
        <v>0</v>
      </c>
      <c r="O2515">
        <v>0</v>
      </c>
      <c r="P2515">
        <v>0</v>
      </c>
      <c r="Q2515">
        <v>0</v>
      </c>
      <c r="R2515">
        <v>0</v>
      </c>
      <c r="S2515">
        <v>0</v>
      </c>
      <c r="T2515">
        <v>0</v>
      </c>
      <c r="U2515">
        <v>0</v>
      </c>
      <c r="V2515">
        <v>0</v>
      </c>
      <c r="W2515">
        <v>0</v>
      </c>
      <c r="X2515">
        <v>0</v>
      </c>
      <c r="Y2515">
        <v>0</v>
      </c>
      <c r="Z2515">
        <v>0</v>
      </c>
      <c r="AA2515">
        <v>0</v>
      </c>
      <c r="AB2515">
        <v>0</v>
      </c>
      <c r="AC2515">
        <v>0</v>
      </c>
      <c r="AD2515">
        <v>0</v>
      </c>
      <c r="AE2515">
        <v>0</v>
      </c>
      <c r="AF2515">
        <v>0</v>
      </c>
    </row>
    <row r="2516" spans="1:32">
      <c r="A2516" t="s">
        <v>8119</v>
      </c>
      <c r="B2516" t="s">
        <v>19</v>
      </c>
      <c r="C2516">
        <v>0</v>
      </c>
      <c r="D2516">
        <v>0</v>
      </c>
      <c r="E2516">
        <v>0</v>
      </c>
      <c r="F2516">
        <v>0</v>
      </c>
      <c r="G2516">
        <v>0</v>
      </c>
      <c r="H2516">
        <v>0</v>
      </c>
      <c r="I2516">
        <v>0</v>
      </c>
      <c r="J2516">
        <v>0</v>
      </c>
      <c r="K2516">
        <v>0</v>
      </c>
      <c r="L2516">
        <v>0</v>
      </c>
      <c r="M2516">
        <v>0</v>
      </c>
      <c r="N2516">
        <v>0</v>
      </c>
      <c r="O2516">
        <v>0</v>
      </c>
      <c r="P2516">
        <v>0</v>
      </c>
      <c r="Q2516">
        <v>0</v>
      </c>
      <c r="R2516">
        <v>0</v>
      </c>
      <c r="S2516">
        <v>0</v>
      </c>
      <c r="T2516">
        <v>0</v>
      </c>
      <c r="U2516">
        <v>0</v>
      </c>
      <c r="V2516">
        <v>0</v>
      </c>
      <c r="W2516">
        <v>0</v>
      </c>
      <c r="X2516">
        <v>0</v>
      </c>
      <c r="Y2516">
        <v>0</v>
      </c>
      <c r="Z2516">
        <v>0</v>
      </c>
      <c r="AA2516">
        <v>0</v>
      </c>
      <c r="AB2516">
        <v>0</v>
      </c>
      <c r="AC2516">
        <v>0</v>
      </c>
      <c r="AD2516">
        <v>0</v>
      </c>
      <c r="AE2516">
        <v>0</v>
      </c>
      <c r="AF2516">
        <v>0</v>
      </c>
    </row>
    <row r="2517" spans="1:32">
      <c r="A2517" t="s">
        <v>8120</v>
      </c>
      <c r="B2517" t="s">
        <v>19</v>
      </c>
      <c r="C2517">
        <v>0</v>
      </c>
      <c r="D2517">
        <v>0</v>
      </c>
      <c r="E2517">
        <v>0</v>
      </c>
      <c r="F2517">
        <v>0</v>
      </c>
      <c r="G2517">
        <v>0</v>
      </c>
      <c r="H2517">
        <v>0</v>
      </c>
      <c r="I2517">
        <v>0</v>
      </c>
      <c r="J2517">
        <v>0</v>
      </c>
      <c r="K2517">
        <v>0</v>
      </c>
      <c r="L2517">
        <v>0</v>
      </c>
      <c r="M2517">
        <v>0</v>
      </c>
      <c r="N2517">
        <v>0</v>
      </c>
      <c r="O2517">
        <v>0</v>
      </c>
      <c r="P2517">
        <v>0</v>
      </c>
      <c r="Q2517">
        <v>0</v>
      </c>
      <c r="R2517">
        <v>0</v>
      </c>
      <c r="S2517">
        <v>0</v>
      </c>
      <c r="T2517">
        <v>0</v>
      </c>
      <c r="U2517">
        <v>0</v>
      </c>
      <c r="V2517">
        <v>0</v>
      </c>
      <c r="W2517">
        <v>0</v>
      </c>
      <c r="X2517">
        <v>0</v>
      </c>
      <c r="Y2517">
        <v>0</v>
      </c>
      <c r="Z2517">
        <v>0</v>
      </c>
      <c r="AA2517">
        <v>0</v>
      </c>
      <c r="AB2517">
        <v>0</v>
      </c>
      <c r="AC2517">
        <v>0</v>
      </c>
      <c r="AD2517">
        <v>0</v>
      </c>
      <c r="AE2517">
        <v>0</v>
      </c>
      <c r="AF2517">
        <v>0</v>
      </c>
    </row>
    <row r="2518" spans="1:32">
      <c r="A2518" t="s">
        <v>8121</v>
      </c>
      <c r="B2518" t="s">
        <v>19</v>
      </c>
      <c r="C2518">
        <v>0</v>
      </c>
      <c r="D2518">
        <v>0</v>
      </c>
      <c r="E2518">
        <v>0</v>
      </c>
      <c r="F2518">
        <v>0</v>
      </c>
      <c r="G2518">
        <v>0</v>
      </c>
      <c r="H2518">
        <v>0</v>
      </c>
      <c r="I2518">
        <v>0</v>
      </c>
      <c r="J2518">
        <v>0</v>
      </c>
      <c r="K2518">
        <v>0</v>
      </c>
      <c r="L2518">
        <v>0</v>
      </c>
      <c r="M2518">
        <v>0</v>
      </c>
      <c r="N2518">
        <v>0</v>
      </c>
      <c r="O2518">
        <v>0</v>
      </c>
      <c r="P2518">
        <v>0</v>
      </c>
      <c r="Q2518">
        <v>0</v>
      </c>
      <c r="R2518">
        <v>0</v>
      </c>
      <c r="S2518">
        <v>0</v>
      </c>
      <c r="T2518">
        <v>0</v>
      </c>
      <c r="U2518">
        <v>0</v>
      </c>
      <c r="V2518">
        <v>0</v>
      </c>
      <c r="W2518">
        <v>0</v>
      </c>
      <c r="X2518">
        <v>0</v>
      </c>
      <c r="Y2518">
        <v>0</v>
      </c>
      <c r="Z2518">
        <v>0</v>
      </c>
      <c r="AA2518">
        <v>0</v>
      </c>
      <c r="AB2518">
        <v>0</v>
      </c>
      <c r="AC2518">
        <v>0</v>
      </c>
      <c r="AD2518">
        <v>0</v>
      </c>
      <c r="AE2518">
        <v>0</v>
      </c>
      <c r="AF2518">
        <v>0</v>
      </c>
    </row>
    <row r="2519" spans="1:32">
      <c r="A2519" t="s">
        <v>8122</v>
      </c>
      <c r="B2519" t="s">
        <v>19</v>
      </c>
      <c r="C2519">
        <v>0</v>
      </c>
      <c r="D2519">
        <v>0</v>
      </c>
      <c r="E2519">
        <v>0</v>
      </c>
      <c r="F2519">
        <v>0</v>
      </c>
      <c r="G2519">
        <v>0</v>
      </c>
      <c r="H2519">
        <v>0</v>
      </c>
      <c r="I2519">
        <v>0</v>
      </c>
      <c r="J2519">
        <v>0</v>
      </c>
      <c r="K2519">
        <v>0</v>
      </c>
      <c r="L2519">
        <v>0</v>
      </c>
      <c r="M2519">
        <v>0</v>
      </c>
      <c r="N2519">
        <v>0</v>
      </c>
      <c r="O2519">
        <v>0</v>
      </c>
      <c r="P2519">
        <v>0</v>
      </c>
      <c r="Q2519">
        <v>0</v>
      </c>
      <c r="R2519">
        <v>0</v>
      </c>
      <c r="S2519">
        <v>0</v>
      </c>
      <c r="T2519">
        <v>0</v>
      </c>
      <c r="U2519">
        <v>0</v>
      </c>
      <c r="V2519">
        <v>0</v>
      </c>
      <c r="W2519">
        <v>0</v>
      </c>
      <c r="X2519">
        <v>0</v>
      </c>
      <c r="Y2519">
        <v>0</v>
      </c>
      <c r="Z2519">
        <v>0</v>
      </c>
      <c r="AA2519">
        <v>0</v>
      </c>
      <c r="AB2519">
        <v>0</v>
      </c>
      <c r="AC2519">
        <v>0</v>
      </c>
      <c r="AD2519">
        <v>0</v>
      </c>
      <c r="AE2519">
        <v>0</v>
      </c>
      <c r="AF2519">
        <v>0</v>
      </c>
    </row>
    <row r="2520" spans="1:32">
      <c r="A2520" t="s">
        <v>8123</v>
      </c>
      <c r="B2520" t="s">
        <v>19</v>
      </c>
      <c r="C2520">
        <v>0</v>
      </c>
      <c r="D2520">
        <v>0</v>
      </c>
      <c r="E2520">
        <v>0</v>
      </c>
      <c r="F2520">
        <v>0</v>
      </c>
      <c r="G2520">
        <v>0</v>
      </c>
      <c r="H2520">
        <v>0</v>
      </c>
      <c r="I2520">
        <v>0</v>
      </c>
      <c r="J2520">
        <v>0</v>
      </c>
      <c r="K2520">
        <v>0</v>
      </c>
      <c r="L2520">
        <v>0</v>
      </c>
      <c r="M2520">
        <v>0</v>
      </c>
      <c r="N2520">
        <v>0</v>
      </c>
      <c r="O2520">
        <v>0</v>
      </c>
      <c r="P2520">
        <v>0</v>
      </c>
      <c r="Q2520">
        <v>0</v>
      </c>
      <c r="R2520">
        <v>0</v>
      </c>
      <c r="S2520">
        <v>0</v>
      </c>
      <c r="T2520">
        <v>0</v>
      </c>
      <c r="U2520">
        <v>0</v>
      </c>
      <c r="V2520">
        <v>0</v>
      </c>
      <c r="W2520">
        <v>0</v>
      </c>
      <c r="X2520">
        <v>0</v>
      </c>
      <c r="Y2520">
        <v>0</v>
      </c>
      <c r="Z2520">
        <v>0</v>
      </c>
      <c r="AA2520">
        <v>0</v>
      </c>
      <c r="AB2520">
        <v>0</v>
      </c>
      <c r="AC2520">
        <v>0</v>
      </c>
      <c r="AD2520">
        <v>0</v>
      </c>
      <c r="AE2520">
        <v>0</v>
      </c>
      <c r="AF2520">
        <v>0</v>
      </c>
    </row>
    <row r="2521" spans="1:32">
      <c r="A2521" t="s">
        <v>8124</v>
      </c>
      <c r="B2521" t="s">
        <v>19</v>
      </c>
      <c r="C2521">
        <v>0</v>
      </c>
      <c r="D2521">
        <v>0</v>
      </c>
      <c r="E2521">
        <v>0</v>
      </c>
      <c r="F2521">
        <v>0</v>
      </c>
      <c r="G2521">
        <v>0</v>
      </c>
      <c r="H2521">
        <v>0</v>
      </c>
      <c r="I2521">
        <v>0</v>
      </c>
      <c r="J2521">
        <v>0</v>
      </c>
      <c r="K2521">
        <v>0</v>
      </c>
      <c r="L2521">
        <v>0</v>
      </c>
      <c r="M2521">
        <v>0</v>
      </c>
      <c r="N2521">
        <v>0</v>
      </c>
      <c r="O2521">
        <v>0</v>
      </c>
      <c r="P2521">
        <v>0</v>
      </c>
      <c r="Q2521">
        <v>0</v>
      </c>
      <c r="R2521">
        <v>0</v>
      </c>
      <c r="S2521">
        <v>0</v>
      </c>
      <c r="T2521">
        <v>0</v>
      </c>
      <c r="U2521">
        <v>0</v>
      </c>
      <c r="V2521">
        <v>0</v>
      </c>
      <c r="W2521">
        <v>0</v>
      </c>
      <c r="X2521">
        <v>0</v>
      </c>
      <c r="Y2521">
        <v>0</v>
      </c>
      <c r="Z2521">
        <v>0</v>
      </c>
      <c r="AA2521">
        <v>0</v>
      </c>
      <c r="AB2521">
        <v>0</v>
      </c>
      <c r="AC2521">
        <v>0</v>
      </c>
      <c r="AD2521">
        <v>0</v>
      </c>
      <c r="AE2521">
        <v>0</v>
      </c>
      <c r="AF2521">
        <v>0</v>
      </c>
    </row>
    <row r="2522" spans="1:32">
      <c r="A2522" t="s">
        <v>8125</v>
      </c>
      <c r="B2522" t="s">
        <v>19</v>
      </c>
      <c r="C2522" s="2">
        <v>11975800000000</v>
      </c>
      <c r="D2522" s="2">
        <v>12259800000000</v>
      </c>
      <c r="E2522" s="2">
        <v>10678800000000</v>
      </c>
      <c r="F2522" s="2">
        <v>10233800000000</v>
      </c>
      <c r="G2522" s="2">
        <v>9987680000000</v>
      </c>
      <c r="H2522" s="2">
        <v>9760480000000</v>
      </c>
      <c r="I2522" s="2">
        <v>9495400000000</v>
      </c>
      <c r="J2522" s="2">
        <v>9168790000000</v>
      </c>
      <c r="K2522" s="2">
        <v>8635800000000</v>
      </c>
      <c r="L2522" s="2">
        <v>8122690000000</v>
      </c>
      <c r="M2522" s="2">
        <v>7638920000000</v>
      </c>
      <c r="N2522" s="2">
        <v>7158000000000</v>
      </c>
      <c r="O2522" s="2">
        <v>7941870000000</v>
      </c>
      <c r="P2522" s="2">
        <v>7540470000000</v>
      </c>
      <c r="Q2522" s="2">
        <v>7170310000000</v>
      </c>
      <c r="R2522" s="2">
        <v>6791630000000</v>
      </c>
      <c r="S2522" s="2">
        <v>6410110000000</v>
      </c>
      <c r="T2522" s="2">
        <v>6051310000000</v>
      </c>
      <c r="U2522" s="2">
        <v>5847770000000</v>
      </c>
      <c r="V2522" s="2">
        <v>5684930000000</v>
      </c>
      <c r="W2522" s="2">
        <v>5526830000000</v>
      </c>
      <c r="X2522" s="2">
        <v>5350750000000</v>
      </c>
      <c r="Y2522" s="2">
        <v>5156670000000</v>
      </c>
      <c r="Z2522" s="2">
        <v>4962600000000</v>
      </c>
      <c r="AA2522" s="2">
        <v>4815860000000</v>
      </c>
      <c r="AB2522" s="2">
        <v>4665340000000</v>
      </c>
      <c r="AC2522" s="2">
        <v>4519550000000</v>
      </c>
      <c r="AD2522" s="2">
        <v>4376590000000</v>
      </c>
      <c r="AE2522" s="2">
        <v>4232700000000</v>
      </c>
      <c r="AF2522" s="2">
        <v>4095420000000</v>
      </c>
    </row>
    <row r="2523" spans="1:32">
      <c r="A2523" t="s">
        <v>8126</v>
      </c>
      <c r="B2523" t="s">
        <v>19</v>
      </c>
      <c r="C2523" s="2">
        <v>111194000</v>
      </c>
      <c r="D2523" s="2">
        <v>113830000</v>
      </c>
      <c r="E2523" s="2">
        <v>99151200</v>
      </c>
      <c r="F2523" s="2">
        <v>95019900</v>
      </c>
      <c r="G2523" s="2">
        <v>92734500</v>
      </c>
      <c r="H2523" s="2">
        <v>90624900</v>
      </c>
      <c r="I2523" s="2">
        <v>88163700</v>
      </c>
      <c r="J2523" s="2">
        <v>85131200</v>
      </c>
      <c r="K2523" s="2">
        <v>80182400</v>
      </c>
      <c r="L2523" s="2">
        <v>75418200</v>
      </c>
      <c r="M2523" s="2">
        <v>70926500</v>
      </c>
      <c r="N2523" s="2">
        <v>66461200</v>
      </c>
      <c r="O2523" s="2">
        <v>73739300</v>
      </c>
      <c r="P2523" s="2">
        <v>70012400</v>
      </c>
      <c r="Q2523" s="2">
        <v>66575500</v>
      </c>
      <c r="R2523" s="2">
        <v>63059500</v>
      </c>
      <c r="S2523" s="2">
        <v>59517100</v>
      </c>
      <c r="T2523" s="2">
        <v>56185700</v>
      </c>
      <c r="U2523" s="2">
        <v>54295800</v>
      </c>
      <c r="V2523" s="2">
        <v>52784000</v>
      </c>
      <c r="W2523" s="2">
        <v>51316000</v>
      </c>
      <c r="X2523" s="2">
        <v>49681100</v>
      </c>
      <c r="Y2523" s="2">
        <v>47879100</v>
      </c>
      <c r="Z2523" s="2">
        <v>46077200</v>
      </c>
      <c r="AA2523" s="2">
        <v>44714700</v>
      </c>
      <c r="AB2523" s="2">
        <v>43317100</v>
      </c>
      <c r="AC2523" s="2">
        <v>41963500</v>
      </c>
      <c r="AD2523" s="2">
        <v>40636200</v>
      </c>
      <c r="AE2523" s="2">
        <v>39300100</v>
      </c>
      <c r="AF2523" s="2">
        <v>38025500</v>
      </c>
    </row>
    <row r="2524" spans="1:32">
      <c r="A2524" t="s">
        <v>8127</v>
      </c>
      <c r="B2524" t="s">
        <v>19</v>
      </c>
      <c r="C2524" s="2">
        <v>3769320000</v>
      </c>
      <c r="D2524" s="2">
        <v>3858710000</v>
      </c>
      <c r="E2524" s="2">
        <v>3361100000</v>
      </c>
      <c r="F2524" s="2">
        <v>3221060000</v>
      </c>
      <c r="G2524" s="2">
        <v>3143580000</v>
      </c>
      <c r="H2524" s="2">
        <v>3072070000</v>
      </c>
      <c r="I2524" s="2">
        <v>2988640000</v>
      </c>
      <c r="J2524" s="2">
        <v>2885840000</v>
      </c>
      <c r="K2524" s="2">
        <v>2718080000</v>
      </c>
      <c r="L2524" s="2">
        <v>2556580000</v>
      </c>
      <c r="M2524" s="2">
        <v>2404320000</v>
      </c>
      <c r="N2524" s="2">
        <v>2252950000</v>
      </c>
      <c r="O2524" s="2">
        <v>2499670000</v>
      </c>
      <c r="P2524" s="2">
        <v>2373330000</v>
      </c>
      <c r="Q2524" s="2">
        <v>2256820000</v>
      </c>
      <c r="R2524" s="2">
        <v>2137640000</v>
      </c>
      <c r="S2524" s="2">
        <v>2017550000</v>
      </c>
      <c r="T2524" s="2">
        <v>1904620000</v>
      </c>
      <c r="U2524" s="2">
        <v>1840560000</v>
      </c>
      <c r="V2524" s="2">
        <v>1789310000</v>
      </c>
      <c r="W2524" s="2">
        <v>1739550000</v>
      </c>
      <c r="X2524" s="2">
        <v>1684130000</v>
      </c>
      <c r="Y2524" s="2">
        <v>1623040000</v>
      </c>
      <c r="Z2524" s="2">
        <v>1561960000</v>
      </c>
      <c r="AA2524" s="2">
        <v>1515770000</v>
      </c>
      <c r="AB2524" s="2">
        <v>1468400000</v>
      </c>
      <c r="AC2524" s="2">
        <v>1422510000</v>
      </c>
      <c r="AD2524" s="2">
        <v>1377520000</v>
      </c>
      <c r="AE2524" s="2">
        <v>1332220000</v>
      </c>
      <c r="AF2524" s="2">
        <v>1289020000</v>
      </c>
    </row>
    <row r="2525" spans="1:32">
      <c r="A2525" t="s">
        <v>8128</v>
      </c>
      <c r="B2525" t="s">
        <v>19</v>
      </c>
      <c r="C2525" s="2">
        <v>10899100000</v>
      </c>
      <c r="D2525" s="2">
        <v>11157600000</v>
      </c>
      <c r="E2525" s="2">
        <v>9718740000</v>
      </c>
      <c r="F2525" s="2">
        <v>9313790000</v>
      </c>
      <c r="G2525" s="2">
        <v>9089770000</v>
      </c>
      <c r="H2525" s="2">
        <v>8882990000</v>
      </c>
      <c r="I2525" s="2">
        <v>8641750000</v>
      </c>
      <c r="J2525" s="2">
        <v>8344500000</v>
      </c>
      <c r="K2525" s="2">
        <v>7859420000</v>
      </c>
      <c r="L2525" s="2">
        <v>7392440000</v>
      </c>
      <c r="M2525" s="2">
        <v>6952170000</v>
      </c>
      <c r="N2525" s="2">
        <v>6514480000</v>
      </c>
      <c r="O2525" s="2">
        <v>7227880000</v>
      </c>
      <c r="P2525" s="2">
        <v>6862560000</v>
      </c>
      <c r="Q2525" s="2">
        <v>6525680000</v>
      </c>
      <c r="R2525" s="2">
        <v>6181050000</v>
      </c>
      <c r="S2525" s="2">
        <v>5833830000</v>
      </c>
      <c r="T2525" s="2">
        <v>5507280000</v>
      </c>
      <c r="U2525" s="2">
        <v>5322040000</v>
      </c>
      <c r="V2525" s="2">
        <v>5173850000</v>
      </c>
      <c r="W2525" s="2">
        <v>5029960000</v>
      </c>
      <c r="X2525" s="2">
        <v>4869710000</v>
      </c>
      <c r="Y2525" s="2">
        <v>4693080000</v>
      </c>
      <c r="Z2525" s="2">
        <v>4516450000</v>
      </c>
      <c r="AA2525" s="2">
        <v>4382910000</v>
      </c>
      <c r="AB2525" s="2">
        <v>4245920000</v>
      </c>
      <c r="AC2525" s="2">
        <v>4113230000</v>
      </c>
      <c r="AD2525" s="2">
        <v>3983130000</v>
      </c>
      <c r="AE2525" s="2">
        <v>3852170000</v>
      </c>
      <c r="AF2525" s="2">
        <v>3727240000</v>
      </c>
    </row>
    <row r="2526" spans="1:32">
      <c r="A2526" t="s">
        <v>8129</v>
      </c>
      <c r="B2526" t="s">
        <v>19</v>
      </c>
      <c r="C2526" s="2">
        <v>3888860000</v>
      </c>
      <c r="D2526" s="2">
        <v>3981090000</v>
      </c>
      <c r="E2526" s="2">
        <v>3467700000</v>
      </c>
      <c r="F2526" s="2">
        <v>3323210000</v>
      </c>
      <c r="G2526" s="2">
        <v>3243280000</v>
      </c>
      <c r="H2526" s="2">
        <v>3169500000</v>
      </c>
      <c r="I2526" s="2">
        <v>3083420000</v>
      </c>
      <c r="J2526" s="2">
        <v>2977360000</v>
      </c>
      <c r="K2526" s="2">
        <v>2804290000</v>
      </c>
      <c r="L2526" s="2">
        <v>2637660000</v>
      </c>
      <c r="M2526" s="2">
        <v>2480570000</v>
      </c>
      <c r="N2526" s="2">
        <v>2324400000</v>
      </c>
      <c r="O2526" s="2">
        <v>2578950000</v>
      </c>
      <c r="P2526" s="2">
        <v>2448600000</v>
      </c>
      <c r="Q2526" s="2">
        <v>2328400000</v>
      </c>
      <c r="R2526" s="2">
        <v>2205430000</v>
      </c>
      <c r="S2526" s="2">
        <v>2081540000</v>
      </c>
      <c r="T2526" s="2">
        <v>1965030000</v>
      </c>
      <c r="U2526" s="2">
        <v>1898930000</v>
      </c>
      <c r="V2526" s="2">
        <v>1846060000</v>
      </c>
      <c r="W2526" s="2">
        <v>1794720000</v>
      </c>
      <c r="X2526" s="2">
        <v>1737540000</v>
      </c>
      <c r="Y2526" s="2">
        <v>1674520000</v>
      </c>
      <c r="Z2526" s="2">
        <v>1611500000</v>
      </c>
      <c r="AA2526" s="2">
        <v>1563850000</v>
      </c>
      <c r="AB2526" s="2">
        <v>1514970000</v>
      </c>
      <c r="AC2526" s="2">
        <v>1467620000</v>
      </c>
      <c r="AD2526" s="2">
        <v>1421200000</v>
      </c>
      <c r="AE2526" s="2">
        <v>1374470000</v>
      </c>
      <c r="AF2526" s="2">
        <v>1329900000</v>
      </c>
    </row>
    <row r="2527" spans="1:32">
      <c r="A2527" t="s">
        <v>8130</v>
      </c>
      <c r="B2527" t="s">
        <v>19</v>
      </c>
      <c r="C2527" s="2">
        <v>1169620000</v>
      </c>
      <c r="D2527" s="2">
        <v>1197360000</v>
      </c>
      <c r="E2527" s="2">
        <v>1042950000</v>
      </c>
      <c r="F2527" s="2">
        <v>999493000</v>
      </c>
      <c r="G2527" s="2">
        <v>975453000</v>
      </c>
      <c r="H2527" s="2">
        <v>953263000</v>
      </c>
      <c r="I2527" s="2">
        <v>927374000</v>
      </c>
      <c r="J2527" s="2">
        <v>895475000</v>
      </c>
      <c r="K2527" s="2">
        <v>843420000</v>
      </c>
      <c r="L2527" s="2">
        <v>793307000</v>
      </c>
      <c r="M2527" s="2">
        <v>746060000</v>
      </c>
      <c r="N2527" s="2">
        <v>699090000</v>
      </c>
      <c r="O2527" s="2">
        <v>775647000</v>
      </c>
      <c r="P2527" s="2">
        <v>736444000</v>
      </c>
      <c r="Q2527" s="2">
        <v>700292000</v>
      </c>
      <c r="R2527" s="2">
        <v>663308000</v>
      </c>
      <c r="S2527" s="2">
        <v>626047000</v>
      </c>
      <c r="T2527" s="2">
        <v>591004000</v>
      </c>
      <c r="U2527" s="2">
        <v>571125000</v>
      </c>
      <c r="V2527" s="2">
        <v>555222000</v>
      </c>
      <c r="W2527" s="2">
        <v>539781000</v>
      </c>
      <c r="X2527" s="2">
        <v>522584000</v>
      </c>
      <c r="Y2527" s="2">
        <v>503630000</v>
      </c>
      <c r="Z2527" s="2">
        <v>484675000</v>
      </c>
      <c r="AA2527" s="2">
        <v>470344000</v>
      </c>
      <c r="AB2527" s="2">
        <v>455643000</v>
      </c>
      <c r="AC2527" s="2">
        <v>441404000</v>
      </c>
      <c r="AD2527" s="2">
        <v>427443000</v>
      </c>
      <c r="AE2527" s="2">
        <v>413389000</v>
      </c>
      <c r="AF2527" s="2">
        <v>399982000</v>
      </c>
    </row>
    <row r="2528" spans="1:32">
      <c r="A2528" t="s">
        <v>8131</v>
      </c>
      <c r="B2528" t="s">
        <v>19</v>
      </c>
      <c r="C2528" s="2">
        <v>29176500000</v>
      </c>
      <c r="D2528" s="2">
        <v>29868400000</v>
      </c>
      <c r="E2528" s="2">
        <v>26016600000</v>
      </c>
      <c r="F2528" s="2">
        <v>24932600000</v>
      </c>
      <c r="G2528" s="2">
        <v>24332900000</v>
      </c>
      <c r="H2528" s="2">
        <v>23779400000</v>
      </c>
      <c r="I2528" s="2">
        <v>23133600000</v>
      </c>
      <c r="J2528" s="2">
        <v>22337900000</v>
      </c>
      <c r="K2528" s="2">
        <v>21039300000</v>
      </c>
      <c r="L2528" s="2">
        <v>19789300000</v>
      </c>
      <c r="M2528" s="2">
        <v>18610700000</v>
      </c>
      <c r="N2528" s="2">
        <v>17439000000</v>
      </c>
      <c r="O2528" s="2">
        <v>19348700000</v>
      </c>
      <c r="P2528" s="2">
        <v>18370800000</v>
      </c>
      <c r="Q2528" s="2">
        <v>17469000000</v>
      </c>
      <c r="R2528" s="2">
        <v>16546400000</v>
      </c>
      <c r="S2528" s="2">
        <v>15616900000</v>
      </c>
      <c r="T2528" s="2">
        <v>14742800000</v>
      </c>
      <c r="U2528" s="2">
        <v>14246900000</v>
      </c>
      <c r="V2528" s="2">
        <v>13850200000</v>
      </c>
      <c r="W2528" s="2">
        <v>13465000000</v>
      </c>
      <c r="X2528" s="2">
        <v>13036000000</v>
      </c>
      <c r="Y2528" s="2">
        <v>12563200000</v>
      </c>
      <c r="Z2528" s="2">
        <v>12090400000</v>
      </c>
      <c r="AA2528" s="2">
        <v>11732900000</v>
      </c>
      <c r="AB2528" s="2">
        <v>11366100000</v>
      </c>
      <c r="AC2528" s="2">
        <v>11010900000</v>
      </c>
      <c r="AD2528" s="2">
        <v>10662700000</v>
      </c>
      <c r="AE2528" s="2">
        <v>10312100000</v>
      </c>
      <c r="AF2528" s="2">
        <v>9977660000</v>
      </c>
    </row>
    <row r="2529" spans="1:32">
      <c r="A2529" t="s">
        <v>8132</v>
      </c>
      <c r="B2529" t="s">
        <v>19</v>
      </c>
      <c r="C2529" s="2">
        <v>40859500</v>
      </c>
      <c r="D2529" s="2">
        <v>41828500</v>
      </c>
      <c r="E2529" s="2">
        <v>36434400</v>
      </c>
      <c r="F2529" s="2">
        <v>34916300</v>
      </c>
      <c r="G2529" s="2">
        <v>34076500</v>
      </c>
      <c r="H2529" s="2">
        <v>33301300</v>
      </c>
      <c r="I2529" s="2">
        <v>32396900</v>
      </c>
      <c r="J2529" s="2">
        <v>31282600</v>
      </c>
      <c r="K2529" s="2">
        <v>29464100</v>
      </c>
      <c r="L2529" s="2">
        <v>27713400</v>
      </c>
      <c r="M2529" s="2">
        <v>26062900</v>
      </c>
      <c r="N2529" s="2">
        <v>24422000</v>
      </c>
      <c r="O2529" s="2">
        <v>27096500</v>
      </c>
      <c r="P2529" s="2">
        <v>25727000</v>
      </c>
      <c r="Q2529" s="2">
        <v>24464000</v>
      </c>
      <c r="R2529" s="2">
        <v>23172000</v>
      </c>
      <c r="S2529" s="2">
        <v>21870300</v>
      </c>
      <c r="T2529" s="2">
        <v>20646200</v>
      </c>
      <c r="U2529" s="2">
        <v>19951700</v>
      </c>
      <c r="V2529" s="2">
        <v>19396200</v>
      </c>
      <c r="W2529" s="2">
        <v>18856700</v>
      </c>
      <c r="X2529" s="2">
        <v>18256000</v>
      </c>
      <c r="Y2529" s="2">
        <v>17593800</v>
      </c>
      <c r="Z2529" s="2">
        <v>16931700</v>
      </c>
      <c r="AA2529" s="2">
        <v>16431000</v>
      </c>
      <c r="AB2529" s="2">
        <v>15917400</v>
      </c>
      <c r="AC2529" s="2">
        <v>15420000</v>
      </c>
      <c r="AD2529" s="2">
        <v>14932300</v>
      </c>
      <c r="AE2529" s="2">
        <v>14441300</v>
      </c>
      <c r="AF2529" s="2">
        <v>13973000</v>
      </c>
    </row>
    <row r="2530" spans="1:32">
      <c r="A2530" t="s">
        <v>8133</v>
      </c>
      <c r="B2530" t="s">
        <v>19</v>
      </c>
      <c r="C2530" s="2">
        <v>27830000</v>
      </c>
      <c r="D2530" s="2">
        <v>28490000</v>
      </c>
      <c r="E2530" s="2">
        <v>24816000</v>
      </c>
      <c r="F2530" s="2">
        <v>23782000</v>
      </c>
      <c r="G2530" s="2">
        <v>23210000</v>
      </c>
      <c r="H2530" s="2">
        <v>22682000</v>
      </c>
      <c r="I2530" s="2">
        <v>22066000</v>
      </c>
      <c r="J2530" s="2">
        <v>21307000</v>
      </c>
      <c r="K2530" s="2">
        <v>20068400</v>
      </c>
      <c r="L2530" s="2">
        <v>18876000</v>
      </c>
      <c r="M2530" s="2">
        <v>17751800</v>
      </c>
      <c r="N2530" s="2">
        <v>16634200</v>
      </c>
      <c r="O2530" s="2">
        <v>18455800</v>
      </c>
      <c r="P2530" s="2">
        <v>17523000</v>
      </c>
      <c r="Q2530" s="2">
        <v>16662800</v>
      </c>
      <c r="R2530" s="2">
        <v>15782800</v>
      </c>
      <c r="S2530" s="2">
        <v>14896200</v>
      </c>
      <c r="T2530" s="2">
        <v>14062400</v>
      </c>
      <c r="U2530" s="2">
        <v>13589400</v>
      </c>
      <c r="V2530" s="2">
        <v>13211000</v>
      </c>
      <c r="W2530" s="2">
        <v>12843600</v>
      </c>
      <c r="X2530" s="2">
        <v>12434400</v>
      </c>
      <c r="Y2530" s="2">
        <v>11983400</v>
      </c>
      <c r="Z2530" s="2">
        <v>11532400</v>
      </c>
      <c r="AA2530" s="2">
        <v>11191400</v>
      </c>
      <c r="AB2530" s="2">
        <v>10841600</v>
      </c>
      <c r="AC2530" s="2">
        <v>10502800</v>
      </c>
      <c r="AD2530" s="2">
        <v>10170600</v>
      </c>
      <c r="AE2530" s="2">
        <v>9836200</v>
      </c>
      <c r="AF2530" s="2">
        <v>9517200</v>
      </c>
    </row>
    <row r="2531" spans="1:32">
      <c r="A2531" t="s">
        <v>8134</v>
      </c>
      <c r="B2531" t="s">
        <v>19</v>
      </c>
      <c r="C2531" s="2">
        <v>1004030000</v>
      </c>
      <c r="D2531" s="2">
        <v>1027840000</v>
      </c>
      <c r="E2531" s="2">
        <v>895294000</v>
      </c>
      <c r="F2531" s="2">
        <v>857990000</v>
      </c>
      <c r="G2531" s="2">
        <v>837354000</v>
      </c>
      <c r="H2531" s="2">
        <v>818305000</v>
      </c>
      <c r="I2531" s="2">
        <v>796081000</v>
      </c>
      <c r="J2531" s="2">
        <v>768698000</v>
      </c>
      <c r="K2531" s="2">
        <v>724013000</v>
      </c>
      <c r="L2531" s="2">
        <v>680995000</v>
      </c>
      <c r="M2531" s="2">
        <v>640437000</v>
      </c>
      <c r="N2531" s="2">
        <v>600117000</v>
      </c>
      <c r="O2531" s="2">
        <v>665835000</v>
      </c>
      <c r="P2531" s="2">
        <v>632182000</v>
      </c>
      <c r="Q2531" s="2">
        <v>601148000</v>
      </c>
      <c r="R2531" s="2">
        <v>569400000</v>
      </c>
      <c r="S2531" s="2">
        <v>537414000</v>
      </c>
      <c r="T2531" s="2">
        <v>507333000</v>
      </c>
      <c r="U2531" s="2">
        <v>490268000</v>
      </c>
      <c r="V2531" s="2">
        <v>476617000</v>
      </c>
      <c r="W2531" s="2">
        <v>463362000</v>
      </c>
      <c r="X2531" s="2">
        <v>448599000</v>
      </c>
      <c r="Y2531" s="2">
        <v>432328000</v>
      </c>
      <c r="Z2531" s="2">
        <v>416058000</v>
      </c>
      <c r="AA2531" s="2">
        <v>403755000</v>
      </c>
      <c r="AB2531" s="2">
        <v>391135000</v>
      </c>
      <c r="AC2531" s="2">
        <v>378912000</v>
      </c>
      <c r="AD2531" s="2">
        <v>366928000</v>
      </c>
      <c r="AE2531" s="2">
        <v>354863000</v>
      </c>
      <c r="AF2531" s="2">
        <v>343355000</v>
      </c>
    </row>
    <row r="2532" spans="1:32">
      <c r="A2532" t="s">
        <v>8135</v>
      </c>
      <c r="B2532" t="s">
        <v>19</v>
      </c>
      <c r="C2532" s="2">
        <v>212140000</v>
      </c>
      <c r="D2532" s="2">
        <v>217172000</v>
      </c>
      <c r="E2532" s="2">
        <v>189166000</v>
      </c>
      <c r="F2532" s="2">
        <v>181284000</v>
      </c>
      <c r="G2532" s="2">
        <v>176924000</v>
      </c>
      <c r="H2532" s="2">
        <v>172899000</v>
      </c>
      <c r="I2532" s="2">
        <v>168203000</v>
      </c>
      <c r="J2532" s="2">
        <v>162417000</v>
      </c>
      <c r="K2532" s="2">
        <v>152976000</v>
      </c>
      <c r="L2532" s="2">
        <v>143887000</v>
      </c>
      <c r="M2532" s="2">
        <v>135317000</v>
      </c>
      <c r="N2532" s="2">
        <v>126798000</v>
      </c>
      <c r="O2532" s="2">
        <v>140684000</v>
      </c>
      <c r="P2532" s="2">
        <v>133573000</v>
      </c>
      <c r="Q2532" s="2">
        <v>127016000</v>
      </c>
      <c r="R2532" s="2">
        <v>120308000</v>
      </c>
      <c r="S2532" s="2">
        <v>113550000</v>
      </c>
      <c r="T2532" s="2">
        <v>107194000</v>
      </c>
      <c r="U2532" s="2">
        <v>103588000</v>
      </c>
      <c r="V2532" s="2">
        <v>100704000</v>
      </c>
      <c r="W2532" s="2">
        <v>97903300</v>
      </c>
      <c r="X2532" s="2">
        <v>94784000</v>
      </c>
      <c r="Y2532" s="2">
        <v>91346200</v>
      </c>
      <c r="Z2532" s="2">
        <v>87908300</v>
      </c>
      <c r="AA2532" s="2">
        <v>85309000</v>
      </c>
      <c r="AB2532" s="2">
        <v>82642600</v>
      </c>
      <c r="AC2532" s="2">
        <v>80060000</v>
      </c>
      <c r="AD2532" s="2">
        <v>77527700</v>
      </c>
      <c r="AE2532" s="2">
        <v>74978700</v>
      </c>
      <c r="AF2532" s="2">
        <v>72547000</v>
      </c>
    </row>
    <row r="2533" spans="1:32">
      <c r="A2533" t="s">
        <v>8136</v>
      </c>
      <c r="B2533" t="s">
        <v>19</v>
      </c>
      <c r="C2533">
        <v>0</v>
      </c>
      <c r="D2533">
        <v>0</v>
      </c>
      <c r="E2533">
        <v>0</v>
      </c>
      <c r="F2533">
        <v>0</v>
      </c>
      <c r="G2533">
        <v>0</v>
      </c>
      <c r="H2533">
        <v>0</v>
      </c>
      <c r="I2533">
        <v>0</v>
      </c>
      <c r="J2533">
        <v>0</v>
      </c>
      <c r="K2533">
        <v>0</v>
      </c>
      <c r="L2533">
        <v>0</v>
      </c>
      <c r="M2533">
        <v>0</v>
      </c>
      <c r="N2533">
        <v>0</v>
      </c>
      <c r="O2533">
        <v>0</v>
      </c>
      <c r="P2533">
        <v>0</v>
      </c>
      <c r="Q2533">
        <v>0</v>
      </c>
      <c r="R2533">
        <v>0</v>
      </c>
      <c r="S2533">
        <v>0</v>
      </c>
      <c r="T2533">
        <v>0</v>
      </c>
      <c r="U2533">
        <v>0</v>
      </c>
      <c r="V2533">
        <v>0</v>
      </c>
      <c r="W2533">
        <v>0</v>
      </c>
      <c r="X2533">
        <v>0</v>
      </c>
      <c r="Y2533">
        <v>0</v>
      </c>
      <c r="Z2533">
        <v>0</v>
      </c>
      <c r="AA2533">
        <v>0</v>
      </c>
      <c r="AB2533">
        <v>0</v>
      </c>
      <c r="AC2533">
        <v>0</v>
      </c>
      <c r="AD2533">
        <v>0</v>
      </c>
      <c r="AE2533">
        <v>0</v>
      </c>
      <c r="AF2533">
        <v>0</v>
      </c>
    </row>
    <row r="2534" spans="1:32">
      <c r="A2534" t="s">
        <v>8137</v>
      </c>
      <c r="B2534" t="s">
        <v>19</v>
      </c>
      <c r="C2534" s="2">
        <v>3592410000000</v>
      </c>
      <c r="D2534" s="2">
        <v>11732300000000</v>
      </c>
      <c r="E2534" s="2">
        <v>10362100000000</v>
      </c>
      <c r="F2534" s="2">
        <v>9905810000000</v>
      </c>
      <c r="G2534" s="2">
        <v>9682560000000</v>
      </c>
      <c r="H2534" s="2">
        <v>9599090000000</v>
      </c>
      <c r="I2534" s="2">
        <v>9387830000000</v>
      </c>
      <c r="J2534" s="2">
        <v>9078370000000</v>
      </c>
      <c r="K2534" s="2">
        <v>8772950000000</v>
      </c>
      <c r="L2534" s="2">
        <v>8380920000000</v>
      </c>
      <c r="M2534" s="2">
        <v>8019300000000</v>
      </c>
      <c r="N2534" s="2">
        <v>7748650000000</v>
      </c>
      <c r="O2534" s="2">
        <v>7585370000000</v>
      </c>
      <c r="P2534" s="2">
        <v>7431770000000</v>
      </c>
      <c r="Q2534" s="2">
        <v>7293770000000</v>
      </c>
      <c r="R2534" s="2">
        <v>7149880000000</v>
      </c>
      <c r="S2534" s="2">
        <v>7046610000000</v>
      </c>
      <c r="T2534" s="2">
        <v>6885800000000</v>
      </c>
      <c r="U2534" s="2">
        <v>6692660000000</v>
      </c>
      <c r="V2534" s="2">
        <v>6537410000000</v>
      </c>
      <c r="W2534" s="2">
        <v>6423870000000</v>
      </c>
      <c r="X2534" s="2">
        <v>6327160000000</v>
      </c>
      <c r="Y2534" s="2">
        <v>6203510000000</v>
      </c>
      <c r="Z2534" s="2">
        <v>6066040000000</v>
      </c>
      <c r="AA2534" s="2">
        <v>5917140000000</v>
      </c>
      <c r="AB2534" s="2">
        <v>5788380000000</v>
      </c>
      <c r="AC2534" s="2">
        <v>5673460000000</v>
      </c>
      <c r="AD2534" s="2">
        <v>5533410000000</v>
      </c>
      <c r="AE2534" s="2">
        <v>5412580000000</v>
      </c>
      <c r="AF2534" s="2">
        <v>5339520000000</v>
      </c>
    </row>
    <row r="2535" spans="1:32">
      <c r="A2535" t="s">
        <v>8138</v>
      </c>
      <c r="B2535" t="s">
        <v>19</v>
      </c>
      <c r="C2535" s="2">
        <v>33355100</v>
      </c>
      <c r="D2535" s="2">
        <v>108933000</v>
      </c>
      <c r="E2535" s="2">
        <v>96211300</v>
      </c>
      <c r="F2535" s="2">
        <v>91974300</v>
      </c>
      <c r="G2535" s="2">
        <v>89901400</v>
      </c>
      <c r="H2535" s="2">
        <v>89126400</v>
      </c>
      <c r="I2535" s="2">
        <v>87165000</v>
      </c>
      <c r="J2535" s="2">
        <v>84291600</v>
      </c>
      <c r="K2535" s="2">
        <v>81455800</v>
      </c>
      <c r="L2535" s="2">
        <v>77815900</v>
      </c>
      <c r="M2535" s="2">
        <v>74458300</v>
      </c>
      <c r="N2535" s="2">
        <v>71945300</v>
      </c>
      <c r="O2535" s="2">
        <v>70429300</v>
      </c>
      <c r="P2535" s="2">
        <v>69003100</v>
      </c>
      <c r="Q2535" s="2">
        <v>67721800</v>
      </c>
      <c r="R2535" s="2">
        <v>66385800</v>
      </c>
      <c r="S2535" s="2">
        <v>65427000</v>
      </c>
      <c r="T2535" s="2">
        <v>63933800</v>
      </c>
      <c r="U2535" s="2">
        <v>62140500</v>
      </c>
      <c r="V2535" s="2">
        <v>60699100</v>
      </c>
      <c r="W2535" s="2">
        <v>59644900</v>
      </c>
      <c r="X2535" s="2">
        <v>58747000</v>
      </c>
      <c r="Y2535" s="2">
        <v>57598900</v>
      </c>
      <c r="Z2535" s="2">
        <v>56322400</v>
      </c>
      <c r="AA2535" s="2">
        <v>54940000</v>
      </c>
      <c r="AB2535" s="2">
        <v>53744500</v>
      </c>
      <c r="AC2535" s="2">
        <v>52677400</v>
      </c>
      <c r="AD2535" s="2">
        <v>51377000</v>
      </c>
      <c r="AE2535" s="2">
        <v>50255200</v>
      </c>
      <c r="AF2535" s="2">
        <v>49576900</v>
      </c>
    </row>
    <row r="2536" spans="1:32">
      <c r="A2536" t="s">
        <v>8139</v>
      </c>
      <c r="B2536" t="s">
        <v>19</v>
      </c>
      <c r="C2536" s="2">
        <v>1130700000</v>
      </c>
      <c r="D2536" s="2">
        <v>3692700000</v>
      </c>
      <c r="E2536" s="2">
        <v>3261440000</v>
      </c>
      <c r="F2536" s="2">
        <v>3117810000</v>
      </c>
      <c r="G2536" s="2">
        <v>3047550000</v>
      </c>
      <c r="H2536" s="2">
        <v>3021270000</v>
      </c>
      <c r="I2536" s="2">
        <v>2954780000</v>
      </c>
      <c r="J2536" s="2">
        <v>2857380000</v>
      </c>
      <c r="K2536" s="2">
        <v>2761250000</v>
      </c>
      <c r="L2536" s="2">
        <v>2637860000</v>
      </c>
      <c r="M2536" s="2">
        <v>2524040000</v>
      </c>
      <c r="N2536" s="2">
        <v>2438860000</v>
      </c>
      <c r="O2536" s="2">
        <v>2387470000</v>
      </c>
      <c r="P2536" s="2">
        <v>2339120000</v>
      </c>
      <c r="Q2536" s="2">
        <v>2295690000</v>
      </c>
      <c r="R2536" s="2">
        <v>2250400000</v>
      </c>
      <c r="S2536" s="2">
        <v>2217890000</v>
      </c>
      <c r="T2536" s="2">
        <v>2167280000</v>
      </c>
      <c r="U2536" s="2">
        <v>2106490000</v>
      </c>
      <c r="V2536" s="2">
        <v>2057620000</v>
      </c>
      <c r="W2536" s="2">
        <v>2021890000</v>
      </c>
      <c r="X2536" s="2">
        <v>1991450000</v>
      </c>
      <c r="Y2536" s="2">
        <v>1952530000</v>
      </c>
      <c r="Z2536" s="2">
        <v>1909260000</v>
      </c>
      <c r="AA2536" s="2">
        <v>1862400000</v>
      </c>
      <c r="AB2536" s="2">
        <v>1821870000</v>
      </c>
      <c r="AC2536" s="2">
        <v>1785700000</v>
      </c>
      <c r="AD2536" s="2">
        <v>1741620000</v>
      </c>
      <c r="AE2536" s="2">
        <v>1703590000</v>
      </c>
      <c r="AF2536" s="2">
        <v>1680590000</v>
      </c>
    </row>
    <row r="2537" spans="1:32">
      <c r="A2537" t="s">
        <v>8140</v>
      </c>
      <c r="B2537" t="s">
        <v>19</v>
      </c>
      <c r="C2537" s="2">
        <v>3269440000</v>
      </c>
      <c r="D2537" s="2">
        <v>10677600000</v>
      </c>
      <c r="E2537" s="2">
        <v>9430570000</v>
      </c>
      <c r="F2537" s="2">
        <v>9015260000</v>
      </c>
      <c r="G2537" s="2">
        <v>8812080000</v>
      </c>
      <c r="H2537" s="2">
        <v>8736110000</v>
      </c>
      <c r="I2537" s="2">
        <v>8543850000</v>
      </c>
      <c r="J2537" s="2">
        <v>8262210000</v>
      </c>
      <c r="K2537" s="2">
        <v>7984250000</v>
      </c>
      <c r="L2537" s="2">
        <v>7627460000</v>
      </c>
      <c r="M2537" s="2">
        <v>7298350000</v>
      </c>
      <c r="N2537" s="2">
        <v>7052030000</v>
      </c>
      <c r="O2537" s="2">
        <v>6903430000</v>
      </c>
      <c r="P2537" s="2">
        <v>6763640000</v>
      </c>
      <c r="Q2537" s="2">
        <v>6638050000</v>
      </c>
      <c r="R2537" s="2">
        <v>6507090000</v>
      </c>
      <c r="S2537" s="2">
        <v>6413110000</v>
      </c>
      <c r="T2537" s="2">
        <v>6266750000</v>
      </c>
      <c r="U2537" s="2">
        <v>6090980000</v>
      </c>
      <c r="V2537" s="2">
        <v>5949690000</v>
      </c>
      <c r="W2537" s="2">
        <v>5846350000</v>
      </c>
      <c r="X2537" s="2">
        <v>5758340000</v>
      </c>
      <c r="Y2537" s="2">
        <v>5645810000</v>
      </c>
      <c r="Z2537" s="2">
        <v>5520690000</v>
      </c>
      <c r="AA2537" s="2">
        <v>5385180000</v>
      </c>
      <c r="AB2537" s="2">
        <v>5268000000</v>
      </c>
      <c r="AC2537" s="2">
        <v>5163400000</v>
      </c>
      <c r="AD2537" s="2">
        <v>5035940000</v>
      </c>
      <c r="AE2537" s="2">
        <v>4925980000</v>
      </c>
      <c r="AF2537" s="2">
        <v>4859490000</v>
      </c>
    </row>
    <row r="2538" spans="1:32">
      <c r="A2538" t="s">
        <v>8141</v>
      </c>
      <c r="B2538" t="s">
        <v>19</v>
      </c>
      <c r="C2538" s="2">
        <v>1166560000</v>
      </c>
      <c r="D2538" s="2">
        <v>3809810000</v>
      </c>
      <c r="E2538" s="2">
        <v>3364880000</v>
      </c>
      <c r="F2538" s="2">
        <v>3216690000</v>
      </c>
      <c r="G2538" s="2">
        <v>3144200000</v>
      </c>
      <c r="H2538" s="2">
        <v>3117090000</v>
      </c>
      <c r="I2538" s="2">
        <v>3048490000</v>
      </c>
      <c r="J2538" s="2">
        <v>2948000000</v>
      </c>
      <c r="K2538" s="2">
        <v>2848820000</v>
      </c>
      <c r="L2538" s="2">
        <v>2721520000</v>
      </c>
      <c r="M2538" s="2">
        <v>2604090000</v>
      </c>
      <c r="N2538" s="2">
        <v>2516200000</v>
      </c>
      <c r="O2538" s="2">
        <v>2463180000</v>
      </c>
      <c r="P2538" s="2">
        <v>2413300000</v>
      </c>
      <c r="Q2538" s="2">
        <v>2368490000</v>
      </c>
      <c r="R2538" s="2">
        <v>2321770000</v>
      </c>
      <c r="S2538" s="2">
        <v>2288230000</v>
      </c>
      <c r="T2538" s="2">
        <v>2236010000</v>
      </c>
      <c r="U2538" s="2">
        <v>2173290000</v>
      </c>
      <c r="V2538" s="2">
        <v>2122880000</v>
      </c>
      <c r="W2538" s="2">
        <v>2086010000</v>
      </c>
      <c r="X2538" s="2">
        <v>2054610000</v>
      </c>
      <c r="Y2538" s="2">
        <v>2014450000</v>
      </c>
      <c r="Z2538" s="2">
        <v>1969810000</v>
      </c>
      <c r="AA2538" s="2">
        <v>1921460000</v>
      </c>
      <c r="AB2538" s="2">
        <v>1879650000</v>
      </c>
      <c r="AC2538" s="2">
        <v>1842330000</v>
      </c>
      <c r="AD2538" s="2">
        <v>1796850000</v>
      </c>
      <c r="AE2538" s="2">
        <v>1757620000</v>
      </c>
      <c r="AF2538" s="2">
        <v>1733890000</v>
      </c>
    </row>
    <row r="2539" spans="1:32">
      <c r="A2539" t="s">
        <v>8142</v>
      </c>
      <c r="B2539" t="s">
        <v>19</v>
      </c>
      <c r="C2539" s="2">
        <v>350855000</v>
      </c>
      <c r="D2539" s="2">
        <v>1145840000</v>
      </c>
      <c r="E2539" s="2">
        <v>1012020000</v>
      </c>
      <c r="F2539" s="2">
        <v>967457000</v>
      </c>
      <c r="G2539" s="2">
        <v>945653000</v>
      </c>
      <c r="H2539" s="2">
        <v>937500000</v>
      </c>
      <c r="I2539" s="2">
        <v>916868000</v>
      </c>
      <c r="J2539" s="2">
        <v>886644000</v>
      </c>
      <c r="K2539" s="2">
        <v>856815000</v>
      </c>
      <c r="L2539" s="2">
        <v>818528000</v>
      </c>
      <c r="M2539" s="2">
        <v>783210000</v>
      </c>
      <c r="N2539" s="2">
        <v>756776000</v>
      </c>
      <c r="O2539" s="2">
        <v>740830000</v>
      </c>
      <c r="P2539" s="2">
        <v>725828000</v>
      </c>
      <c r="Q2539" s="2">
        <v>712350000</v>
      </c>
      <c r="R2539" s="2">
        <v>698297000</v>
      </c>
      <c r="S2539" s="2">
        <v>688211000</v>
      </c>
      <c r="T2539" s="2">
        <v>672505000</v>
      </c>
      <c r="U2539" s="2">
        <v>653642000</v>
      </c>
      <c r="V2539" s="2">
        <v>638480000</v>
      </c>
      <c r="W2539" s="2">
        <v>627391000</v>
      </c>
      <c r="X2539" s="2">
        <v>617946000</v>
      </c>
      <c r="Y2539" s="2">
        <v>605870000</v>
      </c>
      <c r="Z2539" s="2">
        <v>592443000</v>
      </c>
      <c r="AA2539" s="2">
        <v>577901000</v>
      </c>
      <c r="AB2539" s="2">
        <v>565326000</v>
      </c>
      <c r="AC2539" s="2">
        <v>554102000</v>
      </c>
      <c r="AD2539" s="2">
        <v>540423000</v>
      </c>
      <c r="AE2539" s="2">
        <v>528623000</v>
      </c>
      <c r="AF2539" s="2">
        <v>521488000</v>
      </c>
    </row>
    <row r="2540" spans="1:32">
      <c r="A2540" t="s">
        <v>8143</v>
      </c>
      <c r="B2540" t="s">
        <v>19</v>
      </c>
      <c r="C2540" s="2">
        <v>8752160000</v>
      </c>
      <c r="D2540" s="2">
        <v>28583400000</v>
      </c>
      <c r="E2540" s="2">
        <v>25245200000</v>
      </c>
      <c r="F2540" s="2">
        <v>24133500000</v>
      </c>
      <c r="G2540" s="2">
        <v>23589600000</v>
      </c>
      <c r="H2540" s="2">
        <v>23386200000</v>
      </c>
      <c r="I2540" s="2">
        <v>22871500000</v>
      </c>
      <c r="J2540" s="2">
        <v>22117600000</v>
      </c>
      <c r="K2540" s="2">
        <v>21373500000</v>
      </c>
      <c r="L2540" s="2">
        <v>20418400000</v>
      </c>
      <c r="M2540" s="2">
        <v>19537400000</v>
      </c>
      <c r="N2540" s="2">
        <v>18878000000</v>
      </c>
      <c r="O2540" s="2">
        <v>18480200000</v>
      </c>
      <c r="P2540" s="2">
        <v>18106000000</v>
      </c>
      <c r="Q2540" s="2">
        <v>17769800000</v>
      </c>
      <c r="R2540" s="2">
        <v>17419200000</v>
      </c>
      <c r="S2540" s="2">
        <v>17167600000</v>
      </c>
      <c r="T2540" s="2">
        <v>16775800000</v>
      </c>
      <c r="U2540" s="2">
        <v>16305300000</v>
      </c>
      <c r="V2540" s="2">
        <v>15927100000</v>
      </c>
      <c r="W2540" s="2">
        <v>15650400000</v>
      </c>
      <c r="X2540" s="2">
        <v>15414800000</v>
      </c>
      <c r="Y2540" s="2">
        <v>15113600000</v>
      </c>
      <c r="Z2540" s="2">
        <v>14778600000</v>
      </c>
      <c r="AA2540" s="2">
        <v>14415900000</v>
      </c>
      <c r="AB2540" s="2">
        <v>14102200000</v>
      </c>
      <c r="AC2540" s="2">
        <v>13822200000</v>
      </c>
      <c r="AD2540" s="2">
        <v>13481000000</v>
      </c>
      <c r="AE2540" s="2">
        <v>13186600000</v>
      </c>
      <c r="AF2540" s="2">
        <v>13008700000</v>
      </c>
    </row>
    <row r="2541" spans="1:32">
      <c r="A2541" t="s">
        <v>8144</v>
      </c>
      <c r="B2541" t="s">
        <v>19</v>
      </c>
      <c r="C2541" s="2">
        <v>12256800</v>
      </c>
      <c r="D2541" s="2">
        <v>40029000</v>
      </c>
      <c r="E2541" s="2">
        <v>35354100</v>
      </c>
      <c r="F2541" s="2">
        <v>33797200</v>
      </c>
      <c r="G2541" s="2">
        <v>33035500</v>
      </c>
      <c r="H2541" s="2">
        <v>32750700</v>
      </c>
      <c r="I2541" s="2">
        <v>32029900</v>
      </c>
      <c r="J2541" s="2">
        <v>30974000</v>
      </c>
      <c r="K2541" s="2">
        <v>29932000</v>
      </c>
      <c r="L2541" s="2">
        <v>28594500</v>
      </c>
      <c r="M2541" s="2">
        <v>27360700</v>
      </c>
      <c r="N2541" s="2">
        <v>26437200</v>
      </c>
      <c r="O2541" s="2">
        <v>25880200</v>
      </c>
      <c r="P2541" s="2">
        <v>25356100</v>
      </c>
      <c r="Q2541" s="2">
        <v>24885300</v>
      </c>
      <c r="R2541" s="2">
        <v>24394300</v>
      </c>
      <c r="S2541" s="2">
        <v>24042000</v>
      </c>
      <c r="T2541" s="2">
        <v>23493300</v>
      </c>
      <c r="U2541" s="2">
        <v>22834400</v>
      </c>
      <c r="V2541" s="2">
        <v>22304700</v>
      </c>
      <c r="W2541" s="2">
        <v>21917300</v>
      </c>
      <c r="X2541" s="2">
        <v>21587300</v>
      </c>
      <c r="Y2541" s="2">
        <v>21165500</v>
      </c>
      <c r="Z2541" s="2">
        <v>20696400</v>
      </c>
      <c r="AA2541" s="2">
        <v>20188400</v>
      </c>
      <c r="AB2541" s="2">
        <v>19749100</v>
      </c>
      <c r="AC2541" s="2">
        <v>19357000</v>
      </c>
      <c r="AD2541" s="2">
        <v>18879200</v>
      </c>
      <c r="AE2541" s="2">
        <v>18466900</v>
      </c>
      <c r="AF2541" s="2">
        <v>18217700</v>
      </c>
    </row>
    <row r="2542" spans="1:32">
      <c r="A2542" t="s">
        <v>8145</v>
      </c>
      <c r="B2542" t="s">
        <v>19</v>
      </c>
      <c r="C2542" s="2">
        <v>8348260</v>
      </c>
      <c r="D2542" s="2">
        <v>27264300</v>
      </c>
      <c r="E2542" s="2">
        <v>24080200</v>
      </c>
      <c r="F2542" s="2">
        <v>23019700</v>
      </c>
      <c r="G2542" s="2">
        <v>22500900</v>
      </c>
      <c r="H2542" s="2">
        <v>22307000</v>
      </c>
      <c r="I2542" s="2">
        <v>21816000</v>
      </c>
      <c r="J2542" s="2">
        <v>21096900</v>
      </c>
      <c r="K2542" s="2">
        <v>20387100</v>
      </c>
      <c r="L2542" s="2">
        <v>19476100</v>
      </c>
      <c r="M2542" s="2">
        <v>18635800</v>
      </c>
      <c r="N2542" s="2">
        <v>18006800</v>
      </c>
      <c r="O2542" s="2">
        <v>17627400</v>
      </c>
      <c r="P2542" s="2">
        <v>17270400</v>
      </c>
      <c r="Q2542" s="2">
        <v>16949700</v>
      </c>
      <c r="R2542" s="2">
        <v>16615300</v>
      </c>
      <c r="S2542" s="2">
        <v>16375400</v>
      </c>
      <c r="T2542" s="2">
        <v>16001600</v>
      </c>
      <c r="U2542" s="2">
        <v>15552800</v>
      </c>
      <c r="V2542" s="2">
        <v>15192000</v>
      </c>
      <c r="W2542" s="2">
        <v>14928200</v>
      </c>
      <c r="X2542" s="2">
        <v>14703500</v>
      </c>
      <c r="Y2542" s="2">
        <v>14416100</v>
      </c>
      <c r="Z2542" s="2">
        <v>14096600</v>
      </c>
      <c r="AA2542" s="2">
        <v>13750600</v>
      </c>
      <c r="AB2542" s="2">
        <v>13451400</v>
      </c>
      <c r="AC2542" s="2">
        <v>13184300</v>
      </c>
      <c r="AD2542" s="2">
        <v>12858900</v>
      </c>
      <c r="AE2542" s="2">
        <v>12578100</v>
      </c>
      <c r="AF2542" s="2">
        <v>12408300</v>
      </c>
    </row>
    <row r="2543" spans="1:32">
      <c r="A2543" t="s">
        <v>8146</v>
      </c>
      <c r="B2543" t="s">
        <v>19</v>
      </c>
      <c r="C2543" s="2">
        <v>301182000</v>
      </c>
      <c r="D2543" s="2">
        <v>983622000</v>
      </c>
      <c r="E2543" s="2">
        <v>868748000</v>
      </c>
      <c r="F2543" s="2">
        <v>830489000</v>
      </c>
      <c r="G2543" s="2">
        <v>811772000</v>
      </c>
      <c r="H2543" s="2">
        <v>804774000</v>
      </c>
      <c r="I2543" s="2">
        <v>787063000</v>
      </c>
      <c r="J2543" s="2">
        <v>761118000</v>
      </c>
      <c r="K2543" s="2">
        <v>735512000</v>
      </c>
      <c r="L2543" s="2">
        <v>702645000</v>
      </c>
      <c r="M2543" s="2">
        <v>672327000</v>
      </c>
      <c r="N2543" s="2">
        <v>649636000</v>
      </c>
      <c r="O2543" s="2">
        <v>635947000</v>
      </c>
      <c r="P2543" s="2">
        <v>623069000</v>
      </c>
      <c r="Q2543" s="2">
        <v>611500000</v>
      </c>
      <c r="R2543" s="2">
        <v>599436000</v>
      </c>
      <c r="S2543" s="2">
        <v>590778000</v>
      </c>
      <c r="T2543" s="2">
        <v>577295000</v>
      </c>
      <c r="U2543" s="2">
        <v>561103000</v>
      </c>
      <c r="V2543" s="2">
        <v>548088000</v>
      </c>
      <c r="W2543" s="2">
        <v>538568000</v>
      </c>
      <c r="X2543" s="2">
        <v>530461000</v>
      </c>
      <c r="Y2543" s="2">
        <v>520094000</v>
      </c>
      <c r="Z2543" s="2">
        <v>508568000</v>
      </c>
      <c r="AA2543" s="2">
        <v>496085000</v>
      </c>
      <c r="AB2543" s="2">
        <v>485290000</v>
      </c>
      <c r="AC2543" s="2">
        <v>475655000</v>
      </c>
      <c r="AD2543" s="2">
        <v>463913000</v>
      </c>
      <c r="AE2543" s="2">
        <v>453783000</v>
      </c>
      <c r="AF2543" s="2">
        <v>447658000</v>
      </c>
    </row>
    <row r="2544" spans="1:32">
      <c r="A2544" t="s">
        <v>8147</v>
      </c>
      <c r="B2544" t="s">
        <v>19</v>
      </c>
      <c r="C2544" s="2">
        <v>63636500</v>
      </c>
      <c r="D2544" s="2">
        <v>207828000</v>
      </c>
      <c r="E2544" s="2">
        <v>183557000</v>
      </c>
      <c r="F2544" s="2">
        <v>175473000</v>
      </c>
      <c r="G2544" s="2">
        <v>171518000</v>
      </c>
      <c r="H2544" s="2">
        <v>170040000</v>
      </c>
      <c r="I2544" s="2">
        <v>166298000</v>
      </c>
      <c r="J2544" s="2">
        <v>160816000</v>
      </c>
      <c r="K2544" s="2">
        <v>155406000</v>
      </c>
      <c r="L2544" s="2">
        <v>148461000</v>
      </c>
      <c r="M2544" s="2">
        <v>142055000</v>
      </c>
      <c r="N2544" s="2">
        <v>137261000</v>
      </c>
      <c r="O2544" s="2">
        <v>134369000</v>
      </c>
      <c r="P2544" s="2">
        <v>131648000</v>
      </c>
      <c r="Q2544" s="2">
        <v>129203000</v>
      </c>
      <c r="R2544" s="2">
        <v>126654000</v>
      </c>
      <c r="S2544" s="2">
        <v>124825000</v>
      </c>
      <c r="T2544" s="2">
        <v>121976000</v>
      </c>
      <c r="U2544" s="2">
        <v>118555000</v>
      </c>
      <c r="V2544" s="2">
        <v>115805000</v>
      </c>
      <c r="W2544" s="2">
        <v>113793000</v>
      </c>
      <c r="X2544" s="2">
        <v>112080000</v>
      </c>
      <c r="Y2544" s="2">
        <v>109890000</v>
      </c>
      <c r="Z2544" s="2">
        <v>107455000</v>
      </c>
      <c r="AA2544" s="2">
        <v>104817000</v>
      </c>
      <c r="AB2544" s="2">
        <v>102536000</v>
      </c>
      <c r="AC2544" s="2">
        <v>100501000</v>
      </c>
      <c r="AD2544" s="2">
        <v>98019700</v>
      </c>
      <c r="AE2544" s="2">
        <v>95879300</v>
      </c>
      <c r="AF2544" s="2">
        <v>94585200</v>
      </c>
    </row>
    <row r="2545" spans="1:32">
      <c r="A2545" t="s">
        <v>8148</v>
      </c>
      <c r="B2545" t="s">
        <v>19</v>
      </c>
      <c r="C2545">
        <v>0</v>
      </c>
      <c r="D2545">
        <v>0</v>
      </c>
      <c r="E2545">
        <v>0</v>
      </c>
      <c r="F2545">
        <v>0</v>
      </c>
      <c r="G2545">
        <v>0</v>
      </c>
      <c r="H2545">
        <v>0</v>
      </c>
      <c r="I2545">
        <v>0</v>
      </c>
      <c r="J2545">
        <v>0</v>
      </c>
      <c r="K2545">
        <v>0</v>
      </c>
      <c r="L2545">
        <v>0</v>
      </c>
      <c r="M2545">
        <v>0</v>
      </c>
      <c r="N2545">
        <v>0</v>
      </c>
      <c r="O2545">
        <v>0</v>
      </c>
      <c r="P2545">
        <v>0</v>
      </c>
      <c r="Q2545">
        <v>0</v>
      </c>
      <c r="R2545">
        <v>0</v>
      </c>
      <c r="S2545">
        <v>0</v>
      </c>
      <c r="T2545">
        <v>0</v>
      </c>
      <c r="U2545">
        <v>0</v>
      </c>
      <c r="V2545">
        <v>0</v>
      </c>
      <c r="W2545">
        <v>0</v>
      </c>
      <c r="X2545">
        <v>0</v>
      </c>
      <c r="Y2545">
        <v>0</v>
      </c>
      <c r="Z2545">
        <v>0</v>
      </c>
      <c r="AA2545">
        <v>0</v>
      </c>
      <c r="AB2545">
        <v>0</v>
      </c>
      <c r="AC2545">
        <v>0</v>
      </c>
      <c r="AD2545">
        <v>0</v>
      </c>
      <c r="AE2545">
        <v>0</v>
      </c>
      <c r="AF2545">
        <v>0</v>
      </c>
    </row>
    <row r="2546" spans="1:32">
      <c r="A2546" t="s">
        <v>8149</v>
      </c>
      <c r="B2546" t="s">
        <v>19</v>
      </c>
      <c r="C2546" s="2">
        <v>308246000000</v>
      </c>
      <c r="D2546" s="2">
        <v>315630000000</v>
      </c>
      <c r="E2546" s="2">
        <v>283347000000</v>
      </c>
      <c r="F2546" s="2">
        <v>286377000000</v>
      </c>
      <c r="G2546" s="2">
        <v>290069000000</v>
      </c>
      <c r="H2546" s="2">
        <v>295560000000</v>
      </c>
      <c r="I2546" s="2">
        <v>301713000000</v>
      </c>
      <c r="J2546" s="2">
        <v>307488000000</v>
      </c>
      <c r="K2546" s="2">
        <v>312506000000</v>
      </c>
      <c r="L2546" s="2">
        <v>316576000000</v>
      </c>
      <c r="M2546" s="2">
        <v>320174000000</v>
      </c>
      <c r="N2546" s="2">
        <v>324339000000</v>
      </c>
      <c r="O2546" s="2">
        <v>328789000000</v>
      </c>
      <c r="P2546" s="2">
        <v>332765000000</v>
      </c>
      <c r="Q2546" s="2">
        <v>336552000000</v>
      </c>
      <c r="R2546" s="2">
        <v>340055000000</v>
      </c>
      <c r="S2546" s="2">
        <v>343936000000</v>
      </c>
      <c r="T2546" s="2">
        <v>348196000000</v>
      </c>
      <c r="U2546" s="2">
        <v>352362000000</v>
      </c>
      <c r="V2546" s="2">
        <v>357095000000</v>
      </c>
      <c r="W2546" s="2">
        <v>362302000000</v>
      </c>
      <c r="X2546" s="2">
        <v>367698000000</v>
      </c>
      <c r="Y2546" s="2">
        <v>373189000000</v>
      </c>
      <c r="Z2546" s="2">
        <v>378585000000</v>
      </c>
      <c r="AA2546" s="2">
        <v>383698000000</v>
      </c>
      <c r="AB2546" s="2">
        <v>388999000000</v>
      </c>
      <c r="AC2546" s="2">
        <v>394585000000</v>
      </c>
      <c r="AD2546" s="2">
        <v>399981000000</v>
      </c>
      <c r="AE2546" s="2">
        <v>404714000000</v>
      </c>
      <c r="AF2546" s="2">
        <v>410773000000</v>
      </c>
    </row>
    <row r="2547" spans="1:32">
      <c r="A2547" t="s">
        <v>8150</v>
      </c>
      <c r="B2547" t="s">
        <v>19</v>
      </c>
      <c r="C2547" s="2">
        <v>2862020</v>
      </c>
      <c r="D2547" s="2">
        <v>2930590</v>
      </c>
      <c r="E2547" s="2">
        <v>2630850</v>
      </c>
      <c r="F2547" s="2">
        <v>2658970</v>
      </c>
      <c r="G2547" s="2">
        <v>2693260</v>
      </c>
      <c r="H2547" s="2">
        <v>2744240</v>
      </c>
      <c r="I2547" s="2">
        <v>2801370</v>
      </c>
      <c r="J2547" s="2">
        <v>2854990</v>
      </c>
      <c r="K2547" s="2">
        <v>2901580</v>
      </c>
      <c r="L2547" s="2">
        <v>2939380</v>
      </c>
      <c r="M2547" s="2">
        <v>2972780</v>
      </c>
      <c r="N2547" s="2">
        <v>3011450</v>
      </c>
      <c r="O2547" s="2">
        <v>3052770</v>
      </c>
      <c r="P2547" s="2">
        <v>3089680</v>
      </c>
      <c r="Q2547" s="2">
        <v>3124840</v>
      </c>
      <c r="R2547" s="2">
        <v>3157370</v>
      </c>
      <c r="S2547" s="2">
        <v>3193410</v>
      </c>
      <c r="T2547" s="2">
        <v>3232960</v>
      </c>
      <c r="U2547" s="2">
        <v>3271640</v>
      </c>
      <c r="V2547" s="2">
        <v>3315590</v>
      </c>
      <c r="W2547" s="2">
        <v>3363930</v>
      </c>
      <c r="X2547" s="2">
        <v>3414040</v>
      </c>
      <c r="Y2547" s="2">
        <v>3465020</v>
      </c>
      <c r="Z2547" s="2">
        <v>3515120</v>
      </c>
      <c r="AA2547" s="2">
        <v>3562590</v>
      </c>
      <c r="AB2547" s="2">
        <v>3611810</v>
      </c>
      <c r="AC2547" s="2">
        <v>3663670</v>
      </c>
      <c r="AD2547" s="2">
        <v>3713770</v>
      </c>
      <c r="AE2547" s="2">
        <v>3757720</v>
      </c>
      <c r="AF2547" s="2">
        <v>3813980</v>
      </c>
    </row>
    <row r="2548" spans="1:32">
      <c r="A2548" t="s">
        <v>8151</v>
      </c>
      <c r="B2548" t="s">
        <v>19</v>
      </c>
      <c r="C2548" s="2">
        <v>97019000</v>
      </c>
      <c r="D2548" s="2">
        <v>99343200</v>
      </c>
      <c r="E2548" s="2">
        <v>89182400</v>
      </c>
      <c r="F2548" s="2">
        <v>90135900</v>
      </c>
      <c r="G2548" s="2">
        <v>91298000</v>
      </c>
      <c r="H2548" s="2">
        <v>93026200</v>
      </c>
      <c r="I2548" s="2">
        <v>94963000</v>
      </c>
      <c r="J2548" s="2">
        <v>96780700</v>
      </c>
      <c r="K2548" s="2">
        <v>98359900</v>
      </c>
      <c r="L2548" s="2">
        <v>99641200</v>
      </c>
      <c r="M2548" s="2">
        <v>100773000</v>
      </c>
      <c r="N2548" s="2">
        <v>102085000</v>
      </c>
      <c r="O2548" s="2">
        <v>103485000</v>
      </c>
      <c r="P2548" s="2">
        <v>104736000</v>
      </c>
      <c r="Q2548" s="2">
        <v>105928000</v>
      </c>
      <c r="R2548" s="2">
        <v>107031000</v>
      </c>
      <c r="S2548" s="2">
        <v>108253000</v>
      </c>
      <c r="T2548" s="2">
        <v>109593000</v>
      </c>
      <c r="U2548" s="2">
        <v>110904000</v>
      </c>
      <c r="V2548" s="2">
        <v>112394000</v>
      </c>
      <c r="W2548" s="2">
        <v>114033000</v>
      </c>
      <c r="X2548" s="2">
        <v>115732000</v>
      </c>
      <c r="Y2548" s="2">
        <v>117460000</v>
      </c>
      <c r="Z2548" s="2">
        <v>119158000</v>
      </c>
      <c r="AA2548" s="2">
        <v>120767000</v>
      </c>
      <c r="AB2548" s="2">
        <v>122436000</v>
      </c>
      <c r="AC2548" s="2">
        <v>124194000</v>
      </c>
      <c r="AD2548" s="2">
        <v>125892000</v>
      </c>
      <c r="AE2548" s="2">
        <v>127382000</v>
      </c>
      <c r="AF2548" s="2">
        <v>129289000</v>
      </c>
    </row>
    <row r="2549" spans="1:32">
      <c r="A2549" t="s">
        <v>8152</v>
      </c>
      <c r="B2549" t="s">
        <v>19</v>
      </c>
      <c r="C2549" s="2">
        <v>280534000</v>
      </c>
      <c r="D2549" s="2">
        <v>287254000</v>
      </c>
      <c r="E2549" s="2">
        <v>257874000</v>
      </c>
      <c r="F2549" s="2">
        <v>260631000</v>
      </c>
      <c r="G2549" s="2">
        <v>263991000</v>
      </c>
      <c r="H2549" s="2">
        <v>268988000</v>
      </c>
      <c r="I2549" s="2">
        <v>274589000</v>
      </c>
      <c r="J2549" s="2">
        <v>279844000</v>
      </c>
      <c r="K2549" s="2">
        <v>284411000</v>
      </c>
      <c r="L2549" s="2">
        <v>288116000</v>
      </c>
      <c r="M2549" s="2">
        <v>291390000</v>
      </c>
      <c r="N2549" s="2">
        <v>295181000</v>
      </c>
      <c r="O2549" s="2">
        <v>299230000</v>
      </c>
      <c r="P2549" s="2">
        <v>302849000</v>
      </c>
      <c r="Q2549" s="2">
        <v>306295000</v>
      </c>
      <c r="R2549" s="2">
        <v>309483000</v>
      </c>
      <c r="S2549" s="2">
        <v>313016000</v>
      </c>
      <c r="T2549" s="2">
        <v>316893000</v>
      </c>
      <c r="U2549" s="2">
        <v>320684000</v>
      </c>
      <c r="V2549" s="2">
        <v>324992000</v>
      </c>
      <c r="W2549" s="2">
        <v>329730000</v>
      </c>
      <c r="X2549" s="2">
        <v>334642000</v>
      </c>
      <c r="Y2549" s="2">
        <v>339639000</v>
      </c>
      <c r="Z2549" s="2">
        <v>344550000</v>
      </c>
      <c r="AA2549" s="2">
        <v>349202000</v>
      </c>
      <c r="AB2549" s="2">
        <v>354027000</v>
      </c>
      <c r="AC2549" s="2">
        <v>359111000</v>
      </c>
      <c r="AD2549" s="2">
        <v>364022000</v>
      </c>
      <c r="AE2549" s="2">
        <v>368330000</v>
      </c>
      <c r="AF2549" s="2">
        <v>373844000</v>
      </c>
    </row>
    <row r="2550" spans="1:32">
      <c r="A2550" t="s">
        <v>8153</v>
      </c>
      <c r="B2550" t="s">
        <v>19</v>
      </c>
      <c r="C2550" s="2">
        <v>100096000</v>
      </c>
      <c r="D2550" s="2">
        <v>102494000</v>
      </c>
      <c r="E2550" s="2">
        <v>92010800</v>
      </c>
      <c r="F2550" s="2">
        <v>92994500</v>
      </c>
      <c r="G2550" s="2">
        <v>94193500</v>
      </c>
      <c r="H2550" s="2">
        <v>95976500</v>
      </c>
      <c r="I2550" s="2">
        <v>97974800</v>
      </c>
      <c r="J2550" s="2">
        <v>99850000</v>
      </c>
      <c r="K2550" s="2">
        <v>101479000</v>
      </c>
      <c r="L2550" s="2">
        <v>102801000</v>
      </c>
      <c r="M2550" s="2">
        <v>103969000</v>
      </c>
      <c r="N2550" s="2">
        <v>105322000</v>
      </c>
      <c r="O2550" s="2">
        <v>106767000</v>
      </c>
      <c r="P2550" s="2">
        <v>108058000</v>
      </c>
      <c r="Q2550" s="2">
        <v>109288000</v>
      </c>
      <c r="R2550" s="2">
        <v>110425000</v>
      </c>
      <c r="S2550" s="2">
        <v>111686000</v>
      </c>
      <c r="T2550" s="2">
        <v>113069000</v>
      </c>
      <c r="U2550" s="2">
        <v>114422000</v>
      </c>
      <c r="V2550" s="2">
        <v>115959000</v>
      </c>
      <c r="W2550" s="2">
        <v>117650000</v>
      </c>
      <c r="X2550" s="2">
        <v>119402000</v>
      </c>
      <c r="Y2550" s="2">
        <v>121185000</v>
      </c>
      <c r="Z2550" s="2">
        <v>122937000</v>
      </c>
      <c r="AA2550" s="2">
        <v>124597000</v>
      </c>
      <c r="AB2550" s="2">
        <v>126319000</v>
      </c>
      <c r="AC2550" s="2">
        <v>128133000</v>
      </c>
      <c r="AD2550" s="2">
        <v>129885000</v>
      </c>
      <c r="AE2550" s="2">
        <v>131422000</v>
      </c>
      <c r="AF2550" s="2">
        <v>133390000</v>
      </c>
    </row>
    <row r="2551" spans="1:32">
      <c r="A2551" t="s">
        <v>8154</v>
      </c>
      <c r="B2551" t="s">
        <v>19</v>
      </c>
      <c r="C2551" s="2">
        <v>30105000</v>
      </c>
      <c r="D2551" s="2">
        <v>30826200</v>
      </c>
      <c r="E2551" s="2">
        <v>27673300</v>
      </c>
      <c r="F2551" s="2">
        <v>27969100</v>
      </c>
      <c r="G2551" s="2">
        <v>28329700</v>
      </c>
      <c r="H2551" s="2">
        <v>28866000</v>
      </c>
      <c r="I2551" s="2">
        <v>29467000</v>
      </c>
      <c r="J2551" s="2">
        <v>30031000</v>
      </c>
      <c r="K2551" s="2">
        <v>30521000</v>
      </c>
      <c r="L2551" s="2">
        <v>30918600</v>
      </c>
      <c r="M2551" s="2">
        <v>31270000</v>
      </c>
      <c r="N2551" s="2">
        <v>31676800</v>
      </c>
      <c r="O2551" s="2">
        <v>32111400</v>
      </c>
      <c r="P2551" s="2">
        <v>32499700</v>
      </c>
      <c r="Q2551" s="2">
        <v>32869500</v>
      </c>
      <c r="R2551" s="2">
        <v>33211600</v>
      </c>
      <c r="S2551" s="2">
        <v>33590700</v>
      </c>
      <c r="T2551" s="2">
        <v>34006800</v>
      </c>
      <c r="U2551" s="2">
        <v>34413600</v>
      </c>
      <c r="V2551" s="2">
        <v>34875900</v>
      </c>
      <c r="W2551" s="2">
        <v>35384400</v>
      </c>
      <c r="X2551" s="2">
        <v>35911500</v>
      </c>
      <c r="Y2551" s="2">
        <v>36447700</v>
      </c>
      <c r="Z2551" s="2">
        <v>36974800</v>
      </c>
      <c r="AA2551" s="2">
        <v>37474000</v>
      </c>
      <c r="AB2551" s="2">
        <v>37991800</v>
      </c>
      <c r="AC2551" s="2">
        <v>38537300</v>
      </c>
      <c r="AD2551" s="2">
        <v>39064300</v>
      </c>
      <c r="AE2551" s="2">
        <v>39526600</v>
      </c>
      <c r="AF2551" s="2">
        <v>40118400</v>
      </c>
    </row>
    <row r="2552" spans="1:32">
      <c r="A2552" t="s">
        <v>8155</v>
      </c>
      <c r="B2552" t="s">
        <v>19</v>
      </c>
      <c r="C2552" s="2">
        <v>750977000</v>
      </c>
      <c r="D2552" s="2">
        <v>768967000</v>
      </c>
      <c r="E2552" s="2">
        <v>690317000</v>
      </c>
      <c r="F2552" s="2">
        <v>697698000</v>
      </c>
      <c r="G2552" s="2">
        <v>706693000</v>
      </c>
      <c r="H2552" s="2">
        <v>720071000</v>
      </c>
      <c r="I2552" s="2">
        <v>735062000</v>
      </c>
      <c r="J2552" s="2">
        <v>749132000</v>
      </c>
      <c r="K2552" s="2">
        <v>761356000</v>
      </c>
      <c r="L2552" s="2">
        <v>771274000</v>
      </c>
      <c r="M2552" s="2">
        <v>780038000</v>
      </c>
      <c r="N2552" s="2">
        <v>790186000</v>
      </c>
      <c r="O2552" s="2">
        <v>801027000</v>
      </c>
      <c r="P2552" s="2">
        <v>810714000</v>
      </c>
      <c r="Q2552" s="2">
        <v>819939000</v>
      </c>
      <c r="R2552" s="2">
        <v>828473000</v>
      </c>
      <c r="S2552" s="2">
        <v>837930000</v>
      </c>
      <c r="T2552" s="2">
        <v>848309000</v>
      </c>
      <c r="U2552" s="2">
        <v>858457000</v>
      </c>
      <c r="V2552" s="2">
        <v>869989000</v>
      </c>
      <c r="W2552" s="2">
        <v>882675000</v>
      </c>
      <c r="X2552" s="2">
        <v>895821000</v>
      </c>
      <c r="Y2552" s="2">
        <v>909199000</v>
      </c>
      <c r="Z2552" s="2">
        <v>922345000</v>
      </c>
      <c r="AA2552" s="2">
        <v>934800000</v>
      </c>
      <c r="AB2552" s="2">
        <v>947716000</v>
      </c>
      <c r="AC2552" s="2">
        <v>961324000</v>
      </c>
      <c r="AD2552" s="2">
        <v>974471000</v>
      </c>
      <c r="AE2552" s="2">
        <v>986003000</v>
      </c>
      <c r="AF2552" s="2">
        <v>1000760000</v>
      </c>
    </row>
    <row r="2553" spans="1:32">
      <c r="A2553" t="s">
        <v>8156</v>
      </c>
      <c r="B2553" t="s">
        <v>19</v>
      </c>
      <c r="C2553" s="2">
        <v>1051690</v>
      </c>
      <c r="D2553" s="2">
        <v>1076880</v>
      </c>
      <c r="E2553">
        <v>966739</v>
      </c>
      <c r="F2553">
        <v>977075</v>
      </c>
      <c r="G2553">
        <v>989672</v>
      </c>
      <c r="H2553" s="2">
        <v>1008410</v>
      </c>
      <c r="I2553" s="2">
        <v>1029400</v>
      </c>
      <c r="J2553" s="2">
        <v>1049100</v>
      </c>
      <c r="K2553" s="2">
        <v>1066220</v>
      </c>
      <c r="L2553" s="2">
        <v>1080110</v>
      </c>
      <c r="M2553" s="2">
        <v>1092390</v>
      </c>
      <c r="N2553" s="2">
        <v>1106600</v>
      </c>
      <c r="O2553" s="2">
        <v>1121780</v>
      </c>
      <c r="P2553" s="2">
        <v>1135340</v>
      </c>
      <c r="Q2553" s="2">
        <v>1148260</v>
      </c>
      <c r="R2553" s="2">
        <v>1160220</v>
      </c>
      <c r="S2553" s="2">
        <v>1173460</v>
      </c>
      <c r="T2553" s="2">
        <v>1187990</v>
      </c>
      <c r="U2553" s="2">
        <v>1202210</v>
      </c>
      <c r="V2553" s="2">
        <v>1218360</v>
      </c>
      <c r="W2553" s="2">
        <v>1236120</v>
      </c>
      <c r="X2553" s="2">
        <v>1254530</v>
      </c>
      <c r="Y2553" s="2">
        <v>1273270</v>
      </c>
      <c r="Z2553" s="2">
        <v>1291680</v>
      </c>
      <c r="AA2553" s="2">
        <v>1309120</v>
      </c>
      <c r="AB2553" s="2">
        <v>1327210</v>
      </c>
      <c r="AC2553" s="2">
        <v>1346260</v>
      </c>
      <c r="AD2553" s="2">
        <v>1364670</v>
      </c>
      <c r="AE2553" s="2">
        <v>1380820</v>
      </c>
      <c r="AF2553" s="2">
        <v>1401500</v>
      </c>
    </row>
    <row r="2554" spans="1:32">
      <c r="A2554" t="s">
        <v>8157</v>
      </c>
      <c r="B2554" t="s">
        <v>19</v>
      </c>
      <c r="C2554">
        <v>716320</v>
      </c>
      <c r="D2554">
        <v>733480</v>
      </c>
      <c r="E2554">
        <v>658460</v>
      </c>
      <c r="F2554">
        <v>665500</v>
      </c>
      <c r="G2554">
        <v>674080</v>
      </c>
      <c r="H2554">
        <v>686840</v>
      </c>
      <c r="I2554">
        <v>701140</v>
      </c>
      <c r="J2554">
        <v>714560</v>
      </c>
      <c r="K2554">
        <v>726220</v>
      </c>
      <c r="L2554">
        <v>735680</v>
      </c>
      <c r="M2554">
        <v>744040</v>
      </c>
      <c r="N2554">
        <v>753720</v>
      </c>
      <c r="O2554">
        <v>764060</v>
      </c>
      <c r="P2554">
        <v>773300</v>
      </c>
      <c r="Q2554">
        <v>782100</v>
      </c>
      <c r="R2554">
        <v>790240</v>
      </c>
      <c r="S2554">
        <v>799260</v>
      </c>
      <c r="T2554">
        <v>809160</v>
      </c>
      <c r="U2554">
        <v>818840</v>
      </c>
      <c r="V2554">
        <v>829840</v>
      </c>
      <c r="W2554">
        <v>841940</v>
      </c>
      <c r="X2554">
        <v>854480</v>
      </c>
      <c r="Y2554">
        <v>867240</v>
      </c>
      <c r="Z2554">
        <v>879780</v>
      </c>
      <c r="AA2554">
        <v>891660</v>
      </c>
      <c r="AB2554">
        <v>903980</v>
      </c>
      <c r="AC2554">
        <v>916960</v>
      </c>
      <c r="AD2554">
        <v>929500</v>
      </c>
      <c r="AE2554">
        <v>940500</v>
      </c>
      <c r="AF2554">
        <v>954580</v>
      </c>
    </row>
    <row r="2555" spans="1:32">
      <c r="A2555" t="s">
        <v>8158</v>
      </c>
      <c r="B2555" t="s">
        <v>19</v>
      </c>
      <c r="C2555" s="2">
        <v>25842900</v>
      </c>
      <c r="D2555" s="2">
        <v>26462000</v>
      </c>
      <c r="E2555" s="2">
        <v>23755400</v>
      </c>
      <c r="F2555" s="2">
        <v>24009400</v>
      </c>
      <c r="G2555" s="2">
        <v>24319000</v>
      </c>
      <c r="H2555" s="2">
        <v>24779300</v>
      </c>
      <c r="I2555" s="2">
        <v>25295200</v>
      </c>
      <c r="J2555" s="2">
        <v>25779400</v>
      </c>
      <c r="K2555" s="2">
        <v>26200000</v>
      </c>
      <c r="L2555" s="2">
        <v>26541300</v>
      </c>
      <c r="M2555" s="2">
        <v>26842900</v>
      </c>
      <c r="N2555" s="2">
        <v>27192200</v>
      </c>
      <c r="O2555" s="2">
        <v>27565200</v>
      </c>
      <c r="P2555" s="2">
        <v>27898600</v>
      </c>
      <c r="Q2555" s="2">
        <v>28216000</v>
      </c>
      <c r="R2555" s="2">
        <v>28509700</v>
      </c>
      <c r="S2555" s="2">
        <v>28835100</v>
      </c>
      <c r="T2555" s="2">
        <v>29192300</v>
      </c>
      <c r="U2555" s="2">
        <v>29541500</v>
      </c>
      <c r="V2555" s="2">
        <v>29938400</v>
      </c>
      <c r="W2555" s="2">
        <v>30374900</v>
      </c>
      <c r="X2555" s="2">
        <v>30827300</v>
      </c>
      <c r="Y2555" s="2">
        <v>31287700</v>
      </c>
      <c r="Z2555" s="2">
        <v>31740100</v>
      </c>
      <c r="AA2555" s="2">
        <v>32168700</v>
      </c>
      <c r="AB2555" s="2">
        <v>32613100</v>
      </c>
      <c r="AC2555" s="2">
        <v>33081400</v>
      </c>
      <c r="AD2555" s="2">
        <v>33533800</v>
      </c>
      <c r="AE2555" s="2">
        <v>33930700</v>
      </c>
      <c r="AF2555" s="2">
        <v>34438600</v>
      </c>
    </row>
    <row r="2556" spans="1:32">
      <c r="A2556" t="s">
        <v>8159</v>
      </c>
      <c r="B2556" t="s">
        <v>19</v>
      </c>
      <c r="C2556" s="2">
        <v>5460310</v>
      </c>
      <c r="D2556" s="2">
        <v>5591120</v>
      </c>
      <c r="E2556" s="2">
        <v>5019260</v>
      </c>
      <c r="F2556" s="2">
        <v>5072920</v>
      </c>
      <c r="G2556" s="2">
        <v>5138330</v>
      </c>
      <c r="H2556" s="2">
        <v>5235590</v>
      </c>
      <c r="I2556" s="2">
        <v>5344600</v>
      </c>
      <c r="J2556" s="2">
        <v>5446900</v>
      </c>
      <c r="K2556" s="2">
        <v>5535780</v>
      </c>
      <c r="L2556" s="2">
        <v>5607890</v>
      </c>
      <c r="M2556" s="2">
        <v>5671610</v>
      </c>
      <c r="N2556" s="2">
        <v>5745400</v>
      </c>
      <c r="O2556" s="2">
        <v>5824220</v>
      </c>
      <c r="P2556" s="2">
        <v>5894650</v>
      </c>
      <c r="Q2556" s="2">
        <v>5961730</v>
      </c>
      <c r="R2556" s="2">
        <v>6023780</v>
      </c>
      <c r="S2556" s="2">
        <v>6092540</v>
      </c>
      <c r="T2556" s="2">
        <v>6168010</v>
      </c>
      <c r="U2556" s="2">
        <v>6241790</v>
      </c>
      <c r="V2556" s="2">
        <v>6325640</v>
      </c>
      <c r="W2556" s="2">
        <v>6417880</v>
      </c>
      <c r="X2556" s="2">
        <v>6513470</v>
      </c>
      <c r="Y2556" s="2">
        <v>6610730</v>
      </c>
      <c r="Z2556" s="2">
        <v>6706320</v>
      </c>
      <c r="AA2556" s="2">
        <v>6796880</v>
      </c>
      <c r="AB2556" s="2">
        <v>6890790</v>
      </c>
      <c r="AC2556" s="2">
        <v>6989740</v>
      </c>
      <c r="AD2556" s="2">
        <v>7085320</v>
      </c>
      <c r="AE2556" s="2">
        <v>7169170</v>
      </c>
      <c r="AF2556" s="2">
        <v>7276500</v>
      </c>
    </row>
    <row r="2557" spans="1:32">
      <c r="A2557" t="s">
        <v>8160</v>
      </c>
      <c r="B2557" t="s">
        <v>19</v>
      </c>
      <c r="C2557">
        <v>0</v>
      </c>
      <c r="D2557">
        <v>0</v>
      </c>
      <c r="E2557">
        <v>0</v>
      </c>
      <c r="F2557">
        <v>0</v>
      </c>
      <c r="G2557">
        <v>0</v>
      </c>
      <c r="H2557">
        <v>0</v>
      </c>
      <c r="I2557">
        <v>0</v>
      </c>
      <c r="J2557">
        <v>0</v>
      </c>
      <c r="K2557">
        <v>0</v>
      </c>
      <c r="L2557">
        <v>0</v>
      </c>
      <c r="M2557">
        <v>0</v>
      </c>
      <c r="N2557">
        <v>0</v>
      </c>
      <c r="O2557">
        <v>0</v>
      </c>
      <c r="P2557">
        <v>0</v>
      </c>
      <c r="Q2557">
        <v>0</v>
      </c>
      <c r="R2557">
        <v>0</v>
      </c>
      <c r="S2557">
        <v>0</v>
      </c>
      <c r="T2557">
        <v>0</v>
      </c>
      <c r="U2557">
        <v>0</v>
      </c>
      <c r="V2557">
        <v>0</v>
      </c>
      <c r="W2557">
        <v>0</v>
      </c>
      <c r="X2557">
        <v>0</v>
      </c>
      <c r="Y2557">
        <v>0</v>
      </c>
      <c r="Z2557">
        <v>0</v>
      </c>
      <c r="AA2557">
        <v>0</v>
      </c>
      <c r="AB2557">
        <v>0</v>
      </c>
      <c r="AC2557">
        <v>0</v>
      </c>
      <c r="AD2557">
        <v>0</v>
      </c>
      <c r="AE2557">
        <v>0</v>
      </c>
      <c r="AF2557">
        <v>0</v>
      </c>
    </row>
    <row r="2558" spans="1:32">
      <c r="A2558" t="s">
        <v>8161</v>
      </c>
      <c r="B2558" t="s">
        <v>19</v>
      </c>
      <c r="C2558">
        <v>0</v>
      </c>
      <c r="D2558">
        <v>0</v>
      </c>
      <c r="E2558">
        <v>0</v>
      </c>
      <c r="F2558">
        <v>0</v>
      </c>
      <c r="G2558">
        <v>0</v>
      </c>
      <c r="H2558">
        <v>0</v>
      </c>
      <c r="I2558">
        <v>0</v>
      </c>
      <c r="J2558">
        <v>0</v>
      </c>
      <c r="K2558">
        <v>0</v>
      </c>
      <c r="L2558">
        <v>0</v>
      </c>
      <c r="M2558">
        <v>0</v>
      </c>
      <c r="N2558">
        <v>0</v>
      </c>
      <c r="O2558">
        <v>0</v>
      </c>
      <c r="P2558">
        <v>0</v>
      </c>
      <c r="Q2558">
        <v>0</v>
      </c>
      <c r="R2558">
        <v>0</v>
      </c>
      <c r="S2558">
        <v>0</v>
      </c>
      <c r="T2558">
        <v>0</v>
      </c>
      <c r="U2558">
        <v>0</v>
      </c>
      <c r="V2558">
        <v>0</v>
      </c>
      <c r="W2558">
        <v>0</v>
      </c>
      <c r="X2558">
        <v>0</v>
      </c>
      <c r="Y2558">
        <v>0</v>
      </c>
      <c r="Z2558">
        <v>0</v>
      </c>
      <c r="AA2558">
        <v>0</v>
      </c>
      <c r="AB2558">
        <v>0</v>
      </c>
      <c r="AC2558">
        <v>0</v>
      </c>
      <c r="AD2558">
        <v>0</v>
      </c>
      <c r="AE2558">
        <v>0</v>
      </c>
      <c r="AF2558">
        <v>0</v>
      </c>
    </row>
    <row r="2559" spans="1:32">
      <c r="A2559" t="s">
        <v>8162</v>
      </c>
      <c r="B2559" t="s">
        <v>19</v>
      </c>
      <c r="C2559">
        <v>0</v>
      </c>
      <c r="D2559">
        <v>0</v>
      </c>
      <c r="E2559">
        <v>0</v>
      </c>
      <c r="F2559">
        <v>0</v>
      </c>
      <c r="G2559">
        <v>0</v>
      </c>
      <c r="H2559">
        <v>0</v>
      </c>
      <c r="I2559">
        <v>0</v>
      </c>
      <c r="J2559">
        <v>0</v>
      </c>
      <c r="K2559">
        <v>0</v>
      </c>
      <c r="L2559">
        <v>0</v>
      </c>
      <c r="M2559">
        <v>0</v>
      </c>
      <c r="N2559">
        <v>0</v>
      </c>
      <c r="O2559">
        <v>0</v>
      </c>
      <c r="P2559">
        <v>0</v>
      </c>
      <c r="Q2559">
        <v>0</v>
      </c>
      <c r="R2559">
        <v>0</v>
      </c>
      <c r="S2559">
        <v>0</v>
      </c>
      <c r="T2559">
        <v>0</v>
      </c>
      <c r="U2559">
        <v>0</v>
      </c>
      <c r="V2559">
        <v>0</v>
      </c>
      <c r="W2559">
        <v>0</v>
      </c>
      <c r="X2559">
        <v>0</v>
      </c>
      <c r="Y2559">
        <v>0</v>
      </c>
      <c r="Z2559">
        <v>0</v>
      </c>
      <c r="AA2559">
        <v>0</v>
      </c>
      <c r="AB2559">
        <v>0</v>
      </c>
      <c r="AC2559">
        <v>0</v>
      </c>
      <c r="AD2559">
        <v>0</v>
      </c>
      <c r="AE2559">
        <v>0</v>
      </c>
      <c r="AF2559">
        <v>0</v>
      </c>
    </row>
    <row r="2560" spans="1:32">
      <c r="A2560" t="s">
        <v>8163</v>
      </c>
      <c r="B2560" t="s">
        <v>19</v>
      </c>
      <c r="C2560">
        <v>0</v>
      </c>
      <c r="D2560">
        <v>0</v>
      </c>
      <c r="E2560">
        <v>0</v>
      </c>
      <c r="F2560">
        <v>0</v>
      </c>
      <c r="G2560">
        <v>0</v>
      </c>
      <c r="H2560">
        <v>0</v>
      </c>
      <c r="I2560">
        <v>0</v>
      </c>
      <c r="J2560">
        <v>0</v>
      </c>
      <c r="K2560">
        <v>0</v>
      </c>
      <c r="L2560">
        <v>0</v>
      </c>
      <c r="M2560">
        <v>0</v>
      </c>
      <c r="N2560">
        <v>0</v>
      </c>
      <c r="O2560">
        <v>0</v>
      </c>
      <c r="P2560">
        <v>0</v>
      </c>
      <c r="Q2560">
        <v>0</v>
      </c>
      <c r="R2560">
        <v>0</v>
      </c>
      <c r="S2560">
        <v>0</v>
      </c>
      <c r="T2560">
        <v>0</v>
      </c>
      <c r="U2560">
        <v>0</v>
      </c>
      <c r="V2560">
        <v>0</v>
      </c>
      <c r="W2560">
        <v>0</v>
      </c>
      <c r="X2560">
        <v>0</v>
      </c>
      <c r="Y2560">
        <v>0</v>
      </c>
      <c r="Z2560">
        <v>0</v>
      </c>
      <c r="AA2560">
        <v>0</v>
      </c>
      <c r="AB2560">
        <v>0</v>
      </c>
      <c r="AC2560">
        <v>0</v>
      </c>
      <c r="AD2560">
        <v>0</v>
      </c>
      <c r="AE2560">
        <v>0</v>
      </c>
      <c r="AF2560">
        <v>0</v>
      </c>
    </row>
    <row r="2561" spans="1:32">
      <c r="A2561" t="s">
        <v>8164</v>
      </c>
      <c r="B2561" t="s">
        <v>19</v>
      </c>
      <c r="C2561">
        <v>0</v>
      </c>
      <c r="D2561">
        <v>0</v>
      </c>
      <c r="E2561">
        <v>0</v>
      </c>
      <c r="F2561">
        <v>0</v>
      </c>
      <c r="G2561">
        <v>0</v>
      </c>
      <c r="H2561">
        <v>0</v>
      </c>
      <c r="I2561">
        <v>0</v>
      </c>
      <c r="J2561">
        <v>0</v>
      </c>
      <c r="K2561">
        <v>0</v>
      </c>
      <c r="L2561">
        <v>0</v>
      </c>
      <c r="M2561">
        <v>0</v>
      </c>
      <c r="N2561">
        <v>0</v>
      </c>
      <c r="O2561">
        <v>0</v>
      </c>
      <c r="P2561">
        <v>0</v>
      </c>
      <c r="Q2561">
        <v>0</v>
      </c>
      <c r="R2561">
        <v>0</v>
      </c>
      <c r="S2561">
        <v>0</v>
      </c>
      <c r="T2561">
        <v>0</v>
      </c>
      <c r="U2561">
        <v>0</v>
      </c>
      <c r="V2561">
        <v>0</v>
      </c>
      <c r="W2561">
        <v>0</v>
      </c>
      <c r="X2561">
        <v>0</v>
      </c>
      <c r="Y2561">
        <v>0</v>
      </c>
      <c r="Z2561">
        <v>0</v>
      </c>
      <c r="AA2561">
        <v>0</v>
      </c>
      <c r="AB2561">
        <v>0</v>
      </c>
      <c r="AC2561">
        <v>0</v>
      </c>
      <c r="AD2561">
        <v>0</v>
      </c>
      <c r="AE2561">
        <v>0</v>
      </c>
      <c r="AF2561">
        <v>0</v>
      </c>
    </row>
    <row r="2562" spans="1:32">
      <c r="A2562" t="s">
        <v>8165</v>
      </c>
      <c r="B2562" t="s">
        <v>19</v>
      </c>
      <c r="C2562">
        <v>0</v>
      </c>
      <c r="D2562">
        <v>0</v>
      </c>
      <c r="E2562">
        <v>0</v>
      </c>
      <c r="F2562">
        <v>0</v>
      </c>
      <c r="G2562">
        <v>0</v>
      </c>
      <c r="H2562">
        <v>0</v>
      </c>
      <c r="I2562">
        <v>0</v>
      </c>
      <c r="J2562">
        <v>0</v>
      </c>
      <c r="K2562">
        <v>0</v>
      </c>
      <c r="L2562">
        <v>0</v>
      </c>
      <c r="M2562">
        <v>0</v>
      </c>
      <c r="N2562">
        <v>0</v>
      </c>
      <c r="O2562">
        <v>0</v>
      </c>
      <c r="P2562">
        <v>0</v>
      </c>
      <c r="Q2562">
        <v>0</v>
      </c>
      <c r="R2562">
        <v>0</v>
      </c>
      <c r="S2562">
        <v>0</v>
      </c>
      <c r="T2562">
        <v>0</v>
      </c>
      <c r="U2562">
        <v>0</v>
      </c>
      <c r="V2562">
        <v>0</v>
      </c>
      <c r="W2562">
        <v>0</v>
      </c>
      <c r="X2562">
        <v>0</v>
      </c>
      <c r="Y2562">
        <v>0</v>
      </c>
      <c r="Z2562">
        <v>0</v>
      </c>
      <c r="AA2562">
        <v>0</v>
      </c>
      <c r="AB2562">
        <v>0</v>
      </c>
      <c r="AC2562">
        <v>0</v>
      </c>
      <c r="AD2562">
        <v>0</v>
      </c>
      <c r="AE2562">
        <v>0</v>
      </c>
      <c r="AF2562">
        <v>0</v>
      </c>
    </row>
    <row r="2563" spans="1:32">
      <c r="A2563" t="s">
        <v>8166</v>
      </c>
      <c r="B2563" t="s">
        <v>19</v>
      </c>
      <c r="C2563">
        <v>0</v>
      </c>
      <c r="D2563">
        <v>0</v>
      </c>
      <c r="E2563">
        <v>0</v>
      </c>
      <c r="F2563">
        <v>0</v>
      </c>
      <c r="G2563">
        <v>0</v>
      </c>
      <c r="H2563">
        <v>0</v>
      </c>
      <c r="I2563">
        <v>0</v>
      </c>
      <c r="J2563">
        <v>0</v>
      </c>
      <c r="K2563">
        <v>0</v>
      </c>
      <c r="L2563">
        <v>0</v>
      </c>
      <c r="M2563">
        <v>0</v>
      </c>
      <c r="N2563">
        <v>0</v>
      </c>
      <c r="O2563">
        <v>0</v>
      </c>
      <c r="P2563">
        <v>0</v>
      </c>
      <c r="Q2563">
        <v>0</v>
      </c>
      <c r="R2563">
        <v>0</v>
      </c>
      <c r="S2563">
        <v>0</v>
      </c>
      <c r="T2563">
        <v>0</v>
      </c>
      <c r="U2563">
        <v>0</v>
      </c>
      <c r="V2563">
        <v>0</v>
      </c>
      <c r="W2563">
        <v>0</v>
      </c>
      <c r="X2563">
        <v>0</v>
      </c>
      <c r="Y2563">
        <v>0</v>
      </c>
      <c r="Z2563">
        <v>0</v>
      </c>
      <c r="AA2563">
        <v>0</v>
      </c>
      <c r="AB2563">
        <v>0</v>
      </c>
      <c r="AC2563">
        <v>0</v>
      </c>
      <c r="AD2563">
        <v>0</v>
      </c>
      <c r="AE2563">
        <v>0</v>
      </c>
      <c r="AF2563">
        <v>0</v>
      </c>
    </row>
    <row r="2564" spans="1:32">
      <c r="A2564" t="s">
        <v>8167</v>
      </c>
      <c r="B2564" t="s">
        <v>19</v>
      </c>
      <c r="C2564">
        <v>0</v>
      </c>
      <c r="D2564">
        <v>0</v>
      </c>
      <c r="E2564">
        <v>0</v>
      </c>
      <c r="F2564">
        <v>0</v>
      </c>
      <c r="G2564">
        <v>0</v>
      </c>
      <c r="H2564">
        <v>0</v>
      </c>
      <c r="I2564">
        <v>0</v>
      </c>
      <c r="J2564">
        <v>0</v>
      </c>
      <c r="K2564">
        <v>0</v>
      </c>
      <c r="L2564">
        <v>0</v>
      </c>
      <c r="M2564">
        <v>0</v>
      </c>
      <c r="N2564">
        <v>0</v>
      </c>
      <c r="O2564">
        <v>0</v>
      </c>
      <c r="P2564">
        <v>0</v>
      </c>
      <c r="Q2564">
        <v>0</v>
      </c>
      <c r="R2564">
        <v>0</v>
      </c>
      <c r="S2564">
        <v>0</v>
      </c>
      <c r="T2564">
        <v>0</v>
      </c>
      <c r="U2564">
        <v>0</v>
      </c>
      <c r="V2564">
        <v>0</v>
      </c>
      <c r="W2564">
        <v>0</v>
      </c>
      <c r="X2564">
        <v>0</v>
      </c>
      <c r="Y2564">
        <v>0</v>
      </c>
      <c r="Z2564">
        <v>0</v>
      </c>
      <c r="AA2564">
        <v>0</v>
      </c>
      <c r="AB2564">
        <v>0</v>
      </c>
      <c r="AC2564">
        <v>0</v>
      </c>
      <c r="AD2564">
        <v>0</v>
      </c>
      <c r="AE2564">
        <v>0</v>
      </c>
      <c r="AF2564">
        <v>0</v>
      </c>
    </row>
    <row r="2565" spans="1:32">
      <c r="A2565" t="s">
        <v>8168</v>
      </c>
      <c r="B2565" t="s">
        <v>19</v>
      </c>
      <c r="C2565">
        <v>0</v>
      </c>
      <c r="D2565">
        <v>0</v>
      </c>
      <c r="E2565">
        <v>0</v>
      </c>
      <c r="F2565">
        <v>0</v>
      </c>
      <c r="G2565">
        <v>0</v>
      </c>
      <c r="H2565">
        <v>0</v>
      </c>
      <c r="I2565">
        <v>0</v>
      </c>
      <c r="J2565">
        <v>0</v>
      </c>
      <c r="K2565">
        <v>0</v>
      </c>
      <c r="L2565">
        <v>0</v>
      </c>
      <c r="M2565">
        <v>0</v>
      </c>
      <c r="N2565">
        <v>0</v>
      </c>
      <c r="O2565">
        <v>0</v>
      </c>
      <c r="P2565">
        <v>0</v>
      </c>
      <c r="Q2565">
        <v>0</v>
      </c>
      <c r="R2565">
        <v>0</v>
      </c>
      <c r="S2565">
        <v>0</v>
      </c>
      <c r="T2565">
        <v>0</v>
      </c>
      <c r="U2565">
        <v>0</v>
      </c>
      <c r="V2565">
        <v>0</v>
      </c>
      <c r="W2565">
        <v>0</v>
      </c>
      <c r="X2565">
        <v>0</v>
      </c>
      <c r="Y2565">
        <v>0</v>
      </c>
      <c r="Z2565">
        <v>0</v>
      </c>
      <c r="AA2565">
        <v>0</v>
      </c>
      <c r="AB2565">
        <v>0</v>
      </c>
      <c r="AC2565">
        <v>0</v>
      </c>
      <c r="AD2565">
        <v>0</v>
      </c>
      <c r="AE2565">
        <v>0</v>
      </c>
      <c r="AF2565">
        <v>0</v>
      </c>
    </row>
    <row r="2566" spans="1:32">
      <c r="A2566" t="s">
        <v>8169</v>
      </c>
      <c r="B2566" t="s">
        <v>19</v>
      </c>
      <c r="C2566">
        <v>0</v>
      </c>
      <c r="D2566">
        <v>0</v>
      </c>
      <c r="E2566">
        <v>0</v>
      </c>
      <c r="F2566">
        <v>0</v>
      </c>
      <c r="G2566">
        <v>0</v>
      </c>
      <c r="H2566">
        <v>0</v>
      </c>
      <c r="I2566">
        <v>0</v>
      </c>
      <c r="J2566">
        <v>0</v>
      </c>
      <c r="K2566">
        <v>0</v>
      </c>
      <c r="L2566">
        <v>0</v>
      </c>
      <c r="M2566">
        <v>0</v>
      </c>
      <c r="N2566">
        <v>0</v>
      </c>
      <c r="O2566">
        <v>0</v>
      </c>
      <c r="P2566">
        <v>0</v>
      </c>
      <c r="Q2566">
        <v>0</v>
      </c>
      <c r="R2566">
        <v>0</v>
      </c>
      <c r="S2566">
        <v>0</v>
      </c>
      <c r="T2566">
        <v>0</v>
      </c>
      <c r="U2566">
        <v>0</v>
      </c>
      <c r="V2566">
        <v>0</v>
      </c>
      <c r="W2566">
        <v>0</v>
      </c>
      <c r="X2566">
        <v>0</v>
      </c>
      <c r="Y2566">
        <v>0</v>
      </c>
      <c r="Z2566">
        <v>0</v>
      </c>
      <c r="AA2566">
        <v>0</v>
      </c>
      <c r="AB2566">
        <v>0</v>
      </c>
      <c r="AC2566">
        <v>0</v>
      </c>
      <c r="AD2566">
        <v>0</v>
      </c>
      <c r="AE2566">
        <v>0</v>
      </c>
      <c r="AF2566">
        <v>0</v>
      </c>
    </row>
    <row r="2567" spans="1:32">
      <c r="A2567" t="s">
        <v>8170</v>
      </c>
      <c r="B2567" t="s">
        <v>19</v>
      </c>
      <c r="C2567">
        <v>0</v>
      </c>
      <c r="D2567">
        <v>0</v>
      </c>
      <c r="E2567">
        <v>0</v>
      </c>
      <c r="F2567">
        <v>0</v>
      </c>
      <c r="G2567">
        <v>0</v>
      </c>
      <c r="H2567">
        <v>0</v>
      </c>
      <c r="I2567">
        <v>0</v>
      </c>
      <c r="J2567">
        <v>0</v>
      </c>
      <c r="K2567">
        <v>0</v>
      </c>
      <c r="L2567">
        <v>0</v>
      </c>
      <c r="M2567">
        <v>0</v>
      </c>
      <c r="N2567">
        <v>0</v>
      </c>
      <c r="O2567">
        <v>0</v>
      </c>
      <c r="P2567">
        <v>0</v>
      </c>
      <c r="Q2567">
        <v>0</v>
      </c>
      <c r="R2567">
        <v>0</v>
      </c>
      <c r="S2567">
        <v>0</v>
      </c>
      <c r="T2567">
        <v>0</v>
      </c>
      <c r="U2567">
        <v>0</v>
      </c>
      <c r="V2567">
        <v>0</v>
      </c>
      <c r="W2567">
        <v>0</v>
      </c>
      <c r="X2567">
        <v>0</v>
      </c>
      <c r="Y2567">
        <v>0</v>
      </c>
      <c r="Z2567">
        <v>0</v>
      </c>
      <c r="AA2567">
        <v>0</v>
      </c>
      <c r="AB2567">
        <v>0</v>
      </c>
      <c r="AC2567">
        <v>0</v>
      </c>
      <c r="AD2567">
        <v>0</v>
      </c>
      <c r="AE2567">
        <v>0</v>
      </c>
      <c r="AF2567">
        <v>0</v>
      </c>
    </row>
    <row r="2568" spans="1:32">
      <c r="A2568" t="s">
        <v>8171</v>
      </c>
      <c r="B2568" t="s">
        <v>19</v>
      </c>
      <c r="C2568">
        <v>0</v>
      </c>
      <c r="D2568">
        <v>0</v>
      </c>
      <c r="E2568">
        <v>0</v>
      </c>
      <c r="F2568">
        <v>0</v>
      </c>
      <c r="G2568">
        <v>0</v>
      </c>
      <c r="H2568">
        <v>0</v>
      </c>
      <c r="I2568">
        <v>0</v>
      </c>
      <c r="J2568">
        <v>0</v>
      </c>
      <c r="K2568">
        <v>0</v>
      </c>
      <c r="L2568">
        <v>0</v>
      </c>
      <c r="M2568">
        <v>0</v>
      </c>
      <c r="N2568">
        <v>0</v>
      </c>
      <c r="O2568">
        <v>0</v>
      </c>
      <c r="P2568">
        <v>0</v>
      </c>
      <c r="Q2568">
        <v>0</v>
      </c>
      <c r="R2568">
        <v>0</v>
      </c>
      <c r="S2568">
        <v>0</v>
      </c>
      <c r="T2568">
        <v>0</v>
      </c>
      <c r="U2568">
        <v>0</v>
      </c>
      <c r="V2568">
        <v>0</v>
      </c>
      <c r="W2568">
        <v>0</v>
      </c>
      <c r="X2568">
        <v>0</v>
      </c>
      <c r="Y2568">
        <v>0</v>
      </c>
      <c r="Z2568">
        <v>0</v>
      </c>
      <c r="AA2568">
        <v>0</v>
      </c>
      <c r="AB2568">
        <v>0</v>
      </c>
      <c r="AC2568">
        <v>0</v>
      </c>
      <c r="AD2568">
        <v>0</v>
      </c>
      <c r="AE2568">
        <v>0</v>
      </c>
      <c r="AF2568">
        <v>0</v>
      </c>
    </row>
    <row r="2569" spans="1:32">
      <c r="A2569" t="s">
        <v>8172</v>
      </c>
      <c r="B2569" t="s">
        <v>19</v>
      </c>
      <c r="C2569">
        <v>0</v>
      </c>
      <c r="D2569">
        <v>0</v>
      </c>
      <c r="E2569">
        <v>0</v>
      </c>
      <c r="F2569">
        <v>0</v>
      </c>
      <c r="G2569">
        <v>0</v>
      </c>
      <c r="H2569">
        <v>0</v>
      </c>
      <c r="I2569">
        <v>0</v>
      </c>
      <c r="J2569">
        <v>0</v>
      </c>
      <c r="K2569">
        <v>0</v>
      </c>
      <c r="L2569">
        <v>0</v>
      </c>
      <c r="M2569">
        <v>0</v>
      </c>
      <c r="N2569">
        <v>0</v>
      </c>
      <c r="O2569">
        <v>0</v>
      </c>
      <c r="P2569">
        <v>0</v>
      </c>
      <c r="Q2569">
        <v>0</v>
      </c>
      <c r="R2569">
        <v>0</v>
      </c>
      <c r="S2569">
        <v>0</v>
      </c>
      <c r="T2569">
        <v>0</v>
      </c>
      <c r="U2569">
        <v>0</v>
      </c>
      <c r="V2569">
        <v>0</v>
      </c>
      <c r="W2569">
        <v>0</v>
      </c>
      <c r="X2569">
        <v>0</v>
      </c>
      <c r="Y2569">
        <v>0</v>
      </c>
      <c r="Z2569">
        <v>0</v>
      </c>
      <c r="AA2569">
        <v>0</v>
      </c>
      <c r="AB2569">
        <v>0</v>
      </c>
      <c r="AC2569">
        <v>0</v>
      </c>
      <c r="AD2569">
        <v>0</v>
      </c>
      <c r="AE2569">
        <v>0</v>
      </c>
      <c r="AF2569">
        <v>0</v>
      </c>
    </row>
    <row r="2570" spans="1:32">
      <c r="A2570" t="s">
        <v>8173</v>
      </c>
      <c r="B2570" t="s">
        <v>19</v>
      </c>
      <c r="C2570">
        <v>0</v>
      </c>
      <c r="D2570">
        <v>0</v>
      </c>
      <c r="E2570">
        <v>0</v>
      </c>
      <c r="F2570">
        <v>0</v>
      </c>
      <c r="G2570">
        <v>0</v>
      </c>
      <c r="H2570">
        <v>0</v>
      </c>
      <c r="I2570">
        <v>0</v>
      </c>
      <c r="J2570">
        <v>0</v>
      </c>
      <c r="K2570">
        <v>0</v>
      </c>
      <c r="L2570">
        <v>0</v>
      </c>
      <c r="M2570">
        <v>0</v>
      </c>
      <c r="N2570">
        <v>0</v>
      </c>
      <c r="O2570">
        <v>0</v>
      </c>
      <c r="P2570">
        <v>0</v>
      </c>
      <c r="Q2570">
        <v>0</v>
      </c>
      <c r="R2570">
        <v>0</v>
      </c>
      <c r="S2570">
        <v>0</v>
      </c>
      <c r="T2570">
        <v>0</v>
      </c>
      <c r="U2570">
        <v>0</v>
      </c>
      <c r="V2570">
        <v>0</v>
      </c>
      <c r="W2570">
        <v>0</v>
      </c>
      <c r="X2570">
        <v>0</v>
      </c>
      <c r="Y2570">
        <v>0</v>
      </c>
      <c r="Z2570">
        <v>0</v>
      </c>
      <c r="AA2570">
        <v>0</v>
      </c>
      <c r="AB2570">
        <v>0</v>
      </c>
      <c r="AC2570">
        <v>0</v>
      </c>
      <c r="AD2570">
        <v>0</v>
      </c>
      <c r="AE2570">
        <v>0</v>
      </c>
      <c r="AF2570">
        <v>0</v>
      </c>
    </row>
    <row r="2571" spans="1:32">
      <c r="A2571" t="s">
        <v>8174</v>
      </c>
      <c r="B2571" t="s">
        <v>19</v>
      </c>
      <c r="C2571">
        <v>0</v>
      </c>
      <c r="D2571">
        <v>0</v>
      </c>
      <c r="E2571">
        <v>0</v>
      </c>
      <c r="F2571">
        <v>0</v>
      </c>
      <c r="G2571">
        <v>0</v>
      </c>
      <c r="H2571">
        <v>0</v>
      </c>
      <c r="I2571">
        <v>0</v>
      </c>
      <c r="J2571">
        <v>0</v>
      </c>
      <c r="K2571">
        <v>0</v>
      </c>
      <c r="L2571">
        <v>0</v>
      </c>
      <c r="M2571">
        <v>0</v>
      </c>
      <c r="N2571">
        <v>0</v>
      </c>
      <c r="O2571">
        <v>0</v>
      </c>
      <c r="P2571">
        <v>0</v>
      </c>
      <c r="Q2571">
        <v>0</v>
      </c>
      <c r="R2571">
        <v>0</v>
      </c>
      <c r="S2571">
        <v>0</v>
      </c>
      <c r="T2571">
        <v>0</v>
      </c>
      <c r="U2571">
        <v>0</v>
      </c>
      <c r="V2571">
        <v>0</v>
      </c>
      <c r="W2571">
        <v>0</v>
      </c>
      <c r="X2571">
        <v>0</v>
      </c>
      <c r="Y2571">
        <v>0</v>
      </c>
      <c r="Z2571">
        <v>0</v>
      </c>
      <c r="AA2571">
        <v>0</v>
      </c>
      <c r="AB2571">
        <v>0</v>
      </c>
      <c r="AC2571">
        <v>0</v>
      </c>
      <c r="AD2571">
        <v>0</v>
      </c>
      <c r="AE2571">
        <v>0</v>
      </c>
      <c r="AF2571">
        <v>0</v>
      </c>
    </row>
    <row r="2572" spans="1:32">
      <c r="A2572" t="s">
        <v>8175</v>
      </c>
      <c r="B2572" t="s">
        <v>19</v>
      </c>
      <c r="C2572">
        <v>0</v>
      </c>
      <c r="D2572">
        <v>0</v>
      </c>
      <c r="E2572">
        <v>0</v>
      </c>
      <c r="F2572">
        <v>0</v>
      </c>
      <c r="G2572">
        <v>0</v>
      </c>
      <c r="H2572">
        <v>0</v>
      </c>
      <c r="I2572">
        <v>0</v>
      </c>
      <c r="J2572">
        <v>0</v>
      </c>
      <c r="K2572">
        <v>0</v>
      </c>
      <c r="L2572">
        <v>0</v>
      </c>
      <c r="M2572">
        <v>0</v>
      </c>
      <c r="N2572">
        <v>0</v>
      </c>
      <c r="O2572">
        <v>0</v>
      </c>
      <c r="P2572">
        <v>0</v>
      </c>
      <c r="Q2572">
        <v>0</v>
      </c>
      <c r="R2572">
        <v>0</v>
      </c>
      <c r="S2572">
        <v>0</v>
      </c>
      <c r="T2572">
        <v>0</v>
      </c>
      <c r="U2572">
        <v>0</v>
      </c>
      <c r="V2572">
        <v>0</v>
      </c>
      <c r="W2572">
        <v>0</v>
      </c>
      <c r="X2572">
        <v>0</v>
      </c>
      <c r="Y2572">
        <v>0</v>
      </c>
      <c r="Z2572">
        <v>0</v>
      </c>
      <c r="AA2572">
        <v>0</v>
      </c>
      <c r="AB2572">
        <v>0</v>
      </c>
      <c r="AC2572">
        <v>0</v>
      </c>
      <c r="AD2572">
        <v>0</v>
      </c>
      <c r="AE2572">
        <v>0</v>
      </c>
      <c r="AF2572">
        <v>0</v>
      </c>
    </row>
    <row r="2573" spans="1:32">
      <c r="A2573" t="s">
        <v>8176</v>
      </c>
      <c r="B2573" t="s">
        <v>19</v>
      </c>
      <c r="C2573">
        <v>0</v>
      </c>
      <c r="D2573">
        <v>0</v>
      </c>
      <c r="E2573">
        <v>0</v>
      </c>
      <c r="F2573">
        <v>0</v>
      </c>
      <c r="G2573">
        <v>0</v>
      </c>
      <c r="H2573">
        <v>0</v>
      </c>
      <c r="I2573">
        <v>0</v>
      </c>
      <c r="J2573">
        <v>0</v>
      </c>
      <c r="K2573">
        <v>0</v>
      </c>
      <c r="L2573">
        <v>0</v>
      </c>
      <c r="M2573">
        <v>0</v>
      </c>
      <c r="N2573">
        <v>0</v>
      </c>
      <c r="O2573">
        <v>0</v>
      </c>
      <c r="P2573">
        <v>0</v>
      </c>
      <c r="Q2573">
        <v>0</v>
      </c>
      <c r="R2573">
        <v>0</v>
      </c>
      <c r="S2573">
        <v>0</v>
      </c>
      <c r="T2573">
        <v>0</v>
      </c>
      <c r="U2573">
        <v>0</v>
      </c>
      <c r="V2573">
        <v>0</v>
      </c>
      <c r="W2573">
        <v>0</v>
      </c>
      <c r="X2573">
        <v>0</v>
      </c>
      <c r="Y2573">
        <v>0</v>
      </c>
      <c r="Z2573">
        <v>0</v>
      </c>
      <c r="AA2573">
        <v>0</v>
      </c>
      <c r="AB2573">
        <v>0</v>
      </c>
      <c r="AC2573">
        <v>0</v>
      </c>
      <c r="AD2573">
        <v>0</v>
      </c>
      <c r="AE2573">
        <v>0</v>
      </c>
      <c r="AF2573">
        <v>0</v>
      </c>
    </row>
    <row r="2574" spans="1:32">
      <c r="A2574" t="s">
        <v>8177</v>
      </c>
      <c r="B2574" t="s">
        <v>19</v>
      </c>
      <c r="C2574">
        <v>0</v>
      </c>
      <c r="D2574">
        <v>0</v>
      </c>
      <c r="E2574">
        <v>0</v>
      </c>
      <c r="F2574">
        <v>0</v>
      </c>
      <c r="G2574">
        <v>0</v>
      </c>
      <c r="H2574">
        <v>0</v>
      </c>
      <c r="I2574">
        <v>0</v>
      </c>
      <c r="J2574">
        <v>0</v>
      </c>
      <c r="K2574">
        <v>0</v>
      </c>
      <c r="L2574">
        <v>0</v>
      </c>
      <c r="M2574">
        <v>0</v>
      </c>
      <c r="N2574">
        <v>0</v>
      </c>
      <c r="O2574">
        <v>0</v>
      </c>
      <c r="P2574">
        <v>0</v>
      </c>
      <c r="Q2574">
        <v>0</v>
      </c>
      <c r="R2574">
        <v>0</v>
      </c>
      <c r="S2574">
        <v>0</v>
      </c>
      <c r="T2574">
        <v>0</v>
      </c>
      <c r="U2574">
        <v>0</v>
      </c>
      <c r="V2574">
        <v>0</v>
      </c>
      <c r="W2574">
        <v>0</v>
      </c>
      <c r="X2574">
        <v>0</v>
      </c>
      <c r="Y2574">
        <v>0</v>
      </c>
      <c r="Z2574">
        <v>0</v>
      </c>
      <c r="AA2574">
        <v>0</v>
      </c>
      <c r="AB2574">
        <v>0</v>
      </c>
      <c r="AC2574">
        <v>0</v>
      </c>
      <c r="AD2574">
        <v>0</v>
      </c>
      <c r="AE2574">
        <v>0</v>
      </c>
      <c r="AF2574">
        <v>0</v>
      </c>
    </row>
    <row r="2575" spans="1:32">
      <c r="A2575" t="s">
        <v>8178</v>
      </c>
      <c r="B2575" t="s">
        <v>19</v>
      </c>
      <c r="C2575">
        <v>0</v>
      </c>
      <c r="D2575">
        <v>0</v>
      </c>
      <c r="E2575">
        <v>0</v>
      </c>
      <c r="F2575">
        <v>0</v>
      </c>
      <c r="G2575">
        <v>0</v>
      </c>
      <c r="H2575">
        <v>0</v>
      </c>
      <c r="I2575">
        <v>0</v>
      </c>
      <c r="J2575">
        <v>0</v>
      </c>
      <c r="K2575">
        <v>0</v>
      </c>
      <c r="L2575">
        <v>0</v>
      </c>
      <c r="M2575">
        <v>0</v>
      </c>
      <c r="N2575">
        <v>0</v>
      </c>
      <c r="O2575">
        <v>0</v>
      </c>
      <c r="P2575">
        <v>0</v>
      </c>
      <c r="Q2575">
        <v>0</v>
      </c>
      <c r="R2575">
        <v>0</v>
      </c>
      <c r="S2575">
        <v>0</v>
      </c>
      <c r="T2575">
        <v>0</v>
      </c>
      <c r="U2575">
        <v>0</v>
      </c>
      <c r="V2575">
        <v>0</v>
      </c>
      <c r="W2575">
        <v>0</v>
      </c>
      <c r="X2575">
        <v>0</v>
      </c>
      <c r="Y2575">
        <v>0</v>
      </c>
      <c r="Z2575">
        <v>0</v>
      </c>
      <c r="AA2575">
        <v>0</v>
      </c>
      <c r="AB2575">
        <v>0</v>
      </c>
      <c r="AC2575">
        <v>0</v>
      </c>
      <c r="AD2575">
        <v>0</v>
      </c>
      <c r="AE2575">
        <v>0</v>
      </c>
      <c r="AF2575">
        <v>0</v>
      </c>
    </row>
    <row r="2576" spans="1:32">
      <c r="A2576" t="s">
        <v>8179</v>
      </c>
      <c r="B2576" t="s">
        <v>19</v>
      </c>
      <c r="C2576">
        <v>0</v>
      </c>
      <c r="D2576">
        <v>0</v>
      </c>
      <c r="E2576">
        <v>0</v>
      </c>
      <c r="F2576">
        <v>0</v>
      </c>
      <c r="G2576">
        <v>0</v>
      </c>
      <c r="H2576">
        <v>0</v>
      </c>
      <c r="I2576">
        <v>0</v>
      </c>
      <c r="J2576">
        <v>0</v>
      </c>
      <c r="K2576">
        <v>0</v>
      </c>
      <c r="L2576">
        <v>0</v>
      </c>
      <c r="M2576">
        <v>0</v>
      </c>
      <c r="N2576">
        <v>0</v>
      </c>
      <c r="O2576">
        <v>0</v>
      </c>
      <c r="P2576">
        <v>0</v>
      </c>
      <c r="Q2576">
        <v>0</v>
      </c>
      <c r="R2576">
        <v>0</v>
      </c>
      <c r="S2576">
        <v>0</v>
      </c>
      <c r="T2576">
        <v>0</v>
      </c>
      <c r="U2576">
        <v>0</v>
      </c>
      <c r="V2576">
        <v>0</v>
      </c>
      <c r="W2576">
        <v>0</v>
      </c>
      <c r="X2576">
        <v>0</v>
      </c>
      <c r="Y2576">
        <v>0</v>
      </c>
      <c r="Z2576">
        <v>0</v>
      </c>
      <c r="AA2576">
        <v>0</v>
      </c>
      <c r="AB2576">
        <v>0</v>
      </c>
      <c r="AC2576">
        <v>0</v>
      </c>
      <c r="AD2576">
        <v>0</v>
      </c>
      <c r="AE2576">
        <v>0</v>
      </c>
      <c r="AF2576">
        <v>0</v>
      </c>
    </row>
    <row r="2577" spans="1:32">
      <c r="A2577" t="s">
        <v>8180</v>
      </c>
      <c r="B2577" t="s">
        <v>19</v>
      </c>
      <c r="C2577">
        <v>0</v>
      </c>
      <c r="D2577">
        <v>0</v>
      </c>
      <c r="E2577">
        <v>0</v>
      </c>
      <c r="F2577">
        <v>0</v>
      </c>
      <c r="G2577">
        <v>0</v>
      </c>
      <c r="H2577">
        <v>0</v>
      </c>
      <c r="I2577">
        <v>0</v>
      </c>
      <c r="J2577">
        <v>0</v>
      </c>
      <c r="K2577">
        <v>0</v>
      </c>
      <c r="L2577">
        <v>0</v>
      </c>
      <c r="M2577">
        <v>0</v>
      </c>
      <c r="N2577">
        <v>0</v>
      </c>
      <c r="O2577">
        <v>0</v>
      </c>
      <c r="P2577">
        <v>0</v>
      </c>
      <c r="Q2577">
        <v>0</v>
      </c>
      <c r="R2577">
        <v>0</v>
      </c>
      <c r="S2577">
        <v>0</v>
      </c>
      <c r="T2577">
        <v>0</v>
      </c>
      <c r="U2577">
        <v>0</v>
      </c>
      <c r="V2577">
        <v>0</v>
      </c>
      <c r="W2577">
        <v>0</v>
      </c>
      <c r="X2577">
        <v>0</v>
      </c>
      <c r="Y2577">
        <v>0</v>
      </c>
      <c r="Z2577">
        <v>0</v>
      </c>
      <c r="AA2577">
        <v>0</v>
      </c>
      <c r="AB2577">
        <v>0</v>
      </c>
      <c r="AC2577">
        <v>0</v>
      </c>
      <c r="AD2577">
        <v>0</v>
      </c>
      <c r="AE2577">
        <v>0</v>
      </c>
      <c r="AF2577">
        <v>0</v>
      </c>
    </row>
    <row r="2578" spans="1:32">
      <c r="A2578" t="s">
        <v>8181</v>
      </c>
      <c r="B2578" t="s">
        <v>19</v>
      </c>
      <c r="C2578">
        <v>0</v>
      </c>
      <c r="D2578">
        <v>0</v>
      </c>
      <c r="E2578">
        <v>0</v>
      </c>
      <c r="F2578">
        <v>0</v>
      </c>
      <c r="G2578">
        <v>0</v>
      </c>
      <c r="H2578">
        <v>0</v>
      </c>
      <c r="I2578">
        <v>0</v>
      </c>
      <c r="J2578">
        <v>0</v>
      </c>
      <c r="K2578">
        <v>0</v>
      </c>
      <c r="L2578">
        <v>0</v>
      </c>
      <c r="M2578">
        <v>0</v>
      </c>
      <c r="N2578">
        <v>0</v>
      </c>
      <c r="O2578">
        <v>0</v>
      </c>
      <c r="P2578">
        <v>0</v>
      </c>
      <c r="Q2578">
        <v>0</v>
      </c>
      <c r="R2578">
        <v>0</v>
      </c>
      <c r="S2578">
        <v>0</v>
      </c>
      <c r="T2578">
        <v>0</v>
      </c>
      <c r="U2578">
        <v>0</v>
      </c>
      <c r="V2578">
        <v>0</v>
      </c>
      <c r="W2578">
        <v>0</v>
      </c>
      <c r="X2578">
        <v>0</v>
      </c>
      <c r="Y2578">
        <v>0</v>
      </c>
      <c r="Z2578">
        <v>0</v>
      </c>
      <c r="AA2578">
        <v>0</v>
      </c>
      <c r="AB2578">
        <v>0</v>
      </c>
      <c r="AC2578">
        <v>0</v>
      </c>
      <c r="AD2578">
        <v>0</v>
      </c>
      <c r="AE2578">
        <v>0</v>
      </c>
      <c r="AF2578">
        <v>0</v>
      </c>
    </row>
    <row r="2579" spans="1:32">
      <c r="A2579" t="s">
        <v>8182</v>
      </c>
      <c r="B2579" t="s">
        <v>19</v>
      </c>
      <c r="C2579">
        <v>0</v>
      </c>
      <c r="D2579">
        <v>0</v>
      </c>
      <c r="E2579">
        <v>0</v>
      </c>
      <c r="F2579">
        <v>0</v>
      </c>
      <c r="G2579">
        <v>0</v>
      </c>
      <c r="H2579">
        <v>0</v>
      </c>
      <c r="I2579">
        <v>0</v>
      </c>
      <c r="J2579">
        <v>0</v>
      </c>
      <c r="K2579">
        <v>0</v>
      </c>
      <c r="L2579">
        <v>0</v>
      </c>
      <c r="M2579">
        <v>0</v>
      </c>
      <c r="N2579">
        <v>0</v>
      </c>
      <c r="O2579">
        <v>0</v>
      </c>
      <c r="P2579">
        <v>0</v>
      </c>
      <c r="Q2579">
        <v>0</v>
      </c>
      <c r="R2579">
        <v>0</v>
      </c>
      <c r="S2579">
        <v>0</v>
      </c>
      <c r="T2579">
        <v>0</v>
      </c>
      <c r="U2579">
        <v>0</v>
      </c>
      <c r="V2579">
        <v>0</v>
      </c>
      <c r="W2579">
        <v>0</v>
      </c>
      <c r="X2579">
        <v>0</v>
      </c>
      <c r="Y2579">
        <v>0</v>
      </c>
      <c r="Z2579">
        <v>0</v>
      </c>
      <c r="AA2579">
        <v>0</v>
      </c>
      <c r="AB2579">
        <v>0</v>
      </c>
      <c r="AC2579">
        <v>0</v>
      </c>
      <c r="AD2579">
        <v>0</v>
      </c>
      <c r="AE2579">
        <v>0</v>
      </c>
      <c r="AF2579">
        <v>0</v>
      </c>
    </row>
    <row r="2580" spans="1:32">
      <c r="A2580" t="s">
        <v>8183</v>
      </c>
      <c r="B2580" t="s">
        <v>19</v>
      </c>
      <c r="C2580">
        <v>0</v>
      </c>
      <c r="D2580">
        <v>0</v>
      </c>
      <c r="E2580">
        <v>0</v>
      </c>
      <c r="F2580">
        <v>0</v>
      </c>
      <c r="G2580">
        <v>0</v>
      </c>
      <c r="H2580">
        <v>0</v>
      </c>
      <c r="I2580">
        <v>0</v>
      </c>
      <c r="J2580">
        <v>0</v>
      </c>
      <c r="K2580">
        <v>0</v>
      </c>
      <c r="L2580">
        <v>0</v>
      </c>
      <c r="M2580">
        <v>0</v>
      </c>
      <c r="N2580">
        <v>0</v>
      </c>
      <c r="O2580">
        <v>0</v>
      </c>
      <c r="P2580">
        <v>0</v>
      </c>
      <c r="Q2580">
        <v>0</v>
      </c>
      <c r="R2580">
        <v>0</v>
      </c>
      <c r="S2580">
        <v>0</v>
      </c>
      <c r="T2580">
        <v>0</v>
      </c>
      <c r="U2580">
        <v>0</v>
      </c>
      <c r="V2580">
        <v>0</v>
      </c>
      <c r="W2580">
        <v>0</v>
      </c>
      <c r="X2580">
        <v>0</v>
      </c>
      <c r="Y2580">
        <v>0</v>
      </c>
      <c r="Z2580">
        <v>0</v>
      </c>
      <c r="AA2580">
        <v>0</v>
      </c>
      <c r="AB2580">
        <v>0</v>
      </c>
      <c r="AC2580">
        <v>0</v>
      </c>
      <c r="AD2580">
        <v>0</v>
      </c>
      <c r="AE2580">
        <v>0</v>
      </c>
      <c r="AF2580">
        <v>0</v>
      </c>
    </row>
    <row r="2581" spans="1:32">
      <c r="A2581" t="s">
        <v>8184</v>
      </c>
      <c r="B2581" t="s">
        <v>19</v>
      </c>
      <c r="C2581">
        <v>0</v>
      </c>
      <c r="D2581">
        <v>0</v>
      </c>
      <c r="E2581">
        <v>0</v>
      </c>
      <c r="F2581">
        <v>0</v>
      </c>
      <c r="G2581">
        <v>0</v>
      </c>
      <c r="H2581">
        <v>0</v>
      </c>
      <c r="I2581">
        <v>0</v>
      </c>
      <c r="J2581">
        <v>0</v>
      </c>
      <c r="K2581">
        <v>0</v>
      </c>
      <c r="L2581">
        <v>0</v>
      </c>
      <c r="M2581">
        <v>0</v>
      </c>
      <c r="N2581">
        <v>0</v>
      </c>
      <c r="O2581">
        <v>0</v>
      </c>
      <c r="P2581">
        <v>0</v>
      </c>
      <c r="Q2581">
        <v>0</v>
      </c>
      <c r="R2581">
        <v>0</v>
      </c>
      <c r="S2581">
        <v>0</v>
      </c>
      <c r="T2581">
        <v>0</v>
      </c>
      <c r="U2581">
        <v>0</v>
      </c>
      <c r="V2581">
        <v>0</v>
      </c>
      <c r="W2581">
        <v>0</v>
      </c>
      <c r="X2581">
        <v>0</v>
      </c>
      <c r="Y2581">
        <v>0</v>
      </c>
      <c r="Z2581">
        <v>0</v>
      </c>
      <c r="AA2581">
        <v>0</v>
      </c>
      <c r="AB2581">
        <v>0</v>
      </c>
      <c r="AC2581">
        <v>0</v>
      </c>
      <c r="AD2581">
        <v>0</v>
      </c>
      <c r="AE2581">
        <v>0</v>
      </c>
      <c r="AF2581">
        <v>0</v>
      </c>
    </row>
    <row r="2582" spans="1:32">
      <c r="A2582" t="s">
        <v>8185</v>
      </c>
      <c r="B2582" t="s">
        <v>19</v>
      </c>
      <c r="C2582">
        <v>0</v>
      </c>
      <c r="D2582">
        <v>0</v>
      </c>
      <c r="E2582">
        <v>0</v>
      </c>
      <c r="F2582">
        <v>0</v>
      </c>
      <c r="G2582">
        <v>0</v>
      </c>
      <c r="H2582">
        <v>0</v>
      </c>
      <c r="I2582">
        <v>0</v>
      </c>
      <c r="J2582">
        <v>0</v>
      </c>
      <c r="K2582">
        <v>0</v>
      </c>
      <c r="L2582">
        <v>0</v>
      </c>
      <c r="M2582">
        <v>0</v>
      </c>
      <c r="N2582">
        <v>0</v>
      </c>
      <c r="O2582">
        <v>0</v>
      </c>
      <c r="P2582">
        <v>0</v>
      </c>
      <c r="Q2582">
        <v>0</v>
      </c>
      <c r="R2582">
        <v>0</v>
      </c>
      <c r="S2582">
        <v>0</v>
      </c>
      <c r="T2582">
        <v>0</v>
      </c>
      <c r="U2582">
        <v>0</v>
      </c>
      <c r="V2582">
        <v>0</v>
      </c>
      <c r="W2582">
        <v>0</v>
      </c>
      <c r="X2582">
        <v>0</v>
      </c>
      <c r="Y2582">
        <v>0</v>
      </c>
      <c r="Z2582">
        <v>0</v>
      </c>
      <c r="AA2582">
        <v>0</v>
      </c>
      <c r="AB2582">
        <v>0</v>
      </c>
      <c r="AC2582">
        <v>0</v>
      </c>
      <c r="AD2582">
        <v>0</v>
      </c>
      <c r="AE2582">
        <v>0</v>
      </c>
      <c r="AF2582">
        <v>0</v>
      </c>
    </row>
    <row r="2583" spans="1:32">
      <c r="A2583" t="s">
        <v>8186</v>
      </c>
      <c r="B2583" t="s">
        <v>19</v>
      </c>
      <c r="C2583">
        <v>0</v>
      </c>
      <c r="D2583">
        <v>0</v>
      </c>
      <c r="E2583">
        <v>0</v>
      </c>
      <c r="F2583">
        <v>0</v>
      </c>
      <c r="G2583">
        <v>0</v>
      </c>
      <c r="H2583">
        <v>0</v>
      </c>
      <c r="I2583">
        <v>0</v>
      </c>
      <c r="J2583">
        <v>0</v>
      </c>
      <c r="K2583">
        <v>0</v>
      </c>
      <c r="L2583">
        <v>0</v>
      </c>
      <c r="M2583">
        <v>0</v>
      </c>
      <c r="N2583">
        <v>0</v>
      </c>
      <c r="O2583">
        <v>0</v>
      </c>
      <c r="P2583">
        <v>0</v>
      </c>
      <c r="Q2583">
        <v>0</v>
      </c>
      <c r="R2583">
        <v>0</v>
      </c>
      <c r="S2583">
        <v>0</v>
      </c>
      <c r="T2583">
        <v>0</v>
      </c>
      <c r="U2583">
        <v>0</v>
      </c>
      <c r="V2583">
        <v>0</v>
      </c>
      <c r="W2583">
        <v>0</v>
      </c>
      <c r="X2583">
        <v>0</v>
      </c>
      <c r="Y2583">
        <v>0</v>
      </c>
      <c r="Z2583">
        <v>0</v>
      </c>
      <c r="AA2583">
        <v>0</v>
      </c>
      <c r="AB2583">
        <v>0</v>
      </c>
      <c r="AC2583">
        <v>0</v>
      </c>
      <c r="AD2583">
        <v>0</v>
      </c>
      <c r="AE2583">
        <v>0</v>
      </c>
      <c r="AF2583">
        <v>0</v>
      </c>
    </row>
    <row r="2584" spans="1:32">
      <c r="A2584" t="s">
        <v>8187</v>
      </c>
      <c r="B2584" t="s">
        <v>19</v>
      </c>
      <c r="C2584">
        <v>0</v>
      </c>
      <c r="D2584">
        <v>0</v>
      </c>
      <c r="E2584">
        <v>0</v>
      </c>
      <c r="F2584">
        <v>0</v>
      </c>
      <c r="G2584">
        <v>0</v>
      </c>
      <c r="H2584">
        <v>0</v>
      </c>
      <c r="I2584">
        <v>0</v>
      </c>
      <c r="J2584">
        <v>0</v>
      </c>
      <c r="K2584">
        <v>0</v>
      </c>
      <c r="L2584">
        <v>0</v>
      </c>
      <c r="M2584">
        <v>0</v>
      </c>
      <c r="N2584">
        <v>0</v>
      </c>
      <c r="O2584">
        <v>0</v>
      </c>
      <c r="P2584">
        <v>0</v>
      </c>
      <c r="Q2584">
        <v>0</v>
      </c>
      <c r="R2584">
        <v>0</v>
      </c>
      <c r="S2584">
        <v>0</v>
      </c>
      <c r="T2584">
        <v>0</v>
      </c>
      <c r="U2584">
        <v>0</v>
      </c>
      <c r="V2584">
        <v>0</v>
      </c>
      <c r="W2584">
        <v>0</v>
      </c>
      <c r="X2584">
        <v>0</v>
      </c>
      <c r="Y2584">
        <v>0</v>
      </c>
      <c r="Z2584">
        <v>0</v>
      </c>
      <c r="AA2584">
        <v>0</v>
      </c>
      <c r="AB2584">
        <v>0</v>
      </c>
      <c r="AC2584">
        <v>0</v>
      </c>
      <c r="AD2584">
        <v>0</v>
      </c>
      <c r="AE2584">
        <v>0</v>
      </c>
      <c r="AF2584">
        <v>0</v>
      </c>
    </row>
    <row r="2585" spans="1:32">
      <c r="A2585" t="s">
        <v>8188</v>
      </c>
      <c r="B2585" t="s">
        <v>19</v>
      </c>
      <c r="C2585">
        <v>0</v>
      </c>
      <c r="D2585">
        <v>0</v>
      </c>
      <c r="E2585">
        <v>0</v>
      </c>
      <c r="F2585">
        <v>0</v>
      </c>
      <c r="G2585">
        <v>0</v>
      </c>
      <c r="H2585">
        <v>0</v>
      </c>
      <c r="I2585">
        <v>0</v>
      </c>
      <c r="J2585">
        <v>0</v>
      </c>
      <c r="K2585">
        <v>0</v>
      </c>
      <c r="L2585">
        <v>0</v>
      </c>
      <c r="M2585">
        <v>0</v>
      </c>
      <c r="N2585">
        <v>0</v>
      </c>
      <c r="O2585">
        <v>0</v>
      </c>
      <c r="P2585">
        <v>0</v>
      </c>
      <c r="Q2585">
        <v>0</v>
      </c>
      <c r="R2585">
        <v>0</v>
      </c>
      <c r="S2585">
        <v>0</v>
      </c>
      <c r="T2585">
        <v>0</v>
      </c>
      <c r="U2585">
        <v>0</v>
      </c>
      <c r="V2585">
        <v>0</v>
      </c>
      <c r="W2585">
        <v>0</v>
      </c>
      <c r="X2585">
        <v>0</v>
      </c>
      <c r="Y2585">
        <v>0</v>
      </c>
      <c r="Z2585">
        <v>0</v>
      </c>
      <c r="AA2585">
        <v>0</v>
      </c>
      <c r="AB2585">
        <v>0</v>
      </c>
      <c r="AC2585">
        <v>0</v>
      </c>
      <c r="AD2585">
        <v>0</v>
      </c>
      <c r="AE2585">
        <v>0</v>
      </c>
      <c r="AF2585">
        <v>0</v>
      </c>
    </row>
    <row r="2586" spans="1:32">
      <c r="A2586" t="s">
        <v>8189</v>
      </c>
      <c r="B2586" t="s">
        <v>19</v>
      </c>
      <c r="C2586">
        <v>0</v>
      </c>
      <c r="D2586">
        <v>0</v>
      </c>
      <c r="E2586">
        <v>0</v>
      </c>
      <c r="F2586">
        <v>0</v>
      </c>
      <c r="G2586">
        <v>0</v>
      </c>
      <c r="H2586">
        <v>0</v>
      </c>
      <c r="I2586">
        <v>0</v>
      </c>
      <c r="J2586">
        <v>0</v>
      </c>
      <c r="K2586">
        <v>0</v>
      </c>
      <c r="L2586">
        <v>0</v>
      </c>
      <c r="M2586">
        <v>0</v>
      </c>
      <c r="N2586">
        <v>0</v>
      </c>
      <c r="O2586">
        <v>0</v>
      </c>
      <c r="P2586">
        <v>0</v>
      </c>
      <c r="Q2586">
        <v>0</v>
      </c>
      <c r="R2586">
        <v>0</v>
      </c>
      <c r="S2586">
        <v>0</v>
      </c>
      <c r="T2586">
        <v>0</v>
      </c>
      <c r="U2586">
        <v>0</v>
      </c>
      <c r="V2586">
        <v>0</v>
      </c>
      <c r="W2586">
        <v>0</v>
      </c>
      <c r="X2586">
        <v>0</v>
      </c>
      <c r="Y2586">
        <v>0</v>
      </c>
      <c r="Z2586">
        <v>0</v>
      </c>
      <c r="AA2586">
        <v>0</v>
      </c>
      <c r="AB2586">
        <v>0</v>
      </c>
      <c r="AC2586">
        <v>0</v>
      </c>
      <c r="AD2586">
        <v>0</v>
      </c>
      <c r="AE2586">
        <v>0</v>
      </c>
      <c r="AF2586">
        <v>0</v>
      </c>
    </row>
    <row r="2587" spans="1:32">
      <c r="A2587" t="s">
        <v>8190</v>
      </c>
      <c r="B2587" t="s">
        <v>19</v>
      </c>
      <c r="C2587">
        <v>0</v>
      </c>
      <c r="D2587">
        <v>0</v>
      </c>
      <c r="E2587">
        <v>0</v>
      </c>
      <c r="F2587">
        <v>0</v>
      </c>
      <c r="G2587">
        <v>0</v>
      </c>
      <c r="H2587">
        <v>0</v>
      </c>
      <c r="I2587">
        <v>0</v>
      </c>
      <c r="J2587">
        <v>0</v>
      </c>
      <c r="K2587">
        <v>0</v>
      </c>
      <c r="L2587">
        <v>0</v>
      </c>
      <c r="M2587">
        <v>0</v>
      </c>
      <c r="N2587">
        <v>0</v>
      </c>
      <c r="O2587">
        <v>0</v>
      </c>
      <c r="P2587">
        <v>0</v>
      </c>
      <c r="Q2587">
        <v>0</v>
      </c>
      <c r="R2587">
        <v>0</v>
      </c>
      <c r="S2587">
        <v>0</v>
      </c>
      <c r="T2587">
        <v>0</v>
      </c>
      <c r="U2587">
        <v>0</v>
      </c>
      <c r="V2587">
        <v>0</v>
      </c>
      <c r="W2587">
        <v>0</v>
      </c>
      <c r="X2587">
        <v>0</v>
      </c>
      <c r="Y2587">
        <v>0</v>
      </c>
      <c r="Z2587">
        <v>0</v>
      </c>
      <c r="AA2587">
        <v>0</v>
      </c>
      <c r="AB2587">
        <v>0</v>
      </c>
      <c r="AC2587">
        <v>0</v>
      </c>
      <c r="AD2587">
        <v>0</v>
      </c>
      <c r="AE2587">
        <v>0</v>
      </c>
      <c r="AF2587">
        <v>0</v>
      </c>
    </row>
    <row r="2588" spans="1:32">
      <c r="A2588" t="s">
        <v>8191</v>
      </c>
      <c r="B2588" t="s">
        <v>19</v>
      </c>
      <c r="C2588">
        <v>0</v>
      </c>
      <c r="D2588">
        <v>0</v>
      </c>
      <c r="E2588">
        <v>0</v>
      </c>
      <c r="F2588">
        <v>0</v>
      </c>
      <c r="G2588">
        <v>0</v>
      </c>
      <c r="H2588">
        <v>0</v>
      </c>
      <c r="I2588">
        <v>0</v>
      </c>
      <c r="J2588">
        <v>0</v>
      </c>
      <c r="K2588">
        <v>0</v>
      </c>
      <c r="L2588">
        <v>0</v>
      </c>
      <c r="M2588">
        <v>0</v>
      </c>
      <c r="N2588">
        <v>0</v>
      </c>
      <c r="O2588">
        <v>0</v>
      </c>
      <c r="P2588">
        <v>0</v>
      </c>
      <c r="Q2588">
        <v>0</v>
      </c>
      <c r="R2588">
        <v>0</v>
      </c>
      <c r="S2588">
        <v>0</v>
      </c>
      <c r="T2588">
        <v>0</v>
      </c>
      <c r="U2588">
        <v>0</v>
      </c>
      <c r="V2588">
        <v>0</v>
      </c>
      <c r="W2588">
        <v>0</v>
      </c>
      <c r="X2588">
        <v>0</v>
      </c>
      <c r="Y2588">
        <v>0</v>
      </c>
      <c r="Z2588">
        <v>0</v>
      </c>
      <c r="AA2588">
        <v>0</v>
      </c>
      <c r="AB2588">
        <v>0</v>
      </c>
      <c r="AC2588">
        <v>0</v>
      </c>
      <c r="AD2588">
        <v>0</v>
      </c>
      <c r="AE2588">
        <v>0</v>
      </c>
      <c r="AF2588">
        <v>0</v>
      </c>
    </row>
    <row r="2589" spans="1:32">
      <c r="A2589" t="s">
        <v>8192</v>
      </c>
      <c r="B2589" t="s">
        <v>19</v>
      </c>
      <c r="C2589">
        <v>0</v>
      </c>
      <c r="D2589">
        <v>0</v>
      </c>
      <c r="E2589">
        <v>0</v>
      </c>
      <c r="F2589">
        <v>0</v>
      </c>
      <c r="G2589">
        <v>0</v>
      </c>
      <c r="H2589">
        <v>0</v>
      </c>
      <c r="I2589">
        <v>0</v>
      </c>
      <c r="J2589">
        <v>0</v>
      </c>
      <c r="K2589">
        <v>0</v>
      </c>
      <c r="L2589">
        <v>0</v>
      </c>
      <c r="M2589">
        <v>0</v>
      </c>
      <c r="N2589">
        <v>0</v>
      </c>
      <c r="O2589">
        <v>0</v>
      </c>
      <c r="P2589">
        <v>0</v>
      </c>
      <c r="Q2589">
        <v>0</v>
      </c>
      <c r="R2589">
        <v>0</v>
      </c>
      <c r="S2589">
        <v>0</v>
      </c>
      <c r="T2589">
        <v>0</v>
      </c>
      <c r="U2589">
        <v>0</v>
      </c>
      <c r="V2589">
        <v>0</v>
      </c>
      <c r="W2589">
        <v>0</v>
      </c>
      <c r="X2589">
        <v>0</v>
      </c>
      <c r="Y2589">
        <v>0</v>
      </c>
      <c r="Z2589">
        <v>0</v>
      </c>
      <c r="AA2589">
        <v>0</v>
      </c>
      <c r="AB2589">
        <v>0</v>
      </c>
      <c r="AC2589">
        <v>0</v>
      </c>
      <c r="AD2589">
        <v>0</v>
      </c>
      <c r="AE2589">
        <v>0</v>
      </c>
      <c r="AF2589">
        <v>0</v>
      </c>
    </row>
    <row r="2590" spans="1:32">
      <c r="A2590" t="s">
        <v>8193</v>
      </c>
      <c r="B2590" t="s">
        <v>19</v>
      </c>
      <c r="C2590">
        <v>0</v>
      </c>
      <c r="D2590">
        <v>0</v>
      </c>
      <c r="E2590">
        <v>0</v>
      </c>
      <c r="F2590">
        <v>0</v>
      </c>
      <c r="G2590">
        <v>0</v>
      </c>
      <c r="H2590">
        <v>0</v>
      </c>
      <c r="I2590">
        <v>0</v>
      </c>
      <c r="J2590">
        <v>0</v>
      </c>
      <c r="K2590">
        <v>0</v>
      </c>
      <c r="L2590">
        <v>0</v>
      </c>
      <c r="M2590">
        <v>0</v>
      </c>
      <c r="N2590">
        <v>0</v>
      </c>
      <c r="O2590">
        <v>0</v>
      </c>
      <c r="P2590">
        <v>0</v>
      </c>
      <c r="Q2590">
        <v>0</v>
      </c>
      <c r="R2590">
        <v>0</v>
      </c>
      <c r="S2590">
        <v>0</v>
      </c>
      <c r="T2590">
        <v>0</v>
      </c>
      <c r="U2590">
        <v>0</v>
      </c>
      <c r="V2590">
        <v>0</v>
      </c>
      <c r="W2590">
        <v>0</v>
      </c>
      <c r="X2590">
        <v>0</v>
      </c>
      <c r="Y2590">
        <v>0</v>
      </c>
      <c r="Z2590">
        <v>0</v>
      </c>
      <c r="AA2590">
        <v>0</v>
      </c>
      <c r="AB2590">
        <v>0</v>
      </c>
      <c r="AC2590">
        <v>0</v>
      </c>
      <c r="AD2590">
        <v>0</v>
      </c>
      <c r="AE2590">
        <v>0</v>
      </c>
      <c r="AF2590">
        <v>0</v>
      </c>
    </row>
    <row r="2591" spans="1:32">
      <c r="A2591" t="s">
        <v>8194</v>
      </c>
      <c r="B2591" t="s">
        <v>19</v>
      </c>
      <c r="C2591">
        <v>0</v>
      </c>
      <c r="D2591">
        <v>0</v>
      </c>
      <c r="E2591">
        <v>0</v>
      </c>
      <c r="F2591">
        <v>0</v>
      </c>
      <c r="G2591">
        <v>0</v>
      </c>
      <c r="H2591">
        <v>0</v>
      </c>
      <c r="I2591">
        <v>0</v>
      </c>
      <c r="J2591">
        <v>0</v>
      </c>
      <c r="K2591">
        <v>0</v>
      </c>
      <c r="L2591">
        <v>0</v>
      </c>
      <c r="M2591">
        <v>0</v>
      </c>
      <c r="N2591">
        <v>0</v>
      </c>
      <c r="O2591">
        <v>0</v>
      </c>
      <c r="P2591">
        <v>0</v>
      </c>
      <c r="Q2591">
        <v>0</v>
      </c>
      <c r="R2591">
        <v>0</v>
      </c>
      <c r="S2591">
        <v>0</v>
      </c>
      <c r="T2591">
        <v>0</v>
      </c>
      <c r="U2591">
        <v>0</v>
      </c>
      <c r="V2591">
        <v>0</v>
      </c>
      <c r="W2591">
        <v>0</v>
      </c>
      <c r="X2591">
        <v>0</v>
      </c>
      <c r="Y2591">
        <v>0</v>
      </c>
      <c r="Z2591">
        <v>0</v>
      </c>
      <c r="AA2591">
        <v>0</v>
      </c>
      <c r="AB2591">
        <v>0</v>
      </c>
      <c r="AC2591">
        <v>0</v>
      </c>
      <c r="AD2591">
        <v>0</v>
      </c>
      <c r="AE2591">
        <v>0</v>
      </c>
      <c r="AF2591">
        <v>0</v>
      </c>
    </row>
    <row r="2592" spans="1:32">
      <c r="A2592" t="s">
        <v>8195</v>
      </c>
      <c r="B2592" t="s">
        <v>19</v>
      </c>
      <c r="C2592">
        <v>0</v>
      </c>
      <c r="D2592">
        <v>0</v>
      </c>
      <c r="E2592">
        <v>0</v>
      </c>
      <c r="F2592">
        <v>0</v>
      </c>
      <c r="G2592">
        <v>0</v>
      </c>
      <c r="H2592">
        <v>0</v>
      </c>
      <c r="I2592">
        <v>0</v>
      </c>
      <c r="J2592">
        <v>0</v>
      </c>
      <c r="K2592">
        <v>0</v>
      </c>
      <c r="L2592">
        <v>0</v>
      </c>
      <c r="M2592">
        <v>0</v>
      </c>
      <c r="N2592">
        <v>0</v>
      </c>
      <c r="O2592">
        <v>0</v>
      </c>
      <c r="P2592">
        <v>0</v>
      </c>
      <c r="Q2592">
        <v>0</v>
      </c>
      <c r="R2592">
        <v>0</v>
      </c>
      <c r="S2592">
        <v>0</v>
      </c>
      <c r="T2592">
        <v>0</v>
      </c>
      <c r="U2592">
        <v>0</v>
      </c>
      <c r="V2592">
        <v>0</v>
      </c>
      <c r="W2592">
        <v>0</v>
      </c>
      <c r="X2592">
        <v>0</v>
      </c>
      <c r="Y2592">
        <v>0</v>
      </c>
      <c r="Z2592">
        <v>0</v>
      </c>
      <c r="AA2592">
        <v>0</v>
      </c>
      <c r="AB2592">
        <v>0</v>
      </c>
      <c r="AC2592">
        <v>0</v>
      </c>
      <c r="AD2592">
        <v>0</v>
      </c>
      <c r="AE2592">
        <v>0</v>
      </c>
      <c r="AF2592">
        <v>0</v>
      </c>
    </row>
    <row r="2593" spans="1:32">
      <c r="A2593" t="s">
        <v>8196</v>
      </c>
      <c r="B2593" t="s">
        <v>19</v>
      </c>
      <c r="C2593">
        <v>0</v>
      </c>
      <c r="D2593">
        <v>0</v>
      </c>
      <c r="E2593">
        <v>0</v>
      </c>
      <c r="F2593">
        <v>0</v>
      </c>
      <c r="G2593">
        <v>0</v>
      </c>
      <c r="H2593">
        <v>0</v>
      </c>
      <c r="I2593">
        <v>0</v>
      </c>
      <c r="J2593">
        <v>0</v>
      </c>
      <c r="K2593">
        <v>0</v>
      </c>
      <c r="L2593">
        <v>0</v>
      </c>
      <c r="M2593">
        <v>0</v>
      </c>
      <c r="N2593">
        <v>0</v>
      </c>
      <c r="O2593">
        <v>0</v>
      </c>
      <c r="P2593">
        <v>0</v>
      </c>
      <c r="Q2593">
        <v>0</v>
      </c>
      <c r="R2593">
        <v>0</v>
      </c>
      <c r="S2593">
        <v>0</v>
      </c>
      <c r="T2593">
        <v>0</v>
      </c>
      <c r="U2593">
        <v>0</v>
      </c>
      <c r="V2593">
        <v>0</v>
      </c>
      <c r="W2593">
        <v>0</v>
      </c>
      <c r="X2593">
        <v>0</v>
      </c>
      <c r="Y2593">
        <v>0</v>
      </c>
      <c r="Z2593">
        <v>0</v>
      </c>
      <c r="AA2593">
        <v>0</v>
      </c>
      <c r="AB2593">
        <v>0</v>
      </c>
      <c r="AC2593">
        <v>0</v>
      </c>
      <c r="AD2593">
        <v>0</v>
      </c>
      <c r="AE2593">
        <v>0</v>
      </c>
      <c r="AF2593">
        <v>0</v>
      </c>
    </row>
    <row r="2594" spans="1:32">
      <c r="A2594" t="s">
        <v>8197</v>
      </c>
      <c r="B2594" t="s">
        <v>19</v>
      </c>
      <c r="C2594">
        <v>0</v>
      </c>
      <c r="D2594">
        <v>0</v>
      </c>
      <c r="E2594">
        <v>0</v>
      </c>
      <c r="F2594">
        <v>0</v>
      </c>
      <c r="G2594">
        <v>0</v>
      </c>
      <c r="H2594">
        <v>0</v>
      </c>
      <c r="I2594">
        <v>0</v>
      </c>
      <c r="J2594">
        <v>0</v>
      </c>
      <c r="K2594">
        <v>0</v>
      </c>
      <c r="L2594">
        <v>0</v>
      </c>
      <c r="M2594">
        <v>0</v>
      </c>
      <c r="N2594">
        <v>0</v>
      </c>
      <c r="O2594">
        <v>0</v>
      </c>
      <c r="P2594">
        <v>0</v>
      </c>
      <c r="Q2594">
        <v>0</v>
      </c>
      <c r="R2594">
        <v>0</v>
      </c>
      <c r="S2594">
        <v>0</v>
      </c>
      <c r="T2594">
        <v>0</v>
      </c>
      <c r="U2594">
        <v>0</v>
      </c>
      <c r="V2594">
        <v>0</v>
      </c>
      <c r="W2594">
        <v>0</v>
      </c>
      <c r="X2594">
        <v>0</v>
      </c>
      <c r="Y2594">
        <v>0</v>
      </c>
      <c r="Z2594">
        <v>0</v>
      </c>
      <c r="AA2594">
        <v>0</v>
      </c>
      <c r="AB2594">
        <v>0</v>
      </c>
      <c r="AC2594">
        <v>0</v>
      </c>
      <c r="AD2594">
        <v>0</v>
      </c>
      <c r="AE2594">
        <v>0</v>
      </c>
      <c r="AF2594">
        <v>0</v>
      </c>
    </row>
    <row r="2595" spans="1:32">
      <c r="A2595" t="s">
        <v>8198</v>
      </c>
      <c r="B2595" t="s">
        <v>19</v>
      </c>
      <c r="C2595">
        <v>0</v>
      </c>
      <c r="D2595">
        <v>0</v>
      </c>
      <c r="E2595">
        <v>0</v>
      </c>
      <c r="F2595">
        <v>0</v>
      </c>
      <c r="G2595">
        <v>0</v>
      </c>
      <c r="H2595">
        <v>0</v>
      </c>
      <c r="I2595">
        <v>0</v>
      </c>
      <c r="J2595">
        <v>0</v>
      </c>
      <c r="K2595">
        <v>0</v>
      </c>
      <c r="L2595">
        <v>0</v>
      </c>
      <c r="M2595">
        <v>0</v>
      </c>
      <c r="N2595">
        <v>0</v>
      </c>
      <c r="O2595">
        <v>0</v>
      </c>
      <c r="P2595">
        <v>0</v>
      </c>
      <c r="Q2595">
        <v>0</v>
      </c>
      <c r="R2595">
        <v>0</v>
      </c>
      <c r="S2595">
        <v>0</v>
      </c>
      <c r="T2595">
        <v>0</v>
      </c>
      <c r="U2595">
        <v>0</v>
      </c>
      <c r="V2595">
        <v>0</v>
      </c>
      <c r="W2595">
        <v>0</v>
      </c>
      <c r="X2595">
        <v>0</v>
      </c>
      <c r="Y2595">
        <v>0</v>
      </c>
      <c r="Z2595">
        <v>0</v>
      </c>
      <c r="AA2595">
        <v>0</v>
      </c>
      <c r="AB2595">
        <v>0</v>
      </c>
      <c r="AC2595">
        <v>0</v>
      </c>
      <c r="AD2595">
        <v>0</v>
      </c>
      <c r="AE2595">
        <v>0</v>
      </c>
      <c r="AF2595">
        <v>0</v>
      </c>
    </row>
    <row r="2596" spans="1:32">
      <c r="A2596" t="s">
        <v>8199</v>
      </c>
      <c r="B2596" t="s">
        <v>19</v>
      </c>
      <c r="C2596">
        <v>0</v>
      </c>
      <c r="D2596">
        <v>0</v>
      </c>
      <c r="E2596">
        <v>0</v>
      </c>
      <c r="F2596">
        <v>0</v>
      </c>
      <c r="G2596">
        <v>0</v>
      </c>
      <c r="H2596">
        <v>0</v>
      </c>
      <c r="I2596">
        <v>0</v>
      </c>
      <c r="J2596">
        <v>0</v>
      </c>
      <c r="K2596">
        <v>0</v>
      </c>
      <c r="L2596">
        <v>0</v>
      </c>
      <c r="M2596">
        <v>0</v>
      </c>
      <c r="N2596">
        <v>0</v>
      </c>
      <c r="O2596">
        <v>0</v>
      </c>
      <c r="P2596">
        <v>0</v>
      </c>
      <c r="Q2596">
        <v>0</v>
      </c>
      <c r="R2596">
        <v>0</v>
      </c>
      <c r="S2596">
        <v>0</v>
      </c>
      <c r="T2596">
        <v>0</v>
      </c>
      <c r="U2596">
        <v>0</v>
      </c>
      <c r="V2596">
        <v>0</v>
      </c>
      <c r="W2596">
        <v>0</v>
      </c>
      <c r="X2596">
        <v>0</v>
      </c>
      <c r="Y2596">
        <v>0</v>
      </c>
      <c r="Z2596">
        <v>0</v>
      </c>
      <c r="AA2596">
        <v>0</v>
      </c>
      <c r="AB2596">
        <v>0</v>
      </c>
      <c r="AC2596">
        <v>0</v>
      </c>
      <c r="AD2596">
        <v>0</v>
      </c>
      <c r="AE2596">
        <v>0</v>
      </c>
      <c r="AF2596">
        <v>0</v>
      </c>
    </row>
    <row r="2597" spans="1:32">
      <c r="A2597" t="s">
        <v>8200</v>
      </c>
      <c r="B2597" t="s">
        <v>19</v>
      </c>
      <c r="C2597">
        <v>0</v>
      </c>
      <c r="D2597">
        <v>0</v>
      </c>
      <c r="E2597">
        <v>0</v>
      </c>
      <c r="F2597">
        <v>0</v>
      </c>
      <c r="G2597">
        <v>0</v>
      </c>
      <c r="H2597">
        <v>0</v>
      </c>
      <c r="I2597">
        <v>0</v>
      </c>
      <c r="J2597">
        <v>0</v>
      </c>
      <c r="K2597">
        <v>0</v>
      </c>
      <c r="L2597">
        <v>0</v>
      </c>
      <c r="M2597">
        <v>0</v>
      </c>
      <c r="N2597">
        <v>0</v>
      </c>
      <c r="O2597">
        <v>0</v>
      </c>
      <c r="P2597">
        <v>0</v>
      </c>
      <c r="Q2597">
        <v>0</v>
      </c>
      <c r="R2597">
        <v>0</v>
      </c>
      <c r="S2597">
        <v>0</v>
      </c>
      <c r="T2597">
        <v>0</v>
      </c>
      <c r="U2597">
        <v>0</v>
      </c>
      <c r="V2597">
        <v>0</v>
      </c>
      <c r="W2597">
        <v>0</v>
      </c>
      <c r="X2597">
        <v>0</v>
      </c>
      <c r="Y2597">
        <v>0</v>
      </c>
      <c r="Z2597">
        <v>0</v>
      </c>
      <c r="AA2597">
        <v>0</v>
      </c>
      <c r="AB2597">
        <v>0</v>
      </c>
      <c r="AC2597">
        <v>0</v>
      </c>
      <c r="AD2597">
        <v>0</v>
      </c>
      <c r="AE2597">
        <v>0</v>
      </c>
      <c r="AF2597">
        <v>0</v>
      </c>
    </row>
    <row r="2598" spans="1:32">
      <c r="A2598" t="s">
        <v>8201</v>
      </c>
      <c r="B2598" t="s">
        <v>19</v>
      </c>
      <c r="C2598">
        <v>0</v>
      </c>
      <c r="D2598">
        <v>0</v>
      </c>
      <c r="E2598">
        <v>0</v>
      </c>
      <c r="F2598">
        <v>0</v>
      </c>
      <c r="G2598">
        <v>0</v>
      </c>
      <c r="H2598">
        <v>0</v>
      </c>
      <c r="I2598">
        <v>0</v>
      </c>
      <c r="J2598">
        <v>0</v>
      </c>
      <c r="K2598">
        <v>0</v>
      </c>
      <c r="L2598">
        <v>0</v>
      </c>
      <c r="M2598">
        <v>0</v>
      </c>
      <c r="N2598">
        <v>0</v>
      </c>
      <c r="O2598">
        <v>0</v>
      </c>
      <c r="P2598">
        <v>0</v>
      </c>
      <c r="Q2598">
        <v>0</v>
      </c>
      <c r="R2598">
        <v>0</v>
      </c>
      <c r="S2598">
        <v>0</v>
      </c>
      <c r="T2598">
        <v>0</v>
      </c>
      <c r="U2598">
        <v>0</v>
      </c>
      <c r="V2598">
        <v>0</v>
      </c>
      <c r="W2598">
        <v>0</v>
      </c>
      <c r="X2598">
        <v>0</v>
      </c>
      <c r="Y2598">
        <v>0</v>
      </c>
      <c r="Z2598">
        <v>0</v>
      </c>
      <c r="AA2598">
        <v>0</v>
      </c>
      <c r="AB2598">
        <v>0</v>
      </c>
      <c r="AC2598">
        <v>0</v>
      </c>
      <c r="AD2598">
        <v>0</v>
      </c>
      <c r="AE2598">
        <v>0</v>
      </c>
      <c r="AF2598">
        <v>0</v>
      </c>
    </row>
    <row r="2599" spans="1:32">
      <c r="A2599" t="s">
        <v>8202</v>
      </c>
      <c r="B2599" t="s">
        <v>19</v>
      </c>
      <c r="C2599">
        <v>0</v>
      </c>
      <c r="D2599">
        <v>0</v>
      </c>
      <c r="E2599">
        <v>0</v>
      </c>
      <c r="F2599">
        <v>0</v>
      </c>
      <c r="G2599">
        <v>0</v>
      </c>
      <c r="H2599">
        <v>0</v>
      </c>
      <c r="I2599">
        <v>0</v>
      </c>
      <c r="J2599">
        <v>0</v>
      </c>
      <c r="K2599">
        <v>0</v>
      </c>
      <c r="L2599">
        <v>0</v>
      </c>
      <c r="M2599">
        <v>0</v>
      </c>
      <c r="N2599">
        <v>0</v>
      </c>
      <c r="O2599">
        <v>0</v>
      </c>
      <c r="P2599">
        <v>0</v>
      </c>
      <c r="Q2599">
        <v>0</v>
      </c>
      <c r="R2599">
        <v>0</v>
      </c>
      <c r="S2599">
        <v>0</v>
      </c>
      <c r="T2599">
        <v>0</v>
      </c>
      <c r="U2599">
        <v>0</v>
      </c>
      <c r="V2599">
        <v>0</v>
      </c>
      <c r="W2599">
        <v>0</v>
      </c>
      <c r="X2599">
        <v>0</v>
      </c>
      <c r="Y2599">
        <v>0</v>
      </c>
      <c r="Z2599">
        <v>0</v>
      </c>
      <c r="AA2599">
        <v>0</v>
      </c>
      <c r="AB2599">
        <v>0</v>
      </c>
      <c r="AC2599">
        <v>0</v>
      </c>
      <c r="AD2599">
        <v>0</v>
      </c>
      <c r="AE2599">
        <v>0</v>
      </c>
      <c r="AF2599">
        <v>0</v>
      </c>
    </row>
    <row r="2600" spans="1:32">
      <c r="A2600" t="s">
        <v>8203</v>
      </c>
      <c r="B2600" t="s">
        <v>19</v>
      </c>
      <c r="C2600">
        <v>0</v>
      </c>
      <c r="D2600">
        <v>0</v>
      </c>
      <c r="E2600">
        <v>0</v>
      </c>
      <c r="F2600">
        <v>0</v>
      </c>
      <c r="G2600">
        <v>0</v>
      </c>
      <c r="H2600">
        <v>0</v>
      </c>
      <c r="I2600">
        <v>0</v>
      </c>
      <c r="J2600">
        <v>0</v>
      </c>
      <c r="K2600">
        <v>0</v>
      </c>
      <c r="L2600">
        <v>0</v>
      </c>
      <c r="M2600">
        <v>0</v>
      </c>
      <c r="N2600">
        <v>0</v>
      </c>
      <c r="O2600">
        <v>0</v>
      </c>
      <c r="P2600">
        <v>0</v>
      </c>
      <c r="Q2600">
        <v>0</v>
      </c>
      <c r="R2600">
        <v>0</v>
      </c>
      <c r="S2600">
        <v>0</v>
      </c>
      <c r="T2600">
        <v>0</v>
      </c>
      <c r="U2600">
        <v>0</v>
      </c>
      <c r="V2600">
        <v>0</v>
      </c>
      <c r="W2600">
        <v>0</v>
      </c>
      <c r="X2600">
        <v>0</v>
      </c>
      <c r="Y2600">
        <v>0</v>
      </c>
      <c r="Z2600">
        <v>0</v>
      </c>
      <c r="AA2600">
        <v>0</v>
      </c>
      <c r="AB2600">
        <v>0</v>
      </c>
      <c r="AC2600">
        <v>0</v>
      </c>
      <c r="AD2600">
        <v>0</v>
      </c>
      <c r="AE2600">
        <v>0</v>
      </c>
      <c r="AF2600">
        <v>0</v>
      </c>
    </row>
    <row r="2601" spans="1:32">
      <c r="A2601" t="s">
        <v>8204</v>
      </c>
      <c r="B2601" t="s">
        <v>19</v>
      </c>
      <c r="C2601">
        <v>0</v>
      </c>
      <c r="D2601">
        <v>0</v>
      </c>
      <c r="E2601">
        <v>0</v>
      </c>
      <c r="F2601">
        <v>0</v>
      </c>
      <c r="G2601">
        <v>0</v>
      </c>
      <c r="H2601">
        <v>0</v>
      </c>
      <c r="I2601">
        <v>0</v>
      </c>
      <c r="J2601">
        <v>0</v>
      </c>
      <c r="K2601">
        <v>0</v>
      </c>
      <c r="L2601">
        <v>0</v>
      </c>
      <c r="M2601">
        <v>0</v>
      </c>
      <c r="N2601">
        <v>0</v>
      </c>
      <c r="O2601">
        <v>0</v>
      </c>
      <c r="P2601">
        <v>0</v>
      </c>
      <c r="Q2601">
        <v>0</v>
      </c>
      <c r="R2601">
        <v>0</v>
      </c>
      <c r="S2601">
        <v>0</v>
      </c>
      <c r="T2601">
        <v>0</v>
      </c>
      <c r="U2601">
        <v>0</v>
      </c>
      <c r="V2601">
        <v>0</v>
      </c>
      <c r="W2601">
        <v>0</v>
      </c>
      <c r="X2601">
        <v>0</v>
      </c>
      <c r="Y2601">
        <v>0</v>
      </c>
      <c r="Z2601">
        <v>0</v>
      </c>
      <c r="AA2601">
        <v>0</v>
      </c>
      <c r="AB2601">
        <v>0</v>
      </c>
      <c r="AC2601">
        <v>0</v>
      </c>
      <c r="AD2601">
        <v>0</v>
      </c>
      <c r="AE2601">
        <v>0</v>
      </c>
      <c r="AF2601">
        <v>0</v>
      </c>
    </row>
    <row r="2602" spans="1:32">
      <c r="A2602" t="s">
        <v>8205</v>
      </c>
      <c r="B2602" t="s">
        <v>19</v>
      </c>
      <c r="C2602">
        <v>0</v>
      </c>
      <c r="D2602">
        <v>0</v>
      </c>
      <c r="E2602">
        <v>0</v>
      </c>
      <c r="F2602">
        <v>0</v>
      </c>
      <c r="G2602">
        <v>0</v>
      </c>
      <c r="H2602">
        <v>0</v>
      </c>
      <c r="I2602">
        <v>0</v>
      </c>
      <c r="J2602">
        <v>0</v>
      </c>
      <c r="K2602">
        <v>0</v>
      </c>
      <c r="L2602">
        <v>0</v>
      </c>
      <c r="M2602">
        <v>0</v>
      </c>
      <c r="N2602">
        <v>0</v>
      </c>
      <c r="O2602">
        <v>0</v>
      </c>
      <c r="P2602">
        <v>0</v>
      </c>
      <c r="Q2602">
        <v>0</v>
      </c>
      <c r="R2602">
        <v>0</v>
      </c>
      <c r="S2602">
        <v>0</v>
      </c>
      <c r="T2602">
        <v>0</v>
      </c>
      <c r="U2602">
        <v>0</v>
      </c>
      <c r="V2602">
        <v>0</v>
      </c>
      <c r="W2602">
        <v>0</v>
      </c>
      <c r="X2602">
        <v>0</v>
      </c>
      <c r="Y2602">
        <v>0</v>
      </c>
      <c r="Z2602">
        <v>0</v>
      </c>
      <c r="AA2602">
        <v>0</v>
      </c>
      <c r="AB2602">
        <v>0</v>
      </c>
      <c r="AC2602">
        <v>0</v>
      </c>
      <c r="AD2602">
        <v>0</v>
      </c>
      <c r="AE2602">
        <v>0</v>
      </c>
      <c r="AF2602">
        <v>0</v>
      </c>
    </row>
    <row r="2603" spans="1:32">
      <c r="A2603" t="s">
        <v>8206</v>
      </c>
      <c r="B2603" t="s">
        <v>19</v>
      </c>
      <c r="C2603">
        <v>0</v>
      </c>
      <c r="D2603">
        <v>0</v>
      </c>
      <c r="E2603">
        <v>0</v>
      </c>
      <c r="F2603">
        <v>0</v>
      </c>
      <c r="G2603">
        <v>0</v>
      </c>
      <c r="H2603">
        <v>0</v>
      </c>
      <c r="I2603">
        <v>0</v>
      </c>
      <c r="J2603">
        <v>0</v>
      </c>
      <c r="K2603">
        <v>0</v>
      </c>
      <c r="L2603">
        <v>0</v>
      </c>
      <c r="M2603">
        <v>0</v>
      </c>
      <c r="N2603">
        <v>0</v>
      </c>
      <c r="O2603">
        <v>0</v>
      </c>
      <c r="P2603">
        <v>0</v>
      </c>
      <c r="Q2603">
        <v>0</v>
      </c>
      <c r="R2603">
        <v>0</v>
      </c>
      <c r="S2603">
        <v>0</v>
      </c>
      <c r="T2603">
        <v>0</v>
      </c>
      <c r="U2603">
        <v>0</v>
      </c>
      <c r="V2603">
        <v>0</v>
      </c>
      <c r="W2603">
        <v>0</v>
      </c>
      <c r="X2603">
        <v>0</v>
      </c>
      <c r="Y2603">
        <v>0</v>
      </c>
      <c r="Z2603">
        <v>0</v>
      </c>
      <c r="AA2603">
        <v>0</v>
      </c>
      <c r="AB2603">
        <v>0</v>
      </c>
      <c r="AC2603">
        <v>0</v>
      </c>
      <c r="AD2603">
        <v>0</v>
      </c>
      <c r="AE2603">
        <v>0</v>
      </c>
      <c r="AF2603">
        <v>0</v>
      </c>
    </row>
    <row r="2604" spans="1:32">
      <c r="A2604" t="s">
        <v>8207</v>
      </c>
      <c r="B2604" t="s">
        <v>19</v>
      </c>
      <c r="C2604">
        <v>0</v>
      </c>
      <c r="D2604">
        <v>0</v>
      </c>
      <c r="E2604">
        <v>0</v>
      </c>
      <c r="F2604">
        <v>0</v>
      </c>
      <c r="G2604">
        <v>0</v>
      </c>
      <c r="H2604">
        <v>0</v>
      </c>
      <c r="I2604">
        <v>0</v>
      </c>
      <c r="J2604">
        <v>0</v>
      </c>
      <c r="K2604">
        <v>0</v>
      </c>
      <c r="L2604">
        <v>0</v>
      </c>
      <c r="M2604">
        <v>0</v>
      </c>
      <c r="N2604">
        <v>0</v>
      </c>
      <c r="O2604">
        <v>0</v>
      </c>
      <c r="P2604">
        <v>0</v>
      </c>
      <c r="Q2604">
        <v>0</v>
      </c>
      <c r="R2604">
        <v>0</v>
      </c>
      <c r="S2604">
        <v>0</v>
      </c>
      <c r="T2604">
        <v>0</v>
      </c>
      <c r="U2604">
        <v>0</v>
      </c>
      <c r="V2604">
        <v>0</v>
      </c>
      <c r="W2604">
        <v>0</v>
      </c>
      <c r="X2604">
        <v>0</v>
      </c>
      <c r="Y2604">
        <v>0</v>
      </c>
      <c r="Z2604">
        <v>0</v>
      </c>
      <c r="AA2604">
        <v>0</v>
      </c>
      <c r="AB2604">
        <v>0</v>
      </c>
      <c r="AC2604">
        <v>0</v>
      </c>
      <c r="AD2604">
        <v>0</v>
      </c>
      <c r="AE2604">
        <v>0</v>
      </c>
      <c r="AF2604">
        <v>0</v>
      </c>
    </row>
    <row r="2605" spans="1:32">
      <c r="A2605" t="s">
        <v>8208</v>
      </c>
      <c r="B2605" t="s">
        <v>19</v>
      </c>
      <c r="C2605">
        <v>0</v>
      </c>
      <c r="D2605">
        <v>0</v>
      </c>
      <c r="E2605">
        <v>0</v>
      </c>
      <c r="F2605">
        <v>0</v>
      </c>
      <c r="G2605">
        <v>0</v>
      </c>
      <c r="H2605">
        <v>0</v>
      </c>
      <c r="I2605">
        <v>0</v>
      </c>
      <c r="J2605">
        <v>0</v>
      </c>
      <c r="K2605">
        <v>0</v>
      </c>
      <c r="L2605">
        <v>0</v>
      </c>
      <c r="M2605">
        <v>0</v>
      </c>
      <c r="N2605">
        <v>0</v>
      </c>
      <c r="O2605">
        <v>0</v>
      </c>
      <c r="P2605">
        <v>0</v>
      </c>
      <c r="Q2605">
        <v>0</v>
      </c>
      <c r="R2605">
        <v>0</v>
      </c>
      <c r="S2605">
        <v>0</v>
      </c>
      <c r="T2605">
        <v>0</v>
      </c>
      <c r="U2605">
        <v>0</v>
      </c>
      <c r="V2605">
        <v>0</v>
      </c>
      <c r="W2605">
        <v>0</v>
      </c>
      <c r="X2605">
        <v>0</v>
      </c>
      <c r="Y2605">
        <v>0</v>
      </c>
      <c r="Z2605">
        <v>0</v>
      </c>
      <c r="AA2605">
        <v>0</v>
      </c>
      <c r="AB2605">
        <v>0</v>
      </c>
      <c r="AC2605">
        <v>0</v>
      </c>
      <c r="AD2605">
        <v>0</v>
      </c>
      <c r="AE2605">
        <v>0</v>
      </c>
      <c r="AF2605">
        <v>0</v>
      </c>
    </row>
    <row r="2606" spans="1:32">
      <c r="A2606" t="s">
        <v>8209</v>
      </c>
      <c r="B2606" t="s">
        <v>19</v>
      </c>
      <c r="C2606">
        <v>0</v>
      </c>
      <c r="D2606">
        <v>0</v>
      </c>
      <c r="E2606">
        <v>0</v>
      </c>
      <c r="F2606">
        <v>0</v>
      </c>
      <c r="G2606">
        <v>0</v>
      </c>
      <c r="H2606">
        <v>0</v>
      </c>
      <c r="I2606">
        <v>0</v>
      </c>
      <c r="J2606">
        <v>0</v>
      </c>
      <c r="K2606">
        <v>0</v>
      </c>
      <c r="L2606">
        <v>0</v>
      </c>
      <c r="M2606">
        <v>0</v>
      </c>
      <c r="N2606">
        <v>0</v>
      </c>
      <c r="O2606">
        <v>0</v>
      </c>
      <c r="P2606">
        <v>0</v>
      </c>
      <c r="Q2606">
        <v>0</v>
      </c>
      <c r="R2606">
        <v>0</v>
      </c>
      <c r="S2606">
        <v>0</v>
      </c>
      <c r="T2606">
        <v>0</v>
      </c>
      <c r="U2606">
        <v>0</v>
      </c>
      <c r="V2606">
        <v>0</v>
      </c>
      <c r="W2606">
        <v>0</v>
      </c>
      <c r="X2606">
        <v>0</v>
      </c>
      <c r="Y2606">
        <v>0</v>
      </c>
      <c r="Z2606">
        <v>0</v>
      </c>
      <c r="AA2606">
        <v>0</v>
      </c>
      <c r="AB2606">
        <v>0</v>
      </c>
      <c r="AC2606">
        <v>0</v>
      </c>
      <c r="AD2606">
        <v>0</v>
      </c>
      <c r="AE2606">
        <v>0</v>
      </c>
      <c r="AF2606">
        <v>0</v>
      </c>
    </row>
    <row r="2607" spans="1:32">
      <c r="A2607" t="s">
        <v>8210</v>
      </c>
      <c r="B2607" t="s">
        <v>19</v>
      </c>
      <c r="C2607">
        <v>0</v>
      </c>
      <c r="D2607">
        <v>0</v>
      </c>
      <c r="E2607">
        <v>0</v>
      </c>
      <c r="F2607">
        <v>0</v>
      </c>
      <c r="G2607">
        <v>0</v>
      </c>
      <c r="H2607">
        <v>0</v>
      </c>
      <c r="I2607">
        <v>0</v>
      </c>
      <c r="J2607">
        <v>0</v>
      </c>
      <c r="K2607">
        <v>0</v>
      </c>
      <c r="L2607">
        <v>0</v>
      </c>
      <c r="M2607">
        <v>0</v>
      </c>
      <c r="N2607">
        <v>0</v>
      </c>
      <c r="O2607">
        <v>0</v>
      </c>
      <c r="P2607">
        <v>0</v>
      </c>
      <c r="Q2607">
        <v>0</v>
      </c>
      <c r="R2607">
        <v>0</v>
      </c>
      <c r="S2607">
        <v>0</v>
      </c>
      <c r="T2607">
        <v>0</v>
      </c>
      <c r="U2607">
        <v>0</v>
      </c>
      <c r="V2607">
        <v>0</v>
      </c>
      <c r="W2607">
        <v>0</v>
      </c>
      <c r="X2607">
        <v>0</v>
      </c>
      <c r="Y2607">
        <v>0</v>
      </c>
      <c r="Z2607">
        <v>0</v>
      </c>
      <c r="AA2607">
        <v>0</v>
      </c>
      <c r="AB2607">
        <v>0</v>
      </c>
      <c r="AC2607">
        <v>0</v>
      </c>
      <c r="AD2607">
        <v>0</v>
      </c>
      <c r="AE2607">
        <v>0</v>
      </c>
      <c r="AF2607">
        <v>0</v>
      </c>
    </row>
    <row r="2608" spans="1:32">
      <c r="A2608" t="s">
        <v>8211</v>
      </c>
      <c r="B2608" t="s">
        <v>19</v>
      </c>
      <c r="C2608">
        <v>0</v>
      </c>
      <c r="D2608">
        <v>0</v>
      </c>
      <c r="E2608">
        <v>0</v>
      </c>
      <c r="F2608">
        <v>0</v>
      </c>
      <c r="G2608">
        <v>0</v>
      </c>
      <c r="H2608">
        <v>0</v>
      </c>
      <c r="I2608">
        <v>0</v>
      </c>
      <c r="J2608">
        <v>0</v>
      </c>
      <c r="K2608">
        <v>0</v>
      </c>
      <c r="L2608">
        <v>0</v>
      </c>
      <c r="M2608">
        <v>0</v>
      </c>
      <c r="N2608">
        <v>0</v>
      </c>
      <c r="O2608">
        <v>0</v>
      </c>
      <c r="P2608">
        <v>0</v>
      </c>
      <c r="Q2608">
        <v>0</v>
      </c>
      <c r="R2608">
        <v>0</v>
      </c>
      <c r="S2608">
        <v>0</v>
      </c>
      <c r="T2608">
        <v>0</v>
      </c>
      <c r="U2608">
        <v>0</v>
      </c>
      <c r="V2608">
        <v>0</v>
      </c>
      <c r="W2608">
        <v>0</v>
      </c>
      <c r="X2608">
        <v>0</v>
      </c>
      <c r="Y2608">
        <v>0</v>
      </c>
      <c r="Z2608">
        <v>0</v>
      </c>
      <c r="AA2608">
        <v>0</v>
      </c>
      <c r="AB2608">
        <v>0</v>
      </c>
      <c r="AC2608">
        <v>0</v>
      </c>
      <c r="AD2608">
        <v>0</v>
      </c>
      <c r="AE2608">
        <v>0</v>
      </c>
      <c r="AF2608">
        <v>0</v>
      </c>
    </row>
    <row r="2609" spans="1:32">
      <c r="A2609" t="s">
        <v>8212</v>
      </c>
      <c r="B2609" t="s">
        <v>19</v>
      </c>
      <c r="C2609">
        <v>0</v>
      </c>
      <c r="D2609">
        <v>0</v>
      </c>
      <c r="E2609">
        <v>0</v>
      </c>
      <c r="F2609">
        <v>0</v>
      </c>
      <c r="G2609">
        <v>0</v>
      </c>
      <c r="H2609">
        <v>0</v>
      </c>
      <c r="I2609">
        <v>0</v>
      </c>
      <c r="J2609">
        <v>0</v>
      </c>
      <c r="K2609">
        <v>0</v>
      </c>
      <c r="L2609">
        <v>0</v>
      </c>
      <c r="M2609">
        <v>0</v>
      </c>
      <c r="N2609">
        <v>0</v>
      </c>
      <c r="O2609">
        <v>0</v>
      </c>
      <c r="P2609">
        <v>0</v>
      </c>
      <c r="Q2609">
        <v>0</v>
      </c>
      <c r="R2609">
        <v>0</v>
      </c>
      <c r="S2609">
        <v>0</v>
      </c>
      <c r="T2609">
        <v>0</v>
      </c>
      <c r="U2609">
        <v>0</v>
      </c>
      <c r="V2609">
        <v>0</v>
      </c>
      <c r="W2609">
        <v>0</v>
      </c>
      <c r="X2609">
        <v>0</v>
      </c>
      <c r="Y2609">
        <v>0</v>
      </c>
      <c r="Z2609">
        <v>0</v>
      </c>
      <c r="AA2609">
        <v>0</v>
      </c>
      <c r="AB2609">
        <v>0</v>
      </c>
      <c r="AC2609">
        <v>0</v>
      </c>
      <c r="AD2609">
        <v>0</v>
      </c>
      <c r="AE2609">
        <v>0</v>
      </c>
      <c r="AF2609">
        <v>0</v>
      </c>
    </row>
    <row r="2610" spans="1:32">
      <c r="A2610" t="s">
        <v>8213</v>
      </c>
      <c r="B2610" t="s">
        <v>19</v>
      </c>
      <c r="C2610">
        <v>0</v>
      </c>
      <c r="D2610">
        <v>0</v>
      </c>
      <c r="E2610">
        <v>0</v>
      </c>
      <c r="F2610">
        <v>0</v>
      </c>
      <c r="G2610">
        <v>0</v>
      </c>
      <c r="H2610">
        <v>0</v>
      </c>
      <c r="I2610">
        <v>0</v>
      </c>
      <c r="J2610">
        <v>0</v>
      </c>
      <c r="K2610">
        <v>0</v>
      </c>
      <c r="L2610">
        <v>0</v>
      </c>
      <c r="M2610">
        <v>0</v>
      </c>
      <c r="N2610">
        <v>0</v>
      </c>
      <c r="O2610">
        <v>0</v>
      </c>
      <c r="P2610">
        <v>0</v>
      </c>
      <c r="Q2610">
        <v>0</v>
      </c>
      <c r="R2610">
        <v>0</v>
      </c>
      <c r="S2610">
        <v>0</v>
      </c>
      <c r="T2610">
        <v>0</v>
      </c>
      <c r="U2610">
        <v>0</v>
      </c>
      <c r="V2610">
        <v>0</v>
      </c>
      <c r="W2610">
        <v>0</v>
      </c>
      <c r="X2610">
        <v>0</v>
      </c>
      <c r="Y2610">
        <v>0</v>
      </c>
      <c r="Z2610">
        <v>0</v>
      </c>
      <c r="AA2610">
        <v>0</v>
      </c>
      <c r="AB2610">
        <v>0</v>
      </c>
      <c r="AC2610">
        <v>0</v>
      </c>
      <c r="AD2610">
        <v>0</v>
      </c>
      <c r="AE2610">
        <v>0</v>
      </c>
      <c r="AF2610">
        <v>0</v>
      </c>
    </row>
    <row r="2611" spans="1:32">
      <c r="A2611" t="s">
        <v>8214</v>
      </c>
      <c r="B2611" t="s">
        <v>19</v>
      </c>
      <c r="C2611">
        <v>0</v>
      </c>
      <c r="D2611">
        <v>0</v>
      </c>
      <c r="E2611">
        <v>0</v>
      </c>
      <c r="F2611">
        <v>0</v>
      </c>
      <c r="G2611">
        <v>0</v>
      </c>
      <c r="H2611">
        <v>0</v>
      </c>
      <c r="I2611">
        <v>0</v>
      </c>
      <c r="J2611">
        <v>0</v>
      </c>
      <c r="K2611">
        <v>0</v>
      </c>
      <c r="L2611">
        <v>0</v>
      </c>
      <c r="M2611">
        <v>0</v>
      </c>
      <c r="N2611">
        <v>0</v>
      </c>
      <c r="O2611">
        <v>0</v>
      </c>
      <c r="P2611">
        <v>0</v>
      </c>
      <c r="Q2611">
        <v>0</v>
      </c>
      <c r="R2611">
        <v>0</v>
      </c>
      <c r="S2611">
        <v>0</v>
      </c>
      <c r="T2611">
        <v>0</v>
      </c>
      <c r="U2611">
        <v>0</v>
      </c>
      <c r="V2611">
        <v>0</v>
      </c>
      <c r="W2611">
        <v>0</v>
      </c>
      <c r="X2611">
        <v>0</v>
      </c>
      <c r="Y2611">
        <v>0</v>
      </c>
      <c r="Z2611">
        <v>0</v>
      </c>
      <c r="AA2611">
        <v>0</v>
      </c>
      <c r="AB2611">
        <v>0</v>
      </c>
      <c r="AC2611">
        <v>0</v>
      </c>
      <c r="AD2611">
        <v>0</v>
      </c>
      <c r="AE2611">
        <v>0</v>
      </c>
      <c r="AF2611">
        <v>0</v>
      </c>
    </row>
    <row r="2612" spans="1:32">
      <c r="A2612" t="s">
        <v>8215</v>
      </c>
      <c r="B2612" t="s">
        <v>19</v>
      </c>
      <c r="C2612">
        <v>0</v>
      </c>
      <c r="D2612">
        <v>0</v>
      </c>
      <c r="E2612">
        <v>0</v>
      </c>
      <c r="F2612">
        <v>0</v>
      </c>
      <c r="G2612">
        <v>0</v>
      </c>
      <c r="H2612">
        <v>0</v>
      </c>
      <c r="I2612">
        <v>0</v>
      </c>
      <c r="J2612">
        <v>0</v>
      </c>
      <c r="K2612">
        <v>0</v>
      </c>
      <c r="L2612">
        <v>0</v>
      </c>
      <c r="M2612">
        <v>0</v>
      </c>
      <c r="N2612">
        <v>0</v>
      </c>
      <c r="O2612">
        <v>0</v>
      </c>
      <c r="P2612">
        <v>0</v>
      </c>
      <c r="Q2612">
        <v>0</v>
      </c>
      <c r="R2612">
        <v>0</v>
      </c>
      <c r="S2612">
        <v>0</v>
      </c>
      <c r="T2612">
        <v>0</v>
      </c>
      <c r="U2612">
        <v>0</v>
      </c>
      <c r="V2612">
        <v>0</v>
      </c>
      <c r="W2612">
        <v>0</v>
      </c>
      <c r="X2612">
        <v>0</v>
      </c>
      <c r="Y2612">
        <v>0</v>
      </c>
      <c r="Z2612">
        <v>0</v>
      </c>
      <c r="AA2612">
        <v>0</v>
      </c>
      <c r="AB2612">
        <v>0</v>
      </c>
      <c r="AC2612">
        <v>0</v>
      </c>
      <c r="AD2612">
        <v>0</v>
      </c>
      <c r="AE2612">
        <v>0</v>
      </c>
      <c r="AF2612">
        <v>0</v>
      </c>
    </row>
    <row r="2613" spans="1:32">
      <c r="A2613" t="s">
        <v>8216</v>
      </c>
      <c r="B2613" t="s">
        <v>19</v>
      </c>
      <c r="C2613">
        <v>0</v>
      </c>
      <c r="D2613">
        <v>0</v>
      </c>
      <c r="E2613">
        <v>0</v>
      </c>
      <c r="F2613">
        <v>0</v>
      </c>
      <c r="G2613">
        <v>0</v>
      </c>
      <c r="H2613">
        <v>0</v>
      </c>
      <c r="I2613">
        <v>0</v>
      </c>
      <c r="J2613">
        <v>0</v>
      </c>
      <c r="K2613">
        <v>0</v>
      </c>
      <c r="L2613">
        <v>0</v>
      </c>
      <c r="M2613">
        <v>0</v>
      </c>
      <c r="N2613">
        <v>0</v>
      </c>
      <c r="O2613">
        <v>0</v>
      </c>
      <c r="P2613">
        <v>0</v>
      </c>
      <c r="Q2613">
        <v>0</v>
      </c>
      <c r="R2613">
        <v>0</v>
      </c>
      <c r="S2613">
        <v>0</v>
      </c>
      <c r="T2613">
        <v>0</v>
      </c>
      <c r="U2613">
        <v>0</v>
      </c>
      <c r="V2613">
        <v>0</v>
      </c>
      <c r="W2613">
        <v>0</v>
      </c>
      <c r="X2613">
        <v>0</v>
      </c>
      <c r="Y2613">
        <v>0</v>
      </c>
      <c r="Z2613">
        <v>0</v>
      </c>
      <c r="AA2613">
        <v>0</v>
      </c>
      <c r="AB2613">
        <v>0</v>
      </c>
      <c r="AC2613">
        <v>0</v>
      </c>
      <c r="AD2613">
        <v>0</v>
      </c>
      <c r="AE2613">
        <v>0</v>
      </c>
      <c r="AF2613">
        <v>0</v>
      </c>
    </row>
    <row r="2614" spans="1:32">
      <c r="A2614" t="s">
        <v>8217</v>
      </c>
      <c r="B2614" t="s">
        <v>19</v>
      </c>
      <c r="C2614">
        <v>0</v>
      </c>
      <c r="D2614">
        <v>0</v>
      </c>
      <c r="E2614">
        <v>0</v>
      </c>
      <c r="F2614">
        <v>0</v>
      </c>
      <c r="G2614">
        <v>0</v>
      </c>
      <c r="H2614">
        <v>0</v>
      </c>
      <c r="I2614">
        <v>0</v>
      </c>
      <c r="J2614">
        <v>0</v>
      </c>
      <c r="K2614">
        <v>0</v>
      </c>
      <c r="L2614">
        <v>0</v>
      </c>
      <c r="M2614">
        <v>0</v>
      </c>
      <c r="N2614">
        <v>0</v>
      </c>
      <c r="O2614">
        <v>0</v>
      </c>
      <c r="P2614">
        <v>0</v>
      </c>
      <c r="Q2614">
        <v>0</v>
      </c>
      <c r="R2614">
        <v>0</v>
      </c>
      <c r="S2614">
        <v>0</v>
      </c>
      <c r="T2614">
        <v>0</v>
      </c>
      <c r="U2614">
        <v>0</v>
      </c>
      <c r="V2614">
        <v>0</v>
      </c>
      <c r="W2614">
        <v>0</v>
      </c>
      <c r="X2614">
        <v>0</v>
      </c>
      <c r="Y2614">
        <v>0</v>
      </c>
      <c r="Z2614">
        <v>0</v>
      </c>
      <c r="AA2614">
        <v>0</v>
      </c>
      <c r="AB2614">
        <v>0</v>
      </c>
      <c r="AC2614">
        <v>0</v>
      </c>
      <c r="AD2614">
        <v>0</v>
      </c>
      <c r="AE2614">
        <v>0</v>
      </c>
      <c r="AF2614">
        <v>0</v>
      </c>
    </row>
    <row r="2615" spans="1:32">
      <c r="A2615" t="s">
        <v>8218</v>
      </c>
      <c r="B2615" t="s">
        <v>19</v>
      </c>
      <c r="C2615">
        <v>0</v>
      </c>
      <c r="D2615">
        <v>0</v>
      </c>
      <c r="E2615">
        <v>0</v>
      </c>
      <c r="F2615">
        <v>0</v>
      </c>
      <c r="G2615">
        <v>0</v>
      </c>
      <c r="H2615">
        <v>0</v>
      </c>
      <c r="I2615">
        <v>0</v>
      </c>
      <c r="J2615">
        <v>0</v>
      </c>
      <c r="K2615">
        <v>0</v>
      </c>
      <c r="L2615">
        <v>0</v>
      </c>
      <c r="M2615">
        <v>0</v>
      </c>
      <c r="N2615">
        <v>0</v>
      </c>
      <c r="O2615">
        <v>0</v>
      </c>
      <c r="P2615">
        <v>0</v>
      </c>
      <c r="Q2615">
        <v>0</v>
      </c>
      <c r="R2615">
        <v>0</v>
      </c>
      <c r="S2615">
        <v>0</v>
      </c>
      <c r="T2615">
        <v>0</v>
      </c>
      <c r="U2615">
        <v>0</v>
      </c>
      <c r="V2615">
        <v>0</v>
      </c>
      <c r="W2615">
        <v>0</v>
      </c>
      <c r="X2615">
        <v>0</v>
      </c>
      <c r="Y2615">
        <v>0</v>
      </c>
      <c r="Z2615">
        <v>0</v>
      </c>
      <c r="AA2615">
        <v>0</v>
      </c>
      <c r="AB2615">
        <v>0</v>
      </c>
      <c r="AC2615">
        <v>0</v>
      </c>
      <c r="AD2615">
        <v>0</v>
      </c>
      <c r="AE2615">
        <v>0</v>
      </c>
      <c r="AF2615">
        <v>0</v>
      </c>
    </row>
    <row r="2616" spans="1:32">
      <c r="A2616" t="s">
        <v>8219</v>
      </c>
      <c r="B2616" t="s">
        <v>19</v>
      </c>
      <c r="C2616">
        <v>0</v>
      </c>
      <c r="D2616">
        <v>0</v>
      </c>
      <c r="E2616">
        <v>0</v>
      </c>
      <c r="F2616">
        <v>0</v>
      </c>
      <c r="G2616">
        <v>0</v>
      </c>
      <c r="H2616">
        <v>0</v>
      </c>
      <c r="I2616">
        <v>0</v>
      </c>
      <c r="J2616">
        <v>0</v>
      </c>
      <c r="K2616">
        <v>0</v>
      </c>
      <c r="L2616">
        <v>0</v>
      </c>
      <c r="M2616">
        <v>0</v>
      </c>
      <c r="N2616">
        <v>0</v>
      </c>
      <c r="O2616">
        <v>0</v>
      </c>
      <c r="P2616">
        <v>0</v>
      </c>
      <c r="Q2616">
        <v>0</v>
      </c>
      <c r="R2616">
        <v>0</v>
      </c>
      <c r="S2616">
        <v>0</v>
      </c>
      <c r="T2616">
        <v>0</v>
      </c>
      <c r="U2616">
        <v>0</v>
      </c>
      <c r="V2616">
        <v>0</v>
      </c>
      <c r="W2616">
        <v>0</v>
      </c>
      <c r="X2616">
        <v>0</v>
      </c>
      <c r="Y2616">
        <v>0</v>
      </c>
      <c r="Z2616">
        <v>0</v>
      </c>
      <c r="AA2616">
        <v>0</v>
      </c>
      <c r="AB2616">
        <v>0</v>
      </c>
      <c r="AC2616">
        <v>0</v>
      </c>
      <c r="AD2616">
        <v>0</v>
      </c>
      <c r="AE2616">
        <v>0</v>
      </c>
      <c r="AF2616">
        <v>0</v>
      </c>
    </row>
    <row r="2617" spans="1:32">
      <c r="A2617" t="s">
        <v>8220</v>
      </c>
      <c r="B2617" t="s">
        <v>19</v>
      </c>
      <c r="C2617">
        <v>0</v>
      </c>
      <c r="D2617">
        <v>0</v>
      </c>
      <c r="E2617">
        <v>0</v>
      </c>
      <c r="F2617">
        <v>0</v>
      </c>
      <c r="G2617">
        <v>0</v>
      </c>
      <c r="H2617">
        <v>0</v>
      </c>
      <c r="I2617">
        <v>0</v>
      </c>
      <c r="J2617">
        <v>0</v>
      </c>
      <c r="K2617">
        <v>0</v>
      </c>
      <c r="L2617">
        <v>0</v>
      </c>
      <c r="M2617">
        <v>0</v>
      </c>
      <c r="N2617">
        <v>0</v>
      </c>
      <c r="O2617">
        <v>0</v>
      </c>
      <c r="P2617">
        <v>0</v>
      </c>
      <c r="Q2617">
        <v>0</v>
      </c>
      <c r="R2617">
        <v>0</v>
      </c>
      <c r="S2617">
        <v>0</v>
      </c>
      <c r="T2617">
        <v>0</v>
      </c>
      <c r="U2617">
        <v>0</v>
      </c>
      <c r="V2617">
        <v>0</v>
      </c>
      <c r="W2617">
        <v>0</v>
      </c>
      <c r="X2617">
        <v>0</v>
      </c>
      <c r="Y2617">
        <v>0</v>
      </c>
      <c r="Z2617">
        <v>0</v>
      </c>
      <c r="AA2617">
        <v>0</v>
      </c>
      <c r="AB2617">
        <v>0</v>
      </c>
      <c r="AC2617">
        <v>0</v>
      </c>
      <c r="AD2617">
        <v>0</v>
      </c>
      <c r="AE2617">
        <v>0</v>
      </c>
      <c r="AF2617">
        <v>0</v>
      </c>
    </row>
    <row r="2618" spans="1:32">
      <c r="A2618" t="s">
        <v>8221</v>
      </c>
      <c r="B2618" t="s">
        <v>19</v>
      </c>
      <c r="C2618">
        <v>0</v>
      </c>
      <c r="D2618">
        <v>0</v>
      </c>
      <c r="E2618">
        <v>0</v>
      </c>
      <c r="F2618">
        <v>0</v>
      </c>
      <c r="G2618">
        <v>0</v>
      </c>
      <c r="H2618">
        <v>0</v>
      </c>
      <c r="I2618">
        <v>0</v>
      </c>
      <c r="J2618">
        <v>0</v>
      </c>
      <c r="K2618">
        <v>0</v>
      </c>
      <c r="L2618">
        <v>0</v>
      </c>
      <c r="M2618">
        <v>0</v>
      </c>
      <c r="N2618">
        <v>0</v>
      </c>
      <c r="O2618">
        <v>0</v>
      </c>
      <c r="P2618">
        <v>0</v>
      </c>
      <c r="Q2618">
        <v>0</v>
      </c>
      <c r="R2618">
        <v>0</v>
      </c>
      <c r="S2618">
        <v>0</v>
      </c>
      <c r="T2618">
        <v>0</v>
      </c>
      <c r="U2618">
        <v>0</v>
      </c>
      <c r="V2618">
        <v>0</v>
      </c>
      <c r="W2618">
        <v>0</v>
      </c>
      <c r="X2618">
        <v>0</v>
      </c>
      <c r="Y2618">
        <v>0</v>
      </c>
      <c r="Z2618">
        <v>0</v>
      </c>
      <c r="AA2618">
        <v>0</v>
      </c>
      <c r="AB2618">
        <v>0</v>
      </c>
      <c r="AC2618">
        <v>0</v>
      </c>
      <c r="AD2618">
        <v>0</v>
      </c>
      <c r="AE2618">
        <v>0</v>
      </c>
      <c r="AF2618">
        <v>0</v>
      </c>
    </row>
    <row r="2619" spans="1:32">
      <c r="A2619" t="s">
        <v>8222</v>
      </c>
      <c r="B2619" t="s">
        <v>19</v>
      </c>
      <c r="C2619">
        <v>0</v>
      </c>
      <c r="D2619">
        <v>0</v>
      </c>
      <c r="E2619">
        <v>0</v>
      </c>
      <c r="F2619">
        <v>0</v>
      </c>
      <c r="G2619">
        <v>0</v>
      </c>
      <c r="H2619">
        <v>0</v>
      </c>
      <c r="I2619">
        <v>0</v>
      </c>
      <c r="J2619">
        <v>0</v>
      </c>
      <c r="K2619">
        <v>0</v>
      </c>
      <c r="L2619">
        <v>0</v>
      </c>
      <c r="M2619">
        <v>0</v>
      </c>
      <c r="N2619">
        <v>0</v>
      </c>
      <c r="O2619">
        <v>0</v>
      </c>
      <c r="P2619">
        <v>0</v>
      </c>
      <c r="Q2619">
        <v>0</v>
      </c>
      <c r="R2619">
        <v>0</v>
      </c>
      <c r="S2619">
        <v>0</v>
      </c>
      <c r="T2619">
        <v>0</v>
      </c>
      <c r="U2619">
        <v>0</v>
      </c>
      <c r="V2619">
        <v>0</v>
      </c>
      <c r="W2619">
        <v>0</v>
      </c>
      <c r="X2619">
        <v>0</v>
      </c>
      <c r="Y2619">
        <v>0</v>
      </c>
      <c r="Z2619">
        <v>0</v>
      </c>
      <c r="AA2619">
        <v>0</v>
      </c>
      <c r="AB2619">
        <v>0</v>
      </c>
      <c r="AC2619">
        <v>0</v>
      </c>
      <c r="AD2619">
        <v>0</v>
      </c>
      <c r="AE2619">
        <v>0</v>
      </c>
      <c r="AF2619">
        <v>0</v>
      </c>
    </row>
    <row r="2620" spans="1:32">
      <c r="A2620" t="s">
        <v>8223</v>
      </c>
      <c r="B2620" t="s">
        <v>19</v>
      </c>
      <c r="C2620">
        <v>0</v>
      </c>
      <c r="D2620">
        <v>0</v>
      </c>
      <c r="E2620">
        <v>0</v>
      </c>
      <c r="F2620">
        <v>0</v>
      </c>
      <c r="G2620">
        <v>0</v>
      </c>
      <c r="H2620">
        <v>0</v>
      </c>
      <c r="I2620">
        <v>0</v>
      </c>
      <c r="J2620">
        <v>0</v>
      </c>
      <c r="K2620">
        <v>0</v>
      </c>
      <c r="L2620">
        <v>0</v>
      </c>
      <c r="M2620">
        <v>0</v>
      </c>
      <c r="N2620">
        <v>0</v>
      </c>
      <c r="O2620">
        <v>0</v>
      </c>
      <c r="P2620">
        <v>0</v>
      </c>
      <c r="Q2620">
        <v>0</v>
      </c>
      <c r="R2620">
        <v>0</v>
      </c>
      <c r="S2620">
        <v>0</v>
      </c>
      <c r="T2620">
        <v>0</v>
      </c>
      <c r="U2620">
        <v>0</v>
      </c>
      <c r="V2620">
        <v>0</v>
      </c>
      <c r="W2620">
        <v>0</v>
      </c>
      <c r="X2620">
        <v>0</v>
      </c>
      <c r="Y2620">
        <v>0</v>
      </c>
      <c r="Z2620">
        <v>0</v>
      </c>
      <c r="AA2620">
        <v>0</v>
      </c>
      <c r="AB2620">
        <v>0</v>
      </c>
      <c r="AC2620">
        <v>0</v>
      </c>
      <c r="AD2620">
        <v>0</v>
      </c>
      <c r="AE2620">
        <v>0</v>
      </c>
      <c r="AF2620">
        <v>0</v>
      </c>
    </row>
    <row r="2621" spans="1:32">
      <c r="A2621" t="s">
        <v>8224</v>
      </c>
      <c r="B2621" t="s">
        <v>19</v>
      </c>
      <c r="C2621">
        <v>0</v>
      </c>
      <c r="D2621">
        <v>0</v>
      </c>
      <c r="E2621">
        <v>0</v>
      </c>
      <c r="F2621">
        <v>0</v>
      </c>
      <c r="G2621">
        <v>0</v>
      </c>
      <c r="H2621">
        <v>0</v>
      </c>
      <c r="I2621">
        <v>0</v>
      </c>
      <c r="J2621">
        <v>0</v>
      </c>
      <c r="K2621">
        <v>0</v>
      </c>
      <c r="L2621">
        <v>0</v>
      </c>
      <c r="M2621">
        <v>0</v>
      </c>
      <c r="N2621">
        <v>0</v>
      </c>
      <c r="O2621">
        <v>0</v>
      </c>
      <c r="P2621">
        <v>0</v>
      </c>
      <c r="Q2621">
        <v>0</v>
      </c>
      <c r="R2621">
        <v>0</v>
      </c>
      <c r="S2621">
        <v>0</v>
      </c>
      <c r="T2621">
        <v>0</v>
      </c>
      <c r="U2621">
        <v>0</v>
      </c>
      <c r="V2621">
        <v>0</v>
      </c>
      <c r="W2621">
        <v>0</v>
      </c>
      <c r="X2621">
        <v>0</v>
      </c>
      <c r="Y2621">
        <v>0</v>
      </c>
      <c r="Z2621">
        <v>0</v>
      </c>
      <c r="AA2621">
        <v>0</v>
      </c>
      <c r="AB2621">
        <v>0</v>
      </c>
      <c r="AC2621">
        <v>0</v>
      </c>
      <c r="AD2621">
        <v>0</v>
      </c>
      <c r="AE2621">
        <v>0</v>
      </c>
      <c r="AF2621">
        <v>0</v>
      </c>
    </row>
    <row r="2622" spans="1:32">
      <c r="A2622" t="s">
        <v>8225</v>
      </c>
      <c r="B2622" t="s">
        <v>19</v>
      </c>
      <c r="C2622">
        <v>0</v>
      </c>
      <c r="D2622">
        <v>0</v>
      </c>
      <c r="E2622">
        <v>0</v>
      </c>
      <c r="F2622">
        <v>0</v>
      </c>
      <c r="G2622">
        <v>0</v>
      </c>
      <c r="H2622">
        <v>0</v>
      </c>
      <c r="I2622">
        <v>0</v>
      </c>
      <c r="J2622">
        <v>0</v>
      </c>
      <c r="K2622">
        <v>0</v>
      </c>
      <c r="L2622">
        <v>0</v>
      </c>
      <c r="M2622">
        <v>0</v>
      </c>
      <c r="N2622">
        <v>0</v>
      </c>
      <c r="O2622">
        <v>0</v>
      </c>
      <c r="P2622">
        <v>0</v>
      </c>
      <c r="Q2622">
        <v>0</v>
      </c>
      <c r="R2622">
        <v>0</v>
      </c>
      <c r="S2622">
        <v>0</v>
      </c>
      <c r="T2622">
        <v>0</v>
      </c>
      <c r="U2622">
        <v>0</v>
      </c>
      <c r="V2622">
        <v>0</v>
      </c>
      <c r="W2622">
        <v>0</v>
      </c>
      <c r="X2622">
        <v>0</v>
      </c>
      <c r="Y2622">
        <v>0</v>
      </c>
      <c r="Z2622">
        <v>0</v>
      </c>
      <c r="AA2622">
        <v>0</v>
      </c>
      <c r="AB2622">
        <v>0</v>
      </c>
      <c r="AC2622">
        <v>0</v>
      </c>
      <c r="AD2622">
        <v>0</v>
      </c>
      <c r="AE2622">
        <v>0</v>
      </c>
      <c r="AF2622">
        <v>0</v>
      </c>
    </row>
    <row r="2623" spans="1:32">
      <c r="A2623" t="s">
        <v>8226</v>
      </c>
      <c r="B2623" t="s">
        <v>19</v>
      </c>
      <c r="C2623">
        <v>0</v>
      </c>
      <c r="D2623">
        <v>0</v>
      </c>
      <c r="E2623">
        <v>0</v>
      </c>
      <c r="F2623">
        <v>0</v>
      </c>
      <c r="G2623">
        <v>0</v>
      </c>
      <c r="H2623">
        <v>0</v>
      </c>
      <c r="I2623">
        <v>0</v>
      </c>
      <c r="J2623">
        <v>0</v>
      </c>
      <c r="K2623">
        <v>0</v>
      </c>
      <c r="L2623">
        <v>0</v>
      </c>
      <c r="M2623">
        <v>0</v>
      </c>
      <c r="N2623">
        <v>0</v>
      </c>
      <c r="O2623">
        <v>0</v>
      </c>
      <c r="P2623">
        <v>0</v>
      </c>
      <c r="Q2623">
        <v>0</v>
      </c>
      <c r="R2623">
        <v>0</v>
      </c>
      <c r="S2623">
        <v>0</v>
      </c>
      <c r="T2623">
        <v>0</v>
      </c>
      <c r="U2623">
        <v>0</v>
      </c>
      <c r="V2623">
        <v>0</v>
      </c>
      <c r="W2623">
        <v>0</v>
      </c>
      <c r="X2623">
        <v>0</v>
      </c>
      <c r="Y2623">
        <v>0</v>
      </c>
      <c r="Z2623">
        <v>0</v>
      </c>
      <c r="AA2623">
        <v>0</v>
      </c>
      <c r="AB2623">
        <v>0</v>
      </c>
      <c r="AC2623">
        <v>0</v>
      </c>
      <c r="AD2623">
        <v>0</v>
      </c>
      <c r="AE2623">
        <v>0</v>
      </c>
      <c r="AF2623">
        <v>0</v>
      </c>
    </row>
    <row r="2624" spans="1:32">
      <c r="A2624" t="s">
        <v>8227</v>
      </c>
      <c r="B2624" t="s">
        <v>19</v>
      </c>
      <c r="C2624">
        <v>0</v>
      </c>
      <c r="D2624">
        <v>0</v>
      </c>
      <c r="E2624">
        <v>0</v>
      </c>
      <c r="F2624">
        <v>0</v>
      </c>
      <c r="G2624">
        <v>0</v>
      </c>
      <c r="H2624">
        <v>0</v>
      </c>
      <c r="I2624">
        <v>0</v>
      </c>
      <c r="J2624">
        <v>0</v>
      </c>
      <c r="K2624">
        <v>0</v>
      </c>
      <c r="L2624">
        <v>0</v>
      </c>
      <c r="M2624">
        <v>0</v>
      </c>
      <c r="N2624">
        <v>0</v>
      </c>
      <c r="O2624">
        <v>0</v>
      </c>
      <c r="P2624">
        <v>0</v>
      </c>
      <c r="Q2624">
        <v>0</v>
      </c>
      <c r="R2624">
        <v>0</v>
      </c>
      <c r="S2624">
        <v>0</v>
      </c>
      <c r="T2624">
        <v>0</v>
      </c>
      <c r="U2624">
        <v>0</v>
      </c>
      <c r="V2624">
        <v>0</v>
      </c>
      <c r="W2624">
        <v>0</v>
      </c>
      <c r="X2624">
        <v>0</v>
      </c>
      <c r="Y2624">
        <v>0</v>
      </c>
      <c r="Z2624">
        <v>0</v>
      </c>
      <c r="AA2624">
        <v>0</v>
      </c>
      <c r="AB2624">
        <v>0</v>
      </c>
      <c r="AC2624">
        <v>0</v>
      </c>
      <c r="AD2624">
        <v>0</v>
      </c>
      <c r="AE2624">
        <v>0</v>
      </c>
      <c r="AF2624">
        <v>0</v>
      </c>
    </row>
    <row r="2625" spans="1:32">
      <c r="A2625" t="s">
        <v>8228</v>
      </c>
      <c r="B2625" t="s">
        <v>19</v>
      </c>
      <c r="C2625">
        <v>0</v>
      </c>
      <c r="D2625">
        <v>0</v>
      </c>
      <c r="E2625">
        <v>0</v>
      </c>
      <c r="F2625">
        <v>0</v>
      </c>
      <c r="G2625">
        <v>0</v>
      </c>
      <c r="H2625">
        <v>0</v>
      </c>
      <c r="I2625">
        <v>0</v>
      </c>
      <c r="J2625">
        <v>0</v>
      </c>
      <c r="K2625">
        <v>0</v>
      </c>
      <c r="L2625">
        <v>0</v>
      </c>
      <c r="M2625">
        <v>0</v>
      </c>
      <c r="N2625">
        <v>0</v>
      </c>
      <c r="O2625">
        <v>0</v>
      </c>
      <c r="P2625">
        <v>0</v>
      </c>
      <c r="Q2625">
        <v>0</v>
      </c>
      <c r="R2625">
        <v>0</v>
      </c>
      <c r="S2625">
        <v>0</v>
      </c>
      <c r="T2625">
        <v>0</v>
      </c>
      <c r="U2625">
        <v>0</v>
      </c>
      <c r="V2625">
        <v>0</v>
      </c>
      <c r="W2625">
        <v>0</v>
      </c>
      <c r="X2625">
        <v>0</v>
      </c>
      <c r="Y2625">
        <v>0</v>
      </c>
      <c r="Z2625">
        <v>0</v>
      </c>
      <c r="AA2625">
        <v>0</v>
      </c>
      <c r="AB2625">
        <v>0</v>
      </c>
      <c r="AC2625">
        <v>0</v>
      </c>
      <c r="AD2625">
        <v>0</v>
      </c>
      <c r="AE2625">
        <v>0</v>
      </c>
      <c r="AF2625">
        <v>0</v>
      </c>
    </row>
    <row r="2626" spans="1:32">
      <c r="A2626" t="s">
        <v>8229</v>
      </c>
      <c r="B2626" t="s">
        <v>19</v>
      </c>
      <c r="C2626">
        <v>0</v>
      </c>
      <c r="D2626">
        <v>0</v>
      </c>
      <c r="E2626">
        <v>0</v>
      </c>
      <c r="F2626">
        <v>0</v>
      </c>
      <c r="G2626">
        <v>0</v>
      </c>
      <c r="H2626">
        <v>0</v>
      </c>
      <c r="I2626">
        <v>0</v>
      </c>
      <c r="J2626">
        <v>0</v>
      </c>
      <c r="K2626">
        <v>0</v>
      </c>
      <c r="L2626">
        <v>0</v>
      </c>
      <c r="M2626">
        <v>0</v>
      </c>
      <c r="N2626">
        <v>0</v>
      </c>
      <c r="O2626">
        <v>0</v>
      </c>
      <c r="P2626">
        <v>0</v>
      </c>
      <c r="Q2626">
        <v>0</v>
      </c>
      <c r="R2626">
        <v>0</v>
      </c>
      <c r="S2626">
        <v>0</v>
      </c>
      <c r="T2626">
        <v>0</v>
      </c>
      <c r="U2626">
        <v>0</v>
      </c>
      <c r="V2626">
        <v>0</v>
      </c>
      <c r="W2626">
        <v>0</v>
      </c>
      <c r="X2626">
        <v>0</v>
      </c>
      <c r="Y2626">
        <v>0</v>
      </c>
      <c r="Z2626">
        <v>0</v>
      </c>
      <c r="AA2626">
        <v>0</v>
      </c>
      <c r="AB2626">
        <v>0</v>
      </c>
      <c r="AC2626">
        <v>0</v>
      </c>
      <c r="AD2626">
        <v>0</v>
      </c>
      <c r="AE2626">
        <v>0</v>
      </c>
      <c r="AF2626">
        <v>0</v>
      </c>
    </row>
    <row r="2627" spans="1:32">
      <c r="A2627" t="s">
        <v>8230</v>
      </c>
      <c r="B2627" t="s">
        <v>19</v>
      </c>
      <c r="C2627">
        <v>0</v>
      </c>
      <c r="D2627">
        <v>0</v>
      </c>
      <c r="E2627">
        <v>0</v>
      </c>
      <c r="F2627">
        <v>0</v>
      </c>
      <c r="G2627">
        <v>0</v>
      </c>
      <c r="H2627">
        <v>0</v>
      </c>
      <c r="I2627">
        <v>0</v>
      </c>
      <c r="J2627">
        <v>0</v>
      </c>
      <c r="K2627">
        <v>0</v>
      </c>
      <c r="L2627">
        <v>0</v>
      </c>
      <c r="M2627">
        <v>0</v>
      </c>
      <c r="N2627">
        <v>0</v>
      </c>
      <c r="O2627">
        <v>0</v>
      </c>
      <c r="P2627">
        <v>0</v>
      </c>
      <c r="Q2627">
        <v>0</v>
      </c>
      <c r="R2627">
        <v>0</v>
      </c>
      <c r="S2627">
        <v>0</v>
      </c>
      <c r="T2627">
        <v>0</v>
      </c>
      <c r="U2627">
        <v>0</v>
      </c>
      <c r="V2627">
        <v>0</v>
      </c>
      <c r="W2627">
        <v>0</v>
      </c>
      <c r="X2627">
        <v>0</v>
      </c>
      <c r="Y2627">
        <v>0</v>
      </c>
      <c r="Z2627">
        <v>0</v>
      </c>
      <c r="AA2627">
        <v>0</v>
      </c>
      <c r="AB2627">
        <v>0</v>
      </c>
      <c r="AC2627">
        <v>0</v>
      </c>
      <c r="AD2627">
        <v>0</v>
      </c>
      <c r="AE2627">
        <v>0</v>
      </c>
      <c r="AF2627">
        <v>0</v>
      </c>
    </row>
    <row r="2628" spans="1:32">
      <c r="A2628" t="s">
        <v>8231</v>
      </c>
      <c r="B2628" t="s">
        <v>19</v>
      </c>
      <c r="C2628">
        <v>0</v>
      </c>
      <c r="D2628">
        <v>0</v>
      </c>
      <c r="E2628">
        <v>0</v>
      </c>
      <c r="F2628">
        <v>0</v>
      </c>
      <c r="G2628">
        <v>0</v>
      </c>
      <c r="H2628">
        <v>0</v>
      </c>
      <c r="I2628">
        <v>0</v>
      </c>
      <c r="J2628">
        <v>0</v>
      </c>
      <c r="K2628">
        <v>0</v>
      </c>
      <c r="L2628">
        <v>0</v>
      </c>
      <c r="M2628">
        <v>0</v>
      </c>
      <c r="N2628">
        <v>0</v>
      </c>
      <c r="O2628">
        <v>0</v>
      </c>
      <c r="P2628">
        <v>0</v>
      </c>
      <c r="Q2628">
        <v>0</v>
      </c>
      <c r="R2628">
        <v>0</v>
      </c>
      <c r="S2628">
        <v>0</v>
      </c>
      <c r="T2628">
        <v>0</v>
      </c>
      <c r="U2628">
        <v>0</v>
      </c>
      <c r="V2628">
        <v>0</v>
      </c>
      <c r="W2628">
        <v>0</v>
      </c>
      <c r="X2628">
        <v>0</v>
      </c>
      <c r="Y2628">
        <v>0</v>
      </c>
      <c r="Z2628">
        <v>0</v>
      </c>
      <c r="AA2628">
        <v>0</v>
      </c>
      <c r="AB2628">
        <v>0</v>
      </c>
      <c r="AC2628">
        <v>0</v>
      </c>
      <c r="AD2628">
        <v>0</v>
      </c>
      <c r="AE2628">
        <v>0</v>
      </c>
      <c r="AF2628">
        <v>0</v>
      </c>
    </row>
    <row r="2629" spans="1:32">
      <c r="A2629" t="s">
        <v>8232</v>
      </c>
      <c r="B2629" t="s">
        <v>19</v>
      </c>
      <c r="C2629">
        <v>0</v>
      </c>
      <c r="D2629">
        <v>0</v>
      </c>
      <c r="E2629">
        <v>0</v>
      </c>
      <c r="F2629">
        <v>0</v>
      </c>
      <c r="G2629">
        <v>0</v>
      </c>
      <c r="H2629">
        <v>0</v>
      </c>
      <c r="I2629">
        <v>0</v>
      </c>
      <c r="J2629">
        <v>0</v>
      </c>
      <c r="K2629">
        <v>0</v>
      </c>
      <c r="L2629">
        <v>0</v>
      </c>
      <c r="M2629">
        <v>0</v>
      </c>
      <c r="N2629">
        <v>0</v>
      </c>
      <c r="O2629">
        <v>0</v>
      </c>
      <c r="P2629">
        <v>0</v>
      </c>
      <c r="Q2629">
        <v>0</v>
      </c>
      <c r="R2629">
        <v>0</v>
      </c>
      <c r="S2629">
        <v>0</v>
      </c>
      <c r="T2629">
        <v>0</v>
      </c>
      <c r="U2629">
        <v>0</v>
      </c>
      <c r="V2629">
        <v>0</v>
      </c>
      <c r="W2629">
        <v>0</v>
      </c>
      <c r="X2629">
        <v>0</v>
      </c>
      <c r="Y2629">
        <v>0</v>
      </c>
      <c r="Z2629">
        <v>0</v>
      </c>
      <c r="AA2629">
        <v>0</v>
      </c>
      <c r="AB2629">
        <v>0</v>
      </c>
      <c r="AC2629">
        <v>0</v>
      </c>
      <c r="AD2629">
        <v>0</v>
      </c>
      <c r="AE2629">
        <v>0</v>
      </c>
      <c r="AF2629">
        <v>0</v>
      </c>
    </row>
    <row r="2630" spans="1:32">
      <c r="A2630" t="s">
        <v>8233</v>
      </c>
      <c r="B2630" t="s">
        <v>19</v>
      </c>
      <c r="C2630" s="2">
        <v>1119000000000</v>
      </c>
      <c r="D2630" s="2">
        <v>1145510000000</v>
      </c>
      <c r="E2630" s="2">
        <v>1029060000000</v>
      </c>
      <c r="F2630" s="2">
        <v>1041370000000</v>
      </c>
      <c r="G2630" s="2">
        <v>1054620000000</v>
      </c>
      <c r="H2630" s="2">
        <v>1075450000000</v>
      </c>
      <c r="I2630" s="2">
        <v>1098170000000</v>
      </c>
      <c r="J2630" s="2">
        <v>1119950000000</v>
      </c>
      <c r="K2630" s="2">
        <v>1138880000000</v>
      </c>
      <c r="L2630" s="2">
        <v>1154970000000</v>
      </c>
      <c r="M2630" s="2">
        <v>1168230000000</v>
      </c>
      <c r="N2630" s="2">
        <v>1184320000000</v>
      </c>
      <c r="O2630" s="2">
        <v>1200420000000</v>
      </c>
      <c r="P2630" s="2">
        <v>1214620000000</v>
      </c>
      <c r="Q2630" s="2">
        <v>1228820000000</v>
      </c>
      <c r="R2630" s="2">
        <v>1241120000000</v>
      </c>
      <c r="S2630" s="2">
        <v>1255320000000</v>
      </c>
      <c r="T2630" s="2">
        <v>1270470000000</v>
      </c>
      <c r="U2630" s="2">
        <v>1285620000000</v>
      </c>
      <c r="V2630" s="2">
        <v>1302660000000</v>
      </c>
      <c r="W2630" s="2">
        <v>1321590000000</v>
      </c>
      <c r="X2630" s="2">
        <v>1341470000000</v>
      </c>
      <c r="Y2630" s="2">
        <v>1361350000000</v>
      </c>
      <c r="Z2630" s="2">
        <v>1380290000000</v>
      </c>
      <c r="AA2630" s="2">
        <v>1399220000000</v>
      </c>
      <c r="AB2630" s="2">
        <v>1418160000000</v>
      </c>
      <c r="AC2630" s="2">
        <v>1438980000000</v>
      </c>
      <c r="AD2630" s="2">
        <v>1457920000000</v>
      </c>
      <c r="AE2630" s="2">
        <v>1474960000000</v>
      </c>
      <c r="AF2630" s="2">
        <v>1496730000000</v>
      </c>
    </row>
    <row r="2631" spans="1:32">
      <c r="A2631" t="s">
        <v>8234</v>
      </c>
      <c r="B2631" t="s">
        <v>19</v>
      </c>
      <c r="C2631" s="2">
        <v>10389800</v>
      </c>
      <c r="D2631" s="2">
        <v>10635900</v>
      </c>
      <c r="E2631" s="2">
        <v>9554730</v>
      </c>
      <c r="F2631" s="2">
        <v>9669000</v>
      </c>
      <c r="G2631" s="2">
        <v>9792060</v>
      </c>
      <c r="H2631" s="2">
        <v>9985440</v>
      </c>
      <c r="I2631" s="2">
        <v>10196400</v>
      </c>
      <c r="J2631" s="2">
        <v>10398600</v>
      </c>
      <c r="K2631" s="2">
        <v>10574400</v>
      </c>
      <c r="L2631" s="2">
        <v>10723800</v>
      </c>
      <c r="M2631" s="2">
        <v>10846900</v>
      </c>
      <c r="N2631" s="2">
        <v>10996300</v>
      </c>
      <c r="O2631" s="2">
        <v>11145700</v>
      </c>
      <c r="P2631" s="2">
        <v>11277600</v>
      </c>
      <c r="Q2631" s="2">
        <v>11409400</v>
      </c>
      <c r="R2631" s="2">
        <v>11523700</v>
      </c>
      <c r="S2631" s="2">
        <v>11655500</v>
      </c>
      <c r="T2631" s="2">
        <v>11796200</v>
      </c>
      <c r="U2631" s="2">
        <v>11936800</v>
      </c>
      <c r="V2631" s="2">
        <v>12095000</v>
      </c>
      <c r="W2631" s="2">
        <v>12270800</v>
      </c>
      <c r="X2631" s="2">
        <v>12455400</v>
      </c>
      <c r="Y2631" s="2">
        <v>12640000</v>
      </c>
      <c r="Z2631" s="2">
        <v>12815800</v>
      </c>
      <c r="AA2631" s="2">
        <v>12991600</v>
      </c>
      <c r="AB2631" s="2">
        <v>13167400</v>
      </c>
      <c r="AC2631" s="2">
        <v>13360800</v>
      </c>
      <c r="AD2631" s="2">
        <v>13536600</v>
      </c>
      <c r="AE2631" s="2">
        <v>13694800</v>
      </c>
      <c r="AF2631" s="2">
        <v>13897000</v>
      </c>
    </row>
    <row r="2632" spans="1:32">
      <c r="A2632" t="s">
        <v>8235</v>
      </c>
      <c r="B2632" t="s">
        <v>19</v>
      </c>
      <c r="C2632" s="2">
        <v>352201000</v>
      </c>
      <c r="D2632" s="2">
        <v>360544000</v>
      </c>
      <c r="E2632" s="2">
        <v>323893000</v>
      </c>
      <c r="F2632" s="2">
        <v>327767000</v>
      </c>
      <c r="G2632" s="2">
        <v>331939000</v>
      </c>
      <c r="H2632" s="2">
        <v>338494000</v>
      </c>
      <c r="I2632" s="2">
        <v>345645000</v>
      </c>
      <c r="J2632" s="2">
        <v>352499000</v>
      </c>
      <c r="K2632" s="2">
        <v>358458000</v>
      </c>
      <c r="L2632" s="2">
        <v>363523000</v>
      </c>
      <c r="M2632" s="2">
        <v>367695000</v>
      </c>
      <c r="N2632" s="2">
        <v>372760000</v>
      </c>
      <c r="O2632" s="2">
        <v>377826000</v>
      </c>
      <c r="P2632" s="2">
        <v>382296000</v>
      </c>
      <c r="Q2632" s="2">
        <v>386765000</v>
      </c>
      <c r="R2632" s="2">
        <v>390639000</v>
      </c>
      <c r="S2632" s="2">
        <v>395108000</v>
      </c>
      <c r="T2632" s="2">
        <v>399876000</v>
      </c>
      <c r="U2632" s="2">
        <v>404643000</v>
      </c>
      <c r="V2632" s="2">
        <v>410007000</v>
      </c>
      <c r="W2632" s="2">
        <v>415966000</v>
      </c>
      <c r="X2632" s="2">
        <v>422223000</v>
      </c>
      <c r="Y2632" s="2">
        <v>428481000</v>
      </c>
      <c r="Z2632" s="2">
        <v>434440000</v>
      </c>
      <c r="AA2632" s="2">
        <v>440400000</v>
      </c>
      <c r="AB2632" s="2">
        <v>446359000</v>
      </c>
      <c r="AC2632" s="2">
        <v>452914000</v>
      </c>
      <c r="AD2632" s="2">
        <v>458874000</v>
      </c>
      <c r="AE2632" s="2">
        <v>464237000</v>
      </c>
      <c r="AF2632" s="2">
        <v>471091000</v>
      </c>
    </row>
    <row r="2633" spans="1:32">
      <c r="A2633" t="s">
        <v>8236</v>
      </c>
      <c r="B2633" t="s">
        <v>19</v>
      </c>
      <c r="C2633" s="2">
        <v>1018400000</v>
      </c>
      <c r="D2633" s="2">
        <v>1042520000</v>
      </c>
      <c r="E2633" s="2">
        <v>936548000</v>
      </c>
      <c r="F2633" s="2">
        <v>947749000</v>
      </c>
      <c r="G2633" s="2">
        <v>959811000</v>
      </c>
      <c r="H2633" s="2">
        <v>978766000</v>
      </c>
      <c r="I2633" s="2">
        <v>999444000</v>
      </c>
      <c r="J2633" s="2">
        <v>1019260000</v>
      </c>
      <c r="K2633" s="2">
        <v>1036490000</v>
      </c>
      <c r="L2633" s="2">
        <v>1051140000</v>
      </c>
      <c r="M2633" s="2">
        <v>1063200000</v>
      </c>
      <c r="N2633" s="2">
        <v>1077850000</v>
      </c>
      <c r="O2633" s="2">
        <v>1092500000</v>
      </c>
      <c r="P2633" s="2">
        <v>1105420000</v>
      </c>
      <c r="Q2633" s="2">
        <v>1118340000</v>
      </c>
      <c r="R2633" s="2">
        <v>1129540000</v>
      </c>
      <c r="S2633" s="2">
        <v>1142470000</v>
      </c>
      <c r="T2633" s="2">
        <v>1156250000</v>
      </c>
      <c r="U2633" s="2">
        <v>1170040000</v>
      </c>
      <c r="V2633" s="2">
        <v>1185550000</v>
      </c>
      <c r="W2633" s="2">
        <v>1202780000</v>
      </c>
      <c r="X2633" s="2">
        <v>1220870000</v>
      </c>
      <c r="Y2633" s="2">
        <v>1238970000</v>
      </c>
      <c r="Z2633" s="2">
        <v>1256200000</v>
      </c>
      <c r="AA2633" s="2">
        <v>1273430000</v>
      </c>
      <c r="AB2633" s="2">
        <v>1290660000</v>
      </c>
      <c r="AC2633" s="2">
        <v>1309620000</v>
      </c>
      <c r="AD2633" s="2">
        <v>1326850000</v>
      </c>
      <c r="AE2633" s="2">
        <v>1342360000</v>
      </c>
      <c r="AF2633" s="2">
        <v>1362170000</v>
      </c>
    </row>
    <row r="2634" spans="1:32">
      <c r="A2634" t="s">
        <v>8237</v>
      </c>
      <c r="B2634" t="s">
        <v>19</v>
      </c>
      <c r="C2634" s="2">
        <v>363370000</v>
      </c>
      <c r="D2634" s="2">
        <v>371978000</v>
      </c>
      <c r="E2634" s="2">
        <v>334166000</v>
      </c>
      <c r="F2634" s="2">
        <v>338162000</v>
      </c>
      <c r="G2634" s="2">
        <v>342466000</v>
      </c>
      <c r="H2634" s="2">
        <v>349229000</v>
      </c>
      <c r="I2634" s="2">
        <v>356607000</v>
      </c>
      <c r="J2634" s="2">
        <v>363678000</v>
      </c>
      <c r="K2634" s="2">
        <v>369826000</v>
      </c>
      <c r="L2634" s="2">
        <v>375052000</v>
      </c>
      <c r="M2634" s="2">
        <v>379356000</v>
      </c>
      <c r="N2634" s="2">
        <v>384582000</v>
      </c>
      <c r="O2634" s="2">
        <v>389809000</v>
      </c>
      <c r="P2634" s="2">
        <v>394420000</v>
      </c>
      <c r="Q2634" s="2">
        <v>399031000</v>
      </c>
      <c r="R2634" s="2">
        <v>403028000</v>
      </c>
      <c r="S2634" s="2">
        <v>407639000</v>
      </c>
      <c r="T2634" s="2">
        <v>412558000</v>
      </c>
      <c r="U2634" s="2">
        <v>417476000</v>
      </c>
      <c r="V2634" s="2">
        <v>423010000</v>
      </c>
      <c r="W2634" s="2">
        <v>429158000</v>
      </c>
      <c r="X2634" s="2">
        <v>435614000</v>
      </c>
      <c r="Y2634" s="2">
        <v>442070000</v>
      </c>
      <c r="Z2634" s="2">
        <v>448218000</v>
      </c>
      <c r="AA2634" s="2">
        <v>454367000</v>
      </c>
      <c r="AB2634" s="2">
        <v>460515000</v>
      </c>
      <c r="AC2634" s="2">
        <v>467278000</v>
      </c>
      <c r="AD2634" s="2">
        <v>473427000</v>
      </c>
      <c r="AE2634" s="2">
        <v>478960000</v>
      </c>
      <c r="AF2634" s="2">
        <v>486031000</v>
      </c>
    </row>
    <row r="2635" spans="1:32">
      <c r="A2635" t="s">
        <v>8238</v>
      </c>
      <c r="B2635" t="s">
        <v>19</v>
      </c>
      <c r="C2635" s="2">
        <v>109288000</v>
      </c>
      <c r="D2635" s="2">
        <v>111877000</v>
      </c>
      <c r="E2635" s="2">
        <v>100504000</v>
      </c>
      <c r="F2635" s="2">
        <v>101706000</v>
      </c>
      <c r="G2635" s="2">
        <v>103000000</v>
      </c>
      <c r="H2635" s="2">
        <v>105035000</v>
      </c>
      <c r="I2635" s="2">
        <v>107254000</v>
      </c>
      <c r="J2635" s="2">
        <v>109380000</v>
      </c>
      <c r="K2635" s="2">
        <v>111229000</v>
      </c>
      <c r="L2635" s="2">
        <v>112801000</v>
      </c>
      <c r="M2635" s="2">
        <v>114096000</v>
      </c>
      <c r="N2635" s="2">
        <v>115667000</v>
      </c>
      <c r="O2635" s="2">
        <v>117239000</v>
      </c>
      <c r="P2635" s="2">
        <v>118626000</v>
      </c>
      <c r="Q2635" s="2">
        <v>120013000</v>
      </c>
      <c r="R2635" s="2">
        <v>121215000</v>
      </c>
      <c r="S2635" s="2">
        <v>122602000</v>
      </c>
      <c r="T2635" s="2">
        <v>124081000</v>
      </c>
      <c r="U2635" s="2">
        <v>125561000</v>
      </c>
      <c r="V2635" s="2">
        <v>127225000</v>
      </c>
      <c r="W2635" s="2">
        <v>129074000</v>
      </c>
      <c r="X2635" s="2">
        <v>131016000</v>
      </c>
      <c r="Y2635" s="2">
        <v>132957000</v>
      </c>
      <c r="Z2635" s="2">
        <v>134807000</v>
      </c>
      <c r="AA2635" s="2">
        <v>136656000</v>
      </c>
      <c r="AB2635" s="2">
        <v>138505000</v>
      </c>
      <c r="AC2635" s="2">
        <v>140539000</v>
      </c>
      <c r="AD2635" s="2">
        <v>142388000</v>
      </c>
      <c r="AE2635" s="2">
        <v>144053000</v>
      </c>
      <c r="AF2635" s="2">
        <v>146179000</v>
      </c>
    </row>
    <row r="2636" spans="1:32">
      <c r="A2636" t="s">
        <v>8239</v>
      </c>
      <c r="B2636" t="s">
        <v>19</v>
      </c>
      <c r="C2636" s="2">
        <v>2726210000</v>
      </c>
      <c r="D2636" s="2">
        <v>2790790000</v>
      </c>
      <c r="E2636" s="2">
        <v>2507100000</v>
      </c>
      <c r="F2636" s="2">
        <v>2537080000</v>
      </c>
      <c r="G2636" s="2">
        <v>2569370000</v>
      </c>
      <c r="H2636" s="2">
        <v>2620120000</v>
      </c>
      <c r="I2636" s="2">
        <v>2675470000</v>
      </c>
      <c r="J2636" s="2">
        <v>2728520000</v>
      </c>
      <c r="K2636" s="2">
        <v>2774650000</v>
      </c>
      <c r="L2636" s="2">
        <v>2813860000</v>
      </c>
      <c r="M2636" s="2">
        <v>2846150000</v>
      </c>
      <c r="N2636" s="2">
        <v>2885360000</v>
      </c>
      <c r="O2636" s="2">
        <v>2924570000</v>
      </c>
      <c r="P2636" s="2">
        <v>2959160000</v>
      </c>
      <c r="Q2636" s="2">
        <v>2993760000</v>
      </c>
      <c r="R2636" s="2">
        <v>3023740000</v>
      </c>
      <c r="S2636" s="2">
        <v>3058340000</v>
      </c>
      <c r="T2636" s="2">
        <v>3095240000</v>
      </c>
      <c r="U2636" s="2">
        <v>3132150000</v>
      </c>
      <c r="V2636" s="2">
        <v>3173660000</v>
      </c>
      <c r="W2636" s="2">
        <v>3219790000</v>
      </c>
      <c r="X2636" s="2">
        <v>3268230000</v>
      </c>
      <c r="Y2636" s="2">
        <v>3316660000</v>
      </c>
      <c r="Z2636" s="2">
        <v>3362790000</v>
      </c>
      <c r="AA2636" s="2">
        <v>3408920000</v>
      </c>
      <c r="AB2636" s="2">
        <v>3455050000</v>
      </c>
      <c r="AC2636" s="2">
        <v>3505790000</v>
      </c>
      <c r="AD2636" s="2">
        <v>3551920000</v>
      </c>
      <c r="AE2636" s="2">
        <v>3593430000</v>
      </c>
      <c r="AF2636" s="2">
        <v>3646480000</v>
      </c>
    </row>
    <row r="2637" spans="1:32">
      <c r="A2637" t="s">
        <v>8240</v>
      </c>
      <c r="B2637" t="s">
        <v>19</v>
      </c>
      <c r="C2637" s="2">
        <v>3817860</v>
      </c>
      <c r="D2637" s="2">
        <v>3908300</v>
      </c>
      <c r="E2637" s="2">
        <v>3511010</v>
      </c>
      <c r="F2637" s="2">
        <v>3553000</v>
      </c>
      <c r="G2637" s="2">
        <v>3598220</v>
      </c>
      <c r="H2637" s="2">
        <v>3669280</v>
      </c>
      <c r="I2637" s="2">
        <v>3746800</v>
      </c>
      <c r="J2637" s="2">
        <v>3821090</v>
      </c>
      <c r="K2637" s="2">
        <v>3885690</v>
      </c>
      <c r="L2637" s="2">
        <v>3940600</v>
      </c>
      <c r="M2637" s="2">
        <v>3985820</v>
      </c>
      <c r="N2637" s="2">
        <v>4040730</v>
      </c>
      <c r="O2637" s="2">
        <v>4095640</v>
      </c>
      <c r="P2637" s="2">
        <v>4144090</v>
      </c>
      <c r="Q2637" s="2">
        <v>4192540</v>
      </c>
      <c r="R2637" s="2">
        <v>4234530</v>
      </c>
      <c r="S2637" s="2">
        <v>4282980</v>
      </c>
      <c r="T2637" s="2">
        <v>4334660</v>
      </c>
      <c r="U2637" s="2">
        <v>4386340</v>
      </c>
      <c r="V2637" s="2">
        <v>4444480</v>
      </c>
      <c r="W2637" s="2">
        <v>4509080</v>
      </c>
      <c r="X2637" s="2">
        <v>4576910</v>
      </c>
      <c r="Y2637" s="2">
        <v>4644740</v>
      </c>
      <c r="Z2637" s="2">
        <v>4709340</v>
      </c>
      <c r="AA2637" s="2">
        <v>4773940</v>
      </c>
      <c r="AB2637" s="2">
        <v>4838540</v>
      </c>
      <c r="AC2637" s="2">
        <v>4909600</v>
      </c>
      <c r="AD2637" s="2">
        <v>4974200</v>
      </c>
      <c r="AE2637" s="2">
        <v>5032340</v>
      </c>
      <c r="AF2637" s="2">
        <v>5106630</v>
      </c>
    </row>
    <row r="2638" spans="1:32">
      <c r="A2638" t="s">
        <v>8241</v>
      </c>
      <c r="B2638" t="s">
        <v>19</v>
      </c>
      <c r="C2638" s="2">
        <v>2600400</v>
      </c>
      <c r="D2638" s="2">
        <v>2662000</v>
      </c>
      <c r="E2638" s="2">
        <v>2391400</v>
      </c>
      <c r="F2638" s="2">
        <v>2420000</v>
      </c>
      <c r="G2638" s="2">
        <v>2450800</v>
      </c>
      <c r="H2638" s="2">
        <v>2499200</v>
      </c>
      <c r="I2638" s="2">
        <v>2552000</v>
      </c>
      <c r="J2638" s="2">
        <v>2602600</v>
      </c>
      <c r="K2638" s="2">
        <v>2646600</v>
      </c>
      <c r="L2638" s="2">
        <v>2684000</v>
      </c>
      <c r="M2638" s="2">
        <v>2714800</v>
      </c>
      <c r="N2638" s="2">
        <v>2752200</v>
      </c>
      <c r="O2638" s="2">
        <v>2789600</v>
      </c>
      <c r="P2638" s="2">
        <v>2822600</v>
      </c>
      <c r="Q2638" s="2">
        <v>2855600</v>
      </c>
      <c r="R2638" s="2">
        <v>2884200</v>
      </c>
      <c r="S2638" s="2">
        <v>2917200</v>
      </c>
      <c r="T2638" s="2">
        <v>2952400</v>
      </c>
      <c r="U2638" s="2">
        <v>2987600</v>
      </c>
      <c r="V2638" s="2">
        <v>3027200</v>
      </c>
      <c r="W2638" s="2">
        <v>3071200</v>
      </c>
      <c r="X2638" s="2">
        <v>3117400</v>
      </c>
      <c r="Y2638" s="2">
        <v>3163600</v>
      </c>
      <c r="Z2638" s="2">
        <v>3207600</v>
      </c>
      <c r="AA2638" s="2">
        <v>3251600</v>
      </c>
      <c r="AB2638" s="2">
        <v>3295600</v>
      </c>
      <c r="AC2638" s="2">
        <v>3344000</v>
      </c>
      <c r="AD2638" s="2">
        <v>3388000</v>
      </c>
      <c r="AE2638" s="2">
        <v>3427600</v>
      </c>
      <c r="AF2638" s="2">
        <v>3478200</v>
      </c>
    </row>
    <row r="2639" spans="1:32">
      <c r="A2639" t="s">
        <v>8242</v>
      </c>
      <c r="B2639" t="s">
        <v>19</v>
      </c>
      <c r="C2639" s="2">
        <v>93815300</v>
      </c>
      <c r="D2639" s="2">
        <v>96037700</v>
      </c>
      <c r="E2639" s="2">
        <v>86275200</v>
      </c>
      <c r="F2639" s="2">
        <v>87307000</v>
      </c>
      <c r="G2639" s="2">
        <v>88418200</v>
      </c>
      <c r="H2639" s="2">
        <v>90164300</v>
      </c>
      <c r="I2639" s="2">
        <v>92069200</v>
      </c>
      <c r="J2639" s="2">
        <v>93894700</v>
      </c>
      <c r="K2639" s="2">
        <v>95482100</v>
      </c>
      <c r="L2639" s="2">
        <v>96831400</v>
      </c>
      <c r="M2639" s="2">
        <v>97942600</v>
      </c>
      <c r="N2639" s="2">
        <v>99291900</v>
      </c>
      <c r="O2639" s="2">
        <v>100641000</v>
      </c>
      <c r="P2639" s="2">
        <v>101832000</v>
      </c>
      <c r="Q2639" s="2">
        <v>103022000</v>
      </c>
      <c r="R2639" s="2">
        <v>104054000</v>
      </c>
      <c r="S2639" s="2">
        <v>105245000</v>
      </c>
      <c r="T2639" s="2">
        <v>106515000</v>
      </c>
      <c r="U2639" s="2">
        <v>107784000</v>
      </c>
      <c r="V2639" s="2">
        <v>109213000</v>
      </c>
      <c r="W2639" s="2">
        <v>110801000</v>
      </c>
      <c r="X2639" s="2">
        <v>112467000</v>
      </c>
      <c r="Y2639" s="2">
        <v>114134000</v>
      </c>
      <c r="Z2639" s="2">
        <v>115721000</v>
      </c>
      <c r="AA2639" s="2">
        <v>117309000</v>
      </c>
      <c r="AB2639" s="2">
        <v>118896000</v>
      </c>
      <c r="AC2639" s="2">
        <v>120642000</v>
      </c>
      <c r="AD2639" s="2">
        <v>122230000</v>
      </c>
      <c r="AE2639" s="2">
        <v>123658000</v>
      </c>
      <c r="AF2639" s="2">
        <v>125484000</v>
      </c>
    </row>
    <row r="2640" spans="1:32">
      <c r="A2640" t="s">
        <v>8243</v>
      </c>
      <c r="B2640" t="s">
        <v>19</v>
      </c>
      <c r="C2640" s="2">
        <v>19822100</v>
      </c>
      <c r="D2640" s="2">
        <v>20291700</v>
      </c>
      <c r="E2640" s="2">
        <v>18229000</v>
      </c>
      <c r="F2640" s="2">
        <v>18447000</v>
      </c>
      <c r="G2640" s="2">
        <v>18681800</v>
      </c>
      <c r="H2640" s="2">
        <v>19050700</v>
      </c>
      <c r="I2640" s="2">
        <v>19453200</v>
      </c>
      <c r="J2640" s="2">
        <v>19838900</v>
      </c>
      <c r="K2640" s="2">
        <v>20174300</v>
      </c>
      <c r="L2640" s="2">
        <v>20459400</v>
      </c>
      <c r="M2640" s="2">
        <v>20694200</v>
      </c>
      <c r="N2640" s="2">
        <v>20979300</v>
      </c>
      <c r="O2640" s="2">
        <v>21264400</v>
      </c>
      <c r="P2640" s="2">
        <v>21515900</v>
      </c>
      <c r="Q2640" s="2">
        <v>21767500</v>
      </c>
      <c r="R2640" s="2">
        <v>21985500</v>
      </c>
      <c r="S2640" s="2">
        <v>22237000</v>
      </c>
      <c r="T2640" s="2">
        <v>22505300</v>
      </c>
      <c r="U2640" s="2">
        <v>22773700</v>
      </c>
      <c r="V2640" s="2">
        <v>23075500</v>
      </c>
      <c r="W2640" s="2">
        <v>23410900</v>
      </c>
      <c r="X2640" s="2">
        <v>23763100</v>
      </c>
      <c r="Y2640" s="2">
        <v>24115300</v>
      </c>
      <c r="Z2640" s="2">
        <v>24450700</v>
      </c>
      <c r="AA2640" s="2">
        <v>24786100</v>
      </c>
      <c r="AB2640" s="2">
        <v>25121500</v>
      </c>
      <c r="AC2640" s="2">
        <v>25490400</v>
      </c>
      <c r="AD2640" s="2">
        <v>25825800</v>
      </c>
      <c r="AE2640" s="2">
        <v>26127700</v>
      </c>
      <c r="AF2640" s="2">
        <v>26513400</v>
      </c>
    </row>
    <row r="2641" spans="1:32">
      <c r="A2641" t="s">
        <v>8244</v>
      </c>
      <c r="B2641" t="s">
        <v>19</v>
      </c>
      <c r="C2641">
        <v>0</v>
      </c>
      <c r="D2641">
        <v>0</v>
      </c>
      <c r="E2641">
        <v>0</v>
      </c>
      <c r="F2641">
        <v>0</v>
      </c>
      <c r="G2641">
        <v>0</v>
      </c>
      <c r="H2641">
        <v>0</v>
      </c>
      <c r="I2641">
        <v>0</v>
      </c>
      <c r="J2641">
        <v>0</v>
      </c>
      <c r="K2641">
        <v>0</v>
      </c>
      <c r="L2641">
        <v>0</v>
      </c>
      <c r="M2641">
        <v>0</v>
      </c>
      <c r="N2641">
        <v>0</v>
      </c>
      <c r="O2641">
        <v>0</v>
      </c>
      <c r="P2641">
        <v>0</v>
      </c>
      <c r="Q2641">
        <v>0</v>
      </c>
      <c r="R2641">
        <v>0</v>
      </c>
      <c r="S2641">
        <v>0</v>
      </c>
      <c r="T2641">
        <v>0</v>
      </c>
      <c r="U2641">
        <v>0</v>
      </c>
      <c r="V2641">
        <v>0</v>
      </c>
      <c r="W2641">
        <v>0</v>
      </c>
      <c r="X2641">
        <v>0</v>
      </c>
      <c r="Y2641">
        <v>0</v>
      </c>
      <c r="Z2641">
        <v>0</v>
      </c>
      <c r="AA2641">
        <v>0</v>
      </c>
      <c r="AB2641">
        <v>0</v>
      </c>
      <c r="AC2641">
        <v>0</v>
      </c>
      <c r="AD2641">
        <v>0</v>
      </c>
      <c r="AE2641">
        <v>0</v>
      </c>
      <c r="AF2641">
        <v>0</v>
      </c>
    </row>
    <row r="2642" spans="1:32">
      <c r="A2642" t="s">
        <v>8245</v>
      </c>
      <c r="B2642" t="s">
        <v>19</v>
      </c>
      <c r="C2642">
        <v>0</v>
      </c>
      <c r="D2642">
        <v>0</v>
      </c>
      <c r="E2642">
        <v>0</v>
      </c>
      <c r="F2642">
        <v>0</v>
      </c>
      <c r="G2642">
        <v>0</v>
      </c>
      <c r="H2642">
        <v>0</v>
      </c>
      <c r="I2642">
        <v>0</v>
      </c>
      <c r="J2642">
        <v>0</v>
      </c>
      <c r="K2642">
        <v>0</v>
      </c>
      <c r="L2642">
        <v>0</v>
      </c>
      <c r="M2642">
        <v>0</v>
      </c>
      <c r="N2642">
        <v>0</v>
      </c>
      <c r="O2642">
        <v>0</v>
      </c>
      <c r="P2642">
        <v>0</v>
      </c>
      <c r="Q2642">
        <v>0</v>
      </c>
      <c r="R2642">
        <v>0</v>
      </c>
      <c r="S2642">
        <v>0</v>
      </c>
      <c r="T2642">
        <v>0</v>
      </c>
      <c r="U2642">
        <v>0</v>
      </c>
      <c r="V2642">
        <v>0</v>
      </c>
      <c r="W2642">
        <v>0</v>
      </c>
      <c r="X2642">
        <v>0</v>
      </c>
      <c r="Y2642">
        <v>0</v>
      </c>
      <c r="Z2642">
        <v>0</v>
      </c>
      <c r="AA2642">
        <v>0</v>
      </c>
      <c r="AB2642">
        <v>0</v>
      </c>
      <c r="AC2642">
        <v>0</v>
      </c>
      <c r="AD2642">
        <v>0</v>
      </c>
      <c r="AE2642">
        <v>0</v>
      </c>
      <c r="AF2642">
        <v>0</v>
      </c>
    </row>
    <row r="2643" spans="1:32">
      <c r="A2643" t="s">
        <v>8246</v>
      </c>
      <c r="B2643" t="s">
        <v>19</v>
      </c>
      <c r="C2643">
        <v>0</v>
      </c>
      <c r="D2643">
        <v>0</v>
      </c>
      <c r="E2643">
        <v>0</v>
      </c>
      <c r="F2643">
        <v>0</v>
      </c>
      <c r="G2643">
        <v>0</v>
      </c>
      <c r="H2643">
        <v>0</v>
      </c>
      <c r="I2643">
        <v>0</v>
      </c>
      <c r="J2643">
        <v>0</v>
      </c>
      <c r="K2643">
        <v>0</v>
      </c>
      <c r="L2643">
        <v>0</v>
      </c>
      <c r="M2643">
        <v>0</v>
      </c>
      <c r="N2643">
        <v>0</v>
      </c>
      <c r="O2643">
        <v>0</v>
      </c>
      <c r="P2643">
        <v>0</v>
      </c>
      <c r="Q2643">
        <v>0</v>
      </c>
      <c r="R2643">
        <v>0</v>
      </c>
      <c r="S2643">
        <v>0</v>
      </c>
      <c r="T2643">
        <v>0</v>
      </c>
      <c r="U2643">
        <v>0</v>
      </c>
      <c r="V2643">
        <v>0</v>
      </c>
      <c r="W2643">
        <v>0</v>
      </c>
      <c r="X2643">
        <v>0</v>
      </c>
      <c r="Y2643">
        <v>0</v>
      </c>
      <c r="Z2643">
        <v>0</v>
      </c>
      <c r="AA2643">
        <v>0</v>
      </c>
      <c r="AB2643">
        <v>0</v>
      </c>
      <c r="AC2643">
        <v>0</v>
      </c>
      <c r="AD2643">
        <v>0</v>
      </c>
      <c r="AE2643">
        <v>0</v>
      </c>
      <c r="AF2643">
        <v>0</v>
      </c>
    </row>
    <row r="2644" spans="1:32">
      <c r="A2644" t="s">
        <v>8247</v>
      </c>
      <c r="B2644" t="s">
        <v>19</v>
      </c>
      <c r="C2644">
        <v>0</v>
      </c>
      <c r="D2644">
        <v>0</v>
      </c>
      <c r="E2644">
        <v>0</v>
      </c>
      <c r="F2644">
        <v>0</v>
      </c>
      <c r="G2644">
        <v>0</v>
      </c>
      <c r="H2644">
        <v>0</v>
      </c>
      <c r="I2644">
        <v>0</v>
      </c>
      <c r="J2644">
        <v>0</v>
      </c>
      <c r="K2644">
        <v>0</v>
      </c>
      <c r="L2644">
        <v>0</v>
      </c>
      <c r="M2644">
        <v>0</v>
      </c>
      <c r="N2644">
        <v>0</v>
      </c>
      <c r="O2644">
        <v>0</v>
      </c>
      <c r="P2644">
        <v>0</v>
      </c>
      <c r="Q2644">
        <v>0</v>
      </c>
      <c r="R2644">
        <v>0</v>
      </c>
      <c r="S2644">
        <v>0</v>
      </c>
      <c r="T2644">
        <v>0</v>
      </c>
      <c r="U2644">
        <v>0</v>
      </c>
      <c r="V2644">
        <v>0</v>
      </c>
      <c r="W2644">
        <v>0</v>
      </c>
      <c r="X2644">
        <v>0</v>
      </c>
      <c r="Y2644">
        <v>0</v>
      </c>
      <c r="Z2644">
        <v>0</v>
      </c>
      <c r="AA2644">
        <v>0</v>
      </c>
      <c r="AB2644">
        <v>0</v>
      </c>
      <c r="AC2644">
        <v>0</v>
      </c>
      <c r="AD2644">
        <v>0</v>
      </c>
      <c r="AE2644">
        <v>0</v>
      </c>
      <c r="AF2644">
        <v>0</v>
      </c>
    </row>
    <row r="2645" spans="1:32">
      <c r="A2645" t="s">
        <v>8248</v>
      </c>
      <c r="B2645" t="s">
        <v>19</v>
      </c>
      <c r="C2645">
        <v>0</v>
      </c>
      <c r="D2645">
        <v>0</v>
      </c>
      <c r="E2645">
        <v>0</v>
      </c>
      <c r="F2645">
        <v>0</v>
      </c>
      <c r="G2645">
        <v>0</v>
      </c>
      <c r="H2645">
        <v>0</v>
      </c>
      <c r="I2645">
        <v>0</v>
      </c>
      <c r="J2645">
        <v>0</v>
      </c>
      <c r="K2645">
        <v>0</v>
      </c>
      <c r="L2645">
        <v>0</v>
      </c>
      <c r="M2645">
        <v>0</v>
      </c>
      <c r="N2645">
        <v>0</v>
      </c>
      <c r="O2645">
        <v>0</v>
      </c>
      <c r="P2645">
        <v>0</v>
      </c>
      <c r="Q2645">
        <v>0</v>
      </c>
      <c r="R2645">
        <v>0</v>
      </c>
      <c r="S2645">
        <v>0</v>
      </c>
      <c r="T2645">
        <v>0</v>
      </c>
      <c r="U2645">
        <v>0</v>
      </c>
      <c r="V2645">
        <v>0</v>
      </c>
      <c r="W2645">
        <v>0</v>
      </c>
      <c r="X2645">
        <v>0</v>
      </c>
      <c r="Y2645">
        <v>0</v>
      </c>
      <c r="Z2645">
        <v>0</v>
      </c>
      <c r="AA2645">
        <v>0</v>
      </c>
      <c r="AB2645">
        <v>0</v>
      </c>
      <c r="AC2645">
        <v>0</v>
      </c>
      <c r="AD2645">
        <v>0</v>
      </c>
      <c r="AE2645">
        <v>0</v>
      </c>
      <c r="AF2645">
        <v>0</v>
      </c>
    </row>
    <row r="2646" spans="1:32">
      <c r="A2646" t="s">
        <v>8249</v>
      </c>
      <c r="B2646" t="s">
        <v>19</v>
      </c>
      <c r="C2646">
        <v>0</v>
      </c>
      <c r="D2646">
        <v>0</v>
      </c>
      <c r="E2646">
        <v>0</v>
      </c>
      <c r="F2646">
        <v>0</v>
      </c>
      <c r="G2646">
        <v>0</v>
      </c>
      <c r="H2646">
        <v>0</v>
      </c>
      <c r="I2646">
        <v>0</v>
      </c>
      <c r="J2646">
        <v>0</v>
      </c>
      <c r="K2646">
        <v>0</v>
      </c>
      <c r="L2646">
        <v>0</v>
      </c>
      <c r="M2646">
        <v>0</v>
      </c>
      <c r="N2646">
        <v>0</v>
      </c>
      <c r="O2646">
        <v>0</v>
      </c>
      <c r="P2646">
        <v>0</v>
      </c>
      <c r="Q2646">
        <v>0</v>
      </c>
      <c r="R2646">
        <v>0</v>
      </c>
      <c r="S2646">
        <v>0</v>
      </c>
      <c r="T2646">
        <v>0</v>
      </c>
      <c r="U2646">
        <v>0</v>
      </c>
      <c r="V2646">
        <v>0</v>
      </c>
      <c r="W2646">
        <v>0</v>
      </c>
      <c r="X2646">
        <v>0</v>
      </c>
      <c r="Y2646">
        <v>0</v>
      </c>
      <c r="Z2646">
        <v>0</v>
      </c>
      <c r="AA2646">
        <v>0</v>
      </c>
      <c r="AB2646">
        <v>0</v>
      </c>
      <c r="AC2646">
        <v>0</v>
      </c>
      <c r="AD2646">
        <v>0</v>
      </c>
      <c r="AE2646">
        <v>0</v>
      </c>
      <c r="AF2646">
        <v>0</v>
      </c>
    </row>
    <row r="2647" spans="1:32">
      <c r="A2647" t="s">
        <v>8250</v>
      </c>
      <c r="B2647" t="s">
        <v>19</v>
      </c>
      <c r="C2647">
        <v>0</v>
      </c>
      <c r="D2647">
        <v>0</v>
      </c>
      <c r="E2647">
        <v>0</v>
      </c>
      <c r="F2647">
        <v>0</v>
      </c>
      <c r="G2647">
        <v>0</v>
      </c>
      <c r="H2647">
        <v>0</v>
      </c>
      <c r="I2647">
        <v>0</v>
      </c>
      <c r="J2647">
        <v>0</v>
      </c>
      <c r="K2647">
        <v>0</v>
      </c>
      <c r="L2647">
        <v>0</v>
      </c>
      <c r="M2647">
        <v>0</v>
      </c>
      <c r="N2647">
        <v>0</v>
      </c>
      <c r="O2647">
        <v>0</v>
      </c>
      <c r="P2647">
        <v>0</v>
      </c>
      <c r="Q2647">
        <v>0</v>
      </c>
      <c r="R2647">
        <v>0</v>
      </c>
      <c r="S2647">
        <v>0</v>
      </c>
      <c r="T2647">
        <v>0</v>
      </c>
      <c r="U2647">
        <v>0</v>
      </c>
      <c r="V2647">
        <v>0</v>
      </c>
      <c r="W2647">
        <v>0</v>
      </c>
      <c r="X2647">
        <v>0</v>
      </c>
      <c r="Y2647">
        <v>0</v>
      </c>
      <c r="Z2647">
        <v>0</v>
      </c>
      <c r="AA2647">
        <v>0</v>
      </c>
      <c r="AB2647">
        <v>0</v>
      </c>
      <c r="AC2647">
        <v>0</v>
      </c>
      <c r="AD2647">
        <v>0</v>
      </c>
      <c r="AE2647">
        <v>0</v>
      </c>
      <c r="AF2647">
        <v>0</v>
      </c>
    </row>
    <row r="2648" spans="1:32">
      <c r="A2648" t="s">
        <v>8251</v>
      </c>
      <c r="B2648" t="s">
        <v>19</v>
      </c>
      <c r="C2648">
        <v>0</v>
      </c>
      <c r="D2648">
        <v>0</v>
      </c>
      <c r="E2648">
        <v>0</v>
      </c>
      <c r="F2648">
        <v>0</v>
      </c>
      <c r="G2648">
        <v>0</v>
      </c>
      <c r="H2648">
        <v>0</v>
      </c>
      <c r="I2648">
        <v>0</v>
      </c>
      <c r="J2648">
        <v>0</v>
      </c>
      <c r="K2648">
        <v>0</v>
      </c>
      <c r="L2648">
        <v>0</v>
      </c>
      <c r="M2648">
        <v>0</v>
      </c>
      <c r="N2648">
        <v>0</v>
      </c>
      <c r="O2648">
        <v>0</v>
      </c>
      <c r="P2648">
        <v>0</v>
      </c>
      <c r="Q2648">
        <v>0</v>
      </c>
      <c r="R2648">
        <v>0</v>
      </c>
      <c r="S2648">
        <v>0</v>
      </c>
      <c r="T2648">
        <v>0</v>
      </c>
      <c r="U2648">
        <v>0</v>
      </c>
      <c r="V2648">
        <v>0</v>
      </c>
      <c r="W2648">
        <v>0</v>
      </c>
      <c r="X2648">
        <v>0</v>
      </c>
      <c r="Y2648">
        <v>0</v>
      </c>
      <c r="Z2648">
        <v>0</v>
      </c>
      <c r="AA2648">
        <v>0</v>
      </c>
      <c r="AB2648">
        <v>0</v>
      </c>
      <c r="AC2648">
        <v>0</v>
      </c>
      <c r="AD2648">
        <v>0</v>
      </c>
      <c r="AE2648">
        <v>0</v>
      </c>
      <c r="AF2648">
        <v>0</v>
      </c>
    </row>
    <row r="2649" spans="1:32">
      <c r="A2649" t="s">
        <v>8252</v>
      </c>
      <c r="B2649" t="s">
        <v>19</v>
      </c>
      <c r="C2649">
        <v>0</v>
      </c>
      <c r="D2649">
        <v>0</v>
      </c>
      <c r="E2649">
        <v>0</v>
      </c>
      <c r="F2649">
        <v>0</v>
      </c>
      <c r="G2649">
        <v>0</v>
      </c>
      <c r="H2649">
        <v>0</v>
      </c>
      <c r="I2649">
        <v>0</v>
      </c>
      <c r="J2649">
        <v>0</v>
      </c>
      <c r="K2649">
        <v>0</v>
      </c>
      <c r="L2649">
        <v>0</v>
      </c>
      <c r="M2649">
        <v>0</v>
      </c>
      <c r="N2649">
        <v>0</v>
      </c>
      <c r="O2649">
        <v>0</v>
      </c>
      <c r="P2649">
        <v>0</v>
      </c>
      <c r="Q2649">
        <v>0</v>
      </c>
      <c r="R2649">
        <v>0</v>
      </c>
      <c r="S2649">
        <v>0</v>
      </c>
      <c r="T2649">
        <v>0</v>
      </c>
      <c r="U2649">
        <v>0</v>
      </c>
      <c r="V2649">
        <v>0</v>
      </c>
      <c r="W2649">
        <v>0</v>
      </c>
      <c r="X2649">
        <v>0</v>
      </c>
      <c r="Y2649">
        <v>0</v>
      </c>
      <c r="Z2649">
        <v>0</v>
      </c>
      <c r="AA2649">
        <v>0</v>
      </c>
      <c r="AB2649">
        <v>0</v>
      </c>
      <c r="AC2649">
        <v>0</v>
      </c>
      <c r="AD2649">
        <v>0</v>
      </c>
      <c r="AE2649">
        <v>0</v>
      </c>
      <c r="AF2649">
        <v>0</v>
      </c>
    </row>
    <row r="2650" spans="1:32">
      <c r="A2650" t="s">
        <v>8253</v>
      </c>
      <c r="B2650" t="s">
        <v>19</v>
      </c>
      <c r="C2650">
        <v>0</v>
      </c>
      <c r="D2650">
        <v>0</v>
      </c>
      <c r="E2650">
        <v>0</v>
      </c>
      <c r="F2650">
        <v>0</v>
      </c>
      <c r="G2650">
        <v>0</v>
      </c>
      <c r="H2650">
        <v>0</v>
      </c>
      <c r="I2650">
        <v>0</v>
      </c>
      <c r="J2650">
        <v>0</v>
      </c>
      <c r="K2650">
        <v>0</v>
      </c>
      <c r="L2650">
        <v>0</v>
      </c>
      <c r="M2650">
        <v>0</v>
      </c>
      <c r="N2650">
        <v>0</v>
      </c>
      <c r="O2650">
        <v>0</v>
      </c>
      <c r="P2650">
        <v>0</v>
      </c>
      <c r="Q2650">
        <v>0</v>
      </c>
      <c r="R2650">
        <v>0</v>
      </c>
      <c r="S2650">
        <v>0</v>
      </c>
      <c r="T2650">
        <v>0</v>
      </c>
      <c r="U2650">
        <v>0</v>
      </c>
      <c r="V2650">
        <v>0</v>
      </c>
      <c r="W2650">
        <v>0</v>
      </c>
      <c r="X2650">
        <v>0</v>
      </c>
      <c r="Y2650">
        <v>0</v>
      </c>
      <c r="Z2650">
        <v>0</v>
      </c>
      <c r="AA2650">
        <v>0</v>
      </c>
      <c r="AB2650">
        <v>0</v>
      </c>
      <c r="AC2650">
        <v>0</v>
      </c>
      <c r="AD2650">
        <v>0</v>
      </c>
      <c r="AE2650">
        <v>0</v>
      </c>
      <c r="AF2650">
        <v>0</v>
      </c>
    </row>
    <row r="2651" spans="1:32">
      <c r="A2651" t="s">
        <v>8254</v>
      </c>
      <c r="B2651" t="s">
        <v>19</v>
      </c>
      <c r="C2651">
        <v>0</v>
      </c>
      <c r="D2651">
        <v>0</v>
      </c>
      <c r="E2651">
        <v>0</v>
      </c>
      <c r="F2651">
        <v>0</v>
      </c>
      <c r="G2651">
        <v>0</v>
      </c>
      <c r="H2651">
        <v>0</v>
      </c>
      <c r="I2651">
        <v>0</v>
      </c>
      <c r="J2651">
        <v>0</v>
      </c>
      <c r="K2651">
        <v>0</v>
      </c>
      <c r="L2651">
        <v>0</v>
      </c>
      <c r="M2651">
        <v>0</v>
      </c>
      <c r="N2651">
        <v>0</v>
      </c>
      <c r="O2651">
        <v>0</v>
      </c>
      <c r="P2651">
        <v>0</v>
      </c>
      <c r="Q2651">
        <v>0</v>
      </c>
      <c r="R2651">
        <v>0</v>
      </c>
      <c r="S2651">
        <v>0</v>
      </c>
      <c r="T2651">
        <v>0</v>
      </c>
      <c r="U2651">
        <v>0</v>
      </c>
      <c r="V2651">
        <v>0</v>
      </c>
      <c r="W2651">
        <v>0</v>
      </c>
      <c r="X2651">
        <v>0</v>
      </c>
      <c r="Y2651">
        <v>0</v>
      </c>
      <c r="Z2651">
        <v>0</v>
      </c>
      <c r="AA2651">
        <v>0</v>
      </c>
      <c r="AB2651">
        <v>0</v>
      </c>
      <c r="AC2651">
        <v>0</v>
      </c>
      <c r="AD2651">
        <v>0</v>
      </c>
      <c r="AE2651">
        <v>0</v>
      </c>
      <c r="AF2651">
        <v>0</v>
      </c>
    </row>
    <row r="2652" spans="1:32">
      <c r="A2652" t="s">
        <v>8255</v>
      </c>
      <c r="B2652" t="s">
        <v>19</v>
      </c>
      <c r="C2652">
        <v>0</v>
      </c>
      <c r="D2652">
        <v>0</v>
      </c>
      <c r="E2652">
        <v>0</v>
      </c>
      <c r="F2652">
        <v>0</v>
      </c>
      <c r="G2652">
        <v>0</v>
      </c>
      <c r="H2652">
        <v>0</v>
      </c>
      <c r="I2652">
        <v>0</v>
      </c>
      <c r="J2652">
        <v>0</v>
      </c>
      <c r="K2652">
        <v>0</v>
      </c>
      <c r="L2652">
        <v>0</v>
      </c>
      <c r="M2652">
        <v>0</v>
      </c>
      <c r="N2652">
        <v>0</v>
      </c>
      <c r="O2652">
        <v>0</v>
      </c>
      <c r="P2652">
        <v>0</v>
      </c>
      <c r="Q2652">
        <v>0</v>
      </c>
      <c r="R2652">
        <v>0</v>
      </c>
      <c r="S2652">
        <v>0</v>
      </c>
      <c r="T2652">
        <v>0</v>
      </c>
      <c r="U2652">
        <v>0</v>
      </c>
      <c r="V2652">
        <v>0</v>
      </c>
      <c r="W2652">
        <v>0</v>
      </c>
      <c r="X2652">
        <v>0</v>
      </c>
      <c r="Y2652">
        <v>0</v>
      </c>
      <c r="Z2652">
        <v>0</v>
      </c>
      <c r="AA2652">
        <v>0</v>
      </c>
      <c r="AB2652">
        <v>0</v>
      </c>
      <c r="AC2652">
        <v>0</v>
      </c>
      <c r="AD2652">
        <v>0</v>
      </c>
      <c r="AE2652">
        <v>0</v>
      </c>
      <c r="AF2652">
        <v>0</v>
      </c>
    </row>
    <row r="2653" spans="1:32">
      <c r="A2653" t="s">
        <v>8256</v>
      </c>
      <c r="B2653" t="s">
        <v>19</v>
      </c>
      <c r="C2653">
        <v>0</v>
      </c>
      <c r="D2653">
        <v>0</v>
      </c>
      <c r="E2653">
        <v>0</v>
      </c>
      <c r="F2653">
        <v>0</v>
      </c>
      <c r="G2653">
        <v>0</v>
      </c>
      <c r="H2653">
        <v>0</v>
      </c>
      <c r="I2653">
        <v>0</v>
      </c>
      <c r="J2653">
        <v>0</v>
      </c>
      <c r="K2653">
        <v>0</v>
      </c>
      <c r="L2653">
        <v>0</v>
      </c>
      <c r="M2653">
        <v>0</v>
      </c>
      <c r="N2653">
        <v>0</v>
      </c>
      <c r="O2653">
        <v>0</v>
      </c>
      <c r="P2653">
        <v>0</v>
      </c>
      <c r="Q2653">
        <v>0</v>
      </c>
      <c r="R2653">
        <v>0</v>
      </c>
      <c r="S2653">
        <v>0</v>
      </c>
      <c r="T2653">
        <v>0</v>
      </c>
      <c r="U2653">
        <v>0</v>
      </c>
      <c r="V2653">
        <v>0</v>
      </c>
      <c r="W2653">
        <v>0</v>
      </c>
      <c r="X2653">
        <v>0</v>
      </c>
      <c r="Y2653">
        <v>0</v>
      </c>
      <c r="Z2653">
        <v>0</v>
      </c>
      <c r="AA2653">
        <v>0</v>
      </c>
      <c r="AB2653">
        <v>0</v>
      </c>
      <c r="AC2653">
        <v>0</v>
      </c>
      <c r="AD2653">
        <v>0</v>
      </c>
      <c r="AE2653">
        <v>0</v>
      </c>
      <c r="AF2653">
        <v>0</v>
      </c>
    </row>
    <row r="2654" spans="1:32">
      <c r="A2654" t="s">
        <v>8257</v>
      </c>
      <c r="B2654" t="s">
        <v>19</v>
      </c>
      <c r="C2654">
        <v>0</v>
      </c>
      <c r="D2654">
        <v>0</v>
      </c>
      <c r="E2654">
        <v>0</v>
      </c>
      <c r="F2654">
        <v>0</v>
      </c>
      <c r="G2654">
        <v>0</v>
      </c>
      <c r="H2654">
        <v>0</v>
      </c>
      <c r="I2654">
        <v>0</v>
      </c>
      <c r="J2654">
        <v>0</v>
      </c>
      <c r="K2654">
        <v>0</v>
      </c>
      <c r="L2654">
        <v>0</v>
      </c>
      <c r="M2654">
        <v>0</v>
      </c>
      <c r="N2654">
        <v>0</v>
      </c>
      <c r="O2654">
        <v>0</v>
      </c>
      <c r="P2654">
        <v>0</v>
      </c>
      <c r="Q2654">
        <v>0</v>
      </c>
      <c r="R2654">
        <v>0</v>
      </c>
      <c r="S2654">
        <v>0</v>
      </c>
      <c r="T2654">
        <v>0</v>
      </c>
      <c r="U2654">
        <v>0</v>
      </c>
      <c r="V2654">
        <v>0</v>
      </c>
      <c r="W2654">
        <v>0</v>
      </c>
      <c r="X2654">
        <v>0</v>
      </c>
      <c r="Y2654">
        <v>0</v>
      </c>
      <c r="Z2654">
        <v>0</v>
      </c>
      <c r="AA2654">
        <v>0</v>
      </c>
      <c r="AB2654">
        <v>0</v>
      </c>
      <c r="AC2654">
        <v>0</v>
      </c>
      <c r="AD2654">
        <v>0</v>
      </c>
      <c r="AE2654">
        <v>0</v>
      </c>
      <c r="AF2654">
        <v>0</v>
      </c>
    </row>
    <row r="2655" spans="1:32">
      <c r="A2655" t="s">
        <v>8258</v>
      </c>
      <c r="B2655" t="s">
        <v>19</v>
      </c>
      <c r="C2655">
        <v>0</v>
      </c>
      <c r="D2655">
        <v>0</v>
      </c>
      <c r="E2655">
        <v>0</v>
      </c>
      <c r="F2655">
        <v>0</v>
      </c>
      <c r="G2655">
        <v>0</v>
      </c>
      <c r="H2655">
        <v>0</v>
      </c>
      <c r="I2655">
        <v>0</v>
      </c>
      <c r="J2655">
        <v>0</v>
      </c>
      <c r="K2655">
        <v>0</v>
      </c>
      <c r="L2655">
        <v>0</v>
      </c>
      <c r="M2655">
        <v>0</v>
      </c>
      <c r="N2655">
        <v>0</v>
      </c>
      <c r="O2655">
        <v>0</v>
      </c>
      <c r="P2655">
        <v>0</v>
      </c>
      <c r="Q2655">
        <v>0</v>
      </c>
      <c r="R2655">
        <v>0</v>
      </c>
      <c r="S2655">
        <v>0</v>
      </c>
      <c r="T2655">
        <v>0</v>
      </c>
      <c r="U2655">
        <v>0</v>
      </c>
      <c r="V2655">
        <v>0</v>
      </c>
      <c r="W2655">
        <v>0</v>
      </c>
      <c r="X2655">
        <v>0</v>
      </c>
      <c r="Y2655">
        <v>0</v>
      </c>
      <c r="Z2655">
        <v>0</v>
      </c>
      <c r="AA2655">
        <v>0</v>
      </c>
      <c r="AB2655">
        <v>0</v>
      </c>
      <c r="AC2655">
        <v>0</v>
      </c>
      <c r="AD2655">
        <v>0</v>
      </c>
      <c r="AE2655">
        <v>0</v>
      </c>
      <c r="AF2655">
        <v>0</v>
      </c>
    </row>
    <row r="2656" spans="1:32">
      <c r="A2656" t="s">
        <v>8259</v>
      </c>
      <c r="B2656" t="s">
        <v>19</v>
      </c>
      <c r="C2656">
        <v>0</v>
      </c>
      <c r="D2656">
        <v>0</v>
      </c>
      <c r="E2656">
        <v>0</v>
      </c>
      <c r="F2656">
        <v>0</v>
      </c>
      <c r="G2656">
        <v>0</v>
      </c>
      <c r="H2656">
        <v>0</v>
      </c>
      <c r="I2656">
        <v>0</v>
      </c>
      <c r="J2656">
        <v>0</v>
      </c>
      <c r="K2656">
        <v>0</v>
      </c>
      <c r="L2656">
        <v>0</v>
      </c>
      <c r="M2656">
        <v>0</v>
      </c>
      <c r="N2656">
        <v>0</v>
      </c>
      <c r="O2656">
        <v>0</v>
      </c>
      <c r="P2656">
        <v>0</v>
      </c>
      <c r="Q2656">
        <v>0</v>
      </c>
      <c r="R2656">
        <v>0</v>
      </c>
      <c r="S2656">
        <v>0</v>
      </c>
      <c r="T2656">
        <v>0</v>
      </c>
      <c r="U2656">
        <v>0</v>
      </c>
      <c r="V2656">
        <v>0</v>
      </c>
      <c r="W2656">
        <v>0</v>
      </c>
      <c r="X2656">
        <v>0</v>
      </c>
      <c r="Y2656">
        <v>0</v>
      </c>
      <c r="Z2656">
        <v>0</v>
      </c>
      <c r="AA2656">
        <v>0</v>
      </c>
      <c r="AB2656">
        <v>0</v>
      </c>
      <c r="AC2656">
        <v>0</v>
      </c>
      <c r="AD2656">
        <v>0</v>
      </c>
      <c r="AE2656">
        <v>0</v>
      </c>
      <c r="AF2656">
        <v>0</v>
      </c>
    </row>
    <row r="2657" spans="1:32">
      <c r="A2657" t="s">
        <v>8260</v>
      </c>
      <c r="B2657" t="s">
        <v>19</v>
      </c>
      <c r="C2657">
        <v>0</v>
      </c>
      <c r="D2657">
        <v>0</v>
      </c>
      <c r="E2657">
        <v>0</v>
      </c>
      <c r="F2657">
        <v>0</v>
      </c>
      <c r="G2657">
        <v>0</v>
      </c>
      <c r="H2657">
        <v>0</v>
      </c>
      <c r="I2657">
        <v>0</v>
      </c>
      <c r="J2657">
        <v>0</v>
      </c>
      <c r="K2657">
        <v>0</v>
      </c>
      <c r="L2657">
        <v>0</v>
      </c>
      <c r="M2657">
        <v>0</v>
      </c>
      <c r="N2657">
        <v>0</v>
      </c>
      <c r="O2657">
        <v>0</v>
      </c>
      <c r="P2657">
        <v>0</v>
      </c>
      <c r="Q2657">
        <v>0</v>
      </c>
      <c r="R2657">
        <v>0</v>
      </c>
      <c r="S2657">
        <v>0</v>
      </c>
      <c r="T2657">
        <v>0</v>
      </c>
      <c r="U2657">
        <v>0</v>
      </c>
      <c r="V2657">
        <v>0</v>
      </c>
      <c r="W2657">
        <v>0</v>
      </c>
      <c r="X2657">
        <v>0</v>
      </c>
      <c r="Y2657">
        <v>0</v>
      </c>
      <c r="Z2657">
        <v>0</v>
      </c>
      <c r="AA2657">
        <v>0</v>
      </c>
      <c r="AB2657">
        <v>0</v>
      </c>
      <c r="AC2657">
        <v>0</v>
      </c>
      <c r="AD2657">
        <v>0</v>
      </c>
      <c r="AE2657">
        <v>0</v>
      </c>
      <c r="AF2657">
        <v>0</v>
      </c>
    </row>
    <row r="2658" spans="1:32">
      <c r="A2658" t="s">
        <v>8261</v>
      </c>
      <c r="B2658" t="s">
        <v>19</v>
      </c>
      <c r="C2658">
        <v>0</v>
      </c>
      <c r="D2658">
        <v>0</v>
      </c>
      <c r="E2658">
        <v>0</v>
      </c>
      <c r="F2658">
        <v>0</v>
      </c>
      <c r="G2658">
        <v>0</v>
      </c>
      <c r="H2658">
        <v>0</v>
      </c>
      <c r="I2658">
        <v>0</v>
      </c>
      <c r="J2658">
        <v>0</v>
      </c>
      <c r="K2658">
        <v>0</v>
      </c>
      <c r="L2658">
        <v>0</v>
      </c>
      <c r="M2658">
        <v>0</v>
      </c>
      <c r="N2658">
        <v>0</v>
      </c>
      <c r="O2658">
        <v>0</v>
      </c>
      <c r="P2658">
        <v>0</v>
      </c>
      <c r="Q2658">
        <v>0</v>
      </c>
      <c r="R2658">
        <v>0</v>
      </c>
      <c r="S2658">
        <v>0</v>
      </c>
      <c r="T2658">
        <v>0</v>
      </c>
      <c r="U2658">
        <v>0</v>
      </c>
      <c r="V2658">
        <v>0</v>
      </c>
      <c r="W2658">
        <v>0</v>
      </c>
      <c r="X2658">
        <v>0</v>
      </c>
      <c r="Y2658">
        <v>0</v>
      </c>
      <c r="Z2658">
        <v>0</v>
      </c>
      <c r="AA2658">
        <v>0</v>
      </c>
      <c r="AB2658">
        <v>0</v>
      </c>
      <c r="AC2658">
        <v>0</v>
      </c>
      <c r="AD2658">
        <v>0</v>
      </c>
      <c r="AE2658">
        <v>0</v>
      </c>
      <c r="AF2658">
        <v>0</v>
      </c>
    </row>
    <row r="2659" spans="1:32">
      <c r="A2659" t="s">
        <v>8262</v>
      </c>
      <c r="B2659" t="s">
        <v>19</v>
      </c>
      <c r="C2659">
        <v>0</v>
      </c>
      <c r="D2659">
        <v>0</v>
      </c>
      <c r="E2659">
        <v>0</v>
      </c>
      <c r="F2659">
        <v>0</v>
      </c>
      <c r="G2659">
        <v>0</v>
      </c>
      <c r="H2659">
        <v>0</v>
      </c>
      <c r="I2659">
        <v>0</v>
      </c>
      <c r="J2659">
        <v>0</v>
      </c>
      <c r="K2659">
        <v>0</v>
      </c>
      <c r="L2659">
        <v>0</v>
      </c>
      <c r="M2659">
        <v>0</v>
      </c>
      <c r="N2659">
        <v>0</v>
      </c>
      <c r="O2659">
        <v>0</v>
      </c>
      <c r="P2659">
        <v>0</v>
      </c>
      <c r="Q2659">
        <v>0</v>
      </c>
      <c r="R2659">
        <v>0</v>
      </c>
      <c r="S2659">
        <v>0</v>
      </c>
      <c r="T2659">
        <v>0</v>
      </c>
      <c r="U2659">
        <v>0</v>
      </c>
      <c r="V2659">
        <v>0</v>
      </c>
      <c r="W2659">
        <v>0</v>
      </c>
      <c r="X2659">
        <v>0</v>
      </c>
      <c r="Y2659">
        <v>0</v>
      </c>
      <c r="Z2659">
        <v>0</v>
      </c>
      <c r="AA2659">
        <v>0</v>
      </c>
      <c r="AB2659">
        <v>0</v>
      </c>
      <c r="AC2659">
        <v>0</v>
      </c>
      <c r="AD2659">
        <v>0</v>
      </c>
      <c r="AE2659">
        <v>0</v>
      </c>
      <c r="AF2659">
        <v>0</v>
      </c>
    </row>
    <row r="2660" spans="1:32">
      <c r="A2660" t="s">
        <v>8263</v>
      </c>
      <c r="B2660" t="s">
        <v>19</v>
      </c>
      <c r="C2660">
        <v>0</v>
      </c>
      <c r="D2660">
        <v>0</v>
      </c>
      <c r="E2660">
        <v>0</v>
      </c>
      <c r="F2660">
        <v>0</v>
      </c>
      <c r="G2660">
        <v>0</v>
      </c>
      <c r="H2660">
        <v>0</v>
      </c>
      <c r="I2660">
        <v>0</v>
      </c>
      <c r="J2660">
        <v>0</v>
      </c>
      <c r="K2660">
        <v>0</v>
      </c>
      <c r="L2660">
        <v>0</v>
      </c>
      <c r="M2660">
        <v>0</v>
      </c>
      <c r="N2660">
        <v>0</v>
      </c>
      <c r="O2660">
        <v>0</v>
      </c>
      <c r="P2660">
        <v>0</v>
      </c>
      <c r="Q2660">
        <v>0</v>
      </c>
      <c r="R2660">
        <v>0</v>
      </c>
      <c r="S2660">
        <v>0</v>
      </c>
      <c r="T2660">
        <v>0</v>
      </c>
      <c r="U2660">
        <v>0</v>
      </c>
      <c r="V2660">
        <v>0</v>
      </c>
      <c r="W2660">
        <v>0</v>
      </c>
      <c r="X2660">
        <v>0</v>
      </c>
      <c r="Y2660">
        <v>0</v>
      </c>
      <c r="Z2660">
        <v>0</v>
      </c>
      <c r="AA2660">
        <v>0</v>
      </c>
      <c r="AB2660">
        <v>0</v>
      </c>
      <c r="AC2660">
        <v>0</v>
      </c>
      <c r="AD2660">
        <v>0</v>
      </c>
      <c r="AE2660">
        <v>0</v>
      </c>
      <c r="AF2660">
        <v>0</v>
      </c>
    </row>
    <row r="2661" spans="1:32">
      <c r="A2661" t="s">
        <v>8264</v>
      </c>
      <c r="B2661" t="s">
        <v>19</v>
      </c>
      <c r="C2661">
        <v>0</v>
      </c>
      <c r="D2661">
        <v>0</v>
      </c>
      <c r="E2661">
        <v>0</v>
      </c>
      <c r="F2661">
        <v>0</v>
      </c>
      <c r="G2661">
        <v>0</v>
      </c>
      <c r="H2661">
        <v>0</v>
      </c>
      <c r="I2661">
        <v>0</v>
      </c>
      <c r="J2661">
        <v>0</v>
      </c>
      <c r="K2661">
        <v>0</v>
      </c>
      <c r="L2661">
        <v>0</v>
      </c>
      <c r="M2661">
        <v>0</v>
      </c>
      <c r="N2661">
        <v>0</v>
      </c>
      <c r="O2661">
        <v>0</v>
      </c>
      <c r="P2661">
        <v>0</v>
      </c>
      <c r="Q2661">
        <v>0</v>
      </c>
      <c r="R2661">
        <v>0</v>
      </c>
      <c r="S2661">
        <v>0</v>
      </c>
      <c r="T2661">
        <v>0</v>
      </c>
      <c r="U2661">
        <v>0</v>
      </c>
      <c r="V2661">
        <v>0</v>
      </c>
      <c r="W2661">
        <v>0</v>
      </c>
      <c r="X2661">
        <v>0</v>
      </c>
      <c r="Y2661">
        <v>0</v>
      </c>
      <c r="Z2661">
        <v>0</v>
      </c>
      <c r="AA2661">
        <v>0</v>
      </c>
      <c r="AB2661">
        <v>0</v>
      </c>
      <c r="AC2661">
        <v>0</v>
      </c>
      <c r="AD2661">
        <v>0</v>
      </c>
      <c r="AE2661">
        <v>0</v>
      </c>
      <c r="AF2661">
        <v>0</v>
      </c>
    </row>
    <row r="2662" spans="1:32">
      <c r="A2662" t="s">
        <v>8265</v>
      </c>
      <c r="B2662" t="s">
        <v>19</v>
      </c>
      <c r="C2662">
        <v>0</v>
      </c>
      <c r="D2662">
        <v>0</v>
      </c>
      <c r="E2662">
        <v>0</v>
      </c>
      <c r="F2662">
        <v>0</v>
      </c>
      <c r="G2662">
        <v>0</v>
      </c>
      <c r="H2662">
        <v>0</v>
      </c>
      <c r="I2662">
        <v>0</v>
      </c>
      <c r="J2662">
        <v>0</v>
      </c>
      <c r="K2662">
        <v>0</v>
      </c>
      <c r="L2662">
        <v>0</v>
      </c>
      <c r="M2662">
        <v>0</v>
      </c>
      <c r="N2662">
        <v>0</v>
      </c>
      <c r="O2662">
        <v>0</v>
      </c>
      <c r="P2662">
        <v>0</v>
      </c>
      <c r="Q2662">
        <v>0</v>
      </c>
      <c r="R2662">
        <v>0</v>
      </c>
      <c r="S2662">
        <v>0</v>
      </c>
      <c r="T2662">
        <v>0</v>
      </c>
      <c r="U2662">
        <v>0</v>
      </c>
      <c r="V2662">
        <v>0</v>
      </c>
      <c r="W2662">
        <v>0</v>
      </c>
      <c r="X2662">
        <v>0</v>
      </c>
      <c r="Y2662">
        <v>0</v>
      </c>
      <c r="Z2662">
        <v>0</v>
      </c>
      <c r="AA2662">
        <v>0</v>
      </c>
      <c r="AB2662">
        <v>0</v>
      </c>
      <c r="AC2662">
        <v>0</v>
      </c>
      <c r="AD2662">
        <v>0</v>
      </c>
      <c r="AE2662">
        <v>0</v>
      </c>
      <c r="AF2662">
        <v>0</v>
      </c>
    </row>
    <row r="2663" spans="1:32">
      <c r="A2663" t="s">
        <v>8266</v>
      </c>
      <c r="B2663" t="s">
        <v>19</v>
      </c>
      <c r="C2663">
        <v>0</v>
      </c>
      <c r="D2663">
        <v>0</v>
      </c>
      <c r="E2663">
        <v>0</v>
      </c>
      <c r="F2663">
        <v>0</v>
      </c>
      <c r="G2663">
        <v>0</v>
      </c>
      <c r="H2663">
        <v>0</v>
      </c>
      <c r="I2663">
        <v>0</v>
      </c>
      <c r="J2663">
        <v>0</v>
      </c>
      <c r="K2663">
        <v>0</v>
      </c>
      <c r="L2663">
        <v>0</v>
      </c>
      <c r="M2663">
        <v>0</v>
      </c>
      <c r="N2663">
        <v>0</v>
      </c>
      <c r="O2663">
        <v>0</v>
      </c>
      <c r="P2663">
        <v>0</v>
      </c>
      <c r="Q2663">
        <v>0</v>
      </c>
      <c r="R2663">
        <v>0</v>
      </c>
      <c r="S2663">
        <v>0</v>
      </c>
      <c r="T2663">
        <v>0</v>
      </c>
      <c r="U2663">
        <v>0</v>
      </c>
      <c r="V2663">
        <v>0</v>
      </c>
      <c r="W2663">
        <v>0</v>
      </c>
      <c r="X2663">
        <v>0</v>
      </c>
      <c r="Y2663">
        <v>0</v>
      </c>
      <c r="Z2663">
        <v>0</v>
      </c>
      <c r="AA2663">
        <v>0</v>
      </c>
      <c r="AB2663">
        <v>0</v>
      </c>
      <c r="AC2663">
        <v>0</v>
      </c>
      <c r="AD2663">
        <v>0</v>
      </c>
      <c r="AE2663">
        <v>0</v>
      </c>
      <c r="AF2663">
        <v>0</v>
      </c>
    </row>
    <row r="2664" spans="1:32">
      <c r="A2664" t="s">
        <v>8267</v>
      </c>
      <c r="B2664" t="s">
        <v>19</v>
      </c>
      <c r="C2664">
        <v>0</v>
      </c>
      <c r="D2664">
        <v>0</v>
      </c>
      <c r="E2664">
        <v>0</v>
      </c>
      <c r="F2664">
        <v>0</v>
      </c>
      <c r="G2664">
        <v>0</v>
      </c>
      <c r="H2664">
        <v>0</v>
      </c>
      <c r="I2664">
        <v>0</v>
      </c>
      <c r="J2664">
        <v>0</v>
      </c>
      <c r="K2664">
        <v>0</v>
      </c>
      <c r="L2664">
        <v>0</v>
      </c>
      <c r="M2664">
        <v>0</v>
      </c>
      <c r="N2664">
        <v>0</v>
      </c>
      <c r="O2664">
        <v>0</v>
      </c>
      <c r="P2664">
        <v>0</v>
      </c>
      <c r="Q2664">
        <v>0</v>
      </c>
      <c r="R2664">
        <v>0</v>
      </c>
      <c r="S2664">
        <v>0</v>
      </c>
      <c r="T2664">
        <v>0</v>
      </c>
      <c r="U2664">
        <v>0</v>
      </c>
      <c r="V2664">
        <v>0</v>
      </c>
      <c r="W2664">
        <v>0</v>
      </c>
      <c r="X2664">
        <v>0</v>
      </c>
      <c r="Y2664">
        <v>0</v>
      </c>
      <c r="Z2664">
        <v>0</v>
      </c>
      <c r="AA2664">
        <v>0</v>
      </c>
      <c r="AB2664">
        <v>0</v>
      </c>
      <c r="AC2664">
        <v>0</v>
      </c>
      <c r="AD2664">
        <v>0</v>
      </c>
      <c r="AE2664">
        <v>0</v>
      </c>
      <c r="AF2664">
        <v>0</v>
      </c>
    </row>
    <row r="2665" spans="1:32">
      <c r="A2665" t="s">
        <v>8268</v>
      </c>
      <c r="B2665" t="s">
        <v>19</v>
      </c>
      <c r="C2665">
        <v>0</v>
      </c>
      <c r="D2665">
        <v>0</v>
      </c>
      <c r="E2665">
        <v>0</v>
      </c>
      <c r="F2665">
        <v>0</v>
      </c>
      <c r="G2665">
        <v>0</v>
      </c>
      <c r="H2665">
        <v>0</v>
      </c>
      <c r="I2665">
        <v>0</v>
      </c>
      <c r="J2665">
        <v>0</v>
      </c>
      <c r="K2665">
        <v>0</v>
      </c>
      <c r="L2665">
        <v>0</v>
      </c>
      <c r="M2665">
        <v>0</v>
      </c>
      <c r="N2665">
        <v>0</v>
      </c>
      <c r="O2665">
        <v>0</v>
      </c>
      <c r="P2665">
        <v>0</v>
      </c>
      <c r="Q2665">
        <v>0</v>
      </c>
      <c r="R2665">
        <v>0</v>
      </c>
      <c r="S2665">
        <v>0</v>
      </c>
      <c r="T2665">
        <v>0</v>
      </c>
      <c r="U2665">
        <v>0</v>
      </c>
      <c r="V2665">
        <v>0</v>
      </c>
      <c r="W2665">
        <v>0</v>
      </c>
      <c r="X2665">
        <v>0</v>
      </c>
      <c r="Y2665">
        <v>0</v>
      </c>
      <c r="Z2665">
        <v>0</v>
      </c>
      <c r="AA2665">
        <v>0</v>
      </c>
      <c r="AB2665">
        <v>0</v>
      </c>
      <c r="AC2665">
        <v>0</v>
      </c>
      <c r="AD2665">
        <v>0</v>
      </c>
      <c r="AE2665">
        <v>0</v>
      </c>
      <c r="AF2665">
        <v>0</v>
      </c>
    </row>
    <row r="2666" spans="1:32">
      <c r="A2666" t="s">
        <v>8269</v>
      </c>
      <c r="B2666" t="s">
        <v>19</v>
      </c>
      <c r="C2666">
        <v>0</v>
      </c>
      <c r="D2666">
        <v>0</v>
      </c>
      <c r="E2666">
        <v>0</v>
      </c>
      <c r="F2666">
        <v>0</v>
      </c>
      <c r="G2666">
        <v>0</v>
      </c>
      <c r="H2666">
        <v>0</v>
      </c>
      <c r="I2666">
        <v>0</v>
      </c>
      <c r="J2666">
        <v>0</v>
      </c>
      <c r="K2666">
        <v>0</v>
      </c>
      <c r="L2666">
        <v>0</v>
      </c>
      <c r="M2666">
        <v>0</v>
      </c>
      <c r="N2666">
        <v>0</v>
      </c>
      <c r="O2666">
        <v>0</v>
      </c>
      <c r="P2666">
        <v>0</v>
      </c>
      <c r="Q2666">
        <v>0</v>
      </c>
      <c r="R2666">
        <v>0</v>
      </c>
      <c r="S2666">
        <v>0</v>
      </c>
      <c r="T2666">
        <v>0</v>
      </c>
      <c r="U2666">
        <v>0</v>
      </c>
      <c r="V2666">
        <v>0</v>
      </c>
      <c r="W2666">
        <v>0</v>
      </c>
      <c r="X2666">
        <v>0</v>
      </c>
      <c r="Y2666">
        <v>0</v>
      </c>
      <c r="Z2666">
        <v>0</v>
      </c>
      <c r="AA2666">
        <v>0</v>
      </c>
      <c r="AB2666">
        <v>0</v>
      </c>
      <c r="AC2666">
        <v>0</v>
      </c>
      <c r="AD2666">
        <v>0</v>
      </c>
      <c r="AE2666">
        <v>0</v>
      </c>
      <c r="AF2666">
        <v>0</v>
      </c>
    </row>
    <row r="2667" spans="1:32">
      <c r="A2667" t="s">
        <v>8270</v>
      </c>
      <c r="B2667" t="s">
        <v>19</v>
      </c>
      <c r="C2667">
        <v>0</v>
      </c>
      <c r="D2667">
        <v>0</v>
      </c>
      <c r="E2667">
        <v>0</v>
      </c>
      <c r="F2667">
        <v>0</v>
      </c>
      <c r="G2667">
        <v>0</v>
      </c>
      <c r="H2667">
        <v>0</v>
      </c>
      <c r="I2667">
        <v>0</v>
      </c>
      <c r="J2667">
        <v>0</v>
      </c>
      <c r="K2667">
        <v>0</v>
      </c>
      <c r="L2667">
        <v>0</v>
      </c>
      <c r="M2667">
        <v>0</v>
      </c>
      <c r="N2667">
        <v>0</v>
      </c>
      <c r="O2667">
        <v>0</v>
      </c>
      <c r="P2667">
        <v>0</v>
      </c>
      <c r="Q2667">
        <v>0</v>
      </c>
      <c r="R2667">
        <v>0</v>
      </c>
      <c r="S2667">
        <v>0</v>
      </c>
      <c r="T2667">
        <v>0</v>
      </c>
      <c r="U2667">
        <v>0</v>
      </c>
      <c r="V2667">
        <v>0</v>
      </c>
      <c r="W2667">
        <v>0</v>
      </c>
      <c r="X2667">
        <v>0</v>
      </c>
      <c r="Y2667">
        <v>0</v>
      </c>
      <c r="Z2667">
        <v>0</v>
      </c>
      <c r="AA2667">
        <v>0</v>
      </c>
      <c r="AB2667">
        <v>0</v>
      </c>
      <c r="AC2667">
        <v>0</v>
      </c>
      <c r="AD2667">
        <v>0</v>
      </c>
      <c r="AE2667">
        <v>0</v>
      </c>
      <c r="AF2667">
        <v>0</v>
      </c>
    </row>
    <row r="2668" spans="1:32">
      <c r="A2668" t="s">
        <v>8271</v>
      </c>
      <c r="B2668" t="s">
        <v>19</v>
      </c>
      <c r="C2668">
        <v>0</v>
      </c>
      <c r="D2668">
        <v>0</v>
      </c>
      <c r="E2668">
        <v>0</v>
      </c>
      <c r="F2668">
        <v>0</v>
      </c>
      <c r="G2668">
        <v>0</v>
      </c>
      <c r="H2668">
        <v>0</v>
      </c>
      <c r="I2668">
        <v>0</v>
      </c>
      <c r="J2668">
        <v>0</v>
      </c>
      <c r="K2668">
        <v>0</v>
      </c>
      <c r="L2668">
        <v>0</v>
      </c>
      <c r="M2668">
        <v>0</v>
      </c>
      <c r="N2668">
        <v>0</v>
      </c>
      <c r="O2668">
        <v>0</v>
      </c>
      <c r="P2668">
        <v>0</v>
      </c>
      <c r="Q2668">
        <v>0</v>
      </c>
      <c r="R2668">
        <v>0</v>
      </c>
      <c r="S2668">
        <v>0</v>
      </c>
      <c r="T2668">
        <v>0</v>
      </c>
      <c r="U2668">
        <v>0</v>
      </c>
      <c r="V2668">
        <v>0</v>
      </c>
      <c r="W2668">
        <v>0</v>
      </c>
      <c r="X2668">
        <v>0</v>
      </c>
      <c r="Y2668">
        <v>0</v>
      </c>
      <c r="Z2668">
        <v>0</v>
      </c>
      <c r="AA2668">
        <v>0</v>
      </c>
      <c r="AB2668">
        <v>0</v>
      </c>
      <c r="AC2668">
        <v>0</v>
      </c>
      <c r="AD2668">
        <v>0</v>
      </c>
      <c r="AE2668">
        <v>0</v>
      </c>
      <c r="AF2668">
        <v>0</v>
      </c>
    </row>
    <row r="2669" spans="1:32">
      <c r="A2669" t="s">
        <v>8272</v>
      </c>
      <c r="B2669" t="s">
        <v>19</v>
      </c>
      <c r="C2669">
        <v>0</v>
      </c>
      <c r="D2669">
        <v>0</v>
      </c>
      <c r="E2669">
        <v>0</v>
      </c>
      <c r="F2669">
        <v>0</v>
      </c>
      <c r="G2669">
        <v>0</v>
      </c>
      <c r="H2669">
        <v>0</v>
      </c>
      <c r="I2669">
        <v>0</v>
      </c>
      <c r="J2669">
        <v>0</v>
      </c>
      <c r="K2669">
        <v>0</v>
      </c>
      <c r="L2669">
        <v>0</v>
      </c>
      <c r="M2669">
        <v>0</v>
      </c>
      <c r="N2669">
        <v>0</v>
      </c>
      <c r="O2669">
        <v>0</v>
      </c>
      <c r="P2669">
        <v>0</v>
      </c>
      <c r="Q2669">
        <v>0</v>
      </c>
      <c r="R2669">
        <v>0</v>
      </c>
      <c r="S2669">
        <v>0</v>
      </c>
      <c r="T2669">
        <v>0</v>
      </c>
      <c r="U2669">
        <v>0</v>
      </c>
      <c r="V2669">
        <v>0</v>
      </c>
      <c r="W2669">
        <v>0</v>
      </c>
      <c r="X2669">
        <v>0</v>
      </c>
      <c r="Y2669">
        <v>0</v>
      </c>
      <c r="Z2669">
        <v>0</v>
      </c>
      <c r="AA2669">
        <v>0</v>
      </c>
      <c r="AB2669">
        <v>0</v>
      </c>
      <c r="AC2669">
        <v>0</v>
      </c>
      <c r="AD2669">
        <v>0</v>
      </c>
      <c r="AE2669">
        <v>0</v>
      </c>
      <c r="AF2669">
        <v>0</v>
      </c>
    </row>
    <row r="2670" spans="1:32">
      <c r="A2670" t="s">
        <v>8273</v>
      </c>
      <c r="B2670" t="s">
        <v>19</v>
      </c>
      <c r="C2670">
        <v>0</v>
      </c>
      <c r="D2670">
        <v>0</v>
      </c>
      <c r="E2670">
        <v>0</v>
      </c>
      <c r="F2670">
        <v>0</v>
      </c>
      <c r="G2670">
        <v>0</v>
      </c>
      <c r="H2670">
        <v>0</v>
      </c>
      <c r="I2670">
        <v>0</v>
      </c>
      <c r="J2670">
        <v>0</v>
      </c>
      <c r="K2670">
        <v>0</v>
      </c>
      <c r="L2670">
        <v>0</v>
      </c>
      <c r="M2670">
        <v>0</v>
      </c>
      <c r="N2670">
        <v>0</v>
      </c>
      <c r="O2670">
        <v>0</v>
      </c>
      <c r="P2670">
        <v>0</v>
      </c>
      <c r="Q2670">
        <v>0</v>
      </c>
      <c r="R2670">
        <v>0</v>
      </c>
      <c r="S2670">
        <v>0</v>
      </c>
      <c r="T2670">
        <v>0</v>
      </c>
      <c r="U2670">
        <v>0</v>
      </c>
      <c r="V2670">
        <v>0</v>
      </c>
      <c r="W2670">
        <v>0</v>
      </c>
      <c r="X2670">
        <v>0</v>
      </c>
      <c r="Y2670">
        <v>0</v>
      </c>
      <c r="Z2670">
        <v>0</v>
      </c>
      <c r="AA2670">
        <v>0</v>
      </c>
      <c r="AB2670">
        <v>0</v>
      </c>
      <c r="AC2670">
        <v>0</v>
      </c>
      <c r="AD2670">
        <v>0</v>
      </c>
      <c r="AE2670">
        <v>0</v>
      </c>
      <c r="AF2670">
        <v>0</v>
      </c>
    </row>
    <row r="2671" spans="1:32">
      <c r="A2671" t="s">
        <v>8274</v>
      </c>
      <c r="B2671" t="s">
        <v>19</v>
      </c>
      <c r="C2671">
        <v>0</v>
      </c>
      <c r="D2671">
        <v>0</v>
      </c>
      <c r="E2671">
        <v>0</v>
      </c>
      <c r="F2671">
        <v>0</v>
      </c>
      <c r="G2671">
        <v>0</v>
      </c>
      <c r="H2671">
        <v>0</v>
      </c>
      <c r="I2671">
        <v>0</v>
      </c>
      <c r="J2671">
        <v>0</v>
      </c>
      <c r="K2671">
        <v>0</v>
      </c>
      <c r="L2671">
        <v>0</v>
      </c>
      <c r="M2671">
        <v>0</v>
      </c>
      <c r="N2671">
        <v>0</v>
      </c>
      <c r="O2671">
        <v>0</v>
      </c>
      <c r="P2671">
        <v>0</v>
      </c>
      <c r="Q2671">
        <v>0</v>
      </c>
      <c r="R2671">
        <v>0</v>
      </c>
      <c r="S2671">
        <v>0</v>
      </c>
      <c r="T2671">
        <v>0</v>
      </c>
      <c r="U2671">
        <v>0</v>
      </c>
      <c r="V2671">
        <v>0</v>
      </c>
      <c r="W2671">
        <v>0</v>
      </c>
      <c r="X2671">
        <v>0</v>
      </c>
      <c r="Y2671">
        <v>0</v>
      </c>
      <c r="Z2671">
        <v>0</v>
      </c>
      <c r="AA2671">
        <v>0</v>
      </c>
      <c r="AB2671">
        <v>0</v>
      </c>
      <c r="AC2671">
        <v>0</v>
      </c>
      <c r="AD2671">
        <v>0</v>
      </c>
      <c r="AE2671">
        <v>0</v>
      </c>
      <c r="AF2671">
        <v>0</v>
      </c>
    </row>
    <row r="2672" spans="1:32">
      <c r="A2672" t="s">
        <v>8275</v>
      </c>
      <c r="B2672" t="s">
        <v>19</v>
      </c>
      <c r="C2672">
        <v>0</v>
      </c>
      <c r="D2672">
        <v>0</v>
      </c>
      <c r="E2672">
        <v>0</v>
      </c>
      <c r="F2672">
        <v>0</v>
      </c>
      <c r="G2672">
        <v>0</v>
      </c>
      <c r="H2672">
        <v>0</v>
      </c>
      <c r="I2672">
        <v>0</v>
      </c>
      <c r="J2672">
        <v>0</v>
      </c>
      <c r="K2672">
        <v>0</v>
      </c>
      <c r="L2672">
        <v>0</v>
      </c>
      <c r="M2672">
        <v>0</v>
      </c>
      <c r="N2672">
        <v>0</v>
      </c>
      <c r="O2672">
        <v>0</v>
      </c>
      <c r="P2672">
        <v>0</v>
      </c>
      <c r="Q2672">
        <v>0</v>
      </c>
      <c r="R2672">
        <v>0</v>
      </c>
      <c r="S2672">
        <v>0</v>
      </c>
      <c r="T2672">
        <v>0</v>
      </c>
      <c r="U2672">
        <v>0</v>
      </c>
      <c r="V2672">
        <v>0</v>
      </c>
      <c r="W2672">
        <v>0</v>
      </c>
      <c r="X2672">
        <v>0</v>
      </c>
      <c r="Y2672">
        <v>0</v>
      </c>
      <c r="Z2672">
        <v>0</v>
      </c>
      <c r="AA2672">
        <v>0</v>
      </c>
      <c r="AB2672">
        <v>0</v>
      </c>
      <c r="AC2672">
        <v>0</v>
      </c>
      <c r="AD2672">
        <v>0</v>
      </c>
      <c r="AE2672">
        <v>0</v>
      </c>
      <c r="AF2672">
        <v>0</v>
      </c>
    </row>
    <row r="2673" spans="1:32">
      <c r="A2673" t="s">
        <v>8276</v>
      </c>
      <c r="B2673" t="s">
        <v>19</v>
      </c>
      <c r="C2673">
        <v>0</v>
      </c>
      <c r="D2673">
        <v>0</v>
      </c>
      <c r="E2673">
        <v>0</v>
      </c>
      <c r="F2673">
        <v>0</v>
      </c>
      <c r="G2673">
        <v>0</v>
      </c>
      <c r="H2673">
        <v>0</v>
      </c>
      <c r="I2673">
        <v>0</v>
      </c>
      <c r="J2673">
        <v>0</v>
      </c>
      <c r="K2673">
        <v>0</v>
      </c>
      <c r="L2673">
        <v>0</v>
      </c>
      <c r="M2673">
        <v>0</v>
      </c>
      <c r="N2673">
        <v>0</v>
      </c>
      <c r="O2673">
        <v>0</v>
      </c>
      <c r="P2673">
        <v>0</v>
      </c>
      <c r="Q2673">
        <v>0</v>
      </c>
      <c r="R2673">
        <v>0</v>
      </c>
      <c r="S2673">
        <v>0</v>
      </c>
      <c r="T2673">
        <v>0</v>
      </c>
      <c r="U2673">
        <v>0</v>
      </c>
      <c r="V2673">
        <v>0</v>
      </c>
      <c r="W2673">
        <v>0</v>
      </c>
      <c r="X2673">
        <v>0</v>
      </c>
      <c r="Y2673">
        <v>0</v>
      </c>
      <c r="Z2673">
        <v>0</v>
      </c>
      <c r="AA2673">
        <v>0</v>
      </c>
      <c r="AB2673">
        <v>0</v>
      </c>
      <c r="AC2673">
        <v>0</v>
      </c>
      <c r="AD2673">
        <v>0</v>
      </c>
      <c r="AE2673">
        <v>0</v>
      </c>
      <c r="AF2673">
        <v>0</v>
      </c>
    </row>
    <row r="2674" spans="1:32">
      <c r="A2674" t="s">
        <v>8277</v>
      </c>
      <c r="B2674" t="s">
        <v>19</v>
      </c>
      <c r="C2674">
        <v>0</v>
      </c>
      <c r="D2674">
        <v>0</v>
      </c>
      <c r="E2674">
        <v>0</v>
      </c>
      <c r="F2674">
        <v>0</v>
      </c>
      <c r="G2674">
        <v>0</v>
      </c>
      <c r="H2674">
        <v>0</v>
      </c>
      <c r="I2674">
        <v>0</v>
      </c>
      <c r="J2674">
        <v>0</v>
      </c>
      <c r="K2674">
        <v>0</v>
      </c>
      <c r="L2674">
        <v>0</v>
      </c>
      <c r="M2674">
        <v>0</v>
      </c>
      <c r="N2674">
        <v>0</v>
      </c>
      <c r="O2674">
        <v>0</v>
      </c>
      <c r="P2674">
        <v>0</v>
      </c>
      <c r="Q2674">
        <v>0</v>
      </c>
      <c r="R2674">
        <v>0</v>
      </c>
      <c r="S2674">
        <v>0</v>
      </c>
      <c r="T2674">
        <v>0</v>
      </c>
      <c r="U2674">
        <v>0</v>
      </c>
      <c r="V2674">
        <v>0</v>
      </c>
      <c r="W2674">
        <v>0</v>
      </c>
      <c r="X2674">
        <v>0</v>
      </c>
      <c r="Y2674">
        <v>0</v>
      </c>
      <c r="Z2674">
        <v>0</v>
      </c>
      <c r="AA2674">
        <v>0</v>
      </c>
      <c r="AB2674">
        <v>0</v>
      </c>
      <c r="AC2674">
        <v>0</v>
      </c>
      <c r="AD2674">
        <v>0</v>
      </c>
      <c r="AE2674">
        <v>0</v>
      </c>
      <c r="AF2674">
        <v>0</v>
      </c>
    </row>
    <row r="2675" spans="1:32">
      <c r="A2675" t="s">
        <v>8278</v>
      </c>
      <c r="B2675" t="s">
        <v>19</v>
      </c>
      <c r="C2675">
        <v>0</v>
      </c>
      <c r="D2675">
        <v>0</v>
      </c>
      <c r="E2675">
        <v>0</v>
      </c>
      <c r="F2675">
        <v>0</v>
      </c>
      <c r="G2675">
        <v>0</v>
      </c>
      <c r="H2675">
        <v>0</v>
      </c>
      <c r="I2675">
        <v>0</v>
      </c>
      <c r="J2675">
        <v>0</v>
      </c>
      <c r="K2675">
        <v>0</v>
      </c>
      <c r="L2675">
        <v>0</v>
      </c>
      <c r="M2675">
        <v>0</v>
      </c>
      <c r="N2675">
        <v>0</v>
      </c>
      <c r="O2675">
        <v>0</v>
      </c>
      <c r="P2675">
        <v>0</v>
      </c>
      <c r="Q2675">
        <v>0</v>
      </c>
      <c r="R2675">
        <v>0</v>
      </c>
      <c r="S2675">
        <v>0</v>
      </c>
      <c r="T2675">
        <v>0</v>
      </c>
      <c r="U2675">
        <v>0</v>
      </c>
      <c r="V2675">
        <v>0</v>
      </c>
      <c r="W2675">
        <v>0</v>
      </c>
      <c r="X2675">
        <v>0</v>
      </c>
      <c r="Y2675">
        <v>0</v>
      </c>
      <c r="Z2675">
        <v>0</v>
      </c>
      <c r="AA2675">
        <v>0</v>
      </c>
      <c r="AB2675">
        <v>0</v>
      </c>
      <c r="AC2675">
        <v>0</v>
      </c>
      <c r="AD2675">
        <v>0</v>
      </c>
      <c r="AE2675">
        <v>0</v>
      </c>
      <c r="AF2675">
        <v>0</v>
      </c>
    </row>
    <row r="2676" spans="1:32">
      <c r="A2676" t="s">
        <v>8279</v>
      </c>
      <c r="B2676" t="s">
        <v>19</v>
      </c>
      <c r="C2676">
        <v>0</v>
      </c>
      <c r="D2676">
        <v>0</v>
      </c>
      <c r="E2676">
        <v>0</v>
      </c>
      <c r="F2676">
        <v>0</v>
      </c>
      <c r="G2676">
        <v>0</v>
      </c>
      <c r="H2676">
        <v>0</v>
      </c>
      <c r="I2676">
        <v>0</v>
      </c>
      <c r="J2676">
        <v>0</v>
      </c>
      <c r="K2676">
        <v>0</v>
      </c>
      <c r="L2676">
        <v>0</v>
      </c>
      <c r="M2676">
        <v>0</v>
      </c>
      <c r="N2676">
        <v>0</v>
      </c>
      <c r="O2676">
        <v>0</v>
      </c>
      <c r="P2676">
        <v>0</v>
      </c>
      <c r="Q2676">
        <v>0</v>
      </c>
      <c r="R2676">
        <v>0</v>
      </c>
      <c r="S2676">
        <v>0</v>
      </c>
      <c r="T2676">
        <v>0</v>
      </c>
      <c r="U2676">
        <v>0</v>
      </c>
      <c r="V2676">
        <v>0</v>
      </c>
      <c r="W2676">
        <v>0</v>
      </c>
      <c r="X2676">
        <v>0</v>
      </c>
      <c r="Y2676">
        <v>0</v>
      </c>
      <c r="Z2676">
        <v>0</v>
      </c>
      <c r="AA2676">
        <v>0</v>
      </c>
      <c r="AB2676">
        <v>0</v>
      </c>
      <c r="AC2676">
        <v>0</v>
      </c>
      <c r="AD2676">
        <v>0</v>
      </c>
      <c r="AE2676">
        <v>0</v>
      </c>
      <c r="AF2676">
        <v>0</v>
      </c>
    </row>
    <row r="2677" spans="1:32">
      <c r="A2677" t="s">
        <v>8280</v>
      </c>
      <c r="B2677" t="s">
        <v>19</v>
      </c>
      <c r="C2677">
        <v>0</v>
      </c>
      <c r="D2677">
        <v>0</v>
      </c>
      <c r="E2677">
        <v>0</v>
      </c>
      <c r="F2677">
        <v>0</v>
      </c>
      <c r="G2677">
        <v>0</v>
      </c>
      <c r="H2677">
        <v>0</v>
      </c>
      <c r="I2677">
        <v>0</v>
      </c>
      <c r="J2677">
        <v>0</v>
      </c>
      <c r="K2677">
        <v>0</v>
      </c>
      <c r="L2677">
        <v>0</v>
      </c>
      <c r="M2677">
        <v>0</v>
      </c>
      <c r="N2677">
        <v>0</v>
      </c>
      <c r="O2677">
        <v>0</v>
      </c>
      <c r="P2677">
        <v>0</v>
      </c>
      <c r="Q2677">
        <v>0</v>
      </c>
      <c r="R2677">
        <v>0</v>
      </c>
      <c r="S2677">
        <v>0</v>
      </c>
      <c r="T2677">
        <v>0</v>
      </c>
      <c r="U2677">
        <v>0</v>
      </c>
      <c r="V2677">
        <v>0</v>
      </c>
      <c r="W2677">
        <v>0</v>
      </c>
      <c r="X2677">
        <v>0</v>
      </c>
      <c r="Y2677">
        <v>0</v>
      </c>
      <c r="Z2677">
        <v>0</v>
      </c>
      <c r="AA2677">
        <v>0</v>
      </c>
      <c r="AB2677">
        <v>0</v>
      </c>
      <c r="AC2677">
        <v>0</v>
      </c>
      <c r="AD2677">
        <v>0</v>
      </c>
      <c r="AE2677">
        <v>0</v>
      </c>
      <c r="AF2677">
        <v>0</v>
      </c>
    </row>
    <row r="2678" spans="1:32">
      <c r="A2678" t="s">
        <v>8281</v>
      </c>
      <c r="B2678" t="s">
        <v>19</v>
      </c>
      <c r="C2678" s="2">
        <v>6351280000000</v>
      </c>
      <c r="D2678" s="2">
        <v>6351280000000</v>
      </c>
      <c r="E2678" s="2">
        <v>6064760000000</v>
      </c>
      <c r="F2678" s="2">
        <v>6054150000000</v>
      </c>
      <c r="G2678" s="2">
        <v>6070060000000</v>
      </c>
      <c r="H2678" s="2">
        <v>6107210000000</v>
      </c>
      <c r="I2678" s="2">
        <v>6133740000000</v>
      </c>
      <c r="J2678" s="2">
        <v>6149650000000</v>
      </c>
      <c r="K2678" s="2">
        <v>6165570000000</v>
      </c>
      <c r="L2678" s="2">
        <v>6176180000000</v>
      </c>
      <c r="M2678" s="2">
        <v>6192100000000</v>
      </c>
      <c r="N2678" s="2">
        <v>6229240000000</v>
      </c>
      <c r="O2678" s="2">
        <v>6255770000000</v>
      </c>
      <c r="P2678" s="2">
        <v>6277000000000</v>
      </c>
      <c r="Q2678" s="2">
        <v>6303530000000</v>
      </c>
      <c r="R2678" s="2">
        <v>6324750000000</v>
      </c>
      <c r="S2678" s="2">
        <v>6361890000000</v>
      </c>
      <c r="T2678" s="2">
        <v>6393730000000</v>
      </c>
      <c r="U2678" s="2">
        <v>6425570000000</v>
      </c>
      <c r="V2678" s="2">
        <v>6452100000000</v>
      </c>
      <c r="W2678" s="2">
        <v>6473320000000</v>
      </c>
      <c r="X2678" s="2">
        <v>6489240000000</v>
      </c>
      <c r="Y2678" s="2">
        <v>6510460000000</v>
      </c>
      <c r="Z2678" s="2">
        <v>6531690000000</v>
      </c>
      <c r="AA2678" s="2">
        <v>6547600000000</v>
      </c>
      <c r="AB2678" s="2">
        <v>6526380000000</v>
      </c>
      <c r="AC2678" s="2">
        <v>6505160000000</v>
      </c>
      <c r="AD2678" s="2">
        <v>6483930000000</v>
      </c>
      <c r="AE2678" s="2">
        <v>6473320000000</v>
      </c>
      <c r="AF2678" s="2">
        <v>6462710000000</v>
      </c>
    </row>
    <row r="2679" spans="1:32">
      <c r="A2679" t="s">
        <v>8282</v>
      </c>
      <c r="B2679" t="s">
        <v>19</v>
      </c>
      <c r="C2679" s="2">
        <v>685522000</v>
      </c>
      <c r="D2679" s="2">
        <v>685522000</v>
      </c>
      <c r="E2679" s="2">
        <v>654596000</v>
      </c>
      <c r="F2679" s="2">
        <v>653451000</v>
      </c>
      <c r="G2679" s="2">
        <v>655169000</v>
      </c>
      <c r="H2679" s="2">
        <v>659178000</v>
      </c>
      <c r="I2679" s="2">
        <v>662041000</v>
      </c>
      <c r="J2679" s="2">
        <v>663759000</v>
      </c>
      <c r="K2679" s="2">
        <v>665477000</v>
      </c>
      <c r="L2679" s="2">
        <v>666623000</v>
      </c>
      <c r="M2679" s="2">
        <v>668341000</v>
      </c>
      <c r="N2679" s="2">
        <v>672350000</v>
      </c>
      <c r="O2679" s="2">
        <v>675213000</v>
      </c>
      <c r="P2679" s="2">
        <v>677504000</v>
      </c>
      <c r="Q2679" s="2">
        <v>680368000</v>
      </c>
      <c r="R2679" s="2">
        <v>682658000</v>
      </c>
      <c r="S2679" s="2">
        <v>686667000</v>
      </c>
      <c r="T2679" s="2">
        <v>690104000</v>
      </c>
      <c r="U2679" s="2">
        <v>693540000</v>
      </c>
      <c r="V2679" s="2">
        <v>696403000</v>
      </c>
      <c r="W2679" s="2">
        <v>698694000</v>
      </c>
      <c r="X2679" s="2">
        <v>700412000</v>
      </c>
      <c r="Y2679" s="2">
        <v>702703000</v>
      </c>
      <c r="Z2679" s="2">
        <v>704994000</v>
      </c>
      <c r="AA2679" s="2">
        <v>706712000</v>
      </c>
      <c r="AB2679" s="2">
        <v>704421000</v>
      </c>
      <c r="AC2679" s="2">
        <v>702130000</v>
      </c>
      <c r="AD2679" s="2">
        <v>699839000</v>
      </c>
      <c r="AE2679" s="2">
        <v>698694000</v>
      </c>
      <c r="AF2679" s="2">
        <v>697549000</v>
      </c>
    </row>
    <row r="2680" spans="1:32">
      <c r="A2680" t="s">
        <v>8283</v>
      </c>
      <c r="B2680" t="s">
        <v>19</v>
      </c>
      <c r="C2680" s="2">
        <v>3821420000</v>
      </c>
      <c r="D2680" s="2">
        <v>3821420000</v>
      </c>
      <c r="E2680" s="2">
        <v>3649030000</v>
      </c>
      <c r="F2680" s="2">
        <v>3642640000</v>
      </c>
      <c r="G2680" s="2">
        <v>3652220000</v>
      </c>
      <c r="H2680" s="2">
        <v>3674570000</v>
      </c>
      <c r="I2680" s="2">
        <v>3690530000</v>
      </c>
      <c r="J2680" s="2">
        <v>3700110000</v>
      </c>
      <c r="K2680" s="2">
        <v>3709680000</v>
      </c>
      <c r="L2680" s="2">
        <v>3716070000</v>
      </c>
      <c r="M2680" s="2">
        <v>3725650000</v>
      </c>
      <c r="N2680" s="2">
        <v>3747990000</v>
      </c>
      <c r="O2680" s="2">
        <v>3763960000</v>
      </c>
      <c r="P2680" s="2">
        <v>3776730000</v>
      </c>
      <c r="Q2680" s="2">
        <v>3792690000</v>
      </c>
      <c r="R2680" s="2">
        <v>3805460000</v>
      </c>
      <c r="S2680" s="2">
        <v>3827810000</v>
      </c>
      <c r="T2680" s="2">
        <v>3846960000</v>
      </c>
      <c r="U2680" s="2">
        <v>3866120000</v>
      </c>
      <c r="V2680" s="2">
        <v>3882080000</v>
      </c>
      <c r="W2680" s="2">
        <v>3894850000</v>
      </c>
      <c r="X2680" s="2">
        <v>3904430000</v>
      </c>
      <c r="Y2680" s="2">
        <v>3917200000</v>
      </c>
      <c r="Z2680" s="2">
        <v>3929970000</v>
      </c>
      <c r="AA2680" s="2">
        <v>3939540000</v>
      </c>
      <c r="AB2680" s="2">
        <v>3926770000</v>
      </c>
      <c r="AC2680" s="2">
        <v>3914000000</v>
      </c>
      <c r="AD2680" s="2">
        <v>3901230000</v>
      </c>
      <c r="AE2680" s="2">
        <v>3894850000</v>
      </c>
      <c r="AF2680" s="2">
        <v>3888460000</v>
      </c>
    </row>
    <row r="2681" spans="1:32">
      <c r="A2681" t="s">
        <v>8284</v>
      </c>
      <c r="B2681" t="s">
        <v>19</v>
      </c>
      <c r="C2681" s="2">
        <v>6393060000</v>
      </c>
      <c r="D2681" s="2">
        <v>6393060000</v>
      </c>
      <c r="E2681" s="2">
        <v>6104650000</v>
      </c>
      <c r="F2681" s="2">
        <v>6093970000</v>
      </c>
      <c r="G2681" s="2">
        <v>6109990000</v>
      </c>
      <c r="H2681" s="2">
        <v>6147380000</v>
      </c>
      <c r="I2681" s="2">
        <v>6174080000</v>
      </c>
      <c r="J2681" s="2">
        <v>6190100000</v>
      </c>
      <c r="K2681" s="2">
        <v>6206130000</v>
      </c>
      <c r="L2681" s="2">
        <v>6216810000</v>
      </c>
      <c r="M2681" s="2">
        <v>6232830000</v>
      </c>
      <c r="N2681" s="2">
        <v>6270220000</v>
      </c>
      <c r="O2681" s="2">
        <v>6296920000</v>
      </c>
      <c r="P2681" s="2">
        <v>6318280000</v>
      </c>
      <c r="Q2681" s="2">
        <v>6344990000</v>
      </c>
      <c r="R2681" s="2">
        <v>6366350000</v>
      </c>
      <c r="S2681" s="2">
        <v>6403740000</v>
      </c>
      <c r="T2681" s="2">
        <v>6435780000</v>
      </c>
      <c r="U2681" s="2">
        <v>6467830000</v>
      </c>
      <c r="V2681" s="2">
        <v>6494530000</v>
      </c>
      <c r="W2681" s="2">
        <v>6515900000</v>
      </c>
      <c r="X2681" s="2">
        <v>6531920000</v>
      </c>
      <c r="Y2681" s="2">
        <v>6553280000</v>
      </c>
      <c r="Z2681" s="2">
        <v>6574650000</v>
      </c>
      <c r="AA2681" s="2">
        <v>6590670000</v>
      </c>
      <c r="AB2681" s="2">
        <v>6569310000</v>
      </c>
      <c r="AC2681" s="2">
        <v>6547940000</v>
      </c>
      <c r="AD2681" s="2">
        <v>6526580000</v>
      </c>
      <c r="AE2681" s="2">
        <v>6515900000</v>
      </c>
      <c r="AF2681" s="2">
        <v>6505220000</v>
      </c>
    </row>
    <row r="2682" spans="1:32">
      <c r="A2682" t="s">
        <v>8285</v>
      </c>
      <c r="B2682" t="s">
        <v>19</v>
      </c>
      <c r="C2682" s="2">
        <v>256397000</v>
      </c>
      <c r="D2682" s="2">
        <v>256397000</v>
      </c>
      <c r="E2682" s="2">
        <v>244831000</v>
      </c>
      <c r="F2682" s="2">
        <v>244402000</v>
      </c>
      <c r="G2682" s="2">
        <v>245045000</v>
      </c>
      <c r="H2682" s="2">
        <v>246544000</v>
      </c>
      <c r="I2682" s="2">
        <v>247615000</v>
      </c>
      <c r="J2682" s="2">
        <v>248258000</v>
      </c>
      <c r="K2682" s="2">
        <v>248900000</v>
      </c>
      <c r="L2682" s="2">
        <v>249329000</v>
      </c>
      <c r="M2682" s="2">
        <v>249971000</v>
      </c>
      <c r="N2682" s="2">
        <v>251471000</v>
      </c>
      <c r="O2682" s="2">
        <v>252542000</v>
      </c>
      <c r="P2682" s="2">
        <v>253399000</v>
      </c>
      <c r="Q2682" s="2">
        <v>254470000</v>
      </c>
      <c r="R2682" s="2">
        <v>255326000</v>
      </c>
      <c r="S2682" s="2">
        <v>256826000</v>
      </c>
      <c r="T2682" s="2">
        <v>258111000</v>
      </c>
      <c r="U2682" s="2">
        <v>259396000</v>
      </c>
      <c r="V2682" s="2">
        <v>260467000</v>
      </c>
      <c r="W2682" s="2">
        <v>261324000</v>
      </c>
      <c r="X2682" s="2">
        <v>261967000</v>
      </c>
      <c r="Y2682" s="2">
        <v>262823000</v>
      </c>
      <c r="Z2682" s="2">
        <v>263680000</v>
      </c>
      <c r="AA2682" s="2">
        <v>264323000</v>
      </c>
      <c r="AB2682" s="2">
        <v>263466000</v>
      </c>
      <c r="AC2682" s="2">
        <v>262609000</v>
      </c>
      <c r="AD2682" s="2">
        <v>261752000</v>
      </c>
      <c r="AE2682" s="2">
        <v>261324000</v>
      </c>
      <c r="AF2682" s="2">
        <v>260896000</v>
      </c>
    </row>
    <row r="2683" spans="1:32">
      <c r="A2683" t="s">
        <v>8286</v>
      </c>
      <c r="B2683" t="s">
        <v>19</v>
      </c>
      <c r="C2683" s="2">
        <v>240956000</v>
      </c>
      <c r="D2683" s="2">
        <v>240956000</v>
      </c>
      <c r="E2683" s="2">
        <v>230086000</v>
      </c>
      <c r="F2683" s="2">
        <v>229683000</v>
      </c>
      <c r="G2683" s="2">
        <v>230287000</v>
      </c>
      <c r="H2683" s="2">
        <v>231696000</v>
      </c>
      <c r="I2683" s="2">
        <v>232703000</v>
      </c>
      <c r="J2683" s="2">
        <v>233307000</v>
      </c>
      <c r="K2683" s="2">
        <v>233911000</v>
      </c>
      <c r="L2683" s="2">
        <v>234313000</v>
      </c>
      <c r="M2683" s="2">
        <v>234917000</v>
      </c>
      <c r="N2683" s="2">
        <v>236326000</v>
      </c>
      <c r="O2683" s="2">
        <v>237333000</v>
      </c>
      <c r="P2683" s="2">
        <v>238138000</v>
      </c>
      <c r="Q2683" s="2">
        <v>239144000</v>
      </c>
      <c r="R2683" s="2">
        <v>239950000</v>
      </c>
      <c r="S2683" s="2">
        <v>241359000</v>
      </c>
      <c r="T2683" s="2">
        <v>242566000</v>
      </c>
      <c r="U2683" s="2">
        <v>243774000</v>
      </c>
      <c r="V2683" s="2">
        <v>244781000</v>
      </c>
      <c r="W2683" s="2">
        <v>245586000</v>
      </c>
      <c r="X2683" s="2">
        <v>246190000</v>
      </c>
      <c r="Y2683" s="2">
        <v>246995000</v>
      </c>
      <c r="Z2683" s="2">
        <v>247800000</v>
      </c>
      <c r="AA2683" s="2">
        <v>248404000</v>
      </c>
      <c r="AB2683" s="2">
        <v>247599000</v>
      </c>
      <c r="AC2683" s="2">
        <v>246794000</v>
      </c>
      <c r="AD2683" s="2">
        <v>245989000</v>
      </c>
      <c r="AE2683" s="2">
        <v>245586000</v>
      </c>
      <c r="AF2683" s="2">
        <v>245183000</v>
      </c>
    </row>
    <row r="2684" spans="1:32">
      <c r="A2684" t="s">
        <v>8287</v>
      </c>
      <c r="B2684" t="s">
        <v>19</v>
      </c>
      <c r="C2684" s="2">
        <v>148787000</v>
      </c>
      <c r="D2684" s="2">
        <v>148787000</v>
      </c>
      <c r="E2684" s="2">
        <v>142075000</v>
      </c>
      <c r="F2684" s="2">
        <v>141826000</v>
      </c>
      <c r="G2684" s="2">
        <v>142199000</v>
      </c>
      <c r="H2684" s="2">
        <v>143069000</v>
      </c>
      <c r="I2684" s="2">
        <v>143691000</v>
      </c>
      <c r="J2684" s="2">
        <v>144064000</v>
      </c>
      <c r="K2684" s="2">
        <v>144437000</v>
      </c>
      <c r="L2684" s="2">
        <v>144685000</v>
      </c>
      <c r="M2684" s="2">
        <v>145058000</v>
      </c>
      <c r="N2684" s="2">
        <v>145928000</v>
      </c>
      <c r="O2684" s="2">
        <v>146550000</v>
      </c>
      <c r="P2684" s="2">
        <v>147047000</v>
      </c>
      <c r="Q2684" s="2">
        <v>147668000</v>
      </c>
      <c r="R2684" s="2">
        <v>148166000</v>
      </c>
      <c r="S2684" s="2">
        <v>149036000</v>
      </c>
      <c r="T2684" s="2">
        <v>149782000</v>
      </c>
      <c r="U2684" s="2">
        <v>150527000</v>
      </c>
      <c r="V2684" s="2">
        <v>151149000</v>
      </c>
      <c r="W2684" s="2">
        <v>151646000</v>
      </c>
      <c r="X2684" s="2">
        <v>152019000</v>
      </c>
      <c r="Y2684" s="2">
        <v>152516000</v>
      </c>
      <c r="Z2684" s="2">
        <v>153013000</v>
      </c>
      <c r="AA2684" s="2">
        <v>153386000</v>
      </c>
      <c r="AB2684" s="2">
        <v>152889000</v>
      </c>
      <c r="AC2684" s="2">
        <v>152392000</v>
      </c>
      <c r="AD2684" s="2">
        <v>151895000</v>
      </c>
      <c r="AE2684" s="2">
        <v>151646000</v>
      </c>
      <c r="AF2684" s="2">
        <v>151397000</v>
      </c>
    </row>
    <row r="2685" spans="1:32">
      <c r="A2685" t="s">
        <v>8288</v>
      </c>
      <c r="B2685" t="s">
        <v>19</v>
      </c>
      <c r="C2685" s="2">
        <v>15082200</v>
      </c>
      <c r="D2685" s="2">
        <v>15082200</v>
      </c>
      <c r="E2685" s="2">
        <v>14401800</v>
      </c>
      <c r="F2685" s="2">
        <v>14376600</v>
      </c>
      <c r="G2685" s="2">
        <v>14414400</v>
      </c>
      <c r="H2685" s="2">
        <v>14502600</v>
      </c>
      <c r="I2685" s="2">
        <v>14565600</v>
      </c>
      <c r="J2685" s="2">
        <v>14603400</v>
      </c>
      <c r="K2685" s="2">
        <v>14641200</v>
      </c>
      <c r="L2685" s="2">
        <v>14666400</v>
      </c>
      <c r="M2685" s="2">
        <v>14704200</v>
      </c>
      <c r="N2685" s="2">
        <v>14792400</v>
      </c>
      <c r="O2685" s="2">
        <v>14855400</v>
      </c>
      <c r="P2685" s="2">
        <v>14905800</v>
      </c>
      <c r="Q2685" s="2">
        <v>14968800</v>
      </c>
      <c r="R2685" s="2">
        <v>15019200</v>
      </c>
      <c r="S2685" s="2">
        <v>15107400</v>
      </c>
      <c r="T2685" s="2">
        <v>15183000</v>
      </c>
      <c r="U2685" s="2">
        <v>15258600</v>
      </c>
      <c r="V2685" s="2">
        <v>15321600</v>
      </c>
      <c r="W2685" s="2">
        <v>15372000</v>
      </c>
      <c r="X2685" s="2">
        <v>15409800</v>
      </c>
      <c r="Y2685" s="2">
        <v>15460200</v>
      </c>
      <c r="Z2685" s="2">
        <v>15510600</v>
      </c>
      <c r="AA2685" s="2">
        <v>15548400</v>
      </c>
      <c r="AB2685" s="2">
        <v>15498000</v>
      </c>
      <c r="AC2685" s="2">
        <v>15447600</v>
      </c>
      <c r="AD2685" s="2">
        <v>15397200</v>
      </c>
      <c r="AE2685" s="2">
        <v>15372000</v>
      </c>
      <c r="AF2685" s="2">
        <v>15346800</v>
      </c>
    </row>
    <row r="2686" spans="1:32">
      <c r="A2686" t="s">
        <v>8289</v>
      </c>
      <c r="B2686" t="s">
        <v>19</v>
      </c>
      <c r="C2686" s="2">
        <v>110124000</v>
      </c>
      <c r="D2686" s="2">
        <v>110124000</v>
      </c>
      <c r="E2686" s="2">
        <v>105156000</v>
      </c>
      <c r="F2686" s="2">
        <v>104972000</v>
      </c>
      <c r="G2686" s="2">
        <v>105248000</v>
      </c>
      <c r="H2686" s="2">
        <v>105892000</v>
      </c>
      <c r="I2686" s="2">
        <v>106352000</v>
      </c>
      <c r="J2686" s="2">
        <v>106628000</v>
      </c>
      <c r="K2686" s="2">
        <v>106904000</v>
      </c>
      <c r="L2686" s="2">
        <v>107088000</v>
      </c>
      <c r="M2686" s="2">
        <v>107364000</v>
      </c>
      <c r="N2686" s="2">
        <v>108008000</v>
      </c>
      <c r="O2686" s="2">
        <v>108468000</v>
      </c>
      <c r="P2686" s="2">
        <v>108836000</v>
      </c>
      <c r="Q2686" s="2">
        <v>109296000</v>
      </c>
      <c r="R2686" s="2">
        <v>109664000</v>
      </c>
      <c r="S2686" s="2">
        <v>110308000</v>
      </c>
      <c r="T2686" s="2">
        <v>110860000</v>
      </c>
      <c r="U2686" s="2">
        <v>111412000</v>
      </c>
      <c r="V2686" s="2">
        <v>111872000</v>
      </c>
      <c r="W2686" s="2">
        <v>112240000</v>
      </c>
      <c r="X2686" s="2">
        <v>112516000</v>
      </c>
      <c r="Y2686" s="2">
        <v>112884000</v>
      </c>
      <c r="Z2686" s="2">
        <v>113252000</v>
      </c>
      <c r="AA2686" s="2">
        <v>113528000</v>
      </c>
      <c r="AB2686" s="2">
        <v>113160000</v>
      </c>
      <c r="AC2686" s="2">
        <v>112792000</v>
      </c>
      <c r="AD2686" s="2">
        <v>112424000</v>
      </c>
      <c r="AE2686" s="2">
        <v>112240000</v>
      </c>
      <c r="AF2686" s="2">
        <v>112056000</v>
      </c>
    </row>
    <row r="2687" spans="1:32">
      <c r="A2687" t="s">
        <v>8290</v>
      </c>
      <c r="B2687" t="s">
        <v>19</v>
      </c>
      <c r="C2687" s="2">
        <v>135860000</v>
      </c>
      <c r="D2687" s="2">
        <v>135860000</v>
      </c>
      <c r="E2687" s="2">
        <v>129730000</v>
      </c>
      <c r="F2687" s="2">
        <v>129503000</v>
      </c>
      <c r="G2687" s="2">
        <v>129844000</v>
      </c>
      <c r="H2687" s="2">
        <v>130638000</v>
      </c>
      <c r="I2687" s="2">
        <v>131206000</v>
      </c>
      <c r="J2687" s="2">
        <v>131546000</v>
      </c>
      <c r="K2687" s="2">
        <v>131887000</v>
      </c>
      <c r="L2687" s="2">
        <v>132114000</v>
      </c>
      <c r="M2687" s="2">
        <v>132454000</v>
      </c>
      <c r="N2687" s="2">
        <v>133249000</v>
      </c>
      <c r="O2687" s="2">
        <v>133816000</v>
      </c>
      <c r="P2687" s="2">
        <v>134270000</v>
      </c>
      <c r="Q2687" s="2">
        <v>134838000</v>
      </c>
      <c r="R2687" s="2">
        <v>135292000</v>
      </c>
      <c r="S2687" s="2">
        <v>136086000</v>
      </c>
      <c r="T2687" s="2">
        <v>136768000</v>
      </c>
      <c r="U2687" s="2">
        <v>137448000</v>
      </c>
      <c r="V2687" s="2">
        <v>138016000</v>
      </c>
      <c r="W2687" s="2">
        <v>138470000</v>
      </c>
      <c r="X2687" s="2">
        <v>138810000</v>
      </c>
      <c r="Y2687" s="2">
        <v>139264000</v>
      </c>
      <c r="Z2687" s="2">
        <v>139718000</v>
      </c>
      <c r="AA2687" s="2">
        <v>140059000</v>
      </c>
      <c r="AB2687" s="2">
        <v>139605000</v>
      </c>
      <c r="AC2687" s="2">
        <v>139151000</v>
      </c>
      <c r="AD2687" s="2">
        <v>138697000</v>
      </c>
      <c r="AE2687" s="2">
        <v>138470000</v>
      </c>
      <c r="AF2687" s="2">
        <v>138243000</v>
      </c>
    </row>
    <row r="2688" spans="1:32">
      <c r="A2688" t="s">
        <v>8291</v>
      </c>
      <c r="B2688" t="s">
        <v>19</v>
      </c>
      <c r="C2688" s="2">
        <v>9576000</v>
      </c>
      <c r="D2688" s="2">
        <v>9576000</v>
      </c>
      <c r="E2688" s="2">
        <v>9144000</v>
      </c>
      <c r="F2688" s="2">
        <v>9128000</v>
      </c>
      <c r="G2688" s="2">
        <v>9152000</v>
      </c>
      <c r="H2688" s="2">
        <v>9208000</v>
      </c>
      <c r="I2688" s="2">
        <v>9248000</v>
      </c>
      <c r="J2688" s="2">
        <v>9272000</v>
      </c>
      <c r="K2688" s="2">
        <v>9296000</v>
      </c>
      <c r="L2688" s="2">
        <v>9312000</v>
      </c>
      <c r="M2688" s="2">
        <v>9336000</v>
      </c>
      <c r="N2688" s="2">
        <v>9392000</v>
      </c>
      <c r="O2688" s="2">
        <v>9432000</v>
      </c>
      <c r="P2688" s="2">
        <v>9464000</v>
      </c>
      <c r="Q2688" s="2">
        <v>9504000</v>
      </c>
      <c r="R2688" s="2">
        <v>9536000</v>
      </c>
      <c r="S2688" s="2">
        <v>9592000</v>
      </c>
      <c r="T2688" s="2">
        <v>9640000</v>
      </c>
      <c r="U2688" s="2">
        <v>9688000</v>
      </c>
      <c r="V2688" s="2">
        <v>9728000</v>
      </c>
      <c r="W2688" s="2">
        <v>9760000</v>
      </c>
      <c r="X2688" s="2">
        <v>9784000</v>
      </c>
      <c r="Y2688" s="2">
        <v>9816000</v>
      </c>
      <c r="Z2688" s="2">
        <v>9848000</v>
      </c>
      <c r="AA2688" s="2">
        <v>9872000</v>
      </c>
      <c r="AB2688" s="2">
        <v>9840000</v>
      </c>
      <c r="AC2688" s="2">
        <v>9808000</v>
      </c>
      <c r="AD2688" s="2">
        <v>9776000</v>
      </c>
      <c r="AE2688" s="2">
        <v>9760000</v>
      </c>
      <c r="AF2688" s="2">
        <v>9744000</v>
      </c>
    </row>
    <row r="2689" spans="1:32">
      <c r="A2689" t="s">
        <v>8292</v>
      </c>
      <c r="B2689" t="s">
        <v>19</v>
      </c>
      <c r="C2689">
        <v>0</v>
      </c>
      <c r="D2689">
        <v>0</v>
      </c>
      <c r="E2689">
        <v>0</v>
      </c>
      <c r="F2689">
        <v>0</v>
      </c>
      <c r="G2689">
        <v>0</v>
      </c>
      <c r="H2689">
        <v>0</v>
      </c>
      <c r="I2689">
        <v>0</v>
      </c>
      <c r="J2689">
        <v>0</v>
      </c>
      <c r="K2689">
        <v>0</v>
      </c>
      <c r="L2689">
        <v>0</v>
      </c>
      <c r="M2689">
        <v>0</v>
      </c>
      <c r="N2689">
        <v>0</v>
      </c>
      <c r="O2689">
        <v>0</v>
      </c>
      <c r="P2689">
        <v>0</v>
      </c>
      <c r="Q2689">
        <v>0</v>
      </c>
      <c r="R2689">
        <v>0</v>
      </c>
      <c r="S2689">
        <v>0</v>
      </c>
      <c r="T2689">
        <v>0</v>
      </c>
      <c r="U2689">
        <v>0</v>
      </c>
      <c r="V2689">
        <v>0</v>
      </c>
      <c r="W2689">
        <v>0</v>
      </c>
      <c r="X2689">
        <v>0</v>
      </c>
      <c r="Y2689">
        <v>0</v>
      </c>
      <c r="Z2689">
        <v>0</v>
      </c>
      <c r="AA2689">
        <v>0</v>
      </c>
      <c r="AB2689">
        <v>0</v>
      </c>
      <c r="AC2689">
        <v>0</v>
      </c>
      <c r="AD2689">
        <v>0</v>
      </c>
      <c r="AE2689">
        <v>0</v>
      </c>
      <c r="AF2689">
        <v>0</v>
      </c>
    </row>
    <row r="2690" spans="1:32">
      <c r="A2690" t="s">
        <v>8293</v>
      </c>
      <c r="B2690" t="s">
        <v>19</v>
      </c>
      <c r="C2690" s="2">
        <v>557130000000</v>
      </c>
      <c r="D2690" s="2">
        <v>560844000000</v>
      </c>
      <c r="E2690" s="2">
        <v>504494000000</v>
      </c>
      <c r="F2690" s="2">
        <v>541212000000</v>
      </c>
      <c r="G2690" s="2">
        <v>504919000000</v>
      </c>
      <c r="H2690" s="2">
        <v>459340000000</v>
      </c>
      <c r="I2690" s="2">
        <v>409676000000</v>
      </c>
      <c r="J2690" s="2">
        <v>365690000000</v>
      </c>
      <c r="K2690" s="2">
        <v>324674000000</v>
      </c>
      <c r="L2690" s="2">
        <v>307270000000</v>
      </c>
      <c r="M2690" s="2">
        <v>304671000000</v>
      </c>
      <c r="N2690" s="2">
        <v>305785000000</v>
      </c>
      <c r="O2690" s="2">
        <v>304246000000</v>
      </c>
      <c r="P2690" s="2">
        <v>301434000000</v>
      </c>
      <c r="Q2690" s="2">
        <v>303768000000</v>
      </c>
      <c r="R2690" s="2">
        <v>300213000000</v>
      </c>
      <c r="S2690" s="2">
        <v>293369000000</v>
      </c>
      <c r="T2690" s="2">
        <v>288806000000</v>
      </c>
      <c r="U2690" s="2">
        <v>282120000000</v>
      </c>
      <c r="V2690" s="2">
        <v>278034000000</v>
      </c>
      <c r="W2690" s="2">
        <v>278300000000</v>
      </c>
      <c r="X2690" s="2">
        <v>279043000000</v>
      </c>
      <c r="Y2690" s="2">
        <v>275434000000</v>
      </c>
      <c r="Z2690" s="2">
        <v>271243000000</v>
      </c>
      <c r="AA2690" s="2">
        <v>268271000000</v>
      </c>
      <c r="AB2690" s="2">
        <v>265406000000</v>
      </c>
      <c r="AC2690" s="2">
        <v>263602000000</v>
      </c>
      <c r="AD2690" s="2">
        <v>261745000000</v>
      </c>
      <c r="AE2690" s="2">
        <v>259623000000</v>
      </c>
      <c r="AF2690" s="2">
        <v>255006000000</v>
      </c>
    </row>
    <row r="2691" spans="1:32">
      <c r="A2691" t="s">
        <v>8294</v>
      </c>
      <c r="B2691" t="s">
        <v>19</v>
      </c>
      <c r="C2691" s="2">
        <v>60133500</v>
      </c>
      <c r="D2691" s="2">
        <v>60534400</v>
      </c>
      <c r="E2691" s="2">
        <v>54452300</v>
      </c>
      <c r="F2691" s="2">
        <v>58415400</v>
      </c>
      <c r="G2691" s="2">
        <v>54498100</v>
      </c>
      <c r="H2691" s="2">
        <v>49578600</v>
      </c>
      <c r="I2691" s="2">
        <v>44218200</v>
      </c>
      <c r="J2691" s="2">
        <v>39470500</v>
      </c>
      <c r="K2691" s="2">
        <v>35043500</v>
      </c>
      <c r="L2691" s="2">
        <v>33165100</v>
      </c>
      <c r="M2691" s="2">
        <v>32884400</v>
      </c>
      <c r="N2691" s="2">
        <v>33004700</v>
      </c>
      <c r="O2691" s="2">
        <v>32838600</v>
      </c>
      <c r="P2691" s="2">
        <v>32535100</v>
      </c>
      <c r="Q2691" s="2">
        <v>32787100</v>
      </c>
      <c r="R2691" s="2">
        <v>32403400</v>
      </c>
      <c r="S2691" s="2">
        <v>31664600</v>
      </c>
      <c r="T2691" s="2">
        <v>31172100</v>
      </c>
      <c r="U2691" s="2">
        <v>30450500</v>
      </c>
      <c r="V2691" s="2">
        <v>30009500</v>
      </c>
      <c r="W2691" s="2">
        <v>30038100</v>
      </c>
      <c r="X2691" s="2">
        <v>30118300</v>
      </c>
      <c r="Y2691" s="2">
        <v>29728900</v>
      </c>
      <c r="Z2691" s="2">
        <v>29276400</v>
      </c>
      <c r="AA2691" s="2">
        <v>28955700</v>
      </c>
      <c r="AB2691" s="2">
        <v>28646500</v>
      </c>
      <c r="AC2691" s="2">
        <v>28451700</v>
      </c>
      <c r="AD2691" s="2">
        <v>28251300</v>
      </c>
      <c r="AE2691" s="2">
        <v>28022200</v>
      </c>
      <c r="AF2691" s="2">
        <v>27524000</v>
      </c>
    </row>
    <row r="2692" spans="1:32">
      <c r="A2692" t="s">
        <v>8295</v>
      </c>
      <c r="B2692" t="s">
        <v>19</v>
      </c>
      <c r="C2692" s="2">
        <v>335212000</v>
      </c>
      <c r="D2692" s="2">
        <v>337447000</v>
      </c>
      <c r="E2692" s="2">
        <v>303543000</v>
      </c>
      <c r="F2692" s="2">
        <v>325635000</v>
      </c>
      <c r="G2692" s="2">
        <v>303798000</v>
      </c>
      <c r="H2692" s="2">
        <v>276375000</v>
      </c>
      <c r="I2692" s="2">
        <v>246493000</v>
      </c>
      <c r="J2692" s="2">
        <v>220027000</v>
      </c>
      <c r="K2692" s="2">
        <v>195349000</v>
      </c>
      <c r="L2692" s="2">
        <v>184878000</v>
      </c>
      <c r="M2692" s="2">
        <v>183313000</v>
      </c>
      <c r="N2692" s="2">
        <v>183984000</v>
      </c>
      <c r="O2692" s="2">
        <v>183058000</v>
      </c>
      <c r="P2692" s="2">
        <v>181366000</v>
      </c>
      <c r="Q2692" s="2">
        <v>182771000</v>
      </c>
      <c r="R2692" s="2">
        <v>180632000</v>
      </c>
      <c r="S2692" s="2">
        <v>176513000</v>
      </c>
      <c r="T2692" s="2">
        <v>173768000</v>
      </c>
      <c r="U2692" s="2">
        <v>169745000</v>
      </c>
      <c r="V2692" s="2">
        <v>167287000</v>
      </c>
      <c r="W2692" s="2">
        <v>167447000</v>
      </c>
      <c r="X2692" s="2">
        <v>167894000</v>
      </c>
      <c r="Y2692" s="2">
        <v>165723000</v>
      </c>
      <c r="Z2692" s="2">
        <v>163201000</v>
      </c>
      <c r="AA2692" s="2">
        <v>161413000</v>
      </c>
      <c r="AB2692" s="2">
        <v>159689000</v>
      </c>
      <c r="AC2692" s="2">
        <v>158603000</v>
      </c>
      <c r="AD2692" s="2">
        <v>157486000</v>
      </c>
      <c r="AE2692" s="2">
        <v>156209000</v>
      </c>
      <c r="AF2692" s="2">
        <v>153432000</v>
      </c>
    </row>
    <row r="2693" spans="1:32">
      <c r="A2693" t="s">
        <v>8296</v>
      </c>
      <c r="B2693" t="s">
        <v>19</v>
      </c>
      <c r="C2693" s="2">
        <v>560794000</v>
      </c>
      <c r="D2693" s="2">
        <v>564533000</v>
      </c>
      <c r="E2693" s="2">
        <v>507813000</v>
      </c>
      <c r="F2693" s="2">
        <v>544772000</v>
      </c>
      <c r="G2693" s="2">
        <v>508240000</v>
      </c>
      <c r="H2693" s="2">
        <v>462362000</v>
      </c>
      <c r="I2693" s="2">
        <v>412371000</v>
      </c>
      <c r="J2693" s="2">
        <v>368095000</v>
      </c>
      <c r="K2693" s="2">
        <v>326810000</v>
      </c>
      <c r="L2693" s="2">
        <v>309292000</v>
      </c>
      <c r="M2693" s="2">
        <v>306674000</v>
      </c>
      <c r="N2693" s="2">
        <v>307796000</v>
      </c>
      <c r="O2693" s="2">
        <v>306247000</v>
      </c>
      <c r="P2693" s="2">
        <v>303417000</v>
      </c>
      <c r="Q2693" s="2">
        <v>305767000</v>
      </c>
      <c r="R2693" s="2">
        <v>302188000</v>
      </c>
      <c r="S2693" s="2">
        <v>295298000</v>
      </c>
      <c r="T2693" s="2">
        <v>290705000</v>
      </c>
      <c r="U2693" s="2">
        <v>283976000</v>
      </c>
      <c r="V2693" s="2">
        <v>279863000</v>
      </c>
      <c r="W2693" s="2">
        <v>280130000</v>
      </c>
      <c r="X2693" s="2">
        <v>280878000</v>
      </c>
      <c r="Y2693" s="2">
        <v>277246000</v>
      </c>
      <c r="Z2693" s="2">
        <v>273027000</v>
      </c>
      <c r="AA2693" s="2">
        <v>270036000</v>
      </c>
      <c r="AB2693" s="2">
        <v>267152000</v>
      </c>
      <c r="AC2693" s="2">
        <v>265336000</v>
      </c>
      <c r="AD2693" s="2">
        <v>263467000</v>
      </c>
      <c r="AE2693" s="2">
        <v>261330000</v>
      </c>
      <c r="AF2693" s="2">
        <v>256684000</v>
      </c>
    </row>
    <row r="2694" spans="1:32">
      <c r="A2694" t="s">
        <v>8297</v>
      </c>
      <c r="B2694" t="s">
        <v>19</v>
      </c>
      <c r="C2694" s="2">
        <v>22491000</v>
      </c>
      <c r="D2694" s="2">
        <v>22640900</v>
      </c>
      <c r="E2694" s="2">
        <v>20366100</v>
      </c>
      <c r="F2694" s="2">
        <v>21848400</v>
      </c>
      <c r="G2694" s="2">
        <v>20383300</v>
      </c>
      <c r="H2694" s="2">
        <v>18543300</v>
      </c>
      <c r="I2694" s="2">
        <v>16538400</v>
      </c>
      <c r="J2694" s="2">
        <v>14762700</v>
      </c>
      <c r="K2694" s="2">
        <v>13106900</v>
      </c>
      <c r="L2694" s="2">
        <v>12404300</v>
      </c>
      <c r="M2694" s="2">
        <v>12299400</v>
      </c>
      <c r="N2694" s="2">
        <v>12344300</v>
      </c>
      <c r="O2694" s="2">
        <v>12282200</v>
      </c>
      <c r="P2694" s="2">
        <v>12168700</v>
      </c>
      <c r="Q2694" s="2">
        <v>12263000</v>
      </c>
      <c r="R2694" s="2">
        <v>12119400</v>
      </c>
      <c r="S2694" s="2">
        <v>11843100</v>
      </c>
      <c r="T2694" s="2">
        <v>11658900</v>
      </c>
      <c r="U2694" s="2">
        <v>11389000</v>
      </c>
      <c r="V2694" s="2">
        <v>11224100</v>
      </c>
      <c r="W2694" s="2">
        <v>11234800</v>
      </c>
      <c r="X2694" s="2">
        <v>11264800</v>
      </c>
      <c r="Y2694" s="2">
        <v>11119100</v>
      </c>
      <c r="Z2694" s="2">
        <v>10949900</v>
      </c>
      <c r="AA2694" s="2">
        <v>10830000</v>
      </c>
      <c r="AB2694" s="2">
        <v>10714300</v>
      </c>
      <c r="AC2694" s="2">
        <v>10641500</v>
      </c>
      <c r="AD2694" s="2">
        <v>10566500</v>
      </c>
      <c r="AE2694" s="2">
        <v>10480800</v>
      </c>
      <c r="AF2694" s="2">
        <v>10294500</v>
      </c>
    </row>
    <row r="2695" spans="1:32">
      <c r="A2695" t="s">
        <v>8298</v>
      </c>
      <c r="B2695" t="s">
        <v>19</v>
      </c>
      <c r="C2695" s="2">
        <v>21136500</v>
      </c>
      <c r="D2695" s="2">
        <v>21277400</v>
      </c>
      <c r="E2695" s="2">
        <v>19139600</v>
      </c>
      <c r="F2695" s="2">
        <v>20532600</v>
      </c>
      <c r="G2695" s="2">
        <v>19155700</v>
      </c>
      <c r="H2695" s="2">
        <v>17426500</v>
      </c>
      <c r="I2695" s="2">
        <v>15542400</v>
      </c>
      <c r="J2695" s="2">
        <v>13873600</v>
      </c>
      <c r="K2695" s="2">
        <v>12317500</v>
      </c>
      <c r="L2695" s="2">
        <v>11657300</v>
      </c>
      <c r="M2695" s="2">
        <v>11558600</v>
      </c>
      <c r="N2695" s="2">
        <v>11600900</v>
      </c>
      <c r="O2695" s="2">
        <v>11542500</v>
      </c>
      <c r="P2695" s="2">
        <v>11435900</v>
      </c>
      <c r="Q2695" s="2">
        <v>11524400</v>
      </c>
      <c r="R2695" s="2">
        <v>11389600</v>
      </c>
      <c r="S2695" s="2">
        <v>11129900</v>
      </c>
      <c r="T2695" s="2">
        <v>10956800</v>
      </c>
      <c r="U2695" s="2">
        <v>10703100</v>
      </c>
      <c r="V2695" s="2">
        <v>10548100</v>
      </c>
      <c r="W2695" s="2">
        <v>10558200</v>
      </c>
      <c r="X2695" s="2">
        <v>10586400</v>
      </c>
      <c r="Y2695" s="2">
        <v>10449500</v>
      </c>
      <c r="Z2695" s="2">
        <v>10290500</v>
      </c>
      <c r="AA2695" s="2">
        <v>10177700</v>
      </c>
      <c r="AB2695" s="2">
        <v>10069000</v>
      </c>
      <c r="AC2695" s="2">
        <v>10000600</v>
      </c>
      <c r="AD2695" s="2">
        <v>9930130</v>
      </c>
      <c r="AE2695" s="2">
        <v>9849610</v>
      </c>
      <c r="AF2695" s="2">
        <v>9674480</v>
      </c>
    </row>
    <row r="2696" spans="1:32">
      <c r="A2696" t="s">
        <v>8299</v>
      </c>
      <c r="B2696" t="s">
        <v>19</v>
      </c>
      <c r="C2696" s="2">
        <v>13051500</v>
      </c>
      <c r="D2696" s="2">
        <v>13138500</v>
      </c>
      <c r="E2696" s="2">
        <v>11818400</v>
      </c>
      <c r="F2696" s="2">
        <v>12678600</v>
      </c>
      <c r="G2696" s="2">
        <v>11828400</v>
      </c>
      <c r="H2696" s="2">
        <v>10760700</v>
      </c>
      <c r="I2696" s="2">
        <v>9597200</v>
      </c>
      <c r="J2696" s="2">
        <v>8566760</v>
      </c>
      <c r="K2696" s="2">
        <v>7605920</v>
      </c>
      <c r="L2696" s="2">
        <v>7198210</v>
      </c>
      <c r="M2696" s="2">
        <v>7137310</v>
      </c>
      <c r="N2696" s="2">
        <v>7163410</v>
      </c>
      <c r="O2696" s="2">
        <v>7127360</v>
      </c>
      <c r="P2696" s="2">
        <v>7061480</v>
      </c>
      <c r="Q2696" s="2">
        <v>7116180</v>
      </c>
      <c r="R2696" s="2">
        <v>7032890</v>
      </c>
      <c r="S2696" s="2">
        <v>6872550</v>
      </c>
      <c r="T2696" s="2">
        <v>6765650</v>
      </c>
      <c r="U2696" s="2">
        <v>6609030</v>
      </c>
      <c r="V2696" s="2">
        <v>6513320</v>
      </c>
      <c r="W2696" s="2">
        <v>6519540</v>
      </c>
      <c r="X2696" s="2">
        <v>6536940</v>
      </c>
      <c r="Y2696" s="2">
        <v>6452410</v>
      </c>
      <c r="Z2696" s="2">
        <v>6354220</v>
      </c>
      <c r="AA2696" s="2">
        <v>6284610</v>
      </c>
      <c r="AB2696" s="2">
        <v>6217490</v>
      </c>
      <c r="AC2696" s="2">
        <v>6175220</v>
      </c>
      <c r="AD2696" s="2">
        <v>6131720</v>
      </c>
      <c r="AE2696" s="2">
        <v>6082000</v>
      </c>
      <c r="AF2696" s="2">
        <v>5973860</v>
      </c>
    </row>
    <row r="2697" spans="1:32">
      <c r="A2697" t="s">
        <v>8300</v>
      </c>
      <c r="B2697" t="s">
        <v>19</v>
      </c>
      <c r="C2697" s="2">
        <v>1323000</v>
      </c>
      <c r="D2697" s="2">
        <v>1331820</v>
      </c>
      <c r="E2697" s="2">
        <v>1198010</v>
      </c>
      <c r="F2697" s="2">
        <v>1285200</v>
      </c>
      <c r="G2697" s="2">
        <v>1199020</v>
      </c>
      <c r="H2697" s="2">
        <v>1090780</v>
      </c>
      <c r="I2697">
        <v>972846</v>
      </c>
      <c r="J2697">
        <v>868392</v>
      </c>
      <c r="K2697">
        <v>770994</v>
      </c>
      <c r="L2697">
        <v>729666</v>
      </c>
      <c r="M2697">
        <v>723492</v>
      </c>
      <c r="N2697">
        <v>726138</v>
      </c>
      <c r="O2697">
        <v>722484</v>
      </c>
      <c r="P2697">
        <v>715806</v>
      </c>
      <c r="Q2697">
        <v>721350</v>
      </c>
      <c r="R2697">
        <v>712908</v>
      </c>
      <c r="S2697">
        <v>696654</v>
      </c>
      <c r="T2697">
        <v>685818</v>
      </c>
      <c r="U2697">
        <v>669942</v>
      </c>
      <c r="V2697">
        <v>660240</v>
      </c>
      <c r="W2697">
        <v>660870</v>
      </c>
      <c r="X2697">
        <v>662634</v>
      </c>
      <c r="Y2697">
        <v>654066</v>
      </c>
      <c r="Z2697">
        <v>644112</v>
      </c>
      <c r="AA2697">
        <v>637056</v>
      </c>
      <c r="AB2697">
        <v>630252</v>
      </c>
      <c r="AC2697">
        <v>625968</v>
      </c>
      <c r="AD2697">
        <v>621558</v>
      </c>
      <c r="AE2697">
        <v>616518</v>
      </c>
      <c r="AF2697">
        <v>605556</v>
      </c>
    </row>
    <row r="2698" spans="1:32">
      <c r="A2698" t="s">
        <v>8301</v>
      </c>
      <c r="B2698" t="s">
        <v>19</v>
      </c>
      <c r="C2698" s="2">
        <v>9660000</v>
      </c>
      <c r="D2698" s="2">
        <v>9724400</v>
      </c>
      <c r="E2698" s="2">
        <v>8747360</v>
      </c>
      <c r="F2698" s="2">
        <v>9384000</v>
      </c>
      <c r="G2698" s="2">
        <v>8754720</v>
      </c>
      <c r="H2698" s="2">
        <v>7964440</v>
      </c>
      <c r="I2698" s="2">
        <v>7103320</v>
      </c>
      <c r="J2698" s="2">
        <v>6340640</v>
      </c>
      <c r="K2698" s="2">
        <v>5629480</v>
      </c>
      <c r="L2698" s="2">
        <v>5327720</v>
      </c>
      <c r="M2698" s="2">
        <v>5282640</v>
      </c>
      <c r="N2698" s="2">
        <v>5301960</v>
      </c>
      <c r="O2698" s="2">
        <v>5275280</v>
      </c>
      <c r="P2698" s="2">
        <v>5226520</v>
      </c>
      <c r="Q2698" s="2">
        <v>5267000</v>
      </c>
      <c r="R2698" s="2">
        <v>5205360</v>
      </c>
      <c r="S2698" s="2">
        <v>5086680</v>
      </c>
      <c r="T2698" s="2">
        <v>5007560</v>
      </c>
      <c r="U2698" s="2">
        <v>4891640</v>
      </c>
      <c r="V2698" s="2">
        <v>4820800</v>
      </c>
      <c r="W2698" s="2">
        <v>4825400</v>
      </c>
      <c r="X2698" s="2">
        <v>4838280</v>
      </c>
      <c r="Y2698" s="2">
        <v>4775720</v>
      </c>
      <c r="Z2698" s="2">
        <v>4703040</v>
      </c>
      <c r="AA2698" s="2">
        <v>4651520</v>
      </c>
      <c r="AB2698" s="2">
        <v>4601840</v>
      </c>
      <c r="AC2698" s="2">
        <v>4570560</v>
      </c>
      <c r="AD2698" s="2">
        <v>4538360</v>
      </c>
      <c r="AE2698" s="2">
        <v>4501560</v>
      </c>
      <c r="AF2698" s="2">
        <v>4421520</v>
      </c>
    </row>
    <row r="2699" spans="1:32">
      <c r="A2699" t="s">
        <v>8302</v>
      </c>
      <c r="B2699" t="s">
        <v>19</v>
      </c>
      <c r="C2699" s="2">
        <v>11917500</v>
      </c>
      <c r="D2699" s="2">
        <v>11997000</v>
      </c>
      <c r="E2699" s="2">
        <v>10791600</v>
      </c>
      <c r="F2699" s="2">
        <v>11577000</v>
      </c>
      <c r="G2699" s="2">
        <v>10800700</v>
      </c>
      <c r="H2699" s="2">
        <v>9825700</v>
      </c>
      <c r="I2699" s="2">
        <v>8763340</v>
      </c>
      <c r="J2699" s="2">
        <v>7822420</v>
      </c>
      <c r="K2699" s="2">
        <v>6945060</v>
      </c>
      <c r="L2699" s="2">
        <v>6572780</v>
      </c>
      <c r="M2699" s="2">
        <v>6517170</v>
      </c>
      <c r="N2699" s="2">
        <v>6541000</v>
      </c>
      <c r="O2699" s="2">
        <v>6508090</v>
      </c>
      <c r="P2699" s="2">
        <v>6447940</v>
      </c>
      <c r="Q2699" s="2">
        <v>6497880</v>
      </c>
      <c r="R2699" s="2">
        <v>6421830</v>
      </c>
      <c r="S2699" s="2">
        <v>6275420</v>
      </c>
      <c r="T2699" s="2">
        <v>6177800</v>
      </c>
      <c r="U2699" s="2">
        <v>6034800</v>
      </c>
      <c r="V2699" s="2">
        <v>5947400</v>
      </c>
      <c r="W2699" s="2">
        <v>5953080</v>
      </c>
      <c r="X2699" s="2">
        <v>5968960</v>
      </c>
      <c r="Y2699" s="2">
        <v>5891780</v>
      </c>
      <c r="Z2699" s="2">
        <v>5802120</v>
      </c>
      <c r="AA2699" s="2">
        <v>5738560</v>
      </c>
      <c r="AB2699" s="2">
        <v>5677270</v>
      </c>
      <c r="AC2699" s="2">
        <v>5638680</v>
      </c>
      <c r="AD2699" s="2">
        <v>5598960</v>
      </c>
      <c r="AE2699" s="2">
        <v>5553560</v>
      </c>
      <c r="AF2699" s="2">
        <v>5454810</v>
      </c>
    </row>
    <row r="2700" spans="1:32">
      <c r="A2700" t="s">
        <v>8303</v>
      </c>
      <c r="B2700" t="s">
        <v>19</v>
      </c>
      <c r="C2700">
        <v>840000</v>
      </c>
      <c r="D2700">
        <v>845600</v>
      </c>
      <c r="E2700">
        <v>760640</v>
      </c>
      <c r="F2700">
        <v>816000</v>
      </c>
      <c r="G2700">
        <v>761280</v>
      </c>
      <c r="H2700">
        <v>692560</v>
      </c>
      <c r="I2700">
        <v>617680</v>
      </c>
      <c r="J2700">
        <v>551360</v>
      </c>
      <c r="K2700">
        <v>489520</v>
      </c>
      <c r="L2700">
        <v>463280</v>
      </c>
      <c r="M2700">
        <v>459360</v>
      </c>
      <c r="N2700">
        <v>461040</v>
      </c>
      <c r="O2700">
        <v>458720</v>
      </c>
      <c r="P2700">
        <v>454480</v>
      </c>
      <c r="Q2700">
        <v>458000</v>
      </c>
      <c r="R2700">
        <v>452640</v>
      </c>
      <c r="S2700">
        <v>442320</v>
      </c>
      <c r="T2700">
        <v>435440</v>
      </c>
      <c r="U2700">
        <v>425360</v>
      </c>
      <c r="V2700">
        <v>419200</v>
      </c>
      <c r="W2700">
        <v>419600</v>
      </c>
      <c r="X2700">
        <v>420720</v>
      </c>
      <c r="Y2700">
        <v>415280</v>
      </c>
      <c r="Z2700">
        <v>408960</v>
      </c>
      <c r="AA2700">
        <v>404480</v>
      </c>
      <c r="AB2700">
        <v>400160</v>
      </c>
      <c r="AC2700">
        <v>397440</v>
      </c>
      <c r="AD2700">
        <v>394640</v>
      </c>
      <c r="AE2700">
        <v>391440</v>
      </c>
      <c r="AF2700">
        <v>384480</v>
      </c>
    </row>
    <row r="2701" spans="1:32">
      <c r="A2701" t="s">
        <v>8304</v>
      </c>
      <c r="B2701" t="s">
        <v>19</v>
      </c>
      <c r="C2701">
        <v>0</v>
      </c>
      <c r="D2701">
        <v>0</v>
      </c>
      <c r="E2701">
        <v>0</v>
      </c>
      <c r="F2701">
        <v>0</v>
      </c>
      <c r="G2701">
        <v>0</v>
      </c>
      <c r="H2701">
        <v>0</v>
      </c>
      <c r="I2701">
        <v>0</v>
      </c>
      <c r="J2701">
        <v>0</v>
      </c>
      <c r="K2701">
        <v>0</v>
      </c>
      <c r="L2701">
        <v>0</v>
      </c>
      <c r="M2701">
        <v>0</v>
      </c>
      <c r="N2701">
        <v>0</v>
      </c>
      <c r="O2701">
        <v>0</v>
      </c>
      <c r="P2701">
        <v>0</v>
      </c>
      <c r="Q2701">
        <v>0</v>
      </c>
      <c r="R2701">
        <v>0</v>
      </c>
      <c r="S2701">
        <v>0</v>
      </c>
      <c r="T2701">
        <v>0</v>
      </c>
      <c r="U2701">
        <v>0</v>
      </c>
      <c r="V2701">
        <v>0</v>
      </c>
      <c r="W2701">
        <v>0</v>
      </c>
      <c r="X2701">
        <v>0</v>
      </c>
      <c r="Y2701">
        <v>0</v>
      </c>
      <c r="Z2701">
        <v>0</v>
      </c>
      <c r="AA2701">
        <v>0</v>
      </c>
      <c r="AB2701">
        <v>0</v>
      </c>
      <c r="AC2701">
        <v>0</v>
      </c>
      <c r="AD2701">
        <v>0</v>
      </c>
      <c r="AE2701">
        <v>0</v>
      </c>
      <c r="AF2701">
        <v>0</v>
      </c>
    </row>
    <row r="2702" spans="1:32">
      <c r="A2702" t="s">
        <v>8305</v>
      </c>
      <c r="B2702" t="s">
        <v>19</v>
      </c>
      <c r="C2702" s="2">
        <v>119491000000000</v>
      </c>
      <c r="D2702" s="2">
        <v>128352000000000</v>
      </c>
      <c r="E2702" s="2">
        <v>129042000000000</v>
      </c>
      <c r="F2702" s="2">
        <v>128140000000000</v>
      </c>
      <c r="G2702" s="2">
        <v>128405000000000</v>
      </c>
      <c r="H2702" s="2">
        <v>129838000000000</v>
      </c>
      <c r="I2702" s="2">
        <v>129626000000000</v>
      </c>
      <c r="J2702" s="2">
        <v>131058000000000</v>
      </c>
      <c r="K2702" s="2">
        <v>131058000000000</v>
      </c>
      <c r="L2702" s="2">
        <v>131430000000000</v>
      </c>
      <c r="M2702" s="2">
        <v>131801000000000</v>
      </c>
      <c r="N2702" s="2">
        <v>133181000000000</v>
      </c>
      <c r="O2702" s="2">
        <v>134189000000000</v>
      </c>
      <c r="P2702" s="2">
        <v>135197000000000</v>
      </c>
      <c r="Q2702" s="2">
        <v>135834000000000</v>
      </c>
      <c r="R2702" s="2">
        <v>137372000000000</v>
      </c>
      <c r="S2702" s="2">
        <v>138434000000000</v>
      </c>
      <c r="T2702" s="2">
        <v>138964000000000</v>
      </c>
      <c r="U2702" s="2">
        <v>140078000000000</v>
      </c>
      <c r="V2702" s="2">
        <v>140025000000000</v>
      </c>
      <c r="W2702" s="2">
        <v>140185000000000</v>
      </c>
      <c r="X2702" s="2">
        <v>141140000000000</v>
      </c>
      <c r="Y2702" s="2">
        <v>142148000000000</v>
      </c>
      <c r="Z2702" s="2">
        <v>143527000000000</v>
      </c>
      <c r="AA2702" s="2">
        <v>144005000000000</v>
      </c>
      <c r="AB2702" s="2">
        <v>144535000000000</v>
      </c>
      <c r="AC2702" s="2">
        <v>144642000000000</v>
      </c>
      <c r="AD2702" s="2">
        <v>146233000000000</v>
      </c>
      <c r="AE2702" s="2">
        <v>147082000000000</v>
      </c>
      <c r="AF2702" s="2">
        <v>147560000000000</v>
      </c>
    </row>
    <row r="2703" spans="1:32">
      <c r="A2703" t="s">
        <v>8306</v>
      </c>
      <c r="B2703" t="s">
        <v>19</v>
      </c>
      <c r="C2703" s="2">
        <v>12897200000</v>
      </c>
      <c r="D2703" s="2">
        <v>13853600000</v>
      </c>
      <c r="E2703" s="2">
        <v>13928100000</v>
      </c>
      <c r="F2703" s="2">
        <v>13830700000</v>
      </c>
      <c r="G2703" s="2">
        <v>13859300000</v>
      </c>
      <c r="H2703" s="2">
        <v>14014000000</v>
      </c>
      <c r="I2703" s="2">
        <v>13991100000</v>
      </c>
      <c r="J2703" s="2">
        <v>14145700000</v>
      </c>
      <c r="K2703" s="2">
        <v>14145700000</v>
      </c>
      <c r="L2703" s="2">
        <v>14185800000</v>
      </c>
      <c r="M2703" s="2">
        <v>14225900000</v>
      </c>
      <c r="N2703" s="2">
        <v>14374800000</v>
      </c>
      <c r="O2703" s="2">
        <v>14483600000</v>
      </c>
      <c r="P2703" s="2">
        <v>14592400000</v>
      </c>
      <c r="Q2703" s="2">
        <v>14661100000</v>
      </c>
      <c r="R2703" s="2">
        <v>14827200000</v>
      </c>
      <c r="S2703" s="2">
        <v>14941700000</v>
      </c>
      <c r="T2703" s="2">
        <v>14999000000</v>
      </c>
      <c r="U2703" s="2">
        <v>15119300000</v>
      </c>
      <c r="V2703" s="2">
        <v>15113600000</v>
      </c>
      <c r="W2703" s="2">
        <v>15130700000</v>
      </c>
      <c r="X2703" s="2">
        <v>15233800000</v>
      </c>
      <c r="Y2703" s="2">
        <v>15342600000</v>
      </c>
      <c r="Z2703" s="2">
        <v>15491500000</v>
      </c>
      <c r="AA2703" s="2">
        <v>15543100000</v>
      </c>
      <c r="AB2703" s="2">
        <v>15600300000</v>
      </c>
      <c r="AC2703" s="2">
        <v>15611800000</v>
      </c>
      <c r="AD2703" s="2">
        <v>15783600000</v>
      </c>
      <c r="AE2703" s="2">
        <v>15875200000</v>
      </c>
      <c r="AF2703" s="2">
        <v>15926800000</v>
      </c>
    </row>
    <row r="2704" spans="1:32">
      <c r="A2704" t="s">
        <v>8307</v>
      </c>
      <c r="B2704" t="s">
        <v>19</v>
      </c>
      <c r="C2704" s="2">
        <v>71895100000</v>
      </c>
      <c r="D2704" s="2">
        <v>77226600000</v>
      </c>
      <c r="E2704" s="2">
        <v>77641600000</v>
      </c>
      <c r="F2704" s="2">
        <v>77098900000</v>
      </c>
      <c r="G2704" s="2">
        <v>77258500000</v>
      </c>
      <c r="H2704" s="2">
        <v>78120500000</v>
      </c>
      <c r="I2704" s="2">
        <v>77992800000</v>
      </c>
      <c r="J2704" s="2">
        <v>78854800000</v>
      </c>
      <c r="K2704" s="2">
        <v>78854800000</v>
      </c>
      <c r="L2704" s="2">
        <v>79078200000</v>
      </c>
      <c r="M2704" s="2">
        <v>79301700000</v>
      </c>
      <c r="N2704" s="2">
        <v>80131800000</v>
      </c>
      <c r="O2704" s="2">
        <v>80738300000</v>
      </c>
      <c r="P2704" s="2">
        <v>81344900000</v>
      </c>
      <c r="Q2704" s="2">
        <v>81728000000</v>
      </c>
      <c r="R2704" s="2">
        <v>82653800000</v>
      </c>
      <c r="S2704" s="2">
        <v>83292300000</v>
      </c>
      <c r="T2704" s="2">
        <v>83611600000</v>
      </c>
      <c r="U2704" s="2">
        <v>84282000000</v>
      </c>
      <c r="V2704" s="2">
        <v>84250100000</v>
      </c>
      <c r="W2704" s="2">
        <v>84345900000</v>
      </c>
      <c r="X2704" s="2">
        <v>84920500000</v>
      </c>
      <c r="Y2704" s="2">
        <v>85527100000</v>
      </c>
      <c r="Z2704" s="2">
        <v>86357100000</v>
      </c>
      <c r="AA2704" s="2">
        <v>86644500000</v>
      </c>
      <c r="AB2704" s="2">
        <v>86963700000</v>
      </c>
      <c r="AC2704" s="2">
        <v>87027600000</v>
      </c>
      <c r="AD2704" s="2">
        <v>87985300000</v>
      </c>
      <c r="AE2704" s="2">
        <v>88496100000</v>
      </c>
      <c r="AF2704" s="2">
        <v>88783400000</v>
      </c>
    </row>
    <row r="2705" spans="1:32">
      <c r="A2705" t="s">
        <v>8308</v>
      </c>
      <c r="B2705" t="s">
        <v>19</v>
      </c>
      <c r="C2705" s="2">
        <v>120277000000</v>
      </c>
      <c r="D2705" s="2">
        <v>129196000000</v>
      </c>
      <c r="E2705" s="2">
        <v>129891000000</v>
      </c>
      <c r="F2705" s="2">
        <v>128983000000</v>
      </c>
      <c r="G2705" s="2">
        <v>129250000000</v>
      </c>
      <c r="H2705" s="2">
        <v>130692000000</v>
      </c>
      <c r="I2705" s="2">
        <v>130478000000</v>
      </c>
      <c r="J2705" s="2">
        <v>131920000000</v>
      </c>
      <c r="K2705" s="2">
        <v>131920000000</v>
      </c>
      <c r="L2705" s="2">
        <v>132294000000</v>
      </c>
      <c r="M2705" s="2">
        <v>132668000000</v>
      </c>
      <c r="N2705" s="2">
        <v>134057000000</v>
      </c>
      <c r="O2705" s="2">
        <v>135071000000</v>
      </c>
      <c r="P2705" s="2">
        <v>136086000000</v>
      </c>
      <c r="Q2705" s="2">
        <v>136727000000</v>
      </c>
      <c r="R2705" s="2">
        <v>138276000000</v>
      </c>
      <c r="S2705" s="2">
        <v>139344000000</v>
      </c>
      <c r="T2705" s="2">
        <v>139878000000</v>
      </c>
      <c r="U2705" s="2">
        <v>141000000000</v>
      </c>
      <c r="V2705" s="2">
        <v>140946000000</v>
      </c>
      <c r="W2705" s="2">
        <v>141107000000</v>
      </c>
      <c r="X2705" s="2">
        <v>142068000000</v>
      </c>
      <c r="Y2705" s="2">
        <v>143083000000</v>
      </c>
      <c r="Z2705" s="2">
        <v>144471000000</v>
      </c>
      <c r="AA2705" s="2">
        <v>144952000000</v>
      </c>
      <c r="AB2705" s="2">
        <v>145486000000</v>
      </c>
      <c r="AC2705" s="2">
        <v>145593000000</v>
      </c>
      <c r="AD2705" s="2">
        <v>147195000000</v>
      </c>
      <c r="AE2705" s="2">
        <v>148050000000</v>
      </c>
      <c r="AF2705" s="2">
        <v>148530000000</v>
      </c>
    </row>
    <row r="2706" spans="1:32">
      <c r="A2706" t="s">
        <v>8309</v>
      </c>
      <c r="B2706" t="s">
        <v>19</v>
      </c>
      <c r="C2706" s="2">
        <v>4823780000</v>
      </c>
      <c r="D2706" s="2">
        <v>5181500000</v>
      </c>
      <c r="E2706" s="2">
        <v>5209340000</v>
      </c>
      <c r="F2706" s="2">
        <v>5172930000</v>
      </c>
      <c r="G2706" s="2">
        <v>5183640000</v>
      </c>
      <c r="H2706" s="2">
        <v>5241470000</v>
      </c>
      <c r="I2706" s="2">
        <v>5232910000</v>
      </c>
      <c r="J2706" s="2">
        <v>5290740000</v>
      </c>
      <c r="K2706" s="2">
        <v>5290740000</v>
      </c>
      <c r="L2706" s="2">
        <v>5305730000</v>
      </c>
      <c r="M2706" s="2">
        <v>5320730000</v>
      </c>
      <c r="N2706" s="2">
        <v>5376420000</v>
      </c>
      <c r="O2706" s="2">
        <v>5417120000</v>
      </c>
      <c r="P2706" s="2">
        <v>5457820000</v>
      </c>
      <c r="Q2706" s="2">
        <v>5483520000</v>
      </c>
      <c r="R2706" s="2">
        <v>5545640000</v>
      </c>
      <c r="S2706" s="2">
        <v>5588480000</v>
      </c>
      <c r="T2706" s="2">
        <v>5609900000</v>
      </c>
      <c r="U2706" s="2">
        <v>5654880000</v>
      </c>
      <c r="V2706" s="2">
        <v>5652740000</v>
      </c>
      <c r="W2706" s="2">
        <v>5659160000</v>
      </c>
      <c r="X2706" s="2">
        <v>5697720000</v>
      </c>
      <c r="Y2706" s="2">
        <v>5738420000</v>
      </c>
      <c r="Z2706" s="2">
        <v>5794110000</v>
      </c>
      <c r="AA2706" s="2">
        <v>5813390000</v>
      </c>
      <c r="AB2706" s="2">
        <v>5834810000</v>
      </c>
      <c r="AC2706" s="2">
        <v>5839090000</v>
      </c>
      <c r="AD2706" s="2">
        <v>5903350000</v>
      </c>
      <c r="AE2706" s="2">
        <v>5937620000</v>
      </c>
      <c r="AF2706" s="2">
        <v>5956900000</v>
      </c>
    </row>
    <row r="2707" spans="1:32">
      <c r="A2707" t="s">
        <v>8310</v>
      </c>
      <c r="B2707" t="s">
        <v>19</v>
      </c>
      <c r="C2707" s="2">
        <v>4533280000</v>
      </c>
      <c r="D2707" s="2">
        <v>4869450000</v>
      </c>
      <c r="E2707" s="2">
        <v>4895620000</v>
      </c>
      <c r="F2707" s="2">
        <v>4861400000</v>
      </c>
      <c r="G2707" s="2">
        <v>4871460000</v>
      </c>
      <c r="H2707" s="2">
        <v>4925810000</v>
      </c>
      <c r="I2707" s="2">
        <v>4917760000</v>
      </c>
      <c r="J2707" s="2">
        <v>4972110000</v>
      </c>
      <c r="K2707" s="2">
        <v>4972110000</v>
      </c>
      <c r="L2707" s="2">
        <v>4986200000</v>
      </c>
      <c r="M2707" s="2">
        <v>5000290000</v>
      </c>
      <c r="N2707" s="2">
        <v>5052630000</v>
      </c>
      <c r="O2707" s="2">
        <v>5090880000</v>
      </c>
      <c r="P2707" s="2">
        <v>5129120000</v>
      </c>
      <c r="Q2707" s="2">
        <v>5153280000</v>
      </c>
      <c r="R2707" s="2">
        <v>5211660000</v>
      </c>
      <c r="S2707" s="2">
        <v>5251920000</v>
      </c>
      <c r="T2707" s="2">
        <v>5272050000</v>
      </c>
      <c r="U2707" s="2">
        <v>5314320000</v>
      </c>
      <c r="V2707" s="2">
        <v>5312310000</v>
      </c>
      <c r="W2707" s="2">
        <v>5318350000</v>
      </c>
      <c r="X2707" s="2">
        <v>5354580000</v>
      </c>
      <c r="Y2707" s="2">
        <v>5392830000</v>
      </c>
      <c r="Z2707" s="2">
        <v>5445170000</v>
      </c>
      <c r="AA2707" s="2">
        <v>5463280000</v>
      </c>
      <c r="AB2707" s="2">
        <v>5483410000</v>
      </c>
      <c r="AC2707" s="2">
        <v>5487440000</v>
      </c>
      <c r="AD2707" s="2">
        <v>5547830000</v>
      </c>
      <c r="AE2707" s="2">
        <v>5580040000</v>
      </c>
      <c r="AF2707" s="2">
        <v>5598150000</v>
      </c>
    </row>
    <row r="2708" spans="1:32">
      <c r="A2708" t="s">
        <v>8311</v>
      </c>
      <c r="B2708" t="s">
        <v>19</v>
      </c>
      <c r="C2708" s="2">
        <v>2799240000</v>
      </c>
      <c r="D2708" s="2">
        <v>3006820000</v>
      </c>
      <c r="E2708" s="2">
        <v>3022980000</v>
      </c>
      <c r="F2708" s="2">
        <v>3001850000</v>
      </c>
      <c r="G2708" s="2">
        <v>3008060000</v>
      </c>
      <c r="H2708" s="2">
        <v>3041620000</v>
      </c>
      <c r="I2708" s="2">
        <v>3036650000</v>
      </c>
      <c r="J2708" s="2">
        <v>3070210000</v>
      </c>
      <c r="K2708" s="2">
        <v>3070210000</v>
      </c>
      <c r="L2708" s="2">
        <v>3078910000</v>
      </c>
      <c r="M2708" s="2">
        <v>3087610000</v>
      </c>
      <c r="N2708" s="2">
        <v>3119930000</v>
      </c>
      <c r="O2708" s="2">
        <v>3143550000</v>
      </c>
      <c r="P2708" s="2">
        <v>3167160000</v>
      </c>
      <c r="Q2708" s="2">
        <v>3182080000</v>
      </c>
      <c r="R2708" s="2">
        <v>3218130000</v>
      </c>
      <c r="S2708" s="2">
        <v>3242990000</v>
      </c>
      <c r="T2708" s="2">
        <v>3255420000</v>
      </c>
      <c r="U2708" s="2">
        <v>3281520000</v>
      </c>
      <c r="V2708" s="2">
        <v>3280280000</v>
      </c>
      <c r="W2708" s="2">
        <v>3284010000</v>
      </c>
      <c r="X2708" s="2">
        <v>3306380000</v>
      </c>
      <c r="Y2708" s="2">
        <v>3330000000</v>
      </c>
      <c r="Z2708" s="2">
        <v>3362320000</v>
      </c>
      <c r="AA2708" s="2">
        <v>3373500000</v>
      </c>
      <c r="AB2708" s="2">
        <v>3385930000</v>
      </c>
      <c r="AC2708" s="2">
        <v>3388420000</v>
      </c>
      <c r="AD2708" s="2">
        <v>3425710000</v>
      </c>
      <c r="AE2708" s="2">
        <v>3445600000</v>
      </c>
      <c r="AF2708" s="2">
        <v>3456780000</v>
      </c>
    </row>
    <row r="2709" spans="1:32">
      <c r="A2709" t="s">
        <v>8312</v>
      </c>
      <c r="B2709" t="s">
        <v>19</v>
      </c>
      <c r="C2709" s="2">
        <v>283752000</v>
      </c>
      <c r="D2709" s="2">
        <v>304794000</v>
      </c>
      <c r="E2709" s="2">
        <v>306432000</v>
      </c>
      <c r="F2709" s="2">
        <v>304290000</v>
      </c>
      <c r="G2709" s="2">
        <v>304920000</v>
      </c>
      <c r="H2709" s="2">
        <v>308322000</v>
      </c>
      <c r="I2709" s="2">
        <v>307818000</v>
      </c>
      <c r="J2709" s="2">
        <v>311220000</v>
      </c>
      <c r="K2709" s="2">
        <v>311220000</v>
      </c>
      <c r="L2709" s="2">
        <v>312102000</v>
      </c>
      <c r="M2709" s="2">
        <v>312984000</v>
      </c>
      <c r="N2709" s="2">
        <v>316260000</v>
      </c>
      <c r="O2709" s="2">
        <v>318654000</v>
      </c>
      <c r="P2709" s="2">
        <v>321048000</v>
      </c>
      <c r="Q2709" s="2">
        <v>322560000</v>
      </c>
      <c r="R2709" s="2">
        <v>326214000</v>
      </c>
      <c r="S2709" s="2">
        <v>328734000</v>
      </c>
      <c r="T2709" s="2">
        <v>329994000</v>
      </c>
      <c r="U2709" s="2">
        <v>332640000</v>
      </c>
      <c r="V2709" s="2">
        <v>332514000</v>
      </c>
      <c r="W2709" s="2">
        <v>332892000</v>
      </c>
      <c r="X2709" s="2">
        <v>335160000</v>
      </c>
      <c r="Y2709" s="2">
        <v>337554000</v>
      </c>
      <c r="Z2709" s="2">
        <v>340830000</v>
      </c>
      <c r="AA2709" s="2">
        <v>341964000</v>
      </c>
      <c r="AB2709" s="2">
        <v>343224000</v>
      </c>
      <c r="AC2709" s="2">
        <v>343476000</v>
      </c>
      <c r="AD2709" s="2">
        <v>347256000</v>
      </c>
      <c r="AE2709" s="2">
        <v>349272000</v>
      </c>
      <c r="AF2709" s="2">
        <v>350406000</v>
      </c>
    </row>
    <row r="2710" spans="1:32">
      <c r="A2710" t="s">
        <v>8313</v>
      </c>
      <c r="B2710" t="s">
        <v>19</v>
      </c>
      <c r="C2710" s="2">
        <v>2071840000</v>
      </c>
      <c r="D2710" s="2">
        <v>2225480000</v>
      </c>
      <c r="E2710" s="2">
        <v>2237440000</v>
      </c>
      <c r="F2710" s="2">
        <v>2221800000</v>
      </c>
      <c r="G2710" s="2">
        <v>2226400000</v>
      </c>
      <c r="H2710" s="2">
        <v>2251240000</v>
      </c>
      <c r="I2710" s="2">
        <v>2247560000</v>
      </c>
      <c r="J2710" s="2">
        <v>2272400000</v>
      </c>
      <c r="K2710" s="2">
        <v>2272400000</v>
      </c>
      <c r="L2710" s="2">
        <v>2278840000</v>
      </c>
      <c r="M2710" s="2">
        <v>2285280000</v>
      </c>
      <c r="N2710" s="2">
        <v>2309200000</v>
      </c>
      <c r="O2710" s="2">
        <v>2326680000</v>
      </c>
      <c r="P2710" s="2">
        <v>2344160000</v>
      </c>
      <c r="Q2710" s="2">
        <v>2355200000</v>
      </c>
      <c r="R2710" s="2">
        <v>2381880000</v>
      </c>
      <c r="S2710" s="2">
        <v>2400280000</v>
      </c>
      <c r="T2710" s="2">
        <v>2409480000</v>
      </c>
      <c r="U2710" s="2">
        <v>2428800000</v>
      </c>
      <c r="V2710" s="2">
        <v>2427880000</v>
      </c>
      <c r="W2710" s="2">
        <v>2430640000</v>
      </c>
      <c r="X2710" s="2">
        <v>2447200000</v>
      </c>
      <c r="Y2710" s="2">
        <v>2464680000</v>
      </c>
      <c r="Z2710" s="2">
        <v>2488600000</v>
      </c>
      <c r="AA2710" s="2">
        <v>2496880000</v>
      </c>
      <c r="AB2710" s="2">
        <v>2506080000</v>
      </c>
      <c r="AC2710" s="2">
        <v>2507920000</v>
      </c>
      <c r="AD2710" s="2">
        <v>2535520000</v>
      </c>
      <c r="AE2710" s="2">
        <v>2550240000</v>
      </c>
      <c r="AF2710" s="2">
        <v>2558520000</v>
      </c>
    </row>
    <row r="2711" spans="1:32">
      <c r="A2711" t="s">
        <v>8314</v>
      </c>
      <c r="B2711" t="s">
        <v>19</v>
      </c>
      <c r="C2711" s="2">
        <v>2556020000</v>
      </c>
      <c r="D2711" s="2">
        <v>2745570000</v>
      </c>
      <c r="E2711" s="2">
        <v>2760320000</v>
      </c>
      <c r="F2711" s="2">
        <v>2741030000</v>
      </c>
      <c r="G2711" s="2">
        <v>2746700000</v>
      </c>
      <c r="H2711" s="2">
        <v>2777350000</v>
      </c>
      <c r="I2711" s="2">
        <v>2772810000</v>
      </c>
      <c r="J2711" s="2">
        <v>2803450000</v>
      </c>
      <c r="K2711" s="2">
        <v>2803450000</v>
      </c>
      <c r="L2711" s="2">
        <v>2811400000</v>
      </c>
      <c r="M2711" s="2">
        <v>2819340000</v>
      </c>
      <c r="N2711" s="2">
        <v>2848850000</v>
      </c>
      <c r="O2711" s="2">
        <v>2870420000</v>
      </c>
      <c r="P2711" s="2">
        <v>2891980000</v>
      </c>
      <c r="Q2711" s="2">
        <v>2905600000</v>
      </c>
      <c r="R2711" s="2">
        <v>2938520000</v>
      </c>
      <c r="S2711" s="2">
        <v>2961220000</v>
      </c>
      <c r="T2711" s="2">
        <v>2972570000</v>
      </c>
      <c r="U2711" s="2">
        <v>2996400000</v>
      </c>
      <c r="V2711" s="2">
        <v>2995270000</v>
      </c>
      <c r="W2711" s="2">
        <v>2998670000</v>
      </c>
      <c r="X2711" s="2">
        <v>3019100000</v>
      </c>
      <c r="Y2711" s="2">
        <v>3040670000</v>
      </c>
      <c r="Z2711" s="2">
        <v>3070180000</v>
      </c>
      <c r="AA2711" s="2">
        <v>3080390000</v>
      </c>
      <c r="AB2711" s="2">
        <v>3091740000</v>
      </c>
      <c r="AC2711" s="2">
        <v>3094010000</v>
      </c>
      <c r="AD2711" s="2">
        <v>3128060000</v>
      </c>
      <c r="AE2711" s="2">
        <v>3146220000</v>
      </c>
      <c r="AF2711" s="2">
        <v>3156440000</v>
      </c>
    </row>
    <row r="2712" spans="1:32">
      <c r="A2712" t="s">
        <v>8315</v>
      </c>
      <c r="B2712" t="s">
        <v>19</v>
      </c>
      <c r="C2712" s="2">
        <v>180160000</v>
      </c>
      <c r="D2712" s="2">
        <v>193520000</v>
      </c>
      <c r="E2712" s="2">
        <v>194560000</v>
      </c>
      <c r="F2712" s="2">
        <v>193200000</v>
      </c>
      <c r="G2712" s="2">
        <v>193600000</v>
      </c>
      <c r="H2712" s="2">
        <v>195760000</v>
      </c>
      <c r="I2712" s="2">
        <v>195440000</v>
      </c>
      <c r="J2712" s="2">
        <v>197600000</v>
      </c>
      <c r="K2712" s="2">
        <v>197600000</v>
      </c>
      <c r="L2712" s="2">
        <v>198160000</v>
      </c>
      <c r="M2712" s="2">
        <v>198720000</v>
      </c>
      <c r="N2712" s="2">
        <v>200800000</v>
      </c>
      <c r="O2712" s="2">
        <v>202320000</v>
      </c>
      <c r="P2712" s="2">
        <v>203840000</v>
      </c>
      <c r="Q2712" s="2">
        <v>204800000</v>
      </c>
      <c r="R2712" s="2">
        <v>207120000</v>
      </c>
      <c r="S2712" s="2">
        <v>208720000</v>
      </c>
      <c r="T2712" s="2">
        <v>209520000</v>
      </c>
      <c r="U2712" s="2">
        <v>211200000</v>
      </c>
      <c r="V2712" s="2">
        <v>211120000</v>
      </c>
      <c r="W2712" s="2">
        <v>211360000</v>
      </c>
      <c r="X2712" s="2">
        <v>212800000</v>
      </c>
      <c r="Y2712" s="2">
        <v>214320000</v>
      </c>
      <c r="Z2712" s="2">
        <v>216400000</v>
      </c>
      <c r="AA2712" s="2">
        <v>217120000</v>
      </c>
      <c r="AB2712" s="2">
        <v>217920000</v>
      </c>
      <c r="AC2712" s="2">
        <v>218080000</v>
      </c>
      <c r="AD2712" s="2">
        <v>220480000</v>
      </c>
      <c r="AE2712" s="2">
        <v>221760000</v>
      </c>
      <c r="AF2712" s="2">
        <v>222480000</v>
      </c>
    </row>
    <row r="2713" spans="1:32">
      <c r="A2713" t="s">
        <v>8316</v>
      </c>
      <c r="B2713" t="s">
        <v>19</v>
      </c>
      <c r="C2713">
        <v>0</v>
      </c>
      <c r="D2713">
        <v>0</v>
      </c>
      <c r="E2713">
        <v>0</v>
      </c>
      <c r="F2713">
        <v>0</v>
      </c>
      <c r="G2713">
        <v>0</v>
      </c>
      <c r="H2713">
        <v>0</v>
      </c>
      <c r="I2713">
        <v>0</v>
      </c>
      <c r="J2713">
        <v>0</v>
      </c>
      <c r="K2713">
        <v>0</v>
      </c>
      <c r="L2713">
        <v>0</v>
      </c>
      <c r="M2713">
        <v>0</v>
      </c>
      <c r="N2713">
        <v>0</v>
      </c>
      <c r="O2713">
        <v>0</v>
      </c>
      <c r="P2713">
        <v>0</v>
      </c>
      <c r="Q2713">
        <v>0</v>
      </c>
      <c r="R2713">
        <v>0</v>
      </c>
      <c r="S2713">
        <v>0</v>
      </c>
      <c r="T2713">
        <v>0</v>
      </c>
      <c r="U2713">
        <v>0</v>
      </c>
      <c r="V2713">
        <v>0</v>
      </c>
      <c r="W2713">
        <v>0</v>
      </c>
      <c r="X2713">
        <v>0</v>
      </c>
      <c r="Y2713">
        <v>0</v>
      </c>
      <c r="Z2713">
        <v>0</v>
      </c>
      <c r="AA2713">
        <v>0</v>
      </c>
      <c r="AB2713">
        <v>0</v>
      </c>
      <c r="AC2713">
        <v>0</v>
      </c>
      <c r="AD2713">
        <v>0</v>
      </c>
      <c r="AE2713">
        <v>0</v>
      </c>
      <c r="AF2713">
        <v>0</v>
      </c>
    </row>
    <row r="2714" spans="1:32">
      <c r="A2714" t="s">
        <v>8317</v>
      </c>
      <c r="B2714" t="s">
        <v>19</v>
      </c>
      <c r="C2714" s="2">
        <v>9959360000000</v>
      </c>
      <c r="D2714" s="2">
        <v>10283000000000</v>
      </c>
      <c r="E2714" s="2">
        <v>9794880000000</v>
      </c>
      <c r="F2714" s="2">
        <v>9598550000000</v>
      </c>
      <c r="G2714" s="2">
        <v>9487130000000</v>
      </c>
      <c r="H2714" s="2">
        <v>9285500000000</v>
      </c>
      <c r="I2714" s="2">
        <v>9067950000000</v>
      </c>
      <c r="J2714" s="2">
        <v>8945920000000</v>
      </c>
      <c r="K2714" s="2">
        <v>8882240000000</v>
      </c>
      <c r="L2714" s="2">
        <v>8797350000000</v>
      </c>
      <c r="M2714" s="2">
        <v>8707150000000</v>
      </c>
      <c r="N2714" s="2">
        <v>8643470000000</v>
      </c>
      <c r="O2714" s="2">
        <v>8595720000000</v>
      </c>
      <c r="P2714" s="2">
        <v>8537350000000</v>
      </c>
      <c r="Q2714" s="2">
        <v>8516130000000</v>
      </c>
      <c r="R2714" s="2">
        <v>8510820000000</v>
      </c>
      <c r="S2714" s="2">
        <v>8526740000000</v>
      </c>
      <c r="T2714" s="2">
        <v>8558580000000</v>
      </c>
      <c r="U2714" s="2">
        <v>8606330000000</v>
      </c>
      <c r="V2714" s="2">
        <v>8648780000000</v>
      </c>
      <c r="W2714" s="2">
        <v>8691230000000</v>
      </c>
      <c r="X2714" s="2">
        <v>8733680000000</v>
      </c>
      <c r="Y2714" s="2">
        <v>8823880000000</v>
      </c>
      <c r="Z2714" s="2">
        <v>8903470000000</v>
      </c>
      <c r="AA2714" s="2">
        <v>8977750000000</v>
      </c>
      <c r="AB2714" s="2">
        <v>9041420000000</v>
      </c>
      <c r="AC2714" s="2">
        <v>9067950000000</v>
      </c>
      <c r="AD2714" s="2">
        <v>9073260000000</v>
      </c>
      <c r="AE2714" s="2">
        <v>9099790000000</v>
      </c>
      <c r="AF2714" s="2">
        <v>9168770000000</v>
      </c>
    </row>
    <row r="2715" spans="1:32">
      <c r="A2715" t="s">
        <v>8318</v>
      </c>
      <c r="B2715" t="s">
        <v>19</v>
      </c>
      <c r="C2715" s="2">
        <v>1074960000</v>
      </c>
      <c r="D2715" s="2">
        <v>1109890000</v>
      </c>
      <c r="E2715" s="2">
        <v>1057200000</v>
      </c>
      <c r="F2715" s="2">
        <v>1036010000</v>
      </c>
      <c r="G2715" s="2">
        <v>1023990000</v>
      </c>
      <c r="H2715" s="2">
        <v>1002230000</v>
      </c>
      <c r="I2715" s="2">
        <v>978744000</v>
      </c>
      <c r="J2715" s="2">
        <v>965572000</v>
      </c>
      <c r="K2715" s="2">
        <v>958700000</v>
      </c>
      <c r="L2715" s="2">
        <v>949537000</v>
      </c>
      <c r="M2715" s="2">
        <v>939801000</v>
      </c>
      <c r="N2715" s="2">
        <v>932928000</v>
      </c>
      <c r="O2715" s="2">
        <v>927774000</v>
      </c>
      <c r="P2715" s="2">
        <v>921474000</v>
      </c>
      <c r="Q2715" s="2">
        <v>919184000</v>
      </c>
      <c r="R2715" s="2">
        <v>918611000</v>
      </c>
      <c r="S2715" s="2">
        <v>920329000</v>
      </c>
      <c r="T2715" s="2">
        <v>923765000</v>
      </c>
      <c r="U2715" s="2">
        <v>928919000</v>
      </c>
      <c r="V2715" s="2">
        <v>933501000</v>
      </c>
      <c r="W2715" s="2">
        <v>938083000</v>
      </c>
      <c r="X2715" s="2">
        <v>942664000</v>
      </c>
      <c r="Y2715" s="2">
        <v>952400000</v>
      </c>
      <c r="Z2715" s="2">
        <v>960991000</v>
      </c>
      <c r="AA2715" s="2">
        <v>969008000</v>
      </c>
      <c r="AB2715" s="2">
        <v>975881000</v>
      </c>
      <c r="AC2715" s="2">
        <v>978744000</v>
      </c>
      <c r="AD2715" s="2">
        <v>979317000</v>
      </c>
      <c r="AE2715" s="2">
        <v>982181000</v>
      </c>
      <c r="AF2715" s="2">
        <v>989626000</v>
      </c>
    </row>
    <row r="2716" spans="1:32">
      <c r="A2716" t="s">
        <v>8319</v>
      </c>
      <c r="B2716" t="s">
        <v>19</v>
      </c>
      <c r="C2716" s="2">
        <v>5992320000</v>
      </c>
      <c r="D2716" s="2">
        <v>6187060000</v>
      </c>
      <c r="E2716" s="2">
        <v>5893350000</v>
      </c>
      <c r="F2716" s="2">
        <v>5775230000</v>
      </c>
      <c r="G2716" s="2">
        <v>5708190000</v>
      </c>
      <c r="H2716" s="2">
        <v>5586870000</v>
      </c>
      <c r="I2716" s="2">
        <v>5455980000</v>
      </c>
      <c r="J2716" s="2">
        <v>5382550000</v>
      </c>
      <c r="K2716" s="2">
        <v>5344240000</v>
      </c>
      <c r="L2716" s="2">
        <v>5293160000</v>
      </c>
      <c r="M2716" s="2">
        <v>5238890000</v>
      </c>
      <c r="N2716" s="2">
        <v>5200580000</v>
      </c>
      <c r="O2716" s="2">
        <v>5171850000</v>
      </c>
      <c r="P2716" s="2">
        <v>5136730000</v>
      </c>
      <c r="Q2716" s="2">
        <v>5123960000</v>
      </c>
      <c r="R2716" s="2">
        <v>5120770000</v>
      </c>
      <c r="S2716" s="2">
        <v>5130350000</v>
      </c>
      <c r="T2716" s="2">
        <v>5149500000</v>
      </c>
      <c r="U2716" s="2">
        <v>5178230000</v>
      </c>
      <c r="V2716" s="2">
        <v>5203770000</v>
      </c>
      <c r="W2716" s="2">
        <v>5229310000</v>
      </c>
      <c r="X2716" s="2">
        <v>5254850000</v>
      </c>
      <c r="Y2716" s="2">
        <v>5309130000</v>
      </c>
      <c r="Z2716" s="2">
        <v>5357010000</v>
      </c>
      <c r="AA2716" s="2">
        <v>5401710000</v>
      </c>
      <c r="AB2716" s="2">
        <v>5440020000</v>
      </c>
      <c r="AC2716" s="2">
        <v>5455980000</v>
      </c>
      <c r="AD2716" s="2">
        <v>5459170000</v>
      </c>
      <c r="AE2716" s="2">
        <v>5475140000</v>
      </c>
      <c r="AF2716" s="2">
        <v>5516640000</v>
      </c>
    </row>
    <row r="2717" spans="1:32">
      <c r="A2717" t="s">
        <v>8320</v>
      </c>
      <c r="B2717" t="s">
        <v>19</v>
      </c>
      <c r="C2717" s="2">
        <v>10024900000</v>
      </c>
      <c r="D2717" s="2">
        <v>10350700000</v>
      </c>
      <c r="E2717" s="2">
        <v>9859300000</v>
      </c>
      <c r="F2717" s="2">
        <v>9661690000</v>
      </c>
      <c r="G2717" s="2">
        <v>9549530000</v>
      </c>
      <c r="H2717" s="2">
        <v>9346580000</v>
      </c>
      <c r="I2717" s="2">
        <v>9127600000</v>
      </c>
      <c r="J2717" s="2">
        <v>9004760000</v>
      </c>
      <c r="K2717" s="2">
        <v>8940670000</v>
      </c>
      <c r="L2717" s="2">
        <v>8855210000</v>
      </c>
      <c r="M2717" s="2">
        <v>8764420000</v>
      </c>
      <c r="N2717" s="2">
        <v>8700330000</v>
      </c>
      <c r="O2717" s="2">
        <v>8652260000</v>
      </c>
      <c r="P2717" s="2">
        <v>8593510000</v>
      </c>
      <c r="Q2717" s="2">
        <v>8572140000</v>
      </c>
      <c r="R2717" s="2">
        <v>8566800000</v>
      </c>
      <c r="S2717" s="2">
        <v>8582830000</v>
      </c>
      <c r="T2717" s="2">
        <v>8614870000</v>
      </c>
      <c r="U2717" s="2">
        <v>8662940000</v>
      </c>
      <c r="V2717" s="2">
        <v>8705670000</v>
      </c>
      <c r="W2717" s="2">
        <v>8748390000</v>
      </c>
      <c r="X2717" s="2">
        <v>8791120000</v>
      </c>
      <c r="Y2717" s="2">
        <v>8881920000</v>
      </c>
      <c r="Z2717" s="2">
        <v>8962030000</v>
      </c>
      <c r="AA2717" s="2">
        <v>9036800000</v>
      </c>
      <c r="AB2717" s="2">
        <v>9100890000</v>
      </c>
      <c r="AC2717" s="2">
        <v>9127600000</v>
      </c>
      <c r="AD2717" s="2">
        <v>9132940000</v>
      </c>
      <c r="AE2717" s="2">
        <v>9159640000</v>
      </c>
      <c r="AF2717" s="2">
        <v>9229080000</v>
      </c>
    </row>
    <row r="2718" spans="1:32">
      <c r="A2718" t="s">
        <v>8321</v>
      </c>
      <c r="B2718" t="s">
        <v>19</v>
      </c>
      <c r="C2718" s="2">
        <v>402053000</v>
      </c>
      <c r="D2718" s="2">
        <v>415120000</v>
      </c>
      <c r="E2718" s="2">
        <v>395413000</v>
      </c>
      <c r="F2718" s="2">
        <v>387488000</v>
      </c>
      <c r="G2718" s="2">
        <v>382990000</v>
      </c>
      <c r="H2718" s="2">
        <v>374850000</v>
      </c>
      <c r="I2718" s="2">
        <v>366068000</v>
      </c>
      <c r="J2718" s="2">
        <v>361141000</v>
      </c>
      <c r="K2718" s="2">
        <v>358571000</v>
      </c>
      <c r="L2718" s="2">
        <v>355144000</v>
      </c>
      <c r="M2718" s="2">
        <v>351502000</v>
      </c>
      <c r="N2718" s="2">
        <v>348932000</v>
      </c>
      <c r="O2718" s="2">
        <v>347004000</v>
      </c>
      <c r="P2718" s="2">
        <v>344648000</v>
      </c>
      <c r="Q2718" s="2">
        <v>343791000</v>
      </c>
      <c r="R2718" s="2">
        <v>343577000</v>
      </c>
      <c r="S2718" s="2">
        <v>344219000</v>
      </c>
      <c r="T2718" s="2">
        <v>345505000</v>
      </c>
      <c r="U2718" s="2">
        <v>347432000</v>
      </c>
      <c r="V2718" s="2">
        <v>349146000</v>
      </c>
      <c r="W2718" s="2">
        <v>350860000</v>
      </c>
      <c r="X2718" s="2">
        <v>352573000</v>
      </c>
      <c r="Y2718" s="2">
        <v>356215000</v>
      </c>
      <c r="Z2718" s="2">
        <v>359428000</v>
      </c>
      <c r="AA2718" s="2">
        <v>362426000</v>
      </c>
      <c r="AB2718" s="2">
        <v>364997000</v>
      </c>
      <c r="AC2718" s="2">
        <v>366068000</v>
      </c>
      <c r="AD2718" s="2">
        <v>366282000</v>
      </c>
      <c r="AE2718" s="2">
        <v>367353000</v>
      </c>
      <c r="AF2718" s="2">
        <v>370138000</v>
      </c>
    </row>
    <row r="2719" spans="1:32">
      <c r="A2719" t="s">
        <v>8322</v>
      </c>
      <c r="B2719" t="s">
        <v>19</v>
      </c>
      <c r="C2719" s="2">
        <v>377840000</v>
      </c>
      <c r="D2719" s="2">
        <v>390119000</v>
      </c>
      <c r="E2719" s="2">
        <v>371600000</v>
      </c>
      <c r="F2719" s="2">
        <v>364152000</v>
      </c>
      <c r="G2719" s="2">
        <v>359924000</v>
      </c>
      <c r="H2719" s="2">
        <v>352275000</v>
      </c>
      <c r="I2719" s="2">
        <v>344022000</v>
      </c>
      <c r="J2719" s="2">
        <v>339392000</v>
      </c>
      <c r="K2719" s="2">
        <v>336976000</v>
      </c>
      <c r="L2719" s="2">
        <v>333755000</v>
      </c>
      <c r="M2719" s="2">
        <v>330333000</v>
      </c>
      <c r="N2719" s="2">
        <v>327918000</v>
      </c>
      <c r="O2719" s="2">
        <v>326106000</v>
      </c>
      <c r="P2719" s="2">
        <v>323892000</v>
      </c>
      <c r="Q2719" s="2">
        <v>323086000</v>
      </c>
      <c r="R2719" s="2">
        <v>322885000</v>
      </c>
      <c r="S2719" s="2">
        <v>323489000</v>
      </c>
      <c r="T2719" s="2">
        <v>324697000</v>
      </c>
      <c r="U2719" s="2">
        <v>326509000</v>
      </c>
      <c r="V2719" s="2">
        <v>328119000</v>
      </c>
      <c r="W2719" s="2">
        <v>329729000</v>
      </c>
      <c r="X2719" s="2">
        <v>331340000</v>
      </c>
      <c r="Y2719" s="2">
        <v>334762000</v>
      </c>
      <c r="Z2719" s="2">
        <v>337781000</v>
      </c>
      <c r="AA2719" s="2">
        <v>340600000</v>
      </c>
      <c r="AB2719" s="2">
        <v>343015000</v>
      </c>
      <c r="AC2719" s="2">
        <v>344022000</v>
      </c>
      <c r="AD2719" s="2">
        <v>344223000</v>
      </c>
      <c r="AE2719" s="2">
        <v>345230000</v>
      </c>
      <c r="AF2719" s="2">
        <v>347846000</v>
      </c>
    </row>
    <row r="2720" spans="1:32">
      <c r="A2720" t="s">
        <v>8323</v>
      </c>
      <c r="B2720" t="s">
        <v>19</v>
      </c>
      <c r="C2720" s="2">
        <v>233311000</v>
      </c>
      <c r="D2720" s="2">
        <v>240893000</v>
      </c>
      <c r="E2720" s="2">
        <v>229458000</v>
      </c>
      <c r="F2720" s="2">
        <v>224859000</v>
      </c>
      <c r="G2720" s="2">
        <v>222248000</v>
      </c>
      <c r="H2720" s="2">
        <v>217525000</v>
      </c>
      <c r="I2720" s="2">
        <v>212429000</v>
      </c>
      <c r="J2720" s="2">
        <v>209570000</v>
      </c>
      <c r="K2720" s="2">
        <v>208078000</v>
      </c>
      <c r="L2720" s="2">
        <v>206089000</v>
      </c>
      <c r="M2720" s="2">
        <v>203976000</v>
      </c>
      <c r="N2720" s="2">
        <v>202485000</v>
      </c>
      <c r="O2720" s="2">
        <v>201366000</v>
      </c>
      <c r="P2720" s="2">
        <v>199999000</v>
      </c>
      <c r="Q2720" s="2">
        <v>199502000</v>
      </c>
      <c r="R2720" s="2">
        <v>199377000</v>
      </c>
      <c r="S2720" s="2">
        <v>199750000</v>
      </c>
      <c r="T2720" s="2">
        <v>200496000</v>
      </c>
      <c r="U2720" s="2">
        <v>201615000</v>
      </c>
      <c r="V2720" s="2">
        <v>202609000</v>
      </c>
      <c r="W2720" s="2">
        <v>203603000</v>
      </c>
      <c r="X2720" s="2">
        <v>204598000</v>
      </c>
      <c r="Y2720" s="2">
        <v>206711000</v>
      </c>
      <c r="Z2720" s="2">
        <v>208575000</v>
      </c>
      <c r="AA2720" s="2">
        <v>210316000</v>
      </c>
      <c r="AB2720" s="2">
        <v>211807000</v>
      </c>
      <c r="AC2720" s="2">
        <v>212429000</v>
      </c>
      <c r="AD2720" s="2">
        <v>212553000</v>
      </c>
      <c r="AE2720" s="2">
        <v>213174000</v>
      </c>
      <c r="AF2720" s="2">
        <v>214790000</v>
      </c>
    </row>
    <row r="2721" spans="1:32">
      <c r="A2721" t="s">
        <v>8324</v>
      </c>
      <c r="B2721" t="s">
        <v>19</v>
      </c>
      <c r="C2721" s="2">
        <v>23650200</v>
      </c>
      <c r="D2721" s="2">
        <v>24418800</v>
      </c>
      <c r="E2721" s="2">
        <v>23259600</v>
      </c>
      <c r="F2721" s="2">
        <v>22793400</v>
      </c>
      <c r="G2721" s="2">
        <v>22528800</v>
      </c>
      <c r="H2721" s="2">
        <v>22050000</v>
      </c>
      <c r="I2721" s="2">
        <v>21533400</v>
      </c>
      <c r="J2721" s="2">
        <v>21243600</v>
      </c>
      <c r="K2721" s="2">
        <v>21092400</v>
      </c>
      <c r="L2721" s="2">
        <v>20890800</v>
      </c>
      <c r="M2721" s="2">
        <v>20676600</v>
      </c>
      <c r="N2721" s="2">
        <v>20525400</v>
      </c>
      <c r="O2721" s="2">
        <v>20412000</v>
      </c>
      <c r="P2721" s="2">
        <v>20273400</v>
      </c>
      <c r="Q2721" s="2">
        <v>20223000</v>
      </c>
      <c r="R2721" s="2">
        <v>20210400</v>
      </c>
      <c r="S2721" s="2">
        <v>20248200</v>
      </c>
      <c r="T2721" s="2">
        <v>20323800</v>
      </c>
      <c r="U2721" s="2">
        <v>20437200</v>
      </c>
      <c r="V2721" s="2">
        <v>20538000</v>
      </c>
      <c r="W2721" s="2">
        <v>20638800</v>
      </c>
      <c r="X2721" s="2">
        <v>20739600</v>
      </c>
      <c r="Y2721" s="2">
        <v>20953800</v>
      </c>
      <c r="Z2721" s="2">
        <v>21142800</v>
      </c>
      <c r="AA2721" s="2">
        <v>21319200</v>
      </c>
      <c r="AB2721" s="2">
        <v>21470400</v>
      </c>
      <c r="AC2721" s="2">
        <v>21533400</v>
      </c>
      <c r="AD2721" s="2">
        <v>21546000</v>
      </c>
      <c r="AE2721" s="2">
        <v>21609000</v>
      </c>
      <c r="AF2721" s="2">
        <v>21772800</v>
      </c>
    </row>
    <row r="2722" spans="1:32">
      <c r="A2722" t="s">
        <v>8325</v>
      </c>
      <c r="B2722" t="s">
        <v>19</v>
      </c>
      <c r="C2722" s="2">
        <v>172684000</v>
      </c>
      <c r="D2722" s="2">
        <v>178296000</v>
      </c>
      <c r="E2722" s="2">
        <v>169832000</v>
      </c>
      <c r="F2722" s="2">
        <v>166428000</v>
      </c>
      <c r="G2722" s="2">
        <v>164496000</v>
      </c>
      <c r="H2722" s="2">
        <v>161000000</v>
      </c>
      <c r="I2722" s="2">
        <v>157228000</v>
      </c>
      <c r="J2722" s="2">
        <v>155112000</v>
      </c>
      <c r="K2722" s="2">
        <v>154008000</v>
      </c>
      <c r="L2722" s="2">
        <v>152536000</v>
      </c>
      <c r="M2722" s="2">
        <v>150972000</v>
      </c>
      <c r="N2722" s="2">
        <v>149868000</v>
      </c>
      <c r="O2722" s="2">
        <v>149040000</v>
      </c>
      <c r="P2722" s="2">
        <v>148028000</v>
      </c>
      <c r="Q2722" s="2">
        <v>147660000</v>
      </c>
      <c r="R2722" s="2">
        <v>147568000</v>
      </c>
      <c r="S2722" s="2">
        <v>147844000</v>
      </c>
      <c r="T2722" s="2">
        <v>148396000</v>
      </c>
      <c r="U2722" s="2">
        <v>149224000</v>
      </c>
      <c r="V2722" s="2">
        <v>149960000</v>
      </c>
      <c r="W2722" s="2">
        <v>150696000</v>
      </c>
      <c r="X2722" s="2">
        <v>151432000</v>
      </c>
      <c r="Y2722" s="2">
        <v>152996000</v>
      </c>
      <c r="Z2722" s="2">
        <v>154376000</v>
      </c>
      <c r="AA2722" s="2">
        <v>155664000</v>
      </c>
      <c r="AB2722" s="2">
        <v>156768000</v>
      </c>
      <c r="AC2722" s="2">
        <v>157228000</v>
      </c>
      <c r="AD2722" s="2">
        <v>157320000</v>
      </c>
      <c r="AE2722" s="2">
        <v>157780000</v>
      </c>
      <c r="AF2722" s="2">
        <v>158976000</v>
      </c>
    </row>
    <row r="2723" spans="1:32">
      <c r="A2723" t="s">
        <v>8326</v>
      </c>
      <c r="B2723" t="s">
        <v>19</v>
      </c>
      <c r="C2723" s="2">
        <v>213040000</v>
      </c>
      <c r="D2723" s="2">
        <v>219963000</v>
      </c>
      <c r="E2723" s="2">
        <v>209521000</v>
      </c>
      <c r="F2723" s="2">
        <v>205322000</v>
      </c>
      <c r="G2723" s="2">
        <v>202938000</v>
      </c>
      <c r="H2723" s="2">
        <v>198625000</v>
      </c>
      <c r="I2723" s="2">
        <v>193972000</v>
      </c>
      <c r="J2723" s="2">
        <v>191361000</v>
      </c>
      <c r="K2723" s="2">
        <v>189999000</v>
      </c>
      <c r="L2723" s="2">
        <v>188183000</v>
      </c>
      <c r="M2723" s="2">
        <v>186254000</v>
      </c>
      <c r="N2723" s="2">
        <v>184892000</v>
      </c>
      <c r="O2723" s="2">
        <v>183870000</v>
      </c>
      <c r="P2723" s="2">
        <v>182622000</v>
      </c>
      <c r="Q2723" s="2">
        <v>182168000</v>
      </c>
      <c r="R2723" s="2">
        <v>182054000</v>
      </c>
      <c r="S2723" s="2">
        <v>182394000</v>
      </c>
      <c r="T2723" s="2">
        <v>183076000</v>
      </c>
      <c r="U2723" s="2">
        <v>184097000</v>
      </c>
      <c r="V2723" s="2">
        <v>185005000</v>
      </c>
      <c r="W2723" s="2">
        <v>185913000</v>
      </c>
      <c r="X2723" s="2">
        <v>186821000</v>
      </c>
      <c r="Y2723" s="2">
        <v>188750000</v>
      </c>
      <c r="Z2723" s="2">
        <v>190453000</v>
      </c>
      <c r="AA2723" s="2">
        <v>192042000</v>
      </c>
      <c r="AB2723" s="2">
        <v>193404000</v>
      </c>
      <c r="AC2723" s="2">
        <v>193972000</v>
      </c>
      <c r="AD2723" s="2">
        <v>194085000</v>
      </c>
      <c r="AE2723" s="2">
        <v>194652000</v>
      </c>
      <c r="AF2723" s="2">
        <v>196128000</v>
      </c>
    </row>
    <row r="2724" spans="1:32">
      <c r="A2724" t="s">
        <v>8327</v>
      </c>
      <c r="B2724" t="s">
        <v>19</v>
      </c>
      <c r="C2724" s="2">
        <v>15016000</v>
      </c>
      <c r="D2724" s="2">
        <v>15504000</v>
      </c>
      <c r="E2724" s="2">
        <v>14768000</v>
      </c>
      <c r="F2724" s="2">
        <v>14472000</v>
      </c>
      <c r="G2724" s="2">
        <v>14304000</v>
      </c>
      <c r="H2724" s="2">
        <v>14000000</v>
      </c>
      <c r="I2724" s="2">
        <v>13672000</v>
      </c>
      <c r="J2724" s="2">
        <v>13488000</v>
      </c>
      <c r="K2724" s="2">
        <v>13392000</v>
      </c>
      <c r="L2724" s="2">
        <v>13264000</v>
      </c>
      <c r="M2724" s="2">
        <v>13128000</v>
      </c>
      <c r="N2724" s="2">
        <v>13032000</v>
      </c>
      <c r="O2724" s="2">
        <v>12960000</v>
      </c>
      <c r="P2724" s="2">
        <v>12872000</v>
      </c>
      <c r="Q2724" s="2">
        <v>12840000</v>
      </c>
      <c r="R2724" s="2">
        <v>12832000</v>
      </c>
      <c r="S2724" s="2">
        <v>12856000</v>
      </c>
      <c r="T2724" s="2">
        <v>12904000</v>
      </c>
      <c r="U2724" s="2">
        <v>12976000</v>
      </c>
      <c r="V2724" s="2">
        <v>13040000</v>
      </c>
      <c r="W2724" s="2">
        <v>13104000</v>
      </c>
      <c r="X2724" s="2">
        <v>13168000</v>
      </c>
      <c r="Y2724" s="2">
        <v>13304000</v>
      </c>
      <c r="Z2724" s="2">
        <v>13424000</v>
      </c>
      <c r="AA2724" s="2">
        <v>13536000</v>
      </c>
      <c r="AB2724" s="2">
        <v>13632000</v>
      </c>
      <c r="AC2724" s="2">
        <v>13672000</v>
      </c>
      <c r="AD2724" s="2">
        <v>13680000</v>
      </c>
      <c r="AE2724" s="2">
        <v>13720000</v>
      </c>
      <c r="AF2724" s="2">
        <v>13824000</v>
      </c>
    </row>
    <row r="2725" spans="1:32">
      <c r="A2725" t="s">
        <v>8328</v>
      </c>
      <c r="B2725" t="s">
        <v>19</v>
      </c>
      <c r="C2725">
        <v>0</v>
      </c>
      <c r="D2725">
        <v>0</v>
      </c>
      <c r="E2725">
        <v>0</v>
      </c>
      <c r="F2725">
        <v>0</v>
      </c>
      <c r="G2725">
        <v>0</v>
      </c>
      <c r="H2725">
        <v>0</v>
      </c>
      <c r="I2725">
        <v>0</v>
      </c>
      <c r="J2725">
        <v>0</v>
      </c>
      <c r="K2725">
        <v>0</v>
      </c>
      <c r="L2725">
        <v>0</v>
      </c>
      <c r="M2725">
        <v>0</v>
      </c>
      <c r="N2725">
        <v>0</v>
      </c>
      <c r="O2725">
        <v>0</v>
      </c>
      <c r="P2725">
        <v>0</v>
      </c>
      <c r="Q2725">
        <v>0</v>
      </c>
      <c r="R2725">
        <v>0</v>
      </c>
      <c r="S2725">
        <v>0</v>
      </c>
      <c r="T2725">
        <v>0</v>
      </c>
      <c r="U2725">
        <v>0</v>
      </c>
      <c r="V2725">
        <v>0</v>
      </c>
      <c r="W2725">
        <v>0</v>
      </c>
      <c r="X2725">
        <v>0</v>
      </c>
      <c r="Y2725">
        <v>0</v>
      </c>
      <c r="Z2725">
        <v>0</v>
      </c>
      <c r="AA2725">
        <v>0</v>
      </c>
      <c r="AB2725">
        <v>0</v>
      </c>
      <c r="AC2725">
        <v>0</v>
      </c>
      <c r="AD2725">
        <v>0</v>
      </c>
      <c r="AE2725">
        <v>0</v>
      </c>
      <c r="AF2725">
        <v>0</v>
      </c>
    </row>
    <row r="2726" spans="1:32">
      <c r="A2726" t="s">
        <v>8329</v>
      </c>
      <c r="B2726" t="s">
        <v>19</v>
      </c>
      <c r="C2726" s="2">
        <v>45965900000000</v>
      </c>
      <c r="D2726" s="2">
        <v>45345100000000</v>
      </c>
      <c r="E2726" s="2">
        <v>44347500000000</v>
      </c>
      <c r="F2726" s="2">
        <v>45185900000000</v>
      </c>
      <c r="G2726" s="2">
        <v>45408700000000</v>
      </c>
      <c r="H2726" s="2">
        <v>45812000000000</v>
      </c>
      <c r="I2726" s="2">
        <v>46008300000000</v>
      </c>
      <c r="J2726" s="2">
        <v>45774900000000</v>
      </c>
      <c r="K2726" s="2">
        <v>45403400000000</v>
      </c>
      <c r="L2726" s="2">
        <v>44984300000000</v>
      </c>
      <c r="M2726" s="2">
        <v>44581000000000</v>
      </c>
      <c r="N2726" s="2">
        <v>44183100000000</v>
      </c>
      <c r="O2726" s="2">
        <v>43875300000000</v>
      </c>
      <c r="P2726" s="2">
        <v>43668400000000</v>
      </c>
      <c r="Q2726" s="2">
        <v>43546300000000</v>
      </c>
      <c r="R2726" s="2">
        <v>43594100000000</v>
      </c>
      <c r="S2726" s="2">
        <v>43625900000000</v>
      </c>
      <c r="T2726" s="2">
        <v>43620600000000</v>
      </c>
      <c r="U2726" s="2">
        <v>43832900000000</v>
      </c>
      <c r="V2726" s="2">
        <v>43864700000000</v>
      </c>
      <c r="W2726" s="2">
        <v>43960200000000</v>
      </c>
      <c r="X2726" s="2">
        <v>44183100000000</v>
      </c>
      <c r="Y2726" s="2">
        <v>44469600000000</v>
      </c>
      <c r="Z2726" s="2">
        <v>44761400000000</v>
      </c>
      <c r="AA2726" s="2">
        <v>45000200000000</v>
      </c>
      <c r="AB2726" s="2">
        <v>44920600000000</v>
      </c>
      <c r="AC2726" s="2">
        <v>45185900000000</v>
      </c>
      <c r="AD2726" s="2">
        <v>45472400000000</v>
      </c>
      <c r="AE2726" s="2">
        <v>45758900000000</v>
      </c>
      <c r="AF2726" s="2">
        <v>46034900000000</v>
      </c>
    </row>
    <row r="2727" spans="1:32">
      <c r="A2727" t="s">
        <v>8330</v>
      </c>
      <c r="B2727" t="s">
        <v>19</v>
      </c>
      <c r="C2727" s="2">
        <v>4961300000</v>
      </c>
      <c r="D2727" s="2">
        <v>4894290000</v>
      </c>
      <c r="E2727" s="2">
        <v>4786630000</v>
      </c>
      <c r="F2727" s="2">
        <v>4877110000</v>
      </c>
      <c r="G2727" s="2">
        <v>4901170000</v>
      </c>
      <c r="H2727" s="2">
        <v>4944690000</v>
      </c>
      <c r="I2727" s="2">
        <v>4965880000</v>
      </c>
      <c r="J2727" s="2">
        <v>4940680000</v>
      </c>
      <c r="K2727" s="2">
        <v>4900590000</v>
      </c>
      <c r="L2727" s="2">
        <v>4855350000</v>
      </c>
      <c r="M2727" s="2">
        <v>4811830000</v>
      </c>
      <c r="N2727" s="2">
        <v>4768870000</v>
      </c>
      <c r="O2727" s="2">
        <v>4735660000</v>
      </c>
      <c r="P2727" s="2">
        <v>4713320000</v>
      </c>
      <c r="Q2727" s="2">
        <v>4700150000</v>
      </c>
      <c r="R2727" s="2">
        <v>4705300000</v>
      </c>
      <c r="S2727" s="2">
        <v>4708740000</v>
      </c>
      <c r="T2727" s="2">
        <v>4708170000</v>
      </c>
      <c r="U2727" s="2">
        <v>4731070000</v>
      </c>
      <c r="V2727" s="2">
        <v>4734510000</v>
      </c>
      <c r="W2727" s="2">
        <v>4744820000</v>
      </c>
      <c r="X2727" s="2">
        <v>4768870000</v>
      </c>
      <c r="Y2727" s="2">
        <v>4799800000</v>
      </c>
      <c r="Z2727" s="2">
        <v>4831300000</v>
      </c>
      <c r="AA2727" s="2">
        <v>4857070000</v>
      </c>
      <c r="AB2727" s="2">
        <v>4848480000</v>
      </c>
      <c r="AC2727" s="2">
        <v>4877110000</v>
      </c>
      <c r="AD2727" s="2">
        <v>4908040000</v>
      </c>
      <c r="AE2727" s="2">
        <v>4938960000</v>
      </c>
      <c r="AF2727" s="2">
        <v>4968750000</v>
      </c>
    </row>
    <row r="2728" spans="1:32">
      <c r="A2728" t="s">
        <v>8331</v>
      </c>
      <c r="B2728" t="s">
        <v>19</v>
      </c>
      <c r="C2728" s="2">
        <v>27656600000</v>
      </c>
      <c r="D2728" s="2">
        <v>27283100000</v>
      </c>
      <c r="E2728" s="2">
        <v>26682900000</v>
      </c>
      <c r="F2728" s="2">
        <v>27187300000</v>
      </c>
      <c r="G2728" s="2">
        <v>27321400000</v>
      </c>
      <c r="H2728" s="2">
        <v>27564000000</v>
      </c>
      <c r="I2728" s="2">
        <v>27682200000</v>
      </c>
      <c r="J2728" s="2">
        <v>27541700000</v>
      </c>
      <c r="K2728" s="2">
        <v>27318200000</v>
      </c>
      <c r="L2728" s="2">
        <v>27066000000</v>
      </c>
      <c r="M2728" s="2">
        <v>26823400000</v>
      </c>
      <c r="N2728" s="2">
        <v>26583900000</v>
      </c>
      <c r="O2728" s="2">
        <v>26398800000</v>
      </c>
      <c r="P2728" s="2">
        <v>26274300000</v>
      </c>
      <c r="Q2728" s="2">
        <v>26200800000</v>
      </c>
      <c r="R2728" s="2">
        <v>26229600000</v>
      </c>
      <c r="S2728" s="2">
        <v>26248700000</v>
      </c>
      <c r="T2728" s="2">
        <v>26245500000</v>
      </c>
      <c r="U2728" s="2">
        <v>26373200000</v>
      </c>
      <c r="V2728" s="2">
        <v>26392400000</v>
      </c>
      <c r="W2728" s="2">
        <v>26449900000</v>
      </c>
      <c r="X2728" s="2">
        <v>26583900000</v>
      </c>
      <c r="Y2728" s="2">
        <v>26756300000</v>
      </c>
      <c r="Z2728" s="2">
        <v>26931900000</v>
      </c>
      <c r="AA2728" s="2">
        <v>27075600000</v>
      </c>
      <c r="AB2728" s="2">
        <v>27027700000</v>
      </c>
      <c r="AC2728" s="2">
        <v>27187300000</v>
      </c>
      <c r="AD2728" s="2">
        <v>27359700000</v>
      </c>
      <c r="AE2728" s="2">
        <v>27532100000</v>
      </c>
      <c r="AF2728" s="2">
        <v>27698100000</v>
      </c>
    </row>
    <row r="2729" spans="1:32">
      <c r="A2729" t="s">
        <v>8332</v>
      </c>
      <c r="B2729" t="s">
        <v>19</v>
      </c>
      <c r="C2729" s="2">
        <v>46268200000</v>
      </c>
      <c r="D2729" s="2">
        <v>45643300000</v>
      </c>
      <c r="E2729" s="2">
        <v>44639200000</v>
      </c>
      <c r="F2729" s="2">
        <v>45483100000</v>
      </c>
      <c r="G2729" s="2">
        <v>45707400000</v>
      </c>
      <c r="H2729" s="2">
        <v>46113300000</v>
      </c>
      <c r="I2729" s="2">
        <v>46310900000</v>
      </c>
      <c r="J2729" s="2">
        <v>46075900000</v>
      </c>
      <c r="K2729" s="2">
        <v>45702100000</v>
      </c>
      <c r="L2729" s="2">
        <v>45280200000</v>
      </c>
      <c r="M2729" s="2">
        <v>44874200000</v>
      </c>
      <c r="N2729" s="2">
        <v>44473700000</v>
      </c>
      <c r="O2729" s="2">
        <v>44163900000</v>
      </c>
      <c r="P2729" s="2">
        <v>43955600000</v>
      </c>
      <c r="Q2729" s="2">
        <v>43832800000</v>
      </c>
      <c r="R2729" s="2">
        <v>43880800000</v>
      </c>
      <c r="S2729" s="2">
        <v>43912900000</v>
      </c>
      <c r="T2729" s="2">
        <v>43907500000</v>
      </c>
      <c r="U2729" s="2">
        <v>44121200000</v>
      </c>
      <c r="V2729" s="2">
        <v>44153200000</v>
      </c>
      <c r="W2729" s="2">
        <v>44249400000</v>
      </c>
      <c r="X2729" s="2">
        <v>44473700000</v>
      </c>
      <c r="Y2729" s="2">
        <v>44762100000</v>
      </c>
      <c r="Z2729" s="2">
        <v>45055800000</v>
      </c>
      <c r="AA2729" s="2">
        <v>45296200000</v>
      </c>
      <c r="AB2729" s="2">
        <v>45216100000</v>
      </c>
      <c r="AC2729" s="2">
        <v>45483100000</v>
      </c>
      <c r="AD2729" s="2">
        <v>45771500000</v>
      </c>
      <c r="AE2729" s="2">
        <v>46059900000</v>
      </c>
      <c r="AF2729" s="2">
        <v>46337600000</v>
      </c>
    </row>
    <row r="2730" spans="1:32">
      <c r="A2730" t="s">
        <v>8333</v>
      </c>
      <c r="B2730" t="s">
        <v>19</v>
      </c>
      <c r="C2730" s="2">
        <v>1855610000</v>
      </c>
      <c r="D2730" s="2">
        <v>1830550000</v>
      </c>
      <c r="E2730" s="2">
        <v>1790280000</v>
      </c>
      <c r="F2730" s="2">
        <v>1824130000</v>
      </c>
      <c r="G2730" s="2">
        <v>1833120000</v>
      </c>
      <c r="H2730" s="2">
        <v>1849400000</v>
      </c>
      <c r="I2730" s="2">
        <v>1857330000</v>
      </c>
      <c r="J2730" s="2">
        <v>1847900000</v>
      </c>
      <c r="K2730" s="2">
        <v>1832910000</v>
      </c>
      <c r="L2730" s="2">
        <v>1815990000</v>
      </c>
      <c r="M2730" s="2">
        <v>1799710000</v>
      </c>
      <c r="N2730" s="2">
        <v>1783640000</v>
      </c>
      <c r="O2730" s="2">
        <v>1771220000</v>
      </c>
      <c r="P2730" s="2">
        <v>1762870000</v>
      </c>
      <c r="Q2730" s="2">
        <v>1757940000</v>
      </c>
      <c r="R2730" s="2">
        <v>1759870000</v>
      </c>
      <c r="S2730" s="2">
        <v>1761150000</v>
      </c>
      <c r="T2730" s="2">
        <v>1760940000</v>
      </c>
      <c r="U2730" s="2">
        <v>1769510000</v>
      </c>
      <c r="V2730" s="2">
        <v>1770790000</v>
      </c>
      <c r="W2730" s="2">
        <v>1774650000</v>
      </c>
      <c r="X2730" s="2">
        <v>1783640000</v>
      </c>
      <c r="Y2730" s="2">
        <v>1795210000</v>
      </c>
      <c r="Z2730" s="2">
        <v>1806990000</v>
      </c>
      <c r="AA2730" s="2">
        <v>1816630000</v>
      </c>
      <c r="AB2730" s="2">
        <v>1813420000</v>
      </c>
      <c r="AC2730" s="2">
        <v>1824130000</v>
      </c>
      <c r="AD2730" s="2">
        <v>1835690000</v>
      </c>
      <c r="AE2730" s="2">
        <v>1847260000</v>
      </c>
      <c r="AF2730" s="2">
        <v>1858400000</v>
      </c>
    </row>
    <row r="2731" spans="1:32">
      <c r="A2731" t="s">
        <v>8334</v>
      </c>
      <c r="B2731" t="s">
        <v>19</v>
      </c>
      <c r="C2731" s="2">
        <v>1743860000</v>
      </c>
      <c r="D2731" s="2">
        <v>1720310000</v>
      </c>
      <c r="E2731" s="2">
        <v>1682470000</v>
      </c>
      <c r="F2731" s="2">
        <v>1714270000</v>
      </c>
      <c r="G2731" s="2">
        <v>1722730000</v>
      </c>
      <c r="H2731" s="2">
        <v>1738020000</v>
      </c>
      <c r="I2731" s="2">
        <v>1745470000</v>
      </c>
      <c r="J2731" s="2">
        <v>1736620000</v>
      </c>
      <c r="K2731" s="2">
        <v>1722520000</v>
      </c>
      <c r="L2731" s="2">
        <v>1706620000</v>
      </c>
      <c r="M2731" s="2">
        <v>1691320000</v>
      </c>
      <c r="N2731" s="2">
        <v>1676230000</v>
      </c>
      <c r="O2731" s="2">
        <v>1664550000</v>
      </c>
      <c r="P2731" s="2">
        <v>1656700000</v>
      </c>
      <c r="Q2731" s="2">
        <v>1652070000</v>
      </c>
      <c r="R2731" s="2">
        <v>1653880000</v>
      </c>
      <c r="S2731" s="2">
        <v>1655090000</v>
      </c>
      <c r="T2731" s="2">
        <v>1654890000</v>
      </c>
      <c r="U2731" s="2">
        <v>1662940000</v>
      </c>
      <c r="V2731" s="2">
        <v>1664150000</v>
      </c>
      <c r="W2731" s="2">
        <v>1667770000</v>
      </c>
      <c r="X2731" s="2">
        <v>1676230000</v>
      </c>
      <c r="Y2731" s="2">
        <v>1687100000</v>
      </c>
      <c r="Z2731" s="2">
        <v>1698170000</v>
      </c>
      <c r="AA2731" s="2">
        <v>1707230000</v>
      </c>
      <c r="AB2731" s="2">
        <v>1704210000</v>
      </c>
      <c r="AC2731" s="2">
        <v>1714270000</v>
      </c>
      <c r="AD2731" s="2">
        <v>1725140000</v>
      </c>
      <c r="AE2731" s="2">
        <v>1736010000</v>
      </c>
      <c r="AF2731" s="2">
        <v>1746480000</v>
      </c>
    </row>
    <row r="2732" spans="1:32">
      <c r="A2732" t="s">
        <v>8335</v>
      </c>
      <c r="B2732" t="s">
        <v>19</v>
      </c>
      <c r="C2732" s="2">
        <v>1076810000</v>
      </c>
      <c r="D2732" s="2">
        <v>1062270000</v>
      </c>
      <c r="E2732" s="2">
        <v>1038900000</v>
      </c>
      <c r="F2732" s="2">
        <v>1058540000</v>
      </c>
      <c r="G2732" s="2">
        <v>1063760000</v>
      </c>
      <c r="H2732" s="2">
        <v>1073210000</v>
      </c>
      <c r="I2732" s="2">
        <v>1077810000</v>
      </c>
      <c r="J2732" s="2">
        <v>1072340000</v>
      </c>
      <c r="K2732" s="2">
        <v>1063640000</v>
      </c>
      <c r="L2732" s="2">
        <v>1053820000</v>
      </c>
      <c r="M2732" s="2">
        <v>1044370000</v>
      </c>
      <c r="N2732" s="2">
        <v>1035050000</v>
      </c>
      <c r="O2732" s="2">
        <v>1027840000</v>
      </c>
      <c r="P2732" s="2">
        <v>1022990000</v>
      </c>
      <c r="Q2732" s="2">
        <v>1020130000</v>
      </c>
      <c r="R2732" s="2">
        <v>1021250000</v>
      </c>
      <c r="S2732" s="2">
        <v>1021990000</v>
      </c>
      <c r="T2732" s="2">
        <v>1021870000</v>
      </c>
      <c r="U2732" s="2">
        <v>1026840000</v>
      </c>
      <c r="V2732" s="2">
        <v>1027590000</v>
      </c>
      <c r="W2732" s="2">
        <v>1029830000</v>
      </c>
      <c r="X2732" s="2">
        <v>1035050000</v>
      </c>
      <c r="Y2732" s="2">
        <v>1041760000</v>
      </c>
      <c r="Z2732" s="2">
        <v>1048590000</v>
      </c>
      <c r="AA2732" s="2">
        <v>1054190000</v>
      </c>
      <c r="AB2732" s="2">
        <v>1052320000</v>
      </c>
      <c r="AC2732" s="2">
        <v>1058540000</v>
      </c>
      <c r="AD2732" s="2">
        <v>1065250000</v>
      </c>
      <c r="AE2732" s="2">
        <v>1071960000</v>
      </c>
      <c r="AF2732" s="2">
        <v>1078430000</v>
      </c>
    </row>
    <row r="2733" spans="1:32">
      <c r="A2733" t="s">
        <v>8336</v>
      </c>
      <c r="B2733" t="s">
        <v>19</v>
      </c>
      <c r="C2733" s="2">
        <v>109154000</v>
      </c>
      <c r="D2733" s="2">
        <v>107680000</v>
      </c>
      <c r="E2733" s="2">
        <v>105311000</v>
      </c>
      <c r="F2733" s="2">
        <v>107302000</v>
      </c>
      <c r="G2733" s="2">
        <v>107831000</v>
      </c>
      <c r="H2733" s="2">
        <v>108788000</v>
      </c>
      <c r="I2733" s="2">
        <v>109255000</v>
      </c>
      <c r="J2733" s="2">
        <v>108700000</v>
      </c>
      <c r="K2733" s="2">
        <v>107818000</v>
      </c>
      <c r="L2733" s="2">
        <v>106823000</v>
      </c>
      <c r="M2733" s="2">
        <v>105865000</v>
      </c>
      <c r="N2733" s="2">
        <v>104920000</v>
      </c>
      <c r="O2733" s="2">
        <v>104189000</v>
      </c>
      <c r="P2733" s="2">
        <v>103698000</v>
      </c>
      <c r="Q2733" s="2">
        <v>103408000</v>
      </c>
      <c r="R2733" s="2">
        <v>103522000</v>
      </c>
      <c r="S2733" s="2">
        <v>103597000</v>
      </c>
      <c r="T2733" s="2">
        <v>103585000</v>
      </c>
      <c r="U2733" s="2">
        <v>104089000</v>
      </c>
      <c r="V2733" s="2">
        <v>104164000</v>
      </c>
      <c r="W2733" s="2">
        <v>104391000</v>
      </c>
      <c r="X2733" s="2">
        <v>104920000</v>
      </c>
      <c r="Y2733" s="2">
        <v>105601000</v>
      </c>
      <c r="Z2733" s="2">
        <v>106294000</v>
      </c>
      <c r="AA2733" s="2">
        <v>106861000</v>
      </c>
      <c r="AB2733" s="2">
        <v>106672000</v>
      </c>
      <c r="AC2733" s="2">
        <v>107302000</v>
      </c>
      <c r="AD2733" s="2">
        <v>107982000</v>
      </c>
      <c r="AE2733" s="2">
        <v>108662000</v>
      </c>
      <c r="AF2733" s="2">
        <v>109318000</v>
      </c>
    </row>
    <row r="2734" spans="1:32">
      <c r="A2734" t="s">
        <v>8337</v>
      </c>
      <c r="B2734" t="s">
        <v>19</v>
      </c>
      <c r="C2734" s="2">
        <v>796996000</v>
      </c>
      <c r="D2734" s="2">
        <v>786232000</v>
      </c>
      <c r="E2734" s="2">
        <v>768936000</v>
      </c>
      <c r="F2734" s="2">
        <v>783472000</v>
      </c>
      <c r="G2734" s="2">
        <v>787336000</v>
      </c>
      <c r="H2734" s="2">
        <v>794328000</v>
      </c>
      <c r="I2734" s="2">
        <v>797732000</v>
      </c>
      <c r="J2734" s="2">
        <v>793684000</v>
      </c>
      <c r="K2734" s="2">
        <v>787244000</v>
      </c>
      <c r="L2734" s="2">
        <v>779976000</v>
      </c>
      <c r="M2734" s="2">
        <v>772984000</v>
      </c>
      <c r="N2734" s="2">
        <v>766084000</v>
      </c>
      <c r="O2734" s="2">
        <v>760748000</v>
      </c>
      <c r="P2734" s="2">
        <v>757160000</v>
      </c>
      <c r="Q2734" s="2">
        <v>755044000</v>
      </c>
      <c r="R2734" s="2">
        <v>755872000</v>
      </c>
      <c r="S2734" s="2">
        <v>756424000</v>
      </c>
      <c r="T2734" s="2">
        <v>756332000</v>
      </c>
      <c r="U2734" s="2">
        <v>760012000</v>
      </c>
      <c r="V2734" s="2">
        <v>760564000</v>
      </c>
      <c r="W2734" s="2">
        <v>762220000</v>
      </c>
      <c r="X2734" s="2">
        <v>766084000</v>
      </c>
      <c r="Y2734" s="2">
        <v>771052000</v>
      </c>
      <c r="Z2734" s="2">
        <v>776112000</v>
      </c>
      <c r="AA2734" s="2">
        <v>780252000</v>
      </c>
      <c r="AB2734" s="2">
        <v>778872000</v>
      </c>
      <c r="AC2734" s="2">
        <v>783472000</v>
      </c>
      <c r="AD2734" s="2">
        <v>788440000</v>
      </c>
      <c r="AE2734" s="2">
        <v>793408000</v>
      </c>
      <c r="AF2734" s="2">
        <v>798192000</v>
      </c>
    </row>
    <row r="2735" spans="1:32">
      <c r="A2735" t="s">
        <v>8338</v>
      </c>
      <c r="B2735" t="s">
        <v>19</v>
      </c>
      <c r="C2735" s="2">
        <v>983250000</v>
      </c>
      <c r="D2735" s="2">
        <v>969971000</v>
      </c>
      <c r="E2735" s="2">
        <v>948633000</v>
      </c>
      <c r="F2735" s="2">
        <v>966566000</v>
      </c>
      <c r="G2735" s="2">
        <v>971333000</v>
      </c>
      <c r="H2735" s="2">
        <v>979959000</v>
      </c>
      <c r="I2735" s="2">
        <v>984158000</v>
      </c>
      <c r="J2735" s="2">
        <v>979164000</v>
      </c>
      <c r="K2735" s="2">
        <v>971220000</v>
      </c>
      <c r="L2735" s="2">
        <v>962253000</v>
      </c>
      <c r="M2735" s="2">
        <v>953627000</v>
      </c>
      <c r="N2735" s="2">
        <v>945114000</v>
      </c>
      <c r="O2735" s="2">
        <v>938532000</v>
      </c>
      <c r="P2735" s="2">
        <v>934105000</v>
      </c>
      <c r="Q2735" s="2">
        <v>931494000</v>
      </c>
      <c r="R2735" s="2">
        <v>932516000</v>
      </c>
      <c r="S2735" s="2">
        <v>933197000</v>
      </c>
      <c r="T2735" s="2">
        <v>933084000</v>
      </c>
      <c r="U2735" s="2">
        <v>937624000</v>
      </c>
      <c r="V2735" s="2">
        <v>938304000</v>
      </c>
      <c r="W2735" s="2">
        <v>940348000</v>
      </c>
      <c r="X2735" s="2">
        <v>945114000</v>
      </c>
      <c r="Y2735" s="2">
        <v>951244000</v>
      </c>
      <c r="Z2735" s="2">
        <v>957486000</v>
      </c>
      <c r="AA2735" s="2">
        <v>962594000</v>
      </c>
      <c r="AB2735" s="2">
        <v>960891000</v>
      </c>
      <c r="AC2735" s="2">
        <v>966566000</v>
      </c>
      <c r="AD2735" s="2">
        <v>972695000</v>
      </c>
      <c r="AE2735" s="2">
        <v>978824000</v>
      </c>
      <c r="AF2735" s="2">
        <v>984726000</v>
      </c>
    </row>
    <row r="2736" spans="1:32">
      <c r="A2736" t="s">
        <v>8339</v>
      </c>
      <c r="B2736" t="s">
        <v>19</v>
      </c>
      <c r="C2736" s="2">
        <v>69304000</v>
      </c>
      <c r="D2736" s="2">
        <v>68368000</v>
      </c>
      <c r="E2736" s="2">
        <v>66864000</v>
      </c>
      <c r="F2736" s="2">
        <v>68128000</v>
      </c>
      <c r="G2736" s="2">
        <v>68464000</v>
      </c>
      <c r="H2736" s="2">
        <v>69072000</v>
      </c>
      <c r="I2736" s="2">
        <v>69368000</v>
      </c>
      <c r="J2736" s="2">
        <v>69016000</v>
      </c>
      <c r="K2736" s="2">
        <v>68456000</v>
      </c>
      <c r="L2736" s="2">
        <v>67824000</v>
      </c>
      <c r="M2736" s="2">
        <v>67216000</v>
      </c>
      <c r="N2736" s="2">
        <v>66616000</v>
      </c>
      <c r="O2736" s="2">
        <v>66152000</v>
      </c>
      <c r="P2736" s="2">
        <v>65840000</v>
      </c>
      <c r="Q2736" s="2">
        <v>65656000</v>
      </c>
      <c r="R2736" s="2">
        <v>65728000</v>
      </c>
      <c r="S2736" s="2">
        <v>65776000</v>
      </c>
      <c r="T2736" s="2">
        <v>65768000</v>
      </c>
      <c r="U2736" s="2">
        <v>66088000</v>
      </c>
      <c r="V2736" s="2">
        <v>66136000</v>
      </c>
      <c r="W2736" s="2">
        <v>66280000</v>
      </c>
      <c r="X2736" s="2">
        <v>66616000</v>
      </c>
      <c r="Y2736" s="2">
        <v>67048000</v>
      </c>
      <c r="Z2736" s="2">
        <v>67488000</v>
      </c>
      <c r="AA2736" s="2">
        <v>67848000</v>
      </c>
      <c r="AB2736" s="2">
        <v>67728000</v>
      </c>
      <c r="AC2736" s="2">
        <v>68128000</v>
      </c>
      <c r="AD2736" s="2">
        <v>68560000</v>
      </c>
      <c r="AE2736" s="2">
        <v>68992000</v>
      </c>
      <c r="AF2736" s="2">
        <v>69408000</v>
      </c>
    </row>
    <row r="2737" spans="1:32">
      <c r="A2737" t="s">
        <v>8340</v>
      </c>
      <c r="B2737" t="s">
        <v>19</v>
      </c>
      <c r="C2737">
        <v>0</v>
      </c>
      <c r="D2737">
        <v>0</v>
      </c>
      <c r="E2737">
        <v>0</v>
      </c>
      <c r="F2737">
        <v>0</v>
      </c>
      <c r="G2737">
        <v>0</v>
      </c>
      <c r="H2737">
        <v>0</v>
      </c>
      <c r="I2737">
        <v>0</v>
      </c>
      <c r="J2737">
        <v>0</v>
      </c>
      <c r="K2737">
        <v>0</v>
      </c>
      <c r="L2737">
        <v>0</v>
      </c>
      <c r="M2737">
        <v>0</v>
      </c>
      <c r="N2737">
        <v>0</v>
      </c>
      <c r="O2737">
        <v>0</v>
      </c>
      <c r="P2737">
        <v>0</v>
      </c>
      <c r="Q2737">
        <v>0</v>
      </c>
      <c r="R2737">
        <v>0</v>
      </c>
      <c r="S2737">
        <v>0</v>
      </c>
      <c r="T2737">
        <v>0</v>
      </c>
      <c r="U2737">
        <v>0</v>
      </c>
      <c r="V2737">
        <v>0</v>
      </c>
      <c r="W2737">
        <v>0</v>
      </c>
      <c r="X2737">
        <v>0</v>
      </c>
      <c r="Y2737">
        <v>0</v>
      </c>
      <c r="Z2737">
        <v>0</v>
      </c>
      <c r="AA2737">
        <v>0</v>
      </c>
      <c r="AB2737">
        <v>0</v>
      </c>
      <c r="AC2737">
        <v>0</v>
      </c>
      <c r="AD2737">
        <v>0</v>
      </c>
      <c r="AE2737">
        <v>0</v>
      </c>
      <c r="AF2737">
        <v>0</v>
      </c>
    </row>
    <row r="2738" spans="1:32">
      <c r="A2738" t="s">
        <v>8341</v>
      </c>
      <c r="B2738" t="s">
        <v>19</v>
      </c>
      <c r="C2738" s="2">
        <v>5390900000000</v>
      </c>
      <c r="D2738" s="2">
        <v>5512930000000</v>
      </c>
      <c r="E2738" s="2">
        <v>5089520000000</v>
      </c>
      <c r="F2738" s="2">
        <v>5302290000000</v>
      </c>
      <c r="G2738" s="2">
        <v>5369670000000</v>
      </c>
      <c r="H2738" s="2">
        <v>5470490000000</v>
      </c>
      <c r="I2738" s="2">
        <v>5544770000000</v>
      </c>
      <c r="J2738" s="2">
        <v>5581910000000</v>
      </c>
      <c r="K2738" s="2">
        <v>5587220000000</v>
      </c>
      <c r="L2738" s="2">
        <v>5571300000000</v>
      </c>
      <c r="M2738" s="2">
        <v>5555380000000</v>
      </c>
      <c r="N2738" s="2">
        <v>5550080000000</v>
      </c>
      <c r="O2738" s="2">
        <v>5560690000000</v>
      </c>
      <c r="P2738" s="2">
        <v>5581910000000</v>
      </c>
      <c r="Q2738" s="2">
        <v>5608440000000</v>
      </c>
      <c r="R2738" s="2">
        <v>5661500000000</v>
      </c>
      <c r="S2738" s="2">
        <v>5709260000000</v>
      </c>
      <c r="T2738" s="2">
        <v>5757010000000</v>
      </c>
      <c r="U2738" s="2">
        <v>5836600000000</v>
      </c>
      <c r="V2738" s="2">
        <v>5889660000000</v>
      </c>
      <c r="W2738" s="2">
        <v>5958640000000</v>
      </c>
      <c r="X2738" s="2">
        <v>6043530000000</v>
      </c>
      <c r="Y2738" s="2">
        <v>6133740000000</v>
      </c>
      <c r="Z2738" s="2">
        <v>6223940000000</v>
      </c>
      <c r="AA2738" s="2">
        <v>6303530000000</v>
      </c>
      <c r="AB2738" s="2">
        <v>6345980000000</v>
      </c>
      <c r="AC2738" s="2">
        <v>6436180000000</v>
      </c>
      <c r="AD2738" s="2">
        <v>6526380000000</v>
      </c>
      <c r="AE2738" s="2">
        <v>6605970000000</v>
      </c>
      <c r="AF2738" s="2">
        <v>6696170000000</v>
      </c>
    </row>
    <row r="2739" spans="1:32">
      <c r="A2739" t="s">
        <v>8342</v>
      </c>
      <c r="B2739" t="s">
        <v>19</v>
      </c>
      <c r="C2739" s="2">
        <v>581863000</v>
      </c>
      <c r="D2739" s="2">
        <v>595035000</v>
      </c>
      <c r="E2739" s="2">
        <v>549334000</v>
      </c>
      <c r="F2739" s="2">
        <v>572299000</v>
      </c>
      <c r="G2739" s="2">
        <v>579572000</v>
      </c>
      <c r="H2739" s="2">
        <v>590454000</v>
      </c>
      <c r="I2739" s="2">
        <v>598471000</v>
      </c>
      <c r="J2739" s="2">
        <v>602480000</v>
      </c>
      <c r="K2739" s="2">
        <v>603053000</v>
      </c>
      <c r="L2739" s="2">
        <v>601335000</v>
      </c>
      <c r="M2739" s="2">
        <v>599617000</v>
      </c>
      <c r="N2739" s="2">
        <v>599044000</v>
      </c>
      <c r="O2739" s="2">
        <v>600190000</v>
      </c>
      <c r="P2739" s="2">
        <v>602480000</v>
      </c>
      <c r="Q2739" s="2">
        <v>605344000</v>
      </c>
      <c r="R2739" s="2">
        <v>611071000</v>
      </c>
      <c r="S2739" s="2">
        <v>616225000</v>
      </c>
      <c r="T2739" s="2">
        <v>621379000</v>
      </c>
      <c r="U2739" s="2">
        <v>629970000</v>
      </c>
      <c r="V2739" s="2">
        <v>635697000</v>
      </c>
      <c r="W2739" s="2">
        <v>643142000</v>
      </c>
      <c r="X2739" s="2">
        <v>652305000</v>
      </c>
      <c r="Y2739" s="2">
        <v>662041000</v>
      </c>
      <c r="Z2739" s="2">
        <v>671777000</v>
      </c>
      <c r="AA2739" s="2">
        <v>680368000</v>
      </c>
      <c r="AB2739" s="2">
        <v>684949000</v>
      </c>
      <c r="AC2739" s="2">
        <v>694685000</v>
      </c>
      <c r="AD2739" s="2">
        <v>704421000</v>
      </c>
      <c r="AE2739" s="2">
        <v>713011000</v>
      </c>
      <c r="AF2739" s="2">
        <v>722747000</v>
      </c>
    </row>
    <row r="2740" spans="1:32">
      <c r="A2740" t="s">
        <v>8343</v>
      </c>
      <c r="B2740" t="s">
        <v>19</v>
      </c>
      <c r="C2740" s="2">
        <v>3243580000</v>
      </c>
      <c r="D2740" s="2">
        <v>3317010000</v>
      </c>
      <c r="E2740" s="2">
        <v>3062250000</v>
      </c>
      <c r="F2740" s="2">
        <v>3190270000</v>
      </c>
      <c r="G2740" s="2">
        <v>3230810000</v>
      </c>
      <c r="H2740" s="2">
        <v>3291470000</v>
      </c>
      <c r="I2740" s="2">
        <v>3336160000</v>
      </c>
      <c r="J2740" s="2">
        <v>3358510000</v>
      </c>
      <c r="K2740" s="2">
        <v>3361700000</v>
      </c>
      <c r="L2740" s="2">
        <v>3352120000</v>
      </c>
      <c r="M2740" s="2">
        <v>3342550000</v>
      </c>
      <c r="N2740" s="2">
        <v>3339350000</v>
      </c>
      <c r="O2740" s="2">
        <v>3345740000</v>
      </c>
      <c r="P2740" s="2">
        <v>3358510000</v>
      </c>
      <c r="Q2740" s="2">
        <v>3374470000</v>
      </c>
      <c r="R2740" s="2">
        <v>3406400000</v>
      </c>
      <c r="S2740" s="2">
        <v>3435130000</v>
      </c>
      <c r="T2740" s="2">
        <v>3463860000</v>
      </c>
      <c r="U2740" s="2">
        <v>3511750000</v>
      </c>
      <c r="V2740" s="2">
        <v>3543670000</v>
      </c>
      <c r="W2740" s="2">
        <v>3585180000</v>
      </c>
      <c r="X2740" s="2">
        <v>3636260000</v>
      </c>
      <c r="Y2740" s="2">
        <v>3690530000</v>
      </c>
      <c r="Z2740" s="2">
        <v>3744800000</v>
      </c>
      <c r="AA2740" s="2">
        <v>3792690000</v>
      </c>
      <c r="AB2740" s="2">
        <v>3818230000</v>
      </c>
      <c r="AC2740" s="2">
        <v>3872500000</v>
      </c>
      <c r="AD2740" s="2">
        <v>3926770000</v>
      </c>
      <c r="AE2740" s="2">
        <v>3974660000</v>
      </c>
      <c r="AF2740" s="2">
        <v>4028930000</v>
      </c>
    </row>
    <row r="2741" spans="1:32">
      <c r="A2741" t="s">
        <v>8344</v>
      </c>
      <c r="B2741" t="s">
        <v>19</v>
      </c>
      <c r="C2741" s="2">
        <v>5426350000</v>
      </c>
      <c r="D2741" s="2">
        <v>5549200000</v>
      </c>
      <c r="E2741" s="2">
        <v>5122990000</v>
      </c>
      <c r="F2741" s="2">
        <v>5337160000</v>
      </c>
      <c r="G2741" s="2">
        <v>5404990000</v>
      </c>
      <c r="H2741" s="2">
        <v>5506470000</v>
      </c>
      <c r="I2741" s="2">
        <v>5581240000</v>
      </c>
      <c r="J2741" s="2">
        <v>5618630000</v>
      </c>
      <c r="K2741" s="2">
        <v>5623970000</v>
      </c>
      <c r="L2741" s="2">
        <v>5607940000</v>
      </c>
      <c r="M2741" s="2">
        <v>5591920000</v>
      </c>
      <c r="N2741" s="2">
        <v>5586580000</v>
      </c>
      <c r="O2741" s="2">
        <v>5597260000</v>
      </c>
      <c r="P2741" s="2">
        <v>5618630000</v>
      </c>
      <c r="Q2741" s="2">
        <v>5645330000</v>
      </c>
      <c r="R2741" s="2">
        <v>5698740000</v>
      </c>
      <c r="S2741" s="2">
        <v>5746810000</v>
      </c>
      <c r="T2741" s="2">
        <v>5794880000</v>
      </c>
      <c r="U2741" s="2">
        <v>5874990000</v>
      </c>
      <c r="V2741" s="2">
        <v>5928400000</v>
      </c>
      <c r="W2741" s="2">
        <v>5997830000</v>
      </c>
      <c r="X2741" s="2">
        <v>6083290000</v>
      </c>
      <c r="Y2741" s="2">
        <v>6174080000</v>
      </c>
      <c r="Z2741" s="2">
        <v>6264880000</v>
      </c>
      <c r="AA2741" s="2">
        <v>6344990000</v>
      </c>
      <c r="AB2741" s="2">
        <v>6387720000</v>
      </c>
      <c r="AC2741" s="2">
        <v>6478510000</v>
      </c>
      <c r="AD2741" s="2">
        <v>6569310000</v>
      </c>
      <c r="AE2741" s="2">
        <v>6649420000</v>
      </c>
      <c r="AF2741" s="2">
        <v>6740220000</v>
      </c>
    </row>
    <row r="2742" spans="1:32">
      <c r="A2742" t="s">
        <v>8345</v>
      </c>
      <c r="B2742" t="s">
        <v>19</v>
      </c>
      <c r="C2742" s="2">
        <v>217627000</v>
      </c>
      <c r="D2742" s="2">
        <v>222554000</v>
      </c>
      <c r="E2742" s="2">
        <v>205461000</v>
      </c>
      <c r="F2742" s="2">
        <v>214050000</v>
      </c>
      <c r="G2742" s="2">
        <v>216770000</v>
      </c>
      <c r="H2742" s="2">
        <v>220840000</v>
      </c>
      <c r="I2742" s="2">
        <v>223839000</v>
      </c>
      <c r="J2742" s="2">
        <v>225338000</v>
      </c>
      <c r="K2742" s="2">
        <v>225553000</v>
      </c>
      <c r="L2742" s="2">
        <v>224910000</v>
      </c>
      <c r="M2742" s="2">
        <v>224267000</v>
      </c>
      <c r="N2742" s="2">
        <v>224053000</v>
      </c>
      <c r="O2742" s="2">
        <v>224482000</v>
      </c>
      <c r="P2742" s="2">
        <v>225338000</v>
      </c>
      <c r="Q2742" s="2">
        <v>226409000</v>
      </c>
      <c r="R2742" s="2">
        <v>228551000</v>
      </c>
      <c r="S2742" s="2">
        <v>230479000</v>
      </c>
      <c r="T2742" s="2">
        <v>232407000</v>
      </c>
      <c r="U2742" s="2">
        <v>235620000</v>
      </c>
      <c r="V2742" s="2">
        <v>237762000</v>
      </c>
      <c r="W2742" s="2">
        <v>240547000</v>
      </c>
      <c r="X2742" s="2">
        <v>243974000</v>
      </c>
      <c r="Y2742" s="2">
        <v>247615000</v>
      </c>
      <c r="Z2742" s="2">
        <v>251257000</v>
      </c>
      <c r="AA2742" s="2">
        <v>254470000</v>
      </c>
      <c r="AB2742" s="2">
        <v>256183000</v>
      </c>
      <c r="AC2742" s="2">
        <v>259825000</v>
      </c>
      <c r="AD2742" s="2">
        <v>263466000</v>
      </c>
      <c r="AE2742" s="2">
        <v>266679000</v>
      </c>
      <c r="AF2742" s="2">
        <v>270320000</v>
      </c>
    </row>
    <row r="2743" spans="1:32">
      <c r="A2743" t="s">
        <v>8346</v>
      </c>
      <c r="B2743" t="s">
        <v>19</v>
      </c>
      <c r="C2743" s="2">
        <v>204521000</v>
      </c>
      <c r="D2743" s="2">
        <v>209151000</v>
      </c>
      <c r="E2743" s="2">
        <v>193087000</v>
      </c>
      <c r="F2743" s="2">
        <v>201159000</v>
      </c>
      <c r="G2743" s="2">
        <v>203716000</v>
      </c>
      <c r="H2743" s="2">
        <v>207540000</v>
      </c>
      <c r="I2743" s="2">
        <v>210358000</v>
      </c>
      <c r="J2743" s="2">
        <v>211768000</v>
      </c>
      <c r="K2743" s="2">
        <v>211969000</v>
      </c>
      <c r="L2743" s="2">
        <v>211365000</v>
      </c>
      <c r="M2743" s="2">
        <v>210761000</v>
      </c>
      <c r="N2743" s="2">
        <v>210560000</v>
      </c>
      <c r="O2743" s="2">
        <v>210962000</v>
      </c>
      <c r="P2743" s="2">
        <v>211768000</v>
      </c>
      <c r="Q2743" s="2">
        <v>212774000</v>
      </c>
      <c r="R2743" s="2">
        <v>214787000</v>
      </c>
      <c r="S2743" s="2">
        <v>216599000</v>
      </c>
      <c r="T2743" s="2">
        <v>218410000</v>
      </c>
      <c r="U2743" s="2">
        <v>221430000</v>
      </c>
      <c r="V2743" s="2">
        <v>223443000</v>
      </c>
      <c r="W2743" s="2">
        <v>226060000</v>
      </c>
      <c r="X2743" s="2">
        <v>229281000</v>
      </c>
      <c r="Y2743" s="2">
        <v>232703000</v>
      </c>
      <c r="Z2743" s="2">
        <v>236125000</v>
      </c>
      <c r="AA2743" s="2">
        <v>239144000</v>
      </c>
      <c r="AB2743" s="2">
        <v>240755000</v>
      </c>
      <c r="AC2743" s="2">
        <v>244177000</v>
      </c>
      <c r="AD2743" s="2">
        <v>247599000</v>
      </c>
      <c r="AE2743" s="2">
        <v>250618000</v>
      </c>
      <c r="AF2743" s="2">
        <v>254041000</v>
      </c>
    </row>
    <row r="2744" spans="1:32">
      <c r="A2744" t="s">
        <v>8347</v>
      </c>
      <c r="B2744" t="s">
        <v>19</v>
      </c>
      <c r="C2744" s="2">
        <v>126289000</v>
      </c>
      <c r="D2744" s="2">
        <v>129148000</v>
      </c>
      <c r="E2744" s="2">
        <v>119229000</v>
      </c>
      <c r="F2744" s="2">
        <v>124213000</v>
      </c>
      <c r="G2744" s="2">
        <v>125792000</v>
      </c>
      <c r="H2744" s="2">
        <v>128153000</v>
      </c>
      <c r="I2744" s="2">
        <v>129893000</v>
      </c>
      <c r="J2744" s="2">
        <v>130764000</v>
      </c>
      <c r="K2744" s="2">
        <v>130888000</v>
      </c>
      <c r="L2744" s="2">
        <v>130515000</v>
      </c>
      <c r="M2744" s="2">
        <v>130142000</v>
      </c>
      <c r="N2744" s="2">
        <v>130018000</v>
      </c>
      <c r="O2744" s="2">
        <v>130266000</v>
      </c>
      <c r="P2744" s="2">
        <v>130764000</v>
      </c>
      <c r="Q2744" s="2">
        <v>131385000</v>
      </c>
      <c r="R2744" s="2">
        <v>132628000</v>
      </c>
      <c r="S2744" s="2">
        <v>133747000</v>
      </c>
      <c r="T2744" s="2">
        <v>134865000</v>
      </c>
      <c r="U2744" s="2">
        <v>136730000</v>
      </c>
      <c r="V2744" s="2">
        <v>137973000</v>
      </c>
      <c r="W2744" s="2">
        <v>139589000</v>
      </c>
      <c r="X2744" s="2">
        <v>141578000</v>
      </c>
      <c r="Y2744" s="2">
        <v>143691000</v>
      </c>
      <c r="Z2744" s="2">
        <v>145804000</v>
      </c>
      <c r="AA2744" s="2">
        <v>147668000</v>
      </c>
      <c r="AB2744" s="2">
        <v>148663000</v>
      </c>
      <c r="AC2744" s="2">
        <v>150776000</v>
      </c>
      <c r="AD2744" s="2">
        <v>152889000</v>
      </c>
      <c r="AE2744" s="2">
        <v>154753000</v>
      </c>
      <c r="AF2744" s="2">
        <v>156867000</v>
      </c>
    </row>
    <row r="2745" spans="1:32">
      <c r="A2745" t="s">
        <v>8348</v>
      </c>
      <c r="B2745" t="s">
        <v>19</v>
      </c>
      <c r="C2745" s="2">
        <v>12801600</v>
      </c>
      <c r="D2745" s="2">
        <v>13091400</v>
      </c>
      <c r="E2745" s="2">
        <v>12085900</v>
      </c>
      <c r="F2745" s="2">
        <v>12591200</v>
      </c>
      <c r="G2745" s="2">
        <v>12751200</v>
      </c>
      <c r="H2745" s="2">
        <v>12990600</v>
      </c>
      <c r="I2745" s="2">
        <v>13167000</v>
      </c>
      <c r="J2745" s="2">
        <v>13255200</v>
      </c>
      <c r="K2745" s="2">
        <v>13267800</v>
      </c>
      <c r="L2745" s="2">
        <v>13230000</v>
      </c>
      <c r="M2745" s="2">
        <v>13192200</v>
      </c>
      <c r="N2745" s="2">
        <v>13179600</v>
      </c>
      <c r="O2745" s="2">
        <v>13204800</v>
      </c>
      <c r="P2745" s="2">
        <v>13255200</v>
      </c>
      <c r="Q2745" s="2">
        <v>13318200</v>
      </c>
      <c r="R2745" s="2">
        <v>13444200</v>
      </c>
      <c r="S2745" s="2">
        <v>13557600</v>
      </c>
      <c r="T2745" s="2">
        <v>13671000</v>
      </c>
      <c r="U2745" s="2">
        <v>13860000</v>
      </c>
      <c r="V2745" s="2">
        <v>13986000</v>
      </c>
      <c r="W2745" s="2">
        <v>14149800</v>
      </c>
      <c r="X2745" s="2">
        <v>14351400</v>
      </c>
      <c r="Y2745" s="2">
        <v>14565600</v>
      </c>
      <c r="Z2745" s="2">
        <v>14779800</v>
      </c>
      <c r="AA2745" s="2">
        <v>14968800</v>
      </c>
      <c r="AB2745" s="2">
        <v>15069600</v>
      </c>
      <c r="AC2745" s="2">
        <v>15283800</v>
      </c>
      <c r="AD2745" s="2">
        <v>15498000</v>
      </c>
      <c r="AE2745" s="2">
        <v>15687000</v>
      </c>
      <c r="AF2745" s="2">
        <v>15901200</v>
      </c>
    </row>
    <row r="2746" spans="1:32">
      <c r="A2746" t="s">
        <v>8349</v>
      </c>
      <c r="B2746" t="s">
        <v>19</v>
      </c>
      <c r="C2746" s="2">
        <v>93472000</v>
      </c>
      <c r="D2746" s="2">
        <v>95588000</v>
      </c>
      <c r="E2746" s="2">
        <v>88246400</v>
      </c>
      <c r="F2746" s="2">
        <v>91935600</v>
      </c>
      <c r="G2746" s="2">
        <v>93104000</v>
      </c>
      <c r="H2746" s="2">
        <v>94852000</v>
      </c>
      <c r="I2746" s="2">
        <v>96140000</v>
      </c>
      <c r="J2746" s="2">
        <v>96784000</v>
      </c>
      <c r="K2746" s="2">
        <v>96876000</v>
      </c>
      <c r="L2746" s="2">
        <v>96600000</v>
      </c>
      <c r="M2746" s="2">
        <v>96324000</v>
      </c>
      <c r="N2746" s="2">
        <v>96232000</v>
      </c>
      <c r="O2746" s="2">
        <v>96416000</v>
      </c>
      <c r="P2746" s="2">
        <v>96784000</v>
      </c>
      <c r="Q2746" s="2">
        <v>97244000</v>
      </c>
      <c r="R2746" s="2">
        <v>98164000</v>
      </c>
      <c r="S2746" s="2">
        <v>98992000</v>
      </c>
      <c r="T2746" s="2">
        <v>99820000</v>
      </c>
      <c r="U2746" s="2">
        <v>101200000</v>
      </c>
      <c r="V2746" s="2">
        <v>102120000</v>
      </c>
      <c r="W2746" s="2">
        <v>103316000</v>
      </c>
      <c r="X2746" s="2">
        <v>104788000</v>
      </c>
      <c r="Y2746" s="2">
        <v>106352000</v>
      </c>
      <c r="Z2746" s="2">
        <v>107916000</v>
      </c>
      <c r="AA2746" s="2">
        <v>109296000</v>
      </c>
      <c r="AB2746" s="2">
        <v>110032000</v>
      </c>
      <c r="AC2746" s="2">
        <v>111596000</v>
      </c>
      <c r="AD2746" s="2">
        <v>113160000</v>
      </c>
      <c r="AE2746" s="2">
        <v>114540000</v>
      </c>
      <c r="AF2746" s="2">
        <v>116104000</v>
      </c>
    </row>
    <row r="2747" spans="1:32">
      <c r="A2747" t="s">
        <v>8350</v>
      </c>
      <c r="B2747" t="s">
        <v>19</v>
      </c>
      <c r="C2747" s="2">
        <v>115316000</v>
      </c>
      <c r="D2747" s="2">
        <v>117926000</v>
      </c>
      <c r="E2747" s="2">
        <v>108869000</v>
      </c>
      <c r="F2747" s="2">
        <v>113421000</v>
      </c>
      <c r="G2747" s="2">
        <v>114862000</v>
      </c>
      <c r="H2747" s="2">
        <v>117018000</v>
      </c>
      <c r="I2747" s="2">
        <v>118607000</v>
      </c>
      <c r="J2747" s="2">
        <v>119402000</v>
      </c>
      <c r="K2747" s="2">
        <v>119515000</v>
      </c>
      <c r="L2747" s="2">
        <v>119175000</v>
      </c>
      <c r="M2747" s="2">
        <v>118834000</v>
      </c>
      <c r="N2747" s="2">
        <v>118721000</v>
      </c>
      <c r="O2747" s="2">
        <v>118948000</v>
      </c>
      <c r="P2747" s="2">
        <v>119402000</v>
      </c>
      <c r="Q2747" s="2">
        <v>119969000</v>
      </c>
      <c r="R2747" s="2">
        <v>121104000</v>
      </c>
      <c r="S2747" s="2">
        <v>122126000</v>
      </c>
      <c r="T2747" s="2">
        <v>123147000</v>
      </c>
      <c r="U2747" s="2">
        <v>124850000</v>
      </c>
      <c r="V2747" s="2">
        <v>125985000</v>
      </c>
      <c r="W2747" s="2">
        <v>127460000</v>
      </c>
      <c r="X2747" s="2">
        <v>129276000</v>
      </c>
      <c r="Y2747" s="2">
        <v>131206000</v>
      </c>
      <c r="Z2747" s="2">
        <v>133135000</v>
      </c>
      <c r="AA2747" s="2">
        <v>134838000</v>
      </c>
      <c r="AB2747" s="2">
        <v>135746000</v>
      </c>
      <c r="AC2747" s="2">
        <v>137675000</v>
      </c>
      <c r="AD2747" s="2">
        <v>139605000</v>
      </c>
      <c r="AE2747" s="2">
        <v>141307000</v>
      </c>
      <c r="AF2747" s="2">
        <v>143237000</v>
      </c>
    </row>
    <row r="2748" spans="1:32">
      <c r="A2748" t="s">
        <v>8351</v>
      </c>
      <c r="B2748" t="s">
        <v>19</v>
      </c>
      <c r="C2748" s="2">
        <v>8128000</v>
      </c>
      <c r="D2748" s="2">
        <v>8312000</v>
      </c>
      <c r="E2748" s="2">
        <v>7673600</v>
      </c>
      <c r="F2748" s="2">
        <v>7994400</v>
      </c>
      <c r="G2748" s="2">
        <v>8096000</v>
      </c>
      <c r="H2748" s="2">
        <v>8248000</v>
      </c>
      <c r="I2748" s="2">
        <v>8360000</v>
      </c>
      <c r="J2748" s="2">
        <v>8416000</v>
      </c>
      <c r="K2748" s="2">
        <v>8424000</v>
      </c>
      <c r="L2748" s="2">
        <v>8400000</v>
      </c>
      <c r="M2748" s="2">
        <v>8376000</v>
      </c>
      <c r="N2748" s="2">
        <v>8368000</v>
      </c>
      <c r="O2748" s="2">
        <v>8384000</v>
      </c>
      <c r="P2748" s="2">
        <v>8416000</v>
      </c>
      <c r="Q2748" s="2">
        <v>8456000</v>
      </c>
      <c r="R2748" s="2">
        <v>8536000</v>
      </c>
      <c r="S2748" s="2">
        <v>8608000</v>
      </c>
      <c r="T2748" s="2">
        <v>8680000</v>
      </c>
      <c r="U2748" s="2">
        <v>8800000</v>
      </c>
      <c r="V2748" s="2">
        <v>8880000</v>
      </c>
      <c r="W2748" s="2">
        <v>8984000</v>
      </c>
      <c r="X2748" s="2">
        <v>9112000</v>
      </c>
      <c r="Y2748" s="2">
        <v>9248000</v>
      </c>
      <c r="Z2748" s="2">
        <v>9384000</v>
      </c>
      <c r="AA2748" s="2">
        <v>9504000</v>
      </c>
      <c r="AB2748" s="2">
        <v>9568000</v>
      </c>
      <c r="AC2748" s="2">
        <v>9704000</v>
      </c>
      <c r="AD2748" s="2">
        <v>9840000</v>
      </c>
      <c r="AE2748" s="2">
        <v>9960000</v>
      </c>
      <c r="AF2748" s="2">
        <v>10096000</v>
      </c>
    </row>
    <row r="2749" spans="1:32">
      <c r="A2749" t="s">
        <v>8352</v>
      </c>
      <c r="B2749" t="s">
        <v>19</v>
      </c>
      <c r="C2749">
        <v>0</v>
      </c>
      <c r="D2749">
        <v>0</v>
      </c>
      <c r="E2749">
        <v>0</v>
      </c>
      <c r="F2749">
        <v>0</v>
      </c>
      <c r="G2749">
        <v>0</v>
      </c>
      <c r="H2749">
        <v>0</v>
      </c>
      <c r="I2749">
        <v>0</v>
      </c>
      <c r="J2749">
        <v>0</v>
      </c>
      <c r="K2749">
        <v>0</v>
      </c>
      <c r="L2749">
        <v>0</v>
      </c>
      <c r="M2749">
        <v>0</v>
      </c>
      <c r="N2749">
        <v>0</v>
      </c>
      <c r="O2749">
        <v>0</v>
      </c>
      <c r="P2749">
        <v>0</v>
      </c>
      <c r="Q2749">
        <v>0</v>
      </c>
      <c r="R2749">
        <v>0</v>
      </c>
      <c r="S2749">
        <v>0</v>
      </c>
      <c r="T2749">
        <v>0</v>
      </c>
      <c r="U2749">
        <v>0</v>
      </c>
      <c r="V2749">
        <v>0</v>
      </c>
      <c r="W2749">
        <v>0</v>
      </c>
      <c r="X2749">
        <v>0</v>
      </c>
      <c r="Y2749">
        <v>0</v>
      </c>
      <c r="Z2749">
        <v>0</v>
      </c>
      <c r="AA2749">
        <v>0</v>
      </c>
      <c r="AB2749">
        <v>0</v>
      </c>
      <c r="AC2749">
        <v>0</v>
      </c>
      <c r="AD2749">
        <v>0</v>
      </c>
      <c r="AE2749">
        <v>0</v>
      </c>
      <c r="AF2749">
        <v>0</v>
      </c>
    </row>
    <row r="2750" spans="1:32">
      <c r="A2750" t="s">
        <v>8353</v>
      </c>
      <c r="B2750" t="s">
        <v>19</v>
      </c>
      <c r="C2750" s="2">
        <v>2971360000000</v>
      </c>
      <c r="D2750" s="2">
        <v>2967650000000</v>
      </c>
      <c r="E2750" s="2">
        <v>2638140000000</v>
      </c>
      <c r="F2750" s="2">
        <v>2552720000000</v>
      </c>
      <c r="G2750" s="2">
        <v>2583490000000</v>
      </c>
      <c r="H2750" s="2">
        <v>2568100000000</v>
      </c>
      <c r="I2750" s="2">
        <v>2569170000000</v>
      </c>
      <c r="J2750" s="2">
        <v>2590390000000</v>
      </c>
      <c r="K2750" s="2">
        <v>2603120000000</v>
      </c>
      <c r="L2750" s="2">
        <v>2588270000000</v>
      </c>
      <c r="M2750" s="2">
        <v>2571290000000</v>
      </c>
      <c r="N2750" s="2">
        <v>2569700000000</v>
      </c>
      <c r="O2750" s="2">
        <v>2571290000000</v>
      </c>
      <c r="P2750" s="2">
        <v>2574470000000</v>
      </c>
      <c r="Q2750" s="2">
        <v>2564920000000</v>
      </c>
      <c r="R2750" s="2">
        <v>2535740000000</v>
      </c>
      <c r="S2750" s="2">
        <v>2533080000000</v>
      </c>
      <c r="T2750" s="2">
        <v>2524060000000</v>
      </c>
      <c r="U2750" s="2">
        <v>2525130000000</v>
      </c>
      <c r="V2750" s="2">
        <v>2528310000000</v>
      </c>
      <c r="W2750" s="2">
        <v>2540510000000</v>
      </c>
      <c r="X2750" s="2">
        <v>2550060000000</v>
      </c>
      <c r="Y2750" s="2">
        <v>2547940000000</v>
      </c>
      <c r="Z2750" s="2">
        <v>2540510000000</v>
      </c>
      <c r="AA2750" s="2">
        <v>2524590000000</v>
      </c>
      <c r="AB2750" s="2">
        <v>2506550000000</v>
      </c>
      <c r="AC2750" s="2">
        <v>2507090000000</v>
      </c>
      <c r="AD2750" s="2">
        <v>2500720000000</v>
      </c>
      <c r="AE2750" s="2">
        <v>2497530000000</v>
      </c>
      <c r="AF2750" s="2">
        <v>2512390000000</v>
      </c>
    </row>
    <row r="2751" spans="1:32">
      <c r="A2751" t="s">
        <v>8354</v>
      </c>
      <c r="B2751" t="s">
        <v>19</v>
      </c>
      <c r="C2751" s="2">
        <v>320712000</v>
      </c>
      <c r="D2751" s="2">
        <v>320311000</v>
      </c>
      <c r="E2751" s="2">
        <v>284746000</v>
      </c>
      <c r="F2751" s="2">
        <v>275526000</v>
      </c>
      <c r="G2751" s="2">
        <v>278848000</v>
      </c>
      <c r="H2751" s="2">
        <v>277187000</v>
      </c>
      <c r="I2751" s="2">
        <v>277301000</v>
      </c>
      <c r="J2751" s="2">
        <v>279592000</v>
      </c>
      <c r="K2751" s="2">
        <v>280967000</v>
      </c>
      <c r="L2751" s="2">
        <v>279363000</v>
      </c>
      <c r="M2751" s="2">
        <v>277530000</v>
      </c>
      <c r="N2751" s="2">
        <v>277359000</v>
      </c>
      <c r="O2751" s="2">
        <v>277530000</v>
      </c>
      <c r="P2751" s="2">
        <v>277874000</v>
      </c>
      <c r="Q2751" s="2">
        <v>276843000</v>
      </c>
      <c r="R2751" s="2">
        <v>273693000</v>
      </c>
      <c r="S2751" s="2">
        <v>273407000</v>
      </c>
      <c r="T2751" s="2">
        <v>272433000</v>
      </c>
      <c r="U2751" s="2">
        <v>272548000</v>
      </c>
      <c r="V2751" s="2">
        <v>272892000</v>
      </c>
      <c r="W2751" s="2">
        <v>274209000</v>
      </c>
      <c r="X2751" s="2">
        <v>275240000</v>
      </c>
      <c r="Y2751" s="2">
        <v>275011000</v>
      </c>
      <c r="Z2751" s="2">
        <v>274209000</v>
      </c>
      <c r="AA2751" s="2">
        <v>272491000</v>
      </c>
      <c r="AB2751" s="2">
        <v>270543000</v>
      </c>
      <c r="AC2751" s="2">
        <v>270601000</v>
      </c>
      <c r="AD2751" s="2">
        <v>269914000</v>
      </c>
      <c r="AE2751" s="2">
        <v>269570000</v>
      </c>
      <c r="AF2751" s="2">
        <v>271173000</v>
      </c>
    </row>
    <row r="2752" spans="1:32">
      <c r="A2752" t="s">
        <v>8355</v>
      </c>
      <c r="B2752" t="s">
        <v>19</v>
      </c>
      <c r="C2752" s="2">
        <v>1787800000</v>
      </c>
      <c r="D2752" s="2">
        <v>1785570000</v>
      </c>
      <c r="E2752" s="2">
        <v>1587310000</v>
      </c>
      <c r="F2752" s="2">
        <v>1535910000</v>
      </c>
      <c r="G2752" s="2">
        <v>1554430000</v>
      </c>
      <c r="H2752" s="2">
        <v>1545170000</v>
      </c>
      <c r="I2752" s="2">
        <v>1545810000</v>
      </c>
      <c r="J2752" s="2">
        <v>1558580000</v>
      </c>
      <c r="K2752" s="2">
        <v>1566240000</v>
      </c>
      <c r="L2752" s="2">
        <v>1557300000</v>
      </c>
      <c r="M2752" s="2">
        <v>1547090000</v>
      </c>
      <c r="N2752" s="2">
        <v>1546130000</v>
      </c>
      <c r="O2752" s="2">
        <v>1547090000</v>
      </c>
      <c r="P2752" s="2">
        <v>1549000000</v>
      </c>
      <c r="Q2752" s="2">
        <v>1543250000</v>
      </c>
      <c r="R2752" s="2">
        <v>1525700000</v>
      </c>
      <c r="S2752" s="2">
        <v>1524100000</v>
      </c>
      <c r="T2752" s="2">
        <v>1518670000</v>
      </c>
      <c r="U2752" s="2">
        <v>1519310000</v>
      </c>
      <c r="V2752" s="2">
        <v>1521230000</v>
      </c>
      <c r="W2752" s="2">
        <v>1528570000</v>
      </c>
      <c r="X2752" s="2">
        <v>1534320000</v>
      </c>
      <c r="Y2752" s="2">
        <v>1533040000</v>
      </c>
      <c r="Z2752" s="2">
        <v>1528570000</v>
      </c>
      <c r="AA2752" s="2">
        <v>1518990000</v>
      </c>
      <c r="AB2752" s="2">
        <v>1508140000</v>
      </c>
      <c r="AC2752" s="2">
        <v>1508460000</v>
      </c>
      <c r="AD2752" s="2">
        <v>1504630000</v>
      </c>
      <c r="AE2752" s="2">
        <v>1502710000</v>
      </c>
      <c r="AF2752" s="2">
        <v>1511650000</v>
      </c>
    </row>
    <row r="2753" spans="1:32">
      <c r="A2753" t="s">
        <v>8356</v>
      </c>
      <c r="B2753" t="s">
        <v>19</v>
      </c>
      <c r="C2753" s="2">
        <v>2990900000</v>
      </c>
      <c r="D2753" s="2">
        <v>2987170000</v>
      </c>
      <c r="E2753" s="2">
        <v>2655500000</v>
      </c>
      <c r="F2753" s="2">
        <v>2569510000</v>
      </c>
      <c r="G2753" s="2">
        <v>2600480000</v>
      </c>
      <c r="H2753" s="2">
        <v>2585000000</v>
      </c>
      <c r="I2753" s="2">
        <v>2586060000</v>
      </c>
      <c r="J2753" s="2">
        <v>2607430000</v>
      </c>
      <c r="K2753" s="2">
        <v>2620250000</v>
      </c>
      <c r="L2753" s="2">
        <v>2605290000</v>
      </c>
      <c r="M2753" s="2">
        <v>2588200000</v>
      </c>
      <c r="N2753" s="2">
        <v>2586600000</v>
      </c>
      <c r="O2753" s="2">
        <v>2588200000</v>
      </c>
      <c r="P2753" s="2">
        <v>2591400000</v>
      </c>
      <c r="Q2753" s="2">
        <v>2581790000</v>
      </c>
      <c r="R2753" s="2">
        <v>2552420000</v>
      </c>
      <c r="S2753" s="2">
        <v>2549750000</v>
      </c>
      <c r="T2753" s="2">
        <v>2540670000</v>
      </c>
      <c r="U2753" s="2">
        <v>2541730000</v>
      </c>
      <c r="V2753" s="2">
        <v>2544940000</v>
      </c>
      <c r="W2753" s="2">
        <v>2557220000</v>
      </c>
      <c r="X2753" s="2">
        <v>2566840000</v>
      </c>
      <c r="Y2753" s="2">
        <v>2564700000</v>
      </c>
      <c r="Z2753" s="2">
        <v>2557220000</v>
      </c>
      <c r="AA2753" s="2">
        <v>2541200000</v>
      </c>
      <c r="AB2753" s="2">
        <v>2523040000</v>
      </c>
      <c r="AC2753" s="2">
        <v>2523580000</v>
      </c>
      <c r="AD2753" s="2">
        <v>2517170000</v>
      </c>
      <c r="AE2753" s="2">
        <v>2513960000</v>
      </c>
      <c r="AF2753" s="2">
        <v>2528920000</v>
      </c>
    </row>
    <row r="2754" spans="1:32">
      <c r="A2754" t="s">
        <v>8357</v>
      </c>
      <c r="B2754" t="s">
        <v>19</v>
      </c>
      <c r="C2754" s="2">
        <v>119952000</v>
      </c>
      <c r="D2754" s="2">
        <v>119802000</v>
      </c>
      <c r="E2754" s="2">
        <v>106500000</v>
      </c>
      <c r="F2754" s="2">
        <v>103052000</v>
      </c>
      <c r="G2754" s="2">
        <v>104294000</v>
      </c>
      <c r="H2754" s="2">
        <v>103673000</v>
      </c>
      <c r="I2754" s="2">
        <v>103716000</v>
      </c>
      <c r="J2754" s="2">
        <v>104572000</v>
      </c>
      <c r="K2754" s="2">
        <v>105087000</v>
      </c>
      <c r="L2754" s="2">
        <v>104487000</v>
      </c>
      <c r="M2754" s="2">
        <v>103801000</v>
      </c>
      <c r="N2754" s="2">
        <v>103737000</v>
      </c>
      <c r="O2754" s="2">
        <v>103801000</v>
      </c>
      <c r="P2754" s="2">
        <v>103930000</v>
      </c>
      <c r="Q2754" s="2">
        <v>103544000</v>
      </c>
      <c r="R2754" s="2">
        <v>102366000</v>
      </c>
      <c r="S2754" s="2">
        <v>102259000</v>
      </c>
      <c r="T2754" s="2">
        <v>101895000</v>
      </c>
      <c r="U2754" s="2">
        <v>101938000</v>
      </c>
      <c r="V2754" s="2">
        <v>102066000</v>
      </c>
      <c r="W2754" s="2">
        <v>102559000</v>
      </c>
      <c r="X2754" s="2">
        <v>102945000</v>
      </c>
      <c r="Y2754" s="2">
        <v>102859000</v>
      </c>
      <c r="Z2754" s="2">
        <v>102559000</v>
      </c>
      <c r="AA2754" s="2">
        <v>101916000</v>
      </c>
      <c r="AB2754" s="2">
        <v>101188000</v>
      </c>
      <c r="AC2754" s="2">
        <v>101210000</v>
      </c>
      <c r="AD2754" s="2">
        <v>100952000</v>
      </c>
      <c r="AE2754" s="2">
        <v>100824000</v>
      </c>
      <c r="AF2754" s="2">
        <v>101424000</v>
      </c>
    </row>
    <row r="2755" spans="1:32">
      <c r="A2755" t="s">
        <v>8358</v>
      </c>
      <c r="B2755" t="s">
        <v>19</v>
      </c>
      <c r="C2755" s="2">
        <v>112728000</v>
      </c>
      <c r="D2755" s="2">
        <v>112587000</v>
      </c>
      <c r="E2755" s="2">
        <v>100086000</v>
      </c>
      <c r="F2755" s="2">
        <v>96845400</v>
      </c>
      <c r="G2755" s="2">
        <v>98013000</v>
      </c>
      <c r="H2755" s="2">
        <v>97429200</v>
      </c>
      <c r="I2755" s="2">
        <v>97469500</v>
      </c>
      <c r="J2755" s="2">
        <v>98274700</v>
      </c>
      <c r="K2755" s="2">
        <v>98757800</v>
      </c>
      <c r="L2755" s="2">
        <v>98194100</v>
      </c>
      <c r="M2755" s="2">
        <v>97550000</v>
      </c>
      <c r="N2755" s="2">
        <v>97489600</v>
      </c>
      <c r="O2755" s="2">
        <v>97550000</v>
      </c>
      <c r="P2755" s="2">
        <v>97670800</v>
      </c>
      <c r="Q2755" s="2">
        <v>97308400</v>
      </c>
      <c r="R2755" s="2">
        <v>96201300</v>
      </c>
      <c r="S2755" s="2">
        <v>96100600</v>
      </c>
      <c r="T2755" s="2">
        <v>95758400</v>
      </c>
      <c r="U2755" s="2">
        <v>95798700</v>
      </c>
      <c r="V2755" s="2">
        <v>95919500</v>
      </c>
      <c r="W2755" s="2">
        <v>96382400</v>
      </c>
      <c r="X2755" s="2">
        <v>96744800</v>
      </c>
      <c r="Y2755" s="2">
        <v>96664300</v>
      </c>
      <c r="Z2755" s="2">
        <v>96382400</v>
      </c>
      <c r="AA2755" s="2">
        <v>95778500</v>
      </c>
      <c r="AB2755" s="2">
        <v>95094100</v>
      </c>
      <c r="AC2755" s="2">
        <v>95114300</v>
      </c>
      <c r="AD2755" s="2">
        <v>94872700</v>
      </c>
      <c r="AE2755" s="2">
        <v>94751900</v>
      </c>
      <c r="AF2755" s="2">
        <v>95315600</v>
      </c>
    </row>
    <row r="2756" spans="1:32">
      <c r="A2756" t="s">
        <v>8359</v>
      </c>
      <c r="B2756" t="s">
        <v>19</v>
      </c>
      <c r="C2756" s="2">
        <v>69608000</v>
      </c>
      <c r="D2756" s="2">
        <v>69521000</v>
      </c>
      <c r="E2756" s="2">
        <v>61802000</v>
      </c>
      <c r="F2756" s="2">
        <v>59800700</v>
      </c>
      <c r="G2756" s="2">
        <v>60521700</v>
      </c>
      <c r="H2756" s="2">
        <v>60161200</v>
      </c>
      <c r="I2756" s="2">
        <v>60186100</v>
      </c>
      <c r="J2756" s="2">
        <v>60683300</v>
      </c>
      <c r="K2756" s="2">
        <v>60981600</v>
      </c>
      <c r="L2756" s="2">
        <v>60633500</v>
      </c>
      <c r="M2756" s="2">
        <v>60235800</v>
      </c>
      <c r="N2756" s="2">
        <v>60198500</v>
      </c>
      <c r="O2756" s="2">
        <v>60235800</v>
      </c>
      <c r="P2756" s="2">
        <v>60310400</v>
      </c>
      <c r="Q2756" s="2">
        <v>60086600</v>
      </c>
      <c r="R2756" s="2">
        <v>59403000</v>
      </c>
      <c r="S2756" s="2">
        <v>59340800</v>
      </c>
      <c r="T2756" s="2">
        <v>59129500</v>
      </c>
      <c r="U2756" s="2">
        <v>59154400</v>
      </c>
      <c r="V2756" s="2">
        <v>59229000</v>
      </c>
      <c r="W2756" s="2">
        <v>59514800</v>
      </c>
      <c r="X2756" s="2">
        <v>59738600</v>
      </c>
      <c r="Y2756" s="2">
        <v>59688900</v>
      </c>
      <c r="Z2756" s="2">
        <v>59514800</v>
      </c>
      <c r="AA2756" s="2">
        <v>59141900</v>
      </c>
      <c r="AB2756" s="2">
        <v>58719300</v>
      </c>
      <c r="AC2756" s="2">
        <v>58731800</v>
      </c>
      <c r="AD2756" s="2">
        <v>58582600</v>
      </c>
      <c r="AE2756" s="2">
        <v>58508000</v>
      </c>
      <c r="AF2756" s="2">
        <v>58856100</v>
      </c>
    </row>
    <row r="2757" spans="1:32">
      <c r="A2757" t="s">
        <v>8360</v>
      </c>
      <c r="B2757" t="s">
        <v>19</v>
      </c>
      <c r="C2757" s="2">
        <v>7056000</v>
      </c>
      <c r="D2757" s="2">
        <v>7047180</v>
      </c>
      <c r="E2757" s="2">
        <v>6264720</v>
      </c>
      <c r="F2757" s="2">
        <v>6061860</v>
      </c>
      <c r="G2757" s="2">
        <v>6134940</v>
      </c>
      <c r="H2757" s="2">
        <v>6098400</v>
      </c>
      <c r="I2757" s="2">
        <v>6100920</v>
      </c>
      <c r="J2757" s="2">
        <v>6151320</v>
      </c>
      <c r="K2757" s="2">
        <v>6181560</v>
      </c>
      <c r="L2757" s="2">
        <v>6146280</v>
      </c>
      <c r="M2757" s="2">
        <v>6105960</v>
      </c>
      <c r="N2757" s="2">
        <v>6102180</v>
      </c>
      <c r="O2757" s="2">
        <v>6105960</v>
      </c>
      <c r="P2757" s="2">
        <v>6113520</v>
      </c>
      <c r="Q2757" s="2">
        <v>6090840</v>
      </c>
      <c r="R2757" s="2">
        <v>6021540</v>
      </c>
      <c r="S2757" s="2">
        <v>6015240</v>
      </c>
      <c r="T2757" s="2">
        <v>5993820</v>
      </c>
      <c r="U2757" s="2">
        <v>5996340</v>
      </c>
      <c r="V2757" s="2">
        <v>6003900</v>
      </c>
      <c r="W2757" s="2">
        <v>6032880</v>
      </c>
      <c r="X2757" s="2">
        <v>6055560</v>
      </c>
      <c r="Y2757" s="2">
        <v>6050520</v>
      </c>
      <c r="Z2757" s="2">
        <v>6032880</v>
      </c>
      <c r="AA2757" s="2">
        <v>5995080</v>
      </c>
      <c r="AB2757" s="2">
        <v>5952240</v>
      </c>
      <c r="AC2757" s="2">
        <v>5953500</v>
      </c>
      <c r="AD2757" s="2">
        <v>5938380</v>
      </c>
      <c r="AE2757" s="2">
        <v>5930820</v>
      </c>
      <c r="AF2757" s="2">
        <v>5966100</v>
      </c>
    </row>
    <row r="2758" spans="1:32">
      <c r="A2758" t="s">
        <v>8361</v>
      </c>
      <c r="B2758" t="s">
        <v>19</v>
      </c>
      <c r="C2758" s="2">
        <v>51520000</v>
      </c>
      <c r="D2758" s="2">
        <v>51455600</v>
      </c>
      <c r="E2758" s="2">
        <v>45742400</v>
      </c>
      <c r="F2758" s="2">
        <v>44261200</v>
      </c>
      <c r="G2758" s="2">
        <v>44794800</v>
      </c>
      <c r="H2758" s="2">
        <v>44528000</v>
      </c>
      <c r="I2758" s="2">
        <v>44546400</v>
      </c>
      <c r="J2758" s="2">
        <v>44914400</v>
      </c>
      <c r="K2758" s="2">
        <v>45135200</v>
      </c>
      <c r="L2758" s="2">
        <v>44877600</v>
      </c>
      <c r="M2758" s="2">
        <v>44583200</v>
      </c>
      <c r="N2758" s="2">
        <v>44555600</v>
      </c>
      <c r="O2758" s="2">
        <v>44583200</v>
      </c>
      <c r="P2758" s="2">
        <v>44638400</v>
      </c>
      <c r="Q2758" s="2">
        <v>44472800</v>
      </c>
      <c r="R2758" s="2">
        <v>43966800</v>
      </c>
      <c r="S2758" s="2">
        <v>43920800</v>
      </c>
      <c r="T2758" s="2">
        <v>43764400</v>
      </c>
      <c r="U2758" s="2">
        <v>43782800</v>
      </c>
      <c r="V2758" s="2">
        <v>43838000</v>
      </c>
      <c r="W2758" s="2">
        <v>44049600</v>
      </c>
      <c r="X2758" s="2">
        <v>44215200</v>
      </c>
      <c r="Y2758" s="2">
        <v>44178400</v>
      </c>
      <c r="Z2758" s="2">
        <v>44049600</v>
      </c>
      <c r="AA2758" s="2">
        <v>43773600</v>
      </c>
      <c r="AB2758" s="2">
        <v>43460800</v>
      </c>
      <c r="AC2758" s="2">
        <v>43470000</v>
      </c>
      <c r="AD2758" s="2">
        <v>43359600</v>
      </c>
      <c r="AE2758" s="2">
        <v>43304400</v>
      </c>
      <c r="AF2758" s="2">
        <v>43562000</v>
      </c>
    </row>
    <row r="2759" spans="1:32">
      <c r="A2759" t="s">
        <v>8362</v>
      </c>
      <c r="B2759" t="s">
        <v>19</v>
      </c>
      <c r="C2759" s="2">
        <v>63560000</v>
      </c>
      <c r="D2759" s="2">
        <v>63480600</v>
      </c>
      <c r="E2759" s="2">
        <v>56432200</v>
      </c>
      <c r="F2759" s="2">
        <v>54604900</v>
      </c>
      <c r="G2759" s="2">
        <v>55263200</v>
      </c>
      <c r="H2759" s="2">
        <v>54934000</v>
      </c>
      <c r="I2759" s="2">
        <v>54956700</v>
      </c>
      <c r="J2759" s="2">
        <v>55410700</v>
      </c>
      <c r="K2759" s="2">
        <v>55683100</v>
      </c>
      <c r="L2759" s="2">
        <v>55365300</v>
      </c>
      <c r="M2759" s="2">
        <v>55002100</v>
      </c>
      <c r="N2759" s="2">
        <v>54968100</v>
      </c>
      <c r="O2759" s="2">
        <v>55002100</v>
      </c>
      <c r="P2759" s="2">
        <v>55070200</v>
      </c>
      <c r="Q2759" s="2">
        <v>54865900</v>
      </c>
      <c r="R2759" s="2">
        <v>54241700</v>
      </c>
      <c r="S2759" s="2">
        <v>54184900</v>
      </c>
      <c r="T2759" s="2">
        <v>53992000</v>
      </c>
      <c r="U2759" s="2">
        <v>54014700</v>
      </c>
      <c r="V2759" s="2">
        <v>54082800</v>
      </c>
      <c r="W2759" s="2">
        <v>54343800</v>
      </c>
      <c r="X2759" s="2">
        <v>54548100</v>
      </c>
      <c r="Y2759" s="2">
        <v>54502700</v>
      </c>
      <c r="Z2759" s="2">
        <v>54343800</v>
      </c>
      <c r="AA2759" s="2">
        <v>54003300</v>
      </c>
      <c r="AB2759" s="2">
        <v>53617400</v>
      </c>
      <c r="AC2759" s="2">
        <v>53628800</v>
      </c>
      <c r="AD2759" s="2">
        <v>53492600</v>
      </c>
      <c r="AE2759" s="2">
        <v>53424500</v>
      </c>
      <c r="AF2759" s="2">
        <v>53742300</v>
      </c>
    </row>
    <row r="2760" spans="1:32">
      <c r="A2760" t="s">
        <v>8363</v>
      </c>
      <c r="B2760" t="s">
        <v>19</v>
      </c>
      <c r="C2760" s="2">
        <v>4480000</v>
      </c>
      <c r="D2760" s="2">
        <v>4474400</v>
      </c>
      <c r="E2760" s="2">
        <v>3977600</v>
      </c>
      <c r="F2760" s="2">
        <v>3848800</v>
      </c>
      <c r="G2760" s="2">
        <v>3895200</v>
      </c>
      <c r="H2760" s="2">
        <v>3872000</v>
      </c>
      <c r="I2760" s="2">
        <v>3873600</v>
      </c>
      <c r="J2760" s="2">
        <v>3905600</v>
      </c>
      <c r="K2760" s="2">
        <v>3924800</v>
      </c>
      <c r="L2760" s="2">
        <v>3902400</v>
      </c>
      <c r="M2760" s="2">
        <v>3876800</v>
      </c>
      <c r="N2760" s="2">
        <v>3874400</v>
      </c>
      <c r="O2760" s="2">
        <v>3876800</v>
      </c>
      <c r="P2760" s="2">
        <v>3881600</v>
      </c>
      <c r="Q2760" s="2">
        <v>3867200</v>
      </c>
      <c r="R2760" s="2">
        <v>3823200</v>
      </c>
      <c r="S2760" s="2">
        <v>3819200</v>
      </c>
      <c r="T2760" s="2">
        <v>3805600</v>
      </c>
      <c r="U2760" s="2">
        <v>3807200</v>
      </c>
      <c r="V2760" s="2">
        <v>3812000</v>
      </c>
      <c r="W2760" s="2">
        <v>3830400</v>
      </c>
      <c r="X2760" s="2">
        <v>3844800</v>
      </c>
      <c r="Y2760" s="2">
        <v>3841600</v>
      </c>
      <c r="Z2760" s="2">
        <v>3830400</v>
      </c>
      <c r="AA2760" s="2">
        <v>3806400</v>
      </c>
      <c r="AB2760" s="2">
        <v>3779200</v>
      </c>
      <c r="AC2760" s="2">
        <v>3780000</v>
      </c>
      <c r="AD2760" s="2">
        <v>3770400</v>
      </c>
      <c r="AE2760" s="2">
        <v>3765600</v>
      </c>
      <c r="AF2760" s="2">
        <v>3788000</v>
      </c>
    </row>
    <row r="2761" spans="1:32">
      <c r="A2761" t="s">
        <v>8364</v>
      </c>
      <c r="B2761" t="s">
        <v>19</v>
      </c>
      <c r="C2761">
        <v>0</v>
      </c>
      <c r="D2761">
        <v>0</v>
      </c>
      <c r="E2761">
        <v>0</v>
      </c>
      <c r="F2761">
        <v>0</v>
      </c>
      <c r="G2761">
        <v>0</v>
      </c>
      <c r="H2761">
        <v>0</v>
      </c>
      <c r="I2761">
        <v>0</v>
      </c>
      <c r="J2761">
        <v>0</v>
      </c>
      <c r="K2761">
        <v>0</v>
      </c>
      <c r="L2761">
        <v>0</v>
      </c>
      <c r="M2761">
        <v>0</v>
      </c>
      <c r="N2761">
        <v>0</v>
      </c>
      <c r="O2761">
        <v>0</v>
      </c>
      <c r="P2761">
        <v>0</v>
      </c>
      <c r="Q2761">
        <v>0</v>
      </c>
      <c r="R2761">
        <v>0</v>
      </c>
      <c r="S2761">
        <v>0</v>
      </c>
      <c r="T2761">
        <v>0</v>
      </c>
      <c r="U2761">
        <v>0</v>
      </c>
      <c r="V2761">
        <v>0</v>
      </c>
      <c r="W2761">
        <v>0</v>
      </c>
      <c r="X2761">
        <v>0</v>
      </c>
      <c r="Y2761">
        <v>0</v>
      </c>
      <c r="Z2761">
        <v>0</v>
      </c>
      <c r="AA2761">
        <v>0</v>
      </c>
      <c r="AB2761">
        <v>0</v>
      </c>
      <c r="AC2761">
        <v>0</v>
      </c>
      <c r="AD2761">
        <v>0</v>
      </c>
      <c r="AE2761">
        <v>0</v>
      </c>
      <c r="AF2761">
        <v>0</v>
      </c>
    </row>
    <row r="2762" spans="1:32">
      <c r="A2762" t="s">
        <v>8365</v>
      </c>
      <c r="B2762" t="s">
        <v>19</v>
      </c>
      <c r="C2762" s="2">
        <v>30021300000000</v>
      </c>
      <c r="D2762" s="2">
        <v>30451100000000</v>
      </c>
      <c r="E2762" s="2">
        <v>28869900000000</v>
      </c>
      <c r="F2762" s="2">
        <v>28509100000000</v>
      </c>
      <c r="G2762" s="2">
        <v>27830000000000</v>
      </c>
      <c r="H2762" s="2">
        <v>27570000000000</v>
      </c>
      <c r="I2762" s="2">
        <v>27256900000000</v>
      </c>
      <c r="J2762" s="2">
        <v>26880200000000</v>
      </c>
      <c r="K2762" s="2">
        <v>26434500000000</v>
      </c>
      <c r="L2762" s="2">
        <v>25972900000000</v>
      </c>
      <c r="M2762" s="2">
        <v>25564300000000</v>
      </c>
      <c r="N2762" s="2">
        <v>25192900000000</v>
      </c>
      <c r="O2762" s="2">
        <v>24821500000000</v>
      </c>
      <c r="P2762" s="2">
        <v>24513700000000</v>
      </c>
      <c r="Q2762" s="2">
        <v>24237800000000</v>
      </c>
      <c r="R2762" s="2">
        <v>24004300000000</v>
      </c>
      <c r="S2762" s="2">
        <v>23776200000000</v>
      </c>
      <c r="T2762" s="2">
        <v>23463100000000</v>
      </c>
      <c r="U2762" s="2">
        <v>23319900000000</v>
      </c>
      <c r="V2762" s="2">
        <v>23054600000000</v>
      </c>
      <c r="W2762" s="2">
        <v>22831700000000</v>
      </c>
      <c r="X2762" s="2">
        <v>22704400000000</v>
      </c>
      <c r="Y2762" s="2">
        <v>22619500000000</v>
      </c>
      <c r="Z2762" s="2">
        <v>22492100000000</v>
      </c>
      <c r="AA2762" s="2">
        <v>22322300000000</v>
      </c>
      <c r="AB2762" s="2">
        <v>22226800000000</v>
      </c>
      <c r="AC2762" s="2">
        <v>22210900000000</v>
      </c>
      <c r="AD2762" s="2">
        <v>22131300000000</v>
      </c>
      <c r="AE2762" s="2">
        <v>22083600000000</v>
      </c>
      <c r="AF2762" s="2">
        <v>22099500000000</v>
      </c>
    </row>
    <row r="2763" spans="1:32">
      <c r="A2763" t="s">
        <v>8366</v>
      </c>
      <c r="B2763" t="s">
        <v>19</v>
      </c>
      <c r="C2763" s="2">
        <v>3240340000</v>
      </c>
      <c r="D2763" s="2">
        <v>3286730000</v>
      </c>
      <c r="E2763" s="2">
        <v>3116060000</v>
      </c>
      <c r="F2763" s="2">
        <v>3077120000</v>
      </c>
      <c r="G2763" s="2">
        <v>3003810000</v>
      </c>
      <c r="H2763" s="2">
        <v>2975750000</v>
      </c>
      <c r="I2763" s="2">
        <v>2941960000</v>
      </c>
      <c r="J2763" s="2">
        <v>2901300000</v>
      </c>
      <c r="K2763" s="2">
        <v>2853190000</v>
      </c>
      <c r="L2763" s="2">
        <v>2803370000</v>
      </c>
      <c r="M2763" s="2">
        <v>2759270000</v>
      </c>
      <c r="N2763" s="2">
        <v>2719180000</v>
      </c>
      <c r="O2763" s="2">
        <v>2679090000</v>
      </c>
      <c r="P2763" s="2">
        <v>2645870000</v>
      </c>
      <c r="Q2763" s="2">
        <v>2616090000</v>
      </c>
      <c r="R2763" s="2">
        <v>2590890000</v>
      </c>
      <c r="S2763" s="2">
        <v>2566270000</v>
      </c>
      <c r="T2763" s="2">
        <v>2532480000</v>
      </c>
      <c r="U2763" s="2">
        <v>2517020000</v>
      </c>
      <c r="V2763" s="2">
        <v>2488380000</v>
      </c>
      <c r="W2763" s="2">
        <v>2464330000</v>
      </c>
      <c r="X2763" s="2">
        <v>2450580000</v>
      </c>
      <c r="Y2763" s="2">
        <v>2441420000</v>
      </c>
      <c r="Z2763" s="2">
        <v>2427680000</v>
      </c>
      <c r="AA2763" s="2">
        <v>2409350000</v>
      </c>
      <c r="AB2763" s="2">
        <v>2399040000</v>
      </c>
      <c r="AC2763" s="2">
        <v>2397320000</v>
      </c>
      <c r="AD2763" s="2">
        <v>2388730000</v>
      </c>
      <c r="AE2763" s="2">
        <v>2383580000</v>
      </c>
      <c r="AF2763" s="2">
        <v>2385300000</v>
      </c>
    </row>
    <row r="2764" spans="1:32">
      <c r="A2764" t="s">
        <v>8367</v>
      </c>
      <c r="B2764" t="s">
        <v>19</v>
      </c>
      <c r="C2764" s="2">
        <v>18063200000</v>
      </c>
      <c r="D2764" s="2">
        <v>18321800000</v>
      </c>
      <c r="E2764" s="2">
        <v>17370400000</v>
      </c>
      <c r="F2764" s="2">
        <v>17153300000</v>
      </c>
      <c r="G2764" s="2">
        <v>16744700000</v>
      </c>
      <c r="H2764" s="2">
        <v>16588200000</v>
      </c>
      <c r="I2764" s="2">
        <v>16399900000</v>
      </c>
      <c r="J2764" s="2">
        <v>16173200000</v>
      </c>
      <c r="K2764" s="2">
        <v>15905000000</v>
      </c>
      <c r="L2764" s="2">
        <v>15627300000</v>
      </c>
      <c r="M2764" s="2">
        <v>15381500000</v>
      </c>
      <c r="N2764" s="2">
        <v>15158000000</v>
      </c>
      <c r="O2764" s="2">
        <v>14934500000</v>
      </c>
      <c r="P2764" s="2">
        <v>14749300000</v>
      </c>
      <c r="Q2764" s="2">
        <v>14583300000</v>
      </c>
      <c r="R2764" s="2">
        <v>14442900000</v>
      </c>
      <c r="S2764" s="2">
        <v>14305600000</v>
      </c>
      <c r="T2764" s="2">
        <v>14117200000</v>
      </c>
      <c r="U2764" s="2">
        <v>14031000000</v>
      </c>
      <c r="V2764" s="2">
        <v>13871400000</v>
      </c>
      <c r="W2764" s="2">
        <v>13737300000</v>
      </c>
      <c r="X2764" s="2">
        <v>13660700000</v>
      </c>
      <c r="Y2764" s="2">
        <v>13609600000</v>
      </c>
      <c r="Z2764" s="2">
        <v>13533000000</v>
      </c>
      <c r="AA2764" s="2">
        <v>13430800000</v>
      </c>
      <c r="AB2764" s="2">
        <v>13373400000</v>
      </c>
      <c r="AC2764" s="2">
        <v>13363800000</v>
      </c>
      <c r="AD2764" s="2">
        <v>13315900000</v>
      </c>
      <c r="AE2764" s="2">
        <v>13287200000</v>
      </c>
      <c r="AF2764" s="2">
        <v>13296800000</v>
      </c>
    </row>
    <row r="2765" spans="1:32">
      <c r="A2765" t="s">
        <v>8368</v>
      </c>
      <c r="B2765" t="s">
        <v>19</v>
      </c>
      <c r="C2765" s="2">
        <v>30218800000</v>
      </c>
      <c r="D2765" s="2">
        <v>30651400000</v>
      </c>
      <c r="E2765" s="2">
        <v>29059800000</v>
      </c>
      <c r="F2765" s="2">
        <v>28696700000</v>
      </c>
      <c r="G2765" s="2">
        <v>28013000000</v>
      </c>
      <c r="H2765" s="2">
        <v>27751300000</v>
      </c>
      <c r="I2765" s="2">
        <v>27436200000</v>
      </c>
      <c r="J2765" s="2">
        <v>27057000000</v>
      </c>
      <c r="K2765" s="2">
        <v>26608400000</v>
      </c>
      <c r="L2765" s="2">
        <v>26143700000</v>
      </c>
      <c r="M2765" s="2">
        <v>25732500000</v>
      </c>
      <c r="N2765" s="2">
        <v>25358600000</v>
      </c>
      <c r="O2765" s="2">
        <v>24984700000</v>
      </c>
      <c r="P2765" s="2">
        <v>24675000000</v>
      </c>
      <c r="Q2765" s="2">
        <v>24397200000</v>
      </c>
      <c r="R2765" s="2">
        <v>24162200000</v>
      </c>
      <c r="S2765" s="2">
        <v>23932600000</v>
      </c>
      <c r="T2765" s="2">
        <v>23617500000</v>
      </c>
      <c r="U2765" s="2">
        <v>23473300000</v>
      </c>
      <c r="V2765" s="2">
        <v>23206200000</v>
      </c>
      <c r="W2765" s="2">
        <v>22981900000</v>
      </c>
      <c r="X2765" s="2">
        <v>22853700000</v>
      </c>
      <c r="Y2765" s="2">
        <v>22768300000</v>
      </c>
      <c r="Z2765" s="2">
        <v>22640100000</v>
      </c>
      <c r="AA2765" s="2">
        <v>22469200000</v>
      </c>
      <c r="AB2765" s="2">
        <v>22373000000</v>
      </c>
      <c r="AC2765" s="2">
        <v>22357000000</v>
      </c>
      <c r="AD2765" s="2">
        <v>22276900000</v>
      </c>
      <c r="AE2765" s="2">
        <v>22228800000</v>
      </c>
      <c r="AF2765" s="2">
        <v>22244800000</v>
      </c>
    </row>
    <row r="2766" spans="1:32">
      <c r="A2766" t="s">
        <v>8369</v>
      </c>
      <c r="B2766" t="s">
        <v>19</v>
      </c>
      <c r="C2766" s="2">
        <v>1211940000</v>
      </c>
      <c r="D2766" s="2">
        <v>1229290000</v>
      </c>
      <c r="E2766" s="2">
        <v>1165460000</v>
      </c>
      <c r="F2766" s="2">
        <v>1150900000</v>
      </c>
      <c r="G2766" s="2">
        <v>1123480000</v>
      </c>
      <c r="H2766" s="2">
        <v>1112980000</v>
      </c>
      <c r="I2766" s="2">
        <v>1100350000</v>
      </c>
      <c r="J2766" s="2">
        <v>1085140000</v>
      </c>
      <c r="K2766" s="2">
        <v>1067140000</v>
      </c>
      <c r="L2766" s="2">
        <v>1048510000</v>
      </c>
      <c r="M2766" s="2">
        <v>1032020000</v>
      </c>
      <c r="N2766" s="2">
        <v>1017020000</v>
      </c>
      <c r="O2766" s="2">
        <v>1002030000</v>
      </c>
      <c r="P2766" s="2">
        <v>989604000</v>
      </c>
      <c r="Q2766" s="2">
        <v>978466000</v>
      </c>
      <c r="R2766" s="2">
        <v>969041000</v>
      </c>
      <c r="S2766" s="2">
        <v>959830000</v>
      </c>
      <c r="T2766" s="2">
        <v>947192000</v>
      </c>
      <c r="U2766" s="2">
        <v>941409000</v>
      </c>
      <c r="V2766" s="2">
        <v>930699000</v>
      </c>
      <c r="W2766" s="2">
        <v>921703000</v>
      </c>
      <c r="X2766" s="2">
        <v>916562000</v>
      </c>
      <c r="Y2766" s="2">
        <v>913135000</v>
      </c>
      <c r="Z2766" s="2">
        <v>907994000</v>
      </c>
      <c r="AA2766" s="2">
        <v>901139000</v>
      </c>
      <c r="AB2766" s="2">
        <v>897284000</v>
      </c>
      <c r="AC2766" s="2">
        <v>896641000</v>
      </c>
      <c r="AD2766" s="2">
        <v>893428000</v>
      </c>
      <c r="AE2766" s="2">
        <v>891500000</v>
      </c>
      <c r="AF2766" s="2">
        <v>892143000</v>
      </c>
    </row>
    <row r="2767" spans="1:32">
      <c r="A2767" t="s">
        <v>8370</v>
      </c>
      <c r="B2767" t="s">
        <v>19</v>
      </c>
      <c r="C2767" s="2">
        <v>1138960000</v>
      </c>
      <c r="D2767" s="2">
        <v>1155260000</v>
      </c>
      <c r="E2767" s="2">
        <v>1095270000</v>
      </c>
      <c r="F2767" s="2">
        <v>1081580000</v>
      </c>
      <c r="G2767" s="2">
        <v>1055820000</v>
      </c>
      <c r="H2767" s="2">
        <v>1045950000</v>
      </c>
      <c r="I2767" s="2">
        <v>1034080000</v>
      </c>
      <c r="J2767" s="2">
        <v>1019790000</v>
      </c>
      <c r="K2767" s="2">
        <v>1002880000</v>
      </c>
      <c r="L2767" s="2">
        <v>985364000</v>
      </c>
      <c r="M2767" s="2">
        <v>969863000</v>
      </c>
      <c r="N2767" s="2">
        <v>955772000</v>
      </c>
      <c r="O2767" s="2">
        <v>941681000</v>
      </c>
      <c r="P2767" s="2">
        <v>930006000</v>
      </c>
      <c r="Q2767" s="2">
        <v>919538000</v>
      </c>
      <c r="R2767" s="2">
        <v>910681000</v>
      </c>
      <c r="S2767" s="2">
        <v>902025000</v>
      </c>
      <c r="T2767" s="2">
        <v>890149000</v>
      </c>
      <c r="U2767" s="2">
        <v>884714000</v>
      </c>
      <c r="V2767" s="2">
        <v>874648000</v>
      </c>
      <c r="W2767" s="2">
        <v>866194000</v>
      </c>
      <c r="X2767" s="2">
        <v>861363000</v>
      </c>
      <c r="Y2767" s="2">
        <v>858142000</v>
      </c>
      <c r="Z2767" s="2">
        <v>853311000</v>
      </c>
      <c r="AA2767" s="2">
        <v>846869000</v>
      </c>
      <c r="AB2767" s="2">
        <v>843246000</v>
      </c>
      <c r="AC2767" s="2">
        <v>842642000</v>
      </c>
      <c r="AD2767" s="2">
        <v>839622000</v>
      </c>
      <c r="AE2767" s="2">
        <v>837811000</v>
      </c>
      <c r="AF2767" s="2">
        <v>838414000</v>
      </c>
    </row>
    <row r="2768" spans="1:32">
      <c r="A2768" t="s">
        <v>8371</v>
      </c>
      <c r="B2768" t="s">
        <v>19</v>
      </c>
      <c r="C2768" s="2">
        <v>703289000</v>
      </c>
      <c r="D2768" s="2">
        <v>713358000</v>
      </c>
      <c r="E2768" s="2">
        <v>676316000</v>
      </c>
      <c r="F2768" s="2">
        <v>667864000</v>
      </c>
      <c r="G2768" s="2">
        <v>651954000</v>
      </c>
      <c r="H2768" s="2">
        <v>645863000</v>
      </c>
      <c r="I2768" s="2">
        <v>638529000</v>
      </c>
      <c r="J2768" s="2">
        <v>629704000</v>
      </c>
      <c r="K2768" s="2">
        <v>619263000</v>
      </c>
      <c r="L2768" s="2">
        <v>608448000</v>
      </c>
      <c r="M2768" s="2">
        <v>598877000</v>
      </c>
      <c r="N2768" s="2">
        <v>590176000</v>
      </c>
      <c r="O2768" s="2">
        <v>581475000</v>
      </c>
      <c r="P2768" s="2">
        <v>574266000</v>
      </c>
      <c r="Q2768" s="2">
        <v>567802000</v>
      </c>
      <c r="R2768" s="2">
        <v>562333000</v>
      </c>
      <c r="S2768" s="2">
        <v>556988000</v>
      </c>
      <c r="T2768" s="2">
        <v>549655000</v>
      </c>
      <c r="U2768" s="2">
        <v>546298000</v>
      </c>
      <c r="V2768" s="2">
        <v>540084000</v>
      </c>
      <c r="W2768" s="2">
        <v>534863000</v>
      </c>
      <c r="X2768" s="2">
        <v>531880000</v>
      </c>
      <c r="Y2768" s="2">
        <v>529891000</v>
      </c>
      <c r="Z2768" s="2">
        <v>526908000</v>
      </c>
      <c r="AA2768" s="2">
        <v>522930000</v>
      </c>
      <c r="AB2768" s="2">
        <v>520693000</v>
      </c>
      <c r="AC2768" s="2">
        <v>520320000</v>
      </c>
      <c r="AD2768" s="2">
        <v>518455000</v>
      </c>
      <c r="AE2768" s="2">
        <v>517337000</v>
      </c>
      <c r="AF2768" s="2">
        <v>517710000</v>
      </c>
    </row>
    <row r="2769" spans="1:32">
      <c r="A2769" t="s">
        <v>8372</v>
      </c>
      <c r="B2769" t="s">
        <v>19</v>
      </c>
      <c r="C2769" s="2">
        <v>71290800</v>
      </c>
      <c r="D2769" s="2">
        <v>72311400</v>
      </c>
      <c r="E2769" s="2">
        <v>68556600</v>
      </c>
      <c r="F2769" s="2">
        <v>67699800</v>
      </c>
      <c r="G2769" s="2">
        <v>66087000</v>
      </c>
      <c r="H2769" s="2">
        <v>65469600</v>
      </c>
      <c r="I2769" s="2">
        <v>64726200</v>
      </c>
      <c r="J2769" s="2">
        <v>63831600</v>
      </c>
      <c r="K2769" s="2">
        <v>62773200</v>
      </c>
      <c r="L2769" s="2">
        <v>61677000</v>
      </c>
      <c r="M2769" s="2">
        <v>60706800</v>
      </c>
      <c r="N2769" s="2">
        <v>59824800</v>
      </c>
      <c r="O2769" s="2">
        <v>58942800</v>
      </c>
      <c r="P2769" s="2">
        <v>58212000</v>
      </c>
      <c r="Q2769" s="2">
        <v>57556800</v>
      </c>
      <c r="R2769" s="2">
        <v>57002400</v>
      </c>
      <c r="S2769" s="2">
        <v>56460600</v>
      </c>
      <c r="T2769" s="2">
        <v>55717200</v>
      </c>
      <c r="U2769" s="2">
        <v>55377000</v>
      </c>
      <c r="V2769" s="2">
        <v>54747000</v>
      </c>
      <c r="W2769" s="2">
        <v>54217800</v>
      </c>
      <c r="X2769" s="2">
        <v>53915400</v>
      </c>
      <c r="Y2769" s="2">
        <v>53713800</v>
      </c>
      <c r="Z2769" s="2">
        <v>53411400</v>
      </c>
      <c r="AA2769" s="2">
        <v>53008200</v>
      </c>
      <c r="AB2769" s="2">
        <v>52781400</v>
      </c>
      <c r="AC2769" s="2">
        <v>52743600</v>
      </c>
      <c r="AD2769" s="2">
        <v>52554600</v>
      </c>
      <c r="AE2769" s="2">
        <v>52441200</v>
      </c>
      <c r="AF2769" s="2">
        <v>52479000</v>
      </c>
    </row>
    <row r="2770" spans="1:32">
      <c r="A2770" t="s">
        <v>8373</v>
      </c>
      <c r="B2770" t="s">
        <v>19</v>
      </c>
      <c r="C2770" s="2">
        <v>520536000</v>
      </c>
      <c r="D2770" s="2">
        <v>527988000</v>
      </c>
      <c r="E2770" s="2">
        <v>500572000</v>
      </c>
      <c r="F2770" s="2">
        <v>494316000</v>
      </c>
      <c r="G2770" s="2">
        <v>482540000</v>
      </c>
      <c r="H2770" s="2">
        <v>478032000</v>
      </c>
      <c r="I2770" s="2">
        <v>472604000</v>
      </c>
      <c r="J2770" s="2">
        <v>466072000</v>
      </c>
      <c r="K2770" s="2">
        <v>458344000</v>
      </c>
      <c r="L2770" s="2">
        <v>450340000</v>
      </c>
      <c r="M2770" s="2">
        <v>443256000</v>
      </c>
      <c r="N2770" s="2">
        <v>436816000</v>
      </c>
      <c r="O2770" s="2">
        <v>430376000</v>
      </c>
      <c r="P2770" s="2">
        <v>425040000</v>
      </c>
      <c r="Q2770" s="2">
        <v>420256000</v>
      </c>
      <c r="R2770" s="2">
        <v>416208000</v>
      </c>
      <c r="S2770" s="2">
        <v>412252000</v>
      </c>
      <c r="T2770" s="2">
        <v>406824000</v>
      </c>
      <c r="U2770" s="2">
        <v>404340000</v>
      </c>
      <c r="V2770" s="2">
        <v>399740000</v>
      </c>
      <c r="W2770" s="2">
        <v>395876000</v>
      </c>
      <c r="X2770" s="2">
        <v>393668000</v>
      </c>
      <c r="Y2770" s="2">
        <v>392196000</v>
      </c>
      <c r="Z2770" s="2">
        <v>389988000</v>
      </c>
      <c r="AA2770" s="2">
        <v>387044000</v>
      </c>
      <c r="AB2770" s="2">
        <v>385388000</v>
      </c>
      <c r="AC2770" s="2">
        <v>385112000</v>
      </c>
      <c r="AD2770" s="2">
        <v>383732000</v>
      </c>
      <c r="AE2770" s="2">
        <v>382904000</v>
      </c>
      <c r="AF2770" s="2">
        <v>383180000</v>
      </c>
    </row>
    <row r="2771" spans="1:32">
      <c r="A2771" t="s">
        <v>8374</v>
      </c>
      <c r="B2771" t="s">
        <v>19</v>
      </c>
      <c r="C2771" s="2">
        <v>642183000</v>
      </c>
      <c r="D2771" s="2">
        <v>651376000</v>
      </c>
      <c r="E2771" s="2">
        <v>617554000</v>
      </c>
      <c r="F2771" s="2">
        <v>609836000</v>
      </c>
      <c r="G2771" s="2">
        <v>595308000</v>
      </c>
      <c r="H2771" s="2">
        <v>589746000</v>
      </c>
      <c r="I2771" s="2">
        <v>583050000</v>
      </c>
      <c r="J2771" s="2">
        <v>574991000</v>
      </c>
      <c r="K2771" s="2">
        <v>565457000</v>
      </c>
      <c r="L2771" s="2">
        <v>555582000</v>
      </c>
      <c r="M2771" s="2">
        <v>546843000</v>
      </c>
      <c r="N2771" s="2">
        <v>538898000</v>
      </c>
      <c r="O2771" s="2">
        <v>530953000</v>
      </c>
      <c r="P2771" s="2">
        <v>524370000</v>
      </c>
      <c r="Q2771" s="2">
        <v>518468000</v>
      </c>
      <c r="R2771" s="2">
        <v>513474000</v>
      </c>
      <c r="S2771" s="2">
        <v>508593000</v>
      </c>
      <c r="T2771" s="2">
        <v>501897000</v>
      </c>
      <c r="U2771" s="2">
        <v>498832000</v>
      </c>
      <c r="V2771" s="2">
        <v>493158000</v>
      </c>
      <c r="W2771" s="2">
        <v>488390000</v>
      </c>
      <c r="X2771" s="2">
        <v>485666000</v>
      </c>
      <c r="Y2771" s="2">
        <v>483850000</v>
      </c>
      <c r="Z2771" s="2">
        <v>481126000</v>
      </c>
      <c r="AA2771" s="2">
        <v>477494000</v>
      </c>
      <c r="AB2771" s="2">
        <v>475452000</v>
      </c>
      <c r="AC2771" s="2">
        <v>475111000</v>
      </c>
      <c r="AD2771" s="2">
        <v>473408000</v>
      </c>
      <c r="AE2771" s="2">
        <v>472387000</v>
      </c>
      <c r="AF2771" s="2">
        <v>472728000</v>
      </c>
    </row>
    <row r="2772" spans="1:32">
      <c r="A2772" t="s">
        <v>8375</v>
      </c>
      <c r="B2772" t="s">
        <v>19</v>
      </c>
      <c r="C2772" s="2">
        <v>45264000</v>
      </c>
      <c r="D2772" s="2">
        <v>45912000</v>
      </c>
      <c r="E2772" s="2">
        <v>43528000</v>
      </c>
      <c r="F2772" s="2">
        <v>42984000</v>
      </c>
      <c r="G2772" s="2">
        <v>41960000</v>
      </c>
      <c r="H2772" s="2">
        <v>41568000</v>
      </c>
      <c r="I2772" s="2">
        <v>41096000</v>
      </c>
      <c r="J2772" s="2">
        <v>40528000</v>
      </c>
      <c r="K2772" s="2">
        <v>39856000</v>
      </c>
      <c r="L2772" s="2">
        <v>39160000</v>
      </c>
      <c r="M2772" s="2">
        <v>38544000</v>
      </c>
      <c r="N2772" s="2">
        <v>37984000</v>
      </c>
      <c r="O2772" s="2">
        <v>37424000</v>
      </c>
      <c r="P2772" s="2">
        <v>36960000</v>
      </c>
      <c r="Q2772" s="2">
        <v>36544000</v>
      </c>
      <c r="R2772" s="2">
        <v>36192000</v>
      </c>
      <c r="S2772" s="2">
        <v>35848000</v>
      </c>
      <c r="T2772" s="2">
        <v>35376000</v>
      </c>
      <c r="U2772" s="2">
        <v>35160000</v>
      </c>
      <c r="V2772" s="2">
        <v>34760000</v>
      </c>
      <c r="W2772" s="2">
        <v>34424000</v>
      </c>
      <c r="X2772" s="2">
        <v>34232000</v>
      </c>
      <c r="Y2772" s="2">
        <v>34104000</v>
      </c>
      <c r="Z2772" s="2">
        <v>33912000</v>
      </c>
      <c r="AA2772" s="2">
        <v>33656000</v>
      </c>
      <c r="AB2772" s="2">
        <v>33512000</v>
      </c>
      <c r="AC2772" s="2">
        <v>33488000</v>
      </c>
      <c r="AD2772" s="2">
        <v>33368000</v>
      </c>
      <c r="AE2772" s="2">
        <v>33296000</v>
      </c>
      <c r="AF2772" s="2">
        <v>33320000</v>
      </c>
    </row>
    <row r="2773" spans="1:32">
      <c r="A2773" t="s">
        <v>8376</v>
      </c>
      <c r="B2773" t="s">
        <v>19</v>
      </c>
      <c r="C2773">
        <v>0</v>
      </c>
      <c r="D2773">
        <v>0</v>
      </c>
      <c r="E2773">
        <v>0</v>
      </c>
      <c r="F2773">
        <v>0</v>
      </c>
      <c r="G2773">
        <v>0</v>
      </c>
      <c r="H2773">
        <v>0</v>
      </c>
      <c r="I2773">
        <v>0</v>
      </c>
      <c r="J2773">
        <v>0</v>
      </c>
      <c r="K2773">
        <v>0</v>
      </c>
      <c r="L2773">
        <v>0</v>
      </c>
      <c r="M2773">
        <v>0</v>
      </c>
      <c r="N2773">
        <v>0</v>
      </c>
      <c r="O2773">
        <v>0</v>
      </c>
      <c r="P2773">
        <v>0</v>
      </c>
      <c r="Q2773">
        <v>0</v>
      </c>
      <c r="R2773">
        <v>0</v>
      </c>
      <c r="S2773">
        <v>0</v>
      </c>
      <c r="T2773">
        <v>0</v>
      </c>
      <c r="U2773">
        <v>0</v>
      </c>
      <c r="V2773">
        <v>0</v>
      </c>
      <c r="W2773">
        <v>0</v>
      </c>
      <c r="X2773">
        <v>0</v>
      </c>
      <c r="Y2773">
        <v>0</v>
      </c>
      <c r="Z2773">
        <v>0</v>
      </c>
      <c r="AA2773">
        <v>0</v>
      </c>
      <c r="AB2773">
        <v>0</v>
      </c>
      <c r="AC2773">
        <v>0</v>
      </c>
      <c r="AD2773">
        <v>0</v>
      </c>
      <c r="AE2773">
        <v>0</v>
      </c>
      <c r="AF2773">
        <v>0</v>
      </c>
    </row>
    <row r="2774" spans="1:32">
      <c r="A2774" t="s">
        <v>8377</v>
      </c>
      <c r="B2774" t="s">
        <v>19</v>
      </c>
      <c r="C2774" s="2">
        <v>39168900000000</v>
      </c>
      <c r="D2774" s="2">
        <v>38093200000000</v>
      </c>
      <c r="E2774" s="2">
        <v>33289100000000</v>
      </c>
      <c r="F2774" s="2">
        <v>26004500000000</v>
      </c>
      <c r="G2774" s="2">
        <v>26007100000000</v>
      </c>
      <c r="H2774" s="2">
        <v>26410000000000</v>
      </c>
      <c r="I2774" s="2">
        <v>25935700000000</v>
      </c>
      <c r="J2774" s="2">
        <v>26664400000000</v>
      </c>
      <c r="K2774" s="2">
        <v>27818900000000</v>
      </c>
      <c r="L2774" s="2">
        <v>28724900000000</v>
      </c>
      <c r="M2774" s="2">
        <v>26787100000000</v>
      </c>
      <c r="N2774" s="2">
        <v>24740100000000</v>
      </c>
      <c r="O2774" s="2">
        <v>23083600000000</v>
      </c>
      <c r="P2774" s="2">
        <v>21540100000000</v>
      </c>
      <c r="Q2774" s="2">
        <v>19705400000000</v>
      </c>
      <c r="R2774" s="2">
        <v>19670900000000</v>
      </c>
      <c r="S2774" s="2">
        <v>19361900000000</v>
      </c>
      <c r="T2774" s="2">
        <v>19624000000000</v>
      </c>
      <c r="U2774" s="2">
        <v>19695700000000</v>
      </c>
      <c r="V2774" s="2">
        <v>20058700000000</v>
      </c>
      <c r="W2774" s="2">
        <v>20305000000000</v>
      </c>
      <c r="X2774" s="2">
        <v>20423500000000</v>
      </c>
      <c r="Y2774" s="2">
        <v>20778100000000</v>
      </c>
      <c r="Z2774" s="2">
        <v>20804600000000</v>
      </c>
      <c r="AA2774" s="2">
        <v>21280900000000</v>
      </c>
      <c r="AB2774" s="2">
        <v>19996800000000</v>
      </c>
      <c r="AC2774" s="2">
        <v>20454800000000</v>
      </c>
      <c r="AD2774" s="2">
        <v>21416200000000</v>
      </c>
      <c r="AE2774" s="2">
        <v>21706600000000</v>
      </c>
      <c r="AF2774" s="2">
        <v>22295000000000</v>
      </c>
    </row>
    <row r="2775" spans="1:32">
      <c r="A2775" t="s">
        <v>8378</v>
      </c>
      <c r="B2775" t="s">
        <v>19</v>
      </c>
      <c r="C2775" s="2">
        <v>4227670000</v>
      </c>
      <c r="D2775" s="2">
        <v>4111570000</v>
      </c>
      <c r="E2775" s="2">
        <v>3593040000</v>
      </c>
      <c r="F2775" s="2">
        <v>2806780000</v>
      </c>
      <c r="G2775" s="2">
        <v>2807060000</v>
      </c>
      <c r="H2775" s="2">
        <v>2850550000</v>
      </c>
      <c r="I2775" s="2">
        <v>2799360000</v>
      </c>
      <c r="J2775" s="2">
        <v>2878010000</v>
      </c>
      <c r="K2775" s="2">
        <v>3002620000</v>
      </c>
      <c r="L2775" s="2">
        <v>3100410000</v>
      </c>
      <c r="M2775" s="2">
        <v>3072540000</v>
      </c>
      <c r="N2775" s="2">
        <v>3027650000</v>
      </c>
      <c r="O2775" s="2">
        <v>3029860000</v>
      </c>
      <c r="P2775" s="2">
        <v>3037100000</v>
      </c>
      <c r="Q2775" s="2">
        <v>3008330000</v>
      </c>
      <c r="R2775" s="2">
        <v>3003070000</v>
      </c>
      <c r="S2775" s="2">
        <v>2955890000</v>
      </c>
      <c r="T2775" s="2">
        <v>2991670000</v>
      </c>
      <c r="U2775" s="2">
        <v>2994140000</v>
      </c>
      <c r="V2775" s="2">
        <v>3049330000</v>
      </c>
      <c r="W2775" s="2">
        <v>3078110000</v>
      </c>
      <c r="X2775" s="2">
        <v>3096070000</v>
      </c>
      <c r="Y2775" s="2">
        <v>3145410000</v>
      </c>
      <c r="Z2775" s="2">
        <v>3149410000</v>
      </c>
      <c r="AA2775" s="2">
        <v>3217000000</v>
      </c>
      <c r="AB2775" s="2">
        <v>3039920000</v>
      </c>
      <c r="AC2775" s="2">
        <v>3100810000</v>
      </c>
      <c r="AD2775" s="2">
        <v>3228420000</v>
      </c>
      <c r="AE2775" s="2">
        <v>3267630000</v>
      </c>
      <c r="AF2775" s="2">
        <v>3356200000</v>
      </c>
    </row>
    <row r="2776" spans="1:32">
      <c r="A2776" t="s">
        <v>8379</v>
      </c>
      <c r="B2776" t="s">
        <v>19</v>
      </c>
      <c r="C2776" s="2">
        <v>23567000000</v>
      </c>
      <c r="D2776" s="2">
        <v>22919800000</v>
      </c>
      <c r="E2776" s="2">
        <v>20029300000</v>
      </c>
      <c r="F2776" s="2">
        <v>15646300000</v>
      </c>
      <c r="G2776" s="2">
        <v>15647900000</v>
      </c>
      <c r="H2776" s="2">
        <v>15890300000</v>
      </c>
      <c r="I2776" s="2">
        <v>15604900000</v>
      </c>
      <c r="J2776" s="2">
        <v>16043400000</v>
      </c>
      <c r="K2776" s="2">
        <v>16738000000</v>
      </c>
      <c r="L2776" s="2">
        <v>17283100000</v>
      </c>
      <c r="M2776" s="2">
        <v>17127800000</v>
      </c>
      <c r="N2776" s="2">
        <v>16877500000</v>
      </c>
      <c r="O2776" s="2">
        <v>16889900000</v>
      </c>
      <c r="P2776" s="2">
        <v>16930200000</v>
      </c>
      <c r="Q2776" s="2">
        <v>16769800000</v>
      </c>
      <c r="R2776" s="2">
        <v>16740500000</v>
      </c>
      <c r="S2776" s="2">
        <v>16477500000</v>
      </c>
      <c r="T2776" s="2">
        <v>16677000000</v>
      </c>
      <c r="U2776" s="2">
        <v>16690700000</v>
      </c>
      <c r="V2776" s="2">
        <v>16998400000</v>
      </c>
      <c r="W2776" s="2">
        <v>17158800000</v>
      </c>
      <c r="X2776" s="2">
        <v>17259000000</v>
      </c>
      <c r="Y2776" s="2">
        <v>17534000000</v>
      </c>
      <c r="Z2776" s="2">
        <v>17556300000</v>
      </c>
      <c r="AA2776" s="2">
        <v>17933100000</v>
      </c>
      <c r="AB2776" s="2">
        <v>16945900000</v>
      </c>
      <c r="AC2776" s="2">
        <v>17285400000</v>
      </c>
      <c r="AD2776" s="2">
        <v>17996700000</v>
      </c>
      <c r="AE2776" s="2">
        <v>18215300000</v>
      </c>
      <c r="AF2776" s="2">
        <v>18709000000</v>
      </c>
    </row>
    <row r="2777" spans="1:32">
      <c r="A2777" t="s">
        <v>8380</v>
      </c>
      <c r="B2777" t="s">
        <v>19</v>
      </c>
      <c r="C2777" s="2">
        <v>39426500000</v>
      </c>
      <c r="D2777" s="2">
        <v>38343700000</v>
      </c>
      <c r="E2777" s="2">
        <v>33508100000</v>
      </c>
      <c r="F2777" s="2">
        <v>26175500000</v>
      </c>
      <c r="G2777" s="2">
        <v>26178200000</v>
      </c>
      <c r="H2777" s="2">
        <v>26583700000</v>
      </c>
      <c r="I2777" s="2">
        <v>26106300000</v>
      </c>
      <c r="J2777" s="2">
        <v>26839800000</v>
      </c>
      <c r="K2777" s="2">
        <v>28001900000</v>
      </c>
      <c r="L2777" s="2">
        <v>28913900000</v>
      </c>
      <c r="M2777" s="2">
        <v>28654000000</v>
      </c>
      <c r="N2777" s="2">
        <v>28235300000</v>
      </c>
      <c r="O2777" s="2">
        <v>28256000000</v>
      </c>
      <c r="P2777" s="2">
        <v>28323400000</v>
      </c>
      <c r="Q2777" s="2">
        <v>28055200000</v>
      </c>
      <c r="R2777" s="2">
        <v>28006100000</v>
      </c>
      <c r="S2777" s="2">
        <v>27566100000</v>
      </c>
      <c r="T2777" s="2">
        <v>27899800000</v>
      </c>
      <c r="U2777" s="2">
        <v>27922800000</v>
      </c>
      <c r="V2777" s="2">
        <v>28437500000</v>
      </c>
      <c r="W2777" s="2">
        <v>28705900000</v>
      </c>
      <c r="X2777" s="2">
        <v>28873400000</v>
      </c>
      <c r="Y2777" s="2">
        <v>29333500000</v>
      </c>
      <c r="Z2777" s="2">
        <v>29370800000</v>
      </c>
      <c r="AA2777" s="2">
        <v>30001200000</v>
      </c>
      <c r="AB2777" s="2">
        <v>28349700000</v>
      </c>
      <c r="AC2777" s="2">
        <v>28917600000</v>
      </c>
      <c r="AD2777" s="2">
        <v>30107700000</v>
      </c>
      <c r="AE2777" s="2">
        <v>30473300000</v>
      </c>
      <c r="AF2777" s="2">
        <v>31299300000</v>
      </c>
    </row>
    <row r="2778" spans="1:32">
      <c r="A2778" t="s">
        <v>8381</v>
      </c>
      <c r="B2778" t="s">
        <v>19</v>
      </c>
      <c r="C2778" s="2">
        <v>1581230000</v>
      </c>
      <c r="D2778" s="2">
        <v>1537800000</v>
      </c>
      <c r="E2778" s="2">
        <v>1343860000</v>
      </c>
      <c r="F2778" s="2">
        <v>1049790000</v>
      </c>
      <c r="G2778" s="2">
        <v>1049890000</v>
      </c>
      <c r="H2778" s="2">
        <v>1066160000</v>
      </c>
      <c r="I2778" s="2">
        <v>1047010000</v>
      </c>
      <c r="J2778" s="2">
        <v>1076430000</v>
      </c>
      <c r="K2778" s="2">
        <v>1123030000</v>
      </c>
      <c r="L2778" s="2">
        <v>1159610000</v>
      </c>
      <c r="M2778" s="2">
        <v>1149180000</v>
      </c>
      <c r="N2778" s="2">
        <v>1132390000</v>
      </c>
      <c r="O2778" s="2">
        <v>1133220000</v>
      </c>
      <c r="P2778" s="2">
        <v>1135930000</v>
      </c>
      <c r="Q2778" s="2">
        <v>1125170000</v>
      </c>
      <c r="R2778" s="2">
        <v>1123200000</v>
      </c>
      <c r="S2778" s="2">
        <v>1105550000</v>
      </c>
      <c r="T2778" s="2">
        <v>1118940000</v>
      </c>
      <c r="U2778" s="2">
        <v>1119860000</v>
      </c>
      <c r="V2778" s="2">
        <v>1140500000</v>
      </c>
      <c r="W2778" s="2">
        <v>1151270000</v>
      </c>
      <c r="X2778" s="2">
        <v>1157990000</v>
      </c>
      <c r="Y2778" s="2">
        <v>1176440000</v>
      </c>
      <c r="Z2778" s="2">
        <v>1177940000</v>
      </c>
      <c r="AA2778" s="2">
        <v>1203210000</v>
      </c>
      <c r="AB2778" s="2">
        <v>1136980000</v>
      </c>
      <c r="AC2778" s="2">
        <v>1159760000</v>
      </c>
      <c r="AD2778" s="2">
        <v>1207490000</v>
      </c>
      <c r="AE2778" s="2">
        <v>1222150000</v>
      </c>
      <c r="AF2778" s="2">
        <v>1255280000</v>
      </c>
    </row>
    <row r="2779" spans="1:32">
      <c r="A2779" t="s">
        <v>8382</v>
      </c>
      <c r="B2779" t="s">
        <v>19</v>
      </c>
      <c r="C2779" s="2">
        <v>1486000000</v>
      </c>
      <c r="D2779" s="2">
        <v>1445190000</v>
      </c>
      <c r="E2779" s="2">
        <v>1262930000</v>
      </c>
      <c r="F2779" s="2">
        <v>986563000</v>
      </c>
      <c r="G2779" s="2">
        <v>986663000</v>
      </c>
      <c r="H2779" s="2">
        <v>1001950000</v>
      </c>
      <c r="I2779" s="2">
        <v>983955000</v>
      </c>
      <c r="J2779" s="2">
        <v>1011600000</v>
      </c>
      <c r="K2779" s="2">
        <v>1055400000</v>
      </c>
      <c r="L2779" s="2">
        <v>1089770000</v>
      </c>
      <c r="M2779" s="2">
        <v>1079980000</v>
      </c>
      <c r="N2779" s="2">
        <v>1064200000</v>
      </c>
      <c r="O2779" s="2">
        <v>1064970000</v>
      </c>
      <c r="P2779" s="2">
        <v>1067520000</v>
      </c>
      <c r="Q2779" s="2">
        <v>1057410000</v>
      </c>
      <c r="R2779" s="2">
        <v>1055560000</v>
      </c>
      <c r="S2779" s="2">
        <v>1038970000</v>
      </c>
      <c r="T2779" s="2">
        <v>1051550000</v>
      </c>
      <c r="U2779" s="2">
        <v>1052420000</v>
      </c>
      <c r="V2779" s="2">
        <v>1071820000</v>
      </c>
      <c r="W2779" s="2">
        <v>1081930000</v>
      </c>
      <c r="X2779" s="2">
        <v>1088250000</v>
      </c>
      <c r="Y2779" s="2">
        <v>1105590000</v>
      </c>
      <c r="Z2779" s="2">
        <v>1106990000</v>
      </c>
      <c r="AA2779" s="2">
        <v>1130750000</v>
      </c>
      <c r="AB2779" s="2">
        <v>1068510000</v>
      </c>
      <c r="AC2779" s="2">
        <v>1089910000</v>
      </c>
      <c r="AD2779" s="2">
        <v>1134770000</v>
      </c>
      <c r="AE2779" s="2">
        <v>1148550000</v>
      </c>
      <c r="AF2779" s="2">
        <v>1179680000</v>
      </c>
    </row>
    <row r="2780" spans="1:32">
      <c r="A2780" t="s">
        <v>8383</v>
      </c>
      <c r="B2780" t="s">
        <v>19</v>
      </c>
      <c r="C2780" s="2">
        <v>917583000</v>
      </c>
      <c r="D2780" s="2">
        <v>892383000</v>
      </c>
      <c r="E2780" s="2">
        <v>779841000</v>
      </c>
      <c r="F2780" s="2">
        <v>609189000</v>
      </c>
      <c r="G2780" s="2">
        <v>609251000</v>
      </c>
      <c r="H2780" s="2">
        <v>618689000</v>
      </c>
      <c r="I2780" s="2">
        <v>607579000</v>
      </c>
      <c r="J2780" s="2">
        <v>624648000</v>
      </c>
      <c r="K2780" s="2">
        <v>651694000</v>
      </c>
      <c r="L2780" s="2">
        <v>672919000</v>
      </c>
      <c r="M2780" s="2">
        <v>666871000</v>
      </c>
      <c r="N2780" s="2">
        <v>657127000</v>
      </c>
      <c r="O2780" s="2">
        <v>657607000</v>
      </c>
      <c r="P2780" s="2">
        <v>659178000</v>
      </c>
      <c r="Q2780" s="2">
        <v>652934000</v>
      </c>
      <c r="R2780" s="2">
        <v>651792000</v>
      </c>
      <c r="S2780" s="2">
        <v>641552000</v>
      </c>
      <c r="T2780" s="2">
        <v>649318000</v>
      </c>
      <c r="U2780" s="2">
        <v>649854000</v>
      </c>
      <c r="V2780" s="2">
        <v>661833000</v>
      </c>
      <c r="W2780" s="2">
        <v>668079000</v>
      </c>
      <c r="X2780" s="2">
        <v>671977000</v>
      </c>
      <c r="Y2780" s="2">
        <v>682686000</v>
      </c>
      <c r="Z2780" s="2">
        <v>683554000</v>
      </c>
      <c r="AA2780" s="2">
        <v>698224000</v>
      </c>
      <c r="AB2780" s="2">
        <v>659790000</v>
      </c>
      <c r="AC2780" s="2">
        <v>673005000</v>
      </c>
      <c r="AD2780" s="2">
        <v>700702000</v>
      </c>
      <c r="AE2780" s="2">
        <v>709212000</v>
      </c>
      <c r="AF2780" s="2">
        <v>728436000</v>
      </c>
    </row>
    <row r="2781" spans="1:32">
      <c r="A2781" t="s">
        <v>8384</v>
      </c>
      <c r="B2781" t="s">
        <v>19</v>
      </c>
      <c r="C2781" s="2">
        <v>93013200</v>
      </c>
      <c r="D2781" s="2">
        <v>90458700</v>
      </c>
      <c r="E2781" s="2">
        <v>79050700</v>
      </c>
      <c r="F2781" s="2">
        <v>61752100</v>
      </c>
      <c r="G2781" s="2">
        <v>61758400</v>
      </c>
      <c r="H2781" s="2">
        <v>62715100</v>
      </c>
      <c r="I2781" s="2">
        <v>61588800</v>
      </c>
      <c r="J2781" s="2">
        <v>63319100</v>
      </c>
      <c r="K2781" s="2">
        <v>66060700</v>
      </c>
      <c r="L2781" s="2">
        <v>68212200</v>
      </c>
      <c r="M2781" s="2">
        <v>67599100</v>
      </c>
      <c r="N2781" s="2">
        <v>66611400</v>
      </c>
      <c r="O2781" s="2">
        <v>66660100</v>
      </c>
      <c r="P2781" s="2">
        <v>66819300</v>
      </c>
      <c r="Q2781" s="2">
        <v>66186400</v>
      </c>
      <c r="R2781" s="2">
        <v>66070600</v>
      </c>
      <c r="S2781" s="2">
        <v>65032600</v>
      </c>
      <c r="T2781" s="2">
        <v>65819900</v>
      </c>
      <c r="U2781" s="2">
        <v>65874200</v>
      </c>
      <c r="V2781" s="2">
        <v>67088500</v>
      </c>
      <c r="W2781" s="2">
        <v>67721600</v>
      </c>
      <c r="X2781" s="2">
        <v>68116800</v>
      </c>
      <c r="Y2781" s="2">
        <v>69202200</v>
      </c>
      <c r="Z2781" s="2">
        <v>69290300</v>
      </c>
      <c r="AA2781" s="2">
        <v>70777300</v>
      </c>
      <c r="AB2781" s="2">
        <v>66881300</v>
      </c>
      <c r="AC2781" s="2">
        <v>68221000</v>
      </c>
      <c r="AD2781" s="2">
        <v>71028600</v>
      </c>
      <c r="AE2781" s="2">
        <v>71891200</v>
      </c>
      <c r="AF2781" s="2">
        <v>73839900</v>
      </c>
    </row>
    <row r="2782" spans="1:32">
      <c r="A2782" t="s">
        <v>8385</v>
      </c>
      <c r="B2782" t="s">
        <v>19</v>
      </c>
      <c r="C2782" s="2">
        <v>679144000</v>
      </c>
      <c r="D2782" s="2">
        <v>660492000</v>
      </c>
      <c r="E2782" s="2">
        <v>577195000</v>
      </c>
      <c r="F2782" s="2">
        <v>450888000</v>
      </c>
      <c r="G2782" s="2">
        <v>450934000</v>
      </c>
      <c r="H2782" s="2">
        <v>457920000</v>
      </c>
      <c r="I2782" s="2">
        <v>449696000</v>
      </c>
      <c r="J2782" s="2">
        <v>462330000</v>
      </c>
      <c r="K2782" s="2">
        <v>482348000</v>
      </c>
      <c r="L2782" s="2">
        <v>498058000</v>
      </c>
      <c r="M2782" s="2">
        <v>493581000</v>
      </c>
      <c r="N2782" s="2">
        <v>486369000</v>
      </c>
      <c r="O2782" s="2">
        <v>486725000</v>
      </c>
      <c r="P2782" s="2">
        <v>487887000</v>
      </c>
      <c r="Q2782" s="2">
        <v>483266000</v>
      </c>
      <c r="R2782" s="2">
        <v>482420000</v>
      </c>
      <c r="S2782" s="2">
        <v>474841000</v>
      </c>
      <c r="T2782" s="2">
        <v>480589000</v>
      </c>
      <c r="U2782" s="2">
        <v>480986000</v>
      </c>
      <c r="V2782" s="2">
        <v>489852000</v>
      </c>
      <c r="W2782" s="2">
        <v>494475000</v>
      </c>
      <c r="X2782" s="2">
        <v>497361000</v>
      </c>
      <c r="Y2782" s="2">
        <v>505286000</v>
      </c>
      <c r="Z2782" s="2">
        <v>505929000</v>
      </c>
      <c r="AA2782" s="2">
        <v>516787000</v>
      </c>
      <c r="AB2782" s="2">
        <v>488340000</v>
      </c>
      <c r="AC2782" s="2">
        <v>498121000</v>
      </c>
      <c r="AD2782" s="2">
        <v>518621000</v>
      </c>
      <c r="AE2782" s="2">
        <v>524920000</v>
      </c>
      <c r="AF2782" s="2">
        <v>539148000</v>
      </c>
    </row>
    <row r="2783" spans="1:32">
      <c r="A2783" t="s">
        <v>8386</v>
      </c>
      <c r="B2783" t="s">
        <v>19</v>
      </c>
      <c r="C2783" s="2">
        <v>837857000</v>
      </c>
      <c r="D2783" s="2">
        <v>814847000</v>
      </c>
      <c r="E2783" s="2">
        <v>712083000</v>
      </c>
      <c r="F2783" s="2">
        <v>556259000</v>
      </c>
      <c r="G2783" s="2">
        <v>556315000</v>
      </c>
      <c r="H2783" s="2">
        <v>564933000</v>
      </c>
      <c r="I2783" s="2">
        <v>554788000</v>
      </c>
      <c r="J2783" s="2">
        <v>570375000</v>
      </c>
      <c r="K2783" s="2">
        <v>595071000</v>
      </c>
      <c r="L2783" s="2">
        <v>614451000</v>
      </c>
      <c r="M2783" s="2">
        <v>608928000</v>
      </c>
      <c r="N2783" s="2">
        <v>600031000</v>
      </c>
      <c r="O2783" s="2">
        <v>600470000</v>
      </c>
      <c r="P2783" s="2">
        <v>601904000</v>
      </c>
      <c r="Q2783" s="2">
        <v>596203000</v>
      </c>
      <c r="R2783" s="2">
        <v>595160000</v>
      </c>
      <c r="S2783" s="2">
        <v>585810000</v>
      </c>
      <c r="T2783" s="2">
        <v>592901000</v>
      </c>
      <c r="U2783" s="2">
        <v>593391000</v>
      </c>
      <c r="V2783" s="2">
        <v>604329000</v>
      </c>
      <c r="W2783" s="2">
        <v>610032000</v>
      </c>
      <c r="X2783" s="2">
        <v>613592000</v>
      </c>
      <c r="Y2783" s="2">
        <v>623369000</v>
      </c>
      <c r="Z2783" s="2">
        <v>624163000</v>
      </c>
      <c r="AA2783" s="2">
        <v>637558000</v>
      </c>
      <c r="AB2783" s="2">
        <v>602463000</v>
      </c>
      <c r="AC2783" s="2">
        <v>614530000</v>
      </c>
      <c r="AD2783" s="2">
        <v>639821000</v>
      </c>
      <c r="AE2783" s="2">
        <v>647591000</v>
      </c>
      <c r="AF2783" s="2">
        <v>665145000</v>
      </c>
    </row>
    <row r="2784" spans="1:32">
      <c r="A2784" t="s">
        <v>8387</v>
      </c>
      <c r="B2784" t="s">
        <v>19</v>
      </c>
      <c r="C2784" s="2">
        <v>59056000</v>
      </c>
      <c r="D2784" s="2">
        <v>57434100</v>
      </c>
      <c r="E2784" s="2">
        <v>50190900</v>
      </c>
      <c r="F2784" s="2">
        <v>39207700</v>
      </c>
      <c r="G2784" s="2">
        <v>39211700</v>
      </c>
      <c r="H2784" s="2">
        <v>39819100</v>
      </c>
      <c r="I2784" s="2">
        <v>39104000</v>
      </c>
      <c r="J2784" s="2">
        <v>40202600</v>
      </c>
      <c r="K2784" s="2">
        <v>41943300</v>
      </c>
      <c r="L2784" s="2">
        <v>43309400</v>
      </c>
      <c r="M2784" s="2">
        <v>42920100</v>
      </c>
      <c r="N2784" s="2">
        <v>42293000</v>
      </c>
      <c r="O2784" s="2">
        <v>42323900</v>
      </c>
      <c r="P2784" s="2">
        <v>42425000</v>
      </c>
      <c r="Q2784" s="2">
        <v>42023100</v>
      </c>
      <c r="R2784" s="2">
        <v>41949600</v>
      </c>
      <c r="S2784" s="2">
        <v>41290500</v>
      </c>
      <c r="T2784" s="2">
        <v>41790400</v>
      </c>
      <c r="U2784" s="2">
        <v>41824900</v>
      </c>
      <c r="V2784" s="2">
        <v>42595900</v>
      </c>
      <c r="W2784" s="2">
        <v>42997800</v>
      </c>
      <c r="X2784" s="2">
        <v>43248700</v>
      </c>
      <c r="Y2784" s="2">
        <v>43937900</v>
      </c>
      <c r="Z2784" s="2">
        <v>43993800</v>
      </c>
      <c r="AA2784" s="2">
        <v>44938000</v>
      </c>
      <c r="AB2784" s="2">
        <v>42464300</v>
      </c>
      <c r="AC2784" s="2">
        <v>43314900</v>
      </c>
      <c r="AD2784" s="2">
        <v>45097500</v>
      </c>
      <c r="AE2784" s="2">
        <v>45645200</v>
      </c>
      <c r="AF2784" s="2">
        <v>46882500</v>
      </c>
    </row>
    <row r="2785" spans="1:32">
      <c r="A2785" t="s">
        <v>8388</v>
      </c>
      <c r="B2785" t="s">
        <v>19</v>
      </c>
      <c r="C2785">
        <v>0</v>
      </c>
      <c r="D2785">
        <v>0</v>
      </c>
      <c r="E2785">
        <v>0</v>
      </c>
      <c r="F2785">
        <v>0</v>
      </c>
      <c r="G2785">
        <v>0</v>
      </c>
      <c r="H2785">
        <v>0</v>
      </c>
      <c r="I2785">
        <v>0</v>
      </c>
      <c r="J2785">
        <v>0</v>
      </c>
      <c r="K2785">
        <v>0</v>
      </c>
      <c r="L2785">
        <v>0</v>
      </c>
      <c r="M2785">
        <v>0</v>
      </c>
      <c r="N2785">
        <v>0</v>
      </c>
      <c r="O2785">
        <v>0</v>
      </c>
      <c r="P2785">
        <v>0</v>
      </c>
      <c r="Q2785">
        <v>0</v>
      </c>
      <c r="R2785">
        <v>0</v>
      </c>
      <c r="S2785">
        <v>0</v>
      </c>
      <c r="T2785">
        <v>0</v>
      </c>
      <c r="U2785">
        <v>0</v>
      </c>
      <c r="V2785">
        <v>0</v>
      </c>
      <c r="W2785">
        <v>0</v>
      </c>
      <c r="X2785">
        <v>0</v>
      </c>
      <c r="Y2785">
        <v>0</v>
      </c>
      <c r="Z2785">
        <v>0</v>
      </c>
      <c r="AA2785">
        <v>0</v>
      </c>
      <c r="AB2785">
        <v>0</v>
      </c>
      <c r="AC2785">
        <v>0</v>
      </c>
      <c r="AD2785">
        <v>0</v>
      </c>
      <c r="AE2785">
        <v>0</v>
      </c>
      <c r="AF2785">
        <v>0</v>
      </c>
    </row>
    <row r="2786" spans="1:32">
      <c r="A2786" t="s">
        <v>8389</v>
      </c>
      <c r="B2786" t="s">
        <v>19</v>
      </c>
      <c r="C2786" s="2">
        <v>92745400000000</v>
      </c>
      <c r="D2786" s="2">
        <v>98523200000000</v>
      </c>
      <c r="E2786" s="2">
        <v>92926000000000</v>
      </c>
      <c r="F2786" s="2">
        <v>95457700000000</v>
      </c>
      <c r="G2786" s="2">
        <v>99430500000000</v>
      </c>
      <c r="H2786" s="2">
        <v>104429000000000</v>
      </c>
      <c r="I2786" s="2">
        <v>108117000000000</v>
      </c>
      <c r="J2786" s="2">
        <v>110138000000000</v>
      </c>
      <c r="K2786" s="2">
        <v>110803000000000</v>
      </c>
      <c r="L2786" s="2">
        <v>111412000000000</v>
      </c>
      <c r="M2786" s="2">
        <v>112394000000000</v>
      </c>
      <c r="N2786" s="2">
        <v>113655000000000</v>
      </c>
      <c r="O2786" s="2">
        <v>114958000000000</v>
      </c>
      <c r="P2786" s="2">
        <v>116771000000000</v>
      </c>
      <c r="Q2786" s="2">
        <v>118712000000000</v>
      </c>
      <c r="R2786" s="2">
        <v>120526000000000</v>
      </c>
      <c r="S2786" s="2">
        <v>122278000000000</v>
      </c>
      <c r="T2786" s="2">
        <v>123663000000000</v>
      </c>
      <c r="U2786" s="2">
        <v>125475000000000</v>
      </c>
      <c r="V2786" s="2">
        <v>127462000000000</v>
      </c>
      <c r="W2786" s="2">
        <v>129333000000000</v>
      </c>
      <c r="X2786" s="2">
        <v>131110000000000</v>
      </c>
      <c r="Y2786" s="2">
        <v>133157000000000</v>
      </c>
      <c r="Z2786" s="2">
        <v>134796000000000</v>
      </c>
      <c r="AA2786" s="2">
        <v>136326000000000</v>
      </c>
      <c r="AB2786" s="2">
        <v>138213000000000</v>
      </c>
      <c r="AC2786" s="2">
        <v>140391000000000</v>
      </c>
      <c r="AD2786" s="2">
        <v>141965000000000</v>
      </c>
      <c r="AE2786" s="2">
        <v>144055000000000</v>
      </c>
      <c r="AF2786" s="2">
        <v>146795000000000</v>
      </c>
    </row>
    <row r="2787" spans="1:32">
      <c r="A2787" t="s">
        <v>8390</v>
      </c>
      <c r="B2787" t="s">
        <v>19</v>
      </c>
      <c r="C2787" s="2">
        <v>10010400000</v>
      </c>
      <c r="D2787" s="2">
        <v>10634000000</v>
      </c>
      <c r="E2787" s="2">
        <v>10029900000</v>
      </c>
      <c r="F2787" s="2">
        <v>10303200000</v>
      </c>
      <c r="G2787" s="2">
        <v>10732000000</v>
      </c>
      <c r="H2787" s="2">
        <v>11271400000</v>
      </c>
      <c r="I2787" s="2">
        <v>11669500000</v>
      </c>
      <c r="J2787" s="2">
        <v>11887600000</v>
      </c>
      <c r="K2787" s="2">
        <v>11959500000</v>
      </c>
      <c r="L2787" s="2">
        <v>12025200000</v>
      </c>
      <c r="M2787" s="2">
        <v>12131200000</v>
      </c>
      <c r="N2787" s="2">
        <v>12267300000</v>
      </c>
      <c r="O2787" s="2">
        <v>12407900000</v>
      </c>
      <c r="P2787" s="2">
        <v>12603600000</v>
      </c>
      <c r="Q2787" s="2">
        <v>12813100000</v>
      </c>
      <c r="R2787" s="2">
        <v>13008900000</v>
      </c>
      <c r="S2787" s="2">
        <v>13198000000</v>
      </c>
      <c r="T2787" s="2">
        <v>13347500000</v>
      </c>
      <c r="U2787" s="2">
        <v>13543000000</v>
      </c>
      <c r="V2787" s="2">
        <v>13757500000</v>
      </c>
      <c r="W2787" s="2">
        <v>13959500000</v>
      </c>
      <c r="X2787" s="2">
        <v>14151200000</v>
      </c>
      <c r="Y2787" s="2">
        <v>14372200000</v>
      </c>
      <c r="Z2787" s="2">
        <v>14549200000</v>
      </c>
      <c r="AA2787" s="2">
        <v>14714300000</v>
      </c>
      <c r="AB2787" s="2">
        <v>14918000000</v>
      </c>
      <c r="AC2787" s="2">
        <v>15153000000</v>
      </c>
      <c r="AD2787" s="2">
        <v>15322900000</v>
      </c>
      <c r="AE2787" s="2">
        <v>15548500000</v>
      </c>
      <c r="AF2787" s="2">
        <v>15844200000</v>
      </c>
    </row>
    <row r="2788" spans="1:32">
      <c r="A2788" t="s">
        <v>8391</v>
      </c>
      <c r="B2788" t="s">
        <v>19</v>
      </c>
      <c r="C2788" s="2">
        <v>55802800000</v>
      </c>
      <c r="D2788" s="2">
        <v>59279200000</v>
      </c>
      <c r="E2788" s="2">
        <v>55911500000</v>
      </c>
      <c r="F2788" s="2">
        <v>57434700000</v>
      </c>
      <c r="G2788" s="2">
        <v>59825100000</v>
      </c>
      <c r="H2788" s="2">
        <v>62832300000</v>
      </c>
      <c r="I2788" s="2">
        <v>65051500000</v>
      </c>
      <c r="J2788" s="2">
        <v>66267300000</v>
      </c>
      <c r="K2788" s="2">
        <v>66667800000</v>
      </c>
      <c r="L2788" s="2">
        <v>67033900000</v>
      </c>
      <c r="M2788" s="2">
        <v>67625000000</v>
      </c>
      <c r="N2788" s="2">
        <v>68383700000</v>
      </c>
      <c r="O2788" s="2">
        <v>69167500000</v>
      </c>
      <c r="P2788" s="2">
        <v>70258700000</v>
      </c>
      <c r="Q2788" s="2">
        <v>71426300000</v>
      </c>
      <c r="R2788" s="2">
        <v>72518000000</v>
      </c>
      <c r="S2788" s="2">
        <v>73571600000</v>
      </c>
      <c r="T2788" s="2">
        <v>74405100000</v>
      </c>
      <c r="U2788" s="2">
        <v>75495300000</v>
      </c>
      <c r="V2788" s="2">
        <v>76691000000</v>
      </c>
      <c r="W2788" s="2">
        <v>77816700000</v>
      </c>
      <c r="X2788" s="2">
        <v>78885700000</v>
      </c>
      <c r="Y2788" s="2">
        <v>80117300000</v>
      </c>
      <c r="Z2788" s="2">
        <v>81104000000</v>
      </c>
      <c r="AA2788" s="2">
        <v>82024400000</v>
      </c>
      <c r="AB2788" s="2">
        <v>83159800000</v>
      </c>
      <c r="AC2788" s="2">
        <v>84470000000</v>
      </c>
      <c r="AD2788" s="2">
        <v>85417200000</v>
      </c>
      <c r="AE2788" s="2">
        <v>86674500000</v>
      </c>
      <c r="AF2788" s="2">
        <v>88323000000</v>
      </c>
    </row>
    <row r="2789" spans="1:32">
      <c r="A2789" t="s">
        <v>8392</v>
      </c>
      <c r="B2789" t="s">
        <v>19</v>
      </c>
      <c r="C2789" s="2">
        <v>93355400000</v>
      </c>
      <c r="D2789" s="2">
        <v>99171200000</v>
      </c>
      <c r="E2789" s="2">
        <v>93537300000</v>
      </c>
      <c r="F2789" s="2">
        <v>96085500000</v>
      </c>
      <c r="G2789" s="2">
        <v>100084000000</v>
      </c>
      <c r="H2789" s="2">
        <v>105115000000</v>
      </c>
      <c r="I2789" s="2">
        <v>108828000000</v>
      </c>
      <c r="J2789" s="2">
        <v>110862000000</v>
      </c>
      <c r="K2789" s="2">
        <v>111532000000</v>
      </c>
      <c r="L2789" s="2">
        <v>112145000000</v>
      </c>
      <c r="M2789" s="2">
        <v>113133000000</v>
      </c>
      <c r="N2789" s="2">
        <v>114403000000</v>
      </c>
      <c r="O2789" s="2">
        <v>115714000000</v>
      </c>
      <c r="P2789" s="2">
        <v>117539000000</v>
      </c>
      <c r="Q2789" s="2">
        <v>119493000000</v>
      </c>
      <c r="R2789" s="2">
        <v>121319000000</v>
      </c>
      <c r="S2789" s="2">
        <v>123082000000</v>
      </c>
      <c r="T2789" s="2">
        <v>124476000000</v>
      </c>
      <c r="U2789" s="2">
        <v>126300000000</v>
      </c>
      <c r="V2789" s="2">
        <v>128300000000</v>
      </c>
      <c r="W2789" s="2">
        <v>130184000000</v>
      </c>
      <c r="X2789" s="2">
        <v>131972000000</v>
      </c>
      <c r="Y2789" s="2">
        <v>134032000000</v>
      </c>
      <c r="Z2789" s="2">
        <v>135683000000</v>
      </c>
      <c r="AA2789" s="2">
        <v>137223000000</v>
      </c>
      <c r="AB2789" s="2">
        <v>139122000000</v>
      </c>
      <c r="AC2789" s="2">
        <v>141314000000</v>
      </c>
      <c r="AD2789" s="2">
        <v>142899000000</v>
      </c>
      <c r="AE2789" s="2">
        <v>145002000000</v>
      </c>
      <c r="AF2789" s="2">
        <v>147760000000</v>
      </c>
    </row>
    <row r="2790" spans="1:32">
      <c r="A2790" t="s">
        <v>8393</v>
      </c>
      <c r="B2790" t="s">
        <v>19</v>
      </c>
      <c r="C2790" s="2">
        <v>3744080000</v>
      </c>
      <c r="D2790" s="2">
        <v>3977320000</v>
      </c>
      <c r="E2790" s="2">
        <v>3751370000</v>
      </c>
      <c r="F2790" s="2">
        <v>3853570000</v>
      </c>
      <c r="G2790" s="2">
        <v>4013950000</v>
      </c>
      <c r="H2790" s="2">
        <v>4215720000</v>
      </c>
      <c r="I2790" s="2">
        <v>4364610000</v>
      </c>
      <c r="J2790" s="2">
        <v>4446190000</v>
      </c>
      <c r="K2790" s="2">
        <v>4473060000</v>
      </c>
      <c r="L2790" s="2">
        <v>4497620000</v>
      </c>
      <c r="M2790" s="2">
        <v>4537280000</v>
      </c>
      <c r="N2790" s="2">
        <v>4588190000</v>
      </c>
      <c r="O2790" s="2">
        <v>4640780000</v>
      </c>
      <c r="P2790" s="2">
        <v>4713990000</v>
      </c>
      <c r="Q2790" s="2">
        <v>4792330000</v>
      </c>
      <c r="R2790" s="2">
        <v>4865580000</v>
      </c>
      <c r="S2790" s="2">
        <v>4936270000</v>
      </c>
      <c r="T2790" s="2">
        <v>4992190000</v>
      </c>
      <c r="U2790" s="2">
        <v>5065340000</v>
      </c>
      <c r="V2790" s="2">
        <v>5145560000</v>
      </c>
      <c r="W2790" s="2">
        <v>5221090000</v>
      </c>
      <c r="X2790" s="2">
        <v>5292820000</v>
      </c>
      <c r="Y2790" s="2">
        <v>5375450000</v>
      </c>
      <c r="Z2790" s="2">
        <v>5441650000</v>
      </c>
      <c r="AA2790" s="2">
        <v>5503410000</v>
      </c>
      <c r="AB2790" s="2">
        <v>5579590000</v>
      </c>
      <c r="AC2790" s="2">
        <v>5667500000</v>
      </c>
      <c r="AD2790" s="2">
        <v>5731050000</v>
      </c>
      <c r="AE2790" s="2">
        <v>5815400000</v>
      </c>
      <c r="AF2790" s="2">
        <v>5926010000</v>
      </c>
    </row>
    <row r="2791" spans="1:32">
      <c r="A2791" t="s">
        <v>8394</v>
      </c>
      <c r="B2791" t="s">
        <v>19</v>
      </c>
      <c r="C2791" s="2">
        <v>3518590000</v>
      </c>
      <c r="D2791" s="2">
        <v>3737790000</v>
      </c>
      <c r="E2791" s="2">
        <v>3525450000</v>
      </c>
      <c r="F2791" s="2">
        <v>3621490000</v>
      </c>
      <c r="G2791" s="2">
        <v>3772210000</v>
      </c>
      <c r="H2791" s="2">
        <v>3961830000</v>
      </c>
      <c r="I2791" s="2">
        <v>4101760000</v>
      </c>
      <c r="J2791" s="2">
        <v>4178420000</v>
      </c>
      <c r="K2791" s="2">
        <v>4203680000</v>
      </c>
      <c r="L2791" s="2">
        <v>4226760000</v>
      </c>
      <c r="M2791" s="2">
        <v>4264030000</v>
      </c>
      <c r="N2791" s="2">
        <v>4311870000</v>
      </c>
      <c r="O2791" s="2">
        <v>4361290000</v>
      </c>
      <c r="P2791" s="2">
        <v>4430090000</v>
      </c>
      <c r="Q2791" s="2">
        <v>4503720000</v>
      </c>
      <c r="R2791" s="2">
        <v>4572550000</v>
      </c>
      <c r="S2791" s="2">
        <v>4638990000</v>
      </c>
      <c r="T2791" s="2">
        <v>4691540000</v>
      </c>
      <c r="U2791" s="2">
        <v>4760280000</v>
      </c>
      <c r="V2791" s="2">
        <v>4835680000</v>
      </c>
      <c r="W2791" s="2">
        <v>4906660000</v>
      </c>
      <c r="X2791" s="2">
        <v>4974060000</v>
      </c>
      <c r="Y2791" s="2">
        <v>5051720000</v>
      </c>
      <c r="Z2791" s="2">
        <v>5113930000</v>
      </c>
      <c r="AA2791" s="2">
        <v>5171970000</v>
      </c>
      <c r="AB2791" s="2">
        <v>5243560000</v>
      </c>
      <c r="AC2791" s="2">
        <v>5326180000</v>
      </c>
      <c r="AD2791" s="2">
        <v>5385900000</v>
      </c>
      <c r="AE2791" s="2">
        <v>5465170000</v>
      </c>
      <c r="AF2791" s="2">
        <v>5569120000</v>
      </c>
    </row>
    <row r="2792" spans="1:32">
      <c r="A2792" t="s">
        <v>8395</v>
      </c>
      <c r="B2792" t="s">
        <v>19</v>
      </c>
      <c r="C2792" s="2">
        <v>2172680000</v>
      </c>
      <c r="D2792" s="2">
        <v>2308030000</v>
      </c>
      <c r="E2792" s="2">
        <v>2176910000</v>
      </c>
      <c r="F2792" s="2">
        <v>2236220000</v>
      </c>
      <c r="G2792" s="2">
        <v>2329290000</v>
      </c>
      <c r="H2792" s="2">
        <v>2446380000</v>
      </c>
      <c r="I2792" s="2">
        <v>2532780000</v>
      </c>
      <c r="J2792" s="2">
        <v>2580120000</v>
      </c>
      <c r="K2792" s="2">
        <v>2595710000</v>
      </c>
      <c r="L2792" s="2">
        <v>2609970000</v>
      </c>
      <c r="M2792" s="2">
        <v>2632980000</v>
      </c>
      <c r="N2792" s="2">
        <v>2662520000</v>
      </c>
      <c r="O2792" s="2">
        <v>2693040000</v>
      </c>
      <c r="P2792" s="2">
        <v>2735520000</v>
      </c>
      <c r="Q2792" s="2">
        <v>2780980000</v>
      </c>
      <c r="R2792" s="2">
        <v>2823490000</v>
      </c>
      <c r="S2792" s="2">
        <v>2864510000</v>
      </c>
      <c r="T2792" s="2">
        <v>2896960000</v>
      </c>
      <c r="U2792" s="2">
        <v>2939410000</v>
      </c>
      <c r="V2792" s="2">
        <v>2985960000</v>
      </c>
      <c r="W2792" s="2">
        <v>3029790000</v>
      </c>
      <c r="X2792" s="2">
        <v>3071420000</v>
      </c>
      <c r="Y2792" s="2">
        <v>3119370000</v>
      </c>
      <c r="Z2792" s="2">
        <v>3157780000</v>
      </c>
      <c r="AA2792" s="2">
        <v>3193620000</v>
      </c>
      <c r="AB2792" s="2">
        <v>3237830000</v>
      </c>
      <c r="AC2792" s="2">
        <v>3288840000</v>
      </c>
      <c r="AD2792" s="2">
        <v>3325720000</v>
      </c>
      <c r="AE2792" s="2">
        <v>3374670000</v>
      </c>
      <c r="AF2792" s="2">
        <v>3438860000</v>
      </c>
    </row>
    <row r="2793" spans="1:32">
      <c r="A2793" t="s">
        <v>8396</v>
      </c>
      <c r="B2793" t="s">
        <v>19</v>
      </c>
      <c r="C2793" s="2">
        <v>220240000</v>
      </c>
      <c r="D2793" s="2">
        <v>233960000</v>
      </c>
      <c r="E2793" s="2">
        <v>220669000</v>
      </c>
      <c r="F2793" s="2">
        <v>226681000</v>
      </c>
      <c r="G2793" s="2">
        <v>236115000</v>
      </c>
      <c r="H2793" s="2">
        <v>247983000</v>
      </c>
      <c r="I2793" s="2">
        <v>256742000</v>
      </c>
      <c r="J2793" s="2">
        <v>261540000</v>
      </c>
      <c r="K2793" s="2">
        <v>263121000</v>
      </c>
      <c r="L2793" s="2">
        <v>264566000</v>
      </c>
      <c r="M2793" s="2">
        <v>266899000</v>
      </c>
      <c r="N2793" s="2">
        <v>269894000</v>
      </c>
      <c r="O2793" s="2">
        <v>272987000</v>
      </c>
      <c r="P2793" s="2">
        <v>277293000</v>
      </c>
      <c r="Q2793" s="2">
        <v>281902000</v>
      </c>
      <c r="R2793" s="2">
        <v>286210000</v>
      </c>
      <c r="S2793" s="2">
        <v>290369000</v>
      </c>
      <c r="T2793" s="2">
        <v>293658000</v>
      </c>
      <c r="U2793" s="2">
        <v>297961000</v>
      </c>
      <c r="V2793" s="2">
        <v>302680000</v>
      </c>
      <c r="W2793" s="2">
        <v>307123000</v>
      </c>
      <c r="X2793" s="2">
        <v>311342000</v>
      </c>
      <c r="Y2793" s="2">
        <v>316203000</v>
      </c>
      <c r="Z2793" s="2">
        <v>320097000</v>
      </c>
      <c r="AA2793" s="2">
        <v>323730000</v>
      </c>
      <c r="AB2793" s="2">
        <v>328211000</v>
      </c>
      <c r="AC2793" s="2">
        <v>333382000</v>
      </c>
      <c r="AD2793" s="2">
        <v>337120000</v>
      </c>
      <c r="AE2793" s="2">
        <v>342082000</v>
      </c>
      <c r="AF2793" s="2">
        <v>348589000</v>
      </c>
    </row>
    <row r="2794" spans="1:32">
      <c r="A2794" t="s">
        <v>8397</v>
      </c>
      <c r="B2794" t="s">
        <v>19</v>
      </c>
      <c r="C2794" s="2">
        <v>1608100000</v>
      </c>
      <c r="D2794" s="2">
        <v>1708280000</v>
      </c>
      <c r="E2794" s="2">
        <v>1611230000</v>
      </c>
      <c r="F2794" s="2">
        <v>1655130000</v>
      </c>
      <c r="G2794" s="2">
        <v>1724010000</v>
      </c>
      <c r="H2794" s="2">
        <v>1810670000</v>
      </c>
      <c r="I2794" s="2">
        <v>1874620000</v>
      </c>
      <c r="J2794" s="2">
        <v>1909660000</v>
      </c>
      <c r="K2794" s="2">
        <v>1921200000</v>
      </c>
      <c r="L2794" s="2">
        <v>1931750000</v>
      </c>
      <c r="M2794" s="2">
        <v>1948790000</v>
      </c>
      <c r="N2794" s="2">
        <v>1970650000</v>
      </c>
      <c r="O2794" s="2">
        <v>1993240000</v>
      </c>
      <c r="P2794" s="2">
        <v>2024680000</v>
      </c>
      <c r="Q2794" s="2">
        <v>2058330000</v>
      </c>
      <c r="R2794" s="2">
        <v>2089790000</v>
      </c>
      <c r="S2794" s="2">
        <v>2120150000</v>
      </c>
      <c r="T2794" s="2">
        <v>2144170000</v>
      </c>
      <c r="U2794" s="2">
        <v>2175590000</v>
      </c>
      <c r="V2794" s="2">
        <v>2210050000</v>
      </c>
      <c r="W2794" s="2">
        <v>2242490000</v>
      </c>
      <c r="X2794" s="2">
        <v>2273290000</v>
      </c>
      <c r="Y2794" s="2">
        <v>2308780000</v>
      </c>
      <c r="Z2794" s="2">
        <v>2337220000</v>
      </c>
      <c r="AA2794" s="2">
        <v>2363740000</v>
      </c>
      <c r="AB2794" s="2">
        <v>2396460000</v>
      </c>
      <c r="AC2794" s="2">
        <v>2434220000</v>
      </c>
      <c r="AD2794" s="2">
        <v>2461510000</v>
      </c>
      <c r="AE2794" s="2">
        <v>2497750000</v>
      </c>
      <c r="AF2794" s="2">
        <v>2545250000</v>
      </c>
    </row>
    <row r="2795" spans="1:32">
      <c r="A2795" t="s">
        <v>8398</v>
      </c>
      <c r="B2795" t="s">
        <v>19</v>
      </c>
      <c r="C2795" s="2">
        <v>1983910000</v>
      </c>
      <c r="D2795" s="2">
        <v>2107500000</v>
      </c>
      <c r="E2795" s="2">
        <v>1987770000</v>
      </c>
      <c r="F2795" s="2">
        <v>2041920000</v>
      </c>
      <c r="G2795" s="2">
        <v>2126900000</v>
      </c>
      <c r="H2795" s="2">
        <v>2233820000</v>
      </c>
      <c r="I2795" s="2">
        <v>2312710000</v>
      </c>
      <c r="J2795" s="2">
        <v>2355940000</v>
      </c>
      <c r="K2795" s="2">
        <v>2370180000</v>
      </c>
      <c r="L2795" s="2">
        <v>2383190000</v>
      </c>
      <c r="M2795" s="2">
        <v>2404210000</v>
      </c>
      <c r="N2795" s="2">
        <v>2431180000</v>
      </c>
      <c r="O2795" s="2">
        <v>2459050000</v>
      </c>
      <c r="P2795" s="2">
        <v>2497840000</v>
      </c>
      <c r="Q2795" s="2">
        <v>2539350000</v>
      </c>
      <c r="R2795" s="2">
        <v>2578160000</v>
      </c>
      <c r="S2795" s="2">
        <v>2615620000</v>
      </c>
      <c r="T2795" s="2">
        <v>2645260000</v>
      </c>
      <c r="U2795" s="2">
        <v>2684010000</v>
      </c>
      <c r="V2795" s="2">
        <v>2726520000</v>
      </c>
      <c r="W2795" s="2">
        <v>2766540000</v>
      </c>
      <c r="X2795" s="2">
        <v>2804550000</v>
      </c>
      <c r="Y2795" s="2">
        <v>2848340000</v>
      </c>
      <c r="Z2795" s="2">
        <v>2883420000</v>
      </c>
      <c r="AA2795" s="2">
        <v>2916140000</v>
      </c>
      <c r="AB2795" s="2">
        <v>2956500000</v>
      </c>
      <c r="AC2795" s="2">
        <v>3003090000</v>
      </c>
      <c r="AD2795" s="2">
        <v>3036760000</v>
      </c>
      <c r="AE2795" s="2">
        <v>3081460000</v>
      </c>
      <c r="AF2795" s="2">
        <v>3140070000</v>
      </c>
    </row>
    <row r="2796" spans="1:32">
      <c r="A2796" t="s">
        <v>8399</v>
      </c>
      <c r="B2796" t="s">
        <v>19</v>
      </c>
      <c r="C2796" s="2">
        <v>139835000</v>
      </c>
      <c r="D2796" s="2">
        <v>148546000</v>
      </c>
      <c r="E2796" s="2">
        <v>140107000</v>
      </c>
      <c r="F2796" s="2">
        <v>143924000</v>
      </c>
      <c r="G2796" s="2">
        <v>149914000</v>
      </c>
      <c r="H2796" s="2">
        <v>157450000</v>
      </c>
      <c r="I2796" s="2">
        <v>163011000</v>
      </c>
      <c r="J2796" s="2">
        <v>166057000</v>
      </c>
      <c r="K2796" s="2">
        <v>167061000</v>
      </c>
      <c r="L2796" s="2">
        <v>167978000</v>
      </c>
      <c r="M2796" s="2">
        <v>169460000</v>
      </c>
      <c r="N2796" s="2">
        <v>171361000</v>
      </c>
      <c r="O2796" s="2">
        <v>173325000</v>
      </c>
      <c r="P2796" s="2">
        <v>176059000</v>
      </c>
      <c r="Q2796" s="2">
        <v>178985000</v>
      </c>
      <c r="R2796" s="2">
        <v>181721000</v>
      </c>
      <c r="S2796" s="2">
        <v>184361000</v>
      </c>
      <c r="T2796" s="2">
        <v>186450000</v>
      </c>
      <c r="U2796" s="2">
        <v>189182000</v>
      </c>
      <c r="V2796" s="2">
        <v>192178000</v>
      </c>
      <c r="W2796" s="2">
        <v>194999000</v>
      </c>
      <c r="X2796" s="2">
        <v>197678000</v>
      </c>
      <c r="Y2796" s="2">
        <v>200764000</v>
      </c>
      <c r="Z2796" s="2">
        <v>203236000</v>
      </c>
      <c r="AA2796" s="2">
        <v>205543000</v>
      </c>
      <c r="AB2796" s="2">
        <v>208388000</v>
      </c>
      <c r="AC2796" s="2">
        <v>211671000</v>
      </c>
      <c r="AD2796" s="2">
        <v>214045000</v>
      </c>
      <c r="AE2796" s="2">
        <v>217195000</v>
      </c>
      <c r="AF2796" s="2">
        <v>221326000</v>
      </c>
    </row>
    <row r="2797" spans="1:32">
      <c r="A2797" t="s">
        <v>8400</v>
      </c>
      <c r="B2797" t="s">
        <v>19</v>
      </c>
      <c r="C2797">
        <v>0</v>
      </c>
      <c r="D2797">
        <v>0</v>
      </c>
      <c r="E2797">
        <v>0</v>
      </c>
      <c r="F2797">
        <v>0</v>
      </c>
      <c r="G2797">
        <v>0</v>
      </c>
      <c r="H2797">
        <v>0</v>
      </c>
      <c r="I2797">
        <v>0</v>
      </c>
      <c r="J2797">
        <v>0</v>
      </c>
      <c r="K2797">
        <v>0</v>
      </c>
      <c r="L2797">
        <v>0</v>
      </c>
      <c r="M2797">
        <v>0</v>
      </c>
      <c r="N2797">
        <v>0</v>
      </c>
      <c r="O2797">
        <v>0</v>
      </c>
      <c r="P2797">
        <v>0</v>
      </c>
      <c r="Q2797">
        <v>0</v>
      </c>
      <c r="R2797">
        <v>0</v>
      </c>
      <c r="S2797">
        <v>0</v>
      </c>
      <c r="T2797">
        <v>0</v>
      </c>
      <c r="U2797">
        <v>0</v>
      </c>
      <c r="V2797">
        <v>0</v>
      </c>
      <c r="W2797">
        <v>0</v>
      </c>
      <c r="X2797">
        <v>0</v>
      </c>
      <c r="Y2797">
        <v>0</v>
      </c>
      <c r="Z2797">
        <v>0</v>
      </c>
      <c r="AA2797">
        <v>0</v>
      </c>
      <c r="AB2797">
        <v>0</v>
      </c>
      <c r="AC2797">
        <v>0</v>
      </c>
      <c r="AD2797">
        <v>0</v>
      </c>
      <c r="AE2797">
        <v>0</v>
      </c>
      <c r="AF2797">
        <v>0</v>
      </c>
    </row>
    <row r="2798" spans="1:32">
      <c r="A2798" t="s">
        <v>8401</v>
      </c>
      <c r="B2798" t="s">
        <v>19</v>
      </c>
      <c r="C2798" s="2">
        <v>4198640000000</v>
      </c>
      <c r="D2798" s="2">
        <v>4287780000000</v>
      </c>
      <c r="E2798" s="2">
        <v>4156720000000</v>
      </c>
      <c r="F2798" s="2">
        <v>4188030000000</v>
      </c>
      <c r="G2798" s="2">
        <v>4255940000000</v>
      </c>
      <c r="H2798" s="2">
        <v>4364190000000</v>
      </c>
      <c r="I2798" s="2">
        <v>4441120000000</v>
      </c>
      <c r="J2798" s="2">
        <v>4486220000000</v>
      </c>
      <c r="K2798" s="2">
        <v>4513280000000</v>
      </c>
      <c r="L2798" s="2">
        <v>4525490000000</v>
      </c>
      <c r="M2798" s="2">
        <v>4543530000000</v>
      </c>
      <c r="N2798" s="2">
        <v>4579610000000</v>
      </c>
      <c r="O2798" s="2">
        <v>4621000000000</v>
      </c>
      <c r="P2798" s="2">
        <v>4668220000000</v>
      </c>
      <c r="Q2798" s="2">
        <v>4731360000000</v>
      </c>
      <c r="R2798" s="2">
        <v>4790790000000</v>
      </c>
      <c r="S2798" s="2">
        <v>4843850000000</v>
      </c>
      <c r="T2798" s="2">
        <v>4892660000000</v>
      </c>
      <c r="U2798" s="2">
        <v>4952620000000</v>
      </c>
      <c r="V2798" s="2">
        <v>5000370000000</v>
      </c>
      <c r="W2798" s="2">
        <v>5062990000000</v>
      </c>
      <c r="X2798" s="2">
        <v>5130370000000</v>
      </c>
      <c r="Y2798" s="2">
        <v>5208900000000</v>
      </c>
      <c r="Z2798" s="2">
        <v>5276820000000</v>
      </c>
      <c r="AA2798" s="2">
        <v>5332530000000</v>
      </c>
      <c r="AB2798" s="2">
        <v>5380280000000</v>
      </c>
      <c r="AC2798" s="2">
        <v>5454570000000</v>
      </c>
      <c r="AD2798" s="2">
        <v>5518240000000</v>
      </c>
      <c r="AE2798" s="2">
        <v>5587220000000</v>
      </c>
      <c r="AF2798" s="2">
        <v>5682730000000</v>
      </c>
    </row>
    <row r="2799" spans="1:32">
      <c r="A2799" t="s">
        <v>8402</v>
      </c>
      <c r="B2799" t="s">
        <v>19</v>
      </c>
      <c r="C2799" s="2">
        <v>453178000</v>
      </c>
      <c r="D2799" s="2">
        <v>462799000</v>
      </c>
      <c r="E2799" s="2">
        <v>448653000</v>
      </c>
      <c r="F2799" s="2">
        <v>452032000</v>
      </c>
      <c r="G2799" s="2">
        <v>459363000</v>
      </c>
      <c r="H2799" s="2">
        <v>471046000</v>
      </c>
      <c r="I2799" s="2">
        <v>479350000</v>
      </c>
      <c r="J2799" s="2">
        <v>484218000</v>
      </c>
      <c r="K2799" s="2">
        <v>487139000</v>
      </c>
      <c r="L2799" s="2">
        <v>488456000</v>
      </c>
      <c r="M2799" s="2">
        <v>490403000</v>
      </c>
      <c r="N2799" s="2">
        <v>494297000</v>
      </c>
      <c r="O2799" s="2">
        <v>498764000</v>
      </c>
      <c r="P2799" s="2">
        <v>503861000</v>
      </c>
      <c r="Q2799" s="2">
        <v>510677000</v>
      </c>
      <c r="R2799" s="2">
        <v>517091000</v>
      </c>
      <c r="S2799" s="2">
        <v>522818000</v>
      </c>
      <c r="T2799" s="2">
        <v>528087000</v>
      </c>
      <c r="U2799" s="2">
        <v>534558000</v>
      </c>
      <c r="V2799" s="2">
        <v>539712000</v>
      </c>
      <c r="W2799" s="2">
        <v>546470000</v>
      </c>
      <c r="X2799" s="2">
        <v>553744000</v>
      </c>
      <c r="Y2799" s="2">
        <v>562220000</v>
      </c>
      <c r="Z2799" s="2">
        <v>569550000</v>
      </c>
      <c r="AA2799" s="2">
        <v>575564000</v>
      </c>
      <c r="AB2799" s="2">
        <v>580718000</v>
      </c>
      <c r="AC2799" s="2">
        <v>588736000</v>
      </c>
      <c r="AD2799" s="2">
        <v>595608000</v>
      </c>
      <c r="AE2799" s="2">
        <v>603053000</v>
      </c>
      <c r="AF2799" s="2">
        <v>613362000</v>
      </c>
    </row>
    <row r="2800" spans="1:32">
      <c r="A2800" t="s">
        <v>8403</v>
      </c>
      <c r="B2800" t="s">
        <v>19</v>
      </c>
      <c r="C2800" s="2">
        <v>2526230000</v>
      </c>
      <c r="D2800" s="2">
        <v>2579860000</v>
      </c>
      <c r="E2800" s="2">
        <v>2501000000</v>
      </c>
      <c r="F2800" s="2">
        <v>2519840000</v>
      </c>
      <c r="G2800" s="2">
        <v>2560700000</v>
      </c>
      <c r="H2800" s="2">
        <v>2625830000</v>
      </c>
      <c r="I2800" s="2">
        <v>2672120000</v>
      </c>
      <c r="J2800" s="2">
        <v>2699260000</v>
      </c>
      <c r="K2800" s="2">
        <v>2715540000</v>
      </c>
      <c r="L2800" s="2">
        <v>2722880000</v>
      </c>
      <c r="M2800" s="2">
        <v>2733740000</v>
      </c>
      <c r="N2800" s="2">
        <v>2755450000</v>
      </c>
      <c r="O2800" s="2">
        <v>2780350000</v>
      </c>
      <c r="P2800" s="2">
        <v>2808760000</v>
      </c>
      <c r="Q2800" s="2">
        <v>2846750000</v>
      </c>
      <c r="R2800" s="2">
        <v>2882510000</v>
      </c>
      <c r="S2800" s="2">
        <v>2914430000</v>
      </c>
      <c r="T2800" s="2">
        <v>2943800000</v>
      </c>
      <c r="U2800" s="2">
        <v>2979880000</v>
      </c>
      <c r="V2800" s="2">
        <v>3008610000</v>
      </c>
      <c r="W2800" s="2">
        <v>3046280000</v>
      </c>
      <c r="X2800" s="2">
        <v>3086830000</v>
      </c>
      <c r="Y2800" s="2">
        <v>3134080000</v>
      </c>
      <c r="Z2800" s="2">
        <v>3174940000</v>
      </c>
      <c r="AA2800" s="2">
        <v>3208460000</v>
      </c>
      <c r="AB2800" s="2">
        <v>3237200000</v>
      </c>
      <c r="AC2800" s="2">
        <v>3281890000</v>
      </c>
      <c r="AD2800" s="2">
        <v>3320200000</v>
      </c>
      <c r="AE2800" s="2">
        <v>3361700000</v>
      </c>
      <c r="AF2800" s="2">
        <v>3419170000</v>
      </c>
    </row>
    <row r="2801" spans="1:32">
      <c r="A2801" t="s">
        <v>8404</v>
      </c>
      <c r="B2801" t="s">
        <v>19</v>
      </c>
      <c r="C2801" s="2">
        <v>4226250000</v>
      </c>
      <c r="D2801" s="2">
        <v>4315980000</v>
      </c>
      <c r="E2801" s="2">
        <v>4184060000</v>
      </c>
      <c r="F2801" s="2">
        <v>4215570000</v>
      </c>
      <c r="G2801" s="2">
        <v>4283940000</v>
      </c>
      <c r="H2801" s="2">
        <v>4392890000</v>
      </c>
      <c r="I2801" s="2">
        <v>4470330000</v>
      </c>
      <c r="J2801" s="2">
        <v>4515730000</v>
      </c>
      <c r="K2801" s="2">
        <v>4542970000</v>
      </c>
      <c r="L2801" s="2">
        <v>4555250000</v>
      </c>
      <c r="M2801" s="2">
        <v>4573410000</v>
      </c>
      <c r="N2801" s="2">
        <v>4609730000</v>
      </c>
      <c r="O2801" s="2">
        <v>4651390000</v>
      </c>
      <c r="P2801" s="2">
        <v>4698920000</v>
      </c>
      <c r="Q2801" s="2">
        <v>4762480000</v>
      </c>
      <c r="R2801" s="2">
        <v>4822300000</v>
      </c>
      <c r="S2801" s="2">
        <v>4875710000</v>
      </c>
      <c r="T2801" s="2">
        <v>4924840000</v>
      </c>
      <c r="U2801" s="2">
        <v>4985200000</v>
      </c>
      <c r="V2801" s="2">
        <v>5033260000</v>
      </c>
      <c r="W2801" s="2">
        <v>5096290000</v>
      </c>
      <c r="X2801" s="2">
        <v>5164120000</v>
      </c>
      <c r="Y2801" s="2">
        <v>5243160000</v>
      </c>
      <c r="Z2801" s="2">
        <v>5311530000</v>
      </c>
      <c r="AA2801" s="2">
        <v>5367600000</v>
      </c>
      <c r="AB2801" s="2">
        <v>5415670000</v>
      </c>
      <c r="AC2801" s="2">
        <v>5490450000</v>
      </c>
      <c r="AD2801" s="2">
        <v>5554540000</v>
      </c>
      <c r="AE2801" s="2">
        <v>5623970000</v>
      </c>
      <c r="AF2801" s="2">
        <v>5720100000</v>
      </c>
    </row>
    <row r="2802" spans="1:32">
      <c r="A2802" t="s">
        <v>8405</v>
      </c>
      <c r="B2802" t="s">
        <v>19</v>
      </c>
      <c r="C2802" s="2">
        <v>169496000</v>
      </c>
      <c r="D2802" s="2">
        <v>173095000</v>
      </c>
      <c r="E2802" s="2">
        <v>167804000</v>
      </c>
      <c r="F2802" s="2">
        <v>169068000</v>
      </c>
      <c r="G2802" s="2">
        <v>171810000</v>
      </c>
      <c r="H2802" s="2">
        <v>176180000</v>
      </c>
      <c r="I2802" s="2">
        <v>179285000</v>
      </c>
      <c r="J2802" s="2">
        <v>181106000</v>
      </c>
      <c r="K2802" s="2">
        <v>182199000</v>
      </c>
      <c r="L2802" s="2">
        <v>182691000</v>
      </c>
      <c r="M2802" s="2">
        <v>183419000</v>
      </c>
      <c r="N2802" s="2">
        <v>184876000</v>
      </c>
      <c r="O2802" s="2">
        <v>186547000</v>
      </c>
      <c r="P2802" s="2">
        <v>188453000</v>
      </c>
      <c r="Q2802" s="2">
        <v>191002000</v>
      </c>
      <c r="R2802" s="2">
        <v>193401000</v>
      </c>
      <c r="S2802" s="2">
        <v>195543000</v>
      </c>
      <c r="T2802" s="2">
        <v>197514000</v>
      </c>
      <c r="U2802" s="2">
        <v>199934000</v>
      </c>
      <c r="V2802" s="2">
        <v>201862000</v>
      </c>
      <c r="W2802" s="2">
        <v>204390000</v>
      </c>
      <c r="X2802" s="2">
        <v>207110000</v>
      </c>
      <c r="Y2802" s="2">
        <v>210280000</v>
      </c>
      <c r="Z2802" s="2">
        <v>213022000</v>
      </c>
      <c r="AA2802" s="2">
        <v>215271000</v>
      </c>
      <c r="AB2802" s="2">
        <v>217199000</v>
      </c>
      <c r="AC2802" s="2">
        <v>220198000</v>
      </c>
      <c r="AD2802" s="2">
        <v>222768000</v>
      </c>
      <c r="AE2802" s="2">
        <v>225553000</v>
      </c>
      <c r="AF2802" s="2">
        <v>229408000</v>
      </c>
    </row>
    <row r="2803" spans="1:32">
      <c r="A2803" t="s">
        <v>8406</v>
      </c>
      <c r="B2803" t="s">
        <v>19</v>
      </c>
      <c r="C2803" s="2">
        <v>159289000</v>
      </c>
      <c r="D2803" s="2">
        <v>162671000</v>
      </c>
      <c r="E2803" s="2">
        <v>157698000</v>
      </c>
      <c r="F2803" s="2">
        <v>158886000</v>
      </c>
      <c r="G2803" s="2">
        <v>161463000</v>
      </c>
      <c r="H2803" s="2">
        <v>165569000</v>
      </c>
      <c r="I2803" s="2">
        <v>168488000</v>
      </c>
      <c r="J2803" s="2">
        <v>170199000</v>
      </c>
      <c r="K2803" s="2">
        <v>171226000</v>
      </c>
      <c r="L2803" s="2">
        <v>171689000</v>
      </c>
      <c r="M2803" s="2">
        <v>172373000</v>
      </c>
      <c r="N2803" s="2">
        <v>173742000</v>
      </c>
      <c r="O2803" s="2">
        <v>175312000</v>
      </c>
      <c r="P2803" s="2">
        <v>177104000</v>
      </c>
      <c r="Q2803" s="2">
        <v>179499000</v>
      </c>
      <c r="R2803" s="2">
        <v>181754000</v>
      </c>
      <c r="S2803" s="2">
        <v>183767000</v>
      </c>
      <c r="T2803" s="2">
        <v>185619000</v>
      </c>
      <c r="U2803" s="2">
        <v>187893000</v>
      </c>
      <c r="V2803" s="2">
        <v>189705000</v>
      </c>
      <c r="W2803" s="2">
        <v>192080000</v>
      </c>
      <c r="X2803" s="2">
        <v>194637000</v>
      </c>
      <c r="Y2803" s="2">
        <v>197616000</v>
      </c>
      <c r="Z2803" s="2">
        <v>200193000</v>
      </c>
      <c r="AA2803" s="2">
        <v>202307000</v>
      </c>
      <c r="AB2803" s="2">
        <v>204118000</v>
      </c>
      <c r="AC2803" s="2">
        <v>206936000</v>
      </c>
      <c r="AD2803" s="2">
        <v>209352000</v>
      </c>
      <c r="AE2803" s="2">
        <v>211969000</v>
      </c>
      <c r="AF2803" s="2">
        <v>215592000</v>
      </c>
    </row>
    <row r="2804" spans="1:32">
      <c r="A2804" t="s">
        <v>8407</v>
      </c>
      <c r="B2804" t="s">
        <v>19</v>
      </c>
      <c r="C2804" s="2">
        <v>98358600</v>
      </c>
      <c r="D2804" s="2">
        <v>100447000</v>
      </c>
      <c r="E2804" s="2">
        <v>97376600</v>
      </c>
      <c r="F2804" s="2">
        <v>98110000</v>
      </c>
      <c r="G2804" s="2">
        <v>99701000</v>
      </c>
      <c r="H2804" s="2">
        <v>102237000</v>
      </c>
      <c r="I2804" s="2">
        <v>104039000</v>
      </c>
      <c r="J2804" s="2">
        <v>105096000</v>
      </c>
      <c r="K2804" s="2">
        <v>105730000</v>
      </c>
      <c r="L2804" s="2">
        <v>106015000</v>
      </c>
      <c r="M2804" s="2">
        <v>106438000</v>
      </c>
      <c r="N2804" s="2">
        <v>107283000</v>
      </c>
      <c r="O2804" s="2">
        <v>108253000</v>
      </c>
      <c r="P2804" s="2">
        <v>109359000</v>
      </c>
      <c r="Q2804" s="2">
        <v>110838000</v>
      </c>
      <c r="R2804" s="2">
        <v>112230000</v>
      </c>
      <c r="S2804" s="2">
        <v>113473000</v>
      </c>
      <c r="T2804" s="2">
        <v>114617000</v>
      </c>
      <c r="U2804" s="2">
        <v>116022000</v>
      </c>
      <c r="V2804" s="2">
        <v>117140000</v>
      </c>
      <c r="W2804" s="2">
        <v>118607000</v>
      </c>
      <c r="X2804" s="2">
        <v>120186000</v>
      </c>
      <c r="Y2804" s="2">
        <v>122025000</v>
      </c>
      <c r="Z2804" s="2">
        <v>123616000</v>
      </c>
      <c r="AA2804" s="2">
        <v>124922000</v>
      </c>
      <c r="AB2804" s="2">
        <v>126040000</v>
      </c>
      <c r="AC2804" s="2">
        <v>127780000</v>
      </c>
      <c r="AD2804" s="2">
        <v>129272000</v>
      </c>
      <c r="AE2804" s="2">
        <v>130888000</v>
      </c>
      <c r="AF2804" s="2">
        <v>133125000</v>
      </c>
    </row>
    <row r="2805" spans="1:32">
      <c r="A2805" t="s">
        <v>8408</v>
      </c>
      <c r="B2805" t="s">
        <v>19</v>
      </c>
      <c r="C2805" s="2">
        <v>9970380</v>
      </c>
      <c r="D2805" s="2">
        <v>10182100</v>
      </c>
      <c r="E2805" s="2">
        <v>9870840</v>
      </c>
      <c r="F2805" s="2">
        <v>9945180</v>
      </c>
      <c r="G2805" s="2">
        <v>10106500</v>
      </c>
      <c r="H2805" s="2">
        <v>10363500</v>
      </c>
      <c r="I2805" s="2">
        <v>10546200</v>
      </c>
      <c r="J2805" s="2">
        <v>10653300</v>
      </c>
      <c r="K2805" s="2">
        <v>10717600</v>
      </c>
      <c r="L2805" s="2">
        <v>10746500</v>
      </c>
      <c r="M2805" s="2">
        <v>10789400</v>
      </c>
      <c r="N2805" s="2">
        <v>10875100</v>
      </c>
      <c r="O2805" s="2">
        <v>10973300</v>
      </c>
      <c r="P2805" s="2">
        <v>11085500</v>
      </c>
      <c r="Q2805" s="2">
        <v>11235400</v>
      </c>
      <c r="R2805" s="2">
        <v>11376500</v>
      </c>
      <c r="S2805" s="2">
        <v>11502500</v>
      </c>
      <c r="T2805" s="2">
        <v>11618500</v>
      </c>
      <c r="U2805" s="2">
        <v>11760800</v>
      </c>
      <c r="V2805" s="2">
        <v>11874200</v>
      </c>
      <c r="W2805" s="2">
        <v>12022900</v>
      </c>
      <c r="X2805" s="2">
        <v>12182900</v>
      </c>
      <c r="Y2805" s="2">
        <v>12369400</v>
      </c>
      <c r="Z2805" s="2">
        <v>12530700</v>
      </c>
      <c r="AA2805" s="2">
        <v>12663000</v>
      </c>
      <c r="AB2805" s="2">
        <v>12776400</v>
      </c>
      <c r="AC2805" s="2">
        <v>12952800</v>
      </c>
      <c r="AD2805" s="2">
        <v>13104000</v>
      </c>
      <c r="AE2805" s="2">
        <v>13267800</v>
      </c>
      <c r="AF2805" s="2">
        <v>13494600</v>
      </c>
    </row>
    <row r="2806" spans="1:32">
      <c r="A2806" t="s">
        <v>8409</v>
      </c>
      <c r="B2806" t="s">
        <v>19</v>
      </c>
      <c r="C2806" s="2">
        <v>72799600</v>
      </c>
      <c r="D2806" s="2">
        <v>74345200</v>
      </c>
      <c r="E2806" s="2">
        <v>72072800</v>
      </c>
      <c r="F2806" s="2">
        <v>72615600</v>
      </c>
      <c r="G2806" s="2">
        <v>73793200</v>
      </c>
      <c r="H2806" s="2">
        <v>75670000</v>
      </c>
      <c r="I2806" s="2">
        <v>77004000</v>
      </c>
      <c r="J2806" s="2">
        <v>77786000</v>
      </c>
      <c r="K2806" s="2">
        <v>78255200</v>
      </c>
      <c r="L2806" s="2">
        <v>78466800</v>
      </c>
      <c r="M2806" s="2">
        <v>78779600</v>
      </c>
      <c r="N2806" s="2">
        <v>79405200</v>
      </c>
      <c r="O2806" s="2">
        <v>80122800</v>
      </c>
      <c r="P2806" s="2">
        <v>80941600</v>
      </c>
      <c r="Q2806" s="2">
        <v>82036400</v>
      </c>
      <c r="R2806" s="2">
        <v>83066800</v>
      </c>
      <c r="S2806" s="2">
        <v>83986800</v>
      </c>
      <c r="T2806" s="2">
        <v>84833200</v>
      </c>
      <c r="U2806" s="2">
        <v>85872800</v>
      </c>
      <c r="V2806" s="2">
        <v>86700800</v>
      </c>
      <c r="W2806" s="2">
        <v>87786400</v>
      </c>
      <c r="X2806" s="2">
        <v>88954800</v>
      </c>
      <c r="Y2806" s="2">
        <v>90316400</v>
      </c>
      <c r="Z2806" s="2">
        <v>91494000</v>
      </c>
      <c r="AA2806" s="2">
        <v>92460000</v>
      </c>
      <c r="AB2806" s="2">
        <v>93288000</v>
      </c>
      <c r="AC2806" s="2">
        <v>94576000</v>
      </c>
      <c r="AD2806" s="2">
        <v>95680000</v>
      </c>
      <c r="AE2806" s="2">
        <v>96876000</v>
      </c>
      <c r="AF2806" s="2">
        <v>98532000</v>
      </c>
    </row>
    <row r="2807" spans="1:32">
      <c r="A2807" t="s">
        <v>8410</v>
      </c>
      <c r="B2807" t="s">
        <v>19</v>
      </c>
      <c r="C2807" s="2">
        <v>89812600</v>
      </c>
      <c r="D2807" s="2">
        <v>91719400</v>
      </c>
      <c r="E2807" s="2">
        <v>88915900</v>
      </c>
      <c r="F2807" s="2">
        <v>89585600</v>
      </c>
      <c r="G2807" s="2">
        <v>91038400</v>
      </c>
      <c r="H2807" s="2">
        <v>93353800</v>
      </c>
      <c r="I2807" s="2">
        <v>94999500</v>
      </c>
      <c r="J2807" s="2">
        <v>95964300</v>
      </c>
      <c r="K2807" s="2">
        <v>96543100</v>
      </c>
      <c r="L2807" s="2">
        <v>96804200</v>
      </c>
      <c r="M2807" s="2">
        <v>97190100</v>
      </c>
      <c r="N2807" s="2">
        <v>97961900</v>
      </c>
      <c r="O2807" s="2">
        <v>98847200</v>
      </c>
      <c r="P2807" s="2">
        <v>99857300</v>
      </c>
      <c r="Q2807" s="2">
        <v>101208000</v>
      </c>
      <c r="R2807" s="2">
        <v>102479000</v>
      </c>
      <c r="S2807" s="2">
        <v>103614000</v>
      </c>
      <c r="T2807" s="2">
        <v>104658000</v>
      </c>
      <c r="U2807" s="2">
        <v>105941000</v>
      </c>
      <c r="V2807" s="2">
        <v>106962000</v>
      </c>
      <c r="W2807" s="2">
        <v>108302000</v>
      </c>
      <c r="X2807" s="2">
        <v>109743000</v>
      </c>
      <c r="Y2807" s="2">
        <v>111423000</v>
      </c>
      <c r="Z2807" s="2">
        <v>112876000</v>
      </c>
      <c r="AA2807" s="2">
        <v>114068000</v>
      </c>
      <c r="AB2807" s="2">
        <v>115089000</v>
      </c>
      <c r="AC2807" s="2">
        <v>116678000</v>
      </c>
      <c r="AD2807" s="2">
        <v>118040000</v>
      </c>
      <c r="AE2807" s="2">
        <v>119516000</v>
      </c>
      <c r="AF2807" s="2">
        <v>121559000</v>
      </c>
    </row>
    <row r="2808" spans="1:32">
      <c r="A2808" t="s">
        <v>8411</v>
      </c>
      <c r="B2808" t="s">
        <v>19</v>
      </c>
      <c r="C2808" s="2">
        <v>6330400</v>
      </c>
      <c r="D2808" s="2">
        <v>6464800</v>
      </c>
      <c r="E2808" s="2">
        <v>6267200</v>
      </c>
      <c r="F2808" s="2">
        <v>6314400</v>
      </c>
      <c r="G2808" s="2">
        <v>6416800</v>
      </c>
      <c r="H2808" s="2">
        <v>6580000</v>
      </c>
      <c r="I2808" s="2">
        <v>6696000</v>
      </c>
      <c r="J2808" s="2">
        <v>6764000</v>
      </c>
      <c r="K2808" s="2">
        <v>6804800</v>
      </c>
      <c r="L2808" s="2">
        <v>6823200</v>
      </c>
      <c r="M2808" s="2">
        <v>6850400</v>
      </c>
      <c r="N2808" s="2">
        <v>6904800</v>
      </c>
      <c r="O2808" s="2">
        <v>6967200</v>
      </c>
      <c r="P2808" s="2">
        <v>7038400</v>
      </c>
      <c r="Q2808" s="2">
        <v>7133600</v>
      </c>
      <c r="R2808" s="2">
        <v>7223200</v>
      </c>
      <c r="S2808" s="2">
        <v>7303200</v>
      </c>
      <c r="T2808" s="2">
        <v>7376800</v>
      </c>
      <c r="U2808" s="2">
        <v>7467200</v>
      </c>
      <c r="V2808" s="2">
        <v>7539200</v>
      </c>
      <c r="W2808" s="2">
        <v>7633600</v>
      </c>
      <c r="X2808" s="2">
        <v>7735200</v>
      </c>
      <c r="Y2808" s="2">
        <v>7853600</v>
      </c>
      <c r="Z2808" s="2">
        <v>7956000</v>
      </c>
      <c r="AA2808" s="2">
        <v>8040000</v>
      </c>
      <c r="AB2808" s="2">
        <v>8112000</v>
      </c>
      <c r="AC2808" s="2">
        <v>8224000</v>
      </c>
      <c r="AD2808" s="2">
        <v>8320000</v>
      </c>
      <c r="AE2808" s="2">
        <v>8424000</v>
      </c>
      <c r="AF2808" s="2">
        <v>8568000</v>
      </c>
    </row>
    <row r="2809" spans="1:32">
      <c r="A2809" t="s">
        <v>8412</v>
      </c>
      <c r="B2809" t="s">
        <v>19</v>
      </c>
      <c r="C2809">
        <v>0</v>
      </c>
      <c r="D2809">
        <v>0</v>
      </c>
      <c r="E2809">
        <v>0</v>
      </c>
      <c r="F2809">
        <v>0</v>
      </c>
      <c r="G2809">
        <v>0</v>
      </c>
      <c r="H2809">
        <v>0</v>
      </c>
      <c r="I2809">
        <v>0</v>
      </c>
      <c r="J2809">
        <v>0</v>
      </c>
      <c r="K2809">
        <v>0</v>
      </c>
      <c r="L2809">
        <v>0</v>
      </c>
      <c r="M2809">
        <v>0</v>
      </c>
      <c r="N2809">
        <v>0</v>
      </c>
      <c r="O2809">
        <v>0</v>
      </c>
      <c r="P2809">
        <v>0</v>
      </c>
      <c r="Q2809">
        <v>0</v>
      </c>
      <c r="R2809">
        <v>0</v>
      </c>
      <c r="S2809">
        <v>0</v>
      </c>
      <c r="T2809">
        <v>0</v>
      </c>
      <c r="U2809">
        <v>0</v>
      </c>
      <c r="V2809">
        <v>0</v>
      </c>
      <c r="W2809">
        <v>0</v>
      </c>
      <c r="X2809">
        <v>0</v>
      </c>
      <c r="Y2809">
        <v>0</v>
      </c>
      <c r="Z2809">
        <v>0</v>
      </c>
      <c r="AA2809">
        <v>0</v>
      </c>
      <c r="AB2809">
        <v>0</v>
      </c>
      <c r="AC2809">
        <v>0</v>
      </c>
      <c r="AD2809">
        <v>0</v>
      </c>
      <c r="AE2809">
        <v>0</v>
      </c>
      <c r="AF2809">
        <v>0</v>
      </c>
    </row>
    <row r="2810" spans="1:32">
      <c r="A2810" t="s">
        <v>8413</v>
      </c>
      <c r="B2810" t="s">
        <v>19</v>
      </c>
      <c r="C2810" s="2">
        <v>6001090000000</v>
      </c>
      <c r="D2810" s="2">
        <v>5523550000000</v>
      </c>
      <c r="E2810" s="2">
        <v>4990820000000</v>
      </c>
      <c r="F2810" s="2">
        <v>4990820000000</v>
      </c>
      <c r="G2810" s="2">
        <v>4899560000000</v>
      </c>
      <c r="H2810" s="2">
        <v>4895320000000</v>
      </c>
      <c r="I2810" s="2">
        <v>4822090000000</v>
      </c>
      <c r="J2810" s="2">
        <v>4726580000000</v>
      </c>
      <c r="K2810" s="2">
        <v>4621000000000</v>
      </c>
      <c r="L2810" s="2">
        <v>4499490000000</v>
      </c>
      <c r="M2810" s="2">
        <v>4375330000000</v>
      </c>
      <c r="N2810" s="2">
        <v>4258060000000</v>
      </c>
      <c r="O2810" s="2">
        <v>4180070000000</v>
      </c>
      <c r="P2810" s="2">
        <v>4116930000000</v>
      </c>
      <c r="Q2810" s="2">
        <v>4067580000000</v>
      </c>
      <c r="R2810" s="2">
        <v>4034680000000</v>
      </c>
      <c r="S2810" s="2">
        <v>4013460000000</v>
      </c>
      <c r="T2810" s="2">
        <v>3985870000000</v>
      </c>
      <c r="U2810" s="2">
        <v>4021420000000</v>
      </c>
      <c r="V2810" s="2">
        <v>4026720000000</v>
      </c>
      <c r="W2810" s="2">
        <v>4022480000000</v>
      </c>
      <c r="X2810" s="2">
        <v>4039460000000</v>
      </c>
      <c r="Y2810" s="2">
        <v>4023010000000</v>
      </c>
      <c r="Z2810" s="2">
        <v>4024600000000</v>
      </c>
      <c r="AA2810" s="2">
        <v>4032560000000</v>
      </c>
      <c r="AB2810" s="2">
        <v>4059620000000</v>
      </c>
      <c r="AC2810" s="2">
        <v>4067050000000</v>
      </c>
      <c r="AD2810" s="2">
        <v>4054310000000</v>
      </c>
      <c r="AE2810" s="2">
        <v>4056440000000</v>
      </c>
      <c r="AF2810" s="2">
        <v>4059090000000</v>
      </c>
    </row>
    <row r="2811" spans="1:32">
      <c r="A2811" t="s">
        <v>8414</v>
      </c>
      <c r="B2811" t="s">
        <v>19</v>
      </c>
      <c r="C2811" s="2">
        <v>647724000</v>
      </c>
      <c r="D2811" s="2">
        <v>596181000</v>
      </c>
      <c r="E2811" s="2">
        <v>538682000</v>
      </c>
      <c r="F2811" s="2">
        <v>538682000</v>
      </c>
      <c r="G2811" s="2">
        <v>528831000</v>
      </c>
      <c r="H2811" s="2">
        <v>528373000</v>
      </c>
      <c r="I2811" s="2">
        <v>520470000</v>
      </c>
      <c r="J2811" s="2">
        <v>510161000</v>
      </c>
      <c r="K2811" s="2">
        <v>498764000</v>
      </c>
      <c r="L2811" s="2">
        <v>485650000</v>
      </c>
      <c r="M2811" s="2">
        <v>472248000</v>
      </c>
      <c r="N2811" s="2">
        <v>459592000</v>
      </c>
      <c r="O2811" s="2">
        <v>451173000</v>
      </c>
      <c r="P2811" s="2">
        <v>444358000</v>
      </c>
      <c r="Q2811" s="2">
        <v>439032000</v>
      </c>
      <c r="R2811" s="2">
        <v>435481000</v>
      </c>
      <c r="S2811" s="2">
        <v>433190000</v>
      </c>
      <c r="T2811" s="2">
        <v>430212000</v>
      </c>
      <c r="U2811" s="2">
        <v>434049000</v>
      </c>
      <c r="V2811" s="2">
        <v>434622000</v>
      </c>
      <c r="W2811" s="2">
        <v>434164000</v>
      </c>
      <c r="X2811" s="2">
        <v>435997000</v>
      </c>
      <c r="Y2811" s="2">
        <v>434221000</v>
      </c>
      <c r="Z2811" s="2">
        <v>434393000</v>
      </c>
      <c r="AA2811" s="2">
        <v>435252000</v>
      </c>
      <c r="AB2811" s="2">
        <v>438173000</v>
      </c>
      <c r="AC2811" s="2">
        <v>438975000</v>
      </c>
      <c r="AD2811" s="2">
        <v>437600000</v>
      </c>
      <c r="AE2811" s="2">
        <v>437829000</v>
      </c>
      <c r="AF2811" s="2">
        <v>438116000</v>
      </c>
    </row>
    <row r="2812" spans="1:32">
      <c r="A2812" t="s">
        <v>8415</v>
      </c>
      <c r="B2812" t="s">
        <v>19</v>
      </c>
      <c r="C2812" s="2">
        <v>3610720000</v>
      </c>
      <c r="D2812" s="2">
        <v>3323390000</v>
      </c>
      <c r="E2812" s="2">
        <v>3002870000</v>
      </c>
      <c r="F2812" s="2">
        <v>3002870000</v>
      </c>
      <c r="G2812" s="2">
        <v>2947950000</v>
      </c>
      <c r="H2812" s="2">
        <v>2945400000</v>
      </c>
      <c r="I2812" s="2">
        <v>2901340000</v>
      </c>
      <c r="J2812" s="2">
        <v>2843880000</v>
      </c>
      <c r="K2812" s="2">
        <v>2780350000</v>
      </c>
      <c r="L2812" s="2">
        <v>2707240000</v>
      </c>
      <c r="M2812" s="2">
        <v>2632540000</v>
      </c>
      <c r="N2812" s="2">
        <v>2561980000</v>
      </c>
      <c r="O2812" s="2">
        <v>2515050000</v>
      </c>
      <c r="P2812" s="2">
        <v>2477060000</v>
      </c>
      <c r="Q2812" s="2">
        <v>2447370000</v>
      </c>
      <c r="R2812" s="2">
        <v>2427580000</v>
      </c>
      <c r="S2812" s="2">
        <v>2414810000</v>
      </c>
      <c r="T2812" s="2">
        <v>2398210000</v>
      </c>
      <c r="U2812" s="2">
        <v>2419600000</v>
      </c>
      <c r="V2812" s="2">
        <v>2422790000</v>
      </c>
      <c r="W2812" s="2">
        <v>2420230000</v>
      </c>
      <c r="X2812" s="2">
        <v>2430450000</v>
      </c>
      <c r="Y2812" s="2">
        <v>2420550000</v>
      </c>
      <c r="Z2812" s="2">
        <v>2421510000</v>
      </c>
      <c r="AA2812" s="2">
        <v>2426300000</v>
      </c>
      <c r="AB2812" s="2">
        <v>2442580000</v>
      </c>
      <c r="AC2812" s="2">
        <v>2447050000</v>
      </c>
      <c r="AD2812" s="2">
        <v>2439390000</v>
      </c>
      <c r="AE2812" s="2">
        <v>2440670000</v>
      </c>
      <c r="AF2812" s="2">
        <v>2442260000</v>
      </c>
    </row>
    <row r="2813" spans="1:32">
      <c r="A2813" t="s">
        <v>8416</v>
      </c>
      <c r="B2813" t="s">
        <v>19</v>
      </c>
      <c r="C2813" s="2">
        <v>6040560000</v>
      </c>
      <c r="D2813" s="2">
        <v>5559880000</v>
      </c>
      <c r="E2813" s="2">
        <v>5023650000</v>
      </c>
      <c r="F2813" s="2">
        <v>5023650000</v>
      </c>
      <c r="G2813" s="2">
        <v>4931790000</v>
      </c>
      <c r="H2813" s="2">
        <v>4927510000</v>
      </c>
      <c r="I2813" s="2">
        <v>4853810000</v>
      </c>
      <c r="J2813" s="2">
        <v>4757670000</v>
      </c>
      <c r="K2813" s="2">
        <v>4651390000</v>
      </c>
      <c r="L2813" s="2">
        <v>4529080000</v>
      </c>
      <c r="M2813" s="2">
        <v>4404110000</v>
      </c>
      <c r="N2813" s="2">
        <v>4286070000</v>
      </c>
      <c r="O2813" s="2">
        <v>4207560000</v>
      </c>
      <c r="P2813" s="2">
        <v>4144000000</v>
      </c>
      <c r="Q2813" s="2">
        <v>4094330000</v>
      </c>
      <c r="R2813" s="2">
        <v>4061220000</v>
      </c>
      <c r="S2813" s="2">
        <v>4039860000</v>
      </c>
      <c r="T2813" s="2">
        <v>4012080000</v>
      </c>
      <c r="U2813" s="2">
        <v>4047870000</v>
      </c>
      <c r="V2813" s="2">
        <v>4053210000</v>
      </c>
      <c r="W2813" s="2">
        <v>4048940000</v>
      </c>
      <c r="X2813" s="2">
        <v>4066030000</v>
      </c>
      <c r="Y2813" s="2">
        <v>4049470000</v>
      </c>
      <c r="Z2813" s="2">
        <v>4051070000</v>
      </c>
      <c r="AA2813" s="2">
        <v>4059080000</v>
      </c>
      <c r="AB2813" s="2">
        <v>4086320000</v>
      </c>
      <c r="AC2813" s="2">
        <v>4093800000</v>
      </c>
      <c r="AD2813" s="2">
        <v>4080980000</v>
      </c>
      <c r="AE2813" s="2">
        <v>4083120000</v>
      </c>
      <c r="AF2813" s="2">
        <v>4085790000</v>
      </c>
    </row>
    <row r="2814" spans="1:32">
      <c r="A2814" t="s">
        <v>8417</v>
      </c>
      <c r="B2814" t="s">
        <v>19</v>
      </c>
      <c r="C2814" s="2">
        <v>242260000</v>
      </c>
      <c r="D2814" s="2">
        <v>222982000</v>
      </c>
      <c r="E2814" s="2">
        <v>201477000</v>
      </c>
      <c r="F2814" s="2">
        <v>201477000</v>
      </c>
      <c r="G2814" s="2">
        <v>197792000</v>
      </c>
      <c r="H2814" s="2">
        <v>197621000</v>
      </c>
      <c r="I2814" s="2">
        <v>194665000</v>
      </c>
      <c r="J2814" s="2">
        <v>190809000</v>
      </c>
      <c r="K2814" s="2">
        <v>186547000</v>
      </c>
      <c r="L2814" s="2">
        <v>181642000</v>
      </c>
      <c r="M2814" s="2">
        <v>176629000</v>
      </c>
      <c r="N2814" s="2">
        <v>171896000</v>
      </c>
      <c r="O2814" s="2">
        <v>168747000</v>
      </c>
      <c r="P2814" s="2">
        <v>166198000</v>
      </c>
      <c r="Q2814" s="2">
        <v>164206000</v>
      </c>
      <c r="R2814" s="2">
        <v>162878000</v>
      </c>
      <c r="S2814" s="2">
        <v>162021000</v>
      </c>
      <c r="T2814" s="2">
        <v>160907000</v>
      </c>
      <c r="U2814" s="2">
        <v>162342000</v>
      </c>
      <c r="V2814" s="2">
        <v>162556000</v>
      </c>
      <c r="W2814" s="2">
        <v>162385000</v>
      </c>
      <c r="X2814" s="2">
        <v>163070000</v>
      </c>
      <c r="Y2814" s="2">
        <v>162406000</v>
      </c>
      <c r="Z2814" s="2">
        <v>162471000</v>
      </c>
      <c r="AA2814" s="2">
        <v>162792000</v>
      </c>
      <c r="AB2814" s="2">
        <v>163884000</v>
      </c>
      <c r="AC2814" s="2">
        <v>164184000</v>
      </c>
      <c r="AD2814" s="2">
        <v>163670000</v>
      </c>
      <c r="AE2814" s="2">
        <v>163756000</v>
      </c>
      <c r="AF2814" s="2">
        <v>163863000</v>
      </c>
    </row>
    <row r="2815" spans="1:32">
      <c r="A2815" t="s">
        <v>8418</v>
      </c>
      <c r="B2815" t="s">
        <v>19</v>
      </c>
      <c r="C2815" s="2">
        <v>227670000</v>
      </c>
      <c r="D2815" s="2">
        <v>209553000</v>
      </c>
      <c r="E2815" s="2">
        <v>189343000</v>
      </c>
      <c r="F2815" s="2">
        <v>189343000</v>
      </c>
      <c r="G2815" s="2">
        <v>185880000</v>
      </c>
      <c r="H2815" s="2">
        <v>185719000</v>
      </c>
      <c r="I2815" s="2">
        <v>182941000</v>
      </c>
      <c r="J2815" s="2">
        <v>179318000</v>
      </c>
      <c r="K2815" s="2">
        <v>175312000</v>
      </c>
      <c r="L2815" s="2">
        <v>170702000</v>
      </c>
      <c r="M2815" s="2">
        <v>165992000</v>
      </c>
      <c r="N2815" s="2">
        <v>161543000</v>
      </c>
      <c r="O2815" s="2">
        <v>158584000</v>
      </c>
      <c r="P2815" s="2">
        <v>156189000</v>
      </c>
      <c r="Q2815" s="2">
        <v>154317000</v>
      </c>
      <c r="R2815" s="2">
        <v>153069000</v>
      </c>
      <c r="S2815" s="2">
        <v>152263000</v>
      </c>
      <c r="T2815" s="2">
        <v>151217000</v>
      </c>
      <c r="U2815" s="2">
        <v>152565000</v>
      </c>
      <c r="V2815" s="2">
        <v>152767000</v>
      </c>
      <c r="W2815" s="2">
        <v>152606000</v>
      </c>
      <c r="X2815" s="2">
        <v>153250000</v>
      </c>
      <c r="Y2815" s="2">
        <v>152626000</v>
      </c>
      <c r="Z2815" s="2">
        <v>152686000</v>
      </c>
      <c r="AA2815" s="2">
        <v>152988000</v>
      </c>
      <c r="AB2815" s="2">
        <v>154015000</v>
      </c>
      <c r="AC2815" s="2">
        <v>154296000</v>
      </c>
      <c r="AD2815" s="2">
        <v>153813000</v>
      </c>
      <c r="AE2815" s="2">
        <v>153894000</v>
      </c>
      <c r="AF2815" s="2">
        <v>153994000</v>
      </c>
    </row>
    <row r="2816" spans="1:32">
      <c r="A2816" t="s">
        <v>8419</v>
      </c>
      <c r="B2816" t="s">
        <v>19</v>
      </c>
      <c r="C2816" s="2">
        <v>140583000</v>
      </c>
      <c r="D2816" s="2">
        <v>129396000</v>
      </c>
      <c r="E2816" s="2">
        <v>116917000</v>
      </c>
      <c r="F2816" s="2">
        <v>116917000</v>
      </c>
      <c r="G2816" s="2">
        <v>114779000</v>
      </c>
      <c r="H2816" s="2">
        <v>114679000</v>
      </c>
      <c r="I2816" s="2">
        <v>112964000</v>
      </c>
      <c r="J2816" s="2">
        <v>110726000</v>
      </c>
      <c r="K2816" s="2">
        <v>108253000</v>
      </c>
      <c r="L2816" s="2">
        <v>105406000</v>
      </c>
      <c r="M2816" s="2">
        <v>102498000</v>
      </c>
      <c r="N2816" s="2">
        <v>99750800</v>
      </c>
      <c r="O2816" s="2">
        <v>97923500</v>
      </c>
      <c r="P2816" s="2">
        <v>96444400</v>
      </c>
      <c r="Q2816" s="2">
        <v>95288400</v>
      </c>
      <c r="R2816" s="2">
        <v>94517700</v>
      </c>
      <c r="S2816" s="2">
        <v>94020500</v>
      </c>
      <c r="T2816" s="2">
        <v>93374200</v>
      </c>
      <c r="U2816" s="2">
        <v>94207000</v>
      </c>
      <c r="V2816" s="2">
        <v>94331300</v>
      </c>
      <c r="W2816" s="2">
        <v>94231800</v>
      </c>
      <c r="X2816" s="2">
        <v>94629600</v>
      </c>
      <c r="Y2816" s="2">
        <v>94244300</v>
      </c>
      <c r="Z2816" s="2">
        <v>94281600</v>
      </c>
      <c r="AA2816" s="2">
        <v>94468000</v>
      </c>
      <c r="AB2816" s="2">
        <v>95101900</v>
      </c>
      <c r="AC2816" s="2">
        <v>95276000</v>
      </c>
      <c r="AD2816" s="2">
        <v>94977600</v>
      </c>
      <c r="AE2816" s="2">
        <v>95027400</v>
      </c>
      <c r="AF2816" s="2">
        <v>95089500</v>
      </c>
    </row>
    <row r="2817" spans="1:32">
      <c r="A2817" t="s">
        <v>8420</v>
      </c>
      <c r="B2817" t="s">
        <v>19</v>
      </c>
      <c r="C2817" s="2">
        <v>14250600</v>
      </c>
      <c r="D2817" s="2">
        <v>13116600</v>
      </c>
      <c r="E2817" s="2">
        <v>11851600</v>
      </c>
      <c r="F2817" s="2">
        <v>11851600</v>
      </c>
      <c r="G2817" s="2">
        <v>11634800</v>
      </c>
      <c r="H2817" s="2">
        <v>11624800</v>
      </c>
      <c r="I2817" s="2">
        <v>11450900</v>
      </c>
      <c r="J2817" s="2">
        <v>11224100</v>
      </c>
      <c r="K2817" s="2">
        <v>10973300</v>
      </c>
      <c r="L2817" s="2">
        <v>10684800</v>
      </c>
      <c r="M2817" s="2">
        <v>10390000</v>
      </c>
      <c r="N2817" s="2">
        <v>10111500</v>
      </c>
      <c r="O2817" s="2">
        <v>9926280</v>
      </c>
      <c r="P2817" s="2">
        <v>9776340</v>
      </c>
      <c r="Q2817" s="2">
        <v>9659160</v>
      </c>
      <c r="R2817" s="2">
        <v>9581040</v>
      </c>
      <c r="S2817" s="2">
        <v>9530640</v>
      </c>
      <c r="T2817" s="2">
        <v>9465120</v>
      </c>
      <c r="U2817" s="2">
        <v>9549540</v>
      </c>
      <c r="V2817" s="2">
        <v>9562140</v>
      </c>
      <c r="W2817" s="2">
        <v>9552060</v>
      </c>
      <c r="X2817" s="2">
        <v>9592380</v>
      </c>
      <c r="Y2817" s="2">
        <v>9553320</v>
      </c>
      <c r="Z2817" s="2">
        <v>9557100</v>
      </c>
      <c r="AA2817" s="2">
        <v>9576000</v>
      </c>
      <c r="AB2817" s="2">
        <v>9640260</v>
      </c>
      <c r="AC2817" s="2">
        <v>9657900</v>
      </c>
      <c r="AD2817" s="2">
        <v>9627660</v>
      </c>
      <c r="AE2817" s="2">
        <v>9632700</v>
      </c>
      <c r="AF2817" s="2">
        <v>9639000</v>
      </c>
    </row>
    <row r="2818" spans="1:32">
      <c r="A2818" t="s">
        <v>8421</v>
      </c>
      <c r="B2818" t="s">
        <v>19</v>
      </c>
      <c r="C2818" s="2">
        <v>104052000</v>
      </c>
      <c r="D2818" s="2">
        <v>95772000</v>
      </c>
      <c r="E2818" s="2">
        <v>86535200</v>
      </c>
      <c r="F2818" s="2">
        <v>86535200</v>
      </c>
      <c r="G2818" s="2">
        <v>84952800</v>
      </c>
      <c r="H2818" s="2">
        <v>84879200</v>
      </c>
      <c r="I2818" s="2">
        <v>83609600</v>
      </c>
      <c r="J2818" s="2">
        <v>81953600</v>
      </c>
      <c r="K2818" s="2">
        <v>80122800</v>
      </c>
      <c r="L2818" s="2">
        <v>78016000</v>
      </c>
      <c r="M2818" s="2">
        <v>75863200</v>
      </c>
      <c r="N2818" s="2">
        <v>73830000</v>
      </c>
      <c r="O2818" s="2">
        <v>72477600</v>
      </c>
      <c r="P2818" s="2">
        <v>71382800</v>
      </c>
      <c r="Q2818" s="2">
        <v>70527200</v>
      </c>
      <c r="R2818" s="2">
        <v>69956800</v>
      </c>
      <c r="S2818" s="2">
        <v>69588800</v>
      </c>
      <c r="T2818" s="2">
        <v>69110400</v>
      </c>
      <c r="U2818" s="2">
        <v>69726800</v>
      </c>
      <c r="V2818" s="2">
        <v>69818800</v>
      </c>
      <c r="W2818" s="2">
        <v>69745200</v>
      </c>
      <c r="X2818" s="2">
        <v>70039600</v>
      </c>
      <c r="Y2818" s="2">
        <v>69754400</v>
      </c>
      <c r="Z2818" s="2">
        <v>69782000</v>
      </c>
      <c r="AA2818" s="2">
        <v>69920000</v>
      </c>
      <c r="AB2818" s="2">
        <v>70389200</v>
      </c>
      <c r="AC2818" s="2">
        <v>70518000</v>
      </c>
      <c r="AD2818" s="2">
        <v>70297200</v>
      </c>
      <c r="AE2818" s="2">
        <v>70334000</v>
      </c>
      <c r="AF2818" s="2">
        <v>70380000</v>
      </c>
    </row>
    <row r="2819" spans="1:32">
      <c r="A2819" t="s">
        <v>8422</v>
      </c>
      <c r="B2819" t="s">
        <v>19</v>
      </c>
      <c r="C2819" s="2">
        <v>128368000</v>
      </c>
      <c r="D2819" s="2">
        <v>118154000</v>
      </c>
      <c r="E2819" s="2">
        <v>106758000</v>
      </c>
      <c r="F2819" s="2">
        <v>106758000</v>
      </c>
      <c r="G2819" s="2">
        <v>104806000</v>
      </c>
      <c r="H2819" s="2">
        <v>104715000</v>
      </c>
      <c r="I2819" s="2">
        <v>103149000</v>
      </c>
      <c r="J2819" s="2">
        <v>101106000</v>
      </c>
      <c r="K2819" s="2">
        <v>98847200</v>
      </c>
      <c r="L2819" s="2">
        <v>96248000</v>
      </c>
      <c r="M2819" s="2">
        <v>93592100</v>
      </c>
      <c r="N2819" s="2">
        <v>91083800</v>
      </c>
      <c r="O2819" s="2">
        <v>89415300</v>
      </c>
      <c r="P2819" s="2">
        <v>88064600</v>
      </c>
      <c r="Q2819" s="2">
        <v>87009100</v>
      </c>
      <c r="R2819" s="2">
        <v>86305400</v>
      </c>
      <c r="S2819" s="2">
        <v>85851400</v>
      </c>
      <c r="T2819" s="2">
        <v>85261200</v>
      </c>
      <c r="U2819" s="2">
        <v>86021600</v>
      </c>
      <c r="V2819" s="2">
        <v>86135200</v>
      </c>
      <c r="W2819" s="2">
        <v>86044400</v>
      </c>
      <c r="X2819" s="2">
        <v>86407600</v>
      </c>
      <c r="Y2819" s="2">
        <v>86055700</v>
      </c>
      <c r="Z2819" s="2">
        <v>86089800</v>
      </c>
      <c r="AA2819" s="2">
        <v>86260000</v>
      </c>
      <c r="AB2819" s="2">
        <v>86838800</v>
      </c>
      <c r="AC2819" s="2">
        <v>86997800</v>
      </c>
      <c r="AD2819" s="2">
        <v>86725400</v>
      </c>
      <c r="AE2819" s="2">
        <v>86770800</v>
      </c>
      <c r="AF2819" s="2">
        <v>86827500</v>
      </c>
    </row>
    <row r="2820" spans="1:32">
      <c r="A2820" t="s">
        <v>8423</v>
      </c>
      <c r="B2820" t="s">
        <v>19</v>
      </c>
      <c r="C2820" s="2">
        <v>9048000</v>
      </c>
      <c r="D2820" s="2">
        <v>8328000</v>
      </c>
      <c r="E2820" s="2">
        <v>7524800</v>
      </c>
      <c r="F2820" s="2">
        <v>7524800</v>
      </c>
      <c r="G2820" s="2">
        <v>7387200</v>
      </c>
      <c r="H2820" s="2">
        <v>7380800</v>
      </c>
      <c r="I2820" s="2">
        <v>7270400</v>
      </c>
      <c r="J2820" s="2">
        <v>7126400</v>
      </c>
      <c r="K2820" s="2">
        <v>6967200</v>
      </c>
      <c r="L2820" s="2">
        <v>6784000</v>
      </c>
      <c r="M2820" s="2">
        <v>6596800</v>
      </c>
      <c r="N2820" s="2">
        <v>6420000</v>
      </c>
      <c r="O2820" s="2">
        <v>6302400</v>
      </c>
      <c r="P2820" s="2">
        <v>6207200</v>
      </c>
      <c r="Q2820" s="2">
        <v>6132800</v>
      </c>
      <c r="R2820" s="2">
        <v>6083200</v>
      </c>
      <c r="S2820" s="2">
        <v>6051200</v>
      </c>
      <c r="T2820" s="2">
        <v>6009600</v>
      </c>
      <c r="U2820" s="2">
        <v>6063200</v>
      </c>
      <c r="V2820" s="2">
        <v>6071200</v>
      </c>
      <c r="W2820" s="2">
        <v>6064800</v>
      </c>
      <c r="X2820" s="2">
        <v>6090400</v>
      </c>
      <c r="Y2820" s="2">
        <v>6065600</v>
      </c>
      <c r="Z2820" s="2">
        <v>6068000</v>
      </c>
      <c r="AA2820" s="2">
        <v>6080000</v>
      </c>
      <c r="AB2820" s="2">
        <v>6120800</v>
      </c>
      <c r="AC2820" s="2">
        <v>6132000</v>
      </c>
      <c r="AD2820" s="2">
        <v>6112800</v>
      </c>
      <c r="AE2820" s="2">
        <v>6116000</v>
      </c>
      <c r="AF2820" s="2">
        <v>6120000</v>
      </c>
    </row>
    <row r="2821" spans="1:32">
      <c r="A2821" t="s">
        <v>8424</v>
      </c>
      <c r="B2821" t="s">
        <v>19</v>
      </c>
      <c r="C2821">
        <v>0</v>
      </c>
      <c r="D2821">
        <v>0</v>
      </c>
      <c r="E2821">
        <v>0</v>
      </c>
      <c r="F2821">
        <v>0</v>
      </c>
      <c r="G2821">
        <v>0</v>
      </c>
      <c r="H2821">
        <v>0</v>
      </c>
      <c r="I2821">
        <v>0</v>
      </c>
      <c r="J2821">
        <v>0</v>
      </c>
      <c r="K2821">
        <v>0</v>
      </c>
      <c r="L2821">
        <v>0</v>
      </c>
      <c r="M2821">
        <v>0</v>
      </c>
      <c r="N2821">
        <v>0</v>
      </c>
      <c r="O2821">
        <v>0</v>
      </c>
      <c r="P2821">
        <v>0</v>
      </c>
      <c r="Q2821">
        <v>0</v>
      </c>
      <c r="R2821">
        <v>0</v>
      </c>
      <c r="S2821">
        <v>0</v>
      </c>
      <c r="T2821">
        <v>0</v>
      </c>
      <c r="U2821">
        <v>0</v>
      </c>
      <c r="V2821">
        <v>0</v>
      </c>
      <c r="W2821">
        <v>0</v>
      </c>
      <c r="X2821">
        <v>0</v>
      </c>
      <c r="Y2821">
        <v>0</v>
      </c>
      <c r="Z2821">
        <v>0</v>
      </c>
      <c r="AA2821">
        <v>0</v>
      </c>
      <c r="AB2821">
        <v>0</v>
      </c>
      <c r="AC2821">
        <v>0</v>
      </c>
      <c r="AD2821">
        <v>0</v>
      </c>
      <c r="AE2821">
        <v>0</v>
      </c>
      <c r="AF2821">
        <v>0</v>
      </c>
    </row>
    <row r="2822" spans="1:32">
      <c r="A2822" t="s">
        <v>8425</v>
      </c>
      <c r="B2822" t="s">
        <v>19</v>
      </c>
      <c r="C2822" s="2">
        <v>4883110000000</v>
      </c>
      <c r="D2822" s="2">
        <v>5348450000000</v>
      </c>
      <c r="E2822" s="2">
        <v>5374980000000</v>
      </c>
      <c r="F2822" s="2">
        <v>5741090000000</v>
      </c>
      <c r="G2822" s="2">
        <v>6197410000000</v>
      </c>
      <c r="H2822" s="2">
        <v>6674950000000</v>
      </c>
      <c r="I2822" s="2">
        <v>7120650000000</v>
      </c>
      <c r="J2822" s="2">
        <v>7454930000000</v>
      </c>
      <c r="K2822" s="2">
        <v>7518600000000</v>
      </c>
      <c r="L2822" s="2">
        <v>7561050000000</v>
      </c>
      <c r="M2822" s="2">
        <v>7576970000000</v>
      </c>
      <c r="N2822" s="2">
        <v>7555750000000</v>
      </c>
      <c r="O2822" s="2">
        <v>8903480000000</v>
      </c>
      <c r="P2822" s="2">
        <v>9009600000000</v>
      </c>
      <c r="Q2822" s="2">
        <v>9163480000000</v>
      </c>
      <c r="R2822" s="2">
        <v>9338580000000</v>
      </c>
      <c r="S2822" s="2">
        <v>9460620000000</v>
      </c>
      <c r="T2822" s="2">
        <v>9529590000000</v>
      </c>
      <c r="U2822" s="2">
        <v>9710000000000</v>
      </c>
      <c r="V2822" s="2">
        <v>9810810000000</v>
      </c>
      <c r="W2822" s="2">
        <v>9916930000000</v>
      </c>
      <c r="X2822" s="2">
        <v>10007100000000</v>
      </c>
      <c r="Y2822" s="2">
        <v>10060200000000</v>
      </c>
      <c r="Z2822" s="2">
        <v>10070800000000</v>
      </c>
      <c r="AA2822" s="2">
        <v>10139800000000</v>
      </c>
      <c r="AB2822" s="2">
        <v>10192800000000</v>
      </c>
      <c r="AC2822" s="2">
        <v>10235300000000</v>
      </c>
      <c r="AD2822" s="2">
        <v>10256500000000</v>
      </c>
      <c r="AE2822" s="2">
        <v>10251200000000</v>
      </c>
      <c r="AF2822" s="2">
        <v>10214100000000</v>
      </c>
    </row>
    <row r="2823" spans="1:32">
      <c r="A2823" t="s">
        <v>8426</v>
      </c>
      <c r="B2823" t="s">
        <v>19</v>
      </c>
      <c r="C2823" s="2">
        <v>527056000</v>
      </c>
      <c r="D2823" s="2">
        <v>577282000</v>
      </c>
      <c r="E2823" s="2">
        <v>580145000</v>
      </c>
      <c r="F2823" s="2">
        <v>619661000</v>
      </c>
      <c r="G2823" s="2">
        <v>668914000</v>
      </c>
      <c r="H2823" s="2">
        <v>720457000</v>
      </c>
      <c r="I2823" s="2">
        <v>768563000</v>
      </c>
      <c r="J2823" s="2">
        <v>804644000</v>
      </c>
      <c r="K2823" s="2">
        <v>811516000</v>
      </c>
      <c r="L2823" s="2">
        <v>816098000</v>
      </c>
      <c r="M2823" s="2">
        <v>817816000</v>
      </c>
      <c r="N2823" s="2">
        <v>815525000</v>
      </c>
      <c r="O2823" s="2">
        <v>960991000</v>
      </c>
      <c r="P2823" s="2">
        <v>972446000</v>
      </c>
      <c r="Q2823" s="2">
        <v>989054000</v>
      </c>
      <c r="R2823" s="2">
        <v>1007950000</v>
      </c>
      <c r="S2823" s="2">
        <v>1021130000</v>
      </c>
      <c r="T2823" s="2">
        <v>1028570000</v>
      </c>
      <c r="U2823" s="2">
        <v>1048040000</v>
      </c>
      <c r="V2823" s="2">
        <v>1058920000</v>
      </c>
      <c r="W2823" s="2">
        <v>1070380000</v>
      </c>
      <c r="X2823" s="2">
        <v>1080110000</v>
      </c>
      <c r="Y2823" s="2">
        <v>1085840000</v>
      </c>
      <c r="Z2823" s="2">
        <v>1086990000</v>
      </c>
      <c r="AA2823" s="2">
        <v>1094430000</v>
      </c>
      <c r="AB2823" s="2">
        <v>1100160000</v>
      </c>
      <c r="AC2823" s="2">
        <v>1104740000</v>
      </c>
      <c r="AD2823" s="2">
        <v>1107030000</v>
      </c>
      <c r="AE2823" s="2">
        <v>1106460000</v>
      </c>
      <c r="AF2823" s="2">
        <v>1102450000</v>
      </c>
    </row>
    <row r="2824" spans="1:32">
      <c r="A2824" t="s">
        <v>8427</v>
      </c>
      <c r="B2824" t="s">
        <v>19</v>
      </c>
      <c r="C2824" s="2">
        <v>2938060000</v>
      </c>
      <c r="D2824" s="2">
        <v>3218040000</v>
      </c>
      <c r="E2824" s="2">
        <v>3234000000</v>
      </c>
      <c r="F2824" s="2">
        <v>3454280000</v>
      </c>
      <c r="G2824" s="2">
        <v>3728840000</v>
      </c>
      <c r="H2824" s="2">
        <v>4016160000</v>
      </c>
      <c r="I2824" s="2">
        <v>4284330000</v>
      </c>
      <c r="J2824" s="2">
        <v>4485460000</v>
      </c>
      <c r="K2824" s="2">
        <v>4523770000</v>
      </c>
      <c r="L2824" s="2">
        <v>4549310000</v>
      </c>
      <c r="M2824" s="2">
        <v>4558890000</v>
      </c>
      <c r="N2824" s="2">
        <v>4546120000</v>
      </c>
      <c r="O2824" s="2">
        <v>5357020000</v>
      </c>
      <c r="P2824" s="2">
        <v>5420870000</v>
      </c>
      <c r="Q2824" s="2">
        <v>5513460000</v>
      </c>
      <c r="R2824" s="2">
        <v>5618810000</v>
      </c>
      <c r="S2824" s="2">
        <v>5692240000</v>
      </c>
      <c r="T2824" s="2">
        <v>5733740000</v>
      </c>
      <c r="U2824" s="2">
        <v>5842290000</v>
      </c>
      <c r="V2824" s="2">
        <v>5902940000</v>
      </c>
      <c r="W2824" s="2">
        <v>5966790000</v>
      </c>
      <c r="X2824" s="2">
        <v>6021070000</v>
      </c>
      <c r="Y2824" s="2">
        <v>6052990000</v>
      </c>
      <c r="Z2824" s="2">
        <v>6059380000</v>
      </c>
      <c r="AA2824" s="2">
        <v>6100880000</v>
      </c>
      <c r="AB2824" s="2">
        <v>6132800000</v>
      </c>
      <c r="AC2824" s="2">
        <v>6158340000</v>
      </c>
      <c r="AD2824" s="2">
        <v>6171110000</v>
      </c>
      <c r="AE2824" s="2">
        <v>6167920000</v>
      </c>
      <c r="AF2824" s="2">
        <v>6145570000</v>
      </c>
    </row>
    <row r="2825" spans="1:32">
      <c r="A2825" t="s">
        <v>8428</v>
      </c>
      <c r="B2825" t="s">
        <v>19</v>
      </c>
      <c r="C2825" s="2">
        <v>4915230000</v>
      </c>
      <c r="D2825" s="2">
        <v>5383630000</v>
      </c>
      <c r="E2825" s="2">
        <v>5410330000</v>
      </c>
      <c r="F2825" s="2">
        <v>5778850000</v>
      </c>
      <c r="G2825" s="2">
        <v>6238170000</v>
      </c>
      <c r="H2825" s="2">
        <v>6718850000</v>
      </c>
      <c r="I2825" s="2">
        <v>7167490000</v>
      </c>
      <c r="J2825" s="2">
        <v>7503960000</v>
      </c>
      <c r="K2825" s="2">
        <v>7568060000</v>
      </c>
      <c r="L2825" s="2">
        <v>7610780000</v>
      </c>
      <c r="M2825" s="2">
        <v>7626810000</v>
      </c>
      <c r="N2825" s="2">
        <v>7605450000</v>
      </c>
      <c r="O2825" s="2">
        <v>8962040000</v>
      </c>
      <c r="P2825" s="2">
        <v>9068860000</v>
      </c>
      <c r="Q2825" s="2">
        <v>9223750000</v>
      </c>
      <c r="R2825" s="2">
        <v>9400000000</v>
      </c>
      <c r="S2825" s="2">
        <v>9522840000</v>
      </c>
      <c r="T2825" s="2">
        <v>9592270000</v>
      </c>
      <c r="U2825" s="2">
        <v>9773870000</v>
      </c>
      <c r="V2825" s="2">
        <v>9875340000</v>
      </c>
      <c r="W2825" s="2">
        <v>9982160000</v>
      </c>
      <c r="X2825" s="2">
        <v>10073000000</v>
      </c>
      <c r="Y2825" s="2">
        <v>10126400000</v>
      </c>
      <c r="Z2825" s="2">
        <v>10137000000</v>
      </c>
      <c r="AA2825" s="2">
        <v>10206500000</v>
      </c>
      <c r="AB2825" s="2">
        <v>10259900000</v>
      </c>
      <c r="AC2825" s="2">
        <v>10302600000</v>
      </c>
      <c r="AD2825" s="2">
        <v>10324000000</v>
      </c>
      <c r="AE2825" s="2">
        <v>10318600000</v>
      </c>
      <c r="AF2825" s="2">
        <v>10281300000</v>
      </c>
    </row>
    <row r="2826" spans="1:32">
      <c r="A2826" t="s">
        <v>8429</v>
      </c>
      <c r="B2826" t="s">
        <v>19</v>
      </c>
      <c r="C2826" s="2">
        <v>197128000</v>
      </c>
      <c r="D2826" s="2">
        <v>215914000</v>
      </c>
      <c r="E2826" s="2">
        <v>216985000</v>
      </c>
      <c r="F2826" s="2">
        <v>231764000</v>
      </c>
      <c r="G2826" s="2">
        <v>250186000</v>
      </c>
      <c r="H2826" s="2">
        <v>269464000</v>
      </c>
      <c r="I2826" s="2">
        <v>287456000</v>
      </c>
      <c r="J2826" s="2">
        <v>300951000</v>
      </c>
      <c r="K2826" s="2">
        <v>303521000</v>
      </c>
      <c r="L2826" s="2">
        <v>305235000</v>
      </c>
      <c r="M2826" s="2">
        <v>305878000</v>
      </c>
      <c r="N2826" s="2">
        <v>305021000</v>
      </c>
      <c r="O2826" s="2">
        <v>359428000</v>
      </c>
      <c r="P2826" s="2">
        <v>363712000</v>
      </c>
      <c r="Q2826" s="2">
        <v>369924000</v>
      </c>
      <c r="R2826" s="2">
        <v>376993000</v>
      </c>
      <c r="S2826" s="2">
        <v>381919000</v>
      </c>
      <c r="T2826" s="2">
        <v>384704000</v>
      </c>
      <c r="U2826" s="2">
        <v>391987000</v>
      </c>
      <c r="V2826" s="2">
        <v>396057000</v>
      </c>
      <c r="W2826" s="2">
        <v>400341000</v>
      </c>
      <c r="X2826" s="2">
        <v>403982000</v>
      </c>
      <c r="Y2826" s="2">
        <v>406124000</v>
      </c>
      <c r="Z2826" s="2">
        <v>406552000</v>
      </c>
      <c r="AA2826" s="2">
        <v>409337000</v>
      </c>
      <c r="AB2826" s="2">
        <v>411479000</v>
      </c>
      <c r="AC2826" s="2">
        <v>413193000</v>
      </c>
      <c r="AD2826" s="2">
        <v>414049000</v>
      </c>
      <c r="AE2826" s="2">
        <v>413835000</v>
      </c>
      <c r="AF2826" s="2">
        <v>412336000</v>
      </c>
    </row>
    <row r="2827" spans="1:32">
      <c r="A2827" t="s">
        <v>8430</v>
      </c>
      <c r="B2827" t="s">
        <v>19</v>
      </c>
      <c r="C2827" s="2">
        <v>185256000</v>
      </c>
      <c r="D2827" s="2">
        <v>202910000</v>
      </c>
      <c r="E2827" s="2">
        <v>203917000</v>
      </c>
      <c r="F2827" s="2">
        <v>217807000</v>
      </c>
      <c r="G2827" s="2">
        <v>235118000</v>
      </c>
      <c r="H2827" s="2">
        <v>253235000</v>
      </c>
      <c r="I2827" s="2">
        <v>270145000</v>
      </c>
      <c r="J2827" s="2">
        <v>282826000</v>
      </c>
      <c r="K2827" s="2">
        <v>285242000</v>
      </c>
      <c r="L2827" s="2">
        <v>286852000</v>
      </c>
      <c r="M2827" s="2">
        <v>287456000</v>
      </c>
      <c r="N2827" s="2">
        <v>286651000</v>
      </c>
      <c r="O2827" s="2">
        <v>337782000</v>
      </c>
      <c r="P2827" s="2">
        <v>341808000</v>
      </c>
      <c r="Q2827" s="2">
        <v>347646000</v>
      </c>
      <c r="R2827" s="2">
        <v>354289000</v>
      </c>
      <c r="S2827" s="2">
        <v>358919000</v>
      </c>
      <c r="T2827" s="2">
        <v>361535000</v>
      </c>
      <c r="U2827" s="2">
        <v>368380000</v>
      </c>
      <c r="V2827" s="2">
        <v>372204000</v>
      </c>
      <c r="W2827" s="2">
        <v>376230000</v>
      </c>
      <c r="X2827" s="2">
        <v>379652000</v>
      </c>
      <c r="Y2827" s="2">
        <v>381665000</v>
      </c>
      <c r="Z2827" s="2">
        <v>382068000</v>
      </c>
      <c r="AA2827" s="2">
        <v>384685000</v>
      </c>
      <c r="AB2827" s="2">
        <v>386698000</v>
      </c>
      <c r="AC2827" s="2">
        <v>388308000</v>
      </c>
      <c r="AD2827" s="2">
        <v>389114000</v>
      </c>
      <c r="AE2827" s="2">
        <v>388912000</v>
      </c>
      <c r="AF2827" s="2">
        <v>387503000</v>
      </c>
    </row>
    <row r="2828" spans="1:32">
      <c r="A2828" t="s">
        <v>8431</v>
      </c>
      <c r="B2828" t="s">
        <v>19</v>
      </c>
      <c r="C2828" s="2">
        <v>114393000</v>
      </c>
      <c r="D2828" s="2">
        <v>125294000</v>
      </c>
      <c r="E2828" s="2">
        <v>125916000</v>
      </c>
      <c r="F2828" s="2">
        <v>134493000</v>
      </c>
      <c r="G2828" s="2">
        <v>145182000</v>
      </c>
      <c r="H2828" s="2">
        <v>156369000</v>
      </c>
      <c r="I2828" s="2">
        <v>166811000</v>
      </c>
      <c r="J2828" s="2">
        <v>174642000</v>
      </c>
      <c r="K2828" s="2">
        <v>176133000</v>
      </c>
      <c r="L2828" s="2">
        <v>177128000</v>
      </c>
      <c r="M2828" s="2">
        <v>177500000</v>
      </c>
      <c r="N2828" s="2">
        <v>177003000</v>
      </c>
      <c r="O2828" s="2">
        <v>208576000</v>
      </c>
      <c r="P2828" s="2">
        <v>211062000</v>
      </c>
      <c r="Q2828" s="2">
        <v>214666000</v>
      </c>
      <c r="R2828" s="2">
        <v>218768000</v>
      </c>
      <c r="S2828" s="2">
        <v>221627000</v>
      </c>
      <c r="T2828" s="2">
        <v>223243000</v>
      </c>
      <c r="U2828" s="2">
        <v>227469000</v>
      </c>
      <c r="V2828" s="2">
        <v>229831000</v>
      </c>
      <c r="W2828" s="2">
        <v>232317000</v>
      </c>
      <c r="X2828" s="2">
        <v>234430000</v>
      </c>
      <c r="Y2828" s="2">
        <v>235673000</v>
      </c>
      <c r="Z2828" s="2">
        <v>235922000</v>
      </c>
      <c r="AA2828" s="2">
        <v>237538000</v>
      </c>
      <c r="AB2828" s="2">
        <v>238781000</v>
      </c>
      <c r="AC2828" s="2">
        <v>239775000</v>
      </c>
      <c r="AD2828" s="2">
        <v>240272000</v>
      </c>
      <c r="AE2828" s="2">
        <v>240148000</v>
      </c>
      <c r="AF2828" s="2">
        <v>239278000</v>
      </c>
    </row>
    <row r="2829" spans="1:32">
      <c r="A2829" t="s">
        <v>8432</v>
      </c>
      <c r="B2829" t="s">
        <v>19</v>
      </c>
      <c r="C2829" s="2">
        <v>11595800</v>
      </c>
      <c r="D2829" s="2">
        <v>12700800</v>
      </c>
      <c r="E2829" s="2">
        <v>12763800</v>
      </c>
      <c r="F2829" s="2">
        <v>13633200</v>
      </c>
      <c r="G2829" s="2">
        <v>14716800</v>
      </c>
      <c r="H2829" s="2">
        <v>15850800</v>
      </c>
      <c r="I2829" s="2">
        <v>16909200</v>
      </c>
      <c r="J2829" s="2">
        <v>17703000</v>
      </c>
      <c r="K2829" s="2">
        <v>17854200</v>
      </c>
      <c r="L2829" s="2">
        <v>17955000</v>
      </c>
      <c r="M2829" s="2">
        <v>17992800</v>
      </c>
      <c r="N2829" s="2">
        <v>17942400</v>
      </c>
      <c r="O2829" s="2">
        <v>21142800</v>
      </c>
      <c r="P2829" s="2">
        <v>21394800</v>
      </c>
      <c r="Q2829" s="2">
        <v>21760200</v>
      </c>
      <c r="R2829" s="2">
        <v>22176000</v>
      </c>
      <c r="S2829" s="2">
        <v>22465800</v>
      </c>
      <c r="T2829" s="2">
        <v>22629600</v>
      </c>
      <c r="U2829" s="2">
        <v>23058000</v>
      </c>
      <c r="V2829" s="2">
        <v>23297400</v>
      </c>
      <c r="W2829" s="2">
        <v>23549400</v>
      </c>
      <c r="X2829" s="2">
        <v>23763600</v>
      </c>
      <c r="Y2829" s="2">
        <v>23889600</v>
      </c>
      <c r="Z2829" s="2">
        <v>23914800</v>
      </c>
      <c r="AA2829" s="2">
        <v>24078600</v>
      </c>
      <c r="AB2829" s="2">
        <v>24204600</v>
      </c>
      <c r="AC2829" s="2">
        <v>24305400</v>
      </c>
      <c r="AD2829" s="2">
        <v>24355800</v>
      </c>
      <c r="AE2829" s="2">
        <v>24343200</v>
      </c>
      <c r="AF2829" s="2">
        <v>24255000</v>
      </c>
    </row>
    <row r="2830" spans="1:32">
      <c r="A2830" t="s">
        <v>8433</v>
      </c>
      <c r="B2830" t="s">
        <v>19</v>
      </c>
      <c r="C2830" s="2">
        <v>84667600</v>
      </c>
      <c r="D2830" s="2">
        <v>92736000</v>
      </c>
      <c r="E2830" s="2">
        <v>93196000</v>
      </c>
      <c r="F2830" s="2">
        <v>99544000</v>
      </c>
      <c r="G2830" s="2">
        <v>107456000</v>
      </c>
      <c r="H2830" s="2">
        <v>115736000</v>
      </c>
      <c r="I2830" s="2">
        <v>123464000</v>
      </c>
      <c r="J2830" s="2">
        <v>129260000</v>
      </c>
      <c r="K2830" s="2">
        <v>130364000</v>
      </c>
      <c r="L2830" s="2">
        <v>131100000</v>
      </c>
      <c r="M2830" s="2">
        <v>131376000</v>
      </c>
      <c r="N2830" s="2">
        <v>131008000</v>
      </c>
      <c r="O2830" s="2">
        <v>154376000</v>
      </c>
      <c r="P2830" s="2">
        <v>156216000</v>
      </c>
      <c r="Q2830" s="2">
        <v>158884000</v>
      </c>
      <c r="R2830" s="2">
        <v>161920000</v>
      </c>
      <c r="S2830" s="2">
        <v>164036000</v>
      </c>
      <c r="T2830" s="2">
        <v>165232000</v>
      </c>
      <c r="U2830" s="2">
        <v>168360000</v>
      </c>
      <c r="V2830" s="2">
        <v>170108000</v>
      </c>
      <c r="W2830" s="2">
        <v>171948000</v>
      </c>
      <c r="X2830" s="2">
        <v>173512000</v>
      </c>
      <c r="Y2830" s="2">
        <v>174432000</v>
      </c>
      <c r="Z2830" s="2">
        <v>174616000</v>
      </c>
      <c r="AA2830" s="2">
        <v>175812000</v>
      </c>
      <c r="AB2830" s="2">
        <v>176732000</v>
      </c>
      <c r="AC2830" s="2">
        <v>177468000</v>
      </c>
      <c r="AD2830" s="2">
        <v>177836000</v>
      </c>
      <c r="AE2830" s="2">
        <v>177744000</v>
      </c>
      <c r="AF2830" s="2">
        <v>177100000</v>
      </c>
    </row>
    <row r="2831" spans="1:32">
      <c r="A2831" t="s">
        <v>8434</v>
      </c>
      <c r="B2831" t="s">
        <v>19</v>
      </c>
      <c r="C2831" s="2">
        <v>104454000</v>
      </c>
      <c r="D2831" s="2">
        <v>114408000</v>
      </c>
      <c r="E2831" s="2">
        <v>114976000</v>
      </c>
      <c r="F2831" s="2">
        <v>122807000</v>
      </c>
      <c r="G2831" s="2">
        <v>132568000</v>
      </c>
      <c r="H2831" s="2">
        <v>142783000</v>
      </c>
      <c r="I2831" s="2">
        <v>152317000</v>
      </c>
      <c r="J2831" s="2">
        <v>159468000</v>
      </c>
      <c r="K2831" s="2">
        <v>160830000</v>
      </c>
      <c r="L2831" s="2">
        <v>161738000</v>
      </c>
      <c r="M2831" s="2">
        <v>162078000</v>
      </c>
      <c r="N2831" s="2">
        <v>161624000</v>
      </c>
      <c r="O2831" s="2">
        <v>190453000</v>
      </c>
      <c r="P2831" s="2">
        <v>192723000</v>
      </c>
      <c r="Q2831" s="2">
        <v>196015000</v>
      </c>
      <c r="R2831" s="2">
        <v>199760000</v>
      </c>
      <c r="S2831" s="2">
        <v>202371000</v>
      </c>
      <c r="T2831" s="2">
        <v>203846000</v>
      </c>
      <c r="U2831" s="2">
        <v>207705000</v>
      </c>
      <c r="V2831" s="2">
        <v>209862000</v>
      </c>
      <c r="W2831" s="2">
        <v>212132000</v>
      </c>
      <c r="X2831" s="2">
        <v>214061000</v>
      </c>
      <c r="Y2831" s="2">
        <v>215196000</v>
      </c>
      <c r="Z2831" s="2">
        <v>215423000</v>
      </c>
      <c r="AA2831" s="2">
        <v>216899000</v>
      </c>
      <c r="AB2831" s="2">
        <v>218034000</v>
      </c>
      <c r="AC2831" s="2">
        <v>218942000</v>
      </c>
      <c r="AD2831" s="2">
        <v>219396000</v>
      </c>
      <c r="AE2831" s="2">
        <v>219282000</v>
      </c>
      <c r="AF2831" s="2">
        <v>218488000</v>
      </c>
    </row>
    <row r="2832" spans="1:32">
      <c r="A2832" t="s">
        <v>8435</v>
      </c>
      <c r="B2832" t="s">
        <v>19</v>
      </c>
      <c r="C2832" s="2">
        <v>7362400</v>
      </c>
      <c r="D2832" s="2">
        <v>8064000</v>
      </c>
      <c r="E2832" s="2">
        <v>8104000</v>
      </c>
      <c r="F2832" s="2">
        <v>8656000</v>
      </c>
      <c r="G2832" s="2">
        <v>9344000</v>
      </c>
      <c r="H2832" s="2">
        <v>10064000</v>
      </c>
      <c r="I2832" s="2">
        <v>10736000</v>
      </c>
      <c r="J2832" s="2">
        <v>11240000</v>
      </c>
      <c r="K2832" s="2">
        <v>11336000</v>
      </c>
      <c r="L2832" s="2">
        <v>11400000</v>
      </c>
      <c r="M2832" s="2">
        <v>11424000</v>
      </c>
      <c r="N2832" s="2">
        <v>11392000</v>
      </c>
      <c r="O2832" s="2">
        <v>13424000</v>
      </c>
      <c r="P2832" s="2">
        <v>13584000</v>
      </c>
      <c r="Q2832" s="2">
        <v>13816000</v>
      </c>
      <c r="R2832" s="2">
        <v>14080000</v>
      </c>
      <c r="S2832" s="2">
        <v>14264000</v>
      </c>
      <c r="T2832" s="2">
        <v>14368000</v>
      </c>
      <c r="U2832" s="2">
        <v>14640000</v>
      </c>
      <c r="V2832" s="2">
        <v>14792000</v>
      </c>
      <c r="W2832" s="2">
        <v>14952000</v>
      </c>
      <c r="X2832" s="2">
        <v>15088000</v>
      </c>
      <c r="Y2832" s="2">
        <v>15168000</v>
      </c>
      <c r="Z2832" s="2">
        <v>15184000</v>
      </c>
      <c r="AA2832" s="2">
        <v>15288000</v>
      </c>
      <c r="AB2832" s="2">
        <v>15368000</v>
      </c>
      <c r="AC2832" s="2">
        <v>15432000</v>
      </c>
      <c r="AD2832" s="2">
        <v>15464000</v>
      </c>
      <c r="AE2832" s="2">
        <v>15456000</v>
      </c>
      <c r="AF2832" s="2">
        <v>15400000</v>
      </c>
    </row>
    <row r="2833" spans="1:32">
      <c r="A2833" t="s">
        <v>8436</v>
      </c>
      <c r="B2833" t="s">
        <v>19</v>
      </c>
      <c r="C2833">
        <v>0</v>
      </c>
      <c r="D2833">
        <v>0</v>
      </c>
      <c r="E2833">
        <v>0</v>
      </c>
      <c r="F2833">
        <v>0</v>
      </c>
      <c r="G2833">
        <v>0</v>
      </c>
      <c r="H2833">
        <v>0</v>
      </c>
      <c r="I2833">
        <v>0</v>
      </c>
      <c r="J2833">
        <v>0</v>
      </c>
      <c r="K2833">
        <v>0</v>
      </c>
      <c r="L2833">
        <v>0</v>
      </c>
      <c r="M2833">
        <v>0</v>
      </c>
      <c r="N2833">
        <v>0</v>
      </c>
      <c r="O2833">
        <v>0</v>
      </c>
      <c r="P2833">
        <v>0</v>
      </c>
      <c r="Q2833">
        <v>0</v>
      </c>
      <c r="R2833">
        <v>0</v>
      </c>
      <c r="S2833">
        <v>0</v>
      </c>
      <c r="T2833">
        <v>0</v>
      </c>
      <c r="U2833">
        <v>0</v>
      </c>
      <c r="V2833">
        <v>0</v>
      </c>
      <c r="W2833">
        <v>0</v>
      </c>
      <c r="X2833">
        <v>0</v>
      </c>
      <c r="Y2833">
        <v>0</v>
      </c>
      <c r="Z2833">
        <v>0</v>
      </c>
      <c r="AA2833">
        <v>0</v>
      </c>
      <c r="AB2833">
        <v>0</v>
      </c>
      <c r="AC2833">
        <v>0</v>
      </c>
      <c r="AD2833">
        <v>0</v>
      </c>
      <c r="AE2833">
        <v>0</v>
      </c>
      <c r="AF2833">
        <v>0</v>
      </c>
    </row>
    <row r="2834" spans="1:32">
      <c r="A2834" t="s">
        <v>8437</v>
      </c>
      <c r="B2834" t="s">
        <v>19</v>
      </c>
      <c r="C2834" s="2">
        <v>16582500000000</v>
      </c>
      <c r="D2834" s="2">
        <v>14218400000000</v>
      </c>
      <c r="E2834" s="2">
        <v>14725000000000</v>
      </c>
      <c r="F2834" s="2">
        <v>15535500000000</v>
      </c>
      <c r="G2834" s="2">
        <v>16524600000000</v>
      </c>
      <c r="H2834" s="2">
        <v>17764600000000</v>
      </c>
      <c r="I2834" s="2">
        <v>18512400000000</v>
      </c>
      <c r="J2834" s="2">
        <v>18830800000000</v>
      </c>
      <c r="K2834" s="2">
        <v>19067200000000</v>
      </c>
      <c r="L2834" s="2">
        <v>19125100000000</v>
      </c>
      <c r="M2834" s="2">
        <v>19294000000000</v>
      </c>
      <c r="N2834" s="2">
        <v>19680000000000</v>
      </c>
      <c r="O2834" s="2">
        <v>19376000000000</v>
      </c>
      <c r="P2834" s="2">
        <v>19154100000000</v>
      </c>
      <c r="Q2834" s="2">
        <v>19014200000000</v>
      </c>
      <c r="R2834" s="2">
        <v>18917700000000</v>
      </c>
      <c r="S2834" s="2">
        <v>18951400000000</v>
      </c>
      <c r="T2834" s="2">
        <v>18879100000000</v>
      </c>
      <c r="U2834" s="2">
        <v>18797100000000</v>
      </c>
      <c r="V2834" s="2">
        <v>18705400000000</v>
      </c>
      <c r="W2834" s="2">
        <v>18686100000000</v>
      </c>
      <c r="X2834" s="2">
        <v>18705400000000</v>
      </c>
      <c r="Y2834" s="2">
        <v>18657100000000</v>
      </c>
      <c r="Z2834" s="2">
        <v>18555800000000</v>
      </c>
      <c r="AA2834" s="2">
        <v>18406200000000</v>
      </c>
      <c r="AB2834" s="2">
        <v>18314600000000</v>
      </c>
      <c r="AC2834" s="2">
        <v>18295300000000</v>
      </c>
      <c r="AD2834" s="2">
        <v>18208400000000</v>
      </c>
      <c r="AE2834" s="2">
        <v>18140900000000</v>
      </c>
      <c r="AF2834" s="2">
        <v>18213300000000</v>
      </c>
    </row>
    <row r="2835" spans="1:32">
      <c r="A2835" t="s">
        <v>8438</v>
      </c>
      <c r="B2835" t="s">
        <v>19</v>
      </c>
      <c r="C2835" s="2">
        <v>1789820000</v>
      </c>
      <c r="D2835" s="2">
        <v>1534650000</v>
      </c>
      <c r="E2835" s="2">
        <v>1589330000</v>
      </c>
      <c r="F2835" s="2">
        <v>1676820000</v>
      </c>
      <c r="G2835" s="2">
        <v>1783570000</v>
      </c>
      <c r="H2835" s="2">
        <v>1917410000</v>
      </c>
      <c r="I2835" s="2">
        <v>1998120000</v>
      </c>
      <c r="J2835" s="2">
        <v>2032490000</v>
      </c>
      <c r="K2835" s="2">
        <v>2058010000</v>
      </c>
      <c r="L2835" s="2">
        <v>2064260000</v>
      </c>
      <c r="M2835" s="2">
        <v>2082490000</v>
      </c>
      <c r="N2835" s="2">
        <v>2124150000</v>
      </c>
      <c r="O2835" s="2">
        <v>2091340000</v>
      </c>
      <c r="P2835" s="2">
        <v>2067380000</v>
      </c>
      <c r="Q2835" s="2">
        <v>2052280000</v>
      </c>
      <c r="R2835" s="2">
        <v>2041870000</v>
      </c>
      <c r="S2835" s="2">
        <v>2045510000</v>
      </c>
      <c r="T2835" s="2">
        <v>2037700000</v>
      </c>
      <c r="U2835" s="2">
        <v>2028850000</v>
      </c>
      <c r="V2835" s="2">
        <v>2018950000</v>
      </c>
      <c r="W2835" s="2">
        <v>2016870000</v>
      </c>
      <c r="X2835" s="2">
        <v>2018950000</v>
      </c>
      <c r="Y2835" s="2">
        <v>2013750000</v>
      </c>
      <c r="Z2835" s="2">
        <v>2002810000</v>
      </c>
      <c r="AA2835" s="2">
        <v>1986670000</v>
      </c>
      <c r="AB2835" s="2">
        <v>1976770000</v>
      </c>
      <c r="AC2835" s="2">
        <v>1974690000</v>
      </c>
      <c r="AD2835" s="2">
        <v>1965320000</v>
      </c>
      <c r="AE2835" s="2">
        <v>1958030000</v>
      </c>
      <c r="AF2835" s="2">
        <v>1965840000</v>
      </c>
    </row>
    <row r="2836" spans="1:32">
      <c r="A2836" t="s">
        <v>8439</v>
      </c>
      <c r="B2836" t="s">
        <v>19</v>
      </c>
      <c r="C2836" s="2">
        <v>9977320000</v>
      </c>
      <c r="D2836" s="2">
        <v>8554890000</v>
      </c>
      <c r="E2836" s="2">
        <v>8859700000</v>
      </c>
      <c r="F2836" s="2">
        <v>9347390000</v>
      </c>
      <c r="G2836" s="2">
        <v>9942480000</v>
      </c>
      <c r="H2836" s="2">
        <v>10688500000</v>
      </c>
      <c r="I2836" s="2">
        <v>11138500000</v>
      </c>
      <c r="J2836" s="2">
        <v>11330100000</v>
      </c>
      <c r="K2836" s="2">
        <v>11472300000</v>
      </c>
      <c r="L2836" s="2">
        <v>11507200000</v>
      </c>
      <c r="M2836" s="2">
        <v>11608800000</v>
      </c>
      <c r="N2836" s="2">
        <v>11841000000</v>
      </c>
      <c r="O2836" s="2">
        <v>11658100000</v>
      </c>
      <c r="P2836" s="2">
        <v>11524600000</v>
      </c>
      <c r="Q2836" s="2">
        <v>11440400000</v>
      </c>
      <c r="R2836" s="2">
        <v>11382300000</v>
      </c>
      <c r="S2836" s="2">
        <v>11402700000</v>
      </c>
      <c r="T2836" s="2">
        <v>11359100000</v>
      </c>
      <c r="U2836" s="2">
        <v>11309800000</v>
      </c>
      <c r="V2836" s="2">
        <v>11254600000</v>
      </c>
      <c r="W2836" s="2">
        <v>11243000000</v>
      </c>
      <c r="X2836" s="2">
        <v>11254600000</v>
      </c>
      <c r="Y2836" s="2">
        <v>11225600000</v>
      </c>
      <c r="Z2836" s="2">
        <v>11164600000</v>
      </c>
      <c r="AA2836" s="2">
        <v>11074600000</v>
      </c>
      <c r="AB2836" s="2">
        <v>11019500000</v>
      </c>
      <c r="AC2836" s="2">
        <v>11007900000</v>
      </c>
      <c r="AD2836" s="2">
        <v>10955600000</v>
      </c>
      <c r="AE2836" s="2">
        <v>10915000000</v>
      </c>
      <c r="AF2836" s="2">
        <v>10958500000</v>
      </c>
    </row>
    <row r="2837" spans="1:32">
      <c r="A2837" t="s">
        <v>8440</v>
      </c>
      <c r="B2837" t="s">
        <v>19</v>
      </c>
      <c r="C2837" s="2">
        <v>16691600000</v>
      </c>
      <c r="D2837" s="2">
        <v>14311900000</v>
      </c>
      <c r="E2837" s="2">
        <v>14821800000</v>
      </c>
      <c r="F2837" s="2">
        <v>15637700000</v>
      </c>
      <c r="G2837" s="2">
        <v>16633300000</v>
      </c>
      <c r="H2837" s="2">
        <v>17881400000</v>
      </c>
      <c r="I2837" s="2">
        <v>18634200000</v>
      </c>
      <c r="J2837" s="2">
        <v>18954700000</v>
      </c>
      <c r="K2837" s="2">
        <v>19192600000</v>
      </c>
      <c r="L2837" s="2">
        <v>19250900000</v>
      </c>
      <c r="M2837" s="2">
        <v>19420900000</v>
      </c>
      <c r="N2837" s="2">
        <v>19809400000</v>
      </c>
      <c r="O2837" s="2">
        <v>19503500000</v>
      </c>
      <c r="P2837" s="2">
        <v>19280100000</v>
      </c>
      <c r="Q2837" s="2">
        <v>19139200000</v>
      </c>
      <c r="R2837" s="2">
        <v>19042100000</v>
      </c>
      <c r="S2837" s="2">
        <v>19076100000</v>
      </c>
      <c r="T2837" s="2">
        <v>19003200000</v>
      </c>
      <c r="U2837" s="2">
        <v>18920700000</v>
      </c>
      <c r="V2837" s="2">
        <v>18828400000</v>
      </c>
      <c r="W2837" s="2">
        <v>18809000000</v>
      </c>
      <c r="X2837" s="2">
        <v>18828400000</v>
      </c>
      <c r="Y2837" s="2">
        <v>18779900000</v>
      </c>
      <c r="Z2837" s="2">
        <v>18677900000</v>
      </c>
      <c r="AA2837" s="2">
        <v>18527300000</v>
      </c>
      <c r="AB2837" s="2">
        <v>18435000000</v>
      </c>
      <c r="AC2837" s="2">
        <v>18415600000</v>
      </c>
      <c r="AD2837" s="2">
        <v>18328200000</v>
      </c>
      <c r="AE2837" s="2">
        <v>18260200000</v>
      </c>
      <c r="AF2837" s="2">
        <v>18333100000</v>
      </c>
    </row>
    <row r="2838" spans="1:32">
      <c r="A2838" t="s">
        <v>8441</v>
      </c>
      <c r="B2838" t="s">
        <v>19</v>
      </c>
      <c r="C2838" s="2">
        <v>669426000</v>
      </c>
      <c r="D2838" s="2">
        <v>573988000</v>
      </c>
      <c r="E2838" s="2">
        <v>594439000</v>
      </c>
      <c r="F2838" s="2">
        <v>627161000</v>
      </c>
      <c r="G2838" s="2">
        <v>667088000</v>
      </c>
      <c r="H2838" s="2">
        <v>717144000</v>
      </c>
      <c r="I2838" s="2">
        <v>747334000</v>
      </c>
      <c r="J2838" s="2">
        <v>760189000</v>
      </c>
      <c r="K2838" s="2">
        <v>769732000</v>
      </c>
      <c r="L2838" s="2">
        <v>772070000</v>
      </c>
      <c r="M2838" s="2">
        <v>778887000</v>
      </c>
      <c r="N2838" s="2">
        <v>794468000</v>
      </c>
      <c r="O2838" s="2">
        <v>782198000</v>
      </c>
      <c r="P2838" s="2">
        <v>773238000</v>
      </c>
      <c r="Q2838" s="2">
        <v>767590000</v>
      </c>
      <c r="R2838" s="2">
        <v>763695000</v>
      </c>
      <c r="S2838" s="2">
        <v>765058000</v>
      </c>
      <c r="T2838" s="2">
        <v>762137000</v>
      </c>
      <c r="U2838" s="2">
        <v>758826000</v>
      </c>
      <c r="V2838" s="2">
        <v>755125000</v>
      </c>
      <c r="W2838" s="2">
        <v>754346000</v>
      </c>
      <c r="X2838" s="2">
        <v>755125000</v>
      </c>
      <c r="Y2838" s="2">
        <v>753177000</v>
      </c>
      <c r="Z2838" s="2">
        <v>749087000</v>
      </c>
      <c r="AA2838" s="2">
        <v>743049000</v>
      </c>
      <c r="AB2838" s="2">
        <v>739348000</v>
      </c>
      <c r="AC2838" s="2">
        <v>738569000</v>
      </c>
      <c r="AD2838" s="2">
        <v>735064000</v>
      </c>
      <c r="AE2838" s="2">
        <v>732337000</v>
      </c>
      <c r="AF2838" s="2">
        <v>735258000</v>
      </c>
    </row>
    <row r="2839" spans="1:32">
      <c r="A2839" t="s">
        <v>8442</v>
      </c>
      <c r="B2839" t="s">
        <v>19</v>
      </c>
      <c r="C2839" s="2">
        <v>629110000</v>
      </c>
      <c r="D2839" s="2">
        <v>539420000</v>
      </c>
      <c r="E2839" s="2">
        <v>558640000</v>
      </c>
      <c r="F2839" s="2">
        <v>589390000</v>
      </c>
      <c r="G2839" s="2">
        <v>626914000</v>
      </c>
      <c r="H2839" s="2">
        <v>673955000</v>
      </c>
      <c r="I2839" s="2">
        <v>702326000</v>
      </c>
      <c r="J2839" s="2">
        <v>714407000</v>
      </c>
      <c r="K2839" s="2">
        <v>723376000</v>
      </c>
      <c r="L2839" s="2">
        <v>725572000</v>
      </c>
      <c r="M2839" s="2">
        <v>731979000</v>
      </c>
      <c r="N2839" s="2">
        <v>746622000</v>
      </c>
      <c r="O2839" s="2">
        <v>735091000</v>
      </c>
      <c r="P2839" s="2">
        <v>726671000</v>
      </c>
      <c r="Q2839" s="2">
        <v>721363000</v>
      </c>
      <c r="R2839" s="2">
        <v>717702000</v>
      </c>
      <c r="S2839" s="2">
        <v>718983000</v>
      </c>
      <c r="T2839" s="2">
        <v>716238000</v>
      </c>
      <c r="U2839" s="2">
        <v>713126000</v>
      </c>
      <c r="V2839" s="2">
        <v>709648000</v>
      </c>
      <c r="W2839" s="2">
        <v>708916000</v>
      </c>
      <c r="X2839" s="2">
        <v>709648000</v>
      </c>
      <c r="Y2839" s="2">
        <v>707818000</v>
      </c>
      <c r="Z2839" s="2">
        <v>703974000</v>
      </c>
      <c r="AA2839" s="2">
        <v>698300000</v>
      </c>
      <c r="AB2839" s="2">
        <v>694822000</v>
      </c>
      <c r="AC2839" s="2">
        <v>694090000</v>
      </c>
      <c r="AD2839" s="2">
        <v>690795000</v>
      </c>
      <c r="AE2839" s="2">
        <v>688232000</v>
      </c>
      <c r="AF2839" s="2">
        <v>690978000</v>
      </c>
    </row>
    <row r="2840" spans="1:32">
      <c r="A2840" t="s">
        <v>8443</v>
      </c>
      <c r="B2840" t="s">
        <v>19</v>
      </c>
      <c r="C2840" s="2">
        <v>388467000</v>
      </c>
      <c r="D2840" s="2">
        <v>333085000</v>
      </c>
      <c r="E2840" s="2">
        <v>344952000</v>
      </c>
      <c r="F2840" s="2">
        <v>363940000</v>
      </c>
      <c r="G2840" s="2">
        <v>387111000</v>
      </c>
      <c r="H2840" s="2">
        <v>416158000</v>
      </c>
      <c r="I2840" s="2">
        <v>433677000</v>
      </c>
      <c r="J2840" s="2">
        <v>441137000</v>
      </c>
      <c r="K2840" s="2">
        <v>446675000</v>
      </c>
      <c r="L2840" s="2">
        <v>448031000</v>
      </c>
      <c r="M2840" s="2">
        <v>451987000</v>
      </c>
      <c r="N2840" s="2">
        <v>461029000</v>
      </c>
      <c r="O2840" s="2">
        <v>453908000</v>
      </c>
      <c r="P2840" s="2">
        <v>448709000</v>
      </c>
      <c r="Q2840" s="2">
        <v>445432000</v>
      </c>
      <c r="R2840" s="2">
        <v>443171000</v>
      </c>
      <c r="S2840" s="2">
        <v>443962000</v>
      </c>
      <c r="T2840" s="2">
        <v>442267000</v>
      </c>
      <c r="U2840" s="2">
        <v>440346000</v>
      </c>
      <c r="V2840" s="2">
        <v>438198000</v>
      </c>
      <c r="W2840" s="2">
        <v>437746000</v>
      </c>
      <c r="X2840" s="2">
        <v>438198000</v>
      </c>
      <c r="Y2840" s="2">
        <v>437068000</v>
      </c>
      <c r="Z2840" s="2">
        <v>434694000</v>
      </c>
      <c r="AA2840" s="2">
        <v>431190000</v>
      </c>
      <c r="AB2840" s="2">
        <v>429043000</v>
      </c>
      <c r="AC2840" s="2">
        <v>428591000</v>
      </c>
      <c r="AD2840" s="2">
        <v>426556000</v>
      </c>
      <c r="AE2840" s="2">
        <v>424974000</v>
      </c>
      <c r="AF2840" s="2">
        <v>426669000</v>
      </c>
    </row>
    <row r="2841" spans="1:32">
      <c r="A2841" t="s">
        <v>8444</v>
      </c>
      <c r="B2841" t="s">
        <v>19</v>
      </c>
      <c r="C2841" s="2">
        <v>39378000</v>
      </c>
      <c r="D2841" s="2">
        <v>33764000</v>
      </c>
      <c r="E2841" s="2">
        <v>34967000</v>
      </c>
      <c r="F2841" s="2">
        <v>36891800</v>
      </c>
      <c r="G2841" s="2">
        <v>39240500</v>
      </c>
      <c r="H2841" s="2">
        <v>42185000</v>
      </c>
      <c r="I2841" s="2">
        <v>43960800</v>
      </c>
      <c r="J2841" s="2">
        <v>44717000</v>
      </c>
      <c r="K2841" s="2">
        <v>45278400</v>
      </c>
      <c r="L2841" s="2">
        <v>45415900</v>
      </c>
      <c r="M2841" s="2">
        <v>45816900</v>
      </c>
      <c r="N2841" s="2">
        <v>46733400</v>
      </c>
      <c r="O2841" s="2">
        <v>46011600</v>
      </c>
      <c r="P2841" s="2">
        <v>45484600</v>
      </c>
      <c r="Q2841" s="2">
        <v>45152400</v>
      </c>
      <c r="R2841" s="2">
        <v>44923200</v>
      </c>
      <c r="S2841" s="2">
        <v>45003400</v>
      </c>
      <c r="T2841" s="2">
        <v>44831600</v>
      </c>
      <c r="U2841" s="2">
        <v>44636800</v>
      </c>
      <c r="V2841" s="2">
        <v>44419100</v>
      </c>
      <c r="W2841" s="2">
        <v>44373300</v>
      </c>
      <c r="X2841" s="2">
        <v>44419100</v>
      </c>
      <c r="Y2841" s="2">
        <v>44304500</v>
      </c>
      <c r="Z2841" s="2">
        <v>44063900</v>
      </c>
      <c r="AA2841" s="2">
        <v>43708800</v>
      </c>
      <c r="AB2841" s="2">
        <v>43491100</v>
      </c>
      <c r="AC2841" s="2">
        <v>43445300</v>
      </c>
      <c r="AD2841" s="2">
        <v>43239000</v>
      </c>
      <c r="AE2841" s="2">
        <v>43078600</v>
      </c>
      <c r="AF2841" s="2">
        <v>43250500</v>
      </c>
    </row>
    <row r="2842" spans="1:32">
      <c r="A2842" t="s">
        <v>8445</v>
      </c>
      <c r="B2842" t="s">
        <v>19</v>
      </c>
      <c r="C2842" s="2">
        <v>287522000</v>
      </c>
      <c r="D2842" s="2">
        <v>246531000</v>
      </c>
      <c r="E2842" s="2">
        <v>255315000</v>
      </c>
      <c r="F2842" s="2">
        <v>269369000</v>
      </c>
      <c r="G2842" s="2">
        <v>286518000</v>
      </c>
      <c r="H2842" s="2">
        <v>308017000</v>
      </c>
      <c r="I2842" s="2">
        <v>320984000</v>
      </c>
      <c r="J2842" s="2">
        <v>326505000</v>
      </c>
      <c r="K2842" s="2">
        <v>330604000</v>
      </c>
      <c r="L2842" s="2">
        <v>331608000</v>
      </c>
      <c r="M2842" s="2">
        <v>334536000</v>
      </c>
      <c r="N2842" s="2">
        <v>341228000</v>
      </c>
      <c r="O2842" s="2">
        <v>335958000</v>
      </c>
      <c r="P2842" s="2">
        <v>332110000</v>
      </c>
      <c r="Q2842" s="2">
        <v>329684000</v>
      </c>
      <c r="R2842" s="2">
        <v>328011000</v>
      </c>
      <c r="S2842" s="2">
        <v>328596000</v>
      </c>
      <c r="T2842" s="2">
        <v>327342000</v>
      </c>
      <c r="U2842" s="2">
        <v>325919000</v>
      </c>
      <c r="V2842" s="2">
        <v>324330000</v>
      </c>
      <c r="W2842" s="2">
        <v>323995000</v>
      </c>
      <c r="X2842" s="2">
        <v>324330000</v>
      </c>
      <c r="Y2842" s="2">
        <v>323493000</v>
      </c>
      <c r="Z2842" s="2">
        <v>321737000</v>
      </c>
      <c r="AA2842" s="2">
        <v>319143000</v>
      </c>
      <c r="AB2842" s="2">
        <v>317554000</v>
      </c>
      <c r="AC2842" s="2">
        <v>317219000</v>
      </c>
      <c r="AD2842" s="2">
        <v>315714000</v>
      </c>
      <c r="AE2842" s="2">
        <v>314542000</v>
      </c>
      <c r="AF2842" s="2">
        <v>315797000</v>
      </c>
    </row>
    <row r="2843" spans="1:32">
      <c r="A2843" t="s">
        <v>8446</v>
      </c>
      <c r="B2843" t="s">
        <v>19</v>
      </c>
      <c r="C2843" s="2">
        <v>354714000</v>
      </c>
      <c r="D2843" s="2">
        <v>304144000</v>
      </c>
      <c r="E2843" s="2">
        <v>314981000</v>
      </c>
      <c r="F2843" s="2">
        <v>332319000</v>
      </c>
      <c r="G2843" s="2">
        <v>353476000</v>
      </c>
      <c r="H2843" s="2">
        <v>380000000</v>
      </c>
      <c r="I2843" s="2">
        <v>395996000</v>
      </c>
      <c r="J2843" s="2">
        <v>402808000</v>
      </c>
      <c r="K2843" s="2">
        <v>407865000</v>
      </c>
      <c r="L2843" s="2">
        <v>409103000</v>
      </c>
      <c r="M2843" s="2">
        <v>412715000</v>
      </c>
      <c r="N2843" s="2">
        <v>420972000</v>
      </c>
      <c r="O2843" s="2">
        <v>414470000</v>
      </c>
      <c r="P2843" s="2">
        <v>409723000</v>
      </c>
      <c r="Q2843" s="2">
        <v>406730000</v>
      </c>
      <c r="R2843" s="2">
        <v>404666000</v>
      </c>
      <c r="S2843" s="2">
        <v>405388000</v>
      </c>
      <c r="T2843" s="2">
        <v>403840000</v>
      </c>
      <c r="U2843" s="2">
        <v>402085000</v>
      </c>
      <c r="V2843" s="2">
        <v>400125000</v>
      </c>
      <c r="W2843" s="2">
        <v>399712000</v>
      </c>
      <c r="X2843" s="2">
        <v>400125000</v>
      </c>
      <c r="Y2843" s="2">
        <v>399092000</v>
      </c>
      <c r="Z2843" s="2">
        <v>396925000</v>
      </c>
      <c r="AA2843" s="2">
        <v>393726000</v>
      </c>
      <c r="AB2843" s="2">
        <v>391765000</v>
      </c>
      <c r="AC2843" s="2">
        <v>391352000</v>
      </c>
      <c r="AD2843" s="2">
        <v>389494000</v>
      </c>
      <c r="AE2843" s="2">
        <v>388050000</v>
      </c>
      <c r="AF2843" s="2">
        <v>389598000</v>
      </c>
    </row>
    <row r="2844" spans="1:32">
      <c r="A2844" t="s">
        <v>8447</v>
      </c>
      <c r="B2844" t="s">
        <v>19</v>
      </c>
      <c r="C2844" s="2">
        <v>25001900</v>
      </c>
      <c r="D2844" s="2">
        <v>21437500</v>
      </c>
      <c r="E2844" s="2">
        <v>22201300</v>
      </c>
      <c r="F2844" s="2">
        <v>23423400</v>
      </c>
      <c r="G2844" s="2">
        <v>24914600</v>
      </c>
      <c r="H2844" s="2">
        <v>26784100</v>
      </c>
      <c r="I2844" s="2">
        <v>27911600</v>
      </c>
      <c r="J2844" s="2">
        <v>28391700</v>
      </c>
      <c r="K2844" s="2">
        <v>28748200</v>
      </c>
      <c r="L2844" s="2">
        <v>28835500</v>
      </c>
      <c r="M2844" s="2">
        <v>29090100</v>
      </c>
      <c r="N2844" s="2">
        <v>29672000</v>
      </c>
      <c r="O2844" s="2">
        <v>29213700</v>
      </c>
      <c r="P2844" s="2">
        <v>28879100</v>
      </c>
      <c r="Q2844" s="2">
        <v>28668200</v>
      </c>
      <c r="R2844" s="2">
        <v>28522700</v>
      </c>
      <c r="S2844" s="2">
        <v>28573600</v>
      </c>
      <c r="T2844" s="2">
        <v>28464500</v>
      </c>
      <c r="U2844" s="2">
        <v>28340800</v>
      </c>
      <c r="V2844" s="2">
        <v>28202600</v>
      </c>
      <c r="W2844" s="2">
        <v>28173500</v>
      </c>
      <c r="X2844" s="2">
        <v>28202600</v>
      </c>
      <c r="Y2844" s="2">
        <v>28129900</v>
      </c>
      <c r="Z2844" s="2">
        <v>27977100</v>
      </c>
      <c r="AA2844" s="2">
        <v>27751600</v>
      </c>
      <c r="AB2844" s="2">
        <v>27613400</v>
      </c>
      <c r="AC2844" s="2">
        <v>27584300</v>
      </c>
      <c r="AD2844" s="2">
        <v>27453400</v>
      </c>
      <c r="AE2844" s="2">
        <v>27351500</v>
      </c>
      <c r="AF2844" s="2">
        <v>27460600</v>
      </c>
    </row>
    <row r="2845" spans="1:32">
      <c r="A2845" t="s">
        <v>8448</v>
      </c>
      <c r="B2845" t="s">
        <v>19</v>
      </c>
      <c r="C2845">
        <v>0</v>
      </c>
      <c r="D2845">
        <v>0</v>
      </c>
      <c r="E2845">
        <v>0</v>
      </c>
      <c r="F2845">
        <v>0</v>
      </c>
      <c r="G2845">
        <v>0</v>
      </c>
      <c r="H2845">
        <v>0</v>
      </c>
      <c r="I2845">
        <v>0</v>
      </c>
      <c r="J2845">
        <v>0</v>
      </c>
      <c r="K2845">
        <v>0</v>
      </c>
      <c r="L2845">
        <v>0</v>
      </c>
      <c r="M2845">
        <v>0</v>
      </c>
      <c r="N2845">
        <v>0</v>
      </c>
      <c r="O2845">
        <v>0</v>
      </c>
      <c r="P2845">
        <v>0</v>
      </c>
      <c r="Q2845">
        <v>0</v>
      </c>
      <c r="R2845">
        <v>0</v>
      </c>
      <c r="S2845">
        <v>0</v>
      </c>
      <c r="T2845">
        <v>0</v>
      </c>
      <c r="U2845">
        <v>0</v>
      </c>
      <c r="V2845">
        <v>0</v>
      </c>
      <c r="W2845">
        <v>0</v>
      </c>
      <c r="X2845">
        <v>0</v>
      </c>
      <c r="Y2845">
        <v>0</v>
      </c>
      <c r="Z2845">
        <v>0</v>
      </c>
      <c r="AA2845">
        <v>0</v>
      </c>
      <c r="AB2845">
        <v>0</v>
      </c>
      <c r="AC2845">
        <v>0</v>
      </c>
      <c r="AD2845">
        <v>0</v>
      </c>
      <c r="AE2845">
        <v>0</v>
      </c>
      <c r="AF2845">
        <v>0</v>
      </c>
    </row>
    <row r="2846" spans="1:32">
      <c r="A2846" t="s">
        <v>8449</v>
      </c>
      <c r="B2846" t="s">
        <v>19</v>
      </c>
      <c r="C2846" s="2">
        <v>9980590000000</v>
      </c>
      <c r="D2846" s="2">
        <v>10134500000000</v>
      </c>
      <c r="E2846" s="2">
        <v>9529580000000</v>
      </c>
      <c r="F2846" s="2">
        <v>9699370000000</v>
      </c>
      <c r="G2846" s="2">
        <v>9826710000000</v>
      </c>
      <c r="H2846" s="2">
        <v>10049600000000</v>
      </c>
      <c r="I2846" s="2">
        <v>10187500000000</v>
      </c>
      <c r="J2846" s="2">
        <v>10235300000000</v>
      </c>
      <c r="K2846" s="2">
        <v>10198100000000</v>
      </c>
      <c r="L2846" s="2">
        <v>10118500000000</v>
      </c>
      <c r="M2846" s="2">
        <v>10049600000000</v>
      </c>
      <c r="N2846" s="2">
        <v>10012400000000</v>
      </c>
      <c r="O2846" s="2">
        <v>10017700000000</v>
      </c>
      <c r="P2846" s="2">
        <v>10065500000000</v>
      </c>
      <c r="Q2846" s="2">
        <v>10134500000000</v>
      </c>
      <c r="R2846" s="2">
        <v>10203400000000</v>
      </c>
      <c r="S2846" s="2">
        <v>10283000000000</v>
      </c>
      <c r="T2846" s="2">
        <v>10357300000000</v>
      </c>
      <c r="U2846" s="2">
        <v>10463400000000</v>
      </c>
      <c r="V2846" s="2">
        <v>10500600000000</v>
      </c>
      <c r="W2846" s="2">
        <v>10601400000000</v>
      </c>
      <c r="X2846" s="2">
        <v>10739300000000</v>
      </c>
      <c r="Y2846" s="2">
        <v>10861400000000</v>
      </c>
      <c r="Z2846" s="2">
        <v>10962200000000</v>
      </c>
      <c r="AA2846" s="2">
        <v>11078900000000</v>
      </c>
      <c r="AB2846" s="2">
        <v>11163800000000</v>
      </c>
      <c r="AC2846" s="2">
        <v>11296500000000</v>
      </c>
      <c r="AD2846" s="2">
        <v>11381400000000</v>
      </c>
      <c r="AE2846" s="2">
        <v>11482200000000</v>
      </c>
      <c r="AF2846" s="2">
        <v>11625400000000</v>
      </c>
    </row>
    <row r="2847" spans="1:32">
      <c r="A2847" t="s">
        <v>8450</v>
      </c>
      <c r="B2847" t="s">
        <v>19</v>
      </c>
      <c r="C2847" s="2">
        <v>1077250000</v>
      </c>
      <c r="D2847" s="2">
        <v>1093860000</v>
      </c>
      <c r="E2847" s="2">
        <v>1028570000</v>
      </c>
      <c r="F2847" s="2">
        <v>1046900000</v>
      </c>
      <c r="G2847" s="2">
        <v>1060640000</v>
      </c>
      <c r="H2847" s="2">
        <v>1084690000</v>
      </c>
      <c r="I2847" s="2">
        <v>1099580000</v>
      </c>
      <c r="J2847" s="2">
        <v>1104740000</v>
      </c>
      <c r="K2847" s="2">
        <v>1100730000</v>
      </c>
      <c r="L2847" s="2">
        <v>1092140000</v>
      </c>
      <c r="M2847" s="2">
        <v>1084690000</v>
      </c>
      <c r="N2847" s="2">
        <v>1080680000</v>
      </c>
      <c r="O2847" s="2">
        <v>1081260000</v>
      </c>
      <c r="P2847" s="2">
        <v>1086410000</v>
      </c>
      <c r="Q2847" s="2">
        <v>1093860000</v>
      </c>
      <c r="R2847" s="2">
        <v>1101300000</v>
      </c>
      <c r="S2847" s="2">
        <v>1109890000</v>
      </c>
      <c r="T2847" s="2">
        <v>1117910000</v>
      </c>
      <c r="U2847" s="2">
        <v>1129360000</v>
      </c>
      <c r="V2847" s="2">
        <v>1133370000</v>
      </c>
      <c r="W2847" s="2">
        <v>1144250000</v>
      </c>
      <c r="X2847" s="2">
        <v>1159140000</v>
      </c>
      <c r="Y2847" s="2">
        <v>1172320000</v>
      </c>
      <c r="Z2847" s="2">
        <v>1183200000</v>
      </c>
      <c r="AA2847" s="2">
        <v>1195800000</v>
      </c>
      <c r="AB2847" s="2">
        <v>1204960000</v>
      </c>
      <c r="AC2847" s="2">
        <v>1219280000</v>
      </c>
      <c r="AD2847" s="2">
        <v>1228440000</v>
      </c>
      <c r="AE2847" s="2">
        <v>1239320000</v>
      </c>
      <c r="AF2847" s="2">
        <v>1254790000</v>
      </c>
    </row>
    <row r="2848" spans="1:32">
      <c r="A2848" t="s">
        <v>8451</v>
      </c>
      <c r="B2848" t="s">
        <v>19</v>
      </c>
      <c r="C2848" s="2">
        <v>6005090000</v>
      </c>
      <c r="D2848" s="2">
        <v>6097670000</v>
      </c>
      <c r="E2848" s="2">
        <v>5733730000</v>
      </c>
      <c r="F2848" s="2">
        <v>5835890000</v>
      </c>
      <c r="G2848" s="2">
        <v>5912510000</v>
      </c>
      <c r="H2848" s="2">
        <v>6046590000</v>
      </c>
      <c r="I2848" s="2">
        <v>6129600000</v>
      </c>
      <c r="J2848" s="2">
        <v>6158330000</v>
      </c>
      <c r="K2848" s="2">
        <v>6135980000</v>
      </c>
      <c r="L2848" s="2">
        <v>6088100000</v>
      </c>
      <c r="M2848" s="2">
        <v>6046590000</v>
      </c>
      <c r="N2848" s="2">
        <v>6024250000</v>
      </c>
      <c r="O2848" s="2">
        <v>6027440000</v>
      </c>
      <c r="P2848" s="2">
        <v>6056170000</v>
      </c>
      <c r="Q2848" s="2">
        <v>6097670000</v>
      </c>
      <c r="R2848" s="2">
        <v>6139180000</v>
      </c>
      <c r="S2848" s="2">
        <v>6187060000</v>
      </c>
      <c r="T2848" s="2">
        <v>6231760000</v>
      </c>
      <c r="U2848" s="2">
        <v>6295610000</v>
      </c>
      <c r="V2848" s="2">
        <v>6317960000</v>
      </c>
      <c r="W2848" s="2">
        <v>6378610000</v>
      </c>
      <c r="X2848" s="2">
        <v>6461620000</v>
      </c>
      <c r="Y2848" s="2">
        <v>6535050000</v>
      </c>
      <c r="Z2848" s="2">
        <v>6595700000</v>
      </c>
      <c r="AA2848" s="2">
        <v>6665940000</v>
      </c>
      <c r="AB2848" s="2">
        <v>6717020000</v>
      </c>
      <c r="AC2848" s="2">
        <v>6796830000</v>
      </c>
      <c r="AD2848" s="2">
        <v>6847910000</v>
      </c>
      <c r="AE2848" s="2">
        <v>6908570000</v>
      </c>
      <c r="AF2848" s="2">
        <v>6994770000</v>
      </c>
    </row>
    <row r="2849" spans="1:32">
      <c r="A2849" t="s">
        <v>8452</v>
      </c>
      <c r="B2849" t="s">
        <v>19</v>
      </c>
      <c r="C2849" s="2">
        <v>10046200000</v>
      </c>
      <c r="D2849" s="2">
        <v>10201100000</v>
      </c>
      <c r="E2849" s="2">
        <v>9592260000</v>
      </c>
      <c r="F2849" s="2">
        <v>9763170000</v>
      </c>
      <c r="G2849" s="2">
        <v>9891350000</v>
      </c>
      <c r="H2849" s="2">
        <v>10115700000</v>
      </c>
      <c r="I2849" s="2">
        <v>10254500000</v>
      </c>
      <c r="J2849" s="2">
        <v>10302600000</v>
      </c>
      <c r="K2849" s="2">
        <v>10265200000</v>
      </c>
      <c r="L2849" s="2">
        <v>10185100000</v>
      </c>
      <c r="M2849" s="2">
        <v>10115700000</v>
      </c>
      <c r="N2849" s="2">
        <v>10078300000</v>
      </c>
      <c r="O2849" s="2">
        <v>10083600000</v>
      </c>
      <c r="P2849" s="2">
        <v>10131700000</v>
      </c>
      <c r="Q2849" s="2">
        <v>10201100000</v>
      </c>
      <c r="R2849" s="2">
        <v>10270600000</v>
      </c>
      <c r="S2849" s="2">
        <v>10350700000</v>
      </c>
      <c r="T2849" s="2">
        <v>10425400000</v>
      </c>
      <c r="U2849" s="2">
        <v>10532300000</v>
      </c>
      <c r="V2849" s="2">
        <v>10569600000</v>
      </c>
      <c r="W2849" s="2">
        <v>10671100000</v>
      </c>
      <c r="X2849" s="2">
        <v>10810000000</v>
      </c>
      <c r="Y2849" s="2">
        <v>10932800000</v>
      </c>
      <c r="Z2849" s="2">
        <v>11034300000</v>
      </c>
      <c r="AA2849" s="2">
        <v>11151800000</v>
      </c>
      <c r="AB2849" s="2">
        <v>11237300000</v>
      </c>
      <c r="AC2849" s="2">
        <v>11370800000</v>
      </c>
      <c r="AD2849" s="2">
        <v>11456200000</v>
      </c>
      <c r="AE2849" s="2">
        <v>11557700000</v>
      </c>
      <c r="AF2849" s="2">
        <v>11701900000</v>
      </c>
    </row>
    <row r="2850" spans="1:32">
      <c r="A2850" t="s">
        <v>8453</v>
      </c>
      <c r="B2850" t="s">
        <v>19</v>
      </c>
      <c r="C2850" s="2">
        <v>402910000</v>
      </c>
      <c r="D2850" s="2">
        <v>409122000</v>
      </c>
      <c r="E2850" s="2">
        <v>384703000</v>
      </c>
      <c r="F2850" s="2">
        <v>391558000</v>
      </c>
      <c r="G2850" s="2">
        <v>396698000</v>
      </c>
      <c r="H2850" s="2">
        <v>405695000</v>
      </c>
      <c r="I2850" s="2">
        <v>411264000</v>
      </c>
      <c r="J2850" s="2">
        <v>413192000</v>
      </c>
      <c r="K2850" s="2">
        <v>411692000</v>
      </c>
      <c r="L2850" s="2">
        <v>408479000</v>
      </c>
      <c r="M2850" s="2">
        <v>405695000</v>
      </c>
      <c r="N2850" s="2">
        <v>404195000</v>
      </c>
      <c r="O2850" s="2">
        <v>404410000</v>
      </c>
      <c r="P2850" s="2">
        <v>406337000</v>
      </c>
      <c r="Q2850" s="2">
        <v>409122000</v>
      </c>
      <c r="R2850" s="2">
        <v>411907000</v>
      </c>
      <c r="S2850" s="2">
        <v>415120000</v>
      </c>
      <c r="T2850" s="2">
        <v>418118000</v>
      </c>
      <c r="U2850" s="2">
        <v>422402000</v>
      </c>
      <c r="V2850" s="2">
        <v>423902000</v>
      </c>
      <c r="W2850" s="2">
        <v>427972000</v>
      </c>
      <c r="X2850" s="2">
        <v>433541000</v>
      </c>
      <c r="Y2850" s="2">
        <v>438467000</v>
      </c>
      <c r="Z2850" s="2">
        <v>442537000</v>
      </c>
      <c r="AA2850" s="2">
        <v>447250000</v>
      </c>
      <c r="AB2850" s="2">
        <v>450677000</v>
      </c>
      <c r="AC2850" s="2">
        <v>456032000</v>
      </c>
      <c r="AD2850" s="2">
        <v>459459000</v>
      </c>
      <c r="AE2850" s="2">
        <v>463529000</v>
      </c>
      <c r="AF2850" s="2">
        <v>469312000</v>
      </c>
    </row>
    <row r="2851" spans="1:32">
      <c r="A2851" t="s">
        <v>8454</v>
      </c>
      <c r="B2851" t="s">
        <v>19</v>
      </c>
      <c r="C2851" s="2">
        <v>378645000</v>
      </c>
      <c r="D2851" s="2">
        <v>384483000</v>
      </c>
      <c r="E2851" s="2">
        <v>361535000</v>
      </c>
      <c r="F2851" s="2">
        <v>367976000</v>
      </c>
      <c r="G2851" s="2">
        <v>372808000</v>
      </c>
      <c r="H2851" s="2">
        <v>381262000</v>
      </c>
      <c r="I2851" s="2">
        <v>386496000</v>
      </c>
      <c r="J2851" s="2">
        <v>388308000</v>
      </c>
      <c r="K2851" s="2">
        <v>386899000</v>
      </c>
      <c r="L2851" s="2">
        <v>383879000</v>
      </c>
      <c r="M2851" s="2">
        <v>381262000</v>
      </c>
      <c r="N2851" s="2">
        <v>379853000</v>
      </c>
      <c r="O2851" s="2">
        <v>380054000</v>
      </c>
      <c r="P2851" s="2">
        <v>381866000</v>
      </c>
      <c r="Q2851" s="2">
        <v>384483000</v>
      </c>
      <c r="R2851" s="2">
        <v>387100000</v>
      </c>
      <c r="S2851" s="2">
        <v>390119000</v>
      </c>
      <c r="T2851" s="2">
        <v>392938000</v>
      </c>
      <c r="U2851" s="2">
        <v>396964000</v>
      </c>
      <c r="V2851" s="2">
        <v>398373000</v>
      </c>
      <c r="W2851" s="2">
        <v>402197000</v>
      </c>
      <c r="X2851" s="2">
        <v>407431000</v>
      </c>
      <c r="Y2851" s="2">
        <v>412061000</v>
      </c>
      <c r="Z2851" s="2">
        <v>415886000</v>
      </c>
      <c r="AA2851" s="2">
        <v>420314000</v>
      </c>
      <c r="AB2851" s="2">
        <v>423535000</v>
      </c>
      <c r="AC2851" s="2">
        <v>428568000</v>
      </c>
      <c r="AD2851" s="2">
        <v>431788000</v>
      </c>
      <c r="AE2851" s="2">
        <v>435613000</v>
      </c>
      <c r="AF2851" s="2">
        <v>441048000</v>
      </c>
    </row>
    <row r="2852" spans="1:32">
      <c r="A2852" t="s">
        <v>8455</v>
      </c>
      <c r="B2852" t="s">
        <v>19</v>
      </c>
      <c r="C2852" s="2">
        <v>233808000</v>
      </c>
      <c r="D2852" s="2">
        <v>237413000</v>
      </c>
      <c r="E2852" s="2">
        <v>223243000</v>
      </c>
      <c r="F2852" s="2">
        <v>227220000</v>
      </c>
      <c r="G2852" s="2">
        <v>230204000</v>
      </c>
      <c r="H2852" s="2">
        <v>235424000</v>
      </c>
      <c r="I2852" s="2">
        <v>238656000</v>
      </c>
      <c r="J2852" s="2">
        <v>239775000</v>
      </c>
      <c r="K2852" s="2">
        <v>238905000</v>
      </c>
      <c r="L2852" s="2">
        <v>237040000</v>
      </c>
      <c r="M2852" s="2">
        <v>235424000</v>
      </c>
      <c r="N2852" s="2">
        <v>234554000</v>
      </c>
      <c r="O2852" s="2">
        <v>234678000</v>
      </c>
      <c r="P2852" s="2">
        <v>235797000</v>
      </c>
      <c r="Q2852" s="2">
        <v>237413000</v>
      </c>
      <c r="R2852" s="2">
        <v>239029000</v>
      </c>
      <c r="S2852" s="2">
        <v>240893000</v>
      </c>
      <c r="T2852" s="2">
        <v>242634000</v>
      </c>
      <c r="U2852" s="2">
        <v>245120000</v>
      </c>
      <c r="V2852" s="2">
        <v>245990000</v>
      </c>
      <c r="W2852" s="2">
        <v>248351000</v>
      </c>
      <c r="X2852" s="2">
        <v>251583000</v>
      </c>
      <c r="Y2852" s="2">
        <v>254442000</v>
      </c>
      <c r="Z2852" s="2">
        <v>256804000</v>
      </c>
      <c r="AA2852" s="2">
        <v>259538000</v>
      </c>
      <c r="AB2852" s="2">
        <v>261527000</v>
      </c>
      <c r="AC2852" s="2">
        <v>264635000</v>
      </c>
      <c r="AD2852" s="2">
        <v>266623000</v>
      </c>
      <c r="AE2852" s="2">
        <v>268985000</v>
      </c>
      <c r="AF2852" s="2">
        <v>272341000</v>
      </c>
    </row>
    <row r="2853" spans="1:32">
      <c r="A2853" t="s">
        <v>8456</v>
      </c>
      <c r="B2853" t="s">
        <v>19</v>
      </c>
      <c r="C2853" s="2">
        <v>23700600</v>
      </c>
      <c r="D2853" s="2">
        <v>24066000</v>
      </c>
      <c r="E2853" s="2">
        <v>22629600</v>
      </c>
      <c r="F2853" s="2">
        <v>23032800</v>
      </c>
      <c r="G2853" s="2">
        <v>23335200</v>
      </c>
      <c r="H2853" s="2">
        <v>23864400</v>
      </c>
      <c r="I2853" s="2">
        <v>24192000</v>
      </c>
      <c r="J2853" s="2">
        <v>24305400</v>
      </c>
      <c r="K2853" s="2">
        <v>24217200</v>
      </c>
      <c r="L2853" s="2">
        <v>24028200</v>
      </c>
      <c r="M2853" s="2">
        <v>23864400</v>
      </c>
      <c r="N2853" s="2">
        <v>23776200</v>
      </c>
      <c r="O2853" s="2">
        <v>23788800</v>
      </c>
      <c r="P2853" s="2">
        <v>23902200</v>
      </c>
      <c r="Q2853" s="2">
        <v>24066000</v>
      </c>
      <c r="R2853" s="2">
        <v>24229800</v>
      </c>
      <c r="S2853" s="2">
        <v>24418800</v>
      </c>
      <c r="T2853" s="2">
        <v>24595200</v>
      </c>
      <c r="U2853" s="2">
        <v>24847200</v>
      </c>
      <c r="V2853" s="2">
        <v>24935400</v>
      </c>
      <c r="W2853" s="2">
        <v>25174800</v>
      </c>
      <c r="X2853" s="2">
        <v>25502400</v>
      </c>
      <c r="Y2853" s="2">
        <v>25792200</v>
      </c>
      <c r="Z2853" s="2">
        <v>26031600</v>
      </c>
      <c r="AA2853" s="2">
        <v>26308800</v>
      </c>
      <c r="AB2853" s="2">
        <v>26510400</v>
      </c>
      <c r="AC2853" s="2">
        <v>26825400</v>
      </c>
      <c r="AD2853" s="2">
        <v>27027000</v>
      </c>
      <c r="AE2853" s="2">
        <v>27266400</v>
      </c>
      <c r="AF2853" s="2">
        <v>27606600</v>
      </c>
    </row>
    <row r="2854" spans="1:32">
      <c r="A2854" t="s">
        <v>8457</v>
      </c>
      <c r="B2854" t="s">
        <v>19</v>
      </c>
      <c r="C2854" s="2">
        <v>173052000</v>
      </c>
      <c r="D2854" s="2">
        <v>175720000</v>
      </c>
      <c r="E2854" s="2">
        <v>165232000</v>
      </c>
      <c r="F2854" s="2">
        <v>168176000</v>
      </c>
      <c r="G2854" s="2">
        <v>170384000</v>
      </c>
      <c r="H2854" s="2">
        <v>174248000</v>
      </c>
      <c r="I2854" s="2">
        <v>176640000</v>
      </c>
      <c r="J2854" s="2">
        <v>177468000</v>
      </c>
      <c r="K2854" s="2">
        <v>176824000</v>
      </c>
      <c r="L2854" s="2">
        <v>175444000</v>
      </c>
      <c r="M2854" s="2">
        <v>174248000</v>
      </c>
      <c r="N2854" s="2">
        <v>173604000</v>
      </c>
      <c r="O2854" s="2">
        <v>173696000</v>
      </c>
      <c r="P2854" s="2">
        <v>174524000</v>
      </c>
      <c r="Q2854" s="2">
        <v>175720000</v>
      </c>
      <c r="R2854" s="2">
        <v>176916000</v>
      </c>
      <c r="S2854" s="2">
        <v>178296000</v>
      </c>
      <c r="T2854" s="2">
        <v>179584000</v>
      </c>
      <c r="U2854" s="2">
        <v>181424000</v>
      </c>
      <c r="V2854" s="2">
        <v>182068000</v>
      </c>
      <c r="W2854" s="2">
        <v>183816000</v>
      </c>
      <c r="X2854" s="2">
        <v>186208000</v>
      </c>
      <c r="Y2854" s="2">
        <v>188324000</v>
      </c>
      <c r="Z2854" s="2">
        <v>190072000</v>
      </c>
      <c r="AA2854" s="2">
        <v>192096000</v>
      </c>
      <c r="AB2854" s="2">
        <v>193568000</v>
      </c>
      <c r="AC2854" s="2">
        <v>195868000</v>
      </c>
      <c r="AD2854" s="2">
        <v>197340000</v>
      </c>
      <c r="AE2854" s="2">
        <v>199088000</v>
      </c>
      <c r="AF2854" s="2">
        <v>201572000</v>
      </c>
    </row>
    <row r="2855" spans="1:32">
      <c r="A2855" t="s">
        <v>8458</v>
      </c>
      <c r="B2855" t="s">
        <v>19</v>
      </c>
      <c r="C2855" s="2">
        <v>213493000</v>
      </c>
      <c r="D2855" s="2">
        <v>216785000</v>
      </c>
      <c r="E2855" s="2">
        <v>203846000</v>
      </c>
      <c r="F2855" s="2">
        <v>207478000</v>
      </c>
      <c r="G2855" s="2">
        <v>210202000</v>
      </c>
      <c r="H2855" s="2">
        <v>214969000</v>
      </c>
      <c r="I2855" s="2">
        <v>217920000</v>
      </c>
      <c r="J2855" s="2">
        <v>218941000</v>
      </c>
      <c r="K2855" s="2">
        <v>218147000</v>
      </c>
      <c r="L2855" s="2">
        <v>216444000</v>
      </c>
      <c r="M2855" s="2">
        <v>214969000</v>
      </c>
      <c r="N2855" s="2">
        <v>214174000</v>
      </c>
      <c r="O2855" s="2">
        <v>214288000</v>
      </c>
      <c r="P2855" s="2">
        <v>215309000</v>
      </c>
      <c r="Q2855" s="2">
        <v>216785000</v>
      </c>
      <c r="R2855" s="2">
        <v>218260000</v>
      </c>
      <c r="S2855" s="2">
        <v>219963000</v>
      </c>
      <c r="T2855" s="2">
        <v>221552000</v>
      </c>
      <c r="U2855" s="2">
        <v>223822000</v>
      </c>
      <c r="V2855" s="2">
        <v>224616000</v>
      </c>
      <c r="W2855" s="2">
        <v>226773000</v>
      </c>
      <c r="X2855" s="2">
        <v>229724000</v>
      </c>
      <c r="Y2855" s="2">
        <v>232334000</v>
      </c>
      <c r="Z2855" s="2">
        <v>234491000</v>
      </c>
      <c r="AA2855" s="2">
        <v>236988000</v>
      </c>
      <c r="AB2855" s="2">
        <v>238804000</v>
      </c>
      <c r="AC2855" s="2">
        <v>241641000</v>
      </c>
      <c r="AD2855" s="2">
        <v>243457000</v>
      </c>
      <c r="AE2855" s="2">
        <v>245614000</v>
      </c>
      <c r="AF2855" s="2">
        <v>248678000</v>
      </c>
    </row>
    <row r="2856" spans="1:32">
      <c r="A2856" t="s">
        <v>8459</v>
      </c>
      <c r="B2856" t="s">
        <v>19</v>
      </c>
      <c r="C2856" s="2">
        <v>15048000</v>
      </c>
      <c r="D2856" s="2">
        <v>15280000</v>
      </c>
      <c r="E2856" s="2">
        <v>14368000</v>
      </c>
      <c r="F2856" s="2">
        <v>14624000</v>
      </c>
      <c r="G2856" s="2">
        <v>14816000</v>
      </c>
      <c r="H2856" s="2">
        <v>15152000</v>
      </c>
      <c r="I2856" s="2">
        <v>15360000</v>
      </c>
      <c r="J2856" s="2">
        <v>15432000</v>
      </c>
      <c r="K2856" s="2">
        <v>15376000</v>
      </c>
      <c r="L2856" s="2">
        <v>15256000</v>
      </c>
      <c r="M2856" s="2">
        <v>15152000</v>
      </c>
      <c r="N2856" s="2">
        <v>15096000</v>
      </c>
      <c r="O2856" s="2">
        <v>15104000</v>
      </c>
      <c r="P2856" s="2">
        <v>15176000</v>
      </c>
      <c r="Q2856" s="2">
        <v>15280000</v>
      </c>
      <c r="R2856" s="2">
        <v>15384000</v>
      </c>
      <c r="S2856" s="2">
        <v>15504000</v>
      </c>
      <c r="T2856" s="2">
        <v>15616000</v>
      </c>
      <c r="U2856" s="2">
        <v>15776000</v>
      </c>
      <c r="V2856" s="2">
        <v>15832000</v>
      </c>
      <c r="W2856" s="2">
        <v>15984000</v>
      </c>
      <c r="X2856" s="2">
        <v>16192000</v>
      </c>
      <c r="Y2856" s="2">
        <v>16376000</v>
      </c>
      <c r="Z2856" s="2">
        <v>16528000</v>
      </c>
      <c r="AA2856" s="2">
        <v>16704000</v>
      </c>
      <c r="AB2856" s="2">
        <v>16832000</v>
      </c>
      <c r="AC2856" s="2">
        <v>17032000</v>
      </c>
      <c r="AD2856" s="2">
        <v>17160000</v>
      </c>
      <c r="AE2856" s="2">
        <v>17312000</v>
      </c>
      <c r="AF2856" s="2">
        <v>17528000</v>
      </c>
    </row>
    <row r="2857" spans="1:32">
      <c r="A2857" t="s">
        <v>8460</v>
      </c>
      <c r="B2857" t="s">
        <v>19</v>
      </c>
      <c r="C2857">
        <v>0</v>
      </c>
      <c r="D2857">
        <v>0</v>
      </c>
      <c r="E2857">
        <v>0</v>
      </c>
      <c r="F2857">
        <v>0</v>
      </c>
      <c r="G2857">
        <v>0</v>
      </c>
      <c r="H2857">
        <v>0</v>
      </c>
      <c r="I2857">
        <v>0</v>
      </c>
      <c r="J2857">
        <v>0</v>
      </c>
      <c r="K2857">
        <v>0</v>
      </c>
      <c r="L2857">
        <v>0</v>
      </c>
      <c r="M2857">
        <v>0</v>
      </c>
      <c r="N2857">
        <v>0</v>
      </c>
      <c r="O2857">
        <v>0</v>
      </c>
      <c r="P2857">
        <v>0</v>
      </c>
      <c r="Q2857">
        <v>0</v>
      </c>
      <c r="R2857">
        <v>0</v>
      </c>
      <c r="S2857">
        <v>0</v>
      </c>
      <c r="T2857">
        <v>0</v>
      </c>
      <c r="U2857">
        <v>0</v>
      </c>
      <c r="V2857">
        <v>0</v>
      </c>
      <c r="W2857">
        <v>0</v>
      </c>
      <c r="X2857">
        <v>0</v>
      </c>
      <c r="Y2857">
        <v>0</v>
      </c>
      <c r="Z2857">
        <v>0</v>
      </c>
      <c r="AA2857">
        <v>0</v>
      </c>
      <c r="AB2857">
        <v>0</v>
      </c>
      <c r="AC2857">
        <v>0</v>
      </c>
      <c r="AD2857">
        <v>0</v>
      </c>
      <c r="AE2857">
        <v>0</v>
      </c>
      <c r="AF2857">
        <v>0</v>
      </c>
    </row>
    <row r="2858" spans="1:32">
      <c r="A2858" t="s">
        <v>8461</v>
      </c>
      <c r="B2858" t="s">
        <v>19</v>
      </c>
      <c r="C2858" s="2">
        <v>5518240000000</v>
      </c>
      <c r="D2858" s="2">
        <v>5443960000000</v>
      </c>
      <c r="E2858" s="2">
        <v>5283710000000</v>
      </c>
      <c r="F2858" s="2">
        <v>5337840000000</v>
      </c>
      <c r="G2858" s="2">
        <v>5449260000000</v>
      </c>
      <c r="H2858" s="2">
        <v>5634970000000</v>
      </c>
      <c r="I2858" s="2">
        <v>5772930000000</v>
      </c>
      <c r="J2858" s="2">
        <v>5825990000000</v>
      </c>
      <c r="K2858" s="2">
        <v>5831290000000</v>
      </c>
      <c r="L2858" s="2">
        <v>5810070000000</v>
      </c>
      <c r="M2858" s="2">
        <v>5799460000000</v>
      </c>
      <c r="N2858" s="2">
        <v>5847210000000</v>
      </c>
      <c r="O2858" s="2">
        <v>5900270000000</v>
      </c>
      <c r="P2858" s="2">
        <v>5953330000000</v>
      </c>
      <c r="Q2858" s="2">
        <v>6032920000000</v>
      </c>
      <c r="R2858" s="2">
        <v>6139040000000</v>
      </c>
      <c r="S2858" s="2">
        <v>6245160000000</v>
      </c>
      <c r="T2858" s="2">
        <v>6345980000000</v>
      </c>
      <c r="U2858" s="2">
        <v>6446790000000</v>
      </c>
      <c r="V2858" s="2">
        <v>6510460000000</v>
      </c>
      <c r="W2858" s="2">
        <v>6605970000000</v>
      </c>
      <c r="X2858" s="2">
        <v>6701480000000</v>
      </c>
      <c r="Y2858" s="2">
        <v>6791680000000</v>
      </c>
      <c r="Z2858" s="2">
        <v>6855350000000</v>
      </c>
      <c r="AA2858" s="2">
        <v>6887190000000</v>
      </c>
      <c r="AB2858" s="2">
        <v>6892490000000</v>
      </c>
      <c r="AC2858" s="2">
        <v>6961470000000</v>
      </c>
      <c r="AD2858" s="2">
        <v>6998610000000</v>
      </c>
      <c r="AE2858" s="2">
        <v>7019840000000</v>
      </c>
      <c r="AF2858" s="2">
        <v>7104730000000</v>
      </c>
    </row>
    <row r="2859" spans="1:32">
      <c r="A2859" t="s">
        <v>8462</v>
      </c>
      <c r="B2859" t="s">
        <v>19</v>
      </c>
      <c r="C2859" s="2">
        <v>595608000</v>
      </c>
      <c r="D2859" s="2">
        <v>587590000</v>
      </c>
      <c r="E2859" s="2">
        <v>570295000</v>
      </c>
      <c r="F2859" s="2">
        <v>576136000</v>
      </c>
      <c r="G2859" s="2">
        <v>588163000</v>
      </c>
      <c r="H2859" s="2">
        <v>608207000</v>
      </c>
      <c r="I2859" s="2">
        <v>623098000</v>
      </c>
      <c r="J2859" s="2">
        <v>628825000</v>
      </c>
      <c r="K2859" s="2">
        <v>629397000</v>
      </c>
      <c r="L2859" s="2">
        <v>627106000</v>
      </c>
      <c r="M2859" s="2">
        <v>625961000</v>
      </c>
      <c r="N2859" s="2">
        <v>631115000</v>
      </c>
      <c r="O2859" s="2">
        <v>636842000</v>
      </c>
      <c r="P2859" s="2">
        <v>642569000</v>
      </c>
      <c r="Q2859" s="2">
        <v>651160000</v>
      </c>
      <c r="R2859" s="2">
        <v>662614000</v>
      </c>
      <c r="S2859" s="2">
        <v>674068000</v>
      </c>
      <c r="T2859" s="2">
        <v>684949000</v>
      </c>
      <c r="U2859" s="2">
        <v>695830000</v>
      </c>
      <c r="V2859" s="2">
        <v>702703000</v>
      </c>
      <c r="W2859" s="2">
        <v>713011000</v>
      </c>
      <c r="X2859" s="2">
        <v>723320000</v>
      </c>
      <c r="Y2859" s="2">
        <v>733056000</v>
      </c>
      <c r="Z2859" s="2">
        <v>739928000</v>
      </c>
      <c r="AA2859" s="2">
        <v>743365000</v>
      </c>
      <c r="AB2859" s="2">
        <v>743937000</v>
      </c>
      <c r="AC2859" s="2">
        <v>751382000</v>
      </c>
      <c r="AD2859" s="2">
        <v>755391000</v>
      </c>
      <c r="AE2859" s="2">
        <v>757682000</v>
      </c>
      <c r="AF2859" s="2">
        <v>766845000</v>
      </c>
    </row>
    <row r="2860" spans="1:32">
      <c r="A2860" t="s">
        <v>8463</v>
      </c>
      <c r="B2860" t="s">
        <v>19</v>
      </c>
      <c r="C2860" s="2">
        <v>3320200000</v>
      </c>
      <c r="D2860" s="2">
        <v>3275500000</v>
      </c>
      <c r="E2860" s="2">
        <v>3179090000</v>
      </c>
      <c r="F2860" s="2">
        <v>3211650000</v>
      </c>
      <c r="G2860" s="2">
        <v>3278700000</v>
      </c>
      <c r="H2860" s="2">
        <v>3390430000</v>
      </c>
      <c r="I2860" s="2">
        <v>3473440000</v>
      </c>
      <c r="J2860" s="2">
        <v>3505360000</v>
      </c>
      <c r="K2860" s="2">
        <v>3508560000</v>
      </c>
      <c r="L2860" s="2">
        <v>3495790000</v>
      </c>
      <c r="M2860" s="2">
        <v>3489400000</v>
      </c>
      <c r="N2860" s="2">
        <v>3518130000</v>
      </c>
      <c r="O2860" s="2">
        <v>3550060000</v>
      </c>
      <c r="P2860" s="2">
        <v>3581980000</v>
      </c>
      <c r="Q2860" s="2">
        <v>3629870000</v>
      </c>
      <c r="R2860" s="2">
        <v>3693720000</v>
      </c>
      <c r="S2860" s="2">
        <v>3757570000</v>
      </c>
      <c r="T2860" s="2">
        <v>3818230000</v>
      </c>
      <c r="U2860" s="2">
        <v>3878890000</v>
      </c>
      <c r="V2860" s="2">
        <v>3917200000</v>
      </c>
      <c r="W2860" s="2">
        <v>3974660000</v>
      </c>
      <c r="X2860" s="2">
        <v>4032130000</v>
      </c>
      <c r="Y2860" s="2">
        <v>4086400000</v>
      </c>
      <c r="Z2860" s="2">
        <v>4124710000</v>
      </c>
      <c r="AA2860" s="2">
        <v>4143860000</v>
      </c>
      <c r="AB2860" s="2">
        <v>4147060000</v>
      </c>
      <c r="AC2860" s="2">
        <v>4188560000</v>
      </c>
      <c r="AD2860" s="2">
        <v>4210910000</v>
      </c>
      <c r="AE2860" s="2">
        <v>4223680000</v>
      </c>
      <c r="AF2860" s="2">
        <v>4274760000</v>
      </c>
    </row>
    <row r="2861" spans="1:32">
      <c r="A2861" t="s">
        <v>8464</v>
      </c>
      <c r="B2861" t="s">
        <v>19</v>
      </c>
      <c r="C2861" s="2">
        <v>5554540000</v>
      </c>
      <c r="D2861" s="2">
        <v>5479760000</v>
      </c>
      <c r="E2861" s="2">
        <v>5318470000</v>
      </c>
      <c r="F2861" s="2">
        <v>5372950000</v>
      </c>
      <c r="G2861" s="2">
        <v>5485100000</v>
      </c>
      <c r="H2861" s="2">
        <v>5672040000</v>
      </c>
      <c r="I2861" s="2">
        <v>5810900000</v>
      </c>
      <c r="J2861" s="2">
        <v>5864310000</v>
      </c>
      <c r="K2861" s="2">
        <v>5869650000</v>
      </c>
      <c r="L2861" s="2">
        <v>5848290000</v>
      </c>
      <c r="M2861" s="2">
        <v>5837600000</v>
      </c>
      <c r="N2861" s="2">
        <v>5885670000</v>
      </c>
      <c r="O2861" s="2">
        <v>5939080000</v>
      </c>
      <c r="P2861" s="2">
        <v>5992490000</v>
      </c>
      <c r="Q2861" s="2">
        <v>6072600000</v>
      </c>
      <c r="R2861" s="2">
        <v>6179420000</v>
      </c>
      <c r="S2861" s="2">
        <v>6286240000</v>
      </c>
      <c r="T2861" s="2">
        <v>6387720000</v>
      </c>
      <c r="U2861" s="2">
        <v>6489190000</v>
      </c>
      <c r="V2861" s="2">
        <v>6553280000</v>
      </c>
      <c r="W2861" s="2">
        <v>6649420000</v>
      </c>
      <c r="X2861" s="2">
        <v>6745560000</v>
      </c>
      <c r="Y2861" s="2">
        <v>6836350000</v>
      </c>
      <c r="Z2861" s="2">
        <v>6900440000</v>
      </c>
      <c r="AA2861" s="2">
        <v>6932490000</v>
      </c>
      <c r="AB2861" s="2">
        <v>6937830000</v>
      </c>
      <c r="AC2861" s="2">
        <v>7007260000</v>
      </c>
      <c r="AD2861" s="2">
        <v>7044650000</v>
      </c>
      <c r="AE2861" s="2">
        <v>7066010000</v>
      </c>
      <c r="AF2861" s="2">
        <v>7151470000</v>
      </c>
    </row>
    <row r="2862" spans="1:32">
      <c r="A2862" t="s">
        <v>8465</v>
      </c>
      <c r="B2862" t="s">
        <v>19</v>
      </c>
      <c r="C2862" s="2">
        <v>222768000</v>
      </c>
      <c r="D2862" s="2">
        <v>219769000</v>
      </c>
      <c r="E2862" s="2">
        <v>213300000</v>
      </c>
      <c r="F2862" s="2">
        <v>215485000</v>
      </c>
      <c r="G2862" s="2">
        <v>219983000</v>
      </c>
      <c r="H2862" s="2">
        <v>227480000</v>
      </c>
      <c r="I2862" s="2">
        <v>233050000</v>
      </c>
      <c r="J2862" s="2">
        <v>235192000</v>
      </c>
      <c r="K2862" s="2">
        <v>235406000</v>
      </c>
      <c r="L2862" s="2">
        <v>234549000</v>
      </c>
      <c r="M2862" s="2">
        <v>234121000</v>
      </c>
      <c r="N2862" s="2">
        <v>236048000</v>
      </c>
      <c r="O2862" s="2">
        <v>238190000</v>
      </c>
      <c r="P2862" s="2">
        <v>240332000</v>
      </c>
      <c r="Q2862" s="2">
        <v>243545000</v>
      </c>
      <c r="R2862" s="2">
        <v>247829000</v>
      </c>
      <c r="S2862" s="2">
        <v>252113000</v>
      </c>
      <c r="T2862" s="2">
        <v>256183000</v>
      </c>
      <c r="U2862" s="2">
        <v>260253000</v>
      </c>
      <c r="V2862" s="2">
        <v>262823000</v>
      </c>
      <c r="W2862" s="2">
        <v>266679000</v>
      </c>
      <c r="X2862" s="2">
        <v>270535000</v>
      </c>
      <c r="Y2862" s="2">
        <v>274176000</v>
      </c>
      <c r="Z2862" s="2">
        <v>276746000</v>
      </c>
      <c r="AA2862" s="2">
        <v>278032000</v>
      </c>
      <c r="AB2862" s="2">
        <v>278246000</v>
      </c>
      <c r="AC2862" s="2">
        <v>281030000</v>
      </c>
      <c r="AD2862" s="2">
        <v>282530000</v>
      </c>
      <c r="AE2862" s="2">
        <v>283387000</v>
      </c>
      <c r="AF2862" s="2">
        <v>286814000</v>
      </c>
    </row>
    <row r="2863" spans="1:32">
      <c r="A2863" t="s">
        <v>8466</v>
      </c>
      <c r="B2863" t="s">
        <v>19</v>
      </c>
      <c r="C2863" s="2">
        <v>209352000</v>
      </c>
      <c r="D2863" s="2">
        <v>206534000</v>
      </c>
      <c r="E2863" s="2">
        <v>200455000</v>
      </c>
      <c r="F2863" s="2">
        <v>202508000</v>
      </c>
      <c r="G2863" s="2">
        <v>206735000</v>
      </c>
      <c r="H2863" s="2">
        <v>213781000</v>
      </c>
      <c r="I2863" s="2">
        <v>219014000</v>
      </c>
      <c r="J2863" s="2">
        <v>221027000</v>
      </c>
      <c r="K2863" s="2">
        <v>221229000</v>
      </c>
      <c r="L2863" s="2">
        <v>220423000</v>
      </c>
      <c r="M2863" s="2">
        <v>220021000</v>
      </c>
      <c r="N2863" s="2">
        <v>221833000</v>
      </c>
      <c r="O2863" s="2">
        <v>223846000</v>
      </c>
      <c r="P2863" s="2">
        <v>225859000</v>
      </c>
      <c r="Q2863" s="2">
        <v>228878000</v>
      </c>
      <c r="R2863" s="2">
        <v>232904000</v>
      </c>
      <c r="S2863" s="2">
        <v>236930000</v>
      </c>
      <c r="T2863" s="2">
        <v>240755000</v>
      </c>
      <c r="U2863" s="2">
        <v>244579000</v>
      </c>
      <c r="V2863" s="2">
        <v>246995000</v>
      </c>
      <c r="W2863" s="2">
        <v>250618000</v>
      </c>
      <c r="X2863" s="2">
        <v>254242000</v>
      </c>
      <c r="Y2863" s="2">
        <v>257664000</v>
      </c>
      <c r="Z2863" s="2">
        <v>260080000</v>
      </c>
      <c r="AA2863" s="2">
        <v>261287000</v>
      </c>
      <c r="AB2863" s="2">
        <v>261489000</v>
      </c>
      <c r="AC2863" s="2">
        <v>264106000</v>
      </c>
      <c r="AD2863" s="2">
        <v>265515000</v>
      </c>
      <c r="AE2863" s="2">
        <v>266320000</v>
      </c>
      <c r="AF2863" s="2">
        <v>269541000</v>
      </c>
    </row>
    <row r="2864" spans="1:32">
      <c r="A2864" t="s">
        <v>8467</v>
      </c>
      <c r="B2864" t="s">
        <v>19</v>
      </c>
      <c r="C2864" s="2">
        <v>129272000</v>
      </c>
      <c r="D2864" s="2">
        <v>127532000</v>
      </c>
      <c r="E2864" s="2">
        <v>123778000</v>
      </c>
      <c r="F2864" s="2">
        <v>125046000</v>
      </c>
      <c r="G2864" s="2">
        <v>127656000</v>
      </c>
      <c r="H2864" s="2">
        <v>132007000</v>
      </c>
      <c r="I2864" s="2">
        <v>135238000</v>
      </c>
      <c r="J2864" s="2">
        <v>136481000</v>
      </c>
      <c r="K2864" s="2">
        <v>136606000</v>
      </c>
      <c r="L2864" s="2">
        <v>136108000</v>
      </c>
      <c r="M2864" s="2">
        <v>135860000</v>
      </c>
      <c r="N2864" s="2">
        <v>136979000</v>
      </c>
      <c r="O2864" s="2">
        <v>138222000</v>
      </c>
      <c r="P2864" s="2">
        <v>139465000</v>
      </c>
      <c r="Q2864" s="2">
        <v>141329000</v>
      </c>
      <c r="R2864" s="2">
        <v>143815000</v>
      </c>
      <c r="S2864" s="2">
        <v>146301000</v>
      </c>
      <c r="T2864" s="2">
        <v>148663000</v>
      </c>
      <c r="U2864" s="2">
        <v>151024000</v>
      </c>
      <c r="V2864" s="2">
        <v>152516000</v>
      </c>
      <c r="W2864" s="2">
        <v>154753000</v>
      </c>
      <c r="X2864" s="2">
        <v>156991000</v>
      </c>
      <c r="Y2864" s="2">
        <v>159104000</v>
      </c>
      <c r="Z2864" s="2">
        <v>160596000</v>
      </c>
      <c r="AA2864" s="2">
        <v>161341000</v>
      </c>
      <c r="AB2864" s="2">
        <v>161466000</v>
      </c>
      <c r="AC2864" s="2">
        <v>163082000</v>
      </c>
      <c r="AD2864" s="2">
        <v>163952000</v>
      </c>
      <c r="AE2864" s="2">
        <v>164449000</v>
      </c>
      <c r="AF2864" s="2">
        <v>166438000</v>
      </c>
    </row>
    <row r="2865" spans="1:32">
      <c r="A2865" t="s">
        <v>8468</v>
      </c>
      <c r="B2865" t="s">
        <v>19</v>
      </c>
      <c r="C2865" s="2">
        <v>13104000</v>
      </c>
      <c r="D2865" s="2">
        <v>12927600</v>
      </c>
      <c r="E2865" s="2">
        <v>12547100</v>
      </c>
      <c r="F2865" s="2">
        <v>12675600</v>
      </c>
      <c r="G2865" s="2">
        <v>12940200</v>
      </c>
      <c r="H2865" s="2">
        <v>13381200</v>
      </c>
      <c r="I2865" s="2">
        <v>13708800</v>
      </c>
      <c r="J2865" s="2">
        <v>13834800</v>
      </c>
      <c r="K2865" s="2">
        <v>13847400</v>
      </c>
      <c r="L2865" s="2">
        <v>13797000</v>
      </c>
      <c r="M2865" s="2">
        <v>13771800</v>
      </c>
      <c r="N2865" s="2">
        <v>13885200</v>
      </c>
      <c r="O2865" s="2">
        <v>14011200</v>
      </c>
      <c r="P2865" s="2">
        <v>14137200</v>
      </c>
      <c r="Q2865" s="2">
        <v>14326200</v>
      </c>
      <c r="R2865" s="2">
        <v>14578200</v>
      </c>
      <c r="S2865" s="2">
        <v>14830200</v>
      </c>
      <c r="T2865" s="2">
        <v>15069600</v>
      </c>
      <c r="U2865" s="2">
        <v>15309000</v>
      </c>
      <c r="V2865" s="2">
        <v>15460200</v>
      </c>
      <c r="W2865" s="2">
        <v>15687000</v>
      </c>
      <c r="X2865" s="2">
        <v>15913800</v>
      </c>
      <c r="Y2865" s="2">
        <v>16128000</v>
      </c>
      <c r="Z2865" s="2">
        <v>16279200</v>
      </c>
      <c r="AA2865" s="2">
        <v>16354800</v>
      </c>
      <c r="AB2865" s="2">
        <v>16367400</v>
      </c>
      <c r="AC2865" s="2">
        <v>16531200</v>
      </c>
      <c r="AD2865" s="2">
        <v>16619400</v>
      </c>
      <c r="AE2865" s="2">
        <v>16669800</v>
      </c>
      <c r="AF2865" s="2">
        <v>16871400</v>
      </c>
    </row>
    <row r="2866" spans="1:32">
      <c r="A2866" t="s">
        <v>8469</v>
      </c>
      <c r="B2866" t="s">
        <v>19</v>
      </c>
      <c r="C2866" s="2">
        <v>95680000</v>
      </c>
      <c r="D2866" s="2">
        <v>94392000</v>
      </c>
      <c r="E2866" s="2">
        <v>91613600</v>
      </c>
      <c r="F2866" s="2">
        <v>92552000</v>
      </c>
      <c r="G2866" s="2">
        <v>94484000</v>
      </c>
      <c r="H2866" s="2">
        <v>97704000</v>
      </c>
      <c r="I2866" s="2">
        <v>100096000</v>
      </c>
      <c r="J2866" s="2">
        <v>101016000</v>
      </c>
      <c r="K2866" s="2">
        <v>101108000</v>
      </c>
      <c r="L2866" s="2">
        <v>100740000</v>
      </c>
      <c r="M2866" s="2">
        <v>100556000</v>
      </c>
      <c r="N2866" s="2">
        <v>101384000</v>
      </c>
      <c r="O2866" s="2">
        <v>102304000</v>
      </c>
      <c r="P2866" s="2">
        <v>103224000</v>
      </c>
      <c r="Q2866" s="2">
        <v>104604000</v>
      </c>
      <c r="R2866" s="2">
        <v>106444000</v>
      </c>
      <c r="S2866" s="2">
        <v>108284000</v>
      </c>
      <c r="T2866" s="2">
        <v>110032000</v>
      </c>
      <c r="U2866" s="2">
        <v>111780000</v>
      </c>
      <c r="V2866" s="2">
        <v>112884000</v>
      </c>
      <c r="W2866" s="2">
        <v>114540000</v>
      </c>
      <c r="X2866" s="2">
        <v>116196000</v>
      </c>
      <c r="Y2866" s="2">
        <v>117760000</v>
      </c>
      <c r="Z2866" s="2">
        <v>118864000</v>
      </c>
      <c r="AA2866" s="2">
        <v>119416000</v>
      </c>
      <c r="AB2866" s="2">
        <v>119508000</v>
      </c>
      <c r="AC2866" s="2">
        <v>120704000</v>
      </c>
      <c r="AD2866" s="2">
        <v>121348000</v>
      </c>
      <c r="AE2866" s="2">
        <v>121716000</v>
      </c>
      <c r="AF2866" s="2">
        <v>123188000</v>
      </c>
    </row>
    <row r="2867" spans="1:32">
      <c r="A2867" t="s">
        <v>8470</v>
      </c>
      <c r="B2867" t="s">
        <v>19</v>
      </c>
      <c r="C2867" s="2">
        <v>118040000</v>
      </c>
      <c r="D2867" s="2">
        <v>116451000</v>
      </c>
      <c r="E2867" s="2">
        <v>113023000</v>
      </c>
      <c r="F2867" s="2">
        <v>114181000</v>
      </c>
      <c r="G2867" s="2">
        <v>116564000</v>
      </c>
      <c r="H2867" s="2">
        <v>120537000</v>
      </c>
      <c r="I2867" s="2">
        <v>123488000</v>
      </c>
      <c r="J2867" s="2">
        <v>124623000</v>
      </c>
      <c r="K2867" s="2">
        <v>124736000</v>
      </c>
      <c r="L2867" s="2">
        <v>124282000</v>
      </c>
      <c r="M2867" s="2">
        <v>124055000</v>
      </c>
      <c r="N2867" s="2">
        <v>125077000</v>
      </c>
      <c r="O2867" s="2">
        <v>126212000</v>
      </c>
      <c r="P2867" s="2">
        <v>127347000</v>
      </c>
      <c r="Q2867" s="2">
        <v>129049000</v>
      </c>
      <c r="R2867" s="2">
        <v>131319000</v>
      </c>
      <c r="S2867" s="2">
        <v>133589000</v>
      </c>
      <c r="T2867" s="2">
        <v>135746000</v>
      </c>
      <c r="U2867" s="2">
        <v>137902000</v>
      </c>
      <c r="V2867" s="2">
        <v>139264000</v>
      </c>
      <c r="W2867" s="2">
        <v>141307000</v>
      </c>
      <c r="X2867" s="2">
        <v>143350000</v>
      </c>
      <c r="Y2867" s="2">
        <v>145280000</v>
      </c>
      <c r="Z2867" s="2">
        <v>146642000</v>
      </c>
      <c r="AA2867" s="2">
        <v>147323000</v>
      </c>
      <c r="AB2867" s="2">
        <v>147436000</v>
      </c>
      <c r="AC2867" s="2">
        <v>148912000</v>
      </c>
      <c r="AD2867" s="2">
        <v>149706000</v>
      </c>
      <c r="AE2867" s="2">
        <v>150160000</v>
      </c>
      <c r="AF2867" s="2">
        <v>151976000</v>
      </c>
    </row>
    <row r="2868" spans="1:32">
      <c r="A2868" t="s">
        <v>8471</v>
      </c>
      <c r="B2868" t="s">
        <v>19</v>
      </c>
      <c r="C2868" s="2">
        <v>8320000</v>
      </c>
      <c r="D2868" s="2">
        <v>8208000</v>
      </c>
      <c r="E2868" s="2">
        <v>7966400</v>
      </c>
      <c r="F2868" s="2">
        <v>8048000</v>
      </c>
      <c r="G2868" s="2">
        <v>8216000</v>
      </c>
      <c r="H2868" s="2">
        <v>8496000</v>
      </c>
      <c r="I2868" s="2">
        <v>8704000</v>
      </c>
      <c r="J2868" s="2">
        <v>8784000</v>
      </c>
      <c r="K2868" s="2">
        <v>8792000</v>
      </c>
      <c r="L2868" s="2">
        <v>8760000</v>
      </c>
      <c r="M2868" s="2">
        <v>8744000</v>
      </c>
      <c r="N2868" s="2">
        <v>8816000</v>
      </c>
      <c r="O2868" s="2">
        <v>8896000</v>
      </c>
      <c r="P2868" s="2">
        <v>8976000</v>
      </c>
      <c r="Q2868" s="2">
        <v>9096000</v>
      </c>
      <c r="R2868" s="2">
        <v>9256000</v>
      </c>
      <c r="S2868" s="2">
        <v>9416000</v>
      </c>
      <c r="T2868" s="2">
        <v>9568000</v>
      </c>
      <c r="U2868" s="2">
        <v>9720000</v>
      </c>
      <c r="V2868" s="2">
        <v>9816000</v>
      </c>
      <c r="W2868" s="2">
        <v>9960000</v>
      </c>
      <c r="X2868" s="2">
        <v>10104000</v>
      </c>
      <c r="Y2868" s="2">
        <v>10240000</v>
      </c>
      <c r="Z2868" s="2">
        <v>10336000</v>
      </c>
      <c r="AA2868" s="2">
        <v>10384000</v>
      </c>
      <c r="AB2868" s="2">
        <v>10392000</v>
      </c>
      <c r="AC2868" s="2">
        <v>10496000</v>
      </c>
      <c r="AD2868" s="2">
        <v>10552000</v>
      </c>
      <c r="AE2868" s="2">
        <v>10584000</v>
      </c>
      <c r="AF2868" s="2">
        <v>10712000</v>
      </c>
    </row>
    <row r="2869" spans="1:32">
      <c r="A2869" t="s">
        <v>8472</v>
      </c>
      <c r="B2869" t="s">
        <v>19</v>
      </c>
      <c r="C2869">
        <v>0</v>
      </c>
      <c r="D2869">
        <v>0</v>
      </c>
      <c r="E2869">
        <v>0</v>
      </c>
      <c r="F2869">
        <v>0</v>
      </c>
      <c r="G2869">
        <v>0</v>
      </c>
      <c r="H2869">
        <v>0</v>
      </c>
      <c r="I2869">
        <v>0</v>
      </c>
      <c r="J2869">
        <v>0</v>
      </c>
      <c r="K2869">
        <v>0</v>
      </c>
      <c r="L2869">
        <v>0</v>
      </c>
      <c r="M2869">
        <v>0</v>
      </c>
      <c r="N2869">
        <v>0</v>
      </c>
      <c r="O2869">
        <v>0</v>
      </c>
      <c r="P2869">
        <v>0</v>
      </c>
      <c r="Q2869">
        <v>0</v>
      </c>
      <c r="R2869">
        <v>0</v>
      </c>
      <c r="S2869">
        <v>0</v>
      </c>
      <c r="T2869">
        <v>0</v>
      </c>
      <c r="U2869">
        <v>0</v>
      </c>
      <c r="V2869">
        <v>0</v>
      </c>
      <c r="W2869">
        <v>0</v>
      </c>
      <c r="X2869">
        <v>0</v>
      </c>
      <c r="Y2869">
        <v>0</v>
      </c>
      <c r="Z2869">
        <v>0</v>
      </c>
      <c r="AA2869">
        <v>0</v>
      </c>
      <c r="AB2869">
        <v>0</v>
      </c>
      <c r="AC2869">
        <v>0</v>
      </c>
      <c r="AD2869">
        <v>0</v>
      </c>
      <c r="AE2869">
        <v>0</v>
      </c>
      <c r="AF2869">
        <v>0</v>
      </c>
    </row>
    <row r="2870" spans="1:32">
      <c r="A2870" t="s">
        <v>8473</v>
      </c>
      <c r="B2870" t="s">
        <v>19</v>
      </c>
      <c r="C2870" s="2">
        <v>1228870000000</v>
      </c>
      <c r="D2870" s="2">
        <v>1104180000000</v>
      </c>
      <c r="E2870" s="2">
        <v>1158300000000</v>
      </c>
      <c r="F2870" s="2">
        <v>1272380000000</v>
      </c>
      <c r="G2870" s="2">
        <v>1346130000000</v>
      </c>
      <c r="H2870" s="2">
        <v>1409270000000</v>
      </c>
      <c r="I2870" s="2">
        <v>1443230000000</v>
      </c>
      <c r="J2870" s="2">
        <v>1446420000000</v>
      </c>
      <c r="K2870" s="2">
        <v>1429970000000</v>
      </c>
      <c r="L2870" s="2">
        <v>1407150000000</v>
      </c>
      <c r="M2870" s="2">
        <v>1386460000000</v>
      </c>
      <c r="N2870" s="2">
        <v>1370540000000</v>
      </c>
      <c r="O2870" s="2">
        <v>1356210000000</v>
      </c>
      <c r="P2870" s="2">
        <v>1346660000000</v>
      </c>
      <c r="Q2870" s="2">
        <v>1339230000000</v>
      </c>
      <c r="R2870" s="2">
        <v>1349320000000</v>
      </c>
      <c r="S2870" s="2">
        <v>1357810000000</v>
      </c>
      <c r="T2870" s="2">
        <v>1357810000000</v>
      </c>
      <c r="U2870" s="2">
        <v>1382740000000</v>
      </c>
      <c r="V2870" s="2">
        <v>1384340000000</v>
      </c>
      <c r="W2870" s="2">
        <v>1391760000000</v>
      </c>
      <c r="X2870" s="2">
        <v>1408740000000</v>
      </c>
      <c r="Y2870" s="2">
        <v>1432620000000</v>
      </c>
      <c r="Z2870" s="2">
        <v>1456500000000</v>
      </c>
      <c r="AA2870" s="2">
        <v>1470290000000</v>
      </c>
      <c r="AB2870" s="2">
        <v>1455970000000</v>
      </c>
      <c r="AC2870" s="2">
        <v>1476130000000</v>
      </c>
      <c r="AD2870" s="2">
        <v>1496820000000</v>
      </c>
      <c r="AE2870" s="2">
        <v>1516450000000</v>
      </c>
      <c r="AF2870" s="2">
        <v>1530250000000</v>
      </c>
    </row>
    <row r="2871" spans="1:32">
      <c r="A2871" t="s">
        <v>8474</v>
      </c>
      <c r="B2871" t="s">
        <v>19</v>
      </c>
      <c r="C2871" s="2">
        <v>132637000</v>
      </c>
      <c r="D2871" s="2">
        <v>119179000</v>
      </c>
      <c r="E2871" s="2">
        <v>125020000</v>
      </c>
      <c r="F2871" s="2">
        <v>137333000</v>
      </c>
      <c r="G2871" s="2">
        <v>145294000</v>
      </c>
      <c r="H2871" s="2">
        <v>152109000</v>
      </c>
      <c r="I2871" s="2">
        <v>155774000</v>
      </c>
      <c r="J2871" s="2">
        <v>156118000</v>
      </c>
      <c r="K2871" s="2">
        <v>154343000</v>
      </c>
      <c r="L2871" s="2">
        <v>151880000</v>
      </c>
      <c r="M2871" s="2">
        <v>149647000</v>
      </c>
      <c r="N2871" s="2">
        <v>147928000</v>
      </c>
      <c r="O2871" s="2">
        <v>146382000</v>
      </c>
      <c r="P2871" s="2">
        <v>145351000</v>
      </c>
      <c r="Q2871" s="2">
        <v>144549000</v>
      </c>
      <c r="R2871" s="2">
        <v>145638000</v>
      </c>
      <c r="S2871" s="2">
        <v>146554000</v>
      </c>
      <c r="T2871" s="2">
        <v>146554000</v>
      </c>
      <c r="U2871" s="2">
        <v>149246000</v>
      </c>
      <c r="V2871" s="2">
        <v>149417000</v>
      </c>
      <c r="W2871" s="2">
        <v>150219000</v>
      </c>
      <c r="X2871" s="2">
        <v>152052000</v>
      </c>
      <c r="Y2871" s="2">
        <v>154629000</v>
      </c>
      <c r="Z2871" s="2">
        <v>157206000</v>
      </c>
      <c r="AA2871" s="2">
        <v>158695000</v>
      </c>
      <c r="AB2871" s="2">
        <v>157149000</v>
      </c>
      <c r="AC2871" s="2">
        <v>159325000</v>
      </c>
      <c r="AD2871" s="2">
        <v>161559000</v>
      </c>
      <c r="AE2871" s="2">
        <v>163678000</v>
      </c>
      <c r="AF2871" s="2">
        <v>165167000</v>
      </c>
    </row>
    <row r="2872" spans="1:32">
      <c r="A2872" t="s">
        <v>8475</v>
      </c>
      <c r="B2872" t="s">
        <v>19</v>
      </c>
      <c r="C2872" s="2">
        <v>739383000</v>
      </c>
      <c r="D2872" s="2">
        <v>664359000</v>
      </c>
      <c r="E2872" s="2">
        <v>696923000</v>
      </c>
      <c r="F2872" s="2">
        <v>765561000</v>
      </c>
      <c r="G2872" s="2">
        <v>809937000</v>
      </c>
      <c r="H2872" s="2">
        <v>847928000</v>
      </c>
      <c r="I2872" s="2">
        <v>868360000</v>
      </c>
      <c r="J2872" s="2">
        <v>870275000</v>
      </c>
      <c r="K2872" s="2">
        <v>860379000</v>
      </c>
      <c r="L2872" s="2">
        <v>846651000</v>
      </c>
      <c r="M2872" s="2">
        <v>834200000</v>
      </c>
      <c r="N2872" s="2">
        <v>824623000</v>
      </c>
      <c r="O2872" s="2">
        <v>816003000</v>
      </c>
      <c r="P2872" s="2">
        <v>810256000</v>
      </c>
      <c r="Q2872" s="2">
        <v>805787000</v>
      </c>
      <c r="R2872" s="2">
        <v>811853000</v>
      </c>
      <c r="S2872" s="2">
        <v>816961000</v>
      </c>
      <c r="T2872" s="2">
        <v>816961000</v>
      </c>
      <c r="U2872" s="2">
        <v>831965000</v>
      </c>
      <c r="V2872" s="2">
        <v>832923000</v>
      </c>
      <c r="W2872" s="2">
        <v>837393000</v>
      </c>
      <c r="X2872" s="2">
        <v>847609000</v>
      </c>
      <c r="Y2872" s="2">
        <v>861975000</v>
      </c>
      <c r="Z2872" s="2">
        <v>876341000</v>
      </c>
      <c r="AA2872" s="2">
        <v>884642000</v>
      </c>
      <c r="AB2872" s="2">
        <v>876022000</v>
      </c>
      <c r="AC2872" s="2">
        <v>888153000</v>
      </c>
      <c r="AD2872" s="2">
        <v>900604000</v>
      </c>
      <c r="AE2872" s="2">
        <v>912416000</v>
      </c>
      <c r="AF2872" s="2">
        <v>920717000</v>
      </c>
    </row>
    <row r="2873" spans="1:32">
      <c r="A2873" t="s">
        <v>8476</v>
      </c>
      <c r="B2873" t="s">
        <v>19</v>
      </c>
      <c r="C2873" s="2">
        <v>1236950000</v>
      </c>
      <c r="D2873" s="2">
        <v>1111440000</v>
      </c>
      <c r="E2873" s="2">
        <v>1165920000</v>
      </c>
      <c r="F2873" s="2">
        <v>1280750000</v>
      </c>
      <c r="G2873" s="2">
        <v>1354990000</v>
      </c>
      <c r="H2873" s="2">
        <v>1418540000</v>
      </c>
      <c r="I2873" s="2">
        <v>1452720000</v>
      </c>
      <c r="J2873" s="2">
        <v>1455930000</v>
      </c>
      <c r="K2873" s="2">
        <v>1439370000</v>
      </c>
      <c r="L2873" s="2">
        <v>1416410000</v>
      </c>
      <c r="M2873" s="2">
        <v>1395580000</v>
      </c>
      <c r="N2873" s="2">
        <v>1379550000</v>
      </c>
      <c r="O2873" s="2">
        <v>1365130000</v>
      </c>
      <c r="P2873" s="2">
        <v>1355520000</v>
      </c>
      <c r="Q2873" s="2">
        <v>1348040000</v>
      </c>
      <c r="R2873" s="2">
        <v>1358190000</v>
      </c>
      <c r="S2873" s="2">
        <v>1366740000</v>
      </c>
      <c r="T2873" s="2">
        <v>1366740000</v>
      </c>
      <c r="U2873" s="2">
        <v>1391840000</v>
      </c>
      <c r="V2873" s="2">
        <v>1393440000</v>
      </c>
      <c r="W2873" s="2">
        <v>1400920000</v>
      </c>
      <c r="X2873" s="2">
        <v>1418010000</v>
      </c>
      <c r="Y2873" s="2">
        <v>1442040000</v>
      </c>
      <c r="Z2873" s="2">
        <v>1466080000</v>
      </c>
      <c r="AA2873" s="2">
        <v>1479960000</v>
      </c>
      <c r="AB2873" s="2">
        <v>1465540000</v>
      </c>
      <c r="AC2873" s="2">
        <v>1485840000</v>
      </c>
      <c r="AD2873" s="2">
        <v>1506670000</v>
      </c>
      <c r="AE2873" s="2">
        <v>1526430000</v>
      </c>
      <c r="AF2873" s="2">
        <v>1540320000</v>
      </c>
    </row>
    <row r="2874" spans="1:32">
      <c r="A2874" t="s">
        <v>8477</v>
      </c>
      <c r="B2874" t="s">
        <v>19</v>
      </c>
      <c r="C2874" s="2">
        <v>49608700</v>
      </c>
      <c r="D2874" s="2">
        <v>44575000</v>
      </c>
      <c r="E2874" s="2">
        <v>46759900</v>
      </c>
      <c r="F2874" s="2">
        <v>51365200</v>
      </c>
      <c r="G2874" s="2">
        <v>54342500</v>
      </c>
      <c r="H2874" s="2">
        <v>56891500</v>
      </c>
      <c r="I2874" s="2">
        <v>58262400</v>
      </c>
      <c r="J2874" s="2">
        <v>58390900</v>
      </c>
      <c r="K2874" s="2">
        <v>57726900</v>
      </c>
      <c r="L2874" s="2">
        <v>56805800</v>
      </c>
      <c r="M2874" s="2">
        <v>55970500</v>
      </c>
      <c r="N2874" s="2">
        <v>55327900</v>
      </c>
      <c r="O2874" s="2">
        <v>54749500</v>
      </c>
      <c r="P2874" s="2">
        <v>54364000</v>
      </c>
      <c r="Q2874" s="2">
        <v>54064100</v>
      </c>
      <c r="R2874" s="2">
        <v>54471100</v>
      </c>
      <c r="S2874" s="2">
        <v>54813800</v>
      </c>
      <c r="T2874" s="2">
        <v>54813800</v>
      </c>
      <c r="U2874" s="2">
        <v>55820500</v>
      </c>
      <c r="V2874" s="2">
        <v>55884800</v>
      </c>
      <c r="W2874" s="2">
        <v>56184700</v>
      </c>
      <c r="X2874" s="2">
        <v>56870100</v>
      </c>
      <c r="Y2874" s="2">
        <v>57834000</v>
      </c>
      <c r="Z2874" s="2">
        <v>58797900</v>
      </c>
      <c r="AA2874" s="2">
        <v>59354800</v>
      </c>
      <c r="AB2874" s="2">
        <v>58776500</v>
      </c>
      <c r="AC2874" s="2">
        <v>59590400</v>
      </c>
      <c r="AD2874" s="2">
        <v>60425800</v>
      </c>
      <c r="AE2874" s="2">
        <v>61218400</v>
      </c>
      <c r="AF2874" s="2">
        <v>61775300</v>
      </c>
    </row>
    <row r="2875" spans="1:32">
      <c r="A2875" t="s">
        <v>8478</v>
      </c>
      <c r="B2875" t="s">
        <v>19</v>
      </c>
      <c r="C2875" s="2">
        <v>46621100</v>
      </c>
      <c r="D2875" s="2">
        <v>41890500</v>
      </c>
      <c r="E2875" s="2">
        <v>43943800</v>
      </c>
      <c r="F2875" s="2">
        <v>48271700</v>
      </c>
      <c r="G2875" s="2">
        <v>51069800</v>
      </c>
      <c r="H2875" s="2">
        <v>53465300</v>
      </c>
      <c r="I2875" s="2">
        <v>54753600</v>
      </c>
      <c r="J2875" s="2">
        <v>54874400</v>
      </c>
      <c r="K2875" s="2">
        <v>54250400</v>
      </c>
      <c r="L2875" s="2">
        <v>53384800</v>
      </c>
      <c r="M2875" s="2">
        <v>52599700</v>
      </c>
      <c r="N2875" s="2">
        <v>51995800</v>
      </c>
      <c r="O2875" s="2">
        <v>51452300</v>
      </c>
      <c r="P2875" s="2">
        <v>51089900</v>
      </c>
      <c r="Q2875" s="2">
        <v>50808100</v>
      </c>
      <c r="R2875" s="2">
        <v>51190600</v>
      </c>
      <c r="S2875" s="2">
        <v>51512700</v>
      </c>
      <c r="T2875" s="2">
        <v>51512700</v>
      </c>
      <c r="U2875" s="2">
        <v>52458800</v>
      </c>
      <c r="V2875" s="2">
        <v>52519200</v>
      </c>
      <c r="W2875" s="2">
        <v>52801000</v>
      </c>
      <c r="X2875" s="2">
        <v>53445200</v>
      </c>
      <c r="Y2875" s="2">
        <v>54351000</v>
      </c>
      <c r="Z2875" s="2">
        <v>55256800</v>
      </c>
      <c r="AA2875" s="2">
        <v>55780200</v>
      </c>
      <c r="AB2875" s="2">
        <v>55236700</v>
      </c>
      <c r="AC2875" s="2">
        <v>56001700</v>
      </c>
      <c r="AD2875" s="2">
        <v>56786700</v>
      </c>
      <c r="AE2875" s="2">
        <v>57531500</v>
      </c>
      <c r="AF2875" s="2">
        <v>58054900</v>
      </c>
    </row>
    <row r="2876" spans="1:32">
      <c r="A2876" t="s">
        <v>8479</v>
      </c>
      <c r="B2876" t="s">
        <v>19</v>
      </c>
      <c r="C2876" s="2">
        <v>28787900</v>
      </c>
      <c r="D2876" s="2">
        <v>25866800</v>
      </c>
      <c r="E2876" s="2">
        <v>27134700</v>
      </c>
      <c r="F2876" s="2">
        <v>29807100</v>
      </c>
      <c r="G2876" s="2">
        <v>31534900</v>
      </c>
      <c r="H2876" s="2">
        <v>33014100</v>
      </c>
      <c r="I2876" s="2">
        <v>33809600</v>
      </c>
      <c r="J2876" s="2">
        <v>33884200</v>
      </c>
      <c r="K2876" s="2">
        <v>33498800</v>
      </c>
      <c r="L2876" s="2">
        <v>32964400</v>
      </c>
      <c r="M2876" s="2">
        <v>32479600</v>
      </c>
      <c r="N2876" s="2">
        <v>32106700</v>
      </c>
      <c r="O2876" s="2">
        <v>31771100</v>
      </c>
      <c r="P2876" s="2">
        <v>31547300</v>
      </c>
      <c r="Q2876" s="2">
        <v>31373300</v>
      </c>
      <c r="R2876" s="2">
        <v>31609500</v>
      </c>
      <c r="S2876" s="2">
        <v>31808400</v>
      </c>
      <c r="T2876" s="2">
        <v>31808400</v>
      </c>
      <c r="U2876" s="2">
        <v>32392600</v>
      </c>
      <c r="V2876" s="2">
        <v>32429900</v>
      </c>
      <c r="W2876" s="2">
        <v>32603900</v>
      </c>
      <c r="X2876" s="2">
        <v>33001600</v>
      </c>
      <c r="Y2876" s="2">
        <v>33561000</v>
      </c>
      <c r="Z2876" s="2">
        <v>34120400</v>
      </c>
      <c r="AA2876" s="2">
        <v>34443500</v>
      </c>
      <c r="AB2876" s="2">
        <v>34107900</v>
      </c>
      <c r="AC2876" s="2">
        <v>34580300</v>
      </c>
      <c r="AD2876" s="2">
        <v>35065000</v>
      </c>
      <c r="AE2876" s="2">
        <v>35524900</v>
      </c>
      <c r="AF2876" s="2">
        <v>35848100</v>
      </c>
    </row>
    <row r="2877" spans="1:32">
      <c r="A2877" t="s">
        <v>8480</v>
      </c>
      <c r="B2877" t="s">
        <v>19</v>
      </c>
      <c r="C2877" s="2">
        <v>2918160</v>
      </c>
      <c r="D2877" s="2">
        <v>2622060</v>
      </c>
      <c r="E2877" s="2">
        <v>2750580</v>
      </c>
      <c r="F2877" s="2">
        <v>3021480</v>
      </c>
      <c r="G2877" s="2">
        <v>3196620</v>
      </c>
      <c r="H2877" s="2">
        <v>3346560</v>
      </c>
      <c r="I2877" s="2">
        <v>3427200</v>
      </c>
      <c r="J2877" s="2">
        <v>3434760</v>
      </c>
      <c r="K2877" s="2">
        <v>3395700</v>
      </c>
      <c r="L2877" s="2">
        <v>3341520</v>
      </c>
      <c r="M2877" s="2">
        <v>3292380</v>
      </c>
      <c r="N2877" s="2">
        <v>3254580</v>
      </c>
      <c r="O2877" s="2">
        <v>3220560</v>
      </c>
      <c r="P2877" s="2">
        <v>3197880</v>
      </c>
      <c r="Q2877" s="2">
        <v>3180240</v>
      </c>
      <c r="R2877" s="2">
        <v>3204180</v>
      </c>
      <c r="S2877" s="2">
        <v>3224340</v>
      </c>
      <c r="T2877" s="2">
        <v>3224340</v>
      </c>
      <c r="U2877" s="2">
        <v>3283560</v>
      </c>
      <c r="V2877" s="2">
        <v>3287340</v>
      </c>
      <c r="W2877" s="2">
        <v>3304980</v>
      </c>
      <c r="X2877" s="2">
        <v>3345300</v>
      </c>
      <c r="Y2877" s="2">
        <v>3402000</v>
      </c>
      <c r="Z2877" s="2">
        <v>3458700</v>
      </c>
      <c r="AA2877" s="2">
        <v>3491460</v>
      </c>
      <c r="AB2877" s="2">
        <v>3457440</v>
      </c>
      <c r="AC2877" s="2">
        <v>3505320</v>
      </c>
      <c r="AD2877" s="2">
        <v>3554460</v>
      </c>
      <c r="AE2877" s="2">
        <v>3601080</v>
      </c>
      <c r="AF2877" s="2">
        <v>3633840</v>
      </c>
    </row>
    <row r="2878" spans="1:32">
      <c r="A2878" t="s">
        <v>8481</v>
      </c>
      <c r="B2878" t="s">
        <v>19</v>
      </c>
      <c r="C2878" s="2">
        <v>21307200</v>
      </c>
      <c r="D2878" s="2">
        <v>19145200</v>
      </c>
      <c r="E2878" s="2">
        <v>20083600</v>
      </c>
      <c r="F2878" s="2">
        <v>22061600</v>
      </c>
      <c r="G2878" s="2">
        <v>23340400</v>
      </c>
      <c r="H2878" s="2">
        <v>24435200</v>
      </c>
      <c r="I2878" s="2">
        <v>25024000</v>
      </c>
      <c r="J2878" s="2">
        <v>25079200</v>
      </c>
      <c r="K2878" s="2">
        <v>24794000</v>
      </c>
      <c r="L2878" s="2">
        <v>24398400</v>
      </c>
      <c r="M2878" s="2">
        <v>24039600</v>
      </c>
      <c r="N2878" s="2">
        <v>23763600</v>
      </c>
      <c r="O2878" s="2">
        <v>23515200</v>
      </c>
      <c r="P2878" s="2">
        <v>23349600</v>
      </c>
      <c r="Q2878" s="2">
        <v>23220800</v>
      </c>
      <c r="R2878" s="2">
        <v>23395600</v>
      </c>
      <c r="S2878" s="2">
        <v>23542800</v>
      </c>
      <c r="T2878" s="2">
        <v>23542800</v>
      </c>
      <c r="U2878" s="2">
        <v>23975200</v>
      </c>
      <c r="V2878" s="2">
        <v>24002800</v>
      </c>
      <c r="W2878" s="2">
        <v>24131600</v>
      </c>
      <c r="X2878" s="2">
        <v>24426000</v>
      </c>
      <c r="Y2878" s="2">
        <v>24840000</v>
      </c>
      <c r="Z2878" s="2">
        <v>25254000</v>
      </c>
      <c r="AA2878" s="2">
        <v>25493200</v>
      </c>
      <c r="AB2878" s="2">
        <v>25244800</v>
      </c>
      <c r="AC2878" s="2">
        <v>25594400</v>
      </c>
      <c r="AD2878" s="2">
        <v>25953200</v>
      </c>
      <c r="AE2878" s="2">
        <v>26293600</v>
      </c>
      <c r="AF2878" s="2">
        <v>26532800</v>
      </c>
    </row>
    <row r="2879" spans="1:32">
      <c r="A2879" t="s">
        <v>8482</v>
      </c>
      <c r="B2879" t="s">
        <v>19</v>
      </c>
      <c r="C2879" s="2">
        <v>26286600</v>
      </c>
      <c r="D2879" s="2">
        <v>23619400</v>
      </c>
      <c r="E2879" s="2">
        <v>24777000</v>
      </c>
      <c r="F2879" s="2">
        <v>27217300</v>
      </c>
      <c r="G2879" s="2">
        <v>28795000</v>
      </c>
      <c r="H2879" s="2">
        <v>30145600</v>
      </c>
      <c r="I2879" s="2">
        <v>30872000</v>
      </c>
      <c r="J2879" s="2">
        <v>30940100</v>
      </c>
      <c r="K2879" s="2">
        <v>30588200</v>
      </c>
      <c r="L2879" s="2">
        <v>30100200</v>
      </c>
      <c r="M2879" s="2">
        <v>29657600</v>
      </c>
      <c r="N2879" s="2">
        <v>29317000</v>
      </c>
      <c r="O2879" s="2">
        <v>29010600</v>
      </c>
      <c r="P2879" s="2">
        <v>28806300</v>
      </c>
      <c r="Q2879" s="2">
        <v>28647400</v>
      </c>
      <c r="R2879" s="2">
        <v>28863000</v>
      </c>
      <c r="S2879" s="2">
        <v>29044600</v>
      </c>
      <c r="T2879" s="2">
        <v>29044600</v>
      </c>
      <c r="U2879" s="2">
        <v>29578100</v>
      </c>
      <c r="V2879" s="2">
        <v>29612200</v>
      </c>
      <c r="W2879" s="2">
        <v>29771000</v>
      </c>
      <c r="X2879" s="2">
        <v>30134200</v>
      </c>
      <c r="Y2879" s="2">
        <v>30645000</v>
      </c>
      <c r="Z2879" s="2">
        <v>31155800</v>
      </c>
      <c r="AA2879" s="2">
        <v>31450800</v>
      </c>
      <c r="AB2879" s="2">
        <v>31144400</v>
      </c>
      <c r="AC2879" s="2">
        <v>31575700</v>
      </c>
      <c r="AD2879" s="2">
        <v>32018300</v>
      </c>
      <c r="AE2879" s="2">
        <v>32438300</v>
      </c>
      <c r="AF2879" s="2">
        <v>32733400</v>
      </c>
    </row>
    <row r="2880" spans="1:32">
      <c r="A2880" t="s">
        <v>8483</v>
      </c>
      <c r="B2880" t="s">
        <v>19</v>
      </c>
      <c r="C2880" s="2">
        <v>1852800</v>
      </c>
      <c r="D2880" s="2">
        <v>1664800</v>
      </c>
      <c r="E2880" s="2">
        <v>1746400</v>
      </c>
      <c r="F2880" s="2">
        <v>1918400</v>
      </c>
      <c r="G2880" s="2">
        <v>2029600</v>
      </c>
      <c r="H2880" s="2">
        <v>2124800</v>
      </c>
      <c r="I2880" s="2">
        <v>2176000</v>
      </c>
      <c r="J2880" s="2">
        <v>2180800</v>
      </c>
      <c r="K2880" s="2">
        <v>2156000</v>
      </c>
      <c r="L2880" s="2">
        <v>2121600</v>
      </c>
      <c r="M2880" s="2">
        <v>2090400</v>
      </c>
      <c r="N2880" s="2">
        <v>2066400</v>
      </c>
      <c r="O2880" s="2">
        <v>2044800</v>
      </c>
      <c r="P2880" s="2">
        <v>2030400</v>
      </c>
      <c r="Q2880" s="2">
        <v>2019200</v>
      </c>
      <c r="R2880" s="2">
        <v>2034400</v>
      </c>
      <c r="S2880" s="2">
        <v>2047200</v>
      </c>
      <c r="T2880" s="2">
        <v>2047200</v>
      </c>
      <c r="U2880" s="2">
        <v>2084800</v>
      </c>
      <c r="V2880" s="2">
        <v>2087200</v>
      </c>
      <c r="W2880" s="2">
        <v>2098400</v>
      </c>
      <c r="X2880" s="2">
        <v>2124000</v>
      </c>
      <c r="Y2880" s="2">
        <v>2160000</v>
      </c>
      <c r="Z2880" s="2">
        <v>2196000</v>
      </c>
      <c r="AA2880" s="2">
        <v>2216800</v>
      </c>
      <c r="AB2880" s="2">
        <v>2195200</v>
      </c>
      <c r="AC2880" s="2">
        <v>2225600</v>
      </c>
      <c r="AD2880" s="2">
        <v>2256800</v>
      </c>
      <c r="AE2880" s="2">
        <v>2286400</v>
      </c>
      <c r="AF2880" s="2">
        <v>2307200</v>
      </c>
    </row>
    <row r="2881" spans="1:32">
      <c r="A2881" t="s">
        <v>8484</v>
      </c>
      <c r="B2881" t="s">
        <v>19</v>
      </c>
      <c r="C2881">
        <v>0</v>
      </c>
      <c r="D2881">
        <v>0</v>
      </c>
      <c r="E2881">
        <v>0</v>
      </c>
      <c r="F2881">
        <v>0</v>
      </c>
      <c r="G2881">
        <v>0</v>
      </c>
      <c r="H2881">
        <v>0</v>
      </c>
      <c r="I2881">
        <v>0</v>
      </c>
      <c r="J2881">
        <v>0</v>
      </c>
      <c r="K2881">
        <v>0</v>
      </c>
      <c r="L2881">
        <v>0</v>
      </c>
      <c r="M2881">
        <v>0</v>
      </c>
      <c r="N2881">
        <v>0</v>
      </c>
      <c r="O2881">
        <v>0</v>
      </c>
      <c r="P2881">
        <v>0</v>
      </c>
      <c r="Q2881">
        <v>0</v>
      </c>
      <c r="R2881">
        <v>0</v>
      </c>
      <c r="S2881">
        <v>0</v>
      </c>
      <c r="T2881">
        <v>0</v>
      </c>
      <c r="U2881">
        <v>0</v>
      </c>
      <c r="V2881">
        <v>0</v>
      </c>
      <c r="W2881">
        <v>0</v>
      </c>
      <c r="X2881">
        <v>0</v>
      </c>
      <c r="Y2881">
        <v>0</v>
      </c>
      <c r="Z2881">
        <v>0</v>
      </c>
      <c r="AA2881">
        <v>0</v>
      </c>
      <c r="AB2881">
        <v>0</v>
      </c>
      <c r="AC2881">
        <v>0</v>
      </c>
      <c r="AD2881">
        <v>0</v>
      </c>
      <c r="AE2881">
        <v>0</v>
      </c>
      <c r="AF2881">
        <v>0</v>
      </c>
    </row>
    <row r="2882" spans="1:32">
      <c r="A2882" t="s">
        <v>8485</v>
      </c>
      <c r="B2882" t="s">
        <v>19</v>
      </c>
      <c r="C2882" s="2">
        <v>1656530000000</v>
      </c>
      <c r="D2882" s="2">
        <v>1680410000000</v>
      </c>
      <c r="E2882" s="2">
        <v>1633190000000</v>
      </c>
      <c r="F2882" s="2">
        <v>1648570000000</v>
      </c>
      <c r="G2882" s="2">
        <v>1674570000000</v>
      </c>
      <c r="H2882" s="2">
        <v>1698980000000</v>
      </c>
      <c r="I2882" s="2">
        <v>1715960000000</v>
      </c>
      <c r="J2882" s="2">
        <v>1722860000000</v>
      </c>
      <c r="K2882" s="2">
        <v>1719140000000</v>
      </c>
      <c r="L2882" s="2">
        <v>1710650000000</v>
      </c>
      <c r="M2882" s="2">
        <v>1694210000000</v>
      </c>
      <c r="N2882" s="2">
        <v>1694210000000</v>
      </c>
      <c r="O2882" s="2">
        <v>1714900000000</v>
      </c>
      <c r="P2882" s="2">
        <v>1738250000000</v>
      </c>
      <c r="Q2882" s="2">
        <v>1764780000000</v>
      </c>
      <c r="R2882" s="2">
        <v>1797140000000</v>
      </c>
      <c r="S2882" s="2">
        <v>1831100000000</v>
      </c>
      <c r="T2882" s="2">
        <v>1864530000000</v>
      </c>
      <c r="U2882" s="2">
        <v>1906980000000</v>
      </c>
      <c r="V2882" s="2">
        <v>1943590000000</v>
      </c>
      <c r="W2882" s="2">
        <v>1983380000000</v>
      </c>
      <c r="X2882" s="2">
        <v>2024240000000</v>
      </c>
      <c r="Y2882" s="2">
        <v>2069870000000</v>
      </c>
      <c r="Z2882" s="2">
        <v>2114970000000</v>
      </c>
      <c r="AA2882" s="2">
        <v>2155830000000</v>
      </c>
      <c r="AB2882" s="2">
        <v>2190850000000</v>
      </c>
      <c r="AC2882" s="2">
        <v>2238070000000</v>
      </c>
      <c r="AD2882" s="2">
        <v>2285290000000</v>
      </c>
      <c r="AE2882" s="2">
        <v>2331990000000</v>
      </c>
      <c r="AF2882" s="2">
        <v>2385050000000</v>
      </c>
    </row>
    <row r="2883" spans="1:32">
      <c r="A2883" t="s">
        <v>8486</v>
      </c>
      <c r="B2883" t="s">
        <v>19</v>
      </c>
      <c r="C2883" s="2">
        <v>178797000</v>
      </c>
      <c r="D2883" s="2">
        <v>181374000</v>
      </c>
      <c r="E2883" s="2">
        <v>176277000</v>
      </c>
      <c r="F2883" s="2">
        <v>177938000</v>
      </c>
      <c r="G2883" s="2">
        <v>180744000</v>
      </c>
      <c r="H2883" s="2">
        <v>183379000</v>
      </c>
      <c r="I2883" s="2">
        <v>185211000</v>
      </c>
      <c r="J2883" s="2">
        <v>185956000</v>
      </c>
      <c r="K2883" s="2">
        <v>185555000</v>
      </c>
      <c r="L2883" s="2">
        <v>184638000</v>
      </c>
      <c r="M2883" s="2">
        <v>182863000</v>
      </c>
      <c r="N2883" s="2">
        <v>182863000</v>
      </c>
      <c r="O2883" s="2">
        <v>185097000</v>
      </c>
      <c r="P2883" s="2">
        <v>187617000</v>
      </c>
      <c r="Q2883" s="2">
        <v>190480000</v>
      </c>
      <c r="R2883" s="2">
        <v>193973000</v>
      </c>
      <c r="S2883" s="2">
        <v>197639000</v>
      </c>
      <c r="T2883" s="2">
        <v>201247000</v>
      </c>
      <c r="U2883" s="2">
        <v>205828000</v>
      </c>
      <c r="V2883" s="2">
        <v>209780000</v>
      </c>
      <c r="W2883" s="2">
        <v>214075000</v>
      </c>
      <c r="X2883" s="2">
        <v>218485000</v>
      </c>
      <c r="Y2883" s="2">
        <v>223410000</v>
      </c>
      <c r="Z2883" s="2">
        <v>228278000</v>
      </c>
      <c r="AA2883" s="2">
        <v>232688000</v>
      </c>
      <c r="AB2883" s="2">
        <v>236468000</v>
      </c>
      <c r="AC2883" s="2">
        <v>241565000</v>
      </c>
      <c r="AD2883" s="2">
        <v>246662000</v>
      </c>
      <c r="AE2883" s="2">
        <v>251702000</v>
      </c>
      <c r="AF2883" s="2">
        <v>257429000</v>
      </c>
    </row>
    <row r="2884" spans="1:32">
      <c r="A2884" t="s">
        <v>8487</v>
      </c>
      <c r="B2884" t="s">
        <v>19</v>
      </c>
      <c r="C2884" s="2">
        <v>996698000</v>
      </c>
      <c r="D2884" s="2">
        <v>1011060000</v>
      </c>
      <c r="E2884" s="2">
        <v>982651000</v>
      </c>
      <c r="F2884" s="2">
        <v>991910000</v>
      </c>
      <c r="G2884" s="2">
        <v>1007550000</v>
      </c>
      <c r="H2884" s="2">
        <v>1022240000</v>
      </c>
      <c r="I2884" s="2">
        <v>1032450000</v>
      </c>
      <c r="J2884" s="2">
        <v>1036600000</v>
      </c>
      <c r="K2884" s="2">
        <v>1034370000</v>
      </c>
      <c r="L2884" s="2">
        <v>1029260000</v>
      </c>
      <c r="M2884" s="2">
        <v>1019370000</v>
      </c>
      <c r="N2884" s="2">
        <v>1019370000</v>
      </c>
      <c r="O2884" s="2">
        <v>1031820000</v>
      </c>
      <c r="P2884" s="2">
        <v>1045860000</v>
      </c>
      <c r="Q2884" s="2">
        <v>1061830000</v>
      </c>
      <c r="R2884" s="2">
        <v>1081300000</v>
      </c>
      <c r="S2884" s="2">
        <v>1101730000</v>
      </c>
      <c r="T2884" s="2">
        <v>1121840000</v>
      </c>
      <c r="U2884" s="2">
        <v>1147380000</v>
      </c>
      <c r="V2884" s="2">
        <v>1169410000</v>
      </c>
      <c r="W2884" s="2">
        <v>1193360000</v>
      </c>
      <c r="X2884" s="2">
        <v>1217940000</v>
      </c>
      <c r="Y2884" s="2">
        <v>1245390000</v>
      </c>
      <c r="Z2884" s="2">
        <v>1272530000</v>
      </c>
      <c r="AA2884" s="2">
        <v>1297110000</v>
      </c>
      <c r="AB2884" s="2">
        <v>1318180000</v>
      </c>
      <c r="AC2884" s="2">
        <v>1346600000</v>
      </c>
      <c r="AD2884" s="2">
        <v>1375010000</v>
      </c>
      <c r="AE2884" s="2">
        <v>1403100000</v>
      </c>
      <c r="AF2884" s="2">
        <v>1435030000</v>
      </c>
    </row>
    <row r="2885" spans="1:32">
      <c r="A2885" t="s">
        <v>8488</v>
      </c>
      <c r="B2885" t="s">
        <v>19</v>
      </c>
      <c r="C2885" s="2">
        <v>1667430000</v>
      </c>
      <c r="D2885" s="2">
        <v>1691460000</v>
      </c>
      <c r="E2885" s="2">
        <v>1643930000</v>
      </c>
      <c r="F2885" s="2">
        <v>1659420000</v>
      </c>
      <c r="G2885" s="2">
        <v>1685590000</v>
      </c>
      <c r="H2885" s="2">
        <v>1710160000</v>
      </c>
      <c r="I2885" s="2">
        <v>1727250000</v>
      </c>
      <c r="J2885" s="2">
        <v>1734190000</v>
      </c>
      <c r="K2885" s="2">
        <v>1730450000</v>
      </c>
      <c r="L2885" s="2">
        <v>1721910000</v>
      </c>
      <c r="M2885" s="2">
        <v>1705350000</v>
      </c>
      <c r="N2885" s="2">
        <v>1705350000</v>
      </c>
      <c r="O2885" s="2">
        <v>1726180000</v>
      </c>
      <c r="P2885" s="2">
        <v>1749680000</v>
      </c>
      <c r="Q2885" s="2">
        <v>1776380000</v>
      </c>
      <c r="R2885" s="2">
        <v>1808960000</v>
      </c>
      <c r="S2885" s="2">
        <v>1843140000</v>
      </c>
      <c r="T2885" s="2">
        <v>1876790000</v>
      </c>
      <c r="U2885" s="2">
        <v>1919520000</v>
      </c>
      <c r="V2885" s="2">
        <v>1956370000</v>
      </c>
      <c r="W2885" s="2">
        <v>1996430000</v>
      </c>
      <c r="X2885" s="2">
        <v>2037550000</v>
      </c>
      <c r="Y2885" s="2">
        <v>2083490000</v>
      </c>
      <c r="Z2885" s="2">
        <v>2128880000</v>
      </c>
      <c r="AA2885" s="2">
        <v>2170010000</v>
      </c>
      <c r="AB2885" s="2">
        <v>2205260000</v>
      </c>
      <c r="AC2885" s="2">
        <v>2252790000</v>
      </c>
      <c r="AD2885" s="2">
        <v>2300330000</v>
      </c>
      <c r="AE2885" s="2">
        <v>2347330000</v>
      </c>
      <c r="AF2885" s="2">
        <v>2400730000</v>
      </c>
    </row>
    <row r="2886" spans="1:32">
      <c r="A2886" t="s">
        <v>8489</v>
      </c>
      <c r="B2886" t="s">
        <v>19</v>
      </c>
      <c r="C2886" s="2">
        <v>66873200</v>
      </c>
      <c r="D2886" s="2">
        <v>67837100</v>
      </c>
      <c r="E2886" s="2">
        <v>65930800</v>
      </c>
      <c r="F2886" s="2">
        <v>66551900</v>
      </c>
      <c r="G2886" s="2">
        <v>67601500</v>
      </c>
      <c r="H2886" s="2">
        <v>68586800</v>
      </c>
      <c r="I2886" s="2">
        <v>69272300</v>
      </c>
      <c r="J2886" s="2">
        <v>69550700</v>
      </c>
      <c r="K2886" s="2">
        <v>69400800</v>
      </c>
      <c r="L2886" s="2">
        <v>69058100</v>
      </c>
      <c r="M2886" s="2">
        <v>68394100</v>
      </c>
      <c r="N2886" s="2">
        <v>68394100</v>
      </c>
      <c r="O2886" s="2">
        <v>69229400</v>
      </c>
      <c r="P2886" s="2">
        <v>70171900</v>
      </c>
      <c r="Q2886" s="2">
        <v>71242900</v>
      </c>
      <c r="R2886" s="2">
        <v>72549500</v>
      </c>
      <c r="S2886" s="2">
        <v>73920400</v>
      </c>
      <c r="T2886" s="2">
        <v>75269900</v>
      </c>
      <c r="U2886" s="2">
        <v>76983500</v>
      </c>
      <c r="V2886" s="2">
        <v>78461500</v>
      </c>
      <c r="W2886" s="2">
        <v>80068000</v>
      </c>
      <c r="X2886" s="2">
        <v>81717300</v>
      </c>
      <c r="Y2886" s="2">
        <v>83559400</v>
      </c>
      <c r="Z2886" s="2">
        <v>85380100</v>
      </c>
      <c r="AA2886" s="2">
        <v>87029500</v>
      </c>
      <c r="AB2886" s="2">
        <v>88443200</v>
      </c>
      <c r="AC2886" s="2">
        <v>90349600</v>
      </c>
      <c r="AD2886" s="2">
        <v>92255900</v>
      </c>
      <c r="AE2886" s="2">
        <v>94140900</v>
      </c>
      <c r="AF2886" s="2">
        <v>96282900</v>
      </c>
    </row>
    <row r="2887" spans="1:32">
      <c r="A2887" t="s">
        <v>8490</v>
      </c>
      <c r="B2887" t="s">
        <v>19</v>
      </c>
      <c r="C2887" s="2">
        <v>62845900</v>
      </c>
      <c r="D2887" s="2">
        <v>63751700</v>
      </c>
      <c r="E2887" s="2">
        <v>61960100</v>
      </c>
      <c r="F2887" s="2">
        <v>62543900</v>
      </c>
      <c r="G2887" s="2">
        <v>63530300</v>
      </c>
      <c r="H2887" s="2">
        <v>64456300</v>
      </c>
      <c r="I2887" s="2">
        <v>65100400</v>
      </c>
      <c r="J2887" s="2">
        <v>65362100</v>
      </c>
      <c r="K2887" s="2">
        <v>65221200</v>
      </c>
      <c r="L2887" s="2">
        <v>64899100</v>
      </c>
      <c r="M2887" s="2">
        <v>64275100</v>
      </c>
      <c r="N2887" s="2">
        <v>64275100</v>
      </c>
      <c r="O2887" s="2">
        <v>65060200</v>
      </c>
      <c r="P2887" s="2">
        <v>65945900</v>
      </c>
      <c r="Q2887" s="2">
        <v>66952400</v>
      </c>
      <c r="R2887" s="2">
        <v>68180300</v>
      </c>
      <c r="S2887" s="2">
        <v>69468600</v>
      </c>
      <c r="T2887" s="2">
        <v>70736800</v>
      </c>
      <c r="U2887" s="2">
        <v>72347200</v>
      </c>
      <c r="V2887" s="2">
        <v>73736200</v>
      </c>
      <c r="W2887" s="2">
        <v>75245900</v>
      </c>
      <c r="X2887" s="2">
        <v>76795900</v>
      </c>
      <c r="Y2887" s="2">
        <v>78527100</v>
      </c>
      <c r="Z2887" s="2">
        <v>80238200</v>
      </c>
      <c r="AA2887" s="2">
        <v>81788200</v>
      </c>
      <c r="AB2887" s="2">
        <v>83116800</v>
      </c>
      <c r="AC2887" s="2">
        <v>84908300</v>
      </c>
      <c r="AD2887" s="2">
        <v>86699900</v>
      </c>
      <c r="AE2887" s="2">
        <v>88471300</v>
      </c>
      <c r="AF2887" s="2">
        <v>90484300</v>
      </c>
    </row>
    <row r="2888" spans="1:32">
      <c r="A2888" t="s">
        <v>8491</v>
      </c>
      <c r="B2888" t="s">
        <v>19</v>
      </c>
      <c r="C2888" s="2">
        <v>38806500</v>
      </c>
      <c r="D2888" s="2">
        <v>39365800</v>
      </c>
      <c r="E2888" s="2">
        <v>38259500</v>
      </c>
      <c r="F2888" s="2">
        <v>38620000</v>
      </c>
      <c r="G2888" s="2">
        <v>39229100</v>
      </c>
      <c r="H2888" s="2">
        <v>39800900</v>
      </c>
      <c r="I2888" s="2">
        <v>40198600</v>
      </c>
      <c r="J2888" s="2">
        <v>40360200</v>
      </c>
      <c r="K2888" s="2">
        <v>40273200</v>
      </c>
      <c r="L2888" s="2">
        <v>40074300</v>
      </c>
      <c r="M2888" s="2">
        <v>39689000</v>
      </c>
      <c r="N2888" s="2">
        <v>39689000</v>
      </c>
      <c r="O2888" s="2">
        <v>40173800</v>
      </c>
      <c r="P2888" s="2">
        <v>40720700</v>
      </c>
      <c r="Q2888" s="2">
        <v>41342200</v>
      </c>
      <c r="R2888" s="2">
        <v>42100400</v>
      </c>
      <c r="S2888" s="2">
        <v>42895900</v>
      </c>
      <c r="T2888" s="2">
        <v>43679000</v>
      </c>
      <c r="U2888" s="2">
        <v>44673400</v>
      </c>
      <c r="V2888" s="2">
        <v>45531100</v>
      </c>
      <c r="W2888" s="2">
        <v>46463300</v>
      </c>
      <c r="X2888" s="2">
        <v>47420400</v>
      </c>
      <c r="Y2888" s="2">
        <v>48489400</v>
      </c>
      <c r="Z2888" s="2">
        <v>49546000</v>
      </c>
      <c r="AA2888" s="2">
        <v>50503100</v>
      </c>
      <c r="AB2888" s="2">
        <v>51323500</v>
      </c>
      <c r="AC2888" s="2">
        <v>52429700</v>
      </c>
      <c r="AD2888" s="2">
        <v>53536000</v>
      </c>
      <c r="AE2888" s="2">
        <v>54629800</v>
      </c>
      <c r="AF2888" s="2">
        <v>55872800</v>
      </c>
    </row>
    <row r="2889" spans="1:32">
      <c r="A2889" t="s">
        <v>8492</v>
      </c>
      <c r="B2889" t="s">
        <v>19</v>
      </c>
      <c r="C2889" s="2">
        <v>3933720</v>
      </c>
      <c r="D2889" s="2">
        <v>3990420</v>
      </c>
      <c r="E2889" s="2">
        <v>3878280</v>
      </c>
      <c r="F2889" s="2">
        <v>3914820</v>
      </c>
      <c r="G2889" s="2">
        <v>3976560</v>
      </c>
      <c r="H2889" s="2">
        <v>4034520</v>
      </c>
      <c r="I2889" s="2">
        <v>4074840</v>
      </c>
      <c r="J2889" s="2">
        <v>4091220</v>
      </c>
      <c r="K2889" s="2">
        <v>4082400</v>
      </c>
      <c r="L2889" s="2">
        <v>4062240</v>
      </c>
      <c r="M2889" s="2">
        <v>4023180</v>
      </c>
      <c r="N2889" s="2">
        <v>4023180</v>
      </c>
      <c r="O2889" s="2">
        <v>4072320</v>
      </c>
      <c r="P2889" s="2">
        <v>4127760</v>
      </c>
      <c r="Q2889" s="2">
        <v>4190760</v>
      </c>
      <c r="R2889" s="2">
        <v>4267620</v>
      </c>
      <c r="S2889" s="2">
        <v>4348260</v>
      </c>
      <c r="T2889" s="2">
        <v>4427640</v>
      </c>
      <c r="U2889" s="2">
        <v>4528440</v>
      </c>
      <c r="V2889" s="2">
        <v>4615380</v>
      </c>
      <c r="W2889" s="2">
        <v>4709880</v>
      </c>
      <c r="X2889" s="2">
        <v>4806900</v>
      </c>
      <c r="Y2889" s="2">
        <v>4915260</v>
      </c>
      <c r="Z2889" s="2">
        <v>5022360</v>
      </c>
      <c r="AA2889" s="2">
        <v>5119380</v>
      </c>
      <c r="AB2889" s="2">
        <v>5202540</v>
      </c>
      <c r="AC2889" s="2">
        <v>5314680</v>
      </c>
      <c r="AD2889" s="2">
        <v>5426820</v>
      </c>
      <c r="AE2889" s="2">
        <v>5537700</v>
      </c>
      <c r="AF2889" s="2">
        <v>5663700</v>
      </c>
    </row>
    <row r="2890" spans="1:32">
      <c r="A2890" t="s">
        <v>8493</v>
      </c>
      <c r="B2890" t="s">
        <v>19</v>
      </c>
      <c r="C2890" s="2">
        <v>28722400</v>
      </c>
      <c r="D2890" s="2">
        <v>29136400</v>
      </c>
      <c r="E2890" s="2">
        <v>28317600</v>
      </c>
      <c r="F2890" s="2">
        <v>28584400</v>
      </c>
      <c r="G2890" s="2">
        <v>29035200</v>
      </c>
      <c r="H2890" s="2">
        <v>29458400</v>
      </c>
      <c r="I2890" s="2">
        <v>29752800</v>
      </c>
      <c r="J2890" s="2">
        <v>29872400</v>
      </c>
      <c r="K2890" s="2">
        <v>29808000</v>
      </c>
      <c r="L2890" s="2">
        <v>29660800</v>
      </c>
      <c r="M2890" s="2">
        <v>29375600</v>
      </c>
      <c r="N2890" s="2">
        <v>29375600</v>
      </c>
      <c r="O2890" s="2">
        <v>29734400</v>
      </c>
      <c r="P2890" s="2">
        <v>30139200</v>
      </c>
      <c r="Q2890" s="2">
        <v>30599200</v>
      </c>
      <c r="R2890" s="2">
        <v>31160400</v>
      </c>
      <c r="S2890" s="2">
        <v>31749200</v>
      </c>
      <c r="T2890" s="2">
        <v>32328800</v>
      </c>
      <c r="U2890" s="2">
        <v>33064800</v>
      </c>
      <c r="V2890" s="2">
        <v>33699600</v>
      </c>
      <c r="W2890" s="2">
        <v>34389600</v>
      </c>
      <c r="X2890" s="2">
        <v>35098000</v>
      </c>
      <c r="Y2890" s="2">
        <v>35889200</v>
      </c>
      <c r="Z2890" s="2">
        <v>36671200</v>
      </c>
      <c r="AA2890" s="2">
        <v>37379600</v>
      </c>
      <c r="AB2890" s="2">
        <v>37986800</v>
      </c>
      <c r="AC2890" s="2">
        <v>38805600</v>
      </c>
      <c r="AD2890" s="2">
        <v>39624400</v>
      </c>
      <c r="AE2890" s="2">
        <v>40434000</v>
      </c>
      <c r="AF2890" s="2">
        <v>41354000</v>
      </c>
    </row>
    <row r="2891" spans="1:32">
      <c r="A2891" t="s">
        <v>8494</v>
      </c>
      <c r="B2891" t="s">
        <v>19</v>
      </c>
      <c r="C2891" s="2">
        <v>35434700</v>
      </c>
      <c r="D2891" s="2">
        <v>35945400</v>
      </c>
      <c r="E2891" s="2">
        <v>34935300</v>
      </c>
      <c r="F2891" s="2">
        <v>35264400</v>
      </c>
      <c r="G2891" s="2">
        <v>35820600</v>
      </c>
      <c r="H2891" s="2">
        <v>36342700</v>
      </c>
      <c r="I2891" s="2">
        <v>36705900</v>
      </c>
      <c r="J2891" s="2">
        <v>36853400</v>
      </c>
      <c r="K2891" s="2">
        <v>36774000</v>
      </c>
      <c r="L2891" s="2">
        <v>36592400</v>
      </c>
      <c r="M2891" s="2">
        <v>36240500</v>
      </c>
      <c r="N2891" s="2">
        <v>36240500</v>
      </c>
      <c r="O2891" s="2">
        <v>36683200</v>
      </c>
      <c r="P2891" s="2">
        <v>37182600</v>
      </c>
      <c r="Q2891" s="2">
        <v>37750100</v>
      </c>
      <c r="R2891" s="2">
        <v>38442400</v>
      </c>
      <c r="S2891" s="2">
        <v>39168800</v>
      </c>
      <c r="T2891" s="2">
        <v>39883900</v>
      </c>
      <c r="U2891" s="2">
        <v>40791900</v>
      </c>
      <c r="V2891" s="2">
        <v>41575000</v>
      </c>
      <c r="W2891" s="2">
        <v>42426300</v>
      </c>
      <c r="X2891" s="2">
        <v>43300200</v>
      </c>
      <c r="Y2891" s="2">
        <v>44276300</v>
      </c>
      <c r="Z2891" s="2">
        <v>45241100</v>
      </c>
      <c r="AA2891" s="2">
        <v>46115000</v>
      </c>
      <c r="AB2891" s="2">
        <v>46864100</v>
      </c>
      <c r="AC2891" s="2">
        <v>47874300</v>
      </c>
      <c r="AD2891" s="2">
        <v>48884400</v>
      </c>
      <c r="AE2891" s="2">
        <v>49883200</v>
      </c>
      <c r="AF2891" s="2">
        <v>51018200</v>
      </c>
    </row>
    <row r="2892" spans="1:32">
      <c r="A2892" t="s">
        <v>8495</v>
      </c>
      <c r="B2892" t="s">
        <v>19</v>
      </c>
      <c r="C2892" s="2">
        <v>2497600</v>
      </c>
      <c r="D2892" s="2">
        <v>2533600</v>
      </c>
      <c r="E2892" s="2">
        <v>2462400</v>
      </c>
      <c r="F2892" s="2">
        <v>2485600</v>
      </c>
      <c r="G2892" s="2">
        <v>2524800</v>
      </c>
      <c r="H2892" s="2">
        <v>2561600</v>
      </c>
      <c r="I2892" s="2">
        <v>2587200</v>
      </c>
      <c r="J2892" s="2">
        <v>2597600</v>
      </c>
      <c r="K2892" s="2">
        <v>2592000</v>
      </c>
      <c r="L2892" s="2">
        <v>2579200</v>
      </c>
      <c r="M2892" s="2">
        <v>2554400</v>
      </c>
      <c r="N2892" s="2">
        <v>2554400</v>
      </c>
      <c r="O2892" s="2">
        <v>2585600</v>
      </c>
      <c r="P2892" s="2">
        <v>2620800</v>
      </c>
      <c r="Q2892" s="2">
        <v>2660800</v>
      </c>
      <c r="R2892" s="2">
        <v>2709600</v>
      </c>
      <c r="S2892" s="2">
        <v>2760800</v>
      </c>
      <c r="T2892" s="2">
        <v>2811200</v>
      </c>
      <c r="U2892" s="2">
        <v>2875200</v>
      </c>
      <c r="V2892" s="2">
        <v>2930400</v>
      </c>
      <c r="W2892" s="2">
        <v>2990400</v>
      </c>
      <c r="X2892" s="2">
        <v>3052000</v>
      </c>
      <c r="Y2892" s="2">
        <v>3120800</v>
      </c>
      <c r="Z2892" s="2">
        <v>3188800</v>
      </c>
      <c r="AA2892" s="2">
        <v>3250400</v>
      </c>
      <c r="AB2892" s="2">
        <v>3303200</v>
      </c>
      <c r="AC2892" s="2">
        <v>3374400</v>
      </c>
      <c r="AD2892" s="2">
        <v>3445600</v>
      </c>
      <c r="AE2892" s="2">
        <v>3516000</v>
      </c>
      <c r="AF2892" s="2">
        <v>3596000</v>
      </c>
    </row>
    <row r="2893" spans="1:32">
      <c r="A2893" t="s">
        <v>8496</v>
      </c>
      <c r="B2893" t="s">
        <v>19</v>
      </c>
      <c r="C2893">
        <v>0</v>
      </c>
      <c r="D2893">
        <v>0</v>
      </c>
      <c r="E2893">
        <v>0</v>
      </c>
      <c r="F2893">
        <v>0</v>
      </c>
      <c r="G2893">
        <v>0</v>
      </c>
      <c r="H2893">
        <v>0</v>
      </c>
      <c r="I2893">
        <v>0</v>
      </c>
      <c r="J2893">
        <v>0</v>
      </c>
      <c r="K2893">
        <v>0</v>
      </c>
      <c r="L2893">
        <v>0</v>
      </c>
      <c r="M2893">
        <v>0</v>
      </c>
      <c r="N2893">
        <v>0</v>
      </c>
      <c r="O2893">
        <v>0</v>
      </c>
      <c r="P2893">
        <v>0</v>
      </c>
      <c r="Q2893">
        <v>0</v>
      </c>
      <c r="R2893">
        <v>0</v>
      </c>
      <c r="S2893">
        <v>0</v>
      </c>
      <c r="T2893">
        <v>0</v>
      </c>
      <c r="U2893">
        <v>0</v>
      </c>
      <c r="V2893">
        <v>0</v>
      </c>
      <c r="W2893">
        <v>0</v>
      </c>
      <c r="X2893">
        <v>0</v>
      </c>
      <c r="Y2893">
        <v>0</v>
      </c>
      <c r="Z2893">
        <v>0</v>
      </c>
      <c r="AA2893">
        <v>0</v>
      </c>
      <c r="AB2893">
        <v>0</v>
      </c>
      <c r="AC2893">
        <v>0</v>
      </c>
      <c r="AD2893">
        <v>0</v>
      </c>
      <c r="AE2893">
        <v>0</v>
      </c>
      <c r="AF2893">
        <v>0</v>
      </c>
    </row>
    <row r="2894" spans="1:32">
      <c r="A2894" t="s">
        <v>8497</v>
      </c>
      <c r="B2894" t="s">
        <v>19</v>
      </c>
      <c r="C2894" s="2">
        <v>2714550000000</v>
      </c>
      <c r="D2894" s="2">
        <v>2620100000000</v>
      </c>
      <c r="E2894" s="2">
        <v>2593040000000</v>
      </c>
      <c r="F2894" s="2">
        <v>2655650000000</v>
      </c>
      <c r="G2894" s="2">
        <v>2708710000000</v>
      </c>
      <c r="H2894" s="2">
        <v>2832340000000</v>
      </c>
      <c r="I2894" s="2">
        <v>2929970000000</v>
      </c>
      <c r="J2894" s="2">
        <v>2958630000000</v>
      </c>
      <c r="K2894" s="2">
        <v>2953850000000</v>
      </c>
      <c r="L2894" s="2">
        <v>2942710000000</v>
      </c>
      <c r="M2894" s="2">
        <v>2941120000000</v>
      </c>
      <c r="N2894" s="2">
        <v>2963930000000</v>
      </c>
      <c r="O2894" s="2">
        <v>2984630000000</v>
      </c>
      <c r="P2894" s="2">
        <v>3011690000000</v>
      </c>
      <c r="Q2894" s="2">
        <v>3046710000000</v>
      </c>
      <c r="R2894" s="2">
        <v>3095520000000</v>
      </c>
      <c r="S2894" s="2">
        <v>3137970000000</v>
      </c>
      <c r="T2894" s="2">
        <v>3168740000000</v>
      </c>
      <c r="U2894" s="2">
        <v>3223930000000</v>
      </c>
      <c r="V2894" s="2">
        <v>3248330000000</v>
      </c>
      <c r="W2894" s="2">
        <v>3284410000000</v>
      </c>
      <c r="X2894" s="2">
        <v>3331110000000</v>
      </c>
      <c r="Y2894" s="2">
        <v>3376210000000</v>
      </c>
      <c r="Z2894" s="2">
        <v>3414410000000</v>
      </c>
      <c r="AA2894" s="2">
        <v>3442530000000</v>
      </c>
      <c r="AB2894" s="2">
        <v>3457390000000</v>
      </c>
      <c r="AC2894" s="2">
        <v>3507270000000</v>
      </c>
      <c r="AD2894" s="2">
        <v>3554490000000</v>
      </c>
      <c r="AE2894" s="2">
        <v>3591630000000</v>
      </c>
      <c r="AF2894" s="2">
        <v>3633550000000</v>
      </c>
    </row>
    <row r="2895" spans="1:32">
      <c r="A2895" t="s">
        <v>8498</v>
      </c>
      <c r="B2895" t="s">
        <v>19</v>
      </c>
      <c r="C2895" s="2">
        <v>292993000</v>
      </c>
      <c r="D2895" s="2">
        <v>282799000</v>
      </c>
      <c r="E2895" s="2">
        <v>279878000</v>
      </c>
      <c r="F2895" s="2">
        <v>286636000</v>
      </c>
      <c r="G2895" s="2">
        <v>292363000</v>
      </c>
      <c r="H2895" s="2">
        <v>305707000</v>
      </c>
      <c r="I2895" s="2">
        <v>316245000</v>
      </c>
      <c r="J2895" s="2">
        <v>319338000</v>
      </c>
      <c r="K2895" s="2">
        <v>318822000</v>
      </c>
      <c r="L2895" s="2">
        <v>317619000</v>
      </c>
      <c r="M2895" s="2">
        <v>317448000</v>
      </c>
      <c r="N2895" s="2">
        <v>319910000</v>
      </c>
      <c r="O2895" s="2">
        <v>322144000</v>
      </c>
      <c r="P2895" s="2">
        <v>325065000</v>
      </c>
      <c r="Q2895" s="2">
        <v>328844000</v>
      </c>
      <c r="R2895" s="2">
        <v>334113000</v>
      </c>
      <c r="S2895" s="2">
        <v>338695000</v>
      </c>
      <c r="T2895" s="2">
        <v>342016000</v>
      </c>
      <c r="U2895" s="2">
        <v>347973000</v>
      </c>
      <c r="V2895" s="2">
        <v>350607000</v>
      </c>
      <c r="W2895" s="2">
        <v>354501000</v>
      </c>
      <c r="X2895" s="2">
        <v>359541000</v>
      </c>
      <c r="Y2895" s="2">
        <v>364409000</v>
      </c>
      <c r="Z2895" s="2">
        <v>368532000</v>
      </c>
      <c r="AA2895" s="2">
        <v>371568000</v>
      </c>
      <c r="AB2895" s="2">
        <v>373171000</v>
      </c>
      <c r="AC2895" s="2">
        <v>378555000</v>
      </c>
      <c r="AD2895" s="2">
        <v>383652000</v>
      </c>
      <c r="AE2895" s="2">
        <v>387661000</v>
      </c>
      <c r="AF2895" s="2">
        <v>392185000</v>
      </c>
    </row>
    <row r="2896" spans="1:32">
      <c r="A2896" t="s">
        <v>8499</v>
      </c>
      <c r="B2896" t="s">
        <v>19</v>
      </c>
      <c r="C2896" s="2">
        <v>1633280000</v>
      </c>
      <c r="D2896" s="2">
        <v>1576460000</v>
      </c>
      <c r="E2896" s="2">
        <v>1560170000</v>
      </c>
      <c r="F2896" s="2">
        <v>1597850000</v>
      </c>
      <c r="G2896" s="2">
        <v>1629770000</v>
      </c>
      <c r="H2896" s="2">
        <v>1704160000</v>
      </c>
      <c r="I2896" s="2">
        <v>1762900000</v>
      </c>
      <c r="J2896" s="2">
        <v>1780140000</v>
      </c>
      <c r="K2896" s="2">
        <v>1777260000</v>
      </c>
      <c r="L2896" s="2">
        <v>1770560000</v>
      </c>
      <c r="M2896" s="2">
        <v>1769600000</v>
      </c>
      <c r="N2896" s="2">
        <v>1783330000</v>
      </c>
      <c r="O2896" s="2">
        <v>1795780000</v>
      </c>
      <c r="P2896" s="2">
        <v>1812060000</v>
      </c>
      <c r="Q2896" s="2">
        <v>1833130000</v>
      </c>
      <c r="R2896" s="2">
        <v>1862500000</v>
      </c>
      <c r="S2896" s="2">
        <v>1888040000</v>
      </c>
      <c r="T2896" s="2">
        <v>1906560000</v>
      </c>
      <c r="U2896" s="2">
        <v>1939760000</v>
      </c>
      <c r="V2896" s="2">
        <v>1954450000</v>
      </c>
      <c r="W2896" s="2">
        <v>1976160000</v>
      </c>
      <c r="X2896" s="2">
        <v>2004250000</v>
      </c>
      <c r="Y2896" s="2">
        <v>2031390000</v>
      </c>
      <c r="Z2896" s="2">
        <v>2054370000</v>
      </c>
      <c r="AA2896" s="2">
        <v>2071290000</v>
      </c>
      <c r="AB2896" s="2">
        <v>2080230000</v>
      </c>
      <c r="AC2896" s="2">
        <v>2110240000</v>
      </c>
      <c r="AD2896" s="2">
        <v>2138660000</v>
      </c>
      <c r="AE2896" s="2">
        <v>2161000000</v>
      </c>
      <c r="AF2896" s="2">
        <v>2186220000</v>
      </c>
    </row>
    <row r="2897" spans="1:32">
      <c r="A2897" t="s">
        <v>8500</v>
      </c>
      <c r="B2897" t="s">
        <v>19</v>
      </c>
      <c r="C2897" s="2">
        <v>2732400000</v>
      </c>
      <c r="D2897" s="2">
        <v>2637340000</v>
      </c>
      <c r="E2897" s="2">
        <v>2610100000</v>
      </c>
      <c r="F2897" s="2">
        <v>2673120000</v>
      </c>
      <c r="G2897" s="2">
        <v>2726530000</v>
      </c>
      <c r="H2897" s="2">
        <v>2850970000</v>
      </c>
      <c r="I2897" s="2">
        <v>2949240000</v>
      </c>
      <c r="J2897" s="2">
        <v>2978090000</v>
      </c>
      <c r="K2897" s="2">
        <v>2973280000</v>
      </c>
      <c r="L2897" s="2">
        <v>2962060000</v>
      </c>
      <c r="M2897" s="2">
        <v>2960460000</v>
      </c>
      <c r="N2897" s="2">
        <v>2983430000</v>
      </c>
      <c r="O2897" s="2">
        <v>3004260000</v>
      </c>
      <c r="P2897" s="2">
        <v>3031490000</v>
      </c>
      <c r="Q2897" s="2">
        <v>3066740000</v>
      </c>
      <c r="R2897" s="2">
        <v>3115880000</v>
      </c>
      <c r="S2897" s="2">
        <v>3158610000</v>
      </c>
      <c r="T2897" s="2">
        <v>3189590000</v>
      </c>
      <c r="U2897" s="2">
        <v>3245130000</v>
      </c>
      <c r="V2897" s="2">
        <v>3269700000</v>
      </c>
      <c r="W2897" s="2">
        <v>3306020000</v>
      </c>
      <c r="X2897" s="2">
        <v>3353020000</v>
      </c>
      <c r="Y2897" s="2">
        <v>3398410000</v>
      </c>
      <c r="Z2897" s="2">
        <v>3436870000</v>
      </c>
      <c r="AA2897" s="2">
        <v>3465180000</v>
      </c>
      <c r="AB2897" s="2">
        <v>3480130000</v>
      </c>
      <c r="AC2897" s="2">
        <v>3530330000</v>
      </c>
      <c r="AD2897" s="2">
        <v>3577870000</v>
      </c>
      <c r="AE2897" s="2">
        <v>3615260000</v>
      </c>
      <c r="AF2897" s="2">
        <v>3657450000</v>
      </c>
    </row>
    <row r="2898" spans="1:32">
      <c r="A2898" t="s">
        <v>8501</v>
      </c>
      <c r="B2898" t="s">
        <v>19</v>
      </c>
      <c r="C2898" s="2">
        <v>109585000</v>
      </c>
      <c r="D2898" s="2">
        <v>105772000</v>
      </c>
      <c r="E2898" s="2">
        <v>104680000</v>
      </c>
      <c r="F2898" s="2">
        <v>107207000</v>
      </c>
      <c r="G2898" s="2">
        <v>109349000</v>
      </c>
      <c r="H2898" s="2">
        <v>114340000</v>
      </c>
      <c r="I2898" s="2">
        <v>118281000</v>
      </c>
      <c r="J2898" s="2">
        <v>119438000</v>
      </c>
      <c r="K2898" s="2">
        <v>119245000</v>
      </c>
      <c r="L2898" s="2">
        <v>118795000</v>
      </c>
      <c r="M2898" s="2">
        <v>118731000</v>
      </c>
      <c r="N2898" s="2">
        <v>119652000</v>
      </c>
      <c r="O2898" s="2">
        <v>120488000</v>
      </c>
      <c r="P2898" s="2">
        <v>121580000</v>
      </c>
      <c r="Q2898" s="2">
        <v>122994000</v>
      </c>
      <c r="R2898" s="2">
        <v>124964000</v>
      </c>
      <c r="S2898" s="2">
        <v>126678000</v>
      </c>
      <c r="T2898" s="2">
        <v>127920000</v>
      </c>
      <c r="U2898" s="2">
        <v>130148000</v>
      </c>
      <c r="V2898" s="2">
        <v>131133000</v>
      </c>
      <c r="W2898" s="2">
        <v>132590000</v>
      </c>
      <c r="X2898" s="2">
        <v>134475000</v>
      </c>
      <c r="Y2898" s="2">
        <v>136295000</v>
      </c>
      <c r="Z2898" s="2">
        <v>137838000</v>
      </c>
      <c r="AA2898" s="2">
        <v>138973000</v>
      </c>
      <c r="AB2898" s="2">
        <v>139573000</v>
      </c>
      <c r="AC2898" s="2">
        <v>141586000</v>
      </c>
      <c r="AD2898" s="2">
        <v>143493000</v>
      </c>
      <c r="AE2898" s="2">
        <v>144992000</v>
      </c>
      <c r="AF2898" s="2">
        <v>146684000</v>
      </c>
    </row>
    <row r="2899" spans="1:32">
      <c r="A2899" t="s">
        <v>8502</v>
      </c>
      <c r="B2899" t="s">
        <v>19</v>
      </c>
      <c r="C2899" s="2">
        <v>102985000</v>
      </c>
      <c r="D2899" s="2">
        <v>99401900</v>
      </c>
      <c r="E2899" s="2">
        <v>98375300</v>
      </c>
      <c r="F2899" s="2">
        <v>100751000</v>
      </c>
      <c r="G2899" s="2">
        <v>102764000</v>
      </c>
      <c r="H2899" s="2">
        <v>107454000</v>
      </c>
      <c r="I2899" s="2">
        <v>111158000</v>
      </c>
      <c r="J2899" s="2">
        <v>112245000</v>
      </c>
      <c r="K2899" s="2">
        <v>112064000</v>
      </c>
      <c r="L2899" s="2">
        <v>111641000</v>
      </c>
      <c r="M2899" s="2">
        <v>111581000</v>
      </c>
      <c r="N2899" s="2">
        <v>112446000</v>
      </c>
      <c r="O2899" s="2">
        <v>113231000</v>
      </c>
      <c r="P2899" s="2">
        <v>114258000</v>
      </c>
      <c r="Q2899" s="2">
        <v>115586000</v>
      </c>
      <c r="R2899" s="2">
        <v>117438000</v>
      </c>
      <c r="S2899" s="2">
        <v>119049000</v>
      </c>
      <c r="T2899" s="2">
        <v>120216000</v>
      </c>
      <c r="U2899" s="2">
        <v>122310000</v>
      </c>
      <c r="V2899" s="2">
        <v>123236000</v>
      </c>
      <c r="W2899" s="2">
        <v>124605000</v>
      </c>
      <c r="X2899" s="2">
        <v>126376000</v>
      </c>
      <c r="Y2899" s="2">
        <v>128087000</v>
      </c>
      <c r="Z2899" s="2">
        <v>129537000</v>
      </c>
      <c r="AA2899" s="2">
        <v>130603000</v>
      </c>
      <c r="AB2899" s="2">
        <v>131167000</v>
      </c>
      <c r="AC2899" s="2">
        <v>133059000</v>
      </c>
      <c r="AD2899" s="2">
        <v>134851000</v>
      </c>
      <c r="AE2899" s="2">
        <v>136260000</v>
      </c>
      <c r="AF2899" s="2">
        <v>137850000</v>
      </c>
    </row>
    <row r="2900" spans="1:32">
      <c r="A2900" t="s">
        <v>8503</v>
      </c>
      <c r="B2900" t="s">
        <v>19</v>
      </c>
      <c r="C2900" s="2">
        <v>63591900</v>
      </c>
      <c r="D2900" s="2">
        <v>61379300</v>
      </c>
      <c r="E2900" s="2">
        <v>60745400</v>
      </c>
      <c r="F2900" s="2">
        <v>62212200</v>
      </c>
      <c r="G2900" s="2">
        <v>63455200</v>
      </c>
      <c r="H2900" s="2">
        <v>66351300</v>
      </c>
      <c r="I2900" s="2">
        <v>68638500</v>
      </c>
      <c r="J2900" s="2">
        <v>69309700</v>
      </c>
      <c r="K2900" s="2">
        <v>69197800</v>
      </c>
      <c r="L2900" s="2">
        <v>68936800</v>
      </c>
      <c r="M2900" s="2">
        <v>68899500</v>
      </c>
      <c r="N2900" s="2">
        <v>69434000</v>
      </c>
      <c r="O2900" s="2">
        <v>69918800</v>
      </c>
      <c r="P2900" s="2">
        <v>70552700</v>
      </c>
      <c r="Q2900" s="2">
        <v>71373100</v>
      </c>
      <c r="R2900" s="2">
        <v>72516600</v>
      </c>
      <c r="S2900" s="2">
        <v>73511000</v>
      </c>
      <c r="T2900" s="2">
        <v>74232000</v>
      </c>
      <c r="U2900" s="2">
        <v>75524700</v>
      </c>
      <c r="V2900" s="2">
        <v>76096500</v>
      </c>
      <c r="W2900" s="2">
        <v>76941700</v>
      </c>
      <c r="X2900" s="2">
        <v>78035500</v>
      </c>
      <c r="Y2900" s="2">
        <v>79092100</v>
      </c>
      <c r="Z2900" s="2">
        <v>79987100</v>
      </c>
      <c r="AA2900" s="2">
        <v>80645800</v>
      </c>
      <c r="AB2900" s="2">
        <v>80993900</v>
      </c>
      <c r="AC2900" s="2">
        <v>82162300</v>
      </c>
      <c r="AD2900" s="2">
        <v>83268600</v>
      </c>
      <c r="AE2900" s="2">
        <v>84138700</v>
      </c>
      <c r="AF2900" s="2">
        <v>85120600</v>
      </c>
    </row>
    <row r="2901" spans="1:32">
      <c r="A2901" t="s">
        <v>8504</v>
      </c>
      <c r="B2901" t="s">
        <v>19</v>
      </c>
      <c r="C2901" s="2">
        <v>6446160</v>
      </c>
      <c r="D2901" s="2">
        <v>6221880</v>
      </c>
      <c r="E2901" s="2">
        <v>6157620</v>
      </c>
      <c r="F2901" s="2">
        <v>6306300</v>
      </c>
      <c r="G2901" s="2">
        <v>6432300</v>
      </c>
      <c r="H2901" s="2">
        <v>6725880</v>
      </c>
      <c r="I2901" s="2">
        <v>6957720</v>
      </c>
      <c r="J2901" s="2">
        <v>7025760</v>
      </c>
      <c r="K2901" s="2">
        <v>7014420</v>
      </c>
      <c r="L2901" s="2">
        <v>6987960</v>
      </c>
      <c r="M2901" s="2">
        <v>6984180</v>
      </c>
      <c r="N2901" s="2">
        <v>7038360</v>
      </c>
      <c r="O2901" s="2">
        <v>7087500</v>
      </c>
      <c r="P2901" s="2">
        <v>7151760</v>
      </c>
      <c r="Q2901" s="2">
        <v>7234920</v>
      </c>
      <c r="R2901" s="2">
        <v>7350840</v>
      </c>
      <c r="S2901" s="2">
        <v>7451640</v>
      </c>
      <c r="T2901" s="2">
        <v>7524720</v>
      </c>
      <c r="U2901" s="2">
        <v>7655760</v>
      </c>
      <c r="V2901" s="2">
        <v>7713720</v>
      </c>
      <c r="W2901" s="2">
        <v>7799400</v>
      </c>
      <c r="X2901" s="2">
        <v>7910280</v>
      </c>
      <c r="Y2901" s="2">
        <v>8017380</v>
      </c>
      <c r="Z2901" s="2">
        <v>8108100</v>
      </c>
      <c r="AA2901" s="2">
        <v>8174880</v>
      </c>
      <c r="AB2901" s="2">
        <v>8210160</v>
      </c>
      <c r="AC2901" s="2">
        <v>8328600</v>
      </c>
      <c r="AD2901" s="2">
        <v>8440740</v>
      </c>
      <c r="AE2901" s="2">
        <v>8528940</v>
      </c>
      <c r="AF2901" s="2">
        <v>8628480</v>
      </c>
    </row>
    <row r="2902" spans="1:32">
      <c r="A2902" t="s">
        <v>8505</v>
      </c>
      <c r="B2902" t="s">
        <v>19</v>
      </c>
      <c r="C2902" s="2">
        <v>47067200</v>
      </c>
      <c r="D2902" s="2">
        <v>45429600</v>
      </c>
      <c r="E2902" s="2">
        <v>44960400</v>
      </c>
      <c r="F2902" s="2">
        <v>46046000</v>
      </c>
      <c r="G2902" s="2">
        <v>46966000</v>
      </c>
      <c r="H2902" s="2">
        <v>49109600</v>
      </c>
      <c r="I2902" s="2">
        <v>50802400</v>
      </c>
      <c r="J2902" s="2">
        <v>51299200</v>
      </c>
      <c r="K2902" s="2">
        <v>51216400</v>
      </c>
      <c r="L2902" s="2">
        <v>51023200</v>
      </c>
      <c r="M2902" s="2">
        <v>50995600</v>
      </c>
      <c r="N2902" s="2">
        <v>51391200</v>
      </c>
      <c r="O2902" s="2">
        <v>51750000</v>
      </c>
      <c r="P2902" s="2">
        <v>52219200</v>
      </c>
      <c r="Q2902" s="2">
        <v>52826400</v>
      </c>
      <c r="R2902" s="2">
        <v>53672800</v>
      </c>
      <c r="S2902" s="2">
        <v>54408800</v>
      </c>
      <c r="T2902" s="2">
        <v>54942400</v>
      </c>
      <c r="U2902" s="2">
        <v>55899200</v>
      </c>
      <c r="V2902" s="2">
        <v>56322400</v>
      </c>
      <c r="W2902" s="2">
        <v>56948000</v>
      </c>
      <c r="X2902" s="2">
        <v>57757600</v>
      </c>
      <c r="Y2902" s="2">
        <v>58539600</v>
      </c>
      <c r="Z2902" s="2">
        <v>59202000</v>
      </c>
      <c r="AA2902" s="2">
        <v>59689600</v>
      </c>
      <c r="AB2902" s="2">
        <v>59947200</v>
      </c>
      <c r="AC2902" s="2">
        <v>60812000</v>
      </c>
      <c r="AD2902" s="2">
        <v>61630800</v>
      </c>
      <c r="AE2902" s="2">
        <v>62274800</v>
      </c>
      <c r="AF2902" s="2">
        <v>63001600</v>
      </c>
    </row>
    <row r="2903" spans="1:32">
      <c r="A2903" t="s">
        <v>8506</v>
      </c>
      <c r="B2903" t="s">
        <v>19</v>
      </c>
      <c r="C2903" s="2">
        <v>58066600</v>
      </c>
      <c r="D2903" s="2">
        <v>56046300</v>
      </c>
      <c r="E2903" s="2">
        <v>55467500</v>
      </c>
      <c r="F2903" s="2">
        <v>56806800</v>
      </c>
      <c r="G2903" s="2">
        <v>57941800</v>
      </c>
      <c r="H2903" s="2">
        <v>60586300</v>
      </c>
      <c r="I2903" s="2">
        <v>62674700</v>
      </c>
      <c r="J2903" s="2">
        <v>63287600</v>
      </c>
      <c r="K2903" s="2">
        <v>63185500</v>
      </c>
      <c r="L2903" s="2">
        <v>62947100</v>
      </c>
      <c r="M2903" s="2">
        <v>62913100</v>
      </c>
      <c r="N2903" s="2">
        <v>63401100</v>
      </c>
      <c r="O2903" s="2">
        <v>63843800</v>
      </c>
      <c r="P2903" s="2">
        <v>64422600</v>
      </c>
      <c r="Q2903" s="2">
        <v>65171700</v>
      </c>
      <c r="R2903" s="2">
        <v>66215900</v>
      </c>
      <c r="S2903" s="2">
        <v>67123900</v>
      </c>
      <c r="T2903" s="2">
        <v>67782200</v>
      </c>
      <c r="U2903" s="2">
        <v>68962600</v>
      </c>
      <c r="V2903" s="2">
        <v>69484700</v>
      </c>
      <c r="W2903" s="2">
        <v>70256500</v>
      </c>
      <c r="X2903" s="2">
        <v>71255300</v>
      </c>
      <c r="Y2903" s="2">
        <v>72220100</v>
      </c>
      <c r="Z2903" s="2">
        <v>73037300</v>
      </c>
      <c r="AA2903" s="2">
        <v>73638800</v>
      </c>
      <c r="AB2903" s="2">
        <v>73956600</v>
      </c>
      <c r="AC2903" s="2">
        <v>75023500</v>
      </c>
      <c r="AD2903" s="2">
        <v>76033700</v>
      </c>
      <c r="AE2903" s="2">
        <v>76828200</v>
      </c>
      <c r="AF2903" s="2">
        <v>77724800</v>
      </c>
    </row>
    <row r="2904" spans="1:32">
      <c r="A2904" t="s">
        <v>8507</v>
      </c>
      <c r="B2904" t="s">
        <v>19</v>
      </c>
      <c r="C2904" s="2">
        <v>4092800</v>
      </c>
      <c r="D2904" s="2">
        <v>3950400</v>
      </c>
      <c r="E2904" s="2">
        <v>3909600</v>
      </c>
      <c r="F2904" s="2">
        <v>4004000</v>
      </c>
      <c r="G2904" s="2">
        <v>4084000</v>
      </c>
      <c r="H2904" s="2">
        <v>4270400</v>
      </c>
      <c r="I2904" s="2">
        <v>4417600</v>
      </c>
      <c r="J2904" s="2">
        <v>4460800</v>
      </c>
      <c r="K2904" s="2">
        <v>4453600</v>
      </c>
      <c r="L2904" s="2">
        <v>4436800</v>
      </c>
      <c r="M2904" s="2">
        <v>4434400</v>
      </c>
      <c r="N2904" s="2">
        <v>4468800</v>
      </c>
      <c r="O2904" s="2">
        <v>4500000</v>
      </c>
      <c r="P2904" s="2">
        <v>4540800</v>
      </c>
      <c r="Q2904" s="2">
        <v>4593600</v>
      </c>
      <c r="R2904" s="2">
        <v>4667200</v>
      </c>
      <c r="S2904" s="2">
        <v>4731200</v>
      </c>
      <c r="T2904" s="2">
        <v>4777600</v>
      </c>
      <c r="U2904" s="2">
        <v>4860800</v>
      </c>
      <c r="V2904" s="2">
        <v>4897600</v>
      </c>
      <c r="W2904" s="2">
        <v>4952000</v>
      </c>
      <c r="X2904" s="2">
        <v>5022400</v>
      </c>
      <c r="Y2904" s="2">
        <v>5090400</v>
      </c>
      <c r="Z2904" s="2">
        <v>5148000</v>
      </c>
      <c r="AA2904" s="2">
        <v>5190400</v>
      </c>
      <c r="AB2904" s="2">
        <v>5212800</v>
      </c>
      <c r="AC2904" s="2">
        <v>5288000</v>
      </c>
      <c r="AD2904" s="2">
        <v>5359200</v>
      </c>
      <c r="AE2904" s="2">
        <v>5415200</v>
      </c>
      <c r="AF2904" s="2">
        <v>5478400</v>
      </c>
    </row>
    <row r="2905" spans="1:32">
      <c r="A2905" t="s">
        <v>8508</v>
      </c>
      <c r="B2905" t="s">
        <v>19</v>
      </c>
      <c r="C2905">
        <v>0</v>
      </c>
      <c r="D2905">
        <v>0</v>
      </c>
      <c r="E2905">
        <v>0</v>
      </c>
      <c r="F2905">
        <v>0</v>
      </c>
      <c r="G2905">
        <v>0</v>
      </c>
      <c r="H2905">
        <v>0</v>
      </c>
      <c r="I2905">
        <v>0</v>
      </c>
      <c r="J2905">
        <v>0</v>
      </c>
      <c r="K2905">
        <v>0</v>
      </c>
      <c r="L2905">
        <v>0</v>
      </c>
      <c r="M2905">
        <v>0</v>
      </c>
      <c r="N2905">
        <v>0</v>
      </c>
      <c r="O2905">
        <v>0</v>
      </c>
      <c r="P2905">
        <v>0</v>
      </c>
      <c r="Q2905">
        <v>0</v>
      </c>
      <c r="R2905">
        <v>0</v>
      </c>
      <c r="S2905">
        <v>0</v>
      </c>
      <c r="T2905">
        <v>0</v>
      </c>
      <c r="U2905">
        <v>0</v>
      </c>
      <c r="V2905">
        <v>0</v>
      </c>
      <c r="W2905">
        <v>0</v>
      </c>
      <c r="X2905">
        <v>0</v>
      </c>
      <c r="Y2905">
        <v>0</v>
      </c>
      <c r="Z2905">
        <v>0</v>
      </c>
      <c r="AA2905">
        <v>0</v>
      </c>
      <c r="AB2905">
        <v>0</v>
      </c>
      <c r="AC2905">
        <v>0</v>
      </c>
      <c r="AD2905">
        <v>0</v>
      </c>
      <c r="AE2905">
        <v>0</v>
      </c>
      <c r="AF2905">
        <v>0</v>
      </c>
    </row>
    <row r="2906" spans="1:32">
      <c r="A2906" t="s">
        <v>8509</v>
      </c>
      <c r="B2906" t="s">
        <v>19</v>
      </c>
      <c r="C2906" s="2">
        <v>4958990000000</v>
      </c>
      <c r="D2906" s="2">
        <v>4962170000000</v>
      </c>
      <c r="E2906" s="2">
        <v>5108090000000</v>
      </c>
      <c r="F2906" s="2">
        <v>5306000000000</v>
      </c>
      <c r="G2906" s="2">
        <v>5316610000000</v>
      </c>
      <c r="H2906" s="2">
        <v>5364370000000</v>
      </c>
      <c r="I2906" s="2">
        <v>5486400000000</v>
      </c>
      <c r="J2906" s="2">
        <v>5539460000000</v>
      </c>
      <c r="K2906" s="2">
        <v>5523550000000</v>
      </c>
      <c r="L2906" s="2">
        <v>5497020000000</v>
      </c>
      <c r="M2906" s="2">
        <v>5491710000000</v>
      </c>
      <c r="N2906" s="2">
        <v>5539460000000</v>
      </c>
      <c r="O2906" s="2">
        <v>5581910000000</v>
      </c>
      <c r="P2906" s="2">
        <v>5629670000000</v>
      </c>
      <c r="Q2906" s="2">
        <v>5688030000000</v>
      </c>
      <c r="R2906" s="2">
        <v>5772930000000</v>
      </c>
      <c r="S2906" s="2">
        <v>5820680000000</v>
      </c>
      <c r="T2906" s="2">
        <v>5857820000000</v>
      </c>
      <c r="U2906" s="2">
        <v>5926800000000</v>
      </c>
      <c r="V2906" s="2">
        <v>5974560000000</v>
      </c>
      <c r="W2906" s="2">
        <v>6048840000000</v>
      </c>
      <c r="X2906" s="2">
        <v>6133740000000</v>
      </c>
      <c r="Y2906" s="2">
        <v>6213330000000</v>
      </c>
      <c r="Z2906" s="2">
        <v>6282300000000</v>
      </c>
      <c r="AA2906" s="2">
        <v>6340670000000</v>
      </c>
      <c r="AB2906" s="2">
        <v>6377810000000</v>
      </c>
      <c r="AC2906" s="2">
        <v>6468010000000</v>
      </c>
      <c r="AD2906" s="2">
        <v>6552910000000</v>
      </c>
      <c r="AE2906" s="2">
        <v>6632500000000</v>
      </c>
      <c r="AF2906" s="2">
        <v>6717400000000</v>
      </c>
    </row>
    <row r="2907" spans="1:32">
      <c r="A2907" t="s">
        <v>8510</v>
      </c>
      <c r="B2907" t="s">
        <v>19</v>
      </c>
      <c r="C2907" s="2">
        <v>535245000</v>
      </c>
      <c r="D2907" s="2">
        <v>535589000</v>
      </c>
      <c r="E2907" s="2">
        <v>551338000</v>
      </c>
      <c r="F2907" s="2">
        <v>572700000</v>
      </c>
      <c r="G2907" s="2">
        <v>573845000</v>
      </c>
      <c r="H2907" s="2">
        <v>579000000</v>
      </c>
      <c r="I2907" s="2">
        <v>592172000</v>
      </c>
      <c r="J2907" s="2">
        <v>597899000</v>
      </c>
      <c r="K2907" s="2">
        <v>596181000</v>
      </c>
      <c r="L2907" s="2">
        <v>593317000</v>
      </c>
      <c r="M2907" s="2">
        <v>592745000</v>
      </c>
      <c r="N2907" s="2">
        <v>597899000</v>
      </c>
      <c r="O2907" s="2">
        <v>602480000</v>
      </c>
      <c r="P2907" s="2">
        <v>607635000</v>
      </c>
      <c r="Q2907" s="2">
        <v>613934000</v>
      </c>
      <c r="R2907" s="2">
        <v>623098000</v>
      </c>
      <c r="S2907" s="2">
        <v>628252000</v>
      </c>
      <c r="T2907" s="2">
        <v>632261000</v>
      </c>
      <c r="U2907" s="2">
        <v>639706000</v>
      </c>
      <c r="V2907" s="2">
        <v>644860000</v>
      </c>
      <c r="W2907" s="2">
        <v>652878000</v>
      </c>
      <c r="X2907" s="2">
        <v>662041000</v>
      </c>
      <c r="Y2907" s="2">
        <v>670632000</v>
      </c>
      <c r="Z2907" s="2">
        <v>678077000</v>
      </c>
      <c r="AA2907" s="2">
        <v>684377000</v>
      </c>
      <c r="AB2907" s="2">
        <v>688385000</v>
      </c>
      <c r="AC2907" s="2">
        <v>698121000</v>
      </c>
      <c r="AD2907" s="2">
        <v>707285000</v>
      </c>
      <c r="AE2907" s="2">
        <v>715875000</v>
      </c>
      <c r="AF2907" s="2">
        <v>725038000</v>
      </c>
    </row>
    <row r="2908" spans="1:32">
      <c r="A2908" t="s">
        <v>8511</v>
      </c>
      <c r="B2908" t="s">
        <v>19</v>
      </c>
      <c r="C2908" s="2">
        <v>2983710000</v>
      </c>
      <c r="D2908" s="2">
        <v>2985630000</v>
      </c>
      <c r="E2908" s="2">
        <v>3073420000</v>
      </c>
      <c r="F2908" s="2">
        <v>3192500000</v>
      </c>
      <c r="G2908" s="2">
        <v>3198890000</v>
      </c>
      <c r="H2908" s="2">
        <v>3227620000</v>
      </c>
      <c r="I2908" s="2">
        <v>3301050000</v>
      </c>
      <c r="J2908" s="2">
        <v>3332970000</v>
      </c>
      <c r="K2908" s="2">
        <v>3323390000</v>
      </c>
      <c r="L2908" s="2">
        <v>3307430000</v>
      </c>
      <c r="M2908" s="2">
        <v>3304240000</v>
      </c>
      <c r="N2908" s="2">
        <v>3332970000</v>
      </c>
      <c r="O2908" s="2">
        <v>3358510000</v>
      </c>
      <c r="P2908" s="2">
        <v>3387240000</v>
      </c>
      <c r="Q2908" s="2">
        <v>3422360000</v>
      </c>
      <c r="R2908" s="2">
        <v>3473440000</v>
      </c>
      <c r="S2908" s="2">
        <v>3502170000</v>
      </c>
      <c r="T2908" s="2">
        <v>3524520000</v>
      </c>
      <c r="U2908" s="2">
        <v>3566020000</v>
      </c>
      <c r="V2908" s="2">
        <v>3594760000</v>
      </c>
      <c r="W2908" s="2">
        <v>3639450000</v>
      </c>
      <c r="X2908" s="2">
        <v>3690530000</v>
      </c>
      <c r="Y2908" s="2">
        <v>3738420000</v>
      </c>
      <c r="Z2908" s="2">
        <v>3779920000</v>
      </c>
      <c r="AA2908" s="2">
        <v>3815040000</v>
      </c>
      <c r="AB2908" s="2">
        <v>3837390000</v>
      </c>
      <c r="AC2908" s="2">
        <v>3891660000</v>
      </c>
      <c r="AD2908" s="2">
        <v>3942740000</v>
      </c>
      <c r="AE2908" s="2">
        <v>3990630000</v>
      </c>
      <c r="AF2908" s="2">
        <v>4041710000</v>
      </c>
    </row>
    <row r="2909" spans="1:32">
      <c r="A2909" t="s">
        <v>8512</v>
      </c>
      <c r="B2909" t="s">
        <v>19</v>
      </c>
      <c r="C2909" s="2">
        <v>4991610000</v>
      </c>
      <c r="D2909" s="2">
        <v>4994810000</v>
      </c>
      <c r="E2909" s="2">
        <v>5141680000</v>
      </c>
      <c r="F2909" s="2">
        <v>5340900000</v>
      </c>
      <c r="G2909" s="2">
        <v>5351580000</v>
      </c>
      <c r="H2909" s="2">
        <v>5399650000</v>
      </c>
      <c r="I2909" s="2">
        <v>5522490000</v>
      </c>
      <c r="J2909" s="2">
        <v>5575900000</v>
      </c>
      <c r="K2909" s="2">
        <v>5559880000</v>
      </c>
      <c r="L2909" s="2">
        <v>5533170000</v>
      </c>
      <c r="M2909" s="2">
        <v>5527830000</v>
      </c>
      <c r="N2909" s="2">
        <v>5575900000</v>
      </c>
      <c r="O2909" s="2">
        <v>5618630000</v>
      </c>
      <c r="P2909" s="2">
        <v>5666690000</v>
      </c>
      <c r="Q2909" s="2">
        <v>5725440000</v>
      </c>
      <c r="R2909" s="2">
        <v>5810900000</v>
      </c>
      <c r="S2909" s="2">
        <v>5858970000</v>
      </c>
      <c r="T2909" s="2">
        <v>5896350000</v>
      </c>
      <c r="U2909" s="2">
        <v>5965790000</v>
      </c>
      <c r="V2909" s="2">
        <v>6013850000</v>
      </c>
      <c r="W2909" s="2">
        <v>6088630000</v>
      </c>
      <c r="X2909" s="2">
        <v>6174080000</v>
      </c>
      <c r="Y2909" s="2">
        <v>6254190000</v>
      </c>
      <c r="Z2909" s="2">
        <v>6323630000</v>
      </c>
      <c r="AA2909" s="2">
        <v>6382380000</v>
      </c>
      <c r="AB2909" s="2">
        <v>6419760000</v>
      </c>
      <c r="AC2909" s="2">
        <v>6510560000</v>
      </c>
      <c r="AD2909" s="2">
        <v>6596010000</v>
      </c>
      <c r="AE2909" s="2">
        <v>6676130000</v>
      </c>
      <c r="AF2909" s="2">
        <v>6761580000</v>
      </c>
    </row>
    <row r="2910" spans="1:32">
      <c r="A2910" t="s">
        <v>8513</v>
      </c>
      <c r="B2910" t="s">
        <v>19</v>
      </c>
      <c r="C2910" s="2">
        <v>200191000</v>
      </c>
      <c r="D2910" s="2">
        <v>200320000</v>
      </c>
      <c r="E2910" s="2">
        <v>206210000</v>
      </c>
      <c r="F2910" s="2">
        <v>214200000</v>
      </c>
      <c r="G2910" s="2">
        <v>214628000</v>
      </c>
      <c r="H2910" s="2">
        <v>216556000</v>
      </c>
      <c r="I2910" s="2">
        <v>221483000</v>
      </c>
      <c r="J2910" s="2">
        <v>223625000</v>
      </c>
      <c r="K2910" s="2">
        <v>222982000</v>
      </c>
      <c r="L2910" s="2">
        <v>221911000</v>
      </c>
      <c r="M2910" s="2">
        <v>221697000</v>
      </c>
      <c r="N2910" s="2">
        <v>223625000</v>
      </c>
      <c r="O2910" s="2">
        <v>225338000</v>
      </c>
      <c r="P2910" s="2">
        <v>227266000</v>
      </c>
      <c r="Q2910" s="2">
        <v>229622000</v>
      </c>
      <c r="R2910" s="2">
        <v>233050000</v>
      </c>
      <c r="S2910" s="2">
        <v>234977000</v>
      </c>
      <c r="T2910" s="2">
        <v>236477000</v>
      </c>
      <c r="U2910" s="2">
        <v>239261000</v>
      </c>
      <c r="V2910" s="2">
        <v>241189000</v>
      </c>
      <c r="W2910" s="2">
        <v>244188000</v>
      </c>
      <c r="X2910" s="2">
        <v>247615000</v>
      </c>
      <c r="Y2910" s="2">
        <v>250828000</v>
      </c>
      <c r="Z2910" s="2">
        <v>253613000</v>
      </c>
      <c r="AA2910" s="2">
        <v>255969000</v>
      </c>
      <c r="AB2910" s="2">
        <v>257468000</v>
      </c>
      <c r="AC2910" s="2">
        <v>261110000</v>
      </c>
      <c r="AD2910" s="2">
        <v>264537000</v>
      </c>
      <c r="AE2910" s="2">
        <v>267750000</v>
      </c>
      <c r="AF2910" s="2">
        <v>271177000</v>
      </c>
    </row>
    <row r="2911" spans="1:32">
      <c r="A2911" t="s">
        <v>8514</v>
      </c>
      <c r="B2911" t="s">
        <v>19</v>
      </c>
      <c r="C2911" s="2">
        <v>188135000</v>
      </c>
      <c r="D2911" s="2">
        <v>188256000</v>
      </c>
      <c r="E2911" s="2">
        <v>193792000</v>
      </c>
      <c r="F2911" s="2">
        <v>201300000</v>
      </c>
      <c r="G2911" s="2">
        <v>201703000</v>
      </c>
      <c r="H2911" s="2">
        <v>203514000</v>
      </c>
      <c r="I2911" s="2">
        <v>208144000</v>
      </c>
      <c r="J2911" s="2">
        <v>210157000</v>
      </c>
      <c r="K2911" s="2">
        <v>209553000</v>
      </c>
      <c r="L2911" s="2">
        <v>208547000</v>
      </c>
      <c r="M2911" s="2">
        <v>208346000</v>
      </c>
      <c r="N2911" s="2">
        <v>210157000</v>
      </c>
      <c r="O2911" s="2">
        <v>211768000</v>
      </c>
      <c r="P2911" s="2">
        <v>213579000</v>
      </c>
      <c r="Q2911" s="2">
        <v>215794000</v>
      </c>
      <c r="R2911" s="2">
        <v>219014000</v>
      </c>
      <c r="S2911" s="2">
        <v>220826000</v>
      </c>
      <c r="T2911" s="2">
        <v>222235000</v>
      </c>
      <c r="U2911" s="2">
        <v>224852000</v>
      </c>
      <c r="V2911" s="2">
        <v>226664000</v>
      </c>
      <c r="W2911" s="2">
        <v>229482000</v>
      </c>
      <c r="X2911" s="2">
        <v>232703000</v>
      </c>
      <c r="Y2911" s="2">
        <v>235722000</v>
      </c>
      <c r="Z2911" s="2">
        <v>238339000</v>
      </c>
      <c r="AA2911" s="2">
        <v>240554000</v>
      </c>
      <c r="AB2911" s="2">
        <v>241963000</v>
      </c>
      <c r="AC2911" s="2">
        <v>245385000</v>
      </c>
      <c r="AD2911" s="2">
        <v>248606000</v>
      </c>
      <c r="AE2911" s="2">
        <v>251625000</v>
      </c>
      <c r="AF2911" s="2">
        <v>254846000</v>
      </c>
    </row>
    <row r="2912" spans="1:32">
      <c r="A2912" t="s">
        <v>8515</v>
      </c>
      <c r="B2912" t="s">
        <v>19</v>
      </c>
      <c r="C2912" s="2">
        <v>116171000</v>
      </c>
      <c r="D2912" s="2">
        <v>116245000</v>
      </c>
      <c r="E2912" s="2">
        <v>119664000</v>
      </c>
      <c r="F2912" s="2">
        <v>124300000</v>
      </c>
      <c r="G2912" s="2">
        <v>124549000</v>
      </c>
      <c r="H2912" s="2">
        <v>125667000</v>
      </c>
      <c r="I2912" s="2">
        <v>128526000</v>
      </c>
      <c r="J2912" s="2">
        <v>129769000</v>
      </c>
      <c r="K2912" s="2">
        <v>129396000</v>
      </c>
      <c r="L2912" s="2">
        <v>128775000</v>
      </c>
      <c r="M2912" s="2">
        <v>128651000</v>
      </c>
      <c r="N2912" s="2">
        <v>129769000</v>
      </c>
      <c r="O2912" s="2">
        <v>130764000</v>
      </c>
      <c r="P2912" s="2">
        <v>131882000</v>
      </c>
      <c r="Q2912" s="2">
        <v>133250000</v>
      </c>
      <c r="R2912" s="2">
        <v>135238000</v>
      </c>
      <c r="S2912" s="2">
        <v>136357000</v>
      </c>
      <c r="T2912" s="2">
        <v>137227000</v>
      </c>
      <c r="U2912" s="2">
        <v>138843000</v>
      </c>
      <c r="V2912" s="2">
        <v>139962000</v>
      </c>
      <c r="W2912" s="2">
        <v>141702000</v>
      </c>
      <c r="X2912" s="2">
        <v>143691000</v>
      </c>
      <c r="Y2912" s="2">
        <v>145555000</v>
      </c>
      <c r="Z2912" s="2">
        <v>147171000</v>
      </c>
      <c r="AA2912" s="2">
        <v>148539000</v>
      </c>
      <c r="AB2912" s="2">
        <v>149409000</v>
      </c>
      <c r="AC2912" s="2">
        <v>151522000</v>
      </c>
      <c r="AD2912" s="2">
        <v>153511000</v>
      </c>
      <c r="AE2912" s="2">
        <v>155375000</v>
      </c>
      <c r="AF2912" s="2">
        <v>157364000</v>
      </c>
    </row>
    <row r="2913" spans="1:32">
      <c r="A2913" t="s">
        <v>8516</v>
      </c>
      <c r="B2913" t="s">
        <v>19</v>
      </c>
      <c r="C2913" s="2">
        <v>11776000</v>
      </c>
      <c r="D2913" s="2">
        <v>11783500</v>
      </c>
      <c r="E2913" s="2">
        <v>12130000</v>
      </c>
      <c r="F2913" s="2">
        <v>12600000</v>
      </c>
      <c r="G2913" s="2">
        <v>12625200</v>
      </c>
      <c r="H2913" s="2">
        <v>12738600</v>
      </c>
      <c r="I2913" s="2">
        <v>13028400</v>
      </c>
      <c r="J2913" s="2">
        <v>13154400</v>
      </c>
      <c r="K2913" s="2">
        <v>13116600</v>
      </c>
      <c r="L2913" s="2">
        <v>13053600</v>
      </c>
      <c r="M2913" s="2">
        <v>13041000</v>
      </c>
      <c r="N2913" s="2">
        <v>13154400</v>
      </c>
      <c r="O2913" s="2">
        <v>13255200</v>
      </c>
      <c r="P2913" s="2">
        <v>13368600</v>
      </c>
      <c r="Q2913" s="2">
        <v>13507200</v>
      </c>
      <c r="R2913" s="2">
        <v>13708800</v>
      </c>
      <c r="S2913" s="2">
        <v>13822200</v>
      </c>
      <c r="T2913" s="2">
        <v>13910400</v>
      </c>
      <c r="U2913" s="2">
        <v>14074200</v>
      </c>
      <c r="V2913" s="2">
        <v>14187600</v>
      </c>
      <c r="W2913" s="2">
        <v>14364000</v>
      </c>
      <c r="X2913" s="2">
        <v>14565600</v>
      </c>
      <c r="Y2913" s="2">
        <v>14754600</v>
      </c>
      <c r="Z2913" s="2">
        <v>14918400</v>
      </c>
      <c r="AA2913" s="2">
        <v>15057000</v>
      </c>
      <c r="AB2913" s="2">
        <v>15145200</v>
      </c>
      <c r="AC2913" s="2">
        <v>15359400</v>
      </c>
      <c r="AD2913" s="2">
        <v>15561000</v>
      </c>
      <c r="AE2913" s="2">
        <v>15750000</v>
      </c>
      <c r="AF2913" s="2">
        <v>15951600</v>
      </c>
    </row>
    <row r="2914" spans="1:32">
      <c r="A2914" t="s">
        <v>8517</v>
      </c>
      <c r="B2914" t="s">
        <v>19</v>
      </c>
      <c r="C2914" s="2">
        <v>85983200</v>
      </c>
      <c r="D2914" s="2">
        <v>86038400</v>
      </c>
      <c r="E2914" s="2">
        <v>88568400</v>
      </c>
      <c r="F2914" s="2">
        <v>92000000</v>
      </c>
      <c r="G2914" s="2">
        <v>92184000</v>
      </c>
      <c r="H2914" s="2">
        <v>93012000</v>
      </c>
      <c r="I2914" s="2">
        <v>95128000</v>
      </c>
      <c r="J2914" s="2">
        <v>96048000</v>
      </c>
      <c r="K2914" s="2">
        <v>95772000</v>
      </c>
      <c r="L2914" s="2">
        <v>95312000</v>
      </c>
      <c r="M2914" s="2">
        <v>95220000</v>
      </c>
      <c r="N2914" s="2">
        <v>96048000</v>
      </c>
      <c r="O2914" s="2">
        <v>96784000</v>
      </c>
      <c r="P2914" s="2">
        <v>97612000</v>
      </c>
      <c r="Q2914" s="2">
        <v>98624000</v>
      </c>
      <c r="R2914" s="2">
        <v>100096000</v>
      </c>
      <c r="S2914" s="2">
        <v>100924000</v>
      </c>
      <c r="T2914" s="2">
        <v>101568000</v>
      </c>
      <c r="U2914" s="2">
        <v>102764000</v>
      </c>
      <c r="V2914" s="2">
        <v>103592000</v>
      </c>
      <c r="W2914" s="2">
        <v>104880000</v>
      </c>
      <c r="X2914" s="2">
        <v>106352000</v>
      </c>
      <c r="Y2914" s="2">
        <v>107732000</v>
      </c>
      <c r="Z2914" s="2">
        <v>108928000</v>
      </c>
      <c r="AA2914" s="2">
        <v>109940000</v>
      </c>
      <c r="AB2914" s="2">
        <v>110584000</v>
      </c>
      <c r="AC2914" s="2">
        <v>112148000</v>
      </c>
      <c r="AD2914" s="2">
        <v>113620000</v>
      </c>
      <c r="AE2914" s="2">
        <v>115000000</v>
      </c>
      <c r="AF2914" s="2">
        <v>116472000</v>
      </c>
    </row>
    <row r="2915" spans="1:32">
      <c r="A2915" t="s">
        <v>8518</v>
      </c>
      <c r="B2915" t="s">
        <v>19</v>
      </c>
      <c r="C2915" s="2">
        <v>106077000</v>
      </c>
      <c r="D2915" s="2">
        <v>106145000</v>
      </c>
      <c r="E2915" s="2">
        <v>109266000</v>
      </c>
      <c r="F2915" s="2">
        <v>113500000</v>
      </c>
      <c r="G2915" s="2">
        <v>113727000</v>
      </c>
      <c r="H2915" s="2">
        <v>114749000</v>
      </c>
      <c r="I2915" s="2">
        <v>117359000</v>
      </c>
      <c r="J2915" s="2">
        <v>118494000</v>
      </c>
      <c r="K2915" s="2">
        <v>118154000</v>
      </c>
      <c r="L2915" s="2">
        <v>117586000</v>
      </c>
      <c r="M2915" s="2">
        <v>117473000</v>
      </c>
      <c r="N2915" s="2">
        <v>118494000</v>
      </c>
      <c r="O2915" s="2">
        <v>119402000</v>
      </c>
      <c r="P2915" s="2">
        <v>120424000</v>
      </c>
      <c r="Q2915" s="2">
        <v>121672000</v>
      </c>
      <c r="R2915" s="2">
        <v>123488000</v>
      </c>
      <c r="S2915" s="2">
        <v>124510000</v>
      </c>
      <c r="T2915" s="2">
        <v>125304000</v>
      </c>
      <c r="U2915" s="2">
        <v>126780000</v>
      </c>
      <c r="V2915" s="2">
        <v>127801000</v>
      </c>
      <c r="W2915" s="2">
        <v>129390000</v>
      </c>
      <c r="X2915" s="2">
        <v>131206000</v>
      </c>
      <c r="Y2915" s="2">
        <v>132909000</v>
      </c>
      <c r="Z2915" s="2">
        <v>134384000</v>
      </c>
      <c r="AA2915" s="2">
        <v>135633000</v>
      </c>
      <c r="AB2915" s="2">
        <v>136427000</v>
      </c>
      <c r="AC2915" s="2">
        <v>138357000</v>
      </c>
      <c r="AD2915" s="2">
        <v>140173000</v>
      </c>
      <c r="AE2915" s="2">
        <v>141875000</v>
      </c>
      <c r="AF2915" s="2">
        <v>143691000</v>
      </c>
    </row>
    <row r="2916" spans="1:32">
      <c r="A2916" t="s">
        <v>8519</v>
      </c>
      <c r="B2916" t="s">
        <v>19</v>
      </c>
      <c r="C2916" s="2">
        <v>7476800</v>
      </c>
      <c r="D2916" s="2">
        <v>7481600</v>
      </c>
      <c r="E2916" s="2">
        <v>7701600</v>
      </c>
      <c r="F2916" s="2">
        <v>8000000</v>
      </c>
      <c r="G2916" s="2">
        <v>8016000</v>
      </c>
      <c r="H2916" s="2">
        <v>8088000</v>
      </c>
      <c r="I2916" s="2">
        <v>8272000</v>
      </c>
      <c r="J2916" s="2">
        <v>8352000</v>
      </c>
      <c r="K2916" s="2">
        <v>8328000</v>
      </c>
      <c r="L2916" s="2">
        <v>8288000</v>
      </c>
      <c r="M2916" s="2">
        <v>8280000</v>
      </c>
      <c r="N2916" s="2">
        <v>8352000</v>
      </c>
      <c r="O2916" s="2">
        <v>8416000</v>
      </c>
      <c r="P2916" s="2">
        <v>8488000</v>
      </c>
      <c r="Q2916" s="2">
        <v>8576000</v>
      </c>
      <c r="R2916" s="2">
        <v>8704000</v>
      </c>
      <c r="S2916" s="2">
        <v>8776000</v>
      </c>
      <c r="T2916" s="2">
        <v>8832000</v>
      </c>
      <c r="U2916" s="2">
        <v>8936000</v>
      </c>
      <c r="V2916" s="2">
        <v>9008000</v>
      </c>
      <c r="W2916" s="2">
        <v>9120000</v>
      </c>
      <c r="X2916" s="2">
        <v>9248000</v>
      </c>
      <c r="Y2916" s="2">
        <v>9368000</v>
      </c>
      <c r="Z2916" s="2">
        <v>9472000</v>
      </c>
      <c r="AA2916" s="2">
        <v>9560000</v>
      </c>
      <c r="AB2916" s="2">
        <v>9616000</v>
      </c>
      <c r="AC2916" s="2">
        <v>9752000</v>
      </c>
      <c r="AD2916" s="2">
        <v>9880000</v>
      </c>
      <c r="AE2916" s="2">
        <v>10000000</v>
      </c>
      <c r="AF2916" s="2">
        <v>10128000</v>
      </c>
    </row>
    <row r="2917" spans="1:32">
      <c r="A2917" t="s">
        <v>8520</v>
      </c>
      <c r="B2917" t="s">
        <v>19</v>
      </c>
      <c r="C2917">
        <v>0</v>
      </c>
      <c r="D2917">
        <v>0</v>
      </c>
      <c r="E2917">
        <v>0</v>
      </c>
      <c r="F2917">
        <v>0</v>
      </c>
      <c r="G2917">
        <v>0</v>
      </c>
      <c r="H2917">
        <v>0</v>
      </c>
      <c r="I2917">
        <v>0</v>
      </c>
      <c r="J2917">
        <v>0</v>
      </c>
      <c r="K2917">
        <v>0</v>
      </c>
      <c r="L2917">
        <v>0</v>
      </c>
      <c r="M2917">
        <v>0</v>
      </c>
      <c r="N2917">
        <v>0</v>
      </c>
      <c r="O2917">
        <v>0</v>
      </c>
      <c r="P2917">
        <v>0</v>
      </c>
      <c r="Q2917">
        <v>0</v>
      </c>
      <c r="R2917">
        <v>0</v>
      </c>
      <c r="S2917">
        <v>0</v>
      </c>
      <c r="T2917">
        <v>0</v>
      </c>
      <c r="U2917">
        <v>0</v>
      </c>
      <c r="V2917">
        <v>0</v>
      </c>
      <c r="W2917">
        <v>0</v>
      </c>
      <c r="X2917">
        <v>0</v>
      </c>
      <c r="Y2917">
        <v>0</v>
      </c>
      <c r="Z2917">
        <v>0</v>
      </c>
      <c r="AA2917">
        <v>0</v>
      </c>
      <c r="AB2917">
        <v>0</v>
      </c>
      <c r="AC2917">
        <v>0</v>
      </c>
      <c r="AD2917">
        <v>0</v>
      </c>
      <c r="AE2917">
        <v>0</v>
      </c>
      <c r="AF2917">
        <v>0</v>
      </c>
    </row>
    <row r="2918" spans="1:32">
      <c r="A2918" t="s">
        <v>8521</v>
      </c>
      <c r="B2918" t="s">
        <v>19</v>
      </c>
      <c r="C2918" s="2">
        <v>2807400000000</v>
      </c>
      <c r="D2918" s="2">
        <v>2809000000000</v>
      </c>
      <c r="E2918" s="2">
        <v>2891240000000</v>
      </c>
      <c r="F2918" s="2">
        <v>3003200000000</v>
      </c>
      <c r="G2918" s="2">
        <v>3007970000000</v>
      </c>
      <c r="H2918" s="2">
        <v>3037150000000</v>
      </c>
      <c r="I2918" s="2">
        <v>3103480000000</v>
      </c>
      <c r="J2918" s="2">
        <v>3134780000000</v>
      </c>
      <c r="K2918" s="2">
        <v>3125760000000</v>
      </c>
      <c r="L2918" s="2">
        <v>3110910000000</v>
      </c>
      <c r="M2918" s="2">
        <v>3108790000000</v>
      </c>
      <c r="N2918" s="2">
        <v>3133190000000</v>
      </c>
      <c r="O2918" s="2">
        <v>3159720000000</v>
      </c>
      <c r="P2918" s="2">
        <v>3186250000000</v>
      </c>
      <c r="Q2918" s="2">
        <v>3219150000000</v>
      </c>
      <c r="R2918" s="2">
        <v>3265310000000</v>
      </c>
      <c r="S2918" s="2">
        <v>3292370000000</v>
      </c>
      <c r="T2918" s="2">
        <v>3315190000000</v>
      </c>
      <c r="U2918" s="2">
        <v>3354450000000</v>
      </c>
      <c r="V2918" s="2">
        <v>3382040000000</v>
      </c>
      <c r="W2918" s="2">
        <v>3422370000000</v>
      </c>
      <c r="X2918" s="2">
        <v>3471720000000</v>
      </c>
      <c r="Y2918" s="2">
        <v>3517350000000</v>
      </c>
      <c r="Z2918" s="2">
        <v>3554490000000</v>
      </c>
      <c r="AA2918" s="2">
        <v>3587390000000</v>
      </c>
      <c r="AB2918" s="2">
        <v>3608610000000</v>
      </c>
      <c r="AC2918" s="2">
        <v>3661140000000</v>
      </c>
      <c r="AD2918" s="2">
        <v>3708890000000</v>
      </c>
      <c r="AE2918" s="2">
        <v>3754000000000</v>
      </c>
      <c r="AF2918" s="2">
        <v>3802810000000</v>
      </c>
    </row>
    <row r="2919" spans="1:32">
      <c r="A2919" t="s">
        <v>8522</v>
      </c>
      <c r="B2919" t="s">
        <v>19</v>
      </c>
      <c r="C2919" s="2">
        <v>303016000</v>
      </c>
      <c r="D2919" s="2">
        <v>303187000</v>
      </c>
      <c r="E2919" s="2">
        <v>312064000</v>
      </c>
      <c r="F2919" s="2">
        <v>324148000</v>
      </c>
      <c r="G2919" s="2">
        <v>324664000</v>
      </c>
      <c r="H2919" s="2">
        <v>327813000</v>
      </c>
      <c r="I2919" s="2">
        <v>334972000</v>
      </c>
      <c r="J2919" s="2">
        <v>338351000</v>
      </c>
      <c r="K2919" s="2">
        <v>337378000</v>
      </c>
      <c r="L2919" s="2">
        <v>335774000</v>
      </c>
      <c r="M2919" s="2">
        <v>335545000</v>
      </c>
      <c r="N2919" s="2">
        <v>338179000</v>
      </c>
      <c r="O2919" s="2">
        <v>341043000</v>
      </c>
      <c r="P2919" s="2">
        <v>343906000</v>
      </c>
      <c r="Q2919" s="2">
        <v>347457000</v>
      </c>
      <c r="R2919" s="2">
        <v>352440000</v>
      </c>
      <c r="S2919" s="2">
        <v>355360000</v>
      </c>
      <c r="T2919" s="2">
        <v>357823000</v>
      </c>
      <c r="U2919" s="2">
        <v>362061000</v>
      </c>
      <c r="V2919" s="2">
        <v>365039000</v>
      </c>
      <c r="W2919" s="2">
        <v>369392000</v>
      </c>
      <c r="X2919" s="2">
        <v>374718000</v>
      </c>
      <c r="Y2919" s="2">
        <v>379643000</v>
      </c>
      <c r="Z2919" s="2">
        <v>383652000</v>
      </c>
      <c r="AA2919" s="2">
        <v>387202000</v>
      </c>
      <c r="AB2919" s="2">
        <v>389493000</v>
      </c>
      <c r="AC2919" s="2">
        <v>395163000</v>
      </c>
      <c r="AD2919" s="2">
        <v>400317000</v>
      </c>
      <c r="AE2919" s="2">
        <v>405185000</v>
      </c>
      <c r="AF2919" s="2">
        <v>410454000</v>
      </c>
    </row>
    <row r="2920" spans="1:32">
      <c r="A2920" t="s">
        <v>8523</v>
      </c>
      <c r="B2920" t="s">
        <v>19</v>
      </c>
      <c r="C2920" s="2">
        <v>1689150000</v>
      </c>
      <c r="D2920" s="2">
        <v>1690110000</v>
      </c>
      <c r="E2920" s="2">
        <v>1739590000</v>
      </c>
      <c r="F2920" s="2">
        <v>1806950000</v>
      </c>
      <c r="G2920" s="2">
        <v>1809830000</v>
      </c>
      <c r="H2920" s="2">
        <v>1827390000</v>
      </c>
      <c r="I2920" s="2">
        <v>1867290000</v>
      </c>
      <c r="J2920" s="2">
        <v>1886130000</v>
      </c>
      <c r="K2920" s="2">
        <v>1880700000</v>
      </c>
      <c r="L2920" s="2">
        <v>1871760000</v>
      </c>
      <c r="M2920" s="2">
        <v>1870490000</v>
      </c>
      <c r="N2920" s="2">
        <v>1885170000</v>
      </c>
      <c r="O2920" s="2">
        <v>1901130000</v>
      </c>
      <c r="P2920" s="2">
        <v>1917100000</v>
      </c>
      <c r="Q2920" s="2">
        <v>1936890000</v>
      </c>
      <c r="R2920" s="2">
        <v>1964660000</v>
      </c>
      <c r="S2920" s="2">
        <v>1980950000</v>
      </c>
      <c r="T2920" s="2">
        <v>1994670000</v>
      </c>
      <c r="U2920" s="2">
        <v>2018300000</v>
      </c>
      <c r="V2920" s="2">
        <v>2034900000</v>
      </c>
      <c r="W2920" s="2">
        <v>2059160000</v>
      </c>
      <c r="X2920" s="2">
        <v>2088850000</v>
      </c>
      <c r="Y2920" s="2">
        <v>2116310000</v>
      </c>
      <c r="Z2920" s="2">
        <v>2138660000</v>
      </c>
      <c r="AA2920" s="2">
        <v>2158450000</v>
      </c>
      <c r="AB2920" s="2">
        <v>2171220000</v>
      </c>
      <c r="AC2920" s="2">
        <v>2202820000</v>
      </c>
      <c r="AD2920" s="2">
        <v>2231560000</v>
      </c>
      <c r="AE2920" s="2">
        <v>2258690000</v>
      </c>
      <c r="AF2920" s="2">
        <v>2288060000</v>
      </c>
    </row>
    <row r="2921" spans="1:32">
      <c r="A2921" t="s">
        <v>8524</v>
      </c>
      <c r="B2921" t="s">
        <v>19</v>
      </c>
      <c r="C2921" s="2">
        <v>2825870000</v>
      </c>
      <c r="D2921" s="2">
        <v>2827470000</v>
      </c>
      <c r="E2921" s="2">
        <v>2910260000</v>
      </c>
      <c r="F2921" s="2">
        <v>3022950000</v>
      </c>
      <c r="G2921" s="2">
        <v>3027760000</v>
      </c>
      <c r="H2921" s="2">
        <v>3057130000</v>
      </c>
      <c r="I2921" s="2">
        <v>3123890000</v>
      </c>
      <c r="J2921" s="2">
        <v>3155400000</v>
      </c>
      <c r="K2921" s="2">
        <v>3146320000</v>
      </c>
      <c r="L2921" s="2">
        <v>3131370000</v>
      </c>
      <c r="M2921" s="2">
        <v>3129230000</v>
      </c>
      <c r="N2921" s="2">
        <v>3153800000</v>
      </c>
      <c r="O2921" s="2">
        <v>3180510000</v>
      </c>
      <c r="P2921" s="2">
        <v>3207210000</v>
      </c>
      <c r="Q2921" s="2">
        <v>3240320000</v>
      </c>
      <c r="R2921" s="2">
        <v>3286790000</v>
      </c>
      <c r="S2921" s="2">
        <v>3314030000</v>
      </c>
      <c r="T2921" s="2">
        <v>3336990000</v>
      </c>
      <c r="U2921" s="2">
        <v>3376520000</v>
      </c>
      <c r="V2921" s="2">
        <v>3404290000</v>
      </c>
      <c r="W2921" s="2">
        <v>3444880000</v>
      </c>
      <c r="X2921" s="2">
        <v>3494550000</v>
      </c>
      <c r="Y2921" s="2">
        <v>3540480000</v>
      </c>
      <c r="Z2921" s="2">
        <v>3577870000</v>
      </c>
      <c r="AA2921" s="2">
        <v>3610980000</v>
      </c>
      <c r="AB2921" s="2">
        <v>3632350000</v>
      </c>
      <c r="AC2921" s="2">
        <v>3685220000</v>
      </c>
      <c r="AD2921" s="2">
        <v>3733290000</v>
      </c>
      <c r="AE2921" s="2">
        <v>3778690000</v>
      </c>
      <c r="AF2921" s="2">
        <v>3827820000</v>
      </c>
    </row>
    <row r="2922" spans="1:32">
      <c r="A2922" t="s">
        <v>8525</v>
      </c>
      <c r="B2922" t="s">
        <v>19</v>
      </c>
      <c r="C2922" s="2">
        <v>113333000</v>
      </c>
      <c r="D2922" s="2">
        <v>113397000</v>
      </c>
      <c r="E2922" s="2">
        <v>116718000</v>
      </c>
      <c r="F2922" s="2">
        <v>121237000</v>
      </c>
      <c r="G2922" s="2">
        <v>121430000</v>
      </c>
      <c r="H2922" s="2">
        <v>122608000</v>
      </c>
      <c r="I2922" s="2">
        <v>125286000</v>
      </c>
      <c r="J2922" s="2">
        <v>126549000</v>
      </c>
      <c r="K2922" s="2">
        <v>126185000</v>
      </c>
      <c r="L2922" s="2">
        <v>125585000</v>
      </c>
      <c r="M2922" s="2">
        <v>125500000</v>
      </c>
      <c r="N2922" s="2">
        <v>126485000</v>
      </c>
      <c r="O2922" s="2">
        <v>127556000</v>
      </c>
      <c r="P2922" s="2">
        <v>128627000</v>
      </c>
      <c r="Q2922" s="2">
        <v>129955000</v>
      </c>
      <c r="R2922" s="2">
        <v>131819000</v>
      </c>
      <c r="S2922" s="2">
        <v>132911000</v>
      </c>
      <c r="T2922" s="2">
        <v>133832000</v>
      </c>
      <c r="U2922" s="2">
        <v>135417000</v>
      </c>
      <c r="V2922" s="2">
        <v>136531000</v>
      </c>
      <c r="W2922" s="2">
        <v>138159000</v>
      </c>
      <c r="X2922" s="2">
        <v>140151000</v>
      </c>
      <c r="Y2922" s="2">
        <v>141993000</v>
      </c>
      <c r="Z2922" s="2">
        <v>143493000</v>
      </c>
      <c r="AA2922" s="2">
        <v>144821000</v>
      </c>
      <c r="AB2922" s="2">
        <v>145677000</v>
      </c>
      <c r="AC2922" s="2">
        <v>147798000</v>
      </c>
      <c r="AD2922" s="2">
        <v>149726000</v>
      </c>
      <c r="AE2922" s="2">
        <v>151546000</v>
      </c>
      <c r="AF2922" s="2">
        <v>153517000</v>
      </c>
    </row>
    <row r="2923" spans="1:32">
      <c r="A2923" t="s">
        <v>8526</v>
      </c>
      <c r="B2923" t="s">
        <v>19</v>
      </c>
      <c r="C2923" s="2">
        <v>106508000</v>
      </c>
      <c r="D2923" s="2">
        <v>106568000</v>
      </c>
      <c r="E2923" s="2">
        <v>109688000</v>
      </c>
      <c r="F2923" s="2">
        <v>113936000</v>
      </c>
      <c r="G2923" s="2">
        <v>114117000</v>
      </c>
      <c r="H2923" s="2">
        <v>115224000</v>
      </c>
      <c r="I2923" s="2">
        <v>117740000</v>
      </c>
      <c r="J2923" s="2">
        <v>118928000</v>
      </c>
      <c r="K2923" s="2">
        <v>118586000</v>
      </c>
      <c r="L2923" s="2">
        <v>118022000</v>
      </c>
      <c r="M2923" s="2">
        <v>117942000</v>
      </c>
      <c r="N2923" s="2">
        <v>118868000</v>
      </c>
      <c r="O2923" s="2">
        <v>119874000</v>
      </c>
      <c r="P2923" s="2">
        <v>120881000</v>
      </c>
      <c r="Q2923" s="2">
        <v>122129000</v>
      </c>
      <c r="R2923" s="2">
        <v>123880000</v>
      </c>
      <c r="S2923" s="2">
        <v>124907000</v>
      </c>
      <c r="T2923" s="2">
        <v>125772000</v>
      </c>
      <c r="U2923" s="2">
        <v>127262000</v>
      </c>
      <c r="V2923" s="2">
        <v>128309000</v>
      </c>
      <c r="W2923" s="2">
        <v>129838000</v>
      </c>
      <c r="X2923" s="2">
        <v>131711000</v>
      </c>
      <c r="Y2923" s="2">
        <v>133442000</v>
      </c>
      <c r="Z2923" s="2">
        <v>134851000</v>
      </c>
      <c r="AA2923" s="2">
        <v>136099000</v>
      </c>
      <c r="AB2923" s="2">
        <v>136904000</v>
      </c>
      <c r="AC2923" s="2">
        <v>138897000</v>
      </c>
      <c r="AD2923" s="2">
        <v>140709000</v>
      </c>
      <c r="AE2923" s="2">
        <v>142420000</v>
      </c>
      <c r="AF2923" s="2">
        <v>144272000</v>
      </c>
    </row>
    <row r="2924" spans="1:32">
      <c r="A2924" t="s">
        <v>8527</v>
      </c>
      <c r="B2924" t="s">
        <v>19</v>
      </c>
      <c r="C2924" s="2">
        <v>65767100</v>
      </c>
      <c r="D2924" s="2">
        <v>65804400</v>
      </c>
      <c r="E2924" s="2">
        <v>67731100</v>
      </c>
      <c r="F2924" s="2">
        <v>70353800</v>
      </c>
      <c r="G2924" s="2">
        <v>70465700</v>
      </c>
      <c r="H2924" s="2">
        <v>71149300</v>
      </c>
      <c r="I2924" s="2">
        <v>72703100</v>
      </c>
      <c r="J2924" s="2">
        <v>73436400</v>
      </c>
      <c r="K2924" s="2">
        <v>73225100</v>
      </c>
      <c r="L2924" s="2">
        <v>72877100</v>
      </c>
      <c r="M2924" s="2">
        <v>72827400</v>
      </c>
      <c r="N2924" s="2">
        <v>73399200</v>
      </c>
      <c r="O2924" s="2">
        <v>74020600</v>
      </c>
      <c r="P2924" s="2">
        <v>74642200</v>
      </c>
      <c r="Q2924" s="2">
        <v>75412800</v>
      </c>
      <c r="R2924" s="2">
        <v>76494200</v>
      </c>
      <c r="S2924" s="2">
        <v>77128200</v>
      </c>
      <c r="T2924" s="2">
        <v>77662600</v>
      </c>
      <c r="U2924" s="2">
        <v>78582500</v>
      </c>
      <c r="V2924" s="2">
        <v>79228800</v>
      </c>
      <c r="W2924" s="2">
        <v>80173500</v>
      </c>
      <c r="X2924" s="2">
        <v>81329500</v>
      </c>
      <c r="Y2924" s="2">
        <v>82398500</v>
      </c>
      <c r="Z2924" s="2">
        <v>83268600</v>
      </c>
      <c r="AA2924" s="2">
        <v>84039200</v>
      </c>
      <c r="AB2924" s="2">
        <v>84536400</v>
      </c>
      <c r="AC2924" s="2">
        <v>85767000</v>
      </c>
      <c r="AD2924" s="2">
        <v>86885700</v>
      </c>
      <c r="AE2924" s="2">
        <v>87942200</v>
      </c>
      <c r="AF2924" s="2">
        <v>89085800</v>
      </c>
    </row>
    <row r="2925" spans="1:32">
      <c r="A2925" t="s">
        <v>8528</v>
      </c>
      <c r="B2925" t="s">
        <v>19</v>
      </c>
      <c r="C2925" s="2">
        <v>6666660</v>
      </c>
      <c r="D2925" s="2">
        <v>6670440</v>
      </c>
      <c r="E2925" s="2">
        <v>6865740</v>
      </c>
      <c r="F2925" s="2">
        <v>7131600</v>
      </c>
      <c r="G2925" s="2">
        <v>7142940</v>
      </c>
      <c r="H2925" s="2">
        <v>7212240</v>
      </c>
      <c r="I2925" s="2">
        <v>7369740</v>
      </c>
      <c r="J2925" s="2">
        <v>7444080</v>
      </c>
      <c r="K2925" s="2">
        <v>7422660</v>
      </c>
      <c r="L2925" s="2">
        <v>7387380</v>
      </c>
      <c r="M2925" s="2">
        <v>7382340</v>
      </c>
      <c r="N2925" s="2">
        <v>7440300</v>
      </c>
      <c r="O2925" s="2">
        <v>7503300</v>
      </c>
      <c r="P2925" s="2">
        <v>7566300</v>
      </c>
      <c r="Q2925" s="2">
        <v>7644420</v>
      </c>
      <c r="R2925" s="2">
        <v>7754040</v>
      </c>
      <c r="S2925" s="2">
        <v>7818300</v>
      </c>
      <c r="T2925" s="2">
        <v>7872480</v>
      </c>
      <c r="U2925" s="2">
        <v>7965720</v>
      </c>
      <c r="V2925" s="2">
        <v>8031240</v>
      </c>
      <c r="W2925" s="2">
        <v>8127000</v>
      </c>
      <c r="X2925" s="2">
        <v>8244180</v>
      </c>
      <c r="Y2925" s="2">
        <v>8352540</v>
      </c>
      <c r="Z2925" s="2">
        <v>8440740</v>
      </c>
      <c r="AA2925" s="2">
        <v>8518860</v>
      </c>
      <c r="AB2925" s="2">
        <v>8569260</v>
      </c>
      <c r="AC2925" s="2">
        <v>8694000</v>
      </c>
      <c r="AD2925" s="2">
        <v>8807400</v>
      </c>
      <c r="AE2925" s="2">
        <v>8914500</v>
      </c>
      <c r="AF2925" s="2">
        <v>9030420</v>
      </c>
    </row>
    <row r="2926" spans="1:32">
      <c r="A2926" t="s">
        <v>8529</v>
      </c>
      <c r="B2926" t="s">
        <v>19</v>
      </c>
      <c r="C2926" s="2">
        <v>48677200</v>
      </c>
      <c r="D2926" s="2">
        <v>48704800</v>
      </c>
      <c r="E2926" s="2">
        <v>50130800</v>
      </c>
      <c r="F2926" s="2">
        <v>52072000</v>
      </c>
      <c r="G2926" s="2">
        <v>52154800</v>
      </c>
      <c r="H2926" s="2">
        <v>52660800</v>
      </c>
      <c r="I2926" s="2">
        <v>53810800</v>
      </c>
      <c r="J2926" s="2">
        <v>54353600</v>
      </c>
      <c r="K2926" s="2">
        <v>54197200</v>
      </c>
      <c r="L2926" s="2">
        <v>53939600</v>
      </c>
      <c r="M2926" s="2">
        <v>53902800</v>
      </c>
      <c r="N2926" s="2">
        <v>54326000</v>
      </c>
      <c r="O2926" s="2">
        <v>54786000</v>
      </c>
      <c r="P2926" s="2">
        <v>55246000</v>
      </c>
      <c r="Q2926" s="2">
        <v>55816400</v>
      </c>
      <c r="R2926" s="2">
        <v>56616800</v>
      </c>
      <c r="S2926" s="2">
        <v>57086000</v>
      </c>
      <c r="T2926" s="2">
        <v>57481600</v>
      </c>
      <c r="U2926" s="2">
        <v>58162400</v>
      </c>
      <c r="V2926" s="2">
        <v>58640800</v>
      </c>
      <c r="W2926" s="2">
        <v>59340000</v>
      </c>
      <c r="X2926" s="2">
        <v>60195600</v>
      </c>
      <c r="Y2926" s="2">
        <v>60986800</v>
      </c>
      <c r="Z2926" s="2">
        <v>61630800</v>
      </c>
      <c r="AA2926" s="2">
        <v>62201200</v>
      </c>
      <c r="AB2926" s="2">
        <v>62569200</v>
      </c>
      <c r="AC2926" s="2">
        <v>63480000</v>
      </c>
      <c r="AD2926" s="2">
        <v>64308000</v>
      </c>
      <c r="AE2926" s="2">
        <v>65090000</v>
      </c>
      <c r="AF2926" s="2">
        <v>65936400</v>
      </c>
    </row>
    <row r="2927" spans="1:32">
      <c r="A2927" t="s">
        <v>8530</v>
      </c>
      <c r="B2927" t="s">
        <v>19</v>
      </c>
      <c r="C2927" s="2">
        <v>60052800</v>
      </c>
      <c r="D2927" s="2">
        <v>60086900</v>
      </c>
      <c r="E2927" s="2">
        <v>61846200</v>
      </c>
      <c r="F2927" s="2">
        <v>64241000</v>
      </c>
      <c r="G2927" s="2">
        <v>64343100</v>
      </c>
      <c r="H2927" s="2">
        <v>64967400</v>
      </c>
      <c r="I2927" s="2">
        <v>66386100</v>
      </c>
      <c r="J2927" s="2">
        <v>67055800</v>
      </c>
      <c r="K2927" s="2">
        <v>66862800</v>
      </c>
      <c r="L2927" s="2">
        <v>66545000</v>
      </c>
      <c r="M2927" s="2">
        <v>66499600</v>
      </c>
      <c r="N2927" s="2">
        <v>67021700</v>
      </c>
      <c r="O2927" s="2">
        <v>67589200</v>
      </c>
      <c r="P2927" s="2">
        <v>68156800</v>
      </c>
      <c r="Q2927" s="2">
        <v>68860400</v>
      </c>
      <c r="R2927" s="2">
        <v>69847900</v>
      </c>
      <c r="S2927" s="2">
        <v>70426800</v>
      </c>
      <c r="T2927" s="2">
        <v>70914800</v>
      </c>
      <c r="U2927" s="2">
        <v>71754700</v>
      </c>
      <c r="V2927" s="2">
        <v>72344900</v>
      </c>
      <c r="W2927" s="2">
        <v>73207500</v>
      </c>
      <c r="X2927" s="2">
        <v>74263000</v>
      </c>
      <c r="Y2927" s="2">
        <v>75239200</v>
      </c>
      <c r="Z2927" s="2">
        <v>76033600</v>
      </c>
      <c r="AA2927" s="2">
        <v>76737400</v>
      </c>
      <c r="AB2927" s="2">
        <v>77191400</v>
      </c>
      <c r="AC2927" s="2">
        <v>78315000</v>
      </c>
      <c r="AD2927" s="2">
        <v>79336500</v>
      </c>
      <c r="AE2927" s="2">
        <v>80301200</v>
      </c>
      <c r="AF2927" s="2">
        <v>81345400</v>
      </c>
    </row>
    <row r="2928" spans="1:32">
      <c r="A2928" t="s">
        <v>8531</v>
      </c>
      <c r="B2928" t="s">
        <v>19</v>
      </c>
      <c r="C2928" s="2">
        <v>4232800</v>
      </c>
      <c r="D2928" s="2">
        <v>4235200</v>
      </c>
      <c r="E2928" s="2">
        <v>4359200</v>
      </c>
      <c r="F2928" s="2">
        <v>4528000</v>
      </c>
      <c r="G2928" s="2">
        <v>4535200</v>
      </c>
      <c r="H2928" s="2">
        <v>4579200</v>
      </c>
      <c r="I2928" s="2">
        <v>4679200</v>
      </c>
      <c r="J2928" s="2">
        <v>4726400</v>
      </c>
      <c r="K2928" s="2">
        <v>4712800</v>
      </c>
      <c r="L2928" s="2">
        <v>4690400</v>
      </c>
      <c r="M2928" s="2">
        <v>4687200</v>
      </c>
      <c r="N2928" s="2">
        <v>4724000</v>
      </c>
      <c r="O2928" s="2">
        <v>4764000</v>
      </c>
      <c r="P2928" s="2">
        <v>4804000</v>
      </c>
      <c r="Q2928" s="2">
        <v>4853600</v>
      </c>
      <c r="R2928" s="2">
        <v>4923200</v>
      </c>
      <c r="S2928" s="2">
        <v>4964000</v>
      </c>
      <c r="T2928" s="2">
        <v>4998400</v>
      </c>
      <c r="U2928" s="2">
        <v>5057600</v>
      </c>
      <c r="V2928" s="2">
        <v>5099200</v>
      </c>
      <c r="W2928" s="2">
        <v>5160000</v>
      </c>
      <c r="X2928" s="2">
        <v>5234400</v>
      </c>
      <c r="Y2928" s="2">
        <v>5303200</v>
      </c>
      <c r="Z2928" s="2">
        <v>5359200</v>
      </c>
      <c r="AA2928" s="2">
        <v>5408800</v>
      </c>
      <c r="AB2928" s="2">
        <v>5440800</v>
      </c>
      <c r="AC2928" s="2">
        <v>5520000</v>
      </c>
      <c r="AD2928" s="2">
        <v>5592000</v>
      </c>
      <c r="AE2928" s="2">
        <v>5660000</v>
      </c>
      <c r="AF2928" s="2">
        <v>5733600</v>
      </c>
    </row>
    <row r="2929" spans="1:32">
      <c r="A2929" t="s">
        <v>8532</v>
      </c>
      <c r="B2929" t="s">
        <v>19</v>
      </c>
      <c r="C2929">
        <v>0</v>
      </c>
      <c r="D2929">
        <v>0</v>
      </c>
      <c r="E2929">
        <v>0</v>
      </c>
      <c r="F2929">
        <v>0</v>
      </c>
      <c r="G2929">
        <v>0</v>
      </c>
      <c r="H2929">
        <v>0</v>
      </c>
      <c r="I2929">
        <v>0</v>
      </c>
      <c r="J2929">
        <v>0</v>
      </c>
      <c r="K2929">
        <v>0</v>
      </c>
      <c r="L2929">
        <v>0</v>
      </c>
      <c r="M2929">
        <v>0</v>
      </c>
      <c r="N2929">
        <v>0</v>
      </c>
      <c r="O2929">
        <v>0</v>
      </c>
      <c r="P2929">
        <v>0</v>
      </c>
      <c r="Q2929">
        <v>0</v>
      </c>
      <c r="R2929">
        <v>0</v>
      </c>
      <c r="S2929">
        <v>0</v>
      </c>
      <c r="T2929">
        <v>0</v>
      </c>
      <c r="U2929">
        <v>0</v>
      </c>
      <c r="V2929">
        <v>0</v>
      </c>
      <c r="W2929">
        <v>0</v>
      </c>
      <c r="X2929">
        <v>0</v>
      </c>
      <c r="Y2929">
        <v>0</v>
      </c>
      <c r="Z2929">
        <v>0</v>
      </c>
      <c r="AA2929">
        <v>0</v>
      </c>
      <c r="AB2929">
        <v>0</v>
      </c>
      <c r="AC2929">
        <v>0</v>
      </c>
      <c r="AD2929">
        <v>0</v>
      </c>
      <c r="AE2929">
        <v>0</v>
      </c>
      <c r="AF2929">
        <v>0</v>
      </c>
    </row>
    <row r="2930" spans="1:32">
      <c r="A2930" t="s">
        <v>8533</v>
      </c>
      <c r="B2930" t="s">
        <v>19</v>
      </c>
      <c r="C2930" s="2">
        <v>16841200000000</v>
      </c>
      <c r="D2930" s="2">
        <v>17218000000000</v>
      </c>
      <c r="E2930" s="2">
        <v>15896800000000</v>
      </c>
      <c r="F2930" s="2">
        <v>16560000000000</v>
      </c>
      <c r="G2930" s="2">
        <v>16761700000000</v>
      </c>
      <c r="H2930" s="2">
        <v>17085300000000</v>
      </c>
      <c r="I2930" s="2">
        <v>17313500000000</v>
      </c>
      <c r="J2930" s="2">
        <v>17435500000000</v>
      </c>
      <c r="K2930" s="2">
        <v>17446100000000</v>
      </c>
      <c r="L2930" s="2">
        <v>17403700000000</v>
      </c>
      <c r="M2930" s="2">
        <v>17345300000000</v>
      </c>
      <c r="N2930" s="2">
        <v>17334700000000</v>
      </c>
      <c r="O2930" s="2">
        <v>17366500000000</v>
      </c>
      <c r="P2930" s="2">
        <v>17430200000000</v>
      </c>
      <c r="Q2930" s="2">
        <v>17520400000000</v>
      </c>
      <c r="R2930" s="2">
        <v>17674300000000</v>
      </c>
      <c r="S2930" s="2">
        <v>17838800000000</v>
      </c>
      <c r="T2930" s="2">
        <v>17982000000000</v>
      </c>
      <c r="U2930" s="2">
        <v>18220800000000</v>
      </c>
      <c r="V2930" s="2">
        <v>18390600000000</v>
      </c>
      <c r="W2930" s="2">
        <v>18608100000000</v>
      </c>
      <c r="X2930" s="2">
        <v>18873400000000</v>
      </c>
      <c r="Y2930" s="2">
        <v>19160000000000</v>
      </c>
      <c r="Z2930" s="2">
        <v>19446500000000</v>
      </c>
      <c r="AA2930" s="2">
        <v>19685300000000</v>
      </c>
      <c r="AB2930" s="2">
        <v>19812600000000</v>
      </c>
      <c r="AC2930" s="2">
        <v>20099100000000</v>
      </c>
      <c r="AD2930" s="2">
        <v>20375000000000</v>
      </c>
      <c r="AE2930" s="2">
        <v>20624400000000</v>
      </c>
      <c r="AF2930" s="2">
        <v>20910900000000</v>
      </c>
    </row>
    <row r="2931" spans="1:32">
      <c r="A2931" t="s">
        <v>8534</v>
      </c>
      <c r="B2931" t="s">
        <v>19</v>
      </c>
      <c r="C2931" s="2">
        <v>1817750000</v>
      </c>
      <c r="D2931" s="2">
        <v>1858410000</v>
      </c>
      <c r="E2931" s="2">
        <v>1715810000</v>
      </c>
      <c r="F2931" s="2">
        <v>1787400000</v>
      </c>
      <c r="G2931" s="2">
        <v>1809160000</v>
      </c>
      <c r="H2931" s="2">
        <v>1844090000</v>
      </c>
      <c r="I2931" s="2">
        <v>1868720000</v>
      </c>
      <c r="J2931" s="2">
        <v>1881890000</v>
      </c>
      <c r="K2931" s="2">
        <v>1883040000</v>
      </c>
      <c r="L2931" s="2">
        <v>1878460000</v>
      </c>
      <c r="M2931" s="2">
        <v>1872160000</v>
      </c>
      <c r="N2931" s="2">
        <v>1871010000</v>
      </c>
      <c r="O2931" s="2">
        <v>1874450000</v>
      </c>
      <c r="P2931" s="2">
        <v>1881320000</v>
      </c>
      <c r="Q2931" s="2">
        <v>1891060000</v>
      </c>
      <c r="R2931" s="2">
        <v>1907660000</v>
      </c>
      <c r="S2931" s="2">
        <v>1925420000</v>
      </c>
      <c r="T2931" s="2">
        <v>1940880000</v>
      </c>
      <c r="U2931" s="2">
        <v>1966650000</v>
      </c>
      <c r="V2931" s="2">
        <v>1984980000</v>
      </c>
      <c r="W2931" s="2">
        <v>2008460000</v>
      </c>
      <c r="X2931" s="2">
        <v>2037090000</v>
      </c>
      <c r="Y2931" s="2">
        <v>2068020000</v>
      </c>
      <c r="Z2931" s="2">
        <v>2098950000</v>
      </c>
      <c r="AA2931" s="2">
        <v>2124720000</v>
      </c>
      <c r="AB2931" s="2">
        <v>2138460000</v>
      </c>
      <c r="AC2931" s="2">
        <v>2169390000</v>
      </c>
      <c r="AD2931" s="2">
        <v>2199170000</v>
      </c>
      <c r="AE2931" s="2">
        <v>2226080000</v>
      </c>
      <c r="AF2931" s="2">
        <v>2257010000</v>
      </c>
    </row>
    <row r="2932" spans="1:32">
      <c r="A2932" t="s">
        <v>8535</v>
      </c>
      <c r="B2932" t="s">
        <v>19</v>
      </c>
      <c r="C2932" s="2">
        <v>10133000000</v>
      </c>
      <c r="D2932" s="2">
        <v>10359700000</v>
      </c>
      <c r="E2932" s="2">
        <v>9564730000</v>
      </c>
      <c r="F2932" s="2">
        <v>9963790000</v>
      </c>
      <c r="G2932" s="2">
        <v>10085100000</v>
      </c>
      <c r="H2932" s="2">
        <v>10279800000</v>
      </c>
      <c r="I2932" s="2">
        <v>10417100000</v>
      </c>
      <c r="J2932" s="2">
        <v>10490600000</v>
      </c>
      <c r="K2932" s="2">
        <v>10496900000</v>
      </c>
      <c r="L2932" s="2">
        <v>10471400000</v>
      </c>
      <c r="M2932" s="2">
        <v>10436300000</v>
      </c>
      <c r="N2932" s="2">
        <v>10429900000</v>
      </c>
      <c r="O2932" s="2">
        <v>10449100000</v>
      </c>
      <c r="P2932" s="2">
        <v>10487400000</v>
      </c>
      <c r="Q2932" s="2">
        <v>10541600000</v>
      </c>
      <c r="R2932" s="2">
        <v>10634200000</v>
      </c>
      <c r="S2932" s="2">
        <v>10733200000</v>
      </c>
      <c r="T2932" s="2">
        <v>10819400000</v>
      </c>
      <c r="U2932" s="2">
        <v>10963000000</v>
      </c>
      <c r="V2932" s="2">
        <v>11065200000</v>
      </c>
      <c r="W2932" s="2">
        <v>11196100000</v>
      </c>
      <c r="X2932" s="2">
        <v>11355700000</v>
      </c>
      <c r="Y2932" s="2">
        <v>11528100000</v>
      </c>
      <c r="Z2932" s="2">
        <v>11700500000</v>
      </c>
      <c r="AA2932" s="2">
        <v>11844200000</v>
      </c>
      <c r="AB2932" s="2">
        <v>11920800000</v>
      </c>
      <c r="AC2932" s="2">
        <v>12093200000</v>
      </c>
      <c r="AD2932" s="2">
        <v>12259200000</v>
      </c>
      <c r="AE2932" s="2">
        <v>12409200000</v>
      </c>
      <c r="AF2932" s="2">
        <v>12581600000</v>
      </c>
    </row>
    <row r="2933" spans="1:32">
      <c r="A2933" t="s">
        <v>8536</v>
      </c>
      <c r="B2933" t="s">
        <v>19</v>
      </c>
      <c r="C2933" s="2">
        <v>16952000000</v>
      </c>
      <c r="D2933" s="2">
        <v>17331200000</v>
      </c>
      <c r="E2933" s="2">
        <v>16001300000</v>
      </c>
      <c r="F2933" s="2">
        <v>16668900000</v>
      </c>
      <c r="G2933" s="2">
        <v>16871900000</v>
      </c>
      <c r="H2933" s="2">
        <v>17197700000</v>
      </c>
      <c r="I2933" s="2">
        <v>17427400000</v>
      </c>
      <c r="J2933" s="2">
        <v>17550200000</v>
      </c>
      <c r="K2933" s="2">
        <v>17560900000</v>
      </c>
      <c r="L2933" s="2">
        <v>17518200000</v>
      </c>
      <c r="M2933" s="2">
        <v>17459400000</v>
      </c>
      <c r="N2933" s="2">
        <v>17448700000</v>
      </c>
      <c r="O2933" s="2">
        <v>17480800000</v>
      </c>
      <c r="P2933" s="2">
        <v>17544900000</v>
      </c>
      <c r="Q2933" s="2">
        <v>17635700000</v>
      </c>
      <c r="R2933" s="2">
        <v>17790500000</v>
      </c>
      <c r="S2933" s="2">
        <v>17956100000</v>
      </c>
      <c r="T2933" s="2">
        <v>18100300000</v>
      </c>
      <c r="U2933" s="2">
        <v>18340700000</v>
      </c>
      <c r="V2933" s="2">
        <v>18511600000</v>
      </c>
      <c r="W2933" s="2">
        <v>18730500000</v>
      </c>
      <c r="X2933" s="2">
        <v>18997600000</v>
      </c>
      <c r="Y2933" s="2">
        <v>19286000000</v>
      </c>
      <c r="Z2933" s="2">
        <v>19574400000</v>
      </c>
      <c r="AA2933" s="2">
        <v>19814700000</v>
      </c>
      <c r="AB2933" s="2">
        <v>19942900000</v>
      </c>
      <c r="AC2933" s="2">
        <v>20231300000</v>
      </c>
      <c r="AD2933" s="2">
        <v>20509100000</v>
      </c>
      <c r="AE2933" s="2">
        <v>20760100000</v>
      </c>
      <c r="AF2933" s="2">
        <v>21048500000</v>
      </c>
    </row>
    <row r="2934" spans="1:32">
      <c r="A2934" t="s">
        <v>8537</v>
      </c>
      <c r="B2934" t="s">
        <v>19</v>
      </c>
      <c r="C2934" s="2">
        <v>679871000</v>
      </c>
      <c r="D2934" s="2">
        <v>695079000</v>
      </c>
      <c r="E2934" s="2">
        <v>641743000</v>
      </c>
      <c r="F2934" s="2">
        <v>668518000</v>
      </c>
      <c r="G2934" s="2">
        <v>676658000</v>
      </c>
      <c r="H2934" s="2">
        <v>689724000</v>
      </c>
      <c r="I2934" s="2">
        <v>698935000</v>
      </c>
      <c r="J2934" s="2">
        <v>703861000</v>
      </c>
      <c r="K2934" s="2">
        <v>704290000</v>
      </c>
      <c r="L2934" s="2">
        <v>702576000</v>
      </c>
      <c r="M2934" s="2">
        <v>700220000</v>
      </c>
      <c r="N2934" s="2">
        <v>699791000</v>
      </c>
      <c r="O2934" s="2">
        <v>701077000</v>
      </c>
      <c r="P2934" s="2">
        <v>703647000</v>
      </c>
      <c r="Q2934" s="2">
        <v>707288000</v>
      </c>
      <c r="R2934" s="2">
        <v>713500000</v>
      </c>
      <c r="S2934" s="2">
        <v>720140000</v>
      </c>
      <c r="T2934" s="2">
        <v>725924000</v>
      </c>
      <c r="U2934" s="2">
        <v>735563000</v>
      </c>
      <c r="V2934" s="2">
        <v>742417000</v>
      </c>
      <c r="W2934" s="2">
        <v>751199000</v>
      </c>
      <c r="X2934" s="2">
        <v>761909000</v>
      </c>
      <c r="Y2934" s="2">
        <v>773476000</v>
      </c>
      <c r="Z2934" s="2">
        <v>785043000</v>
      </c>
      <c r="AA2934" s="2">
        <v>794682000</v>
      </c>
      <c r="AB2934" s="2">
        <v>799823000</v>
      </c>
      <c r="AC2934" s="2">
        <v>811390000</v>
      </c>
      <c r="AD2934" s="2">
        <v>822528000</v>
      </c>
      <c r="AE2934" s="2">
        <v>832595000</v>
      </c>
      <c r="AF2934" s="2">
        <v>844162000</v>
      </c>
    </row>
    <row r="2935" spans="1:32">
      <c r="A2935" t="s">
        <v>8538</v>
      </c>
      <c r="B2935" t="s">
        <v>19</v>
      </c>
      <c r="C2935" s="2">
        <v>638926000</v>
      </c>
      <c r="D2935" s="2">
        <v>653218000</v>
      </c>
      <c r="E2935" s="2">
        <v>603095000</v>
      </c>
      <c r="F2935" s="2">
        <v>628257000</v>
      </c>
      <c r="G2935" s="2">
        <v>635907000</v>
      </c>
      <c r="H2935" s="2">
        <v>648186000</v>
      </c>
      <c r="I2935" s="2">
        <v>656842000</v>
      </c>
      <c r="J2935" s="2">
        <v>661472000</v>
      </c>
      <c r="K2935" s="2">
        <v>661874000</v>
      </c>
      <c r="L2935" s="2">
        <v>660264000</v>
      </c>
      <c r="M2935" s="2">
        <v>658050000</v>
      </c>
      <c r="N2935" s="2">
        <v>657647000</v>
      </c>
      <c r="O2935" s="2">
        <v>658855000</v>
      </c>
      <c r="P2935" s="2">
        <v>661270000</v>
      </c>
      <c r="Q2935" s="2">
        <v>664693000</v>
      </c>
      <c r="R2935" s="2">
        <v>670530000</v>
      </c>
      <c r="S2935" s="2">
        <v>676771000</v>
      </c>
      <c r="T2935" s="2">
        <v>682206000</v>
      </c>
      <c r="U2935" s="2">
        <v>691264000</v>
      </c>
      <c r="V2935" s="2">
        <v>697706000</v>
      </c>
      <c r="W2935" s="2">
        <v>705959000</v>
      </c>
      <c r="X2935" s="2">
        <v>716024000</v>
      </c>
      <c r="Y2935" s="2">
        <v>726894000</v>
      </c>
      <c r="Z2935" s="2">
        <v>737764000</v>
      </c>
      <c r="AA2935" s="2">
        <v>746823000</v>
      </c>
      <c r="AB2935" s="2">
        <v>751654000</v>
      </c>
      <c r="AC2935" s="2">
        <v>762524000</v>
      </c>
      <c r="AD2935" s="2">
        <v>772992000</v>
      </c>
      <c r="AE2935" s="2">
        <v>782453000</v>
      </c>
      <c r="AF2935" s="2">
        <v>793323000</v>
      </c>
    </row>
    <row r="2936" spans="1:32">
      <c r="A2936" t="s">
        <v>8539</v>
      </c>
      <c r="B2936" t="s">
        <v>19</v>
      </c>
      <c r="C2936" s="2">
        <v>394528000</v>
      </c>
      <c r="D2936" s="2">
        <v>403354000</v>
      </c>
      <c r="E2936" s="2">
        <v>372403000</v>
      </c>
      <c r="F2936" s="2">
        <v>387940000</v>
      </c>
      <c r="G2936" s="2">
        <v>392664000</v>
      </c>
      <c r="H2936" s="2">
        <v>400246000</v>
      </c>
      <c r="I2936" s="2">
        <v>405591000</v>
      </c>
      <c r="J2936" s="2">
        <v>408450000</v>
      </c>
      <c r="K2936" s="2">
        <v>408698000</v>
      </c>
      <c r="L2936" s="2">
        <v>407704000</v>
      </c>
      <c r="M2936" s="2">
        <v>406337000</v>
      </c>
      <c r="N2936" s="2">
        <v>406088000</v>
      </c>
      <c r="O2936" s="2">
        <v>406834000</v>
      </c>
      <c r="P2936" s="2">
        <v>408326000</v>
      </c>
      <c r="Q2936" s="2">
        <v>410439000</v>
      </c>
      <c r="R2936" s="2">
        <v>414043000</v>
      </c>
      <c r="S2936" s="2">
        <v>417897000</v>
      </c>
      <c r="T2936" s="2">
        <v>421253000</v>
      </c>
      <c r="U2936" s="2">
        <v>426846000</v>
      </c>
      <c r="V2936" s="2">
        <v>430824000</v>
      </c>
      <c r="W2936" s="2">
        <v>435920000</v>
      </c>
      <c r="X2936" s="2">
        <v>442135000</v>
      </c>
      <c r="Y2936" s="2">
        <v>448847000</v>
      </c>
      <c r="Z2936" s="2">
        <v>455560000</v>
      </c>
      <c r="AA2936" s="2">
        <v>461153000</v>
      </c>
      <c r="AB2936" s="2">
        <v>464136000</v>
      </c>
      <c r="AC2936" s="2">
        <v>470848000</v>
      </c>
      <c r="AD2936" s="2">
        <v>477312000</v>
      </c>
      <c r="AE2936" s="2">
        <v>483154000</v>
      </c>
      <c r="AF2936" s="2">
        <v>489866000</v>
      </c>
    </row>
    <row r="2937" spans="1:32">
      <c r="A2937" t="s">
        <v>8540</v>
      </c>
      <c r="B2937" t="s">
        <v>19</v>
      </c>
      <c r="C2937" s="2">
        <v>39992400</v>
      </c>
      <c r="D2937" s="2">
        <v>40887000</v>
      </c>
      <c r="E2937" s="2">
        <v>37749600</v>
      </c>
      <c r="F2937" s="2">
        <v>39324600</v>
      </c>
      <c r="G2937" s="2">
        <v>39803400</v>
      </c>
      <c r="H2937" s="2">
        <v>40572000</v>
      </c>
      <c r="I2937" s="2">
        <v>41113800</v>
      </c>
      <c r="J2937" s="2">
        <v>41403600</v>
      </c>
      <c r="K2937" s="2">
        <v>41428800</v>
      </c>
      <c r="L2937" s="2">
        <v>41328000</v>
      </c>
      <c r="M2937" s="2">
        <v>41189400</v>
      </c>
      <c r="N2937" s="2">
        <v>41164200</v>
      </c>
      <c r="O2937" s="2">
        <v>41239800</v>
      </c>
      <c r="P2937" s="2">
        <v>41391000</v>
      </c>
      <c r="Q2937" s="2">
        <v>41605200</v>
      </c>
      <c r="R2937" s="2">
        <v>41970600</v>
      </c>
      <c r="S2937" s="2">
        <v>42361200</v>
      </c>
      <c r="T2937" s="2">
        <v>42701400</v>
      </c>
      <c r="U2937" s="2">
        <v>43268400</v>
      </c>
      <c r="V2937" s="2">
        <v>43671600</v>
      </c>
      <c r="W2937" s="2">
        <v>44188200</v>
      </c>
      <c r="X2937" s="2">
        <v>44818200</v>
      </c>
      <c r="Y2937" s="2">
        <v>45498600</v>
      </c>
      <c r="Z2937" s="2">
        <v>46179000</v>
      </c>
      <c r="AA2937" s="2">
        <v>46746000</v>
      </c>
      <c r="AB2937" s="2">
        <v>47048400</v>
      </c>
      <c r="AC2937" s="2">
        <v>47728800</v>
      </c>
      <c r="AD2937" s="2">
        <v>48384000</v>
      </c>
      <c r="AE2937" s="2">
        <v>48976200</v>
      </c>
      <c r="AF2937" s="2">
        <v>49656600</v>
      </c>
    </row>
    <row r="2938" spans="1:32">
      <c r="A2938" t="s">
        <v>8541</v>
      </c>
      <c r="B2938" t="s">
        <v>19</v>
      </c>
      <c r="C2938" s="2">
        <v>292008000</v>
      </c>
      <c r="D2938" s="2">
        <v>298540000</v>
      </c>
      <c r="E2938" s="2">
        <v>275632000</v>
      </c>
      <c r="F2938" s="2">
        <v>287132000</v>
      </c>
      <c r="G2938" s="2">
        <v>290628000</v>
      </c>
      <c r="H2938" s="2">
        <v>296240000</v>
      </c>
      <c r="I2938" s="2">
        <v>300196000</v>
      </c>
      <c r="J2938" s="2">
        <v>302312000</v>
      </c>
      <c r="K2938" s="2">
        <v>302496000</v>
      </c>
      <c r="L2938" s="2">
        <v>301760000</v>
      </c>
      <c r="M2938" s="2">
        <v>300748000</v>
      </c>
      <c r="N2938" s="2">
        <v>300564000</v>
      </c>
      <c r="O2938" s="2">
        <v>301116000</v>
      </c>
      <c r="P2938" s="2">
        <v>302220000</v>
      </c>
      <c r="Q2938" s="2">
        <v>303784000</v>
      </c>
      <c r="R2938" s="2">
        <v>306452000</v>
      </c>
      <c r="S2938" s="2">
        <v>309304000</v>
      </c>
      <c r="T2938" s="2">
        <v>311788000</v>
      </c>
      <c r="U2938" s="2">
        <v>315928000</v>
      </c>
      <c r="V2938" s="2">
        <v>318872000</v>
      </c>
      <c r="W2938" s="2">
        <v>322644000</v>
      </c>
      <c r="X2938" s="2">
        <v>327244000</v>
      </c>
      <c r="Y2938" s="2">
        <v>332212000</v>
      </c>
      <c r="Z2938" s="2">
        <v>337180000</v>
      </c>
      <c r="AA2938" s="2">
        <v>341320000</v>
      </c>
      <c r="AB2938" s="2">
        <v>343528000</v>
      </c>
      <c r="AC2938" s="2">
        <v>348496000</v>
      </c>
      <c r="AD2938" s="2">
        <v>353280000</v>
      </c>
      <c r="AE2938" s="2">
        <v>357604000</v>
      </c>
      <c r="AF2938" s="2">
        <v>362572000</v>
      </c>
    </row>
    <row r="2939" spans="1:32">
      <c r="A2939" t="s">
        <v>8542</v>
      </c>
      <c r="B2939" t="s">
        <v>19</v>
      </c>
      <c r="C2939" s="2">
        <v>360249000</v>
      </c>
      <c r="D2939" s="2">
        <v>368308000</v>
      </c>
      <c r="E2939" s="2">
        <v>340046000</v>
      </c>
      <c r="F2939" s="2">
        <v>354234000</v>
      </c>
      <c r="G2939" s="2">
        <v>358546000</v>
      </c>
      <c r="H2939" s="2">
        <v>365470000</v>
      </c>
      <c r="I2939" s="2">
        <v>370350000</v>
      </c>
      <c r="J2939" s="2">
        <v>372961000</v>
      </c>
      <c r="K2939" s="2">
        <v>373188000</v>
      </c>
      <c r="L2939" s="2">
        <v>372280000</v>
      </c>
      <c r="M2939" s="2">
        <v>371032000</v>
      </c>
      <c r="N2939" s="2">
        <v>370804000</v>
      </c>
      <c r="O2939" s="2">
        <v>371486000</v>
      </c>
      <c r="P2939" s="2">
        <v>372848000</v>
      </c>
      <c r="Q2939" s="2">
        <v>374777000</v>
      </c>
      <c r="R2939" s="2">
        <v>378068000</v>
      </c>
      <c r="S2939" s="2">
        <v>381587000</v>
      </c>
      <c r="T2939" s="2">
        <v>384652000</v>
      </c>
      <c r="U2939" s="2">
        <v>389759000</v>
      </c>
      <c r="V2939" s="2">
        <v>393391000</v>
      </c>
      <c r="W2939" s="2">
        <v>398044000</v>
      </c>
      <c r="X2939" s="2">
        <v>403720000</v>
      </c>
      <c r="Y2939" s="2">
        <v>409848000</v>
      </c>
      <c r="Z2939" s="2">
        <v>415978000</v>
      </c>
      <c r="AA2939" s="2">
        <v>421085000</v>
      </c>
      <c r="AB2939" s="2">
        <v>423809000</v>
      </c>
      <c r="AC2939" s="2">
        <v>429938000</v>
      </c>
      <c r="AD2939" s="2">
        <v>435840000</v>
      </c>
      <c r="AE2939" s="2">
        <v>441174000</v>
      </c>
      <c r="AF2939" s="2">
        <v>447304000</v>
      </c>
    </row>
    <row r="2940" spans="1:32">
      <c r="A2940" t="s">
        <v>8543</v>
      </c>
      <c r="B2940" t="s">
        <v>19</v>
      </c>
      <c r="C2940" s="2">
        <v>25392000</v>
      </c>
      <c r="D2940" s="2">
        <v>25960000</v>
      </c>
      <c r="E2940" s="2">
        <v>23968000</v>
      </c>
      <c r="F2940" s="2">
        <v>24968000</v>
      </c>
      <c r="G2940" s="2">
        <v>25272000</v>
      </c>
      <c r="H2940" s="2">
        <v>25760000</v>
      </c>
      <c r="I2940" s="2">
        <v>26104000</v>
      </c>
      <c r="J2940" s="2">
        <v>26288000</v>
      </c>
      <c r="K2940" s="2">
        <v>26304000</v>
      </c>
      <c r="L2940" s="2">
        <v>26240000</v>
      </c>
      <c r="M2940" s="2">
        <v>26152000</v>
      </c>
      <c r="N2940" s="2">
        <v>26136000</v>
      </c>
      <c r="O2940" s="2">
        <v>26184000</v>
      </c>
      <c r="P2940" s="2">
        <v>26280000</v>
      </c>
      <c r="Q2940" s="2">
        <v>26416000</v>
      </c>
      <c r="R2940" s="2">
        <v>26648000</v>
      </c>
      <c r="S2940" s="2">
        <v>26896000</v>
      </c>
      <c r="T2940" s="2">
        <v>27112000</v>
      </c>
      <c r="U2940" s="2">
        <v>27472000</v>
      </c>
      <c r="V2940" s="2">
        <v>27728000</v>
      </c>
      <c r="W2940" s="2">
        <v>28056000</v>
      </c>
      <c r="X2940" s="2">
        <v>28456000</v>
      </c>
      <c r="Y2940" s="2">
        <v>28888000</v>
      </c>
      <c r="Z2940" s="2">
        <v>29320000</v>
      </c>
      <c r="AA2940" s="2">
        <v>29680000</v>
      </c>
      <c r="AB2940" s="2">
        <v>29872000</v>
      </c>
      <c r="AC2940" s="2">
        <v>30304000</v>
      </c>
      <c r="AD2940" s="2">
        <v>30720000</v>
      </c>
      <c r="AE2940" s="2">
        <v>31096000</v>
      </c>
      <c r="AF2940" s="2">
        <v>31528000</v>
      </c>
    </row>
    <row r="2941" spans="1:32">
      <c r="A2941" t="s">
        <v>8544</v>
      </c>
      <c r="B2941" t="s">
        <v>19</v>
      </c>
      <c r="C2941">
        <v>0</v>
      </c>
      <c r="D2941">
        <v>0</v>
      </c>
      <c r="E2941">
        <v>0</v>
      </c>
      <c r="F2941">
        <v>0</v>
      </c>
      <c r="G2941">
        <v>0</v>
      </c>
      <c r="H2941">
        <v>0</v>
      </c>
      <c r="I2941">
        <v>0</v>
      </c>
      <c r="J2941">
        <v>0</v>
      </c>
      <c r="K2941">
        <v>0</v>
      </c>
      <c r="L2941">
        <v>0</v>
      </c>
      <c r="M2941">
        <v>0</v>
      </c>
      <c r="N2941">
        <v>0</v>
      </c>
      <c r="O2941">
        <v>0</v>
      </c>
      <c r="P2941">
        <v>0</v>
      </c>
      <c r="Q2941">
        <v>0</v>
      </c>
      <c r="R2941">
        <v>0</v>
      </c>
      <c r="S2941">
        <v>0</v>
      </c>
      <c r="T2941">
        <v>0</v>
      </c>
      <c r="U2941">
        <v>0</v>
      </c>
      <c r="V2941">
        <v>0</v>
      </c>
      <c r="W2941">
        <v>0</v>
      </c>
      <c r="X2941">
        <v>0</v>
      </c>
      <c r="Y2941">
        <v>0</v>
      </c>
      <c r="Z2941">
        <v>0</v>
      </c>
      <c r="AA2941">
        <v>0</v>
      </c>
      <c r="AB2941">
        <v>0</v>
      </c>
      <c r="AC2941">
        <v>0</v>
      </c>
      <c r="AD2941">
        <v>0</v>
      </c>
      <c r="AE2941">
        <v>0</v>
      </c>
      <c r="AF2941">
        <v>0</v>
      </c>
    </row>
    <row r="2942" spans="1:32">
      <c r="A2942" t="s">
        <v>8545</v>
      </c>
      <c r="B2942" t="s">
        <v>19</v>
      </c>
      <c r="C2942" s="2">
        <v>55659900000000</v>
      </c>
      <c r="D2942" s="2">
        <v>48056400000000</v>
      </c>
      <c r="E2942" s="2">
        <v>43456100000000</v>
      </c>
      <c r="F2942" s="2">
        <v>40224800000000</v>
      </c>
      <c r="G2942" s="2">
        <v>38346500000000</v>
      </c>
      <c r="H2942" s="2">
        <v>36648500000000</v>
      </c>
      <c r="I2942" s="2">
        <v>34377600000000</v>
      </c>
      <c r="J2942" s="2">
        <v>32212700000000</v>
      </c>
      <c r="K2942" s="2">
        <v>32053500000000</v>
      </c>
      <c r="L2942" s="2">
        <v>31905000000000</v>
      </c>
      <c r="M2942" s="2">
        <v>31926200000000</v>
      </c>
      <c r="N2942" s="2">
        <v>32175600000000</v>
      </c>
      <c r="O2942" s="2">
        <v>32626600000000</v>
      </c>
      <c r="P2942" s="2">
        <v>32870700000000</v>
      </c>
      <c r="Q2942" s="2">
        <v>33019200000000</v>
      </c>
      <c r="R2942" s="2">
        <v>33056400000000</v>
      </c>
      <c r="S2942" s="2">
        <v>33013900000000</v>
      </c>
      <c r="T2942" s="2">
        <v>33279200000000</v>
      </c>
      <c r="U2942" s="2">
        <v>33226200000000</v>
      </c>
      <c r="V2942" s="2">
        <v>33714300000000</v>
      </c>
      <c r="W2942" s="2">
        <v>34064500000000</v>
      </c>
      <c r="X2942" s="2">
        <v>34377600000000</v>
      </c>
      <c r="Y2942" s="2">
        <v>34531400000000</v>
      </c>
      <c r="Z2942" s="2">
        <v>34754300000000</v>
      </c>
      <c r="AA2942" s="2">
        <v>34982500000000</v>
      </c>
      <c r="AB2942" s="2">
        <v>35269000000000</v>
      </c>
      <c r="AC2942" s="2">
        <v>35677500000000</v>
      </c>
      <c r="AD2942" s="2">
        <v>36070200000000</v>
      </c>
      <c r="AE2942" s="2">
        <v>36202800000000</v>
      </c>
      <c r="AF2942" s="2">
        <v>36468100000000</v>
      </c>
    </row>
    <row r="2943" spans="1:32">
      <c r="A2943" t="s">
        <v>8546</v>
      </c>
      <c r="B2943" t="s">
        <v>19</v>
      </c>
      <c r="C2943" s="2">
        <v>6007620000</v>
      </c>
      <c r="D2943" s="2">
        <v>5186940000</v>
      </c>
      <c r="E2943" s="2">
        <v>4690410000</v>
      </c>
      <c r="F2943" s="2">
        <v>4341640000</v>
      </c>
      <c r="G2943" s="2">
        <v>4138900000</v>
      </c>
      <c r="H2943" s="2">
        <v>3955640000</v>
      </c>
      <c r="I2943" s="2">
        <v>3710520000</v>
      </c>
      <c r="J2943" s="2">
        <v>3476860000</v>
      </c>
      <c r="K2943" s="2">
        <v>3459680000</v>
      </c>
      <c r="L2943" s="2">
        <v>3443650000</v>
      </c>
      <c r="M2943" s="2">
        <v>3445940000</v>
      </c>
      <c r="N2943" s="2">
        <v>3472850000</v>
      </c>
      <c r="O2943" s="2">
        <v>3521530000</v>
      </c>
      <c r="P2943" s="2">
        <v>3547880000</v>
      </c>
      <c r="Q2943" s="2">
        <v>3563910000</v>
      </c>
      <c r="R2943" s="2">
        <v>3567920000</v>
      </c>
      <c r="S2943" s="2">
        <v>3563340000</v>
      </c>
      <c r="T2943" s="2">
        <v>3591970000</v>
      </c>
      <c r="U2943" s="2">
        <v>3586250000</v>
      </c>
      <c r="V2943" s="2">
        <v>3638940000</v>
      </c>
      <c r="W2943" s="2">
        <v>3676730000</v>
      </c>
      <c r="X2943" s="2">
        <v>3710520000</v>
      </c>
      <c r="Y2943" s="2">
        <v>3727130000</v>
      </c>
      <c r="Z2943" s="2">
        <v>3751190000</v>
      </c>
      <c r="AA2943" s="2">
        <v>3775810000</v>
      </c>
      <c r="AB2943" s="2">
        <v>3806740000</v>
      </c>
      <c r="AC2943" s="2">
        <v>3850830000</v>
      </c>
      <c r="AD2943" s="2">
        <v>3893210000</v>
      </c>
      <c r="AE2943" s="2">
        <v>3907530000</v>
      </c>
      <c r="AF2943" s="2">
        <v>3936170000</v>
      </c>
    </row>
    <row r="2944" spans="1:32">
      <c r="A2944" t="s">
        <v>8547</v>
      </c>
      <c r="B2944" t="s">
        <v>19</v>
      </c>
      <c r="C2944" s="2">
        <v>33489300000</v>
      </c>
      <c r="D2944" s="2">
        <v>28914500000</v>
      </c>
      <c r="E2944" s="2">
        <v>26146600000</v>
      </c>
      <c r="F2944" s="2">
        <v>24202300000</v>
      </c>
      <c r="G2944" s="2">
        <v>23072200000</v>
      </c>
      <c r="H2944" s="2">
        <v>22050600000</v>
      </c>
      <c r="I2944" s="2">
        <v>20684200000</v>
      </c>
      <c r="J2944" s="2">
        <v>19381700000</v>
      </c>
      <c r="K2944" s="2">
        <v>19285900000</v>
      </c>
      <c r="L2944" s="2">
        <v>19196500000</v>
      </c>
      <c r="M2944" s="2">
        <v>19209300000</v>
      </c>
      <c r="N2944" s="2">
        <v>19359300000</v>
      </c>
      <c r="O2944" s="2">
        <v>19630700000</v>
      </c>
      <c r="P2944" s="2">
        <v>19777500000</v>
      </c>
      <c r="Q2944" s="2">
        <v>19866900000</v>
      </c>
      <c r="R2944" s="2">
        <v>19889300000</v>
      </c>
      <c r="S2944" s="2">
        <v>19863700000</v>
      </c>
      <c r="T2944" s="2">
        <v>20023400000</v>
      </c>
      <c r="U2944" s="2">
        <v>19991400000</v>
      </c>
      <c r="V2944" s="2">
        <v>20285100000</v>
      </c>
      <c r="W2944" s="2">
        <v>20495800000</v>
      </c>
      <c r="X2944" s="2">
        <v>20684200000</v>
      </c>
      <c r="Y2944" s="2">
        <v>20776800000</v>
      </c>
      <c r="Z2944" s="2">
        <v>20910900000</v>
      </c>
      <c r="AA2944" s="2">
        <v>21048200000</v>
      </c>
      <c r="AB2944" s="2">
        <v>21220500000</v>
      </c>
      <c r="AC2944" s="2">
        <v>21466400000</v>
      </c>
      <c r="AD2944" s="2">
        <v>21702600000</v>
      </c>
      <c r="AE2944" s="2">
        <v>21782400000</v>
      </c>
      <c r="AF2944" s="2">
        <v>21942100000</v>
      </c>
    </row>
    <row r="2945" spans="1:32">
      <c r="A2945" t="s">
        <v>8548</v>
      </c>
      <c r="B2945" t="s">
        <v>19</v>
      </c>
      <c r="C2945" s="2">
        <v>56026000000</v>
      </c>
      <c r="D2945" s="2">
        <v>48372500000</v>
      </c>
      <c r="E2945" s="2">
        <v>43742000000</v>
      </c>
      <c r="F2945" s="2">
        <v>40489400000</v>
      </c>
      <c r="G2945" s="2">
        <v>38598700000</v>
      </c>
      <c r="H2945" s="2">
        <v>36889600000</v>
      </c>
      <c r="I2945" s="2">
        <v>34603700000</v>
      </c>
      <c r="J2945" s="2">
        <v>32424600000</v>
      </c>
      <c r="K2945" s="2">
        <v>32264400000</v>
      </c>
      <c r="L2945" s="2">
        <v>32114800000</v>
      </c>
      <c r="M2945" s="2">
        <v>32136200000</v>
      </c>
      <c r="N2945" s="2">
        <v>32387200000</v>
      </c>
      <c r="O2945" s="2">
        <v>32841200000</v>
      </c>
      <c r="P2945" s="2">
        <v>33086900000</v>
      </c>
      <c r="Q2945" s="2">
        <v>33236400000</v>
      </c>
      <c r="R2945" s="2">
        <v>33273800000</v>
      </c>
      <c r="S2945" s="2">
        <v>33231100000</v>
      </c>
      <c r="T2945" s="2">
        <v>33498100000</v>
      </c>
      <c r="U2945" s="2">
        <v>33444700000</v>
      </c>
      <c r="V2945" s="2">
        <v>33936100000</v>
      </c>
      <c r="W2945" s="2">
        <v>34288600000</v>
      </c>
      <c r="X2945" s="2">
        <v>34603700000</v>
      </c>
      <c r="Y2945" s="2">
        <v>34758600000</v>
      </c>
      <c r="Z2945" s="2">
        <v>34982900000</v>
      </c>
      <c r="AA2945" s="2">
        <v>35212600000</v>
      </c>
      <c r="AB2945" s="2">
        <v>35501000000</v>
      </c>
      <c r="AC2945" s="2">
        <v>35912200000</v>
      </c>
      <c r="AD2945" s="2">
        <v>36307400000</v>
      </c>
      <c r="AE2945" s="2">
        <v>36441000000</v>
      </c>
      <c r="AF2945" s="2">
        <v>36708000000</v>
      </c>
    </row>
    <row r="2946" spans="1:32">
      <c r="A2946" t="s">
        <v>8549</v>
      </c>
      <c r="B2946" t="s">
        <v>19</v>
      </c>
      <c r="C2946" s="2">
        <v>2246960000</v>
      </c>
      <c r="D2946" s="2">
        <v>1940010000</v>
      </c>
      <c r="E2946" s="2">
        <v>1754300000</v>
      </c>
      <c r="F2946" s="2">
        <v>1623850000</v>
      </c>
      <c r="G2946" s="2">
        <v>1548020000</v>
      </c>
      <c r="H2946" s="2">
        <v>1479480000</v>
      </c>
      <c r="I2946" s="2">
        <v>1387800000</v>
      </c>
      <c r="J2946" s="2">
        <v>1300410000</v>
      </c>
      <c r="K2946" s="2">
        <v>1293980000</v>
      </c>
      <c r="L2946" s="2">
        <v>1287980000</v>
      </c>
      <c r="M2946" s="2">
        <v>1288840000</v>
      </c>
      <c r="N2946" s="2">
        <v>1298910000</v>
      </c>
      <c r="O2946" s="2">
        <v>1317120000</v>
      </c>
      <c r="P2946" s="2">
        <v>1326970000</v>
      </c>
      <c r="Q2946" s="2">
        <v>1332970000</v>
      </c>
      <c r="R2946" s="2">
        <v>1334470000</v>
      </c>
      <c r="S2946" s="2">
        <v>1332750000</v>
      </c>
      <c r="T2946" s="2">
        <v>1343460000</v>
      </c>
      <c r="U2946" s="2">
        <v>1341320000</v>
      </c>
      <c r="V2946" s="2">
        <v>1361030000</v>
      </c>
      <c r="W2946" s="2">
        <v>1375160000</v>
      </c>
      <c r="X2946" s="2">
        <v>1387800000</v>
      </c>
      <c r="Y2946" s="2">
        <v>1394010000</v>
      </c>
      <c r="Z2946" s="2">
        <v>1403010000</v>
      </c>
      <c r="AA2946" s="2">
        <v>1412220000</v>
      </c>
      <c r="AB2946" s="2">
        <v>1423790000</v>
      </c>
      <c r="AC2946" s="2">
        <v>1440280000</v>
      </c>
      <c r="AD2946" s="2">
        <v>1456130000</v>
      </c>
      <c r="AE2946" s="2">
        <v>1461490000</v>
      </c>
      <c r="AF2946" s="2">
        <v>1472200000</v>
      </c>
    </row>
    <row r="2947" spans="1:32">
      <c r="A2947" t="s">
        <v>8550</v>
      </c>
      <c r="B2947" t="s">
        <v>19</v>
      </c>
      <c r="C2947" s="2">
        <v>2111640000</v>
      </c>
      <c r="D2947" s="2">
        <v>1823170000</v>
      </c>
      <c r="E2947" s="2">
        <v>1648650000</v>
      </c>
      <c r="F2947" s="2">
        <v>1526060000</v>
      </c>
      <c r="G2947" s="2">
        <v>1454800000</v>
      </c>
      <c r="H2947" s="2">
        <v>1390380000</v>
      </c>
      <c r="I2947" s="2">
        <v>1304220000</v>
      </c>
      <c r="J2947" s="2">
        <v>1222090000</v>
      </c>
      <c r="K2947" s="2">
        <v>1216050000</v>
      </c>
      <c r="L2947" s="2">
        <v>1210420000</v>
      </c>
      <c r="M2947" s="2">
        <v>1211220000</v>
      </c>
      <c r="N2947" s="2">
        <v>1220680000</v>
      </c>
      <c r="O2947" s="2">
        <v>1237790000</v>
      </c>
      <c r="P2947" s="2">
        <v>1247050000</v>
      </c>
      <c r="Q2947" s="2">
        <v>1252690000</v>
      </c>
      <c r="R2947" s="2">
        <v>1254100000</v>
      </c>
      <c r="S2947" s="2">
        <v>1252490000</v>
      </c>
      <c r="T2947" s="2">
        <v>1262550000</v>
      </c>
      <c r="U2947" s="2">
        <v>1260540000</v>
      </c>
      <c r="V2947" s="2">
        <v>1279060000</v>
      </c>
      <c r="W2947" s="2">
        <v>1292350000</v>
      </c>
      <c r="X2947" s="2">
        <v>1304220000</v>
      </c>
      <c r="Y2947" s="2">
        <v>1310060000</v>
      </c>
      <c r="Z2947" s="2">
        <v>1318520000</v>
      </c>
      <c r="AA2947" s="2">
        <v>1327170000</v>
      </c>
      <c r="AB2947" s="2">
        <v>1338040000</v>
      </c>
      <c r="AC2947" s="2">
        <v>1353540000</v>
      </c>
      <c r="AD2947" s="2">
        <v>1368440000</v>
      </c>
      <c r="AE2947" s="2">
        <v>1373470000</v>
      </c>
      <c r="AF2947" s="2">
        <v>1383530000</v>
      </c>
    </row>
    <row r="2948" spans="1:32">
      <c r="A2948" t="s">
        <v>8551</v>
      </c>
      <c r="B2948" t="s">
        <v>19</v>
      </c>
      <c r="C2948" s="2">
        <v>1303910000</v>
      </c>
      <c r="D2948" s="2">
        <v>1125790000</v>
      </c>
      <c r="E2948" s="2">
        <v>1018020000</v>
      </c>
      <c r="F2948" s="2">
        <v>942318000</v>
      </c>
      <c r="G2948" s="2">
        <v>898316000</v>
      </c>
      <c r="H2948" s="2">
        <v>858540000</v>
      </c>
      <c r="I2948" s="2">
        <v>805340000</v>
      </c>
      <c r="J2948" s="2">
        <v>754625000</v>
      </c>
      <c r="K2948" s="2">
        <v>750896000</v>
      </c>
      <c r="L2948" s="2">
        <v>747416000</v>
      </c>
      <c r="M2948" s="2">
        <v>747913000</v>
      </c>
      <c r="N2948" s="2">
        <v>753755000</v>
      </c>
      <c r="O2948" s="2">
        <v>764321000</v>
      </c>
      <c r="P2948" s="2">
        <v>770038000</v>
      </c>
      <c r="Q2948" s="2">
        <v>773519000</v>
      </c>
      <c r="R2948" s="2">
        <v>774389000</v>
      </c>
      <c r="S2948" s="2">
        <v>773395000</v>
      </c>
      <c r="T2948" s="2">
        <v>779610000</v>
      </c>
      <c r="U2948" s="2">
        <v>778367000</v>
      </c>
      <c r="V2948" s="2">
        <v>789802000</v>
      </c>
      <c r="W2948" s="2">
        <v>798006000</v>
      </c>
      <c r="X2948" s="2">
        <v>805340000</v>
      </c>
      <c r="Y2948" s="2">
        <v>808944000</v>
      </c>
      <c r="Z2948" s="2">
        <v>814165000</v>
      </c>
      <c r="AA2948" s="2">
        <v>819510000</v>
      </c>
      <c r="AB2948" s="2">
        <v>826222000</v>
      </c>
      <c r="AC2948" s="2">
        <v>835793000</v>
      </c>
      <c r="AD2948" s="2">
        <v>844991000</v>
      </c>
      <c r="AE2948" s="2">
        <v>848099000</v>
      </c>
      <c r="AF2948" s="2">
        <v>854314000</v>
      </c>
    </row>
    <row r="2949" spans="1:32">
      <c r="A2949" t="s">
        <v>8552</v>
      </c>
      <c r="B2949" t="s">
        <v>19</v>
      </c>
      <c r="C2949" s="2">
        <v>132174000</v>
      </c>
      <c r="D2949" s="2">
        <v>114118000</v>
      </c>
      <c r="E2949" s="2">
        <v>103194000</v>
      </c>
      <c r="F2949" s="2">
        <v>95520600</v>
      </c>
      <c r="G2949" s="2">
        <v>91060200</v>
      </c>
      <c r="H2949" s="2">
        <v>87028200</v>
      </c>
      <c r="I2949" s="2">
        <v>81635400</v>
      </c>
      <c r="J2949" s="2">
        <v>76494600</v>
      </c>
      <c r="K2949" s="2">
        <v>76116600</v>
      </c>
      <c r="L2949" s="2">
        <v>75763800</v>
      </c>
      <c r="M2949" s="2">
        <v>75814200</v>
      </c>
      <c r="N2949" s="2">
        <v>76406400</v>
      </c>
      <c r="O2949" s="2">
        <v>77477400</v>
      </c>
      <c r="P2949" s="2">
        <v>78057000</v>
      </c>
      <c r="Q2949" s="2">
        <v>78409800</v>
      </c>
      <c r="R2949" s="2">
        <v>78498000</v>
      </c>
      <c r="S2949" s="2">
        <v>78397200</v>
      </c>
      <c r="T2949" s="2">
        <v>79027200</v>
      </c>
      <c r="U2949" s="2">
        <v>78901200</v>
      </c>
      <c r="V2949" s="2">
        <v>80060400</v>
      </c>
      <c r="W2949" s="2">
        <v>80892000</v>
      </c>
      <c r="X2949" s="2">
        <v>81635400</v>
      </c>
      <c r="Y2949" s="2">
        <v>82000800</v>
      </c>
      <c r="Z2949" s="2">
        <v>82530000</v>
      </c>
      <c r="AA2949" s="2">
        <v>83071800</v>
      </c>
      <c r="AB2949" s="2">
        <v>83752200</v>
      </c>
      <c r="AC2949" s="2">
        <v>84722400</v>
      </c>
      <c r="AD2949" s="2">
        <v>85654800</v>
      </c>
      <c r="AE2949" s="2">
        <v>85969800</v>
      </c>
      <c r="AF2949" s="2">
        <v>86599800</v>
      </c>
    </row>
    <row r="2950" spans="1:32">
      <c r="A2950" t="s">
        <v>8553</v>
      </c>
      <c r="B2950" t="s">
        <v>19</v>
      </c>
      <c r="C2950" s="2">
        <v>965080000</v>
      </c>
      <c r="D2950" s="2">
        <v>833244000</v>
      </c>
      <c r="E2950" s="2">
        <v>753480000</v>
      </c>
      <c r="F2950" s="2">
        <v>697452000</v>
      </c>
      <c r="G2950" s="2">
        <v>664884000</v>
      </c>
      <c r="H2950" s="2">
        <v>635444000</v>
      </c>
      <c r="I2950" s="2">
        <v>596068000</v>
      </c>
      <c r="J2950" s="2">
        <v>558532000</v>
      </c>
      <c r="K2950" s="2">
        <v>555772000</v>
      </c>
      <c r="L2950" s="2">
        <v>553196000</v>
      </c>
      <c r="M2950" s="2">
        <v>553564000</v>
      </c>
      <c r="N2950" s="2">
        <v>557888000</v>
      </c>
      <c r="O2950" s="2">
        <v>565708000</v>
      </c>
      <c r="P2950" s="2">
        <v>569940000</v>
      </c>
      <c r="Q2950" s="2">
        <v>572516000</v>
      </c>
      <c r="R2950" s="2">
        <v>573160000</v>
      </c>
      <c r="S2950" s="2">
        <v>572424000</v>
      </c>
      <c r="T2950" s="2">
        <v>577024000</v>
      </c>
      <c r="U2950" s="2">
        <v>576104000</v>
      </c>
      <c r="V2950" s="2">
        <v>584568000</v>
      </c>
      <c r="W2950" s="2">
        <v>590640000</v>
      </c>
      <c r="X2950" s="2">
        <v>596068000</v>
      </c>
      <c r="Y2950" s="2">
        <v>598736000</v>
      </c>
      <c r="Z2950" s="2">
        <v>602600000</v>
      </c>
      <c r="AA2950" s="2">
        <v>606556000</v>
      </c>
      <c r="AB2950" s="2">
        <v>611524000</v>
      </c>
      <c r="AC2950" s="2">
        <v>618608000</v>
      </c>
      <c r="AD2950" s="2">
        <v>625416000</v>
      </c>
      <c r="AE2950" s="2">
        <v>627716000</v>
      </c>
      <c r="AF2950" s="2">
        <v>632316000</v>
      </c>
    </row>
    <row r="2951" spans="1:32">
      <c r="A2951" t="s">
        <v>8554</v>
      </c>
      <c r="B2951" t="s">
        <v>19</v>
      </c>
      <c r="C2951" s="2">
        <v>1190620000</v>
      </c>
      <c r="D2951" s="2">
        <v>1027970000</v>
      </c>
      <c r="E2951" s="2">
        <v>929565000</v>
      </c>
      <c r="F2951" s="2">
        <v>860444000</v>
      </c>
      <c r="G2951" s="2">
        <v>820264000</v>
      </c>
      <c r="H2951" s="2">
        <v>783944000</v>
      </c>
      <c r="I2951" s="2">
        <v>735366000</v>
      </c>
      <c r="J2951" s="2">
        <v>689058000</v>
      </c>
      <c r="K2951" s="2">
        <v>685654000</v>
      </c>
      <c r="L2951" s="2">
        <v>682476000</v>
      </c>
      <c r="M2951" s="2">
        <v>682930000</v>
      </c>
      <c r="N2951" s="2">
        <v>688264000</v>
      </c>
      <c r="O2951" s="2">
        <v>697912000</v>
      </c>
      <c r="P2951" s="2">
        <v>703132000</v>
      </c>
      <c r="Q2951" s="2">
        <v>706310000</v>
      </c>
      <c r="R2951" s="2">
        <v>707105000</v>
      </c>
      <c r="S2951" s="2">
        <v>706197000</v>
      </c>
      <c r="T2951" s="2">
        <v>711872000</v>
      </c>
      <c r="U2951" s="2">
        <v>710737000</v>
      </c>
      <c r="V2951" s="2">
        <v>721179000</v>
      </c>
      <c r="W2951" s="2">
        <v>728670000</v>
      </c>
      <c r="X2951" s="2">
        <v>735366000</v>
      </c>
      <c r="Y2951" s="2">
        <v>738658000</v>
      </c>
      <c r="Z2951" s="2">
        <v>743425000</v>
      </c>
      <c r="AA2951" s="2">
        <v>748306000</v>
      </c>
      <c r="AB2951" s="2">
        <v>754434000</v>
      </c>
      <c r="AC2951" s="2">
        <v>763174000</v>
      </c>
      <c r="AD2951" s="2">
        <v>771573000</v>
      </c>
      <c r="AE2951" s="2">
        <v>774410000</v>
      </c>
      <c r="AF2951" s="2">
        <v>780086000</v>
      </c>
    </row>
    <row r="2952" spans="1:32">
      <c r="A2952" t="s">
        <v>8555</v>
      </c>
      <c r="B2952" t="s">
        <v>19</v>
      </c>
      <c r="C2952" s="2">
        <v>83920000</v>
      </c>
      <c r="D2952" s="2">
        <v>72456000</v>
      </c>
      <c r="E2952" s="2">
        <v>65520000</v>
      </c>
      <c r="F2952" s="2">
        <v>60648000</v>
      </c>
      <c r="G2952" s="2">
        <v>57816000</v>
      </c>
      <c r="H2952" s="2">
        <v>55256000</v>
      </c>
      <c r="I2952" s="2">
        <v>51832000</v>
      </c>
      <c r="J2952" s="2">
        <v>48568000</v>
      </c>
      <c r="K2952" s="2">
        <v>48328000</v>
      </c>
      <c r="L2952" s="2">
        <v>48104000</v>
      </c>
      <c r="M2952" s="2">
        <v>48136000</v>
      </c>
      <c r="N2952" s="2">
        <v>48512000</v>
      </c>
      <c r="O2952" s="2">
        <v>49192000</v>
      </c>
      <c r="P2952" s="2">
        <v>49560000</v>
      </c>
      <c r="Q2952" s="2">
        <v>49784000</v>
      </c>
      <c r="R2952" s="2">
        <v>49840000</v>
      </c>
      <c r="S2952" s="2">
        <v>49776000</v>
      </c>
      <c r="T2952" s="2">
        <v>50176000</v>
      </c>
      <c r="U2952" s="2">
        <v>50096000</v>
      </c>
      <c r="V2952" s="2">
        <v>50832000</v>
      </c>
      <c r="W2952" s="2">
        <v>51360000</v>
      </c>
      <c r="X2952" s="2">
        <v>51832000</v>
      </c>
      <c r="Y2952" s="2">
        <v>52064000</v>
      </c>
      <c r="Z2952" s="2">
        <v>52400000</v>
      </c>
      <c r="AA2952" s="2">
        <v>52744000</v>
      </c>
      <c r="AB2952" s="2">
        <v>53176000</v>
      </c>
      <c r="AC2952" s="2">
        <v>53792000</v>
      </c>
      <c r="AD2952" s="2">
        <v>54384000</v>
      </c>
      <c r="AE2952" s="2">
        <v>54584000</v>
      </c>
      <c r="AF2952" s="2">
        <v>54984000</v>
      </c>
    </row>
    <row r="2953" spans="1:32">
      <c r="A2953" t="s">
        <v>8556</v>
      </c>
      <c r="B2953" t="s">
        <v>19</v>
      </c>
      <c r="C2953">
        <v>0</v>
      </c>
      <c r="D2953">
        <v>0</v>
      </c>
      <c r="E2953">
        <v>0</v>
      </c>
      <c r="F2953">
        <v>0</v>
      </c>
      <c r="G2953">
        <v>0</v>
      </c>
      <c r="H2953">
        <v>0</v>
      </c>
      <c r="I2953">
        <v>0</v>
      </c>
      <c r="J2953">
        <v>0</v>
      </c>
      <c r="K2953">
        <v>0</v>
      </c>
      <c r="L2953">
        <v>0</v>
      </c>
      <c r="M2953">
        <v>0</v>
      </c>
      <c r="N2953">
        <v>0</v>
      </c>
      <c r="O2953">
        <v>0</v>
      </c>
      <c r="P2953">
        <v>0</v>
      </c>
      <c r="Q2953">
        <v>0</v>
      </c>
      <c r="R2953">
        <v>0</v>
      </c>
      <c r="S2953">
        <v>0</v>
      </c>
      <c r="T2953">
        <v>0</v>
      </c>
      <c r="U2953">
        <v>0</v>
      </c>
      <c r="V2953">
        <v>0</v>
      </c>
      <c r="W2953">
        <v>0</v>
      </c>
      <c r="X2953">
        <v>0</v>
      </c>
      <c r="Y2953">
        <v>0</v>
      </c>
      <c r="Z2953">
        <v>0</v>
      </c>
      <c r="AA2953">
        <v>0</v>
      </c>
      <c r="AB2953">
        <v>0</v>
      </c>
      <c r="AC2953">
        <v>0</v>
      </c>
      <c r="AD2953">
        <v>0</v>
      </c>
      <c r="AE2953">
        <v>0</v>
      </c>
      <c r="AF2953">
        <v>0</v>
      </c>
    </row>
    <row r="2954" spans="1:32">
      <c r="A2954" t="s">
        <v>8557</v>
      </c>
      <c r="B2954" t="s">
        <v>19</v>
      </c>
      <c r="C2954">
        <v>0</v>
      </c>
      <c r="D2954">
        <v>0</v>
      </c>
      <c r="E2954">
        <v>0</v>
      </c>
      <c r="F2954">
        <v>0</v>
      </c>
      <c r="G2954">
        <v>0</v>
      </c>
      <c r="H2954">
        <v>0</v>
      </c>
      <c r="I2954">
        <v>0</v>
      </c>
      <c r="J2954">
        <v>0</v>
      </c>
      <c r="K2954">
        <v>0</v>
      </c>
      <c r="L2954">
        <v>0</v>
      </c>
      <c r="M2954">
        <v>0</v>
      </c>
      <c r="N2954">
        <v>0</v>
      </c>
      <c r="O2954">
        <v>0</v>
      </c>
      <c r="P2954">
        <v>0</v>
      </c>
      <c r="Q2954">
        <v>0</v>
      </c>
      <c r="R2954">
        <v>0</v>
      </c>
      <c r="S2954">
        <v>0</v>
      </c>
      <c r="T2954">
        <v>0</v>
      </c>
      <c r="U2954">
        <v>0</v>
      </c>
      <c r="V2954">
        <v>0</v>
      </c>
      <c r="W2954">
        <v>0</v>
      </c>
      <c r="X2954">
        <v>0</v>
      </c>
      <c r="Y2954">
        <v>0</v>
      </c>
      <c r="Z2954">
        <v>0</v>
      </c>
      <c r="AA2954">
        <v>0</v>
      </c>
      <c r="AB2954">
        <v>0</v>
      </c>
      <c r="AC2954">
        <v>0</v>
      </c>
      <c r="AD2954">
        <v>0</v>
      </c>
      <c r="AE2954">
        <v>0</v>
      </c>
      <c r="AF2954">
        <v>0</v>
      </c>
    </row>
    <row r="2955" spans="1:32">
      <c r="A2955" t="s">
        <v>8558</v>
      </c>
      <c r="B2955" t="s">
        <v>19</v>
      </c>
      <c r="C2955">
        <v>0</v>
      </c>
      <c r="D2955">
        <v>0</v>
      </c>
      <c r="E2955">
        <v>0</v>
      </c>
      <c r="F2955">
        <v>0</v>
      </c>
      <c r="G2955">
        <v>0</v>
      </c>
      <c r="H2955">
        <v>0</v>
      </c>
      <c r="I2955">
        <v>0</v>
      </c>
      <c r="J2955">
        <v>0</v>
      </c>
      <c r="K2955">
        <v>0</v>
      </c>
      <c r="L2955">
        <v>0</v>
      </c>
      <c r="M2955">
        <v>0</v>
      </c>
      <c r="N2955">
        <v>0</v>
      </c>
      <c r="O2955">
        <v>0</v>
      </c>
      <c r="P2955">
        <v>0</v>
      </c>
      <c r="Q2955">
        <v>0</v>
      </c>
      <c r="R2955">
        <v>0</v>
      </c>
      <c r="S2955">
        <v>0</v>
      </c>
      <c r="T2955">
        <v>0</v>
      </c>
      <c r="U2955">
        <v>0</v>
      </c>
      <c r="V2955">
        <v>0</v>
      </c>
      <c r="W2955">
        <v>0</v>
      </c>
      <c r="X2955">
        <v>0</v>
      </c>
      <c r="Y2955">
        <v>0</v>
      </c>
      <c r="Z2955">
        <v>0</v>
      </c>
      <c r="AA2955">
        <v>0</v>
      </c>
      <c r="AB2955">
        <v>0</v>
      </c>
      <c r="AC2955">
        <v>0</v>
      </c>
      <c r="AD2955">
        <v>0</v>
      </c>
      <c r="AE2955">
        <v>0</v>
      </c>
      <c r="AF2955">
        <v>0</v>
      </c>
    </row>
    <row r="2956" spans="1:32">
      <c r="A2956" t="s">
        <v>8559</v>
      </c>
      <c r="B2956" t="s">
        <v>19</v>
      </c>
      <c r="C2956">
        <v>0</v>
      </c>
      <c r="D2956">
        <v>0</v>
      </c>
      <c r="E2956">
        <v>0</v>
      </c>
      <c r="F2956">
        <v>0</v>
      </c>
      <c r="G2956">
        <v>0</v>
      </c>
      <c r="H2956">
        <v>0</v>
      </c>
      <c r="I2956">
        <v>0</v>
      </c>
      <c r="J2956">
        <v>0</v>
      </c>
      <c r="K2956">
        <v>0</v>
      </c>
      <c r="L2956">
        <v>0</v>
      </c>
      <c r="M2956">
        <v>0</v>
      </c>
      <c r="N2956">
        <v>0</v>
      </c>
      <c r="O2956">
        <v>0</v>
      </c>
      <c r="P2956">
        <v>0</v>
      </c>
      <c r="Q2956">
        <v>0</v>
      </c>
      <c r="R2956">
        <v>0</v>
      </c>
      <c r="S2956">
        <v>0</v>
      </c>
      <c r="T2956">
        <v>0</v>
      </c>
      <c r="U2956">
        <v>0</v>
      </c>
      <c r="V2956">
        <v>0</v>
      </c>
      <c r="W2956">
        <v>0</v>
      </c>
      <c r="X2956">
        <v>0</v>
      </c>
      <c r="Y2956">
        <v>0</v>
      </c>
      <c r="Z2956">
        <v>0</v>
      </c>
      <c r="AA2956">
        <v>0</v>
      </c>
      <c r="AB2956">
        <v>0</v>
      </c>
      <c r="AC2956">
        <v>0</v>
      </c>
      <c r="AD2956">
        <v>0</v>
      </c>
      <c r="AE2956">
        <v>0</v>
      </c>
      <c r="AF2956">
        <v>0</v>
      </c>
    </row>
    <row r="2957" spans="1:32">
      <c r="A2957" t="s">
        <v>8560</v>
      </c>
      <c r="B2957" t="s">
        <v>19</v>
      </c>
      <c r="C2957">
        <v>0</v>
      </c>
      <c r="D2957">
        <v>0</v>
      </c>
      <c r="E2957">
        <v>0</v>
      </c>
      <c r="F2957">
        <v>0</v>
      </c>
      <c r="G2957">
        <v>0</v>
      </c>
      <c r="H2957">
        <v>0</v>
      </c>
      <c r="I2957">
        <v>0</v>
      </c>
      <c r="J2957">
        <v>0</v>
      </c>
      <c r="K2957">
        <v>0</v>
      </c>
      <c r="L2957">
        <v>0</v>
      </c>
      <c r="M2957">
        <v>0</v>
      </c>
      <c r="N2957">
        <v>0</v>
      </c>
      <c r="O2957">
        <v>0</v>
      </c>
      <c r="P2957">
        <v>0</v>
      </c>
      <c r="Q2957">
        <v>0</v>
      </c>
      <c r="R2957">
        <v>0</v>
      </c>
      <c r="S2957">
        <v>0</v>
      </c>
      <c r="T2957">
        <v>0</v>
      </c>
      <c r="U2957">
        <v>0</v>
      </c>
      <c r="V2957">
        <v>0</v>
      </c>
      <c r="W2957">
        <v>0</v>
      </c>
      <c r="X2957">
        <v>0</v>
      </c>
      <c r="Y2957">
        <v>0</v>
      </c>
      <c r="Z2957">
        <v>0</v>
      </c>
      <c r="AA2957">
        <v>0</v>
      </c>
      <c r="AB2957">
        <v>0</v>
      </c>
      <c r="AC2957">
        <v>0</v>
      </c>
      <c r="AD2957">
        <v>0</v>
      </c>
      <c r="AE2957">
        <v>0</v>
      </c>
      <c r="AF2957">
        <v>0</v>
      </c>
    </row>
    <row r="2958" spans="1:32">
      <c r="A2958" t="s">
        <v>8561</v>
      </c>
      <c r="B2958" t="s">
        <v>19</v>
      </c>
      <c r="C2958">
        <v>0</v>
      </c>
      <c r="D2958">
        <v>0</v>
      </c>
      <c r="E2958">
        <v>0</v>
      </c>
      <c r="F2958">
        <v>0</v>
      </c>
      <c r="G2958">
        <v>0</v>
      </c>
      <c r="H2958">
        <v>0</v>
      </c>
      <c r="I2958">
        <v>0</v>
      </c>
      <c r="J2958">
        <v>0</v>
      </c>
      <c r="K2958">
        <v>0</v>
      </c>
      <c r="L2958">
        <v>0</v>
      </c>
      <c r="M2958">
        <v>0</v>
      </c>
      <c r="N2958">
        <v>0</v>
      </c>
      <c r="O2958">
        <v>0</v>
      </c>
      <c r="P2958">
        <v>0</v>
      </c>
      <c r="Q2958">
        <v>0</v>
      </c>
      <c r="R2958">
        <v>0</v>
      </c>
      <c r="S2958">
        <v>0</v>
      </c>
      <c r="T2958">
        <v>0</v>
      </c>
      <c r="U2958">
        <v>0</v>
      </c>
      <c r="V2958">
        <v>0</v>
      </c>
      <c r="W2958">
        <v>0</v>
      </c>
      <c r="X2958">
        <v>0</v>
      </c>
      <c r="Y2958">
        <v>0</v>
      </c>
      <c r="Z2958">
        <v>0</v>
      </c>
      <c r="AA2958">
        <v>0</v>
      </c>
      <c r="AB2958">
        <v>0</v>
      </c>
      <c r="AC2958">
        <v>0</v>
      </c>
      <c r="AD2958">
        <v>0</v>
      </c>
      <c r="AE2958">
        <v>0</v>
      </c>
      <c r="AF2958">
        <v>0</v>
      </c>
    </row>
    <row r="2959" spans="1:32">
      <c r="A2959" t="s">
        <v>8562</v>
      </c>
      <c r="B2959" t="s">
        <v>19</v>
      </c>
      <c r="C2959">
        <v>0</v>
      </c>
      <c r="D2959">
        <v>0</v>
      </c>
      <c r="E2959">
        <v>0</v>
      </c>
      <c r="F2959">
        <v>0</v>
      </c>
      <c r="G2959">
        <v>0</v>
      </c>
      <c r="H2959">
        <v>0</v>
      </c>
      <c r="I2959">
        <v>0</v>
      </c>
      <c r="J2959">
        <v>0</v>
      </c>
      <c r="K2959">
        <v>0</v>
      </c>
      <c r="L2959">
        <v>0</v>
      </c>
      <c r="M2959">
        <v>0</v>
      </c>
      <c r="N2959">
        <v>0</v>
      </c>
      <c r="O2959">
        <v>0</v>
      </c>
      <c r="P2959">
        <v>0</v>
      </c>
      <c r="Q2959">
        <v>0</v>
      </c>
      <c r="R2959">
        <v>0</v>
      </c>
      <c r="S2959">
        <v>0</v>
      </c>
      <c r="T2959">
        <v>0</v>
      </c>
      <c r="U2959">
        <v>0</v>
      </c>
      <c r="V2959">
        <v>0</v>
      </c>
      <c r="W2959">
        <v>0</v>
      </c>
      <c r="X2959">
        <v>0</v>
      </c>
      <c r="Y2959">
        <v>0</v>
      </c>
      <c r="Z2959">
        <v>0</v>
      </c>
      <c r="AA2959">
        <v>0</v>
      </c>
      <c r="AB2959">
        <v>0</v>
      </c>
      <c r="AC2959">
        <v>0</v>
      </c>
      <c r="AD2959">
        <v>0</v>
      </c>
      <c r="AE2959">
        <v>0</v>
      </c>
      <c r="AF2959">
        <v>0</v>
      </c>
    </row>
    <row r="2960" spans="1:32">
      <c r="A2960" t="s">
        <v>8563</v>
      </c>
      <c r="B2960" t="s">
        <v>19</v>
      </c>
      <c r="C2960">
        <v>0</v>
      </c>
      <c r="D2960">
        <v>0</v>
      </c>
      <c r="E2960">
        <v>0</v>
      </c>
      <c r="F2960">
        <v>0</v>
      </c>
      <c r="G2960">
        <v>0</v>
      </c>
      <c r="H2960">
        <v>0</v>
      </c>
      <c r="I2960">
        <v>0</v>
      </c>
      <c r="J2960">
        <v>0</v>
      </c>
      <c r="K2960">
        <v>0</v>
      </c>
      <c r="L2960">
        <v>0</v>
      </c>
      <c r="M2960">
        <v>0</v>
      </c>
      <c r="N2960">
        <v>0</v>
      </c>
      <c r="O2960">
        <v>0</v>
      </c>
      <c r="P2960">
        <v>0</v>
      </c>
      <c r="Q2960">
        <v>0</v>
      </c>
      <c r="R2960">
        <v>0</v>
      </c>
      <c r="S2960">
        <v>0</v>
      </c>
      <c r="T2960">
        <v>0</v>
      </c>
      <c r="U2960">
        <v>0</v>
      </c>
      <c r="V2960">
        <v>0</v>
      </c>
      <c r="W2960">
        <v>0</v>
      </c>
      <c r="X2960">
        <v>0</v>
      </c>
      <c r="Y2960">
        <v>0</v>
      </c>
      <c r="Z2960">
        <v>0</v>
      </c>
      <c r="AA2960">
        <v>0</v>
      </c>
      <c r="AB2960">
        <v>0</v>
      </c>
      <c r="AC2960">
        <v>0</v>
      </c>
      <c r="AD2960">
        <v>0</v>
      </c>
      <c r="AE2960">
        <v>0</v>
      </c>
      <c r="AF2960">
        <v>0</v>
      </c>
    </row>
    <row r="2961" spans="1:32">
      <c r="A2961" t="s">
        <v>8564</v>
      </c>
      <c r="B2961" t="s">
        <v>19</v>
      </c>
      <c r="C2961">
        <v>0</v>
      </c>
      <c r="D2961">
        <v>0</v>
      </c>
      <c r="E2961">
        <v>0</v>
      </c>
      <c r="F2961">
        <v>0</v>
      </c>
      <c r="G2961">
        <v>0</v>
      </c>
      <c r="H2961">
        <v>0</v>
      </c>
      <c r="I2961">
        <v>0</v>
      </c>
      <c r="J2961">
        <v>0</v>
      </c>
      <c r="K2961">
        <v>0</v>
      </c>
      <c r="L2961">
        <v>0</v>
      </c>
      <c r="M2961">
        <v>0</v>
      </c>
      <c r="N2961">
        <v>0</v>
      </c>
      <c r="O2961">
        <v>0</v>
      </c>
      <c r="P2961">
        <v>0</v>
      </c>
      <c r="Q2961">
        <v>0</v>
      </c>
      <c r="R2961">
        <v>0</v>
      </c>
      <c r="S2961">
        <v>0</v>
      </c>
      <c r="T2961">
        <v>0</v>
      </c>
      <c r="U2961">
        <v>0</v>
      </c>
      <c r="V2961">
        <v>0</v>
      </c>
      <c r="W2961">
        <v>0</v>
      </c>
      <c r="X2961">
        <v>0</v>
      </c>
      <c r="Y2961">
        <v>0</v>
      </c>
      <c r="Z2961">
        <v>0</v>
      </c>
      <c r="AA2961">
        <v>0</v>
      </c>
      <c r="AB2961">
        <v>0</v>
      </c>
      <c r="AC2961">
        <v>0</v>
      </c>
      <c r="AD2961">
        <v>0</v>
      </c>
      <c r="AE2961">
        <v>0</v>
      </c>
      <c r="AF2961">
        <v>0</v>
      </c>
    </row>
    <row r="2962" spans="1:32">
      <c r="A2962" t="s">
        <v>8565</v>
      </c>
      <c r="B2962" t="s">
        <v>19</v>
      </c>
      <c r="C2962">
        <v>0</v>
      </c>
      <c r="D2962">
        <v>0</v>
      </c>
      <c r="E2962">
        <v>0</v>
      </c>
      <c r="F2962">
        <v>0</v>
      </c>
      <c r="G2962">
        <v>0</v>
      </c>
      <c r="H2962">
        <v>0</v>
      </c>
      <c r="I2962">
        <v>0</v>
      </c>
      <c r="J2962">
        <v>0</v>
      </c>
      <c r="K2962">
        <v>0</v>
      </c>
      <c r="L2962">
        <v>0</v>
      </c>
      <c r="M2962">
        <v>0</v>
      </c>
      <c r="N2962">
        <v>0</v>
      </c>
      <c r="O2962">
        <v>0</v>
      </c>
      <c r="P2962">
        <v>0</v>
      </c>
      <c r="Q2962">
        <v>0</v>
      </c>
      <c r="R2962">
        <v>0</v>
      </c>
      <c r="S2962">
        <v>0</v>
      </c>
      <c r="T2962">
        <v>0</v>
      </c>
      <c r="U2962">
        <v>0</v>
      </c>
      <c r="V2962">
        <v>0</v>
      </c>
      <c r="W2962">
        <v>0</v>
      </c>
      <c r="X2962">
        <v>0</v>
      </c>
      <c r="Y2962">
        <v>0</v>
      </c>
      <c r="Z2962">
        <v>0</v>
      </c>
      <c r="AA2962">
        <v>0</v>
      </c>
      <c r="AB2962">
        <v>0</v>
      </c>
      <c r="AC2962">
        <v>0</v>
      </c>
      <c r="AD2962">
        <v>0</v>
      </c>
      <c r="AE2962">
        <v>0</v>
      </c>
      <c r="AF2962">
        <v>0</v>
      </c>
    </row>
    <row r="2963" spans="1:32">
      <c r="A2963" t="s">
        <v>8566</v>
      </c>
      <c r="B2963" t="s">
        <v>19</v>
      </c>
      <c r="C2963">
        <v>0</v>
      </c>
      <c r="D2963">
        <v>0</v>
      </c>
      <c r="E2963">
        <v>0</v>
      </c>
      <c r="F2963">
        <v>0</v>
      </c>
      <c r="G2963">
        <v>0</v>
      </c>
      <c r="H2963">
        <v>0</v>
      </c>
      <c r="I2963">
        <v>0</v>
      </c>
      <c r="J2963">
        <v>0</v>
      </c>
      <c r="K2963">
        <v>0</v>
      </c>
      <c r="L2963">
        <v>0</v>
      </c>
      <c r="M2963">
        <v>0</v>
      </c>
      <c r="N2963">
        <v>0</v>
      </c>
      <c r="O2963">
        <v>0</v>
      </c>
      <c r="P2963">
        <v>0</v>
      </c>
      <c r="Q2963">
        <v>0</v>
      </c>
      <c r="R2963">
        <v>0</v>
      </c>
      <c r="S2963">
        <v>0</v>
      </c>
      <c r="T2963">
        <v>0</v>
      </c>
      <c r="U2963">
        <v>0</v>
      </c>
      <c r="V2963">
        <v>0</v>
      </c>
      <c r="W2963">
        <v>0</v>
      </c>
      <c r="X2963">
        <v>0</v>
      </c>
      <c r="Y2963">
        <v>0</v>
      </c>
      <c r="Z2963">
        <v>0</v>
      </c>
      <c r="AA2963">
        <v>0</v>
      </c>
      <c r="AB2963">
        <v>0</v>
      </c>
      <c r="AC2963">
        <v>0</v>
      </c>
      <c r="AD2963">
        <v>0</v>
      </c>
      <c r="AE2963">
        <v>0</v>
      </c>
      <c r="AF2963">
        <v>0</v>
      </c>
    </row>
    <row r="2964" spans="1:32">
      <c r="A2964" t="s">
        <v>8567</v>
      </c>
      <c r="B2964" t="s">
        <v>19</v>
      </c>
      <c r="C2964">
        <v>0</v>
      </c>
      <c r="D2964">
        <v>0</v>
      </c>
      <c r="E2964">
        <v>0</v>
      </c>
      <c r="F2964">
        <v>0</v>
      </c>
      <c r="G2964">
        <v>0</v>
      </c>
      <c r="H2964">
        <v>0</v>
      </c>
      <c r="I2964">
        <v>0</v>
      </c>
      <c r="J2964">
        <v>0</v>
      </c>
      <c r="K2964">
        <v>0</v>
      </c>
      <c r="L2964">
        <v>0</v>
      </c>
      <c r="M2964">
        <v>0</v>
      </c>
      <c r="N2964">
        <v>0</v>
      </c>
      <c r="O2964">
        <v>0</v>
      </c>
      <c r="P2964">
        <v>0</v>
      </c>
      <c r="Q2964">
        <v>0</v>
      </c>
      <c r="R2964">
        <v>0</v>
      </c>
      <c r="S2964">
        <v>0</v>
      </c>
      <c r="T2964">
        <v>0</v>
      </c>
      <c r="U2964">
        <v>0</v>
      </c>
      <c r="V2964">
        <v>0</v>
      </c>
      <c r="W2964">
        <v>0</v>
      </c>
      <c r="X2964">
        <v>0</v>
      </c>
      <c r="Y2964">
        <v>0</v>
      </c>
      <c r="Z2964">
        <v>0</v>
      </c>
      <c r="AA2964">
        <v>0</v>
      </c>
      <c r="AB2964">
        <v>0</v>
      </c>
      <c r="AC2964">
        <v>0</v>
      </c>
      <c r="AD2964">
        <v>0</v>
      </c>
      <c r="AE2964">
        <v>0</v>
      </c>
      <c r="AF2964">
        <v>0</v>
      </c>
    </row>
    <row r="2965" spans="1:32">
      <c r="A2965" t="s">
        <v>8568</v>
      </c>
      <c r="B2965" t="s">
        <v>19</v>
      </c>
      <c r="C2965">
        <v>0</v>
      </c>
      <c r="D2965">
        <v>0</v>
      </c>
      <c r="E2965">
        <v>0</v>
      </c>
      <c r="F2965">
        <v>0</v>
      </c>
      <c r="G2965">
        <v>0</v>
      </c>
      <c r="H2965">
        <v>0</v>
      </c>
      <c r="I2965">
        <v>0</v>
      </c>
      <c r="J2965">
        <v>0</v>
      </c>
      <c r="K2965">
        <v>0</v>
      </c>
      <c r="L2965">
        <v>0</v>
      </c>
      <c r="M2965">
        <v>0</v>
      </c>
      <c r="N2965">
        <v>0</v>
      </c>
      <c r="O2965">
        <v>0</v>
      </c>
      <c r="P2965">
        <v>0</v>
      </c>
      <c r="Q2965">
        <v>0</v>
      </c>
      <c r="R2965">
        <v>0</v>
      </c>
      <c r="S2965">
        <v>0</v>
      </c>
      <c r="T2965">
        <v>0</v>
      </c>
      <c r="U2965">
        <v>0</v>
      </c>
      <c r="V2965">
        <v>0</v>
      </c>
      <c r="W2965">
        <v>0</v>
      </c>
      <c r="X2965">
        <v>0</v>
      </c>
      <c r="Y2965">
        <v>0</v>
      </c>
      <c r="Z2965">
        <v>0</v>
      </c>
      <c r="AA2965">
        <v>0</v>
      </c>
      <c r="AB2965">
        <v>0</v>
      </c>
      <c r="AC2965">
        <v>0</v>
      </c>
      <c r="AD2965">
        <v>0</v>
      </c>
      <c r="AE2965">
        <v>0</v>
      </c>
      <c r="AF2965">
        <v>0</v>
      </c>
    </row>
    <row r="2966" spans="1:32">
      <c r="A2966" t="s">
        <v>8569</v>
      </c>
      <c r="B2966" t="s">
        <v>19</v>
      </c>
      <c r="C2966" s="2">
        <v>11922600000000</v>
      </c>
      <c r="D2966" s="2">
        <v>11413200000000</v>
      </c>
      <c r="E2966" s="2">
        <v>10622600000000</v>
      </c>
      <c r="F2966" s="2">
        <v>10426300000000</v>
      </c>
      <c r="G2966" s="2">
        <v>10458100000000</v>
      </c>
      <c r="H2966" s="2">
        <v>10447500000000</v>
      </c>
      <c r="I2966" s="2">
        <v>10362600000000</v>
      </c>
      <c r="J2966" s="2">
        <v>10330800000000</v>
      </c>
      <c r="K2966" s="2">
        <v>10415700000000</v>
      </c>
      <c r="L2966" s="2">
        <v>10447500000000</v>
      </c>
      <c r="M2966" s="2">
        <v>10389100000000</v>
      </c>
      <c r="N2966" s="2">
        <v>10320200000000</v>
      </c>
      <c r="O2966" s="2">
        <v>10288300000000</v>
      </c>
      <c r="P2966" s="2">
        <v>10256500000000</v>
      </c>
      <c r="Q2966" s="2">
        <v>10245900000000</v>
      </c>
      <c r="R2966" s="2">
        <v>10272400000000</v>
      </c>
      <c r="S2966" s="2">
        <v>10320200000000</v>
      </c>
      <c r="T2966" s="2">
        <v>10373200000000</v>
      </c>
      <c r="U2966" s="2">
        <v>10415700000000</v>
      </c>
      <c r="V2966" s="2">
        <v>10458100000000</v>
      </c>
      <c r="W2966" s="2">
        <v>10516500000000</v>
      </c>
      <c r="X2966" s="2">
        <v>10543000000000</v>
      </c>
      <c r="Y2966" s="2">
        <v>10569600000000</v>
      </c>
      <c r="Z2966" s="2">
        <v>10596100000000</v>
      </c>
      <c r="AA2966" s="2">
        <v>10633200000000</v>
      </c>
      <c r="AB2966" s="2">
        <v>10564200000000</v>
      </c>
      <c r="AC2966" s="2">
        <v>10505900000000</v>
      </c>
      <c r="AD2966" s="2">
        <v>10447500000000</v>
      </c>
      <c r="AE2966" s="2">
        <v>10399800000000</v>
      </c>
      <c r="AF2966" s="2">
        <v>10394500000000</v>
      </c>
    </row>
    <row r="2967" spans="1:32">
      <c r="A2967" t="s">
        <v>8570</v>
      </c>
      <c r="B2967" t="s">
        <v>19</v>
      </c>
      <c r="C2967" s="2">
        <v>1286860000</v>
      </c>
      <c r="D2967" s="2">
        <v>1231880000</v>
      </c>
      <c r="E2967" s="2">
        <v>1146550000</v>
      </c>
      <c r="F2967" s="2">
        <v>1125360000</v>
      </c>
      <c r="G2967" s="2">
        <v>1128790000</v>
      </c>
      <c r="H2967" s="2">
        <v>1127650000</v>
      </c>
      <c r="I2967" s="2">
        <v>1118480000</v>
      </c>
      <c r="J2967" s="2">
        <v>1115050000</v>
      </c>
      <c r="K2967" s="2">
        <v>1124210000</v>
      </c>
      <c r="L2967" s="2">
        <v>1127650000</v>
      </c>
      <c r="M2967" s="2">
        <v>1121350000</v>
      </c>
      <c r="N2967" s="2">
        <v>1113900000</v>
      </c>
      <c r="O2967" s="2">
        <v>1110470000</v>
      </c>
      <c r="P2967" s="2">
        <v>1107030000</v>
      </c>
      <c r="Q2967" s="2">
        <v>1105880000</v>
      </c>
      <c r="R2967" s="2">
        <v>1108750000</v>
      </c>
      <c r="S2967" s="2">
        <v>1113900000</v>
      </c>
      <c r="T2967" s="2">
        <v>1119630000</v>
      </c>
      <c r="U2967" s="2">
        <v>1124210000</v>
      </c>
      <c r="V2967" s="2">
        <v>1128790000</v>
      </c>
      <c r="W2967" s="2">
        <v>1135090000</v>
      </c>
      <c r="X2967" s="2">
        <v>1137950000</v>
      </c>
      <c r="Y2967" s="2">
        <v>1140820000</v>
      </c>
      <c r="Z2967" s="2">
        <v>1143680000</v>
      </c>
      <c r="AA2967" s="2">
        <v>1147690000</v>
      </c>
      <c r="AB2967" s="2">
        <v>1140250000</v>
      </c>
      <c r="AC2967" s="2">
        <v>1133950000</v>
      </c>
      <c r="AD2967" s="2">
        <v>1127650000</v>
      </c>
      <c r="AE2967" s="2">
        <v>1122490000</v>
      </c>
      <c r="AF2967" s="2">
        <v>1121920000</v>
      </c>
    </row>
    <row r="2968" spans="1:32">
      <c r="A2968" t="s">
        <v>8571</v>
      </c>
      <c r="B2968" t="s">
        <v>19</v>
      </c>
      <c r="C2968" s="2">
        <v>7173550000</v>
      </c>
      <c r="D2968" s="2">
        <v>6867070000</v>
      </c>
      <c r="E2968" s="2">
        <v>6391380000</v>
      </c>
      <c r="F2968" s="2">
        <v>6273260000</v>
      </c>
      <c r="G2968" s="2">
        <v>6292420000</v>
      </c>
      <c r="H2968" s="2">
        <v>6286030000</v>
      </c>
      <c r="I2968" s="2">
        <v>6234950000</v>
      </c>
      <c r="J2968" s="2">
        <v>6215800000</v>
      </c>
      <c r="K2968" s="2">
        <v>6266880000</v>
      </c>
      <c r="L2968" s="2">
        <v>6286030000</v>
      </c>
      <c r="M2968" s="2">
        <v>6250910000</v>
      </c>
      <c r="N2968" s="2">
        <v>6209410000</v>
      </c>
      <c r="O2968" s="2">
        <v>6190260000</v>
      </c>
      <c r="P2968" s="2">
        <v>6171100000</v>
      </c>
      <c r="Q2968" s="2">
        <v>6164720000</v>
      </c>
      <c r="R2968" s="2">
        <v>6180680000</v>
      </c>
      <c r="S2968" s="2">
        <v>6209410000</v>
      </c>
      <c r="T2968" s="2">
        <v>6241340000</v>
      </c>
      <c r="U2968" s="2">
        <v>6266880000</v>
      </c>
      <c r="V2968" s="2">
        <v>6292420000</v>
      </c>
      <c r="W2968" s="2">
        <v>6327530000</v>
      </c>
      <c r="X2968" s="2">
        <v>6343500000</v>
      </c>
      <c r="Y2968" s="2">
        <v>6359460000</v>
      </c>
      <c r="Z2968" s="2">
        <v>6375420000</v>
      </c>
      <c r="AA2968" s="2">
        <v>6397770000</v>
      </c>
      <c r="AB2968" s="2">
        <v>6356270000</v>
      </c>
      <c r="AC2968" s="2">
        <v>6321150000</v>
      </c>
      <c r="AD2968" s="2">
        <v>6286030000</v>
      </c>
      <c r="AE2968" s="2">
        <v>6257300000</v>
      </c>
      <c r="AF2968" s="2">
        <v>6254110000</v>
      </c>
    </row>
    <row r="2969" spans="1:32">
      <c r="A2969" t="s">
        <v>8572</v>
      </c>
      <c r="B2969" t="s">
        <v>19</v>
      </c>
      <c r="C2969" s="2">
        <v>12001000000</v>
      </c>
      <c r="D2969" s="2">
        <v>11488300000</v>
      </c>
      <c r="E2969" s="2">
        <v>10692500000</v>
      </c>
      <c r="F2969" s="2">
        <v>10494900000</v>
      </c>
      <c r="G2969" s="2">
        <v>10526900000</v>
      </c>
      <c r="H2969" s="2">
        <v>10516200000</v>
      </c>
      <c r="I2969" s="2">
        <v>10430800000</v>
      </c>
      <c r="J2969" s="2">
        <v>10398700000</v>
      </c>
      <c r="K2969" s="2">
        <v>10484200000</v>
      </c>
      <c r="L2969" s="2">
        <v>10516200000</v>
      </c>
      <c r="M2969" s="2">
        <v>10457500000</v>
      </c>
      <c r="N2969" s="2">
        <v>10388100000</v>
      </c>
      <c r="O2969" s="2">
        <v>10356000000</v>
      </c>
      <c r="P2969" s="2">
        <v>10324000000</v>
      </c>
      <c r="Q2969" s="2">
        <v>10313300000</v>
      </c>
      <c r="R2969" s="2">
        <v>10340000000</v>
      </c>
      <c r="S2969" s="2">
        <v>10388100000</v>
      </c>
      <c r="T2969" s="2">
        <v>10441500000</v>
      </c>
      <c r="U2969" s="2">
        <v>10484200000</v>
      </c>
      <c r="V2969" s="2">
        <v>10526900000</v>
      </c>
      <c r="W2969" s="2">
        <v>10585700000</v>
      </c>
      <c r="X2969" s="2">
        <v>10612400000</v>
      </c>
      <c r="Y2969" s="2">
        <v>10639100000</v>
      </c>
      <c r="Z2969" s="2">
        <v>10665800000</v>
      </c>
      <c r="AA2969" s="2">
        <v>10703200000</v>
      </c>
      <c r="AB2969" s="2">
        <v>10633700000</v>
      </c>
      <c r="AC2969" s="2">
        <v>10575000000</v>
      </c>
      <c r="AD2969" s="2">
        <v>10516200000</v>
      </c>
      <c r="AE2969" s="2">
        <v>10468200000</v>
      </c>
      <c r="AF2969" s="2">
        <v>10462800000</v>
      </c>
    </row>
    <row r="2970" spans="1:32">
      <c r="A2970" t="s">
        <v>8573</v>
      </c>
      <c r="B2970" t="s">
        <v>19</v>
      </c>
      <c r="C2970" s="2">
        <v>481307000</v>
      </c>
      <c r="D2970" s="2">
        <v>460744000</v>
      </c>
      <c r="E2970" s="2">
        <v>428828000</v>
      </c>
      <c r="F2970" s="2">
        <v>420903000</v>
      </c>
      <c r="G2970" s="2">
        <v>422188000</v>
      </c>
      <c r="H2970" s="2">
        <v>421760000</v>
      </c>
      <c r="I2970" s="2">
        <v>418333000</v>
      </c>
      <c r="J2970" s="2">
        <v>417047000</v>
      </c>
      <c r="K2970" s="2">
        <v>420475000</v>
      </c>
      <c r="L2970" s="2">
        <v>421760000</v>
      </c>
      <c r="M2970" s="2">
        <v>419404000</v>
      </c>
      <c r="N2970" s="2">
        <v>416619000</v>
      </c>
      <c r="O2970" s="2">
        <v>415334000</v>
      </c>
      <c r="P2970" s="2">
        <v>414049000</v>
      </c>
      <c r="Q2970" s="2">
        <v>413620000</v>
      </c>
      <c r="R2970" s="2">
        <v>414691000</v>
      </c>
      <c r="S2970" s="2">
        <v>416619000</v>
      </c>
      <c r="T2970" s="2">
        <v>418761000</v>
      </c>
      <c r="U2970" s="2">
        <v>420475000</v>
      </c>
      <c r="V2970" s="2">
        <v>422188000</v>
      </c>
      <c r="W2970" s="2">
        <v>424544000</v>
      </c>
      <c r="X2970" s="2">
        <v>425615000</v>
      </c>
      <c r="Y2970" s="2">
        <v>426686000</v>
      </c>
      <c r="Z2970" s="2">
        <v>427757000</v>
      </c>
      <c r="AA2970" s="2">
        <v>429257000</v>
      </c>
      <c r="AB2970" s="2">
        <v>426472000</v>
      </c>
      <c r="AC2970" s="2">
        <v>424116000</v>
      </c>
      <c r="AD2970" s="2">
        <v>421760000</v>
      </c>
      <c r="AE2970" s="2">
        <v>419832000</v>
      </c>
      <c r="AF2970" s="2">
        <v>419618000</v>
      </c>
    </row>
    <row r="2971" spans="1:32">
      <c r="A2971" t="s">
        <v>8574</v>
      </c>
      <c r="B2971" t="s">
        <v>19</v>
      </c>
      <c r="C2971" s="2">
        <v>452321000</v>
      </c>
      <c r="D2971" s="2">
        <v>432996000</v>
      </c>
      <c r="E2971" s="2">
        <v>403003000</v>
      </c>
      <c r="F2971" s="2">
        <v>395554000</v>
      </c>
      <c r="G2971" s="2">
        <v>396762000</v>
      </c>
      <c r="H2971" s="2">
        <v>396360000</v>
      </c>
      <c r="I2971" s="2">
        <v>393139000</v>
      </c>
      <c r="J2971" s="2">
        <v>391931000</v>
      </c>
      <c r="K2971" s="2">
        <v>395152000</v>
      </c>
      <c r="L2971" s="2">
        <v>396360000</v>
      </c>
      <c r="M2971" s="2">
        <v>394145000</v>
      </c>
      <c r="N2971" s="2">
        <v>391528000</v>
      </c>
      <c r="O2971" s="2">
        <v>390321000</v>
      </c>
      <c r="P2971" s="2">
        <v>389113000</v>
      </c>
      <c r="Q2971" s="2">
        <v>388710000</v>
      </c>
      <c r="R2971" s="2">
        <v>389717000</v>
      </c>
      <c r="S2971" s="2">
        <v>391528000</v>
      </c>
      <c r="T2971" s="2">
        <v>393542000</v>
      </c>
      <c r="U2971" s="2">
        <v>395152000</v>
      </c>
      <c r="V2971" s="2">
        <v>396762000</v>
      </c>
      <c r="W2971" s="2">
        <v>398977000</v>
      </c>
      <c r="X2971" s="2">
        <v>399983000</v>
      </c>
      <c r="Y2971" s="2">
        <v>400990000</v>
      </c>
      <c r="Z2971" s="2">
        <v>401996000</v>
      </c>
      <c r="AA2971" s="2">
        <v>403405000</v>
      </c>
      <c r="AB2971" s="2">
        <v>400788000</v>
      </c>
      <c r="AC2971" s="2">
        <v>398574000</v>
      </c>
      <c r="AD2971" s="2">
        <v>396360000</v>
      </c>
      <c r="AE2971" s="2">
        <v>394548000</v>
      </c>
      <c r="AF2971" s="2">
        <v>394347000</v>
      </c>
    </row>
    <row r="2972" spans="1:32">
      <c r="A2972" t="s">
        <v>8575</v>
      </c>
      <c r="B2972" t="s">
        <v>19</v>
      </c>
      <c r="C2972" s="2">
        <v>279302000</v>
      </c>
      <c r="D2972" s="2">
        <v>267369000</v>
      </c>
      <c r="E2972" s="2">
        <v>248849000</v>
      </c>
      <c r="F2972" s="2">
        <v>244250000</v>
      </c>
      <c r="G2972" s="2">
        <v>244995000</v>
      </c>
      <c r="H2972" s="2">
        <v>244747000</v>
      </c>
      <c r="I2972" s="2">
        <v>242758000</v>
      </c>
      <c r="J2972" s="2">
        <v>242012000</v>
      </c>
      <c r="K2972" s="2">
        <v>244001000</v>
      </c>
      <c r="L2972" s="2">
        <v>244747000</v>
      </c>
      <c r="M2972" s="2">
        <v>243379000</v>
      </c>
      <c r="N2972" s="2">
        <v>241764000</v>
      </c>
      <c r="O2972" s="2">
        <v>241018000</v>
      </c>
      <c r="P2972" s="2">
        <v>240272000</v>
      </c>
      <c r="Q2972" s="2">
        <v>240023000</v>
      </c>
      <c r="R2972" s="2">
        <v>240645000</v>
      </c>
      <c r="S2972" s="2">
        <v>241764000</v>
      </c>
      <c r="T2972" s="2">
        <v>243006000</v>
      </c>
      <c r="U2972" s="2">
        <v>244001000</v>
      </c>
      <c r="V2972" s="2">
        <v>244995000</v>
      </c>
      <c r="W2972" s="2">
        <v>246363000</v>
      </c>
      <c r="X2972" s="2">
        <v>246984000</v>
      </c>
      <c r="Y2972" s="2">
        <v>247606000</v>
      </c>
      <c r="Z2972" s="2">
        <v>248227000</v>
      </c>
      <c r="AA2972" s="2">
        <v>249097000</v>
      </c>
      <c r="AB2972" s="2">
        <v>247481000</v>
      </c>
      <c r="AC2972" s="2">
        <v>246114000</v>
      </c>
      <c r="AD2972" s="2">
        <v>244747000</v>
      </c>
      <c r="AE2972" s="2">
        <v>243628000</v>
      </c>
      <c r="AF2972" s="2">
        <v>243504000</v>
      </c>
    </row>
    <row r="2973" spans="1:32">
      <c r="A2973" t="s">
        <v>8576</v>
      </c>
      <c r="B2973" t="s">
        <v>19</v>
      </c>
      <c r="C2973" s="2">
        <v>28312200</v>
      </c>
      <c r="D2973" s="2">
        <v>27102600</v>
      </c>
      <c r="E2973" s="2">
        <v>25225200</v>
      </c>
      <c r="F2973" s="2">
        <v>24759000</v>
      </c>
      <c r="G2973" s="2">
        <v>24834600</v>
      </c>
      <c r="H2973" s="2">
        <v>24809400</v>
      </c>
      <c r="I2973" s="2">
        <v>24607800</v>
      </c>
      <c r="J2973" s="2">
        <v>24532200</v>
      </c>
      <c r="K2973" s="2">
        <v>24733800</v>
      </c>
      <c r="L2973" s="2">
        <v>24809400</v>
      </c>
      <c r="M2973" s="2">
        <v>24670800</v>
      </c>
      <c r="N2973" s="2">
        <v>24507000</v>
      </c>
      <c r="O2973" s="2">
        <v>24431400</v>
      </c>
      <c r="P2973" s="2">
        <v>24355800</v>
      </c>
      <c r="Q2973" s="2">
        <v>24330600</v>
      </c>
      <c r="R2973" s="2">
        <v>24393600</v>
      </c>
      <c r="S2973" s="2">
        <v>24507000</v>
      </c>
      <c r="T2973" s="2">
        <v>24633000</v>
      </c>
      <c r="U2973" s="2">
        <v>24733800</v>
      </c>
      <c r="V2973" s="2">
        <v>24834600</v>
      </c>
      <c r="W2973" s="2">
        <v>24973200</v>
      </c>
      <c r="X2973" s="2">
        <v>25036200</v>
      </c>
      <c r="Y2973" s="2">
        <v>25099200</v>
      </c>
      <c r="Z2973" s="2">
        <v>25162200</v>
      </c>
      <c r="AA2973" s="2">
        <v>25250400</v>
      </c>
      <c r="AB2973" s="2">
        <v>25086600</v>
      </c>
      <c r="AC2973" s="2">
        <v>24948000</v>
      </c>
      <c r="AD2973" s="2">
        <v>24809400</v>
      </c>
      <c r="AE2973" s="2">
        <v>24696000</v>
      </c>
      <c r="AF2973" s="2">
        <v>24683400</v>
      </c>
    </row>
    <row r="2974" spans="1:32">
      <c r="A2974" t="s">
        <v>8577</v>
      </c>
      <c r="B2974" t="s">
        <v>19</v>
      </c>
      <c r="C2974" s="2">
        <v>206724000</v>
      </c>
      <c r="D2974" s="2">
        <v>197892000</v>
      </c>
      <c r="E2974" s="2">
        <v>184184000</v>
      </c>
      <c r="F2974" s="2">
        <v>180780000</v>
      </c>
      <c r="G2974" s="2">
        <v>181332000</v>
      </c>
      <c r="H2974" s="2">
        <v>181148000</v>
      </c>
      <c r="I2974" s="2">
        <v>179676000</v>
      </c>
      <c r="J2974" s="2">
        <v>179124000</v>
      </c>
      <c r="K2974" s="2">
        <v>180596000</v>
      </c>
      <c r="L2974" s="2">
        <v>181148000</v>
      </c>
      <c r="M2974" s="2">
        <v>180136000</v>
      </c>
      <c r="N2974" s="2">
        <v>178940000</v>
      </c>
      <c r="O2974" s="2">
        <v>178388000</v>
      </c>
      <c r="P2974" s="2">
        <v>177836000</v>
      </c>
      <c r="Q2974" s="2">
        <v>177652000</v>
      </c>
      <c r="R2974" s="2">
        <v>178112000</v>
      </c>
      <c r="S2974" s="2">
        <v>178940000</v>
      </c>
      <c r="T2974" s="2">
        <v>179860000</v>
      </c>
      <c r="U2974" s="2">
        <v>180596000</v>
      </c>
      <c r="V2974" s="2">
        <v>181332000</v>
      </c>
      <c r="W2974" s="2">
        <v>182344000</v>
      </c>
      <c r="X2974" s="2">
        <v>182804000</v>
      </c>
      <c r="Y2974" s="2">
        <v>183264000</v>
      </c>
      <c r="Z2974" s="2">
        <v>183724000</v>
      </c>
      <c r="AA2974" s="2">
        <v>184368000</v>
      </c>
      <c r="AB2974" s="2">
        <v>183172000</v>
      </c>
      <c r="AC2974" s="2">
        <v>182160000</v>
      </c>
      <c r="AD2974" s="2">
        <v>181148000</v>
      </c>
      <c r="AE2974" s="2">
        <v>180320000</v>
      </c>
      <c r="AF2974" s="2">
        <v>180228000</v>
      </c>
    </row>
    <row r="2975" spans="1:32">
      <c r="A2975" t="s">
        <v>8578</v>
      </c>
      <c r="B2975" t="s">
        <v>19</v>
      </c>
      <c r="C2975" s="2">
        <v>255034000</v>
      </c>
      <c r="D2975" s="2">
        <v>244138000</v>
      </c>
      <c r="E2975" s="2">
        <v>227227000</v>
      </c>
      <c r="F2975" s="2">
        <v>223028000</v>
      </c>
      <c r="G2975" s="2">
        <v>223708000</v>
      </c>
      <c r="H2975" s="2">
        <v>223482000</v>
      </c>
      <c r="I2975" s="2">
        <v>221666000</v>
      </c>
      <c r="J2975" s="2">
        <v>220984000</v>
      </c>
      <c r="K2975" s="2">
        <v>222800000</v>
      </c>
      <c r="L2975" s="2">
        <v>223482000</v>
      </c>
      <c r="M2975" s="2">
        <v>222233000</v>
      </c>
      <c r="N2975" s="2">
        <v>220758000</v>
      </c>
      <c r="O2975" s="2">
        <v>220076000</v>
      </c>
      <c r="P2975" s="2">
        <v>219396000</v>
      </c>
      <c r="Q2975" s="2">
        <v>219168000</v>
      </c>
      <c r="R2975" s="2">
        <v>219736000</v>
      </c>
      <c r="S2975" s="2">
        <v>220758000</v>
      </c>
      <c r="T2975" s="2">
        <v>221892000</v>
      </c>
      <c r="U2975" s="2">
        <v>222800000</v>
      </c>
      <c r="V2975" s="2">
        <v>223708000</v>
      </c>
      <c r="W2975" s="2">
        <v>224957000</v>
      </c>
      <c r="X2975" s="2">
        <v>225524000</v>
      </c>
      <c r="Y2975" s="2">
        <v>226092000</v>
      </c>
      <c r="Z2975" s="2">
        <v>226660000</v>
      </c>
      <c r="AA2975" s="2">
        <v>227454000</v>
      </c>
      <c r="AB2975" s="2">
        <v>225978000</v>
      </c>
      <c r="AC2975" s="2">
        <v>224730000</v>
      </c>
      <c r="AD2975" s="2">
        <v>223482000</v>
      </c>
      <c r="AE2975" s="2">
        <v>222460000</v>
      </c>
      <c r="AF2975" s="2">
        <v>222346000</v>
      </c>
    </row>
    <row r="2976" spans="1:32">
      <c r="A2976" t="s">
        <v>8579</v>
      </c>
      <c r="B2976" t="s">
        <v>19</v>
      </c>
      <c r="C2976" s="2">
        <v>17976000</v>
      </c>
      <c r="D2976" s="2">
        <v>17208000</v>
      </c>
      <c r="E2976" s="2">
        <v>16016000</v>
      </c>
      <c r="F2976" s="2">
        <v>15720000</v>
      </c>
      <c r="G2976" s="2">
        <v>15768000</v>
      </c>
      <c r="H2976" s="2">
        <v>15752000</v>
      </c>
      <c r="I2976" s="2">
        <v>15624000</v>
      </c>
      <c r="J2976" s="2">
        <v>15576000</v>
      </c>
      <c r="K2976" s="2">
        <v>15704000</v>
      </c>
      <c r="L2976" s="2">
        <v>15752000</v>
      </c>
      <c r="M2976" s="2">
        <v>15664000</v>
      </c>
      <c r="N2976" s="2">
        <v>15560000</v>
      </c>
      <c r="O2976" s="2">
        <v>15512000</v>
      </c>
      <c r="P2976" s="2">
        <v>15464000</v>
      </c>
      <c r="Q2976" s="2">
        <v>15448000</v>
      </c>
      <c r="R2976" s="2">
        <v>15488000</v>
      </c>
      <c r="S2976" s="2">
        <v>15560000</v>
      </c>
      <c r="T2976" s="2">
        <v>15640000</v>
      </c>
      <c r="U2976" s="2">
        <v>15704000</v>
      </c>
      <c r="V2976" s="2">
        <v>15768000</v>
      </c>
      <c r="W2976" s="2">
        <v>15856000</v>
      </c>
      <c r="X2976" s="2">
        <v>15896000</v>
      </c>
      <c r="Y2976" s="2">
        <v>15936000</v>
      </c>
      <c r="Z2976" s="2">
        <v>15976000</v>
      </c>
      <c r="AA2976" s="2">
        <v>16032000</v>
      </c>
      <c r="AB2976" s="2">
        <v>15928000</v>
      </c>
      <c r="AC2976" s="2">
        <v>15840000</v>
      </c>
      <c r="AD2976" s="2">
        <v>15752000</v>
      </c>
      <c r="AE2976" s="2">
        <v>15680000</v>
      </c>
      <c r="AF2976" s="2">
        <v>15672000</v>
      </c>
    </row>
    <row r="2977" spans="1:32">
      <c r="A2977" t="s">
        <v>8580</v>
      </c>
      <c r="B2977" t="s">
        <v>19</v>
      </c>
      <c r="C2977">
        <v>0</v>
      </c>
      <c r="D2977">
        <v>0</v>
      </c>
      <c r="E2977">
        <v>0</v>
      </c>
      <c r="F2977">
        <v>0</v>
      </c>
      <c r="G2977">
        <v>0</v>
      </c>
      <c r="H2977">
        <v>0</v>
      </c>
      <c r="I2977">
        <v>0</v>
      </c>
      <c r="J2977">
        <v>0</v>
      </c>
      <c r="K2977">
        <v>0</v>
      </c>
      <c r="L2977">
        <v>0</v>
      </c>
      <c r="M2977">
        <v>0</v>
      </c>
      <c r="N2977">
        <v>0</v>
      </c>
      <c r="O2977">
        <v>0</v>
      </c>
      <c r="P2977">
        <v>0</v>
      </c>
      <c r="Q2977">
        <v>0</v>
      </c>
      <c r="R2977">
        <v>0</v>
      </c>
      <c r="S2977">
        <v>0</v>
      </c>
      <c r="T2977">
        <v>0</v>
      </c>
      <c r="U2977">
        <v>0</v>
      </c>
      <c r="V2977">
        <v>0</v>
      </c>
      <c r="W2977">
        <v>0</v>
      </c>
      <c r="X2977">
        <v>0</v>
      </c>
      <c r="Y2977">
        <v>0</v>
      </c>
      <c r="Z2977">
        <v>0</v>
      </c>
      <c r="AA2977">
        <v>0</v>
      </c>
      <c r="AB2977">
        <v>0</v>
      </c>
      <c r="AC2977">
        <v>0</v>
      </c>
      <c r="AD2977">
        <v>0</v>
      </c>
      <c r="AE2977">
        <v>0</v>
      </c>
      <c r="AF2977">
        <v>0</v>
      </c>
    </row>
    <row r="2978" spans="1:32">
      <c r="A2978" t="s">
        <v>8581</v>
      </c>
      <c r="B2978" t="s">
        <v>19</v>
      </c>
      <c r="C2978">
        <v>0</v>
      </c>
      <c r="D2978">
        <v>0</v>
      </c>
      <c r="E2978">
        <v>0</v>
      </c>
      <c r="F2978">
        <v>0</v>
      </c>
      <c r="G2978">
        <v>0</v>
      </c>
      <c r="H2978">
        <v>0</v>
      </c>
      <c r="I2978">
        <v>0</v>
      </c>
      <c r="J2978">
        <v>0</v>
      </c>
      <c r="K2978">
        <v>0</v>
      </c>
      <c r="L2978">
        <v>0</v>
      </c>
      <c r="M2978">
        <v>0</v>
      </c>
      <c r="N2978">
        <v>0</v>
      </c>
      <c r="O2978">
        <v>0</v>
      </c>
      <c r="P2978">
        <v>0</v>
      </c>
      <c r="Q2978">
        <v>0</v>
      </c>
      <c r="R2978">
        <v>0</v>
      </c>
      <c r="S2978">
        <v>0</v>
      </c>
      <c r="T2978">
        <v>0</v>
      </c>
      <c r="U2978">
        <v>0</v>
      </c>
      <c r="V2978">
        <v>0</v>
      </c>
      <c r="W2978">
        <v>0</v>
      </c>
      <c r="X2978">
        <v>0</v>
      </c>
      <c r="Y2978">
        <v>0</v>
      </c>
      <c r="Z2978">
        <v>0</v>
      </c>
      <c r="AA2978">
        <v>0</v>
      </c>
      <c r="AB2978">
        <v>0</v>
      </c>
      <c r="AC2978">
        <v>0</v>
      </c>
      <c r="AD2978">
        <v>0</v>
      </c>
      <c r="AE2978">
        <v>0</v>
      </c>
      <c r="AF2978">
        <v>0</v>
      </c>
    </row>
    <row r="2979" spans="1:32">
      <c r="A2979" t="s">
        <v>8582</v>
      </c>
      <c r="B2979" t="s">
        <v>19</v>
      </c>
      <c r="C2979" s="2">
        <v>722954000</v>
      </c>
      <c r="D2979" s="2">
        <v>711353000</v>
      </c>
      <c r="E2979" s="2">
        <v>737868000</v>
      </c>
      <c r="F2979" s="2">
        <v>744083000</v>
      </c>
      <c r="G2979" s="2">
        <v>752783000</v>
      </c>
      <c r="H2979" s="2">
        <v>762726000</v>
      </c>
      <c r="I2979" s="2">
        <v>772255000</v>
      </c>
      <c r="J2979" s="2">
        <v>780127000</v>
      </c>
      <c r="K2979" s="2">
        <v>787584000</v>
      </c>
      <c r="L2979" s="2">
        <v>794213000</v>
      </c>
      <c r="M2979" s="2">
        <v>800842000</v>
      </c>
      <c r="N2979" s="2">
        <v>807471000</v>
      </c>
      <c r="O2979" s="2">
        <v>815342000</v>
      </c>
      <c r="P2979" s="2">
        <v>821971000</v>
      </c>
      <c r="Q2979" s="2">
        <v>828186000</v>
      </c>
      <c r="R2979" s="2">
        <v>833986000</v>
      </c>
      <c r="S2979" s="2">
        <v>841029000</v>
      </c>
      <c r="T2979" s="2">
        <v>848072000</v>
      </c>
      <c r="U2979" s="2">
        <v>854701000</v>
      </c>
      <c r="V2979" s="2">
        <v>861744000</v>
      </c>
      <c r="W2979" s="2">
        <v>868787000</v>
      </c>
      <c r="X2979" s="2">
        <v>875830000</v>
      </c>
      <c r="Y2979" s="2">
        <v>882873000</v>
      </c>
      <c r="Z2979" s="2">
        <v>889502000</v>
      </c>
      <c r="AA2979" s="2">
        <v>896131000</v>
      </c>
      <c r="AB2979" s="2">
        <v>902760000</v>
      </c>
      <c r="AC2979" s="2">
        <v>909388000</v>
      </c>
      <c r="AD2979" s="2">
        <v>915603000</v>
      </c>
      <c r="AE2979" s="2">
        <v>922232000</v>
      </c>
      <c r="AF2979" s="2">
        <v>928861000</v>
      </c>
    </row>
    <row r="2980" spans="1:32">
      <c r="A2980" t="s">
        <v>8583</v>
      </c>
      <c r="B2980" t="s">
        <v>19</v>
      </c>
      <c r="C2980" s="2">
        <v>21379400000</v>
      </c>
      <c r="D2980" s="2">
        <v>21036300000</v>
      </c>
      <c r="E2980" s="2">
        <v>21820500000</v>
      </c>
      <c r="F2980" s="2">
        <v>22004200000</v>
      </c>
      <c r="G2980" s="2">
        <v>22261500000</v>
      </c>
      <c r="H2980" s="2">
        <v>22555600000</v>
      </c>
      <c r="I2980" s="2">
        <v>22837400000</v>
      </c>
      <c r="J2980" s="2">
        <v>23070100000</v>
      </c>
      <c r="K2980" s="2">
        <v>23290700000</v>
      </c>
      <c r="L2980" s="2">
        <v>23486700000</v>
      </c>
      <c r="M2980" s="2">
        <v>23682700000</v>
      </c>
      <c r="N2980" s="2">
        <v>23878800000</v>
      </c>
      <c r="O2980" s="2">
        <v>24111500000</v>
      </c>
      <c r="P2980" s="2">
        <v>24307600000</v>
      </c>
      <c r="Q2980" s="2">
        <v>24491300000</v>
      </c>
      <c r="R2980" s="2">
        <v>24662900000</v>
      </c>
      <c r="S2980" s="2">
        <v>24871200000</v>
      </c>
      <c r="T2980" s="2">
        <v>25079400000</v>
      </c>
      <c r="U2980" s="2">
        <v>25275500000</v>
      </c>
      <c r="V2980" s="2">
        <v>25483700000</v>
      </c>
      <c r="W2980" s="2">
        <v>25692000000</v>
      </c>
      <c r="X2980" s="2">
        <v>25900300000</v>
      </c>
      <c r="Y2980" s="2">
        <v>26108600000</v>
      </c>
      <c r="Z2980" s="2">
        <v>26304600000</v>
      </c>
      <c r="AA2980" s="2">
        <v>26500600000</v>
      </c>
      <c r="AB2980" s="2">
        <v>26696700000</v>
      </c>
      <c r="AC2980" s="2">
        <v>26892700000</v>
      </c>
      <c r="AD2980" s="2">
        <v>27076500000</v>
      </c>
      <c r="AE2980" s="2">
        <v>27272500000</v>
      </c>
      <c r="AF2980" s="2">
        <v>27468500000</v>
      </c>
    </row>
    <row r="2981" spans="1:32">
      <c r="A2981" t="s">
        <v>8584</v>
      </c>
      <c r="B2981" t="s">
        <v>19</v>
      </c>
      <c r="C2981" s="2">
        <v>8678060000</v>
      </c>
      <c r="D2981" s="2">
        <v>8538810000</v>
      </c>
      <c r="E2981" s="2">
        <v>8857090000</v>
      </c>
      <c r="F2981" s="2">
        <v>8931690000</v>
      </c>
      <c r="G2981" s="2">
        <v>9036120000</v>
      </c>
      <c r="H2981" s="2">
        <v>9155480000</v>
      </c>
      <c r="I2981" s="2">
        <v>9269860000</v>
      </c>
      <c r="J2981" s="2">
        <v>9364350000</v>
      </c>
      <c r="K2981" s="2">
        <v>9453860000</v>
      </c>
      <c r="L2981" s="2">
        <v>9533430000</v>
      </c>
      <c r="M2981" s="2">
        <v>9613000000</v>
      </c>
      <c r="N2981" s="2">
        <v>9692570000</v>
      </c>
      <c r="O2981" s="2">
        <v>9787060000</v>
      </c>
      <c r="P2981" s="2">
        <v>9866630000</v>
      </c>
      <c r="Q2981" s="2">
        <v>9941230000</v>
      </c>
      <c r="R2981" s="2">
        <v>10010900000</v>
      </c>
      <c r="S2981" s="2">
        <v>10095400000</v>
      </c>
      <c r="T2981" s="2">
        <v>10179900000</v>
      </c>
      <c r="U2981" s="2">
        <v>10259500000</v>
      </c>
      <c r="V2981" s="2">
        <v>10344000000</v>
      </c>
      <c r="W2981" s="2">
        <v>10428600000</v>
      </c>
      <c r="X2981" s="2">
        <v>10513100000</v>
      </c>
      <c r="Y2981" s="2">
        <v>10597700000</v>
      </c>
      <c r="Z2981" s="2">
        <v>10677200000</v>
      </c>
      <c r="AA2981" s="2">
        <v>10756800000</v>
      </c>
      <c r="AB2981" s="2">
        <v>10836400000</v>
      </c>
      <c r="AC2981" s="2">
        <v>10916000000</v>
      </c>
      <c r="AD2981" s="2">
        <v>10990600000</v>
      </c>
      <c r="AE2981" s="2">
        <v>11070100000</v>
      </c>
      <c r="AF2981" s="2">
        <v>11149700000</v>
      </c>
    </row>
    <row r="2982" spans="1:32">
      <c r="A2982" t="s">
        <v>8585</v>
      </c>
      <c r="B2982" t="s">
        <v>19</v>
      </c>
      <c r="C2982" s="2">
        <v>14642300000</v>
      </c>
      <c r="D2982" s="2">
        <v>14407300000</v>
      </c>
      <c r="E2982" s="2">
        <v>14944400000</v>
      </c>
      <c r="F2982" s="2">
        <v>15070200000</v>
      </c>
      <c r="G2982" s="2">
        <v>15246400000</v>
      </c>
      <c r="H2982" s="2">
        <v>15447800000</v>
      </c>
      <c r="I2982" s="2">
        <v>15640800000</v>
      </c>
      <c r="J2982" s="2">
        <v>15800300000</v>
      </c>
      <c r="K2982" s="2">
        <v>15951300000</v>
      </c>
      <c r="L2982" s="2">
        <v>16085500000</v>
      </c>
      <c r="M2982" s="2">
        <v>16219800000</v>
      </c>
      <c r="N2982" s="2">
        <v>16354100000</v>
      </c>
      <c r="O2982" s="2">
        <v>16513500000</v>
      </c>
      <c r="P2982" s="2">
        <v>16647700000</v>
      </c>
      <c r="Q2982" s="2">
        <v>16773600000</v>
      </c>
      <c r="R2982" s="2">
        <v>16891100000</v>
      </c>
      <c r="S2982" s="2">
        <v>17033700000</v>
      </c>
      <c r="T2982" s="2">
        <v>17176400000</v>
      </c>
      <c r="U2982" s="2">
        <v>17310600000</v>
      </c>
      <c r="V2982" s="2">
        <v>17453300000</v>
      </c>
      <c r="W2982" s="2">
        <v>17595900000</v>
      </c>
      <c r="X2982" s="2">
        <v>17738600000</v>
      </c>
      <c r="Y2982" s="2">
        <v>17881200000</v>
      </c>
      <c r="Z2982" s="2">
        <v>18015500000</v>
      </c>
      <c r="AA2982" s="2">
        <v>18149700000</v>
      </c>
      <c r="AB2982" s="2">
        <v>18284000000</v>
      </c>
      <c r="AC2982" s="2">
        <v>18418200000</v>
      </c>
      <c r="AD2982" s="2">
        <v>18544100000</v>
      </c>
      <c r="AE2982" s="2">
        <v>18678400000</v>
      </c>
      <c r="AF2982" s="2">
        <v>18812600000</v>
      </c>
    </row>
    <row r="2983" spans="1:32">
      <c r="A2983" t="s">
        <v>8586</v>
      </c>
      <c r="B2983" t="s">
        <v>19</v>
      </c>
      <c r="C2983" s="2">
        <v>12653200000</v>
      </c>
      <c r="D2983" s="2">
        <v>12450100000</v>
      </c>
      <c r="E2983" s="2">
        <v>12914200000</v>
      </c>
      <c r="F2983" s="2">
        <v>13023000000</v>
      </c>
      <c r="G2983" s="2">
        <v>13175200000</v>
      </c>
      <c r="H2983" s="2">
        <v>13349300000</v>
      </c>
      <c r="I2983" s="2">
        <v>13516100000</v>
      </c>
      <c r="J2983" s="2">
        <v>13653800000</v>
      </c>
      <c r="K2983" s="2">
        <v>13784300000</v>
      </c>
      <c r="L2983" s="2">
        <v>13900400000</v>
      </c>
      <c r="M2983" s="2">
        <v>14016400000</v>
      </c>
      <c r="N2983" s="2">
        <v>14132400000</v>
      </c>
      <c r="O2983" s="2">
        <v>14270200000</v>
      </c>
      <c r="P2983" s="2">
        <v>14386200000</v>
      </c>
      <c r="Q2983" s="2">
        <v>14494900000</v>
      </c>
      <c r="R2983" s="2">
        <v>14596500000</v>
      </c>
      <c r="S2983" s="2">
        <v>14719700000</v>
      </c>
      <c r="T2983" s="2">
        <v>14843000000</v>
      </c>
      <c r="U2983" s="2">
        <v>14959000000</v>
      </c>
      <c r="V2983" s="2">
        <v>15082300000</v>
      </c>
      <c r="W2983" s="2">
        <v>15205600000</v>
      </c>
      <c r="X2983" s="2">
        <v>15328800000</v>
      </c>
      <c r="Y2983" s="2">
        <v>15452100000</v>
      </c>
      <c r="Z2983" s="2">
        <v>15568100000</v>
      </c>
      <c r="AA2983" s="2">
        <v>15684100000</v>
      </c>
      <c r="AB2983" s="2">
        <v>15800100000</v>
      </c>
      <c r="AC2983" s="2">
        <v>15916200000</v>
      </c>
      <c r="AD2983" s="2">
        <v>16024900000</v>
      </c>
      <c r="AE2983" s="2">
        <v>16140900000</v>
      </c>
      <c r="AF2983" s="2">
        <v>16257000000</v>
      </c>
    </row>
    <row r="2984" spans="1:32">
      <c r="A2984" t="s">
        <v>8587</v>
      </c>
      <c r="B2984" t="s">
        <v>19</v>
      </c>
      <c r="C2984" s="2">
        <v>1245230000</v>
      </c>
      <c r="D2984" s="2">
        <v>1225250000</v>
      </c>
      <c r="E2984" s="2">
        <v>1270920000</v>
      </c>
      <c r="F2984" s="2">
        <v>1281630000</v>
      </c>
      <c r="G2984" s="2">
        <v>1296610000</v>
      </c>
      <c r="H2984" s="2">
        <v>1313740000</v>
      </c>
      <c r="I2984" s="2">
        <v>1330150000</v>
      </c>
      <c r="J2984" s="2">
        <v>1343710000</v>
      </c>
      <c r="K2984" s="2">
        <v>1356550000</v>
      </c>
      <c r="L2984" s="2">
        <v>1367970000</v>
      </c>
      <c r="M2984" s="2">
        <v>1379390000</v>
      </c>
      <c r="N2984" s="2">
        <v>1390810000</v>
      </c>
      <c r="O2984" s="2">
        <v>1404360000</v>
      </c>
      <c r="P2984" s="2">
        <v>1415780000</v>
      </c>
      <c r="Q2984" s="2">
        <v>1426490000</v>
      </c>
      <c r="R2984" s="2">
        <v>1436480000</v>
      </c>
      <c r="S2984" s="2">
        <v>1448610000</v>
      </c>
      <c r="T2984" s="2">
        <v>1460740000</v>
      </c>
      <c r="U2984" s="2">
        <v>1472160000</v>
      </c>
      <c r="V2984" s="2">
        <v>1484290000</v>
      </c>
      <c r="W2984" s="2">
        <v>1496420000</v>
      </c>
      <c r="X2984" s="2">
        <v>1508550000</v>
      </c>
      <c r="Y2984" s="2">
        <v>1520680000</v>
      </c>
      <c r="Z2984" s="2">
        <v>1532100000</v>
      </c>
      <c r="AA2984" s="2">
        <v>1543520000</v>
      </c>
      <c r="AB2984" s="2">
        <v>1554930000</v>
      </c>
      <c r="AC2984" s="2">
        <v>1566350000</v>
      </c>
      <c r="AD2984" s="2">
        <v>1577060000</v>
      </c>
      <c r="AE2984" s="2">
        <v>1588470000</v>
      </c>
      <c r="AF2984" s="2">
        <v>1599890000</v>
      </c>
    </row>
    <row r="2985" spans="1:32">
      <c r="A2985" t="s">
        <v>8588</v>
      </c>
      <c r="B2985" t="s">
        <v>19</v>
      </c>
      <c r="C2985" s="2">
        <v>464170000</v>
      </c>
      <c r="D2985" s="2">
        <v>456722000</v>
      </c>
      <c r="E2985" s="2">
        <v>473746000</v>
      </c>
      <c r="F2985" s="2">
        <v>477736000</v>
      </c>
      <c r="G2985" s="2">
        <v>483322000</v>
      </c>
      <c r="H2985" s="2">
        <v>489706000</v>
      </c>
      <c r="I2985" s="2">
        <v>495824000</v>
      </c>
      <c r="J2985" s="2">
        <v>500878000</v>
      </c>
      <c r="K2985" s="2">
        <v>505666000</v>
      </c>
      <c r="L2985" s="2">
        <v>509922000</v>
      </c>
      <c r="M2985" s="2">
        <v>514178000</v>
      </c>
      <c r="N2985" s="2">
        <v>518434000</v>
      </c>
      <c r="O2985" s="2">
        <v>523488000</v>
      </c>
      <c r="P2985" s="2">
        <v>527744000</v>
      </c>
      <c r="Q2985" s="2">
        <v>531734000</v>
      </c>
      <c r="R2985" s="2">
        <v>535458000</v>
      </c>
      <c r="S2985" s="2">
        <v>539980000</v>
      </c>
      <c r="T2985" s="2">
        <v>544502000</v>
      </c>
      <c r="U2985" s="2">
        <v>548758000</v>
      </c>
      <c r="V2985" s="2">
        <v>553280000</v>
      </c>
      <c r="W2985" s="2">
        <v>557802000</v>
      </c>
      <c r="X2985" s="2">
        <v>562324000</v>
      </c>
      <c r="Y2985" s="2">
        <v>566846000</v>
      </c>
      <c r="Z2985" s="2">
        <v>571102000</v>
      </c>
      <c r="AA2985" s="2">
        <v>575358000</v>
      </c>
      <c r="AB2985" s="2">
        <v>579614000</v>
      </c>
      <c r="AC2985" s="2">
        <v>583870000</v>
      </c>
      <c r="AD2985" s="2">
        <v>587860000</v>
      </c>
      <c r="AE2985" s="2">
        <v>592116000</v>
      </c>
      <c r="AF2985" s="2">
        <v>596372000</v>
      </c>
    </row>
    <row r="2986" spans="1:32">
      <c r="A2986" t="s">
        <v>8589</v>
      </c>
      <c r="B2986" t="s">
        <v>19</v>
      </c>
      <c r="C2986" s="2">
        <v>4439980000</v>
      </c>
      <c r="D2986" s="2">
        <v>4368730000</v>
      </c>
      <c r="E2986" s="2">
        <v>4531580000</v>
      </c>
      <c r="F2986" s="2">
        <v>4569740000</v>
      </c>
      <c r="G2986" s="2">
        <v>4623170000</v>
      </c>
      <c r="H2986" s="2">
        <v>4684240000</v>
      </c>
      <c r="I2986" s="2">
        <v>4742760000</v>
      </c>
      <c r="J2986" s="2">
        <v>4791110000</v>
      </c>
      <c r="K2986" s="2">
        <v>4836900000</v>
      </c>
      <c r="L2986" s="2">
        <v>4877610000</v>
      </c>
      <c r="M2986" s="2">
        <v>4918330000</v>
      </c>
      <c r="N2986" s="2">
        <v>4959040000</v>
      </c>
      <c r="O2986" s="2">
        <v>5007380000</v>
      </c>
      <c r="P2986" s="2">
        <v>5048090000</v>
      </c>
      <c r="Q2986" s="2">
        <v>5086260000</v>
      </c>
      <c r="R2986" s="2">
        <v>5121880000</v>
      </c>
      <c r="S2986" s="2">
        <v>5165130000</v>
      </c>
      <c r="T2986" s="2">
        <v>5208390000</v>
      </c>
      <c r="U2986" s="2">
        <v>5249100000</v>
      </c>
      <c r="V2986" s="2">
        <v>5292350000</v>
      </c>
      <c r="W2986" s="2">
        <v>5335610000</v>
      </c>
      <c r="X2986" s="2">
        <v>5378860000</v>
      </c>
      <c r="Y2986" s="2">
        <v>5422120000</v>
      </c>
      <c r="Z2986" s="2">
        <v>5462830000</v>
      </c>
      <c r="AA2986" s="2">
        <v>5503540000</v>
      </c>
      <c r="AB2986" s="2">
        <v>5544250000</v>
      </c>
      <c r="AC2986" s="2">
        <v>5584960000</v>
      </c>
      <c r="AD2986" s="2">
        <v>5623120000</v>
      </c>
      <c r="AE2986" s="2">
        <v>5663830000</v>
      </c>
      <c r="AF2986" s="2">
        <v>5704540000</v>
      </c>
    </row>
    <row r="2987" spans="1:32">
      <c r="A2987" t="s">
        <v>8590</v>
      </c>
      <c r="B2987" t="s">
        <v>19</v>
      </c>
      <c r="C2987">
        <v>0</v>
      </c>
      <c r="D2987">
        <v>0</v>
      </c>
      <c r="E2987">
        <v>0</v>
      </c>
      <c r="F2987">
        <v>0</v>
      </c>
      <c r="G2987">
        <v>0</v>
      </c>
      <c r="H2987">
        <v>0</v>
      </c>
      <c r="I2987">
        <v>0</v>
      </c>
      <c r="J2987">
        <v>0</v>
      </c>
      <c r="K2987">
        <v>0</v>
      </c>
      <c r="L2987">
        <v>0</v>
      </c>
      <c r="M2987">
        <v>0</v>
      </c>
      <c r="N2987">
        <v>0</v>
      </c>
      <c r="O2987">
        <v>0</v>
      </c>
      <c r="P2987">
        <v>0</v>
      </c>
      <c r="Q2987">
        <v>0</v>
      </c>
      <c r="R2987">
        <v>0</v>
      </c>
      <c r="S2987">
        <v>0</v>
      </c>
      <c r="T2987">
        <v>0</v>
      </c>
      <c r="U2987">
        <v>0</v>
      </c>
      <c r="V2987">
        <v>0</v>
      </c>
      <c r="W2987">
        <v>0</v>
      </c>
      <c r="X2987">
        <v>0</v>
      </c>
      <c r="Y2987">
        <v>0</v>
      </c>
      <c r="Z2987">
        <v>0</v>
      </c>
      <c r="AA2987">
        <v>0</v>
      </c>
      <c r="AB2987">
        <v>0</v>
      </c>
      <c r="AC2987">
        <v>0</v>
      </c>
      <c r="AD2987">
        <v>0</v>
      </c>
      <c r="AE2987">
        <v>0</v>
      </c>
      <c r="AF2987">
        <v>0</v>
      </c>
    </row>
    <row r="2988" spans="1:32">
      <c r="A2988" t="s">
        <v>8591</v>
      </c>
      <c r="B2988" t="s">
        <v>19</v>
      </c>
      <c r="C2988">
        <v>0</v>
      </c>
      <c r="D2988">
        <v>0</v>
      </c>
      <c r="E2988">
        <v>0</v>
      </c>
      <c r="F2988">
        <v>0</v>
      </c>
      <c r="G2988">
        <v>0</v>
      </c>
      <c r="H2988">
        <v>0</v>
      </c>
      <c r="I2988">
        <v>0</v>
      </c>
      <c r="J2988">
        <v>0</v>
      </c>
      <c r="K2988">
        <v>0</v>
      </c>
      <c r="L2988">
        <v>0</v>
      </c>
      <c r="M2988">
        <v>0</v>
      </c>
      <c r="N2988">
        <v>0</v>
      </c>
      <c r="O2988">
        <v>0</v>
      </c>
      <c r="P2988">
        <v>0</v>
      </c>
      <c r="Q2988">
        <v>0</v>
      </c>
      <c r="R2988">
        <v>0</v>
      </c>
      <c r="S2988">
        <v>0</v>
      </c>
      <c r="T2988">
        <v>0</v>
      </c>
      <c r="U2988">
        <v>0</v>
      </c>
      <c r="V2988">
        <v>0</v>
      </c>
      <c r="W2988">
        <v>0</v>
      </c>
      <c r="X2988">
        <v>0</v>
      </c>
      <c r="Y2988">
        <v>0</v>
      </c>
      <c r="Z2988">
        <v>0</v>
      </c>
      <c r="AA2988">
        <v>0</v>
      </c>
      <c r="AB2988">
        <v>0</v>
      </c>
      <c r="AC2988">
        <v>0</v>
      </c>
      <c r="AD2988">
        <v>0</v>
      </c>
      <c r="AE2988">
        <v>0</v>
      </c>
      <c r="AF2988">
        <v>0</v>
      </c>
    </row>
    <row r="2989" spans="1:32">
      <c r="A2989" t="s">
        <v>8592</v>
      </c>
      <c r="B2989" t="s">
        <v>19</v>
      </c>
      <c r="C2989">
        <v>0</v>
      </c>
      <c r="D2989">
        <v>0</v>
      </c>
      <c r="E2989">
        <v>0</v>
      </c>
      <c r="F2989">
        <v>0</v>
      </c>
      <c r="G2989">
        <v>0</v>
      </c>
      <c r="H2989">
        <v>0</v>
      </c>
      <c r="I2989">
        <v>0</v>
      </c>
      <c r="J2989">
        <v>0</v>
      </c>
      <c r="K2989">
        <v>0</v>
      </c>
      <c r="L2989">
        <v>0</v>
      </c>
      <c r="M2989">
        <v>0</v>
      </c>
      <c r="N2989">
        <v>0</v>
      </c>
      <c r="O2989">
        <v>0</v>
      </c>
      <c r="P2989">
        <v>0</v>
      </c>
      <c r="Q2989">
        <v>0</v>
      </c>
      <c r="R2989">
        <v>0</v>
      </c>
      <c r="S2989">
        <v>0</v>
      </c>
      <c r="T2989">
        <v>0</v>
      </c>
      <c r="U2989">
        <v>0</v>
      </c>
      <c r="V2989">
        <v>0</v>
      </c>
      <c r="W2989">
        <v>0</v>
      </c>
      <c r="X2989">
        <v>0</v>
      </c>
      <c r="Y2989">
        <v>0</v>
      </c>
      <c r="Z2989">
        <v>0</v>
      </c>
      <c r="AA2989">
        <v>0</v>
      </c>
      <c r="AB2989">
        <v>0</v>
      </c>
      <c r="AC2989">
        <v>0</v>
      </c>
      <c r="AD2989">
        <v>0</v>
      </c>
      <c r="AE2989">
        <v>0</v>
      </c>
      <c r="AF2989">
        <v>0</v>
      </c>
    </row>
    <row r="2990" spans="1:32">
      <c r="A2990" t="s">
        <v>8593</v>
      </c>
      <c r="B2990" t="s">
        <v>19</v>
      </c>
      <c r="C2990">
        <v>0</v>
      </c>
      <c r="D2990">
        <v>0</v>
      </c>
      <c r="E2990">
        <v>0</v>
      </c>
      <c r="F2990">
        <v>0</v>
      </c>
      <c r="G2990">
        <v>0</v>
      </c>
      <c r="H2990">
        <v>0</v>
      </c>
      <c r="I2990">
        <v>0</v>
      </c>
      <c r="J2990">
        <v>0</v>
      </c>
      <c r="K2990">
        <v>0</v>
      </c>
      <c r="L2990">
        <v>0</v>
      </c>
      <c r="M2990">
        <v>0</v>
      </c>
      <c r="N2990">
        <v>0</v>
      </c>
      <c r="O2990">
        <v>0</v>
      </c>
      <c r="P2990">
        <v>0</v>
      </c>
      <c r="Q2990">
        <v>0</v>
      </c>
      <c r="R2990">
        <v>0</v>
      </c>
      <c r="S2990">
        <v>0</v>
      </c>
      <c r="T2990">
        <v>0</v>
      </c>
      <c r="U2990">
        <v>0</v>
      </c>
      <c r="V2990">
        <v>0</v>
      </c>
      <c r="W2990">
        <v>0</v>
      </c>
      <c r="X2990">
        <v>0</v>
      </c>
      <c r="Y2990">
        <v>0</v>
      </c>
      <c r="Z2990">
        <v>0</v>
      </c>
      <c r="AA2990">
        <v>0</v>
      </c>
      <c r="AB2990">
        <v>0</v>
      </c>
      <c r="AC2990">
        <v>0</v>
      </c>
      <c r="AD2990">
        <v>0</v>
      </c>
      <c r="AE2990">
        <v>0</v>
      </c>
      <c r="AF2990">
        <v>0</v>
      </c>
    </row>
    <row r="2991" spans="1:32">
      <c r="A2991" t="s">
        <v>8594</v>
      </c>
      <c r="B2991" t="s">
        <v>19</v>
      </c>
      <c r="C2991">
        <v>0</v>
      </c>
      <c r="D2991">
        <v>0</v>
      </c>
      <c r="E2991">
        <v>0</v>
      </c>
      <c r="F2991">
        <v>0</v>
      </c>
      <c r="G2991">
        <v>0</v>
      </c>
      <c r="H2991">
        <v>0</v>
      </c>
      <c r="I2991">
        <v>0</v>
      </c>
      <c r="J2991">
        <v>0</v>
      </c>
      <c r="K2991">
        <v>0</v>
      </c>
      <c r="L2991">
        <v>0</v>
      </c>
      <c r="M2991">
        <v>0</v>
      </c>
      <c r="N2991">
        <v>0</v>
      </c>
      <c r="O2991">
        <v>0</v>
      </c>
      <c r="P2991">
        <v>0</v>
      </c>
      <c r="Q2991">
        <v>0</v>
      </c>
      <c r="R2991">
        <v>0</v>
      </c>
      <c r="S2991">
        <v>0</v>
      </c>
      <c r="T2991">
        <v>0</v>
      </c>
      <c r="U2991">
        <v>0</v>
      </c>
      <c r="V2991">
        <v>0</v>
      </c>
      <c r="W2991">
        <v>0</v>
      </c>
      <c r="X2991">
        <v>0</v>
      </c>
      <c r="Y2991">
        <v>0</v>
      </c>
      <c r="Z2991">
        <v>0</v>
      </c>
      <c r="AA2991">
        <v>0</v>
      </c>
      <c r="AB2991">
        <v>0</v>
      </c>
      <c r="AC2991">
        <v>0</v>
      </c>
      <c r="AD2991">
        <v>0</v>
      </c>
      <c r="AE2991">
        <v>0</v>
      </c>
      <c r="AF2991">
        <v>0</v>
      </c>
    </row>
    <row r="2992" spans="1:32">
      <c r="A2992" t="s">
        <v>8595</v>
      </c>
      <c r="B2992" t="s">
        <v>19</v>
      </c>
      <c r="C2992">
        <v>0</v>
      </c>
      <c r="D2992">
        <v>0</v>
      </c>
      <c r="E2992">
        <v>0</v>
      </c>
      <c r="F2992">
        <v>0</v>
      </c>
      <c r="G2992">
        <v>0</v>
      </c>
      <c r="H2992">
        <v>0</v>
      </c>
      <c r="I2992">
        <v>0</v>
      </c>
      <c r="J2992">
        <v>0</v>
      </c>
      <c r="K2992">
        <v>0</v>
      </c>
      <c r="L2992">
        <v>0</v>
      </c>
      <c r="M2992">
        <v>0</v>
      </c>
      <c r="N2992">
        <v>0</v>
      </c>
      <c r="O2992">
        <v>0</v>
      </c>
      <c r="P2992">
        <v>0</v>
      </c>
      <c r="Q2992">
        <v>0</v>
      </c>
      <c r="R2992">
        <v>0</v>
      </c>
      <c r="S2992">
        <v>0</v>
      </c>
      <c r="T2992">
        <v>0</v>
      </c>
      <c r="U2992">
        <v>0</v>
      </c>
      <c r="V2992">
        <v>0</v>
      </c>
      <c r="W2992">
        <v>0</v>
      </c>
      <c r="X2992">
        <v>0</v>
      </c>
      <c r="Y2992">
        <v>0</v>
      </c>
      <c r="Z2992">
        <v>0</v>
      </c>
      <c r="AA2992">
        <v>0</v>
      </c>
      <c r="AB2992">
        <v>0</v>
      </c>
      <c r="AC2992">
        <v>0</v>
      </c>
      <c r="AD2992">
        <v>0</v>
      </c>
      <c r="AE2992">
        <v>0</v>
      </c>
      <c r="AF2992">
        <v>0</v>
      </c>
    </row>
    <row r="2993" spans="1:32">
      <c r="A2993" t="s">
        <v>8596</v>
      </c>
      <c r="B2993" t="s">
        <v>19</v>
      </c>
      <c r="C2993">
        <v>0</v>
      </c>
      <c r="D2993">
        <v>0</v>
      </c>
      <c r="E2993">
        <v>0</v>
      </c>
      <c r="F2993">
        <v>0</v>
      </c>
      <c r="G2993">
        <v>0</v>
      </c>
      <c r="H2993">
        <v>0</v>
      </c>
      <c r="I2993">
        <v>0</v>
      </c>
      <c r="J2993">
        <v>0</v>
      </c>
      <c r="K2993">
        <v>0</v>
      </c>
      <c r="L2993">
        <v>0</v>
      </c>
      <c r="M2993">
        <v>0</v>
      </c>
      <c r="N2993">
        <v>0</v>
      </c>
      <c r="O2993">
        <v>0</v>
      </c>
      <c r="P2993">
        <v>0</v>
      </c>
      <c r="Q2993">
        <v>0</v>
      </c>
      <c r="R2993">
        <v>0</v>
      </c>
      <c r="S2993">
        <v>0</v>
      </c>
      <c r="T2993">
        <v>0</v>
      </c>
      <c r="U2993">
        <v>0</v>
      </c>
      <c r="V2993">
        <v>0</v>
      </c>
      <c r="W2993">
        <v>0</v>
      </c>
      <c r="X2993">
        <v>0</v>
      </c>
      <c r="Y2993">
        <v>0</v>
      </c>
      <c r="Z2993">
        <v>0</v>
      </c>
      <c r="AA2993">
        <v>0</v>
      </c>
      <c r="AB2993">
        <v>0</v>
      </c>
      <c r="AC2993">
        <v>0</v>
      </c>
      <c r="AD2993">
        <v>0</v>
      </c>
      <c r="AE2993">
        <v>0</v>
      </c>
      <c r="AF2993">
        <v>0</v>
      </c>
    </row>
    <row r="2994" spans="1:32">
      <c r="A2994" t="s">
        <v>8597</v>
      </c>
      <c r="B2994" t="s">
        <v>19</v>
      </c>
      <c r="C2994">
        <v>0</v>
      </c>
      <c r="D2994">
        <v>0</v>
      </c>
      <c r="E2994">
        <v>0</v>
      </c>
      <c r="F2994">
        <v>0</v>
      </c>
      <c r="G2994">
        <v>0</v>
      </c>
      <c r="H2994">
        <v>0</v>
      </c>
      <c r="I2994">
        <v>0</v>
      </c>
      <c r="J2994">
        <v>0</v>
      </c>
      <c r="K2994">
        <v>0</v>
      </c>
      <c r="L2994">
        <v>0</v>
      </c>
      <c r="M2994">
        <v>0</v>
      </c>
      <c r="N2994">
        <v>0</v>
      </c>
      <c r="O2994">
        <v>0</v>
      </c>
      <c r="P2994">
        <v>0</v>
      </c>
      <c r="Q2994">
        <v>0</v>
      </c>
      <c r="R2994">
        <v>0</v>
      </c>
      <c r="S2994">
        <v>0</v>
      </c>
      <c r="T2994">
        <v>0</v>
      </c>
      <c r="U2994">
        <v>0</v>
      </c>
      <c r="V2994">
        <v>0</v>
      </c>
      <c r="W2994">
        <v>0</v>
      </c>
      <c r="X2994">
        <v>0</v>
      </c>
      <c r="Y2994">
        <v>0</v>
      </c>
      <c r="Z2994">
        <v>0</v>
      </c>
      <c r="AA2994">
        <v>0</v>
      </c>
      <c r="AB2994">
        <v>0</v>
      </c>
      <c r="AC2994">
        <v>0</v>
      </c>
      <c r="AD2994">
        <v>0</v>
      </c>
      <c r="AE2994">
        <v>0</v>
      </c>
      <c r="AF2994">
        <v>0</v>
      </c>
    </row>
    <row r="2995" spans="1:32">
      <c r="A2995" t="s">
        <v>8598</v>
      </c>
      <c r="B2995" t="s">
        <v>19</v>
      </c>
      <c r="C2995">
        <v>0</v>
      </c>
      <c r="D2995">
        <v>0</v>
      </c>
      <c r="E2995">
        <v>0</v>
      </c>
      <c r="F2995">
        <v>0</v>
      </c>
      <c r="G2995">
        <v>0</v>
      </c>
      <c r="H2995">
        <v>0</v>
      </c>
      <c r="I2995">
        <v>0</v>
      </c>
      <c r="J2995">
        <v>0</v>
      </c>
      <c r="K2995">
        <v>0</v>
      </c>
      <c r="L2995">
        <v>0</v>
      </c>
      <c r="M2995">
        <v>0</v>
      </c>
      <c r="N2995">
        <v>0</v>
      </c>
      <c r="O2995">
        <v>0</v>
      </c>
      <c r="P2995">
        <v>0</v>
      </c>
      <c r="Q2995">
        <v>0</v>
      </c>
      <c r="R2995">
        <v>0</v>
      </c>
      <c r="S2995">
        <v>0</v>
      </c>
      <c r="T2995">
        <v>0</v>
      </c>
      <c r="U2995">
        <v>0</v>
      </c>
      <c r="V2995">
        <v>0</v>
      </c>
      <c r="W2995">
        <v>0</v>
      </c>
      <c r="X2995">
        <v>0</v>
      </c>
      <c r="Y2995">
        <v>0</v>
      </c>
      <c r="Z2995">
        <v>0</v>
      </c>
      <c r="AA2995">
        <v>0</v>
      </c>
      <c r="AB2995">
        <v>0</v>
      </c>
      <c r="AC2995">
        <v>0</v>
      </c>
      <c r="AD2995">
        <v>0</v>
      </c>
      <c r="AE2995">
        <v>0</v>
      </c>
      <c r="AF2995">
        <v>0</v>
      </c>
    </row>
    <row r="2996" spans="1:32">
      <c r="A2996" t="s">
        <v>8599</v>
      </c>
      <c r="B2996" t="s">
        <v>19</v>
      </c>
      <c r="C2996">
        <v>0</v>
      </c>
      <c r="D2996">
        <v>0</v>
      </c>
      <c r="E2996">
        <v>0</v>
      </c>
      <c r="F2996">
        <v>0</v>
      </c>
      <c r="G2996">
        <v>0</v>
      </c>
      <c r="H2996">
        <v>0</v>
      </c>
      <c r="I2996">
        <v>0</v>
      </c>
      <c r="J2996">
        <v>0</v>
      </c>
      <c r="K2996">
        <v>0</v>
      </c>
      <c r="L2996">
        <v>0</v>
      </c>
      <c r="M2996">
        <v>0</v>
      </c>
      <c r="N2996">
        <v>0</v>
      </c>
      <c r="O2996">
        <v>0</v>
      </c>
      <c r="P2996">
        <v>0</v>
      </c>
      <c r="Q2996">
        <v>0</v>
      </c>
      <c r="R2996">
        <v>0</v>
      </c>
      <c r="S2996">
        <v>0</v>
      </c>
      <c r="T2996">
        <v>0</v>
      </c>
      <c r="U2996">
        <v>0</v>
      </c>
      <c r="V2996">
        <v>0</v>
      </c>
      <c r="W2996">
        <v>0</v>
      </c>
      <c r="X2996">
        <v>0</v>
      </c>
      <c r="Y2996">
        <v>0</v>
      </c>
      <c r="Z2996">
        <v>0</v>
      </c>
      <c r="AA2996">
        <v>0</v>
      </c>
      <c r="AB2996">
        <v>0</v>
      </c>
      <c r="AC2996">
        <v>0</v>
      </c>
      <c r="AD2996">
        <v>0</v>
      </c>
      <c r="AE2996">
        <v>0</v>
      </c>
      <c r="AF2996">
        <v>0</v>
      </c>
    </row>
    <row r="2997" spans="1:32">
      <c r="A2997" t="s">
        <v>8600</v>
      </c>
      <c r="B2997" t="s">
        <v>19</v>
      </c>
      <c r="C2997">
        <v>0</v>
      </c>
      <c r="D2997">
        <v>0</v>
      </c>
      <c r="E2997">
        <v>0</v>
      </c>
      <c r="F2997">
        <v>0</v>
      </c>
      <c r="G2997">
        <v>0</v>
      </c>
      <c r="H2997">
        <v>0</v>
      </c>
      <c r="I2997">
        <v>0</v>
      </c>
      <c r="J2997">
        <v>0</v>
      </c>
      <c r="K2997">
        <v>0</v>
      </c>
      <c r="L2997">
        <v>0</v>
      </c>
      <c r="M2997">
        <v>0</v>
      </c>
      <c r="N2997">
        <v>0</v>
      </c>
      <c r="O2997">
        <v>0</v>
      </c>
      <c r="P2997">
        <v>0</v>
      </c>
      <c r="Q2997">
        <v>0</v>
      </c>
      <c r="R2997">
        <v>0</v>
      </c>
      <c r="S2997">
        <v>0</v>
      </c>
      <c r="T2997">
        <v>0</v>
      </c>
      <c r="U2997">
        <v>0</v>
      </c>
      <c r="V2997">
        <v>0</v>
      </c>
      <c r="W2997">
        <v>0</v>
      </c>
      <c r="X2997">
        <v>0</v>
      </c>
      <c r="Y2997">
        <v>0</v>
      </c>
      <c r="Z2997">
        <v>0</v>
      </c>
      <c r="AA2997">
        <v>0</v>
      </c>
      <c r="AB2997">
        <v>0</v>
      </c>
      <c r="AC2997">
        <v>0</v>
      </c>
      <c r="AD2997">
        <v>0</v>
      </c>
      <c r="AE2997">
        <v>0</v>
      </c>
      <c r="AF2997">
        <v>0</v>
      </c>
    </row>
    <row r="2998" spans="1:32">
      <c r="A2998" t="s">
        <v>8601</v>
      </c>
      <c r="B2998" t="s">
        <v>19</v>
      </c>
      <c r="C2998">
        <v>0</v>
      </c>
      <c r="D2998">
        <v>0</v>
      </c>
      <c r="E2998">
        <v>0</v>
      </c>
      <c r="F2998">
        <v>0</v>
      </c>
      <c r="G2998">
        <v>0</v>
      </c>
      <c r="H2998">
        <v>0</v>
      </c>
      <c r="I2998">
        <v>0</v>
      </c>
      <c r="J2998">
        <v>0</v>
      </c>
      <c r="K2998">
        <v>0</v>
      </c>
      <c r="L2998">
        <v>0</v>
      </c>
      <c r="M2998">
        <v>0</v>
      </c>
      <c r="N2998">
        <v>0</v>
      </c>
      <c r="O2998">
        <v>0</v>
      </c>
      <c r="P2998">
        <v>0</v>
      </c>
      <c r="Q2998">
        <v>0</v>
      </c>
      <c r="R2998">
        <v>0</v>
      </c>
      <c r="S2998">
        <v>0</v>
      </c>
      <c r="T2998">
        <v>0</v>
      </c>
      <c r="U2998">
        <v>0</v>
      </c>
      <c r="V2998">
        <v>0</v>
      </c>
      <c r="W2998">
        <v>0</v>
      </c>
      <c r="X2998">
        <v>0</v>
      </c>
      <c r="Y2998">
        <v>0</v>
      </c>
      <c r="Z2998">
        <v>0</v>
      </c>
      <c r="AA2998">
        <v>0</v>
      </c>
      <c r="AB2998">
        <v>0</v>
      </c>
      <c r="AC2998">
        <v>0</v>
      </c>
      <c r="AD2998">
        <v>0</v>
      </c>
      <c r="AE2998">
        <v>0</v>
      </c>
      <c r="AF2998">
        <v>0</v>
      </c>
    </row>
    <row r="2999" spans="1:32">
      <c r="A2999" t="s">
        <v>8602</v>
      </c>
      <c r="B2999" t="s">
        <v>19</v>
      </c>
      <c r="C2999">
        <v>0</v>
      </c>
      <c r="D2999">
        <v>0</v>
      </c>
      <c r="E2999">
        <v>0</v>
      </c>
      <c r="F2999">
        <v>0</v>
      </c>
      <c r="G2999">
        <v>0</v>
      </c>
      <c r="H2999">
        <v>0</v>
      </c>
      <c r="I2999">
        <v>0</v>
      </c>
      <c r="J2999">
        <v>0</v>
      </c>
      <c r="K2999">
        <v>0</v>
      </c>
      <c r="L2999">
        <v>0</v>
      </c>
      <c r="M2999">
        <v>0</v>
      </c>
      <c r="N2999">
        <v>0</v>
      </c>
      <c r="O2999">
        <v>0</v>
      </c>
      <c r="P2999">
        <v>0</v>
      </c>
      <c r="Q2999">
        <v>0</v>
      </c>
      <c r="R2999">
        <v>0</v>
      </c>
      <c r="S2999">
        <v>0</v>
      </c>
      <c r="T2999">
        <v>0</v>
      </c>
      <c r="U2999">
        <v>0</v>
      </c>
      <c r="V2999">
        <v>0</v>
      </c>
      <c r="W2999">
        <v>0</v>
      </c>
      <c r="X2999">
        <v>0</v>
      </c>
      <c r="Y2999">
        <v>0</v>
      </c>
      <c r="Z2999">
        <v>0</v>
      </c>
      <c r="AA2999">
        <v>0</v>
      </c>
      <c r="AB2999">
        <v>0</v>
      </c>
      <c r="AC2999">
        <v>0</v>
      </c>
      <c r="AD2999">
        <v>0</v>
      </c>
      <c r="AE2999">
        <v>0</v>
      </c>
      <c r="AF2999">
        <v>0</v>
      </c>
    </row>
    <row r="3000" spans="1:32">
      <c r="A3000" t="s">
        <v>8603</v>
      </c>
      <c r="B3000" t="s">
        <v>19</v>
      </c>
      <c r="C3000">
        <v>0</v>
      </c>
      <c r="D3000">
        <v>0</v>
      </c>
      <c r="E3000">
        <v>0</v>
      </c>
      <c r="F3000">
        <v>0</v>
      </c>
      <c r="G3000">
        <v>0</v>
      </c>
      <c r="H3000">
        <v>0</v>
      </c>
      <c r="I3000">
        <v>0</v>
      </c>
      <c r="J3000">
        <v>0</v>
      </c>
      <c r="K3000">
        <v>0</v>
      </c>
      <c r="L3000">
        <v>0</v>
      </c>
      <c r="M3000">
        <v>0</v>
      </c>
      <c r="N3000">
        <v>0</v>
      </c>
      <c r="O3000">
        <v>0</v>
      </c>
      <c r="P3000">
        <v>0</v>
      </c>
      <c r="Q3000">
        <v>0</v>
      </c>
      <c r="R3000">
        <v>0</v>
      </c>
      <c r="S3000">
        <v>0</v>
      </c>
      <c r="T3000">
        <v>0</v>
      </c>
      <c r="U3000">
        <v>0</v>
      </c>
      <c r="V3000">
        <v>0</v>
      </c>
      <c r="W3000">
        <v>0</v>
      </c>
      <c r="X3000">
        <v>0</v>
      </c>
      <c r="Y3000">
        <v>0</v>
      </c>
      <c r="Z3000">
        <v>0</v>
      </c>
      <c r="AA3000">
        <v>0</v>
      </c>
      <c r="AB3000">
        <v>0</v>
      </c>
      <c r="AC3000">
        <v>0</v>
      </c>
      <c r="AD3000">
        <v>0</v>
      </c>
      <c r="AE3000">
        <v>0</v>
      </c>
      <c r="AF3000">
        <v>0</v>
      </c>
    </row>
    <row r="3001" spans="1:32">
      <c r="A3001" t="s">
        <v>8604</v>
      </c>
      <c r="B3001" t="s">
        <v>19</v>
      </c>
      <c r="C3001">
        <v>0</v>
      </c>
      <c r="D3001">
        <v>0</v>
      </c>
      <c r="E3001">
        <v>0</v>
      </c>
      <c r="F3001">
        <v>0</v>
      </c>
      <c r="G3001">
        <v>0</v>
      </c>
      <c r="H3001">
        <v>0</v>
      </c>
      <c r="I3001">
        <v>0</v>
      </c>
      <c r="J3001">
        <v>0</v>
      </c>
      <c r="K3001">
        <v>0</v>
      </c>
      <c r="L3001">
        <v>0</v>
      </c>
      <c r="M3001">
        <v>0</v>
      </c>
      <c r="N3001">
        <v>0</v>
      </c>
      <c r="O3001">
        <v>0</v>
      </c>
      <c r="P3001">
        <v>0</v>
      </c>
      <c r="Q3001">
        <v>0</v>
      </c>
      <c r="R3001">
        <v>0</v>
      </c>
      <c r="S3001">
        <v>0</v>
      </c>
      <c r="T3001">
        <v>0</v>
      </c>
      <c r="U3001">
        <v>0</v>
      </c>
      <c r="V3001">
        <v>0</v>
      </c>
      <c r="W3001">
        <v>0</v>
      </c>
      <c r="X3001">
        <v>0</v>
      </c>
      <c r="Y3001">
        <v>0</v>
      </c>
      <c r="Z3001">
        <v>0</v>
      </c>
      <c r="AA3001">
        <v>0</v>
      </c>
      <c r="AB3001">
        <v>0</v>
      </c>
      <c r="AC3001">
        <v>0</v>
      </c>
      <c r="AD3001">
        <v>0</v>
      </c>
      <c r="AE3001">
        <v>0</v>
      </c>
      <c r="AF3001">
        <v>0</v>
      </c>
    </row>
    <row r="3002" spans="1:32">
      <c r="A3002" t="s">
        <v>8605</v>
      </c>
      <c r="B3002" t="s">
        <v>19</v>
      </c>
      <c r="C3002">
        <v>0</v>
      </c>
      <c r="D3002">
        <v>0</v>
      </c>
      <c r="E3002">
        <v>0</v>
      </c>
      <c r="F3002">
        <v>0</v>
      </c>
      <c r="G3002">
        <v>0</v>
      </c>
      <c r="H3002">
        <v>0</v>
      </c>
      <c r="I3002">
        <v>0</v>
      </c>
      <c r="J3002">
        <v>0</v>
      </c>
      <c r="K3002">
        <v>0</v>
      </c>
      <c r="L3002">
        <v>0</v>
      </c>
      <c r="M3002">
        <v>0</v>
      </c>
      <c r="N3002">
        <v>0</v>
      </c>
      <c r="O3002">
        <v>0</v>
      </c>
      <c r="P3002">
        <v>0</v>
      </c>
      <c r="Q3002">
        <v>0</v>
      </c>
      <c r="R3002">
        <v>0</v>
      </c>
      <c r="S3002">
        <v>0</v>
      </c>
      <c r="T3002">
        <v>0</v>
      </c>
      <c r="U3002">
        <v>0</v>
      </c>
      <c r="V3002">
        <v>0</v>
      </c>
      <c r="W3002">
        <v>0</v>
      </c>
      <c r="X3002">
        <v>0</v>
      </c>
      <c r="Y3002">
        <v>0</v>
      </c>
      <c r="Z3002">
        <v>0</v>
      </c>
      <c r="AA3002">
        <v>0</v>
      </c>
      <c r="AB3002">
        <v>0</v>
      </c>
      <c r="AC3002">
        <v>0</v>
      </c>
      <c r="AD3002">
        <v>0</v>
      </c>
      <c r="AE3002">
        <v>0</v>
      </c>
      <c r="AF3002">
        <v>0</v>
      </c>
    </row>
    <row r="3003" spans="1:32">
      <c r="A3003" t="s">
        <v>8606</v>
      </c>
      <c r="B3003" t="s">
        <v>19</v>
      </c>
      <c r="C3003" s="2">
        <v>24286300</v>
      </c>
      <c r="D3003" s="2">
        <v>24775100</v>
      </c>
      <c r="E3003" s="2">
        <v>26299800</v>
      </c>
      <c r="F3003" s="2">
        <v>26279000</v>
      </c>
      <c r="G3003" s="2">
        <v>26436500</v>
      </c>
      <c r="H3003" s="2">
        <v>26718200</v>
      </c>
      <c r="I3003" s="2">
        <v>26680900</v>
      </c>
      <c r="J3003" s="2">
        <v>26784500</v>
      </c>
      <c r="K3003" s="2">
        <v>26701600</v>
      </c>
      <c r="L3003" s="2">
        <v>26730600</v>
      </c>
      <c r="M3003" s="2">
        <v>26747200</v>
      </c>
      <c r="N3003" s="2">
        <v>26896400</v>
      </c>
      <c r="O3003" s="2">
        <v>27099400</v>
      </c>
      <c r="P3003" s="2">
        <v>27223700</v>
      </c>
      <c r="Q3003" s="2">
        <v>27260900</v>
      </c>
      <c r="R3003" s="2">
        <v>27327200</v>
      </c>
      <c r="S3003" s="2">
        <v>27410100</v>
      </c>
      <c r="T3003" s="2">
        <v>27410100</v>
      </c>
      <c r="U3003" s="2">
        <v>27455700</v>
      </c>
      <c r="V3003" s="2">
        <v>27364500</v>
      </c>
      <c r="W3003" s="2">
        <v>27294100</v>
      </c>
      <c r="X3003" s="2">
        <v>27310700</v>
      </c>
      <c r="Y3003" s="2">
        <v>27393500</v>
      </c>
      <c r="Z3003" s="2">
        <v>27472200</v>
      </c>
      <c r="AA3003" s="2">
        <v>27414200</v>
      </c>
      <c r="AB3003" s="2">
        <v>27447400</v>
      </c>
      <c r="AC3003" s="2">
        <v>27356200</v>
      </c>
      <c r="AD3003" s="2">
        <v>27414200</v>
      </c>
      <c r="AE3003" s="2">
        <v>27513700</v>
      </c>
      <c r="AF3003" s="2">
        <v>27596500</v>
      </c>
    </row>
    <row r="3004" spans="1:32">
      <c r="A3004" t="s">
        <v>8607</v>
      </c>
      <c r="B3004" t="s">
        <v>19</v>
      </c>
      <c r="C3004" s="2">
        <v>718201000</v>
      </c>
      <c r="D3004" s="2">
        <v>732658000</v>
      </c>
      <c r="E3004" s="2">
        <v>777744000</v>
      </c>
      <c r="F3004" s="2">
        <v>777132000</v>
      </c>
      <c r="G3004" s="2">
        <v>781787000</v>
      </c>
      <c r="H3004" s="2">
        <v>790119000</v>
      </c>
      <c r="I3004" s="2">
        <v>789016000</v>
      </c>
      <c r="J3004" s="2">
        <v>792079000</v>
      </c>
      <c r="K3004" s="2">
        <v>789629000</v>
      </c>
      <c r="L3004" s="2">
        <v>790486000</v>
      </c>
      <c r="M3004" s="2">
        <v>790976000</v>
      </c>
      <c r="N3004" s="2">
        <v>795387000</v>
      </c>
      <c r="O3004" s="2">
        <v>801390000</v>
      </c>
      <c r="P3004" s="2">
        <v>805066000</v>
      </c>
      <c r="Q3004" s="2">
        <v>806168000</v>
      </c>
      <c r="R3004" s="2">
        <v>808129000</v>
      </c>
      <c r="S3004" s="2">
        <v>810579000</v>
      </c>
      <c r="T3004" s="2">
        <v>810579000</v>
      </c>
      <c r="U3004" s="2">
        <v>811927000</v>
      </c>
      <c r="V3004" s="2">
        <v>809231000</v>
      </c>
      <c r="W3004" s="2">
        <v>807149000</v>
      </c>
      <c r="X3004" s="2">
        <v>807639000</v>
      </c>
      <c r="Y3004" s="2">
        <v>810089000</v>
      </c>
      <c r="Z3004" s="2">
        <v>812417000</v>
      </c>
      <c r="AA3004" s="2">
        <v>810702000</v>
      </c>
      <c r="AB3004" s="2">
        <v>811682000</v>
      </c>
      <c r="AC3004" s="2">
        <v>808986000</v>
      </c>
      <c r="AD3004" s="2">
        <v>810702000</v>
      </c>
      <c r="AE3004" s="2">
        <v>813642000</v>
      </c>
      <c r="AF3004" s="2">
        <v>816092000</v>
      </c>
    </row>
    <row r="3005" spans="1:32">
      <c r="A3005" t="s">
        <v>8608</v>
      </c>
      <c r="B3005" t="s">
        <v>19</v>
      </c>
      <c r="C3005" s="2">
        <v>291523000</v>
      </c>
      <c r="D3005" s="2">
        <v>297391000</v>
      </c>
      <c r="E3005" s="2">
        <v>315692000</v>
      </c>
      <c r="F3005" s="2">
        <v>315444000</v>
      </c>
      <c r="G3005" s="2">
        <v>317334000</v>
      </c>
      <c r="H3005" s="2">
        <v>320715000</v>
      </c>
      <c r="I3005" s="2">
        <v>320268000</v>
      </c>
      <c r="J3005" s="2">
        <v>321511000</v>
      </c>
      <c r="K3005" s="2">
        <v>320516000</v>
      </c>
      <c r="L3005" s="2">
        <v>320864000</v>
      </c>
      <c r="M3005" s="2">
        <v>321063000</v>
      </c>
      <c r="N3005" s="2">
        <v>322854000</v>
      </c>
      <c r="O3005" s="2">
        <v>325290000</v>
      </c>
      <c r="P3005" s="2">
        <v>326782000</v>
      </c>
      <c r="Q3005" s="2">
        <v>327230000</v>
      </c>
      <c r="R3005" s="2">
        <v>328026000</v>
      </c>
      <c r="S3005" s="2">
        <v>329020000</v>
      </c>
      <c r="T3005" s="2">
        <v>329020000</v>
      </c>
      <c r="U3005" s="2">
        <v>329567000</v>
      </c>
      <c r="V3005" s="2">
        <v>328473000</v>
      </c>
      <c r="W3005" s="2">
        <v>327628000</v>
      </c>
      <c r="X3005" s="2">
        <v>327827000</v>
      </c>
      <c r="Y3005" s="2">
        <v>328821000</v>
      </c>
      <c r="Z3005" s="2">
        <v>329766000</v>
      </c>
      <c r="AA3005" s="2">
        <v>329070000</v>
      </c>
      <c r="AB3005" s="2">
        <v>329468000</v>
      </c>
      <c r="AC3005" s="2">
        <v>328374000</v>
      </c>
      <c r="AD3005" s="2">
        <v>329070000</v>
      </c>
      <c r="AE3005" s="2">
        <v>330264000</v>
      </c>
      <c r="AF3005" s="2">
        <v>331258000</v>
      </c>
    </row>
    <row r="3006" spans="1:32">
      <c r="A3006" t="s">
        <v>8609</v>
      </c>
      <c r="B3006" t="s">
        <v>19</v>
      </c>
      <c r="C3006" s="2">
        <v>491880000</v>
      </c>
      <c r="D3006" s="2">
        <v>501782000</v>
      </c>
      <c r="E3006" s="2">
        <v>532661000</v>
      </c>
      <c r="F3006" s="2">
        <v>532241000</v>
      </c>
      <c r="G3006" s="2">
        <v>535430000</v>
      </c>
      <c r="H3006" s="2">
        <v>541136000</v>
      </c>
      <c r="I3006" s="2">
        <v>540380000</v>
      </c>
      <c r="J3006" s="2">
        <v>542478000</v>
      </c>
      <c r="K3006" s="2">
        <v>540800000</v>
      </c>
      <c r="L3006" s="2">
        <v>541387000</v>
      </c>
      <c r="M3006" s="2">
        <v>541723000</v>
      </c>
      <c r="N3006" s="2">
        <v>544744000</v>
      </c>
      <c r="O3006" s="2">
        <v>548855000</v>
      </c>
      <c r="P3006" s="2">
        <v>551373000</v>
      </c>
      <c r="Q3006" s="2">
        <v>552128000</v>
      </c>
      <c r="R3006" s="2">
        <v>553470000</v>
      </c>
      <c r="S3006" s="2">
        <v>555149000</v>
      </c>
      <c r="T3006" s="2">
        <v>555149000</v>
      </c>
      <c r="U3006" s="2">
        <v>556072000</v>
      </c>
      <c r="V3006" s="2">
        <v>554226000</v>
      </c>
      <c r="W3006" s="2">
        <v>552799000</v>
      </c>
      <c r="X3006" s="2">
        <v>553135000</v>
      </c>
      <c r="Y3006" s="2">
        <v>554813000</v>
      </c>
      <c r="Z3006" s="2">
        <v>556407000</v>
      </c>
      <c r="AA3006" s="2">
        <v>555232000</v>
      </c>
      <c r="AB3006" s="2">
        <v>555904000</v>
      </c>
      <c r="AC3006" s="2">
        <v>554058000</v>
      </c>
      <c r="AD3006" s="2">
        <v>555232000</v>
      </c>
      <c r="AE3006" s="2">
        <v>557246000</v>
      </c>
      <c r="AF3006" s="2">
        <v>558925000</v>
      </c>
    </row>
    <row r="3007" spans="1:32">
      <c r="A3007" t="s">
        <v>8610</v>
      </c>
      <c r="B3007" t="s">
        <v>19</v>
      </c>
      <c r="C3007" s="2">
        <v>425059000</v>
      </c>
      <c r="D3007" s="2">
        <v>433616000</v>
      </c>
      <c r="E3007" s="2">
        <v>460300000</v>
      </c>
      <c r="F3007" s="2">
        <v>459937000</v>
      </c>
      <c r="G3007" s="2">
        <v>462693000</v>
      </c>
      <c r="H3007" s="2">
        <v>467623000</v>
      </c>
      <c r="I3007" s="2">
        <v>466971000</v>
      </c>
      <c r="J3007" s="2">
        <v>468784000</v>
      </c>
      <c r="K3007" s="2">
        <v>467333000</v>
      </c>
      <c r="L3007" s="2">
        <v>467841000</v>
      </c>
      <c r="M3007" s="2">
        <v>468131000</v>
      </c>
      <c r="N3007" s="2">
        <v>470741000</v>
      </c>
      <c r="O3007" s="2">
        <v>474294000</v>
      </c>
      <c r="P3007" s="2">
        <v>476470000</v>
      </c>
      <c r="Q3007" s="2">
        <v>477122000</v>
      </c>
      <c r="R3007" s="2">
        <v>478283000</v>
      </c>
      <c r="S3007" s="2">
        <v>479733000</v>
      </c>
      <c r="T3007" s="2">
        <v>479733000</v>
      </c>
      <c r="U3007" s="2">
        <v>480530000</v>
      </c>
      <c r="V3007" s="2">
        <v>478935000</v>
      </c>
      <c r="W3007" s="2">
        <v>477702000</v>
      </c>
      <c r="X3007" s="2">
        <v>477993000</v>
      </c>
      <c r="Y3007" s="2">
        <v>479443000</v>
      </c>
      <c r="Z3007" s="2">
        <v>480820000</v>
      </c>
      <c r="AA3007" s="2">
        <v>479805000</v>
      </c>
      <c r="AB3007" s="2">
        <v>480385000</v>
      </c>
      <c r="AC3007" s="2">
        <v>478790000</v>
      </c>
      <c r="AD3007" s="2">
        <v>479805000</v>
      </c>
      <c r="AE3007" s="2">
        <v>481546000</v>
      </c>
      <c r="AF3007" s="2">
        <v>482996000</v>
      </c>
    </row>
    <row r="3008" spans="1:32">
      <c r="A3008" t="s">
        <v>8611</v>
      </c>
      <c r="B3008" t="s">
        <v>19</v>
      </c>
      <c r="C3008" s="2">
        <v>41831200</v>
      </c>
      <c r="D3008" s="2">
        <v>42673300</v>
      </c>
      <c r="E3008" s="2">
        <v>45299300</v>
      </c>
      <c r="F3008" s="2">
        <v>45263600</v>
      </c>
      <c r="G3008" s="2">
        <v>45534800</v>
      </c>
      <c r="H3008" s="2">
        <v>46020100</v>
      </c>
      <c r="I3008" s="2">
        <v>45955800</v>
      </c>
      <c r="J3008" s="2">
        <v>46134200</v>
      </c>
      <c r="K3008" s="2">
        <v>45991500</v>
      </c>
      <c r="L3008" s="2">
        <v>46041500</v>
      </c>
      <c r="M3008" s="2">
        <v>46070000</v>
      </c>
      <c r="N3008" s="2">
        <v>46326900</v>
      </c>
      <c r="O3008" s="2">
        <v>46676600</v>
      </c>
      <c r="P3008" s="2">
        <v>46890700</v>
      </c>
      <c r="Q3008" s="2">
        <v>46954900</v>
      </c>
      <c r="R3008" s="2">
        <v>47069100</v>
      </c>
      <c r="S3008" s="2">
        <v>47211800</v>
      </c>
      <c r="T3008" s="2">
        <v>47211800</v>
      </c>
      <c r="U3008" s="2">
        <v>47290300</v>
      </c>
      <c r="V3008" s="2">
        <v>47133300</v>
      </c>
      <c r="W3008" s="2">
        <v>47012000</v>
      </c>
      <c r="X3008" s="2">
        <v>47040500</v>
      </c>
      <c r="Y3008" s="2">
        <v>47183200</v>
      </c>
      <c r="Z3008" s="2">
        <v>47318800</v>
      </c>
      <c r="AA3008" s="2">
        <v>47218900</v>
      </c>
      <c r="AB3008" s="2">
        <v>47276000</v>
      </c>
      <c r="AC3008" s="2">
        <v>47119000</v>
      </c>
      <c r="AD3008" s="2">
        <v>47218900</v>
      </c>
      <c r="AE3008" s="2">
        <v>47390200</v>
      </c>
      <c r="AF3008" s="2">
        <v>47532900</v>
      </c>
    </row>
    <row r="3009" spans="1:32">
      <c r="A3009" t="s">
        <v>8612</v>
      </c>
      <c r="B3009" t="s">
        <v>19</v>
      </c>
      <c r="C3009" s="2">
        <v>15592900</v>
      </c>
      <c r="D3009" s="2">
        <v>15906800</v>
      </c>
      <c r="E3009" s="2">
        <v>16885700</v>
      </c>
      <c r="F3009" s="2">
        <v>16872400</v>
      </c>
      <c r="G3009" s="2">
        <v>16973500</v>
      </c>
      <c r="H3009" s="2">
        <v>17154300</v>
      </c>
      <c r="I3009" s="2">
        <v>17130400</v>
      </c>
      <c r="J3009" s="2">
        <v>17196900</v>
      </c>
      <c r="K3009" s="2">
        <v>17143700</v>
      </c>
      <c r="L3009" s="2">
        <v>17162300</v>
      </c>
      <c r="M3009" s="2">
        <v>17173000</v>
      </c>
      <c r="N3009" s="2">
        <v>17268700</v>
      </c>
      <c r="O3009" s="2">
        <v>17399100</v>
      </c>
      <c r="P3009" s="2">
        <v>17478900</v>
      </c>
      <c r="Q3009" s="2">
        <v>17502800</v>
      </c>
      <c r="R3009" s="2">
        <v>17545400</v>
      </c>
      <c r="S3009" s="2">
        <v>17598600</v>
      </c>
      <c r="T3009" s="2">
        <v>17598600</v>
      </c>
      <c r="U3009" s="2">
        <v>17627800</v>
      </c>
      <c r="V3009" s="2">
        <v>17569300</v>
      </c>
      <c r="W3009" s="2">
        <v>17524100</v>
      </c>
      <c r="X3009" s="2">
        <v>17534700</v>
      </c>
      <c r="Y3009" s="2">
        <v>17587900</v>
      </c>
      <c r="Z3009" s="2">
        <v>17638500</v>
      </c>
      <c r="AA3009" s="2">
        <v>17601200</v>
      </c>
      <c r="AB3009" s="2">
        <v>17622500</v>
      </c>
      <c r="AC3009" s="2">
        <v>17564000</v>
      </c>
      <c r="AD3009" s="2">
        <v>17601200</v>
      </c>
      <c r="AE3009" s="2">
        <v>17665100</v>
      </c>
      <c r="AF3009" s="2">
        <v>17718300</v>
      </c>
    </row>
    <row r="3010" spans="1:32">
      <c r="A3010" t="s">
        <v>8613</v>
      </c>
      <c r="B3010" t="s">
        <v>19</v>
      </c>
      <c r="C3010" s="2">
        <v>149153000</v>
      </c>
      <c r="D3010" s="2">
        <v>152155000</v>
      </c>
      <c r="E3010" s="2">
        <v>161519000</v>
      </c>
      <c r="F3010" s="2">
        <v>161391000</v>
      </c>
      <c r="G3010" s="2">
        <v>162358000</v>
      </c>
      <c r="H3010" s="2">
        <v>164088000</v>
      </c>
      <c r="I3010" s="2">
        <v>163859000</v>
      </c>
      <c r="J3010" s="2">
        <v>164495000</v>
      </c>
      <c r="K3010" s="2">
        <v>163987000</v>
      </c>
      <c r="L3010" s="2">
        <v>164165000</v>
      </c>
      <c r="M3010" s="2">
        <v>164266000</v>
      </c>
      <c r="N3010" s="2">
        <v>165182000</v>
      </c>
      <c r="O3010" s="2">
        <v>166429000</v>
      </c>
      <c r="P3010" s="2">
        <v>167193000</v>
      </c>
      <c r="Q3010" s="2">
        <v>167422000</v>
      </c>
      <c r="R3010" s="2">
        <v>167829000</v>
      </c>
      <c r="S3010" s="2">
        <v>168338000</v>
      </c>
      <c r="T3010" s="2">
        <v>168338000</v>
      </c>
      <c r="U3010" s="2">
        <v>168617000</v>
      </c>
      <c r="V3010" s="2">
        <v>168058000</v>
      </c>
      <c r="W3010" s="2">
        <v>167625000</v>
      </c>
      <c r="X3010" s="2">
        <v>167727000</v>
      </c>
      <c r="Y3010" s="2">
        <v>168236000</v>
      </c>
      <c r="Z3010" s="2">
        <v>168719000</v>
      </c>
      <c r="AA3010" s="2">
        <v>168363000</v>
      </c>
      <c r="AB3010" s="2">
        <v>168566000</v>
      </c>
      <c r="AC3010" s="2">
        <v>168007000</v>
      </c>
      <c r="AD3010" s="2">
        <v>168363000</v>
      </c>
      <c r="AE3010" s="2">
        <v>168974000</v>
      </c>
      <c r="AF3010" s="2">
        <v>169482000</v>
      </c>
    </row>
    <row r="3011" spans="1:32">
      <c r="A3011" t="s">
        <v>8614</v>
      </c>
      <c r="B3011" t="s">
        <v>19</v>
      </c>
      <c r="C3011">
        <v>0</v>
      </c>
      <c r="D3011">
        <v>0</v>
      </c>
      <c r="E3011">
        <v>0</v>
      </c>
      <c r="F3011">
        <v>0</v>
      </c>
      <c r="G3011">
        <v>0</v>
      </c>
      <c r="H3011">
        <v>0</v>
      </c>
      <c r="I3011">
        <v>0</v>
      </c>
      <c r="J3011">
        <v>0</v>
      </c>
      <c r="K3011">
        <v>0</v>
      </c>
      <c r="L3011">
        <v>0</v>
      </c>
      <c r="M3011">
        <v>0</v>
      </c>
      <c r="N3011">
        <v>0</v>
      </c>
      <c r="O3011">
        <v>0</v>
      </c>
      <c r="P3011">
        <v>0</v>
      </c>
      <c r="Q3011">
        <v>0</v>
      </c>
      <c r="R3011">
        <v>0</v>
      </c>
      <c r="S3011">
        <v>0</v>
      </c>
      <c r="T3011">
        <v>0</v>
      </c>
      <c r="U3011">
        <v>0</v>
      </c>
      <c r="V3011">
        <v>0</v>
      </c>
      <c r="W3011">
        <v>0</v>
      </c>
      <c r="X3011">
        <v>0</v>
      </c>
      <c r="Y3011">
        <v>0</v>
      </c>
      <c r="Z3011">
        <v>0</v>
      </c>
      <c r="AA3011">
        <v>0</v>
      </c>
      <c r="AB3011">
        <v>0</v>
      </c>
      <c r="AC3011">
        <v>0</v>
      </c>
      <c r="AD3011">
        <v>0</v>
      </c>
      <c r="AE3011">
        <v>0</v>
      </c>
      <c r="AF3011">
        <v>0</v>
      </c>
    </row>
    <row r="3012" spans="1:32">
      <c r="A3012" t="s">
        <v>8615</v>
      </c>
      <c r="B3012" t="s">
        <v>19</v>
      </c>
      <c r="C3012">
        <v>0</v>
      </c>
      <c r="D3012">
        <v>0</v>
      </c>
      <c r="E3012">
        <v>0</v>
      </c>
      <c r="F3012">
        <v>0</v>
      </c>
      <c r="G3012">
        <v>0</v>
      </c>
      <c r="H3012">
        <v>0</v>
      </c>
      <c r="I3012">
        <v>0</v>
      </c>
      <c r="J3012">
        <v>0</v>
      </c>
      <c r="K3012">
        <v>0</v>
      </c>
      <c r="L3012">
        <v>0</v>
      </c>
      <c r="M3012">
        <v>0</v>
      </c>
      <c r="N3012">
        <v>0</v>
      </c>
      <c r="O3012">
        <v>0</v>
      </c>
      <c r="P3012">
        <v>0</v>
      </c>
      <c r="Q3012">
        <v>0</v>
      </c>
      <c r="R3012">
        <v>0</v>
      </c>
      <c r="S3012">
        <v>0</v>
      </c>
      <c r="T3012">
        <v>0</v>
      </c>
      <c r="U3012">
        <v>0</v>
      </c>
      <c r="V3012">
        <v>0</v>
      </c>
      <c r="W3012">
        <v>0</v>
      </c>
      <c r="X3012">
        <v>0</v>
      </c>
      <c r="Y3012">
        <v>0</v>
      </c>
      <c r="Z3012">
        <v>0</v>
      </c>
      <c r="AA3012">
        <v>0</v>
      </c>
      <c r="AB3012">
        <v>0</v>
      </c>
      <c r="AC3012">
        <v>0</v>
      </c>
      <c r="AD3012">
        <v>0</v>
      </c>
      <c r="AE3012">
        <v>0</v>
      </c>
      <c r="AF3012">
        <v>0</v>
      </c>
    </row>
    <row r="3013" spans="1:32">
      <c r="A3013" t="s">
        <v>8616</v>
      </c>
      <c r="B3013" t="s">
        <v>19</v>
      </c>
      <c r="C3013">
        <v>0</v>
      </c>
      <c r="D3013">
        <v>0</v>
      </c>
      <c r="E3013">
        <v>0</v>
      </c>
      <c r="F3013">
        <v>0</v>
      </c>
      <c r="G3013">
        <v>0</v>
      </c>
      <c r="H3013">
        <v>0</v>
      </c>
      <c r="I3013">
        <v>0</v>
      </c>
      <c r="J3013">
        <v>0</v>
      </c>
      <c r="K3013">
        <v>0</v>
      </c>
      <c r="L3013">
        <v>0</v>
      </c>
      <c r="M3013">
        <v>0</v>
      </c>
      <c r="N3013">
        <v>0</v>
      </c>
      <c r="O3013">
        <v>0</v>
      </c>
      <c r="P3013">
        <v>0</v>
      </c>
      <c r="Q3013">
        <v>0</v>
      </c>
      <c r="R3013">
        <v>0</v>
      </c>
      <c r="S3013">
        <v>0</v>
      </c>
      <c r="T3013">
        <v>0</v>
      </c>
      <c r="U3013">
        <v>0</v>
      </c>
      <c r="V3013">
        <v>0</v>
      </c>
      <c r="W3013">
        <v>0</v>
      </c>
      <c r="X3013">
        <v>0</v>
      </c>
      <c r="Y3013">
        <v>0</v>
      </c>
      <c r="Z3013">
        <v>0</v>
      </c>
      <c r="AA3013">
        <v>0</v>
      </c>
      <c r="AB3013">
        <v>0</v>
      </c>
      <c r="AC3013">
        <v>0</v>
      </c>
      <c r="AD3013">
        <v>0</v>
      </c>
      <c r="AE3013">
        <v>0</v>
      </c>
      <c r="AF3013">
        <v>0</v>
      </c>
    </row>
    <row r="3014" spans="1:32">
      <c r="A3014" t="s">
        <v>8617</v>
      </c>
      <c r="B3014" t="s">
        <v>19</v>
      </c>
      <c r="C3014">
        <v>0</v>
      </c>
      <c r="D3014">
        <v>0</v>
      </c>
      <c r="E3014">
        <v>0</v>
      </c>
      <c r="F3014">
        <v>0</v>
      </c>
      <c r="G3014">
        <v>0</v>
      </c>
      <c r="H3014">
        <v>0</v>
      </c>
      <c r="I3014">
        <v>0</v>
      </c>
      <c r="J3014">
        <v>0</v>
      </c>
      <c r="K3014">
        <v>0</v>
      </c>
      <c r="L3014">
        <v>0</v>
      </c>
      <c r="M3014">
        <v>0</v>
      </c>
      <c r="N3014">
        <v>0</v>
      </c>
      <c r="O3014">
        <v>0</v>
      </c>
      <c r="P3014">
        <v>0</v>
      </c>
      <c r="Q3014">
        <v>0</v>
      </c>
      <c r="R3014">
        <v>0</v>
      </c>
      <c r="S3014">
        <v>0</v>
      </c>
      <c r="T3014">
        <v>0</v>
      </c>
      <c r="U3014">
        <v>0</v>
      </c>
      <c r="V3014">
        <v>0</v>
      </c>
      <c r="W3014">
        <v>0</v>
      </c>
      <c r="X3014">
        <v>0</v>
      </c>
      <c r="Y3014">
        <v>0</v>
      </c>
      <c r="Z3014">
        <v>0</v>
      </c>
      <c r="AA3014">
        <v>0</v>
      </c>
      <c r="AB3014">
        <v>0</v>
      </c>
      <c r="AC3014">
        <v>0</v>
      </c>
      <c r="AD3014">
        <v>0</v>
      </c>
      <c r="AE3014">
        <v>0</v>
      </c>
      <c r="AF3014">
        <v>0</v>
      </c>
    </row>
    <row r="3015" spans="1:32">
      <c r="A3015" t="s">
        <v>8618</v>
      </c>
      <c r="B3015" t="s">
        <v>19</v>
      </c>
      <c r="C3015">
        <v>0</v>
      </c>
      <c r="D3015">
        <v>0</v>
      </c>
      <c r="E3015">
        <v>0</v>
      </c>
      <c r="F3015">
        <v>0</v>
      </c>
      <c r="G3015">
        <v>0</v>
      </c>
      <c r="H3015">
        <v>0</v>
      </c>
      <c r="I3015">
        <v>0</v>
      </c>
      <c r="J3015">
        <v>0</v>
      </c>
      <c r="K3015">
        <v>0</v>
      </c>
      <c r="L3015">
        <v>0</v>
      </c>
      <c r="M3015">
        <v>0</v>
      </c>
      <c r="N3015">
        <v>0</v>
      </c>
      <c r="O3015">
        <v>0</v>
      </c>
      <c r="P3015">
        <v>0</v>
      </c>
      <c r="Q3015">
        <v>0</v>
      </c>
      <c r="R3015">
        <v>0</v>
      </c>
      <c r="S3015">
        <v>0</v>
      </c>
      <c r="T3015">
        <v>0</v>
      </c>
      <c r="U3015">
        <v>0</v>
      </c>
      <c r="V3015">
        <v>0</v>
      </c>
      <c r="W3015">
        <v>0</v>
      </c>
      <c r="X3015">
        <v>0</v>
      </c>
      <c r="Y3015">
        <v>0</v>
      </c>
      <c r="Z3015">
        <v>0</v>
      </c>
      <c r="AA3015">
        <v>0</v>
      </c>
      <c r="AB3015">
        <v>0</v>
      </c>
      <c r="AC3015">
        <v>0</v>
      </c>
      <c r="AD3015">
        <v>0</v>
      </c>
      <c r="AE3015">
        <v>0</v>
      </c>
      <c r="AF3015">
        <v>0</v>
      </c>
    </row>
    <row r="3016" spans="1:32">
      <c r="A3016" t="s">
        <v>8619</v>
      </c>
      <c r="B3016" t="s">
        <v>19</v>
      </c>
      <c r="C3016">
        <v>0</v>
      </c>
      <c r="D3016">
        <v>0</v>
      </c>
      <c r="E3016">
        <v>0</v>
      </c>
      <c r="F3016">
        <v>0</v>
      </c>
      <c r="G3016">
        <v>0</v>
      </c>
      <c r="H3016">
        <v>0</v>
      </c>
      <c r="I3016">
        <v>0</v>
      </c>
      <c r="J3016">
        <v>0</v>
      </c>
      <c r="K3016">
        <v>0</v>
      </c>
      <c r="L3016">
        <v>0</v>
      </c>
      <c r="M3016">
        <v>0</v>
      </c>
      <c r="N3016">
        <v>0</v>
      </c>
      <c r="O3016">
        <v>0</v>
      </c>
      <c r="P3016">
        <v>0</v>
      </c>
      <c r="Q3016">
        <v>0</v>
      </c>
      <c r="R3016">
        <v>0</v>
      </c>
      <c r="S3016">
        <v>0</v>
      </c>
      <c r="T3016">
        <v>0</v>
      </c>
      <c r="U3016">
        <v>0</v>
      </c>
      <c r="V3016">
        <v>0</v>
      </c>
      <c r="W3016">
        <v>0</v>
      </c>
      <c r="X3016">
        <v>0</v>
      </c>
      <c r="Y3016">
        <v>0</v>
      </c>
      <c r="Z3016">
        <v>0</v>
      </c>
      <c r="AA3016">
        <v>0</v>
      </c>
      <c r="AB3016">
        <v>0</v>
      </c>
      <c r="AC3016">
        <v>0</v>
      </c>
      <c r="AD3016">
        <v>0</v>
      </c>
      <c r="AE3016">
        <v>0</v>
      </c>
      <c r="AF3016">
        <v>0</v>
      </c>
    </row>
    <row r="3017" spans="1:32">
      <c r="A3017" t="s">
        <v>8620</v>
      </c>
      <c r="B3017" t="s">
        <v>19</v>
      </c>
      <c r="C3017">
        <v>0</v>
      </c>
      <c r="D3017">
        <v>0</v>
      </c>
      <c r="E3017">
        <v>0</v>
      </c>
      <c r="F3017">
        <v>0</v>
      </c>
      <c r="G3017">
        <v>0</v>
      </c>
      <c r="H3017">
        <v>0</v>
      </c>
      <c r="I3017">
        <v>0</v>
      </c>
      <c r="J3017">
        <v>0</v>
      </c>
      <c r="K3017">
        <v>0</v>
      </c>
      <c r="L3017">
        <v>0</v>
      </c>
      <c r="M3017">
        <v>0</v>
      </c>
      <c r="N3017">
        <v>0</v>
      </c>
      <c r="O3017">
        <v>0</v>
      </c>
      <c r="P3017">
        <v>0</v>
      </c>
      <c r="Q3017">
        <v>0</v>
      </c>
      <c r="R3017">
        <v>0</v>
      </c>
      <c r="S3017">
        <v>0</v>
      </c>
      <c r="T3017">
        <v>0</v>
      </c>
      <c r="U3017">
        <v>0</v>
      </c>
      <c r="V3017">
        <v>0</v>
      </c>
      <c r="W3017">
        <v>0</v>
      </c>
      <c r="X3017">
        <v>0</v>
      </c>
      <c r="Y3017">
        <v>0</v>
      </c>
      <c r="Z3017">
        <v>0</v>
      </c>
      <c r="AA3017">
        <v>0</v>
      </c>
      <c r="AB3017">
        <v>0</v>
      </c>
      <c r="AC3017">
        <v>0</v>
      </c>
      <c r="AD3017">
        <v>0</v>
      </c>
      <c r="AE3017">
        <v>0</v>
      </c>
      <c r="AF3017">
        <v>0</v>
      </c>
    </row>
    <row r="3018" spans="1:32">
      <c r="A3018" t="s">
        <v>8621</v>
      </c>
      <c r="B3018" t="s">
        <v>19</v>
      </c>
      <c r="C3018">
        <v>0</v>
      </c>
      <c r="D3018">
        <v>0</v>
      </c>
      <c r="E3018">
        <v>0</v>
      </c>
      <c r="F3018">
        <v>0</v>
      </c>
      <c r="G3018">
        <v>0</v>
      </c>
      <c r="H3018">
        <v>0</v>
      </c>
      <c r="I3018">
        <v>0</v>
      </c>
      <c r="J3018">
        <v>0</v>
      </c>
      <c r="K3018">
        <v>0</v>
      </c>
      <c r="L3018">
        <v>0</v>
      </c>
      <c r="M3018">
        <v>0</v>
      </c>
      <c r="N3018">
        <v>0</v>
      </c>
      <c r="O3018">
        <v>0</v>
      </c>
      <c r="P3018">
        <v>0</v>
      </c>
      <c r="Q3018">
        <v>0</v>
      </c>
      <c r="R3018">
        <v>0</v>
      </c>
      <c r="S3018">
        <v>0</v>
      </c>
      <c r="T3018">
        <v>0</v>
      </c>
      <c r="U3018">
        <v>0</v>
      </c>
      <c r="V3018">
        <v>0</v>
      </c>
      <c r="W3018">
        <v>0</v>
      </c>
      <c r="X3018">
        <v>0</v>
      </c>
      <c r="Y3018">
        <v>0</v>
      </c>
      <c r="Z3018">
        <v>0</v>
      </c>
      <c r="AA3018">
        <v>0</v>
      </c>
      <c r="AB3018">
        <v>0</v>
      </c>
      <c r="AC3018">
        <v>0</v>
      </c>
      <c r="AD3018">
        <v>0</v>
      </c>
      <c r="AE3018">
        <v>0</v>
      </c>
      <c r="AF3018">
        <v>0</v>
      </c>
    </row>
    <row r="3019" spans="1:32">
      <c r="A3019" t="s">
        <v>8622</v>
      </c>
      <c r="B3019" t="s">
        <v>19</v>
      </c>
      <c r="C3019">
        <v>0</v>
      </c>
      <c r="D3019">
        <v>0</v>
      </c>
      <c r="E3019">
        <v>0</v>
      </c>
      <c r="F3019">
        <v>0</v>
      </c>
      <c r="G3019">
        <v>0</v>
      </c>
      <c r="H3019">
        <v>0</v>
      </c>
      <c r="I3019">
        <v>0</v>
      </c>
      <c r="J3019">
        <v>0</v>
      </c>
      <c r="K3019">
        <v>0</v>
      </c>
      <c r="L3019">
        <v>0</v>
      </c>
      <c r="M3019">
        <v>0</v>
      </c>
      <c r="N3019">
        <v>0</v>
      </c>
      <c r="O3019">
        <v>0</v>
      </c>
      <c r="P3019">
        <v>0</v>
      </c>
      <c r="Q3019">
        <v>0</v>
      </c>
      <c r="R3019">
        <v>0</v>
      </c>
      <c r="S3019">
        <v>0</v>
      </c>
      <c r="T3019">
        <v>0</v>
      </c>
      <c r="U3019">
        <v>0</v>
      </c>
      <c r="V3019">
        <v>0</v>
      </c>
      <c r="W3019">
        <v>0</v>
      </c>
      <c r="X3019">
        <v>0</v>
      </c>
      <c r="Y3019">
        <v>0</v>
      </c>
      <c r="Z3019">
        <v>0</v>
      </c>
      <c r="AA3019">
        <v>0</v>
      </c>
      <c r="AB3019">
        <v>0</v>
      </c>
      <c r="AC3019">
        <v>0</v>
      </c>
      <c r="AD3019">
        <v>0</v>
      </c>
      <c r="AE3019">
        <v>0</v>
      </c>
      <c r="AF3019">
        <v>0</v>
      </c>
    </row>
    <row r="3020" spans="1:32">
      <c r="A3020" t="s">
        <v>8623</v>
      </c>
      <c r="B3020" t="s">
        <v>19</v>
      </c>
      <c r="C3020">
        <v>0</v>
      </c>
      <c r="D3020">
        <v>0</v>
      </c>
      <c r="E3020">
        <v>0</v>
      </c>
      <c r="F3020">
        <v>0</v>
      </c>
      <c r="G3020">
        <v>0</v>
      </c>
      <c r="H3020">
        <v>0</v>
      </c>
      <c r="I3020">
        <v>0</v>
      </c>
      <c r="J3020">
        <v>0</v>
      </c>
      <c r="K3020">
        <v>0</v>
      </c>
      <c r="L3020">
        <v>0</v>
      </c>
      <c r="M3020">
        <v>0</v>
      </c>
      <c r="N3020">
        <v>0</v>
      </c>
      <c r="O3020">
        <v>0</v>
      </c>
      <c r="P3020">
        <v>0</v>
      </c>
      <c r="Q3020">
        <v>0</v>
      </c>
      <c r="R3020">
        <v>0</v>
      </c>
      <c r="S3020">
        <v>0</v>
      </c>
      <c r="T3020">
        <v>0</v>
      </c>
      <c r="U3020">
        <v>0</v>
      </c>
      <c r="V3020">
        <v>0</v>
      </c>
      <c r="W3020">
        <v>0</v>
      </c>
      <c r="X3020">
        <v>0</v>
      </c>
      <c r="Y3020">
        <v>0</v>
      </c>
      <c r="Z3020">
        <v>0</v>
      </c>
      <c r="AA3020">
        <v>0</v>
      </c>
      <c r="AB3020">
        <v>0</v>
      </c>
      <c r="AC3020">
        <v>0</v>
      </c>
      <c r="AD3020">
        <v>0</v>
      </c>
      <c r="AE3020">
        <v>0</v>
      </c>
      <c r="AF3020">
        <v>0</v>
      </c>
    </row>
    <row r="3021" spans="1:32">
      <c r="A3021" t="s">
        <v>8624</v>
      </c>
      <c r="B3021" t="s">
        <v>19</v>
      </c>
      <c r="C3021">
        <v>0</v>
      </c>
      <c r="D3021">
        <v>0</v>
      </c>
      <c r="E3021">
        <v>0</v>
      </c>
      <c r="F3021">
        <v>0</v>
      </c>
      <c r="G3021">
        <v>0</v>
      </c>
      <c r="H3021">
        <v>0</v>
      </c>
      <c r="I3021">
        <v>0</v>
      </c>
      <c r="J3021">
        <v>0</v>
      </c>
      <c r="K3021">
        <v>0</v>
      </c>
      <c r="L3021">
        <v>0</v>
      </c>
      <c r="M3021">
        <v>0</v>
      </c>
      <c r="N3021">
        <v>0</v>
      </c>
      <c r="O3021">
        <v>0</v>
      </c>
      <c r="P3021">
        <v>0</v>
      </c>
      <c r="Q3021">
        <v>0</v>
      </c>
      <c r="R3021">
        <v>0</v>
      </c>
      <c r="S3021">
        <v>0</v>
      </c>
      <c r="T3021">
        <v>0</v>
      </c>
      <c r="U3021">
        <v>0</v>
      </c>
      <c r="V3021">
        <v>0</v>
      </c>
      <c r="W3021">
        <v>0</v>
      </c>
      <c r="X3021">
        <v>0</v>
      </c>
      <c r="Y3021">
        <v>0</v>
      </c>
      <c r="Z3021">
        <v>0</v>
      </c>
      <c r="AA3021">
        <v>0</v>
      </c>
      <c r="AB3021">
        <v>0</v>
      </c>
      <c r="AC3021">
        <v>0</v>
      </c>
      <c r="AD3021">
        <v>0</v>
      </c>
      <c r="AE3021">
        <v>0</v>
      </c>
      <c r="AF3021">
        <v>0</v>
      </c>
    </row>
    <row r="3022" spans="1:32">
      <c r="A3022" t="s">
        <v>8625</v>
      </c>
      <c r="B3022" t="s">
        <v>19</v>
      </c>
      <c r="C3022">
        <v>0</v>
      </c>
      <c r="D3022">
        <v>0</v>
      </c>
      <c r="E3022">
        <v>0</v>
      </c>
      <c r="F3022">
        <v>0</v>
      </c>
      <c r="G3022">
        <v>0</v>
      </c>
      <c r="H3022">
        <v>0</v>
      </c>
      <c r="I3022">
        <v>0</v>
      </c>
      <c r="J3022">
        <v>0</v>
      </c>
      <c r="K3022">
        <v>0</v>
      </c>
      <c r="L3022">
        <v>0</v>
      </c>
      <c r="M3022">
        <v>0</v>
      </c>
      <c r="N3022">
        <v>0</v>
      </c>
      <c r="O3022">
        <v>0</v>
      </c>
      <c r="P3022">
        <v>0</v>
      </c>
      <c r="Q3022">
        <v>0</v>
      </c>
      <c r="R3022">
        <v>0</v>
      </c>
      <c r="S3022">
        <v>0</v>
      </c>
      <c r="T3022">
        <v>0</v>
      </c>
      <c r="U3022">
        <v>0</v>
      </c>
      <c r="V3022">
        <v>0</v>
      </c>
      <c r="W3022">
        <v>0</v>
      </c>
      <c r="X3022">
        <v>0</v>
      </c>
      <c r="Y3022">
        <v>0</v>
      </c>
      <c r="Z3022">
        <v>0</v>
      </c>
      <c r="AA3022">
        <v>0</v>
      </c>
      <c r="AB3022">
        <v>0</v>
      </c>
      <c r="AC3022">
        <v>0</v>
      </c>
      <c r="AD3022">
        <v>0</v>
      </c>
      <c r="AE3022">
        <v>0</v>
      </c>
      <c r="AF3022">
        <v>0</v>
      </c>
    </row>
    <row r="3023" spans="1:32">
      <c r="A3023" t="s">
        <v>8626</v>
      </c>
      <c r="B3023" t="s">
        <v>19</v>
      </c>
      <c r="C3023">
        <v>0</v>
      </c>
      <c r="D3023">
        <v>0</v>
      </c>
      <c r="E3023">
        <v>0</v>
      </c>
      <c r="F3023">
        <v>0</v>
      </c>
      <c r="G3023">
        <v>0</v>
      </c>
      <c r="H3023">
        <v>0</v>
      </c>
      <c r="I3023">
        <v>0</v>
      </c>
      <c r="J3023">
        <v>0</v>
      </c>
      <c r="K3023">
        <v>0</v>
      </c>
      <c r="L3023">
        <v>0</v>
      </c>
      <c r="M3023">
        <v>0</v>
      </c>
      <c r="N3023">
        <v>0</v>
      </c>
      <c r="O3023">
        <v>0</v>
      </c>
      <c r="P3023">
        <v>0</v>
      </c>
      <c r="Q3023">
        <v>0</v>
      </c>
      <c r="R3023">
        <v>0</v>
      </c>
      <c r="S3023">
        <v>0</v>
      </c>
      <c r="T3023">
        <v>0</v>
      </c>
      <c r="U3023">
        <v>0</v>
      </c>
      <c r="V3023">
        <v>0</v>
      </c>
      <c r="W3023">
        <v>0</v>
      </c>
      <c r="X3023">
        <v>0</v>
      </c>
      <c r="Y3023">
        <v>0</v>
      </c>
      <c r="Z3023">
        <v>0</v>
      </c>
      <c r="AA3023">
        <v>0</v>
      </c>
      <c r="AB3023">
        <v>0</v>
      </c>
      <c r="AC3023">
        <v>0</v>
      </c>
      <c r="AD3023">
        <v>0</v>
      </c>
      <c r="AE3023">
        <v>0</v>
      </c>
      <c r="AF3023">
        <v>0</v>
      </c>
    </row>
    <row r="3024" spans="1:32">
      <c r="A3024" t="s">
        <v>8627</v>
      </c>
      <c r="B3024" t="s">
        <v>19</v>
      </c>
      <c r="C3024">
        <v>0</v>
      </c>
      <c r="D3024">
        <v>0</v>
      </c>
      <c r="E3024">
        <v>0</v>
      </c>
      <c r="F3024">
        <v>0</v>
      </c>
      <c r="G3024">
        <v>0</v>
      </c>
      <c r="H3024">
        <v>0</v>
      </c>
      <c r="I3024">
        <v>0</v>
      </c>
      <c r="J3024">
        <v>0</v>
      </c>
      <c r="K3024">
        <v>0</v>
      </c>
      <c r="L3024">
        <v>0</v>
      </c>
      <c r="M3024">
        <v>0</v>
      </c>
      <c r="N3024">
        <v>0</v>
      </c>
      <c r="O3024">
        <v>0</v>
      </c>
      <c r="P3024">
        <v>0</v>
      </c>
      <c r="Q3024">
        <v>0</v>
      </c>
      <c r="R3024">
        <v>0</v>
      </c>
      <c r="S3024">
        <v>0</v>
      </c>
      <c r="T3024">
        <v>0</v>
      </c>
      <c r="U3024">
        <v>0</v>
      </c>
      <c r="V3024">
        <v>0</v>
      </c>
      <c r="W3024">
        <v>0</v>
      </c>
      <c r="X3024">
        <v>0</v>
      </c>
      <c r="Y3024">
        <v>0</v>
      </c>
      <c r="Z3024">
        <v>0</v>
      </c>
      <c r="AA3024">
        <v>0</v>
      </c>
      <c r="AB3024">
        <v>0</v>
      </c>
      <c r="AC3024">
        <v>0</v>
      </c>
      <c r="AD3024">
        <v>0</v>
      </c>
      <c r="AE3024">
        <v>0</v>
      </c>
      <c r="AF3024">
        <v>0</v>
      </c>
    </row>
    <row r="3025" spans="1:32">
      <c r="A3025" t="s">
        <v>8628</v>
      </c>
      <c r="B3025" t="s">
        <v>19</v>
      </c>
      <c r="C3025">
        <v>0</v>
      </c>
      <c r="D3025">
        <v>0</v>
      </c>
      <c r="E3025">
        <v>0</v>
      </c>
      <c r="F3025">
        <v>0</v>
      </c>
      <c r="G3025">
        <v>0</v>
      </c>
      <c r="H3025">
        <v>0</v>
      </c>
      <c r="I3025">
        <v>0</v>
      </c>
      <c r="J3025">
        <v>0</v>
      </c>
      <c r="K3025">
        <v>0</v>
      </c>
      <c r="L3025">
        <v>0</v>
      </c>
      <c r="M3025">
        <v>0</v>
      </c>
      <c r="N3025">
        <v>0</v>
      </c>
      <c r="O3025">
        <v>0</v>
      </c>
      <c r="P3025">
        <v>0</v>
      </c>
      <c r="Q3025">
        <v>0</v>
      </c>
      <c r="R3025">
        <v>0</v>
      </c>
      <c r="S3025">
        <v>0</v>
      </c>
      <c r="T3025">
        <v>0</v>
      </c>
      <c r="U3025">
        <v>0</v>
      </c>
      <c r="V3025">
        <v>0</v>
      </c>
      <c r="W3025">
        <v>0</v>
      </c>
      <c r="X3025">
        <v>0</v>
      </c>
      <c r="Y3025">
        <v>0</v>
      </c>
      <c r="Z3025">
        <v>0</v>
      </c>
      <c r="AA3025">
        <v>0</v>
      </c>
      <c r="AB3025">
        <v>0</v>
      </c>
      <c r="AC3025">
        <v>0</v>
      </c>
      <c r="AD3025">
        <v>0</v>
      </c>
      <c r="AE3025">
        <v>0</v>
      </c>
      <c r="AF3025">
        <v>0</v>
      </c>
    </row>
    <row r="3026" spans="1:32">
      <c r="A3026" t="s">
        <v>8629</v>
      </c>
      <c r="B3026" t="s">
        <v>19</v>
      </c>
      <c r="C3026">
        <v>0</v>
      </c>
      <c r="D3026">
        <v>0</v>
      </c>
      <c r="E3026">
        <v>0</v>
      </c>
      <c r="F3026">
        <v>0</v>
      </c>
      <c r="G3026">
        <v>0</v>
      </c>
      <c r="H3026">
        <v>0</v>
      </c>
      <c r="I3026">
        <v>0</v>
      </c>
      <c r="J3026">
        <v>0</v>
      </c>
      <c r="K3026">
        <v>0</v>
      </c>
      <c r="L3026">
        <v>0</v>
      </c>
      <c r="M3026">
        <v>0</v>
      </c>
      <c r="N3026">
        <v>0</v>
      </c>
      <c r="O3026">
        <v>0</v>
      </c>
      <c r="P3026">
        <v>0</v>
      </c>
      <c r="Q3026">
        <v>0</v>
      </c>
      <c r="R3026">
        <v>0</v>
      </c>
      <c r="S3026">
        <v>0</v>
      </c>
      <c r="T3026">
        <v>0</v>
      </c>
      <c r="U3026">
        <v>0</v>
      </c>
      <c r="V3026">
        <v>0</v>
      </c>
      <c r="W3026">
        <v>0</v>
      </c>
      <c r="X3026">
        <v>0</v>
      </c>
      <c r="Y3026">
        <v>0</v>
      </c>
      <c r="Z3026">
        <v>0</v>
      </c>
      <c r="AA3026">
        <v>0</v>
      </c>
      <c r="AB3026">
        <v>0</v>
      </c>
      <c r="AC3026">
        <v>0</v>
      </c>
      <c r="AD3026">
        <v>0</v>
      </c>
      <c r="AE3026">
        <v>0</v>
      </c>
      <c r="AF3026">
        <v>0</v>
      </c>
    </row>
    <row r="3027" spans="1:32">
      <c r="A3027" t="s">
        <v>8630</v>
      </c>
      <c r="B3027" t="s">
        <v>19</v>
      </c>
      <c r="C3027" s="2">
        <v>197621000</v>
      </c>
      <c r="D3027" s="2">
        <v>195922000</v>
      </c>
      <c r="E3027" s="2">
        <v>217590000</v>
      </c>
      <c r="F3027" s="2">
        <v>220242000</v>
      </c>
      <c r="G3027" s="2">
        <v>222769000</v>
      </c>
      <c r="H3027" s="2">
        <v>226581000</v>
      </c>
      <c r="I3027" s="2">
        <v>231014000</v>
      </c>
      <c r="J3027" s="2">
        <v>235281000</v>
      </c>
      <c r="K3027" s="2">
        <v>238885000</v>
      </c>
      <c r="L3027" s="2">
        <v>242490000</v>
      </c>
      <c r="M3027" s="2">
        <v>246757000</v>
      </c>
      <c r="N3027" s="2">
        <v>250527000</v>
      </c>
      <c r="O3027" s="2">
        <v>253842000</v>
      </c>
      <c r="P3027" s="2">
        <v>257115000</v>
      </c>
      <c r="Q3027" s="2">
        <v>260760000</v>
      </c>
      <c r="R3027" s="2">
        <v>264531000</v>
      </c>
      <c r="S3027" s="2">
        <v>268135000</v>
      </c>
      <c r="T3027" s="2">
        <v>271905000</v>
      </c>
      <c r="U3027" s="2">
        <v>275882000</v>
      </c>
      <c r="V3027" s="2">
        <v>279818000</v>
      </c>
      <c r="W3027" s="2">
        <v>283796000</v>
      </c>
      <c r="X3027" s="2">
        <v>288021000</v>
      </c>
      <c r="Y3027" s="2">
        <v>292247000</v>
      </c>
      <c r="Z3027" s="2">
        <v>296473000</v>
      </c>
      <c r="AA3027" s="2">
        <v>300658000</v>
      </c>
      <c r="AB3027" s="2">
        <v>304676000</v>
      </c>
      <c r="AC3027" s="2">
        <v>308902000</v>
      </c>
      <c r="AD3027" s="2">
        <v>313211000</v>
      </c>
      <c r="AE3027" s="2">
        <v>317395000</v>
      </c>
      <c r="AF3027" s="2">
        <v>321704000</v>
      </c>
    </row>
    <row r="3028" spans="1:32">
      <c r="A3028" t="s">
        <v>8631</v>
      </c>
      <c r="B3028" t="s">
        <v>19</v>
      </c>
      <c r="C3028" s="2">
        <v>5844110000</v>
      </c>
      <c r="D3028" s="2">
        <v>5793880000</v>
      </c>
      <c r="E3028" s="2">
        <v>6434650000</v>
      </c>
      <c r="F3028" s="2">
        <v>6513060000</v>
      </c>
      <c r="G3028" s="2">
        <v>6587790000</v>
      </c>
      <c r="H3028" s="2">
        <v>6700510000</v>
      </c>
      <c r="I3028" s="2">
        <v>6831600000</v>
      </c>
      <c r="J3028" s="2">
        <v>6957800000</v>
      </c>
      <c r="K3028" s="2">
        <v>7064390000</v>
      </c>
      <c r="L3028" s="2">
        <v>7170980000</v>
      </c>
      <c r="M3028" s="2">
        <v>7297170000</v>
      </c>
      <c r="N3028" s="2">
        <v>7408660000</v>
      </c>
      <c r="O3028" s="2">
        <v>7506680000</v>
      </c>
      <c r="P3028" s="2">
        <v>7603470000</v>
      </c>
      <c r="Q3028" s="2">
        <v>7711280000</v>
      </c>
      <c r="R3028" s="2">
        <v>7822770000</v>
      </c>
      <c r="S3028" s="2">
        <v>7929360000</v>
      </c>
      <c r="T3028" s="2">
        <v>8040860000</v>
      </c>
      <c r="U3028" s="2">
        <v>8158470000</v>
      </c>
      <c r="V3028" s="2">
        <v>8274870000</v>
      </c>
      <c r="W3028" s="2">
        <v>8392480000</v>
      </c>
      <c r="X3028" s="2">
        <v>8517450000</v>
      </c>
      <c r="Y3028" s="2">
        <v>8642420000</v>
      </c>
      <c r="Z3028" s="2">
        <v>8767390000</v>
      </c>
      <c r="AA3028" s="2">
        <v>8891130000</v>
      </c>
      <c r="AB3028" s="2">
        <v>9009970000</v>
      </c>
      <c r="AC3028" s="2">
        <v>9134940000</v>
      </c>
      <c r="AD3028" s="2">
        <v>9262360000</v>
      </c>
      <c r="AE3028" s="2">
        <v>9386100000</v>
      </c>
      <c r="AF3028" s="2">
        <v>9513520000</v>
      </c>
    </row>
    <row r="3029" spans="1:32">
      <c r="A3029" t="s">
        <v>8632</v>
      </c>
      <c r="B3029" t="s">
        <v>19</v>
      </c>
      <c r="C3029" s="2">
        <v>2372170000</v>
      </c>
      <c r="D3029" s="2">
        <v>2351780000</v>
      </c>
      <c r="E3029" s="2">
        <v>2611870000</v>
      </c>
      <c r="F3029" s="2">
        <v>2643700000</v>
      </c>
      <c r="G3029" s="2">
        <v>2674040000</v>
      </c>
      <c r="H3029" s="2">
        <v>2719790000</v>
      </c>
      <c r="I3029" s="2">
        <v>2773000000</v>
      </c>
      <c r="J3029" s="2">
        <v>2824220000</v>
      </c>
      <c r="K3029" s="2">
        <v>2867490000</v>
      </c>
      <c r="L3029" s="2">
        <v>2910760000</v>
      </c>
      <c r="M3029" s="2">
        <v>2961980000</v>
      </c>
      <c r="N3029" s="2">
        <v>3007230000</v>
      </c>
      <c r="O3029" s="2">
        <v>3047020000</v>
      </c>
      <c r="P3029" s="2">
        <v>3086310000</v>
      </c>
      <c r="Q3029" s="2">
        <v>3130070000</v>
      </c>
      <c r="R3029" s="2">
        <v>3175320000</v>
      </c>
      <c r="S3029" s="2">
        <v>3218590000</v>
      </c>
      <c r="T3029" s="2">
        <v>3263850000</v>
      </c>
      <c r="U3029" s="2">
        <v>3311590000</v>
      </c>
      <c r="V3029" s="2">
        <v>3358830000</v>
      </c>
      <c r="W3029" s="2">
        <v>3406570000</v>
      </c>
      <c r="X3029" s="2">
        <v>3457300000</v>
      </c>
      <c r="Y3029" s="2">
        <v>3508020000</v>
      </c>
      <c r="Z3029" s="2">
        <v>3558750000</v>
      </c>
      <c r="AA3029" s="2">
        <v>3608980000</v>
      </c>
      <c r="AB3029" s="2">
        <v>3657220000</v>
      </c>
      <c r="AC3029" s="2">
        <v>3707940000</v>
      </c>
      <c r="AD3029" s="2">
        <v>3759660000</v>
      </c>
      <c r="AE3029" s="2">
        <v>3809890000</v>
      </c>
      <c r="AF3029" s="2">
        <v>3861610000</v>
      </c>
    </row>
    <row r="3030" spans="1:32">
      <c r="A3030" t="s">
        <v>8633</v>
      </c>
      <c r="B3030" t="s">
        <v>19</v>
      </c>
      <c r="C3030" s="2">
        <v>4002510000</v>
      </c>
      <c r="D3030" s="2">
        <v>3968100000</v>
      </c>
      <c r="E3030" s="2">
        <v>4406950000</v>
      </c>
      <c r="F3030" s="2">
        <v>4460660000</v>
      </c>
      <c r="G3030" s="2">
        <v>4511840000</v>
      </c>
      <c r="H3030" s="2">
        <v>4589040000</v>
      </c>
      <c r="I3030" s="2">
        <v>4678820000</v>
      </c>
      <c r="J3030" s="2">
        <v>4765250000</v>
      </c>
      <c r="K3030" s="2">
        <v>4838250000</v>
      </c>
      <c r="L3030" s="2">
        <v>4911250000</v>
      </c>
      <c r="M3030" s="2">
        <v>4997680000</v>
      </c>
      <c r="N3030" s="2">
        <v>5074040000</v>
      </c>
      <c r="O3030" s="2">
        <v>5141170000</v>
      </c>
      <c r="P3030" s="2">
        <v>5207450000</v>
      </c>
      <c r="Q3030" s="2">
        <v>5281300000</v>
      </c>
      <c r="R3030" s="2">
        <v>5357650000</v>
      </c>
      <c r="S3030" s="2">
        <v>5430660000</v>
      </c>
      <c r="T3030" s="2">
        <v>5507010000</v>
      </c>
      <c r="U3030" s="2">
        <v>5587570000</v>
      </c>
      <c r="V3030" s="2">
        <v>5667280000</v>
      </c>
      <c r="W3030" s="2">
        <v>5747840000</v>
      </c>
      <c r="X3030" s="2">
        <v>5833420000</v>
      </c>
      <c r="Y3030" s="2">
        <v>5919010000</v>
      </c>
      <c r="Z3030" s="2">
        <v>6004600000</v>
      </c>
      <c r="AA3030" s="2">
        <v>6089350000</v>
      </c>
      <c r="AB3030" s="2">
        <v>6170740000</v>
      </c>
      <c r="AC3030" s="2">
        <v>6256330000</v>
      </c>
      <c r="AD3030" s="2">
        <v>6343600000</v>
      </c>
      <c r="AE3030" s="2">
        <v>6428350000</v>
      </c>
      <c r="AF3030" s="2">
        <v>6515610000</v>
      </c>
    </row>
    <row r="3031" spans="1:32">
      <c r="A3031" t="s">
        <v>8634</v>
      </c>
      <c r="B3031" t="s">
        <v>19</v>
      </c>
      <c r="C3031" s="2">
        <v>3458770000</v>
      </c>
      <c r="D3031" s="2">
        <v>3429050000</v>
      </c>
      <c r="E3031" s="2">
        <v>3808280000</v>
      </c>
      <c r="F3031" s="2">
        <v>3854680000</v>
      </c>
      <c r="G3031" s="2">
        <v>3898920000</v>
      </c>
      <c r="H3031" s="2">
        <v>3965630000</v>
      </c>
      <c r="I3031" s="2">
        <v>4043210000</v>
      </c>
      <c r="J3031" s="2">
        <v>4117900000</v>
      </c>
      <c r="K3031" s="2">
        <v>4180980000</v>
      </c>
      <c r="L3031" s="2">
        <v>4244070000</v>
      </c>
      <c r="M3031" s="2">
        <v>4318760000</v>
      </c>
      <c r="N3031" s="2">
        <v>4384740000</v>
      </c>
      <c r="O3031" s="2">
        <v>4442750000</v>
      </c>
      <c r="P3031" s="2">
        <v>4500030000</v>
      </c>
      <c r="Q3031" s="2">
        <v>4563840000</v>
      </c>
      <c r="R3031" s="2">
        <v>4629830000</v>
      </c>
      <c r="S3031" s="2">
        <v>4692910000</v>
      </c>
      <c r="T3031" s="2">
        <v>4758900000</v>
      </c>
      <c r="U3031" s="2">
        <v>4828510000</v>
      </c>
      <c r="V3031" s="2">
        <v>4897390000</v>
      </c>
      <c r="W3031" s="2">
        <v>4967000000</v>
      </c>
      <c r="X3031" s="2">
        <v>5040960000</v>
      </c>
      <c r="Y3031" s="2">
        <v>5114930000</v>
      </c>
      <c r="Z3031" s="2">
        <v>5188890000</v>
      </c>
      <c r="AA3031" s="2">
        <v>5262120000</v>
      </c>
      <c r="AB3031" s="2">
        <v>5332460000</v>
      </c>
      <c r="AC3031" s="2">
        <v>5406420000</v>
      </c>
      <c r="AD3031" s="2">
        <v>5481830000</v>
      </c>
      <c r="AE3031" s="2">
        <v>5555070000</v>
      </c>
      <c r="AF3031" s="2">
        <v>5630480000</v>
      </c>
    </row>
    <row r="3032" spans="1:32">
      <c r="A3032" t="s">
        <v>8635</v>
      </c>
      <c r="B3032" t="s">
        <v>19</v>
      </c>
      <c r="C3032" s="2">
        <v>340387000</v>
      </c>
      <c r="D3032" s="2">
        <v>337461000</v>
      </c>
      <c r="E3032" s="2">
        <v>374783000</v>
      </c>
      <c r="F3032" s="2">
        <v>379350000</v>
      </c>
      <c r="G3032" s="2">
        <v>383703000</v>
      </c>
      <c r="H3032" s="2">
        <v>390268000</v>
      </c>
      <c r="I3032" s="2">
        <v>397903000</v>
      </c>
      <c r="J3032" s="2">
        <v>405253000</v>
      </c>
      <c r="K3032" s="2">
        <v>411462000</v>
      </c>
      <c r="L3032" s="2">
        <v>417670000</v>
      </c>
      <c r="M3032" s="2">
        <v>425020000</v>
      </c>
      <c r="N3032" s="2">
        <v>431514000</v>
      </c>
      <c r="O3032" s="2">
        <v>437223000</v>
      </c>
      <c r="P3032" s="2">
        <v>442860000</v>
      </c>
      <c r="Q3032" s="2">
        <v>449140000</v>
      </c>
      <c r="R3032" s="2">
        <v>455634000</v>
      </c>
      <c r="S3032" s="2">
        <v>461842000</v>
      </c>
      <c r="T3032" s="2">
        <v>468336000</v>
      </c>
      <c r="U3032" s="2">
        <v>475186000</v>
      </c>
      <c r="V3032" s="2">
        <v>481965000</v>
      </c>
      <c r="W3032" s="2">
        <v>488816000</v>
      </c>
      <c r="X3032" s="2">
        <v>496095000</v>
      </c>
      <c r="Y3032" s="2">
        <v>503373000</v>
      </c>
      <c r="Z3032" s="2">
        <v>510652000</v>
      </c>
      <c r="AA3032" s="2">
        <v>517860000</v>
      </c>
      <c r="AB3032" s="2">
        <v>524781000</v>
      </c>
      <c r="AC3032" s="2">
        <v>532060000</v>
      </c>
      <c r="AD3032" s="2">
        <v>539482000</v>
      </c>
      <c r="AE3032" s="2">
        <v>546689000</v>
      </c>
      <c r="AF3032" s="2">
        <v>554110000</v>
      </c>
    </row>
    <row r="3033" spans="1:32">
      <c r="A3033" t="s">
        <v>8636</v>
      </c>
      <c r="B3033" t="s">
        <v>19</v>
      </c>
      <c r="C3033" s="2">
        <v>126882000</v>
      </c>
      <c r="D3033" s="2">
        <v>125791000</v>
      </c>
      <c r="E3033" s="2">
        <v>139703000</v>
      </c>
      <c r="F3033" s="2">
        <v>141406000</v>
      </c>
      <c r="G3033" s="2">
        <v>143028000</v>
      </c>
      <c r="H3033" s="2">
        <v>145475000</v>
      </c>
      <c r="I3033" s="2">
        <v>148322000</v>
      </c>
      <c r="J3033" s="2">
        <v>151061000</v>
      </c>
      <c r="K3033" s="2">
        <v>153376000</v>
      </c>
      <c r="L3033" s="2">
        <v>155690000</v>
      </c>
      <c r="M3033" s="2">
        <v>158430000</v>
      </c>
      <c r="N3033" s="2">
        <v>160850000</v>
      </c>
      <c r="O3033" s="2">
        <v>162978000</v>
      </c>
      <c r="P3033" s="2">
        <v>165080000</v>
      </c>
      <c r="Q3033" s="2">
        <v>167420000</v>
      </c>
      <c r="R3033" s="2">
        <v>169841000</v>
      </c>
      <c r="S3033" s="2">
        <v>172155000</v>
      </c>
      <c r="T3033" s="2">
        <v>174576000</v>
      </c>
      <c r="U3033" s="2">
        <v>177129000</v>
      </c>
      <c r="V3033" s="2">
        <v>179656000</v>
      </c>
      <c r="W3033" s="2">
        <v>182210000</v>
      </c>
      <c r="X3033" s="2">
        <v>184923000</v>
      </c>
      <c r="Y3033" s="2">
        <v>187636000</v>
      </c>
      <c r="Z3033" s="2">
        <v>190350000</v>
      </c>
      <c r="AA3033" s="2">
        <v>193036000</v>
      </c>
      <c r="AB3033" s="2">
        <v>195616000</v>
      </c>
      <c r="AC3033" s="2">
        <v>198330000</v>
      </c>
      <c r="AD3033" s="2">
        <v>201096000</v>
      </c>
      <c r="AE3033" s="2">
        <v>203783000</v>
      </c>
      <c r="AF3033" s="2">
        <v>206549000</v>
      </c>
    </row>
    <row r="3034" spans="1:32">
      <c r="A3034" t="s">
        <v>8637</v>
      </c>
      <c r="B3034" t="s">
        <v>19</v>
      </c>
      <c r="C3034" s="2">
        <v>1213680000</v>
      </c>
      <c r="D3034" s="2">
        <v>1203250000</v>
      </c>
      <c r="E3034" s="2">
        <v>1336320000</v>
      </c>
      <c r="F3034" s="2">
        <v>1352600000</v>
      </c>
      <c r="G3034" s="2">
        <v>1368120000</v>
      </c>
      <c r="H3034" s="2">
        <v>1391530000</v>
      </c>
      <c r="I3034" s="2">
        <v>1418760000</v>
      </c>
      <c r="J3034" s="2">
        <v>1444960000</v>
      </c>
      <c r="K3034" s="2">
        <v>1467100000</v>
      </c>
      <c r="L3034" s="2">
        <v>1489240000</v>
      </c>
      <c r="M3034" s="2">
        <v>1515440000</v>
      </c>
      <c r="N3034" s="2">
        <v>1538600000</v>
      </c>
      <c r="O3034" s="2">
        <v>1558950000</v>
      </c>
      <c r="P3034" s="2">
        <v>1579050000</v>
      </c>
      <c r="Q3034" s="2">
        <v>1601450000</v>
      </c>
      <c r="R3034" s="2">
        <v>1624600000</v>
      </c>
      <c r="S3034" s="2">
        <v>1646740000</v>
      </c>
      <c r="T3034" s="2">
        <v>1669890000</v>
      </c>
      <c r="U3034" s="2">
        <v>1694320000</v>
      </c>
      <c r="V3034" s="2">
        <v>1718490000</v>
      </c>
      <c r="W3034" s="2">
        <v>1742910000</v>
      </c>
      <c r="X3034" s="2">
        <v>1768870000</v>
      </c>
      <c r="Y3034" s="2">
        <v>1794820000</v>
      </c>
      <c r="Z3034" s="2">
        <v>1820770000</v>
      </c>
      <c r="AA3034" s="2">
        <v>1846470000</v>
      </c>
      <c r="AB3034" s="2">
        <v>1871150000</v>
      </c>
      <c r="AC3034" s="2">
        <v>1897100000</v>
      </c>
      <c r="AD3034" s="2">
        <v>1923570000</v>
      </c>
      <c r="AE3034" s="2">
        <v>1949260000</v>
      </c>
      <c r="AF3034" s="2">
        <v>1975730000</v>
      </c>
    </row>
    <row r="3035" spans="1:32">
      <c r="A3035" t="s">
        <v>8638</v>
      </c>
      <c r="B3035" t="s">
        <v>19</v>
      </c>
      <c r="C3035">
        <v>0</v>
      </c>
      <c r="D3035">
        <v>0</v>
      </c>
      <c r="E3035">
        <v>0</v>
      </c>
      <c r="F3035">
        <v>0</v>
      </c>
      <c r="G3035">
        <v>0</v>
      </c>
      <c r="H3035">
        <v>0</v>
      </c>
      <c r="I3035">
        <v>0</v>
      </c>
      <c r="J3035">
        <v>0</v>
      </c>
      <c r="K3035">
        <v>0</v>
      </c>
      <c r="L3035">
        <v>0</v>
      </c>
      <c r="M3035">
        <v>0</v>
      </c>
      <c r="N3035">
        <v>0</v>
      </c>
      <c r="O3035">
        <v>0</v>
      </c>
      <c r="P3035">
        <v>0</v>
      </c>
      <c r="Q3035">
        <v>0</v>
      </c>
      <c r="R3035">
        <v>0</v>
      </c>
      <c r="S3035">
        <v>0</v>
      </c>
      <c r="T3035">
        <v>0</v>
      </c>
      <c r="U3035">
        <v>0</v>
      </c>
      <c r="V3035">
        <v>0</v>
      </c>
      <c r="W3035">
        <v>0</v>
      </c>
      <c r="X3035">
        <v>0</v>
      </c>
      <c r="Y3035">
        <v>0</v>
      </c>
      <c r="Z3035">
        <v>0</v>
      </c>
      <c r="AA3035">
        <v>0</v>
      </c>
      <c r="AB3035">
        <v>0</v>
      </c>
      <c r="AC3035">
        <v>0</v>
      </c>
      <c r="AD3035">
        <v>0</v>
      </c>
      <c r="AE3035">
        <v>0</v>
      </c>
      <c r="AF3035">
        <v>0</v>
      </c>
    </row>
    <row r="3036" spans="1:32">
      <c r="A3036" t="s">
        <v>8639</v>
      </c>
      <c r="B3036" t="s">
        <v>19</v>
      </c>
      <c r="C3036">
        <v>0</v>
      </c>
      <c r="D3036">
        <v>0</v>
      </c>
      <c r="E3036">
        <v>0</v>
      </c>
      <c r="F3036">
        <v>0</v>
      </c>
      <c r="G3036">
        <v>0</v>
      </c>
      <c r="H3036">
        <v>0</v>
      </c>
      <c r="I3036">
        <v>0</v>
      </c>
      <c r="J3036">
        <v>0</v>
      </c>
      <c r="K3036">
        <v>0</v>
      </c>
      <c r="L3036">
        <v>0</v>
      </c>
      <c r="M3036">
        <v>0</v>
      </c>
      <c r="N3036">
        <v>0</v>
      </c>
      <c r="O3036">
        <v>0</v>
      </c>
      <c r="P3036">
        <v>0</v>
      </c>
      <c r="Q3036">
        <v>0</v>
      </c>
      <c r="R3036">
        <v>0</v>
      </c>
      <c r="S3036">
        <v>0</v>
      </c>
      <c r="T3036">
        <v>0</v>
      </c>
      <c r="U3036">
        <v>0</v>
      </c>
      <c r="V3036">
        <v>0</v>
      </c>
      <c r="W3036">
        <v>0</v>
      </c>
      <c r="X3036">
        <v>0</v>
      </c>
      <c r="Y3036">
        <v>0</v>
      </c>
      <c r="Z3036">
        <v>0</v>
      </c>
      <c r="AA3036">
        <v>0</v>
      </c>
      <c r="AB3036">
        <v>0</v>
      </c>
      <c r="AC3036">
        <v>0</v>
      </c>
      <c r="AD3036">
        <v>0</v>
      </c>
      <c r="AE3036">
        <v>0</v>
      </c>
      <c r="AF3036">
        <v>0</v>
      </c>
    </row>
    <row r="3037" spans="1:32">
      <c r="A3037" t="s">
        <v>8640</v>
      </c>
      <c r="B3037" t="s">
        <v>19</v>
      </c>
      <c r="C3037">
        <v>0</v>
      </c>
      <c r="D3037">
        <v>0</v>
      </c>
      <c r="E3037">
        <v>0</v>
      </c>
      <c r="F3037">
        <v>0</v>
      </c>
      <c r="G3037">
        <v>0</v>
      </c>
      <c r="H3037">
        <v>0</v>
      </c>
      <c r="I3037">
        <v>0</v>
      </c>
      <c r="J3037">
        <v>0</v>
      </c>
      <c r="K3037">
        <v>0</v>
      </c>
      <c r="L3037">
        <v>0</v>
      </c>
      <c r="M3037">
        <v>0</v>
      </c>
      <c r="N3037">
        <v>0</v>
      </c>
      <c r="O3037">
        <v>0</v>
      </c>
      <c r="P3037">
        <v>0</v>
      </c>
      <c r="Q3037">
        <v>0</v>
      </c>
      <c r="R3037">
        <v>0</v>
      </c>
      <c r="S3037">
        <v>0</v>
      </c>
      <c r="T3037">
        <v>0</v>
      </c>
      <c r="U3037">
        <v>0</v>
      </c>
      <c r="V3037">
        <v>0</v>
      </c>
      <c r="W3037">
        <v>0</v>
      </c>
      <c r="X3037">
        <v>0</v>
      </c>
      <c r="Y3037">
        <v>0</v>
      </c>
      <c r="Z3037">
        <v>0</v>
      </c>
      <c r="AA3037">
        <v>0</v>
      </c>
      <c r="AB3037">
        <v>0</v>
      </c>
      <c r="AC3037">
        <v>0</v>
      </c>
      <c r="AD3037">
        <v>0</v>
      </c>
      <c r="AE3037">
        <v>0</v>
      </c>
      <c r="AF3037">
        <v>0</v>
      </c>
    </row>
    <row r="3038" spans="1:32">
      <c r="A3038" t="s">
        <v>8641</v>
      </c>
      <c r="B3038" t="s">
        <v>19</v>
      </c>
      <c r="C3038">
        <v>0</v>
      </c>
      <c r="D3038">
        <v>0</v>
      </c>
      <c r="E3038">
        <v>0</v>
      </c>
      <c r="F3038">
        <v>0</v>
      </c>
      <c r="G3038">
        <v>0</v>
      </c>
      <c r="H3038">
        <v>0</v>
      </c>
      <c r="I3038">
        <v>0</v>
      </c>
      <c r="J3038">
        <v>0</v>
      </c>
      <c r="K3038">
        <v>0</v>
      </c>
      <c r="L3038">
        <v>0</v>
      </c>
      <c r="M3038">
        <v>0</v>
      </c>
      <c r="N3038">
        <v>0</v>
      </c>
      <c r="O3038">
        <v>0</v>
      </c>
      <c r="P3038">
        <v>0</v>
      </c>
      <c r="Q3038">
        <v>0</v>
      </c>
      <c r="R3038">
        <v>0</v>
      </c>
      <c r="S3038">
        <v>0</v>
      </c>
      <c r="T3038">
        <v>0</v>
      </c>
      <c r="U3038">
        <v>0</v>
      </c>
      <c r="V3038">
        <v>0</v>
      </c>
      <c r="W3038">
        <v>0</v>
      </c>
      <c r="X3038">
        <v>0</v>
      </c>
      <c r="Y3038">
        <v>0</v>
      </c>
      <c r="Z3038">
        <v>0</v>
      </c>
      <c r="AA3038">
        <v>0</v>
      </c>
      <c r="AB3038">
        <v>0</v>
      </c>
      <c r="AC3038">
        <v>0</v>
      </c>
      <c r="AD3038">
        <v>0</v>
      </c>
      <c r="AE3038">
        <v>0</v>
      </c>
      <c r="AF3038">
        <v>0</v>
      </c>
    </row>
    <row r="3039" spans="1:32">
      <c r="A3039" t="s">
        <v>8642</v>
      </c>
      <c r="B3039" t="s">
        <v>19</v>
      </c>
      <c r="C3039" s="2">
        <v>7643830</v>
      </c>
      <c r="D3039" s="2">
        <v>7643830</v>
      </c>
      <c r="E3039" s="2">
        <v>7987700</v>
      </c>
      <c r="F3039" s="2">
        <v>8008420</v>
      </c>
      <c r="G3039" s="2">
        <v>8045710</v>
      </c>
      <c r="H3039" s="2">
        <v>8153420</v>
      </c>
      <c r="I3039" s="2">
        <v>8294290</v>
      </c>
      <c r="J3039" s="2">
        <v>8435150</v>
      </c>
      <c r="K3039" s="2">
        <v>8559440</v>
      </c>
      <c r="L3039" s="2">
        <v>8658870</v>
      </c>
      <c r="M3039" s="2">
        <v>8758300</v>
      </c>
      <c r="N3039" s="2">
        <v>8899160</v>
      </c>
      <c r="O3039" s="2">
        <v>9056600</v>
      </c>
      <c r="P3039" s="2">
        <v>9218170</v>
      </c>
      <c r="Q3039" s="2">
        <v>9388040</v>
      </c>
      <c r="R3039" s="2">
        <v>9562040</v>
      </c>
      <c r="S3039" s="2">
        <v>9744340</v>
      </c>
      <c r="T3039" s="2">
        <v>9943200</v>
      </c>
      <c r="U3039" s="2">
        <v>10146200</v>
      </c>
      <c r="V3039" s="2">
        <v>10374100</v>
      </c>
      <c r="W3039" s="2">
        <v>10618500</v>
      </c>
      <c r="X3039" s="2">
        <v>10875400</v>
      </c>
      <c r="Y3039" s="2">
        <v>11140500</v>
      </c>
      <c r="Z3039" s="2">
        <v>11405700</v>
      </c>
      <c r="AA3039" s="2">
        <v>11662500</v>
      </c>
      <c r="AB3039" s="2">
        <v>11927700</v>
      </c>
      <c r="AC3039" s="2">
        <v>12213600</v>
      </c>
      <c r="AD3039" s="2">
        <v>12495300</v>
      </c>
      <c r="AE3039" s="2">
        <v>12760400</v>
      </c>
      <c r="AF3039" s="2">
        <v>13071200</v>
      </c>
    </row>
    <row r="3040" spans="1:32">
      <c r="A3040" t="s">
        <v>8643</v>
      </c>
      <c r="B3040" t="s">
        <v>19</v>
      </c>
      <c r="C3040" s="2">
        <v>226046000</v>
      </c>
      <c r="D3040" s="2">
        <v>226046000</v>
      </c>
      <c r="E3040" s="2">
        <v>236215000</v>
      </c>
      <c r="F3040" s="2">
        <v>236827000</v>
      </c>
      <c r="G3040" s="2">
        <v>237930000</v>
      </c>
      <c r="H3040" s="2">
        <v>241115000</v>
      </c>
      <c r="I3040" s="2">
        <v>245281000</v>
      </c>
      <c r="J3040" s="2">
        <v>249447000</v>
      </c>
      <c r="K3040" s="2">
        <v>253122000</v>
      </c>
      <c r="L3040" s="2">
        <v>256063000</v>
      </c>
      <c r="M3040" s="2">
        <v>259003000</v>
      </c>
      <c r="N3040" s="2">
        <v>263169000</v>
      </c>
      <c r="O3040" s="2">
        <v>267824000</v>
      </c>
      <c r="P3040" s="2">
        <v>272603000</v>
      </c>
      <c r="Q3040" s="2">
        <v>277626000</v>
      </c>
      <c r="R3040" s="2">
        <v>282772000</v>
      </c>
      <c r="S3040" s="2">
        <v>288162000</v>
      </c>
      <c r="T3040" s="2">
        <v>294043000</v>
      </c>
      <c r="U3040" s="2">
        <v>300047000</v>
      </c>
      <c r="V3040" s="2">
        <v>306785000</v>
      </c>
      <c r="W3040" s="2">
        <v>314014000</v>
      </c>
      <c r="X3040" s="2">
        <v>321610000</v>
      </c>
      <c r="Y3040" s="2">
        <v>329451000</v>
      </c>
      <c r="Z3040" s="2">
        <v>337292000</v>
      </c>
      <c r="AA3040" s="2">
        <v>344888000</v>
      </c>
      <c r="AB3040" s="2">
        <v>352729000</v>
      </c>
      <c r="AC3040" s="2">
        <v>361183000</v>
      </c>
      <c r="AD3040" s="2">
        <v>369514000</v>
      </c>
      <c r="AE3040" s="2">
        <v>377355000</v>
      </c>
      <c r="AF3040" s="2">
        <v>386544000</v>
      </c>
    </row>
    <row r="3041" spans="1:32">
      <c r="A3041" t="s">
        <v>8644</v>
      </c>
      <c r="B3041" t="s">
        <v>19</v>
      </c>
      <c r="C3041" s="2">
        <v>91753700</v>
      </c>
      <c r="D3041" s="2">
        <v>91753700</v>
      </c>
      <c r="E3041" s="2">
        <v>95881400</v>
      </c>
      <c r="F3041" s="2">
        <v>96130000</v>
      </c>
      <c r="G3041" s="2">
        <v>96577600</v>
      </c>
      <c r="H3041" s="2">
        <v>97870600</v>
      </c>
      <c r="I3041" s="2">
        <v>99561500</v>
      </c>
      <c r="J3041" s="2">
        <v>101252000</v>
      </c>
      <c r="K3041" s="2">
        <v>102744000</v>
      </c>
      <c r="L3041" s="2">
        <v>103938000</v>
      </c>
      <c r="M3041" s="2">
        <v>105131000</v>
      </c>
      <c r="N3041" s="2">
        <v>106822000</v>
      </c>
      <c r="O3041" s="2">
        <v>108712000</v>
      </c>
      <c r="P3041" s="2">
        <v>110651000</v>
      </c>
      <c r="Q3041" s="2">
        <v>112690000</v>
      </c>
      <c r="R3041" s="2">
        <v>114779000</v>
      </c>
      <c r="S3041" s="2">
        <v>116967000</v>
      </c>
      <c r="T3041" s="2">
        <v>119354000</v>
      </c>
      <c r="U3041" s="2">
        <v>121791000</v>
      </c>
      <c r="V3041" s="2">
        <v>124526000</v>
      </c>
      <c r="W3041" s="2">
        <v>127461000</v>
      </c>
      <c r="X3041" s="2">
        <v>130544000</v>
      </c>
      <c r="Y3041" s="2">
        <v>133727000</v>
      </c>
      <c r="Z3041" s="2">
        <v>136909000</v>
      </c>
      <c r="AA3041" s="2">
        <v>139993000</v>
      </c>
      <c r="AB3041" s="2">
        <v>143176000</v>
      </c>
      <c r="AC3041" s="2">
        <v>146607000</v>
      </c>
      <c r="AD3041" s="2">
        <v>149989000</v>
      </c>
      <c r="AE3041" s="2">
        <v>153171000</v>
      </c>
      <c r="AF3041" s="2">
        <v>156901000</v>
      </c>
    </row>
    <row r="3042" spans="1:32">
      <c r="A3042" t="s">
        <v>8645</v>
      </c>
      <c r="B3042" t="s">
        <v>19</v>
      </c>
      <c r="C3042" s="2">
        <v>154814000</v>
      </c>
      <c r="D3042" s="2">
        <v>154814000</v>
      </c>
      <c r="E3042" s="2">
        <v>161778000</v>
      </c>
      <c r="F3042" s="2">
        <v>162198000</v>
      </c>
      <c r="G3042" s="2">
        <v>162953000</v>
      </c>
      <c r="H3042" s="2">
        <v>165135000</v>
      </c>
      <c r="I3042" s="2">
        <v>167988000</v>
      </c>
      <c r="J3042" s="2">
        <v>170841000</v>
      </c>
      <c r="K3042" s="2">
        <v>173358000</v>
      </c>
      <c r="L3042" s="2">
        <v>175372000</v>
      </c>
      <c r="M3042" s="2">
        <v>177386000</v>
      </c>
      <c r="N3042" s="2">
        <v>180239000</v>
      </c>
      <c r="O3042" s="2">
        <v>183427000</v>
      </c>
      <c r="P3042" s="2">
        <v>186700000</v>
      </c>
      <c r="Q3042" s="2">
        <v>190140000</v>
      </c>
      <c r="R3042" s="2">
        <v>193664000</v>
      </c>
      <c r="S3042" s="2">
        <v>197356000</v>
      </c>
      <c r="T3042" s="2">
        <v>201384000</v>
      </c>
      <c r="U3042" s="2">
        <v>205496000</v>
      </c>
      <c r="V3042" s="2">
        <v>210111000</v>
      </c>
      <c r="W3042" s="2">
        <v>215061000</v>
      </c>
      <c r="X3042" s="2">
        <v>220264000</v>
      </c>
      <c r="Y3042" s="2">
        <v>225634000</v>
      </c>
      <c r="Z3042" s="2">
        <v>231004000</v>
      </c>
      <c r="AA3042" s="2">
        <v>236207000</v>
      </c>
      <c r="AB3042" s="2">
        <v>241577000</v>
      </c>
      <c r="AC3042" s="2">
        <v>247367000</v>
      </c>
      <c r="AD3042" s="2">
        <v>253073000</v>
      </c>
      <c r="AE3042" s="2">
        <v>258443000</v>
      </c>
      <c r="AF3042" s="2">
        <v>264736000</v>
      </c>
    </row>
    <row r="3043" spans="1:32">
      <c r="A3043" t="s">
        <v>8646</v>
      </c>
      <c r="B3043" t="s">
        <v>19</v>
      </c>
      <c r="C3043" s="2">
        <v>133783000</v>
      </c>
      <c r="D3043" s="2">
        <v>133783000</v>
      </c>
      <c r="E3043" s="2">
        <v>139801000</v>
      </c>
      <c r="F3043" s="2">
        <v>140164000</v>
      </c>
      <c r="G3043" s="2">
        <v>140816000</v>
      </c>
      <c r="H3043" s="2">
        <v>142702000</v>
      </c>
      <c r="I3043" s="2">
        <v>145167000</v>
      </c>
      <c r="J3043" s="2">
        <v>147632000</v>
      </c>
      <c r="K3043" s="2">
        <v>149808000</v>
      </c>
      <c r="L3043" s="2">
        <v>151548000</v>
      </c>
      <c r="M3043" s="2">
        <v>153288000</v>
      </c>
      <c r="N3043" s="2">
        <v>155754000</v>
      </c>
      <c r="O3043" s="2">
        <v>158509000</v>
      </c>
      <c r="P3043" s="2">
        <v>161337000</v>
      </c>
      <c r="Q3043" s="2">
        <v>164310000</v>
      </c>
      <c r="R3043" s="2">
        <v>167355000</v>
      </c>
      <c r="S3043" s="2">
        <v>170546000</v>
      </c>
      <c r="T3043" s="2">
        <v>174026000</v>
      </c>
      <c r="U3043" s="2">
        <v>177579000</v>
      </c>
      <c r="V3043" s="2">
        <v>181568000</v>
      </c>
      <c r="W3043" s="2">
        <v>185846000</v>
      </c>
      <c r="X3043" s="2">
        <v>190341000</v>
      </c>
      <c r="Y3043" s="2">
        <v>194982000</v>
      </c>
      <c r="Z3043" s="2">
        <v>199623000</v>
      </c>
      <c r="AA3043" s="2">
        <v>204118000</v>
      </c>
      <c r="AB3043" s="2">
        <v>208759000</v>
      </c>
      <c r="AC3043" s="2">
        <v>213762000</v>
      </c>
      <c r="AD3043" s="2">
        <v>218693000</v>
      </c>
      <c r="AE3043" s="2">
        <v>223334000</v>
      </c>
      <c r="AF3043" s="2">
        <v>228772000</v>
      </c>
    </row>
    <row r="3044" spans="1:32">
      <c r="A3044" t="s">
        <v>8647</v>
      </c>
      <c r="B3044" t="s">
        <v>19</v>
      </c>
      <c r="C3044" s="2">
        <v>13165900</v>
      </c>
      <c r="D3044" s="2">
        <v>13165900</v>
      </c>
      <c r="E3044" s="2">
        <v>13758200</v>
      </c>
      <c r="F3044" s="2">
        <v>13793900</v>
      </c>
      <c r="G3044" s="2">
        <v>13858100</v>
      </c>
      <c r="H3044" s="2">
        <v>14043600</v>
      </c>
      <c r="I3044" s="2">
        <v>14286300</v>
      </c>
      <c r="J3044" s="2">
        <v>14528900</v>
      </c>
      <c r="K3044" s="2">
        <v>14743000</v>
      </c>
      <c r="L3044" s="2">
        <v>14914200</v>
      </c>
      <c r="M3044" s="2">
        <v>15085500</v>
      </c>
      <c r="N3044" s="2">
        <v>15328100</v>
      </c>
      <c r="O3044" s="2">
        <v>15599300</v>
      </c>
      <c r="P3044" s="2">
        <v>15877600</v>
      </c>
      <c r="Q3044" s="2">
        <v>16170200</v>
      </c>
      <c r="R3044" s="2">
        <v>16469900</v>
      </c>
      <c r="S3044" s="2">
        <v>16783900</v>
      </c>
      <c r="T3044" s="2">
        <v>17126400</v>
      </c>
      <c r="U3044" s="2">
        <v>17476100</v>
      </c>
      <c r="V3044" s="2">
        <v>17868500</v>
      </c>
      <c r="W3044" s="2">
        <v>18289600</v>
      </c>
      <c r="X3044" s="2">
        <v>18732000</v>
      </c>
      <c r="Y3044" s="2">
        <v>19188700</v>
      </c>
      <c r="Z3044" s="2">
        <v>19645400</v>
      </c>
      <c r="AA3044" s="2">
        <v>20087800</v>
      </c>
      <c r="AB3044" s="2">
        <v>20544500</v>
      </c>
      <c r="AC3044" s="2">
        <v>21036900</v>
      </c>
      <c r="AD3044" s="2">
        <v>21522200</v>
      </c>
      <c r="AE3044" s="2">
        <v>21978900</v>
      </c>
      <c r="AF3044" s="2">
        <v>22514100</v>
      </c>
    </row>
    <row r="3045" spans="1:32">
      <c r="A3045" t="s">
        <v>8648</v>
      </c>
      <c r="B3045" t="s">
        <v>19</v>
      </c>
      <c r="C3045" s="2">
        <v>4907700</v>
      </c>
      <c r="D3045" s="2">
        <v>4907700</v>
      </c>
      <c r="E3045" s="2">
        <v>5128480</v>
      </c>
      <c r="F3045" s="2">
        <v>5141780</v>
      </c>
      <c r="G3045" s="2">
        <v>5165720</v>
      </c>
      <c r="H3045" s="2">
        <v>5234880</v>
      </c>
      <c r="I3045" s="2">
        <v>5325320</v>
      </c>
      <c r="J3045" s="2">
        <v>5415760</v>
      </c>
      <c r="K3045" s="2">
        <v>5495560</v>
      </c>
      <c r="L3045" s="2">
        <v>5559400</v>
      </c>
      <c r="M3045" s="2">
        <v>5623240</v>
      </c>
      <c r="N3045" s="2">
        <v>5713680</v>
      </c>
      <c r="O3045" s="2">
        <v>5814760</v>
      </c>
      <c r="P3045" s="2">
        <v>5918500</v>
      </c>
      <c r="Q3045" s="2">
        <v>6027560</v>
      </c>
      <c r="R3045" s="2">
        <v>6139280</v>
      </c>
      <c r="S3045" s="2">
        <v>6256320</v>
      </c>
      <c r="T3045" s="2">
        <v>6384000</v>
      </c>
      <c r="U3045" s="2">
        <v>6514340</v>
      </c>
      <c r="V3045" s="2">
        <v>6660640</v>
      </c>
      <c r="W3045" s="2">
        <v>6817580</v>
      </c>
      <c r="X3045" s="2">
        <v>6982500</v>
      </c>
      <c r="Y3045" s="2">
        <v>7152740</v>
      </c>
      <c r="Z3045" s="2">
        <v>7322980</v>
      </c>
      <c r="AA3045" s="2">
        <v>7487900</v>
      </c>
      <c r="AB3045" s="2">
        <v>7658140</v>
      </c>
      <c r="AC3045" s="2">
        <v>7841680</v>
      </c>
      <c r="AD3045" s="2">
        <v>8022560</v>
      </c>
      <c r="AE3045" s="2">
        <v>8192800</v>
      </c>
      <c r="AF3045" s="2">
        <v>8392300</v>
      </c>
    </row>
    <row r="3046" spans="1:32">
      <c r="A3046" t="s">
        <v>8649</v>
      </c>
      <c r="B3046" t="s">
        <v>19</v>
      </c>
      <c r="C3046" s="2">
        <v>46944200</v>
      </c>
      <c r="D3046" s="2">
        <v>46944200</v>
      </c>
      <c r="E3046" s="2">
        <v>49056000</v>
      </c>
      <c r="F3046" s="2">
        <v>49183300</v>
      </c>
      <c r="G3046" s="2">
        <v>49412200</v>
      </c>
      <c r="H3046" s="2">
        <v>50073800</v>
      </c>
      <c r="I3046" s="2">
        <v>50938900</v>
      </c>
      <c r="J3046" s="2">
        <v>51804000</v>
      </c>
      <c r="K3046" s="2">
        <v>52567300</v>
      </c>
      <c r="L3046" s="2">
        <v>53178000</v>
      </c>
      <c r="M3046" s="2">
        <v>53788600</v>
      </c>
      <c r="N3046" s="2">
        <v>54653700</v>
      </c>
      <c r="O3046" s="2">
        <v>55620600</v>
      </c>
      <c r="P3046" s="2">
        <v>56612900</v>
      </c>
      <c r="Q3046" s="2">
        <v>57656100</v>
      </c>
      <c r="R3046" s="2">
        <v>58724800</v>
      </c>
      <c r="S3046" s="2">
        <v>59844300</v>
      </c>
      <c r="T3046" s="2">
        <v>61065600</v>
      </c>
      <c r="U3046" s="2">
        <v>62312400</v>
      </c>
      <c r="V3046" s="2">
        <v>63711800</v>
      </c>
      <c r="W3046" s="2">
        <v>65213000</v>
      </c>
      <c r="X3046" s="2">
        <v>66790500</v>
      </c>
      <c r="Y3046" s="2">
        <v>68418900</v>
      </c>
      <c r="Z3046" s="2">
        <v>70047300</v>
      </c>
      <c r="AA3046" s="2">
        <v>71624900</v>
      </c>
      <c r="AB3046" s="2">
        <v>73253300</v>
      </c>
      <c r="AC3046" s="2">
        <v>75008900</v>
      </c>
      <c r="AD3046" s="2">
        <v>76739100</v>
      </c>
      <c r="AE3046" s="2">
        <v>78367500</v>
      </c>
      <c r="AF3046" s="2">
        <v>80275800</v>
      </c>
    </row>
    <row r="3047" spans="1:32">
      <c r="A3047" t="s">
        <v>8650</v>
      </c>
      <c r="B3047" t="s">
        <v>19</v>
      </c>
      <c r="C3047">
        <v>0</v>
      </c>
      <c r="D3047">
        <v>0</v>
      </c>
      <c r="E3047">
        <v>0</v>
      </c>
      <c r="F3047">
        <v>0</v>
      </c>
      <c r="G3047">
        <v>0</v>
      </c>
      <c r="H3047">
        <v>0</v>
      </c>
      <c r="I3047">
        <v>0</v>
      </c>
      <c r="J3047">
        <v>0</v>
      </c>
      <c r="K3047">
        <v>0</v>
      </c>
      <c r="L3047">
        <v>0</v>
      </c>
      <c r="M3047">
        <v>0</v>
      </c>
      <c r="N3047">
        <v>0</v>
      </c>
      <c r="O3047">
        <v>0</v>
      </c>
      <c r="P3047">
        <v>0</v>
      </c>
      <c r="Q3047">
        <v>0</v>
      </c>
      <c r="R3047">
        <v>0</v>
      </c>
      <c r="S3047">
        <v>0</v>
      </c>
      <c r="T3047">
        <v>0</v>
      </c>
      <c r="U3047">
        <v>0</v>
      </c>
      <c r="V3047">
        <v>0</v>
      </c>
      <c r="W3047">
        <v>0</v>
      </c>
      <c r="X3047">
        <v>0</v>
      </c>
      <c r="Y3047">
        <v>0</v>
      </c>
      <c r="Z3047">
        <v>0</v>
      </c>
      <c r="AA3047">
        <v>0</v>
      </c>
      <c r="AB3047">
        <v>0</v>
      </c>
      <c r="AC3047">
        <v>0</v>
      </c>
      <c r="AD3047">
        <v>0</v>
      </c>
      <c r="AE3047">
        <v>0</v>
      </c>
      <c r="AF3047">
        <v>0</v>
      </c>
    </row>
    <row r="3048" spans="1:32">
      <c r="A3048" t="s">
        <v>8651</v>
      </c>
      <c r="B3048" t="s">
        <v>19</v>
      </c>
      <c r="C3048">
        <v>0</v>
      </c>
      <c r="D3048">
        <v>0</v>
      </c>
      <c r="E3048">
        <v>0</v>
      </c>
      <c r="F3048">
        <v>0</v>
      </c>
      <c r="G3048">
        <v>0</v>
      </c>
      <c r="H3048">
        <v>0</v>
      </c>
      <c r="I3048">
        <v>0</v>
      </c>
      <c r="J3048">
        <v>0</v>
      </c>
      <c r="K3048">
        <v>0</v>
      </c>
      <c r="L3048">
        <v>0</v>
      </c>
      <c r="M3048">
        <v>0</v>
      </c>
      <c r="N3048">
        <v>0</v>
      </c>
      <c r="O3048">
        <v>0</v>
      </c>
      <c r="P3048">
        <v>0</v>
      </c>
      <c r="Q3048">
        <v>0</v>
      </c>
      <c r="R3048">
        <v>0</v>
      </c>
      <c r="S3048">
        <v>0</v>
      </c>
      <c r="T3048">
        <v>0</v>
      </c>
      <c r="U3048">
        <v>0</v>
      </c>
      <c r="V3048">
        <v>0</v>
      </c>
      <c r="W3048">
        <v>0</v>
      </c>
      <c r="X3048">
        <v>0</v>
      </c>
      <c r="Y3048">
        <v>0</v>
      </c>
      <c r="Z3048">
        <v>0</v>
      </c>
      <c r="AA3048">
        <v>0</v>
      </c>
      <c r="AB3048">
        <v>0</v>
      </c>
      <c r="AC3048">
        <v>0</v>
      </c>
      <c r="AD3048">
        <v>0</v>
      </c>
      <c r="AE3048">
        <v>0</v>
      </c>
      <c r="AF3048">
        <v>0</v>
      </c>
    </row>
    <row r="3049" spans="1:32">
      <c r="A3049" t="s">
        <v>8652</v>
      </c>
      <c r="B3049" t="s">
        <v>19</v>
      </c>
      <c r="C3049">
        <v>0</v>
      </c>
      <c r="D3049">
        <v>0</v>
      </c>
      <c r="E3049">
        <v>0</v>
      </c>
      <c r="F3049">
        <v>0</v>
      </c>
      <c r="G3049">
        <v>0</v>
      </c>
      <c r="H3049">
        <v>0</v>
      </c>
      <c r="I3049">
        <v>0</v>
      </c>
      <c r="J3049">
        <v>0</v>
      </c>
      <c r="K3049">
        <v>0</v>
      </c>
      <c r="L3049">
        <v>0</v>
      </c>
      <c r="M3049">
        <v>0</v>
      </c>
      <c r="N3049">
        <v>0</v>
      </c>
      <c r="O3049">
        <v>0</v>
      </c>
      <c r="P3049">
        <v>0</v>
      </c>
      <c r="Q3049">
        <v>0</v>
      </c>
      <c r="R3049">
        <v>0</v>
      </c>
      <c r="S3049">
        <v>0</v>
      </c>
      <c r="T3049">
        <v>0</v>
      </c>
      <c r="U3049">
        <v>0</v>
      </c>
      <c r="V3049">
        <v>0</v>
      </c>
      <c r="W3049">
        <v>0</v>
      </c>
      <c r="X3049">
        <v>0</v>
      </c>
      <c r="Y3049">
        <v>0</v>
      </c>
      <c r="Z3049">
        <v>0</v>
      </c>
      <c r="AA3049">
        <v>0</v>
      </c>
      <c r="AB3049">
        <v>0</v>
      </c>
      <c r="AC3049">
        <v>0</v>
      </c>
      <c r="AD3049">
        <v>0</v>
      </c>
      <c r="AE3049">
        <v>0</v>
      </c>
      <c r="AF3049">
        <v>0</v>
      </c>
    </row>
    <row r="3050" spans="1:32">
      <c r="A3050" t="s">
        <v>8653</v>
      </c>
      <c r="B3050" t="s">
        <v>19</v>
      </c>
      <c r="C3050">
        <v>0</v>
      </c>
      <c r="D3050">
        <v>0</v>
      </c>
      <c r="E3050">
        <v>0</v>
      </c>
      <c r="F3050">
        <v>0</v>
      </c>
      <c r="G3050">
        <v>0</v>
      </c>
      <c r="H3050">
        <v>0</v>
      </c>
      <c r="I3050">
        <v>0</v>
      </c>
      <c r="J3050">
        <v>0</v>
      </c>
      <c r="K3050">
        <v>0</v>
      </c>
      <c r="L3050">
        <v>0</v>
      </c>
      <c r="M3050">
        <v>0</v>
      </c>
      <c r="N3050">
        <v>0</v>
      </c>
      <c r="O3050">
        <v>0</v>
      </c>
      <c r="P3050">
        <v>0</v>
      </c>
      <c r="Q3050">
        <v>0</v>
      </c>
      <c r="R3050">
        <v>0</v>
      </c>
      <c r="S3050">
        <v>0</v>
      </c>
      <c r="T3050">
        <v>0</v>
      </c>
      <c r="U3050">
        <v>0</v>
      </c>
      <c r="V3050">
        <v>0</v>
      </c>
      <c r="W3050">
        <v>0</v>
      </c>
      <c r="X3050">
        <v>0</v>
      </c>
      <c r="Y3050">
        <v>0</v>
      </c>
      <c r="Z3050">
        <v>0</v>
      </c>
      <c r="AA3050">
        <v>0</v>
      </c>
      <c r="AB3050">
        <v>0</v>
      </c>
      <c r="AC3050">
        <v>0</v>
      </c>
      <c r="AD3050">
        <v>0</v>
      </c>
      <c r="AE3050">
        <v>0</v>
      </c>
      <c r="AF3050">
        <v>0</v>
      </c>
    </row>
    <row r="3051" spans="1:32">
      <c r="A3051" t="s">
        <v>8654</v>
      </c>
      <c r="B3051" t="s">
        <v>19</v>
      </c>
      <c r="C3051" s="2">
        <v>1278120000</v>
      </c>
      <c r="D3051" s="2">
        <v>1231300000</v>
      </c>
      <c r="E3051" s="2">
        <v>1225500000</v>
      </c>
      <c r="F3051" s="2">
        <v>1197330000</v>
      </c>
      <c r="G3051" s="2">
        <v>1223840000</v>
      </c>
      <c r="H3051" s="2">
        <v>1212240000</v>
      </c>
      <c r="I3051" s="2">
        <v>1209760000</v>
      </c>
      <c r="J3051" s="2">
        <v>1228810000</v>
      </c>
      <c r="K3051" s="2">
        <v>1252840000</v>
      </c>
      <c r="L3051" s="2">
        <v>1265270000</v>
      </c>
      <c r="M3051" s="2">
        <v>1273560000</v>
      </c>
      <c r="N3051" s="2">
        <v>1292620000</v>
      </c>
      <c r="O3051" s="2">
        <v>1317470000</v>
      </c>
      <c r="P3051" s="2">
        <v>1346060000</v>
      </c>
      <c r="Q3051" s="2">
        <v>1364700000</v>
      </c>
      <c r="R3051" s="2">
        <v>1365950000</v>
      </c>
      <c r="S3051" s="2">
        <v>1378380000</v>
      </c>
      <c r="T3051" s="2">
        <v>1389150000</v>
      </c>
      <c r="U3051" s="2">
        <v>1401990000</v>
      </c>
      <c r="V3051" s="2">
        <v>1418980000</v>
      </c>
      <c r="W3051" s="2">
        <v>1440940000</v>
      </c>
      <c r="X3051" s="2">
        <v>1459990000</v>
      </c>
      <c r="Y3051" s="2">
        <v>1474490000</v>
      </c>
      <c r="Z3051" s="2">
        <v>1481950000</v>
      </c>
      <c r="AA3051" s="2">
        <v>1479470000</v>
      </c>
      <c r="AB3051" s="2">
        <v>1479880000</v>
      </c>
      <c r="AC3051" s="2">
        <v>1487750000</v>
      </c>
      <c r="AD3051" s="2">
        <v>1491070000</v>
      </c>
      <c r="AE3051" s="2">
        <v>1498520000</v>
      </c>
      <c r="AF3051" s="2">
        <v>1520480000</v>
      </c>
    </row>
    <row r="3052" spans="1:32">
      <c r="A3052" t="s">
        <v>8655</v>
      </c>
      <c r="B3052" t="s">
        <v>19</v>
      </c>
      <c r="C3052" s="2">
        <v>37796800000</v>
      </c>
      <c r="D3052" s="2">
        <v>36412300000</v>
      </c>
      <c r="E3052" s="2">
        <v>36240800000</v>
      </c>
      <c r="F3052" s="2">
        <v>35407700000</v>
      </c>
      <c r="G3052" s="2">
        <v>36191800000</v>
      </c>
      <c r="H3052" s="2">
        <v>35848800000</v>
      </c>
      <c r="I3052" s="2">
        <v>35775300000</v>
      </c>
      <c r="J3052" s="2">
        <v>36338800000</v>
      </c>
      <c r="K3052" s="2">
        <v>37049400000</v>
      </c>
      <c r="L3052" s="2">
        <v>37417000000</v>
      </c>
      <c r="M3052" s="2">
        <v>37662000000</v>
      </c>
      <c r="N3052" s="2">
        <v>38225600000</v>
      </c>
      <c r="O3052" s="2">
        <v>38960700000</v>
      </c>
      <c r="P3052" s="2">
        <v>39806100000</v>
      </c>
      <c r="Q3052" s="2">
        <v>40357400000</v>
      </c>
      <c r="R3052" s="2">
        <v>40394200000</v>
      </c>
      <c r="S3052" s="2">
        <v>40761700000</v>
      </c>
      <c r="T3052" s="2">
        <v>41080300000</v>
      </c>
      <c r="U3052" s="2">
        <v>41460100000</v>
      </c>
      <c r="V3052" s="2">
        <v>41962400000</v>
      </c>
      <c r="W3052" s="2">
        <v>42611800000</v>
      </c>
      <c r="X3052" s="2">
        <v>43175300000</v>
      </c>
      <c r="Y3052" s="2">
        <v>43604200000</v>
      </c>
      <c r="Z3052" s="2">
        <v>43824700000</v>
      </c>
      <c r="AA3052" s="2">
        <v>43751200000</v>
      </c>
      <c r="AB3052" s="2">
        <v>43763400000</v>
      </c>
      <c r="AC3052" s="2">
        <v>43996200000</v>
      </c>
      <c r="AD3052" s="2">
        <v>44094200000</v>
      </c>
      <c r="AE3052" s="2">
        <v>44314800000</v>
      </c>
      <c r="AF3052" s="2">
        <v>44964100000</v>
      </c>
    </row>
    <row r="3053" spans="1:32">
      <c r="A3053" t="s">
        <v>8656</v>
      </c>
      <c r="B3053" t="s">
        <v>19</v>
      </c>
      <c r="C3053" s="2">
        <v>15342000000</v>
      </c>
      <c r="D3053" s="2">
        <v>14780100000</v>
      </c>
      <c r="E3053" s="2">
        <v>14710400000</v>
      </c>
      <c r="F3053" s="2">
        <v>14372300000</v>
      </c>
      <c r="G3053" s="2">
        <v>14690500000</v>
      </c>
      <c r="H3053" s="2">
        <v>14551300000</v>
      </c>
      <c r="I3053" s="2">
        <v>14521500000</v>
      </c>
      <c r="J3053" s="2">
        <v>14750200000</v>
      </c>
      <c r="K3053" s="2">
        <v>15038700000</v>
      </c>
      <c r="L3053" s="2">
        <v>15187800000</v>
      </c>
      <c r="M3053" s="2">
        <v>15287300000</v>
      </c>
      <c r="N3053" s="2">
        <v>15516100000</v>
      </c>
      <c r="O3053" s="2">
        <v>15814500000</v>
      </c>
      <c r="P3053" s="2">
        <v>16157600000</v>
      </c>
      <c r="Q3053" s="2">
        <v>16381400000</v>
      </c>
      <c r="R3053" s="2">
        <v>16396300000</v>
      </c>
      <c r="S3053" s="2">
        <v>16545500000</v>
      </c>
      <c r="T3053" s="2">
        <v>16674800000</v>
      </c>
      <c r="U3053" s="2">
        <v>16829000000</v>
      </c>
      <c r="V3053" s="2">
        <v>17032900000</v>
      </c>
      <c r="W3053" s="2">
        <v>17296400000</v>
      </c>
      <c r="X3053" s="2">
        <v>17525200000</v>
      </c>
      <c r="Y3053" s="2">
        <v>17699300000</v>
      </c>
      <c r="Z3053" s="2">
        <v>17788800000</v>
      </c>
      <c r="AA3053" s="2">
        <v>17758900000</v>
      </c>
      <c r="AB3053" s="2">
        <v>17763900000</v>
      </c>
      <c r="AC3053" s="2">
        <v>17858400000</v>
      </c>
      <c r="AD3053" s="2">
        <v>17898200000</v>
      </c>
      <c r="AE3053" s="2">
        <v>17987700000</v>
      </c>
      <c r="AF3053" s="2">
        <v>18251300000</v>
      </c>
    </row>
    <row r="3054" spans="1:32">
      <c r="A3054" t="s">
        <v>8657</v>
      </c>
      <c r="B3054" t="s">
        <v>19</v>
      </c>
      <c r="C3054" s="2">
        <v>25886200000</v>
      </c>
      <c r="D3054" s="2">
        <v>24938100000</v>
      </c>
      <c r="E3054" s="2">
        <v>24820600000</v>
      </c>
      <c r="F3054" s="2">
        <v>24250000000</v>
      </c>
      <c r="G3054" s="2">
        <v>24787000000</v>
      </c>
      <c r="H3054" s="2">
        <v>24552100000</v>
      </c>
      <c r="I3054" s="2">
        <v>24501700000</v>
      </c>
      <c r="J3054" s="2">
        <v>24887700000</v>
      </c>
      <c r="K3054" s="2">
        <v>25374400000</v>
      </c>
      <c r="L3054" s="2">
        <v>25626100000</v>
      </c>
      <c r="M3054" s="2">
        <v>25793900000</v>
      </c>
      <c r="N3054" s="2">
        <v>26179900000</v>
      </c>
      <c r="O3054" s="2">
        <v>26683400000</v>
      </c>
      <c r="P3054" s="2">
        <v>27262400000</v>
      </c>
      <c r="Q3054" s="2">
        <v>27640000000</v>
      </c>
      <c r="R3054" s="2">
        <v>27665100000</v>
      </c>
      <c r="S3054" s="2">
        <v>27916900000</v>
      </c>
      <c r="T3054" s="2">
        <v>28135000000</v>
      </c>
      <c r="U3054" s="2">
        <v>28395100000</v>
      </c>
      <c r="V3054" s="2">
        <v>28739200000</v>
      </c>
      <c r="W3054" s="2">
        <v>29183900000</v>
      </c>
      <c r="X3054" s="2">
        <v>29569900000</v>
      </c>
      <c r="Y3054" s="2">
        <v>29863600000</v>
      </c>
      <c r="Z3054" s="2">
        <v>30014600000</v>
      </c>
      <c r="AA3054" s="2">
        <v>29964300000</v>
      </c>
      <c r="AB3054" s="2">
        <v>29972700000</v>
      </c>
      <c r="AC3054" s="2">
        <v>30132100000</v>
      </c>
      <c r="AD3054" s="2">
        <v>30199200000</v>
      </c>
      <c r="AE3054" s="2">
        <v>30350200000</v>
      </c>
      <c r="AF3054" s="2">
        <v>30795000000</v>
      </c>
    </row>
    <row r="3055" spans="1:32">
      <c r="A3055" t="s">
        <v>8658</v>
      </c>
      <c r="B3055" t="s">
        <v>19</v>
      </c>
      <c r="C3055" s="2">
        <v>22369600000</v>
      </c>
      <c r="D3055" s="2">
        <v>21550300000</v>
      </c>
      <c r="E3055" s="2">
        <v>21448800000</v>
      </c>
      <c r="F3055" s="2">
        <v>20955700000</v>
      </c>
      <c r="G3055" s="2">
        <v>21419700000</v>
      </c>
      <c r="H3055" s="2">
        <v>21216700000</v>
      </c>
      <c r="I3055" s="2">
        <v>21173200000</v>
      </c>
      <c r="J3055" s="2">
        <v>21506800000</v>
      </c>
      <c r="K3055" s="2">
        <v>21927300000</v>
      </c>
      <c r="L3055" s="2">
        <v>22144900000</v>
      </c>
      <c r="M3055" s="2">
        <v>22289900000</v>
      </c>
      <c r="N3055" s="2">
        <v>22623400000</v>
      </c>
      <c r="O3055" s="2">
        <v>23058500000</v>
      </c>
      <c r="P3055" s="2">
        <v>23558800000</v>
      </c>
      <c r="Q3055" s="2">
        <v>23885100000</v>
      </c>
      <c r="R3055" s="2">
        <v>23906900000</v>
      </c>
      <c r="S3055" s="2">
        <v>24124400000</v>
      </c>
      <c r="T3055" s="2">
        <v>24312900000</v>
      </c>
      <c r="U3055" s="2">
        <v>24537700000</v>
      </c>
      <c r="V3055" s="2">
        <v>24835000000</v>
      </c>
      <c r="W3055" s="2">
        <v>25219300000</v>
      </c>
      <c r="X3055" s="2">
        <v>25552900000</v>
      </c>
      <c r="Y3055" s="2">
        <v>25806700000</v>
      </c>
      <c r="Z3055" s="2">
        <v>25937200000</v>
      </c>
      <c r="AA3055" s="2">
        <v>25893700000</v>
      </c>
      <c r="AB3055" s="2">
        <v>25900900000</v>
      </c>
      <c r="AC3055" s="2">
        <v>26038700000</v>
      </c>
      <c r="AD3055" s="2">
        <v>26096700000</v>
      </c>
      <c r="AE3055" s="2">
        <v>26227200000</v>
      </c>
      <c r="AF3055" s="2">
        <v>26611500000</v>
      </c>
    </row>
    <row r="3056" spans="1:32">
      <c r="A3056" t="s">
        <v>8659</v>
      </c>
      <c r="B3056" t="s">
        <v>19</v>
      </c>
      <c r="C3056" s="2">
        <v>2201460000</v>
      </c>
      <c r="D3056" s="2">
        <v>2120820000</v>
      </c>
      <c r="E3056" s="2">
        <v>2110830000</v>
      </c>
      <c r="F3056" s="2">
        <v>2062300000</v>
      </c>
      <c r="G3056" s="2">
        <v>2107970000</v>
      </c>
      <c r="H3056" s="2">
        <v>2087990000</v>
      </c>
      <c r="I3056" s="2">
        <v>2083710000</v>
      </c>
      <c r="J3056" s="2">
        <v>2116540000</v>
      </c>
      <c r="K3056" s="2">
        <v>2157930000</v>
      </c>
      <c r="L3056" s="2">
        <v>2179330000</v>
      </c>
      <c r="M3056" s="2">
        <v>2193610000</v>
      </c>
      <c r="N3056" s="2">
        <v>2226430000</v>
      </c>
      <c r="O3056" s="2">
        <v>2269250000</v>
      </c>
      <c r="P3056" s="2">
        <v>2318490000</v>
      </c>
      <c r="Q3056" s="2">
        <v>2350600000</v>
      </c>
      <c r="R3056" s="2">
        <v>2352740000</v>
      </c>
      <c r="S3056" s="2">
        <v>2374150000</v>
      </c>
      <c r="T3056" s="2">
        <v>2392700000</v>
      </c>
      <c r="U3056" s="2">
        <v>2414820000</v>
      </c>
      <c r="V3056" s="2">
        <v>2444080000</v>
      </c>
      <c r="W3056" s="2">
        <v>2481900000</v>
      </c>
      <c r="X3056" s="2">
        <v>2514730000</v>
      </c>
      <c r="Y3056" s="2">
        <v>2539700000</v>
      </c>
      <c r="Z3056" s="2">
        <v>2552550000</v>
      </c>
      <c r="AA3056" s="2">
        <v>2548270000</v>
      </c>
      <c r="AB3056" s="2">
        <v>2548980000</v>
      </c>
      <c r="AC3056" s="2">
        <v>2562540000</v>
      </c>
      <c r="AD3056" s="2">
        <v>2568250000</v>
      </c>
      <c r="AE3056" s="2">
        <v>2581090000</v>
      </c>
      <c r="AF3056" s="2">
        <v>2618910000</v>
      </c>
    </row>
    <row r="3057" spans="1:32">
      <c r="A3057" t="s">
        <v>8660</v>
      </c>
      <c r="B3057" t="s">
        <v>19</v>
      </c>
      <c r="C3057" s="2">
        <v>820610000</v>
      </c>
      <c r="D3057" s="2">
        <v>790552000</v>
      </c>
      <c r="E3057" s="2">
        <v>786828000</v>
      </c>
      <c r="F3057" s="2">
        <v>768740000</v>
      </c>
      <c r="G3057" s="2">
        <v>785764000</v>
      </c>
      <c r="H3057" s="2">
        <v>778316000</v>
      </c>
      <c r="I3057" s="2">
        <v>776720000</v>
      </c>
      <c r="J3057" s="2">
        <v>788956000</v>
      </c>
      <c r="K3057" s="2">
        <v>804384000</v>
      </c>
      <c r="L3057" s="2">
        <v>812364000</v>
      </c>
      <c r="M3057" s="2">
        <v>817684000</v>
      </c>
      <c r="N3057" s="2">
        <v>829920000</v>
      </c>
      <c r="O3057" s="2">
        <v>845880000</v>
      </c>
      <c r="P3057" s="2">
        <v>864234000</v>
      </c>
      <c r="Q3057" s="2">
        <v>876204000</v>
      </c>
      <c r="R3057" s="2">
        <v>877002000</v>
      </c>
      <c r="S3057" s="2">
        <v>884982000</v>
      </c>
      <c r="T3057" s="2">
        <v>891898000</v>
      </c>
      <c r="U3057" s="2">
        <v>900144000</v>
      </c>
      <c r="V3057" s="2">
        <v>911050000</v>
      </c>
      <c r="W3057" s="2">
        <v>925148000</v>
      </c>
      <c r="X3057" s="2">
        <v>937384000</v>
      </c>
      <c r="Y3057" s="2">
        <v>946694000</v>
      </c>
      <c r="Z3057" s="2">
        <v>951482000</v>
      </c>
      <c r="AA3057" s="2">
        <v>949886000</v>
      </c>
      <c r="AB3057" s="2">
        <v>950152000</v>
      </c>
      <c r="AC3057" s="2">
        <v>955206000</v>
      </c>
      <c r="AD3057" s="2">
        <v>957334000</v>
      </c>
      <c r="AE3057" s="2">
        <v>962122000</v>
      </c>
      <c r="AF3057" s="2">
        <v>976220000</v>
      </c>
    </row>
    <row r="3058" spans="1:32">
      <c r="A3058" t="s">
        <v>8661</v>
      </c>
      <c r="B3058" t="s">
        <v>19</v>
      </c>
      <c r="C3058" s="2">
        <v>7849470000</v>
      </c>
      <c r="D3058" s="2">
        <v>7561960000</v>
      </c>
      <c r="E3058" s="2">
        <v>7526340000</v>
      </c>
      <c r="F3058" s="2">
        <v>7353320000</v>
      </c>
      <c r="G3058" s="2">
        <v>7516160000</v>
      </c>
      <c r="H3058" s="2">
        <v>7444910000</v>
      </c>
      <c r="I3058" s="2">
        <v>7429650000</v>
      </c>
      <c r="J3058" s="2">
        <v>7546690000</v>
      </c>
      <c r="K3058" s="2">
        <v>7694270000</v>
      </c>
      <c r="L3058" s="2">
        <v>7770600000</v>
      </c>
      <c r="M3058" s="2">
        <v>7821490000</v>
      </c>
      <c r="N3058" s="2">
        <v>7938530000</v>
      </c>
      <c r="O3058" s="2">
        <v>8091190000</v>
      </c>
      <c r="P3058" s="2">
        <v>8266760000</v>
      </c>
      <c r="Q3058" s="2">
        <v>8381250000</v>
      </c>
      <c r="R3058" s="2">
        <v>8388890000</v>
      </c>
      <c r="S3058" s="2">
        <v>8465220000</v>
      </c>
      <c r="T3058" s="2">
        <v>8531370000</v>
      </c>
      <c r="U3058" s="2">
        <v>8610250000</v>
      </c>
      <c r="V3058" s="2">
        <v>8714570000</v>
      </c>
      <c r="W3058" s="2">
        <v>8849420000</v>
      </c>
      <c r="X3058" s="2">
        <v>8966470000</v>
      </c>
      <c r="Y3058" s="2">
        <v>9055520000</v>
      </c>
      <c r="Z3058" s="2">
        <v>9101320000</v>
      </c>
      <c r="AA3058" s="2">
        <v>9086050000</v>
      </c>
      <c r="AB3058" s="2">
        <v>9088600000</v>
      </c>
      <c r="AC3058" s="2">
        <v>9136940000</v>
      </c>
      <c r="AD3058" s="2">
        <v>9157300000</v>
      </c>
      <c r="AE3058" s="2">
        <v>9203090000</v>
      </c>
      <c r="AF3058" s="2">
        <v>9337950000</v>
      </c>
    </row>
    <row r="3059" spans="1:32">
      <c r="A3059" t="s">
        <v>8662</v>
      </c>
      <c r="B3059" t="s">
        <v>19</v>
      </c>
      <c r="C3059">
        <v>0</v>
      </c>
      <c r="D3059">
        <v>0</v>
      </c>
      <c r="E3059">
        <v>0</v>
      </c>
      <c r="F3059">
        <v>0</v>
      </c>
      <c r="G3059">
        <v>0</v>
      </c>
      <c r="H3059">
        <v>0</v>
      </c>
      <c r="I3059">
        <v>0</v>
      </c>
      <c r="J3059">
        <v>0</v>
      </c>
      <c r="K3059">
        <v>0</v>
      </c>
      <c r="L3059">
        <v>0</v>
      </c>
      <c r="M3059">
        <v>0</v>
      </c>
      <c r="N3059">
        <v>0</v>
      </c>
      <c r="O3059">
        <v>0</v>
      </c>
      <c r="P3059">
        <v>0</v>
      </c>
      <c r="Q3059">
        <v>0</v>
      </c>
      <c r="R3059">
        <v>0</v>
      </c>
      <c r="S3059">
        <v>0</v>
      </c>
      <c r="T3059">
        <v>0</v>
      </c>
      <c r="U3059">
        <v>0</v>
      </c>
      <c r="V3059">
        <v>0</v>
      </c>
      <c r="W3059">
        <v>0</v>
      </c>
      <c r="X3059">
        <v>0</v>
      </c>
      <c r="Y3059">
        <v>0</v>
      </c>
      <c r="Z3059">
        <v>0</v>
      </c>
      <c r="AA3059">
        <v>0</v>
      </c>
      <c r="AB3059">
        <v>0</v>
      </c>
      <c r="AC3059">
        <v>0</v>
      </c>
      <c r="AD3059">
        <v>0</v>
      </c>
      <c r="AE3059">
        <v>0</v>
      </c>
      <c r="AF3059">
        <v>0</v>
      </c>
    </row>
    <row r="3060" spans="1:32">
      <c r="A3060" t="s">
        <v>8663</v>
      </c>
      <c r="B3060" t="s">
        <v>19</v>
      </c>
      <c r="C3060">
        <v>0</v>
      </c>
      <c r="D3060">
        <v>0</v>
      </c>
      <c r="E3060">
        <v>0</v>
      </c>
      <c r="F3060">
        <v>0</v>
      </c>
      <c r="G3060">
        <v>0</v>
      </c>
      <c r="H3060">
        <v>0</v>
      </c>
      <c r="I3060">
        <v>0</v>
      </c>
      <c r="J3060">
        <v>0</v>
      </c>
      <c r="K3060">
        <v>0</v>
      </c>
      <c r="L3060">
        <v>0</v>
      </c>
      <c r="M3060">
        <v>0</v>
      </c>
      <c r="N3060">
        <v>0</v>
      </c>
      <c r="O3060">
        <v>0</v>
      </c>
      <c r="P3060">
        <v>0</v>
      </c>
      <c r="Q3060">
        <v>0</v>
      </c>
      <c r="R3060">
        <v>0</v>
      </c>
      <c r="S3060">
        <v>0</v>
      </c>
      <c r="T3060">
        <v>0</v>
      </c>
      <c r="U3060">
        <v>0</v>
      </c>
      <c r="V3060">
        <v>0</v>
      </c>
      <c r="W3060">
        <v>0</v>
      </c>
      <c r="X3060">
        <v>0</v>
      </c>
      <c r="Y3060">
        <v>0</v>
      </c>
      <c r="Z3060">
        <v>0</v>
      </c>
      <c r="AA3060">
        <v>0</v>
      </c>
      <c r="AB3060">
        <v>0</v>
      </c>
      <c r="AC3060">
        <v>0</v>
      </c>
      <c r="AD3060">
        <v>0</v>
      </c>
      <c r="AE3060">
        <v>0</v>
      </c>
      <c r="AF3060">
        <v>0</v>
      </c>
    </row>
    <row r="3061" spans="1:32">
      <c r="A3061" t="s">
        <v>8664</v>
      </c>
      <c r="B3061" t="s">
        <v>19</v>
      </c>
      <c r="C3061">
        <v>0</v>
      </c>
      <c r="D3061">
        <v>0</v>
      </c>
      <c r="E3061">
        <v>0</v>
      </c>
      <c r="F3061">
        <v>0</v>
      </c>
      <c r="G3061">
        <v>0</v>
      </c>
      <c r="H3061">
        <v>0</v>
      </c>
      <c r="I3061">
        <v>0</v>
      </c>
      <c r="J3061">
        <v>0</v>
      </c>
      <c r="K3061">
        <v>0</v>
      </c>
      <c r="L3061">
        <v>0</v>
      </c>
      <c r="M3061">
        <v>0</v>
      </c>
      <c r="N3061">
        <v>0</v>
      </c>
      <c r="O3061">
        <v>0</v>
      </c>
      <c r="P3061">
        <v>0</v>
      </c>
      <c r="Q3061">
        <v>0</v>
      </c>
      <c r="R3061">
        <v>0</v>
      </c>
      <c r="S3061">
        <v>0</v>
      </c>
      <c r="T3061">
        <v>0</v>
      </c>
      <c r="U3061">
        <v>0</v>
      </c>
      <c r="V3061">
        <v>0</v>
      </c>
      <c r="W3061">
        <v>0</v>
      </c>
      <c r="X3061">
        <v>0</v>
      </c>
      <c r="Y3061">
        <v>0</v>
      </c>
      <c r="Z3061">
        <v>0</v>
      </c>
      <c r="AA3061">
        <v>0</v>
      </c>
      <c r="AB3061">
        <v>0</v>
      </c>
      <c r="AC3061">
        <v>0</v>
      </c>
      <c r="AD3061">
        <v>0</v>
      </c>
      <c r="AE3061">
        <v>0</v>
      </c>
      <c r="AF3061">
        <v>0</v>
      </c>
    </row>
    <row r="3062" spans="1:32">
      <c r="A3062" t="s">
        <v>8665</v>
      </c>
      <c r="B3062" t="s">
        <v>19</v>
      </c>
      <c r="C3062">
        <v>0</v>
      </c>
      <c r="D3062">
        <v>0</v>
      </c>
      <c r="E3062">
        <v>0</v>
      </c>
      <c r="F3062">
        <v>0</v>
      </c>
      <c r="G3062">
        <v>0</v>
      </c>
      <c r="H3062">
        <v>0</v>
      </c>
      <c r="I3062">
        <v>0</v>
      </c>
      <c r="J3062">
        <v>0</v>
      </c>
      <c r="K3062">
        <v>0</v>
      </c>
      <c r="L3062">
        <v>0</v>
      </c>
      <c r="M3062">
        <v>0</v>
      </c>
      <c r="N3062">
        <v>0</v>
      </c>
      <c r="O3062">
        <v>0</v>
      </c>
      <c r="P3062">
        <v>0</v>
      </c>
      <c r="Q3062">
        <v>0</v>
      </c>
      <c r="R3062">
        <v>0</v>
      </c>
      <c r="S3062">
        <v>0</v>
      </c>
      <c r="T3062">
        <v>0</v>
      </c>
      <c r="U3062">
        <v>0</v>
      </c>
      <c r="V3062">
        <v>0</v>
      </c>
      <c r="W3062">
        <v>0</v>
      </c>
      <c r="X3062">
        <v>0</v>
      </c>
      <c r="Y3062">
        <v>0</v>
      </c>
      <c r="Z3062">
        <v>0</v>
      </c>
      <c r="AA3062">
        <v>0</v>
      </c>
      <c r="AB3062">
        <v>0</v>
      </c>
      <c r="AC3062">
        <v>0</v>
      </c>
      <c r="AD3062">
        <v>0</v>
      </c>
      <c r="AE3062">
        <v>0</v>
      </c>
      <c r="AF3062">
        <v>0</v>
      </c>
    </row>
    <row r="3063" spans="1:32">
      <c r="A3063" t="s">
        <v>8666</v>
      </c>
      <c r="B3063" t="s">
        <v>19</v>
      </c>
      <c r="C3063" s="2">
        <v>3773860000</v>
      </c>
      <c r="D3063" s="2">
        <v>3773860000</v>
      </c>
      <c r="E3063" s="2">
        <v>4026170000</v>
      </c>
      <c r="F3063" s="2">
        <v>3914310000</v>
      </c>
      <c r="G3063" s="2">
        <v>3896080000</v>
      </c>
      <c r="H3063" s="2">
        <v>3899390000</v>
      </c>
      <c r="I3063" s="2">
        <v>3907680000</v>
      </c>
      <c r="J3063" s="2">
        <v>3916380000</v>
      </c>
      <c r="K3063" s="2">
        <v>3921350000</v>
      </c>
      <c r="L3063" s="2">
        <v>3924250000</v>
      </c>
      <c r="M3063" s="2">
        <v>3938750000</v>
      </c>
      <c r="N3063" s="2">
        <v>3957390000</v>
      </c>
      <c r="O3063" s="2">
        <v>3981010000</v>
      </c>
      <c r="P3063" s="2">
        <v>4005450000</v>
      </c>
      <c r="Q3063" s="2">
        <v>4029900000</v>
      </c>
      <c r="R3063" s="2">
        <v>4046880000</v>
      </c>
      <c r="S3063" s="2">
        <v>4068010000</v>
      </c>
      <c r="T3063" s="2">
        <v>4084170000</v>
      </c>
      <c r="U3063" s="2">
        <v>4103640000</v>
      </c>
      <c r="V3063" s="2">
        <v>4126840000</v>
      </c>
      <c r="W3063" s="2">
        <v>4147140000</v>
      </c>
      <c r="X3063" s="2">
        <v>4167860000</v>
      </c>
      <c r="Y3063" s="2">
        <v>4188570000</v>
      </c>
      <c r="Z3063" s="2">
        <v>4196860000</v>
      </c>
      <c r="AA3063" s="2">
        <v>4205140000</v>
      </c>
      <c r="AB3063" s="2">
        <v>4221720000</v>
      </c>
      <c r="AC3063" s="2">
        <v>4250720000</v>
      </c>
      <c r="AD3063" s="2">
        <v>4259000000</v>
      </c>
      <c r="AE3063" s="2">
        <v>4275580000</v>
      </c>
      <c r="AF3063" s="2">
        <v>4308720000</v>
      </c>
    </row>
    <row r="3064" spans="1:32">
      <c r="A3064" t="s">
        <v>8667</v>
      </c>
      <c r="B3064" t="s">
        <v>19</v>
      </c>
      <c r="C3064" s="2">
        <v>111602000000</v>
      </c>
      <c r="D3064" s="2">
        <v>111602000000</v>
      </c>
      <c r="E3064" s="2">
        <v>119063000000</v>
      </c>
      <c r="F3064" s="2">
        <v>115755000000</v>
      </c>
      <c r="G3064" s="2">
        <v>115216000000</v>
      </c>
      <c r="H3064" s="2">
        <v>115314000000</v>
      </c>
      <c r="I3064" s="2">
        <v>115559000000</v>
      </c>
      <c r="J3064" s="2">
        <v>115816000000</v>
      </c>
      <c r="K3064" s="2">
        <v>115963000000</v>
      </c>
      <c r="L3064" s="2">
        <v>116049000000</v>
      </c>
      <c r="M3064" s="2">
        <v>116478000000</v>
      </c>
      <c r="N3064" s="2">
        <v>117029000000</v>
      </c>
      <c r="O3064" s="2">
        <v>117728000000</v>
      </c>
      <c r="P3064" s="2">
        <v>118450000000</v>
      </c>
      <c r="Q3064" s="2">
        <v>119173000000</v>
      </c>
      <c r="R3064" s="2">
        <v>119676000000</v>
      </c>
      <c r="S3064" s="2">
        <v>120300000000</v>
      </c>
      <c r="T3064" s="2">
        <v>120778000000</v>
      </c>
      <c r="U3064" s="2">
        <v>121354000000</v>
      </c>
      <c r="V3064" s="2">
        <v>122040000000</v>
      </c>
      <c r="W3064" s="2">
        <v>122641000000</v>
      </c>
      <c r="X3064" s="2">
        <v>123253000000</v>
      </c>
      <c r="Y3064" s="2">
        <v>123866000000</v>
      </c>
      <c r="Z3064" s="2">
        <v>124111000000</v>
      </c>
      <c r="AA3064" s="2">
        <v>124356000000</v>
      </c>
      <c r="AB3064" s="2">
        <v>124846000000</v>
      </c>
      <c r="AC3064" s="2">
        <v>125703000000</v>
      </c>
      <c r="AD3064" s="2">
        <v>125949000000</v>
      </c>
      <c r="AE3064" s="2">
        <v>126439000000</v>
      </c>
      <c r="AF3064" s="2">
        <v>127419000000</v>
      </c>
    </row>
    <row r="3065" spans="1:32">
      <c r="A3065" t="s">
        <v>8668</v>
      </c>
      <c r="B3065" t="s">
        <v>19</v>
      </c>
      <c r="C3065" s="2">
        <v>45300000000</v>
      </c>
      <c r="D3065" s="2">
        <v>45300000000</v>
      </c>
      <c r="E3065" s="2">
        <v>48328600000</v>
      </c>
      <c r="F3065" s="2">
        <v>46985800000</v>
      </c>
      <c r="G3065" s="2">
        <v>46767000000</v>
      </c>
      <c r="H3065" s="2">
        <v>46806800000</v>
      </c>
      <c r="I3065" s="2">
        <v>46906300000</v>
      </c>
      <c r="J3065" s="2">
        <v>47010700000</v>
      </c>
      <c r="K3065" s="2">
        <v>47070400000</v>
      </c>
      <c r="L3065" s="2">
        <v>47105200000</v>
      </c>
      <c r="M3065" s="2">
        <v>47279300000</v>
      </c>
      <c r="N3065" s="2">
        <v>47503100000</v>
      </c>
      <c r="O3065" s="2">
        <v>47786500000</v>
      </c>
      <c r="P3065" s="2">
        <v>48079900000</v>
      </c>
      <c r="Q3065" s="2">
        <v>48373300000</v>
      </c>
      <c r="R3065" s="2">
        <v>48577200000</v>
      </c>
      <c r="S3065" s="2">
        <v>48830900000</v>
      </c>
      <c r="T3065" s="2">
        <v>49024800000</v>
      </c>
      <c r="U3065" s="2">
        <v>49258600000</v>
      </c>
      <c r="V3065" s="2">
        <v>49537000000</v>
      </c>
      <c r="W3065" s="2">
        <v>49780700000</v>
      </c>
      <c r="X3065" s="2">
        <v>50029400000</v>
      </c>
      <c r="Y3065" s="2">
        <v>50278000000</v>
      </c>
      <c r="Z3065" s="2">
        <v>50377500000</v>
      </c>
      <c r="AA3065" s="2">
        <v>50477000000</v>
      </c>
      <c r="AB3065" s="2">
        <v>50675900000</v>
      </c>
      <c r="AC3065" s="2">
        <v>51024000000</v>
      </c>
      <c r="AD3065" s="2">
        <v>51123500000</v>
      </c>
      <c r="AE3065" s="2">
        <v>51322400000</v>
      </c>
      <c r="AF3065" s="2">
        <v>51720200000</v>
      </c>
    </row>
    <row r="3066" spans="1:32">
      <c r="A3066" t="s">
        <v>8669</v>
      </c>
      <c r="B3066" t="s">
        <v>19</v>
      </c>
      <c r="C3066" s="2">
        <v>76433600000</v>
      </c>
      <c r="D3066" s="2">
        <v>76433600000</v>
      </c>
      <c r="E3066" s="2">
        <v>81543700000</v>
      </c>
      <c r="F3066" s="2">
        <v>79278200000</v>
      </c>
      <c r="G3066" s="2">
        <v>78909000000</v>
      </c>
      <c r="H3066" s="2">
        <v>78976100000</v>
      </c>
      <c r="I3066" s="2">
        <v>79143900000</v>
      </c>
      <c r="J3066" s="2">
        <v>79320100000</v>
      </c>
      <c r="K3066" s="2">
        <v>79420800000</v>
      </c>
      <c r="L3066" s="2">
        <v>79479600000</v>
      </c>
      <c r="M3066" s="2">
        <v>79773200000</v>
      </c>
      <c r="N3066" s="2">
        <v>80150800000</v>
      </c>
      <c r="O3066" s="2">
        <v>80629100000</v>
      </c>
      <c r="P3066" s="2">
        <v>81124200000</v>
      </c>
      <c r="Q3066" s="2">
        <v>81619300000</v>
      </c>
      <c r="R3066" s="2">
        <v>81963300000</v>
      </c>
      <c r="S3066" s="2">
        <v>82391200000</v>
      </c>
      <c r="T3066" s="2">
        <v>82718500000</v>
      </c>
      <c r="U3066" s="2">
        <v>83112900000</v>
      </c>
      <c r="V3066" s="2">
        <v>83582800000</v>
      </c>
      <c r="W3066" s="2">
        <v>83993900000</v>
      </c>
      <c r="X3066" s="2">
        <v>84413500000</v>
      </c>
      <c r="Y3066" s="2">
        <v>84833000000</v>
      </c>
      <c r="Z3066" s="2">
        <v>85000800000</v>
      </c>
      <c r="AA3066" s="2">
        <v>85168600000</v>
      </c>
      <c r="AB3066" s="2">
        <v>85504300000</v>
      </c>
      <c r="AC3066" s="2">
        <v>86091700000</v>
      </c>
      <c r="AD3066" s="2">
        <v>86259500000</v>
      </c>
      <c r="AE3066" s="2">
        <v>86595100000</v>
      </c>
      <c r="AF3066" s="2">
        <v>87266400000</v>
      </c>
    </row>
    <row r="3067" spans="1:32">
      <c r="A3067" t="s">
        <v>8670</v>
      </c>
      <c r="B3067" t="s">
        <v>19</v>
      </c>
      <c r="C3067" s="2">
        <v>66050300000</v>
      </c>
      <c r="D3067" s="2">
        <v>66050300000</v>
      </c>
      <c r="E3067" s="2">
        <v>70466200000</v>
      </c>
      <c r="F3067" s="2">
        <v>68508400000</v>
      </c>
      <c r="G3067" s="2">
        <v>68189300000</v>
      </c>
      <c r="H3067" s="2">
        <v>68247400000</v>
      </c>
      <c r="I3067" s="2">
        <v>68392400000</v>
      </c>
      <c r="J3067" s="2">
        <v>68544600000</v>
      </c>
      <c r="K3067" s="2">
        <v>68631700000</v>
      </c>
      <c r="L3067" s="2">
        <v>68682400000</v>
      </c>
      <c r="M3067" s="2">
        <v>68936200000</v>
      </c>
      <c r="N3067" s="2">
        <v>69262500000</v>
      </c>
      <c r="O3067" s="2">
        <v>69675800000</v>
      </c>
      <c r="P3067" s="2">
        <v>70103600000</v>
      </c>
      <c r="Q3067" s="2">
        <v>70531400000</v>
      </c>
      <c r="R3067" s="2">
        <v>70828700000</v>
      </c>
      <c r="S3067" s="2">
        <v>71198600000</v>
      </c>
      <c r="T3067" s="2">
        <v>71481300000</v>
      </c>
      <c r="U3067" s="2">
        <v>71822100000</v>
      </c>
      <c r="V3067" s="2">
        <v>72228200000</v>
      </c>
      <c r="W3067" s="2">
        <v>72583500000</v>
      </c>
      <c r="X3067" s="2">
        <v>72946100000</v>
      </c>
      <c r="Y3067" s="2">
        <v>73308600000</v>
      </c>
      <c r="Z3067" s="2">
        <v>73453600000</v>
      </c>
      <c r="AA3067" s="2">
        <v>73598700000</v>
      </c>
      <c r="AB3067" s="2">
        <v>73888700000</v>
      </c>
      <c r="AC3067" s="2">
        <v>74396300000</v>
      </c>
      <c r="AD3067" s="2">
        <v>74541300000</v>
      </c>
      <c r="AE3067" s="2">
        <v>74831400000</v>
      </c>
      <c r="AF3067" s="2">
        <v>75411400000</v>
      </c>
    </row>
    <row r="3068" spans="1:32">
      <c r="A3068" t="s">
        <v>8671</v>
      </c>
      <c r="B3068" t="s">
        <v>19</v>
      </c>
      <c r="C3068" s="2">
        <v>6500180000</v>
      </c>
      <c r="D3068" s="2">
        <v>6500180000</v>
      </c>
      <c r="E3068" s="2">
        <v>6934760000</v>
      </c>
      <c r="F3068" s="2">
        <v>6742090000</v>
      </c>
      <c r="G3068" s="2">
        <v>6710690000</v>
      </c>
      <c r="H3068" s="2">
        <v>6716400000</v>
      </c>
      <c r="I3068" s="2">
        <v>6730680000</v>
      </c>
      <c r="J3068" s="2">
        <v>6745660000</v>
      </c>
      <c r="K3068" s="2">
        <v>6754220000</v>
      </c>
      <c r="L3068" s="2">
        <v>6759220000</v>
      </c>
      <c r="M3068" s="2">
        <v>6784200000</v>
      </c>
      <c r="N3068" s="2">
        <v>6816310000</v>
      </c>
      <c r="O3068" s="2">
        <v>6856980000</v>
      </c>
      <c r="P3068" s="2">
        <v>6899080000</v>
      </c>
      <c r="Q3068" s="2">
        <v>6941190000</v>
      </c>
      <c r="R3068" s="2">
        <v>6970440000</v>
      </c>
      <c r="S3068" s="2">
        <v>7006840000</v>
      </c>
      <c r="T3068" s="2">
        <v>7034670000</v>
      </c>
      <c r="U3068" s="2">
        <v>7068210000</v>
      </c>
      <c r="V3068" s="2">
        <v>7108170000</v>
      </c>
      <c r="W3068" s="2">
        <v>7143140000</v>
      </c>
      <c r="X3068" s="2">
        <v>7178820000</v>
      </c>
      <c r="Y3068" s="2">
        <v>7214500000</v>
      </c>
      <c r="Z3068" s="2">
        <v>7228770000</v>
      </c>
      <c r="AA3068" s="2">
        <v>7243040000</v>
      </c>
      <c r="AB3068" s="2">
        <v>7271580000</v>
      </c>
      <c r="AC3068" s="2">
        <v>7321540000</v>
      </c>
      <c r="AD3068" s="2">
        <v>7335810000</v>
      </c>
      <c r="AE3068" s="2">
        <v>7364350000</v>
      </c>
      <c r="AF3068" s="2">
        <v>7421440000</v>
      </c>
    </row>
    <row r="3069" spans="1:32">
      <c r="A3069" t="s">
        <v>8672</v>
      </c>
      <c r="B3069" t="s">
        <v>19</v>
      </c>
      <c r="C3069" s="2">
        <v>2422990000</v>
      </c>
      <c r="D3069" s="2">
        <v>2422990000</v>
      </c>
      <c r="E3069" s="2">
        <v>2584990000</v>
      </c>
      <c r="F3069" s="2">
        <v>2513170000</v>
      </c>
      <c r="G3069" s="2">
        <v>2501460000</v>
      </c>
      <c r="H3069" s="2">
        <v>2503590000</v>
      </c>
      <c r="I3069" s="2">
        <v>2508910000</v>
      </c>
      <c r="J3069" s="2">
        <v>2514500000</v>
      </c>
      <c r="K3069" s="2">
        <v>2517690000</v>
      </c>
      <c r="L3069" s="2">
        <v>2519550000</v>
      </c>
      <c r="M3069" s="2">
        <v>2528860000</v>
      </c>
      <c r="N3069" s="2">
        <v>2540830000</v>
      </c>
      <c r="O3069" s="2">
        <v>2555990000</v>
      </c>
      <c r="P3069" s="2">
        <v>2571690000</v>
      </c>
      <c r="Q3069" s="2">
        <v>2587380000</v>
      </c>
      <c r="R3069" s="2">
        <v>2598290000</v>
      </c>
      <c r="S3069" s="2">
        <v>2611850000</v>
      </c>
      <c r="T3069" s="2">
        <v>2622230000</v>
      </c>
      <c r="U3069" s="2">
        <v>2634730000</v>
      </c>
      <c r="V3069" s="2">
        <v>2649630000</v>
      </c>
      <c r="W3069" s="2">
        <v>2662660000</v>
      </c>
      <c r="X3069" s="2">
        <v>2675960000</v>
      </c>
      <c r="Y3069" s="2">
        <v>2689260000</v>
      </c>
      <c r="Z3069" s="2">
        <v>2694580000</v>
      </c>
      <c r="AA3069" s="2">
        <v>2699900000</v>
      </c>
      <c r="AB3069" s="2">
        <v>2710540000</v>
      </c>
      <c r="AC3069" s="2">
        <v>2729160000</v>
      </c>
      <c r="AD3069" s="2">
        <v>2734480000</v>
      </c>
      <c r="AE3069" s="2">
        <v>2745120000</v>
      </c>
      <c r="AF3069" s="2">
        <v>2766400000</v>
      </c>
    </row>
    <row r="3070" spans="1:32">
      <c r="A3070" t="s">
        <v>8673</v>
      </c>
      <c r="B3070" t="s">
        <v>19</v>
      </c>
      <c r="C3070" s="2">
        <v>23176900000</v>
      </c>
      <c r="D3070" s="2">
        <v>23176900000</v>
      </c>
      <c r="E3070" s="2">
        <v>24726500000</v>
      </c>
      <c r="F3070" s="2">
        <v>24039500000</v>
      </c>
      <c r="G3070" s="2">
        <v>23927500000</v>
      </c>
      <c r="H3070" s="2">
        <v>23947900000</v>
      </c>
      <c r="I3070" s="2">
        <v>23998800000</v>
      </c>
      <c r="J3070" s="2">
        <v>24052200000</v>
      </c>
      <c r="K3070" s="2">
        <v>24082700000</v>
      </c>
      <c r="L3070" s="2">
        <v>24100600000</v>
      </c>
      <c r="M3070" s="2">
        <v>24189600000</v>
      </c>
      <c r="N3070" s="2">
        <v>24304100000</v>
      </c>
      <c r="O3070" s="2">
        <v>24449100000</v>
      </c>
      <c r="P3070" s="2">
        <v>24599300000</v>
      </c>
      <c r="Q3070" s="2">
        <v>24749400000</v>
      </c>
      <c r="R3070" s="2">
        <v>24853700000</v>
      </c>
      <c r="S3070" s="2">
        <v>24983500000</v>
      </c>
      <c r="T3070" s="2">
        <v>25082700000</v>
      </c>
      <c r="U3070" s="2">
        <v>25202300000</v>
      </c>
      <c r="V3070" s="2">
        <v>25344800000</v>
      </c>
      <c r="W3070" s="2">
        <v>25469400000</v>
      </c>
      <c r="X3070" s="2">
        <v>25596700000</v>
      </c>
      <c r="Y3070" s="2">
        <v>25723900000</v>
      </c>
      <c r="Z3070" s="2">
        <v>25774800000</v>
      </c>
      <c r="AA3070" s="2">
        <v>25825700000</v>
      </c>
      <c r="AB3070" s="2">
        <v>25927400000</v>
      </c>
      <c r="AC3070" s="2">
        <v>26105500000</v>
      </c>
      <c r="AD3070" s="2">
        <v>26156400000</v>
      </c>
      <c r="AE3070" s="2">
        <v>26258200000</v>
      </c>
      <c r="AF3070" s="2">
        <v>26461800000</v>
      </c>
    </row>
    <row r="3071" spans="1:32">
      <c r="A3071" t="s">
        <v>8674</v>
      </c>
      <c r="B3071" t="s">
        <v>19</v>
      </c>
      <c r="C3071">
        <v>0</v>
      </c>
      <c r="D3071">
        <v>0</v>
      </c>
      <c r="E3071">
        <v>0</v>
      </c>
      <c r="F3071">
        <v>0</v>
      </c>
      <c r="G3071">
        <v>0</v>
      </c>
      <c r="H3071">
        <v>0</v>
      </c>
      <c r="I3071">
        <v>0</v>
      </c>
      <c r="J3071">
        <v>0</v>
      </c>
      <c r="K3071">
        <v>0</v>
      </c>
      <c r="L3071">
        <v>0</v>
      </c>
      <c r="M3071">
        <v>0</v>
      </c>
      <c r="N3071">
        <v>0</v>
      </c>
      <c r="O3071">
        <v>0</v>
      </c>
      <c r="P3071">
        <v>0</v>
      </c>
      <c r="Q3071">
        <v>0</v>
      </c>
      <c r="R3071">
        <v>0</v>
      </c>
      <c r="S3071">
        <v>0</v>
      </c>
      <c r="T3071">
        <v>0</v>
      </c>
      <c r="U3071">
        <v>0</v>
      </c>
      <c r="V3071">
        <v>0</v>
      </c>
      <c r="W3071">
        <v>0</v>
      </c>
      <c r="X3071">
        <v>0</v>
      </c>
      <c r="Y3071">
        <v>0</v>
      </c>
      <c r="Z3071">
        <v>0</v>
      </c>
      <c r="AA3071">
        <v>0</v>
      </c>
      <c r="AB3071">
        <v>0</v>
      </c>
      <c r="AC3071">
        <v>0</v>
      </c>
      <c r="AD3071">
        <v>0</v>
      </c>
      <c r="AE3071">
        <v>0</v>
      </c>
      <c r="AF3071">
        <v>0</v>
      </c>
    </row>
    <row r="3072" spans="1:32">
      <c r="A3072" t="s">
        <v>8675</v>
      </c>
      <c r="B3072" t="s">
        <v>19</v>
      </c>
      <c r="C3072">
        <v>0</v>
      </c>
      <c r="D3072">
        <v>0</v>
      </c>
      <c r="E3072">
        <v>0</v>
      </c>
      <c r="F3072">
        <v>0</v>
      </c>
      <c r="G3072">
        <v>0</v>
      </c>
      <c r="H3072">
        <v>0</v>
      </c>
      <c r="I3072">
        <v>0</v>
      </c>
      <c r="J3072">
        <v>0</v>
      </c>
      <c r="K3072">
        <v>0</v>
      </c>
      <c r="L3072">
        <v>0</v>
      </c>
      <c r="M3072">
        <v>0</v>
      </c>
      <c r="N3072">
        <v>0</v>
      </c>
      <c r="O3072">
        <v>0</v>
      </c>
      <c r="P3072">
        <v>0</v>
      </c>
      <c r="Q3072">
        <v>0</v>
      </c>
      <c r="R3072">
        <v>0</v>
      </c>
      <c r="S3072">
        <v>0</v>
      </c>
      <c r="T3072">
        <v>0</v>
      </c>
      <c r="U3072">
        <v>0</v>
      </c>
      <c r="V3072">
        <v>0</v>
      </c>
      <c r="W3072">
        <v>0</v>
      </c>
      <c r="X3072">
        <v>0</v>
      </c>
      <c r="Y3072">
        <v>0</v>
      </c>
      <c r="Z3072">
        <v>0</v>
      </c>
      <c r="AA3072">
        <v>0</v>
      </c>
      <c r="AB3072">
        <v>0</v>
      </c>
      <c r="AC3072">
        <v>0</v>
      </c>
      <c r="AD3072">
        <v>0</v>
      </c>
      <c r="AE3072">
        <v>0</v>
      </c>
      <c r="AF3072">
        <v>0</v>
      </c>
    </row>
    <row r="3073" spans="1:32">
      <c r="A3073" t="s">
        <v>8676</v>
      </c>
      <c r="B3073" t="s">
        <v>19</v>
      </c>
      <c r="C3073">
        <v>0</v>
      </c>
      <c r="D3073">
        <v>0</v>
      </c>
      <c r="E3073">
        <v>0</v>
      </c>
      <c r="F3073">
        <v>0</v>
      </c>
      <c r="G3073">
        <v>0</v>
      </c>
      <c r="H3073">
        <v>0</v>
      </c>
      <c r="I3073">
        <v>0</v>
      </c>
      <c r="J3073">
        <v>0</v>
      </c>
      <c r="K3073">
        <v>0</v>
      </c>
      <c r="L3073">
        <v>0</v>
      </c>
      <c r="M3073">
        <v>0</v>
      </c>
      <c r="N3073">
        <v>0</v>
      </c>
      <c r="O3073">
        <v>0</v>
      </c>
      <c r="P3073">
        <v>0</v>
      </c>
      <c r="Q3073">
        <v>0</v>
      </c>
      <c r="R3073">
        <v>0</v>
      </c>
      <c r="S3073">
        <v>0</v>
      </c>
      <c r="T3073">
        <v>0</v>
      </c>
      <c r="U3073">
        <v>0</v>
      </c>
      <c r="V3073">
        <v>0</v>
      </c>
      <c r="W3073">
        <v>0</v>
      </c>
      <c r="X3073">
        <v>0</v>
      </c>
      <c r="Y3073">
        <v>0</v>
      </c>
      <c r="Z3073">
        <v>0</v>
      </c>
      <c r="AA3073">
        <v>0</v>
      </c>
      <c r="AB3073">
        <v>0</v>
      </c>
      <c r="AC3073">
        <v>0</v>
      </c>
      <c r="AD3073">
        <v>0</v>
      </c>
      <c r="AE3073">
        <v>0</v>
      </c>
      <c r="AF3073">
        <v>0</v>
      </c>
    </row>
    <row r="3074" spans="1:32">
      <c r="A3074" t="s">
        <v>8677</v>
      </c>
      <c r="B3074" t="s">
        <v>19</v>
      </c>
      <c r="C3074">
        <v>0</v>
      </c>
      <c r="D3074">
        <v>0</v>
      </c>
      <c r="E3074">
        <v>0</v>
      </c>
      <c r="F3074">
        <v>0</v>
      </c>
      <c r="G3074">
        <v>0</v>
      </c>
      <c r="H3074">
        <v>0</v>
      </c>
      <c r="I3074">
        <v>0</v>
      </c>
      <c r="J3074">
        <v>0</v>
      </c>
      <c r="K3074">
        <v>0</v>
      </c>
      <c r="L3074">
        <v>0</v>
      </c>
      <c r="M3074">
        <v>0</v>
      </c>
      <c r="N3074">
        <v>0</v>
      </c>
      <c r="O3074">
        <v>0</v>
      </c>
      <c r="P3074">
        <v>0</v>
      </c>
      <c r="Q3074">
        <v>0</v>
      </c>
      <c r="R3074">
        <v>0</v>
      </c>
      <c r="S3074">
        <v>0</v>
      </c>
      <c r="T3074">
        <v>0</v>
      </c>
      <c r="U3074">
        <v>0</v>
      </c>
      <c r="V3074">
        <v>0</v>
      </c>
      <c r="W3074">
        <v>0</v>
      </c>
      <c r="X3074">
        <v>0</v>
      </c>
      <c r="Y3074">
        <v>0</v>
      </c>
      <c r="Z3074">
        <v>0</v>
      </c>
      <c r="AA3074">
        <v>0</v>
      </c>
      <c r="AB3074">
        <v>0</v>
      </c>
      <c r="AC3074">
        <v>0</v>
      </c>
      <c r="AD3074">
        <v>0</v>
      </c>
      <c r="AE3074">
        <v>0</v>
      </c>
      <c r="AF3074">
        <v>0</v>
      </c>
    </row>
    <row r="3075" spans="1:32">
      <c r="A3075" t="s">
        <v>8678</v>
      </c>
      <c r="B3075" t="s">
        <v>19</v>
      </c>
      <c r="C3075" s="2">
        <v>3900630000</v>
      </c>
      <c r="D3075" s="2">
        <v>3803690000</v>
      </c>
      <c r="E3075" s="2">
        <v>4071330000</v>
      </c>
      <c r="F3075" s="2">
        <v>3757290000</v>
      </c>
      <c r="G3075" s="2">
        <v>3734910000</v>
      </c>
      <c r="H3075" s="2">
        <v>3720830000</v>
      </c>
      <c r="I3075" s="2">
        <v>3709230000</v>
      </c>
      <c r="J3075" s="2">
        <v>3715030000</v>
      </c>
      <c r="K3075" s="2">
        <v>3693900000</v>
      </c>
      <c r="L3075" s="2">
        <v>3669040000</v>
      </c>
      <c r="M3075" s="2">
        <v>3646670000</v>
      </c>
      <c r="N3075" s="2">
        <v>3624710000</v>
      </c>
      <c r="O3075" s="2">
        <v>3620980000</v>
      </c>
      <c r="P3075" s="2">
        <v>3622220000</v>
      </c>
      <c r="Q3075" s="2">
        <v>3652050000</v>
      </c>
      <c r="R3075" s="2">
        <v>3650810000</v>
      </c>
      <c r="S3075" s="2">
        <v>3655370000</v>
      </c>
      <c r="T3075" s="2">
        <v>3663240000</v>
      </c>
      <c r="U3075" s="2">
        <v>3674430000</v>
      </c>
      <c r="V3075" s="2">
        <v>3692240000</v>
      </c>
      <c r="W3075" s="2">
        <v>3744860000</v>
      </c>
      <c r="X3075" s="2">
        <v>3770540000</v>
      </c>
      <c r="Y3075" s="2">
        <v>3798720000</v>
      </c>
      <c r="Z3075" s="2">
        <v>3802860000</v>
      </c>
      <c r="AA3075" s="2">
        <v>3831030000</v>
      </c>
      <c r="AB3075" s="2">
        <v>3873700000</v>
      </c>
      <c r="AC3075" s="2">
        <v>3922180000</v>
      </c>
      <c r="AD3075" s="2">
        <v>4009180000</v>
      </c>
      <c r="AE3075" s="2">
        <v>4047300000</v>
      </c>
      <c r="AF3075" s="2">
        <v>4073810000</v>
      </c>
    </row>
    <row r="3076" spans="1:32">
      <c r="A3076" t="s">
        <v>8679</v>
      </c>
      <c r="B3076" t="s">
        <v>19</v>
      </c>
      <c r="C3076" s="2">
        <v>115351000000</v>
      </c>
      <c r="D3076" s="2">
        <v>112484000000</v>
      </c>
      <c r="E3076" s="2">
        <v>120398000000</v>
      </c>
      <c r="F3076" s="2">
        <v>111112000000</v>
      </c>
      <c r="G3076" s="2">
        <v>110450000000</v>
      </c>
      <c r="H3076" s="2">
        <v>110033000000</v>
      </c>
      <c r="I3076" s="2">
        <v>109690000000</v>
      </c>
      <c r="J3076" s="2">
        <v>109862000000</v>
      </c>
      <c r="K3076" s="2">
        <v>109237000000</v>
      </c>
      <c r="L3076" s="2">
        <v>108502000000</v>
      </c>
      <c r="M3076" s="2">
        <v>107840000000</v>
      </c>
      <c r="N3076" s="2">
        <v>107191000000</v>
      </c>
      <c r="O3076" s="2">
        <v>107081000000</v>
      </c>
      <c r="P3076" s="2">
        <v>107117000000</v>
      </c>
      <c r="Q3076" s="2">
        <v>108000000000</v>
      </c>
      <c r="R3076" s="2">
        <v>107963000000</v>
      </c>
      <c r="S3076" s="2">
        <v>108098000000</v>
      </c>
      <c r="T3076" s="2">
        <v>108330000000</v>
      </c>
      <c r="U3076" s="2">
        <v>108661000000</v>
      </c>
      <c r="V3076" s="2">
        <v>109188000000</v>
      </c>
      <c r="W3076" s="2">
        <v>110744000000</v>
      </c>
      <c r="X3076" s="2">
        <v>111504000000</v>
      </c>
      <c r="Y3076" s="2">
        <v>112337000000</v>
      </c>
      <c r="Z3076" s="2">
        <v>112459000000</v>
      </c>
      <c r="AA3076" s="2">
        <v>113292000000</v>
      </c>
      <c r="AB3076" s="2">
        <v>114554000000</v>
      </c>
      <c r="AC3076" s="2">
        <v>115988000000</v>
      </c>
      <c r="AD3076" s="2">
        <v>118561000000</v>
      </c>
      <c r="AE3076" s="2">
        <v>119688000000</v>
      </c>
      <c r="AF3076" s="2">
        <v>120472000000</v>
      </c>
    </row>
    <row r="3077" spans="1:32">
      <c r="A3077" t="s">
        <v>8680</v>
      </c>
      <c r="B3077" t="s">
        <v>19</v>
      </c>
      <c r="C3077" s="2">
        <v>46821700000</v>
      </c>
      <c r="D3077" s="2">
        <v>45658000000</v>
      </c>
      <c r="E3077" s="2">
        <v>48870700000</v>
      </c>
      <c r="F3077" s="2">
        <v>45101000000</v>
      </c>
      <c r="G3077" s="2">
        <v>44832500000</v>
      </c>
      <c r="H3077" s="2">
        <v>44663400000</v>
      </c>
      <c r="I3077" s="2">
        <v>44524200000</v>
      </c>
      <c r="J3077" s="2">
        <v>44593800000</v>
      </c>
      <c r="K3077" s="2">
        <v>44340200000</v>
      </c>
      <c r="L3077" s="2">
        <v>44041800000</v>
      </c>
      <c r="M3077" s="2">
        <v>43773200000</v>
      </c>
      <c r="N3077" s="2">
        <v>43509700000</v>
      </c>
      <c r="O3077" s="2">
        <v>43464900000</v>
      </c>
      <c r="P3077" s="2">
        <v>43479800000</v>
      </c>
      <c r="Q3077" s="2">
        <v>43837900000</v>
      </c>
      <c r="R3077" s="2">
        <v>43823000000</v>
      </c>
      <c r="S3077" s="2">
        <v>43877700000</v>
      </c>
      <c r="T3077" s="2">
        <v>43972200000</v>
      </c>
      <c r="U3077" s="2">
        <v>44106400000</v>
      </c>
      <c r="V3077" s="2">
        <v>44320300000</v>
      </c>
      <c r="W3077" s="2">
        <v>44951900000</v>
      </c>
      <c r="X3077" s="2">
        <v>45260200000</v>
      </c>
      <c r="Y3077" s="2">
        <v>45598400000</v>
      </c>
      <c r="Z3077" s="2">
        <v>45648100000</v>
      </c>
      <c r="AA3077" s="2">
        <v>45986300000</v>
      </c>
      <c r="AB3077" s="2">
        <v>46498500000</v>
      </c>
      <c r="AC3077" s="2">
        <v>47080300000</v>
      </c>
      <c r="AD3077" s="2">
        <v>48124700000</v>
      </c>
      <c r="AE3077" s="2">
        <v>48582200000</v>
      </c>
      <c r="AF3077" s="2">
        <v>48900500000</v>
      </c>
    </row>
    <row r="3078" spans="1:32">
      <c r="A3078" t="s">
        <v>8681</v>
      </c>
      <c r="B3078" t="s">
        <v>19</v>
      </c>
      <c r="C3078" s="2">
        <v>79001300000</v>
      </c>
      <c r="D3078" s="2">
        <v>77037800000</v>
      </c>
      <c r="E3078" s="2">
        <v>82458400000</v>
      </c>
      <c r="F3078" s="2">
        <v>76098000000</v>
      </c>
      <c r="G3078" s="2">
        <v>75644900000</v>
      </c>
      <c r="H3078" s="2">
        <v>75359600000</v>
      </c>
      <c r="I3078" s="2">
        <v>75124600000</v>
      </c>
      <c r="J3078" s="2">
        <v>75242100000</v>
      </c>
      <c r="K3078" s="2">
        <v>74814200000</v>
      </c>
      <c r="L3078" s="2">
        <v>74310700000</v>
      </c>
      <c r="M3078" s="2">
        <v>73857600000</v>
      </c>
      <c r="N3078" s="2">
        <v>73412900000</v>
      </c>
      <c r="O3078" s="2">
        <v>73337300000</v>
      </c>
      <c r="P3078" s="2">
        <v>73362500000</v>
      </c>
      <c r="Q3078" s="2">
        <v>73966700000</v>
      </c>
      <c r="R3078" s="2">
        <v>73941500000</v>
      </c>
      <c r="S3078" s="2">
        <v>74033800000</v>
      </c>
      <c r="T3078" s="2">
        <v>74193200000</v>
      </c>
      <c r="U3078" s="2">
        <v>74419800000</v>
      </c>
      <c r="V3078" s="2">
        <v>74780600000</v>
      </c>
      <c r="W3078" s="2">
        <v>75846200000</v>
      </c>
      <c r="X3078" s="2">
        <v>76366500000</v>
      </c>
      <c r="Y3078" s="2">
        <v>76937100000</v>
      </c>
      <c r="Z3078" s="2">
        <v>77021000000</v>
      </c>
      <c r="AA3078" s="2">
        <v>77591600000</v>
      </c>
      <c r="AB3078" s="2">
        <v>78455800000</v>
      </c>
      <c r="AC3078" s="2">
        <v>79437600000</v>
      </c>
      <c r="AD3078" s="2">
        <v>81199700000</v>
      </c>
      <c r="AE3078" s="2">
        <v>81971700000</v>
      </c>
      <c r="AF3078" s="2">
        <v>82508700000</v>
      </c>
    </row>
    <row r="3079" spans="1:32">
      <c r="A3079" t="s">
        <v>8682</v>
      </c>
      <c r="B3079" t="s">
        <v>19</v>
      </c>
      <c r="C3079" s="2">
        <v>68269100000</v>
      </c>
      <c r="D3079" s="2">
        <v>66572300000</v>
      </c>
      <c r="E3079" s="2">
        <v>71256600000</v>
      </c>
      <c r="F3079" s="2">
        <v>65760200000</v>
      </c>
      <c r="G3079" s="2">
        <v>65368700000</v>
      </c>
      <c r="H3079" s="2">
        <v>65122100000</v>
      </c>
      <c r="I3079" s="2">
        <v>64919100000</v>
      </c>
      <c r="J3079" s="2">
        <v>65020600000</v>
      </c>
      <c r="K3079" s="2">
        <v>64650800000</v>
      </c>
      <c r="L3079" s="2">
        <v>64215700000</v>
      </c>
      <c r="M3079" s="2">
        <v>63824200000</v>
      </c>
      <c r="N3079" s="2">
        <v>63439900000</v>
      </c>
      <c r="O3079" s="2">
        <v>63374600000</v>
      </c>
      <c r="P3079" s="2">
        <v>63396400000</v>
      </c>
      <c r="Q3079" s="2">
        <v>63918400000</v>
      </c>
      <c r="R3079" s="2">
        <v>63896700000</v>
      </c>
      <c r="S3079" s="2">
        <v>63976500000</v>
      </c>
      <c r="T3079" s="2">
        <v>64114200000</v>
      </c>
      <c r="U3079" s="2">
        <v>64310000000</v>
      </c>
      <c r="V3079" s="2">
        <v>64621800000</v>
      </c>
      <c r="W3079" s="2">
        <v>65542700000</v>
      </c>
      <c r="X3079" s="2">
        <v>65992300000</v>
      </c>
      <c r="Y3079" s="2">
        <v>66485300000</v>
      </c>
      <c r="Z3079" s="2">
        <v>66557800000</v>
      </c>
      <c r="AA3079" s="2">
        <v>67050900000</v>
      </c>
      <c r="AB3079" s="2">
        <v>67797800000</v>
      </c>
      <c r="AC3079" s="2">
        <v>68646200000</v>
      </c>
      <c r="AD3079" s="2">
        <v>70168900000</v>
      </c>
      <c r="AE3079" s="2">
        <v>70836000000</v>
      </c>
      <c r="AF3079" s="2">
        <v>71300100000</v>
      </c>
    </row>
    <row r="3080" spans="1:32">
      <c r="A3080" t="s">
        <v>8683</v>
      </c>
      <c r="B3080" t="s">
        <v>19</v>
      </c>
      <c r="C3080" s="2">
        <v>6718540000</v>
      </c>
      <c r="D3080" s="2">
        <v>6551560000</v>
      </c>
      <c r="E3080" s="2">
        <v>7012550000</v>
      </c>
      <c r="F3080" s="2">
        <v>6471640000</v>
      </c>
      <c r="G3080" s="2">
        <v>6433100000</v>
      </c>
      <c r="H3080" s="2">
        <v>6408840000</v>
      </c>
      <c r="I3080" s="2">
        <v>6388860000</v>
      </c>
      <c r="J3080" s="2">
        <v>6398850000</v>
      </c>
      <c r="K3080" s="2">
        <v>6362460000</v>
      </c>
      <c r="L3080" s="2">
        <v>6319640000</v>
      </c>
      <c r="M3080" s="2">
        <v>6281110000</v>
      </c>
      <c r="N3080" s="2">
        <v>6243290000</v>
      </c>
      <c r="O3080" s="2">
        <v>6236860000</v>
      </c>
      <c r="P3080" s="2">
        <v>6239000000</v>
      </c>
      <c r="Q3080" s="2">
        <v>6290380000</v>
      </c>
      <c r="R3080" s="2">
        <v>6288240000</v>
      </c>
      <c r="S3080" s="2">
        <v>6296090000</v>
      </c>
      <c r="T3080" s="2">
        <v>6309650000</v>
      </c>
      <c r="U3080" s="2">
        <v>6328920000</v>
      </c>
      <c r="V3080" s="2">
        <v>6359600000</v>
      </c>
      <c r="W3080" s="2">
        <v>6450230000</v>
      </c>
      <c r="X3080" s="2">
        <v>6494470000</v>
      </c>
      <c r="Y3080" s="2">
        <v>6543000000</v>
      </c>
      <c r="Z3080" s="2">
        <v>6550130000</v>
      </c>
      <c r="AA3080" s="2">
        <v>6598660000</v>
      </c>
      <c r="AB3080" s="2">
        <v>6672160000</v>
      </c>
      <c r="AC3080" s="2">
        <v>6755650000</v>
      </c>
      <c r="AD3080" s="2">
        <v>6905510000</v>
      </c>
      <c r="AE3080" s="2">
        <v>6971160000</v>
      </c>
      <c r="AF3080" s="2">
        <v>7016830000</v>
      </c>
    </row>
    <row r="3081" spans="1:32">
      <c r="A3081" t="s">
        <v>8684</v>
      </c>
      <c r="B3081" t="s">
        <v>19</v>
      </c>
      <c r="C3081" s="2">
        <v>2504390000</v>
      </c>
      <c r="D3081" s="2">
        <v>2442150000</v>
      </c>
      <c r="E3081" s="2">
        <v>2613980000</v>
      </c>
      <c r="F3081" s="2">
        <v>2412350000</v>
      </c>
      <c r="G3081" s="2">
        <v>2397990000</v>
      </c>
      <c r="H3081" s="2">
        <v>2388950000</v>
      </c>
      <c r="I3081" s="2">
        <v>2381500000</v>
      </c>
      <c r="J3081" s="2">
        <v>2385220000</v>
      </c>
      <c r="K3081" s="2">
        <v>2371660000</v>
      </c>
      <c r="L3081" s="2">
        <v>2355700000</v>
      </c>
      <c r="M3081" s="2">
        <v>2341330000</v>
      </c>
      <c r="N3081" s="2">
        <v>2327230000</v>
      </c>
      <c r="O3081" s="2">
        <v>2324840000</v>
      </c>
      <c r="P3081" s="2">
        <v>2325640000</v>
      </c>
      <c r="Q3081" s="2">
        <v>2344790000</v>
      </c>
      <c r="R3081" s="2">
        <v>2343990000</v>
      </c>
      <c r="S3081" s="2">
        <v>2346920000</v>
      </c>
      <c r="T3081" s="2">
        <v>2351970000</v>
      </c>
      <c r="U3081" s="2">
        <v>2359150000</v>
      </c>
      <c r="V3081" s="2">
        <v>2370590000</v>
      </c>
      <c r="W3081" s="2">
        <v>2404370000</v>
      </c>
      <c r="X3081" s="2">
        <v>2420870000</v>
      </c>
      <c r="Y3081" s="2">
        <v>2438950000</v>
      </c>
      <c r="Z3081" s="2">
        <v>2441610000</v>
      </c>
      <c r="AA3081" s="2">
        <v>2459700000</v>
      </c>
      <c r="AB3081" s="2">
        <v>2487100000</v>
      </c>
      <c r="AC3081" s="2">
        <v>2518220000</v>
      </c>
      <c r="AD3081" s="2">
        <v>2574080000</v>
      </c>
      <c r="AE3081" s="2">
        <v>2598550000</v>
      </c>
      <c r="AF3081" s="2">
        <v>2615580000</v>
      </c>
    </row>
    <row r="3082" spans="1:32">
      <c r="A3082" t="s">
        <v>8685</v>
      </c>
      <c r="B3082" t="s">
        <v>19</v>
      </c>
      <c r="C3082" s="2">
        <v>23955500000</v>
      </c>
      <c r="D3082" s="2">
        <v>23360100000</v>
      </c>
      <c r="E3082" s="2">
        <v>25003800000</v>
      </c>
      <c r="F3082" s="2">
        <v>23075200000</v>
      </c>
      <c r="G3082" s="2">
        <v>22937800000</v>
      </c>
      <c r="H3082" s="2">
        <v>22851300000</v>
      </c>
      <c r="I3082" s="2">
        <v>22780000000</v>
      </c>
      <c r="J3082" s="2">
        <v>22815600000</v>
      </c>
      <c r="K3082" s="2">
        <v>22685900000</v>
      </c>
      <c r="L3082" s="2">
        <v>22533200000</v>
      </c>
      <c r="M3082" s="2">
        <v>22395800000</v>
      </c>
      <c r="N3082" s="2">
        <v>22261000000</v>
      </c>
      <c r="O3082" s="2">
        <v>22238100000</v>
      </c>
      <c r="P3082" s="2">
        <v>22245700000</v>
      </c>
      <c r="Q3082" s="2">
        <v>22428900000</v>
      </c>
      <c r="R3082" s="2">
        <v>22421300000</v>
      </c>
      <c r="S3082" s="2">
        <v>22449200000</v>
      </c>
      <c r="T3082" s="2">
        <v>22497600000</v>
      </c>
      <c r="U3082" s="2">
        <v>22566300000</v>
      </c>
      <c r="V3082" s="2">
        <v>22675700000</v>
      </c>
      <c r="W3082" s="2">
        <v>22998800000</v>
      </c>
      <c r="X3082" s="2">
        <v>23156600000</v>
      </c>
      <c r="Y3082" s="2">
        <v>23329600000</v>
      </c>
      <c r="Z3082" s="2">
        <v>23355000000</v>
      </c>
      <c r="AA3082" s="2">
        <v>23528100000</v>
      </c>
      <c r="AB3082" s="2">
        <v>23790100000</v>
      </c>
      <c r="AC3082" s="2">
        <v>24087800000</v>
      </c>
      <c r="AD3082" s="2">
        <v>24622200000</v>
      </c>
      <c r="AE3082" s="2">
        <v>24856200000</v>
      </c>
      <c r="AF3082" s="2">
        <v>25019100000</v>
      </c>
    </row>
    <row r="3083" spans="1:32">
      <c r="A3083" t="s">
        <v>8686</v>
      </c>
      <c r="B3083" t="s">
        <v>19</v>
      </c>
      <c r="C3083">
        <v>0</v>
      </c>
      <c r="D3083">
        <v>0</v>
      </c>
      <c r="E3083">
        <v>0</v>
      </c>
      <c r="F3083">
        <v>0</v>
      </c>
      <c r="G3083">
        <v>0</v>
      </c>
      <c r="H3083">
        <v>0</v>
      </c>
      <c r="I3083">
        <v>0</v>
      </c>
      <c r="J3083">
        <v>0</v>
      </c>
      <c r="K3083">
        <v>0</v>
      </c>
      <c r="L3083">
        <v>0</v>
      </c>
      <c r="M3083">
        <v>0</v>
      </c>
      <c r="N3083">
        <v>0</v>
      </c>
      <c r="O3083">
        <v>0</v>
      </c>
      <c r="P3083">
        <v>0</v>
      </c>
      <c r="Q3083">
        <v>0</v>
      </c>
      <c r="R3083">
        <v>0</v>
      </c>
      <c r="S3083">
        <v>0</v>
      </c>
      <c r="T3083">
        <v>0</v>
      </c>
      <c r="U3083">
        <v>0</v>
      </c>
      <c r="V3083">
        <v>0</v>
      </c>
      <c r="W3083">
        <v>0</v>
      </c>
      <c r="X3083">
        <v>0</v>
      </c>
      <c r="Y3083">
        <v>0</v>
      </c>
      <c r="Z3083">
        <v>0</v>
      </c>
      <c r="AA3083">
        <v>0</v>
      </c>
      <c r="AB3083">
        <v>0</v>
      </c>
      <c r="AC3083">
        <v>0</v>
      </c>
      <c r="AD3083">
        <v>0</v>
      </c>
      <c r="AE3083">
        <v>0</v>
      </c>
      <c r="AF3083">
        <v>0</v>
      </c>
    </row>
    <row r="3084" spans="1:32">
      <c r="A3084" t="s">
        <v>8687</v>
      </c>
      <c r="B3084" t="s">
        <v>19</v>
      </c>
      <c r="C3084">
        <v>0</v>
      </c>
      <c r="D3084">
        <v>0</v>
      </c>
      <c r="E3084">
        <v>0</v>
      </c>
      <c r="F3084">
        <v>0</v>
      </c>
      <c r="G3084">
        <v>0</v>
      </c>
      <c r="H3084">
        <v>0</v>
      </c>
      <c r="I3084">
        <v>0</v>
      </c>
      <c r="J3084">
        <v>0</v>
      </c>
      <c r="K3084">
        <v>0</v>
      </c>
      <c r="L3084">
        <v>0</v>
      </c>
      <c r="M3084">
        <v>0</v>
      </c>
      <c r="N3084">
        <v>0</v>
      </c>
      <c r="O3084">
        <v>0</v>
      </c>
      <c r="P3084">
        <v>0</v>
      </c>
      <c r="Q3084">
        <v>0</v>
      </c>
      <c r="R3084">
        <v>0</v>
      </c>
      <c r="S3084">
        <v>0</v>
      </c>
      <c r="T3084">
        <v>0</v>
      </c>
      <c r="U3084">
        <v>0</v>
      </c>
      <c r="V3084">
        <v>0</v>
      </c>
      <c r="W3084">
        <v>0</v>
      </c>
      <c r="X3084">
        <v>0</v>
      </c>
      <c r="Y3084">
        <v>0</v>
      </c>
      <c r="Z3084">
        <v>0</v>
      </c>
      <c r="AA3084">
        <v>0</v>
      </c>
      <c r="AB3084">
        <v>0</v>
      </c>
      <c r="AC3084">
        <v>0</v>
      </c>
      <c r="AD3084">
        <v>0</v>
      </c>
      <c r="AE3084">
        <v>0</v>
      </c>
      <c r="AF3084">
        <v>0</v>
      </c>
    </row>
    <row r="3085" spans="1:32">
      <c r="A3085" t="s">
        <v>8688</v>
      </c>
      <c r="B3085" t="s">
        <v>19</v>
      </c>
      <c r="C3085">
        <v>0</v>
      </c>
      <c r="D3085">
        <v>0</v>
      </c>
      <c r="E3085">
        <v>0</v>
      </c>
      <c r="F3085">
        <v>0</v>
      </c>
      <c r="G3085">
        <v>0</v>
      </c>
      <c r="H3085">
        <v>0</v>
      </c>
      <c r="I3085">
        <v>0</v>
      </c>
      <c r="J3085">
        <v>0</v>
      </c>
      <c r="K3085">
        <v>0</v>
      </c>
      <c r="L3085">
        <v>0</v>
      </c>
      <c r="M3085">
        <v>0</v>
      </c>
      <c r="N3085">
        <v>0</v>
      </c>
      <c r="O3085">
        <v>0</v>
      </c>
      <c r="P3085">
        <v>0</v>
      </c>
      <c r="Q3085">
        <v>0</v>
      </c>
      <c r="R3085">
        <v>0</v>
      </c>
      <c r="S3085">
        <v>0</v>
      </c>
      <c r="T3085">
        <v>0</v>
      </c>
      <c r="U3085">
        <v>0</v>
      </c>
      <c r="V3085">
        <v>0</v>
      </c>
      <c r="W3085">
        <v>0</v>
      </c>
      <c r="X3085">
        <v>0</v>
      </c>
      <c r="Y3085">
        <v>0</v>
      </c>
      <c r="Z3085">
        <v>0</v>
      </c>
      <c r="AA3085">
        <v>0</v>
      </c>
      <c r="AB3085">
        <v>0</v>
      </c>
      <c r="AC3085">
        <v>0</v>
      </c>
      <c r="AD3085">
        <v>0</v>
      </c>
      <c r="AE3085">
        <v>0</v>
      </c>
      <c r="AF3085">
        <v>0</v>
      </c>
    </row>
    <row r="3086" spans="1:32">
      <c r="A3086" t="s">
        <v>8689</v>
      </c>
      <c r="B3086" t="s">
        <v>19</v>
      </c>
      <c r="C3086">
        <v>0</v>
      </c>
      <c r="D3086">
        <v>0</v>
      </c>
      <c r="E3086">
        <v>0</v>
      </c>
      <c r="F3086">
        <v>0</v>
      </c>
      <c r="G3086">
        <v>0</v>
      </c>
      <c r="H3086">
        <v>0</v>
      </c>
      <c r="I3086">
        <v>0</v>
      </c>
      <c r="J3086">
        <v>0</v>
      </c>
      <c r="K3086">
        <v>0</v>
      </c>
      <c r="L3086">
        <v>0</v>
      </c>
      <c r="M3086">
        <v>0</v>
      </c>
      <c r="N3086">
        <v>0</v>
      </c>
      <c r="O3086">
        <v>0</v>
      </c>
      <c r="P3086">
        <v>0</v>
      </c>
      <c r="Q3086">
        <v>0</v>
      </c>
      <c r="R3086">
        <v>0</v>
      </c>
      <c r="S3086">
        <v>0</v>
      </c>
      <c r="T3086">
        <v>0</v>
      </c>
      <c r="U3086">
        <v>0</v>
      </c>
      <c r="V3086">
        <v>0</v>
      </c>
      <c r="W3086">
        <v>0</v>
      </c>
      <c r="X3086">
        <v>0</v>
      </c>
      <c r="Y3086">
        <v>0</v>
      </c>
      <c r="Z3086">
        <v>0</v>
      </c>
      <c r="AA3086">
        <v>0</v>
      </c>
      <c r="AB3086">
        <v>0</v>
      </c>
      <c r="AC3086">
        <v>0</v>
      </c>
      <c r="AD3086">
        <v>0</v>
      </c>
      <c r="AE3086">
        <v>0</v>
      </c>
      <c r="AF3086">
        <v>0</v>
      </c>
    </row>
    <row r="3087" spans="1:32">
      <c r="A3087" t="s">
        <v>8690</v>
      </c>
      <c r="B3087" t="s">
        <v>19</v>
      </c>
      <c r="C3087">
        <v>29001</v>
      </c>
      <c r="D3087">
        <v>29001</v>
      </c>
      <c r="E3087">
        <v>28943</v>
      </c>
      <c r="F3087">
        <v>28885</v>
      </c>
      <c r="G3087">
        <v>28831.1</v>
      </c>
      <c r="H3087">
        <v>28777.3</v>
      </c>
      <c r="I3087">
        <v>28723.4</v>
      </c>
      <c r="J3087">
        <v>28669.599999999999</v>
      </c>
      <c r="K3087">
        <v>28611.599999999999</v>
      </c>
      <c r="L3087">
        <v>28557.7</v>
      </c>
      <c r="M3087">
        <v>28508</v>
      </c>
      <c r="N3087">
        <v>28454.1</v>
      </c>
      <c r="O3087">
        <v>28462.400000000001</v>
      </c>
      <c r="P3087">
        <v>28470.7</v>
      </c>
      <c r="Q3087">
        <v>28479</v>
      </c>
      <c r="R3087">
        <v>28487.3</v>
      </c>
      <c r="S3087">
        <v>28495.599999999999</v>
      </c>
      <c r="T3087">
        <v>28503.8</v>
      </c>
      <c r="U3087">
        <v>28512.1</v>
      </c>
      <c r="V3087">
        <v>28520.400000000001</v>
      </c>
      <c r="W3087">
        <v>28528.7</v>
      </c>
      <c r="X3087">
        <v>28537</v>
      </c>
      <c r="Y3087">
        <v>28545.3</v>
      </c>
      <c r="Z3087">
        <v>28553.599999999999</v>
      </c>
      <c r="AA3087">
        <v>28561.8</v>
      </c>
      <c r="AB3087">
        <v>28566</v>
      </c>
      <c r="AC3087">
        <v>28574.3</v>
      </c>
      <c r="AD3087">
        <v>28582.6</v>
      </c>
      <c r="AE3087">
        <v>28590.799999999999</v>
      </c>
      <c r="AF3087">
        <v>28599.1</v>
      </c>
    </row>
    <row r="3088" spans="1:32">
      <c r="A3088" t="s">
        <v>8691</v>
      </c>
      <c r="B3088" t="s">
        <v>19</v>
      </c>
      <c r="C3088">
        <v>857626</v>
      </c>
      <c r="D3088">
        <v>857626</v>
      </c>
      <c r="E3088">
        <v>855911</v>
      </c>
      <c r="F3088">
        <v>854195</v>
      </c>
      <c r="G3088">
        <v>852603</v>
      </c>
      <c r="H3088">
        <v>851010</v>
      </c>
      <c r="I3088">
        <v>849417</v>
      </c>
      <c r="J3088">
        <v>847825</v>
      </c>
      <c r="K3088">
        <v>846109</v>
      </c>
      <c r="L3088">
        <v>844517</v>
      </c>
      <c r="M3088">
        <v>843046</v>
      </c>
      <c r="N3088">
        <v>841454</v>
      </c>
      <c r="O3088">
        <v>841699</v>
      </c>
      <c r="P3088">
        <v>841944</v>
      </c>
      <c r="Q3088">
        <v>842189</v>
      </c>
      <c r="R3088">
        <v>842434</v>
      </c>
      <c r="S3088">
        <v>842679</v>
      </c>
      <c r="T3088">
        <v>842924</v>
      </c>
      <c r="U3088">
        <v>843169</v>
      </c>
      <c r="V3088">
        <v>843414</v>
      </c>
      <c r="W3088">
        <v>843659</v>
      </c>
      <c r="X3088">
        <v>843904</v>
      </c>
      <c r="Y3088">
        <v>844149</v>
      </c>
      <c r="Z3088">
        <v>844394</v>
      </c>
      <c r="AA3088">
        <v>844639</v>
      </c>
      <c r="AB3088">
        <v>844762</v>
      </c>
      <c r="AC3088">
        <v>845007</v>
      </c>
      <c r="AD3088">
        <v>845252</v>
      </c>
      <c r="AE3088">
        <v>845497</v>
      </c>
      <c r="AF3088">
        <v>845742</v>
      </c>
    </row>
    <row r="3089" spans="1:32">
      <c r="A3089" t="s">
        <v>8692</v>
      </c>
      <c r="B3089" t="s">
        <v>19</v>
      </c>
      <c r="C3089">
        <v>348117</v>
      </c>
      <c r="D3089">
        <v>348117</v>
      </c>
      <c r="E3089">
        <v>347421</v>
      </c>
      <c r="F3089">
        <v>346725</v>
      </c>
      <c r="G3089">
        <v>346078</v>
      </c>
      <c r="H3089">
        <v>345432</v>
      </c>
      <c r="I3089">
        <v>344785</v>
      </c>
      <c r="J3089">
        <v>344139</v>
      </c>
      <c r="K3089">
        <v>343442</v>
      </c>
      <c r="L3089">
        <v>342796</v>
      </c>
      <c r="M3089">
        <v>342199</v>
      </c>
      <c r="N3089">
        <v>341553</v>
      </c>
      <c r="O3089">
        <v>341652</v>
      </c>
      <c r="P3089">
        <v>341751</v>
      </c>
      <c r="Q3089">
        <v>341851</v>
      </c>
      <c r="R3089">
        <v>341950</v>
      </c>
      <c r="S3089">
        <v>342050</v>
      </c>
      <c r="T3089">
        <v>342149</v>
      </c>
      <c r="U3089">
        <v>342249</v>
      </c>
      <c r="V3089">
        <v>342348</v>
      </c>
      <c r="W3089">
        <v>342448</v>
      </c>
      <c r="X3089">
        <v>342547</v>
      </c>
      <c r="Y3089">
        <v>342647</v>
      </c>
      <c r="Z3089">
        <v>342746</v>
      </c>
      <c r="AA3089">
        <v>342846</v>
      </c>
      <c r="AB3089">
        <v>342895</v>
      </c>
      <c r="AC3089">
        <v>342995</v>
      </c>
      <c r="AD3089">
        <v>343094</v>
      </c>
      <c r="AE3089">
        <v>343194</v>
      </c>
      <c r="AF3089">
        <v>343293</v>
      </c>
    </row>
    <row r="3090" spans="1:32">
      <c r="A3090" t="s">
        <v>8693</v>
      </c>
      <c r="B3090" t="s">
        <v>19</v>
      </c>
      <c r="C3090">
        <v>587370</v>
      </c>
      <c r="D3090">
        <v>587370</v>
      </c>
      <c r="E3090">
        <v>586195</v>
      </c>
      <c r="F3090">
        <v>585021</v>
      </c>
      <c r="G3090">
        <v>583930</v>
      </c>
      <c r="H3090">
        <v>582839</v>
      </c>
      <c r="I3090">
        <v>581748</v>
      </c>
      <c r="J3090">
        <v>580657</v>
      </c>
      <c r="K3090">
        <v>579482</v>
      </c>
      <c r="L3090">
        <v>578392</v>
      </c>
      <c r="M3090">
        <v>577385</v>
      </c>
      <c r="N3090">
        <v>576294</v>
      </c>
      <c r="O3090">
        <v>576462</v>
      </c>
      <c r="P3090">
        <v>576630</v>
      </c>
      <c r="Q3090">
        <v>576797</v>
      </c>
      <c r="R3090">
        <v>576965</v>
      </c>
      <c r="S3090">
        <v>577133</v>
      </c>
      <c r="T3090">
        <v>577301</v>
      </c>
      <c r="U3090">
        <v>577469</v>
      </c>
      <c r="V3090">
        <v>577636</v>
      </c>
      <c r="W3090">
        <v>577804</v>
      </c>
      <c r="X3090">
        <v>577972</v>
      </c>
      <c r="Y3090">
        <v>578140</v>
      </c>
      <c r="Z3090">
        <v>578308</v>
      </c>
      <c r="AA3090">
        <v>578476</v>
      </c>
      <c r="AB3090">
        <v>578559</v>
      </c>
      <c r="AC3090">
        <v>578727</v>
      </c>
      <c r="AD3090">
        <v>578895</v>
      </c>
      <c r="AE3090">
        <v>579063</v>
      </c>
      <c r="AF3090">
        <v>579231</v>
      </c>
    </row>
    <row r="3091" spans="1:32">
      <c r="A3091" t="s">
        <v>8694</v>
      </c>
      <c r="B3091" t="s">
        <v>19</v>
      </c>
      <c r="C3091">
        <v>507577</v>
      </c>
      <c r="D3091">
        <v>507577</v>
      </c>
      <c r="E3091">
        <v>506562</v>
      </c>
      <c r="F3091">
        <v>505547</v>
      </c>
      <c r="G3091">
        <v>504604</v>
      </c>
      <c r="H3091">
        <v>503661</v>
      </c>
      <c r="I3091">
        <v>502719</v>
      </c>
      <c r="J3091">
        <v>501776</v>
      </c>
      <c r="K3091">
        <v>500761</v>
      </c>
      <c r="L3091">
        <v>499818</v>
      </c>
      <c r="M3091">
        <v>498948</v>
      </c>
      <c r="N3091">
        <v>498006</v>
      </c>
      <c r="O3091">
        <v>498151</v>
      </c>
      <c r="P3091">
        <v>498296</v>
      </c>
      <c r="Q3091">
        <v>498441</v>
      </c>
      <c r="R3091">
        <v>498586</v>
      </c>
      <c r="S3091">
        <v>498731</v>
      </c>
      <c r="T3091">
        <v>498876</v>
      </c>
      <c r="U3091">
        <v>499021</v>
      </c>
      <c r="V3091">
        <v>499166</v>
      </c>
      <c r="W3091">
        <v>499311</v>
      </c>
      <c r="X3091">
        <v>499456</v>
      </c>
      <c r="Y3091">
        <v>499601</v>
      </c>
      <c r="Z3091">
        <v>499746</v>
      </c>
      <c r="AA3091">
        <v>499891</v>
      </c>
      <c r="AB3091">
        <v>499963</v>
      </c>
      <c r="AC3091">
        <v>500108</v>
      </c>
      <c r="AD3091">
        <v>500253</v>
      </c>
      <c r="AE3091">
        <v>500398</v>
      </c>
      <c r="AF3091">
        <v>500543</v>
      </c>
    </row>
    <row r="3092" spans="1:32">
      <c r="A3092" t="s">
        <v>8695</v>
      </c>
      <c r="B3092" t="s">
        <v>19</v>
      </c>
      <c r="C3092">
        <v>49952</v>
      </c>
      <c r="D3092">
        <v>49952</v>
      </c>
      <c r="E3092">
        <v>49852.1</v>
      </c>
      <c r="F3092">
        <v>49752.2</v>
      </c>
      <c r="G3092">
        <v>49659.4</v>
      </c>
      <c r="H3092">
        <v>49566.7</v>
      </c>
      <c r="I3092">
        <v>49473.9</v>
      </c>
      <c r="J3092">
        <v>49381.1</v>
      </c>
      <c r="K3092">
        <v>49281.2</v>
      </c>
      <c r="L3092">
        <v>49188.4</v>
      </c>
      <c r="M3092">
        <v>49102.8</v>
      </c>
      <c r="N3092">
        <v>49010</v>
      </c>
      <c r="O3092">
        <v>49024.3</v>
      </c>
      <c r="P3092">
        <v>49038.6</v>
      </c>
      <c r="Q3092">
        <v>49052.9</v>
      </c>
      <c r="R3092">
        <v>49067.1</v>
      </c>
      <c r="S3092">
        <v>49081.4</v>
      </c>
      <c r="T3092">
        <v>49095.7</v>
      </c>
      <c r="U3092">
        <v>49110</v>
      </c>
      <c r="V3092">
        <v>49124.2</v>
      </c>
      <c r="W3092">
        <v>49138.5</v>
      </c>
      <c r="X3092">
        <v>49152.800000000003</v>
      </c>
      <c r="Y3092">
        <v>49167</v>
      </c>
      <c r="Z3092">
        <v>49181.3</v>
      </c>
      <c r="AA3092">
        <v>49195.6</v>
      </c>
      <c r="AB3092">
        <v>49202.7</v>
      </c>
      <c r="AC3092">
        <v>49217</v>
      </c>
      <c r="AD3092">
        <v>49231.3</v>
      </c>
      <c r="AE3092">
        <v>49245.5</v>
      </c>
      <c r="AF3092">
        <v>49259.8</v>
      </c>
    </row>
    <row r="3093" spans="1:32">
      <c r="A3093" t="s">
        <v>8696</v>
      </c>
      <c r="B3093" t="s">
        <v>19</v>
      </c>
      <c r="C3093">
        <v>18620</v>
      </c>
      <c r="D3093">
        <v>18620</v>
      </c>
      <c r="E3093">
        <v>18582.8</v>
      </c>
      <c r="F3093">
        <v>18545.5</v>
      </c>
      <c r="G3093">
        <v>18510.900000000001</v>
      </c>
      <c r="H3093">
        <v>18476.400000000001</v>
      </c>
      <c r="I3093">
        <v>18441.8</v>
      </c>
      <c r="J3093">
        <v>18407.2</v>
      </c>
      <c r="K3093">
        <v>18370</v>
      </c>
      <c r="L3093">
        <v>18335.400000000001</v>
      </c>
      <c r="M3093">
        <v>18303.5</v>
      </c>
      <c r="N3093">
        <v>18268.900000000001</v>
      </c>
      <c r="O3093">
        <v>18274.2</v>
      </c>
      <c r="P3093">
        <v>18279.5</v>
      </c>
      <c r="Q3093">
        <v>18284.8</v>
      </c>
      <c r="R3093">
        <v>18290.2</v>
      </c>
      <c r="S3093">
        <v>18295.5</v>
      </c>
      <c r="T3093">
        <v>18300.8</v>
      </c>
      <c r="U3093">
        <v>18306.099999999999</v>
      </c>
      <c r="V3093">
        <v>18311.400000000001</v>
      </c>
      <c r="W3093">
        <v>18316.8</v>
      </c>
      <c r="X3093">
        <v>18322.099999999999</v>
      </c>
      <c r="Y3093">
        <v>18327.400000000001</v>
      </c>
      <c r="Z3093">
        <v>18332.7</v>
      </c>
      <c r="AA3093">
        <v>18338</v>
      </c>
      <c r="AB3093">
        <v>18340.7</v>
      </c>
      <c r="AC3093">
        <v>18346</v>
      </c>
      <c r="AD3093">
        <v>18351.3</v>
      </c>
      <c r="AE3093">
        <v>18356.7</v>
      </c>
      <c r="AF3093">
        <v>18362</v>
      </c>
    </row>
    <row r="3094" spans="1:32">
      <c r="A3094" t="s">
        <v>8697</v>
      </c>
      <c r="B3094" t="s">
        <v>19</v>
      </c>
      <c r="C3094">
        <v>178108</v>
      </c>
      <c r="D3094">
        <v>178108</v>
      </c>
      <c r="E3094">
        <v>177752</v>
      </c>
      <c r="F3094">
        <v>177396</v>
      </c>
      <c r="G3094">
        <v>177065</v>
      </c>
      <c r="H3094">
        <v>176734</v>
      </c>
      <c r="I3094">
        <v>176403</v>
      </c>
      <c r="J3094">
        <v>176072</v>
      </c>
      <c r="K3094">
        <v>175716</v>
      </c>
      <c r="L3094">
        <v>175385</v>
      </c>
      <c r="M3094">
        <v>175080</v>
      </c>
      <c r="N3094">
        <v>174749</v>
      </c>
      <c r="O3094">
        <v>174800</v>
      </c>
      <c r="P3094">
        <v>174851</v>
      </c>
      <c r="Q3094">
        <v>174902</v>
      </c>
      <c r="R3094">
        <v>174953</v>
      </c>
      <c r="S3094">
        <v>175004</v>
      </c>
      <c r="T3094">
        <v>175055</v>
      </c>
      <c r="U3094">
        <v>175106</v>
      </c>
      <c r="V3094">
        <v>175156</v>
      </c>
      <c r="W3094">
        <v>175207</v>
      </c>
      <c r="X3094">
        <v>175258</v>
      </c>
      <c r="Y3094">
        <v>175309</v>
      </c>
      <c r="Z3094">
        <v>175360</v>
      </c>
      <c r="AA3094">
        <v>175411</v>
      </c>
      <c r="AB3094">
        <v>175436</v>
      </c>
      <c r="AC3094">
        <v>175487</v>
      </c>
      <c r="AD3094">
        <v>175538</v>
      </c>
      <c r="AE3094">
        <v>175589</v>
      </c>
      <c r="AF3094">
        <v>175640</v>
      </c>
    </row>
    <row r="3095" spans="1:32">
      <c r="A3095" t="s">
        <v>8698</v>
      </c>
      <c r="B3095" t="s">
        <v>19</v>
      </c>
      <c r="C3095">
        <v>0</v>
      </c>
      <c r="D3095">
        <v>0</v>
      </c>
      <c r="E3095">
        <v>0</v>
      </c>
      <c r="F3095">
        <v>0</v>
      </c>
      <c r="G3095">
        <v>0</v>
      </c>
      <c r="H3095">
        <v>0</v>
      </c>
      <c r="I3095">
        <v>0</v>
      </c>
      <c r="J3095">
        <v>0</v>
      </c>
      <c r="K3095">
        <v>0</v>
      </c>
      <c r="L3095">
        <v>0</v>
      </c>
      <c r="M3095">
        <v>0</v>
      </c>
      <c r="N3095">
        <v>0</v>
      </c>
      <c r="O3095">
        <v>0</v>
      </c>
      <c r="P3095">
        <v>0</v>
      </c>
      <c r="Q3095">
        <v>0</v>
      </c>
      <c r="R3095">
        <v>0</v>
      </c>
      <c r="S3095">
        <v>0</v>
      </c>
      <c r="T3095">
        <v>0</v>
      </c>
      <c r="U3095">
        <v>0</v>
      </c>
      <c r="V3095">
        <v>0</v>
      </c>
      <c r="W3095">
        <v>0</v>
      </c>
      <c r="X3095">
        <v>0</v>
      </c>
      <c r="Y3095">
        <v>0</v>
      </c>
      <c r="Z3095">
        <v>0</v>
      </c>
      <c r="AA3095">
        <v>0</v>
      </c>
      <c r="AB3095">
        <v>0</v>
      </c>
      <c r="AC3095">
        <v>0</v>
      </c>
      <c r="AD3095">
        <v>0</v>
      </c>
      <c r="AE3095">
        <v>0</v>
      </c>
      <c r="AF3095">
        <v>0</v>
      </c>
    </row>
    <row r="3096" spans="1:32">
      <c r="A3096" t="s">
        <v>8699</v>
      </c>
      <c r="B3096" t="s">
        <v>19</v>
      </c>
      <c r="C3096">
        <v>0</v>
      </c>
      <c r="D3096">
        <v>0</v>
      </c>
      <c r="E3096">
        <v>0</v>
      </c>
      <c r="F3096">
        <v>0</v>
      </c>
      <c r="G3096">
        <v>0</v>
      </c>
      <c r="H3096">
        <v>0</v>
      </c>
      <c r="I3096">
        <v>0</v>
      </c>
      <c r="J3096">
        <v>0</v>
      </c>
      <c r="K3096">
        <v>0</v>
      </c>
      <c r="L3096">
        <v>0</v>
      </c>
      <c r="M3096">
        <v>0</v>
      </c>
      <c r="N3096">
        <v>0</v>
      </c>
      <c r="O3096">
        <v>0</v>
      </c>
      <c r="P3096">
        <v>0</v>
      </c>
      <c r="Q3096">
        <v>0</v>
      </c>
      <c r="R3096">
        <v>0</v>
      </c>
      <c r="S3096">
        <v>0</v>
      </c>
      <c r="T3096">
        <v>0</v>
      </c>
      <c r="U3096">
        <v>0</v>
      </c>
      <c r="V3096">
        <v>0</v>
      </c>
      <c r="W3096">
        <v>0</v>
      </c>
      <c r="X3096">
        <v>0</v>
      </c>
      <c r="Y3096">
        <v>0</v>
      </c>
      <c r="Z3096">
        <v>0</v>
      </c>
      <c r="AA3096">
        <v>0</v>
      </c>
      <c r="AB3096">
        <v>0</v>
      </c>
      <c r="AC3096">
        <v>0</v>
      </c>
      <c r="AD3096">
        <v>0</v>
      </c>
      <c r="AE3096">
        <v>0</v>
      </c>
      <c r="AF3096">
        <v>0</v>
      </c>
    </row>
    <row r="3097" spans="1:32">
      <c r="A3097" t="s">
        <v>8700</v>
      </c>
      <c r="B3097" t="s">
        <v>19</v>
      </c>
      <c r="C3097">
        <v>0</v>
      </c>
      <c r="D3097">
        <v>0</v>
      </c>
      <c r="E3097">
        <v>0</v>
      </c>
      <c r="F3097">
        <v>0</v>
      </c>
      <c r="G3097">
        <v>0</v>
      </c>
      <c r="H3097">
        <v>0</v>
      </c>
      <c r="I3097">
        <v>0</v>
      </c>
      <c r="J3097">
        <v>0</v>
      </c>
      <c r="K3097">
        <v>0</v>
      </c>
      <c r="L3097">
        <v>0</v>
      </c>
      <c r="M3097">
        <v>0</v>
      </c>
      <c r="N3097">
        <v>0</v>
      </c>
      <c r="O3097">
        <v>0</v>
      </c>
      <c r="P3097">
        <v>0</v>
      </c>
      <c r="Q3097">
        <v>0</v>
      </c>
      <c r="R3097">
        <v>0</v>
      </c>
      <c r="S3097">
        <v>0</v>
      </c>
      <c r="T3097">
        <v>0</v>
      </c>
      <c r="U3097">
        <v>0</v>
      </c>
      <c r="V3097">
        <v>0</v>
      </c>
      <c r="W3097">
        <v>0</v>
      </c>
      <c r="X3097">
        <v>0</v>
      </c>
      <c r="Y3097">
        <v>0</v>
      </c>
      <c r="Z3097">
        <v>0</v>
      </c>
      <c r="AA3097">
        <v>0</v>
      </c>
      <c r="AB3097">
        <v>0</v>
      </c>
      <c r="AC3097">
        <v>0</v>
      </c>
      <c r="AD3097">
        <v>0</v>
      </c>
      <c r="AE3097">
        <v>0</v>
      </c>
      <c r="AF3097">
        <v>0</v>
      </c>
    </row>
    <row r="3098" spans="1:32">
      <c r="A3098" t="s">
        <v>8701</v>
      </c>
      <c r="B3098" t="s">
        <v>19</v>
      </c>
      <c r="C3098">
        <v>0</v>
      </c>
      <c r="D3098">
        <v>0</v>
      </c>
      <c r="E3098">
        <v>0</v>
      </c>
      <c r="F3098">
        <v>0</v>
      </c>
      <c r="G3098">
        <v>0</v>
      </c>
      <c r="H3098">
        <v>0</v>
      </c>
      <c r="I3098">
        <v>0</v>
      </c>
      <c r="J3098">
        <v>0</v>
      </c>
      <c r="K3098">
        <v>0</v>
      </c>
      <c r="L3098">
        <v>0</v>
      </c>
      <c r="M3098">
        <v>0</v>
      </c>
      <c r="N3098">
        <v>0</v>
      </c>
      <c r="O3098">
        <v>0</v>
      </c>
      <c r="P3098">
        <v>0</v>
      </c>
      <c r="Q3098">
        <v>0</v>
      </c>
      <c r="R3098">
        <v>0</v>
      </c>
      <c r="S3098">
        <v>0</v>
      </c>
      <c r="T3098">
        <v>0</v>
      </c>
      <c r="U3098">
        <v>0</v>
      </c>
      <c r="V3098">
        <v>0</v>
      </c>
      <c r="W3098">
        <v>0</v>
      </c>
      <c r="X3098">
        <v>0</v>
      </c>
      <c r="Y3098">
        <v>0</v>
      </c>
      <c r="Z3098">
        <v>0</v>
      </c>
      <c r="AA3098">
        <v>0</v>
      </c>
      <c r="AB3098">
        <v>0</v>
      </c>
      <c r="AC3098">
        <v>0</v>
      </c>
      <c r="AD3098">
        <v>0</v>
      </c>
      <c r="AE3098">
        <v>0</v>
      </c>
      <c r="AF3098">
        <v>0</v>
      </c>
    </row>
    <row r="3099" spans="1:32">
      <c r="A3099" t="s">
        <v>8702</v>
      </c>
      <c r="B3099" t="s">
        <v>19</v>
      </c>
      <c r="C3099">
        <v>0</v>
      </c>
      <c r="D3099">
        <v>0</v>
      </c>
      <c r="E3099">
        <v>0</v>
      </c>
      <c r="F3099">
        <v>0</v>
      </c>
      <c r="G3099">
        <v>0</v>
      </c>
      <c r="H3099">
        <v>0</v>
      </c>
      <c r="I3099">
        <v>0</v>
      </c>
      <c r="J3099">
        <v>0</v>
      </c>
      <c r="K3099">
        <v>0</v>
      </c>
      <c r="L3099">
        <v>0</v>
      </c>
      <c r="M3099">
        <v>0</v>
      </c>
      <c r="N3099">
        <v>0</v>
      </c>
      <c r="O3099">
        <v>0</v>
      </c>
      <c r="P3099">
        <v>0</v>
      </c>
      <c r="Q3099">
        <v>0</v>
      </c>
      <c r="R3099">
        <v>0</v>
      </c>
      <c r="S3099">
        <v>0</v>
      </c>
      <c r="T3099">
        <v>0</v>
      </c>
      <c r="U3099">
        <v>0</v>
      </c>
      <c r="V3099">
        <v>0</v>
      </c>
      <c r="W3099">
        <v>0</v>
      </c>
      <c r="X3099">
        <v>0</v>
      </c>
      <c r="Y3099">
        <v>0</v>
      </c>
      <c r="Z3099">
        <v>0</v>
      </c>
      <c r="AA3099">
        <v>0</v>
      </c>
      <c r="AB3099">
        <v>0</v>
      </c>
      <c r="AC3099">
        <v>0</v>
      </c>
      <c r="AD3099">
        <v>0</v>
      </c>
      <c r="AE3099">
        <v>0</v>
      </c>
      <c r="AF3099">
        <v>0</v>
      </c>
    </row>
    <row r="3100" spans="1:32">
      <c r="A3100" t="s">
        <v>8703</v>
      </c>
      <c r="B3100" t="s">
        <v>19</v>
      </c>
      <c r="C3100">
        <v>0</v>
      </c>
      <c r="D3100">
        <v>0</v>
      </c>
      <c r="E3100">
        <v>0</v>
      </c>
      <c r="F3100">
        <v>0</v>
      </c>
      <c r="G3100">
        <v>0</v>
      </c>
      <c r="H3100">
        <v>0</v>
      </c>
      <c r="I3100">
        <v>0</v>
      </c>
      <c r="J3100">
        <v>0</v>
      </c>
      <c r="K3100">
        <v>0</v>
      </c>
      <c r="L3100">
        <v>0</v>
      </c>
      <c r="M3100">
        <v>0</v>
      </c>
      <c r="N3100">
        <v>0</v>
      </c>
      <c r="O3100">
        <v>0</v>
      </c>
      <c r="P3100">
        <v>0</v>
      </c>
      <c r="Q3100">
        <v>0</v>
      </c>
      <c r="R3100">
        <v>0</v>
      </c>
      <c r="S3100">
        <v>0</v>
      </c>
      <c r="T3100">
        <v>0</v>
      </c>
      <c r="U3100">
        <v>0</v>
      </c>
      <c r="V3100">
        <v>0</v>
      </c>
      <c r="W3100">
        <v>0</v>
      </c>
      <c r="X3100">
        <v>0</v>
      </c>
      <c r="Y3100">
        <v>0</v>
      </c>
      <c r="Z3100">
        <v>0</v>
      </c>
      <c r="AA3100">
        <v>0</v>
      </c>
      <c r="AB3100">
        <v>0</v>
      </c>
      <c r="AC3100">
        <v>0</v>
      </c>
      <c r="AD3100">
        <v>0</v>
      </c>
      <c r="AE3100">
        <v>0</v>
      </c>
      <c r="AF3100">
        <v>0</v>
      </c>
    </row>
    <row r="3101" spans="1:32">
      <c r="A3101" t="s">
        <v>8704</v>
      </c>
      <c r="B3101" t="s">
        <v>19</v>
      </c>
      <c r="C3101">
        <v>0</v>
      </c>
      <c r="D3101">
        <v>0</v>
      </c>
      <c r="E3101">
        <v>0</v>
      </c>
      <c r="F3101">
        <v>0</v>
      </c>
      <c r="G3101">
        <v>0</v>
      </c>
      <c r="H3101">
        <v>0</v>
      </c>
      <c r="I3101">
        <v>0</v>
      </c>
      <c r="J3101">
        <v>0</v>
      </c>
      <c r="K3101">
        <v>0</v>
      </c>
      <c r="L3101">
        <v>0</v>
      </c>
      <c r="M3101">
        <v>0</v>
      </c>
      <c r="N3101">
        <v>0</v>
      </c>
      <c r="O3101">
        <v>0</v>
      </c>
      <c r="P3101">
        <v>0</v>
      </c>
      <c r="Q3101">
        <v>0</v>
      </c>
      <c r="R3101">
        <v>0</v>
      </c>
      <c r="S3101">
        <v>0</v>
      </c>
      <c r="T3101">
        <v>0</v>
      </c>
      <c r="U3101">
        <v>0</v>
      </c>
      <c r="V3101">
        <v>0</v>
      </c>
      <c r="W3101">
        <v>0</v>
      </c>
      <c r="X3101">
        <v>0</v>
      </c>
      <c r="Y3101">
        <v>0</v>
      </c>
      <c r="Z3101">
        <v>0</v>
      </c>
      <c r="AA3101">
        <v>0</v>
      </c>
      <c r="AB3101">
        <v>0</v>
      </c>
      <c r="AC3101">
        <v>0</v>
      </c>
      <c r="AD3101">
        <v>0</v>
      </c>
      <c r="AE3101">
        <v>0</v>
      </c>
      <c r="AF3101">
        <v>0</v>
      </c>
    </row>
    <row r="3102" spans="1:32">
      <c r="A3102" t="s">
        <v>8705</v>
      </c>
      <c r="B3102" t="s">
        <v>19</v>
      </c>
      <c r="C3102">
        <v>0</v>
      </c>
      <c r="D3102">
        <v>0</v>
      </c>
      <c r="E3102">
        <v>0</v>
      </c>
      <c r="F3102">
        <v>0</v>
      </c>
      <c r="G3102">
        <v>0</v>
      </c>
      <c r="H3102">
        <v>0</v>
      </c>
      <c r="I3102">
        <v>0</v>
      </c>
      <c r="J3102">
        <v>0</v>
      </c>
      <c r="K3102">
        <v>0</v>
      </c>
      <c r="L3102">
        <v>0</v>
      </c>
      <c r="M3102">
        <v>0</v>
      </c>
      <c r="N3102">
        <v>0</v>
      </c>
      <c r="O3102">
        <v>0</v>
      </c>
      <c r="P3102">
        <v>0</v>
      </c>
      <c r="Q3102">
        <v>0</v>
      </c>
      <c r="R3102">
        <v>0</v>
      </c>
      <c r="S3102">
        <v>0</v>
      </c>
      <c r="T3102">
        <v>0</v>
      </c>
      <c r="U3102">
        <v>0</v>
      </c>
      <c r="V3102">
        <v>0</v>
      </c>
      <c r="W3102">
        <v>0</v>
      </c>
      <c r="X3102">
        <v>0</v>
      </c>
      <c r="Y3102">
        <v>0</v>
      </c>
      <c r="Z3102">
        <v>0</v>
      </c>
      <c r="AA3102">
        <v>0</v>
      </c>
      <c r="AB3102">
        <v>0</v>
      </c>
      <c r="AC3102">
        <v>0</v>
      </c>
      <c r="AD3102">
        <v>0</v>
      </c>
      <c r="AE3102">
        <v>0</v>
      </c>
      <c r="AF3102">
        <v>0</v>
      </c>
    </row>
    <row r="3103" spans="1:32">
      <c r="A3103" t="s">
        <v>8706</v>
      </c>
      <c r="B3103" t="s">
        <v>19</v>
      </c>
      <c r="C3103">
        <v>0</v>
      </c>
      <c r="D3103">
        <v>0</v>
      </c>
      <c r="E3103">
        <v>0</v>
      </c>
      <c r="F3103">
        <v>0</v>
      </c>
      <c r="G3103">
        <v>0</v>
      </c>
      <c r="H3103">
        <v>0</v>
      </c>
      <c r="I3103">
        <v>0</v>
      </c>
      <c r="J3103">
        <v>0</v>
      </c>
      <c r="K3103">
        <v>0</v>
      </c>
      <c r="L3103">
        <v>0</v>
      </c>
      <c r="M3103">
        <v>0</v>
      </c>
      <c r="N3103">
        <v>0</v>
      </c>
      <c r="O3103">
        <v>0</v>
      </c>
      <c r="P3103">
        <v>0</v>
      </c>
      <c r="Q3103">
        <v>0</v>
      </c>
      <c r="R3103">
        <v>0</v>
      </c>
      <c r="S3103">
        <v>0</v>
      </c>
      <c r="T3103">
        <v>0</v>
      </c>
      <c r="U3103">
        <v>0</v>
      </c>
      <c r="V3103">
        <v>0</v>
      </c>
      <c r="W3103">
        <v>0</v>
      </c>
      <c r="X3103">
        <v>0</v>
      </c>
      <c r="Y3103">
        <v>0</v>
      </c>
      <c r="Z3103">
        <v>0</v>
      </c>
      <c r="AA3103">
        <v>0</v>
      </c>
      <c r="AB3103">
        <v>0</v>
      </c>
      <c r="AC3103">
        <v>0</v>
      </c>
      <c r="AD3103">
        <v>0</v>
      </c>
      <c r="AE3103">
        <v>0</v>
      </c>
      <c r="AF3103">
        <v>0</v>
      </c>
    </row>
    <row r="3104" spans="1:32">
      <c r="A3104" t="s">
        <v>8707</v>
      </c>
      <c r="B3104" t="s">
        <v>19</v>
      </c>
      <c r="C3104">
        <v>0</v>
      </c>
      <c r="D3104">
        <v>0</v>
      </c>
      <c r="E3104">
        <v>0</v>
      </c>
      <c r="F3104">
        <v>0</v>
      </c>
      <c r="G3104">
        <v>0</v>
      </c>
      <c r="H3104">
        <v>0</v>
      </c>
      <c r="I3104">
        <v>0</v>
      </c>
      <c r="J3104">
        <v>0</v>
      </c>
      <c r="K3104">
        <v>0</v>
      </c>
      <c r="L3104">
        <v>0</v>
      </c>
      <c r="M3104">
        <v>0</v>
      </c>
      <c r="N3104">
        <v>0</v>
      </c>
      <c r="O3104">
        <v>0</v>
      </c>
      <c r="P3104">
        <v>0</v>
      </c>
      <c r="Q3104">
        <v>0</v>
      </c>
      <c r="R3104">
        <v>0</v>
      </c>
      <c r="S3104">
        <v>0</v>
      </c>
      <c r="T3104">
        <v>0</v>
      </c>
      <c r="U3104">
        <v>0</v>
      </c>
      <c r="V3104">
        <v>0</v>
      </c>
      <c r="W3104">
        <v>0</v>
      </c>
      <c r="X3104">
        <v>0</v>
      </c>
      <c r="Y3104">
        <v>0</v>
      </c>
      <c r="Z3104">
        <v>0</v>
      </c>
      <c r="AA3104">
        <v>0</v>
      </c>
      <c r="AB3104">
        <v>0</v>
      </c>
      <c r="AC3104">
        <v>0</v>
      </c>
      <c r="AD3104">
        <v>0</v>
      </c>
      <c r="AE3104">
        <v>0</v>
      </c>
      <c r="AF3104">
        <v>0</v>
      </c>
    </row>
    <row r="3105" spans="1:32">
      <c r="A3105" t="s">
        <v>8708</v>
      </c>
      <c r="B3105" t="s">
        <v>19</v>
      </c>
      <c r="C3105">
        <v>0</v>
      </c>
      <c r="D3105">
        <v>0</v>
      </c>
      <c r="E3105">
        <v>0</v>
      </c>
      <c r="F3105">
        <v>0</v>
      </c>
      <c r="G3105">
        <v>0</v>
      </c>
      <c r="H3105">
        <v>0</v>
      </c>
      <c r="I3105">
        <v>0</v>
      </c>
      <c r="J3105">
        <v>0</v>
      </c>
      <c r="K3105">
        <v>0</v>
      </c>
      <c r="L3105">
        <v>0</v>
      </c>
      <c r="M3105">
        <v>0</v>
      </c>
      <c r="N3105">
        <v>0</v>
      </c>
      <c r="O3105">
        <v>0</v>
      </c>
      <c r="P3105">
        <v>0</v>
      </c>
      <c r="Q3105">
        <v>0</v>
      </c>
      <c r="R3105">
        <v>0</v>
      </c>
      <c r="S3105">
        <v>0</v>
      </c>
      <c r="T3105">
        <v>0</v>
      </c>
      <c r="U3105">
        <v>0</v>
      </c>
      <c r="V3105">
        <v>0</v>
      </c>
      <c r="W3105">
        <v>0</v>
      </c>
      <c r="X3105">
        <v>0</v>
      </c>
      <c r="Y3105">
        <v>0</v>
      </c>
      <c r="Z3105">
        <v>0</v>
      </c>
      <c r="AA3105">
        <v>0</v>
      </c>
      <c r="AB3105">
        <v>0</v>
      </c>
      <c r="AC3105">
        <v>0</v>
      </c>
      <c r="AD3105">
        <v>0</v>
      </c>
      <c r="AE3105">
        <v>0</v>
      </c>
      <c r="AF3105">
        <v>0</v>
      </c>
    </row>
    <row r="3106" spans="1:32">
      <c r="A3106" t="s">
        <v>8709</v>
      </c>
      <c r="B3106" t="s">
        <v>19</v>
      </c>
      <c r="C3106">
        <v>0</v>
      </c>
      <c r="D3106">
        <v>0</v>
      </c>
      <c r="E3106">
        <v>0</v>
      </c>
      <c r="F3106">
        <v>0</v>
      </c>
      <c r="G3106">
        <v>0</v>
      </c>
      <c r="H3106">
        <v>0</v>
      </c>
      <c r="I3106">
        <v>0</v>
      </c>
      <c r="J3106">
        <v>0</v>
      </c>
      <c r="K3106">
        <v>0</v>
      </c>
      <c r="L3106">
        <v>0</v>
      </c>
      <c r="M3106">
        <v>0</v>
      </c>
      <c r="N3106">
        <v>0</v>
      </c>
      <c r="O3106">
        <v>0</v>
      </c>
      <c r="P3106">
        <v>0</v>
      </c>
      <c r="Q3106">
        <v>0</v>
      </c>
      <c r="R3106">
        <v>0</v>
      </c>
      <c r="S3106">
        <v>0</v>
      </c>
      <c r="T3106">
        <v>0</v>
      </c>
      <c r="U3106">
        <v>0</v>
      </c>
      <c r="V3106">
        <v>0</v>
      </c>
      <c r="W3106">
        <v>0</v>
      </c>
      <c r="X3106">
        <v>0</v>
      </c>
      <c r="Y3106">
        <v>0</v>
      </c>
      <c r="Z3106">
        <v>0</v>
      </c>
      <c r="AA3106">
        <v>0</v>
      </c>
      <c r="AB3106">
        <v>0</v>
      </c>
      <c r="AC3106">
        <v>0</v>
      </c>
      <c r="AD3106">
        <v>0</v>
      </c>
      <c r="AE3106">
        <v>0</v>
      </c>
      <c r="AF3106">
        <v>0</v>
      </c>
    </row>
    <row r="3107" spans="1:32">
      <c r="A3107" t="s">
        <v>8710</v>
      </c>
      <c r="B3107" t="s">
        <v>19</v>
      </c>
      <c r="C3107">
        <v>0</v>
      </c>
      <c r="D3107">
        <v>0</v>
      </c>
      <c r="E3107">
        <v>0</v>
      </c>
      <c r="F3107">
        <v>0</v>
      </c>
      <c r="G3107">
        <v>0</v>
      </c>
      <c r="H3107">
        <v>0</v>
      </c>
      <c r="I3107">
        <v>0</v>
      </c>
      <c r="J3107">
        <v>0</v>
      </c>
      <c r="K3107">
        <v>0</v>
      </c>
      <c r="L3107">
        <v>0</v>
      </c>
      <c r="M3107">
        <v>0</v>
      </c>
      <c r="N3107">
        <v>0</v>
      </c>
      <c r="O3107">
        <v>0</v>
      </c>
      <c r="P3107">
        <v>0</v>
      </c>
      <c r="Q3107">
        <v>0</v>
      </c>
      <c r="R3107">
        <v>0</v>
      </c>
      <c r="S3107">
        <v>0</v>
      </c>
      <c r="T3107">
        <v>0</v>
      </c>
      <c r="U3107">
        <v>0</v>
      </c>
      <c r="V3107">
        <v>0</v>
      </c>
      <c r="W3107">
        <v>0</v>
      </c>
      <c r="X3107">
        <v>0</v>
      </c>
      <c r="Y3107">
        <v>0</v>
      </c>
      <c r="Z3107">
        <v>0</v>
      </c>
      <c r="AA3107">
        <v>0</v>
      </c>
      <c r="AB3107">
        <v>0</v>
      </c>
      <c r="AC3107">
        <v>0</v>
      </c>
      <c r="AD3107">
        <v>0</v>
      </c>
      <c r="AE3107">
        <v>0</v>
      </c>
      <c r="AF3107">
        <v>0</v>
      </c>
    </row>
    <row r="3108" spans="1:32">
      <c r="A3108" t="s">
        <v>8711</v>
      </c>
      <c r="B3108" t="s">
        <v>19</v>
      </c>
      <c r="C3108">
        <v>0</v>
      </c>
      <c r="D3108">
        <v>0</v>
      </c>
      <c r="E3108">
        <v>0</v>
      </c>
      <c r="F3108">
        <v>0</v>
      </c>
      <c r="G3108">
        <v>0</v>
      </c>
      <c r="H3108">
        <v>0</v>
      </c>
      <c r="I3108">
        <v>0</v>
      </c>
      <c r="J3108">
        <v>0</v>
      </c>
      <c r="K3108">
        <v>0</v>
      </c>
      <c r="L3108">
        <v>0</v>
      </c>
      <c r="M3108">
        <v>0</v>
      </c>
      <c r="N3108">
        <v>0</v>
      </c>
      <c r="O3108">
        <v>0</v>
      </c>
      <c r="P3108">
        <v>0</v>
      </c>
      <c r="Q3108">
        <v>0</v>
      </c>
      <c r="R3108">
        <v>0</v>
      </c>
      <c r="S3108">
        <v>0</v>
      </c>
      <c r="T3108">
        <v>0</v>
      </c>
      <c r="U3108">
        <v>0</v>
      </c>
      <c r="V3108">
        <v>0</v>
      </c>
      <c r="W3108">
        <v>0</v>
      </c>
      <c r="X3108">
        <v>0</v>
      </c>
      <c r="Y3108">
        <v>0</v>
      </c>
      <c r="Z3108">
        <v>0</v>
      </c>
      <c r="AA3108">
        <v>0</v>
      </c>
      <c r="AB3108">
        <v>0</v>
      </c>
      <c r="AC3108">
        <v>0</v>
      </c>
      <c r="AD3108">
        <v>0</v>
      </c>
      <c r="AE3108">
        <v>0</v>
      </c>
      <c r="AF3108">
        <v>0</v>
      </c>
    </row>
    <row r="3109" spans="1:32">
      <c r="A3109" t="s">
        <v>8712</v>
      </c>
      <c r="B3109" t="s">
        <v>19</v>
      </c>
      <c r="C3109">
        <v>0</v>
      </c>
      <c r="D3109">
        <v>0</v>
      </c>
      <c r="E3109">
        <v>0</v>
      </c>
      <c r="F3109">
        <v>0</v>
      </c>
      <c r="G3109">
        <v>0</v>
      </c>
      <c r="H3109">
        <v>0</v>
      </c>
      <c r="I3109">
        <v>0</v>
      </c>
      <c r="J3109">
        <v>0</v>
      </c>
      <c r="K3109">
        <v>0</v>
      </c>
      <c r="L3109">
        <v>0</v>
      </c>
      <c r="M3109">
        <v>0</v>
      </c>
      <c r="N3109">
        <v>0</v>
      </c>
      <c r="O3109">
        <v>0</v>
      </c>
      <c r="P3109">
        <v>0</v>
      </c>
      <c r="Q3109">
        <v>0</v>
      </c>
      <c r="R3109">
        <v>0</v>
      </c>
      <c r="S3109">
        <v>0</v>
      </c>
      <c r="T3109">
        <v>0</v>
      </c>
      <c r="U3109">
        <v>0</v>
      </c>
      <c r="V3109">
        <v>0</v>
      </c>
      <c r="W3109">
        <v>0</v>
      </c>
      <c r="X3109">
        <v>0</v>
      </c>
      <c r="Y3109">
        <v>0</v>
      </c>
      <c r="Z3109">
        <v>0</v>
      </c>
      <c r="AA3109">
        <v>0</v>
      </c>
      <c r="AB3109">
        <v>0</v>
      </c>
      <c r="AC3109">
        <v>0</v>
      </c>
      <c r="AD3109">
        <v>0</v>
      </c>
      <c r="AE3109">
        <v>0</v>
      </c>
      <c r="AF3109">
        <v>0</v>
      </c>
    </row>
    <row r="3110" spans="1:32">
      <c r="A3110" t="s">
        <v>8713</v>
      </c>
      <c r="B3110" t="s">
        <v>19</v>
      </c>
      <c r="C3110">
        <v>0</v>
      </c>
      <c r="D3110">
        <v>0</v>
      </c>
      <c r="E3110">
        <v>0</v>
      </c>
      <c r="F3110">
        <v>0</v>
      </c>
      <c r="G3110">
        <v>0</v>
      </c>
      <c r="H3110">
        <v>0</v>
      </c>
      <c r="I3110">
        <v>0</v>
      </c>
      <c r="J3110">
        <v>0</v>
      </c>
      <c r="K3110">
        <v>0</v>
      </c>
      <c r="L3110">
        <v>0</v>
      </c>
      <c r="M3110">
        <v>0</v>
      </c>
      <c r="N3110">
        <v>0</v>
      </c>
      <c r="O3110">
        <v>0</v>
      </c>
      <c r="P3110">
        <v>0</v>
      </c>
      <c r="Q3110">
        <v>0</v>
      </c>
      <c r="R3110">
        <v>0</v>
      </c>
      <c r="S3110">
        <v>0</v>
      </c>
      <c r="T3110">
        <v>0</v>
      </c>
      <c r="U3110">
        <v>0</v>
      </c>
      <c r="V3110">
        <v>0</v>
      </c>
      <c r="W3110">
        <v>0</v>
      </c>
      <c r="X3110">
        <v>0</v>
      </c>
      <c r="Y3110">
        <v>0</v>
      </c>
      <c r="Z3110">
        <v>0</v>
      </c>
      <c r="AA3110">
        <v>0</v>
      </c>
      <c r="AB3110">
        <v>0</v>
      </c>
      <c r="AC3110">
        <v>0</v>
      </c>
      <c r="AD3110">
        <v>0</v>
      </c>
      <c r="AE3110">
        <v>0</v>
      </c>
      <c r="AF3110">
        <v>0</v>
      </c>
    </row>
    <row r="3111" spans="1:32">
      <c r="A3111" t="s">
        <v>8714</v>
      </c>
      <c r="B3111" t="s">
        <v>19</v>
      </c>
      <c r="C3111">
        <v>0</v>
      </c>
      <c r="D3111">
        <v>0</v>
      </c>
      <c r="E3111">
        <v>0</v>
      </c>
      <c r="F3111">
        <v>0</v>
      </c>
      <c r="G3111">
        <v>0</v>
      </c>
      <c r="H3111">
        <v>0</v>
      </c>
      <c r="I3111">
        <v>0</v>
      </c>
      <c r="J3111">
        <v>0</v>
      </c>
      <c r="K3111">
        <v>0</v>
      </c>
      <c r="L3111">
        <v>0</v>
      </c>
      <c r="M3111">
        <v>0</v>
      </c>
      <c r="N3111">
        <v>0</v>
      </c>
      <c r="O3111">
        <v>0</v>
      </c>
      <c r="P3111">
        <v>0</v>
      </c>
      <c r="Q3111">
        <v>0</v>
      </c>
      <c r="R3111">
        <v>0</v>
      </c>
      <c r="S3111">
        <v>0</v>
      </c>
      <c r="T3111">
        <v>0</v>
      </c>
      <c r="U3111">
        <v>0</v>
      </c>
      <c r="V3111">
        <v>0</v>
      </c>
      <c r="W3111">
        <v>0</v>
      </c>
      <c r="X3111">
        <v>0</v>
      </c>
      <c r="Y3111">
        <v>0</v>
      </c>
      <c r="Z3111">
        <v>0</v>
      </c>
      <c r="AA3111">
        <v>0</v>
      </c>
      <c r="AB3111">
        <v>0</v>
      </c>
      <c r="AC3111">
        <v>0</v>
      </c>
      <c r="AD3111">
        <v>0</v>
      </c>
      <c r="AE3111">
        <v>0</v>
      </c>
      <c r="AF3111">
        <v>0</v>
      </c>
    </row>
    <row r="3112" spans="1:32">
      <c r="A3112" t="s">
        <v>8715</v>
      </c>
      <c r="B3112" t="s">
        <v>19</v>
      </c>
      <c r="C3112">
        <v>0</v>
      </c>
      <c r="D3112">
        <v>0</v>
      </c>
      <c r="E3112">
        <v>0</v>
      </c>
      <c r="F3112">
        <v>0</v>
      </c>
      <c r="G3112">
        <v>0</v>
      </c>
      <c r="H3112">
        <v>0</v>
      </c>
      <c r="I3112">
        <v>0</v>
      </c>
      <c r="J3112">
        <v>0</v>
      </c>
      <c r="K3112">
        <v>0</v>
      </c>
      <c r="L3112">
        <v>0</v>
      </c>
      <c r="M3112">
        <v>0</v>
      </c>
      <c r="N3112">
        <v>0</v>
      </c>
      <c r="O3112">
        <v>0</v>
      </c>
      <c r="P3112">
        <v>0</v>
      </c>
      <c r="Q3112">
        <v>0</v>
      </c>
      <c r="R3112">
        <v>0</v>
      </c>
      <c r="S3112">
        <v>0</v>
      </c>
      <c r="T3112">
        <v>0</v>
      </c>
      <c r="U3112">
        <v>0</v>
      </c>
      <c r="V3112">
        <v>0</v>
      </c>
      <c r="W3112">
        <v>0</v>
      </c>
      <c r="X3112">
        <v>0</v>
      </c>
      <c r="Y3112">
        <v>0</v>
      </c>
      <c r="Z3112">
        <v>0</v>
      </c>
      <c r="AA3112">
        <v>0</v>
      </c>
      <c r="AB3112">
        <v>0</v>
      </c>
      <c r="AC3112">
        <v>0</v>
      </c>
      <c r="AD3112">
        <v>0</v>
      </c>
      <c r="AE3112">
        <v>0</v>
      </c>
      <c r="AF3112">
        <v>0</v>
      </c>
    </row>
    <row r="3113" spans="1:32">
      <c r="A3113" t="s">
        <v>8716</v>
      </c>
      <c r="B3113" t="s">
        <v>19</v>
      </c>
      <c r="C3113">
        <v>0</v>
      </c>
      <c r="D3113">
        <v>0</v>
      </c>
      <c r="E3113">
        <v>0</v>
      </c>
      <c r="F3113">
        <v>0</v>
      </c>
      <c r="G3113">
        <v>0</v>
      </c>
      <c r="H3113">
        <v>0</v>
      </c>
      <c r="I3113">
        <v>0</v>
      </c>
      <c r="J3113">
        <v>0</v>
      </c>
      <c r="K3113">
        <v>0</v>
      </c>
      <c r="L3113">
        <v>0</v>
      </c>
      <c r="M3113">
        <v>0</v>
      </c>
      <c r="N3113">
        <v>0</v>
      </c>
      <c r="O3113">
        <v>0</v>
      </c>
      <c r="P3113">
        <v>0</v>
      </c>
      <c r="Q3113">
        <v>0</v>
      </c>
      <c r="R3113">
        <v>0</v>
      </c>
      <c r="S3113">
        <v>0</v>
      </c>
      <c r="T3113">
        <v>0</v>
      </c>
      <c r="U3113">
        <v>0</v>
      </c>
      <c r="V3113">
        <v>0</v>
      </c>
      <c r="W3113">
        <v>0</v>
      </c>
      <c r="X3113">
        <v>0</v>
      </c>
      <c r="Y3113">
        <v>0</v>
      </c>
      <c r="Z3113">
        <v>0</v>
      </c>
      <c r="AA3113">
        <v>0</v>
      </c>
      <c r="AB3113">
        <v>0</v>
      </c>
      <c r="AC3113">
        <v>0</v>
      </c>
      <c r="AD3113">
        <v>0</v>
      </c>
      <c r="AE3113">
        <v>0</v>
      </c>
      <c r="AF3113">
        <v>0</v>
      </c>
    </row>
    <row r="3114" spans="1:32">
      <c r="A3114" t="s">
        <v>8717</v>
      </c>
      <c r="B3114" t="s">
        <v>19</v>
      </c>
      <c r="C3114">
        <v>0</v>
      </c>
      <c r="D3114">
        <v>0</v>
      </c>
      <c r="E3114">
        <v>0</v>
      </c>
      <c r="F3114">
        <v>0</v>
      </c>
      <c r="G3114">
        <v>0</v>
      </c>
      <c r="H3114">
        <v>0</v>
      </c>
      <c r="I3114">
        <v>0</v>
      </c>
      <c r="J3114">
        <v>0</v>
      </c>
      <c r="K3114">
        <v>0</v>
      </c>
      <c r="L3114">
        <v>0</v>
      </c>
      <c r="M3114">
        <v>0</v>
      </c>
      <c r="N3114">
        <v>0</v>
      </c>
      <c r="O3114">
        <v>0</v>
      </c>
      <c r="P3114">
        <v>0</v>
      </c>
      <c r="Q3114">
        <v>0</v>
      </c>
      <c r="R3114">
        <v>0</v>
      </c>
      <c r="S3114">
        <v>0</v>
      </c>
      <c r="T3114">
        <v>0</v>
      </c>
      <c r="U3114">
        <v>0</v>
      </c>
      <c r="V3114">
        <v>0</v>
      </c>
      <c r="W3114">
        <v>0</v>
      </c>
      <c r="X3114">
        <v>0</v>
      </c>
      <c r="Y3114">
        <v>0</v>
      </c>
      <c r="Z3114">
        <v>0</v>
      </c>
      <c r="AA3114">
        <v>0</v>
      </c>
      <c r="AB3114">
        <v>0</v>
      </c>
      <c r="AC3114">
        <v>0</v>
      </c>
      <c r="AD3114">
        <v>0</v>
      </c>
      <c r="AE3114">
        <v>0</v>
      </c>
      <c r="AF3114">
        <v>0</v>
      </c>
    </row>
    <row r="3115" spans="1:32">
      <c r="A3115" t="s">
        <v>8718</v>
      </c>
      <c r="B3115" t="s">
        <v>19</v>
      </c>
      <c r="C3115">
        <v>0</v>
      </c>
      <c r="D3115">
        <v>0</v>
      </c>
      <c r="E3115">
        <v>0</v>
      </c>
      <c r="F3115">
        <v>0</v>
      </c>
      <c r="G3115">
        <v>0</v>
      </c>
      <c r="H3115">
        <v>0</v>
      </c>
      <c r="I3115">
        <v>0</v>
      </c>
      <c r="J3115">
        <v>0</v>
      </c>
      <c r="K3115">
        <v>0</v>
      </c>
      <c r="L3115">
        <v>0</v>
      </c>
      <c r="M3115">
        <v>0</v>
      </c>
      <c r="N3115">
        <v>0</v>
      </c>
      <c r="O3115">
        <v>0</v>
      </c>
      <c r="P3115">
        <v>0</v>
      </c>
      <c r="Q3115">
        <v>0</v>
      </c>
      <c r="R3115">
        <v>0</v>
      </c>
      <c r="S3115">
        <v>0</v>
      </c>
      <c r="T3115">
        <v>0</v>
      </c>
      <c r="U3115">
        <v>0</v>
      </c>
      <c r="V3115">
        <v>0</v>
      </c>
      <c r="W3115">
        <v>0</v>
      </c>
      <c r="X3115">
        <v>0</v>
      </c>
      <c r="Y3115">
        <v>0</v>
      </c>
      <c r="Z3115">
        <v>0</v>
      </c>
      <c r="AA3115">
        <v>0</v>
      </c>
      <c r="AB3115">
        <v>0</v>
      </c>
      <c r="AC3115">
        <v>0</v>
      </c>
      <c r="AD3115">
        <v>0</v>
      </c>
      <c r="AE3115">
        <v>0</v>
      </c>
      <c r="AF3115">
        <v>0</v>
      </c>
    </row>
    <row r="3116" spans="1:32">
      <c r="A3116" t="s">
        <v>8719</v>
      </c>
      <c r="B3116" t="s">
        <v>19</v>
      </c>
      <c r="C3116">
        <v>0</v>
      </c>
      <c r="D3116">
        <v>0</v>
      </c>
      <c r="E3116">
        <v>0</v>
      </c>
      <c r="F3116">
        <v>0</v>
      </c>
      <c r="G3116">
        <v>0</v>
      </c>
      <c r="H3116">
        <v>0</v>
      </c>
      <c r="I3116">
        <v>0</v>
      </c>
      <c r="J3116">
        <v>0</v>
      </c>
      <c r="K3116">
        <v>0</v>
      </c>
      <c r="L3116">
        <v>0</v>
      </c>
      <c r="M3116">
        <v>0</v>
      </c>
      <c r="N3116">
        <v>0</v>
      </c>
      <c r="O3116">
        <v>0</v>
      </c>
      <c r="P3116">
        <v>0</v>
      </c>
      <c r="Q3116">
        <v>0</v>
      </c>
      <c r="R3116">
        <v>0</v>
      </c>
      <c r="S3116">
        <v>0</v>
      </c>
      <c r="T3116">
        <v>0</v>
      </c>
      <c r="U3116">
        <v>0</v>
      </c>
      <c r="V3116">
        <v>0</v>
      </c>
      <c r="W3116">
        <v>0</v>
      </c>
      <c r="X3116">
        <v>0</v>
      </c>
      <c r="Y3116">
        <v>0</v>
      </c>
      <c r="Z3116">
        <v>0</v>
      </c>
      <c r="AA3116">
        <v>0</v>
      </c>
      <c r="AB3116">
        <v>0</v>
      </c>
      <c r="AC3116">
        <v>0</v>
      </c>
      <c r="AD3116">
        <v>0</v>
      </c>
      <c r="AE3116">
        <v>0</v>
      </c>
      <c r="AF3116">
        <v>0</v>
      </c>
    </row>
    <row r="3117" spans="1:32">
      <c r="A3117" t="s">
        <v>8720</v>
      </c>
      <c r="B3117" t="s">
        <v>19</v>
      </c>
      <c r="C3117">
        <v>0</v>
      </c>
      <c r="D3117">
        <v>0</v>
      </c>
      <c r="E3117">
        <v>0</v>
      </c>
      <c r="F3117">
        <v>0</v>
      </c>
      <c r="G3117">
        <v>0</v>
      </c>
      <c r="H3117">
        <v>0</v>
      </c>
      <c r="I3117">
        <v>0</v>
      </c>
      <c r="J3117">
        <v>0</v>
      </c>
      <c r="K3117">
        <v>0</v>
      </c>
      <c r="L3117">
        <v>0</v>
      </c>
      <c r="M3117">
        <v>0</v>
      </c>
      <c r="N3117">
        <v>0</v>
      </c>
      <c r="O3117">
        <v>0</v>
      </c>
      <c r="P3117">
        <v>0</v>
      </c>
      <c r="Q3117">
        <v>0</v>
      </c>
      <c r="R3117">
        <v>0</v>
      </c>
      <c r="S3117">
        <v>0</v>
      </c>
      <c r="T3117">
        <v>0</v>
      </c>
      <c r="U3117">
        <v>0</v>
      </c>
      <c r="V3117">
        <v>0</v>
      </c>
      <c r="W3117">
        <v>0</v>
      </c>
      <c r="X3117">
        <v>0</v>
      </c>
      <c r="Y3117">
        <v>0</v>
      </c>
      <c r="Z3117">
        <v>0</v>
      </c>
      <c r="AA3117">
        <v>0</v>
      </c>
      <c r="AB3117">
        <v>0</v>
      </c>
      <c r="AC3117">
        <v>0</v>
      </c>
      <c r="AD3117">
        <v>0</v>
      </c>
      <c r="AE3117">
        <v>0</v>
      </c>
      <c r="AF3117">
        <v>0</v>
      </c>
    </row>
    <row r="3118" spans="1:32">
      <c r="A3118" t="s">
        <v>8721</v>
      </c>
      <c r="B3118" t="s">
        <v>19</v>
      </c>
      <c r="C3118">
        <v>0</v>
      </c>
      <c r="D3118">
        <v>0</v>
      </c>
      <c r="E3118">
        <v>0</v>
      </c>
      <c r="F3118">
        <v>0</v>
      </c>
      <c r="G3118">
        <v>0</v>
      </c>
      <c r="H3118">
        <v>0</v>
      </c>
      <c r="I3118">
        <v>0</v>
      </c>
      <c r="J3118">
        <v>0</v>
      </c>
      <c r="K3118">
        <v>0</v>
      </c>
      <c r="L3118">
        <v>0</v>
      </c>
      <c r="M3118">
        <v>0</v>
      </c>
      <c r="N3118">
        <v>0</v>
      </c>
      <c r="O3118">
        <v>0</v>
      </c>
      <c r="P3118">
        <v>0</v>
      </c>
      <c r="Q3118">
        <v>0</v>
      </c>
      <c r="R3118">
        <v>0</v>
      </c>
      <c r="S3118">
        <v>0</v>
      </c>
      <c r="T3118">
        <v>0</v>
      </c>
      <c r="U3118">
        <v>0</v>
      </c>
      <c r="V3118">
        <v>0</v>
      </c>
      <c r="W3118">
        <v>0</v>
      </c>
      <c r="X3118">
        <v>0</v>
      </c>
      <c r="Y3118">
        <v>0</v>
      </c>
      <c r="Z3118">
        <v>0</v>
      </c>
      <c r="AA3118">
        <v>0</v>
      </c>
      <c r="AB3118">
        <v>0</v>
      </c>
      <c r="AC3118">
        <v>0</v>
      </c>
      <c r="AD3118">
        <v>0</v>
      </c>
      <c r="AE3118">
        <v>0</v>
      </c>
      <c r="AF3118">
        <v>0</v>
      </c>
    </row>
    <row r="3119" spans="1:32">
      <c r="A3119" t="s">
        <v>8722</v>
      </c>
      <c r="B3119" t="s">
        <v>19</v>
      </c>
      <c r="C3119">
        <v>0</v>
      </c>
      <c r="D3119">
        <v>0</v>
      </c>
      <c r="E3119">
        <v>0</v>
      </c>
      <c r="F3119">
        <v>0</v>
      </c>
      <c r="G3119">
        <v>0</v>
      </c>
      <c r="H3119">
        <v>0</v>
      </c>
      <c r="I3119">
        <v>0</v>
      </c>
      <c r="J3119">
        <v>0</v>
      </c>
      <c r="K3119">
        <v>0</v>
      </c>
      <c r="L3119">
        <v>0</v>
      </c>
      <c r="M3119">
        <v>0</v>
      </c>
      <c r="N3119">
        <v>0</v>
      </c>
      <c r="O3119">
        <v>0</v>
      </c>
      <c r="P3119">
        <v>0</v>
      </c>
      <c r="Q3119">
        <v>0</v>
      </c>
      <c r="R3119">
        <v>0</v>
      </c>
      <c r="S3119">
        <v>0</v>
      </c>
      <c r="T3119">
        <v>0</v>
      </c>
      <c r="U3119">
        <v>0</v>
      </c>
      <c r="V3119">
        <v>0</v>
      </c>
      <c r="W3119">
        <v>0</v>
      </c>
      <c r="X3119">
        <v>0</v>
      </c>
      <c r="Y3119">
        <v>0</v>
      </c>
      <c r="Z3119">
        <v>0</v>
      </c>
      <c r="AA3119">
        <v>0</v>
      </c>
      <c r="AB3119">
        <v>0</v>
      </c>
      <c r="AC3119">
        <v>0</v>
      </c>
      <c r="AD3119">
        <v>0</v>
      </c>
      <c r="AE3119">
        <v>0</v>
      </c>
      <c r="AF3119">
        <v>0</v>
      </c>
    </row>
    <row r="3120" spans="1:32">
      <c r="A3120" t="s">
        <v>8723</v>
      </c>
      <c r="B3120" t="s">
        <v>19</v>
      </c>
      <c r="C3120">
        <v>0</v>
      </c>
      <c r="D3120">
        <v>0</v>
      </c>
      <c r="E3120">
        <v>0</v>
      </c>
      <c r="F3120">
        <v>0</v>
      </c>
      <c r="G3120">
        <v>0</v>
      </c>
      <c r="H3120">
        <v>0</v>
      </c>
      <c r="I3120">
        <v>0</v>
      </c>
      <c r="J3120">
        <v>0</v>
      </c>
      <c r="K3120">
        <v>0</v>
      </c>
      <c r="L3120">
        <v>0</v>
      </c>
      <c r="M3120">
        <v>0</v>
      </c>
      <c r="N3120">
        <v>0</v>
      </c>
      <c r="O3120">
        <v>0</v>
      </c>
      <c r="P3120">
        <v>0</v>
      </c>
      <c r="Q3120">
        <v>0</v>
      </c>
      <c r="R3120">
        <v>0</v>
      </c>
      <c r="S3120">
        <v>0</v>
      </c>
      <c r="T3120">
        <v>0</v>
      </c>
      <c r="U3120">
        <v>0</v>
      </c>
      <c r="V3120">
        <v>0</v>
      </c>
      <c r="W3120">
        <v>0</v>
      </c>
      <c r="X3120">
        <v>0</v>
      </c>
      <c r="Y3120">
        <v>0</v>
      </c>
      <c r="Z3120">
        <v>0</v>
      </c>
      <c r="AA3120">
        <v>0</v>
      </c>
      <c r="AB3120">
        <v>0</v>
      </c>
      <c r="AC3120">
        <v>0</v>
      </c>
      <c r="AD3120">
        <v>0</v>
      </c>
      <c r="AE3120">
        <v>0</v>
      </c>
      <c r="AF3120">
        <v>0</v>
      </c>
    </row>
    <row r="3121" spans="1:32">
      <c r="A3121" t="s">
        <v>8724</v>
      </c>
      <c r="B3121" t="s">
        <v>19</v>
      </c>
      <c r="C3121">
        <v>0</v>
      </c>
      <c r="D3121">
        <v>0</v>
      </c>
      <c r="E3121">
        <v>0</v>
      </c>
      <c r="F3121">
        <v>0</v>
      </c>
      <c r="G3121">
        <v>0</v>
      </c>
      <c r="H3121">
        <v>0</v>
      </c>
      <c r="I3121">
        <v>0</v>
      </c>
      <c r="J3121">
        <v>0</v>
      </c>
      <c r="K3121">
        <v>0</v>
      </c>
      <c r="L3121">
        <v>0</v>
      </c>
      <c r="M3121">
        <v>0</v>
      </c>
      <c r="N3121">
        <v>0</v>
      </c>
      <c r="O3121">
        <v>0</v>
      </c>
      <c r="P3121">
        <v>0</v>
      </c>
      <c r="Q3121">
        <v>0</v>
      </c>
      <c r="R3121">
        <v>0</v>
      </c>
      <c r="S3121">
        <v>0</v>
      </c>
      <c r="T3121">
        <v>0</v>
      </c>
      <c r="U3121">
        <v>0</v>
      </c>
      <c r="V3121">
        <v>0</v>
      </c>
      <c r="W3121">
        <v>0</v>
      </c>
      <c r="X3121">
        <v>0</v>
      </c>
      <c r="Y3121">
        <v>0</v>
      </c>
      <c r="Z3121">
        <v>0</v>
      </c>
      <c r="AA3121">
        <v>0</v>
      </c>
      <c r="AB3121">
        <v>0</v>
      </c>
      <c r="AC3121">
        <v>0</v>
      </c>
      <c r="AD3121">
        <v>0</v>
      </c>
      <c r="AE3121">
        <v>0</v>
      </c>
      <c r="AF3121">
        <v>0</v>
      </c>
    </row>
    <row r="3122" spans="1:32">
      <c r="A3122" t="s">
        <v>8725</v>
      </c>
      <c r="B3122" t="s">
        <v>19</v>
      </c>
      <c r="C3122">
        <v>0</v>
      </c>
      <c r="D3122">
        <v>0</v>
      </c>
      <c r="E3122">
        <v>0</v>
      </c>
      <c r="F3122">
        <v>0</v>
      </c>
      <c r="G3122">
        <v>0</v>
      </c>
      <c r="H3122">
        <v>0</v>
      </c>
      <c r="I3122">
        <v>0</v>
      </c>
      <c r="J3122">
        <v>0</v>
      </c>
      <c r="K3122">
        <v>0</v>
      </c>
      <c r="L3122">
        <v>0</v>
      </c>
      <c r="M3122">
        <v>0</v>
      </c>
      <c r="N3122">
        <v>0</v>
      </c>
      <c r="O3122">
        <v>0</v>
      </c>
      <c r="P3122">
        <v>0</v>
      </c>
      <c r="Q3122">
        <v>0</v>
      </c>
      <c r="R3122">
        <v>0</v>
      </c>
      <c r="S3122">
        <v>0</v>
      </c>
      <c r="T3122">
        <v>0</v>
      </c>
      <c r="U3122">
        <v>0</v>
      </c>
      <c r="V3122">
        <v>0</v>
      </c>
      <c r="W3122">
        <v>0</v>
      </c>
      <c r="X3122">
        <v>0</v>
      </c>
      <c r="Y3122">
        <v>0</v>
      </c>
      <c r="Z3122">
        <v>0</v>
      </c>
      <c r="AA3122">
        <v>0</v>
      </c>
      <c r="AB3122">
        <v>0</v>
      </c>
      <c r="AC3122">
        <v>0</v>
      </c>
      <c r="AD3122">
        <v>0</v>
      </c>
      <c r="AE3122">
        <v>0</v>
      </c>
      <c r="AF3122">
        <v>0</v>
      </c>
    </row>
    <row r="3123" spans="1:32">
      <c r="A3123" t="s">
        <v>8726</v>
      </c>
      <c r="B3123" t="s">
        <v>19</v>
      </c>
      <c r="C3123" s="2">
        <v>189294000</v>
      </c>
      <c r="D3123" s="2">
        <v>197828000</v>
      </c>
      <c r="E3123" s="2">
        <v>185979000</v>
      </c>
      <c r="F3123" s="2">
        <v>179889000</v>
      </c>
      <c r="G3123" s="2">
        <v>178646000</v>
      </c>
      <c r="H3123" s="2">
        <v>178066000</v>
      </c>
      <c r="I3123" s="2">
        <v>176575000</v>
      </c>
      <c r="J3123" s="2">
        <v>172805000</v>
      </c>
      <c r="K3123" s="2">
        <v>162696000</v>
      </c>
      <c r="L3123" s="2">
        <v>153374000</v>
      </c>
      <c r="M3123" s="2">
        <v>144839000</v>
      </c>
      <c r="N3123" s="2">
        <v>136180000</v>
      </c>
      <c r="O3123" s="2">
        <v>151924000</v>
      </c>
      <c r="P3123" s="2">
        <v>145295000</v>
      </c>
      <c r="Q3123" s="2">
        <v>139205000</v>
      </c>
      <c r="R3123" s="2">
        <v>132700000</v>
      </c>
      <c r="S3123" s="2">
        <v>125864000</v>
      </c>
      <c r="T3123" s="2">
        <v>119360000</v>
      </c>
      <c r="U3123" s="2">
        <v>117040000</v>
      </c>
      <c r="V3123" s="2">
        <v>115507000</v>
      </c>
      <c r="W3123" s="2">
        <v>113891000</v>
      </c>
      <c r="X3123" s="2">
        <v>111571000</v>
      </c>
      <c r="Y3123" s="2">
        <v>108547000</v>
      </c>
      <c r="Z3123" s="2">
        <v>105232000</v>
      </c>
      <c r="AA3123" s="2">
        <v>103326000</v>
      </c>
      <c r="AB3123" s="2">
        <v>101172000</v>
      </c>
      <c r="AC3123" s="2">
        <v>99017700</v>
      </c>
      <c r="AD3123" s="2">
        <v>96946200</v>
      </c>
      <c r="AE3123" s="2">
        <v>94626100</v>
      </c>
      <c r="AF3123" s="2">
        <v>92430300</v>
      </c>
    </row>
    <row r="3124" spans="1:32">
      <c r="A3124" t="s">
        <v>8727</v>
      </c>
      <c r="B3124" t="s">
        <v>19</v>
      </c>
      <c r="C3124" s="2">
        <v>5597850000</v>
      </c>
      <c r="D3124" s="2">
        <v>5850230000</v>
      </c>
      <c r="E3124" s="2">
        <v>5499830000</v>
      </c>
      <c r="F3124" s="2">
        <v>5319730000</v>
      </c>
      <c r="G3124" s="2">
        <v>5282980000</v>
      </c>
      <c r="H3124" s="2">
        <v>5265820000</v>
      </c>
      <c r="I3124" s="2">
        <v>5221720000</v>
      </c>
      <c r="J3124" s="2">
        <v>5110230000</v>
      </c>
      <c r="K3124" s="2">
        <v>4811280000</v>
      </c>
      <c r="L3124" s="2">
        <v>4535620000</v>
      </c>
      <c r="M3124" s="2">
        <v>4283230000</v>
      </c>
      <c r="N3124" s="2">
        <v>4027170000</v>
      </c>
      <c r="O3124" s="2">
        <v>4492740000</v>
      </c>
      <c r="P3124" s="2">
        <v>4296710000</v>
      </c>
      <c r="Q3124" s="2">
        <v>4116600000</v>
      </c>
      <c r="R3124" s="2">
        <v>3924250000</v>
      </c>
      <c r="S3124" s="2">
        <v>3722100000</v>
      </c>
      <c r="T3124" s="2">
        <v>3529740000</v>
      </c>
      <c r="U3124" s="2">
        <v>3461130000</v>
      </c>
      <c r="V3124" s="2">
        <v>3415800000</v>
      </c>
      <c r="W3124" s="2">
        <v>3368020000</v>
      </c>
      <c r="X3124" s="2">
        <v>3299410000</v>
      </c>
      <c r="Y3124" s="2">
        <v>3209970000</v>
      </c>
      <c r="Z3124" s="2">
        <v>3111960000</v>
      </c>
      <c r="AA3124" s="2">
        <v>3055600000</v>
      </c>
      <c r="AB3124" s="2">
        <v>2991890000</v>
      </c>
      <c r="AC3124" s="2">
        <v>2928180000</v>
      </c>
      <c r="AD3124" s="2">
        <v>2866920000</v>
      </c>
      <c r="AE3124" s="2">
        <v>2798310000</v>
      </c>
      <c r="AF3124" s="2">
        <v>2733380000</v>
      </c>
    </row>
    <row r="3125" spans="1:32">
      <c r="A3125" t="s">
        <v>8728</v>
      </c>
      <c r="B3125" t="s">
        <v>19</v>
      </c>
      <c r="C3125" s="2">
        <v>2272210000</v>
      </c>
      <c r="D3125" s="2">
        <v>2374660000</v>
      </c>
      <c r="E3125" s="2">
        <v>2232420000</v>
      </c>
      <c r="F3125" s="2">
        <v>2159320000</v>
      </c>
      <c r="G3125" s="2">
        <v>2144400000</v>
      </c>
      <c r="H3125" s="2">
        <v>2137440000</v>
      </c>
      <c r="I3125" s="2">
        <v>2119540000</v>
      </c>
      <c r="J3125" s="2">
        <v>2074280000</v>
      </c>
      <c r="K3125" s="2">
        <v>1952940000</v>
      </c>
      <c r="L3125" s="2">
        <v>1841040000</v>
      </c>
      <c r="M3125" s="2">
        <v>1738600000</v>
      </c>
      <c r="N3125" s="2">
        <v>1634660000</v>
      </c>
      <c r="O3125" s="2">
        <v>1823640000</v>
      </c>
      <c r="P3125" s="2">
        <v>1744070000</v>
      </c>
      <c r="Q3125" s="2">
        <v>1670960000</v>
      </c>
      <c r="R3125" s="2">
        <v>1592880000</v>
      </c>
      <c r="S3125" s="2">
        <v>1510830000</v>
      </c>
      <c r="T3125" s="2">
        <v>1432750000</v>
      </c>
      <c r="U3125" s="2">
        <v>1404900000</v>
      </c>
      <c r="V3125" s="2">
        <v>1386500000</v>
      </c>
      <c r="W3125" s="2">
        <v>1367110000</v>
      </c>
      <c r="X3125" s="2">
        <v>1339260000</v>
      </c>
      <c r="Y3125" s="2">
        <v>1302950000</v>
      </c>
      <c r="Z3125" s="2">
        <v>1263170000</v>
      </c>
      <c r="AA3125" s="2">
        <v>1240290000</v>
      </c>
      <c r="AB3125" s="2">
        <v>1214430000</v>
      </c>
      <c r="AC3125" s="2">
        <v>1188570000</v>
      </c>
      <c r="AD3125" s="2">
        <v>1163710000</v>
      </c>
      <c r="AE3125" s="2">
        <v>1135860000</v>
      </c>
      <c r="AF3125" s="2">
        <v>1109500000</v>
      </c>
    </row>
    <row r="3126" spans="1:32">
      <c r="A3126" t="s">
        <v>8729</v>
      </c>
      <c r="B3126" t="s">
        <v>19</v>
      </c>
      <c r="C3126" s="2">
        <v>3833850000</v>
      </c>
      <c r="D3126" s="2">
        <v>4006700000</v>
      </c>
      <c r="E3126" s="2">
        <v>3766720000</v>
      </c>
      <c r="F3126" s="2">
        <v>3643370000</v>
      </c>
      <c r="G3126" s="2">
        <v>3618200000</v>
      </c>
      <c r="H3126" s="2">
        <v>3606450000</v>
      </c>
      <c r="I3126" s="2">
        <v>3576240000</v>
      </c>
      <c r="J3126" s="2">
        <v>3499890000</v>
      </c>
      <c r="K3126" s="2">
        <v>3295150000</v>
      </c>
      <c r="L3126" s="2">
        <v>3106350000</v>
      </c>
      <c r="M3126" s="2">
        <v>2933490000</v>
      </c>
      <c r="N3126" s="2">
        <v>2758120000</v>
      </c>
      <c r="O3126" s="2">
        <v>3076980000</v>
      </c>
      <c r="P3126" s="2">
        <v>2942720000</v>
      </c>
      <c r="Q3126" s="2">
        <v>2819380000</v>
      </c>
      <c r="R3126" s="2">
        <v>2687640000</v>
      </c>
      <c r="S3126" s="2">
        <v>2549190000</v>
      </c>
      <c r="T3126" s="2">
        <v>2417450000</v>
      </c>
      <c r="U3126" s="2">
        <v>2370460000</v>
      </c>
      <c r="V3126" s="2">
        <v>2339410000</v>
      </c>
      <c r="W3126" s="2">
        <v>2306690000</v>
      </c>
      <c r="X3126" s="2">
        <v>2259700000</v>
      </c>
      <c r="Y3126" s="2">
        <v>2198440000</v>
      </c>
      <c r="Z3126" s="2">
        <v>2131310000</v>
      </c>
      <c r="AA3126" s="2">
        <v>2092720000</v>
      </c>
      <c r="AB3126" s="2">
        <v>2049080000</v>
      </c>
      <c r="AC3126" s="2">
        <v>2005450000</v>
      </c>
      <c r="AD3126" s="2">
        <v>1963490000</v>
      </c>
      <c r="AE3126" s="2">
        <v>1916500000</v>
      </c>
      <c r="AF3126" s="2">
        <v>1872030000</v>
      </c>
    </row>
    <row r="3127" spans="1:32">
      <c r="A3127" t="s">
        <v>8730</v>
      </c>
      <c r="B3127" t="s">
        <v>19</v>
      </c>
      <c r="C3127" s="2">
        <v>3313030000</v>
      </c>
      <c r="D3127" s="2">
        <v>3462400000</v>
      </c>
      <c r="E3127" s="2">
        <v>3255020000</v>
      </c>
      <c r="F3127" s="2">
        <v>3148430000</v>
      </c>
      <c r="G3127" s="2">
        <v>3126670000</v>
      </c>
      <c r="H3127" s="2">
        <v>3116520000</v>
      </c>
      <c r="I3127" s="2">
        <v>3090420000</v>
      </c>
      <c r="J3127" s="2">
        <v>3024430000</v>
      </c>
      <c r="K3127" s="2">
        <v>2847510000</v>
      </c>
      <c r="L3127" s="2">
        <v>2684360000</v>
      </c>
      <c r="M3127" s="2">
        <v>2534980000</v>
      </c>
      <c r="N3127" s="2">
        <v>2383440000</v>
      </c>
      <c r="O3127" s="2">
        <v>2658980000</v>
      </c>
      <c r="P3127" s="2">
        <v>2542960000</v>
      </c>
      <c r="Q3127" s="2">
        <v>2436370000</v>
      </c>
      <c r="R3127" s="2">
        <v>2322530000</v>
      </c>
      <c r="S3127" s="2">
        <v>2202880000</v>
      </c>
      <c r="T3127" s="2">
        <v>2089040000</v>
      </c>
      <c r="U3127" s="2">
        <v>2048440000</v>
      </c>
      <c r="V3127" s="2">
        <v>2021610000</v>
      </c>
      <c r="W3127" s="2">
        <v>1993330000</v>
      </c>
      <c r="X3127" s="2">
        <v>1952720000</v>
      </c>
      <c r="Y3127" s="2">
        <v>1899790000</v>
      </c>
      <c r="Z3127" s="2">
        <v>1841780000</v>
      </c>
      <c r="AA3127" s="2">
        <v>1808420000</v>
      </c>
      <c r="AB3127" s="2">
        <v>1770720000</v>
      </c>
      <c r="AC3127" s="2">
        <v>1733010000</v>
      </c>
      <c r="AD3127" s="2">
        <v>1696760000</v>
      </c>
      <c r="AE3127" s="2">
        <v>1656150000</v>
      </c>
      <c r="AF3127" s="2">
        <v>1617720000</v>
      </c>
    </row>
    <row r="3128" spans="1:32">
      <c r="A3128" t="s">
        <v>8731</v>
      </c>
      <c r="B3128" t="s">
        <v>19</v>
      </c>
      <c r="C3128" s="2">
        <v>326044000</v>
      </c>
      <c r="D3128" s="2">
        <v>340744000</v>
      </c>
      <c r="E3128" s="2">
        <v>320335000</v>
      </c>
      <c r="F3128" s="2">
        <v>309845000</v>
      </c>
      <c r="G3128" s="2">
        <v>307704000</v>
      </c>
      <c r="H3128" s="2">
        <v>306705000</v>
      </c>
      <c r="I3128" s="2">
        <v>304136000</v>
      </c>
      <c r="J3128" s="2">
        <v>297643000</v>
      </c>
      <c r="K3128" s="2">
        <v>280231000</v>
      </c>
      <c r="L3128" s="2">
        <v>264175000</v>
      </c>
      <c r="M3128" s="2">
        <v>249475000</v>
      </c>
      <c r="N3128" s="2">
        <v>234560000</v>
      </c>
      <c r="O3128" s="2">
        <v>261677000</v>
      </c>
      <c r="P3128" s="2">
        <v>250260000</v>
      </c>
      <c r="Q3128" s="2">
        <v>239770000</v>
      </c>
      <c r="R3128" s="2">
        <v>228566000</v>
      </c>
      <c r="S3128" s="2">
        <v>216792000</v>
      </c>
      <c r="T3128" s="2">
        <v>205588000</v>
      </c>
      <c r="U3128" s="2">
        <v>201592000</v>
      </c>
      <c r="V3128" s="2">
        <v>198952000</v>
      </c>
      <c r="W3128" s="2">
        <v>196169000</v>
      </c>
      <c r="X3128" s="2">
        <v>192172000</v>
      </c>
      <c r="Y3128" s="2">
        <v>186963000</v>
      </c>
      <c r="Z3128" s="2">
        <v>181254000</v>
      </c>
      <c r="AA3128" s="2">
        <v>177972000</v>
      </c>
      <c r="AB3128" s="2">
        <v>174261000</v>
      </c>
      <c r="AC3128" s="2">
        <v>170550000</v>
      </c>
      <c r="AD3128" s="2">
        <v>166982000</v>
      </c>
      <c r="AE3128" s="2">
        <v>162986000</v>
      </c>
      <c r="AF3128" s="2">
        <v>159204000</v>
      </c>
    </row>
    <row r="3129" spans="1:32">
      <c r="A3129" t="s">
        <v>8732</v>
      </c>
      <c r="B3129" t="s">
        <v>19</v>
      </c>
      <c r="C3129" s="2">
        <v>121535000</v>
      </c>
      <c r="D3129" s="2">
        <v>127015000</v>
      </c>
      <c r="E3129" s="2">
        <v>119407000</v>
      </c>
      <c r="F3129" s="2">
        <v>115497000</v>
      </c>
      <c r="G3129" s="2">
        <v>114699000</v>
      </c>
      <c r="H3129" s="2">
        <v>114327000</v>
      </c>
      <c r="I3129" s="2">
        <v>113369000</v>
      </c>
      <c r="J3129" s="2">
        <v>110949000</v>
      </c>
      <c r="K3129" s="2">
        <v>104458000</v>
      </c>
      <c r="L3129" s="2">
        <v>98473200</v>
      </c>
      <c r="M3129" s="2">
        <v>92993600</v>
      </c>
      <c r="N3129" s="2">
        <v>87434200</v>
      </c>
      <c r="O3129" s="2">
        <v>97542200</v>
      </c>
      <c r="P3129" s="2">
        <v>93286200</v>
      </c>
      <c r="Q3129" s="2">
        <v>89376000</v>
      </c>
      <c r="R3129" s="2">
        <v>85199800</v>
      </c>
      <c r="S3129" s="2">
        <v>80810800</v>
      </c>
      <c r="T3129" s="2">
        <v>76634600</v>
      </c>
      <c r="U3129" s="2">
        <v>75145000</v>
      </c>
      <c r="V3129" s="2">
        <v>74160800</v>
      </c>
      <c r="W3129" s="2">
        <v>73123400</v>
      </c>
      <c r="X3129" s="2">
        <v>71633800</v>
      </c>
      <c r="Y3129" s="2">
        <v>69692000</v>
      </c>
      <c r="Z3129" s="2">
        <v>67564000</v>
      </c>
      <c r="AA3129" s="2">
        <v>66340400</v>
      </c>
      <c r="AB3129" s="2">
        <v>64957200</v>
      </c>
      <c r="AC3129" s="2">
        <v>63574000</v>
      </c>
      <c r="AD3129" s="2">
        <v>62244000</v>
      </c>
      <c r="AE3129" s="2">
        <v>60754400</v>
      </c>
      <c r="AF3129" s="2">
        <v>59344600</v>
      </c>
    </row>
    <row r="3130" spans="1:32">
      <c r="A3130" t="s">
        <v>8733</v>
      </c>
      <c r="B3130" t="s">
        <v>19</v>
      </c>
      <c r="C3130" s="2">
        <v>1162540000</v>
      </c>
      <c r="D3130" s="2">
        <v>1214950000</v>
      </c>
      <c r="E3130" s="2">
        <v>1142180000</v>
      </c>
      <c r="F3130" s="2">
        <v>1104780000</v>
      </c>
      <c r="G3130" s="2">
        <v>1097150000</v>
      </c>
      <c r="H3130" s="2">
        <v>1093580000</v>
      </c>
      <c r="I3130" s="2">
        <v>1084420000</v>
      </c>
      <c r="J3130" s="2">
        <v>1061270000</v>
      </c>
      <c r="K3130" s="2">
        <v>999186000</v>
      </c>
      <c r="L3130" s="2">
        <v>941937000</v>
      </c>
      <c r="M3130" s="2">
        <v>889522000</v>
      </c>
      <c r="N3130" s="2">
        <v>836344000</v>
      </c>
      <c r="O3130" s="2">
        <v>933031000</v>
      </c>
      <c r="P3130" s="2">
        <v>892321000</v>
      </c>
      <c r="Q3130" s="2">
        <v>854918000</v>
      </c>
      <c r="R3130" s="2">
        <v>814971000</v>
      </c>
      <c r="S3130" s="2">
        <v>772989000</v>
      </c>
      <c r="T3130" s="2">
        <v>733042000</v>
      </c>
      <c r="U3130" s="2">
        <v>718793000</v>
      </c>
      <c r="V3130" s="2">
        <v>709379000</v>
      </c>
      <c r="W3130" s="2">
        <v>699456000</v>
      </c>
      <c r="X3130" s="2">
        <v>685207000</v>
      </c>
      <c r="Y3130" s="2">
        <v>666633000</v>
      </c>
      <c r="Z3130" s="2">
        <v>646278000</v>
      </c>
      <c r="AA3130" s="2">
        <v>634573000</v>
      </c>
      <c r="AB3130" s="2">
        <v>621342000</v>
      </c>
      <c r="AC3130" s="2">
        <v>608112000</v>
      </c>
      <c r="AD3130" s="2">
        <v>595390000</v>
      </c>
      <c r="AE3130" s="2">
        <v>581141000</v>
      </c>
      <c r="AF3130" s="2">
        <v>567656000</v>
      </c>
    </row>
    <row r="3131" spans="1:32">
      <c r="A3131" t="s">
        <v>8734</v>
      </c>
      <c r="B3131" t="s">
        <v>19</v>
      </c>
      <c r="C3131">
        <v>0</v>
      </c>
      <c r="D3131">
        <v>0</v>
      </c>
      <c r="E3131">
        <v>0</v>
      </c>
      <c r="F3131">
        <v>0</v>
      </c>
      <c r="G3131">
        <v>0</v>
      </c>
      <c r="H3131">
        <v>0</v>
      </c>
      <c r="I3131">
        <v>0</v>
      </c>
      <c r="J3131">
        <v>0</v>
      </c>
      <c r="K3131">
        <v>0</v>
      </c>
      <c r="L3131">
        <v>0</v>
      </c>
      <c r="M3131">
        <v>0</v>
      </c>
      <c r="N3131">
        <v>0</v>
      </c>
      <c r="O3131">
        <v>0</v>
      </c>
      <c r="P3131">
        <v>0</v>
      </c>
      <c r="Q3131">
        <v>0</v>
      </c>
      <c r="R3131">
        <v>0</v>
      </c>
      <c r="S3131">
        <v>0</v>
      </c>
      <c r="T3131">
        <v>0</v>
      </c>
      <c r="U3131">
        <v>0</v>
      </c>
      <c r="V3131">
        <v>0</v>
      </c>
      <c r="W3131">
        <v>0</v>
      </c>
      <c r="X3131">
        <v>0</v>
      </c>
      <c r="Y3131">
        <v>0</v>
      </c>
      <c r="Z3131">
        <v>0</v>
      </c>
      <c r="AA3131">
        <v>0</v>
      </c>
      <c r="AB3131">
        <v>0</v>
      </c>
      <c r="AC3131">
        <v>0</v>
      </c>
      <c r="AD3131">
        <v>0</v>
      </c>
      <c r="AE3131">
        <v>0</v>
      </c>
      <c r="AF3131">
        <v>0</v>
      </c>
    </row>
    <row r="3132" spans="1:32">
      <c r="A3132" t="s">
        <v>8735</v>
      </c>
      <c r="B3132" t="s">
        <v>19</v>
      </c>
      <c r="C3132">
        <v>0</v>
      </c>
      <c r="D3132">
        <v>0</v>
      </c>
      <c r="E3132">
        <v>0</v>
      </c>
      <c r="F3132">
        <v>0</v>
      </c>
      <c r="G3132">
        <v>0</v>
      </c>
      <c r="H3132">
        <v>0</v>
      </c>
      <c r="I3132">
        <v>0</v>
      </c>
      <c r="J3132">
        <v>0</v>
      </c>
      <c r="K3132">
        <v>0</v>
      </c>
      <c r="L3132">
        <v>0</v>
      </c>
      <c r="M3132">
        <v>0</v>
      </c>
      <c r="N3132">
        <v>0</v>
      </c>
      <c r="O3132">
        <v>0</v>
      </c>
      <c r="P3132">
        <v>0</v>
      </c>
      <c r="Q3132">
        <v>0</v>
      </c>
      <c r="R3132">
        <v>0</v>
      </c>
      <c r="S3132">
        <v>0</v>
      </c>
      <c r="T3132">
        <v>0</v>
      </c>
      <c r="U3132">
        <v>0</v>
      </c>
      <c r="V3132">
        <v>0</v>
      </c>
      <c r="W3132">
        <v>0</v>
      </c>
      <c r="X3132">
        <v>0</v>
      </c>
      <c r="Y3132">
        <v>0</v>
      </c>
      <c r="Z3132">
        <v>0</v>
      </c>
      <c r="AA3132">
        <v>0</v>
      </c>
      <c r="AB3132">
        <v>0</v>
      </c>
      <c r="AC3132">
        <v>0</v>
      </c>
      <c r="AD3132">
        <v>0</v>
      </c>
      <c r="AE3132">
        <v>0</v>
      </c>
      <c r="AF3132">
        <v>0</v>
      </c>
    </row>
    <row r="3133" spans="1:32">
      <c r="A3133" t="s">
        <v>8736</v>
      </c>
      <c r="B3133" t="s">
        <v>19</v>
      </c>
      <c r="C3133">
        <v>0</v>
      </c>
      <c r="D3133">
        <v>0</v>
      </c>
      <c r="E3133">
        <v>0</v>
      </c>
      <c r="F3133">
        <v>0</v>
      </c>
      <c r="G3133">
        <v>0</v>
      </c>
      <c r="H3133">
        <v>0</v>
      </c>
      <c r="I3133">
        <v>0</v>
      </c>
      <c r="J3133">
        <v>0</v>
      </c>
      <c r="K3133">
        <v>0</v>
      </c>
      <c r="L3133">
        <v>0</v>
      </c>
      <c r="M3133">
        <v>0</v>
      </c>
      <c r="N3133">
        <v>0</v>
      </c>
      <c r="O3133">
        <v>0</v>
      </c>
      <c r="P3133">
        <v>0</v>
      </c>
      <c r="Q3133">
        <v>0</v>
      </c>
      <c r="R3133">
        <v>0</v>
      </c>
      <c r="S3133">
        <v>0</v>
      </c>
      <c r="T3133">
        <v>0</v>
      </c>
      <c r="U3133">
        <v>0</v>
      </c>
      <c r="V3133">
        <v>0</v>
      </c>
      <c r="W3133">
        <v>0</v>
      </c>
      <c r="X3133">
        <v>0</v>
      </c>
      <c r="Y3133">
        <v>0</v>
      </c>
      <c r="Z3133">
        <v>0</v>
      </c>
      <c r="AA3133">
        <v>0</v>
      </c>
      <c r="AB3133">
        <v>0</v>
      </c>
      <c r="AC3133">
        <v>0</v>
      </c>
      <c r="AD3133">
        <v>0</v>
      </c>
      <c r="AE3133">
        <v>0</v>
      </c>
      <c r="AF3133">
        <v>0</v>
      </c>
    </row>
    <row r="3134" spans="1:32">
      <c r="A3134" t="s">
        <v>8737</v>
      </c>
      <c r="B3134" t="s">
        <v>19</v>
      </c>
      <c r="C3134">
        <v>0</v>
      </c>
      <c r="D3134">
        <v>0</v>
      </c>
      <c r="E3134">
        <v>0</v>
      </c>
      <c r="F3134">
        <v>0</v>
      </c>
      <c r="G3134">
        <v>0</v>
      </c>
      <c r="H3134">
        <v>0</v>
      </c>
      <c r="I3134">
        <v>0</v>
      </c>
      <c r="J3134">
        <v>0</v>
      </c>
      <c r="K3134">
        <v>0</v>
      </c>
      <c r="L3134">
        <v>0</v>
      </c>
      <c r="M3134">
        <v>0</v>
      </c>
      <c r="N3134">
        <v>0</v>
      </c>
      <c r="O3134">
        <v>0</v>
      </c>
      <c r="P3134">
        <v>0</v>
      </c>
      <c r="Q3134">
        <v>0</v>
      </c>
      <c r="R3134">
        <v>0</v>
      </c>
      <c r="S3134">
        <v>0</v>
      </c>
      <c r="T3134">
        <v>0</v>
      </c>
      <c r="U3134">
        <v>0</v>
      </c>
      <c r="V3134">
        <v>0</v>
      </c>
      <c r="W3134">
        <v>0</v>
      </c>
      <c r="X3134">
        <v>0</v>
      </c>
      <c r="Y3134">
        <v>0</v>
      </c>
      <c r="Z3134">
        <v>0</v>
      </c>
      <c r="AA3134">
        <v>0</v>
      </c>
      <c r="AB3134">
        <v>0</v>
      </c>
      <c r="AC3134">
        <v>0</v>
      </c>
      <c r="AD3134">
        <v>0</v>
      </c>
      <c r="AE3134">
        <v>0</v>
      </c>
      <c r="AF3134">
        <v>0</v>
      </c>
    </row>
    <row r="3135" spans="1:32">
      <c r="A3135" t="s">
        <v>8738</v>
      </c>
      <c r="B3135" t="s">
        <v>19</v>
      </c>
      <c r="C3135">
        <v>0</v>
      </c>
      <c r="D3135">
        <v>0</v>
      </c>
      <c r="E3135">
        <v>0</v>
      </c>
      <c r="F3135">
        <v>0</v>
      </c>
      <c r="G3135">
        <v>0</v>
      </c>
      <c r="H3135">
        <v>0</v>
      </c>
      <c r="I3135">
        <v>0</v>
      </c>
      <c r="J3135">
        <v>0</v>
      </c>
      <c r="K3135">
        <v>0</v>
      </c>
      <c r="L3135">
        <v>0</v>
      </c>
      <c r="M3135">
        <v>0</v>
      </c>
      <c r="N3135">
        <v>0</v>
      </c>
      <c r="O3135">
        <v>0</v>
      </c>
      <c r="P3135">
        <v>0</v>
      </c>
      <c r="Q3135">
        <v>0</v>
      </c>
      <c r="R3135">
        <v>0</v>
      </c>
      <c r="S3135">
        <v>0</v>
      </c>
      <c r="T3135">
        <v>0</v>
      </c>
      <c r="U3135">
        <v>0</v>
      </c>
      <c r="V3135">
        <v>0</v>
      </c>
      <c r="W3135">
        <v>0</v>
      </c>
      <c r="X3135">
        <v>0</v>
      </c>
      <c r="Y3135">
        <v>0</v>
      </c>
      <c r="Z3135">
        <v>0</v>
      </c>
      <c r="AA3135">
        <v>0</v>
      </c>
      <c r="AB3135">
        <v>0</v>
      </c>
      <c r="AC3135">
        <v>0</v>
      </c>
      <c r="AD3135">
        <v>0</v>
      </c>
      <c r="AE3135">
        <v>0</v>
      </c>
      <c r="AF3135">
        <v>0</v>
      </c>
    </row>
    <row r="3136" spans="1:32">
      <c r="A3136" t="s">
        <v>8739</v>
      </c>
      <c r="B3136" t="s">
        <v>19</v>
      </c>
      <c r="C3136">
        <v>0</v>
      </c>
      <c r="D3136">
        <v>0</v>
      </c>
      <c r="E3136">
        <v>0</v>
      </c>
      <c r="F3136">
        <v>0</v>
      </c>
      <c r="G3136">
        <v>0</v>
      </c>
      <c r="H3136">
        <v>0</v>
      </c>
      <c r="I3136">
        <v>0</v>
      </c>
      <c r="J3136">
        <v>0</v>
      </c>
      <c r="K3136">
        <v>0</v>
      </c>
      <c r="L3136">
        <v>0</v>
      </c>
      <c r="M3136">
        <v>0</v>
      </c>
      <c r="N3136">
        <v>0</v>
      </c>
      <c r="O3136">
        <v>0</v>
      </c>
      <c r="P3136">
        <v>0</v>
      </c>
      <c r="Q3136">
        <v>0</v>
      </c>
      <c r="R3136">
        <v>0</v>
      </c>
      <c r="S3136">
        <v>0</v>
      </c>
      <c r="T3136">
        <v>0</v>
      </c>
      <c r="U3136">
        <v>0</v>
      </c>
      <c r="V3136">
        <v>0</v>
      </c>
      <c r="W3136">
        <v>0</v>
      </c>
      <c r="X3136">
        <v>0</v>
      </c>
      <c r="Y3136">
        <v>0</v>
      </c>
      <c r="Z3136">
        <v>0</v>
      </c>
      <c r="AA3136">
        <v>0</v>
      </c>
      <c r="AB3136">
        <v>0</v>
      </c>
      <c r="AC3136">
        <v>0</v>
      </c>
      <c r="AD3136">
        <v>0</v>
      </c>
      <c r="AE3136">
        <v>0</v>
      </c>
      <c r="AF3136">
        <v>0</v>
      </c>
    </row>
    <row r="3137" spans="1:32">
      <c r="A3137" t="s">
        <v>8740</v>
      </c>
      <c r="B3137" t="s">
        <v>19</v>
      </c>
      <c r="C3137">
        <v>0</v>
      </c>
      <c r="D3137">
        <v>0</v>
      </c>
      <c r="E3137">
        <v>0</v>
      </c>
      <c r="F3137">
        <v>0</v>
      </c>
      <c r="G3137">
        <v>0</v>
      </c>
      <c r="H3137">
        <v>0</v>
      </c>
      <c r="I3137">
        <v>0</v>
      </c>
      <c r="J3137">
        <v>0</v>
      </c>
      <c r="K3137">
        <v>0</v>
      </c>
      <c r="L3137">
        <v>0</v>
      </c>
      <c r="M3137">
        <v>0</v>
      </c>
      <c r="N3137">
        <v>0</v>
      </c>
      <c r="O3137">
        <v>0</v>
      </c>
      <c r="P3137">
        <v>0</v>
      </c>
      <c r="Q3137">
        <v>0</v>
      </c>
      <c r="R3137">
        <v>0</v>
      </c>
      <c r="S3137">
        <v>0</v>
      </c>
      <c r="T3137">
        <v>0</v>
      </c>
      <c r="U3137">
        <v>0</v>
      </c>
      <c r="V3137">
        <v>0</v>
      </c>
      <c r="W3137">
        <v>0</v>
      </c>
      <c r="X3137">
        <v>0</v>
      </c>
      <c r="Y3137">
        <v>0</v>
      </c>
      <c r="Z3137">
        <v>0</v>
      </c>
      <c r="AA3137">
        <v>0</v>
      </c>
      <c r="AB3137">
        <v>0</v>
      </c>
      <c r="AC3137">
        <v>0</v>
      </c>
      <c r="AD3137">
        <v>0</v>
      </c>
      <c r="AE3137">
        <v>0</v>
      </c>
      <c r="AF3137">
        <v>0</v>
      </c>
    </row>
    <row r="3138" spans="1:32">
      <c r="A3138" t="s">
        <v>8741</v>
      </c>
      <c r="B3138" t="s">
        <v>19</v>
      </c>
      <c r="C3138">
        <v>0</v>
      </c>
      <c r="D3138">
        <v>0</v>
      </c>
      <c r="E3138">
        <v>0</v>
      </c>
      <c r="F3138">
        <v>0</v>
      </c>
      <c r="G3138">
        <v>0</v>
      </c>
      <c r="H3138">
        <v>0</v>
      </c>
      <c r="I3138">
        <v>0</v>
      </c>
      <c r="J3138">
        <v>0</v>
      </c>
      <c r="K3138">
        <v>0</v>
      </c>
      <c r="L3138">
        <v>0</v>
      </c>
      <c r="M3138">
        <v>0</v>
      </c>
      <c r="N3138">
        <v>0</v>
      </c>
      <c r="O3138">
        <v>0</v>
      </c>
      <c r="P3138">
        <v>0</v>
      </c>
      <c r="Q3138">
        <v>0</v>
      </c>
      <c r="R3138">
        <v>0</v>
      </c>
      <c r="S3138">
        <v>0</v>
      </c>
      <c r="T3138">
        <v>0</v>
      </c>
      <c r="U3138">
        <v>0</v>
      </c>
      <c r="V3138">
        <v>0</v>
      </c>
      <c r="W3138">
        <v>0</v>
      </c>
      <c r="X3138">
        <v>0</v>
      </c>
      <c r="Y3138">
        <v>0</v>
      </c>
      <c r="Z3138">
        <v>0</v>
      </c>
      <c r="AA3138">
        <v>0</v>
      </c>
      <c r="AB3138">
        <v>0</v>
      </c>
      <c r="AC3138">
        <v>0</v>
      </c>
      <c r="AD3138">
        <v>0</v>
      </c>
      <c r="AE3138">
        <v>0</v>
      </c>
      <c r="AF3138">
        <v>0</v>
      </c>
    </row>
    <row r="3139" spans="1:32">
      <c r="A3139" t="s">
        <v>8742</v>
      </c>
      <c r="B3139" t="s">
        <v>19</v>
      </c>
      <c r="C3139">
        <v>0</v>
      </c>
      <c r="D3139">
        <v>0</v>
      </c>
      <c r="E3139">
        <v>0</v>
      </c>
      <c r="F3139">
        <v>0</v>
      </c>
      <c r="G3139">
        <v>0</v>
      </c>
      <c r="H3139">
        <v>0</v>
      </c>
      <c r="I3139">
        <v>0</v>
      </c>
      <c r="J3139">
        <v>0</v>
      </c>
      <c r="K3139">
        <v>0</v>
      </c>
      <c r="L3139">
        <v>0</v>
      </c>
      <c r="M3139">
        <v>0</v>
      </c>
      <c r="N3139">
        <v>0</v>
      </c>
      <c r="O3139">
        <v>0</v>
      </c>
      <c r="P3139">
        <v>0</v>
      </c>
      <c r="Q3139">
        <v>0</v>
      </c>
      <c r="R3139">
        <v>0</v>
      </c>
      <c r="S3139">
        <v>0</v>
      </c>
      <c r="T3139">
        <v>0</v>
      </c>
      <c r="U3139">
        <v>0</v>
      </c>
      <c r="V3139">
        <v>0</v>
      </c>
      <c r="W3139">
        <v>0</v>
      </c>
      <c r="X3139">
        <v>0</v>
      </c>
      <c r="Y3139">
        <v>0</v>
      </c>
      <c r="Z3139">
        <v>0</v>
      </c>
      <c r="AA3139">
        <v>0</v>
      </c>
      <c r="AB3139">
        <v>0</v>
      </c>
      <c r="AC3139">
        <v>0</v>
      </c>
      <c r="AD3139">
        <v>0</v>
      </c>
      <c r="AE3139">
        <v>0</v>
      </c>
      <c r="AF3139">
        <v>0</v>
      </c>
    </row>
    <row r="3140" spans="1:32">
      <c r="A3140" t="s">
        <v>8743</v>
      </c>
      <c r="B3140" t="s">
        <v>19</v>
      </c>
      <c r="C3140">
        <v>0</v>
      </c>
      <c r="D3140">
        <v>0</v>
      </c>
      <c r="E3140">
        <v>0</v>
      </c>
      <c r="F3140">
        <v>0</v>
      </c>
      <c r="G3140">
        <v>0</v>
      </c>
      <c r="H3140">
        <v>0</v>
      </c>
      <c r="I3140">
        <v>0</v>
      </c>
      <c r="J3140">
        <v>0</v>
      </c>
      <c r="K3140">
        <v>0</v>
      </c>
      <c r="L3140">
        <v>0</v>
      </c>
      <c r="M3140">
        <v>0</v>
      </c>
      <c r="N3140">
        <v>0</v>
      </c>
      <c r="O3140">
        <v>0</v>
      </c>
      <c r="P3140">
        <v>0</v>
      </c>
      <c r="Q3140">
        <v>0</v>
      </c>
      <c r="R3140">
        <v>0</v>
      </c>
      <c r="S3140">
        <v>0</v>
      </c>
      <c r="T3140">
        <v>0</v>
      </c>
      <c r="U3140">
        <v>0</v>
      </c>
      <c r="V3140">
        <v>0</v>
      </c>
      <c r="W3140">
        <v>0</v>
      </c>
      <c r="X3140">
        <v>0</v>
      </c>
      <c r="Y3140">
        <v>0</v>
      </c>
      <c r="Z3140">
        <v>0</v>
      </c>
      <c r="AA3140">
        <v>0</v>
      </c>
      <c r="AB3140">
        <v>0</v>
      </c>
      <c r="AC3140">
        <v>0</v>
      </c>
      <c r="AD3140">
        <v>0</v>
      </c>
      <c r="AE3140">
        <v>0</v>
      </c>
      <c r="AF3140">
        <v>0</v>
      </c>
    </row>
    <row r="3141" spans="1:32">
      <c r="A3141" t="s">
        <v>8744</v>
      </c>
      <c r="B3141" t="s">
        <v>19</v>
      </c>
      <c r="C3141">
        <v>0</v>
      </c>
      <c r="D3141">
        <v>0</v>
      </c>
      <c r="E3141">
        <v>0</v>
      </c>
      <c r="F3141">
        <v>0</v>
      </c>
      <c r="G3141">
        <v>0</v>
      </c>
      <c r="H3141">
        <v>0</v>
      </c>
      <c r="I3141">
        <v>0</v>
      </c>
      <c r="J3141">
        <v>0</v>
      </c>
      <c r="K3141">
        <v>0</v>
      </c>
      <c r="L3141">
        <v>0</v>
      </c>
      <c r="M3141">
        <v>0</v>
      </c>
      <c r="N3141">
        <v>0</v>
      </c>
      <c r="O3141">
        <v>0</v>
      </c>
      <c r="P3141">
        <v>0</v>
      </c>
      <c r="Q3141">
        <v>0</v>
      </c>
      <c r="R3141">
        <v>0</v>
      </c>
      <c r="S3141">
        <v>0</v>
      </c>
      <c r="T3141">
        <v>0</v>
      </c>
      <c r="U3141">
        <v>0</v>
      </c>
      <c r="V3141">
        <v>0</v>
      </c>
      <c r="W3141">
        <v>0</v>
      </c>
      <c r="X3141">
        <v>0</v>
      </c>
      <c r="Y3141">
        <v>0</v>
      </c>
      <c r="Z3141">
        <v>0</v>
      </c>
      <c r="AA3141">
        <v>0</v>
      </c>
      <c r="AB3141">
        <v>0</v>
      </c>
      <c r="AC3141">
        <v>0</v>
      </c>
      <c r="AD3141">
        <v>0</v>
      </c>
      <c r="AE3141">
        <v>0</v>
      </c>
      <c r="AF3141">
        <v>0</v>
      </c>
    </row>
    <row r="3142" spans="1:32">
      <c r="A3142" t="s">
        <v>8745</v>
      </c>
      <c r="B3142" t="s">
        <v>19</v>
      </c>
      <c r="C3142">
        <v>0</v>
      </c>
      <c r="D3142">
        <v>0</v>
      </c>
      <c r="E3142">
        <v>0</v>
      </c>
      <c r="F3142">
        <v>0</v>
      </c>
      <c r="G3142">
        <v>0</v>
      </c>
      <c r="H3142">
        <v>0</v>
      </c>
      <c r="I3142">
        <v>0</v>
      </c>
      <c r="J3142">
        <v>0</v>
      </c>
      <c r="K3142">
        <v>0</v>
      </c>
      <c r="L3142">
        <v>0</v>
      </c>
      <c r="M3142">
        <v>0</v>
      </c>
      <c r="N3142">
        <v>0</v>
      </c>
      <c r="O3142">
        <v>0</v>
      </c>
      <c r="P3142">
        <v>0</v>
      </c>
      <c r="Q3142">
        <v>0</v>
      </c>
      <c r="R3142">
        <v>0</v>
      </c>
      <c r="S3142">
        <v>0</v>
      </c>
      <c r="T3142">
        <v>0</v>
      </c>
      <c r="U3142">
        <v>0</v>
      </c>
      <c r="V3142">
        <v>0</v>
      </c>
      <c r="W3142">
        <v>0</v>
      </c>
      <c r="X3142">
        <v>0</v>
      </c>
      <c r="Y3142">
        <v>0</v>
      </c>
      <c r="Z3142">
        <v>0</v>
      </c>
      <c r="AA3142">
        <v>0</v>
      </c>
      <c r="AB3142">
        <v>0</v>
      </c>
      <c r="AC3142">
        <v>0</v>
      </c>
      <c r="AD3142">
        <v>0</v>
      </c>
      <c r="AE3142">
        <v>0</v>
      </c>
      <c r="AF3142">
        <v>0</v>
      </c>
    </row>
    <row r="3143" spans="1:32">
      <c r="A3143" t="s">
        <v>8746</v>
      </c>
      <c r="B3143" t="s">
        <v>19</v>
      </c>
      <c r="C3143">
        <v>0</v>
      </c>
      <c r="D3143">
        <v>0</v>
      </c>
      <c r="E3143">
        <v>0</v>
      </c>
      <c r="F3143">
        <v>0</v>
      </c>
      <c r="G3143">
        <v>0</v>
      </c>
      <c r="H3143">
        <v>0</v>
      </c>
      <c r="I3143">
        <v>0</v>
      </c>
      <c r="J3143">
        <v>0</v>
      </c>
      <c r="K3143">
        <v>0</v>
      </c>
      <c r="L3143">
        <v>0</v>
      </c>
      <c r="M3143">
        <v>0</v>
      </c>
      <c r="N3143">
        <v>0</v>
      </c>
      <c r="O3143">
        <v>0</v>
      </c>
      <c r="P3143">
        <v>0</v>
      </c>
      <c r="Q3143">
        <v>0</v>
      </c>
      <c r="R3143">
        <v>0</v>
      </c>
      <c r="S3143">
        <v>0</v>
      </c>
      <c r="T3143">
        <v>0</v>
      </c>
      <c r="U3143">
        <v>0</v>
      </c>
      <c r="V3143">
        <v>0</v>
      </c>
      <c r="W3143">
        <v>0</v>
      </c>
      <c r="X3143">
        <v>0</v>
      </c>
      <c r="Y3143">
        <v>0</v>
      </c>
      <c r="Z3143">
        <v>0</v>
      </c>
      <c r="AA3143">
        <v>0</v>
      </c>
      <c r="AB3143">
        <v>0</v>
      </c>
      <c r="AC3143">
        <v>0</v>
      </c>
      <c r="AD3143">
        <v>0</v>
      </c>
      <c r="AE3143">
        <v>0</v>
      </c>
      <c r="AF3143">
        <v>0</v>
      </c>
    </row>
    <row r="3144" spans="1:32">
      <c r="A3144" t="s">
        <v>8747</v>
      </c>
      <c r="B3144" t="s">
        <v>19</v>
      </c>
      <c r="C3144">
        <v>0</v>
      </c>
      <c r="D3144">
        <v>0</v>
      </c>
      <c r="E3144">
        <v>0</v>
      </c>
      <c r="F3144">
        <v>0</v>
      </c>
      <c r="G3144">
        <v>0</v>
      </c>
      <c r="H3144">
        <v>0</v>
      </c>
      <c r="I3144">
        <v>0</v>
      </c>
      <c r="J3144">
        <v>0</v>
      </c>
      <c r="K3144">
        <v>0</v>
      </c>
      <c r="L3144">
        <v>0</v>
      </c>
      <c r="M3144">
        <v>0</v>
      </c>
      <c r="N3144">
        <v>0</v>
      </c>
      <c r="O3144">
        <v>0</v>
      </c>
      <c r="P3144">
        <v>0</v>
      </c>
      <c r="Q3144">
        <v>0</v>
      </c>
      <c r="R3144">
        <v>0</v>
      </c>
      <c r="S3144">
        <v>0</v>
      </c>
      <c r="T3144">
        <v>0</v>
      </c>
      <c r="U3144">
        <v>0</v>
      </c>
      <c r="V3144">
        <v>0</v>
      </c>
      <c r="W3144">
        <v>0</v>
      </c>
      <c r="X3144">
        <v>0</v>
      </c>
      <c r="Y3144">
        <v>0</v>
      </c>
      <c r="Z3144">
        <v>0</v>
      </c>
      <c r="AA3144">
        <v>0</v>
      </c>
      <c r="AB3144">
        <v>0</v>
      </c>
      <c r="AC3144">
        <v>0</v>
      </c>
      <c r="AD3144">
        <v>0</v>
      </c>
      <c r="AE3144">
        <v>0</v>
      </c>
      <c r="AF3144">
        <v>0</v>
      </c>
    </row>
    <row r="3145" spans="1:32">
      <c r="A3145" t="s">
        <v>8748</v>
      </c>
      <c r="B3145" t="s">
        <v>19</v>
      </c>
      <c r="C3145">
        <v>0</v>
      </c>
      <c r="D3145">
        <v>0</v>
      </c>
      <c r="E3145">
        <v>0</v>
      </c>
      <c r="F3145">
        <v>0</v>
      </c>
      <c r="G3145">
        <v>0</v>
      </c>
      <c r="H3145">
        <v>0</v>
      </c>
      <c r="I3145">
        <v>0</v>
      </c>
      <c r="J3145">
        <v>0</v>
      </c>
      <c r="K3145">
        <v>0</v>
      </c>
      <c r="L3145">
        <v>0</v>
      </c>
      <c r="M3145">
        <v>0</v>
      </c>
      <c r="N3145">
        <v>0</v>
      </c>
      <c r="O3145">
        <v>0</v>
      </c>
      <c r="P3145">
        <v>0</v>
      </c>
      <c r="Q3145">
        <v>0</v>
      </c>
      <c r="R3145">
        <v>0</v>
      </c>
      <c r="S3145">
        <v>0</v>
      </c>
      <c r="T3145">
        <v>0</v>
      </c>
      <c r="U3145">
        <v>0</v>
      </c>
      <c r="V3145">
        <v>0</v>
      </c>
      <c r="W3145">
        <v>0</v>
      </c>
      <c r="X3145">
        <v>0</v>
      </c>
      <c r="Y3145">
        <v>0</v>
      </c>
      <c r="Z3145">
        <v>0</v>
      </c>
      <c r="AA3145">
        <v>0</v>
      </c>
      <c r="AB3145">
        <v>0</v>
      </c>
      <c r="AC3145">
        <v>0</v>
      </c>
      <c r="AD3145">
        <v>0</v>
      </c>
      <c r="AE3145">
        <v>0</v>
      </c>
      <c r="AF3145">
        <v>0</v>
      </c>
    </row>
    <row r="3146" spans="1:32">
      <c r="A3146" t="s">
        <v>8749</v>
      </c>
      <c r="B3146" t="s">
        <v>19</v>
      </c>
      <c r="C3146">
        <v>0</v>
      </c>
      <c r="D3146">
        <v>0</v>
      </c>
      <c r="E3146">
        <v>0</v>
      </c>
      <c r="F3146">
        <v>0</v>
      </c>
      <c r="G3146">
        <v>0</v>
      </c>
      <c r="H3146">
        <v>0</v>
      </c>
      <c r="I3146">
        <v>0</v>
      </c>
      <c r="J3146">
        <v>0</v>
      </c>
      <c r="K3146">
        <v>0</v>
      </c>
      <c r="L3146">
        <v>0</v>
      </c>
      <c r="M3146">
        <v>0</v>
      </c>
      <c r="N3146">
        <v>0</v>
      </c>
      <c r="O3146">
        <v>0</v>
      </c>
      <c r="P3146">
        <v>0</v>
      </c>
      <c r="Q3146">
        <v>0</v>
      </c>
      <c r="R3146">
        <v>0</v>
      </c>
      <c r="S3146">
        <v>0</v>
      </c>
      <c r="T3146">
        <v>0</v>
      </c>
      <c r="U3146">
        <v>0</v>
      </c>
      <c r="V3146">
        <v>0</v>
      </c>
      <c r="W3146">
        <v>0</v>
      </c>
      <c r="X3146">
        <v>0</v>
      </c>
      <c r="Y3146">
        <v>0</v>
      </c>
      <c r="Z3146">
        <v>0</v>
      </c>
      <c r="AA3146">
        <v>0</v>
      </c>
      <c r="AB3146">
        <v>0</v>
      </c>
      <c r="AC3146">
        <v>0</v>
      </c>
      <c r="AD3146">
        <v>0</v>
      </c>
      <c r="AE3146">
        <v>0</v>
      </c>
      <c r="AF3146">
        <v>0</v>
      </c>
    </row>
    <row r="3147" spans="1:32">
      <c r="A3147" t="s">
        <v>8750</v>
      </c>
      <c r="B3147" t="s">
        <v>19</v>
      </c>
      <c r="C3147" s="2">
        <v>6574940</v>
      </c>
      <c r="D3147" s="2">
        <v>6579080</v>
      </c>
      <c r="E3147" s="2">
        <v>6869090</v>
      </c>
      <c r="F3147" s="2">
        <v>6881520</v>
      </c>
      <c r="G3147" s="2">
        <v>6910520</v>
      </c>
      <c r="H3147" s="2">
        <v>6997530</v>
      </c>
      <c r="I3147" s="2">
        <v>7113530</v>
      </c>
      <c r="J3147" s="2">
        <v>7229530</v>
      </c>
      <c r="K3147" s="2">
        <v>7328970</v>
      </c>
      <c r="L3147" s="2">
        <v>7411830</v>
      </c>
      <c r="M3147" s="2">
        <v>7494690</v>
      </c>
      <c r="N3147" s="2">
        <v>7610690</v>
      </c>
      <c r="O3147" s="2">
        <v>7743270</v>
      </c>
      <c r="P3147" s="2">
        <v>7884130</v>
      </c>
      <c r="Q3147" s="2">
        <v>8033280</v>
      </c>
      <c r="R3147" s="2">
        <v>8182420</v>
      </c>
      <c r="S3147" s="2">
        <v>8339860</v>
      </c>
      <c r="T3147" s="2">
        <v>8509720</v>
      </c>
      <c r="U3147" s="2">
        <v>8683730</v>
      </c>
      <c r="V3147" s="2">
        <v>8878450</v>
      </c>
      <c r="W3147" s="2">
        <v>9089740</v>
      </c>
      <c r="X3147" s="2">
        <v>9313460</v>
      </c>
      <c r="Y3147" s="2">
        <v>9537190</v>
      </c>
      <c r="Z3147" s="2">
        <v>9765050</v>
      </c>
      <c r="AA3147" s="2">
        <v>9988770</v>
      </c>
      <c r="AB3147" s="2">
        <v>10216600</v>
      </c>
      <c r="AC3147" s="2">
        <v>10461100</v>
      </c>
      <c r="AD3147" s="2">
        <v>10705500</v>
      </c>
      <c r="AE3147" s="2">
        <v>10933400</v>
      </c>
      <c r="AF3147" s="2">
        <v>11202700</v>
      </c>
    </row>
    <row r="3148" spans="1:32">
      <c r="A3148" t="s">
        <v>8751</v>
      </c>
      <c r="B3148" t="s">
        <v>19</v>
      </c>
      <c r="C3148" s="2">
        <v>194436000</v>
      </c>
      <c r="D3148" s="2">
        <v>194559000</v>
      </c>
      <c r="E3148" s="2">
        <v>203135000</v>
      </c>
      <c r="F3148" s="2">
        <v>203502000</v>
      </c>
      <c r="G3148" s="2">
        <v>204360000</v>
      </c>
      <c r="H3148" s="2">
        <v>206933000</v>
      </c>
      <c r="I3148" s="2">
        <v>210363000</v>
      </c>
      <c r="J3148" s="2">
        <v>213794000</v>
      </c>
      <c r="K3148" s="2">
        <v>216734000</v>
      </c>
      <c r="L3148" s="2">
        <v>219185000</v>
      </c>
      <c r="M3148" s="2">
        <v>221635000</v>
      </c>
      <c r="N3148" s="2">
        <v>225066000</v>
      </c>
      <c r="O3148" s="2">
        <v>228986000</v>
      </c>
      <c r="P3148" s="2">
        <v>233152000</v>
      </c>
      <c r="Q3148" s="2">
        <v>237562000</v>
      </c>
      <c r="R3148" s="2">
        <v>241973000</v>
      </c>
      <c r="S3148" s="2">
        <v>246629000</v>
      </c>
      <c r="T3148" s="2">
        <v>251652000</v>
      </c>
      <c r="U3148" s="2">
        <v>256798000</v>
      </c>
      <c r="V3148" s="2">
        <v>262556000</v>
      </c>
      <c r="W3148" s="2">
        <v>268804000</v>
      </c>
      <c r="X3148" s="2">
        <v>275420000</v>
      </c>
      <c r="Y3148" s="2">
        <v>282036000</v>
      </c>
      <c r="Z3148" s="2">
        <v>288775000</v>
      </c>
      <c r="AA3148" s="2">
        <v>295391000</v>
      </c>
      <c r="AB3148" s="2">
        <v>302129000</v>
      </c>
      <c r="AC3148" s="2">
        <v>309358000</v>
      </c>
      <c r="AD3148" s="2">
        <v>316587000</v>
      </c>
      <c r="AE3148" s="2">
        <v>323325000</v>
      </c>
      <c r="AF3148" s="2">
        <v>331289000</v>
      </c>
    </row>
    <row r="3149" spans="1:32">
      <c r="A3149" t="s">
        <v>8752</v>
      </c>
      <c r="B3149" t="s">
        <v>19</v>
      </c>
      <c r="C3149" s="2">
        <v>78923100</v>
      </c>
      <c r="D3149" s="2">
        <v>78972800</v>
      </c>
      <c r="E3149" s="2">
        <v>82454000</v>
      </c>
      <c r="F3149" s="2">
        <v>82603200</v>
      </c>
      <c r="G3149" s="2">
        <v>82951300</v>
      </c>
      <c r="H3149" s="2">
        <v>83995700</v>
      </c>
      <c r="I3149" s="2">
        <v>85388100</v>
      </c>
      <c r="J3149" s="2">
        <v>86780600</v>
      </c>
      <c r="K3149" s="2">
        <v>87974100</v>
      </c>
      <c r="L3149" s="2">
        <v>88968800</v>
      </c>
      <c r="M3149" s="2">
        <v>89963400</v>
      </c>
      <c r="N3149" s="2">
        <v>91355800</v>
      </c>
      <c r="O3149" s="2">
        <v>92947200</v>
      </c>
      <c r="P3149" s="2">
        <v>94638100</v>
      </c>
      <c r="Q3149" s="2">
        <v>96428400</v>
      </c>
      <c r="R3149" s="2">
        <v>98218700</v>
      </c>
      <c r="S3149" s="2">
        <v>100109000</v>
      </c>
      <c r="T3149" s="2">
        <v>102147000</v>
      </c>
      <c r="U3149" s="2">
        <v>104236000</v>
      </c>
      <c r="V3149" s="2">
        <v>106574000</v>
      </c>
      <c r="W3149" s="2">
        <v>109110000</v>
      </c>
      <c r="X3149" s="2">
        <v>111795000</v>
      </c>
      <c r="Y3149" s="2">
        <v>114481000</v>
      </c>
      <c r="Z3149" s="2">
        <v>117216000</v>
      </c>
      <c r="AA3149" s="2">
        <v>119901000</v>
      </c>
      <c r="AB3149" s="2">
        <v>122637000</v>
      </c>
      <c r="AC3149" s="2">
        <v>125571000</v>
      </c>
      <c r="AD3149" s="2">
        <v>128505000</v>
      </c>
      <c r="AE3149" s="2">
        <v>131240000</v>
      </c>
      <c r="AF3149" s="2">
        <v>134473000</v>
      </c>
    </row>
    <row r="3150" spans="1:32">
      <c r="A3150" t="s">
        <v>8753</v>
      </c>
      <c r="B3150" t="s">
        <v>19</v>
      </c>
      <c r="C3150" s="2">
        <v>133165000</v>
      </c>
      <c r="D3150" s="2">
        <v>133249000</v>
      </c>
      <c r="E3150" s="2">
        <v>139123000</v>
      </c>
      <c r="F3150" s="2">
        <v>139375000</v>
      </c>
      <c r="G3150" s="2">
        <v>139962000</v>
      </c>
      <c r="H3150" s="2">
        <v>141724000</v>
      </c>
      <c r="I3150" s="2">
        <v>144073000</v>
      </c>
      <c r="J3150" s="2">
        <v>146423000</v>
      </c>
      <c r="K3150" s="2">
        <v>148437000</v>
      </c>
      <c r="L3150" s="2">
        <v>150115000</v>
      </c>
      <c r="M3150" s="2">
        <v>151793000</v>
      </c>
      <c r="N3150" s="2">
        <v>154143000</v>
      </c>
      <c r="O3150" s="2">
        <v>156828000</v>
      </c>
      <c r="P3150" s="2">
        <v>159681000</v>
      </c>
      <c r="Q3150" s="2">
        <v>162701000</v>
      </c>
      <c r="R3150" s="2">
        <v>165722000</v>
      </c>
      <c r="S3150" s="2">
        <v>168911000</v>
      </c>
      <c r="T3150" s="2">
        <v>172351000</v>
      </c>
      <c r="U3150" s="2">
        <v>175875000</v>
      </c>
      <c r="V3150" s="2">
        <v>179819000</v>
      </c>
      <c r="W3150" s="2">
        <v>184099000</v>
      </c>
      <c r="X3150" s="2">
        <v>188630000</v>
      </c>
      <c r="Y3150" s="2">
        <v>193161000</v>
      </c>
      <c r="Z3150" s="2">
        <v>197776000</v>
      </c>
      <c r="AA3150" s="2">
        <v>202307000</v>
      </c>
      <c r="AB3150" s="2">
        <v>206922000</v>
      </c>
      <c r="AC3150" s="2">
        <v>211873000</v>
      </c>
      <c r="AD3150" s="2">
        <v>216823000</v>
      </c>
      <c r="AE3150" s="2">
        <v>221438000</v>
      </c>
      <c r="AF3150" s="2">
        <v>226893000</v>
      </c>
    </row>
    <row r="3151" spans="1:32">
      <c r="A3151" t="s">
        <v>8754</v>
      </c>
      <c r="B3151" t="s">
        <v>19</v>
      </c>
      <c r="C3151" s="2">
        <v>115075000</v>
      </c>
      <c r="D3151" s="2">
        <v>115147000</v>
      </c>
      <c r="E3151" s="2">
        <v>120223000</v>
      </c>
      <c r="F3151" s="2">
        <v>120441000</v>
      </c>
      <c r="G3151" s="2">
        <v>120948000</v>
      </c>
      <c r="H3151" s="2">
        <v>122471000</v>
      </c>
      <c r="I3151" s="2">
        <v>124501000</v>
      </c>
      <c r="J3151" s="2">
        <v>126532000</v>
      </c>
      <c r="K3151" s="2">
        <v>128272000</v>
      </c>
      <c r="L3151" s="2">
        <v>129722000</v>
      </c>
      <c r="M3151" s="2">
        <v>131172000</v>
      </c>
      <c r="N3151" s="2">
        <v>133203000</v>
      </c>
      <c r="O3151" s="2">
        <v>135523000</v>
      </c>
      <c r="P3151" s="2">
        <v>137988000</v>
      </c>
      <c r="Q3151" s="2">
        <v>140599000</v>
      </c>
      <c r="R3151" s="2">
        <v>143209000</v>
      </c>
      <c r="S3151" s="2">
        <v>145965000</v>
      </c>
      <c r="T3151" s="2">
        <v>148938000</v>
      </c>
      <c r="U3151" s="2">
        <v>151983000</v>
      </c>
      <c r="V3151" s="2">
        <v>155391000</v>
      </c>
      <c r="W3151" s="2">
        <v>159089000</v>
      </c>
      <c r="X3151" s="2">
        <v>163005000</v>
      </c>
      <c r="Y3151" s="2">
        <v>166920000</v>
      </c>
      <c r="Z3151" s="2">
        <v>170908000</v>
      </c>
      <c r="AA3151" s="2">
        <v>174824000</v>
      </c>
      <c r="AB3151" s="2">
        <v>178812000</v>
      </c>
      <c r="AC3151" s="2">
        <v>183090000</v>
      </c>
      <c r="AD3151" s="2">
        <v>187368000</v>
      </c>
      <c r="AE3151" s="2">
        <v>191357000</v>
      </c>
      <c r="AF3151" s="2">
        <v>196070000</v>
      </c>
    </row>
    <row r="3152" spans="1:32">
      <c r="A3152" t="s">
        <v>8755</v>
      </c>
      <c r="B3152" t="s">
        <v>19</v>
      </c>
      <c r="C3152" s="2">
        <v>11324800</v>
      </c>
      <c r="D3152" s="2">
        <v>11332000</v>
      </c>
      <c r="E3152" s="2">
        <v>11831500</v>
      </c>
      <c r="F3152" s="2">
        <v>11852900</v>
      </c>
      <c r="G3152" s="2">
        <v>11902800</v>
      </c>
      <c r="H3152" s="2">
        <v>12052700</v>
      </c>
      <c r="I3152" s="2">
        <v>12252500</v>
      </c>
      <c r="J3152" s="2">
        <v>12452300</v>
      </c>
      <c r="K3152" s="2">
        <v>12623600</v>
      </c>
      <c r="L3152" s="2">
        <v>12766300</v>
      </c>
      <c r="M3152" s="2">
        <v>12909000</v>
      </c>
      <c r="N3152" s="2">
        <v>13108800</v>
      </c>
      <c r="O3152" s="2">
        <v>13337200</v>
      </c>
      <c r="P3152" s="2">
        <v>13579800</v>
      </c>
      <c r="Q3152" s="2">
        <v>13836700</v>
      </c>
      <c r="R3152" s="2">
        <v>14093600</v>
      </c>
      <c r="S3152" s="2">
        <v>14364800</v>
      </c>
      <c r="T3152" s="2">
        <v>14657300</v>
      </c>
      <c r="U3152" s="2">
        <v>14957100</v>
      </c>
      <c r="V3152" s="2">
        <v>15292400</v>
      </c>
      <c r="W3152" s="2">
        <v>15656400</v>
      </c>
      <c r="X3152" s="2">
        <v>16041700</v>
      </c>
      <c r="Y3152" s="2">
        <v>16427100</v>
      </c>
      <c r="Z3152" s="2">
        <v>16819600</v>
      </c>
      <c r="AA3152" s="2">
        <v>17204900</v>
      </c>
      <c r="AB3152" s="2">
        <v>17597400</v>
      </c>
      <c r="AC3152" s="2">
        <v>18018400</v>
      </c>
      <c r="AD3152" s="2">
        <v>18439400</v>
      </c>
      <c r="AE3152" s="2">
        <v>18831900</v>
      </c>
      <c r="AF3152" s="2">
        <v>19295700</v>
      </c>
    </row>
    <row r="3153" spans="1:32">
      <c r="A3153" t="s">
        <v>8756</v>
      </c>
      <c r="B3153" t="s">
        <v>19</v>
      </c>
      <c r="C3153" s="2">
        <v>4221420</v>
      </c>
      <c r="D3153" s="2">
        <v>4224080</v>
      </c>
      <c r="E3153" s="2">
        <v>4410280</v>
      </c>
      <c r="F3153" s="2">
        <v>4418260</v>
      </c>
      <c r="G3153" s="2">
        <v>4436880</v>
      </c>
      <c r="H3153" s="2">
        <v>4492740</v>
      </c>
      <c r="I3153" s="2">
        <v>4567220</v>
      </c>
      <c r="J3153" s="2">
        <v>4641700</v>
      </c>
      <c r="K3153" s="2">
        <v>4705540</v>
      </c>
      <c r="L3153" s="2">
        <v>4758740</v>
      </c>
      <c r="M3153" s="2">
        <v>4811940</v>
      </c>
      <c r="N3153" s="2">
        <v>4886420</v>
      </c>
      <c r="O3153" s="2">
        <v>4971540</v>
      </c>
      <c r="P3153" s="2">
        <v>5061980</v>
      </c>
      <c r="Q3153" s="2">
        <v>5157740</v>
      </c>
      <c r="R3153" s="2">
        <v>5253500</v>
      </c>
      <c r="S3153" s="2">
        <v>5354580</v>
      </c>
      <c r="T3153" s="2">
        <v>5463640</v>
      </c>
      <c r="U3153" s="2">
        <v>5575360</v>
      </c>
      <c r="V3153" s="2">
        <v>5700380</v>
      </c>
      <c r="W3153" s="2">
        <v>5836040</v>
      </c>
      <c r="X3153" s="2">
        <v>5979680</v>
      </c>
      <c r="Y3153" s="2">
        <v>6123320</v>
      </c>
      <c r="Z3153" s="2">
        <v>6269620</v>
      </c>
      <c r="AA3153" s="2">
        <v>6413260</v>
      </c>
      <c r="AB3153" s="2">
        <v>6559560</v>
      </c>
      <c r="AC3153" s="2">
        <v>6716500</v>
      </c>
      <c r="AD3153" s="2">
        <v>6873440</v>
      </c>
      <c r="AE3153" s="2">
        <v>7019740</v>
      </c>
      <c r="AF3153" s="2">
        <v>7192640</v>
      </c>
    </row>
    <row r="3154" spans="1:32">
      <c r="A3154" t="s">
        <v>8757</v>
      </c>
      <c r="B3154" t="s">
        <v>19</v>
      </c>
      <c r="C3154" s="2">
        <v>40379600</v>
      </c>
      <c r="D3154" s="2">
        <v>40405100</v>
      </c>
      <c r="E3154" s="2">
        <v>42186200</v>
      </c>
      <c r="F3154" s="2">
        <v>42262500</v>
      </c>
      <c r="G3154" s="2">
        <v>42440600</v>
      </c>
      <c r="H3154" s="2">
        <v>42974900</v>
      </c>
      <c r="I3154" s="2">
        <v>43687300</v>
      </c>
      <c r="J3154" s="2">
        <v>44399800</v>
      </c>
      <c r="K3154" s="2">
        <v>45010400</v>
      </c>
      <c r="L3154" s="2">
        <v>45519300</v>
      </c>
      <c r="M3154" s="2">
        <v>46028200</v>
      </c>
      <c r="N3154" s="2">
        <v>46740600</v>
      </c>
      <c r="O3154" s="2">
        <v>47554800</v>
      </c>
      <c r="P3154" s="2">
        <v>48419900</v>
      </c>
      <c r="Q3154" s="2">
        <v>49335900</v>
      </c>
      <c r="R3154" s="2">
        <v>50251900</v>
      </c>
      <c r="S3154" s="2">
        <v>51218800</v>
      </c>
      <c r="T3154" s="2">
        <v>52262000</v>
      </c>
      <c r="U3154" s="2">
        <v>53330600</v>
      </c>
      <c r="V3154" s="2">
        <v>54526500</v>
      </c>
      <c r="W3154" s="2">
        <v>55824100</v>
      </c>
      <c r="X3154" s="2">
        <v>57198100</v>
      </c>
      <c r="Y3154" s="2">
        <v>58572100</v>
      </c>
      <c r="Z3154" s="2">
        <v>59971500</v>
      </c>
      <c r="AA3154" s="2">
        <v>61345500</v>
      </c>
      <c r="AB3154" s="2">
        <v>62744900</v>
      </c>
      <c r="AC3154" s="2">
        <v>64246100</v>
      </c>
      <c r="AD3154" s="2">
        <v>65747300</v>
      </c>
      <c r="AE3154" s="2">
        <v>67146700</v>
      </c>
      <c r="AF3154" s="2">
        <v>68800600</v>
      </c>
    </row>
    <row r="3155" spans="1:32">
      <c r="A3155" t="s">
        <v>8758</v>
      </c>
      <c r="B3155" t="s">
        <v>19</v>
      </c>
      <c r="C3155">
        <v>0</v>
      </c>
      <c r="D3155">
        <v>0</v>
      </c>
      <c r="E3155">
        <v>0</v>
      </c>
      <c r="F3155">
        <v>0</v>
      </c>
      <c r="G3155">
        <v>0</v>
      </c>
      <c r="H3155">
        <v>0</v>
      </c>
      <c r="I3155">
        <v>0</v>
      </c>
      <c r="J3155">
        <v>0</v>
      </c>
      <c r="K3155">
        <v>0</v>
      </c>
      <c r="L3155">
        <v>0</v>
      </c>
      <c r="M3155">
        <v>0</v>
      </c>
      <c r="N3155">
        <v>0</v>
      </c>
      <c r="O3155">
        <v>0</v>
      </c>
      <c r="P3155">
        <v>0</v>
      </c>
      <c r="Q3155">
        <v>0</v>
      </c>
      <c r="R3155">
        <v>0</v>
      </c>
      <c r="S3155">
        <v>0</v>
      </c>
      <c r="T3155">
        <v>0</v>
      </c>
      <c r="U3155">
        <v>0</v>
      </c>
      <c r="V3155">
        <v>0</v>
      </c>
      <c r="W3155">
        <v>0</v>
      </c>
      <c r="X3155">
        <v>0</v>
      </c>
      <c r="Y3155">
        <v>0</v>
      </c>
      <c r="Z3155">
        <v>0</v>
      </c>
      <c r="AA3155">
        <v>0</v>
      </c>
      <c r="AB3155">
        <v>0</v>
      </c>
      <c r="AC3155">
        <v>0</v>
      </c>
      <c r="AD3155">
        <v>0</v>
      </c>
      <c r="AE3155">
        <v>0</v>
      </c>
      <c r="AF3155">
        <v>0</v>
      </c>
    </row>
    <row r="3156" spans="1:32">
      <c r="A3156" t="s">
        <v>8759</v>
      </c>
      <c r="B3156" t="s">
        <v>19</v>
      </c>
      <c r="C3156">
        <v>0</v>
      </c>
      <c r="D3156">
        <v>0</v>
      </c>
      <c r="E3156">
        <v>0</v>
      </c>
      <c r="F3156">
        <v>0</v>
      </c>
      <c r="G3156">
        <v>0</v>
      </c>
      <c r="H3156">
        <v>0</v>
      </c>
      <c r="I3156">
        <v>0</v>
      </c>
      <c r="J3156">
        <v>0</v>
      </c>
      <c r="K3156">
        <v>0</v>
      </c>
      <c r="L3156">
        <v>0</v>
      </c>
      <c r="M3156">
        <v>0</v>
      </c>
      <c r="N3156">
        <v>0</v>
      </c>
      <c r="O3156">
        <v>0</v>
      </c>
      <c r="P3156">
        <v>0</v>
      </c>
      <c r="Q3156">
        <v>0</v>
      </c>
      <c r="R3156">
        <v>0</v>
      </c>
      <c r="S3156">
        <v>0</v>
      </c>
      <c r="T3156">
        <v>0</v>
      </c>
      <c r="U3156">
        <v>0</v>
      </c>
      <c r="V3156">
        <v>0</v>
      </c>
      <c r="W3156">
        <v>0</v>
      </c>
      <c r="X3156">
        <v>0</v>
      </c>
      <c r="Y3156">
        <v>0</v>
      </c>
      <c r="Z3156">
        <v>0</v>
      </c>
      <c r="AA3156">
        <v>0</v>
      </c>
      <c r="AB3156">
        <v>0</v>
      </c>
      <c r="AC3156">
        <v>0</v>
      </c>
      <c r="AD3156">
        <v>0</v>
      </c>
      <c r="AE3156">
        <v>0</v>
      </c>
      <c r="AF3156">
        <v>0</v>
      </c>
    </row>
    <row r="3157" spans="1:32">
      <c r="A3157" t="s">
        <v>8760</v>
      </c>
      <c r="B3157" t="s">
        <v>19</v>
      </c>
      <c r="C3157">
        <v>0</v>
      </c>
      <c r="D3157">
        <v>0</v>
      </c>
      <c r="E3157">
        <v>0</v>
      </c>
      <c r="F3157">
        <v>0</v>
      </c>
      <c r="G3157">
        <v>0</v>
      </c>
      <c r="H3157">
        <v>0</v>
      </c>
      <c r="I3157">
        <v>0</v>
      </c>
      <c r="J3157">
        <v>0</v>
      </c>
      <c r="K3157">
        <v>0</v>
      </c>
      <c r="L3157">
        <v>0</v>
      </c>
      <c r="M3157">
        <v>0</v>
      </c>
      <c r="N3157">
        <v>0</v>
      </c>
      <c r="O3157">
        <v>0</v>
      </c>
      <c r="P3157">
        <v>0</v>
      </c>
      <c r="Q3157">
        <v>0</v>
      </c>
      <c r="R3157">
        <v>0</v>
      </c>
      <c r="S3157">
        <v>0</v>
      </c>
      <c r="T3157">
        <v>0</v>
      </c>
      <c r="U3157">
        <v>0</v>
      </c>
      <c r="V3157">
        <v>0</v>
      </c>
      <c r="W3157">
        <v>0</v>
      </c>
      <c r="X3157">
        <v>0</v>
      </c>
      <c r="Y3157">
        <v>0</v>
      </c>
      <c r="Z3157">
        <v>0</v>
      </c>
      <c r="AA3157">
        <v>0</v>
      </c>
      <c r="AB3157">
        <v>0</v>
      </c>
      <c r="AC3157">
        <v>0</v>
      </c>
      <c r="AD3157">
        <v>0</v>
      </c>
      <c r="AE3157">
        <v>0</v>
      </c>
      <c r="AF3157">
        <v>0</v>
      </c>
    </row>
    <row r="3158" spans="1:32">
      <c r="A3158" t="s">
        <v>8761</v>
      </c>
      <c r="B3158" t="s">
        <v>19</v>
      </c>
      <c r="C3158">
        <v>0</v>
      </c>
      <c r="D3158">
        <v>0</v>
      </c>
      <c r="E3158">
        <v>0</v>
      </c>
      <c r="F3158">
        <v>0</v>
      </c>
      <c r="G3158">
        <v>0</v>
      </c>
      <c r="H3158">
        <v>0</v>
      </c>
      <c r="I3158">
        <v>0</v>
      </c>
      <c r="J3158">
        <v>0</v>
      </c>
      <c r="K3158">
        <v>0</v>
      </c>
      <c r="L3158">
        <v>0</v>
      </c>
      <c r="M3158">
        <v>0</v>
      </c>
      <c r="N3158">
        <v>0</v>
      </c>
      <c r="O3158">
        <v>0</v>
      </c>
      <c r="P3158">
        <v>0</v>
      </c>
      <c r="Q3158">
        <v>0</v>
      </c>
      <c r="R3158">
        <v>0</v>
      </c>
      <c r="S3158">
        <v>0</v>
      </c>
      <c r="T3158">
        <v>0</v>
      </c>
      <c r="U3158">
        <v>0</v>
      </c>
      <c r="V3158">
        <v>0</v>
      </c>
      <c r="W3158">
        <v>0</v>
      </c>
      <c r="X3158">
        <v>0</v>
      </c>
      <c r="Y3158">
        <v>0</v>
      </c>
      <c r="Z3158">
        <v>0</v>
      </c>
      <c r="AA3158">
        <v>0</v>
      </c>
      <c r="AB3158">
        <v>0</v>
      </c>
      <c r="AC3158">
        <v>0</v>
      </c>
      <c r="AD3158">
        <v>0</v>
      </c>
      <c r="AE3158">
        <v>0</v>
      </c>
      <c r="AF3158">
        <v>0</v>
      </c>
    </row>
    <row r="3159" spans="1:32">
      <c r="A3159" t="s">
        <v>8762</v>
      </c>
      <c r="B3159" t="s">
        <v>19</v>
      </c>
      <c r="C3159">
        <v>0</v>
      </c>
      <c r="D3159">
        <v>0</v>
      </c>
      <c r="E3159">
        <v>0</v>
      </c>
      <c r="F3159">
        <v>0</v>
      </c>
      <c r="G3159">
        <v>0</v>
      </c>
      <c r="H3159">
        <v>0</v>
      </c>
      <c r="I3159">
        <v>0</v>
      </c>
      <c r="J3159">
        <v>0</v>
      </c>
      <c r="K3159">
        <v>0</v>
      </c>
      <c r="L3159">
        <v>0</v>
      </c>
      <c r="M3159">
        <v>0</v>
      </c>
      <c r="N3159">
        <v>0</v>
      </c>
      <c r="O3159">
        <v>0</v>
      </c>
      <c r="P3159">
        <v>0</v>
      </c>
      <c r="Q3159">
        <v>0</v>
      </c>
      <c r="R3159">
        <v>0</v>
      </c>
      <c r="S3159">
        <v>0</v>
      </c>
      <c r="T3159">
        <v>0</v>
      </c>
      <c r="U3159">
        <v>0</v>
      </c>
      <c r="V3159">
        <v>0</v>
      </c>
      <c r="W3159">
        <v>0</v>
      </c>
      <c r="X3159">
        <v>0</v>
      </c>
      <c r="Y3159">
        <v>0</v>
      </c>
      <c r="Z3159">
        <v>0</v>
      </c>
      <c r="AA3159">
        <v>0</v>
      </c>
      <c r="AB3159">
        <v>0</v>
      </c>
      <c r="AC3159">
        <v>0</v>
      </c>
      <c r="AD3159">
        <v>0</v>
      </c>
      <c r="AE3159">
        <v>0</v>
      </c>
      <c r="AF3159">
        <v>0</v>
      </c>
    </row>
    <row r="3160" spans="1:32">
      <c r="A3160" t="s">
        <v>8763</v>
      </c>
      <c r="B3160" t="s">
        <v>19</v>
      </c>
      <c r="C3160">
        <v>0</v>
      </c>
      <c r="D3160">
        <v>0</v>
      </c>
      <c r="E3160">
        <v>0</v>
      </c>
      <c r="F3160">
        <v>0</v>
      </c>
      <c r="G3160">
        <v>0</v>
      </c>
      <c r="H3160">
        <v>0</v>
      </c>
      <c r="I3160">
        <v>0</v>
      </c>
      <c r="J3160">
        <v>0</v>
      </c>
      <c r="K3160">
        <v>0</v>
      </c>
      <c r="L3160">
        <v>0</v>
      </c>
      <c r="M3160">
        <v>0</v>
      </c>
      <c r="N3160">
        <v>0</v>
      </c>
      <c r="O3160">
        <v>0</v>
      </c>
      <c r="P3160">
        <v>0</v>
      </c>
      <c r="Q3160">
        <v>0</v>
      </c>
      <c r="R3160">
        <v>0</v>
      </c>
      <c r="S3160">
        <v>0</v>
      </c>
      <c r="T3160">
        <v>0</v>
      </c>
      <c r="U3160">
        <v>0</v>
      </c>
      <c r="V3160">
        <v>0</v>
      </c>
      <c r="W3160">
        <v>0</v>
      </c>
      <c r="X3160">
        <v>0</v>
      </c>
      <c r="Y3160">
        <v>0</v>
      </c>
      <c r="Z3160">
        <v>0</v>
      </c>
      <c r="AA3160">
        <v>0</v>
      </c>
      <c r="AB3160">
        <v>0</v>
      </c>
      <c r="AC3160">
        <v>0</v>
      </c>
      <c r="AD3160">
        <v>0</v>
      </c>
      <c r="AE3160">
        <v>0</v>
      </c>
      <c r="AF3160">
        <v>0</v>
      </c>
    </row>
    <row r="3161" spans="1:32">
      <c r="A3161" t="s">
        <v>8764</v>
      </c>
      <c r="B3161" t="s">
        <v>19</v>
      </c>
      <c r="C3161">
        <v>0</v>
      </c>
      <c r="D3161">
        <v>0</v>
      </c>
      <c r="E3161">
        <v>0</v>
      </c>
      <c r="F3161">
        <v>0</v>
      </c>
      <c r="G3161">
        <v>0</v>
      </c>
      <c r="H3161">
        <v>0</v>
      </c>
      <c r="I3161">
        <v>0</v>
      </c>
      <c r="J3161">
        <v>0</v>
      </c>
      <c r="K3161">
        <v>0</v>
      </c>
      <c r="L3161">
        <v>0</v>
      </c>
      <c r="M3161">
        <v>0</v>
      </c>
      <c r="N3161">
        <v>0</v>
      </c>
      <c r="O3161">
        <v>0</v>
      </c>
      <c r="P3161">
        <v>0</v>
      </c>
      <c r="Q3161">
        <v>0</v>
      </c>
      <c r="R3161">
        <v>0</v>
      </c>
      <c r="S3161">
        <v>0</v>
      </c>
      <c r="T3161">
        <v>0</v>
      </c>
      <c r="U3161">
        <v>0</v>
      </c>
      <c r="V3161">
        <v>0</v>
      </c>
      <c r="W3161">
        <v>0</v>
      </c>
      <c r="X3161">
        <v>0</v>
      </c>
      <c r="Y3161">
        <v>0</v>
      </c>
      <c r="Z3161">
        <v>0</v>
      </c>
      <c r="AA3161">
        <v>0</v>
      </c>
      <c r="AB3161">
        <v>0</v>
      </c>
      <c r="AC3161">
        <v>0</v>
      </c>
      <c r="AD3161">
        <v>0</v>
      </c>
      <c r="AE3161">
        <v>0</v>
      </c>
      <c r="AF3161">
        <v>0</v>
      </c>
    </row>
    <row r="3162" spans="1:32">
      <c r="A3162" t="s">
        <v>8765</v>
      </c>
      <c r="B3162" t="s">
        <v>19</v>
      </c>
      <c r="C3162">
        <v>0</v>
      </c>
      <c r="D3162">
        <v>0</v>
      </c>
      <c r="E3162">
        <v>0</v>
      </c>
      <c r="F3162">
        <v>0</v>
      </c>
      <c r="G3162">
        <v>0</v>
      </c>
      <c r="H3162">
        <v>0</v>
      </c>
      <c r="I3162">
        <v>0</v>
      </c>
      <c r="J3162">
        <v>0</v>
      </c>
      <c r="K3162">
        <v>0</v>
      </c>
      <c r="L3162">
        <v>0</v>
      </c>
      <c r="M3162">
        <v>0</v>
      </c>
      <c r="N3162">
        <v>0</v>
      </c>
      <c r="O3162">
        <v>0</v>
      </c>
      <c r="P3162">
        <v>0</v>
      </c>
      <c r="Q3162">
        <v>0</v>
      </c>
      <c r="R3162">
        <v>0</v>
      </c>
      <c r="S3162">
        <v>0</v>
      </c>
      <c r="T3162">
        <v>0</v>
      </c>
      <c r="U3162">
        <v>0</v>
      </c>
      <c r="V3162">
        <v>0</v>
      </c>
      <c r="W3162">
        <v>0</v>
      </c>
      <c r="X3162">
        <v>0</v>
      </c>
      <c r="Y3162">
        <v>0</v>
      </c>
      <c r="Z3162">
        <v>0</v>
      </c>
      <c r="AA3162">
        <v>0</v>
      </c>
      <c r="AB3162">
        <v>0</v>
      </c>
      <c r="AC3162">
        <v>0</v>
      </c>
      <c r="AD3162">
        <v>0</v>
      </c>
      <c r="AE3162">
        <v>0</v>
      </c>
      <c r="AF3162">
        <v>0</v>
      </c>
    </row>
    <row r="3163" spans="1:32">
      <c r="A3163" t="s">
        <v>8766</v>
      </c>
      <c r="B3163" t="s">
        <v>19</v>
      </c>
      <c r="C3163">
        <v>0</v>
      </c>
      <c r="D3163">
        <v>0</v>
      </c>
      <c r="E3163">
        <v>0</v>
      </c>
      <c r="F3163">
        <v>0</v>
      </c>
      <c r="G3163">
        <v>0</v>
      </c>
      <c r="H3163">
        <v>0</v>
      </c>
      <c r="I3163">
        <v>0</v>
      </c>
      <c r="J3163">
        <v>0</v>
      </c>
      <c r="K3163">
        <v>0</v>
      </c>
      <c r="L3163">
        <v>0</v>
      </c>
      <c r="M3163">
        <v>0</v>
      </c>
      <c r="N3163">
        <v>0</v>
      </c>
      <c r="O3163">
        <v>0</v>
      </c>
      <c r="P3163">
        <v>0</v>
      </c>
      <c r="Q3163">
        <v>0</v>
      </c>
      <c r="R3163">
        <v>0</v>
      </c>
      <c r="S3163">
        <v>0</v>
      </c>
      <c r="T3163">
        <v>0</v>
      </c>
      <c r="U3163">
        <v>0</v>
      </c>
      <c r="V3163">
        <v>0</v>
      </c>
      <c r="W3163">
        <v>0</v>
      </c>
      <c r="X3163">
        <v>0</v>
      </c>
      <c r="Y3163">
        <v>0</v>
      </c>
      <c r="Z3163">
        <v>0</v>
      </c>
      <c r="AA3163">
        <v>0</v>
      </c>
      <c r="AB3163">
        <v>0</v>
      </c>
      <c r="AC3163">
        <v>0</v>
      </c>
      <c r="AD3163">
        <v>0</v>
      </c>
      <c r="AE3163">
        <v>0</v>
      </c>
      <c r="AF3163">
        <v>0</v>
      </c>
    </row>
    <row r="3164" spans="1:32">
      <c r="A3164" t="s">
        <v>8767</v>
      </c>
      <c r="B3164" t="s">
        <v>19</v>
      </c>
      <c r="C3164">
        <v>0</v>
      </c>
      <c r="D3164">
        <v>0</v>
      </c>
      <c r="E3164">
        <v>0</v>
      </c>
      <c r="F3164">
        <v>0</v>
      </c>
      <c r="G3164">
        <v>0</v>
      </c>
      <c r="H3164">
        <v>0</v>
      </c>
      <c r="I3164">
        <v>0</v>
      </c>
      <c r="J3164">
        <v>0</v>
      </c>
      <c r="K3164">
        <v>0</v>
      </c>
      <c r="L3164">
        <v>0</v>
      </c>
      <c r="M3164">
        <v>0</v>
      </c>
      <c r="N3164">
        <v>0</v>
      </c>
      <c r="O3164">
        <v>0</v>
      </c>
      <c r="P3164">
        <v>0</v>
      </c>
      <c r="Q3164">
        <v>0</v>
      </c>
      <c r="R3164">
        <v>0</v>
      </c>
      <c r="S3164">
        <v>0</v>
      </c>
      <c r="T3164">
        <v>0</v>
      </c>
      <c r="U3164">
        <v>0</v>
      </c>
      <c r="V3164">
        <v>0</v>
      </c>
      <c r="W3164">
        <v>0</v>
      </c>
      <c r="X3164">
        <v>0</v>
      </c>
      <c r="Y3164">
        <v>0</v>
      </c>
      <c r="Z3164">
        <v>0</v>
      </c>
      <c r="AA3164">
        <v>0</v>
      </c>
      <c r="AB3164">
        <v>0</v>
      </c>
      <c r="AC3164">
        <v>0</v>
      </c>
      <c r="AD3164">
        <v>0</v>
      </c>
      <c r="AE3164">
        <v>0</v>
      </c>
      <c r="AF3164">
        <v>0</v>
      </c>
    </row>
    <row r="3165" spans="1:32">
      <c r="A3165" t="s">
        <v>8768</v>
      </c>
      <c r="B3165" t="s">
        <v>19</v>
      </c>
      <c r="C3165">
        <v>0</v>
      </c>
      <c r="D3165">
        <v>0</v>
      </c>
      <c r="E3165">
        <v>0</v>
      </c>
      <c r="F3165">
        <v>0</v>
      </c>
      <c r="G3165">
        <v>0</v>
      </c>
      <c r="H3165">
        <v>0</v>
      </c>
      <c r="I3165">
        <v>0</v>
      </c>
      <c r="J3165">
        <v>0</v>
      </c>
      <c r="K3165">
        <v>0</v>
      </c>
      <c r="L3165">
        <v>0</v>
      </c>
      <c r="M3165">
        <v>0</v>
      </c>
      <c r="N3165">
        <v>0</v>
      </c>
      <c r="O3165">
        <v>0</v>
      </c>
      <c r="P3165">
        <v>0</v>
      </c>
      <c r="Q3165">
        <v>0</v>
      </c>
      <c r="R3165">
        <v>0</v>
      </c>
      <c r="S3165">
        <v>0</v>
      </c>
      <c r="T3165">
        <v>0</v>
      </c>
      <c r="U3165">
        <v>0</v>
      </c>
      <c r="V3165">
        <v>0</v>
      </c>
      <c r="W3165">
        <v>0</v>
      </c>
      <c r="X3165">
        <v>0</v>
      </c>
      <c r="Y3165">
        <v>0</v>
      </c>
      <c r="Z3165">
        <v>0</v>
      </c>
      <c r="AA3165">
        <v>0</v>
      </c>
      <c r="AB3165">
        <v>0</v>
      </c>
      <c r="AC3165">
        <v>0</v>
      </c>
      <c r="AD3165">
        <v>0</v>
      </c>
      <c r="AE3165">
        <v>0</v>
      </c>
      <c r="AF3165">
        <v>0</v>
      </c>
    </row>
    <row r="3166" spans="1:32">
      <c r="A3166" t="s">
        <v>8769</v>
      </c>
      <c r="B3166" t="s">
        <v>19</v>
      </c>
      <c r="C3166">
        <v>0</v>
      </c>
      <c r="D3166">
        <v>0</v>
      </c>
      <c r="E3166">
        <v>0</v>
      </c>
      <c r="F3166">
        <v>0</v>
      </c>
      <c r="G3166">
        <v>0</v>
      </c>
      <c r="H3166">
        <v>0</v>
      </c>
      <c r="I3166">
        <v>0</v>
      </c>
      <c r="J3166">
        <v>0</v>
      </c>
      <c r="K3166">
        <v>0</v>
      </c>
      <c r="L3166">
        <v>0</v>
      </c>
      <c r="M3166">
        <v>0</v>
      </c>
      <c r="N3166">
        <v>0</v>
      </c>
      <c r="O3166">
        <v>0</v>
      </c>
      <c r="P3166">
        <v>0</v>
      </c>
      <c r="Q3166">
        <v>0</v>
      </c>
      <c r="R3166">
        <v>0</v>
      </c>
      <c r="S3166">
        <v>0</v>
      </c>
      <c r="T3166">
        <v>0</v>
      </c>
      <c r="U3166">
        <v>0</v>
      </c>
      <c r="V3166">
        <v>0</v>
      </c>
      <c r="W3166">
        <v>0</v>
      </c>
      <c r="X3166">
        <v>0</v>
      </c>
      <c r="Y3166">
        <v>0</v>
      </c>
      <c r="Z3166">
        <v>0</v>
      </c>
      <c r="AA3166">
        <v>0</v>
      </c>
      <c r="AB3166">
        <v>0</v>
      </c>
      <c r="AC3166">
        <v>0</v>
      </c>
      <c r="AD3166">
        <v>0</v>
      </c>
      <c r="AE3166">
        <v>0</v>
      </c>
      <c r="AF3166">
        <v>0</v>
      </c>
    </row>
    <row r="3167" spans="1:32">
      <c r="A3167" t="s">
        <v>8770</v>
      </c>
      <c r="B3167" t="s">
        <v>19</v>
      </c>
      <c r="C3167">
        <v>0</v>
      </c>
      <c r="D3167">
        <v>0</v>
      </c>
      <c r="E3167">
        <v>0</v>
      </c>
      <c r="F3167">
        <v>0</v>
      </c>
      <c r="G3167">
        <v>0</v>
      </c>
      <c r="H3167">
        <v>0</v>
      </c>
      <c r="I3167">
        <v>0</v>
      </c>
      <c r="J3167">
        <v>0</v>
      </c>
      <c r="K3167">
        <v>0</v>
      </c>
      <c r="L3167">
        <v>0</v>
      </c>
      <c r="M3167">
        <v>0</v>
      </c>
      <c r="N3167">
        <v>0</v>
      </c>
      <c r="O3167">
        <v>0</v>
      </c>
      <c r="P3167">
        <v>0</v>
      </c>
      <c r="Q3167">
        <v>0</v>
      </c>
      <c r="R3167">
        <v>0</v>
      </c>
      <c r="S3167">
        <v>0</v>
      </c>
      <c r="T3167">
        <v>0</v>
      </c>
      <c r="U3167">
        <v>0</v>
      </c>
      <c r="V3167">
        <v>0</v>
      </c>
      <c r="W3167">
        <v>0</v>
      </c>
      <c r="X3167">
        <v>0</v>
      </c>
      <c r="Y3167">
        <v>0</v>
      </c>
      <c r="Z3167">
        <v>0</v>
      </c>
      <c r="AA3167">
        <v>0</v>
      </c>
      <c r="AB3167">
        <v>0</v>
      </c>
      <c r="AC3167">
        <v>0</v>
      </c>
      <c r="AD3167">
        <v>0</v>
      </c>
      <c r="AE3167">
        <v>0</v>
      </c>
      <c r="AF3167">
        <v>0</v>
      </c>
    </row>
    <row r="3168" spans="1:32">
      <c r="A3168" t="s">
        <v>8771</v>
      </c>
      <c r="B3168" t="s">
        <v>19</v>
      </c>
      <c r="C3168">
        <v>0</v>
      </c>
      <c r="D3168">
        <v>0</v>
      </c>
      <c r="E3168">
        <v>0</v>
      </c>
      <c r="F3168">
        <v>0</v>
      </c>
      <c r="G3168">
        <v>0</v>
      </c>
      <c r="H3168">
        <v>0</v>
      </c>
      <c r="I3168">
        <v>0</v>
      </c>
      <c r="J3168">
        <v>0</v>
      </c>
      <c r="K3168">
        <v>0</v>
      </c>
      <c r="L3168">
        <v>0</v>
      </c>
      <c r="M3168">
        <v>0</v>
      </c>
      <c r="N3168">
        <v>0</v>
      </c>
      <c r="O3168">
        <v>0</v>
      </c>
      <c r="P3168">
        <v>0</v>
      </c>
      <c r="Q3168">
        <v>0</v>
      </c>
      <c r="R3168">
        <v>0</v>
      </c>
      <c r="S3168">
        <v>0</v>
      </c>
      <c r="T3168">
        <v>0</v>
      </c>
      <c r="U3168">
        <v>0</v>
      </c>
      <c r="V3168">
        <v>0</v>
      </c>
      <c r="W3168">
        <v>0</v>
      </c>
      <c r="X3168">
        <v>0</v>
      </c>
      <c r="Y3168">
        <v>0</v>
      </c>
      <c r="Z3168">
        <v>0</v>
      </c>
      <c r="AA3168">
        <v>0</v>
      </c>
      <c r="AB3168">
        <v>0</v>
      </c>
      <c r="AC3168">
        <v>0</v>
      </c>
      <c r="AD3168">
        <v>0</v>
      </c>
      <c r="AE3168">
        <v>0</v>
      </c>
      <c r="AF3168">
        <v>0</v>
      </c>
    </row>
    <row r="3169" spans="1:32">
      <c r="A3169" t="s">
        <v>8772</v>
      </c>
      <c r="B3169" t="s">
        <v>19</v>
      </c>
      <c r="C3169">
        <v>0</v>
      </c>
      <c r="D3169">
        <v>0</v>
      </c>
      <c r="E3169">
        <v>0</v>
      </c>
      <c r="F3169">
        <v>0</v>
      </c>
      <c r="G3169">
        <v>0</v>
      </c>
      <c r="H3169">
        <v>0</v>
      </c>
      <c r="I3169">
        <v>0</v>
      </c>
      <c r="J3169">
        <v>0</v>
      </c>
      <c r="K3169">
        <v>0</v>
      </c>
      <c r="L3169">
        <v>0</v>
      </c>
      <c r="M3169">
        <v>0</v>
      </c>
      <c r="N3169">
        <v>0</v>
      </c>
      <c r="O3169">
        <v>0</v>
      </c>
      <c r="P3169">
        <v>0</v>
      </c>
      <c r="Q3169">
        <v>0</v>
      </c>
      <c r="R3169">
        <v>0</v>
      </c>
      <c r="S3169">
        <v>0</v>
      </c>
      <c r="T3169">
        <v>0</v>
      </c>
      <c r="U3169">
        <v>0</v>
      </c>
      <c r="V3169">
        <v>0</v>
      </c>
      <c r="W3169">
        <v>0</v>
      </c>
      <c r="X3169">
        <v>0</v>
      </c>
      <c r="Y3169">
        <v>0</v>
      </c>
      <c r="Z3169">
        <v>0</v>
      </c>
      <c r="AA3169">
        <v>0</v>
      </c>
      <c r="AB3169">
        <v>0</v>
      </c>
      <c r="AC3169">
        <v>0</v>
      </c>
      <c r="AD3169">
        <v>0</v>
      </c>
      <c r="AE3169">
        <v>0</v>
      </c>
      <c r="AF3169">
        <v>0</v>
      </c>
    </row>
    <row r="3170" spans="1:32">
      <c r="A3170" t="s">
        <v>8773</v>
      </c>
      <c r="B3170" t="s">
        <v>19</v>
      </c>
      <c r="C3170">
        <v>0</v>
      </c>
      <c r="D3170">
        <v>0</v>
      </c>
      <c r="E3170">
        <v>0</v>
      </c>
      <c r="F3170">
        <v>0</v>
      </c>
      <c r="G3170">
        <v>0</v>
      </c>
      <c r="H3170">
        <v>0</v>
      </c>
      <c r="I3170">
        <v>0</v>
      </c>
      <c r="J3170">
        <v>0</v>
      </c>
      <c r="K3170">
        <v>0</v>
      </c>
      <c r="L3170">
        <v>0</v>
      </c>
      <c r="M3170">
        <v>0</v>
      </c>
      <c r="N3170">
        <v>0</v>
      </c>
      <c r="O3170">
        <v>0</v>
      </c>
      <c r="P3170">
        <v>0</v>
      </c>
      <c r="Q3170">
        <v>0</v>
      </c>
      <c r="R3170">
        <v>0</v>
      </c>
      <c r="S3170">
        <v>0</v>
      </c>
      <c r="T3170">
        <v>0</v>
      </c>
      <c r="U3170">
        <v>0</v>
      </c>
      <c r="V3170">
        <v>0</v>
      </c>
      <c r="W3170">
        <v>0</v>
      </c>
      <c r="X3170">
        <v>0</v>
      </c>
      <c r="Y3170">
        <v>0</v>
      </c>
      <c r="Z3170">
        <v>0</v>
      </c>
      <c r="AA3170">
        <v>0</v>
      </c>
      <c r="AB3170">
        <v>0</v>
      </c>
      <c r="AC3170">
        <v>0</v>
      </c>
      <c r="AD3170">
        <v>0</v>
      </c>
      <c r="AE3170">
        <v>0</v>
      </c>
      <c r="AF3170">
        <v>0</v>
      </c>
    </row>
    <row r="3171" spans="1:32">
      <c r="A3171" t="s">
        <v>8774</v>
      </c>
      <c r="B3171" t="s">
        <v>19</v>
      </c>
      <c r="C3171">
        <v>0</v>
      </c>
      <c r="D3171">
        <v>0</v>
      </c>
      <c r="E3171">
        <v>0</v>
      </c>
      <c r="F3171">
        <v>0</v>
      </c>
      <c r="G3171">
        <v>0</v>
      </c>
      <c r="H3171">
        <v>0</v>
      </c>
      <c r="I3171">
        <v>0</v>
      </c>
      <c r="J3171">
        <v>0</v>
      </c>
      <c r="K3171">
        <v>0</v>
      </c>
      <c r="L3171">
        <v>0</v>
      </c>
      <c r="M3171">
        <v>0</v>
      </c>
      <c r="N3171">
        <v>0</v>
      </c>
      <c r="O3171">
        <v>0</v>
      </c>
      <c r="P3171">
        <v>0</v>
      </c>
      <c r="Q3171">
        <v>0</v>
      </c>
      <c r="R3171">
        <v>0</v>
      </c>
      <c r="S3171">
        <v>0</v>
      </c>
      <c r="T3171">
        <v>0</v>
      </c>
      <c r="U3171">
        <v>0</v>
      </c>
      <c r="V3171">
        <v>0</v>
      </c>
      <c r="W3171">
        <v>0</v>
      </c>
      <c r="X3171">
        <v>0</v>
      </c>
      <c r="Y3171">
        <v>0</v>
      </c>
      <c r="Z3171">
        <v>0</v>
      </c>
      <c r="AA3171">
        <v>0</v>
      </c>
      <c r="AB3171">
        <v>0</v>
      </c>
      <c r="AC3171">
        <v>0</v>
      </c>
      <c r="AD3171">
        <v>0</v>
      </c>
      <c r="AE3171">
        <v>0</v>
      </c>
      <c r="AF3171">
        <v>0</v>
      </c>
    </row>
    <row r="3172" spans="1:32">
      <c r="A3172" t="s">
        <v>8775</v>
      </c>
      <c r="B3172" t="s">
        <v>19</v>
      </c>
      <c r="C3172">
        <v>0</v>
      </c>
      <c r="D3172">
        <v>0</v>
      </c>
      <c r="E3172">
        <v>0</v>
      </c>
      <c r="F3172">
        <v>0</v>
      </c>
      <c r="G3172">
        <v>0</v>
      </c>
      <c r="H3172">
        <v>0</v>
      </c>
      <c r="I3172">
        <v>0</v>
      </c>
      <c r="J3172">
        <v>0</v>
      </c>
      <c r="K3172">
        <v>0</v>
      </c>
      <c r="L3172">
        <v>0</v>
      </c>
      <c r="M3172">
        <v>0</v>
      </c>
      <c r="N3172">
        <v>0</v>
      </c>
      <c r="O3172">
        <v>0</v>
      </c>
      <c r="P3172">
        <v>0</v>
      </c>
      <c r="Q3172">
        <v>0</v>
      </c>
      <c r="R3172">
        <v>0</v>
      </c>
      <c r="S3172">
        <v>0</v>
      </c>
      <c r="T3172">
        <v>0</v>
      </c>
      <c r="U3172">
        <v>0</v>
      </c>
      <c r="V3172">
        <v>0</v>
      </c>
      <c r="W3172">
        <v>0</v>
      </c>
      <c r="X3172">
        <v>0</v>
      </c>
      <c r="Y3172">
        <v>0</v>
      </c>
      <c r="Z3172">
        <v>0</v>
      </c>
      <c r="AA3172">
        <v>0</v>
      </c>
      <c r="AB3172">
        <v>0</v>
      </c>
      <c r="AC3172">
        <v>0</v>
      </c>
      <c r="AD3172">
        <v>0</v>
      </c>
      <c r="AE3172">
        <v>0</v>
      </c>
      <c r="AF3172">
        <v>0</v>
      </c>
    </row>
    <row r="3173" spans="1:32">
      <c r="A3173" t="s">
        <v>8776</v>
      </c>
      <c r="B3173" t="s">
        <v>19</v>
      </c>
      <c r="C3173">
        <v>0</v>
      </c>
      <c r="D3173">
        <v>0</v>
      </c>
      <c r="E3173">
        <v>0</v>
      </c>
      <c r="F3173">
        <v>0</v>
      </c>
      <c r="G3173">
        <v>0</v>
      </c>
      <c r="H3173">
        <v>0</v>
      </c>
      <c r="I3173">
        <v>0</v>
      </c>
      <c r="J3173">
        <v>0</v>
      </c>
      <c r="K3173">
        <v>0</v>
      </c>
      <c r="L3173">
        <v>0</v>
      </c>
      <c r="M3173">
        <v>0</v>
      </c>
      <c r="N3173">
        <v>0</v>
      </c>
      <c r="O3173">
        <v>0</v>
      </c>
      <c r="P3173">
        <v>0</v>
      </c>
      <c r="Q3173">
        <v>0</v>
      </c>
      <c r="R3173">
        <v>0</v>
      </c>
      <c r="S3173">
        <v>0</v>
      </c>
      <c r="T3173">
        <v>0</v>
      </c>
      <c r="U3173">
        <v>0</v>
      </c>
      <c r="V3173">
        <v>0</v>
      </c>
      <c r="W3173">
        <v>0</v>
      </c>
      <c r="X3173">
        <v>0</v>
      </c>
      <c r="Y3173">
        <v>0</v>
      </c>
      <c r="Z3173">
        <v>0</v>
      </c>
      <c r="AA3173">
        <v>0</v>
      </c>
      <c r="AB3173">
        <v>0</v>
      </c>
      <c r="AC3173">
        <v>0</v>
      </c>
      <c r="AD3173">
        <v>0</v>
      </c>
      <c r="AE3173">
        <v>0</v>
      </c>
      <c r="AF3173">
        <v>0</v>
      </c>
    </row>
    <row r="3174" spans="1:32">
      <c r="A3174" t="s">
        <v>8777</v>
      </c>
      <c r="B3174" t="s">
        <v>19</v>
      </c>
      <c r="C3174">
        <v>0</v>
      </c>
      <c r="D3174">
        <v>0</v>
      </c>
      <c r="E3174">
        <v>0</v>
      </c>
      <c r="F3174">
        <v>0</v>
      </c>
      <c r="G3174">
        <v>0</v>
      </c>
      <c r="H3174">
        <v>0</v>
      </c>
      <c r="I3174">
        <v>0</v>
      </c>
      <c r="J3174">
        <v>0</v>
      </c>
      <c r="K3174">
        <v>0</v>
      </c>
      <c r="L3174">
        <v>0</v>
      </c>
      <c r="M3174">
        <v>0</v>
      </c>
      <c r="N3174">
        <v>0</v>
      </c>
      <c r="O3174">
        <v>0</v>
      </c>
      <c r="P3174">
        <v>0</v>
      </c>
      <c r="Q3174">
        <v>0</v>
      </c>
      <c r="R3174">
        <v>0</v>
      </c>
      <c r="S3174">
        <v>0</v>
      </c>
      <c r="T3174">
        <v>0</v>
      </c>
      <c r="U3174">
        <v>0</v>
      </c>
      <c r="V3174">
        <v>0</v>
      </c>
      <c r="W3174">
        <v>0</v>
      </c>
      <c r="X3174">
        <v>0</v>
      </c>
      <c r="Y3174">
        <v>0</v>
      </c>
      <c r="Z3174">
        <v>0</v>
      </c>
      <c r="AA3174">
        <v>0</v>
      </c>
      <c r="AB3174">
        <v>0</v>
      </c>
      <c r="AC3174">
        <v>0</v>
      </c>
      <c r="AD3174">
        <v>0</v>
      </c>
      <c r="AE3174">
        <v>0</v>
      </c>
      <c r="AF3174">
        <v>0</v>
      </c>
    </row>
    <row r="3175" spans="1:32">
      <c r="A3175" t="s">
        <v>8778</v>
      </c>
      <c r="B3175" t="s">
        <v>19</v>
      </c>
      <c r="C3175">
        <v>0</v>
      </c>
      <c r="D3175">
        <v>0</v>
      </c>
      <c r="E3175">
        <v>0</v>
      </c>
      <c r="F3175">
        <v>0</v>
      </c>
      <c r="G3175">
        <v>0</v>
      </c>
      <c r="H3175">
        <v>0</v>
      </c>
      <c r="I3175">
        <v>0</v>
      </c>
      <c r="J3175">
        <v>0</v>
      </c>
      <c r="K3175">
        <v>0</v>
      </c>
      <c r="L3175">
        <v>0</v>
      </c>
      <c r="M3175">
        <v>0</v>
      </c>
      <c r="N3175">
        <v>0</v>
      </c>
      <c r="O3175">
        <v>0</v>
      </c>
      <c r="P3175">
        <v>0</v>
      </c>
      <c r="Q3175">
        <v>0</v>
      </c>
      <c r="R3175">
        <v>0</v>
      </c>
      <c r="S3175">
        <v>0</v>
      </c>
      <c r="T3175">
        <v>0</v>
      </c>
      <c r="U3175">
        <v>0</v>
      </c>
      <c r="V3175">
        <v>0</v>
      </c>
      <c r="W3175">
        <v>0</v>
      </c>
      <c r="X3175">
        <v>0</v>
      </c>
      <c r="Y3175">
        <v>0</v>
      </c>
      <c r="Z3175">
        <v>0</v>
      </c>
      <c r="AA3175">
        <v>0</v>
      </c>
      <c r="AB3175">
        <v>0</v>
      </c>
      <c r="AC3175">
        <v>0</v>
      </c>
      <c r="AD3175">
        <v>0</v>
      </c>
      <c r="AE3175">
        <v>0</v>
      </c>
      <c r="AF3175">
        <v>0</v>
      </c>
    </row>
    <row r="3176" spans="1:32">
      <c r="A3176" t="s">
        <v>8779</v>
      </c>
      <c r="B3176" t="s">
        <v>19</v>
      </c>
      <c r="C3176">
        <v>0</v>
      </c>
      <c r="D3176">
        <v>0</v>
      </c>
      <c r="E3176">
        <v>0</v>
      </c>
      <c r="F3176">
        <v>0</v>
      </c>
      <c r="G3176">
        <v>0</v>
      </c>
      <c r="H3176">
        <v>0</v>
      </c>
      <c r="I3176">
        <v>0</v>
      </c>
      <c r="J3176">
        <v>0</v>
      </c>
      <c r="K3176">
        <v>0</v>
      </c>
      <c r="L3176">
        <v>0</v>
      </c>
      <c r="M3176">
        <v>0</v>
      </c>
      <c r="N3176">
        <v>0</v>
      </c>
      <c r="O3176">
        <v>0</v>
      </c>
      <c r="P3176">
        <v>0</v>
      </c>
      <c r="Q3176">
        <v>0</v>
      </c>
      <c r="R3176">
        <v>0</v>
      </c>
      <c r="S3176">
        <v>0</v>
      </c>
      <c r="T3176">
        <v>0</v>
      </c>
      <c r="U3176">
        <v>0</v>
      </c>
      <c r="V3176">
        <v>0</v>
      </c>
      <c r="W3176">
        <v>0</v>
      </c>
      <c r="X3176">
        <v>0</v>
      </c>
      <c r="Y3176">
        <v>0</v>
      </c>
      <c r="Z3176">
        <v>0</v>
      </c>
      <c r="AA3176">
        <v>0</v>
      </c>
      <c r="AB3176">
        <v>0</v>
      </c>
      <c r="AC3176">
        <v>0</v>
      </c>
      <c r="AD3176">
        <v>0</v>
      </c>
      <c r="AE3176">
        <v>0</v>
      </c>
      <c r="AF3176">
        <v>0</v>
      </c>
    </row>
    <row r="3177" spans="1:32">
      <c r="A3177" t="s">
        <v>8780</v>
      </c>
      <c r="B3177" t="s">
        <v>19</v>
      </c>
      <c r="C3177">
        <v>0</v>
      </c>
      <c r="D3177">
        <v>0</v>
      </c>
      <c r="E3177">
        <v>0</v>
      </c>
      <c r="F3177">
        <v>0</v>
      </c>
      <c r="G3177">
        <v>0</v>
      </c>
      <c r="H3177">
        <v>0</v>
      </c>
      <c r="I3177">
        <v>0</v>
      </c>
      <c r="J3177">
        <v>0</v>
      </c>
      <c r="K3177">
        <v>0</v>
      </c>
      <c r="L3177">
        <v>0</v>
      </c>
      <c r="M3177">
        <v>0</v>
      </c>
      <c r="N3177">
        <v>0</v>
      </c>
      <c r="O3177">
        <v>0</v>
      </c>
      <c r="P3177">
        <v>0</v>
      </c>
      <c r="Q3177">
        <v>0</v>
      </c>
      <c r="R3177">
        <v>0</v>
      </c>
      <c r="S3177">
        <v>0</v>
      </c>
      <c r="T3177">
        <v>0</v>
      </c>
      <c r="U3177">
        <v>0</v>
      </c>
      <c r="V3177">
        <v>0</v>
      </c>
      <c r="W3177">
        <v>0</v>
      </c>
      <c r="X3177">
        <v>0</v>
      </c>
      <c r="Y3177">
        <v>0</v>
      </c>
      <c r="Z3177">
        <v>0</v>
      </c>
      <c r="AA3177">
        <v>0</v>
      </c>
      <c r="AB3177">
        <v>0</v>
      </c>
      <c r="AC3177">
        <v>0</v>
      </c>
      <c r="AD3177">
        <v>0</v>
      </c>
      <c r="AE3177">
        <v>0</v>
      </c>
      <c r="AF3177">
        <v>0</v>
      </c>
    </row>
    <row r="3178" spans="1:32">
      <c r="A3178" t="s">
        <v>8781</v>
      </c>
      <c r="B3178" t="s">
        <v>19</v>
      </c>
      <c r="C3178">
        <v>0</v>
      </c>
      <c r="D3178">
        <v>0</v>
      </c>
      <c r="E3178">
        <v>0</v>
      </c>
      <c r="F3178">
        <v>0</v>
      </c>
      <c r="G3178">
        <v>0</v>
      </c>
      <c r="H3178">
        <v>0</v>
      </c>
      <c r="I3178">
        <v>0</v>
      </c>
      <c r="J3178">
        <v>0</v>
      </c>
      <c r="K3178">
        <v>0</v>
      </c>
      <c r="L3178">
        <v>0</v>
      </c>
      <c r="M3178">
        <v>0</v>
      </c>
      <c r="N3178">
        <v>0</v>
      </c>
      <c r="O3178">
        <v>0</v>
      </c>
      <c r="P3178">
        <v>0</v>
      </c>
      <c r="Q3178">
        <v>0</v>
      </c>
      <c r="R3178">
        <v>0</v>
      </c>
      <c r="S3178">
        <v>0</v>
      </c>
      <c r="T3178">
        <v>0</v>
      </c>
      <c r="U3178">
        <v>0</v>
      </c>
      <c r="V3178">
        <v>0</v>
      </c>
      <c r="W3178">
        <v>0</v>
      </c>
      <c r="X3178">
        <v>0</v>
      </c>
      <c r="Y3178">
        <v>0</v>
      </c>
      <c r="Z3178">
        <v>0</v>
      </c>
      <c r="AA3178">
        <v>0</v>
      </c>
      <c r="AB3178">
        <v>0</v>
      </c>
      <c r="AC3178">
        <v>0</v>
      </c>
      <c r="AD3178">
        <v>0</v>
      </c>
      <c r="AE3178">
        <v>0</v>
      </c>
      <c r="AF3178">
        <v>0</v>
      </c>
    </row>
    <row r="3179" spans="1:32">
      <c r="A3179" t="s">
        <v>8782</v>
      </c>
      <c r="B3179" t="s">
        <v>19</v>
      </c>
      <c r="C3179">
        <v>0</v>
      </c>
      <c r="D3179">
        <v>0</v>
      </c>
      <c r="E3179">
        <v>0</v>
      </c>
      <c r="F3179">
        <v>0</v>
      </c>
      <c r="G3179">
        <v>0</v>
      </c>
      <c r="H3179">
        <v>0</v>
      </c>
      <c r="I3179">
        <v>0</v>
      </c>
      <c r="J3179">
        <v>0</v>
      </c>
      <c r="K3179">
        <v>0</v>
      </c>
      <c r="L3179">
        <v>0</v>
      </c>
      <c r="M3179">
        <v>0</v>
      </c>
      <c r="N3179">
        <v>0</v>
      </c>
      <c r="O3179">
        <v>0</v>
      </c>
      <c r="P3179">
        <v>0</v>
      </c>
      <c r="Q3179">
        <v>0</v>
      </c>
      <c r="R3179">
        <v>0</v>
      </c>
      <c r="S3179">
        <v>0</v>
      </c>
      <c r="T3179">
        <v>0</v>
      </c>
      <c r="U3179">
        <v>0</v>
      </c>
      <c r="V3179">
        <v>0</v>
      </c>
      <c r="W3179">
        <v>0</v>
      </c>
      <c r="X3179">
        <v>0</v>
      </c>
      <c r="Y3179">
        <v>0</v>
      </c>
      <c r="Z3179">
        <v>0</v>
      </c>
      <c r="AA3179">
        <v>0</v>
      </c>
      <c r="AB3179">
        <v>0</v>
      </c>
      <c r="AC3179">
        <v>0</v>
      </c>
      <c r="AD3179">
        <v>0</v>
      </c>
      <c r="AE3179">
        <v>0</v>
      </c>
      <c r="AF3179">
        <v>0</v>
      </c>
    </row>
    <row r="3180" spans="1:32">
      <c r="A3180" t="s">
        <v>8783</v>
      </c>
      <c r="B3180" t="s">
        <v>19</v>
      </c>
      <c r="C3180">
        <v>0</v>
      </c>
      <c r="D3180">
        <v>0</v>
      </c>
      <c r="E3180">
        <v>0</v>
      </c>
      <c r="F3180">
        <v>0</v>
      </c>
      <c r="G3180">
        <v>0</v>
      </c>
      <c r="H3180">
        <v>0</v>
      </c>
      <c r="I3180">
        <v>0</v>
      </c>
      <c r="J3180">
        <v>0</v>
      </c>
      <c r="K3180">
        <v>0</v>
      </c>
      <c r="L3180">
        <v>0</v>
      </c>
      <c r="M3180">
        <v>0</v>
      </c>
      <c r="N3180">
        <v>0</v>
      </c>
      <c r="O3180">
        <v>0</v>
      </c>
      <c r="P3180">
        <v>0</v>
      </c>
      <c r="Q3180">
        <v>0</v>
      </c>
      <c r="R3180">
        <v>0</v>
      </c>
      <c r="S3180">
        <v>0</v>
      </c>
      <c r="T3180">
        <v>0</v>
      </c>
      <c r="U3180">
        <v>0</v>
      </c>
      <c r="V3180">
        <v>0</v>
      </c>
      <c r="W3180">
        <v>0</v>
      </c>
      <c r="X3180">
        <v>0</v>
      </c>
      <c r="Y3180">
        <v>0</v>
      </c>
      <c r="Z3180">
        <v>0</v>
      </c>
      <c r="AA3180">
        <v>0</v>
      </c>
      <c r="AB3180">
        <v>0</v>
      </c>
      <c r="AC3180">
        <v>0</v>
      </c>
      <c r="AD3180">
        <v>0</v>
      </c>
      <c r="AE3180">
        <v>0</v>
      </c>
      <c r="AF3180">
        <v>0</v>
      </c>
    </row>
    <row r="3181" spans="1:32">
      <c r="A3181" t="s">
        <v>8784</v>
      </c>
      <c r="B3181" t="s">
        <v>19</v>
      </c>
      <c r="C3181">
        <v>0</v>
      </c>
      <c r="D3181">
        <v>0</v>
      </c>
      <c r="E3181">
        <v>0</v>
      </c>
      <c r="F3181">
        <v>0</v>
      </c>
      <c r="G3181">
        <v>0</v>
      </c>
      <c r="H3181">
        <v>0</v>
      </c>
      <c r="I3181">
        <v>0</v>
      </c>
      <c r="J3181">
        <v>0</v>
      </c>
      <c r="K3181">
        <v>0</v>
      </c>
      <c r="L3181">
        <v>0</v>
      </c>
      <c r="M3181">
        <v>0</v>
      </c>
      <c r="N3181">
        <v>0</v>
      </c>
      <c r="O3181">
        <v>0</v>
      </c>
      <c r="P3181">
        <v>0</v>
      </c>
      <c r="Q3181">
        <v>0</v>
      </c>
      <c r="R3181">
        <v>0</v>
      </c>
      <c r="S3181">
        <v>0</v>
      </c>
      <c r="T3181">
        <v>0</v>
      </c>
      <c r="U3181">
        <v>0</v>
      </c>
      <c r="V3181">
        <v>0</v>
      </c>
      <c r="W3181">
        <v>0</v>
      </c>
      <c r="X3181">
        <v>0</v>
      </c>
      <c r="Y3181">
        <v>0</v>
      </c>
      <c r="Z3181">
        <v>0</v>
      </c>
      <c r="AA3181">
        <v>0</v>
      </c>
      <c r="AB3181">
        <v>0</v>
      </c>
      <c r="AC3181">
        <v>0</v>
      </c>
      <c r="AD3181">
        <v>0</v>
      </c>
      <c r="AE3181">
        <v>0</v>
      </c>
      <c r="AF3181">
        <v>0</v>
      </c>
    </row>
    <row r="3182" spans="1:32">
      <c r="A3182" t="s">
        <v>8785</v>
      </c>
      <c r="B3182" t="s">
        <v>19</v>
      </c>
      <c r="C3182">
        <v>0</v>
      </c>
      <c r="D3182">
        <v>0</v>
      </c>
      <c r="E3182">
        <v>0</v>
      </c>
      <c r="F3182">
        <v>0</v>
      </c>
      <c r="G3182">
        <v>0</v>
      </c>
      <c r="H3182">
        <v>0</v>
      </c>
      <c r="I3182">
        <v>0</v>
      </c>
      <c r="J3182">
        <v>0</v>
      </c>
      <c r="K3182">
        <v>0</v>
      </c>
      <c r="L3182">
        <v>0</v>
      </c>
      <c r="M3182">
        <v>0</v>
      </c>
      <c r="N3182">
        <v>0</v>
      </c>
      <c r="O3182">
        <v>0</v>
      </c>
      <c r="P3182">
        <v>0</v>
      </c>
      <c r="Q3182">
        <v>0</v>
      </c>
      <c r="R3182">
        <v>0</v>
      </c>
      <c r="S3182">
        <v>0</v>
      </c>
      <c r="T3182">
        <v>0</v>
      </c>
      <c r="U3182">
        <v>0</v>
      </c>
      <c r="V3182">
        <v>0</v>
      </c>
      <c r="W3182">
        <v>0</v>
      </c>
      <c r="X3182">
        <v>0</v>
      </c>
      <c r="Y3182">
        <v>0</v>
      </c>
      <c r="Z3182">
        <v>0</v>
      </c>
      <c r="AA3182">
        <v>0</v>
      </c>
      <c r="AB3182">
        <v>0</v>
      </c>
      <c r="AC3182">
        <v>0</v>
      </c>
      <c r="AD3182">
        <v>0</v>
      </c>
      <c r="AE3182">
        <v>0</v>
      </c>
      <c r="AF3182">
        <v>0</v>
      </c>
    </row>
    <row r="3183" spans="1:32">
      <c r="A3183" t="s">
        <v>8786</v>
      </c>
      <c r="B3183" t="s">
        <v>19</v>
      </c>
      <c r="C3183">
        <v>0</v>
      </c>
      <c r="D3183">
        <v>0</v>
      </c>
      <c r="E3183">
        <v>0</v>
      </c>
      <c r="F3183">
        <v>0</v>
      </c>
      <c r="G3183">
        <v>0</v>
      </c>
      <c r="H3183">
        <v>0</v>
      </c>
      <c r="I3183">
        <v>0</v>
      </c>
      <c r="J3183">
        <v>0</v>
      </c>
      <c r="K3183">
        <v>0</v>
      </c>
      <c r="L3183">
        <v>0</v>
      </c>
      <c r="M3183">
        <v>0</v>
      </c>
      <c r="N3183">
        <v>0</v>
      </c>
      <c r="O3183">
        <v>0</v>
      </c>
      <c r="P3183">
        <v>0</v>
      </c>
      <c r="Q3183">
        <v>0</v>
      </c>
      <c r="R3183">
        <v>0</v>
      </c>
      <c r="S3183">
        <v>0</v>
      </c>
      <c r="T3183">
        <v>0</v>
      </c>
      <c r="U3183">
        <v>0</v>
      </c>
      <c r="V3183">
        <v>0</v>
      </c>
      <c r="W3183">
        <v>0</v>
      </c>
      <c r="X3183">
        <v>0</v>
      </c>
      <c r="Y3183">
        <v>0</v>
      </c>
      <c r="Z3183">
        <v>0</v>
      </c>
      <c r="AA3183">
        <v>0</v>
      </c>
      <c r="AB3183">
        <v>0</v>
      </c>
      <c r="AC3183">
        <v>0</v>
      </c>
      <c r="AD3183">
        <v>0</v>
      </c>
      <c r="AE3183">
        <v>0</v>
      </c>
      <c r="AF3183">
        <v>0</v>
      </c>
    </row>
    <row r="3184" spans="1:32">
      <c r="A3184" t="s">
        <v>8787</v>
      </c>
      <c r="B3184" t="s">
        <v>19</v>
      </c>
      <c r="C3184">
        <v>0</v>
      </c>
      <c r="D3184">
        <v>0</v>
      </c>
      <c r="E3184">
        <v>0</v>
      </c>
      <c r="F3184">
        <v>0</v>
      </c>
      <c r="G3184">
        <v>0</v>
      </c>
      <c r="H3184">
        <v>0</v>
      </c>
      <c r="I3184">
        <v>0</v>
      </c>
      <c r="J3184">
        <v>0</v>
      </c>
      <c r="K3184">
        <v>0</v>
      </c>
      <c r="L3184">
        <v>0</v>
      </c>
      <c r="M3184">
        <v>0</v>
      </c>
      <c r="N3184">
        <v>0</v>
      </c>
      <c r="O3184">
        <v>0</v>
      </c>
      <c r="P3184">
        <v>0</v>
      </c>
      <c r="Q3184">
        <v>0</v>
      </c>
      <c r="R3184">
        <v>0</v>
      </c>
      <c r="S3184">
        <v>0</v>
      </c>
      <c r="T3184">
        <v>0</v>
      </c>
      <c r="U3184">
        <v>0</v>
      </c>
      <c r="V3184">
        <v>0</v>
      </c>
      <c r="W3184">
        <v>0</v>
      </c>
      <c r="X3184">
        <v>0</v>
      </c>
      <c r="Y3184">
        <v>0</v>
      </c>
      <c r="Z3184">
        <v>0</v>
      </c>
      <c r="AA3184">
        <v>0</v>
      </c>
      <c r="AB3184">
        <v>0</v>
      </c>
      <c r="AC3184">
        <v>0</v>
      </c>
      <c r="AD3184">
        <v>0</v>
      </c>
      <c r="AE3184">
        <v>0</v>
      </c>
      <c r="AF3184">
        <v>0</v>
      </c>
    </row>
    <row r="3185" spans="1:32">
      <c r="A3185" t="s">
        <v>8788</v>
      </c>
      <c r="B3185" t="s">
        <v>19</v>
      </c>
      <c r="C3185">
        <v>0</v>
      </c>
      <c r="D3185">
        <v>0</v>
      </c>
      <c r="E3185">
        <v>0</v>
      </c>
      <c r="F3185">
        <v>0</v>
      </c>
      <c r="G3185">
        <v>0</v>
      </c>
      <c r="H3185">
        <v>0</v>
      </c>
      <c r="I3185">
        <v>0</v>
      </c>
      <c r="J3185">
        <v>0</v>
      </c>
      <c r="K3185">
        <v>0</v>
      </c>
      <c r="L3185">
        <v>0</v>
      </c>
      <c r="M3185">
        <v>0</v>
      </c>
      <c r="N3185">
        <v>0</v>
      </c>
      <c r="O3185">
        <v>0</v>
      </c>
      <c r="P3185">
        <v>0</v>
      </c>
      <c r="Q3185">
        <v>0</v>
      </c>
      <c r="R3185">
        <v>0</v>
      </c>
      <c r="S3185">
        <v>0</v>
      </c>
      <c r="T3185">
        <v>0</v>
      </c>
      <c r="U3185">
        <v>0</v>
      </c>
      <c r="V3185">
        <v>0</v>
      </c>
      <c r="W3185">
        <v>0</v>
      </c>
      <c r="X3185">
        <v>0</v>
      </c>
      <c r="Y3185">
        <v>0</v>
      </c>
      <c r="Z3185">
        <v>0</v>
      </c>
      <c r="AA3185">
        <v>0</v>
      </c>
      <c r="AB3185">
        <v>0</v>
      </c>
      <c r="AC3185">
        <v>0</v>
      </c>
      <c r="AD3185">
        <v>0</v>
      </c>
      <c r="AE3185">
        <v>0</v>
      </c>
      <c r="AF3185">
        <v>0</v>
      </c>
    </row>
    <row r="3186" spans="1:32">
      <c r="A3186" t="s">
        <v>8789</v>
      </c>
      <c r="B3186" t="s">
        <v>19</v>
      </c>
      <c r="C3186">
        <v>0</v>
      </c>
      <c r="D3186">
        <v>0</v>
      </c>
      <c r="E3186">
        <v>0</v>
      </c>
      <c r="F3186">
        <v>0</v>
      </c>
      <c r="G3186">
        <v>0</v>
      </c>
      <c r="H3186">
        <v>0</v>
      </c>
      <c r="I3186">
        <v>0</v>
      </c>
      <c r="J3186">
        <v>0</v>
      </c>
      <c r="K3186">
        <v>0</v>
      </c>
      <c r="L3186">
        <v>0</v>
      </c>
      <c r="M3186">
        <v>0</v>
      </c>
      <c r="N3186">
        <v>0</v>
      </c>
      <c r="O3186">
        <v>0</v>
      </c>
      <c r="P3186">
        <v>0</v>
      </c>
      <c r="Q3186">
        <v>0</v>
      </c>
      <c r="R3186">
        <v>0</v>
      </c>
      <c r="S3186">
        <v>0</v>
      </c>
      <c r="T3186">
        <v>0</v>
      </c>
      <c r="U3186">
        <v>0</v>
      </c>
      <c r="V3186">
        <v>0</v>
      </c>
      <c r="W3186">
        <v>0</v>
      </c>
      <c r="X3186">
        <v>0</v>
      </c>
      <c r="Y3186">
        <v>0</v>
      </c>
      <c r="Z3186">
        <v>0</v>
      </c>
      <c r="AA3186">
        <v>0</v>
      </c>
      <c r="AB3186">
        <v>0</v>
      </c>
      <c r="AC3186">
        <v>0</v>
      </c>
      <c r="AD3186">
        <v>0</v>
      </c>
      <c r="AE3186">
        <v>0</v>
      </c>
      <c r="AF3186">
        <v>0</v>
      </c>
    </row>
    <row r="3187" spans="1:32">
      <c r="A3187" t="s">
        <v>8790</v>
      </c>
      <c r="B3187" t="s">
        <v>19</v>
      </c>
      <c r="C3187">
        <v>0</v>
      </c>
      <c r="D3187">
        <v>0</v>
      </c>
      <c r="E3187">
        <v>0</v>
      </c>
      <c r="F3187">
        <v>0</v>
      </c>
      <c r="G3187">
        <v>0</v>
      </c>
      <c r="H3187">
        <v>0</v>
      </c>
      <c r="I3187">
        <v>0</v>
      </c>
      <c r="J3187">
        <v>0</v>
      </c>
      <c r="K3187">
        <v>0</v>
      </c>
      <c r="L3187">
        <v>0</v>
      </c>
      <c r="M3187">
        <v>0</v>
      </c>
      <c r="N3187">
        <v>0</v>
      </c>
      <c r="O3187">
        <v>0</v>
      </c>
      <c r="P3187">
        <v>0</v>
      </c>
      <c r="Q3187">
        <v>0</v>
      </c>
      <c r="R3187">
        <v>0</v>
      </c>
      <c r="S3187">
        <v>0</v>
      </c>
      <c r="T3187">
        <v>0</v>
      </c>
      <c r="U3187">
        <v>0</v>
      </c>
      <c r="V3187">
        <v>0</v>
      </c>
      <c r="W3187">
        <v>0</v>
      </c>
      <c r="X3187">
        <v>0</v>
      </c>
      <c r="Y3187">
        <v>0</v>
      </c>
      <c r="Z3187">
        <v>0</v>
      </c>
      <c r="AA3187">
        <v>0</v>
      </c>
      <c r="AB3187">
        <v>0</v>
      </c>
      <c r="AC3187">
        <v>0</v>
      </c>
      <c r="AD3187">
        <v>0</v>
      </c>
      <c r="AE3187">
        <v>0</v>
      </c>
      <c r="AF3187">
        <v>0</v>
      </c>
    </row>
    <row r="3188" spans="1:32">
      <c r="A3188" t="s">
        <v>8791</v>
      </c>
      <c r="B3188" t="s">
        <v>19</v>
      </c>
      <c r="C3188">
        <v>0</v>
      </c>
      <c r="D3188">
        <v>0</v>
      </c>
      <c r="E3188">
        <v>0</v>
      </c>
      <c r="F3188">
        <v>0</v>
      </c>
      <c r="G3188">
        <v>0</v>
      </c>
      <c r="H3188">
        <v>0</v>
      </c>
      <c r="I3188">
        <v>0</v>
      </c>
      <c r="J3188">
        <v>0</v>
      </c>
      <c r="K3188">
        <v>0</v>
      </c>
      <c r="L3188">
        <v>0</v>
      </c>
      <c r="M3188">
        <v>0</v>
      </c>
      <c r="N3188">
        <v>0</v>
      </c>
      <c r="O3188">
        <v>0</v>
      </c>
      <c r="P3188">
        <v>0</v>
      </c>
      <c r="Q3188">
        <v>0</v>
      </c>
      <c r="R3188">
        <v>0</v>
      </c>
      <c r="S3188">
        <v>0</v>
      </c>
      <c r="T3188">
        <v>0</v>
      </c>
      <c r="U3188">
        <v>0</v>
      </c>
      <c r="V3188">
        <v>0</v>
      </c>
      <c r="W3188">
        <v>0</v>
      </c>
      <c r="X3188">
        <v>0</v>
      </c>
      <c r="Y3188">
        <v>0</v>
      </c>
      <c r="Z3188">
        <v>0</v>
      </c>
      <c r="AA3188">
        <v>0</v>
      </c>
      <c r="AB3188">
        <v>0</v>
      </c>
      <c r="AC3188">
        <v>0</v>
      </c>
      <c r="AD3188">
        <v>0</v>
      </c>
      <c r="AE3188">
        <v>0</v>
      </c>
      <c r="AF3188">
        <v>0</v>
      </c>
    </row>
    <row r="3189" spans="1:32">
      <c r="A3189" t="s">
        <v>8792</v>
      </c>
      <c r="B3189" t="s">
        <v>19</v>
      </c>
      <c r="C3189">
        <v>0</v>
      </c>
      <c r="D3189">
        <v>0</v>
      </c>
      <c r="E3189">
        <v>0</v>
      </c>
      <c r="F3189">
        <v>0</v>
      </c>
      <c r="G3189">
        <v>0</v>
      </c>
      <c r="H3189">
        <v>0</v>
      </c>
      <c r="I3189">
        <v>0</v>
      </c>
      <c r="J3189">
        <v>0</v>
      </c>
      <c r="K3189">
        <v>0</v>
      </c>
      <c r="L3189">
        <v>0</v>
      </c>
      <c r="M3189">
        <v>0</v>
      </c>
      <c r="N3189">
        <v>0</v>
      </c>
      <c r="O3189">
        <v>0</v>
      </c>
      <c r="P3189">
        <v>0</v>
      </c>
      <c r="Q3189">
        <v>0</v>
      </c>
      <c r="R3189">
        <v>0</v>
      </c>
      <c r="S3189">
        <v>0</v>
      </c>
      <c r="T3189">
        <v>0</v>
      </c>
      <c r="U3189">
        <v>0</v>
      </c>
      <c r="V3189">
        <v>0</v>
      </c>
      <c r="W3189">
        <v>0</v>
      </c>
      <c r="X3189">
        <v>0</v>
      </c>
      <c r="Y3189">
        <v>0</v>
      </c>
      <c r="Z3189">
        <v>0</v>
      </c>
      <c r="AA3189">
        <v>0</v>
      </c>
      <c r="AB3189">
        <v>0</v>
      </c>
      <c r="AC3189">
        <v>0</v>
      </c>
      <c r="AD3189">
        <v>0</v>
      </c>
      <c r="AE3189">
        <v>0</v>
      </c>
      <c r="AF3189">
        <v>0</v>
      </c>
    </row>
    <row r="3190" spans="1:32">
      <c r="A3190" t="s">
        <v>8793</v>
      </c>
      <c r="B3190" t="s">
        <v>19</v>
      </c>
      <c r="C3190">
        <v>0</v>
      </c>
      <c r="D3190">
        <v>0</v>
      </c>
      <c r="E3190">
        <v>0</v>
      </c>
      <c r="F3190">
        <v>0</v>
      </c>
      <c r="G3190">
        <v>0</v>
      </c>
      <c r="H3190">
        <v>0</v>
      </c>
      <c r="I3190">
        <v>0</v>
      </c>
      <c r="J3190">
        <v>0</v>
      </c>
      <c r="K3190">
        <v>0</v>
      </c>
      <c r="L3190">
        <v>0</v>
      </c>
      <c r="M3190">
        <v>0</v>
      </c>
      <c r="N3190">
        <v>0</v>
      </c>
      <c r="O3190">
        <v>0</v>
      </c>
      <c r="P3190">
        <v>0</v>
      </c>
      <c r="Q3190">
        <v>0</v>
      </c>
      <c r="R3190">
        <v>0</v>
      </c>
      <c r="S3190">
        <v>0</v>
      </c>
      <c r="T3190">
        <v>0</v>
      </c>
      <c r="U3190">
        <v>0</v>
      </c>
      <c r="V3190">
        <v>0</v>
      </c>
      <c r="W3190">
        <v>0</v>
      </c>
      <c r="X3190">
        <v>0</v>
      </c>
      <c r="Y3190">
        <v>0</v>
      </c>
      <c r="Z3190">
        <v>0</v>
      </c>
      <c r="AA3190">
        <v>0</v>
      </c>
      <c r="AB3190">
        <v>0</v>
      </c>
      <c r="AC3190">
        <v>0</v>
      </c>
      <c r="AD3190">
        <v>0</v>
      </c>
      <c r="AE3190">
        <v>0</v>
      </c>
      <c r="AF3190">
        <v>0</v>
      </c>
    </row>
    <row r="3191" spans="1:32">
      <c r="A3191" t="s">
        <v>8794</v>
      </c>
      <c r="B3191" t="s">
        <v>19</v>
      </c>
      <c r="C3191">
        <v>0</v>
      </c>
      <c r="D3191">
        <v>0</v>
      </c>
      <c r="E3191">
        <v>0</v>
      </c>
      <c r="F3191">
        <v>0</v>
      </c>
      <c r="G3191">
        <v>0</v>
      </c>
      <c r="H3191">
        <v>0</v>
      </c>
      <c r="I3191">
        <v>0</v>
      </c>
      <c r="J3191">
        <v>0</v>
      </c>
      <c r="K3191">
        <v>0</v>
      </c>
      <c r="L3191">
        <v>0</v>
      </c>
      <c r="M3191">
        <v>0</v>
      </c>
      <c r="N3191">
        <v>0</v>
      </c>
      <c r="O3191">
        <v>0</v>
      </c>
      <c r="P3191">
        <v>0</v>
      </c>
      <c r="Q3191">
        <v>0</v>
      </c>
      <c r="R3191">
        <v>0</v>
      </c>
      <c r="S3191">
        <v>0</v>
      </c>
      <c r="T3191">
        <v>0</v>
      </c>
      <c r="U3191">
        <v>0</v>
      </c>
      <c r="V3191">
        <v>0</v>
      </c>
      <c r="W3191">
        <v>0</v>
      </c>
      <c r="X3191">
        <v>0</v>
      </c>
      <c r="Y3191">
        <v>0</v>
      </c>
      <c r="Z3191">
        <v>0</v>
      </c>
      <c r="AA3191">
        <v>0</v>
      </c>
      <c r="AB3191">
        <v>0</v>
      </c>
      <c r="AC3191">
        <v>0</v>
      </c>
      <c r="AD3191">
        <v>0</v>
      </c>
      <c r="AE3191">
        <v>0</v>
      </c>
      <c r="AF3191">
        <v>0</v>
      </c>
    </row>
    <row r="3192" spans="1:32">
      <c r="A3192" t="s">
        <v>8795</v>
      </c>
      <c r="B3192" t="s">
        <v>19</v>
      </c>
      <c r="C3192">
        <v>0</v>
      </c>
      <c r="D3192">
        <v>0</v>
      </c>
      <c r="E3192">
        <v>0</v>
      </c>
      <c r="F3192">
        <v>0</v>
      </c>
      <c r="G3192">
        <v>0</v>
      </c>
      <c r="H3192">
        <v>0</v>
      </c>
      <c r="I3192">
        <v>0</v>
      </c>
      <c r="J3192">
        <v>0</v>
      </c>
      <c r="K3192">
        <v>0</v>
      </c>
      <c r="L3192">
        <v>0</v>
      </c>
      <c r="M3192">
        <v>0</v>
      </c>
      <c r="N3192">
        <v>0</v>
      </c>
      <c r="O3192">
        <v>0</v>
      </c>
      <c r="P3192">
        <v>0</v>
      </c>
      <c r="Q3192">
        <v>0</v>
      </c>
      <c r="R3192">
        <v>0</v>
      </c>
      <c r="S3192">
        <v>0</v>
      </c>
      <c r="T3192">
        <v>0</v>
      </c>
      <c r="U3192">
        <v>0</v>
      </c>
      <c r="V3192">
        <v>0</v>
      </c>
      <c r="W3192">
        <v>0</v>
      </c>
      <c r="X3192">
        <v>0</v>
      </c>
      <c r="Y3192">
        <v>0</v>
      </c>
      <c r="Z3192">
        <v>0</v>
      </c>
      <c r="AA3192">
        <v>0</v>
      </c>
      <c r="AB3192">
        <v>0</v>
      </c>
      <c r="AC3192">
        <v>0</v>
      </c>
      <c r="AD3192">
        <v>0</v>
      </c>
      <c r="AE3192">
        <v>0</v>
      </c>
      <c r="AF3192">
        <v>0</v>
      </c>
    </row>
    <row r="3193" spans="1:32">
      <c r="A3193" t="s">
        <v>8796</v>
      </c>
      <c r="B3193" t="s">
        <v>19</v>
      </c>
      <c r="C3193">
        <v>0</v>
      </c>
      <c r="D3193">
        <v>0</v>
      </c>
      <c r="E3193">
        <v>0</v>
      </c>
      <c r="F3193">
        <v>0</v>
      </c>
      <c r="G3193">
        <v>0</v>
      </c>
      <c r="H3193">
        <v>0</v>
      </c>
      <c r="I3193">
        <v>0</v>
      </c>
      <c r="J3193">
        <v>0</v>
      </c>
      <c r="K3193">
        <v>0</v>
      </c>
      <c r="L3193">
        <v>0</v>
      </c>
      <c r="M3193">
        <v>0</v>
      </c>
      <c r="N3193">
        <v>0</v>
      </c>
      <c r="O3193">
        <v>0</v>
      </c>
      <c r="P3193">
        <v>0</v>
      </c>
      <c r="Q3193">
        <v>0</v>
      </c>
      <c r="R3193">
        <v>0</v>
      </c>
      <c r="S3193">
        <v>0</v>
      </c>
      <c r="T3193">
        <v>0</v>
      </c>
      <c r="U3193">
        <v>0</v>
      </c>
      <c r="V3193">
        <v>0</v>
      </c>
      <c r="W3193">
        <v>0</v>
      </c>
      <c r="X3193">
        <v>0</v>
      </c>
      <c r="Y3193">
        <v>0</v>
      </c>
      <c r="Z3193">
        <v>0</v>
      </c>
      <c r="AA3193">
        <v>0</v>
      </c>
      <c r="AB3193">
        <v>0</v>
      </c>
      <c r="AC3193">
        <v>0</v>
      </c>
      <c r="AD3193">
        <v>0</v>
      </c>
      <c r="AE3193">
        <v>0</v>
      </c>
      <c r="AF3193">
        <v>0</v>
      </c>
    </row>
    <row r="3194" spans="1:32">
      <c r="A3194" t="s">
        <v>8797</v>
      </c>
      <c r="B3194" t="s">
        <v>19</v>
      </c>
      <c r="C3194">
        <v>0</v>
      </c>
      <c r="D3194">
        <v>0</v>
      </c>
      <c r="E3194">
        <v>0</v>
      </c>
      <c r="F3194">
        <v>0</v>
      </c>
      <c r="G3194">
        <v>0</v>
      </c>
      <c r="H3194">
        <v>0</v>
      </c>
      <c r="I3194">
        <v>0</v>
      </c>
      <c r="J3194">
        <v>0</v>
      </c>
      <c r="K3194">
        <v>0</v>
      </c>
      <c r="L3194">
        <v>0</v>
      </c>
      <c r="M3194">
        <v>0</v>
      </c>
      <c r="N3194">
        <v>0</v>
      </c>
      <c r="O3194">
        <v>0</v>
      </c>
      <c r="P3194">
        <v>0</v>
      </c>
      <c r="Q3194">
        <v>0</v>
      </c>
      <c r="R3194">
        <v>0</v>
      </c>
      <c r="S3194">
        <v>0</v>
      </c>
      <c r="T3194">
        <v>0</v>
      </c>
      <c r="U3194">
        <v>0</v>
      </c>
      <c r="V3194">
        <v>0</v>
      </c>
      <c r="W3194">
        <v>0</v>
      </c>
      <c r="X3194">
        <v>0</v>
      </c>
      <c r="Y3194">
        <v>0</v>
      </c>
      <c r="Z3194">
        <v>0</v>
      </c>
      <c r="AA3194">
        <v>0</v>
      </c>
      <c r="AB3194">
        <v>0</v>
      </c>
      <c r="AC3194">
        <v>0</v>
      </c>
      <c r="AD3194">
        <v>0</v>
      </c>
      <c r="AE3194">
        <v>0</v>
      </c>
      <c r="AF3194">
        <v>0</v>
      </c>
    </row>
    <row r="3195" spans="1:32">
      <c r="A3195" t="s">
        <v>8798</v>
      </c>
      <c r="B3195" t="s">
        <v>19</v>
      </c>
      <c r="C3195">
        <v>0</v>
      </c>
      <c r="D3195">
        <v>0</v>
      </c>
      <c r="E3195">
        <v>0</v>
      </c>
      <c r="F3195">
        <v>0</v>
      </c>
      <c r="G3195">
        <v>0</v>
      </c>
      <c r="H3195">
        <v>0</v>
      </c>
      <c r="I3195">
        <v>0</v>
      </c>
      <c r="J3195">
        <v>0</v>
      </c>
      <c r="K3195">
        <v>0</v>
      </c>
      <c r="L3195">
        <v>0</v>
      </c>
      <c r="M3195">
        <v>0</v>
      </c>
      <c r="N3195">
        <v>0</v>
      </c>
      <c r="O3195">
        <v>0</v>
      </c>
      <c r="P3195">
        <v>0</v>
      </c>
      <c r="Q3195">
        <v>0</v>
      </c>
      <c r="R3195">
        <v>0</v>
      </c>
      <c r="S3195">
        <v>0</v>
      </c>
      <c r="T3195">
        <v>0</v>
      </c>
      <c r="U3195">
        <v>0</v>
      </c>
      <c r="V3195">
        <v>0</v>
      </c>
      <c r="W3195">
        <v>0</v>
      </c>
      <c r="X3195">
        <v>0</v>
      </c>
      <c r="Y3195">
        <v>0</v>
      </c>
      <c r="Z3195">
        <v>0</v>
      </c>
      <c r="AA3195">
        <v>0</v>
      </c>
      <c r="AB3195">
        <v>0</v>
      </c>
      <c r="AC3195">
        <v>0</v>
      </c>
      <c r="AD3195">
        <v>0</v>
      </c>
      <c r="AE3195">
        <v>0</v>
      </c>
      <c r="AF3195">
        <v>0</v>
      </c>
    </row>
    <row r="3196" spans="1:32">
      <c r="A3196" t="s">
        <v>8799</v>
      </c>
      <c r="B3196" t="s">
        <v>19</v>
      </c>
      <c r="C3196">
        <v>0</v>
      </c>
      <c r="D3196">
        <v>0</v>
      </c>
      <c r="E3196">
        <v>0</v>
      </c>
      <c r="F3196">
        <v>0</v>
      </c>
      <c r="G3196">
        <v>0</v>
      </c>
      <c r="H3196">
        <v>0</v>
      </c>
      <c r="I3196">
        <v>0</v>
      </c>
      <c r="J3196">
        <v>0</v>
      </c>
      <c r="K3196">
        <v>0</v>
      </c>
      <c r="L3196">
        <v>0</v>
      </c>
      <c r="M3196">
        <v>0</v>
      </c>
      <c r="N3196">
        <v>0</v>
      </c>
      <c r="O3196">
        <v>0</v>
      </c>
      <c r="P3196">
        <v>0</v>
      </c>
      <c r="Q3196">
        <v>0</v>
      </c>
      <c r="R3196">
        <v>0</v>
      </c>
      <c r="S3196">
        <v>0</v>
      </c>
      <c r="T3196">
        <v>0</v>
      </c>
      <c r="U3196">
        <v>0</v>
      </c>
      <c r="V3196">
        <v>0</v>
      </c>
      <c r="W3196">
        <v>0</v>
      </c>
      <c r="X3196">
        <v>0</v>
      </c>
      <c r="Y3196">
        <v>0</v>
      </c>
      <c r="Z3196">
        <v>0</v>
      </c>
      <c r="AA3196">
        <v>0</v>
      </c>
      <c r="AB3196">
        <v>0</v>
      </c>
      <c r="AC3196">
        <v>0</v>
      </c>
      <c r="AD3196">
        <v>0</v>
      </c>
      <c r="AE3196">
        <v>0</v>
      </c>
      <c r="AF3196">
        <v>0</v>
      </c>
    </row>
    <row r="3197" spans="1:32">
      <c r="A3197" t="s">
        <v>8800</v>
      </c>
      <c r="B3197" t="s">
        <v>19</v>
      </c>
      <c r="C3197">
        <v>0</v>
      </c>
      <c r="D3197">
        <v>0</v>
      </c>
      <c r="E3197">
        <v>0</v>
      </c>
      <c r="F3197">
        <v>0</v>
      </c>
      <c r="G3197">
        <v>0</v>
      </c>
      <c r="H3197">
        <v>0</v>
      </c>
      <c r="I3197">
        <v>0</v>
      </c>
      <c r="J3197">
        <v>0</v>
      </c>
      <c r="K3197">
        <v>0</v>
      </c>
      <c r="L3197">
        <v>0</v>
      </c>
      <c r="M3197">
        <v>0</v>
      </c>
      <c r="N3197">
        <v>0</v>
      </c>
      <c r="O3197">
        <v>0</v>
      </c>
      <c r="P3197">
        <v>0</v>
      </c>
      <c r="Q3197">
        <v>0</v>
      </c>
      <c r="R3197">
        <v>0</v>
      </c>
      <c r="S3197">
        <v>0</v>
      </c>
      <c r="T3197">
        <v>0</v>
      </c>
      <c r="U3197">
        <v>0</v>
      </c>
      <c r="V3197">
        <v>0</v>
      </c>
      <c r="W3197">
        <v>0</v>
      </c>
      <c r="X3197">
        <v>0</v>
      </c>
      <c r="Y3197">
        <v>0</v>
      </c>
      <c r="Z3197">
        <v>0</v>
      </c>
      <c r="AA3197">
        <v>0</v>
      </c>
      <c r="AB3197">
        <v>0</v>
      </c>
      <c r="AC3197">
        <v>0</v>
      </c>
      <c r="AD3197">
        <v>0</v>
      </c>
      <c r="AE3197">
        <v>0</v>
      </c>
      <c r="AF3197">
        <v>0</v>
      </c>
    </row>
    <row r="3198" spans="1:32">
      <c r="A3198" t="s">
        <v>8801</v>
      </c>
      <c r="B3198" t="s">
        <v>19</v>
      </c>
      <c r="C3198">
        <v>0</v>
      </c>
      <c r="D3198">
        <v>0</v>
      </c>
      <c r="E3198">
        <v>0</v>
      </c>
      <c r="F3198">
        <v>0</v>
      </c>
      <c r="G3198">
        <v>0</v>
      </c>
      <c r="H3198">
        <v>0</v>
      </c>
      <c r="I3198">
        <v>0</v>
      </c>
      <c r="J3198">
        <v>0</v>
      </c>
      <c r="K3198">
        <v>0</v>
      </c>
      <c r="L3198">
        <v>0</v>
      </c>
      <c r="M3198">
        <v>0</v>
      </c>
      <c r="N3198">
        <v>0</v>
      </c>
      <c r="O3198">
        <v>0</v>
      </c>
      <c r="P3198">
        <v>0</v>
      </c>
      <c r="Q3198">
        <v>0</v>
      </c>
      <c r="R3198">
        <v>0</v>
      </c>
      <c r="S3198">
        <v>0</v>
      </c>
      <c r="T3198">
        <v>0</v>
      </c>
      <c r="U3198">
        <v>0</v>
      </c>
      <c r="V3198">
        <v>0</v>
      </c>
      <c r="W3198">
        <v>0</v>
      </c>
      <c r="X3198">
        <v>0</v>
      </c>
      <c r="Y3198">
        <v>0</v>
      </c>
      <c r="Z3198">
        <v>0</v>
      </c>
      <c r="AA3198">
        <v>0</v>
      </c>
      <c r="AB3198">
        <v>0</v>
      </c>
      <c r="AC3198">
        <v>0</v>
      </c>
      <c r="AD3198">
        <v>0</v>
      </c>
      <c r="AE3198">
        <v>0</v>
      </c>
      <c r="AF3198">
        <v>0</v>
      </c>
    </row>
    <row r="3199" spans="1:32">
      <c r="A3199" t="s">
        <v>8802</v>
      </c>
      <c r="B3199" t="s">
        <v>19</v>
      </c>
      <c r="C3199">
        <v>0</v>
      </c>
      <c r="D3199">
        <v>0</v>
      </c>
      <c r="E3199">
        <v>0</v>
      </c>
      <c r="F3199">
        <v>0</v>
      </c>
      <c r="G3199">
        <v>0</v>
      </c>
      <c r="H3199">
        <v>0</v>
      </c>
      <c r="I3199">
        <v>0</v>
      </c>
      <c r="J3199">
        <v>0</v>
      </c>
      <c r="K3199">
        <v>0</v>
      </c>
      <c r="L3199">
        <v>0</v>
      </c>
      <c r="M3199">
        <v>0</v>
      </c>
      <c r="N3199">
        <v>0</v>
      </c>
      <c r="O3199">
        <v>0</v>
      </c>
      <c r="P3199">
        <v>0</v>
      </c>
      <c r="Q3199">
        <v>0</v>
      </c>
      <c r="R3199">
        <v>0</v>
      </c>
      <c r="S3199">
        <v>0</v>
      </c>
      <c r="T3199">
        <v>0</v>
      </c>
      <c r="U3199">
        <v>0</v>
      </c>
      <c r="V3199">
        <v>0</v>
      </c>
      <c r="W3199">
        <v>0</v>
      </c>
      <c r="X3199">
        <v>0</v>
      </c>
      <c r="Y3199">
        <v>0</v>
      </c>
      <c r="Z3199">
        <v>0</v>
      </c>
      <c r="AA3199">
        <v>0</v>
      </c>
      <c r="AB3199">
        <v>0</v>
      </c>
      <c r="AC3199">
        <v>0</v>
      </c>
      <c r="AD3199">
        <v>0</v>
      </c>
      <c r="AE3199">
        <v>0</v>
      </c>
      <c r="AF3199">
        <v>0</v>
      </c>
    </row>
    <row r="3200" spans="1:32">
      <c r="A3200" t="s">
        <v>8803</v>
      </c>
      <c r="B3200" t="s">
        <v>19</v>
      </c>
      <c r="C3200">
        <v>0</v>
      </c>
      <c r="D3200">
        <v>0</v>
      </c>
      <c r="E3200">
        <v>0</v>
      </c>
      <c r="F3200">
        <v>0</v>
      </c>
      <c r="G3200">
        <v>0</v>
      </c>
      <c r="H3200">
        <v>0</v>
      </c>
      <c r="I3200">
        <v>0</v>
      </c>
      <c r="J3200">
        <v>0</v>
      </c>
      <c r="K3200">
        <v>0</v>
      </c>
      <c r="L3200">
        <v>0</v>
      </c>
      <c r="M3200">
        <v>0</v>
      </c>
      <c r="N3200">
        <v>0</v>
      </c>
      <c r="O3200">
        <v>0</v>
      </c>
      <c r="P3200">
        <v>0</v>
      </c>
      <c r="Q3200">
        <v>0</v>
      </c>
      <c r="R3200">
        <v>0</v>
      </c>
      <c r="S3200">
        <v>0</v>
      </c>
      <c r="T3200">
        <v>0</v>
      </c>
      <c r="U3200">
        <v>0</v>
      </c>
      <c r="V3200">
        <v>0</v>
      </c>
      <c r="W3200">
        <v>0</v>
      </c>
      <c r="X3200">
        <v>0</v>
      </c>
      <c r="Y3200">
        <v>0</v>
      </c>
      <c r="Z3200">
        <v>0</v>
      </c>
      <c r="AA3200">
        <v>0</v>
      </c>
      <c r="AB3200">
        <v>0</v>
      </c>
      <c r="AC3200">
        <v>0</v>
      </c>
      <c r="AD3200">
        <v>0</v>
      </c>
      <c r="AE3200">
        <v>0</v>
      </c>
      <c r="AF3200">
        <v>0</v>
      </c>
    </row>
    <row r="3201" spans="1:32">
      <c r="A3201" t="s">
        <v>8804</v>
      </c>
      <c r="B3201" t="s">
        <v>19</v>
      </c>
      <c r="C3201">
        <v>0</v>
      </c>
      <c r="D3201">
        <v>0</v>
      </c>
      <c r="E3201">
        <v>0</v>
      </c>
      <c r="F3201">
        <v>0</v>
      </c>
      <c r="G3201">
        <v>0</v>
      </c>
      <c r="H3201">
        <v>0</v>
      </c>
      <c r="I3201">
        <v>0</v>
      </c>
      <c r="J3201">
        <v>0</v>
      </c>
      <c r="K3201">
        <v>0</v>
      </c>
      <c r="L3201">
        <v>0</v>
      </c>
      <c r="M3201">
        <v>0</v>
      </c>
      <c r="N3201">
        <v>0</v>
      </c>
      <c r="O3201">
        <v>0</v>
      </c>
      <c r="P3201">
        <v>0</v>
      </c>
      <c r="Q3201">
        <v>0</v>
      </c>
      <c r="R3201">
        <v>0</v>
      </c>
      <c r="S3201">
        <v>0</v>
      </c>
      <c r="T3201">
        <v>0</v>
      </c>
      <c r="U3201">
        <v>0</v>
      </c>
      <c r="V3201">
        <v>0</v>
      </c>
      <c r="W3201">
        <v>0</v>
      </c>
      <c r="X3201">
        <v>0</v>
      </c>
      <c r="Y3201">
        <v>0</v>
      </c>
      <c r="Z3201">
        <v>0</v>
      </c>
      <c r="AA3201">
        <v>0</v>
      </c>
      <c r="AB3201">
        <v>0</v>
      </c>
      <c r="AC3201">
        <v>0</v>
      </c>
      <c r="AD3201">
        <v>0</v>
      </c>
      <c r="AE3201">
        <v>0</v>
      </c>
      <c r="AF3201">
        <v>0</v>
      </c>
    </row>
    <row r="3202" spans="1:32">
      <c r="A3202" t="s">
        <v>8805</v>
      </c>
      <c r="B3202" t="s">
        <v>19</v>
      </c>
      <c r="C3202">
        <v>0</v>
      </c>
      <c r="D3202">
        <v>0</v>
      </c>
      <c r="E3202">
        <v>0</v>
      </c>
      <c r="F3202">
        <v>0</v>
      </c>
      <c r="G3202">
        <v>0</v>
      </c>
      <c r="H3202">
        <v>0</v>
      </c>
      <c r="I3202">
        <v>0</v>
      </c>
      <c r="J3202">
        <v>0</v>
      </c>
      <c r="K3202">
        <v>0</v>
      </c>
      <c r="L3202">
        <v>0</v>
      </c>
      <c r="M3202">
        <v>0</v>
      </c>
      <c r="N3202">
        <v>0</v>
      </c>
      <c r="O3202">
        <v>0</v>
      </c>
      <c r="P3202">
        <v>0</v>
      </c>
      <c r="Q3202">
        <v>0</v>
      </c>
      <c r="R3202">
        <v>0</v>
      </c>
      <c r="S3202">
        <v>0</v>
      </c>
      <c r="T3202">
        <v>0</v>
      </c>
      <c r="U3202">
        <v>0</v>
      </c>
      <c r="V3202">
        <v>0</v>
      </c>
      <c r="W3202">
        <v>0</v>
      </c>
      <c r="X3202">
        <v>0</v>
      </c>
      <c r="Y3202">
        <v>0</v>
      </c>
      <c r="Z3202">
        <v>0</v>
      </c>
      <c r="AA3202">
        <v>0</v>
      </c>
      <c r="AB3202">
        <v>0</v>
      </c>
      <c r="AC3202">
        <v>0</v>
      </c>
      <c r="AD3202">
        <v>0</v>
      </c>
      <c r="AE3202">
        <v>0</v>
      </c>
      <c r="AF3202">
        <v>0</v>
      </c>
    </row>
    <row r="3203" spans="1:32">
      <c r="A3203" t="s">
        <v>8806</v>
      </c>
      <c r="B3203" t="s">
        <v>19</v>
      </c>
      <c r="C3203">
        <v>0</v>
      </c>
      <c r="D3203">
        <v>0</v>
      </c>
      <c r="E3203">
        <v>0</v>
      </c>
      <c r="F3203">
        <v>0</v>
      </c>
      <c r="G3203">
        <v>0</v>
      </c>
      <c r="H3203">
        <v>0</v>
      </c>
      <c r="I3203">
        <v>0</v>
      </c>
      <c r="J3203">
        <v>0</v>
      </c>
      <c r="K3203">
        <v>0</v>
      </c>
      <c r="L3203">
        <v>0</v>
      </c>
      <c r="M3203">
        <v>0</v>
      </c>
      <c r="N3203">
        <v>0</v>
      </c>
      <c r="O3203">
        <v>0</v>
      </c>
      <c r="P3203">
        <v>0</v>
      </c>
      <c r="Q3203">
        <v>0</v>
      </c>
      <c r="R3203">
        <v>0</v>
      </c>
      <c r="S3203">
        <v>0</v>
      </c>
      <c r="T3203">
        <v>0</v>
      </c>
      <c r="U3203">
        <v>0</v>
      </c>
      <c r="V3203">
        <v>0</v>
      </c>
      <c r="W3203">
        <v>0</v>
      </c>
      <c r="X3203">
        <v>0</v>
      </c>
      <c r="Y3203">
        <v>0</v>
      </c>
      <c r="Z3203">
        <v>0</v>
      </c>
      <c r="AA3203">
        <v>0</v>
      </c>
      <c r="AB3203">
        <v>0</v>
      </c>
      <c r="AC3203">
        <v>0</v>
      </c>
      <c r="AD3203">
        <v>0</v>
      </c>
      <c r="AE3203">
        <v>0</v>
      </c>
      <c r="AF3203">
        <v>0</v>
      </c>
    </row>
    <row r="3204" spans="1:32">
      <c r="A3204" t="s">
        <v>8807</v>
      </c>
      <c r="B3204" t="s">
        <v>19</v>
      </c>
      <c r="C3204">
        <v>0</v>
      </c>
      <c r="D3204">
        <v>0</v>
      </c>
      <c r="E3204">
        <v>0</v>
      </c>
      <c r="F3204">
        <v>0</v>
      </c>
      <c r="G3204">
        <v>0</v>
      </c>
      <c r="H3204">
        <v>0</v>
      </c>
      <c r="I3204">
        <v>0</v>
      </c>
      <c r="J3204">
        <v>0</v>
      </c>
      <c r="K3204">
        <v>0</v>
      </c>
      <c r="L3204">
        <v>0</v>
      </c>
      <c r="M3204">
        <v>0</v>
      </c>
      <c r="N3204">
        <v>0</v>
      </c>
      <c r="O3204">
        <v>0</v>
      </c>
      <c r="P3204">
        <v>0</v>
      </c>
      <c r="Q3204">
        <v>0</v>
      </c>
      <c r="R3204">
        <v>0</v>
      </c>
      <c r="S3204">
        <v>0</v>
      </c>
      <c r="T3204">
        <v>0</v>
      </c>
      <c r="U3204">
        <v>0</v>
      </c>
      <c r="V3204">
        <v>0</v>
      </c>
      <c r="W3204">
        <v>0</v>
      </c>
      <c r="X3204">
        <v>0</v>
      </c>
      <c r="Y3204">
        <v>0</v>
      </c>
      <c r="Z3204">
        <v>0</v>
      </c>
      <c r="AA3204">
        <v>0</v>
      </c>
      <c r="AB3204">
        <v>0</v>
      </c>
      <c r="AC3204">
        <v>0</v>
      </c>
      <c r="AD3204">
        <v>0</v>
      </c>
      <c r="AE3204">
        <v>0</v>
      </c>
      <c r="AF3204">
        <v>0</v>
      </c>
    </row>
    <row r="3205" spans="1:32">
      <c r="A3205" t="s">
        <v>8808</v>
      </c>
      <c r="B3205" t="s">
        <v>19</v>
      </c>
      <c r="C3205">
        <v>0</v>
      </c>
      <c r="D3205">
        <v>0</v>
      </c>
      <c r="E3205">
        <v>0</v>
      </c>
      <c r="F3205">
        <v>0</v>
      </c>
      <c r="G3205">
        <v>0</v>
      </c>
      <c r="H3205">
        <v>0</v>
      </c>
      <c r="I3205">
        <v>0</v>
      </c>
      <c r="J3205">
        <v>0</v>
      </c>
      <c r="K3205">
        <v>0</v>
      </c>
      <c r="L3205">
        <v>0</v>
      </c>
      <c r="M3205">
        <v>0</v>
      </c>
      <c r="N3205">
        <v>0</v>
      </c>
      <c r="O3205">
        <v>0</v>
      </c>
      <c r="P3205">
        <v>0</v>
      </c>
      <c r="Q3205">
        <v>0</v>
      </c>
      <c r="R3205">
        <v>0</v>
      </c>
      <c r="S3205">
        <v>0</v>
      </c>
      <c r="T3205">
        <v>0</v>
      </c>
      <c r="U3205">
        <v>0</v>
      </c>
      <c r="V3205">
        <v>0</v>
      </c>
      <c r="W3205">
        <v>0</v>
      </c>
      <c r="X3205">
        <v>0</v>
      </c>
      <c r="Y3205">
        <v>0</v>
      </c>
      <c r="Z3205">
        <v>0</v>
      </c>
      <c r="AA3205">
        <v>0</v>
      </c>
      <c r="AB3205">
        <v>0</v>
      </c>
      <c r="AC3205">
        <v>0</v>
      </c>
      <c r="AD3205">
        <v>0</v>
      </c>
      <c r="AE3205">
        <v>0</v>
      </c>
      <c r="AF3205">
        <v>0</v>
      </c>
    </row>
    <row r="3206" spans="1:32">
      <c r="A3206" t="s">
        <v>8809</v>
      </c>
      <c r="B3206" t="s">
        <v>19</v>
      </c>
      <c r="C3206">
        <v>0</v>
      </c>
      <c r="D3206">
        <v>0</v>
      </c>
      <c r="E3206">
        <v>0</v>
      </c>
      <c r="F3206">
        <v>0</v>
      </c>
      <c r="G3206">
        <v>0</v>
      </c>
      <c r="H3206">
        <v>0</v>
      </c>
      <c r="I3206">
        <v>0</v>
      </c>
      <c r="J3206">
        <v>0</v>
      </c>
      <c r="K3206">
        <v>0</v>
      </c>
      <c r="L3206">
        <v>0</v>
      </c>
      <c r="M3206">
        <v>0</v>
      </c>
      <c r="N3206">
        <v>0</v>
      </c>
      <c r="O3206">
        <v>0</v>
      </c>
      <c r="P3206">
        <v>0</v>
      </c>
      <c r="Q3206">
        <v>0</v>
      </c>
      <c r="R3206">
        <v>0</v>
      </c>
      <c r="S3206">
        <v>0</v>
      </c>
      <c r="T3206">
        <v>0</v>
      </c>
      <c r="U3206">
        <v>0</v>
      </c>
      <c r="V3206">
        <v>0</v>
      </c>
      <c r="W3206">
        <v>0</v>
      </c>
      <c r="X3206">
        <v>0</v>
      </c>
      <c r="Y3206">
        <v>0</v>
      </c>
      <c r="Z3206">
        <v>0</v>
      </c>
      <c r="AA3206">
        <v>0</v>
      </c>
      <c r="AB3206">
        <v>0</v>
      </c>
      <c r="AC3206">
        <v>0</v>
      </c>
      <c r="AD3206">
        <v>0</v>
      </c>
      <c r="AE3206">
        <v>0</v>
      </c>
      <c r="AF3206">
        <v>0</v>
      </c>
    </row>
    <row r="3207" spans="1:32">
      <c r="A3207" t="s">
        <v>8810</v>
      </c>
      <c r="B3207" t="s">
        <v>19</v>
      </c>
      <c r="C3207">
        <v>0</v>
      </c>
      <c r="D3207">
        <v>0</v>
      </c>
      <c r="E3207">
        <v>0</v>
      </c>
      <c r="F3207">
        <v>0</v>
      </c>
      <c r="G3207">
        <v>0</v>
      </c>
      <c r="H3207">
        <v>0</v>
      </c>
      <c r="I3207">
        <v>0</v>
      </c>
      <c r="J3207">
        <v>0</v>
      </c>
      <c r="K3207">
        <v>0</v>
      </c>
      <c r="L3207">
        <v>0</v>
      </c>
      <c r="M3207">
        <v>0</v>
      </c>
      <c r="N3207">
        <v>0</v>
      </c>
      <c r="O3207">
        <v>0</v>
      </c>
      <c r="P3207">
        <v>0</v>
      </c>
      <c r="Q3207">
        <v>0</v>
      </c>
      <c r="R3207">
        <v>0</v>
      </c>
      <c r="S3207">
        <v>0</v>
      </c>
      <c r="T3207">
        <v>0</v>
      </c>
      <c r="U3207">
        <v>0</v>
      </c>
      <c r="V3207">
        <v>0</v>
      </c>
      <c r="W3207">
        <v>0</v>
      </c>
      <c r="X3207">
        <v>0</v>
      </c>
      <c r="Y3207">
        <v>0</v>
      </c>
      <c r="Z3207">
        <v>0</v>
      </c>
      <c r="AA3207">
        <v>0</v>
      </c>
      <c r="AB3207">
        <v>0</v>
      </c>
      <c r="AC3207">
        <v>0</v>
      </c>
      <c r="AD3207">
        <v>0</v>
      </c>
      <c r="AE3207">
        <v>0</v>
      </c>
      <c r="AF3207">
        <v>0</v>
      </c>
    </row>
    <row r="3208" spans="1:32">
      <c r="A3208" t="s">
        <v>8811</v>
      </c>
      <c r="B3208" t="s">
        <v>19</v>
      </c>
      <c r="C3208">
        <v>0</v>
      </c>
      <c r="D3208">
        <v>0</v>
      </c>
      <c r="E3208">
        <v>0</v>
      </c>
      <c r="F3208">
        <v>0</v>
      </c>
      <c r="G3208">
        <v>0</v>
      </c>
      <c r="H3208">
        <v>0</v>
      </c>
      <c r="I3208">
        <v>0</v>
      </c>
      <c r="J3208">
        <v>0</v>
      </c>
      <c r="K3208">
        <v>0</v>
      </c>
      <c r="L3208">
        <v>0</v>
      </c>
      <c r="M3208">
        <v>0</v>
      </c>
      <c r="N3208">
        <v>0</v>
      </c>
      <c r="O3208">
        <v>0</v>
      </c>
      <c r="P3208">
        <v>0</v>
      </c>
      <c r="Q3208">
        <v>0</v>
      </c>
      <c r="R3208">
        <v>0</v>
      </c>
      <c r="S3208">
        <v>0</v>
      </c>
      <c r="T3208">
        <v>0</v>
      </c>
      <c r="U3208">
        <v>0</v>
      </c>
      <c r="V3208">
        <v>0</v>
      </c>
      <c r="W3208">
        <v>0</v>
      </c>
      <c r="X3208">
        <v>0</v>
      </c>
      <c r="Y3208">
        <v>0</v>
      </c>
      <c r="Z3208">
        <v>0</v>
      </c>
      <c r="AA3208">
        <v>0</v>
      </c>
      <c r="AB3208">
        <v>0</v>
      </c>
      <c r="AC3208">
        <v>0</v>
      </c>
      <c r="AD3208">
        <v>0</v>
      </c>
      <c r="AE3208">
        <v>0</v>
      </c>
      <c r="AF3208">
        <v>0</v>
      </c>
    </row>
    <row r="3209" spans="1:32">
      <c r="A3209" t="s">
        <v>8812</v>
      </c>
      <c r="B3209" t="s">
        <v>19</v>
      </c>
      <c r="C3209">
        <v>0</v>
      </c>
      <c r="D3209">
        <v>0</v>
      </c>
      <c r="E3209">
        <v>0</v>
      </c>
      <c r="F3209">
        <v>0</v>
      </c>
      <c r="G3209">
        <v>0</v>
      </c>
      <c r="H3209">
        <v>0</v>
      </c>
      <c r="I3209">
        <v>0</v>
      </c>
      <c r="J3209">
        <v>0</v>
      </c>
      <c r="K3209">
        <v>0</v>
      </c>
      <c r="L3209">
        <v>0</v>
      </c>
      <c r="M3209">
        <v>0</v>
      </c>
      <c r="N3209">
        <v>0</v>
      </c>
      <c r="O3209">
        <v>0</v>
      </c>
      <c r="P3209">
        <v>0</v>
      </c>
      <c r="Q3209">
        <v>0</v>
      </c>
      <c r="R3209">
        <v>0</v>
      </c>
      <c r="S3209">
        <v>0</v>
      </c>
      <c r="T3209">
        <v>0</v>
      </c>
      <c r="U3209">
        <v>0</v>
      </c>
      <c r="V3209">
        <v>0</v>
      </c>
      <c r="W3209">
        <v>0</v>
      </c>
      <c r="X3209">
        <v>0</v>
      </c>
      <c r="Y3209">
        <v>0</v>
      </c>
      <c r="Z3209">
        <v>0</v>
      </c>
      <c r="AA3209">
        <v>0</v>
      </c>
      <c r="AB3209">
        <v>0</v>
      </c>
      <c r="AC3209">
        <v>0</v>
      </c>
      <c r="AD3209">
        <v>0</v>
      </c>
      <c r="AE3209">
        <v>0</v>
      </c>
      <c r="AF3209">
        <v>0</v>
      </c>
    </row>
    <row r="3210" spans="1:32">
      <c r="A3210" t="s">
        <v>8813</v>
      </c>
      <c r="B3210" t="s">
        <v>19</v>
      </c>
      <c r="C3210">
        <v>0</v>
      </c>
      <c r="D3210">
        <v>0</v>
      </c>
      <c r="E3210">
        <v>0</v>
      </c>
      <c r="F3210">
        <v>0</v>
      </c>
      <c r="G3210">
        <v>0</v>
      </c>
      <c r="H3210">
        <v>0</v>
      </c>
      <c r="I3210">
        <v>0</v>
      </c>
      <c r="J3210">
        <v>0</v>
      </c>
      <c r="K3210">
        <v>0</v>
      </c>
      <c r="L3210">
        <v>0</v>
      </c>
      <c r="M3210">
        <v>0</v>
      </c>
      <c r="N3210">
        <v>0</v>
      </c>
      <c r="O3210">
        <v>0</v>
      </c>
      <c r="P3210">
        <v>0</v>
      </c>
      <c r="Q3210">
        <v>0</v>
      </c>
      <c r="R3210">
        <v>0</v>
      </c>
      <c r="S3210">
        <v>0</v>
      </c>
      <c r="T3210">
        <v>0</v>
      </c>
      <c r="U3210">
        <v>0</v>
      </c>
      <c r="V3210">
        <v>0</v>
      </c>
      <c r="W3210">
        <v>0</v>
      </c>
      <c r="X3210">
        <v>0</v>
      </c>
      <c r="Y3210">
        <v>0</v>
      </c>
      <c r="Z3210">
        <v>0</v>
      </c>
      <c r="AA3210">
        <v>0</v>
      </c>
      <c r="AB3210">
        <v>0</v>
      </c>
      <c r="AC3210">
        <v>0</v>
      </c>
      <c r="AD3210">
        <v>0</v>
      </c>
      <c r="AE3210">
        <v>0</v>
      </c>
      <c r="AF3210">
        <v>0</v>
      </c>
    </row>
    <row r="3211" spans="1:32">
      <c r="A3211" t="s">
        <v>8814</v>
      </c>
      <c r="B3211" t="s">
        <v>19</v>
      </c>
      <c r="C3211">
        <v>0</v>
      </c>
      <c r="D3211">
        <v>0</v>
      </c>
      <c r="E3211">
        <v>0</v>
      </c>
      <c r="F3211">
        <v>0</v>
      </c>
      <c r="G3211">
        <v>0</v>
      </c>
      <c r="H3211">
        <v>0</v>
      </c>
      <c r="I3211">
        <v>0</v>
      </c>
      <c r="J3211">
        <v>0</v>
      </c>
      <c r="K3211">
        <v>0</v>
      </c>
      <c r="L3211">
        <v>0</v>
      </c>
      <c r="M3211">
        <v>0</v>
      </c>
      <c r="N3211">
        <v>0</v>
      </c>
      <c r="O3211">
        <v>0</v>
      </c>
      <c r="P3211">
        <v>0</v>
      </c>
      <c r="Q3211">
        <v>0</v>
      </c>
      <c r="R3211">
        <v>0</v>
      </c>
      <c r="S3211">
        <v>0</v>
      </c>
      <c r="T3211">
        <v>0</v>
      </c>
      <c r="U3211">
        <v>0</v>
      </c>
      <c r="V3211">
        <v>0</v>
      </c>
      <c r="W3211">
        <v>0</v>
      </c>
      <c r="X3211">
        <v>0</v>
      </c>
      <c r="Y3211">
        <v>0</v>
      </c>
      <c r="Z3211">
        <v>0</v>
      </c>
      <c r="AA3211">
        <v>0</v>
      </c>
      <c r="AB3211">
        <v>0</v>
      </c>
      <c r="AC3211">
        <v>0</v>
      </c>
      <c r="AD3211">
        <v>0</v>
      </c>
      <c r="AE3211">
        <v>0</v>
      </c>
      <c r="AF3211">
        <v>0</v>
      </c>
    </row>
    <row r="3212" spans="1:32">
      <c r="A3212" t="s">
        <v>8815</v>
      </c>
      <c r="B3212" t="s">
        <v>19</v>
      </c>
      <c r="C3212">
        <v>0</v>
      </c>
      <c r="D3212">
        <v>0</v>
      </c>
      <c r="E3212">
        <v>0</v>
      </c>
      <c r="F3212">
        <v>0</v>
      </c>
      <c r="G3212">
        <v>0</v>
      </c>
      <c r="H3212">
        <v>0</v>
      </c>
      <c r="I3212">
        <v>0</v>
      </c>
      <c r="J3212">
        <v>0</v>
      </c>
      <c r="K3212">
        <v>0</v>
      </c>
      <c r="L3212">
        <v>0</v>
      </c>
      <c r="M3212">
        <v>0</v>
      </c>
      <c r="N3212">
        <v>0</v>
      </c>
      <c r="O3212">
        <v>0</v>
      </c>
      <c r="P3212">
        <v>0</v>
      </c>
      <c r="Q3212">
        <v>0</v>
      </c>
      <c r="R3212">
        <v>0</v>
      </c>
      <c r="S3212">
        <v>0</v>
      </c>
      <c r="T3212">
        <v>0</v>
      </c>
      <c r="U3212">
        <v>0</v>
      </c>
      <c r="V3212">
        <v>0</v>
      </c>
      <c r="W3212">
        <v>0</v>
      </c>
      <c r="X3212">
        <v>0</v>
      </c>
      <c r="Y3212">
        <v>0</v>
      </c>
      <c r="Z3212">
        <v>0</v>
      </c>
      <c r="AA3212">
        <v>0</v>
      </c>
      <c r="AB3212">
        <v>0</v>
      </c>
      <c r="AC3212">
        <v>0</v>
      </c>
      <c r="AD3212">
        <v>0</v>
      </c>
      <c r="AE3212">
        <v>0</v>
      </c>
      <c r="AF3212">
        <v>0</v>
      </c>
    </row>
    <row r="3213" spans="1:32">
      <c r="A3213" t="s">
        <v>8816</v>
      </c>
      <c r="B3213" t="s">
        <v>19</v>
      </c>
      <c r="C3213">
        <v>0</v>
      </c>
      <c r="D3213">
        <v>0</v>
      </c>
      <c r="E3213">
        <v>0</v>
      </c>
      <c r="F3213">
        <v>0</v>
      </c>
      <c r="G3213">
        <v>0</v>
      </c>
      <c r="H3213">
        <v>0</v>
      </c>
      <c r="I3213">
        <v>0</v>
      </c>
      <c r="J3213">
        <v>0</v>
      </c>
      <c r="K3213">
        <v>0</v>
      </c>
      <c r="L3213">
        <v>0</v>
      </c>
      <c r="M3213">
        <v>0</v>
      </c>
      <c r="N3213">
        <v>0</v>
      </c>
      <c r="O3213">
        <v>0</v>
      </c>
      <c r="P3213">
        <v>0</v>
      </c>
      <c r="Q3213">
        <v>0</v>
      </c>
      <c r="R3213">
        <v>0</v>
      </c>
      <c r="S3213">
        <v>0</v>
      </c>
      <c r="T3213">
        <v>0</v>
      </c>
      <c r="U3213">
        <v>0</v>
      </c>
      <c r="V3213">
        <v>0</v>
      </c>
      <c r="W3213">
        <v>0</v>
      </c>
      <c r="X3213">
        <v>0</v>
      </c>
      <c r="Y3213">
        <v>0</v>
      </c>
      <c r="Z3213">
        <v>0</v>
      </c>
      <c r="AA3213">
        <v>0</v>
      </c>
      <c r="AB3213">
        <v>0</v>
      </c>
      <c r="AC3213">
        <v>0</v>
      </c>
      <c r="AD3213">
        <v>0</v>
      </c>
      <c r="AE3213">
        <v>0</v>
      </c>
      <c r="AF3213">
        <v>0</v>
      </c>
    </row>
    <row r="3214" spans="1:32">
      <c r="A3214" t="s">
        <v>8817</v>
      </c>
      <c r="B3214" t="s">
        <v>19</v>
      </c>
      <c r="C3214">
        <v>0</v>
      </c>
      <c r="D3214">
        <v>0</v>
      </c>
      <c r="E3214">
        <v>0</v>
      </c>
      <c r="F3214">
        <v>0</v>
      </c>
      <c r="G3214">
        <v>0</v>
      </c>
      <c r="H3214">
        <v>0</v>
      </c>
      <c r="I3214">
        <v>0</v>
      </c>
      <c r="J3214">
        <v>0</v>
      </c>
      <c r="K3214">
        <v>0</v>
      </c>
      <c r="L3214">
        <v>0</v>
      </c>
      <c r="M3214">
        <v>0</v>
      </c>
      <c r="N3214">
        <v>0</v>
      </c>
      <c r="O3214">
        <v>0</v>
      </c>
      <c r="P3214">
        <v>0</v>
      </c>
      <c r="Q3214">
        <v>0</v>
      </c>
      <c r="R3214">
        <v>0</v>
      </c>
      <c r="S3214">
        <v>0</v>
      </c>
      <c r="T3214">
        <v>0</v>
      </c>
      <c r="U3214">
        <v>0</v>
      </c>
      <c r="V3214">
        <v>0</v>
      </c>
      <c r="W3214">
        <v>0</v>
      </c>
      <c r="X3214">
        <v>0</v>
      </c>
      <c r="Y3214">
        <v>0</v>
      </c>
      <c r="Z3214">
        <v>0</v>
      </c>
      <c r="AA3214">
        <v>0</v>
      </c>
      <c r="AB3214">
        <v>0</v>
      </c>
      <c r="AC3214">
        <v>0</v>
      </c>
      <c r="AD3214">
        <v>0</v>
      </c>
      <c r="AE3214">
        <v>0</v>
      </c>
      <c r="AF3214">
        <v>0</v>
      </c>
    </row>
    <row r="3215" spans="1:32">
      <c r="A3215" t="s">
        <v>8818</v>
      </c>
      <c r="B3215" t="s">
        <v>19</v>
      </c>
      <c r="C3215">
        <v>0</v>
      </c>
      <c r="D3215">
        <v>0</v>
      </c>
      <c r="E3215">
        <v>0</v>
      </c>
      <c r="F3215">
        <v>0</v>
      </c>
      <c r="G3215">
        <v>0</v>
      </c>
      <c r="H3215">
        <v>0</v>
      </c>
      <c r="I3215">
        <v>0</v>
      </c>
      <c r="J3215">
        <v>0</v>
      </c>
      <c r="K3215">
        <v>0</v>
      </c>
      <c r="L3215">
        <v>0</v>
      </c>
      <c r="M3215">
        <v>0</v>
      </c>
      <c r="N3215">
        <v>0</v>
      </c>
      <c r="O3215">
        <v>0</v>
      </c>
      <c r="P3215">
        <v>0</v>
      </c>
      <c r="Q3215">
        <v>0</v>
      </c>
      <c r="R3215">
        <v>0</v>
      </c>
      <c r="S3215">
        <v>0</v>
      </c>
      <c r="T3215">
        <v>0</v>
      </c>
      <c r="U3215">
        <v>0</v>
      </c>
      <c r="V3215">
        <v>0</v>
      </c>
      <c r="W3215">
        <v>0</v>
      </c>
      <c r="X3215">
        <v>0</v>
      </c>
      <c r="Y3215">
        <v>0</v>
      </c>
      <c r="Z3215">
        <v>0</v>
      </c>
      <c r="AA3215">
        <v>0</v>
      </c>
      <c r="AB3215">
        <v>0</v>
      </c>
      <c r="AC3215">
        <v>0</v>
      </c>
      <c r="AD3215">
        <v>0</v>
      </c>
      <c r="AE3215">
        <v>0</v>
      </c>
      <c r="AF3215">
        <v>0</v>
      </c>
    </row>
    <row r="3216" spans="1:32">
      <c r="A3216" t="s">
        <v>8819</v>
      </c>
      <c r="B3216" t="s">
        <v>19</v>
      </c>
      <c r="C3216">
        <v>0</v>
      </c>
      <c r="D3216">
        <v>0</v>
      </c>
      <c r="E3216">
        <v>0</v>
      </c>
      <c r="F3216">
        <v>0</v>
      </c>
      <c r="G3216">
        <v>0</v>
      </c>
      <c r="H3216">
        <v>0</v>
      </c>
      <c r="I3216">
        <v>0</v>
      </c>
      <c r="J3216">
        <v>0</v>
      </c>
      <c r="K3216">
        <v>0</v>
      </c>
      <c r="L3216">
        <v>0</v>
      </c>
      <c r="M3216">
        <v>0</v>
      </c>
      <c r="N3216">
        <v>0</v>
      </c>
      <c r="O3216">
        <v>0</v>
      </c>
      <c r="P3216">
        <v>0</v>
      </c>
      <c r="Q3216">
        <v>0</v>
      </c>
      <c r="R3216">
        <v>0</v>
      </c>
      <c r="S3216">
        <v>0</v>
      </c>
      <c r="T3216">
        <v>0</v>
      </c>
      <c r="U3216">
        <v>0</v>
      </c>
      <c r="V3216">
        <v>0</v>
      </c>
      <c r="W3216">
        <v>0</v>
      </c>
      <c r="X3216">
        <v>0</v>
      </c>
      <c r="Y3216">
        <v>0</v>
      </c>
      <c r="Z3216">
        <v>0</v>
      </c>
      <c r="AA3216">
        <v>0</v>
      </c>
      <c r="AB3216">
        <v>0</v>
      </c>
      <c r="AC3216">
        <v>0</v>
      </c>
      <c r="AD3216">
        <v>0</v>
      </c>
      <c r="AE3216">
        <v>0</v>
      </c>
      <c r="AF3216">
        <v>0</v>
      </c>
    </row>
    <row r="3217" spans="1:32">
      <c r="A3217" t="s">
        <v>8820</v>
      </c>
      <c r="B3217" t="s">
        <v>19</v>
      </c>
      <c r="C3217">
        <v>0</v>
      </c>
      <c r="D3217">
        <v>0</v>
      </c>
      <c r="E3217">
        <v>0</v>
      </c>
      <c r="F3217">
        <v>0</v>
      </c>
      <c r="G3217">
        <v>0</v>
      </c>
      <c r="H3217">
        <v>0</v>
      </c>
      <c r="I3217">
        <v>0</v>
      </c>
      <c r="J3217">
        <v>0</v>
      </c>
      <c r="K3217">
        <v>0</v>
      </c>
      <c r="L3217">
        <v>0</v>
      </c>
      <c r="M3217">
        <v>0</v>
      </c>
      <c r="N3217">
        <v>0</v>
      </c>
      <c r="O3217">
        <v>0</v>
      </c>
      <c r="P3217">
        <v>0</v>
      </c>
      <c r="Q3217">
        <v>0</v>
      </c>
      <c r="R3217">
        <v>0</v>
      </c>
      <c r="S3217">
        <v>0</v>
      </c>
      <c r="T3217">
        <v>0</v>
      </c>
      <c r="U3217">
        <v>0</v>
      </c>
      <c r="V3217">
        <v>0</v>
      </c>
      <c r="W3217">
        <v>0</v>
      </c>
      <c r="X3217">
        <v>0</v>
      </c>
      <c r="Y3217">
        <v>0</v>
      </c>
      <c r="Z3217">
        <v>0</v>
      </c>
      <c r="AA3217">
        <v>0</v>
      </c>
      <c r="AB3217">
        <v>0</v>
      </c>
      <c r="AC3217">
        <v>0</v>
      </c>
      <c r="AD3217">
        <v>0</v>
      </c>
      <c r="AE3217">
        <v>0</v>
      </c>
      <c r="AF3217">
        <v>0</v>
      </c>
    </row>
    <row r="3218" spans="1:32">
      <c r="A3218" t="s">
        <v>8821</v>
      </c>
      <c r="B3218" t="s">
        <v>19</v>
      </c>
      <c r="C3218">
        <v>0</v>
      </c>
      <c r="D3218">
        <v>0</v>
      </c>
      <c r="E3218">
        <v>0</v>
      </c>
      <c r="F3218">
        <v>0</v>
      </c>
      <c r="G3218">
        <v>0</v>
      </c>
      <c r="H3218">
        <v>0</v>
      </c>
      <c r="I3218">
        <v>0</v>
      </c>
      <c r="J3218">
        <v>0</v>
      </c>
      <c r="K3218">
        <v>0</v>
      </c>
      <c r="L3218">
        <v>0</v>
      </c>
      <c r="M3218">
        <v>0</v>
      </c>
      <c r="N3218">
        <v>0</v>
      </c>
      <c r="O3218">
        <v>0</v>
      </c>
      <c r="P3218">
        <v>0</v>
      </c>
      <c r="Q3218">
        <v>0</v>
      </c>
      <c r="R3218">
        <v>0</v>
      </c>
      <c r="S3218">
        <v>0</v>
      </c>
      <c r="T3218">
        <v>0</v>
      </c>
      <c r="U3218">
        <v>0</v>
      </c>
      <c r="V3218">
        <v>0</v>
      </c>
      <c r="W3218">
        <v>0</v>
      </c>
      <c r="X3218">
        <v>0</v>
      </c>
      <c r="Y3218">
        <v>0</v>
      </c>
      <c r="Z3218">
        <v>0</v>
      </c>
      <c r="AA3218">
        <v>0</v>
      </c>
      <c r="AB3218">
        <v>0</v>
      </c>
      <c r="AC3218">
        <v>0</v>
      </c>
      <c r="AD3218">
        <v>0</v>
      </c>
      <c r="AE3218">
        <v>0</v>
      </c>
      <c r="AF3218">
        <v>0</v>
      </c>
    </row>
    <row r="3219" spans="1:32">
      <c r="A3219" t="s">
        <v>8822</v>
      </c>
      <c r="B3219" t="s">
        <v>19</v>
      </c>
      <c r="C3219">
        <v>0</v>
      </c>
      <c r="D3219">
        <v>0</v>
      </c>
      <c r="E3219">
        <v>0</v>
      </c>
      <c r="F3219">
        <v>0</v>
      </c>
      <c r="G3219">
        <v>0</v>
      </c>
      <c r="H3219">
        <v>0</v>
      </c>
      <c r="I3219">
        <v>0</v>
      </c>
      <c r="J3219">
        <v>0</v>
      </c>
      <c r="K3219">
        <v>0</v>
      </c>
      <c r="L3219">
        <v>0</v>
      </c>
      <c r="M3219">
        <v>0</v>
      </c>
      <c r="N3219">
        <v>0</v>
      </c>
      <c r="O3219">
        <v>0</v>
      </c>
      <c r="P3219">
        <v>0</v>
      </c>
      <c r="Q3219">
        <v>0</v>
      </c>
      <c r="R3219">
        <v>0</v>
      </c>
      <c r="S3219">
        <v>0</v>
      </c>
      <c r="T3219">
        <v>0</v>
      </c>
      <c r="U3219">
        <v>0</v>
      </c>
      <c r="V3219">
        <v>0</v>
      </c>
      <c r="W3219">
        <v>0</v>
      </c>
      <c r="X3219">
        <v>0</v>
      </c>
      <c r="Y3219">
        <v>0</v>
      </c>
      <c r="Z3219">
        <v>0</v>
      </c>
      <c r="AA3219">
        <v>0</v>
      </c>
      <c r="AB3219">
        <v>0</v>
      </c>
      <c r="AC3219">
        <v>0</v>
      </c>
      <c r="AD3219">
        <v>0</v>
      </c>
      <c r="AE3219">
        <v>0</v>
      </c>
      <c r="AF3219">
        <v>0</v>
      </c>
    </row>
    <row r="3220" spans="1:32">
      <c r="A3220" t="s">
        <v>8823</v>
      </c>
      <c r="B3220" t="s">
        <v>19</v>
      </c>
      <c r="C3220">
        <v>0</v>
      </c>
      <c r="D3220">
        <v>0</v>
      </c>
      <c r="E3220">
        <v>0</v>
      </c>
      <c r="F3220">
        <v>0</v>
      </c>
      <c r="G3220">
        <v>0</v>
      </c>
      <c r="H3220">
        <v>0</v>
      </c>
      <c r="I3220">
        <v>0</v>
      </c>
      <c r="J3220">
        <v>0</v>
      </c>
      <c r="K3220">
        <v>0</v>
      </c>
      <c r="L3220">
        <v>0</v>
      </c>
      <c r="M3220">
        <v>0</v>
      </c>
      <c r="N3220">
        <v>0</v>
      </c>
      <c r="O3220">
        <v>0</v>
      </c>
      <c r="P3220">
        <v>0</v>
      </c>
      <c r="Q3220">
        <v>0</v>
      </c>
      <c r="R3220">
        <v>0</v>
      </c>
      <c r="S3220">
        <v>0</v>
      </c>
      <c r="T3220">
        <v>0</v>
      </c>
      <c r="U3220">
        <v>0</v>
      </c>
      <c r="V3220">
        <v>0</v>
      </c>
      <c r="W3220">
        <v>0</v>
      </c>
      <c r="X3220">
        <v>0</v>
      </c>
      <c r="Y3220">
        <v>0</v>
      </c>
      <c r="Z3220">
        <v>0</v>
      </c>
      <c r="AA3220">
        <v>0</v>
      </c>
      <c r="AB3220">
        <v>0</v>
      </c>
      <c r="AC3220">
        <v>0</v>
      </c>
      <c r="AD3220">
        <v>0</v>
      </c>
      <c r="AE3220">
        <v>0</v>
      </c>
      <c r="AF3220">
        <v>0</v>
      </c>
    </row>
    <row r="3221" spans="1:32">
      <c r="A3221" t="s">
        <v>8824</v>
      </c>
      <c r="B3221" t="s">
        <v>19</v>
      </c>
      <c r="C3221">
        <v>0</v>
      </c>
      <c r="D3221">
        <v>0</v>
      </c>
      <c r="E3221">
        <v>0</v>
      </c>
      <c r="F3221">
        <v>0</v>
      </c>
      <c r="G3221">
        <v>0</v>
      </c>
      <c r="H3221">
        <v>0</v>
      </c>
      <c r="I3221">
        <v>0</v>
      </c>
      <c r="J3221">
        <v>0</v>
      </c>
      <c r="K3221">
        <v>0</v>
      </c>
      <c r="L3221">
        <v>0</v>
      </c>
      <c r="M3221">
        <v>0</v>
      </c>
      <c r="N3221">
        <v>0</v>
      </c>
      <c r="O3221">
        <v>0</v>
      </c>
      <c r="P3221">
        <v>0</v>
      </c>
      <c r="Q3221">
        <v>0</v>
      </c>
      <c r="R3221">
        <v>0</v>
      </c>
      <c r="S3221">
        <v>0</v>
      </c>
      <c r="T3221">
        <v>0</v>
      </c>
      <c r="U3221">
        <v>0</v>
      </c>
      <c r="V3221">
        <v>0</v>
      </c>
      <c r="W3221">
        <v>0</v>
      </c>
      <c r="X3221">
        <v>0</v>
      </c>
      <c r="Y3221">
        <v>0</v>
      </c>
      <c r="Z3221">
        <v>0</v>
      </c>
      <c r="AA3221">
        <v>0</v>
      </c>
      <c r="AB3221">
        <v>0</v>
      </c>
      <c r="AC3221">
        <v>0</v>
      </c>
      <c r="AD3221">
        <v>0</v>
      </c>
      <c r="AE3221">
        <v>0</v>
      </c>
      <c r="AF3221">
        <v>0</v>
      </c>
    </row>
    <row r="3222" spans="1:32">
      <c r="A3222" t="s">
        <v>8825</v>
      </c>
      <c r="B3222" t="s">
        <v>19</v>
      </c>
      <c r="C3222">
        <v>0</v>
      </c>
      <c r="D3222">
        <v>0</v>
      </c>
      <c r="E3222">
        <v>0</v>
      </c>
      <c r="F3222">
        <v>0</v>
      </c>
      <c r="G3222">
        <v>0</v>
      </c>
      <c r="H3222">
        <v>0</v>
      </c>
      <c r="I3222">
        <v>0</v>
      </c>
      <c r="J3222">
        <v>0</v>
      </c>
      <c r="K3222">
        <v>0</v>
      </c>
      <c r="L3222">
        <v>0</v>
      </c>
      <c r="M3222">
        <v>0</v>
      </c>
      <c r="N3222">
        <v>0</v>
      </c>
      <c r="O3222">
        <v>0</v>
      </c>
      <c r="P3222">
        <v>0</v>
      </c>
      <c r="Q3222">
        <v>0</v>
      </c>
      <c r="R3222">
        <v>0</v>
      </c>
      <c r="S3222">
        <v>0</v>
      </c>
      <c r="T3222">
        <v>0</v>
      </c>
      <c r="U3222">
        <v>0</v>
      </c>
      <c r="V3222">
        <v>0</v>
      </c>
      <c r="W3222">
        <v>0</v>
      </c>
      <c r="X3222">
        <v>0</v>
      </c>
      <c r="Y3222">
        <v>0</v>
      </c>
      <c r="Z3222">
        <v>0</v>
      </c>
      <c r="AA3222">
        <v>0</v>
      </c>
      <c r="AB3222">
        <v>0</v>
      </c>
      <c r="AC3222">
        <v>0</v>
      </c>
      <c r="AD3222">
        <v>0</v>
      </c>
      <c r="AE3222">
        <v>0</v>
      </c>
      <c r="AF3222">
        <v>0</v>
      </c>
    </row>
    <row r="3223" spans="1:32">
      <c r="A3223" t="s">
        <v>8826</v>
      </c>
      <c r="B3223" t="s">
        <v>19</v>
      </c>
      <c r="C3223">
        <v>0</v>
      </c>
      <c r="D3223">
        <v>0</v>
      </c>
      <c r="E3223">
        <v>0</v>
      </c>
      <c r="F3223">
        <v>0</v>
      </c>
      <c r="G3223">
        <v>0</v>
      </c>
      <c r="H3223">
        <v>0</v>
      </c>
      <c r="I3223">
        <v>0</v>
      </c>
      <c r="J3223">
        <v>0</v>
      </c>
      <c r="K3223">
        <v>0</v>
      </c>
      <c r="L3223">
        <v>0</v>
      </c>
      <c r="M3223">
        <v>0</v>
      </c>
      <c r="N3223">
        <v>0</v>
      </c>
      <c r="O3223">
        <v>0</v>
      </c>
      <c r="P3223">
        <v>0</v>
      </c>
      <c r="Q3223">
        <v>0</v>
      </c>
      <c r="R3223">
        <v>0</v>
      </c>
      <c r="S3223">
        <v>0</v>
      </c>
      <c r="T3223">
        <v>0</v>
      </c>
      <c r="U3223">
        <v>0</v>
      </c>
      <c r="V3223">
        <v>0</v>
      </c>
      <c r="W3223">
        <v>0</v>
      </c>
      <c r="X3223">
        <v>0</v>
      </c>
      <c r="Y3223">
        <v>0</v>
      </c>
      <c r="Z3223">
        <v>0</v>
      </c>
      <c r="AA3223">
        <v>0</v>
      </c>
      <c r="AB3223">
        <v>0</v>
      </c>
      <c r="AC3223">
        <v>0</v>
      </c>
      <c r="AD3223">
        <v>0</v>
      </c>
      <c r="AE3223">
        <v>0</v>
      </c>
      <c r="AF3223">
        <v>0</v>
      </c>
    </row>
    <row r="3224" spans="1:32">
      <c r="A3224" t="s">
        <v>8827</v>
      </c>
      <c r="B3224" t="s">
        <v>19</v>
      </c>
      <c r="C3224">
        <v>0</v>
      </c>
      <c r="D3224">
        <v>0</v>
      </c>
      <c r="E3224">
        <v>0</v>
      </c>
      <c r="F3224">
        <v>0</v>
      </c>
      <c r="G3224">
        <v>0</v>
      </c>
      <c r="H3224">
        <v>0</v>
      </c>
      <c r="I3224">
        <v>0</v>
      </c>
      <c r="J3224">
        <v>0</v>
      </c>
      <c r="K3224">
        <v>0</v>
      </c>
      <c r="L3224">
        <v>0</v>
      </c>
      <c r="M3224">
        <v>0</v>
      </c>
      <c r="N3224">
        <v>0</v>
      </c>
      <c r="O3224">
        <v>0</v>
      </c>
      <c r="P3224">
        <v>0</v>
      </c>
      <c r="Q3224">
        <v>0</v>
      </c>
      <c r="R3224">
        <v>0</v>
      </c>
      <c r="S3224">
        <v>0</v>
      </c>
      <c r="T3224">
        <v>0</v>
      </c>
      <c r="U3224">
        <v>0</v>
      </c>
      <c r="V3224">
        <v>0</v>
      </c>
      <c r="W3224">
        <v>0</v>
      </c>
      <c r="X3224">
        <v>0</v>
      </c>
      <c r="Y3224">
        <v>0</v>
      </c>
      <c r="Z3224">
        <v>0</v>
      </c>
      <c r="AA3224">
        <v>0</v>
      </c>
      <c r="AB3224">
        <v>0</v>
      </c>
      <c r="AC3224">
        <v>0</v>
      </c>
      <c r="AD3224">
        <v>0</v>
      </c>
      <c r="AE3224">
        <v>0</v>
      </c>
      <c r="AF3224">
        <v>0</v>
      </c>
    </row>
    <row r="3225" spans="1:32">
      <c r="A3225" t="s">
        <v>8828</v>
      </c>
      <c r="B3225" t="s">
        <v>19</v>
      </c>
      <c r="C3225">
        <v>0</v>
      </c>
      <c r="D3225">
        <v>0</v>
      </c>
      <c r="E3225">
        <v>0</v>
      </c>
      <c r="F3225">
        <v>0</v>
      </c>
      <c r="G3225">
        <v>0</v>
      </c>
      <c r="H3225">
        <v>0</v>
      </c>
      <c r="I3225">
        <v>0</v>
      </c>
      <c r="J3225">
        <v>0</v>
      </c>
      <c r="K3225">
        <v>0</v>
      </c>
      <c r="L3225">
        <v>0</v>
      </c>
      <c r="M3225">
        <v>0</v>
      </c>
      <c r="N3225">
        <v>0</v>
      </c>
      <c r="O3225">
        <v>0</v>
      </c>
      <c r="P3225">
        <v>0</v>
      </c>
      <c r="Q3225">
        <v>0</v>
      </c>
      <c r="R3225">
        <v>0</v>
      </c>
      <c r="S3225">
        <v>0</v>
      </c>
      <c r="T3225">
        <v>0</v>
      </c>
      <c r="U3225">
        <v>0</v>
      </c>
      <c r="V3225">
        <v>0</v>
      </c>
      <c r="W3225">
        <v>0</v>
      </c>
      <c r="X3225">
        <v>0</v>
      </c>
      <c r="Y3225">
        <v>0</v>
      </c>
      <c r="Z3225">
        <v>0</v>
      </c>
      <c r="AA3225">
        <v>0</v>
      </c>
      <c r="AB3225">
        <v>0</v>
      </c>
      <c r="AC3225">
        <v>0</v>
      </c>
      <c r="AD3225">
        <v>0</v>
      </c>
      <c r="AE3225">
        <v>0</v>
      </c>
      <c r="AF3225">
        <v>0</v>
      </c>
    </row>
    <row r="3226" spans="1:32">
      <c r="A3226" t="s">
        <v>8829</v>
      </c>
      <c r="B3226" t="s">
        <v>19</v>
      </c>
      <c r="C3226">
        <v>0</v>
      </c>
      <c r="D3226">
        <v>0</v>
      </c>
      <c r="E3226">
        <v>0</v>
      </c>
      <c r="F3226">
        <v>0</v>
      </c>
      <c r="G3226">
        <v>0</v>
      </c>
      <c r="H3226">
        <v>0</v>
      </c>
      <c r="I3226">
        <v>0</v>
      </c>
      <c r="J3226">
        <v>0</v>
      </c>
      <c r="K3226">
        <v>0</v>
      </c>
      <c r="L3226">
        <v>0</v>
      </c>
      <c r="M3226">
        <v>0</v>
      </c>
      <c r="N3226">
        <v>0</v>
      </c>
      <c r="O3226">
        <v>0</v>
      </c>
      <c r="P3226">
        <v>0</v>
      </c>
      <c r="Q3226">
        <v>0</v>
      </c>
      <c r="R3226">
        <v>0</v>
      </c>
      <c r="S3226">
        <v>0</v>
      </c>
      <c r="T3226">
        <v>0</v>
      </c>
      <c r="U3226">
        <v>0</v>
      </c>
      <c r="V3226">
        <v>0</v>
      </c>
      <c r="W3226">
        <v>0</v>
      </c>
      <c r="X3226">
        <v>0</v>
      </c>
      <c r="Y3226">
        <v>0</v>
      </c>
      <c r="Z3226">
        <v>0</v>
      </c>
      <c r="AA3226">
        <v>0</v>
      </c>
      <c r="AB3226">
        <v>0</v>
      </c>
      <c r="AC3226">
        <v>0</v>
      </c>
      <c r="AD3226">
        <v>0</v>
      </c>
      <c r="AE3226">
        <v>0</v>
      </c>
      <c r="AF3226">
        <v>0</v>
      </c>
    </row>
    <row r="3227" spans="1:32">
      <c r="A3227" t="s">
        <v>8830</v>
      </c>
      <c r="B3227" t="s">
        <v>19</v>
      </c>
      <c r="C3227">
        <v>0</v>
      </c>
      <c r="D3227">
        <v>0</v>
      </c>
      <c r="E3227">
        <v>0</v>
      </c>
      <c r="F3227">
        <v>0</v>
      </c>
      <c r="G3227">
        <v>0</v>
      </c>
      <c r="H3227">
        <v>0</v>
      </c>
      <c r="I3227">
        <v>0</v>
      </c>
      <c r="J3227">
        <v>0</v>
      </c>
      <c r="K3227">
        <v>0</v>
      </c>
      <c r="L3227">
        <v>0</v>
      </c>
      <c r="M3227">
        <v>0</v>
      </c>
      <c r="N3227">
        <v>0</v>
      </c>
      <c r="O3227">
        <v>0</v>
      </c>
      <c r="P3227">
        <v>0</v>
      </c>
      <c r="Q3227">
        <v>0</v>
      </c>
      <c r="R3227">
        <v>0</v>
      </c>
      <c r="S3227">
        <v>0</v>
      </c>
      <c r="T3227">
        <v>0</v>
      </c>
      <c r="U3227">
        <v>0</v>
      </c>
      <c r="V3227">
        <v>0</v>
      </c>
      <c r="W3227">
        <v>0</v>
      </c>
      <c r="X3227">
        <v>0</v>
      </c>
      <c r="Y3227">
        <v>0</v>
      </c>
      <c r="Z3227">
        <v>0</v>
      </c>
      <c r="AA3227">
        <v>0</v>
      </c>
      <c r="AB3227">
        <v>0</v>
      </c>
      <c r="AC3227">
        <v>0</v>
      </c>
      <c r="AD3227">
        <v>0</v>
      </c>
      <c r="AE3227">
        <v>0</v>
      </c>
      <c r="AF3227">
        <v>0</v>
      </c>
    </row>
    <row r="3228" spans="1:32">
      <c r="A3228" t="s">
        <v>8831</v>
      </c>
      <c r="B3228" t="s">
        <v>19</v>
      </c>
      <c r="C3228">
        <v>0</v>
      </c>
      <c r="D3228">
        <v>0</v>
      </c>
      <c r="E3228">
        <v>0</v>
      </c>
      <c r="F3228">
        <v>0</v>
      </c>
      <c r="G3228">
        <v>0</v>
      </c>
      <c r="H3228">
        <v>0</v>
      </c>
      <c r="I3228">
        <v>0</v>
      </c>
      <c r="J3228">
        <v>0</v>
      </c>
      <c r="K3228">
        <v>0</v>
      </c>
      <c r="L3228">
        <v>0</v>
      </c>
      <c r="M3228">
        <v>0</v>
      </c>
      <c r="N3228">
        <v>0</v>
      </c>
      <c r="O3228">
        <v>0</v>
      </c>
      <c r="P3228">
        <v>0</v>
      </c>
      <c r="Q3228">
        <v>0</v>
      </c>
      <c r="R3228">
        <v>0</v>
      </c>
      <c r="S3228">
        <v>0</v>
      </c>
      <c r="T3228">
        <v>0</v>
      </c>
      <c r="U3228">
        <v>0</v>
      </c>
      <c r="V3228">
        <v>0</v>
      </c>
      <c r="W3228">
        <v>0</v>
      </c>
      <c r="X3228">
        <v>0</v>
      </c>
      <c r="Y3228">
        <v>0</v>
      </c>
      <c r="Z3228">
        <v>0</v>
      </c>
      <c r="AA3228">
        <v>0</v>
      </c>
      <c r="AB3228">
        <v>0</v>
      </c>
      <c r="AC3228">
        <v>0</v>
      </c>
      <c r="AD3228">
        <v>0</v>
      </c>
      <c r="AE3228">
        <v>0</v>
      </c>
      <c r="AF3228">
        <v>0</v>
      </c>
    </row>
    <row r="3229" spans="1:32">
      <c r="A3229" t="s">
        <v>8832</v>
      </c>
      <c r="B3229" t="s">
        <v>19</v>
      </c>
      <c r="C3229">
        <v>0</v>
      </c>
      <c r="D3229">
        <v>0</v>
      </c>
      <c r="E3229">
        <v>0</v>
      </c>
      <c r="F3229">
        <v>0</v>
      </c>
      <c r="G3229">
        <v>0</v>
      </c>
      <c r="H3229">
        <v>0</v>
      </c>
      <c r="I3229">
        <v>0</v>
      </c>
      <c r="J3229">
        <v>0</v>
      </c>
      <c r="K3229">
        <v>0</v>
      </c>
      <c r="L3229">
        <v>0</v>
      </c>
      <c r="M3229">
        <v>0</v>
      </c>
      <c r="N3229">
        <v>0</v>
      </c>
      <c r="O3229">
        <v>0</v>
      </c>
      <c r="P3229">
        <v>0</v>
      </c>
      <c r="Q3229">
        <v>0</v>
      </c>
      <c r="R3229">
        <v>0</v>
      </c>
      <c r="S3229">
        <v>0</v>
      </c>
      <c r="T3229">
        <v>0</v>
      </c>
      <c r="U3229">
        <v>0</v>
      </c>
      <c r="V3229">
        <v>0</v>
      </c>
      <c r="W3229">
        <v>0</v>
      </c>
      <c r="X3229">
        <v>0</v>
      </c>
      <c r="Y3229">
        <v>0</v>
      </c>
      <c r="Z3229">
        <v>0</v>
      </c>
      <c r="AA3229">
        <v>0</v>
      </c>
      <c r="AB3229">
        <v>0</v>
      </c>
      <c r="AC3229">
        <v>0</v>
      </c>
      <c r="AD3229">
        <v>0</v>
      </c>
      <c r="AE3229">
        <v>0</v>
      </c>
      <c r="AF3229">
        <v>0</v>
      </c>
    </row>
    <row r="3230" spans="1:32">
      <c r="A3230" t="s">
        <v>8833</v>
      </c>
      <c r="B3230" t="s">
        <v>19</v>
      </c>
      <c r="C3230">
        <v>0</v>
      </c>
      <c r="D3230">
        <v>0</v>
      </c>
      <c r="E3230">
        <v>0</v>
      </c>
      <c r="F3230">
        <v>0</v>
      </c>
      <c r="G3230">
        <v>0</v>
      </c>
      <c r="H3230">
        <v>0</v>
      </c>
      <c r="I3230">
        <v>0</v>
      </c>
      <c r="J3230">
        <v>0</v>
      </c>
      <c r="K3230">
        <v>0</v>
      </c>
      <c r="L3230">
        <v>0</v>
      </c>
      <c r="M3230">
        <v>0</v>
      </c>
      <c r="N3230">
        <v>0</v>
      </c>
      <c r="O3230">
        <v>0</v>
      </c>
      <c r="P3230">
        <v>0</v>
      </c>
      <c r="Q3230">
        <v>0</v>
      </c>
      <c r="R3230">
        <v>0</v>
      </c>
      <c r="S3230">
        <v>0</v>
      </c>
      <c r="T3230">
        <v>0</v>
      </c>
      <c r="U3230">
        <v>0</v>
      </c>
      <c r="V3230">
        <v>0</v>
      </c>
      <c r="W3230">
        <v>0</v>
      </c>
      <c r="X3230">
        <v>0</v>
      </c>
      <c r="Y3230">
        <v>0</v>
      </c>
      <c r="Z3230">
        <v>0</v>
      </c>
      <c r="AA3230">
        <v>0</v>
      </c>
      <c r="AB3230">
        <v>0</v>
      </c>
      <c r="AC3230">
        <v>0</v>
      </c>
      <c r="AD3230">
        <v>0</v>
      </c>
      <c r="AE3230">
        <v>0</v>
      </c>
      <c r="AF3230">
        <v>0</v>
      </c>
    </row>
    <row r="3231" spans="1:32">
      <c r="A3231" t="s">
        <v>8834</v>
      </c>
      <c r="B3231" t="s">
        <v>19</v>
      </c>
      <c r="C3231" s="2">
        <v>23867800</v>
      </c>
      <c r="D3231" s="2">
        <v>23876100</v>
      </c>
      <c r="E3231" s="2">
        <v>24945000</v>
      </c>
      <c r="F3231" s="2">
        <v>25007100</v>
      </c>
      <c r="G3231" s="2">
        <v>25131400</v>
      </c>
      <c r="H3231" s="2">
        <v>25462900</v>
      </c>
      <c r="I3231" s="2">
        <v>25906200</v>
      </c>
      <c r="J3231" s="2">
        <v>26337100</v>
      </c>
      <c r="K3231" s="2">
        <v>26726500</v>
      </c>
      <c r="L3231" s="2">
        <v>27037200</v>
      </c>
      <c r="M3231" s="2">
        <v>27347900</v>
      </c>
      <c r="N3231" s="2">
        <v>27787100</v>
      </c>
      <c r="O3231" s="2">
        <v>28280100</v>
      </c>
      <c r="P3231" s="2">
        <v>28781400</v>
      </c>
      <c r="Q3231" s="2">
        <v>29320000</v>
      </c>
      <c r="R3231" s="2">
        <v>29858600</v>
      </c>
      <c r="S3231" s="2">
        <v>30426200</v>
      </c>
      <c r="T3231" s="2">
        <v>31051800</v>
      </c>
      <c r="U3231" s="2">
        <v>31689800</v>
      </c>
      <c r="V3231" s="2">
        <v>32394100</v>
      </c>
      <c r="W3231" s="2">
        <v>33164700</v>
      </c>
      <c r="X3231" s="2">
        <v>33968500</v>
      </c>
      <c r="Y3231" s="2">
        <v>34784600</v>
      </c>
      <c r="Z3231" s="2">
        <v>35613200</v>
      </c>
      <c r="AA3231" s="2">
        <v>36425300</v>
      </c>
      <c r="AB3231" s="2">
        <v>37253900</v>
      </c>
      <c r="AC3231" s="2">
        <v>38140500</v>
      </c>
      <c r="AD3231" s="2">
        <v>39027100</v>
      </c>
      <c r="AE3231" s="2">
        <v>39855700</v>
      </c>
      <c r="AF3231" s="2">
        <v>40825100</v>
      </c>
    </row>
    <row r="3232" spans="1:32">
      <c r="A3232" t="s">
        <v>8835</v>
      </c>
      <c r="B3232" t="s">
        <v>19</v>
      </c>
      <c r="C3232" s="2">
        <v>705826000</v>
      </c>
      <c r="D3232" s="2">
        <v>706071000</v>
      </c>
      <c r="E3232" s="2">
        <v>737681000</v>
      </c>
      <c r="F3232" s="2">
        <v>739519000</v>
      </c>
      <c r="G3232" s="2">
        <v>743194000</v>
      </c>
      <c r="H3232" s="2">
        <v>752996000</v>
      </c>
      <c r="I3232" s="2">
        <v>766105000</v>
      </c>
      <c r="J3232" s="2">
        <v>778847000</v>
      </c>
      <c r="K3232" s="2">
        <v>790364000</v>
      </c>
      <c r="L3232" s="2">
        <v>799552000</v>
      </c>
      <c r="M3232" s="2">
        <v>808741000</v>
      </c>
      <c r="N3232" s="2">
        <v>821728000</v>
      </c>
      <c r="O3232" s="2">
        <v>836308000</v>
      </c>
      <c r="P3232" s="2">
        <v>851133000</v>
      </c>
      <c r="Q3232" s="2">
        <v>867060000</v>
      </c>
      <c r="R3232" s="2">
        <v>882987000</v>
      </c>
      <c r="S3232" s="2">
        <v>899772000</v>
      </c>
      <c r="T3232" s="2">
        <v>918272000</v>
      </c>
      <c r="U3232" s="2">
        <v>937140000</v>
      </c>
      <c r="V3232" s="2">
        <v>957968000</v>
      </c>
      <c r="W3232" s="2">
        <v>980757000</v>
      </c>
      <c r="X3232" s="2">
        <v>1004530000</v>
      </c>
      <c r="Y3232" s="2">
        <v>1028660000</v>
      </c>
      <c r="Z3232" s="2">
        <v>1053160000</v>
      </c>
      <c r="AA3232" s="2">
        <v>1077180000</v>
      </c>
      <c r="AB3232" s="2">
        <v>1101680000</v>
      </c>
      <c r="AC3232" s="2">
        <v>1127900000</v>
      </c>
      <c r="AD3232" s="2">
        <v>1154120000</v>
      </c>
      <c r="AE3232" s="2">
        <v>1178620000</v>
      </c>
      <c r="AF3232" s="2">
        <v>1207290000</v>
      </c>
    </row>
    <row r="3233" spans="1:32">
      <c r="A3233" t="s">
        <v>8836</v>
      </c>
      <c r="B3233" t="s">
        <v>19</v>
      </c>
      <c r="C3233" s="2">
        <v>286500000</v>
      </c>
      <c r="D3233" s="2">
        <v>286600000</v>
      </c>
      <c r="E3233" s="2">
        <v>299430000</v>
      </c>
      <c r="F3233" s="2">
        <v>300176000</v>
      </c>
      <c r="G3233" s="2">
        <v>301668000</v>
      </c>
      <c r="H3233" s="2">
        <v>305647000</v>
      </c>
      <c r="I3233" s="2">
        <v>310968000</v>
      </c>
      <c r="J3233" s="2">
        <v>316140000</v>
      </c>
      <c r="K3233" s="2">
        <v>320815000</v>
      </c>
      <c r="L3233" s="2">
        <v>324545000</v>
      </c>
      <c r="M3233" s="2">
        <v>328274000</v>
      </c>
      <c r="N3233" s="2">
        <v>333546000</v>
      </c>
      <c r="O3233" s="2">
        <v>339464000</v>
      </c>
      <c r="P3233" s="2">
        <v>345481000</v>
      </c>
      <c r="Q3233" s="2">
        <v>351946000</v>
      </c>
      <c r="R3233" s="2">
        <v>358411000</v>
      </c>
      <c r="S3233" s="2">
        <v>365224000</v>
      </c>
      <c r="T3233" s="2">
        <v>372734000</v>
      </c>
      <c r="U3233" s="2">
        <v>380392000</v>
      </c>
      <c r="V3233" s="2">
        <v>388847000</v>
      </c>
      <c r="W3233" s="2">
        <v>398097000</v>
      </c>
      <c r="X3233" s="2">
        <v>407744000</v>
      </c>
      <c r="Y3233" s="2">
        <v>417541000</v>
      </c>
      <c r="Z3233" s="2">
        <v>427488000</v>
      </c>
      <c r="AA3233" s="2">
        <v>437235000</v>
      </c>
      <c r="AB3233" s="2">
        <v>447181000</v>
      </c>
      <c r="AC3233" s="2">
        <v>457824000</v>
      </c>
      <c r="AD3233" s="2">
        <v>468466000</v>
      </c>
      <c r="AE3233" s="2">
        <v>478412000</v>
      </c>
      <c r="AF3233" s="2">
        <v>490049000</v>
      </c>
    </row>
    <row r="3234" spans="1:32">
      <c r="A3234" t="s">
        <v>8837</v>
      </c>
      <c r="B3234" t="s">
        <v>19</v>
      </c>
      <c r="C3234" s="2">
        <v>483406000</v>
      </c>
      <c r="D3234" s="2">
        <v>483573000</v>
      </c>
      <c r="E3234" s="2">
        <v>505222000</v>
      </c>
      <c r="F3234" s="2">
        <v>506481000</v>
      </c>
      <c r="G3234" s="2">
        <v>508998000</v>
      </c>
      <c r="H3234" s="2">
        <v>515711000</v>
      </c>
      <c r="I3234" s="2">
        <v>524689000</v>
      </c>
      <c r="J3234" s="2">
        <v>533416000</v>
      </c>
      <c r="K3234" s="2">
        <v>541303000</v>
      </c>
      <c r="L3234" s="2">
        <v>547597000</v>
      </c>
      <c r="M3234" s="2">
        <v>553890000</v>
      </c>
      <c r="N3234" s="2">
        <v>562784000</v>
      </c>
      <c r="O3234" s="2">
        <v>572770000</v>
      </c>
      <c r="P3234" s="2">
        <v>582923000</v>
      </c>
      <c r="Q3234" s="2">
        <v>593831000</v>
      </c>
      <c r="R3234" s="2">
        <v>604739000</v>
      </c>
      <c r="S3234" s="2">
        <v>616235000</v>
      </c>
      <c r="T3234" s="2">
        <v>628905000</v>
      </c>
      <c r="U3234" s="2">
        <v>641828000</v>
      </c>
      <c r="V3234" s="2">
        <v>656092000</v>
      </c>
      <c r="W3234" s="2">
        <v>671700000</v>
      </c>
      <c r="X3234" s="2">
        <v>687978000</v>
      </c>
      <c r="Y3234" s="2">
        <v>704508000</v>
      </c>
      <c r="Z3234" s="2">
        <v>721290000</v>
      </c>
      <c r="AA3234" s="2">
        <v>737737000</v>
      </c>
      <c r="AB3234" s="2">
        <v>754519000</v>
      </c>
      <c r="AC3234" s="2">
        <v>772475000</v>
      </c>
      <c r="AD3234" s="2">
        <v>790432000</v>
      </c>
      <c r="AE3234" s="2">
        <v>807214000</v>
      </c>
      <c r="AF3234" s="2">
        <v>826849000</v>
      </c>
    </row>
    <row r="3235" spans="1:32">
      <c r="A3235" t="s">
        <v>8838</v>
      </c>
      <c r="B3235" t="s">
        <v>19</v>
      </c>
      <c r="C3235" s="2">
        <v>417736000</v>
      </c>
      <c r="D3235" s="2">
        <v>417881000</v>
      </c>
      <c r="E3235" s="2">
        <v>436589000</v>
      </c>
      <c r="F3235" s="2">
        <v>437676000</v>
      </c>
      <c r="G3235" s="2">
        <v>439852000</v>
      </c>
      <c r="H3235" s="2">
        <v>445653000</v>
      </c>
      <c r="I3235" s="2">
        <v>453411000</v>
      </c>
      <c r="J3235" s="2">
        <v>460952000</v>
      </c>
      <c r="K3235" s="2">
        <v>467768000</v>
      </c>
      <c r="L3235" s="2">
        <v>473207000</v>
      </c>
      <c r="M3235" s="2">
        <v>478645000</v>
      </c>
      <c r="N3235" s="2">
        <v>486331000</v>
      </c>
      <c r="O3235" s="2">
        <v>494960000</v>
      </c>
      <c r="P3235" s="2">
        <v>503734000</v>
      </c>
      <c r="Q3235" s="2">
        <v>513160000</v>
      </c>
      <c r="R3235" s="2">
        <v>522587000</v>
      </c>
      <c r="S3235" s="2">
        <v>532521000</v>
      </c>
      <c r="T3235" s="2">
        <v>543470000</v>
      </c>
      <c r="U3235" s="2">
        <v>554637000</v>
      </c>
      <c r="V3235" s="2">
        <v>566964000</v>
      </c>
      <c r="W3235" s="2">
        <v>580451000</v>
      </c>
      <c r="X3235" s="2">
        <v>594518000</v>
      </c>
      <c r="Y3235" s="2">
        <v>608802000</v>
      </c>
      <c r="Z3235" s="2">
        <v>623305000</v>
      </c>
      <c r="AA3235" s="2">
        <v>637517000</v>
      </c>
      <c r="AB3235" s="2">
        <v>652019000</v>
      </c>
      <c r="AC3235" s="2">
        <v>667536000</v>
      </c>
      <c r="AD3235" s="2">
        <v>683054000</v>
      </c>
      <c r="AE3235" s="2">
        <v>697556000</v>
      </c>
      <c r="AF3235" s="2">
        <v>714523000</v>
      </c>
    </row>
    <row r="3236" spans="1:32">
      <c r="A3236" t="s">
        <v>8839</v>
      </c>
      <c r="B3236" t="s">
        <v>19</v>
      </c>
      <c r="C3236" s="2">
        <v>41110500</v>
      </c>
      <c r="D3236" s="2">
        <v>41124800</v>
      </c>
      <c r="E3236" s="2">
        <v>42965900</v>
      </c>
      <c r="F3236" s="2">
        <v>43072900</v>
      </c>
      <c r="G3236" s="2">
        <v>43287000</v>
      </c>
      <c r="H3236" s="2">
        <v>43857900</v>
      </c>
      <c r="I3236" s="2">
        <v>44621400</v>
      </c>
      <c r="J3236" s="2">
        <v>45363600</v>
      </c>
      <c r="K3236" s="2">
        <v>46034300</v>
      </c>
      <c r="L3236" s="2">
        <v>46569500</v>
      </c>
      <c r="M3236" s="2">
        <v>47104700</v>
      </c>
      <c r="N3236" s="2">
        <v>47861200</v>
      </c>
      <c r="O3236" s="2">
        <v>48710300</v>
      </c>
      <c r="P3236" s="2">
        <v>49573800</v>
      </c>
      <c r="Q3236" s="2">
        <v>50501500</v>
      </c>
      <c r="R3236" s="2">
        <v>51429200</v>
      </c>
      <c r="S3236" s="2">
        <v>52406800</v>
      </c>
      <c r="T3236" s="2">
        <v>53484300</v>
      </c>
      <c r="U3236" s="2">
        <v>54583300</v>
      </c>
      <c r="V3236" s="2">
        <v>55796400</v>
      </c>
      <c r="W3236" s="2">
        <v>57123700</v>
      </c>
      <c r="X3236" s="2">
        <v>58508100</v>
      </c>
      <c r="Y3236" s="2">
        <v>59913900</v>
      </c>
      <c r="Z3236" s="2">
        <v>61341100</v>
      </c>
      <c r="AA3236" s="2">
        <v>62739700</v>
      </c>
      <c r="AB3236" s="2">
        <v>64166900</v>
      </c>
      <c r="AC3236" s="2">
        <v>65694000</v>
      </c>
      <c r="AD3236" s="2">
        <v>67221100</v>
      </c>
      <c r="AE3236" s="2">
        <v>68648300</v>
      </c>
      <c r="AF3236" s="2">
        <v>70318100</v>
      </c>
    </row>
    <row r="3237" spans="1:32">
      <c r="A3237" t="s">
        <v>8840</v>
      </c>
      <c r="B3237" t="s">
        <v>19</v>
      </c>
      <c r="C3237" s="2">
        <v>15324300</v>
      </c>
      <c r="D3237" s="2">
        <v>15329600</v>
      </c>
      <c r="E3237" s="2">
        <v>16015900</v>
      </c>
      <c r="F3237" s="2">
        <v>16055800</v>
      </c>
      <c r="G3237" s="2">
        <v>16135600</v>
      </c>
      <c r="H3237" s="2">
        <v>16348400</v>
      </c>
      <c r="I3237" s="2">
        <v>16633000</v>
      </c>
      <c r="J3237" s="2">
        <v>16909600</v>
      </c>
      <c r="K3237" s="2">
        <v>17159700</v>
      </c>
      <c r="L3237" s="2">
        <v>17359200</v>
      </c>
      <c r="M3237" s="2">
        <v>17558700</v>
      </c>
      <c r="N3237" s="2">
        <v>17840600</v>
      </c>
      <c r="O3237" s="2">
        <v>18157200</v>
      </c>
      <c r="P3237" s="2">
        <v>18479000</v>
      </c>
      <c r="Q3237" s="2">
        <v>18824800</v>
      </c>
      <c r="R3237" s="2">
        <v>19170600</v>
      </c>
      <c r="S3237" s="2">
        <v>19535000</v>
      </c>
      <c r="T3237" s="2">
        <v>19936700</v>
      </c>
      <c r="U3237" s="2">
        <v>20346300</v>
      </c>
      <c r="V3237" s="2">
        <v>20798500</v>
      </c>
      <c r="W3237" s="2">
        <v>21293300</v>
      </c>
      <c r="X3237" s="2">
        <v>21809300</v>
      </c>
      <c r="Y3237" s="2">
        <v>22333400</v>
      </c>
      <c r="Z3237" s="2">
        <v>22865400</v>
      </c>
      <c r="AA3237" s="2">
        <v>23386700</v>
      </c>
      <c r="AB3237" s="2">
        <v>23918700</v>
      </c>
      <c r="AC3237" s="2">
        <v>24488000</v>
      </c>
      <c r="AD3237" s="2">
        <v>25057200</v>
      </c>
      <c r="AE3237" s="2">
        <v>25589200</v>
      </c>
      <c r="AF3237" s="2">
        <v>26211600</v>
      </c>
    </row>
    <row r="3238" spans="1:32">
      <c r="A3238" t="s">
        <v>8841</v>
      </c>
      <c r="B3238" t="s">
        <v>19</v>
      </c>
      <c r="C3238" s="2">
        <v>146583000</v>
      </c>
      <c r="D3238" s="2">
        <v>146634000</v>
      </c>
      <c r="E3238" s="2">
        <v>153198000</v>
      </c>
      <c r="F3238" s="2">
        <v>153580000</v>
      </c>
      <c r="G3238" s="2">
        <v>154343000</v>
      </c>
      <c r="H3238" s="2">
        <v>156379000</v>
      </c>
      <c r="I3238" s="2">
        <v>159101000</v>
      </c>
      <c r="J3238" s="2">
        <v>161748000</v>
      </c>
      <c r="K3238" s="2">
        <v>164139000</v>
      </c>
      <c r="L3238" s="2">
        <v>166048000</v>
      </c>
      <c r="M3238" s="2">
        <v>167956000</v>
      </c>
      <c r="N3238" s="2">
        <v>170653000</v>
      </c>
      <c r="O3238" s="2">
        <v>173681000</v>
      </c>
      <c r="P3238" s="2">
        <v>176759000</v>
      </c>
      <c r="Q3238" s="2">
        <v>180067000</v>
      </c>
      <c r="R3238" s="2">
        <v>183375000</v>
      </c>
      <c r="S3238" s="2">
        <v>186861000</v>
      </c>
      <c r="T3238" s="2">
        <v>190703000</v>
      </c>
      <c r="U3238" s="2">
        <v>194621000</v>
      </c>
      <c r="V3238" s="2">
        <v>198947000</v>
      </c>
      <c r="W3238" s="2">
        <v>203679000</v>
      </c>
      <c r="X3238" s="2">
        <v>208615000</v>
      </c>
      <c r="Y3238" s="2">
        <v>213628000</v>
      </c>
      <c r="Z3238" s="2">
        <v>218717000</v>
      </c>
      <c r="AA3238" s="2">
        <v>223704000</v>
      </c>
      <c r="AB3238" s="2">
        <v>228792000</v>
      </c>
      <c r="AC3238" s="2">
        <v>234237000</v>
      </c>
      <c r="AD3238" s="2">
        <v>239682000</v>
      </c>
      <c r="AE3238" s="2">
        <v>244771000</v>
      </c>
      <c r="AF3238" s="2">
        <v>250725000</v>
      </c>
    </row>
    <row r="3239" spans="1:32">
      <c r="A3239" t="s">
        <v>8842</v>
      </c>
      <c r="B3239" t="s">
        <v>19</v>
      </c>
      <c r="C3239">
        <v>0</v>
      </c>
      <c r="D3239">
        <v>0</v>
      </c>
      <c r="E3239">
        <v>0</v>
      </c>
      <c r="F3239">
        <v>0</v>
      </c>
      <c r="G3239">
        <v>0</v>
      </c>
      <c r="H3239">
        <v>0</v>
      </c>
      <c r="I3239">
        <v>0</v>
      </c>
      <c r="J3239">
        <v>0</v>
      </c>
      <c r="K3239">
        <v>0</v>
      </c>
      <c r="L3239">
        <v>0</v>
      </c>
      <c r="M3239">
        <v>0</v>
      </c>
      <c r="N3239">
        <v>0</v>
      </c>
      <c r="O3239">
        <v>0</v>
      </c>
      <c r="P3239">
        <v>0</v>
      </c>
      <c r="Q3239">
        <v>0</v>
      </c>
      <c r="R3239">
        <v>0</v>
      </c>
      <c r="S3239">
        <v>0</v>
      </c>
      <c r="T3239">
        <v>0</v>
      </c>
      <c r="U3239">
        <v>0</v>
      </c>
      <c r="V3239">
        <v>0</v>
      </c>
      <c r="W3239">
        <v>0</v>
      </c>
      <c r="X3239">
        <v>0</v>
      </c>
      <c r="Y3239">
        <v>0</v>
      </c>
      <c r="Z3239">
        <v>0</v>
      </c>
      <c r="AA3239">
        <v>0</v>
      </c>
      <c r="AB3239">
        <v>0</v>
      </c>
      <c r="AC3239">
        <v>0</v>
      </c>
      <c r="AD3239">
        <v>0</v>
      </c>
      <c r="AE3239">
        <v>0</v>
      </c>
      <c r="AF3239">
        <v>0</v>
      </c>
    </row>
    <row r="3240" spans="1:32">
      <c r="A3240" t="s">
        <v>8843</v>
      </c>
      <c r="B3240" t="s">
        <v>19</v>
      </c>
      <c r="C3240">
        <v>0</v>
      </c>
      <c r="D3240">
        <v>0</v>
      </c>
      <c r="E3240">
        <v>0</v>
      </c>
      <c r="F3240">
        <v>0</v>
      </c>
      <c r="G3240">
        <v>0</v>
      </c>
      <c r="H3240">
        <v>0</v>
      </c>
      <c r="I3240">
        <v>0</v>
      </c>
      <c r="J3240">
        <v>0</v>
      </c>
      <c r="K3240">
        <v>0</v>
      </c>
      <c r="L3240">
        <v>0</v>
      </c>
      <c r="M3240">
        <v>0</v>
      </c>
      <c r="N3240">
        <v>0</v>
      </c>
      <c r="O3240">
        <v>0</v>
      </c>
      <c r="P3240">
        <v>0</v>
      </c>
      <c r="Q3240">
        <v>0</v>
      </c>
      <c r="R3240">
        <v>0</v>
      </c>
      <c r="S3240">
        <v>0</v>
      </c>
      <c r="T3240">
        <v>0</v>
      </c>
      <c r="U3240">
        <v>0</v>
      </c>
      <c r="V3240">
        <v>0</v>
      </c>
      <c r="W3240">
        <v>0</v>
      </c>
      <c r="X3240">
        <v>0</v>
      </c>
      <c r="Y3240">
        <v>0</v>
      </c>
      <c r="Z3240">
        <v>0</v>
      </c>
      <c r="AA3240">
        <v>0</v>
      </c>
      <c r="AB3240">
        <v>0</v>
      </c>
      <c r="AC3240">
        <v>0</v>
      </c>
      <c r="AD3240">
        <v>0</v>
      </c>
      <c r="AE3240">
        <v>0</v>
      </c>
      <c r="AF3240">
        <v>0</v>
      </c>
    </row>
    <row r="3241" spans="1:32">
      <c r="A3241" t="s">
        <v>8844</v>
      </c>
      <c r="B3241" t="s">
        <v>19</v>
      </c>
      <c r="C3241">
        <v>0</v>
      </c>
      <c r="D3241">
        <v>0</v>
      </c>
      <c r="E3241">
        <v>0</v>
      </c>
      <c r="F3241">
        <v>0</v>
      </c>
      <c r="G3241">
        <v>0</v>
      </c>
      <c r="H3241">
        <v>0</v>
      </c>
      <c r="I3241">
        <v>0</v>
      </c>
      <c r="J3241">
        <v>0</v>
      </c>
      <c r="K3241">
        <v>0</v>
      </c>
      <c r="L3241">
        <v>0</v>
      </c>
      <c r="M3241">
        <v>0</v>
      </c>
      <c r="N3241">
        <v>0</v>
      </c>
      <c r="O3241">
        <v>0</v>
      </c>
      <c r="P3241">
        <v>0</v>
      </c>
      <c r="Q3241">
        <v>0</v>
      </c>
      <c r="R3241">
        <v>0</v>
      </c>
      <c r="S3241">
        <v>0</v>
      </c>
      <c r="T3241">
        <v>0</v>
      </c>
      <c r="U3241">
        <v>0</v>
      </c>
      <c r="V3241">
        <v>0</v>
      </c>
      <c r="W3241">
        <v>0</v>
      </c>
      <c r="X3241">
        <v>0</v>
      </c>
      <c r="Y3241">
        <v>0</v>
      </c>
      <c r="Z3241">
        <v>0</v>
      </c>
      <c r="AA3241">
        <v>0</v>
      </c>
      <c r="AB3241">
        <v>0</v>
      </c>
      <c r="AC3241">
        <v>0</v>
      </c>
      <c r="AD3241">
        <v>0</v>
      </c>
      <c r="AE3241">
        <v>0</v>
      </c>
      <c r="AF3241">
        <v>0</v>
      </c>
    </row>
    <row r="3242" spans="1:32">
      <c r="A3242" t="s">
        <v>8845</v>
      </c>
      <c r="B3242" t="s">
        <v>19</v>
      </c>
      <c r="C3242">
        <v>0</v>
      </c>
      <c r="D3242">
        <v>0</v>
      </c>
      <c r="E3242">
        <v>0</v>
      </c>
      <c r="F3242">
        <v>0</v>
      </c>
      <c r="G3242">
        <v>0</v>
      </c>
      <c r="H3242">
        <v>0</v>
      </c>
      <c r="I3242">
        <v>0</v>
      </c>
      <c r="J3242">
        <v>0</v>
      </c>
      <c r="K3242">
        <v>0</v>
      </c>
      <c r="L3242">
        <v>0</v>
      </c>
      <c r="M3242">
        <v>0</v>
      </c>
      <c r="N3242">
        <v>0</v>
      </c>
      <c r="O3242">
        <v>0</v>
      </c>
      <c r="P3242">
        <v>0</v>
      </c>
      <c r="Q3242">
        <v>0</v>
      </c>
      <c r="R3242">
        <v>0</v>
      </c>
      <c r="S3242">
        <v>0</v>
      </c>
      <c r="T3242">
        <v>0</v>
      </c>
      <c r="U3242">
        <v>0</v>
      </c>
      <c r="V3242">
        <v>0</v>
      </c>
      <c r="W3242">
        <v>0</v>
      </c>
      <c r="X3242">
        <v>0</v>
      </c>
      <c r="Y3242">
        <v>0</v>
      </c>
      <c r="Z3242">
        <v>0</v>
      </c>
      <c r="AA3242">
        <v>0</v>
      </c>
      <c r="AB3242">
        <v>0</v>
      </c>
      <c r="AC3242">
        <v>0</v>
      </c>
      <c r="AD3242">
        <v>0</v>
      </c>
      <c r="AE3242">
        <v>0</v>
      </c>
      <c r="AF3242">
        <v>0</v>
      </c>
    </row>
    <row r="3243" spans="1:32">
      <c r="A3243" t="s">
        <v>8846</v>
      </c>
      <c r="B3243" t="s">
        <v>19</v>
      </c>
      <c r="C3243">
        <v>0</v>
      </c>
      <c r="D3243">
        <v>0</v>
      </c>
      <c r="E3243">
        <v>0</v>
      </c>
      <c r="F3243">
        <v>0</v>
      </c>
      <c r="G3243">
        <v>0</v>
      </c>
      <c r="H3243">
        <v>0</v>
      </c>
      <c r="I3243">
        <v>0</v>
      </c>
      <c r="J3243">
        <v>0</v>
      </c>
      <c r="K3243">
        <v>0</v>
      </c>
      <c r="L3243">
        <v>0</v>
      </c>
      <c r="M3243">
        <v>0</v>
      </c>
      <c r="N3243">
        <v>0</v>
      </c>
      <c r="O3243">
        <v>0</v>
      </c>
      <c r="P3243">
        <v>0</v>
      </c>
      <c r="Q3243">
        <v>0</v>
      </c>
      <c r="R3243">
        <v>0</v>
      </c>
      <c r="S3243">
        <v>0</v>
      </c>
      <c r="T3243">
        <v>0</v>
      </c>
      <c r="U3243">
        <v>0</v>
      </c>
      <c r="V3243">
        <v>0</v>
      </c>
      <c r="W3243">
        <v>0</v>
      </c>
      <c r="X3243">
        <v>0</v>
      </c>
      <c r="Y3243">
        <v>0</v>
      </c>
      <c r="Z3243">
        <v>0</v>
      </c>
      <c r="AA3243">
        <v>0</v>
      </c>
      <c r="AB3243">
        <v>0</v>
      </c>
      <c r="AC3243">
        <v>0</v>
      </c>
      <c r="AD3243">
        <v>0</v>
      </c>
      <c r="AE3243">
        <v>0</v>
      </c>
      <c r="AF3243">
        <v>0</v>
      </c>
    </row>
    <row r="3244" spans="1:32">
      <c r="A3244" t="s">
        <v>8847</v>
      </c>
      <c r="B3244" t="s">
        <v>19</v>
      </c>
      <c r="C3244">
        <v>0</v>
      </c>
      <c r="D3244">
        <v>0</v>
      </c>
      <c r="E3244">
        <v>0</v>
      </c>
      <c r="F3244">
        <v>0</v>
      </c>
      <c r="G3244">
        <v>0</v>
      </c>
      <c r="H3244">
        <v>0</v>
      </c>
      <c r="I3244">
        <v>0</v>
      </c>
      <c r="J3244">
        <v>0</v>
      </c>
      <c r="K3244">
        <v>0</v>
      </c>
      <c r="L3244">
        <v>0</v>
      </c>
      <c r="M3244">
        <v>0</v>
      </c>
      <c r="N3244">
        <v>0</v>
      </c>
      <c r="O3244">
        <v>0</v>
      </c>
      <c r="P3244">
        <v>0</v>
      </c>
      <c r="Q3244">
        <v>0</v>
      </c>
      <c r="R3244">
        <v>0</v>
      </c>
      <c r="S3244">
        <v>0</v>
      </c>
      <c r="T3244">
        <v>0</v>
      </c>
      <c r="U3244">
        <v>0</v>
      </c>
      <c r="V3244">
        <v>0</v>
      </c>
      <c r="W3244">
        <v>0</v>
      </c>
      <c r="X3244">
        <v>0</v>
      </c>
      <c r="Y3244">
        <v>0</v>
      </c>
      <c r="Z3244">
        <v>0</v>
      </c>
      <c r="AA3244">
        <v>0</v>
      </c>
      <c r="AB3244">
        <v>0</v>
      </c>
      <c r="AC3244">
        <v>0</v>
      </c>
      <c r="AD3244">
        <v>0</v>
      </c>
      <c r="AE3244">
        <v>0</v>
      </c>
      <c r="AF3244">
        <v>0</v>
      </c>
    </row>
    <row r="3245" spans="1:32">
      <c r="A3245" t="s">
        <v>8848</v>
      </c>
      <c r="B3245" t="s">
        <v>19</v>
      </c>
      <c r="C3245">
        <v>0</v>
      </c>
      <c r="D3245">
        <v>0</v>
      </c>
      <c r="E3245">
        <v>0</v>
      </c>
      <c r="F3245">
        <v>0</v>
      </c>
      <c r="G3245">
        <v>0</v>
      </c>
      <c r="H3245">
        <v>0</v>
      </c>
      <c r="I3245">
        <v>0</v>
      </c>
      <c r="J3245">
        <v>0</v>
      </c>
      <c r="K3245">
        <v>0</v>
      </c>
      <c r="L3245">
        <v>0</v>
      </c>
      <c r="M3245">
        <v>0</v>
      </c>
      <c r="N3245">
        <v>0</v>
      </c>
      <c r="O3245">
        <v>0</v>
      </c>
      <c r="P3245">
        <v>0</v>
      </c>
      <c r="Q3245">
        <v>0</v>
      </c>
      <c r="R3245">
        <v>0</v>
      </c>
      <c r="S3245">
        <v>0</v>
      </c>
      <c r="T3245">
        <v>0</v>
      </c>
      <c r="U3245">
        <v>0</v>
      </c>
      <c r="V3245">
        <v>0</v>
      </c>
      <c r="W3245">
        <v>0</v>
      </c>
      <c r="X3245">
        <v>0</v>
      </c>
      <c r="Y3245">
        <v>0</v>
      </c>
      <c r="Z3245">
        <v>0</v>
      </c>
      <c r="AA3245">
        <v>0</v>
      </c>
      <c r="AB3245">
        <v>0</v>
      </c>
      <c r="AC3245">
        <v>0</v>
      </c>
      <c r="AD3245">
        <v>0</v>
      </c>
      <c r="AE3245">
        <v>0</v>
      </c>
      <c r="AF3245">
        <v>0</v>
      </c>
    </row>
    <row r="3246" spans="1:32">
      <c r="A3246" t="s">
        <v>8849</v>
      </c>
      <c r="B3246" t="s">
        <v>19</v>
      </c>
      <c r="C3246">
        <v>0</v>
      </c>
      <c r="D3246">
        <v>0</v>
      </c>
      <c r="E3246">
        <v>0</v>
      </c>
      <c r="F3246">
        <v>0</v>
      </c>
      <c r="G3246">
        <v>0</v>
      </c>
      <c r="H3246">
        <v>0</v>
      </c>
      <c r="I3246">
        <v>0</v>
      </c>
      <c r="J3246">
        <v>0</v>
      </c>
      <c r="K3246">
        <v>0</v>
      </c>
      <c r="L3246">
        <v>0</v>
      </c>
      <c r="M3246">
        <v>0</v>
      </c>
      <c r="N3246">
        <v>0</v>
      </c>
      <c r="O3246">
        <v>0</v>
      </c>
      <c r="P3246">
        <v>0</v>
      </c>
      <c r="Q3246">
        <v>0</v>
      </c>
      <c r="R3246">
        <v>0</v>
      </c>
      <c r="S3246">
        <v>0</v>
      </c>
      <c r="T3246">
        <v>0</v>
      </c>
      <c r="U3246">
        <v>0</v>
      </c>
      <c r="V3246">
        <v>0</v>
      </c>
      <c r="W3246">
        <v>0</v>
      </c>
      <c r="X3246">
        <v>0</v>
      </c>
      <c r="Y3246">
        <v>0</v>
      </c>
      <c r="Z3246">
        <v>0</v>
      </c>
      <c r="AA3246">
        <v>0</v>
      </c>
      <c r="AB3246">
        <v>0</v>
      </c>
      <c r="AC3246">
        <v>0</v>
      </c>
      <c r="AD3246">
        <v>0</v>
      </c>
      <c r="AE3246">
        <v>0</v>
      </c>
      <c r="AF3246">
        <v>0</v>
      </c>
    </row>
    <row r="3247" spans="1:32">
      <c r="A3247" t="s">
        <v>8850</v>
      </c>
      <c r="B3247" t="s">
        <v>19</v>
      </c>
      <c r="C3247">
        <v>0</v>
      </c>
      <c r="D3247">
        <v>0</v>
      </c>
      <c r="E3247">
        <v>0</v>
      </c>
      <c r="F3247">
        <v>0</v>
      </c>
      <c r="G3247">
        <v>0</v>
      </c>
      <c r="H3247">
        <v>0</v>
      </c>
      <c r="I3247">
        <v>0</v>
      </c>
      <c r="J3247">
        <v>0</v>
      </c>
      <c r="K3247">
        <v>0</v>
      </c>
      <c r="L3247">
        <v>0</v>
      </c>
      <c r="M3247">
        <v>0</v>
      </c>
      <c r="N3247">
        <v>0</v>
      </c>
      <c r="O3247">
        <v>0</v>
      </c>
      <c r="P3247">
        <v>0</v>
      </c>
      <c r="Q3247">
        <v>0</v>
      </c>
      <c r="R3247">
        <v>0</v>
      </c>
      <c r="S3247">
        <v>0</v>
      </c>
      <c r="T3247">
        <v>0</v>
      </c>
      <c r="U3247">
        <v>0</v>
      </c>
      <c r="V3247">
        <v>0</v>
      </c>
      <c r="W3247">
        <v>0</v>
      </c>
      <c r="X3247">
        <v>0</v>
      </c>
      <c r="Y3247">
        <v>0</v>
      </c>
      <c r="Z3247">
        <v>0</v>
      </c>
      <c r="AA3247">
        <v>0</v>
      </c>
      <c r="AB3247">
        <v>0</v>
      </c>
      <c r="AC3247">
        <v>0</v>
      </c>
      <c r="AD3247">
        <v>0</v>
      </c>
      <c r="AE3247">
        <v>0</v>
      </c>
      <c r="AF3247">
        <v>0</v>
      </c>
    </row>
    <row r="3248" spans="1:32">
      <c r="A3248" t="s">
        <v>8851</v>
      </c>
      <c r="B3248" t="s">
        <v>19</v>
      </c>
      <c r="C3248">
        <v>0</v>
      </c>
      <c r="D3248">
        <v>0</v>
      </c>
      <c r="E3248">
        <v>0</v>
      </c>
      <c r="F3248">
        <v>0</v>
      </c>
      <c r="G3248">
        <v>0</v>
      </c>
      <c r="H3248">
        <v>0</v>
      </c>
      <c r="I3248">
        <v>0</v>
      </c>
      <c r="J3248">
        <v>0</v>
      </c>
      <c r="K3248">
        <v>0</v>
      </c>
      <c r="L3248">
        <v>0</v>
      </c>
      <c r="M3248">
        <v>0</v>
      </c>
      <c r="N3248">
        <v>0</v>
      </c>
      <c r="O3248">
        <v>0</v>
      </c>
      <c r="P3248">
        <v>0</v>
      </c>
      <c r="Q3248">
        <v>0</v>
      </c>
      <c r="R3248">
        <v>0</v>
      </c>
      <c r="S3248">
        <v>0</v>
      </c>
      <c r="T3248">
        <v>0</v>
      </c>
      <c r="U3248">
        <v>0</v>
      </c>
      <c r="V3248">
        <v>0</v>
      </c>
      <c r="W3248">
        <v>0</v>
      </c>
      <c r="X3248">
        <v>0</v>
      </c>
      <c r="Y3248">
        <v>0</v>
      </c>
      <c r="Z3248">
        <v>0</v>
      </c>
      <c r="AA3248">
        <v>0</v>
      </c>
      <c r="AB3248">
        <v>0</v>
      </c>
      <c r="AC3248">
        <v>0</v>
      </c>
      <c r="AD3248">
        <v>0</v>
      </c>
      <c r="AE3248">
        <v>0</v>
      </c>
      <c r="AF3248">
        <v>0</v>
      </c>
    </row>
    <row r="3249" spans="1:32">
      <c r="A3249" t="s">
        <v>8852</v>
      </c>
      <c r="B3249" t="s">
        <v>19</v>
      </c>
      <c r="C3249">
        <v>0</v>
      </c>
      <c r="D3249">
        <v>0</v>
      </c>
      <c r="E3249">
        <v>0</v>
      </c>
      <c r="F3249">
        <v>0</v>
      </c>
      <c r="G3249">
        <v>0</v>
      </c>
      <c r="H3249">
        <v>0</v>
      </c>
      <c r="I3249">
        <v>0</v>
      </c>
      <c r="J3249">
        <v>0</v>
      </c>
      <c r="K3249">
        <v>0</v>
      </c>
      <c r="L3249">
        <v>0</v>
      </c>
      <c r="M3249">
        <v>0</v>
      </c>
      <c r="N3249">
        <v>0</v>
      </c>
      <c r="O3249">
        <v>0</v>
      </c>
      <c r="P3249">
        <v>0</v>
      </c>
      <c r="Q3249">
        <v>0</v>
      </c>
      <c r="R3249">
        <v>0</v>
      </c>
      <c r="S3249">
        <v>0</v>
      </c>
      <c r="T3249">
        <v>0</v>
      </c>
      <c r="U3249">
        <v>0</v>
      </c>
      <c r="V3249">
        <v>0</v>
      </c>
      <c r="W3249">
        <v>0</v>
      </c>
      <c r="X3249">
        <v>0</v>
      </c>
      <c r="Y3249">
        <v>0</v>
      </c>
      <c r="Z3249">
        <v>0</v>
      </c>
      <c r="AA3249">
        <v>0</v>
      </c>
      <c r="AB3249">
        <v>0</v>
      </c>
      <c r="AC3249">
        <v>0</v>
      </c>
      <c r="AD3249">
        <v>0</v>
      </c>
      <c r="AE3249">
        <v>0</v>
      </c>
      <c r="AF3249">
        <v>0</v>
      </c>
    </row>
    <row r="3250" spans="1:32">
      <c r="A3250" t="s">
        <v>8853</v>
      </c>
      <c r="B3250" t="s">
        <v>19</v>
      </c>
      <c r="C3250">
        <v>0</v>
      </c>
      <c r="D3250">
        <v>0</v>
      </c>
      <c r="E3250">
        <v>0</v>
      </c>
      <c r="F3250">
        <v>0</v>
      </c>
      <c r="G3250">
        <v>0</v>
      </c>
      <c r="H3250">
        <v>0</v>
      </c>
      <c r="I3250">
        <v>0</v>
      </c>
      <c r="J3250">
        <v>0</v>
      </c>
      <c r="K3250">
        <v>0</v>
      </c>
      <c r="L3250">
        <v>0</v>
      </c>
      <c r="M3250">
        <v>0</v>
      </c>
      <c r="N3250">
        <v>0</v>
      </c>
      <c r="O3250">
        <v>0</v>
      </c>
      <c r="P3250">
        <v>0</v>
      </c>
      <c r="Q3250">
        <v>0</v>
      </c>
      <c r="R3250">
        <v>0</v>
      </c>
      <c r="S3250">
        <v>0</v>
      </c>
      <c r="T3250">
        <v>0</v>
      </c>
      <c r="U3250">
        <v>0</v>
      </c>
      <c r="V3250">
        <v>0</v>
      </c>
      <c r="W3250">
        <v>0</v>
      </c>
      <c r="X3250">
        <v>0</v>
      </c>
      <c r="Y3250">
        <v>0</v>
      </c>
      <c r="Z3250">
        <v>0</v>
      </c>
      <c r="AA3250">
        <v>0</v>
      </c>
      <c r="AB3250">
        <v>0</v>
      </c>
      <c r="AC3250">
        <v>0</v>
      </c>
      <c r="AD3250">
        <v>0</v>
      </c>
      <c r="AE3250">
        <v>0</v>
      </c>
      <c r="AF3250">
        <v>0</v>
      </c>
    </row>
    <row r="3251" spans="1:32">
      <c r="A3251" t="s">
        <v>8854</v>
      </c>
      <c r="B3251" t="s">
        <v>19</v>
      </c>
      <c r="C3251">
        <v>0</v>
      </c>
      <c r="D3251">
        <v>0</v>
      </c>
      <c r="E3251">
        <v>0</v>
      </c>
      <c r="F3251">
        <v>0</v>
      </c>
      <c r="G3251">
        <v>0</v>
      </c>
      <c r="H3251">
        <v>0</v>
      </c>
      <c r="I3251">
        <v>0</v>
      </c>
      <c r="J3251">
        <v>0</v>
      </c>
      <c r="K3251">
        <v>0</v>
      </c>
      <c r="L3251">
        <v>0</v>
      </c>
      <c r="M3251">
        <v>0</v>
      </c>
      <c r="N3251">
        <v>0</v>
      </c>
      <c r="O3251">
        <v>0</v>
      </c>
      <c r="P3251">
        <v>0</v>
      </c>
      <c r="Q3251">
        <v>0</v>
      </c>
      <c r="R3251">
        <v>0</v>
      </c>
      <c r="S3251">
        <v>0</v>
      </c>
      <c r="T3251">
        <v>0</v>
      </c>
      <c r="U3251">
        <v>0</v>
      </c>
      <c r="V3251">
        <v>0</v>
      </c>
      <c r="W3251">
        <v>0</v>
      </c>
      <c r="X3251">
        <v>0</v>
      </c>
      <c r="Y3251">
        <v>0</v>
      </c>
      <c r="Z3251">
        <v>0</v>
      </c>
      <c r="AA3251">
        <v>0</v>
      </c>
      <c r="AB3251">
        <v>0</v>
      </c>
      <c r="AC3251">
        <v>0</v>
      </c>
      <c r="AD3251">
        <v>0</v>
      </c>
      <c r="AE3251">
        <v>0</v>
      </c>
      <c r="AF3251">
        <v>0</v>
      </c>
    </row>
    <row r="3252" spans="1:32">
      <c r="A3252" t="s">
        <v>8855</v>
      </c>
      <c r="B3252" t="s">
        <v>19</v>
      </c>
      <c r="C3252">
        <v>0</v>
      </c>
      <c r="D3252">
        <v>0</v>
      </c>
      <c r="E3252">
        <v>0</v>
      </c>
      <c r="F3252">
        <v>0</v>
      </c>
      <c r="G3252">
        <v>0</v>
      </c>
      <c r="H3252">
        <v>0</v>
      </c>
      <c r="I3252">
        <v>0</v>
      </c>
      <c r="J3252">
        <v>0</v>
      </c>
      <c r="K3252">
        <v>0</v>
      </c>
      <c r="L3252">
        <v>0</v>
      </c>
      <c r="M3252">
        <v>0</v>
      </c>
      <c r="N3252">
        <v>0</v>
      </c>
      <c r="O3252">
        <v>0</v>
      </c>
      <c r="P3252">
        <v>0</v>
      </c>
      <c r="Q3252">
        <v>0</v>
      </c>
      <c r="R3252">
        <v>0</v>
      </c>
      <c r="S3252">
        <v>0</v>
      </c>
      <c r="T3252">
        <v>0</v>
      </c>
      <c r="U3252">
        <v>0</v>
      </c>
      <c r="V3252">
        <v>0</v>
      </c>
      <c r="W3252">
        <v>0</v>
      </c>
      <c r="X3252">
        <v>0</v>
      </c>
      <c r="Y3252">
        <v>0</v>
      </c>
      <c r="Z3252">
        <v>0</v>
      </c>
      <c r="AA3252">
        <v>0</v>
      </c>
      <c r="AB3252">
        <v>0</v>
      </c>
      <c r="AC3252">
        <v>0</v>
      </c>
      <c r="AD3252">
        <v>0</v>
      </c>
      <c r="AE3252">
        <v>0</v>
      </c>
      <c r="AF3252">
        <v>0</v>
      </c>
    </row>
    <row r="3253" spans="1:32">
      <c r="A3253" t="s">
        <v>8856</v>
      </c>
      <c r="B3253" t="s">
        <v>19</v>
      </c>
      <c r="C3253">
        <v>0</v>
      </c>
      <c r="D3253">
        <v>0</v>
      </c>
      <c r="E3253">
        <v>0</v>
      </c>
      <c r="F3253">
        <v>0</v>
      </c>
      <c r="G3253">
        <v>0</v>
      </c>
      <c r="H3253">
        <v>0</v>
      </c>
      <c r="I3253">
        <v>0</v>
      </c>
      <c r="J3253">
        <v>0</v>
      </c>
      <c r="K3253">
        <v>0</v>
      </c>
      <c r="L3253">
        <v>0</v>
      </c>
      <c r="M3253">
        <v>0</v>
      </c>
      <c r="N3253">
        <v>0</v>
      </c>
      <c r="O3253">
        <v>0</v>
      </c>
      <c r="P3253">
        <v>0</v>
      </c>
      <c r="Q3253">
        <v>0</v>
      </c>
      <c r="R3253">
        <v>0</v>
      </c>
      <c r="S3253">
        <v>0</v>
      </c>
      <c r="T3253">
        <v>0</v>
      </c>
      <c r="U3253">
        <v>0</v>
      </c>
      <c r="V3253">
        <v>0</v>
      </c>
      <c r="W3253">
        <v>0</v>
      </c>
      <c r="X3253">
        <v>0</v>
      </c>
      <c r="Y3253">
        <v>0</v>
      </c>
      <c r="Z3253">
        <v>0</v>
      </c>
      <c r="AA3253">
        <v>0</v>
      </c>
      <c r="AB3253">
        <v>0</v>
      </c>
      <c r="AC3253">
        <v>0</v>
      </c>
      <c r="AD3253">
        <v>0</v>
      </c>
      <c r="AE3253">
        <v>0</v>
      </c>
      <c r="AF3253">
        <v>0</v>
      </c>
    </row>
    <row r="3254" spans="1:32">
      <c r="A3254" t="s">
        <v>8857</v>
      </c>
      <c r="B3254" t="s">
        <v>19</v>
      </c>
      <c r="C3254">
        <v>0</v>
      </c>
      <c r="D3254">
        <v>0</v>
      </c>
      <c r="E3254">
        <v>0</v>
      </c>
      <c r="F3254">
        <v>0</v>
      </c>
      <c r="G3254">
        <v>0</v>
      </c>
      <c r="H3254">
        <v>0</v>
      </c>
      <c r="I3254">
        <v>0</v>
      </c>
      <c r="J3254">
        <v>0</v>
      </c>
      <c r="K3254">
        <v>0</v>
      </c>
      <c r="L3254">
        <v>0</v>
      </c>
      <c r="M3254">
        <v>0</v>
      </c>
      <c r="N3254">
        <v>0</v>
      </c>
      <c r="O3254">
        <v>0</v>
      </c>
      <c r="P3254">
        <v>0</v>
      </c>
      <c r="Q3254">
        <v>0</v>
      </c>
      <c r="R3254">
        <v>0</v>
      </c>
      <c r="S3254">
        <v>0</v>
      </c>
      <c r="T3254">
        <v>0</v>
      </c>
      <c r="U3254">
        <v>0</v>
      </c>
      <c r="V3254">
        <v>0</v>
      </c>
      <c r="W3254">
        <v>0</v>
      </c>
      <c r="X3254">
        <v>0</v>
      </c>
      <c r="Y3254">
        <v>0</v>
      </c>
      <c r="Z3254">
        <v>0</v>
      </c>
      <c r="AA3254">
        <v>0</v>
      </c>
      <c r="AB3254">
        <v>0</v>
      </c>
      <c r="AC3254">
        <v>0</v>
      </c>
      <c r="AD3254">
        <v>0</v>
      </c>
      <c r="AE3254">
        <v>0</v>
      </c>
      <c r="AF3254">
        <v>0</v>
      </c>
    </row>
    <row r="3255" spans="1:32">
      <c r="A3255" t="s">
        <v>8858</v>
      </c>
      <c r="B3255" t="s">
        <v>19</v>
      </c>
      <c r="C3255">
        <v>0</v>
      </c>
      <c r="D3255">
        <v>0</v>
      </c>
      <c r="E3255">
        <v>0</v>
      </c>
      <c r="F3255">
        <v>0</v>
      </c>
      <c r="G3255">
        <v>0</v>
      </c>
      <c r="H3255">
        <v>0</v>
      </c>
      <c r="I3255">
        <v>0</v>
      </c>
      <c r="J3255">
        <v>0</v>
      </c>
      <c r="K3255">
        <v>0</v>
      </c>
      <c r="L3255">
        <v>0</v>
      </c>
      <c r="M3255">
        <v>0</v>
      </c>
      <c r="N3255">
        <v>0</v>
      </c>
      <c r="O3255">
        <v>0</v>
      </c>
      <c r="P3255">
        <v>0</v>
      </c>
      <c r="Q3255">
        <v>0</v>
      </c>
      <c r="R3255">
        <v>0</v>
      </c>
      <c r="S3255">
        <v>0</v>
      </c>
      <c r="T3255">
        <v>0</v>
      </c>
      <c r="U3255">
        <v>0</v>
      </c>
      <c r="V3255">
        <v>0</v>
      </c>
      <c r="W3255">
        <v>0</v>
      </c>
      <c r="X3255">
        <v>0</v>
      </c>
      <c r="Y3255">
        <v>0</v>
      </c>
      <c r="Z3255">
        <v>0</v>
      </c>
      <c r="AA3255">
        <v>0</v>
      </c>
      <c r="AB3255">
        <v>0</v>
      </c>
      <c r="AC3255">
        <v>0</v>
      </c>
      <c r="AD3255">
        <v>0</v>
      </c>
      <c r="AE3255">
        <v>0</v>
      </c>
      <c r="AF3255">
        <v>0</v>
      </c>
    </row>
    <row r="3256" spans="1:32">
      <c r="A3256" t="s">
        <v>8859</v>
      </c>
      <c r="B3256" t="s">
        <v>19</v>
      </c>
      <c r="C3256">
        <v>0</v>
      </c>
      <c r="D3256">
        <v>0</v>
      </c>
      <c r="E3256">
        <v>0</v>
      </c>
      <c r="F3256">
        <v>0</v>
      </c>
      <c r="G3256">
        <v>0</v>
      </c>
      <c r="H3256">
        <v>0</v>
      </c>
      <c r="I3256">
        <v>0</v>
      </c>
      <c r="J3256">
        <v>0</v>
      </c>
      <c r="K3256">
        <v>0</v>
      </c>
      <c r="L3256">
        <v>0</v>
      </c>
      <c r="M3256">
        <v>0</v>
      </c>
      <c r="N3256">
        <v>0</v>
      </c>
      <c r="O3256">
        <v>0</v>
      </c>
      <c r="P3256">
        <v>0</v>
      </c>
      <c r="Q3256">
        <v>0</v>
      </c>
      <c r="R3256">
        <v>0</v>
      </c>
      <c r="S3256">
        <v>0</v>
      </c>
      <c r="T3256">
        <v>0</v>
      </c>
      <c r="U3256">
        <v>0</v>
      </c>
      <c r="V3256">
        <v>0</v>
      </c>
      <c r="W3256">
        <v>0</v>
      </c>
      <c r="X3256">
        <v>0</v>
      </c>
      <c r="Y3256">
        <v>0</v>
      </c>
      <c r="Z3256">
        <v>0</v>
      </c>
      <c r="AA3256">
        <v>0</v>
      </c>
      <c r="AB3256">
        <v>0</v>
      </c>
      <c r="AC3256">
        <v>0</v>
      </c>
      <c r="AD3256">
        <v>0</v>
      </c>
      <c r="AE3256">
        <v>0</v>
      </c>
      <c r="AF3256">
        <v>0</v>
      </c>
    </row>
    <row r="3257" spans="1:32">
      <c r="A3257" t="s">
        <v>8860</v>
      </c>
      <c r="B3257" t="s">
        <v>19</v>
      </c>
      <c r="C3257">
        <v>0</v>
      </c>
      <c r="D3257">
        <v>0</v>
      </c>
      <c r="E3257">
        <v>0</v>
      </c>
      <c r="F3257">
        <v>0</v>
      </c>
      <c r="G3257">
        <v>0</v>
      </c>
      <c r="H3257">
        <v>0</v>
      </c>
      <c r="I3257">
        <v>0</v>
      </c>
      <c r="J3257">
        <v>0</v>
      </c>
      <c r="K3257">
        <v>0</v>
      </c>
      <c r="L3257">
        <v>0</v>
      </c>
      <c r="M3257">
        <v>0</v>
      </c>
      <c r="N3257">
        <v>0</v>
      </c>
      <c r="O3257">
        <v>0</v>
      </c>
      <c r="P3257">
        <v>0</v>
      </c>
      <c r="Q3257">
        <v>0</v>
      </c>
      <c r="R3257">
        <v>0</v>
      </c>
      <c r="S3257">
        <v>0</v>
      </c>
      <c r="T3257">
        <v>0</v>
      </c>
      <c r="U3257">
        <v>0</v>
      </c>
      <c r="V3257">
        <v>0</v>
      </c>
      <c r="W3257">
        <v>0</v>
      </c>
      <c r="X3257">
        <v>0</v>
      </c>
      <c r="Y3257">
        <v>0</v>
      </c>
      <c r="Z3257">
        <v>0</v>
      </c>
      <c r="AA3257">
        <v>0</v>
      </c>
      <c r="AB3257">
        <v>0</v>
      </c>
      <c r="AC3257">
        <v>0</v>
      </c>
      <c r="AD3257">
        <v>0</v>
      </c>
      <c r="AE3257">
        <v>0</v>
      </c>
      <c r="AF3257">
        <v>0</v>
      </c>
    </row>
    <row r="3258" spans="1:32">
      <c r="A3258" t="s">
        <v>8861</v>
      </c>
      <c r="B3258" t="s">
        <v>19</v>
      </c>
      <c r="C3258">
        <v>0</v>
      </c>
      <c r="D3258">
        <v>0</v>
      </c>
      <c r="E3258">
        <v>0</v>
      </c>
      <c r="F3258">
        <v>0</v>
      </c>
      <c r="G3258">
        <v>0</v>
      </c>
      <c r="H3258">
        <v>0</v>
      </c>
      <c r="I3258">
        <v>0</v>
      </c>
      <c r="J3258">
        <v>0</v>
      </c>
      <c r="K3258">
        <v>0</v>
      </c>
      <c r="L3258">
        <v>0</v>
      </c>
      <c r="M3258">
        <v>0</v>
      </c>
      <c r="N3258">
        <v>0</v>
      </c>
      <c r="O3258">
        <v>0</v>
      </c>
      <c r="P3258">
        <v>0</v>
      </c>
      <c r="Q3258">
        <v>0</v>
      </c>
      <c r="R3258">
        <v>0</v>
      </c>
      <c r="S3258">
        <v>0</v>
      </c>
      <c r="T3258">
        <v>0</v>
      </c>
      <c r="U3258">
        <v>0</v>
      </c>
      <c r="V3258">
        <v>0</v>
      </c>
      <c r="W3258">
        <v>0</v>
      </c>
      <c r="X3258">
        <v>0</v>
      </c>
      <c r="Y3258">
        <v>0</v>
      </c>
      <c r="Z3258">
        <v>0</v>
      </c>
      <c r="AA3258">
        <v>0</v>
      </c>
      <c r="AB3258">
        <v>0</v>
      </c>
      <c r="AC3258">
        <v>0</v>
      </c>
      <c r="AD3258">
        <v>0</v>
      </c>
      <c r="AE3258">
        <v>0</v>
      </c>
      <c r="AF3258">
        <v>0</v>
      </c>
    </row>
    <row r="3259" spans="1:32">
      <c r="A3259" t="s">
        <v>8862</v>
      </c>
      <c r="B3259" t="s">
        <v>19</v>
      </c>
      <c r="C3259">
        <v>0</v>
      </c>
      <c r="D3259">
        <v>0</v>
      </c>
      <c r="E3259">
        <v>0</v>
      </c>
      <c r="F3259">
        <v>0</v>
      </c>
      <c r="G3259">
        <v>0</v>
      </c>
      <c r="H3259">
        <v>0</v>
      </c>
      <c r="I3259">
        <v>0</v>
      </c>
      <c r="J3259">
        <v>0</v>
      </c>
      <c r="K3259">
        <v>0</v>
      </c>
      <c r="L3259">
        <v>0</v>
      </c>
      <c r="M3259">
        <v>0</v>
      </c>
      <c r="N3259">
        <v>0</v>
      </c>
      <c r="O3259">
        <v>0</v>
      </c>
      <c r="P3259">
        <v>0</v>
      </c>
      <c r="Q3259">
        <v>0</v>
      </c>
      <c r="R3259">
        <v>0</v>
      </c>
      <c r="S3259">
        <v>0</v>
      </c>
      <c r="T3259">
        <v>0</v>
      </c>
      <c r="U3259">
        <v>0</v>
      </c>
      <c r="V3259">
        <v>0</v>
      </c>
      <c r="W3259">
        <v>0</v>
      </c>
      <c r="X3259">
        <v>0</v>
      </c>
      <c r="Y3259">
        <v>0</v>
      </c>
      <c r="Z3259">
        <v>0</v>
      </c>
      <c r="AA3259">
        <v>0</v>
      </c>
      <c r="AB3259">
        <v>0</v>
      </c>
      <c r="AC3259">
        <v>0</v>
      </c>
      <c r="AD3259">
        <v>0</v>
      </c>
      <c r="AE3259">
        <v>0</v>
      </c>
      <c r="AF3259">
        <v>0</v>
      </c>
    </row>
    <row r="3260" spans="1:32">
      <c r="A3260" t="s">
        <v>8863</v>
      </c>
      <c r="B3260" t="s">
        <v>19</v>
      </c>
      <c r="C3260">
        <v>0</v>
      </c>
      <c r="D3260">
        <v>0</v>
      </c>
      <c r="E3260">
        <v>0</v>
      </c>
      <c r="F3260">
        <v>0</v>
      </c>
      <c r="G3260">
        <v>0</v>
      </c>
      <c r="H3260">
        <v>0</v>
      </c>
      <c r="I3260">
        <v>0</v>
      </c>
      <c r="J3260">
        <v>0</v>
      </c>
      <c r="K3260">
        <v>0</v>
      </c>
      <c r="L3260">
        <v>0</v>
      </c>
      <c r="M3260">
        <v>0</v>
      </c>
      <c r="N3260">
        <v>0</v>
      </c>
      <c r="O3260">
        <v>0</v>
      </c>
      <c r="P3260">
        <v>0</v>
      </c>
      <c r="Q3260">
        <v>0</v>
      </c>
      <c r="R3260">
        <v>0</v>
      </c>
      <c r="S3260">
        <v>0</v>
      </c>
      <c r="T3260">
        <v>0</v>
      </c>
      <c r="U3260">
        <v>0</v>
      </c>
      <c r="V3260">
        <v>0</v>
      </c>
      <c r="W3260">
        <v>0</v>
      </c>
      <c r="X3260">
        <v>0</v>
      </c>
      <c r="Y3260">
        <v>0</v>
      </c>
      <c r="Z3260">
        <v>0</v>
      </c>
      <c r="AA3260">
        <v>0</v>
      </c>
      <c r="AB3260">
        <v>0</v>
      </c>
      <c r="AC3260">
        <v>0</v>
      </c>
      <c r="AD3260">
        <v>0</v>
      </c>
      <c r="AE3260">
        <v>0</v>
      </c>
      <c r="AF3260">
        <v>0</v>
      </c>
    </row>
    <row r="3261" spans="1:32">
      <c r="A3261" t="s">
        <v>8864</v>
      </c>
      <c r="B3261" t="s">
        <v>19</v>
      </c>
      <c r="C3261">
        <v>0</v>
      </c>
      <c r="D3261">
        <v>0</v>
      </c>
      <c r="E3261">
        <v>0</v>
      </c>
      <c r="F3261">
        <v>0</v>
      </c>
      <c r="G3261">
        <v>0</v>
      </c>
      <c r="H3261">
        <v>0</v>
      </c>
      <c r="I3261">
        <v>0</v>
      </c>
      <c r="J3261">
        <v>0</v>
      </c>
      <c r="K3261">
        <v>0</v>
      </c>
      <c r="L3261">
        <v>0</v>
      </c>
      <c r="M3261">
        <v>0</v>
      </c>
      <c r="N3261">
        <v>0</v>
      </c>
      <c r="O3261">
        <v>0</v>
      </c>
      <c r="P3261">
        <v>0</v>
      </c>
      <c r="Q3261">
        <v>0</v>
      </c>
      <c r="R3261">
        <v>0</v>
      </c>
      <c r="S3261">
        <v>0</v>
      </c>
      <c r="T3261">
        <v>0</v>
      </c>
      <c r="U3261">
        <v>0</v>
      </c>
      <c r="V3261">
        <v>0</v>
      </c>
      <c r="W3261">
        <v>0</v>
      </c>
      <c r="X3261">
        <v>0</v>
      </c>
      <c r="Y3261">
        <v>0</v>
      </c>
      <c r="Z3261">
        <v>0</v>
      </c>
      <c r="AA3261">
        <v>0</v>
      </c>
      <c r="AB3261">
        <v>0</v>
      </c>
      <c r="AC3261">
        <v>0</v>
      </c>
      <c r="AD3261">
        <v>0</v>
      </c>
      <c r="AE3261">
        <v>0</v>
      </c>
      <c r="AF3261">
        <v>0</v>
      </c>
    </row>
    <row r="3262" spans="1:32">
      <c r="A3262" t="s">
        <v>8865</v>
      </c>
      <c r="B3262" t="s">
        <v>19</v>
      </c>
      <c r="C3262">
        <v>0</v>
      </c>
      <c r="D3262">
        <v>0</v>
      </c>
      <c r="E3262">
        <v>0</v>
      </c>
      <c r="F3262">
        <v>0</v>
      </c>
      <c r="G3262">
        <v>0</v>
      </c>
      <c r="H3262">
        <v>0</v>
      </c>
      <c r="I3262">
        <v>0</v>
      </c>
      <c r="J3262">
        <v>0</v>
      </c>
      <c r="K3262">
        <v>0</v>
      </c>
      <c r="L3262">
        <v>0</v>
      </c>
      <c r="M3262">
        <v>0</v>
      </c>
      <c r="N3262">
        <v>0</v>
      </c>
      <c r="O3262">
        <v>0</v>
      </c>
      <c r="P3262">
        <v>0</v>
      </c>
      <c r="Q3262">
        <v>0</v>
      </c>
      <c r="R3262">
        <v>0</v>
      </c>
      <c r="S3262">
        <v>0</v>
      </c>
      <c r="T3262">
        <v>0</v>
      </c>
      <c r="U3262">
        <v>0</v>
      </c>
      <c r="V3262">
        <v>0</v>
      </c>
      <c r="W3262">
        <v>0</v>
      </c>
      <c r="X3262">
        <v>0</v>
      </c>
      <c r="Y3262">
        <v>0</v>
      </c>
      <c r="Z3262">
        <v>0</v>
      </c>
      <c r="AA3262">
        <v>0</v>
      </c>
      <c r="AB3262">
        <v>0</v>
      </c>
      <c r="AC3262">
        <v>0</v>
      </c>
      <c r="AD3262">
        <v>0</v>
      </c>
      <c r="AE3262">
        <v>0</v>
      </c>
      <c r="AF3262">
        <v>0</v>
      </c>
    </row>
    <row r="3263" spans="1:32">
      <c r="A3263" t="s">
        <v>8866</v>
      </c>
      <c r="B3263" t="s">
        <v>19</v>
      </c>
      <c r="C3263">
        <v>0</v>
      </c>
      <c r="D3263">
        <v>0</v>
      </c>
      <c r="E3263">
        <v>0</v>
      </c>
      <c r="F3263">
        <v>0</v>
      </c>
      <c r="G3263">
        <v>0</v>
      </c>
      <c r="H3263">
        <v>0</v>
      </c>
      <c r="I3263">
        <v>0</v>
      </c>
      <c r="J3263">
        <v>0</v>
      </c>
      <c r="K3263">
        <v>0</v>
      </c>
      <c r="L3263">
        <v>0</v>
      </c>
      <c r="M3263">
        <v>0</v>
      </c>
      <c r="N3263">
        <v>0</v>
      </c>
      <c r="O3263">
        <v>0</v>
      </c>
      <c r="P3263">
        <v>0</v>
      </c>
      <c r="Q3263">
        <v>0</v>
      </c>
      <c r="R3263">
        <v>0</v>
      </c>
      <c r="S3263">
        <v>0</v>
      </c>
      <c r="T3263">
        <v>0</v>
      </c>
      <c r="U3263">
        <v>0</v>
      </c>
      <c r="V3263">
        <v>0</v>
      </c>
      <c r="W3263">
        <v>0</v>
      </c>
      <c r="X3263">
        <v>0</v>
      </c>
      <c r="Y3263">
        <v>0</v>
      </c>
      <c r="Z3263">
        <v>0</v>
      </c>
      <c r="AA3263">
        <v>0</v>
      </c>
      <c r="AB3263">
        <v>0</v>
      </c>
      <c r="AC3263">
        <v>0</v>
      </c>
      <c r="AD3263">
        <v>0</v>
      </c>
      <c r="AE3263">
        <v>0</v>
      </c>
      <c r="AF3263">
        <v>0</v>
      </c>
    </row>
    <row r="3264" spans="1:32">
      <c r="A3264" t="s">
        <v>8867</v>
      </c>
      <c r="B3264" t="s">
        <v>19</v>
      </c>
      <c r="C3264">
        <v>0</v>
      </c>
      <c r="D3264">
        <v>0</v>
      </c>
      <c r="E3264">
        <v>0</v>
      </c>
      <c r="F3264">
        <v>0</v>
      </c>
      <c r="G3264">
        <v>0</v>
      </c>
      <c r="H3264">
        <v>0</v>
      </c>
      <c r="I3264">
        <v>0</v>
      </c>
      <c r="J3264">
        <v>0</v>
      </c>
      <c r="K3264">
        <v>0</v>
      </c>
      <c r="L3264">
        <v>0</v>
      </c>
      <c r="M3264">
        <v>0</v>
      </c>
      <c r="N3264">
        <v>0</v>
      </c>
      <c r="O3264">
        <v>0</v>
      </c>
      <c r="P3264">
        <v>0</v>
      </c>
      <c r="Q3264">
        <v>0</v>
      </c>
      <c r="R3264">
        <v>0</v>
      </c>
      <c r="S3264">
        <v>0</v>
      </c>
      <c r="T3264">
        <v>0</v>
      </c>
      <c r="U3264">
        <v>0</v>
      </c>
      <c r="V3264">
        <v>0</v>
      </c>
      <c r="W3264">
        <v>0</v>
      </c>
      <c r="X3264">
        <v>0</v>
      </c>
      <c r="Y3264">
        <v>0</v>
      </c>
      <c r="Z3264">
        <v>0</v>
      </c>
      <c r="AA3264">
        <v>0</v>
      </c>
      <c r="AB3264">
        <v>0</v>
      </c>
      <c r="AC3264">
        <v>0</v>
      </c>
      <c r="AD3264">
        <v>0</v>
      </c>
      <c r="AE3264">
        <v>0</v>
      </c>
      <c r="AF3264">
        <v>0</v>
      </c>
    </row>
    <row r="3265" spans="1:32">
      <c r="A3265" t="s">
        <v>8868</v>
      </c>
      <c r="B3265" t="s">
        <v>19</v>
      </c>
      <c r="C3265">
        <v>0</v>
      </c>
      <c r="D3265">
        <v>0</v>
      </c>
      <c r="E3265">
        <v>0</v>
      </c>
      <c r="F3265">
        <v>0</v>
      </c>
      <c r="G3265">
        <v>0</v>
      </c>
      <c r="H3265">
        <v>0</v>
      </c>
      <c r="I3265">
        <v>0</v>
      </c>
      <c r="J3265">
        <v>0</v>
      </c>
      <c r="K3265">
        <v>0</v>
      </c>
      <c r="L3265">
        <v>0</v>
      </c>
      <c r="M3265">
        <v>0</v>
      </c>
      <c r="N3265">
        <v>0</v>
      </c>
      <c r="O3265">
        <v>0</v>
      </c>
      <c r="P3265">
        <v>0</v>
      </c>
      <c r="Q3265">
        <v>0</v>
      </c>
      <c r="R3265">
        <v>0</v>
      </c>
      <c r="S3265">
        <v>0</v>
      </c>
      <c r="T3265">
        <v>0</v>
      </c>
      <c r="U3265">
        <v>0</v>
      </c>
      <c r="V3265">
        <v>0</v>
      </c>
      <c r="W3265">
        <v>0</v>
      </c>
      <c r="X3265">
        <v>0</v>
      </c>
      <c r="Y3265">
        <v>0</v>
      </c>
      <c r="Z3265">
        <v>0</v>
      </c>
      <c r="AA3265">
        <v>0</v>
      </c>
      <c r="AB3265">
        <v>0</v>
      </c>
      <c r="AC3265">
        <v>0</v>
      </c>
      <c r="AD3265">
        <v>0</v>
      </c>
      <c r="AE3265">
        <v>0</v>
      </c>
      <c r="AF3265">
        <v>0</v>
      </c>
    </row>
    <row r="3266" spans="1:32">
      <c r="A3266" t="s">
        <v>8869</v>
      </c>
      <c r="B3266" t="s">
        <v>19</v>
      </c>
      <c r="C3266">
        <v>0</v>
      </c>
      <c r="D3266">
        <v>0</v>
      </c>
      <c r="E3266">
        <v>0</v>
      </c>
      <c r="F3266">
        <v>0</v>
      </c>
      <c r="G3266">
        <v>0</v>
      </c>
      <c r="H3266">
        <v>0</v>
      </c>
      <c r="I3266">
        <v>0</v>
      </c>
      <c r="J3266">
        <v>0</v>
      </c>
      <c r="K3266">
        <v>0</v>
      </c>
      <c r="L3266">
        <v>0</v>
      </c>
      <c r="M3266">
        <v>0</v>
      </c>
      <c r="N3266">
        <v>0</v>
      </c>
      <c r="O3266">
        <v>0</v>
      </c>
      <c r="P3266">
        <v>0</v>
      </c>
      <c r="Q3266">
        <v>0</v>
      </c>
      <c r="R3266">
        <v>0</v>
      </c>
      <c r="S3266">
        <v>0</v>
      </c>
      <c r="T3266">
        <v>0</v>
      </c>
      <c r="U3266">
        <v>0</v>
      </c>
      <c r="V3266">
        <v>0</v>
      </c>
      <c r="W3266">
        <v>0</v>
      </c>
      <c r="X3266">
        <v>0</v>
      </c>
      <c r="Y3266">
        <v>0</v>
      </c>
      <c r="Z3266">
        <v>0</v>
      </c>
      <c r="AA3266">
        <v>0</v>
      </c>
      <c r="AB3266">
        <v>0</v>
      </c>
      <c r="AC3266">
        <v>0</v>
      </c>
      <c r="AD3266">
        <v>0</v>
      </c>
      <c r="AE3266">
        <v>0</v>
      </c>
      <c r="AF3266">
        <v>0</v>
      </c>
    </row>
    <row r="3267" spans="1:32">
      <c r="A3267" t="s">
        <v>8870</v>
      </c>
      <c r="B3267" t="s">
        <v>19</v>
      </c>
      <c r="C3267">
        <v>0</v>
      </c>
      <c r="D3267">
        <v>0</v>
      </c>
      <c r="E3267">
        <v>0</v>
      </c>
      <c r="F3267">
        <v>0</v>
      </c>
      <c r="G3267">
        <v>0</v>
      </c>
      <c r="H3267">
        <v>0</v>
      </c>
      <c r="I3267">
        <v>0</v>
      </c>
      <c r="J3267">
        <v>0</v>
      </c>
      <c r="K3267">
        <v>0</v>
      </c>
      <c r="L3267">
        <v>0</v>
      </c>
      <c r="M3267">
        <v>0</v>
      </c>
      <c r="N3267">
        <v>0</v>
      </c>
      <c r="O3267">
        <v>0</v>
      </c>
      <c r="P3267">
        <v>0</v>
      </c>
      <c r="Q3267">
        <v>0</v>
      </c>
      <c r="R3267">
        <v>0</v>
      </c>
      <c r="S3267">
        <v>0</v>
      </c>
      <c r="T3267">
        <v>0</v>
      </c>
      <c r="U3267">
        <v>0</v>
      </c>
      <c r="V3267">
        <v>0</v>
      </c>
      <c r="W3267">
        <v>0</v>
      </c>
      <c r="X3267">
        <v>0</v>
      </c>
      <c r="Y3267">
        <v>0</v>
      </c>
      <c r="Z3267">
        <v>0</v>
      </c>
      <c r="AA3267">
        <v>0</v>
      </c>
      <c r="AB3267">
        <v>0</v>
      </c>
      <c r="AC3267">
        <v>0</v>
      </c>
      <c r="AD3267">
        <v>0</v>
      </c>
      <c r="AE3267">
        <v>0</v>
      </c>
      <c r="AF3267">
        <v>0</v>
      </c>
    </row>
    <row r="3268" spans="1:32">
      <c r="A3268" t="s">
        <v>8871</v>
      </c>
      <c r="B3268" t="s">
        <v>19</v>
      </c>
      <c r="C3268">
        <v>0</v>
      </c>
      <c r="D3268">
        <v>0</v>
      </c>
      <c r="E3268">
        <v>0</v>
      </c>
      <c r="F3268">
        <v>0</v>
      </c>
      <c r="G3268">
        <v>0</v>
      </c>
      <c r="H3268">
        <v>0</v>
      </c>
      <c r="I3268">
        <v>0</v>
      </c>
      <c r="J3268">
        <v>0</v>
      </c>
      <c r="K3268">
        <v>0</v>
      </c>
      <c r="L3268">
        <v>0</v>
      </c>
      <c r="M3268">
        <v>0</v>
      </c>
      <c r="N3268">
        <v>0</v>
      </c>
      <c r="O3268">
        <v>0</v>
      </c>
      <c r="P3268">
        <v>0</v>
      </c>
      <c r="Q3268">
        <v>0</v>
      </c>
      <c r="R3268">
        <v>0</v>
      </c>
      <c r="S3268">
        <v>0</v>
      </c>
      <c r="T3268">
        <v>0</v>
      </c>
      <c r="U3268">
        <v>0</v>
      </c>
      <c r="V3268">
        <v>0</v>
      </c>
      <c r="W3268">
        <v>0</v>
      </c>
      <c r="X3268">
        <v>0</v>
      </c>
      <c r="Y3268">
        <v>0</v>
      </c>
      <c r="Z3268">
        <v>0</v>
      </c>
      <c r="AA3268">
        <v>0</v>
      </c>
      <c r="AB3268">
        <v>0</v>
      </c>
      <c r="AC3268">
        <v>0</v>
      </c>
      <c r="AD3268">
        <v>0</v>
      </c>
      <c r="AE3268">
        <v>0</v>
      </c>
      <c r="AF3268">
        <v>0</v>
      </c>
    </row>
    <row r="3269" spans="1:32">
      <c r="A3269" t="s">
        <v>8872</v>
      </c>
      <c r="B3269" t="s">
        <v>19</v>
      </c>
      <c r="C3269">
        <v>0</v>
      </c>
      <c r="D3269">
        <v>0</v>
      </c>
      <c r="E3269">
        <v>0</v>
      </c>
      <c r="F3269">
        <v>0</v>
      </c>
      <c r="G3269">
        <v>0</v>
      </c>
      <c r="H3269">
        <v>0</v>
      </c>
      <c r="I3269">
        <v>0</v>
      </c>
      <c r="J3269">
        <v>0</v>
      </c>
      <c r="K3269">
        <v>0</v>
      </c>
      <c r="L3269">
        <v>0</v>
      </c>
      <c r="M3269">
        <v>0</v>
      </c>
      <c r="N3269">
        <v>0</v>
      </c>
      <c r="O3269">
        <v>0</v>
      </c>
      <c r="P3269">
        <v>0</v>
      </c>
      <c r="Q3269">
        <v>0</v>
      </c>
      <c r="R3269">
        <v>0</v>
      </c>
      <c r="S3269">
        <v>0</v>
      </c>
      <c r="T3269">
        <v>0</v>
      </c>
      <c r="U3269">
        <v>0</v>
      </c>
      <c r="V3269">
        <v>0</v>
      </c>
      <c r="W3269">
        <v>0</v>
      </c>
      <c r="X3269">
        <v>0</v>
      </c>
      <c r="Y3269">
        <v>0</v>
      </c>
      <c r="Z3269">
        <v>0</v>
      </c>
      <c r="AA3269">
        <v>0</v>
      </c>
      <c r="AB3269">
        <v>0</v>
      </c>
      <c r="AC3269">
        <v>0</v>
      </c>
      <c r="AD3269">
        <v>0</v>
      </c>
      <c r="AE3269">
        <v>0</v>
      </c>
      <c r="AF3269">
        <v>0</v>
      </c>
    </row>
    <row r="3270" spans="1:32">
      <c r="A3270" t="s">
        <v>8873</v>
      </c>
      <c r="B3270" t="s">
        <v>19</v>
      </c>
      <c r="C3270">
        <v>0</v>
      </c>
      <c r="D3270">
        <v>0</v>
      </c>
      <c r="E3270">
        <v>0</v>
      </c>
      <c r="F3270">
        <v>0</v>
      </c>
      <c r="G3270">
        <v>0</v>
      </c>
      <c r="H3270">
        <v>0</v>
      </c>
      <c r="I3270">
        <v>0</v>
      </c>
      <c r="J3270">
        <v>0</v>
      </c>
      <c r="K3270">
        <v>0</v>
      </c>
      <c r="L3270">
        <v>0</v>
      </c>
      <c r="M3270">
        <v>0</v>
      </c>
      <c r="N3270">
        <v>0</v>
      </c>
      <c r="O3270">
        <v>0</v>
      </c>
      <c r="P3270">
        <v>0</v>
      </c>
      <c r="Q3270">
        <v>0</v>
      </c>
      <c r="R3270">
        <v>0</v>
      </c>
      <c r="S3270">
        <v>0</v>
      </c>
      <c r="T3270">
        <v>0</v>
      </c>
      <c r="U3270">
        <v>0</v>
      </c>
      <c r="V3270">
        <v>0</v>
      </c>
      <c r="W3270">
        <v>0</v>
      </c>
      <c r="X3270">
        <v>0</v>
      </c>
      <c r="Y3270">
        <v>0</v>
      </c>
      <c r="Z3270">
        <v>0</v>
      </c>
      <c r="AA3270">
        <v>0</v>
      </c>
      <c r="AB3270">
        <v>0</v>
      </c>
      <c r="AC3270">
        <v>0</v>
      </c>
      <c r="AD3270">
        <v>0</v>
      </c>
      <c r="AE3270">
        <v>0</v>
      </c>
      <c r="AF3270">
        <v>0</v>
      </c>
    </row>
    <row r="3271" spans="1:32">
      <c r="A3271" t="s">
        <v>8874</v>
      </c>
      <c r="B3271" t="s">
        <v>19</v>
      </c>
      <c r="C3271">
        <v>0</v>
      </c>
      <c r="D3271">
        <v>0</v>
      </c>
      <c r="E3271">
        <v>0</v>
      </c>
      <c r="F3271">
        <v>0</v>
      </c>
      <c r="G3271">
        <v>0</v>
      </c>
      <c r="H3271">
        <v>0</v>
      </c>
      <c r="I3271">
        <v>0</v>
      </c>
      <c r="J3271">
        <v>0</v>
      </c>
      <c r="K3271">
        <v>0</v>
      </c>
      <c r="L3271">
        <v>0</v>
      </c>
      <c r="M3271">
        <v>0</v>
      </c>
      <c r="N3271">
        <v>0</v>
      </c>
      <c r="O3271">
        <v>0</v>
      </c>
      <c r="P3271">
        <v>0</v>
      </c>
      <c r="Q3271">
        <v>0</v>
      </c>
      <c r="R3271">
        <v>0</v>
      </c>
      <c r="S3271">
        <v>0</v>
      </c>
      <c r="T3271">
        <v>0</v>
      </c>
      <c r="U3271">
        <v>0</v>
      </c>
      <c r="V3271">
        <v>0</v>
      </c>
      <c r="W3271">
        <v>0</v>
      </c>
      <c r="X3271">
        <v>0</v>
      </c>
      <c r="Y3271">
        <v>0</v>
      </c>
      <c r="Z3271">
        <v>0</v>
      </c>
      <c r="AA3271">
        <v>0</v>
      </c>
      <c r="AB3271">
        <v>0</v>
      </c>
      <c r="AC3271">
        <v>0</v>
      </c>
      <c r="AD3271">
        <v>0</v>
      </c>
      <c r="AE3271">
        <v>0</v>
      </c>
      <c r="AF3271">
        <v>0</v>
      </c>
    </row>
    <row r="3272" spans="1:32">
      <c r="A3272" t="s">
        <v>8875</v>
      </c>
      <c r="B3272" t="s">
        <v>19</v>
      </c>
      <c r="C3272">
        <v>0</v>
      </c>
      <c r="D3272">
        <v>0</v>
      </c>
      <c r="E3272">
        <v>0</v>
      </c>
      <c r="F3272">
        <v>0</v>
      </c>
      <c r="G3272">
        <v>0</v>
      </c>
      <c r="H3272">
        <v>0</v>
      </c>
      <c r="I3272">
        <v>0</v>
      </c>
      <c r="J3272">
        <v>0</v>
      </c>
      <c r="K3272">
        <v>0</v>
      </c>
      <c r="L3272">
        <v>0</v>
      </c>
      <c r="M3272">
        <v>0</v>
      </c>
      <c r="N3272">
        <v>0</v>
      </c>
      <c r="O3272">
        <v>0</v>
      </c>
      <c r="P3272">
        <v>0</v>
      </c>
      <c r="Q3272">
        <v>0</v>
      </c>
      <c r="R3272">
        <v>0</v>
      </c>
      <c r="S3272">
        <v>0</v>
      </c>
      <c r="T3272">
        <v>0</v>
      </c>
      <c r="U3272">
        <v>0</v>
      </c>
      <c r="V3272">
        <v>0</v>
      </c>
      <c r="W3272">
        <v>0</v>
      </c>
      <c r="X3272">
        <v>0</v>
      </c>
      <c r="Y3272">
        <v>0</v>
      </c>
      <c r="Z3272">
        <v>0</v>
      </c>
      <c r="AA3272">
        <v>0</v>
      </c>
      <c r="AB3272">
        <v>0</v>
      </c>
      <c r="AC3272">
        <v>0</v>
      </c>
      <c r="AD3272">
        <v>0</v>
      </c>
      <c r="AE3272">
        <v>0</v>
      </c>
      <c r="AF3272">
        <v>0</v>
      </c>
    </row>
    <row r="3273" spans="1:32">
      <c r="A3273" t="s">
        <v>8876</v>
      </c>
      <c r="B3273" t="s">
        <v>19</v>
      </c>
      <c r="C3273">
        <v>0</v>
      </c>
      <c r="D3273">
        <v>0</v>
      </c>
      <c r="E3273">
        <v>0</v>
      </c>
      <c r="F3273">
        <v>0</v>
      </c>
      <c r="G3273">
        <v>0</v>
      </c>
      <c r="H3273">
        <v>0</v>
      </c>
      <c r="I3273">
        <v>0</v>
      </c>
      <c r="J3273">
        <v>0</v>
      </c>
      <c r="K3273">
        <v>0</v>
      </c>
      <c r="L3273">
        <v>0</v>
      </c>
      <c r="M3273">
        <v>0</v>
      </c>
      <c r="N3273">
        <v>0</v>
      </c>
      <c r="O3273">
        <v>0</v>
      </c>
      <c r="P3273">
        <v>0</v>
      </c>
      <c r="Q3273">
        <v>0</v>
      </c>
      <c r="R3273">
        <v>0</v>
      </c>
      <c r="S3273">
        <v>0</v>
      </c>
      <c r="T3273">
        <v>0</v>
      </c>
      <c r="U3273">
        <v>0</v>
      </c>
      <c r="V3273">
        <v>0</v>
      </c>
      <c r="W3273">
        <v>0</v>
      </c>
      <c r="X3273">
        <v>0</v>
      </c>
      <c r="Y3273">
        <v>0</v>
      </c>
      <c r="Z3273">
        <v>0</v>
      </c>
      <c r="AA3273">
        <v>0</v>
      </c>
      <c r="AB3273">
        <v>0</v>
      </c>
      <c r="AC3273">
        <v>0</v>
      </c>
      <c r="AD3273">
        <v>0</v>
      </c>
      <c r="AE3273">
        <v>0</v>
      </c>
      <c r="AF3273">
        <v>0</v>
      </c>
    </row>
    <row r="3274" spans="1:32">
      <c r="A3274" t="s">
        <v>8877</v>
      </c>
      <c r="B3274" t="s">
        <v>19</v>
      </c>
      <c r="C3274">
        <v>0</v>
      </c>
      <c r="D3274">
        <v>0</v>
      </c>
      <c r="E3274">
        <v>0</v>
      </c>
      <c r="F3274">
        <v>0</v>
      </c>
      <c r="G3274">
        <v>0</v>
      </c>
      <c r="H3274">
        <v>0</v>
      </c>
      <c r="I3274">
        <v>0</v>
      </c>
      <c r="J3274">
        <v>0</v>
      </c>
      <c r="K3274">
        <v>0</v>
      </c>
      <c r="L3274">
        <v>0</v>
      </c>
      <c r="M3274">
        <v>0</v>
      </c>
      <c r="N3274">
        <v>0</v>
      </c>
      <c r="O3274">
        <v>0</v>
      </c>
      <c r="P3274">
        <v>0</v>
      </c>
      <c r="Q3274">
        <v>0</v>
      </c>
      <c r="R3274">
        <v>0</v>
      </c>
      <c r="S3274">
        <v>0</v>
      </c>
      <c r="T3274">
        <v>0</v>
      </c>
      <c r="U3274">
        <v>0</v>
      </c>
      <c r="V3274">
        <v>0</v>
      </c>
      <c r="W3274">
        <v>0</v>
      </c>
      <c r="X3274">
        <v>0</v>
      </c>
      <c r="Y3274">
        <v>0</v>
      </c>
      <c r="Z3274">
        <v>0</v>
      </c>
      <c r="AA3274">
        <v>0</v>
      </c>
      <c r="AB3274">
        <v>0</v>
      </c>
      <c r="AC3274">
        <v>0</v>
      </c>
      <c r="AD3274">
        <v>0</v>
      </c>
      <c r="AE3274">
        <v>0</v>
      </c>
      <c r="AF3274">
        <v>0</v>
      </c>
    </row>
    <row r="3275" spans="1:32">
      <c r="A3275" t="s">
        <v>8878</v>
      </c>
      <c r="B3275" t="s">
        <v>19</v>
      </c>
      <c r="C3275">
        <v>0</v>
      </c>
      <c r="D3275">
        <v>0</v>
      </c>
      <c r="E3275">
        <v>0</v>
      </c>
      <c r="F3275">
        <v>0</v>
      </c>
      <c r="G3275">
        <v>0</v>
      </c>
      <c r="H3275">
        <v>0</v>
      </c>
      <c r="I3275">
        <v>0</v>
      </c>
      <c r="J3275">
        <v>0</v>
      </c>
      <c r="K3275">
        <v>0</v>
      </c>
      <c r="L3275">
        <v>0</v>
      </c>
      <c r="M3275">
        <v>0</v>
      </c>
      <c r="N3275">
        <v>0</v>
      </c>
      <c r="O3275">
        <v>0</v>
      </c>
      <c r="P3275">
        <v>0</v>
      </c>
      <c r="Q3275">
        <v>0</v>
      </c>
      <c r="R3275">
        <v>0</v>
      </c>
      <c r="S3275">
        <v>0</v>
      </c>
      <c r="T3275">
        <v>0</v>
      </c>
      <c r="U3275">
        <v>0</v>
      </c>
      <c r="V3275">
        <v>0</v>
      </c>
      <c r="W3275">
        <v>0</v>
      </c>
      <c r="X3275">
        <v>0</v>
      </c>
      <c r="Y3275">
        <v>0</v>
      </c>
      <c r="Z3275">
        <v>0</v>
      </c>
      <c r="AA3275">
        <v>0</v>
      </c>
      <c r="AB3275">
        <v>0</v>
      </c>
      <c r="AC3275">
        <v>0</v>
      </c>
      <c r="AD3275">
        <v>0</v>
      </c>
      <c r="AE3275">
        <v>0</v>
      </c>
      <c r="AF3275">
        <v>0</v>
      </c>
    </row>
    <row r="3276" spans="1:32">
      <c r="A3276" t="s">
        <v>8879</v>
      </c>
      <c r="B3276" t="s">
        <v>19</v>
      </c>
      <c r="C3276">
        <v>0</v>
      </c>
      <c r="D3276">
        <v>0</v>
      </c>
      <c r="E3276">
        <v>0</v>
      </c>
      <c r="F3276">
        <v>0</v>
      </c>
      <c r="G3276">
        <v>0</v>
      </c>
      <c r="H3276">
        <v>0</v>
      </c>
      <c r="I3276">
        <v>0</v>
      </c>
      <c r="J3276">
        <v>0</v>
      </c>
      <c r="K3276">
        <v>0</v>
      </c>
      <c r="L3276">
        <v>0</v>
      </c>
      <c r="M3276">
        <v>0</v>
      </c>
      <c r="N3276">
        <v>0</v>
      </c>
      <c r="O3276">
        <v>0</v>
      </c>
      <c r="P3276">
        <v>0</v>
      </c>
      <c r="Q3276">
        <v>0</v>
      </c>
      <c r="R3276">
        <v>0</v>
      </c>
      <c r="S3276">
        <v>0</v>
      </c>
      <c r="T3276">
        <v>0</v>
      </c>
      <c r="U3276">
        <v>0</v>
      </c>
      <c r="V3276">
        <v>0</v>
      </c>
      <c r="W3276">
        <v>0</v>
      </c>
      <c r="X3276">
        <v>0</v>
      </c>
      <c r="Y3276">
        <v>0</v>
      </c>
      <c r="Z3276">
        <v>0</v>
      </c>
      <c r="AA3276">
        <v>0</v>
      </c>
      <c r="AB3276">
        <v>0</v>
      </c>
      <c r="AC3276">
        <v>0</v>
      </c>
      <c r="AD3276">
        <v>0</v>
      </c>
      <c r="AE3276">
        <v>0</v>
      </c>
      <c r="AF3276">
        <v>0</v>
      </c>
    </row>
    <row r="3277" spans="1:32">
      <c r="A3277" t="s">
        <v>8880</v>
      </c>
      <c r="B3277" t="s">
        <v>19</v>
      </c>
      <c r="C3277">
        <v>0</v>
      </c>
      <c r="D3277">
        <v>0</v>
      </c>
      <c r="E3277">
        <v>0</v>
      </c>
      <c r="F3277">
        <v>0</v>
      </c>
      <c r="G3277">
        <v>0</v>
      </c>
      <c r="H3277">
        <v>0</v>
      </c>
      <c r="I3277">
        <v>0</v>
      </c>
      <c r="J3277">
        <v>0</v>
      </c>
      <c r="K3277">
        <v>0</v>
      </c>
      <c r="L3277">
        <v>0</v>
      </c>
      <c r="M3277">
        <v>0</v>
      </c>
      <c r="N3277">
        <v>0</v>
      </c>
      <c r="O3277">
        <v>0</v>
      </c>
      <c r="P3277">
        <v>0</v>
      </c>
      <c r="Q3277">
        <v>0</v>
      </c>
      <c r="R3277">
        <v>0</v>
      </c>
      <c r="S3277">
        <v>0</v>
      </c>
      <c r="T3277">
        <v>0</v>
      </c>
      <c r="U3277">
        <v>0</v>
      </c>
      <c r="V3277">
        <v>0</v>
      </c>
      <c r="W3277">
        <v>0</v>
      </c>
      <c r="X3277">
        <v>0</v>
      </c>
      <c r="Y3277">
        <v>0</v>
      </c>
      <c r="Z3277">
        <v>0</v>
      </c>
      <c r="AA3277">
        <v>0</v>
      </c>
      <c r="AB3277">
        <v>0</v>
      </c>
      <c r="AC3277">
        <v>0</v>
      </c>
      <c r="AD3277">
        <v>0</v>
      </c>
      <c r="AE3277">
        <v>0</v>
      </c>
      <c r="AF3277">
        <v>0</v>
      </c>
    </row>
    <row r="3278" spans="1:32">
      <c r="A3278" t="s">
        <v>8881</v>
      </c>
      <c r="B3278" t="s">
        <v>19</v>
      </c>
      <c r="C3278" s="2">
        <v>41257000000000</v>
      </c>
      <c r="D3278" s="2">
        <v>41422100000000</v>
      </c>
      <c r="E3278" s="2">
        <v>42885400000000</v>
      </c>
      <c r="F3278" s="2">
        <v>42705300000000</v>
      </c>
      <c r="G3278" s="2">
        <v>42705300000000</v>
      </c>
      <c r="H3278" s="2">
        <v>42817800000000</v>
      </c>
      <c r="I3278" s="2">
        <v>42915400000000</v>
      </c>
      <c r="J3278" s="2">
        <v>42990400000000</v>
      </c>
      <c r="K3278" s="2">
        <v>43058000000000</v>
      </c>
      <c r="L3278" s="2">
        <v>43088000000000</v>
      </c>
      <c r="M3278" s="2">
        <v>43163000000000</v>
      </c>
      <c r="N3278" s="2">
        <v>43365600000000</v>
      </c>
      <c r="O3278" s="2">
        <v>43515700000000</v>
      </c>
      <c r="P3278" s="2">
        <v>43680800000000</v>
      </c>
      <c r="Q3278" s="2">
        <v>43860900000000</v>
      </c>
      <c r="R3278" s="2">
        <v>44018500000000</v>
      </c>
      <c r="S3278" s="2">
        <v>44288600000000</v>
      </c>
      <c r="T3278" s="2">
        <v>44543700000000</v>
      </c>
      <c r="U3278" s="2">
        <v>44791400000000</v>
      </c>
      <c r="V3278" s="2">
        <v>45039000000000</v>
      </c>
      <c r="W3278" s="2">
        <v>45249100000000</v>
      </c>
      <c r="X3278" s="2">
        <v>45474200000000</v>
      </c>
      <c r="Y3278" s="2">
        <v>45684400000000</v>
      </c>
      <c r="Z3278" s="2">
        <v>45879500000000</v>
      </c>
      <c r="AA3278" s="2">
        <v>46082100000000</v>
      </c>
      <c r="AB3278" s="2">
        <v>46269700000000</v>
      </c>
      <c r="AC3278" s="2">
        <v>46457300000000</v>
      </c>
      <c r="AD3278" s="2">
        <v>46644900000000</v>
      </c>
      <c r="AE3278" s="2">
        <v>46825000000000</v>
      </c>
      <c r="AF3278" s="2">
        <v>47012600000000</v>
      </c>
    </row>
    <row r="3279" spans="1:32">
      <c r="A3279" t="s">
        <v>8882</v>
      </c>
      <c r="B3279" t="s">
        <v>19</v>
      </c>
      <c r="C3279" s="2">
        <v>765871000</v>
      </c>
      <c r="D3279" s="2">
        <v>768936000</v>
      </c>
      <c r="E3279" s="2">
        <v>796100000</v>
      </c>
      <c r="F3279" s="2">
        <v>792756000</v>
      </c>
      <c r="G3279" s="2">
        <v>792756000</v>
      </c>
      <c r="H3279" s="2">
        <v>794846000</v>
      </c>
      <c r="I3279" s="2">
        <v>796657000</v>
      </c>
      <c r="J3279" s="2">
        <v>798050000</v>
      </c>
      <c r="K3279" s="2">
        <v>799303000</v>
      </c>
      <c r="L3279" s="2">
        <v>799861000</v>
      </c>
      <c r="M3279" s="2">
        <v>801254000</v>
      </c>
      <c r="N3279" s="2">
        <v>805015000</v>
      </c>
      <c r="O3279" s="2">
        <v>807801000</v>
      </c>
      <c r="P3279" s="2">
        <v>810865000</v>
      </c>
      <c r="Q3279" s="2">
        <v>814208000</v>
      </c>
      <c r="R3279" s="2">
        <v>817134000</v>
      </c>
      <c r="S3279" s="2">
        <v>822149000</v>
      </c>
      <c r="T3279" s="2">
        <v>826885000</v>
      </c>
      <c r="U3279" s="2">
        <v>831482000</v>
      </c>
      <c r="V3279" s="2">
        <v>836079000</v>
      </c>
      <c r="W3279" s="2">
        <v>839979000</v>
      </c>
      <c r="X3279" s="2">
        <v>844158000</v>
      </c>
      <c r="Y3279" s="2">
        <v>848058000</v>
      </c>
      <c r="Z3279" s="2">
        <v>851680000</v>
      </c>
      <c r="AA3279" s="2">
        <v>855441000</v>
      </c>
      <c r="AB3279" s="2">
        <v>858924000</v>
      </c>
      <c r="AC3279" s="2">
        <v>862406000</v>
      </c>
      <c r="AD3279" s="2">
        <v>865889000</v>
      </c>
      <c r="AE3279" s="2">
        <v>869232000</v>
      </c>
      <c r="AF3279" s="2">
        <v>872714000</v>
      </c>
    </row>
    <row r="3280" spans="1:32">
      <c r="A3280" t="s">
        <v>8883</v>
      </c>
      <c r="B3280" t="s">
        <v>19</v>
      </c>
      <c r="C3280" s="2">
        <v>3774380000</v>
      </c>
      <c r="D3280" s="2">
        <v>3789480000</v>
      </c>
      <c r="E3280" s="2">
        <v>3923350000</v>
      </c>
      <c r="F3280" s="2">
        <v>3906870000</v>
      </c>
      <c r="G3280" s="2">
        <v>3906870000</v>
      </c>
      <c r="H3280" s="2">
        <v>3917170000</v>
      </c>
      <c r="I3280" s="2">
        <v>3926090000</v>
      </c>
      <c r="J3280" s="2">
        <v>3932960000</v>
      </c>
      <c r="K3280" s="2">
        <v>3939140000</v>
      </c>
      <c r="L3280" s="2">
        <v>3941880000</v>
      </c>
      <c r="M3280" s="2">
        <v>3948750000</v>
      </c>
      <c r="N3280" s="2">
        <v>3967280000</v>
      </c>
      <c r="O3280" s="2">
        <v>3981010000</v>
      </c>
      <c r="P3280" s="2">
        <v>3996120000</v>
      </c>
      <c r="Q3280" s="2">
        <v>4012590000</v>
      </c>
      <c r="R3280" s="2">
        <v>4027010000</v>
      </c>
      <c r="S3280" s="2">
        <v>4051720000</v>
      </c>
      <c r="T3280" s="2">
        <v>4075060000</v>
      </c>
      <c r="U3280" s="2">
        <v>4097720000</v>
      </c>
      <c r="V3280" s="2">
        <v>4120370000</v>
      </c>
      <c r="W3280" s="2">
        <v>4139600000</v>
      </c>
      <c r="X3280" s="2">
        <v>4160190000</v>
      </c>
      <c r="Y3280" s="2">
        <v>4179410000</v>
      </c>
      <c r="Z3280" s="2">
        <v>4197260000</v>
      </c>
      <c r="AA3280" s="2">
        <v>4215800000</v>
      </c>
      <c r="AB3280" s="2">
        <v>4232960000</v>
      </c>
      <c r="AC3280" s="2">
        <v>4250120000</v>
      </c>
      <c r="AD3280" s="2">
        <v>4267280000</v>
      </c>
      <c r="AE3280" s="2">
        <v>4283760000</v>
      </c>
      <c r="AF3280" s="2">
        <v>4300920000</v>
      </c>
    </row>
    <row r="3281" spans="1:32">
      <c r="A3281" t="s">
        <v>8884</v>
      </c>
      <c r="B3281" t="s">
        <v>19</v>
      </c>
      <c r="C3281" s="2">
        <v>11209300000</v>
      </c>
      <c r="D3281" s="2">
        <v>11254200000</v>
      </c>
      <c r="E3281" s="2">
        <v>11651700000</v>
      </c>
      <c r="F3281" s="2">
        <v>11602800000</v>
      </c>
      <c r="G3281" s="2">
        <v>11602800000</v>
      </c>
      <c r="H3281" s="2">
        <v>11633400000</v>
      </c>
      <c r="I3281" s="2">
        <v>11659900000</v>
      </c>
      <c r="J3281" s="2">
        <v>11680300000</v>
      </c>
      <c r="K3281" s="2">
        <v>11698600000</v>
      </c>
      <c r="L3281" s="2">
        <v>11706800000</v>
      </c>
      <c r="M3281" s="2">
        <v>11727200000</v>
      </c>
      <c r="N3281" s="2">
        <v>11782200000</v>
      </c>
      <c r="O3281" s="2">
        <v>11823000000</v>
      </c>
      <c r="P3281" s="2">
        <v>11867900000</v>
      </c>
      <c r="Q3281" s="2">
        <v>11916800000</v>
      </c>
      <c r="R3281" s="2">
        <v>11959600000</v>
      </c>
      <c r="S3281" s="2">
        <v>12033000000</v>
      </c>
      <c r="T3281" s="2">
        <v>12102300000</v>
      </c>
      <c r="U3281" s="2">
        <v>12169600000</v>
      </c>
      <c r="V3281" s="2">
        <v>12236900000</v>
      </c>
      <c r="W3281" s="2">
        <v>12294000000</v>
      </c>
      <c r="X3281" s="2">
        <v>12355100000</v>
      </c>
      <c r="Y3281" s="2">
        <v>12412200000</v>
      </c>
      <c r="Z3281" s="2">
        <v>12465200000</v>
      </c>
      <c r="AA3281" s="2">
        <v>12520300000</v>
      </c>
      <c r="AB3281" s="2">
        <v>12571200000</v>
      </c>
      <c r="AC3281" s="2">
        <v>12622200000</v>
      </c>
      <c r="AD3281" s="2">
        <v>12673200000</v>
      </c>
      <c r="AE3281" s="2">
        <v>12722100000</v>
      </c>
      <c r="AF3281" s="2">
        <v>12773100000</v>
      </c>
    </row>
    <row r="3282" spans="1:32">
      <c r="A3282" t="s">
        <v>8885</v>
      </c>
      <c r="B3282" t="s">
        <v>19</v>
      </c>
      <c r="C3282" s="2">
        <v>794461000</v>
      </c>
      <c r="D3282" s="2">
        <v>797640000</v>
      </c>
      <c r="E3282" s="2">
        <v>825818000</v>
      </c>
      <c r="F3282" s="2">
        <v>822350000</v>
      </c>
      <c r="G3282" s="2">
        <v>822350000</v>
      </c>
      <c r="H3282" s="2">
        <v>824517000</v>
      </c>
      <c r="I3282" s="2">
        <v>826396000</v>
      </c>
      <c r="J3282" s="2">
        <v>827840000</v>
      </c>
      <c r="K3282" s="2">
        <v>829141000</v>
      </c>
      <c r="L3282" s="2">
        <v>829719000</v>
      </c>
      <c r="M3282" s="2">
        <v>831164000</v>
      </c>
      <c r="N3282" s="2">
        <v>835066000</v>
      </c>
      <c r="O3282" s="2">
        <v>837956000</v>
      </c>
      <c r="P3282" s="2">
        <v>841134000</v>
      </c>
      <c r="Q3282" s="2">
        <v>844602000</v>
      </c>
      <c r="R3282" s="2">
        <v>847637000</v>
      </c>
      <c r="S3282" s="2">
        <v>852839000</v>
      </c>
      <c r="T3282" s="2">
        <v>857752000</v>
      </c>
      <c r="U3282" s="2">
        <v>862520000</v>
      </c>
      <c r="V3282" s="2">
        <v>867289000</v>
      </c>
      <c r="W3282" s="2">
        <v>871335000</v>
      </c>
      <c r="X3282" s="2">
        <v>875670000</v>
      </c>
      <c r="Y3282" s="2">
        <v>879716000</v>
      </c>
      <c r="Z3282" s="2">
        <v>883473000</v>
      </c>
      <c r="AA3282" s="2">
        <v>887374000</v>
      </c>
      <c r="AB3282" s="2">
        <v>890987000</v>
      </c>
      <c r="AC3282" s="2">
        <v>894600000</v>
      </c>
      <c r="AD3282" s="2">
        <v>898212000</v>
      </c>
      <c r="AE3282" s="2">
        <v>901680000</v>
      </c>
      <c r="AF3282" s="2">
        <v>905292000</v>
      </c>
    </row>
    <row r="3283" spans="1:32">
      <c r="A3283" t="s">
        <v>8886</v>
      </c>
      <c r="B3283" t="s">
        <v>19</v>
      </c>
      <c r="C3283" s="2">
        <v>712541000</v>
      </c>
      <c r="D3283" s="2">
        <v>715392000</v>
      </c>
      <c r="E3283" s="2">
        <v>740664000</v>
      </c>
      <c r="F3283" s="2">
        <v>737554000</v>
      </c>
      <c r="G3283" s="2">
        <v>737554000</v>
      </c>
      <c r="H3283" s="2">
        <v>739498000</v>
      </c>
      <c r="I3283" s="2">
        <v>741182000</v>
      </c>
      <c r="J3283" s="2">
        <v>742478000</v>
      </c>
      <c r="K3283" s="2">
        <v>743645000</v>
      </c>
      <c r="L3283" s="2">
        <v>744163000</v>
      </c>
      <c r="M3283" s="2">
        <v>745459000</v>
      </c>
      <c r="N3283" s="2">
        <v>748958000</v>
      </c>
      <c r="O3283" s="2">
        <v>751550000</v>
      </c>
      <c r="P3283" s="2">
        <v>754402000</v>
      </c>
      <c r="Q3283" s="2">
        <v>757512000</v>
      </c>
      <c r="R3283" s="2">
        <v>760234000</v>
      </c>
      <c r="S3283" s="2">
        <v>764899000</v>
      </c>
      <c r="T3283" s="2">
        <v>769306000</v>
      </c>
      <c r="U3283" s="2">
        <v>773582000</v>
      </c>
      <c r="V3283" s="2">
        <v>777859000</v>
      </c>
      <c r="W3283" s="2">
        <v>781488000</v>
      </c>
      <c r="X3283" s="2">
        <v>785376000</v>
      </c>
      <c r="Y3283" s="2">
        <v>789005000</v>
      </c>
      <c r="Z3283" s="2">
        <v>792374000</v>
      </c>
      <c r="AA3283" s="2">
        <v>795874000</v>
      </c>
      <c r="AB3283" s="2">
        <v>799114000</v>
      </c>
      <c r="AC3283" s="2">
        <v>802354000</v>
      </c>
      <c r="AD3283" s="2">
        <v>805594000</v>
      </c>
      <c r="AE3283" s="2">
        <v>808704000</v>
      </c>
      <c r="AF3283" s="2">
        <v>811944000</v>
      </c>
    </row>
    <row r="3284" spans="1:32">
      <c r="A3284" t="s">
        <v>8887</v>
      </c>
      <c r="B3284" t="s">
        <v>19</v>
      </c>
      <c r="C3284" s="2">
        <v>1848430000</v>
      </c>
      <c r="D3284" s="2">
        <v>1855820000</v>
      </c>
      <c r="E3284" s="2">
        <v>1921380000</v>
      </c>
      <c r="F3284" s="2">
        <v>1913310000</v>
      </c>
      <c r="G3284" s="2">
        <v>1913310000</v>
      </c>
      <c r="H3284" s="2">
        <v>1918360000</v>
      </c>
      <c r="I3284" s="2">
        <v>1922730000</v>
      </c>
      <c r="J3284" s="2">
        <v>1926090000</v>
      </c>
      <c r="K3284" s="2">
        <v>1929120000</v>
      </c>
      <c r="L3284" s="2">
        <v>1930460000</v>
      </c>
      <c r="M3284" s="2">
        <v>1933820000</v>
      </c>
      <c r="N3284" s="2">
        <v>1942900000</v>
      </c>
      <c r="O3284" s="2">
        <v>1949620000</v>
      </c>
      <c r="P3284" s="2">
        <v>1957020000</v>
      </c>
      <c r="Q3284" s="2">
        <v>1965090000</v>
      </c>
      <c r="R3284" s="2">
        <v>1972150000</v>
      </c>
      <c r="S3284" s="2">
        <v>1984250000</v>
      </c>
      <c r="T3284" s="2">
        <v>1995680000</v>
      </c>
      <c r="U3284" s="2">
        <v>2006780000</v>
      </c>
      <c r="V3284" s="2">
        <v>2017870000</v>
      </c>
      <c r="W3284" s="2">
        <v>2027290000</v>
      </c>
      <c r="X3284" s="2">
        <v>2037370000</v>
      </c>
      <c r="Y3284" s="2">
        <v>2046790000</v>
      </c>
      <c r="Z3284" s="2">
        <v>2055530000</v>
      </c>
      <c r="AA3284" s="2">
        <v>2064600000</v>
      </c>
      <c r="AB3284" s="2">
        <v>2073010000</v>
      </c>
      <c r="AC3284" s="2">
        <v>2081410000</v>
      </c>
      <c r="AD3284" s="2">
        <v>2089820000</v>
      </c>
      <c r="AE3284" s="2">
        <v>2097890000</v>
      </c>
      <c r="AF3284" s="2">
        <v>2106290000</v>
      </c>
    </row>
    <row r="3285" spans="1:32">
      <c r="A3285" t="s">
        <v>8888</v>
      </c>
      <c r="B3285" t="s">
        <v>19</v>
      </c>
      <c r="C3285" s="2">
        <v>186382000</v>
      </c>
      <c r="D3285" s="2">
        <v>187128000</v>
      </c>
      <c r="E3285" s="2">
        <v>193738000</v>
      </c>
      <c r="F3285" s="2">
        <v>192925000</v>
      </c>
      <c r="G3285" s="2">
        <v>192925000</v>
      </c>
      <c r="H3285" s="2">
        <v>193433000</v>
      </c>
      <c r="I3285" s="2">
        <v>193874000</v>
      </c>
      <c r="J3285" s="2">
        <v>194213000</v>
      </c>
      <c r="K3285" s="2">
        <v>194518000</v>
      </c>
      <c r="L3285" s="2">
        <v>194654000</v>
      </c>
      <c r="M3285" s="2">
        <v>194993000</v>
      </c>
      <c r="N3285" s="2">
        <v>195908000</v>
      </c>
      <c r="O3285" s="2">
        <v>196586000</v>
      </c>
      <c r="P3285" s="2">
        <v>197332000</v>
      </c>
      <c r="Q3285" s="2">
        <v>198146000</v>
      </c>
      <c r="R3285" s="2">
        <v>198857000</v>
      </c>
      <c r="S3285" s="2">
        <v>200078000</v>
      </c>
      <c r="T3285" s="2">
        <v>201230000</v>
      </c>
      <c r="U3285" s="2">
        <v>202349000</v>
      </c>
      <c r="V3285" s="2">
        <v>203468000</v>
      </c>
      <c r="W3285" s="2">
        <v>204417000</v>
      </c>
      <c r="X3285" s="2">
        <v>205434000</v>
      </c>
      <c r="Y3285" s="2">
        <v>206383000</v>
      </c>
      <c r="Z3285" s="2">
        <v>207265000</v>
      </c>
      <c r="AA3285" s="2">
        <v>208180000</v>
      </c>
      <c r="AB3285" s="2">
        <v>209027000</v>
      </c>
      <c r="AC3285" s="2">
        <v>209875000</v>
      </c>
      <c r="AD3285" s="2">
        <v>210722000</v>
      </c>
      <c r="AE3285" s="2">
        <v>211536000</v>
      </c>
      <c r="AF3285" s="2">
        <v>212384000</v>
      </c>
    </row>
    <row r="3286" spans="1:32">
      <c r="A3286" t="s">
        <v>8889</v>
      </c>
      <c r="B3286" t="s">
        <v>19</v>
      </c>
      <c r="C3286" s="2">
        <v>122605000</v>
      </c>
      <c r="D3286" s="2">
        <v>123096000</v>
      </c>
      <c r="E3286" s="2">
        <v>127444000</v>
      </c>
      <c r="F3286" s="2">
        <v>126909000</v>
      </c>
      <c r="G3286" s="2">
        <v>126909000</v>
      </c>
      <c r="H3286" s="2">
        <v>127244000</v>
      </c>
      <c r="I3286" s="2">
        <v>127534000</v>
      </c>
      <c r="J3286" s="2">
        <v>127757000</v>
      </c>
      <c r="K3286" s="2">
        <v>127957000</v>
      </c>
      <c r="L3286" s="2">
        <v>128047000</v>
      </c>
      <c r="M3286" s="2">
        <v>128270000</v>
      </c>
      <c r="N3286" s="2">
        <v>128872000</v>
      </c>
      <c r="O3286" s="2">
        <v>129318000</v>
      </c>
      <c r="P3286" s="2">
        <v>129808000</v>
      </c>
      <c r="Q3286" s="2">
        <v>130344000</v>
      </c>
      <c r="R3286" s="2">
        <v>130812000</v>
      </c>
      <c r="S3286" s="2">
        <v>131615000</v>
      </c>
      <c r="T3286" s="2">
        <v>132373000</v>
      </c>
      <c r="U3286" s="2">
        <v>133109000</v>
      </c>
      <c r="V3286" s="2">
        <v>133845000</v>
      </c>
      <c r="W3286" s="2">
        <v>134469000</v>
      </c>
      <c r="X3286" s="2">
        <v>135138000</v>
      </c>
      <c r="Y3286" s="2">
        <v>135762000</v>
      </c>
      <c r="Z3286" s="2">
        <v>136342000</v>
      </c>
      <c r="AA3286" s="2">
        <v>136944000</v>
      </c>
      <c r="AB3286" s="2">
        <v>137502000</v>
      </c>
      <c r="AC3286" s="2">
        <v>138059000</v>
      </c>
      <c r="AD3286" s="2">
        <v>138617000</v>
      </c>
      <c r="AE3286" s="2">
        <v>139152000</v>
      </c>
      <c r="AF3286" s="2">
        <v>139710000</v>
      </c>
    </row>
    <row r="3287" spans="1:32">
      <c r="A3287" t="s">
        <v>8890</v>
      </c>
      <c r="B3287" t="s">
        <v>19</v>
      </c>
      <c r="C3287" s="2">
        <v>1146330000</v>
      </c>
      <c r="D3287" s="2">
        <v>1150920000</v>
      </c>
      <c r="E3287" s="2">
        <v>1191580000</v>
      </c>
      <c r="F3287" s="2">
        <v>1186570000</v>
      </c>
      <c r="G3287" s="2">
        <v>1186570000</v>
      </c>
      <c r="H3287" s="2">
        <v>1189700000</v>
      </c>
      <c r="I3287" s="2">
        <v>1192410000</v>
      </c>
      <c r="J3287" s="2">
        <v>1194500000</v>
      </c>
      <c r="K3287" s="2">
        <v>1196370000</v>
      </c>
      <c r="L3287" s="2">
        <v>1197210000</v>
      </c>
      <c r="M3287" s="2">
        <v>1199290000</v>
      </c>
      <c r="N3287" s="2">
        <v>1204920000</v>
      </c>
      <c r="O3287" s="2">
        <v>1209090000</v>
      </c>
      <c r="P3287" s="2">
        <v>1213680000</v>
      </c>
      <c r="Q3287" s="2">
        <v>1218680000</v>
      </c>
      <c r="R3287" s="2">
        <v>1223060000</v>
      </c>
      <c r="S3287" s="2">
        <v>1230570000</v>
      </c>
      <c r="T3287" s="2">
        <v>1237660000</v>
      </c>
      <c r="U3287" s="2">
        <v>1244540000</v>
      </c>
      <c r="V3287" s="2">
        <v>1251420000</v>
      </c>
      <c r="W3287" s="2">
        <v>1257260000</v>
      </c>
      <c r="X3287" s="2">
        <v>1263510000</v>
      </c>
      <c r="Y3287" s="2">
        <v>1269350000</v>
      </c>
      <c r="Z3287" s="2">
        <v>1274770000</v>
      </c>
      <c r="AA3287" s="2">
        <v>1280400000</v>
      </c>
      <c r="AB3287" s="2">
        <v>1285610000</v>
      </c>
      <c r="AC3287" s="2">
        <v>1290820000</v>
      </c>
      <c r="AD3287" s="2">
        <v>1296040000</v>
      </c>
      <c r="AE3287" s="2">
        <v>1301040000</v>
      </c>
      <c r="AF3287" s="2">
        <v>1306250000</v>
      </c>
    </row>
    <row r="3288" spans="1:32">
      <c r="A3288" t="s">
        <v>8891</v>
      </c>
      <c r="B3288" t="s">
        <v>19</v>
      </c>
      <c r="C3288" s="2">
        <v>363418000</v>
      </c>
      <c r="D3288" s="2">
        <v>364872000</v>
      </c>
      <c r="E3288" s="2">
        <v>377762000</v>
      </c>
      <c r="F3288" s="2">
        <v>376175000</v>
      </c>
      <c r="G3288" s="2">
        <v>376175000</v>
      </c>
      <c r="H3288" s="2">
        <v>377167000</v>
      </c>
      <c r="I3288" s="2">
        <v>378026000</v>
      </c>
      <c r="J3288" s="2">
        <v>378687000</v>
      </c>
      <c r="K3288" s="2">
        <v>379282000</v>
      </c>
      <c r="L3288" s="2">
        <v>379546000</v>
      </c>
      <c r="M3288" s="2">
        <v>380207000</v>
      </c>
      <c r="N3288" s="2">
        <v>381992000</v>
      </c>
      <c r="O3288" s="2">
        <v>383314000</v>
      </c>
      <c r="P3288" s="2">
        <v>384768000</v>
      </c>
      <c r="Q3288" s="2">
        <v>386354000</v>
      </c>
      <c r="R3288" s="2">
        <v>387743000</v>
      </c>
      <c r="S3288" s="2">
        <v>390122000</v>
      </c>
      <c r="T3288" s="2">
        <v>392370000</v>
      </c>
      <c r="U3288" s="2">
        <v>394551000</v>
      </c>
      <c r="V3288" s="2">
        <v>396732000</v>
      </c>
      <c r="W3288" s="2">
        <v>398583000</v>
      </c>
      <c r="X3288" s="2">
        <v>400566000</v>
      </c>
      <c r="Y3288" s="2">
        <v>402417000</v>
      </c>
      <c r="Z3288" s="2">
        <v>404135000</v>
      </c>
      <c r="AA3288" s="2">
        <v>405920000</v>
      </c>
      <c r="AB3288" s="2">
        <v>407573000</v>
      </c>
      <c r="AC3288" s="2">
        <v>409225000</v>
      </c>
      <c r="AD3288" s="2">
        <v>410878000</v>
      </c>
      <c r="AE3288" s="2">
        <v>412464000</v>
      </c>
      <c r="AF3288" s="2">
        <v>414116000</v>
      </c>
    </row>
    <row r="3289" spans="1:32">
      <c r="A3289" t="s">
        <v>8892</v>
      </c>
      <c r="B3289" t="s">
        <v>19</v>
      </c>
      <c r="C3289">
        <v>0</v>
      </c>
      <c r="D3289">
        <v>0</v>
      </c>
      <c r="E3289">
        <v>0</v>
      </c>
      <c r="F3289">
        <v>0</v>
      </c>
      <c r="G3289">
        <v>0</v>
      </c>
      <c r="H3289">
        <v>0</v>
      </c>
      <c r="I3289">
        <v>0</v>
      </c>
      <c r="J3289">
        <v>0</v>
      </c>
      <c r="K3289">
        <v>0</v>
      </c>
      <c r="L3289">
        <v>0</v>
      </c>
      <c r="M3289">
        <v>0</v>
      </c>
      <c r="N3289">
        <v>0</v>
      </c>
      <c r="O3289">
        <v>0</v>
      </c>
      <c r="P3289">
        <v>0</v>
      </c>
      <c r="Q3289">
        <v>0</v>
      </c>
      <c r="R3289">
        <v>0</v>
      </c>
      <c r="S3289">
        <v>0</v>
      </c>
      <c r="T3289">
        <v>0</v>
      </c>
      <c r="U3289">
        <v>0</v>
      </c>
      <c r="V3289">
        <v>0</v>
      </c>
      <c r="W3289">
        <v>0</v>
      </c>
      <c r="X3289">
        <v>0</v>
      </c>
      <c r="Y3289">
        <v>0</v>
      </c>
      <c r="Z3289">
        <v>0</v>
      </c>
      <c r="AA3289">
        <v>0</v>
      </c>
      <c r="AB3289">
        <v>0</v>
      </c>
      <c r="AC3289">
        <v>0</v>
      </c>
      <c r="AD3289">
        <v>0</v>
      </c>
      <c r="AE3289">
        <v>0</v>
      </c>
      <c r="AF3289">
        <v>0</v>
      </c>
    </row>
    <row r="3290" spans="1:32">
      <c r="A3290" t="s">
        <v>8893</v>
      </c>
      <c r="B3290" t="s">
        <v>19</v>
      </c>
      <c r="C3290" s="2">
        <v>2726200000000</v>
      </c>
      <c r="D3290" s="2">
        <v>2737460000000</v>
      </c>
      <c r="E3290" s="2">
        <v>2534850000000</v>
      </c>
      <c r="F3290" s="2">
        <v>2701440000000</v>
      </c>
      <c r="G3290" s="2">
        <v>2494330000000</v>
      </c>
      <c r="H3290" s="2">
        <v>2263210000000</v>
      </c>
      <c r="I3290" s="2">
        <v>2015570000000</v>
      </c>
      <c r="J3290" s="2">
        <v>1796460000000</v>
      </c>
      <c r="K3290" s="2">
        <v>1591600000000</v>
      </c>
      <c r="L3290" s="2">
        <v>1506050000000</v>
      </c>
      <c r="M3290" s="2">
        <v>1494050000000</v>
      </c>
      <c r="N3290" s="2">
        <v>1498550000000</v>
      </c>
      <c r="O3290" s="2">
        <v>1490290000000</v>
      </c>
      <c r="P3290" s="2">
        <v>1477540000000</v>
      </c>
      <c r="Q3290" s="2">
        <v>1490290000000</v>
      </c>
      <c r="R3290" s="2">
        <v>1474540000000</v>
      </c>
      <c r="S3290" s="2">
        <v>1441520000000</v>
      </c>
      <c r="T3290" s="2">
        <v>1422760000000</v>
      </c>
      <c r="U3290" s="2">
        <v>1391990000000</v>
      </c>
      <c r="V3290" s="2">
        <v>1375480000000</v>
      </c>
      <c r="W3290" s="2">
        <v>1379990000000</v>
      </c>
      <c r="X3290" s="2">
        <v>1385990000000</v>
      </c>
      <c r="Y3290" s="2">
        <v>1370980000000</v>
      </c>
      <c r="Z3290" s="2">
        <v>1352970000000</v>
      </c>
      <c r="AA3290" s="2">
        <v>1340960000000</v>
      </c>
      <c r="AB3290" s="2">
        <v>1329710000000</v>
      </c>
      <c r="AC3290" s="2">
        <v>1325210000000</v>
      </c>
      <c r="AD3290" s="2">
        <v>1322960000000</v>
      </c>
      <c r="AE3290" s="2">
        <v>1317700000000</v>
      </c>
      <c r="AF3290" s="2">
        <v>1301190000000</v>
      </c>
    </row>
    <row r="3291" spans="1:32">
      <c r="A3291" t="s">
        <v>8894</v>
      </c>
      <c r="B3291" t="s">
        <v>19</v>
      </c>
      <c r="C3291" s="2">
        <v>50607700</v>
      </c>
      <c r="D3291" s="2">
        <v>50816600</v>
      </c>
      <c r="E3291" s="2">
        <v>47055500</v>
      </c>
      <c r="F3291" s="2">
        <v>50148000</v>
      </c>
      <c r="G3291" s="2">
        <v>46303300</v>
      </c>
      <c r="H3291" s="2">
        <v>42012900</v>
      </c>
      <c r="I3291" s="2">
        <v>37416000</v>
      </c>
      <c r="J3291" s="2">
        <v>33348400</v>
      </c>
      <c r="K3291" s="2">
        <v>29545500</v>
      </c>
      <c r="L3291" s="2">
        <v>27957500</v>
      </c>
      <c r="M3291" s="2">
        <v>27734600</v>
      </c>
      <c r="N3291" s="2">
        <v>27818200</v>
      </c>
      <c r="O3291" s="2">
        <v>27665000</v>
      </c>
      <c r="P3291" s="2">
        <v>27428200</v>
      </c>
      <c r="Q3291" s="2">
        <v>27665000</v>
      </c>
      <c r="R3291" s="2">
        <v>27372400</v>
      </c>
      <c r="S3291" s="2">
        <v>26759500</v>
      </c>
      <c r="T3291" s="2">
        <v>26411300</v>
      </c>
      <c r="U3291" s="2">
        <v>25840200</v>
      </c>
      <c r="V3291" s="2">
        <v>25533700</v>
      </c>
      <c r="W3291" s="2">
        <v>25617300</v>
      </c>
      <c r="X3291" s="2">
        <v>25728700</v>
      </c>
      <c r="Y3291" s="2">
        <v>25450100</v>
      </c>
      <c r="Z3291" s="2">
        <v>25115800</v>
      </c>
      <c r="AA3291" s="2">
        <v>24892900</v>
      </c>
      <c r="AB3291" s="2">
        <v>24684000</v>
      </c>
      <c r="AC3291" s="2">
        <v>24600400</v>
      </c>
      <c r="AD3291" s="2">
        <v>24558600</v>
      </c>
      <c r="AE3291" s="2">
        <v>24461100</v>
      </c>
      <c r="AF3291" s="2">
        <v>24154600</v>
      </c>
    </row>
    <row r="3292" spans="1:32">
      <c r="A3292" t="s">
        <v>8895</v>
      </c>
      <c r="B3292" t="s">
        <v>19</v>
      </c>
      <c r="C3292" s="2">
        <v>249405000</v>
      </c>
      <c r="D3292" s="2">
        <v>250435000</v>
      </c>
      <c r="E3292" s="2">
        <v>231900000</v>
      </c>
      <c r="F3292" s="2">
        <v>247140000</v>
      </c>
      <c r="G3292" s="2">
        <v>228193000</v>
      </c>
      <c r="H3292" s="2">
        <v>207048000</v>
      </c>
      <c r="I3292" s="2">
        <v>184394000</v>
      </c>
      <c r="J3292" s="2">
        <v>164348000</v>
      </c>
      <c r="K3292" s="2">
        <v>145607000</v>
      </c>
      <c r="L3292" s="2">
        <v>137781000</v>
      </c>
      <c r="M3292" s="2">
        <v>136682000</v>
      </c>
      <c r="N3292" s="2">
        <v>137094000</v>
      </c>
      <c r="O3292" s="2">
        <v>136339000</v>
      </c>
      <c r="P3292" s="2">
        <v>135172000</v>
      </c>
      <c r="Q3292" s="2">
        <v>136339000</v>
      </c>
      <c r="R3292" s="2">
        <v>134897000</v>
      </c>
      <c r="S3292" s="2">
        <v>131877000</v>
      </c>
      <c r="T3292" s="2">
        <v>130160000</v>
      </c>
      <c r="U3292" s="2">
        <v>127346000</v>
      </c>
      <c r="V3292" s="2">
        <v>125835000</v>
      </c>
      <c r="W3292" s="2">
        <v>126247000</v>
      </c>
      <c r="X3292" s="2">
        <v>126797000</v>
      </c>
      <c r="Y3292" s="2">
        <v>125424000</v>
      </c>
      <c r="Z3292" s="2">
        <v>123776000</v>
      </c>
      <c r="AA3292" s="2">
        <v>122678000</v>
      </c>
      <c r="AB3292" s="2">
        <v>121648000</v>
      </c>
      <c r="AC3292" s="2">
        <v>121236000</v>
      </c>
      <c r="AD3292" s="2">
        <v>121030000</v>
      </c>
      <c r="AE3292" s="2">
        <v>120549000</v>
      </c>
      <c r="AF3292" s="2">
        <v>119039000</v>
      </c>
    </row>
    <row r="3293" spans="1:32">
      <c r="A3293" t="s">
        <v>8896</v>
      </c>
      <c r="B3293" t="s">
        <v>19</v>
      </c>
      <c r="C3293" s="2">
        <v>740696000</v>
      </c>
      <c r="D3293" s="2">
        <v>743754000</v>
      </c>
      <c r="E3293" s="2">
        <v>688707000</v>
      </c>
      <c r="F3293" s="2">
        <v>733968000</v>
      </c>
      <c r="G3293" s="2">
        <v>677697000</v>
      </c>
      <c r="H3293" s="2">
        <v>614902000</v>
      </c>
      <c r="I3293" s="2">
        <v>547622000</v>
      </c>
      <c r="J3293" s="2">
        <v>488089000</v>
      </c>
      <c r="K3293" s="2">
        <v>432429000</v>
      </c>
      <c r="L3293" s="2">
        <v>409187000</v>
      </c>
      <c r="M3293" s="2">
        <v>405925000</v>
      </c>
      <c r="N3293" s="2">
        <v>407148000</v>
      </c>
      <c r="O3293" s="2">
        <v>404906000</v>
      </c>
      <c r="P3293" s="2">
        <v>401440000</v>
      </c>
      <c r="Q3293" s="2">
        <v>404906000</v>
      </c>
      <c r="R3293" s="2">
        <v>400624000</v>
      </c>
      <c r="S3293" s="2">
        <v>391653000</v>
      </c>
      <c r="T3293" s="2">
        <v>386556000</v>
      </c>
      <c r="U3293" s="2">
        <v>378197000</v>
      </c>
      <c r="V3293" s="2">
        <v>373712000</v>
      </c>
      <c r="W3293" s="2">
        <v>374935000</v>
      </c>
      <c r="X3293" s="2">
        <v>376566000</v>
      </c>
      <c r="Y3293" s="2">
        <v>372489000</v>
      </c>
      <c r="Z3293" s="2">
        <v>367596000</v>
      </c>
      <c r="AA3293" s="2">
        <v>364334000</v>
      </c>
      <c r="AB3293" s="2">
        <v>361275000</v>
      </c>
      <c r="AC3293" s="2">
        <v>360052000</v>
      </c>
      <c r="AD3293" s="2">
        <v>359440000</v>
      </c>
      <c r="AE3293" s="2">
        <v>358013000</v>
      </c>
      <c r="AF3293" s="2">
        <v>353528000</v>
      </c>
    </row>
    <row r="3294" spans="1:32">
      <c r="A3294" t="s">
        <v>8897</v>
      </c>
      <c r="B3294" t="s">
        <v>19</v>
      </c>
      <c r="C3294" s="2">
        <v>52496800</v>
      </c>
      <c r="D3294" s="2">
        <v>52713600</v>
      </c>
      <c r="E3294" s="2">
        <v>48812100</v>
      </c>
      <c r="F3294" s="2">
        <v>52020000</v>
      </c>
      <c r="G3294" s="2">
        <v>48031800</v>
      </c>
      <c r="H3294" s="2">
        <v>43581200</v>
      </c>
      <c r="I3294" s="2">
        <v>38812700</v>
      </c>
      <c r="J3294" s="2">
        <v>34593300</v>
      </c>
      <c r="K3294" s="2">
        <v>30648400</v>
      </c>
      <c r="L3294" s="2">
        <v>29001200</v>
      </c>
      <c r="M3294" s="2">
        <v>28770000</v>
      </c>
      <c r="N3294" s="2">
        <v>28856600</v>
      </c>
      <c r="O3294" s="2">
        <v>28697700</v>
      </c>
      <c r="P3294" s="2">
        <v>28452000</v>
      </c>
      <c r="Q3294" s="2">
        <v>28697700</v>
      </c>
      <c r="R3294" s="2">
        <v>28394200</v>
      </c>
      <c r="S3294" s="2">
        <v>27758400</v>
      </c>
      <c r="T3294" s="2">
        <v>27397200</v>
      </c>
      <c r="U3294" s="2">
        <v>26804800</v>
      </c>
      <c r="V3294" s="2">
        <v>26486800</v>
      </c>
      <c r="W3294" s="2">
        <v>26573600</v>
      </c>
      <c r="X3294" s="2">
        <v>26689200</v>
      </c>
      <c r="Y3294" s="2">
        <v>26400200</v>
      </c>
      <c r="Z3294" s="2">
        <v>26053400</v>
      </c>
      <c r="AA3294" s="2">
        <v>25822200</v>
      </c>
      <c r="AB3294" s="2">
        <v>25605400</v>
      </c>
      <c r="AC3294" s="2">
        <v>25518700</v>
      </c>
      <c r="AD3294" s="2">
        <v>25475400</v>
      </c>
      <c r="AE3294" s="2">
        <v>25374200</v>
      </c>
      <c r="AF3294" s="2">
        <v>25056300</v>
      </c>
    </row>
    <row r="3295" spans="1:32">
      <c r="A3295" t="s">
        <v>8898</v>
      </c>
      <c r="B3295" t="s">
        <v>19</v>
      </c>
      <c r="C3295" s="2">
        <v>47083700</v>
      </c>
      <c r="D3295" s="2">
        <v>47278100</v>
      </c>
      <c r="E3295" s="2">
        <v>43778900</v>
      </c>
      <c r="F3295" s="2">
        <v>46656000</v>
      </c>
      <c r="G3295" s="2">
        <v>43079000</v>
      </c>
      <c r="H3295" s="2">
        <v>39087400</v>
      </c>
      <c r="I3295" s="2">
        <v>34810600</v>
      </c>
      <c r="J3295" s="2">
        <v>31026200</v>
      </c>
      <c r="K3295" s="2">
        <v>27488200</v>
      </c>
      <c r="L3295" s="2">
        <v>26010700</v>
      </c>
      <c r="M3295" s="2">
        <v>25803400</v>
      </c>
      <c r="N3295" s="2">
        <v>25881100</v>
      </c>
      <c r="O3295" s="2">
        <v>25738600</v>
      </c>
      <c r="P3295" s="2">
        <v>25518200</v>
      </c>
      <c r="Q3295" s="2">
        <v>25738600</v>
      </c>
      <c r="R3295" s="2">
        <v>25466400</v>
      </c>
      <c r="S3295" s="2">
        <v>24896200</v>
      </c>
      <c r="T3295" s="2">
        <v>24572200</v>
      </c>
      <c r="U3295" s="2">
        <v>24040800</v>
      </c>
      <c r="V3295" s="2">
        <v>23755700</v>
      </c>
      <c r="W3295" s="2">
        <v>23833400</v>
      </c>
      <c r="X3295" s="2">
        <v>23937100</v>
      </c>
      <c r="Y3295" s="2">
        <v>23677900</v>
      </c>
      <c r="Z3295" s="2">
        <v>23366900</v>
      </c>
      <c r="AA3295" s="2">
        <v>23159500</v>
      </c>
      <c r="AB3295" s="2">
        <v>22965100</v>
      </c>
      <c r="AC3295" s="2">
        <v>22887400</v>
      </c>
      <c r="AD3295" s="2">
        <v>22848500</v>
      </c>
      <c r="AE3295" s="2">
        <v>22757800</v>
      </c>
      <c r="AF3295" s="2">
        <v>22472600</v>
      </c>
    </row>
    <row r="3296" spans="1:32">
      <c r="A3296" t="s">
        <v>8899</v>
      </c>
      <c r="B3296" t="s">
        <v>19</v>
      </c>
      <c r="C3296" s="2">
        <v>122141000</v>
      </c>
      <c r="D3296" s="2">
        <v>122646000</v>
      </c>
      <c r="E3296" s="2">
        <v>113568000</v>
      </c>
      <c r="F3296" s="2">
        <v>121032000</v>
      </c>
      <c r="G3296" s="2">
        <v>111753000</v>
      </c>
      <c r="H3296" s="2">
        <v>101398000</v>
      </c>
      <c r="I3296" s="2">
        <v>90303300</v>
      </c>
      <c r="J3296" s="2">
        <v>80486300</v>
      </c>
      <c r="K3296" s="2">
        <v>71308000</v>
      </c>
      <c r="L3296" s="2">
        <v>67475300</v>
      </c>
      <c r="M3296" s="2">
        <v>66937400</v>
      </c>
      <c r="N3296" s="2">
        <v>67139100</v>
      </c>
      <c r="O3296" s="2">
        <v>66769300</v>
      </c>
      <c r="P3296" s="2">
        <v>66197800</v>
      </c>
      <c r="Q3296" s="2">
        <v>66769300</v>
      </c>
      <c r="R3296" s="2">
        <v>66063300</v>
      </c>
      <c r="S3296" s="2">
        <v>64584000</v>
      </c>
      <c r="T3296" s="2">
        <v>63743500</v>
      </c>
      <c r="U3296" s="2">
        <v>62365100</v>
      </c>
      <c r="V3296" s="2">
        <v>61625500</v>
      </c>
      <c r="W3296" s="2">
        <v>61827200</v>
      </c>
      <c r="X3296" s="2">
        <v>62096100</v>
      </c>
      <c r="Y3296" s="2">
        <v>61423700</v>
      </c>
      <c r="Z3296" s="2">
        <v>60616900</v>
      </c>
      <c r="AA3296" s="2">
        <v>60078900</v>
      </c>
      <c r="AB3296" s="2">
        <v>59574600</v>
      </c>
      <c r="AC3296" s="2">
        <v>59372900</v>
      </c>
      <c r="AD3296" s="2">
        <v>59272100</v>
      </c>
      <c r="AE3296" s="2">
        <v>59036700</v>
      </c>
      <c r="AF3296" s="2">
        <v>58297100</v>
      </c>
    </row>
    <row r="3297" spans="1:32">
      <c r="A3297" t="s">
        <v>8900</v>
      </c>
      <c r="B3297" t="s">
        <v>19</v>
      </c>
      <c r="C3297" s="2">
        <v>12315900</v>
      </c>
      <c r="D3297" s="2">
        <v>12366700</v>
      </c>
      <c r="E3297" s="2">
        <v>11451400</v>
      </c>
      <c r="F3297" s="2">
        <v>12204000</v>
      </c>
      <c r="G3297" s="2">
        <v>11268400</v>
      </c>
      <c r="H3297" s="2">
        <v>10224200</v>
      </c>
      <c r="I3297" s="2">
        <v>9105540</v>
      </c>
      <c r="J3297" s="2">
        <v>8115660</v>
      </c>
      <c r="K3297" s="2">
        <v>7190190</v>
      </c>
      <c r="L3297" s="2">
        <v>6803730</v>
      </c>
      <c r="M3297" s="2">
        <v>6749490</v>
      </c>
      <c r="N3297" s="2">
        <v>6769830</v>
      </c>
      <c r="O3297" s="2">
        <v>6732540</v>
      </c>
      <c r="P3297" s="2">
        <v>6674910</v>
      </c>
      <c r="Q3297" s="2">
        <v>6732540</v>
      </c>
      <c r="R3297" s="2">
        <v>6661350</v>
      </c>
      <c r="S3297" s="2">
        <v>6512190</v>
      </c>
      <c r="T3297" s="2">
        <v>6427440</v>
      </c>
      <c r="U3297" s="2">
        <v>6288450</v>
      </c>
      <c r="V3297" s="2">
        <v>6213870</v>
      </c>
      <c r="W3297" s="2">
        <v>6234210</v>
      </c>
      <c r="X3297" s="2">
        <v>6261330</v>
      </c>
      <c r="Y3297" s="2">
        <v>6193530</v>
      </c>
      <c r="Z3297" s="2">
        <v>6112170</v>
      </c>
      <c r="AA3297" s="2">
        <v>6057930</v>
      </c>
      <c r="AB3297" s="2">
        <v>6007080</v>
      </c>
      <c r="AC3297" s="2">
        <v>5986740</v>
      </c>
      <c r="AD3297" s="2">
        <v>5976570</v>
      </c>
      <c r="AE3297" s="2">
        <v>5952840</v>
      </c>
      <c r="AF3297" s="2">
        <v>5878260</v>
      </c>
    </row>
    <row r="3298" spans="1:32">
      <c r="A3298" t="s">
        <v>8901</v>
      </c>
      <c r="B3298" t="s">
        <v>19</v>
      </c>
      <c r="C3298" s="2">
        <v>8101590</v>
      </c>
      <c r="D3298" s="2">
        <v>8135040</v>
      </c>
      <c r="E3298" s="2">
        <v>7532940</v>
      </c>
      <c r="F3298" s="2">
        <v>8028000</v>
      </c>
      <c r="G3298" s="2">
        <v>7412520</v>
      </c>
      <c r="H3298" s="2">
        <v>6725680</v>
      </c>
      <c r="I3298" s="2">
        <v>5989780</v>
      </c>
      <c r="J3298" s="2">
        <v>5338620</v>
      </c>
      <c r="K3298" s="2">
        <v>4729830</v>
      </c>
      <c r="L3298" s="2">
        <v>4475610</v>
      </c>
      <c r="M3298" s="2">
        <v>4439930</v>
      </c>
      <c r="N3298" s="2">
        <v>4453310</v>
      </c>
      <c r="O3298" s="2">
        <v>4428780</v>
      </c>
      <c r="P3298" s="2">
        <v>4390870</v>
      </c>
      <c r="Q3298" s="2">
        <v>4428780</v>
      </c>
      <c r="R3298" s="2">
        <v>4381950</v>
      </c>
      <c r="S3298" s="2">
        <v>4283830</v>
      </c>
      <c r="T3298" s="2">
        <v>4228080</v>
      </c>
      <c r="U3298" s="2">
        <v>4136650</v>
      </c>
      <c r="V3298" s="2">
        <v>4087590</v>
      </c>
      <c r="W3298" s="2">
        <v>4100970</v>
      </c>
      <c r="X3298" s="2">
        <v>4118810</v>
      </c>
      <c r="Y3298" s="2">
        <v>4074210</v>
      </c>
      <c r="Z3298" s="2">
        <v>4020690</v>
      </c>
      <c r="AA3298" s="2">
        <v>3985010</v>
      </c>
      <c r="AB3298" s="2">
        <v>3951560</v>
      </c>
      <c r="AC3298" s="2">
        <v>3938180</v>
      </c>
      <c r="AD3298" s="2">
        <v>3931490</v>
      </c>
      <c r="AE3298" s="2">
        <v>3915880</v>
      </c>
      <c r="AF3298" s="2">
        <v>3866820</v>
      </c>
    </row>
    <row r="3299" spans="1:32">
      <c r="A3299" t="s">
        <v>8902</v>
      </c>
      <c r="B3299" t="s">
        <v>19</v>
      </c>
      <c r="C3299" s="2">
        <v>75748000</v>
      </c>
      <c r="D3299" s="2">
        <v>76060800</v>
      </c>
      <c r="E3299" s="2">
        <v>70431300</v>
      </c>
      <c r="F3299" s="2">
        <v>75060000</v>
      </c>
      <c r="G3299" s="2">
        <v>69305400</v>
      </c>
      <c r="H3299" s="2">
        <v>62883600</v>
      </c>
      <c r="I3299" s="2">
        <v>56003100</v>
      </c>
      <c r="J3299" s="2">
        <v>49914900</v>
      </c>
      <c r="K3299" s="2">
        <v>44222800</v>
      </c>
      <c r="L3299" s="2">
        <v>41846000</v>
      </c>
      <c r="M3299" s="2">
        <v>41512400</v>
      </c>
      <c r="N3299" s="2">
        <v>41637400</v>
      </c>
      <c r="O3299" s="2">
        <v>41408100</v>
      </c>
      <c r="P3299" s="2">
        <v>41053600</v>
      </c>
      <c r="Q3299" s="2">
        <v>41408100</v>
      </c>
      <c r="R3299" s="2">
        <v>40970200</v>
      </c>
      <c r="S3299" s="2">
        <v>40052800</v>
      </c>
      <c r="T3299" s="2">
        <v>39531600</v>
      </c>
      <c r="U3299" s="2">
        <v>38676800</v>
      </c>
      <c r="V3299" s="2">
        <v>38218000</v>
      </c>
      <c r="W3299" s="2">
        <v>38343200</v>
      </c>
      <c r="X3299" s="2">
        <v>38510000</v>
      </c>
      <c r="Y3299" s="2">
        <v>38093000</v>
      </c>
      <c r="Z3299" s="2">
        <v>37592600</v>
      </c>
      <c r="AA3299" s="2">
        <v>37259000</v>
      </c>
      <c r="AB3299" s="2">
        <v>36946200</v>
      </c>
      <c r="AC3299" s="2">
        <v>36821100</v>
      </c>
      <c r="AD3299" s="2">
        <v>36758600</v>
      </c>
      <c r="AE3299" s="2">
        <v>36612600</v>
      </c>
      <c r="AF3299" s="2">
        <v>36153900</v>
      </c>
    </row>
    <row r="3300" spans="1:32">
      <c r="A3300" t="s">
        <v>8903</v>
      </c>
      <c r="B3300" t="s">
        <v>19</v>
      </c>
      <c r="C3300" s="2">
        <v>24014100</v>
      </c>
      <c r="D3300" s="2">
        <v>24113300</v>
      </c>
      <c r="E3300" s="2">
        <v>22328600</v>
      </c>
      <c r="F3300" s="2">
        <v>23796000</v>
      </c>
      <c r="G3300" s="2">
        <v>21971600</v>
      </c>
      <c r="H3300" s="2">
        <v>19935800</v>
      </c>
      <c r="I3300" s="2">
        <v>17754500</v>
      </c>
      <c r="J3300" s="2">
        <v>15824300</v>
      </c>
      <c r="K3300" s="2">
        <v>14019800</v>
      </c>
      <c r="L3300" s="2">
        <v>13266300</v>
      </c>
      <c r="M3300" s="2">
        <v>13160500</v>
      </c>
      <c r="N3300" s="2">
        <v>13200200</v>
      </c>
      <c r="O3300" s="2">
        <v>13127500</v>
      </c>
      <c r="P3300" s="2">
        <v>13015100</v>
      </c>
      <c r="Q3300" s="2">
        <v>13127500</v>
      </c>
      <c r="R3300" s="2">
        <v>12988600</v>
      </c>
      <c r="S3300" s="2">
        <v>12697800</v>
      </c>
      <c r="T3300" s="2">
        <v>12532600</v>
      </c>
      <c r="U3300" s="2">
        <v>12261600</v>
      </c>
      <c r="V3300" s="2">
        <v>12116100</v>
      </c>
      <c r="W3300" s="2">
        <v>12155800</v>
      </c>
      <c r="X3300" s="2">
        <v>12208700</v>
      </c>
      <c r="Y3300" s="2">
        <v>12076500</v>
      </c>
      <c r="Z3300" s="2">
        <v>11917800</v>
      </c>
      <c r="AA3300" s="2">
        <v>11812100</v>
      </c>
      <c r="AB3300" s="2">
        <v>11712900</v>
      </c>
      <c r="AC3300" s="2">
        <v>11673300</v>
      </c>
      <c r="AD3300" s="2">
        <v>11653400</v>
      </c>
      <c r="AE3300" s="2">
        <v>11607200</v>
      </c>
      <c r="AF3300" s="2">
        <v>11461700</v>
      </c>
    </row>
    <row r="3301" spans="1:32">
      <c r="A3301" t="s">
        <v>8904</v>
      </c>
      <c r="B3301" t="s">
        <v>19</v>
      </c>
      <c r="C3301">
        <v>0</v>
      </c>
      <c r="D3301">
        <v>0</v>
      </c>
      <c r="E3301">
        <v>0</v>
      </c>
      <c r="F3301">
        <v>0</v>
      </c>
      <c r="G3301">
        <v>0</v>
      </c>
      <c r="H3301">
        <v>0</v>
      </c>
      <c r="I3301">
        <v>0</v>
      </c>
      <c r="J3301">
        <v>0</v>
      </c>
      <c r="K3301">
        <v>0</v>
      </c>
      <c r="L3301">
        <v>0</v>
      </c>
      <c r="M3301">
        <v>0</v>
      </c>
      <c r="N3301">
        <v>0</v>
      </c>
      <c r="O3301">
        <v>0</v>
      </c>
      <c r="P3301">
        <v>0</v>
      </c>
      <c r="Q3301">
        <v>0</v>
      </c>
      <c r="R3301">
        <v>0</v>
      </c>
      <c r="S3301">
        <v>0</v>
      </c>
      <c r="T3301">
        <v>0</v>
      </c>
      <c r="U3301">
        <v>0</v>
      </c>
      <c r="V3301">
        <v>0</v>
      </c>
      <c r="W3301">
        <v>0</v>
      </c>
      <c r="X3301">
        <v>0</v>
      </c>
      <c r="Y3301">
        <v>0</v>
      </c>
      <c r="Z3301">
        <v>0</v>
      </c>
      <c r="AA3301">
        <v>0</v>
      </c>
      <c r="AB3301">
        <v>0</v>
      </c>
      <c r="AC3301">
        <v>0</v>
      </c>
      <c r="AD3301">
        <v>0</v>
      </c>
      <c r="AE3301">
        <v>0</v>
      </c>
      <c r="AF3301">
        <v>0</v>
      </c>
    </row>
    <row r="3302" spans="1:32">
      <c r="A3302" t="s">
        <v>8905</v>
      </c>
      <c r="B3302" t="s">
        <v>19</v>
      </c>
      <c r="C3302" s="2">
        <v>10100400000000</v>
      </c>
      <c r="D3302" s="2">
        <v>10145400000000</v>
      </c>
      <c r="E3302" s="2">
        <v>9597620000000</v>
      </c>
      <c r="F3302" s="2">
        <v>9402510000000</v>
      </c>
      <c r="G3302" s="2">
        <v>9327470000000</v>
      </c>
      <c r="H3302" s="2">
        <v>9327470000000</v>
      </c>
      <c r="I3302" s="2">
        <v>9252430000000</v>
      </c>
      <c r="J3302" s="2">
        <v>9229920000000</v>
      </c>
      <c r="K3302" s="2">
        <v>9147380000000</v>
      </c>
      <c r="L3302" s="2">
        <v>9124860000000</v>
      </c>
      <c r="M3302" s="2">
        <v>9079840000000</v>
      </c>
      <c r="N3302" s="2">
        <v>9079840000000</v>
      </c>
      <c r="O3302" s="2">
        <v>9109860000000</v>
      </c>
      <c r="P3302" s="2">
        <v>9109860000000</v>
      </c>
      <c r="Q3302" s="2">
        <v>9109860000000</v>
      </c>
      <c r="R3302" s="2">
        <v>9117360000000</v>
      </c>
      <c r="S3302" s="2">
        <v>9124860000000</v>
      </c>
      <c r="T3302" s="2">
        <v>9094850000000</v>
      </c>
      <c r="U3302" s="2">
        <v>9102350000000</v>
      </c>
      <c r="V3302" s="2">
        <v>9064830000000</v>
      </c>
      <c r="W3302" s="2">
        <v>9034820000000</v>
      </c>
      <c r="X3302" s="2">
        <v>9027310000000</v>
      </c>
      <c r="Y3302" s="2">
        <v>9042320000000</v>
      </c>
      <c r="Z3302" s="2">
        <v>9064830000000</v>
      </c>
      <c r="AA3302" s="2">
        <v>9034820000000</v>
      </c>
      <c r="AB3302" s="2">
        <v>9042320000000</v>
      </c>
      <c r="AC3302" s="2">
        <v>9004800000000</v>
      </c>
      <c r="AD3302" s="2">
        <v>9012300000000</v>
      </c>
      <c r="AE3302" s="2">
        <v>9034820000000</v>
      </c>
      <c r="AF3302" s="2">
        <v>9049820000000</v>
      </c>
    </row>
    <row r="3303" spans="1:32">
      <c r="A3303" t="s">
        <v>8906</v>
      </c>
      <c r="B3303" t="s">
        <v>19</v>
      </c>
      <c r="C3303" s="2">
        <v>187498000</v>
      </c>
      <c r="D3303" s="2">
        <v>188334000</v>
      </c>
      <c r="E3303" s="2">
        <v>178165000</v>
      </c>
      <c r="F3303" s="2">
        <v>174543000</v>
      </c>
      <c r="G3303" s="2">
        <v>173150000</v>
      </c>
      <c r="H3303" s="2">
        <v>173150000</v>
      </c>
      <c r="I3303" s="2">
        <v>171757000</v>
      </c>
      <c r="J3303" s="2">
        <v>171339000</v>
      </c>
      <c r="K3303" s="2">
        <v>169807000</v>
      </c>
      <c r="L3303" s="2">
        <v>169389000</v>
      </c>
      <c r="M3303" s="2">
        <v>168553000</v>
      </c>
      <c r="N3303" s="2">
        <v>168553000</v>
      </c>
      <c r="O3303" s="2">
        <v>169110000</v>
      </c>
      <c r="P3303" s="2">
        <v>169110000</v>
      </c>
      <c r="Q3303" s="2">
        <v>169110000</v>
      </c>
      <c r="R3303" s="2">
        <v>169250000</v>
      </c>
      <c r="S3303" s="2">
        <v>169389000</v>
      </c>
      <c r="T3303" s="2">
        <v>168832000</v>
      </c>
      <c r="U3303" s="2">
        <v>168971000</v>
      </c>
      <c r="V3303" s="2">
        <v>168274000</v>
      </c>
      <c r="W3303" s="2">
        <v>167717000</v>
      </c>
      <c r="X3303" s="2">
        <v>167578000</v>
      </c>
      <c r="Y3303" s="2">
        <v>167856000</v>
      </c>
      <c r="Z3303" s="2">
        <v>168274000</v>
      </c>
      <c r="AA3303" s="2">
        <v>167717000</v>
      </c>
      <c r="AB3303" s="2">
        <v>167856000</v>
      </c>
      <c r="AC3303" s="2">
        <v>167160000</v>
      </c>
      <c r="AD3303" s="2">
        <v>167299000</v>
      </c>
      <c r="AE3303" s="2">
        <v>167717000</v>
      </c>
      <c r="AF3303" s="2">
        <v>167996000</v>
      </c>
    </row>
    <row r="3304" spans="1:32">
      <c r="A3304" t="s">
        <v>8907</v>
      </c>
      <c r="B3304" t="s">
        <v>19</v>
      </c>
      <c r="C3304" s="2">
        <v>924029000</v>
      </c>
      <c r="D3304" s="2">
        <v>928148000</v>
      </c>
      <c r="E3304" s="2">
        <v>878034000</v>
      </c>
      <c r="F3304" s="2">
        <v>860184000</v>
      </c>
      <c r="G3304" s="2">
        <v>853320000</v>
      </c>
      <c r="H3304" s="2">
        <v>853320000</v>
      </c>
      <c r="I3304" s="2">
        <v>846454000</v>
      </c>
      <c r="J3304" s="2">
        <v>844395000</v>
      </c>
      <c r="K3304" s="2">
        <v>836844000</v>
      </c>
      <c r="L3304" s="2">
        <v>834784000</v>
      </c>
      <c r="M3304" s="2">
        <v>830665000</v>
      </c>
      <c r="N3304" s="2">
        <v>830665000</v>
      </c>
      <c r="O3304" s="2">
        <v>833411000</v>
      </c>
      <c r="P3304" s="2">
        <v>833411000</v>
      </c>
      <c r="Q3304" s="2">
        <v>833411000</v>
      </c>
      <c r="R3304" s="2">
        <v>834098000</v>
      </c>
      <c r="S3304" s="2">
        <v>834784000</v>
      </c>
      <c r="T3304" s="2">
        <v>832038000</v>
      </c>
      <c r="U3304" s="2">
        <v>832724000</v>
      </c>
      <c r="V3304" s="2">
        <v>829292000</v>
      </c>
      <c r="W3304" s="2">
        <v>826546000</v>
      </c>
      <c r="X3304" s="2">
        <v>825860000</v>
      </c>
      <c r="Y3304" s="2">
        <v>827232000</v>
      </c>
      <c r="Z3304" s="2">
        <v>829292000</v>
      </c>
      <c r="AA3304" s="2">
        <v>826546000</v>
      </c>
      <c r="AB3304" s="2">
        <v>827232000</v>
      </c>
      <c r="AC3304" s="2">
        <v>823800000</v>
      </c>
      <c r="AD3304" s="2">
        <v>824486000</v>
      </c>
      <c r="AE3304" s="2">
        <v>826546000</v>
      </c>
      <c r="AF3304" s="2">
        <v>827919000</v>
      </c>
    </row>
    <row r="3305" spans="1:32">
      <c r="A3305" t="s">
        <v>8908</v>
      </c>
      <c r="B3305" t="s">
        <v>19</v>
      </c>
      <c r="C3305" s="2">
        <v>2744220000</v>
      </c>
      <c r="D3305" s="2">
        <v>2756460000</v>
      </c>
      <c r="E3305" s="2">
        <v>2607630000</v>
      </c>
      <c r="F3305" s="2">
        <v>2554620000</v>
      </c>
      <c r="G3305" s="2">
        <v>2534230000</v>
      </c>
      <c r="H3305" s="2">
        <v>2534230000</v>
      </c>
      <c r="I3305" s="2">
        <v>2513840000</v>
      </c>
      <c r="J3305" s="2">
        <v>2507720000</v>
      </c>
      <c r="K3305" s="2">
        <v>2485300000</v>
      </c>
      <c r="L3305" s="2">
        <v>2479180000</v>
      </c>
      <c r="M3305" s="2">
        <v>2466950000</v>
      </c>
      <c r="N3305" s="2">
        <v>2466950000</v>
      </c>
      <c r="O3305" s="2">
        <v>2475100000</v>
      </c>
      <c r="P3305" s="2">
        <v>2475100000</v>
      </c>
      <c r="Q3305" s="2">
        <v>2475100000</v>
      </c>
      <c r="R3305" s="2">
        <v>2477140000</v>
      </c>
      <c r="S3305" s="2">
        <v>2479180000</v>
      </c>
      <c r="T3305" s="2">
        <v>2471030000</v>
      </c>
      <c r="U3305" s="2">
        <v>2473060000</v>
      </c>
      <c r="V3305" s="2">
        <v>2462870000</v>
      </c>
      <c r="W3305" s="2">
        <v>2454720000</v>
      </c>
      <c r="X3305" s="2">
        <v>2452680000</v>
      </c>
      <c r="Y3305" s="2">
        <v>2456750000</v>
      </c>
      <c r="Z3305" s="2">
        <v>2462870000</v>
      </c>
      <c r="AA3305" s="2">
        <v>2454720000</v>
      </c>
      <c r="AB3305" s="2">
        <v>2456750000</v>
      </c>
      <c r="AC3305" s="2">
        <v>2446560000</v>
      </c>
      <c r="AD3305" s="2">
        <v>2448600000</v>
      </c>
      <c r="AE3305" s="2">
        <v>2454720000</v>
      </c>
      <c r="AF3305" s="2">
        <v>2458790000</v>
      </c>
    </row>
    <row r="3306" spans="1:32">
      <c r="A3306" t="s">
        <v>8909</v>
      </c>
      <c r="B3306" t="s">
        <v>19</v>
      </c>
      <c r="C3306" s="2">
        <v>194497000</v>
      </c>
      <c r="D3306" s="2">
        <v>195364000</v>
      </c>
      <c r="E3306" s="2">
        <v>184816000</v>
      </c>
      <c r="F3306" s="2">
        <v>181058000</v>
      </c>
      <c r="G3306" s="2">
        <v>179614000</v>
      </c>
      <c r="H3306" s="2">
        <v>179614000</v>
      </c>
      <c r="I3306" s="2">
        <v>178168000</v>
      </c>
      <c r="J3306" s="2">
        <v>177735000</v>
      </c>
      <c r="K3306" s="2">
        <v>176146000</v>
      </c>
      <c r="L3306" s="2">
        <v>175712000</v>
      </c>
      <c r="M3306" s="2">
        <v>174845000</v>
      </c>
      <c r="N3306" s="2">
        <v>174845000</v>
      </c>
      <c r="O3306" s="2">
        <v>175423000</v>
      </c>
      <c r="P3306" s="2">
        <v>175423000</v>
      </c>
      <c r="Q3306" s="2">
        <v>175423000</v>
      </c>
      <c r="R3306" s="2">
        <v>175568000</v>
      </c>
      <c r="S3306" s="2">
        <v>175712000</v>
      </c>
      <c r="T3306" s="2">
        <v>175134000</v>
      </c>
      <c r="U3306" s="2">
        <v>175278000</v>
      </c>
      <c r="V3306" s="2">
        <v>174556000</v>
      </c>
      <c r="W3306" s="2">
        <v>173978000</v>
      </c>
      <c r="X3306" s="2">
        <v>173834000</v>
      </c>
      <c r="Y3306" s="2">
        <v>174122000</v>
      </c>
      <c r="Z3306" s="2">
        <v>174556000</v>
      </c>
      <c r="AA3306" s="2">
        <v>173978000</v>
      </c>
      <c r="AB3306" s="2">
        <v>174122000</v>
      </c>
      <c r="AC3306" s="2">
        <v>173400000</v>
      </c>
      <c r="AD3306" s="2">
        <v>173544000</v>
      </c>
      <c r="AE3306" s="2">
        <v>173978000</v>
      </c>
      <c r="AF3306" s="2">
        <v>174267000</v>
      </c>
    </row>
    <row r="3307" spans="1:32">
      <c r="A3307" t="s">
        <v>8910</v>
      </c>
      <c r="B3307" t="s">
        <v>19</v>
      </c>
      <c r="C3307" s="2">
        <v>174442000</v>
      </c>
      <c r="D3307" s="2">
        <v>175219000</v>
      </c>
      <c r="E3307" s="2">
        <v>165758000</v>
      </c>
      <c r="F3307" s="2">
        <v>162389000</v>
      </c>
      <c r="G3307" s="2">
        <v>161093000</v>
      </c>
      <c r="H3307" s="2">
        <v>161093000</v>
      </c>
      <c r="I3307" s="2">
        <v>159797000</v>
      </c>
      <c r="J3307" s="2">
        <v>159408000</v>
      </c>
      <c r="K3307" s="2">
        <v>157982000</v>
      </c>
      <c r="L3307" s="2">
        <v>157594000</v>
      </c>
      <c r="M3307" s="2">
        <v>156816000</v>
      </c>
      <c r="N3307" s="2">
        <v>156816000</v>
      </c>
      <c r="O3307" s="2">
        <v>157334000</v>
      </c>
      <c r="P3307" s="2">
        <v>157334000</v>
      </c>
      <c r="Q3307" s="2">
        <v>157334000</v>
      </c>
      <c r="R3307" s="2">
        <v>157464000</v>
      </c>
      <c r="S3307" s="2">
        <v>157594000</v>
      </c>
      <c r="T3307" s="2">
        <v>157075000</v>
      </c>
      <c r="U3307" s="2">
        <v>157205000</v>
      </c>
      <c r="V3307" s="2">
        <v>156557000</v>
      </c>
      <c r="W3307" s="2">
        <v>156038000</v>
      </c>
      <c r="X3307" s="2">
        <v>155909000</v>
      </c>
      <c r="Y3307" s="2">
        <v>156168000</v>
      </c>
      <c r="Z3307" s="2">
        <v>156557000</v>
      </c>
      <c r="AA3307" s="2">
        <v>156038000</v>
      </c>
      <c r="AB3307" s="2">
        <v>156168000</v>
      </c>
      <c r="AC3307" s="2">
        <v>155520000</v>
      </c>
      <c r="AD3307" s="2">
        <v>155650000</v>
      </c>
      <c r="AE3307" s="2">
        <v>156038000</v>
      </c>
      <c r="AF3307" s="2">
        <v>156298000</v>
      </c>
    </row>
    <row r="3308" spans="1:32">
      <c r="A3308" t="s">
        <v>8911</v>
      </c>
      <c r="B3308" t="s">
        <v>19</v>
      </c>
      <c r="C3308" s="2">
        <v>452525000</v>
      </c>
      <c r="D3308" s="2">
        <v>454542000</v>
      </c>
      <c r="E3308" s="2">
        <v>430000000</v>
      </c>
      <c r="F3308" s="2">
        <v>421259000</v>
      </c>
      <c r="G3308" s="2">
        <v>417897000</v>
      </c>
      <c r="H3308" s="2">
        <v>417897000</v>
      </c>
      <c r="I3308" s="2">
        <v>414535000</v>
      </c>
      <c r="J3308" s="2">
        <v>413526000</v>
      </c>
      <c r="K3308" s="2">
        <v>409828000</v>
      </c>
      <c r="L3308" s="2">
        <v>408819000</v>
      </c>
      <c r="M3308" s="2">
        <v>406802000</v>
      </c>
      <c r="N3308" s="2">
        <v>406802000</v>
      </c>
      <c r="O3308" s="2">
        <v>408147000</v>
      </c>
      <c r="P3308" s="2">
        <v>408147000</v>
      </c>
      <c r="Q3308" s="2">
        <v>408147000</v>
      </c>
      <c r="R3308" s="2">
        <v>408483000</v>
      </c>
      <c r="S3308" s="2">
        <v>408819000</v>
      </c>
      <c r="T3308" s="2">
        <v>407474000</v>
      </c>
      <c r="U3308" s="2">
        <v>407811000</v>
      </c>
      <c r="V3308" s="2">
        <v>406130000</v>
      </c>
      <c r="W3308" s="2">
        <v>404785000</v>
      </c>
      <c r="X3308" s="2">
        <v>404449000</v>
      </c>
      <c r="Y3308" s="2">
        <v>405121000</v>
      </c>
      <c r="Z3308" s="2">
        <v>406130000</v>
      </c>
      <c r="AA3308" s="2">
        <v>404785000</v>
      </c>
      <c r="AB3308" s="2">
        <v>405121000</v>
      </c>
      <c r="AC3308" s="2">
        <v>403440000</v>
      </c>
      <c r="AD3308" s="2">
        <v>403776000</v>
      </c>
      <c r="AE3308" s="2">
        <v>404785000</v>
      </c>
      <c r="AF3308" s="2">
        <v>405457000</v>
      </c>
    </row>
    <row r="3309" spans="1:32">
      <c r="A3309" t="s">
        <v>8912</v>
      </c>
      <c r="B3309" t="s">
        <v>19</v>
      </c>
      <c r="C3309" s="2">
        <v>45629400</v>
      </c>
      <c r="D3309" s="2">
        <v>45832800</v>
      </c>
      <c r="E3309" s="2">
        <v>43358100</v>
      </c>
      <c r="F3309" s="2">
        <v>42476700</v>
      </c>
      <c r="G3309" s="2">
        <v>42137700</v>
      </c>
      <c r="H3309" s="2">
        <v>42137700</v>
      </c>
      <c r="I3309" s="2">
        <v>41798700</v>
      </c>
      <c r="J3309" s="2">
        <v>41697000</v>
      </c>
      <c r="K3309" s="2">
        <v>41324100</v>
      </c>
      <c r="L3309" s="2">
        <v>41222400</v>
      </c>
      <c r="M3309" s="2">
        <v>41019000</v>
      </c>
      <c r="N3309" s="2">
        <v>41019000</v>
      </c>
      <c r="O3309" s="2">
        <v>41154600</v>
      </c>
      <c r="P3309" s="2">
        <v>41154600</v>
      </c>
      <c r="Q3309" s="2">
        <v>41154600</v>
      </c>
      <c r="R3309" s="2">
        <v>41188500</v>
      </c>
      <c r="S3309" s="2">
        <v>41222400</v>
      </c>
      <c r="T3309" s="2">
        <v>41086800</v>
      </c>
      <c r="U3309" s="2">
        <v>41120700</v>
      </c>
      <c r="V3309" s="2">
        <v>40951200</v>
      </c>
      <c r="W3309" s="2">
        <v>40815600</v>
      </c>
      <c r="X3309" s="2">
        <v>40781700</v>
      </c>
      <c r="Y3309" s="2">
        <v>40849500</v>
      </c>
      <c r="Z3309" s="2">
        <v>40951200</v>
      </c>
      <c r="AA3309" s="2">
        <v>40815600</v>
      </c>
      <c r="AB3309" s="2">
        <v>40849500</v>
      </c>
      <c r="AC3309" s="2">
        <v>40680000</v>
      </c>
      <c r="AD3309" s="2">
        <v>40713900</v>
      </c>
      <c r="AE3309" s="2">
        <v>40815600</v>
      </c>
      <c r="AF3309" s="2">
        <v>40883400</v>
      </c>
    </row>
    <row r="3310" spans="1:32">
      <c r="A3310" t="s">
        <v>8913</v>
      </c>
      <c r="B3310" t="s">
        <v>19</v>
      </c>
      <c r="C3310" s="2">
        <v>30015800</v>
      </c>
      <c r="D3310" s="2">
        <v>30149600</v>
      </c>
      <c r="E3310" s="2">
        <v>28521700</v>
      </c>
      <c r="F3310" s="2">
        <v>27941900</v>
      </c>
      <c r="G3310" s="2">
        <v>27718900</v>
      </c>
      <c r="H3310" s="2">
        <v>27718900</v>
      </c>
      <c r="I3310" s="2">
        <v>27495900</v>
      </c>
      <c r="J3310" s="2">
        <v>27429000</v>
      </c>
      <c r="K3310" s="2">
        <v>27183700</v>
      </c>
      <c r="L3310" s="2">
        <v>27116800</v>
      </c>
      <c r="M3310" s="2">
        <v>26983000</v>
      </c>
      <c r="N3310" s="2">
        <v>26983000</v>
      </c>
      <c r="O3310" s="2">
        <v>27072200</v>
      </c>
      <c r="P3310" s="2">
        <v>27072200</v>
      </c>
      <c r="Q3310" s="2">
        <v>27072200</v>
      </c>
      <c r="R3310" s="2">
        <v>27094500</v>
      </c>
      <c r="S3310" s="2">
        <v>27116800</v>
      </c>
      <c r="T3310" s="2">
        <v>27027600</v>
      </c>
      <c r="U3310" s="2">
        <v>27049900</v>
      </c>
      <c r="V3310" s="2">
        <v>26938400</v>
      </c>
      <c r="W3310" s="2">
        <v>26849200</v>
      </c>
      <c r="X3310" s="2">
        <v>26826900</v>
      </c>
      <c r="Y3310" s="2">
        <v>26871500</v>
      </c>
      <c r="Z3310" s="2">
        <v>26938400</v>
      </c>
      <c r="AA3310" s="2">
        <v>26849200</v>
      </c>
      <c r="AB3310" s="2">
        <v>26871500</v>
      </c>
      <c r="AC3310" s="2">
        <v>26760000</v>
      </c>
      <c r="AD3310" s="2">
        <v>26782300</v>
      </c>
      <c r="AE3310" s="2">
        <v>26849200</v>
      </c>
      <c r="AF3310" s="2">
        <v>26893800</v>
      </c>
    </row>
    <row r="3311" spans="1:32">
      <c r="A3311" t="s">
        <v>8914</v>
      </c>
      <c r="B3311" t="s">
        <v>19</v>
      </c>
      <c r="C3311" s="2">
        <v>280641000</v>
      </c>
      <c r="D3311" s="2">
        <v>281892000</v>
      </c>
      <c r="E3311" s="2">
        <v>266672000</v>
      </c>
      <c r="F3311" s="2">
        <v>261250000</v>
      </c>
      <c r="G3311" s="2">
        <v>259166000</v>
      </c>
      <c r="H3311" s="2">
        <v>259166000</v>
      </c>
      <c r="I3311" s="2">
        <v>257080000</v>
      </c>
      <c r="J3311" s="2">
        <v>256455000</v>
      </c>
      <c r="K3311" s="2">
        <v>254162000</v>
      </c>
      <c r="L3311" s="2">
        <v>253536000</v>
      </c>
      <c r="M3311" s="2">
        <v>252285000</v>
      </c>
      <c r="N3311" s="2">
        <v>252285000</v>
      </c>
      <c r="O3311" s="2">
        <v>253119000</v>
      </c>
      <c r="P3311" s="2">
        <v>253119000</v>
      </c>
      <c r="Q3311" s="2">
        <v>253119000</v>
      </c>
      <c r="R3311" s="2">
        <v>253328000</v>
      </c>
      <c r="S3311" s="2">
        <v>253536000</v>
      </c>
      <c r="T3311" s="2">
        <v>252702000</v>
      </c>
      <c r="U3311" s="2">
        <v>252910000</v>
      </c>
      <c r="V3311" s="2">
        <v>251868000</v>
      </c>
      <c r="W3311" s="2">
        <v>251034000</v>
      </c>
      <c r="X3311" s="2">
        <v>250826000</v>
      </c>
      <c r="Y3311" s="2">
        <v>251242000</v>
      </c>
      <c r="Z3311" s="2">
        <v>251868000</v>
      </c>
      <c r="AA3311" s="2">
        <v>251034000</v>
      </c>
      <c r="AB3311" s="2">
        <v>251242000</v>
      </c>
      <c r="AC3311" s="2">
        <v>250200000</v>
      </c>
      <c r="AD3311" s="2">
        <v>250408000</v>
      </c>
      <c r="AE3311" s="2">
        <v>251034000</v>
      </c>
      <c r="AF3311" s="2">
        <v>251451000</v>
      </c>
    </row>
    <row r="3312" spans="1:32">
      <c r="A3312" t="s">
        <v>8915</v>
      </c>
      <c r="B3312" t="s">
        <v>19</v>
      </c>
      <c r="C3312" s="2">
        <v>88970600</v>
      </c>
      <c r="D3312" s="2">
        <v>89367200</v>
      </c>
      <c r="E3312" s="2">
        <v>84541900</v>
      </c>
      <c r="F3312" s="2">
        <v>82823300</v>
      </c>
      <c r="G3312" s="2">
        <v>82162300</v>
      </c>
      <c r="H3312" s="2">
        <v>82162300</v>
      </c>
      <c r="I3312" s="2">
        <v>81501300</v>
      </c>
      <c r="J3312" s="2">
        <v>81303000</v>
      </c>
      <c r="K3312" s="2">
        <v>80575900</v>
      </c>
      <c r="L3312" s="2">
        <v>80377600</v>
      </c>
      <c r="M3312" s="2">
        <v>79981000</v>
      </c>
      <c r="N3312" s="2">
        <v>79981000</v>
      </c>
      <c r="O3312" s="2">
        <v>80245400</v>
      </c>
      <c r="P3312" s="2">
        <v>80245400</v>
      </c>
      <c r="Q3312" s="2">
        <v>80245400</v>
      </c>
      <c r="R3312" s="2">
        <v>80311500</v>
      </c>
      <c r="S3312" s="2">
        <v>80377600</v>
      </c>
      <c r="T3312" s="2">
        <v>80113200</v>
      </c>
      <c r="U3312" s="2">
        <v>80179300</v>
      </c>
      <c r="V3312" s="2">
        <v>79848800</v>
      </c>
      <c r="W3312" s="2">
        <v>79584400</v>
      </c>
      <c r="X3312" s="2">
        <v>79518300</v>
      </c>
      <c r="Y3312" s="2">
        <v>79650500</v>
      </c>
      <c r="Z3312" s="2">
        <v>79848800</v>
      </c>
      <c r="AA3312" s="2">
        <v>79584400</v>
      </c>
      <c r="AB3312" s="2">
        <v>79650500</v>
      </c>
      <c r="AC3312" s="2">
        <v>79320000</v>
      </c>
      <c r="AD3312" s="2">
        <v>79386100</v>
      </c>
      <c r="AE3312" s="2">
        <v>79584400</v>
      </c>
      <c r="AF3312" s="2">
        <v>79716600</v>
      </c>
    </row>
    <row r="3313" spans="1:32">
      <c r="A3313" t="s">
        <v>8916</v>
      </c>
      <c r="B3313" t="s">
        <v>19</v>
      </c>
      <c r="C3313">
        <v>0</v>
      </c>
      <c r="D3313">
        <v>0</v>
      </c>
      <c r="E3313">
        <v>0</v>
      </c>
      <c r="F3313">
        <v>0</v>
      </c>
      <c r="G3313">
        <v>0</v>
      </c>
      <c r="H3313">
        <v>0</v>
      </c>
      <c r="I3313">
        <v>0</v>
      </c>
      <c r="J3313">
        <v>0</v>
      </c>
      <c r="K3313">
        <v>0</v>
      </c>
      <c r="L3313">
        <v>0</v>
      </c>
      <c r="M3313">
        <v>0</v>
      </c>
      <c r="N3313">
        <v>0</v>
      </c>
      <c r="O3313">
        <v>0</v>
      </c>
      <c r="P3313">
        <v>0</v>
      </c>
      <c r="Q3313">
        <v>0</v>
      </c>
      <c r="R3313">
        <v>0</v>
      </c>
      <c r="S3313">
        <v>0</v>
      </c>
      <c r="T3313">
        <v>0</v>
      </c>
      <c r="U3313">
        <v>0</v>
      </c>
      <c r="V3313">
        <v>0</v>
      </c>
      <c r="W3313">
        <v>0</v>
      </c>
      <c r="X3313">
        <v>0</v>
      </c>
      <c r="Y3313">
        <v>0</v>
      </c>
      <c r="Z3313">
        <v>0</v>
      </c>
      <c r="AA3313">
        <v>0</v>
      </c>
      <c r="AB3313">
        <v>0</v>
      </c>
      <c r="AC3313">
        <v>0</v>
      </c>
      <c r="AD3313">
        <v>0</v>
      </c>
      <c r="AE3313">
        <v>0</v>
      </c>
      <c r="AF3313">
        <v>0</v>
      </c>
    </row>
    <row r="3314" spans="1:32">
      <c r="A3314" t="s">
        <v>8917</v>
      </c>
      <c r="B3314" t="s">
        <v>19</v>
      </c>
      <c r="C3314" s="2">
        <v>7395190000000</v>
      </c>
      <c r="D3314" s="2">
        <v>7425210000000</v>
      </c>
      <c r="E3314" s="2">
        <v>7699100000000</v>
      </c>
      <c r="F3314" s="2">
        <v>7377180000000</v>
      </c>
      <c r="G3314" s="2">
        <v>7140810000000</v>
      </c>
      <c r="H3314" s="2">
        <v>6874410000000</v>
      </c>
      <c r="I3314" s="2">
        <v>6614030000000</v>
      </c>
      <c r="J3314" s="2">
        <v>6439930000000</v>
      </c>
      <c r="K3314" s="2">
        <v>6316870000000</v>
      </c>
      <c r="L3314" s="2">
        <v>6196050000000</v>
      </c>
      <c r="M3314" s="2">
        <v>6075990000000</v>
      </c>
      <c r="N3314" s="2">
        <v>5982190000000</v>
      </c>
      <c r="O3314" s="2">
        <v>5910150000000</v>
      </c>
      <c r="P3314" s="2">
        <v>5842610000000</v>
      </c>
      <c r="Q3314" s="2">
        <v>5815600000000</v>
      </c>
      <c r="R3314" s="2">
        <v>5811100000000</v>
      </c>
      <c r="S3314" s="2">
        <v>5824600000000</v>
      </c>
      <c r="T3314" s="2">
        <v>5848620000000</v>
      </c>
      <c r="U3314" s="2">
        <v>5889890000000</v>
      </c>
      <c r="V3314" s="2">
        <v>5927410000000</v>
      </c>
      <c r="W3314" s="2">
        <v>5969430000000</v>
      </c>
      <c r="X3314" s="2">
        <v>6008450000000</v>
      </c>
      <c r="Y3314" s="2">
        <v>6089500000000</v>
      </c>
      <c r="Z3314" s="2">
        <v>6164540000000</v>
      </c>
      <c r="AA3314" s="2">
        <v>6235070000000</v>
      </c>
      <c r="AB3314" s="2">
        <v>6293600000000</v>
      </c>
      <c r="AC3314" s="2">
        <v>6317620000000</v>
      </c>
      <c r="AD3314" s="2">
        <v>6322870000000</v>
      </c>
      <c r="AE3314" s="2">
        <v>6346880000000</v>
      </c>
      <c r="AF3314" s="2">
        <v>6406920000000</v>
      </c>
    </row>
    <row r="3315" spans="1:32">
      <c r="A3315" t="s">
        <v>8918</v>
      </c>
      <c r="B3315" t="s">
        <v>19</v>
      </c>
      <c r="C3315" s="2">
        <v>137280000</v>
      </c>
      <c r="D3315" s="2">
        <v>137837000</v>
      </c>
      <c r="E3315" s="2">
        <v>142922000</v>
      </c>
      <c r="F3315" s="2">
        <v>136946000</v>
      </c>
      <c r="G3315" s="2">
        <v>132558000</v>
      </c>
      <c r="H3315" s="2">
        <v>127613000</v>
      </c>
      <c r="I3315" s="2">
        <v>122779000</v>
      </c>
      <c r="J3315" s="2">
        <v>119547000</v>
      </c>
      <c r="K3315" s="2">
        <v>117263000</v>
      </c>
      <c r="L3315" s="2">
        <v>115020000</v>
      </c>
      <c r="M3315" s="2">
        <v>112791000</v>
      </c>
      <c r="N3315" s="2">
        <v>111050000</v>
      </c>
      <c r="O3315" s="2">
        <v>109713000</v>
      </c>
      <c r="P3315" s="2">
        <v>108459000</v>
      </c>
      <c r="Q3315" s="2">
        <v>107958000</v>
      </c>
      <c r="R3315" s="2">
        <v>107874000</v>
      </c>
      <c r="S3315" s="2">
        <v>108125000</v>
      </c>
      <c r="T3315" s="2">
        <v>108570000</v>
      </c>
      <c r="U3315" s="2">
        <v>109337000</v>
      </c>
      <c r="V3315" s="2">
        <v>110033000</v>
      </c>
      <c r="W3315" s="2">
        <v>110813000</v>
      </c>
      <c r="X3315" s="2">
        <v>111538000</v>
      </c>
      <c r="Y3315" s="2">
        <v>113042000</v>
      </c>
      <c r="Z3315" s="2">
        <v>114435000</v>
      </c>
      <c r="AA3315" s="2">
        <v>115744000</v>
      </c>
      <c r="AB3315" s="2">
        <v>116831000</v>
      </c>
      <c r="AC3315" s="2">
        <v>117277000</v>
      </c>
      <c r="AD3315" s="2">
        <v>117374000</v>
      </c>
      <c r="AE3315" s="2">
        <v>117820000</v>
      </c>
      <c r="AF3315" s="2">
        <v>118934000</v>
      </c>
    </row>
    <row r="3316" spans="1:32">
      <c r="A3316" t="s">
        <v>8919</v>
      </c>
      <c r="B3316" t="s">
        <v>19</v>
      </c>
      <c r="C3316" s="2">
        <v>676546000</v>
      </c>
      <c r="D3316" s="2">
        <v>679292000</v>
      </c>
      <c r="E3316" s="2">
        <v>704349000</v>
      </c>
      <c r="F3316" s="2">
        <v>674898000</v>
      </c>
      <c r="G3316" s="2">
        <v>653273000</v>
      </c>
      <c r="H3316" s="2">
        <v>628903000</v>
      </c>
      <c r="I3316" s="2">
        <v>605081000</v>
      </c>
      <c r="J3316" s="2">
        <v>589154000</v>
      </c>
      <c r="K3316" s="2">
        <v>577896000</v>
      </c>
      <c r="L3316" s="2">
        <v>566843000</v>
      </c>
      <c r="M3316" s="2">
        <v>555859000</v>
      </c>
      <c r="N3316" s="2">
        <v>547278000</v>
      </c>
      <c r="O3316" s="2">
        <v>540687000</v>
      </c>
      <c r="P3316" s="2">
        <v>534509000</v>
      </c>
      <c r="Q3316" s="2">
        <v>532038000</v>
      </c>
      <c r="R3316" s="2">
        <v>531626000</v>
      </c>
      <c r="S3316" s="2">
        <v>532861000</v>
      </c>
      <c r="T3316" s="2">
        <v>535058000</v>
      </c>
      <c r="U3316" s="2">
        <v>538834000</v>
      </c>
      <c r="V3316" s="2">
        <v>542266000</v>
      </c>
      <c r="W3316" s="2">
        <v>546111000</v>
      </c>
      <c r="X3316" s="2">
        <v>549681000</v>
      </c>
      <c r="Y3316" s="2">
        <v>557095000</v>
      </c>
      <c r="Z3316" s="2">
        <v>563960000</v>
      </c>
      <c r="AA3316" s="2">
        <v>570413000</v>
      </c>
      <c r="AB3316" s="2">
        <v>575768000</v>
      </c>
      <c r="AC3316" s="2">
        <v>577964000</v>
      </c>
      <c r="AD3316" s="2">
        <v>578445000</v>
      </c>
      <c r="AE3316" s="2">
        <v>580642000</v>
      </c>
      <c r="AF3316" s="2">
        <v>586134000</v>
      </c>
    </row>
    <row r="3317" spans="1:32">
      <c r="A3317" t="s">
        <v>8920</v>
      </c>
      <c r="B3317" t="s">
        <v>19</v>
      </c>
      <c r="C3317" s="2">
        <v>2009240000</v>
      </c>
      <c r="D3317" s="2">
        <v>2017390000</v>
      </c>
      <c r="E3317" s="2">
        <v>2091810000</v>
      </c>
      <c r="F3317" s="2">
        <v>2004340000</v>
      </c>
      <c r="G3317" s="2">
        <v>1940120000</v>
      </c>
      <c r="H3317" s="2">
        <v>1867740000</v>
      </c>
      <c r="I3317" s="2">
        <v>1797000000</v>
      </c>
      <c r="J3317" s="2">
        <v>1749700000</v>
      </c>
      <c r="K3317" s="2">
        <v>1716260000</v>
      </c>
      <c r="L3317" s="2">
        <v>1683440000</v>
      </c>
      <c r="M3317" s="2">
        <v>1650820000</v>
      </c>
      <c r="N3317" s="2">
        <v>1625330000</v>
      </c>
      <c r="O3317" s="2">
        <v>1605760000</v>
      </c>
      <c r="P3317" s="2">
        <v>1587410000</v>
      </c>
      <c r="Q3317" s="2">
        <v>1580070000</v>
      </c>
      <c r="R3317" s="2">
        <v>1578850000</v>
      </c>
      <c r="S3317" s="2">
        <v>1582520000</v>
      </c>
      <c r="T3317" s="2">
        <v>1589040000</v>
      </c>
      <c r="U3317" s="2">
        <v>1600250000</v>
      </c>
      <c r="V3317" s="2">
        <v>1610450000</v>
      </c>
      <c r="W3317" s="2">
        <v>1621870000</v>
      </c>
      <c r="X3317" s="2">
        <v>1632470000</v>
      </c>
      <c r="Y3317" s="2">
        <v>1654490000</v>
      </c>
      <c r="Z3317" s="2">
        <v>1674870000</v>
      </c>
      <c r="AA3317" s="2">
        <v>1694040000</v>
      </c>
      <c r="AB3317" s="2">
        <v>1709940000</v>
      </c>
      <c r="AC3317" s="2">
        <v>1716470000</v>
      </c>
      <c r="AD3317" s="2">
        <v>1717890000</v>
      </c>
      <c r="AE3317" s="2">
        <v>1724420000</v>
      </c>
      <c r="AF3317" s="2">
        <v>1740730000</v>
      </c>
    </row>
    <row r="3318" spans="1:32">
      <c r="A3318" t="s">
        <v>8921</v>
      </c>
      <c r="B3318" t="s">
        <v>19</v>
      </c>
      <c r="C3318" s="2">
        <v>142405000</v>
      </c>
      <c r="D3318" s="2">
        <v>142983000</v>
      </c>
      <c r="E3318" s="2">
        <v>148257000</v>
      </c>
      <c r="F3318" s="2">
        <v>142058000</v>
      </c>
      <c r="G3318" s="2">
        <v>137506000</v>
      </c>
      <c r="H3318" s="2">
        <v>132376000</v>
      </c>
      <c r="I3318" s="2">
        <v>127362000</v>
      </c>
      <c r="J3318" s="2">
        <v>124010000</v>
      </c>
      <c r="K3318" s="2">
        <v>121640000</v>
      </c>
      <c r="L3318" s="2">
        <v>119314000</v>
      </c>
      <c r="M3318" s="2">
        <v>117002000</v>
      </c>
      <c r="N3318" s="2">
        <v>115195000</v>
      </c>
      <c r="O3318" s="2">
        <v>113808000</v>
      </c>
      <c r="P3318" s="2">
        <v>112508000</v>
      </c>
      <c r="Q3318" s="2">
        <v>111988000</v>
      </c>
      <c r="R3318" s="2">
        <v>111901000</v>
      </c>
      <c r="S3318" s="2">
        <v>112161000</v>
      </c>
      <c r="T3318" s="2">
        <v>112623000</v>
      </c>
      <c r="U3318" s="2">
        <v>113418000</v>
      </c>
      <c r="V3318" s="2">
        <v>114141000</v>
      </c>
      <c r="W3318" s="2">
        <v>114950000</v>
      </c>
      <c r="X3318" s="2">
        <v>115701000</v>
      </c>
      <c r="Y3318" s="2">
        <v>117262000</v>
      </c>
      <c r="Z3318" s="2">
        <v>118707000</v>
      </c>
      <c r="AA3318" s="2">
        <v>120065000</v>
      </c>
      <c r="AB3318" s="2">
        <v>121192000</v>
      </c>
      <c r="AC3318" s="2">
        <v>121655000</v>
      </c>
      <c r="AD3318" s="2">
        <v>121756000</v>
      </c>
      <c r="AE3318" s="2">
        <v>122218000</v>
      </c>
      <c r="AF3318" s="2">
        <v>123374000</v>
      </c>
    </row>
    <row r="3319" spans="1:32">
      <c r="A3319" t="s">
        <v>8922</v>
      </c>
      <c r="B3319" t="s">
        <v>19</v>
      </c>
      <c r="C3319" s="2">
        <v>127721000</v>
      </c>
      <c r="D3319" s="2">
        <v>128239000</v>
      </c>
      <c r="E3319" s="2">
        <v>132970000</v>
      </c>
      <c r="F3319" s="2">
        <v>127410000</v>
      </c>
      <c r="G3319" s="2">
        <v>123327000</v>
      </c>
      <c r="H3319" s="2">
        <v>118727000</v>
      </c>
      <c r="I3319" s="2">
        <v>114229000</v>
      </c>
      <c r="J3319" s="2">
        <v>111223000</v>
      </c>
      <c r="K3319" s="2">
        <v>109097000</v>
      </c>
      <c r="L3319" s="2">
        <v>107011000</v>
      </c>
      <c r="M3319" s="2">
        <v>104937000</v>
      </c>
      <c r="N3319" s="2">
        <v>103317000</v>
      </c>
      <c r="O3319" s="2">
        <v>102073000</v>
      </c>
      <c r="P3319" s="2">
        <v>100907000</v>
      </c>
      <c r="Q3319" s="2">
        <v>100440000</v>
      </c>
      <c r="R3319" s="2">
        <v>100362000</v>
      </c>
      <c r="S3319" s="2">
        <v>100596000</v>
      </c>
      <c r="T3319" s="2">
        <v>101010000</v>
      </c>
      <c r="U3319" s="2">
        <v>101723000</v>
      </c>
      <c r="V3319" s="2">
        <v>102371000</v>
      </c>
      <c r="W3319" s="2">
        <v>103097000</v>
      </c>
      <c r="X3319" s="2">
        <v>103771000</v>
      </c>
      <c r="Y3319" s="2">
        <v>105170000</v>
      </c>
      <c r="Z3319" s="2">
        <v>106466000</v>
      </c>
      <c r="AA3319" s="2">
        <v>107685000</v>
      </c>
      <c r="AB3319" s="2">
        <v>108696000</v>
      </c>
      <c r="AC3319" s="2">
        <v>109110000</v>
      </c>
      <c r="AD3319" s="2">
        <v>109201000</v>
      </c>
      <c r="AE3319" s="2">
        <v>109616000</v>
      </c>
      <c r="AF3319" s="2">
        <v>110652000</v>
      </c>
    </row>
    <row r="3320" spans="1:32">
      <c r="A3320" t="s">
        <v>8923</v>
      </c>
      <c r="B3320" t="s">
        <v>19</v>
      </c>
      <c r="C3320" s="2">
        <v>331325000</v>
      </c>
      <c r="D3320" s="2">
        <v>332670000</v>
      </c>
      <c r="E3320" s="2">
        <v>344941000</v>
      </c>
      <c r="F3320" s="2">
        <v>330518000</v>
      </c>
      <c r="G3320" s="2">
        <v>319928000</v>
      </c>
      <c r="H3320" s="2">
        <v>307993000</v>
      </c>
      <c r="I3320" s="2">
        <v>296327000</v>
      </c>
      <c r="J3320" s="2">
        <v>288527000</v>
      </c>
      <c r="K3320" s="2">
        <v>283013000</v>
      </c>
      <c r="L3320" s="2">
        <v>277600000</v>
      </c>
      <c r="M3320" s="2">
        <v>272221000</v>
      </c>
      <c r="N3320" s="2">
        <v>268019000</v>
      </c>
      <c r="O3320" s="2">
        <v>264791000</v>
      </c>
      <c r="P3320" s="2">
        <v>261765000</v>
      </c>
      <c r="Q3320" s="2">
        <v>260555000</v>
      </c>
      <c r="R3320" s="2">
        <v>260353000</v>
      </c>
      <c r="S3320" s="2">
        <v>260958000</v>
      </c>
      <c r="T3320" s="2">
        <v>262034000</v>
      </c>
      <c r="U3320" s="2">
        <v>263883000</v>
      </c>
      <c r="V3320" s="2">
        <v>265564000</v>
      </c>
      <c r="W3320" s="2">
        <v>267447000</v>
      </c>
      <c r="X3320" s="2">
        <v>269195000</v>
      </c>
      <c r="Y3320" s="2">
        <v>272826000</v>
      </c>
      <c r="Z3320" s="2">
        <v>276188000</v>
      </c>
      <c r="AA3320" s="2">
        <v>279349000</v>
      </c>
      <c r="AB3320" s="2">
        <v>281971000</v>
      </c>
      <c r="AC3320" s="2">
        <v>283047000</v>
      </c>
      <c r="AD3320" s="2">
        <v>283282000</v>
      </c>
      <c r="AE3320" s="2">
        <v>284358000</v>
      </c>
      <c r="AF3320" s="2">
        <v>287048000</v>
      </c>
    </row>
    <row r="3321" spans="1:32">
      <c r="A3321" t="s">
        <v>8924</v>
      </c>
      <c r="B3321" t="s">
        <v>19</v>
      </c>
      <c r="C3321" s="2">
        <v>33408400</v>
      </c>
      <c r="D3321" s="2">
        <v>33544000</v>
      </c>
      <c r="E3321" s="2">
        <v>34781400</v>
      </c>
      <c r="F3321" s="2">
        <v>33327100</v>
      </c>
      <c r="G3321" s="2">
        <v>32259200</v>
      </c>
      <c r="H3321" s="2">
        <v>31055800</v>
      </c>
      <c r="I3321" s="2">
        <v>29879500</v>
      </c>
      <c r="J3321" s="2">
        <v>29093000</v>
      </c>
      <c r="K3321" s="2">
        <v>28537000</v>
      </c>
      <c r="L3321" s="2">
        <v>27991200</v>
      </c>
      <c r="M3321" s="2">
        <v>27448800</v>
      </c>
      <c r="N3321" s="2">
        <v>27025100</v>
      </c>
      <c r="O3321" s="2">
        <v>26699600</v>
      </c>
      <c r="P3321" s="2">
        <v>26394500</v>
      </c>
      <c r="Q3321" s="2">
        <v>26272500</v>
      </c>
      <c r="R3321" s="2">
        <v>26252200</v>
      </c>
      <c r="S3321" s="2">
        <v>26313200</v>
      </c>
      <c r="T3321" s="2">
        <v>26421700</v>
      </c>
      <c r="U3321" s="2">
        <v>26608100</v>
      </c>
      <c r="V3321" s="2">
        <v>26777600</v>
      </c>
      <c r="W3321" s="2">
        <v>26967400</v>
      </c>
      <c r="X3321" s="2">
        <v>27143700</v>
      </c>
      <c r="Y3321" s="2">
        <v>27509800</v>
      </c>
      <c r="Z3321" s="2">
        <v>27848800</v>
      </c>
      <c r="AA3321" s="2">
        <v>28167500</v>
      </c>
      <c r="AB3321" s="2">
        <v>28431900</v>
      </c>
      <c r="AC3321" s="2">
        <v>28540400</v>
      </c>
      <c r="AD3321" s="2">
        <v>28564100</v>
      </c>
      <c r="AE3321" s="2">
        <v>28672600</v>
      </c>
      <c r="AF3321" s="2">
        <v>28943800</v>
      </c>
    </row>
    <row r="3322" spans="1:32">
      <c r="A3322" t="s">
        <v>8925</v>
      </c>
      <c r="B3322" t="s">
        <v>19</v>
      </c>
      <c r="C3322" s="2">
        <v>21976600</v>
      </c>
      <c r="D3322" s="2">
        <v>22065800</v>
      </c>
      <c r="E3322" s="2">
        <v>22879800</v>
      </c>
      <c r="F3322" s="2">
        <v>21923100</v>
      </c>
      <c r="G3322" s="2">
        <v>21220700</v>
      </c>
      <c r="H3322" s="2">
        <v>20429000</v>
      </c>
      <c r="I3322" s="2">
        <v>19655200</v>
      </c>
      <c r="J3322" s="2">
        <v>19137900</v>
      </c>
      <c r="K3322" s="2">
        <v>18772100</v>
      </c>
      <c r="L3322" s="2">
        <v>18413100</v>
      </c>
      <c r="M3322" s="2">
        <v>18056300</v>
      </c>
      <c r="N3322" s="2">
        <v>17777600</v>
      </c>
      <c r="O3322" s="2">
        <v>17563500</v>
      </c>
      <c r="P3322" s="2">
        <v>17362800</v>
      </c>
      <c r="Q3322" s="2">
        <v>17282500</v>
      </c>
      <c r="R3322" s="2">
        <v>17269100</v>
      </c>
      <c r="S3322" s="2">
        <v>17309300</v>
      </c>
      <c r="T3322" s="2">
        <v>17380600</v>
      </c>
      <c r="U3322" s="2">
        <v>17503300</v>
      </c>
      <c r="V3322" s="2">
        <v>17614800</v>
      </c>
      <c r="W3322" s="2">
        <v>17739600</v>
      </c>
      <c r="X3322" s="2">
        <v>17855600</v>
      </c>
      <c r="Y3322" s="2">
        <v>18096400</v>
      </c>
      <c r="Z3322" s="2">
        <v>18319400</v>
      </c>
      <c r="AA3322" s="2">
        <v>18529100</v>
      </c>
      <c r="AB3322" s="2">
        <v>18703000</v>
      </c>
      <c r="AC3322" s="2">
        <v>18774400</v>
      </c>
      <c r="AD3322" s="2">
        <v>18790000</v>
      </c>
      <c r="AE3322" s="2">
        <v>18861300</v>
      </c>
      <c r="AF3322" s="2">
        <v>19039700</v>
      </c>
    </row>
    <row r="3323" spans="1:32">
      <c r="A3323" t="s">
        <v>8926</v>
      </c>
      <c r="B3323" t="s">
        <v>19</v>
      </c>
      <c r="C3323" s="2">
        <v>205477000</v>
      </c>
      <c r="D3323" s="2">
        <v>206311000</v>
      </c>
      <c r="E3323" s="2">
        <v>213921000</v>
      </c>
      <c r="F3323" s="2">
        <v>204976000</v>
      </c>
      <c r="G3323" s="2">
        <v>198409000</v>
      </c>
      <c r="H3323" s="2">
        <v>191007000</v>
      </c>
      <c r="I3323" s="2">
        <v>183772000</v>
      </c>
      <c r="J3323" s="2">
        <v>178935000</v>
      </c>
      <c r="K3323" s="2">
        <v>175515000</v>
      </c>
      <c r="L3323" s="2">
        <v>172158000</v>
      </c>
      <c r="M3323" s="2">
        <v>168822000</v>
      </c>
      <c r="N3323" s="2">
        <v>166216000</v>
      </c>
      <c r="O3323" s="2">
        <v>164215000</v>
      </c>
      <c r="P3323" s="2">
        <v>162338000</v>
      </c>
      <c r="Q3323" s="2">
        <v>161588000</v>
      </c>
      <c r="R3323" s="2">
        <v>161462000</v>
      </c>
      <c r="S3323" s="2">
        <v>161838000</v>
      </c>
      <c r="T3323" s="2">
        <v>162505000</v>
      </c>
      <c r="U3323" s="2">
        <v>163652000</v>
      </c>
      <c r="V3323" s="2">
        <v>164694000</v>
      </c>
      <c r="W3323" s="2">
        <v>165862000</v>
      </c>
      <c r="X3323" s="2">
        <v>166946000</v>
      </c>
      <c r="Y3323" s="2">
        <v>169198000</v>
      </c>
      <c r="Z3323" s="2">
        <v>171283000</v>
      </c>
      <c r="AA3323" s="2">
        <v>173243000</v>
      </c>
      <c r="AB3323" s="2">
        <v>174869000</v>
      </c>
      <c r="AC3323" s="2">
        <v>175536000</v>
      </c>
      <c r="AD3323" s="2">
        <v>175682000</v>
      </c>
      <c r="AE3323" s="2">
        <v>176349000</v>
      </c>
      <c r="AF3323" s="2">
        <v>178017000</v>
      </c>
    </row>
    <row r="3324" spans="1:32">
      <c r="A3324" t="s">
        <v>8927</v>
      </c>
      <c r="B3324" t="s">
        <v>19</v>
      </c>
      <c r="C3324" s="2">
        <v>65141600</v>
      </c>
      <c r="D3324" s="2">
        <v>65406000</v>
      </c>
      <c r="E3324" s="2">
        <v>67818600</v>
      </c>
      <c r="F3324" s="2">
        <v>64982900</v>
      </c>
      <c r="G3324" s="2">
        <v>62900800</v>
      </c>
      <c r="H3324" s="2">
        <v>60554200</v>
      </c>
      <c r="I3324" s="2">
        <v>58260500</v>
      </c>
      <c r="J3324" s="2">
        <v>56727000</v>
      </c>
      <c r="K3324" s="2">
        <v>55643000</v>
      </c>
      <c r="L3324" s="2">
        <v>54578800</v>
      </c>
      <c r="M3324" s="2">
        <v>53521200</v>
      </c>
      <c r="N3324" s="2">
        <v>52694900</v>
      </c>
      <c r="O3324" s="2">
        <v>52060400</v>
      </c>
      <c r="P3324" s="2">
        <v>51465500</v>
      </c>
      <c r="Q3324" s="2">
        <v>51227500</v>
      </c>
      <c r="R3324" s="2">
        <v>51187800</v>
      </c>
      <c r="S3324" s="2">
        <v>51306800</v>
      </c>
      <c r="T3324" s="2">
        <v>51518300</v>
      </c>
      <c r="U3324" s="2">
        <v>51881900</v>
      </c>
      <c r="V3324" s="2">
        <v>52212400</v>
      </c>
      <c r="W3324" s="2">
        <v>52582600</v>
      </c>
      <c r="X3324" s="2">
        <v>52926300</v>
      </c>
      <c r="Y3324" s="2">
        <v>53640200</v>
      </c>
      <c r="Z3324" s="2">
        <v>54301200</v>
      </c>
      <c r="AA3324" s="2">
        <v>54922500</v>
      </c>
      <c r="AB3324" s="2">
        <v>55438100</v>
      </c>
      <c r="AC3324" s="2">
        <v>55649600</v>
      </c>
      <c r="AD3324" s="2">
        <v>55695900</v>
      </c>
      <c r="AE3324" s="2">
        <v>55907400</v>
      </c>
      <c r="AF3324" s="2">
        <v>56436200</v>
      </c>
    </row>
    <row r="3325" spans="1:32">
      <c r="A3325" t="s">
        <v>8928</v>
      </c>
      <c r="B3325" t="s">
        <v>19</v>
      </c>
      <c r="C3325">
        <v>0</v>
      </c>
      <c r="D3325">
        <v>0</v>
      </c>
      <c r="E3325">
        <v>0</v>
      </c>
      <c r="F3325">
        <v>0</v>
      </c>
      <c r="G3325">
        <v>0</v>
      </c>
      <c r="H3325">
        <v>0</v>
      </c>
      <c r="I3325">
        <v>0</v>
      </c>
      <c r="J3325">
        <v>0</v>
      </c>
      <c r="K3325">
        <v>0</v>
      </c>
      <c r="L3325">
        <v>0</v>
      </c>
      <c r="M3325">
        <v>0</v>
      </c>
      <c r="N3325">
        <v>0</v>
      </c>
      <c r="O3325">
        <v>0</v>
      </c>
      <c r="P3325">
        <v>0</v>
      </c>
      <c r="Q3325">
        <v>0</v>
      </c>
      <c r="R3325">
        <v>0</v>
      </c>
      <c r="S3325">
        <v>0</v>
      </c>
      <c r="T3325">
        <v>0</v>
      </c>
      <c r="U3325">
        <v>0</v>
      </c>
      <c r="V3325">
        <v>0</v>
      </c>
      <c r="W3325">
        <v>0</v>
      </c>
      <c r="X3325">
        <v>0</v>
      </c>
      <c r="Y3325">
        <v>0</v>
      </c>
      <c r="Z3325">
        <v>0</v>
      </c>
      <c r="AA3325">
        <v>0</v>
      </c>
      <c r="AB3325">
        <v>0</v>
      </c>
      <c r="AC3325">
        <v>0</v>
      </c>
      <c r="AD3325">
        <v>0</v>
      </c>
      <c r="AE3325">
        <v>0</v>
      </c>
      <c r="AF3325">
        <v>0</v>
      </c>
    </row>
    <row r="3326" spans="1:32">
      <c r="A3326" t="s">
        <v>8929</v>
      </c>
      <c r="B3326" t="s">
        <v>19</v>
      </c>
      <c r="C3326" s="2">
        <v>913237000000</v>
      </c>
      <c r="D3326" s="2">
        <v>916989000000</v>
      </c>
      <c r="E3326" s="2">
        <v>1425760000000</v>
      </c>
      <c r="F3326" s="2">
        <v>1137610000000</v>
      </c>
      <c r="G3326" s="2">
        <v>1063320000000</v>
      </c>
      <c r="H3326" s="2">
        <v>967266000000</v>
      </c>
      <c r="I3326" s="2">
        <v>909485000000</v>
      </c>
      <c r="J3326" s="2">
        <v>878718000000</v>
      </c>
      <c r="K3326" s="2">
        <v>878718000000</v>
      </c>
      <c r="L3326" s="2">
        <v>882470000000</v>
      </c>
      <c r="M3326" s="2">
        <v>888474000000</v>
      </c>
      <c r="N3326" s="2">
        <v>895978000000</v>
      </c>
      <c r="O3326" s="2">
        <v>910235000000</v>
      </c>
      <c r="P3326" s="2">
        <v>922242000000</v>
      </c>
      <c r="Q3326" s="2">
        <v>931997000000</v>
      </c>
      <c r="R3326" s="2">
        <v>932747000000</v>
      </c>
      <c r="S3326" s="2">
        <v>936499000000</v>
      </c>
      <c r="T3326" s="2">
        <v>950006000000</v>
      </c>
      <c r="U3326" s="2">
        <v>945504000000</v>
      </c>
      <c r="V3326" s="2">
        <v>959011000000</v>
      </c>
      <c r="W3326" s="2">
        <v>967266000000</v>
      </c>
      <c r="X3326" s="2">
        <v>971768000000</v>
      </c>
      <c r="Y3326" s="2">
        <v>968016000000</v>
      </c>
      <c r="Z3326" s="2">
        <v>968766000000</v>
      </c>
      <c r="AA3326" s="2">
        <v>971018000000</v>
      </c>
      <c r="AB3326" s="2">
        <v>971018000000</v>
      </c>
      <c r="AC3326" s="2">
        <v>971768000000</v>
      </c>
      <c r="AD3326" s="2">
        <v>969517000000</v>
      </c>
      <c r="AE3326" s="2">
        <v>965765000000</v>
      </c>
      <c r="AF3326" s="2">
        <v>967266000000</v>
      </c>
    </row>
    <row r="3327" spans="1:32">
      <c r="A3327" t="s">
        <v>8930</v>
      </c>
      <c r="B3327" t="s">
        <v>19</v>
      </c>
      <c r="C3327" s="2">
        <v>16952800</v>
      </c>
      <c r="D3327" s="2">
        <v>17022500</v>
      </c>
      <c r="E3327" s="2">
        <v>26467000</v>
      </c>
      <c r="F3327" s="2">
        <v>21117900</v>
      </c>
      <c r="G3327" s="2">
        <v>19738800</v>
      </c>
      <c r="H3327" s="2">
        <v>17955800</v>
      </c>
      <c r="I3327" s="2">
        <v>16883200</v>
      </c>
      <c r="J3327" s="2">
        <v>16312000</v>
      </c>
      <c r="K3327" s="2">
        <v>16312000</v>
      </c>
      <c r="L3327" s="2">
        <v>16381700</v>
      </c>
      <c r="M3327" s="2">
        <v>16493100</v>
      </c>
      <c r="N3327" s="2">
        <v>16632400</v>
      </c>
      <c r="O3327" s="2">
        <v>16897100</v>
      </c>
      <c r="P3327" s="2">
        <v>17120000</v>
      </c>
      <c r="Q3327" s="2">
        <v>17301100</v>
      </c>
      <c r="R3327" s="2">
        <v>17315000</v>
      </c>
      <c r="S3327" s="2">
        <v>17384600</v>
      </c>
      <c r="T3327" s="2">
        <v>17635400</v>
      </c>
      <c r="U3327" s="2">
        <v>17551800</v>
      </c>
      <c r="V3327" s="2">
        <v>17802500</v>
      </c>
      <c r="W3327" s="2">
        <v>17955800</v>
      </c>
      <c r="X3327" s="2">
        <v>18039400</v>
      </c>
      <c r="Y3327" s="2">
        <v>17969700</v>
      </c>
      <c r="Z3327" s="2">
        <v>17983600</v>
      </c>
      <c r="AA3327" s="2">
        <v>18025400</v>
      </c>
      <c r="AB3327" s="2">
        <v>18025400</v>
      </c>
      <c r="AC3327" s="2">
        <v>18039400</v>
      </c>
      <c r="AD3327" s="2">
        <v>17997600</v>
      </c>
      <c r="AE3327" s="2">
        <v>17927900</v>
      </c>
      <c r="AF3327" s="2">
        <v>17955800</v>
      </c>
    </row>
    <row r="3328" spans="1:32">
      <c r="A3328" t="s">
        <v>8931</v>
      </c>
      <c r="B3328" t="s">
        <v>19</v>
      </c>
      <c r="C3328" s="2">
        <v>83547000</v>
      </c>
      <c r="D3328" s="2">
        <v>83890300</v>
      </c>
      <c r="E3328" s="2">
        <v>130435000</v>
      </c>
      <c r="F3328" s="2">
        <v>104073000</v>
      </c>
      <c r="G3328" s="2">
        <v>97277000</v>
      </c>
      <c r="H3328" s="2">
        <v>88489800</v>
      </c>
      <c r="I3328" s="2">
        <v>83203800</v>
      </c>
      <c r="J3328" s="2">
        <v>80389200</v>
      </c>
      <c r="K3328" s="2">
        <v>80389200</v>
      </c>
      <c r="L3328" s="2">
        <v>80732400</v>
      </c>
      <c r="M3328" s="2">
        <v>81281600</v>
      </c>
      <c r="N3328" s="2">
        <v>81968100</v>
      </c>
      <c r="O3328" s="2">
        <v>83272400</v>
      </c>
      <c r="P3328" s="2">
        <v>84370800</v>
      </c>
      <c r="Q3328" s="2">
        <v>85263300</v>
      </c>
      <c r="R3328" s="2">
        <v>85332000</v>
      </c>
      <c r="S3328" s="2">
        <v>85675200</v>
      </c>
      <c r="T3328" s="2">
        <v>86910900</v>
      </c>
      <c r="U3328" s="2">
        <v>86499000</v>
      </c>
      <c r="V3328" s="2">
        <v>87734700</v>
      </c>
      <c r="W3328" s="2">
        <v>88489800</v>
      </c>
      <c r="X3328" s="2">
        <v>88901800</v>
      </c>
      <c r="Y3328" s="2">
        <v>88558500</v>
      </c>
      <c r="Z3328" s="2">
        <v>88627200</v>
      </c>
      <c r="AA3328" s="2">
        <v>88833100</v>
      </c>
      <c r="AB3328" s="2">
        <v>88833100</v>
      </c>
      <c r="AC3328" s="2">
        <v>88901800</v>
      </c>
      <c r="AD3328" s="2">
        <v>88695800</v>
      </c>
      <c r="AE3328" s="2">
        <v>88352600</v>
      </c>
      <c r="AF3328" s="2">
        <v>88489800</v>
      </c>
    </row>
    <row r="3329" spans="1:32">
      <c r="A3329" t="s">
        <v>8932</v>
      </c>
      <c r="B3329" t="s">
        <v>19</v>
      </c>
      <c r="C3329" s="2">
        <v>248122000</v>
      </c>
      <c r="D3329" s="2">
        <v>249141000</v>
      </c>
      <c r="E3329" s="2">
        <v>387372000</v>
      </c>
      <c r="F3329" s="2">
        <v>309082000</v>
      </c>
      <c r="G3329" s="2">
        <v>288898000</v>
      </c>
      <c r="H3329" s="2">
        <v>262801000</v>
      </c>
      <c r="I3329" s="2">
        <v>247103000</v>
      </c>
      <c r="J3329" s="2">
        <v>238743000</v>
      </c>
      <c r="K3329" s="2">
        <v>238743000</v>
      </c>
      <c r="L3329" s="2">
        <v>239763000</v>
      </c>
      <c r="M3329" s="2">
        <v>241394000</v>
      </c>
      <c r="N3329" s="2">
        <v>243433000</v>
      </c>
      <c r="O3329" s="2">
        <v>247306000</v>
      </c>
      <c r="P3329" s="2">
        <v>250569000</v>
      </c>
      <c r="Q3329" s="2">
        <v>253219000</v>
      </c>
      <c r="R3329" s="2">
        <v>253423000</v>
      </c>
      <c r="S3329" s="2">
        <v>254442000</v>
      </c>
      <c r="T3329" s="2">
        <v>258112000</v>
      </c>
      <c r="U3329" s="2">
        <v>256889000</v>
      </c>
      <c r="V3329" s="2">
        <v>260559000</v>
      </c>
      <c r="W3329" s="2">
        <v>262801000</v>
      </c>
      <c r="X3329" s="2">
        <v>264025000</v>
      </c>
      <c r="Y3329" s="2">
        <v>263005000</v>
      </c>
      <c r="Z3329" s="2">
        <v>263209000</v>
      </c>
      <c r="AA3329" s="2">
        <v>263821000</v>
      </c>
      <c r="AB3329" s="2">
        <v>263821000</v>
      </c>
      <c r="AC3329" s="2">
        <v>264025000</v>
      </c>
      <c r="AD3329" s="2">
        <v>263413000</v>
      </c>
      <c r="AE3329" s="2">
        <v>262394000</v>
      </c>
      <c r="AF3329" s="2">
        <v>262801000</v>
      </c>
    </row>
    <row r="3330" spans="1:32">
      <c r="A3330" t="s">
        <v>8933</v>
      </c>
      <c r="B3330" t="s">
        <v>19</v>
      </c>
      <c r="C3330" s="2">
        <v>17585600</v>
      </c>
      <c r="D3330" s="2">
        <v>17657900</v>
      </c>
      <c r="E3330" s="2">
        <v>27455000</v>
      </c>
      <c r="F3330" s="2">
        <v>21906200</v>
      </c>
      <c r="G3330" s="2">
        <v>20475600</v>
      </c>
      <c r="H3330" s="2">
        <v>18626000</v>
      </c>
      <c r="I3330" s="2">
        <v>17513400</v>
      </c>
      <c r="J3330" s="2">
        <v>16921000</v>
      </c>
      <c r="K3330" s="2">
        <v>16921000</v>
      </c>
      <c r="L3330" s="2">
        <v>16993200</v>
      </c>
      <c r="M3330" s="2">
        <v>17108800</v>
      </c>
      <c r="N3330" s="2">
        <v>17253300</v>
      </c>
      <c r="O3330" s="2">
        <v>17527800</v>
      </c>
      <c r="P3330" s="2">
        <v>17759000</v>
      </c>
      <c r="Q3330" s="2">
        <v>17946900</v>
      </c>
      <c r="R3330" s="2">
        <v>17961400</v>
      </c>
      <c r="S3330" s="2">
        <v>18033600</v>
      </c>
      <c r="T3330" s="2">
        <v>18293700</v>
      </c>
      <c r="U3330" s="2">
        <v>18207000</v>
      </c>
      <c r="V3330" s="2">
        <v>18467100</v>
      </c>
      <c r="W3330" s="2">
        <v>18626000</v>
      </c>
      <c r="X3330" s="2">
        <v>18712800</v>
      </c>
      <c r="Y3330" s="2">
        <v>18640500</v>
      </c>
      <c r="Z3330" s="2">
        <v>18655000</v>
      </c>
      <c r="AA3330" s="2">
        <v>18698300</v>
      </c>
      <c r="AB3330" s="2">
        <v>18698300</v>
      </c>
      <c r="AC3330" s="2">
        <v>18712800</v>
      </c>
      <c r="AD3330" s="2">
        <v>18669400</v>
      </c>
      <c r="AE3330" s="2">
        <v>18597200</v>
      </c>
      <c r="AF3330" s="2">
        <v>18626000</v>
      </c>
    </row>
    <row r="3331" spans="1:32">
      <c r="A3331" t="s">
        <v>8934</v>
      </c>
      <c r="B3331" t="s">
        <v>19</v>
      </c>
      <c r="C3331" s="2">
        <v>15772300</v>
      </c>
      <c r="D3331" s="2">
        <v>15837100</v>
      </c>
      <c r="E3331" s="2">
        <v>24624000</v>
      </c>
      <c r="F3331" s="2">
        <v>19647400</v>
      </c>
      <c r="G3331" s="2">
        <v>18364300</v>
      </c>
      <c r="H3331" s="2">
        <v>16705400</v>
      </c>
      <c r="I3331" s="2">
        <v>15707500</v>
      </c>
      <c r="J3331" s="2">
        <v>15176200</v>
      </c>
      <c r="K3331" s="2">
        <v>15176200</v>
      </c>
      <c r="L3331" s="2">
        <v>15241000</v>
      </c>
      <c r="M3331" s="2">
        <v>15344600</v>
      </c>
      <c r="N3331" s="2">
        <v>15474200</v>
      </c>
      <c r="O3331" s="2">
        <v>15720500</v>
      </c>
      <c r="P3331" s="2">
        <v>15927800</v>
      </c>
      <c r="Q3331" s="2">
        <v>16096300</v>
      </c>
      <c r="R3331" s="2">
        <v>16109300</v>
      </c>
      <c r="S3331" s="2">
        <v>16174100</v>
      </c>
      <c r="T3331" s="2">
        <v>16407400</v>
      </c>
      <c r="U3331" s="2">
        <v>16329600</v>
      </c>
      <c r="V3331" s="2">
        <v>16562900</v>
      </c>
      <c r="W3331" s="2">
        <v>16705400</v>
      </c>
      <c r="X3331" s="2">
        <v>16783200</v>
      </c>
      <c r="Y3331" s="2">
        <v>16718400</v>
      </c>
      <c r="Z3331" s="2">
        <v>16731400</v>
      </c>
      <c r="AA3331" s="2">
        <v>16770200</v>
      </c>
      <c r="AB3331" s="2">
        <v>16770200</v>
      </c>
      <c r="AC3331" s="2">
        <v>16783200</v>
      </c>
      <c r="AD3331" s="2">
        <v>16744300</v>
      </c>
      <c r="AE3331" s="2">
        <v>16679500</v>
      </c>
      <c r="AF3331" s="2">
        <v>16705400</v>
      </c>
    </row>
    <row r="3332" spans="1:32">
      <c r="A3332" t="s">
        <v>8935</v>
      </c>
      <c r="B3332" t="s">
        <v>19</v>
      </c>
      <c r="C3332" s="2">
        <v>40915500</v>
      </c>
      <c r="D3332" s="2">
        <v>41083600</v>
      </c>
      <c r="E3332" s="2">
        <v>63878000</v>
      </c>
      <c r="F3332" s="2">
        <v>50967900</v>
      </c>
      <c r="G3332" s="2">
        <v>47639500</v>
      </c>
      <c r="H3332" s="2">
        <v>43336200</v>
      </c>
      <c r="I3332" s="2">
        <v>40747400</v>
      </c>
      <c r="J3332" s="2">
        <v>39369000</v>
      </c>
      <c r="K3332" s="2">
        <v>39369000</v>
      </c>
      <c r="L3332" s="2">
        <v>39537100</v>
      </c>
      <c r="M3332" s="2">
        <v>39806100</v>
      </c>
      <c r="N3332" s="2">
        <v>40142300</v>
      </c>
      <c r="O3332" s="2">
        <v>40781100</v>
      </c>
      <c r="P3332" s="2">
        <v>41319000</v>
      </c>
      <c r="Q3332" s="2">
        <v>41756000</v>
      </c>
      <c r="R3332" s="2">
        <v>41789700</v>
      </c>
      <c r="S3332" s="2">
        <v>41957800</v>
      </c>
      <c r="T3332" s="2">
        <v>42562900</v>
      </c>
      <c r="U3332" s="2">
        <v>42361200</v>
      </c>
      <c r="V3332" s="2">
        <v>42966400</v>
      </c>
      <c r="W3332" s="2">
        <v>43336200</v>
      </c>
      <c r="X3332" s="2">
        <v>43537900</v>
      </c>
      <c r="Y3332" s="2">
        <v>43369800</v>
      </c>
      <c r="Z3332" s="2">
        <v>43403400</v>
      </c>
      <c r="AA3332" s="2">
        <v>43504300</v>
      </c>
      <c r="AB3332" s="2">
        <v>43504300</v>
      </c>
      <c r="AC3332" s="2">
        <v>43537900</v>
      </c>
      <c r="AD3332" s="2">
        <v>43437000</v>
      </c>
      <c r="AE3332" s="2">
        <v>43268900</v>
      </c>
      <c r="AF3332" s="2">
        <v>43336200</v>
      </c>
    </row>
    <row r="3333" spans="1:32">
      <c r="A3333" t="s">
        <v>8936</v>
      </c>
      <c r="B3333" t="s">
        <v>19</v>
      </c>
      <c r="C3333" s="2">
        <v>4125630</v>
      </c>
      <c r="D3333" s="2">
        <v>4142580</v>
      </c>
      <c r="E3333" s="2">
        <v>6441000</v>
      </c>
      <c r="F3333" s="2">
        <v>5139240</v>
      </c>
      <c r="G3333" s="2">
        <v>4803630</v>
      </c>
      <c r="H3333" s="2">
        <v>4369710</v>
      </c>
      <c r="I3333" s="2">
        <v>4108680</v>
      </c>
      <c r="J3333" s="2">
        <v>3969690</v>
      </c>
      <c r="K3333" s="2">
        <v>3969690</v>
      </c>
      <c r="L3333" s="2">
        <v>3986640</v>
      </c>
      <c r="M3333" s="2">
        <v>4013760</v>
      </c>
      <c r="N3333" s="2">
        <v>4047660</v>
      </c>
      <c r="O3333" s="2">
        <v>4112070</v>
      </c>
      <c r="P3333" s="2">
        <v>4166310</v>
      </c>
      <c r="Q3333" s="2">
        <v>4210380</v>
      </c>
      <c r="R3333" s="2">
        <v>4213770</v>
      </c>
      <c r="S3333" s="2">
        <v>4230720</v>
      </c>
      <c r="T3333" s="2">
        <v>4291740</v>
      </c>
      <c r="U3333" s="2">
        <v>4271400</v>
      </c>
      <c r="V3333" s="2">
        <v>4332420</v>
      </c>
      <c r="W3333" s="2">
        <v>4369710</v>
      </c>
      <c r="X3333" s="2">
        <v>4390050</v>
      </c>
      <c r="Y3333" s="2">
        <v>4373100</v>
      </c>
      <c r="Z3333" s="2">
        <v>4376490</v>
      </c>
      <c r="AA3333" s="2">
        <v>4386660</v>
      </c>
      <c r="AB3333" s="2">
        <v>4386660</v>
      </c>
      <c r="AC3333" s="2">
        <v>4390050</v>
      </c>
      <c r="AD3333" s="2">
        <v>4379880</v>
      </c>
      <c r="AE3333" s="2">
        <v>4362930</v>
      </c>
      <c r="AF3333" s="2">
        <v>4369710</v>
      </c>
    </row>
    <row r="3334" spans="1:32">
      <c r="A3334" t="s">
        <v>8937</v>
      </c>
      <c r="B3334" t="s">
        <v>19</v>
      </c>
      <c r="C3334" s="2">
        <v>2713910</v>
      </c>
      <c r="D3334" s="2">
        <v>2725060</v>
      </c>
      <c r="E3334" s="2">
        <v>4237000</v>
      </c>
      <c r="F3334" s="2">
        <v>3380680</v>
      </c>
      <c r="G3334" s="2">
        <v>3159910</v>
      </c>
      <c r="H3334" s="2">
        <v>2874470</v>
      </c>
      <c r="I3334" s="2">
        <v>2702760</v>
      </c>
      <c r="J3334" s="2">
        <v>2611330</v>
      </c>
      <c r="K3334" s="2">
        <v>2611330</v>
      </c>
      <c r="L3334" s="2">
        <v>2622480</v>
      </c>
      <c r="M3334" s="2">
        <v>2640320</v>
      </c>
      <c r="N3334" s="2">
        <v>2662620</v>
      </c>
      <c r="O3334" s="2">
        <v>2704990</v>
      </c>
      <c r="P3334" s="2">
        <v>2740670</v>
      </c>
      <c r="Q3334" s="2">
        <v>2769660</v>
      </c>
      <c r="R3334" s="2">
        <v>2771890</v>
      </c>
      <c r="S3334" s="2">
        <v>2783040</v>
      </c>
      <c r="T3334" s="2">
        <v>2823180</v>
      </c>
      <c r="U3334" s="2">
        <v>2809800</v>
      </c>
      <c r="V3334" s="2">
        <v>2849940</v>
      </c>
      <c r="W3334" s="2">
        <v>2874470</v>
      </c>
      <c r="X3334" s="2">
        <v>2887850</v>
      </c>
      <c r="Y3334" s="2">
        <v>2876700</v>
      </c>
      <c r="Z3334" s="2">
        <v>2878930</v>
      </c>
      <c r="AA3334" s="2">
        <v>2885620</v>
      </c>
      <c r="AB3334" s="2">
        <v>2885620</v>
      </c>
      <c r="AC3334" s="2">
        <v>2887850</v>
      </c>
      <c r="AD3334" s="2">
        <v>2881160</v>
      </c>
      <c r="AE3334" s="2">
        <v>2870010</v>
      </c>
      <c r="AF3334" s="2">
        <v>2874470</v>
      </c>
    </row>
    <row r="3335" spans="1:32">
      <c r="A3335" t="s">
        <v>8938</v>
      </c>
      <c r="B3335" t="s">
        <v>19</v>
      </c>
      <c r="C3335" s="2">
        <v>25374400</v>
      </c>
      <c r="D3335" s="2">
        <v>25478700</v>
      </c>
      <c r="E3335" s="2">
        <v>39615000</v>
      </c>
      <c r="F3335" s="2">
        <v>31608600</v>
      </c>
      <c r="G3335" s="2">
        <v>29544400</v>
      </c>
      <c r="H3335" s="2">
        <v>26875600</v>
      </c>
      <c r="I3335" s="2">
        <v>25270200</v>
      </c>
      <c r="J3335" s="2">
        <v>24415400</v>
      </c>
      <c r="K3335" s="2">
        <v>24415400</v>
      </c>
      <c r="L3335" s="2">
        <v>24519600</v>
      </c>
      <c r="M3335" s="2">
        <v>24686400</v>
      </c>
      <c r="N3335" s="2">
        <v>24894900</v>
      </c>
      <c r="O3335" s="2">
        <v>25291000</v>
      </c>
      <c r="P3335" s="2">
        <v>25624600</v>
      </c>
      <c r="Q3335" s="2">
        <v>25895700</v>
      </c>
      <c r="R3335" s="2">
        <v>25916600</v>
      </c>
      <c r="S3335" s="2">
        <v>26020800</v>
      </c>
      <c r="T3335" s="2">
        <v>26396100</v>
      </c>
      <c r="U3335" s="2">
        <v>26271000</v>
      </c>
      <c r="V3335" s="2">
        <v>26646300</v>
      </c>
      <c r="W3335" s="2">
        <v>26875600</v>
      </c>
      <c r="X3335" s="2">
        <v>27000800</v>
      </c>
      <c r="Y3335" s="2">
        <v>26896500</v>
      </c>
      <c r="Z3335" s="2">
        <v>26917400</v>
      </c>
      <c r="AA3335" s="2">
        <v>26979900</v>
      </c>
      <c r="AB3335" s="2">
        <v>26979900</v>
      </c>
      <c r="AC3335" s="2">
        <v>27000800</v>
      </c>
      <c r="AD3335" s="2">
        <v>26938200</v>
      </c>
      <c r="AE3335" s="2">
        <v>26834000</v>
      </c>
      <c r="AF3335" s="2">
        <v>26875600</v>
      </c>
    </row>
    <row r="3336" spans="1:32">
      <c r="A3336" t="s">
        <v>8939</v>
      </c>
      <c r="B3336" t="s">
        <v>19</v>
      </c>
      <c r="C3336" s="2">
        <v>8044370</v>
      </c>
      <c r="D3336" s="2">
        <v>8077420</v>
      </c>
      <c r="E3336" s="2">
        <v>12559000</v>
      </c>
      <c r="F3336" s="2">
        <v>10020800</v>
      </c>
      <c r="G3336" s="2">
        <v>9366370</v>
      </c>
      <c r="H3336" s="2">
        <v>8520290</v>
      </c>
      <c r="I3336" s="2">
        <v>8011320</v>
      </c>
      <c r="J3336" s="2">
        <v>7740310</v>
      </c>
      <c r="K3336" s="2">
        <v>7740310</v>
      </c>
      <c r="L3336" s="2">
        <v>7773360</v>
      </c>
      <c r="M3336" s="2">
        <v>7826240</v>
      </c>
      <c r="N3336" s="2">
        <v>7892340</v>
      </c>
      <c r="O3336" s="2">
        <v>8017930</v>
      </c>
      <c r="P3336" s="2">
        <v>8123690</v>
      </c>
      <c r="Q3336" s="2">
        <v>8209620</v>
      </c>
      <c r="R3336" s="2">
        <v>8216230</v>
      </c>
      <c r="S3336" s="2">
        <v>8249280</v>
      </c>
      <c r="T3336" s="2">
        <v>8368260</v>
      </c>
      <c r="U3336" s="2">
        <v>8328600</v>
      </c>
      <c r="V3336" s="2">
        <v>8447580</v>
      </c>
      <c r="W3336" s="2">
        <v>8520290</v>
      </c>
      <c r="X3336" s="2">
        <v>8559950</v>
      </c>
      <c r="Y3336" s="2">
        <v>8526900</v>
      </c>
      <c r="Z3336" s="2">
        <v>8533510</v>
      </c>
      <c r="AA3336" s="2">
        <v>8553340</v>
      </c>
      <c r="AB3336" s="2">
        <v>8553340</v>
      </c>
      <c r="AC3336" s="2">
        <v>8559950</v>
      </c>
      <c r="AD3336" s="2">
        <v>8540120</v>
      </c>
      <c r="AE3336" s="2">
        <v>8507070</v>
      </c>
      <c r="AF3336" s="2">
        <v>8520290</v>
      </c>
    </row>
    <row r="3337" spans="1:32">
      <c r="A3337" t="s">
        <v>8940</v>
      </c>
      <c r="B3337" t="s">
        <v>19</v>
      </c>
      <c r="C3337">
        <v>0</v>
      </c>
      <c r="D3337">
        <v>0</v>
      </c>
      <c r="E3337">
        <v>0</v>
      </c>
      <c r="F3337">
        <v>0</v>
      </c>
      <c r="G3337">
        <v>0</v>
      </c>
      <c r="H3337">
        <v>0</v>
      </c>
      <c r="I3337">
        <v>0</v>
      </c>
      <c r="J3337">
        <v>0</v>
      </c>
      <c r="K3337">
        <v>0</v>
      </c>
      <c r="L3337">
        <v>0</v>
      </c>
      <c r="M3337">
        <v>0</v>
      </c>
      <c r="N3337">
        <v>0</v>
      </c>
      <c r="O3337">
        <v>0</v>
      </c>
      <c r="P3337">
        <v>0</v>
      </c>
      <c r="Q3337">
        <v>0</v>
      </c>
      <c r="R3337">
        <v>0</v>
      </c>
      <c r="S3337">
        <v>0</v>
      </c>
      <c r="T3337">
        <v>0</v>
      </c>
      <c r="U3337">
        <v>0</v>
      </c>
      <c r="V3337">
        <v>0</v>
      </c>
      <c r="W3337">
        <v>0</v>
      </c>
      <c r="X3337">
        <v>0</v>
      </c>
      <c r="Y3337">
        <v>0</v>
      </c>
      <c r="Z3337">
        <v>0</v>
      </c>
      <c r="AA3337">
        <v>0</v>
      </c>
      <c r="AB3337">
        <v>0</v>
      </c>
      <c r="AC3337">
        <v>0</v>
      </c>
      <c r="AD3337">
        <v>0</v>
      </c>
      <c r="AE3337">
        <v>0</v>
      </c>
      <c r="AF3337">
        <v>0</v>
      </c>
    </row>
    <row r="3338" spans="1:32">
      <c r="A3338" t="s">
        <v>8941</v>
      </c>
      <c r="B3338" t="s">
        <v>19</v>
      </c>
      <c r="C3338" s="2">
        <v>353213000000</v>
      </c>
      <c r="D3338" s="2">
        <v>354714000000</v>
      </c>
      <c r="E3338" s="2">
        <v>593716000000</v>
      </c>
      <c r="F3338" s="2">
        <v>461721000000</v>
      </c>
      <c r="G3338" s="2">
        <v>425177000000</v>
      </c>
      <c r="H3338" s="2">
        <v>377676000000</v>
      </c>
      <c r="I3338" s="2">
        <v>348036000000</v>
      </c>
      <c r="J3338" s="2">
        <v>330701000000</v>
      </c>
      <c r="K3338" s="2">
        <v>331227000000</v>
      </c>
      <c r="L3338" s="2">
        <v>333103000000</v>
      </c>
      <c r="M3338" s="2">
        <v>336479000000</v>
      </c>
      <c r="N3338" s="2">
        <v>340607000000</v>
      </c>
      <c r="O3338" s="2">
        <v>347585000000</v>
      </c>
      <c r="P3338" s="2">
        <v>352688000000</v>
      </c>
      <c r="Q3338" s="2">
        <v>356515000000</v>
      </c>
      <c r="R3338" s="2">
        <v>356215000000</v>
      </c>
      <c r="S3338" s="2">
        <v>357190000000</v>
      </c>
      <c r="T3338" s="2">
        <v>362368000000</v>
      </c>
      <c r="U3338" s="2">
        <v>359066000000</v>
      </c>
      <c r="V3338" s="2">
        <v>364844000000</v>
      </c>
      <c r="W3338" s="2">
        <v>368071000000</v>
      </c>
      <c r="X3338" s="2">
        <v>369122000000</v>
      </c>
      <c r="Y3338" s="2">
        <v>366270000000</v>
      </c>
      <c r="Z3338" s="2">
        <v>365370000000</v>
      </c>
      <c r="AA3338" s="2">
        <v>365370000000</v>
      </c>
      <c r="AB3338" s="2">
        <v>364544000000</v>
      </c>
      <c r="AC3338" s="2">
        <v>363569000000</v>
      </c>
      <c r="AD3338" s="2">
        <v>361468000000</v>
      </c>
      <c r="AE3338" s="2">
        <v>358691000000</v>
      </c>
      <c r="AF3338" s="2">
        <v>358391000000</v>
      </c>
    </row>
    <row r="3339" spans="1:32">
      <c r="A3339" t="s">
        <v>8942</v>
      </c>
      <c r="B3339" t="s">
        <v>19</v>
      </c>
      <c r="C3339" s="2">
        <v>6556850</v>
      </c>
      <c r="D3339" s="2">
        <v>6584710</v>
      </c>
      <c r="E3339" s="2">
        <v>11021400</v>
      </c>
      <c r="F3339" s="2">
        <v>8571130</v>
      </c>
      <c r="G3339" s="2">
        <v>7892740</v>
      </c>
      <c r="H3339" s="2">
        <v>7010970</v>
      </c>
      <c r="I3339" s="2">
        <v>6460730</v>
      </c>
      <c r="J3339" s="2">
        <v>6138950</v>
      </c>
      <c r="K3339" s="2">
        <v>6148700</v>
      </c>
      <c r="L3339" s="2">
        <v>6183530</v>
      </c>
      <c r="M3339" s="2">
        <v>6246210</v>
      </c>
      <c r="N3339" s="2">
        <v>6322830</v>
      </c>
      <c r="O3339" s="2">
        <v>6452380</v>
      </c>
      <c r="P3339" s="2">
        <v>6547100</v>
      </c>
      <c r="Q3339" s="2">
        <v>6618140</v>
      </c>
      <c r="R3339" s="2">
        <v>6612570</v>
      </c>
      <c r="S3339" s="2">
        <v>6630680</v>
      </c>
      <c r="T3339" s="2">
        <v>6726800</v>
      </c>
      <c r="U3339" s="2">
        <v>6665500</v>
      </c>
      <c r="V3339" s="2">
        <v>6772770</v>
      </c>
      <c r="W3339" s="2">
        <v>6832660</v>
      </c>
      <c r="X3339" s="2">
        <v>6852170</v>
      </c>
      <c r="Y3339" s="2">
        <v>6799230</v>
      </c>
      <c r="Z3339" s="2">
        <v>6782520</v>
      </c>
      <c r="AA3339" s="2">
        <v>6782520</v>
      </c>
      <c r="AB3339" s="2">
        <v>6767190</v>
      </c>
      <c r="AC3339" s="2">
        <v>6749080</v>
      </c>
      <c r="AD3339" s="2">
        <v>6710080</v>
      </c>
      <c r="AE3339" s="2">
        <v>6658540</v>
      </c>
      <c r="AF3339" s="2">
        <v>6652970</v>
      </c>
    </row>
    <row r="3340" spans="1:32">
      <c r="A3340" t="s">
        <v>8943</v>
      </c>
      <c r="B3340" t="s">
        <v>19</v>
      </c>
      <c r="C3340" s="2">
        <v>32313600</v>
      </c>
      <c r="D3340" s="2">
        <v>32450900</v>
      </c>
      <c r="E3340" s="2">
        <v>54315900</v>
      </c>
      <c r="F3340" s="2">
        <v>42240300</v>
      </c>
      <c r="G3340" s="2">
        <v>38897100</v>
      </c>
      <c r="H3340" s="2">
        <v>34551500</v>
      </c>
      <c r="I3340" s="2">
        <v>31839900</v>
      </c>
      <c r="J3340" s="2">
        <v>30254100</v>
      </c>
      <c r="K3340" s="2">
        <v>30302100</v>
      </c>
      <c r="L3340" s="2">
        <v>30473700</v>
      </c>
      <c r="M3340" s="2">
        <v>30782700</v>
      </c>
      <c r="N3340" s="2">
        <v>31160200</v>
      </c>
      <c r="O3340" s="2">
        <v>31798700</v>
      </c>
      <c r="P3340" s="2">
        <v>32265500</v>
      </c>
      <c r="Q3340" s="2">
        <v>32615600</v>
      </c>
      <c r="R3340" s="2">
        <v>32588200</v>
      </c>
      <c r="S3340" s="2">
        <v>32677400</v>
      </c>
      <c r="T3340" s="2">
        <v>33151100</v>
      </c>
      <c r="U3340" s="2">
        <v>32849000</v>
      </c>
      <c r="V3340" s="2">
        <v>33377600</v>
      </c>
      <c r="W3340" s="2">
        <v>33672800</v>
      </c>
      <c r="X3340" s="2">
        <v>33768900</v>
      </c>
      <c r="Y3340" s="2">
        <v>33508100</v>
      </c>
      <c r="Z3340" s="2">
        <v>33425700</v>
      </c>
      <c r="AA3340" s="2">
        <v>33425700</v>
      </c>
      <c r="AB3340" s="2">
        <v>33350200</v>
      </c>
      <c r="AC3340" s="2">
        <v>33260900</v>
      </c>
      <c r="AD3340" s="2">
        <v>33068700</v>
      </c>
      <c r="AE3340" s="2">
        <v>32814700</v>
      </c>
      <c r="AF3340" s="2">
        <v>32787200</v>
      </c>
    </row>
    <row r="3341" spans="1:32">
      <c r="A3341" t="s">
        <v>8944</v>
      </c>
      <c r="B3341" t="s">
        <v>19</v>
      </c>
      <c r="C3341" s="2">
        <v>95966300</v>
      </c>
      <c r="D3341" s="2">
        <v>96374100</v>
      </c>
      <c r="E3341" s="2">
        <v>161310000</v>
      </c>
      <c r="F3341" s="2">
        <v>125447000</v>
      </c>
      <c r="G3341" s="2">
        <v>115518000</v>
      </c>
      <c r="H3341" s="2">
        <v>102613000</v>
      </c>
      <c r="I3341" s="2">
        <v>94559500</v>
      </c>
      <c r="J3341" s="2">
        <v>89849900</v>
      </c>
      <c r="K3341" s="2">
        <v>89992600</v>
      </c>
      <c r="L3341" s="2">
        <v>90502300</v>
      </c>
      <c r="M3341" s="2">
        <v>91419800</v>
      </c>
      <c r="N3341" s="2">
        <v>92541100</v>
      </c>
      <c r="O3341" s="2">
        <v>94437200</v>
      </c>
      <c r="P3341" s="2">
        <v>95823600</v>
      </c>
      <c r="Q3341" s="2">
        <v>96863400</v>
      </c>
      <c r="R3341" s="2">
        <v>96781800</v>
      </c>
      <c r="S3341" s="2">
        <v>97046900</v>
      </c>
      <c r="T3341" s="2">
        <v>98453700</v>
      </c>
      <c r="U3341" s="2">
        <v>97556600</v>
      </c>
      <c r="V3341" s="2">
        <v>99126500</v>
      </c>
      <c r="W3341" s="2">
        <v>100003000</v>
      </c>
      <c r="X3341" s="2">
        <v>100289000</v>
      </c>
      <c r="Y3341" s="2">
        <v>99513800</v>
      </c>
      <c r="Z3341" s="2">
        <v>99269200</v>
      </c>
      <c r="AA3341" s="2">
        <v>99269200</v>
      </c>
      <c r="AB3341" s="2">
        <v>99044900</v>
      </c>
      <c r="AC3341" s="2">
        <v>98779900</v>
      </c>
      <c r="AD3341" s="2">
        <v>98209000</v>
      </c>
      <c r="AE3341" s="2">
        <v>97454600</v>
      </c>
      <c r="AF3341" s="2">
        <v>97373100</v>
      </c>
    </row>
    <row r="3342" spans="1:32">
      <c r="A3342" t="s">
        <v>8945</v>
      </c>
      <c r="B3342" t="s">
        <v>19</v>
      </c>
      <c r="C3342" s="2">
        <v>6801610</v>
      </c>
      <c r="D3342" s="2">
        <v>6830510</v>
      </c>
      <c r="E3342" s="2">
        <v>11432800</v>
      </c>
      <c r="F3342" s="2">
        <v>8891080</v>
      </c>
      <c r="G3342" s="2">
        <v>8187370</v>
      </c>
      <c r="H3342" s="2">
        <v>7272680</v>
      </c>
      <c r="I3342" s="2">
        <v>6701910</v>
      </c>
      <c r="J3342" s="2">
        <v>6368110</v>
      </c>
      <c r="K3342" s="2">
        <v>6378230</v>
      </c>
      <c r="L3342" s="2">
        <v>6414350</v>
      </c>
      <c r="M3342" s="2">
        <v>6479380</v>
      </c>
      <c r="N3342" s="2">
        <v>6558850</v>
      </c>
      <c r="O3342" s="2">
        <v>6693240</v>
      </c>
      <c r="P3342" s="2">
        <v>6791500</v>
      </c>
      <c r="Q3342" s="2">
        <v>6865190</v>
      </c>
      <c r="R3342" s="2">
        <v>6859410</v>
      </c>
      <c r="S3342" s="2">
        <v>6878200</v>
      </c>
      <c r="T3342" s="2">
        <v>6977900</v>
      </c>
      <c r="U3342" s="2">
        <v>6914320</v>
      </c>
      <c r="V3342" s="2">
        <v>7025590</v>
      </c>
      <c r="W3342" s="2">
        <v>7087720</v>
      </c>
      <c r="X3342" s="2">
        <v>7107950</v>
      </c>
      <c r="Y3342" s="2">
        <v>7053040</v>
      </c>
      <c r="Z3342" s="2">
        <v>7035700</v>
      </c>
      <c r="AA3342" s="2">
        <v>7035700</v>
      </c>
      <c r="AB3342" s="2">
        <v>7019810</v>
      </c>
      <c r="AC3342" s="2">
        <v>7001020</v>
      </c>
      <c r="AD3342" s="2">
        <v>6960560</v>
      </c>
      <c r="AE3342" s="2">
        <v>6907100</v>
      </c>
      <c r="AF3342" s="2">
        <v>6901320</v>
      </c>
    </row>
    <row r="3343" spans="1:32">
      <c r="A3343" t="s">
        <v>8946</v>
      </c>
      <c r="B3343" t="s">
        <v>19</v>
      </c>
      <c r="C3343" s="2">
        <v>6100270</v>
      </c>
      <c r="D3343" s="2">
        <v>6126190</v>
      </c>
      <c r="E3343" s="2">
        <v>10254000</v>
      </c>
      <c r="F3343" s="2">
        <v>7974290</v>
      </c>
      <c r="G3343" s="2">
        <v>7343140</v>
      </c>
      <c r="H3343" s="2">
        <v>6522770</v>
      </c>
      <c r="I3343" s="2">
        <v>6010850</v>
      </c>
      <c r="J3343" s="2">
        <v>5711470</v>
      </c>
      <c r="K3343" s="2">
        <v>5720540</v>
      </c>
      <c r="L3343" s="2">
        <v>5752940</v>
      </c>
      <c r="M3343" s="2">
        <v>5811260</v>
      </c>
      <c r="N3343" s="2">
        <v>5882540</v>
      </c>
      <c r="O3343" s="2">
        <v>6003070</v>
      </c>
      <c r="P3343" s="2">
        <v>6091200</v>
      </c>
      <c r="Q3343" s="2">
        <v>6157300</v>
      </c>
      <c r="R3343" s="2">
        <v>6152110</v>
      </c>
      <c r="S3343" s="2">
        <v>6168960</v>
      </c>
      <c r="T3343" s="2">
        <v>6258380</v>
      </c>
      <c r="U3343" s="2">
        <v>6201360</v>
      </c>
      <c r="V3343" s="2">
        <v>6301150</v>
      </c>
      <c r="W3343" s="2">
        <v>6356880</v>
      </c>
      <c r="X3343" s="2">
        <v>6375020</v>
      </c>
      <c r="Y3343" s="2">
        <v>6325780</v>
      </c>
      <c r="Z3343" s="2">
        <v>6310220</v>
      </c>
      <c r="AA3343" s="2">
        <v>6310220</v>
      </c>
      <c r="AB3343" s="2">
        <v>6295970</v>
      </c>
      <c r="AC3343" s="2">
        <v>6279120</v>
      </c>
      <c r="AD3343" s="2">
        <v>6242830</v>
      </c>
      <c r="AE3343" s="2">
        <v>6194880</v>
      </c>
      <c r="AF3343" s="2">
        <v>6189700</v>
      </c>
    </row>
    <row r="3344" spans="1:32">
      <c r="A3344" t="s">
        <v>8947</v>
      </c>
      <c r="B3344" t="s">
        <v>19</v>
      </c>
      <c r="C3344" s="2">
        <v>15824900</v>
      </c>
      <c r="D3344" s="2">
        <v>15892200</v>
      </c>
      <c r="E3344" s="2">
        <v>26600100</v>
      </c>
      <c r="F3344" s="2">
        <v>20686400</v>
      </c>
      <c r="G3344" s="2">
        <v>19049100</v>
      </c>
      <c r="H3344" s="2">
        <v>16920900</v>
      </c>
      <c r="I3344" s="2">
        <v>15593000</v>
      </c>
      <c r="J3344" s="2">
        <v>14816300</v>
      </c>
      <c r="K3344" s="2">
        <v>14839900</v>
      </c>
      <c r="L3344" s="2">
        <v>14923900</v>
      </c>
      <c r="M3344" s="2">
        <v>15075200</v>
      </c>
      <c r="N3344" s="2">
        <v>15260100</v>
      </c>
      <c r="O3344" s="2">
        <v>15572800</v>
      </c>
      <c r="P3344" s="2">
        <v>15801400</v>
      </c>
      <c r="Q3344" s="2">
        <v>15972900</v>
      </c>
      <c r="R3344" s="2">
        <v>15959400</v>
      </c>
      <c r="S3344" s="2">
        <v>16003100</v>
      </c>
      <c r="T3344" s="2">
        <v>16235100</v>
      </c>
      <c r="U3344" s="2">
        <v>16087200</v>
      </c>
      <c r="V3344" s="2">
        <v>16346000</v>
      </c>
      <c r="W3344" s="2">
        <v>16490600</v>
      </c>
      <c r="X3344" s="2">
        <v>16537700</v>
      </c>
      <c r="Y3344" s="2">
        <v>16409900</v>
      </c>
      <c r="Z3344" s="2">
        <v>16369600</v>
      </c>
      <c r="AA3344" s="2">
        <v>16369600</v>
      </c>
      <c r="AB3344" s="2">
        <v>16332600</v>
      </c>
      <c r="AC3344" s="2">
        <v>16288900</v>
      </c>
      <c r="AD3344" s="2">
        <v>16194800</v>
      </c>
      <c r="AE3344" s="2">
        <v>16070400</v>
      </c>
      <c r="AF3344" s="2">
        <v>16056900</v>
      </c>
    </row>
    <row r="3345" spans="1:32">
      <c r="A3345" t="s">
        <v>8948</v>
      </c>
      <c r="B3345" t="s">
        <v>19</v>
      </c>
      <c r="C3345" s="2">
        <v>1595670</v>
      </c>
      <c r="D3345" s="2">
        <v>1602450</v>
      </c>
      <c r="E3345" s="2">
        <v>2682170</v>
      </c>
      <c r="F3345" s="2">
        <v>2085870</v>
      </c>
      <c r="G3345" s="2">
        <v>1920770</v>
      </c>
      <c r="H3345" s="2">
        <v>1706190</v>
      </c>
      <c r="I3345" s="2">
        <v>1572280</v>
      </c>
      <c r="J3345" s="2">
        <v>1493970</v>
      </c>
      <c r="K3345" s="2">
        <v>1496350</v>
      </c>
      <c r="L3345" s="2">
        <v>1504820</v>
      </c>
      <c r="M3345" s="2">
        <v>1520080</v>
      </c>
      <c r="N3345" s="2">
        <v>1538720</v>
      </c>
      <c r="O3345" s="2">
        <v>1570250</v>
      </c>
      <c r="P3345" s="2">
        <v>1593300</v>
      </c>
      <c r="Q3345" s="2">
        <v>1610590</v>
      </c>
      <c r="R3345" s="2">
        <v>1609230</v>
      </c>
      <c r="S3345" s="2">
        <v>1613640</v>
      </c>
      <c r="T3345" s="2">
        <v>1637030</v>
      </c>
      <c r="U3345" s="2">
        <v>1622110</v>
      </c>
      <c r="V3345" s="2">
        <v>1648220</v>
      </c>
      <c r="W3345" s="2">
        <v>1662790</v>
      </c>
      <c r="X3345" s="2">
        <v>1667540</v>
      </c>
      <c r="Y3345" s="2">
        <v>1654660</v>
      </c>
      <c r="Z3345" s="2">
        <v>1650590</v>
      </c>
      <c r="AA3345" s="2">
        <v>1650590</v>
      </c>
      <c r="AB3345" s="2">
        <v>1646860</v>
      </c>
      <c r="AC3345" s="2">
        <v>1642450</v>
      </c>
      <c r="AD3345" s="2">
        <v>1632960</v>
      </c>
      <c r="AE3345" s="2">
        <v>1620420</v>
      </c>
      <c r="AF3345" s="2">
        <v>1619060</v>
      </c>
    </row>
    <row r="3346" spans="1:32">
      <c r="A3346" t="s">
        <v>8949</v>
      </c>
      <c r="B3346" t="s">
        <v>19</v>
      </c>
      <c r="C3346" s="2">
        <v>1049660</v>
      </c>
      <c r="D3346" s="2">
        <v>1054120</v>
      </c>
      <c r="E3346" s="2">
        <v>1764380</v>
      </c>
      <c r="F3346" s="2">
        <v>1372120</v>
      </c>
      <c r="G3346" s="2">
        <v>1263520</v>
      </c>
      <c r="H3346" s="2">
        <v>1122360</v>
      </c>
      <c r="I3346" s="2">
        <v>1034270</v>
      </c>
      <c r="J3346">
        <v>982761</v>
      </c>
      <c r="K3346">
        <v>984322</v>
      </c>
      <c r="L3346">
        <v>989897</v>
      </c>
      <c r="M3346">
        <v>999932</v>
      </c>
      <c r="N3346" s="2">
        <v>1012200</v>
      </c>
      <c r="O3346" s="2">
        <v>1032940</v>
      </c>
      <c r="P3346" s="2">
        <v>1048100</v>
      </c>
      <c r="Q3346" s="2">
        <v>1059470</v>
      </c>
      <c r="R3346" s="2">
        <v>1058580</v>
      </c>
      <c r="S3346" s="2">
        <v>1061480</v>
      </c>
      <c r="T3346" s="2">
        <v>1076870</v>
      </c>
      <c r="U3346" s="2">
        <v>1067050</v>
      </c>
      <c r="V3346" s="2">
        <v>1084230</v>
      </c>
      <c r="W3346" s="2">
        <v>1093810</v>
      </c>
      <c r="X3346" s="2">
        <v>1096940</v>
      </c>
      <c r="Y3346" s="2">
        <v>1088460</v>
      </c>
      <c r="Z3346" s="2">
        <v>1085790</v>
      </c>
      <c r="AA3346" s="2">
        <v>1085790</v>
      </c>
      <c r="AB3346" s="2">
        <v>1083330</v>
      </c>
      <c r="AC3346" s="2">
        <v>1080430</v>
      </c>
      <c r="AD3346" s="2">
        <v>1074190</v>
      </c>
      <c r="AE3346" s="2">
        <v>1065940</v>
      </c>
      <c r="AF3346" s="2">
        <v>1065050</v>
      </c>
    </row>
    <row r="3347" spans="1:32">
      <c r="A3347" t="s">
        <v>8950</v>
      </c>
      <c r="B3347" t="s">
        <v>19</v>
      </c>
      <c r="C3347" s="2">
        <v>9814090</v>
      </c>
      <c r="D3347" s="2">
        <v>9855790</v>
      </c>
      <c r="E3347" s="2">
        <v>16496500</v>
      </c>
      <c r="F3347" s="2">
        <v>12829000</v>
      </c>
      <c r="G3347" s="2">
        <v>11813600</v>
      </c>
      <c r="H3347" s="2">
        <v>10493800</v>
      </c>
      <c r="I3347" s="2">
        <v>9670230</v>
      </c>
      <c r="J3347" s="2">
        <v>9188590</v>
      </c>
      <c r="K3347" s="2">
        <v>9203190</v>
      </c>
      <c r="L3347" s="2">
        <v>9255310</v>
      </c>
      <c r="M3347" s="2">
        <v>9349140</v>
      </c>
      <c r="N3347" s="2">
        <v>9463810</v>
      </c>
      <c r="O3347" s="2">
        <v>9657720</v>
      </c>
      <c r="P3347" s="2">
        <v>9799500</v>
      </c>
      <c r="Q3347" s="2">
        <v>9905830</v>
      </c>
      <c r="R3347" s="2">
        <v>9897490</v>
      </c>
      <c r="S3347" s="2">
        <v>9924600</v>
      </c>
      <c r="T3347" s="2">
        <v>10068500</v>
      </c>
      <c r="U3347" s="2">
        <v>9976720</v>
      </c>
      <c r="V3347" s="2">
        <v>10137300</v>
      </c>
      <c r="W3347" s="2">
        <v>10226900</v>
      </c>
      <c r="X3347" s="2">
        <v>10256100</v>
      </c>
      <c r="Y3347" s="2">
        <v>10176900</v>
      </c>
      <c r="Z3347" s="2">
        <v>10151900</v>
      </c>
      <c r="AA3347" s="2">
        <v>10151900</v>
      </c>
      <c r="AB3347" s="2">
        <v>10128900</v>
      </c>
      <c r="AC3347" s="2">
        <v>10101800</v>
      </c>
      <c r="AD3347" s="2">
        <v>10043400</v>
      </c>
      <c r="AE3347" s="2">
        <v>9966300</v>
      </c>
      <c r="AF3347" s="2">
        <v>9957960</v>
      </c>
    </row>
    <row r="3348" spans="1:32">
      <c r="A3348" t="s">
        <v>8951</v>
      </c>
      <c r="B3348" t="s">
        <v>19</v>
      </c>
      <c r="C3348" s="2">
        <v>3111330</v>
      </c>
      <c r="D3348" s="2">
        <v>3124550</v>
      </c>
      <c r="E3348" s="2">
        <v>5229830</v>
      </c>
      <c r="F3348" s="2">
        <v>4067130</v>
      </c>
      <c r="G3348" s="2">
        <v>3745230</v>
      </c>
      <c r="H3348" s="2">
        <v>3326810</v>
      </c>
      <c r="I3348" s="2">
        <v>3065720</v>
      </c>
      <c r="J3348" s="2">
        <v>2913030</v>
      </c>
      <c r="K3348" s="2">
        <v>2917650</v>
      </c>
      <c r="L3348" s="2">
        <v>2934180</v>
      </c>
      <c r="M3348" s="2">
        <v>2963920</v>
      </c>
      <c r="N3348" s="2">
        <v>3000280</v>
      </c>
      <c r="O3348" s="2">
        <v>3061750</v>
      </c>
      <c r="P3348" s="2">
        <v>3106700</v>
      </c>
      <c r="Q3348" s="2">
        <v>3140410</v>
      </c>
      <c r="R3348" s="2">
        <v>3137770</v>
      </c>
      <c r="S3348" s="2">
        <v>3146360</v>
      </c>
      <c r="T3348" s="2">
        <v>3191970</v>
      </c>
      <c r="U3348" s="2">
        <v>3162880</v>
      </c>
      <c r="V3348" s="2">
        <v>3213780</v>
      </c>
      <c r="W3348" s="2">
        <v>3242200</v>
      </c>
      <c r="X3348" s="2">
        <v>3251460</v>
      </c>
      <c r="Y3348" s="2">
        <v>3226340</v>
      </c>
      <c r="Z3348" s="2">
        <v>3218410</v>
      </c>
      <c r="AA3348" s="2">
        <v>3218410</v>
      </c>
      <c r="AB3348" s="2">
        <v>3211140</v>
      </c>
      <c r="AC3348" s="2">
        <v>3202540</v>
      </c>
      <c r="AD3348" s="2">
        <v>3184040</v>
      </c>
      <c r="AE3348" s="2">
        <v>3159580</v>
      </c>
      <c r="AF3348" s="2">
        <v>3156940</v>
      </c>
    </row>
    <row r="3349" spans="1:32">
      <c r="A3349" t="s">
        <v>8952</v>
      </c>
      <c r="B3349" t="s">
        <v>19</v>
      </c>
      <c r="C3349">
        <v>0</v>
      </c>
      <c r="D3349">
        <v>0</v>
      </c>
      <c r="E3349">
        <v>0</v>
      </c>
      <c r="F3349">
        <v>0</v>
      </c>
      <c r="G3349">
        <v>0</v>
      </c>
      <c r="H3349">
        <v>0</v>
      </c>
      <c r="I3349">
        <v>0</v>
      </c>
      <c r="J3349">
        <v>0</v>
      </c>
      <c r="K3349">
        <v>0</v>
      </c>
      <c r="L3349">
        <v>0</v>
      </c>
      <c r="M3349">
        <v>0</v>
      </c>
      <c r="N3349">
        <v>0</v>
      </c>
      <c r="O3349">
        <v>0</v>
      </c>
      <c r="P3349">
        <v>0</v>
      </c>
      <c r="Q3349">
        <v>0</v>
      </c>
      <c r="R3349">
        <v>0</v>
      </c>
      <c r="S3349">
        <v>0</v>
      </c>
      <c r="T3349">
        <v>0</v>
      </c>
      <c r="U3349">
        <v>0</v>
      </c>
      <c r="V3349">
        <v>0</v>
      </c>
      <c r="W3349">
        <v>0</v>
      </c>
      <c r="X3349">
        <v>0</v>
      </c>
      <c r="Y3349">
        <v>0</v>
      </c>
      <c r="Z3349">
        <v>0</v>
      </c>
      <c r="AA3349">
        <v>0</v>
      </c>
      <c r="AB3349">
        <v>0</v>
      </c>
      <c r="AC3349">
        <v>0</v>
      </c>
      <c r="AD3349">
        <v>0</v>
      </c>
      <c r="AE3349">
        <v>0</v>
      </c>
      <c r="AF3349">
        <v>0</v>
      </c>
    </row>
    <row r="3350" spans="1:32">
      <c r="A3350" t="s">
        <v>8953</v>
      </c>
      <c r="B3350" t="s">
        <v>19</v>
      </c>
      <c r="C3350" s="2">
        <v>484984000000</v>
      </c>
      <c r="D3350" s="2">
        <v>486935000000</v>
      </c>
      <c r="E3350" s="2">
        <v>411669000000</v>
      </c>
      <c r="F3350" s="2">
        <v>381053000000</v>
      </c>
      <c r="G3350" s="2">
        <v>407242000000</v>
      </c>
      <c r="H3350" s="2">
        <v>428478000000</v>
      </c>
      <c r="I3350" s="2">
        <v>458870000000</v>
      </c>
      <c r="J3350" s="2">
        <v>489336000000</v>
      </c>
      <c r="K3350" s="2">
        <v>496540000000</v>
      </c>
      <c r="L3350" s="2">
        <v>495414000000</v>
      </c>
      <c r="M3350" s="2">
        <v>497215000000</v>
      </c>
      <c r="N3350" s="2">
        <v>501567000000</v>
      </c>
      <c r="O3350" s="2">
        <v>502843000000</v>
      </c>
      <c r="P3350" s="2">
        <v>501868000000</v>
      </c>
      <c r="Q3350" s="2">
        <v>495264000000</v>
      </c>
      <c r="R3350" s="2">
        <v>482357000000</v>
      </c>
      <c r="S3350" s="2">
        <v>484458000000</v>
      </c>
      <c r="T3350" s="2">
        <v>486409000000</v>
      </c>
      <c r="U3350" s="2">
        <v>489411000000</v>
      </c>
      <c r="V3350" s="2">
        <v>496315000000</v>
      </c>
      <c r="W3350" s="2">
        <v>505845000000</v>
      </c>
      <c r="X3350" s="2">
        <v>514399000000</v>
      </c>
      <c r="Y3350" s="2">
        <v>512748000000</v>
      </c>
      <c r="Z3350" s="2">
        <v>514324000000</v>
      </c>
      <c r="AA3350" s="2">
        <v>517851000000</v>
      </c>
      <c r="AB3350" s="2">
        <v>523329000000</v>
      </c>
      <c r="AC3350" s="2">
        <v>531884000000</v>
      </c>
      <c r="AD3350" s="2">
        <v>538112000000</v>
      </c>
      <c r="AE3350" s="2">
        <v>541414000000</v>
      </c>
      <c r="AF3350" s="2">
        <v>548392000000</v>
      </c>
    </row>
    <row r="3351" spans="1:32">
      <c r="A3351" t="s">
        <v>8954</v>
      </c>
      <c r="B3351" t="s">
        <v>19</v>
      </c>
      <c r="C3351" s="2">
        <v>9002960</v>
      </c>
      <c r="D3351" s="2">
        <v>9039180</v>
      </c>
      <c r="E3351" s="2">
        <v>7642000</v>
      </c>
      <c r="F3351" s="2">
        <v>7073650</v>
      </c>
      <c r="G3351" s="2">
        <v>7559810</v>
      </c>
      <c r="H3351" s="2">
        <v>7954030</v>
      </c>
      <c r="I3351" s="2">
        <v>8518200</v>
      </c>
      <c r="J3351" s="2">
        <v>9083750</v>
      </c>
      <c r="K3351" s="2">
        <v>9217480</v>
      </c>
      <c r="L3351" s="2">
        <v>9196590</v>
      </c>
      <c r="M3351" s="2">
        <v>9230020</v>
      </c>
      <c r="N3351" s="2">
        <v>9310810</v>
      </c>
      <c r="O3351" s="2">
        <v>9334490</v>
      </c>
      <c r="P3351" s="2">
        <v>9316380</v>
      </c>
      <c r="Q3351" s="2">
        <v>9193800</v>
      </c>
      <c r="R3351" s="2">
        <v>8954200</v>
      </c>
      <c r="S3351" s="2">
        <v>8993210</v>
      </c>
      <c r="T3351" s="2">
        <v>9029430</v>
      </c>
      <c r="U3351" s="2">
        <v>9085150</v>
      </c>
      <c r="V3351" s="2">
        <v>9213300</v>
      </c>
      <c r="W3351" s="2">
        <v>9390210</v>
      </c>
      <c r="X3351" s="2">
        <v>9549020</v>
      </c>
      <c r="Y3351" s="2">
        <v>9518370</v>
      </c>
      <c r="Z3351" s="2">
        <v>9547620</v>
      </c>
      <c r="AA3351" s="2">
        <v>9613090</v>
      </c>
      <c r="AB3351" s="2">
        <v>9714780</v>
      </c>
      <c r="AC3351" s="2">
        <v>9873580</v>
      </c>
      <c r="AD3351" s="2">
        <v>9989200</v>
      </c>
      <c r="AE3351" s="2">
        <v>10050500</v>
      </c>
      <c r="AF3351" s="2">
        <v>10180000</v>
      </c>
    </row>
    <row r="3352" spans="1:32">
      <c r="A3352" t="s">
        <v>8955</v>
      </c>
      <c r="B3352" t="s">
        <v>19</v>
      </c>
      <c r="C3352" s="2">
        <v>44368500</v>
      </c>
      <c r="D3352" s="2">
        <v>44547000</v>
      </c>
      <c r="E3352" s="2">
        <v>37661400</v>
      </c>
      <c r="F3352" s="2">
        <v>34860500</v>
      </c>
      <c r="G3352" s="2">
        <v>37256400</v>
      </c>
      <c r="H3352" s="2">
        <v>39199200</v>
      </c>
      <c r="I3352" s="2">
        <v>41979500</v>
      </c>
      <c r="J3352" s="2">
        <v>44766700</v>
      </c>
      <c r="K3352" s="2">
        <v>45425700</v>
      </c>
      <c r="L3352" s="2">
        <v>45322700</v>
      </c>
      <c r="M3352" s="2">
        <v>45487500</v>
      </c>
      <c r="N3352" s="2">
        <v>45885700</v>
      </c>
      <c r="O3352" s="2">
        <v>46002400</v>
      </c>
      <c r="P3352" s="2">
        <v>45913100</v>
      </c>
      <c r="Q3352" s="2">
        <v>45309000</v>
      </c>
      <c r="R3352" s="2">
        <v>44128200</v>
      </c>
      <c r="S3352" s="2">
        <v>44320400</v>
      </c>
      <c r="T3352" s="2">
        <v>44498900</v>
      </c>
      <c r="U3352" s="2">
        <v>44773500</v>
      </c>
      <c r="V3352" s="2">
        <v>45405100</v>
      </c>
      <c r="W3352" s="2">
        <v>46277000</v>
      </c>
      <c r="X3352" s="2">
        <v>47059600</v>
      </c>
      <c r="Y3352" s="2">
        <v>46908500</v>
      </c>
      <c r="Z3352" s="2">
        <v>47052700</v>
      </c>
      <c r="AA3352" s="2">
        <v>47375400</v>
      </c>
      <c r="AB3352" s="2">
        <v>47876500</v>
      </c>
      <c r="AC3352" s="2">
        <v>48659100</v>
      </c>
      <c r="AD3352" s="2">
        <v>49228900</v>
      </c>
      <c r="AE3352" s="2">
        <v>49531000</v>
      </c>
      <c r="AF3352" s="2">
        <v>50169400</v>
      </c>
    </row>
    <row r="3353" spans="1:32">
      <c r="A3353" t="s">
        <v>8956</v>
      </c>
      <c r="B3353" t="s">
        <v>19</v>
      </c>
      <c r="C3353" s="2">
        <v>131768000</v>
      </c>
      <c r="D3353" s="2">
        <v>132298000</v>
      </c>
      <c r="E3353" s="2">
        <v>111849000</v>
      </c>
      <c r="F3353" s="2">
        <v>103530000</v>
      </c>
      <c r="G3353" s="2">
        <v>110646000</v>
      </c>
      <c r="H3353" s="2">
        <v>116415000</v>
      </c>
      <c r="I3353" s="2">
        <v>124673000</v>
      </c>
      <c r="J3353" s="2">
        <v>132950000</v>
      </c>
      <c r="K3353" s="2">
        <v>134907000</v>
      </c>
      <c r="L3353" s="2">
        <v>134602000</v>
      </c>
      <c r="M3353" s="2">
        <v>135091000</v>
      </c>
      <c r="N3353" s="2">
        <v>136273000</v>
      </c>
      <c r="O3353" s="2">
        <v>136620000</v>
      </c>
      <c r="P3353" s="2">
        <v>136355000</v>
      </c>
      <c r="Q3353" s="2">
        <v>134561000</v>
      </c>
      <c r="R3353" s="2">
        <v>131054000</v>
      </c>
      <c r="S3353" s="2">
        <v>131625000</v>
      </c>
      <c r="T3353" s="2">
        <v>132155000</v>
      </c>
      <c r="U3353" s="2">
        <v>132971000</v>
      </c>
      <c r="V3353" s="2">
        <v>134846000</v>
      </c>
      <c r="W3353" s="2">
        <v>137436000</v>
      </c>
      <c r="X3353" s="2">
        <v>139760000</v>
      </c>
      <c r="Y3353" s="2">
        <v>139311000</v>
      </c>
      <c r="Z3353" s="2">
        <v>139739000</v>
      </c>
      <c r="AA3353" s="2">
        <v>140698000</v>
      </c>
      <c r="AB3353" s="2">
        <v>142186000</v>
      </c>
      <c r="AC3353" s="2">
        <v>144510000</v>
      </c>
      <c r="AD3353" s="2">
        <v>146202000</v>
      </c>
      <c r="AE3353" s="2">
        <v>147099000</v>
      </c>
      <c r="AF3353" s="2">
        <v>148996000</v>
      </c>
    </row>
    <row r="3354" spans="1:32">
      <c r="A3354" t="s">
        <v>8957</v>
      </c>
      <c r="B3354" t="s">
        <v>19</v>
      </c>
      <c r="C3354" s="2">
        <v>9339040</v>
      </c>
      <c r="D3354" s="2">
        <v>9376610</v>
      </c>
      <c r="E3354" s="2">
        <v>7927270</v>
      </c>
      <c r="F3354" s="2">
        <v>7337710</v>
      </c>
      <c r="G3354" s="2">
        <v>7842020</v>
      </c>
      <c r="H3354" s="2">
        <v>8250950</v>
      </c>
      <c r="I3354" s="2">
        <v>8836180</v>
      </c>
      <c r="J3354" s="2">
        <v>9422850</v>
      </c>
      <c r="K3354" s="2">
        <v>9561570</v>
      </c>
      <c r="L3354" s="2">
        <v>9539890</v>
      </c>
      <c r="M3354" s="2">
        <v>9574570</v>
      </c>
      <c r="N3354" s="2">
        <v>9658380</v>
      </c>
      <c r="O3354" s="2">
        <v>9682950</v>
      </c>
      <c r="P3354" s="2">
        <v>9664160</v>
      </c>
      <c r="Q3354" s="2">
        <v>9537000</v>
      </c>
      <c r="R3354" s="2">
        <v>9288460</v>
      </c>
      <c r="S3354" s="2">
        <v>9328920</v>
      </c>
      <c r="T3354" s="2">
        <v>9366490</v>
      </c>
      <c r="U3354" s="2">
        <v>9424290</v>
      </c>
      <c r="V3354" s="2">
        <v>9557230</v>
      </c>
      <c r="W3354" s="2">
        <v>9740750</v>
      </c>
      <c r="X3354" s="2">
        <v>9905480</v>
      </c>
      <c r="Y3354" s="2">
        <v>9873690</v>
      </c>
      <c r="Z3354" s="2">
        <v>9904030</v>
      </c>
      <c r="AA3354" s="2">
        <v>9971950</v>
      </c>
      <c r="AB3354" s="2">
        <v>10077400</v>
      </c>
      <c r="AC3354" s="2">
        <v>10242200</v>
      </c>
      <c r="AD3354" s="2">
        <v>10362100</v>
      </c>
      <c r="AE3354" s="2">
        <v>10425700</v>
      </c>
      <c r="AF3354" s="2">
        <v>10560100</v>
      </c>
    </row>
    <row r="3355" spans="1:32">
      <c r="A3355" t="s">
        <v>8958</v>
      </c>
      <c r="B3355" t="s">
        <v>19</v>
      </c>
      <c r="C3355" s="2">
        <v>8376050</v>
      </c>
      <c r="D3355" s="2">
        <v>8409740</v>
      </c>
      <c r="E3355" s="2">
        <v>7109860</v>
      </c>
      <c r="F3355" s="2">
        <v>6581090</v>
      </c>
      <c r="G3355" s="2">
        <v>7033390</v>
      </c>
      <c r="H3355" s="2">
        <v>7400160</v>
      </c>
      <c r="I3355" s="2">
        <v>7925040</v>
      </c>
      <c r="J3355" s="2">
        <v>8451220</v>
      </c>
      <c r="K3355" s="2">
        <v>8575630</v>
      </c>
      <c r="L3355" s="2">
        <v>8556190</v>
      </c>
      <c r="M3355" s="2">
        <v>8587300</v>
      </c>
      <c r="N3355" s="2">
        <v>8662460</v>
      </c>
      <c r="O3355" s="2">
        <v>8684500</v>
      </c>
      <c r="P3355" s="2">
        <v>8667650</v>
      </c>
      <c r="Q3355" s="2">
        <v>8553600</v>
      </c>
      <c r="R3355" s="2">
        <v>8330690</v>
      </c>
      <c r="S3355" s="2">
        <v>8366980</v>
      </c>
      <c r="T3355" s="2">
        <v>8400670</v>
      </c>
      <c r="U3355" s="2">
        <v>8452510</v>
      </c>
      <c r="V3355" s="2">
        <v>8571740</v>
      </c>
      <c r="W3355" s="2">
        <v>8736340</v>
      </c>
      <c r="X3355" s="2">
        <v>8884080</v>
      </c>
      <c r="Y3355" s="2">
        <v>8855570</v>
      </c>
      <c r="Z3355" s="2">
        <v>8882780</v>
      </c>
      <c r="AA3355" s="2">
        <v>8943700</v>
      </c>
      <c r="AB3355" s="2">
        <v>9038300</v>
      </c>
      <c r="AC3355" s="2">
        <v>9186050</v>
      </c>
      <c r="AD3355" s="2">
        <v>9293620</v>
      </c>
      <c r="AE3355" s="2">
        <v>9350640</v>
      </c>
      <c r="AF3355" s="2">
        <v>9471170</v>
      </c>
    </row>
    <row r="3356" spans="1:32">
      <c r="A3356" t="s">
        <v>8959</v>
      </c>
      <c r="B3356" t="s">
        <v>19</v>
      </c>
      <c r="C3356" s="2">
        <v>21728600</v>
      </c>
      <c r="D3356" s="2">
        <v>21816000</v>
      </c>
      <c r="E3356" s="2">
        <v>18443900</v>
      </c>
      <c r="F3356" s="2">
        <v>17072200</v>
      </c>
      <c r="G3356" s="2">
        <v>18245600</v>
      </c>
      <c r="H3356" s="2">
        <v>19197000</v>
      </c>
      <c r="I3356" s="2">
        <v>20558600</v>
      </c>
      <c r="J3356" s="2">
        <v>21923600</v>
      </c>
      <c r="K3356" s="2">
        <v>22246400</v>
      </c>
      <c r="L3356" s="2">
        <v>22195900</v>
      </c>
      <c r="M3356" s="2">
        <v>22276600</v>
      </c>
      <c r="N3356" s="2">
        <v>22471600</v>
      </c>
      <c r="O3356" s="2">
        <v>22528800</v>
      </c>
      <c r="P3356" s="2">
        <v>22485100</v>
      </c>
      <c r="Q3356" s="2">
        <v>22189200</v>
      </c>
      <c r="R3356" s="2">
        <v>21610900</v>
      </c>
      <c r="S3356" s="2">
        <v>21705100</v>
      </c>
      <c r="T3356" s="2">
        <v>21792500</v>
      </c>
      <c r="U3356" s="2">
        <v>21927000</v>
      </c>
      <c r="V3356" s="2">
        <v>22236300</v>
      </c>
      <c r="W3356" s="2">
        <v>22663200</v>
      </c>
      <c r="X3356" s="2">
        <v>23046500</v>
      </c>
      <c r="Y3356" s="2">
        <v>22972500</v>
      </c>
      <c r="Z3356" s="2">
        <v>23043100</v>
      </c>
      <c r="AA3356" s="2">
        <v>23201200</v>
      </c>
      <c r="AB3356" s="2">
        <v>23446600</v>
      </c>
      <c r="AC3356" s="2">
        <v>23829900</v>
      </c>
      <c r="AD3356" s="2">
        <v>24108900</v>
      </c>
      <c r="AE3356" s="2">
        <v>24256800</v>
      </c>
      <c r="AF3356" s="2">
        <v>24569500</v>
      </c>
    </row>
    <row r="3357" spans="1:32">
      <c r="A3357" t="s">
        <v>8960</v>
      </c>
      <c r="B3357" t="s">
        <v>19</v>
      </c>
      <c r="C3357" s="2">
        <v>2190960</v>
      </c>
      <c r="D3357" s="2">
        <v>2199770</v>
      </c>
      <c r="E3357" s="2">
        <v>1859750</v>
      </c>
      <c r="F3357" s="2">
        <v>1721440</v>
      </c>
      <c r="G3357" s="2">
        <v>1839750</v>
      </c>
      <c r="H3357" s="2">
        <v>1935690</v>
      </c>
      <c r="I3357" s="2">
        <v>2072990</v>
      </c>
      <c r="J3357" s="2">
        <v>2210620</v>
      </c>
      <c r="K3357" s="2">
        <v>2243160</v>
      </c>
      <c r="L3357" s="2">
        <v>2238080</v>
      </c>
      <c r="M3357" s="2">
        <v>2246210</v>
      </c>
      <c r="N3357" s="2">
        <v>2265880</v>
      </c>
      <c r="O3357" s="2">
        <v>2271640</v>
      </c>
      <c r="P3357" s="2">
        <v>2267230</v>
      </c>
      <c r="Q3357" s="2">
        <v>2237400</v>
      </c>
      <c r="R3357" s="2">
        <v>2179090</v>
      </c>
      <c r="S3357" s="2">
        <v>2188580</v>
      </c>
      <c r="T3357" s="2">
        <v>2197400</v>
      </c>
      <c r="U3357" s="2">
        <v>2210960</v>
      </c>
      <c r="V3357" s="2">
        <v>2242150</v>
      </c>
      <c r="W3357" s="2">
        <v>2285200</v>
      </c>
      <c r="X3357" s="2">
        <v>2323850</v>
      </c>
      <c r="Y3357" s="2">
        <v>2316390</v>
      </c>
      <c r="Z3357" s="2">
        <v>2323510</v>
      </c>
      <c r="AA3357" s="2">
        <v>2339440</v>
      </c>
      <c r="AB3357" s="2">
        <v>2364190</v>
      </c>
      <c r="AC3357" s="2">
        <v>2402830</v>
      </c>
      <c r="AD3357" s="2">
        <v>2430970</v>
      </c>
      <c r="AE3357" s="2">
        <v>2445890</v>
      </c>
      <c r="AF3357" s="2">
        <v>2477410</v>
      </c>
    </row>
    <row r="3358" spans="1:32">
      <c r="A3358" t="s">
        <v>8961</v>
      </c>
      <c r="B3358" t="s">
        <v>19</v>
      </c>
      <c r="C3358" s="2">
        <v>1441250</v>
      </c>
      <c r="D3358" s="2">
        <v>1447050</v>
      </c>
      <c r="E3358" s="2">
        <v>1223380</v>
      </c>
      <c r="F3358" s="2">
        <v>1132390</v>
      </c>
      <c r="G3358" s="2">
        <v>1210220</v>
      </c>
      <c r="H3358" s="2">
        <v>1273330</v>
      </c>
      <c r="I3358" s="2">
        <v>1363650</v>
      </c>
      <c r="J3358" s="2">
        <v>1454180</v>
      </c>
      <c r="K3358" s="2">
        <v>1475590</v>
      </c>
      <c r="L3358" s="2">
        <v>1472250</v>
      </c>
      <c r="M3358" s="2">
        <v>1477600</v>
      </c>
      <c r="N3358" s="2">
        <v>1490530</v>
      </c>
      <c r="O3358" s="2">
        <v>1494320</v>
      </c>
      <c r="P3358" s="2">
        <v>1491420</v>
      </c>
      <c r="Q3358" s="2">
        <v>1471800</v>
      </c>
      <c r="R3358" s="2">
        <v>1433440</v>
      </c>
      <c r="S3358" s="2">
        <v>1439690</v>
      </c>
      <c r="T3358" s="2">
        <v>1445490</v>
      </c>
      <c r="U3358" s="2">
        <v>1454410</v>
      </c>
      <c r="V3358" s="2">
        <v>1474920</v>
      </c>
      <c r="W3358" s="2">
        <v>1503240</v>
      </c>
      <c r="X3358" s="2">
        <v>1528670</v>
      </c>
      <c r="Y3358" s="2">
        <v>1523760</v>
      </c>
      <c r="Z3358" s="2">
        <v>1528440</v>
      </c>
      <c r="AA3358" s="2">
        <v>1538920</v>
      </c>
      <c r="AB3358" s="2">
        <v>1555200</v>
      </c>
      <c r="AC3358" s="2">
        <v>1580620</v>
      </c>
      <c r="AD3358" s="2">
        <v>1599130</v>
      </c>
      <c r="AE3358" s="2">
        <v>1608950</v>
      </c>
      <c r="AF3358" s="2">
        <v>1629680</v>
      </c>
    </row>
    <row r="3359" spans="1:32">
      <c r="A3359" t="s">
        <v>8962</v>
      </c>
      <c r="B3359" t="s">
        <v>19</v>
      </c>
      <c r="C3359" s="2">
        <v>13475400</v>
      </c>
      <c r="D3359" s="2">
        <v>13529600</v>
      </c>
      <c r="E3359" s="2">
        <v>11438300</v>
      </c>
      <c r="F3359" s="2">
        <v>10587600</v>
      </c>
      <c r="G3359" s="2">
        <v>11315300</v>
      </c>
      <c r="H3359" s="2">
        <v>11905400</v>
      </c>
      <c r="I3359" s="2">
        <v>12749800</v>
      </c>
      <c r="J3359" s="2">
        <v>13596300</v>
      </c>
      <c r="K3359" s="2">
        <v>13796400</v>
      </c>
      <c r="L3359" s="2">
        <v>13765200</v>
      </c>
      <c r="M3359" s="2">
        <v>13815200</v>
      </c>
      <c r="N3359" s="2">
        <v>13936100</v>
      </c>
      <c r="O3359" s="2">
        <v>13971600</v>
      </c>
      <c r="P3359" s="2">
        <v>13944500</v>
      </c>
      <c r="Q3359" s="2">
        <v>13761000</v>
      </c>
      <c r="R3359" s="2">
        <v>13402400</v>
      </c>
      <c r="S3359" s="2">
        <v>13460800</v>
      </c>
      <c r="T3359" s="2">
        <v>13515000</v>
      </c>
      <c r="U3359" s="2">
        <v>13598400</v>
      </c>
      <c r="V3359" s="2">
        <v>13790200</v>
      </c>
      <c r="W3359" s="2">
        <v>14055000</v>
      </c>
      <c r="X3359" s="2">
        <v>14292700</v>
      </c>
      <c r="Y3359" s="2">
        <v>14246800</v>
      </c>
      <c r="Z3359" s="2">
        <v>14290600</v>
      </c>
      <c r="AA3359" s="2">
        <v>14388600</v>
      </c>
      <c r="AB3359" s="2">
        <v>14540800</v>
      </c>
      <c r="AC3359" s="2">
        <v>14778500</v>
      </c>
      <c r="AD3359" s="2">
        <v>14951500</v>
      </c>
      <c r="AE3359" s="2">
        <v>15043300</v>
      </c>
      <c r="AF3359" s="2">
        <v>15237200</v>
      </c>
    </row>
    <row r="3360" spans="1:32">
      <c r="A3360" t="s">
        <v>8963</v>
      </c>
      <c r="B3360" t="s">
        <v>19</v>
      </c>
      <c r="C3360" s="2">
        <v>4272040</v>
      </c>
      <c r="D3360" s="2">
        <v>4289230</v>
      </c>
      <c r="E3360" s="2">
        <v>3626250</v>
      </c>
      <c r="F3360" s="2">
        <v>3356560</v>
      </c>
      <c r="G3360" s="2">
        <v>3587250</v>
      </c>
      <c r="H3360" s="2">
        <v>3774310</v>
      </c>
      <c r="I3360" s="2">
        <v>4042020</v>
      </c>
      <c r="J3360" s="2">
        <v>4310380</v>
      </c>
      <c r="K3360" s="2">
        <v>4373840</v>
      </c>
      <c r="L3360" s="2">
        <v>4363920</v>
      </c>
      <c r="M3360" s="2">
        <v>4379790</v>
      </c>
      <c r="N3360" s="2">
        <v>4418120</v>
      </c>
      <c r="O3360" s="2">
        <v>4429360</v>
      </c>
      <c r="P3360" s="2">
        <v>4420770</v>
      </c>
      <c r="Q3360" s="2">
        <v>4362600</v>
      </c>
      <c r="R3360" s="2">
        <v>4248910</v>
      </c>
      <c r="S3360" s="2">
        <v>4267420</v>
      </c>
      <c r="T3360" s="2">
        <v>4284600</v>
      </c>
      <c r="U3360" s="2">
        <v>4311040</v>
      </c>
      <c r="V3360" s="2">
        <v>4371850</v>
      </c>
      <c r="W3360" s="2">
        <v>4455800</v>
      </c>
      <c r="X3360" s="2">
        <v>4531160</v>
      </c>
      <c r="Y3360" s="2">
        <v>4516610</v>
      </c>
      <c r="Z3360" s="2">
        <v>4530490</v>
      </c>
      <c r="AA3360" s="2">
        <v>4561560</v>
      </c>
      <c r="AB3360" s="2">
        <v>4609810</v>
      </c>
      <c r="AC3360" s="2">
        <v>4685170</v>
      </c>
      <c r="AD3360" s="2">
        <v>4740030</v>
      </c>
      <c r="AE3360" s="2">
        <v>4769120</v>
      </c>
      <c r="AF3360" s="2">
        <v>4830590</v>
      </c>
    </row>
    <row r="3361" spans="1:32">
      <c r="A3361" t="s">
        <v>8964</v>
      </c>
      <c r="B3361" t="s">
        <v>19</v>
      </c>
      <c r="C3361">
        <v>0</v>
      </c>
      <c r="D3361">
        <v>0</v>
      </c>
      <c r="E3361">
        <v>0</v>
      </c>
      <c r="F3361">
        <v>0</v>
      </c>
      <c r="G3361">
        <v>0</v>
      </c>
      <c r="H3361">
        <v>0</v>
      </c>
      <c r="I3361">
        <v>0</v>
      </c>
      <c r="J3361">
        <v>0</v>
      </c>
      <c r="K3361">
        <v>0</v>
      </c>
      <c r="L3361">
        <v>0</v>
      </c>
      <c r="M3361">
        <v>0</v>
      </c>
      <c r="N3361">
        <v>0</v>
      </c>
      <c r="O3361">
        <v>0</v>
      </c>
      <c r="P3361">
        <v>0</v>
      </c>
      <c r="Q3361">
        <v>0</v>
      </c>
      <c r="R3361">
        <v>0</v>
      </c>
      <c r="S3361">
        <v>0</v>
      </c>
      <c r="T3361">
        <v>0</v>
      </c>
      <c r="U3361">
        <v>0</v>
      </c>
      <c r="V3361">
        <v>0</v>
      </c>
      <c r="W3361">
        <v>0</v>
      </c>
      <c r="X3361">
        <v>0</v>
      </c>
      <c r="Y3361">
        <v>0</v>
      </c>
      <c r="Z3361">
        <v>0</v>
      </c>
      <c r="AA3361">
        <v>0</v>
      </c>
      <c r="AB3361">
        <v>0</v>
      </c>
      <c r="AC3361">
        <v>0</v>
      </c>
      <c r="AD3361">
        <v>0</v>
      </c>
      <c r="AE3361">
        <v>0</v>
      </c>
      <c r="AF3361">
        <v>0</v>
      </c>
    </row>
    <row r="3362" spans="1:32">
      <c r="A3362" t="s">
        <v>8965</v>
      </c>
      <c r="B3362" t="s">
        <v>19</v>
      </c>
      <c r="C3362" s="2">
        <v>294532000000</v>
      </c>
      <c r="D3362" s="2">
        <v>295733000000</v>
      </c>
      <c r="E3362" s="2">
        <v>1028800000000</v>
      </c>
      <c r="F3362" s="2">
        <v>838197000000</v>
      </c>
      <c r="G3362" s="2">
        <v>790922000000</v>
      </c>
      <c r="H3362" s="2">
        <v>736443000000</v>
      </c>
      <c r="I3362" s="2">
        <v>704776000000</v>
      </c>
      <c r="J3362" s="2">
        <v>687967000000</v>
      </c>
      <c r="K3362" s="2">
        <v>685941000000</v>
      </c>
      <c r="L3362" s="2">
        <v>686466000000</v>
      </c>
      <c r="M3362" s="2">
        <v>688192000000</v>
      </c>
      <c r="N3362" s="2">
        <v>691944000000</v>
      </c>
      <c r="O3362" s="2">
        <v>700949000000</v>
      </c>
      <c r="P3362" s="2">
        <v>709503000000</v>
      </c>
      <c r="Q3362" s="2">
        <v>716857000000</v>
      </c>
      <c r="R3362" s="2">
        <v>718733000000</v>
      </c>
      <c r="S3362" s="2">
        <v>722035000000</v>
      </c>
      <c r="T3362" s="2">
        <v>731940000000</v>
      </c>
      <c r="U3362" s="2">
        <v>729539000000</v>
      </c>
      <c r="V3362" s="2">
        <v>739819000000</v>
      </c>
      <c r="W3362" s="2">
        <v>745973000000</v>
      </c>
      <c r="X3362" s="2">
        <v>749800000000</v>
      </c>
      <c r="Y3362" s="2">
        <v>746873000000</v>
      </c>
      <c r="Z3362" s="2">
        <v>747248000000</v>
      </c>
      <c r="AA3362" s="2">
        <v>748149000000</v>
      </c>
      <c r="AB3362" s="2">
        <v>746348000000</v>
      </c>
      <c r="AC3362" s="2">
        <v>746048000000</v>
      </c>
      <c r="AD3362" s="2">
        <v>743196000000</v>
      </c>
      <c r="AE3362" s="2">
        <v>739144000000</v>
      </c>
      <c r="AF3362" s="2">
        <v>739519000000</v>
      </c>
    </row>
    <row r="3363" spans="1:32">
      <c r="A3363" t="s">
        <v>8966</v>
      </c>
      <c r="B3363" t="s">
        <v>19</v>
      </c>
      <c r="C3363" s="2">
        <v>5467520</v>
      </c>
      <c r="D3363" s="2">
        <v>5489810</v>
      </c>
      <c r="E3363" s="2">
        <v>19098000</v>
      </c>
      <c r="F3363" s="2">
        <v>15559800</v>
      </c>
      <c r="G3363" s="2">
        <v>14682200</v>
      </c>
      <c r="H3363" s="2">
        <v>13670900</v>
      </c>
      <c r="I3363" s="2">
        <v>13083100</v>
      </c>
      <c r="J3363" s="2">
        <v>12771000</v>
      </c>
      <c r="K3363" s="2">
        <v>12733400</v>
      </c>
      <c r="L3363" s="2">
        <v>12743200</v>
      </c>
      <c r="M3363" s="2">
        <v>12775200</v>
      </c>
      <c r="N3363" s="2">
        <v>12844900</v>
      </c>
      <c r="O3363" s="2">
        <v>13012000</v>
      </c>
      <c r="P3363" s="2">
        <v>13170800</v>
      </c>
      <c r="Q3363" s="2">
        <v>13307300</v>
      </c>
      <c r="R3363" s="2">
        <v>13342200</v>
      </c>
      <c r="S3363" s="2">
        <v>13403400</v>
      </c>
      <c r="T3363" s="2">
        <v>13587300</v>
      </c>
      <c r="U3363" s="2">
        <v>13542700</v>
      </c>
      <c r="V3363" s="2">
        <v>13733600</v>
      </c>
      <c r="W3363" s="2">
        <v>13847800</v>
      </c>
      <c r="X3363" s="2">
        <v>13918900</v>
      </c>
      <c r="Y3363" s="2">
        <v>13864500</v>
      </c>
      <c r="Z3363" s="2">
        <v>13871500</v>
      </c>
      <c r="AA3363" s="2">
        <v>13888200</v>
      </c>
      <c r="AB3363" s="2">
        <v>13854800</v>
      </c>
      <c r="AC3363" s="2">
        <v>13849200</v>
      </c>
      <c r="AD3363" s="2">
        <v>13796300</v>
      </c>
      <c r="AE3363" s="2">
        <v>13721000</v>
      </c>
      <c r="AF3363" s="2">
        <v>13728000</v>
      </c>
    </row>
    <row r="3364" spans="1:32">
      <c r="A3364" t="s">
        <v>8967</v>
      </c>
      <c r="B3364" t="s">
        <v>19</v>
      </c>
      <c r="C3364" s="2">
        <v>26945100</v>
      </c>
      <c r="D3364" s="2">
        <v>27055000</v>
      </c>
      <c r="E3364" s="2">
        <v>94119200</v>
      </c>
      <c r="F3364" s="2">
        <v>76682000</v>
      </c>
      <c r="G3364" s="2">
        <v>72357100</v>
      </c>
      <c r="H3364" s="2">
        <v>67373100</v>
      </c>
      <c r="I3364" s="2">
        <v>64476100</v>
      </c>
      <c r="J3364" s="2">
        <v>62938300</v>
      </c>
      <c r="K3364" s="2">
        <v>62753000</v>
      </c>
      <c r="L3364" s="2">
        <v>62801000</v>
      </c>
      <c r="M3364" s="2">
        <v>62958900</v>
      </c>
      <c r="N3364" s="2">
        <v>63302200</v>
      </c>
      <c r="O3364" s="2">
        <v>64126000</v>
      </c>
      <c r="P3364" s="2">
        <v>64908600</v>
      </c>
      <c r="Q3364" s="2">
        <v>65581300</v>
      </c>
      <c r="R3364" s="2">
        <v>65753000</v>
      </c>
      <c r="S3364" s="2">
        <v>66055000</v>
      </c>
      <c r="T3364" s="2">
        <v>66961200</v>
      </c>
      <c r="U3364" s="2">
        <v>66741500</v>
      </c>
      <c r="V3364" s="2">
        <v>67682000</v>
      </c>
      <c r="W3364" s="2">
        <v>68245000</v>
      </c>
      <c r="X3364" s="2">
        <v>68595100</v>
      </c>
      <c r="Y3364" s="2">
        <v>68327300</v>
      </c>
      <c r="Z3364" s="2">
        <v>68361700</v>
      </c>
      <c r="AA3364" s="2">
        <v>68444000</v>
      </c>
      <c r="AB3364" s="2">
        <v>68279300</v>
      </c>
      <c r="AC3364" s="2">
        <v>68251800</v>
      </c>
      <c r="AD3364" s="2">
        <v>67991000</v>
      </c>
      <c r="AE3364" s="2">
        <v>67620200</v>
      </c>
      <c r="AF3364" s="2">
        <v>67654600</v>
      </c>
    </row>
    <row r="3365" spans="1:32">
      <c r="A3365" t="s">
        <v>8968</v>
      </c>
      <c r="B3365" t="s">
        <v>19</v>
      </c>
      <c r="C3365" s="2">
        <v>80022900</v>
      </c>
      <c r="D3365" s="2">
        <v>80349100</v>
      </c>
      <c r="E3365" s="2">
        <v>279519000</v>
      </c>
      <c r="F3365" s="2">
        <v>227734000</v>
      </c>
      <c r="G3365" s="2">
        <v>214890000</v>
      </c>
      <c r="H3365" s="2">
        <v>200088000</v>
      </c>
      <c r="I3365" s="2">
        <v>191484000</v>
      </c>
      <c r="J3365" s="2">
        <v>186917000</v>
      </c>
      <c r="K3365" s="2">
        <v>186367000</v>
      </c>
      <c r="L3365" s="2">
        <v>186509000</v>
      </c>
      <c r="M3365" s="2">
        <v>186978000</v>
      </c>
      <c r="N3365" s="2">
        <v>187998000</v>
      </c>
      <c r="O3365" s="2">
        <v>190444000</v>
      </c>
      <c r="P3365" s="2">
        <v>192769000</v>
      </c>
      <c r="Q3365" s="2">
        <v>194767000</v>
      </c>
      <c r="R3365" s="2">
        <v>195276000</v>
      </c>
      <c r="S3365" s="2">
        <v>196173000</v>
      </c>
      <c r="T3365" s="2">
        <v>198865000</v>
      </c>
      <c r="U3365" s="2">
        <v>198212000</v>
      </c>
      <c r="V3365" s="2">
        <v>201005000</v>
      </c>
      <c r="W3365" s="2">
        <v>202677000</v>
      </c>
      <c r="X3365" s="2">
        <v>203717000</v>
      </c>
      <c r="Y3365" s="2">
        <v>202922000</v>
      </c>
      <c r="Z3365" s="2">
        <v>203024000</v>
      </c>
      <c r="AA3365" s="2">
        <v>203268000</v>
      </c>
      <c r="AB3365" s="2">
        <v>202779000</v>
      </c>
      <c r="AC3365" s="2">
        <v>202697000</v>
      </c>
      <c r="AD3365" s="2">
        <v>201923000</v>
      </c>
      <c r="AE3365" s="2">
        <v>200822000</v>
      </c>
      <c r="AF3365" s="2">
        <v>200924000</v>
      </c>
    </row>
    <row r="3366" spans="1:32">
      <c r="A3366" t="s">
        <v>8969</v>
      </c>
      <c r="B3366" t="s">
        <v>19</v>
      </c>
      <c r="C3366" s="2">
        <v>5671620</v>
      </c>
      <c r="D3366" s="2">
        <v>5694740</v>
      </c>
      <c r="E3366" s="2">
        <v>19811000</v>
      </c>
      <c r="F3366" s="2">
        <v>16140600</v>
      </c>
      <c r="G3366" s="2">
        <v>15230300</v>
      </c>
      <c r="H3366" s="2">
        <v>14181200</v>
      </c>
      <c r="I3366" s="2">
        <v>13571400</v>
      </c>
      <c r="J3366" s="2">
        <v>13247800</v>
      </c>
      <c r="K3366" s="2">
        <v>13208700</v>
      </c>
      <c r="L3366" s="2">
        <v>13218900</v>
      </c>
      <c r="M3366" s="2">
        <v>13252100</v>
      </c>
      <c r="N3366" s="2">
        <v>13324300</v>
      </c>
      <c r="O3366" s="2">
        <v>13497700</v>
      </c>
      <c r="P3366" s="2">
        <v>13662500</v>
      </c>
      <c r="Q3366" s="2">
        <v>13804100</v>
      </c>
      <c r="R3366" s="2">
        <v>13840200</v>
      </c>
      <c r="S3366" s="2">
        <v>13903800</v>
      </c>
      <c r="T3366" s="2">
        <v>14094500</v>
      </c>
      <c r="U3366" s="2">
        <v>14048300</v>
      </c>
      <c r="V3366" s="2">
        <v>14246300</v>
      </c>
      <c r="W3366" s="2">
        <v>14364700</v>
      </c>
      <c r="X3366" s="2">
        <v>14438400</v>
      </c>
      <c r="Y3366" s="2">
        <v>14382100</v>
      </c>
      <c r="Z3366" s="2">
        <v>14389300</v>
      </c>
      <c r="AA3366" s="2">
        <v>14406600</v>
      </c>
      <c r="AB3366" s="2">
        <v>14372000</v>
      </c>
      <c r="AC3366" s="2">
        <v>14366200</v>
      </c>
      <c r="AD3366" s="2">
        <v>14311300</v>
      </c>
      <c r="AE3366" s="2">
        <v>14233200</v>
      </c>
      <c r="AF3366" s="2">
        <v>14240500</v>
      </c>
    </row>
    <row r="3367" spans="1:32">
      <c r="A3367" t="s">
        <v>8970</v>
      </c>
      <c r="B3367" t="s">
        <v>19</v>
      </c>
      <c r="C3367" s="2">
        <v>5086800</v>
      </c>
      <c r="D3367" s="2">
        <v>5107540</v>
      </c>
      <c r="E3367" s="2">
        <v>17768200</v>
      </c>
      <c r="F3367" s="2">
        <v>14476300</v>
      </c>
      <c r="G3367" s="2">
        <v>13659800</v>
      </c>
      <c r="H3367" s="2">
        <v>12718900</v>
      </c>
      <c r="I3367" s="2">
        <v>12172000</v>
      </c>
      <c r="J3367" s="2">
        <v>11881700</v>
      </c>
      <c r="K3367" s="2">
        <v>11846700</v>
      </c>
      <c r="L3367" s="2">
        <v>11855800</v>
      </c>
      <c r="M3367" s="2">
        <v>11885600</v>
      </c>
      <c r="N3367" s="2">
        <v>11950400</v>
      </c>
      <c r="O3367" s="2">
        <v>12105900</v>
      </c>
      <c r="P3367" s="2">
        <v>12253700</v>
      </c>
      <c r="Q3367" s="2">
        <v>12380700</v>
      </c>
      <c r="R3367" s="2">
        <v>12413100</v>
      </c>
      <c r="S3367" s="2">
        <v>12470100</v>
      </c>
      <c r="T3367" s="2">
        <v>12641200</v>
      </c>
      <c r="U3367" s="2">
        <v>12599700</v>
      </c>
      <c r="V3367" s="2">
        <v>12777300</v>
      </c>
      <c r="W3367" s="2">
        <v>12883500</v>
      </c>
      <c r="X3367" s="2">
        <v>12949600</v>
      </c>
      <c r="Y3367" s="2">
        <v>12899100</v>
      </c>
      <c r="Z3367" s="2">
        <v>12905600</v>
      </c>
      <c r="AA3367" s="2">
        <v>12921100</v>
      </c>
      <c r="AB3367" s="2">
        <v>12890000</v>
      </c>
      <c r="AC3367" s="2">
        <v>12884800</v>
      </c>
      <c r="AD3367" s="2">
        <v>12835600</v>
      </c>
      <c r="AE3367" s="2">
        <v>12765600</v>
      </c>
      <c r="AF3367" s="2">
        <v>12772100</v>
      </c>
    </row>
    <row r="3368" spans="1:32">
      <c r="A3368" t="s">
        <v>8971</v>
      </c>
      <c r="B3368" t="s">
        <v>19</v>
      </c>
      <c r="C3368" s="2">
        <v>13195800</v>
      </c>
      <c r="D3368" s="2">
        <v>13249600</v>
      </c>
      <c r="E3368" s="2">
        <v>46093000</v>
      </c>
      <c r="F3368" s="2">
        <v>37553500</v>
      </c>
      <c r="G3368" s="2">
        <v>35435500</v>
      </c>
      <c r="H3368" s="2">
        <v>32994700</v>
      </c>
      <c r="I3368" s="2">
        <v>31575900</v>
      </c>
      <c r="J3368" s="2">
        <v>30822800</v>
      </c>
      <c r="K3368" s="2">
        <v>30732000</v>
      </c>
      <c r="L3368" s="2">
        <v>30755600</v>
      </c>
      <c r="M3368" s="2">
        <v>30832900</v>
      </c>
      <c r="N3368" s="2">
        <v>31001000</v>
      </c>
      <c r="O3368" s="2">
        <v>31404400</v>
      </c>
      <c r="P3368" s="2">
        <v>31787700</v>
      </c>
      <c r="Q3368" s="2">
        <v>32117200</v>
      </c>
      <c r="R3368" s="2">
        <v>32201200</v>
      </c>
      <c r="S3368" s="2">
        <v>32349200</v>
      </c>
      <c r="T3368" s="2">
        <v>32792900</v>
      </c>
      <c r="U3368" s="2">
        <v>32685400</v>
      </c>
      <c r="V3368" s="2">
        <v>33146000</v>
      </c>
      <c r="W3368" s="2">
        <v>33421600</v>
      </c>
      <c r="X3368" s="2">
        <v>33593100</v>
      </c>
      <c r="Y3368" s="2">
        <v>33462000</v>
      </c>
      <c r="Z3368" s="2">
        <v>33478800</v>
      </c>
      <c r="AA3368" s="2">
        <v>33519100</v>
      </c>
      <c r="AB3368" s="2">
        <v>33438500</v>
      </c>
      <c r="AC3368" s="2">
        <v>33425000</v>
      </c>
      <c r="AD3368" s="2">
        <v>33297200</v>
      </c>
      <c r="AE3368" s="2">
        <v>33115700</v>
      </c>
      <c r="AF3368" s="2">
        <v>33132500</v>
      </c>
    </row>
    <row r="3369" spans="1:32">
      <c r="A3369" t="s">
        <v>8972</v>
      </c>
      <c r="B3369" t="s">
        <v>19</v>
      </c>
      <c r="C3369" s="2">
        <v>1330580</v>
      </c>
      <c r="D3369" s="2">
        <v>1336000</v>
      </c>
      <c r="E3369" s="2">
        <v>4647690</v>
      </c>
      <c r="F3369" s="2">
        <v>3786630</v>
      </c>
      <c r="G3369" s="2">
        <v>3573060</v>
      </c>
      <c r="H3369" s="2">
        <v>3326950</v>
      </c>
      <c r="I3369" s="2">
        <v>3183890</v>
      </c>
      <c r="J3369" s="2">
        <v>3107950</v>
      </c>
      <c r="K3369" s="2">
        <v>3098800</v>
      </c>
      <c r="L3369" s="2">
        <v>3101170</v>
      </c>
      <c r="M3369" s="2">
        <v>3108970</v>
      </c>
      <c r="N3369" s="2">
        <v>3125920</v>
      </c>
      <c r="O3369" s="2">
        <v>3166600</v>
      </c>
      <c r="P3369" s="2">
        <v>3205240</v>
      </c>
      <c r="Q3369" s="2">
        <v>3238470</v>
      </c>
      <c r="R3369" s="2">
        <v>3246940</v>
      </c>
      <c r="S3369" s="2">
        <v>3261860</v>
      </c>
      <c r="T3369" s="2">
        <v>3306610</v>
      </c>
      <c r="U3369" s="2">
        <v>3295760</v>
      </c>
      <c r="V3369" s="2">
        <v>3342200</v>
      </c>
      <c r="W3369" s="2">
        <v>3370000</v>
      </c>
      <c r="X3369" s="2">
        <v>3387290</v>
      </c>
      <c r="Y3369" s="2">
        <v>3374070</v>
      </c>
      <c r="Z3369" s="2">
        <v>3375760</v>
      </c>
      <c r="AA3369" s="2">
        <v>3379830</v>
      </c>
      <c r="AB3369" s="2">
        <v>3371690</v>
      </c>
      <c r="AC3369" s="2">
        <v>3370340</v>
      </c>
      <c r="AD3369" s="2">
        <v>3357460</v>
      </c>
      <c r="AE3369" s="2">
        <v>3339150</v>
      </c>
      <c r="AF3369" s="2">
        <v>3340840</v>
      </c>
    </row>
    <row r="3370" spans="1:32">
      <c r="A3370" t="s">
        <v>8973</v>
      </c>
      <c r="B3370" t="s">
        <v>19</v>
      </c>
      <c r="C3370">
        <v>875275</v>
      </c>
      <c r="D3370">
        <v>878843</v>
      </c>
      <c r="E3370" s="2">
        <v>3057330</v>
      </c>
      <c r="F3370" s="2">
        <v>2490910</v>
      </c>
      <c r="G3370" s="2">
        <v>2350420</v>
      </c>
      <c r="H3370" s="2">
        <v>2188520</v>
      </c>
      <c r="I3370" s="2">
        <v>2094420</v>
      </c>
      <c r="J3370" s="2">
        <v>2044460</v>
      </c>
      <c r="K3370" s="2">
        <v>2038440</v>
      </c>
      <c r="L3370" s="2">
        <v>2040000</v>
      </c>
      <c r="M3370" s="2">
        <v>2045130</v>
      </c>
      <c r="N3370" s="2">
        <v>2056280</v>
      </c>
      <c r="O3370" s="2">
        <v>2083040</v>
      </c>
      <c r="P3370" s="2">
        <v>2108460</v>
      </c>
      <c r="Q3370" s="2">
        <v>2130320</v>
      </c>
      <c r="R3370" s="2">
        <v>2135890</v>
      </c>
      <c r="S3370" s="2">
        <v>2145710</v>
      </c>
      <c r="T3370" s="2">
        <v>2175140</v>
      </c>
      <c r="U3370" s="2">
        <v>2168010</v>
      </c>
      <c r="V3370" s="2">
        <v>2198560</v>
      </c>
      <c r="W3370" s="2">
        <v>2216840</v>
      </c>
      <c r="X3370" s="2">
        <v>2228220</v>
      </c>
      <c r="Y3370" s="2">
        <v>2219520</v>
      </c>
      <c r="Z3370" s="2">
        <v>2220630</v>
      </c>
      <c r="AA3370" s="2">
        <v>2223310</v>
      </c>
      <c r="AB3370" s="2">
        <v>2217960</v>
      </c>
      <c r="AC3370" s="2">
        <v>2217070</v>
      </c>
      <c r="AD3370" s="2">
        <v>2208590</v>
      </c>
      <c r="AE3370" s="2">
        <v>2196550</v>
      </c>
      <c r="AF3370" s="2">
        <v>2197660</v>
      </c>
    </row>
    <row r="3371" spans="1:32">
      <c r="A3371" t="s">
        <v>8974</v>
      </c>
      <c r="B3371" t="s">
        <v>19</v>
      </c>
      <c r="C3371" s="2">
        <v>8183620</v>
      </c>
      <c r="D3371" s="2">
        <v>8216980</v>
      </c>
      <c r="E3371" s="2">
        <v>28585400</v>
      </c>
      <c r="F3371" s="2">
        <v>23289400</v>
      </c>
      <c r="G3371" s="2">
        <v>21975900</v>
      </c>
      <c r="H3371" s="2">
        <v>20462200</v>
      </c>
      <c r="I3371" s="2">
        <v>19582300</v>
      </c>
      <c r="J3371" s="2">
        <v>19115300</v>
      </c>
      <c r="K3371" s="2">
        <v>19059000</v>
      </c>
      <c r="L3371" s="2">
        <v>19073600</v>
      </c>
      <c r="M3371" s="2">
        <v>19121500</v>
      </c>
      <c r="N3371" s="2">
        <v>19225800</v>
      </c>
      <c r="O3371" s="2">
        <v>19476000</v>
      </c>
      <c r="P3371" s="2">
        <v>19713700</v>
      </c>
      <c r="Q3371" s="2">
        <v>19918000</v>
      </c>
      <c r="R3371" s="2">
        <v>19970100</v>
      </c>
      <c r="S3371" s="2">
        <v>20061900</v>
      </c>
      <c r="T3371" s="2">
        <v>20337100</v>
      </c>
      <c r="U3371" s="2">
        <v>20270400</v>
      </c>
      <c r="V3371" s="2">
        <v>20556000</v>
      </c>
      <c r="W3371" s="2">
        <v>20727000</v>
      </c>
      <c r="X3371" s="2">
        <v>20833300</v>
      </c>
      <c r="Y3371" s="2">
        <v>20752000</v>
      </c>
      <c r="Z3371" s="2">
        <v>20762400</v>
      </c>
      <c r="AA3371" s="2">
        <v>20787400</v>
      </c>
      <c r="AB3371" s="2">
        <v>20737400</v>
      </c>
      <c r="AC3371" s="2">
        <v>20729100</v>
      </c>
      <c r="AD3371" s="2">
        <v>20649800</v>
      </c>
      <c r="AE3371" s="2">
        <v>20537200</v>
      </c>
      <c r="AF3371" s="2">
        <v>20547700</v>
      </c>
    </row>
    <row r="3372" spans="1:32">
      <c r="A3372" t="s">
        <v>8975</v>
      </c>
      <c r="B3372" t="s">
        <v>19</v>
      </c>
      <c r="C3372" s="2">
        <v>2594420</v>
      </c>
      <c r="D3372" s="2">
        <v>2605000</v>
      </c>
      <c r="E3372" s="2">
        <v>9062310</v>
      </c>
      <c r="F3372" s="2">
        <v>7383370</v>
      </c>
      <c r="G3372" s="2">
        <v>6966940</v>
      </c>
      <c r="H3372" s="2">
        <v>6487050</v>
      </c>
      <c r="I3372" s="2">
        <v>6208110</v>
      </c>
      <c r="J3372" s="2">
        <v>6060050</v>
      </c>
      <c r="K3372" s="2">
        <v>6042200</v>
      </c>
      <c r="L3372" s="2">
        <v>6046830</v>
      </c>
      <c r="M3372" s="2">
        <v>6062030</v>
      </c>
      <c r="N3372" s="2">
        <v>6095080</v>
      </c>
      <c r="O3372" s="2">
        <v>6174400</v>
      </c>
      <c r="P3372" s="2">
        <v>6249760</v>
      </c>
      <c r="Q3372" s="2">
        <v>6314530</v>
      </c>
      <c r="R3372" s="2">
        <v>6331060</v>
      </c>
      <c r="S3372" s="2">
        <v>6360140</v>
      </c>
      <c r="T3372" s="2">
        <v>6447390</v>
      </c>
      <c r="U3372" s="2">
        <v>6426240</v>
      </c>
      <c r="V3372" s="2">
        <v>6516800</v>
      </c>
      <c r="W3372" s="2">
        <v>6571000</v>
      </c>
      <c r="X3372" s="2">
        <v>6604710</v>
      </c>
      <c r="Y3372" s="2">
        <v>6578930</v>
      </c>
      <c r="Z3372" s="2">
        <v>6582240</v>
      </c>
      <c r="AA3372" s="2">
        <v>6590170</v>
      </c>
      <c r="AB3372" s="2">
        <v>6574310</v>
      </c>
      <c r="AC3372" s="2">
        <v>6571660</v>
      </c>
      <c r="AD3372" s="2">
        <v>6546540</v>
      </c>
      <c r="AE3372" s="2">
        <v>6510850</v>
      </c>
      <c r="AF3372" s="2">
        <v>6514160</v>
      </c>
    </row>
    <row r="3373" spans="1:32">
      <c r="A3373" t="s">
        <v>8976</v>
      </c>
      <c r="B3373" t="s">
        <v>19</v>
      </c>
      <c r="C3373">
        <v>0</v>
      </c>
      <c r="D3373">
        <v>0</v>
      </c>
      <c r="E3373">
        <v>0</v>
      </c>
      <c r="F3373">
        <v>0</v>
      </c>
      <c r="G3373">
        <v>0</v>
      </c>
      <c r="H3373">
        <v>0</v>
      </c>
      <c r="I3373">
        <v>0</v>
      </c>
      <c r="J3373">
        <v>0</v>
      </c>
      <c r="K3373">
        <v>0</v>
      </c>
      <c r="L3373">
        <v>0</v>
      </c>
      <c r="M3373">
        <v>0</v>
      </c>
      <c r="N3373">
        <v>0</v>
      </c>
      <c r="O3373">
        <v>0</v>
      </c>
      <c r="P3373">
        <v>0</v>
      </c>
      <c r="Q3373">
        <v>0</v>
      </c>
      <c r="R3373">
        <v>0</v>
      </c>
      <c r="S3373">
        <v>0</v>
      </c>
      <c r="T3373">
        <v>0</v>
      </c>
      <c r="U3373">
        <v>0</v>
      </c>
      <c r="V3373">
        <v>0</v>
      </c>
      <c r="W3373">
        <v>0</v>
      </c>
      <c r="X3373">
        <v>0</v>
      </c>
      <c r="Y3373">
        <v>0</v>
      </c>
      <c r="Z3373">
        <v>0</v>
      </c>
      <c r="AA3373">
        <v>0</v>
      </c>
      <c r="AB3373">
        <v>0</v>
      </c>
      <c r="AC3373">
        <v>0</v>
      </c>
      <c r="AD3373">
        <v>0</v>
      </c>
      <c r="AE3373">
        <v>0</v>
      </c>
      <c r="AF3373">
        <v>0</v>
      </c>
    </row>
    <row r="3374" spans="1:32">
      <c r="A3374" t="s">
        <v>8977</v>
      </c>
      <c r="B3374" t="s">
        <v>19</v>
      </c>
      <c r="C3374">
        <v>0</v>
      </c>
      <c r="D3374">
        <v>0</v>
      </c>
      <c r="E3374">
        <v>0</v>
      </c>
      <c r="F3374">
        <v>0</v>
      </c>
      <c r="G3374">
        <v>0</v>
      </c>
      <c r="H3374">
        <v>0</v>
      </c>
      <c r="I3374">
        <v>0</v>
      </c>
      <c r="J3374">
        <v>0</v>
      </c>
      <c r="K3374">
        <v>0</v>
      </c>
      <c r="L3374">
        <v>0</v>
      </c>
      <c r="M3374">
        <v>0</v>
      </c>
      <c r="N3374">
        <v>0</v>
      </c>
      <c r="O3374">
        <v>0</v>
      </c>
      <c r="P3374">
        <v>0</v>
      </c>
      <c r="Q3374">
        <v>0</v>
      </c>
      <c r="R3374">
        <v>0</v>
      </c>
      <c r="S3374">
        <v>0</v>
      </c>
      <c r="T3374">
        <v>0</v>
      </c>
      <c r="U3374">
        <v>0</v>
      </c>
      <c r="V3374">
        <v>0</v>
      </c>
      <c r="W3374">
        <v>0</v>
      </c>
      <c r="X3374">
        <v>0</v>
      </c>
      <c r="Y3374">
        <v>0</v>
      </c>
      <c r="Z3374">
        <v>0</v>
      </c>
      <c r="AA3374">
        <v>0</v>
      </c>
      <c r="AB3374">
        <v>0</v>
      </c>
      <c r="AC3374">
        <v>0</v>
      </c>
      <c r="AD3374">
        <v>0</v>
      </c>
      <c r="AE3374">
        <v>0</v>
      </c>
      <c r="AF3374">
        <v>0</v>
      </c>
    </row>
    <row r="3375" spans="1:32">
      <c r="A3375" t="s">
        <v>8978</v>
      </c>
      <c r="B3375" t="s">
        <v>19</v>
      </c>
      <c r="C3375">
        <v>0</v>
      </c>
      <c r="D3375">
        <v>0</v>
      </c>
      <c r="E3375">
        <v>0</v>
      </c>
      <c r="F3375">
        <v>0</v>
      </c>
      <c r="G3375">
        <v>0</v>
      </c>
      <c r="H3375">
        <v>0</v>
      </c>
      <c r="I3375">
        <v>0</v>
      </c>
      <c r="J3375">
        <v>0</v>
      </c>
      <c r="K3375">
        <v>0</v>
      </c>
      <c r="L3375">
        <v>0</v>
      </c>
      <c r="M3375">
        <v>0</v>
      </c>
      <c r="N3375">
        <v>0</v>
      </c>
      <c r="O3375">
        <v>0</v>
      </c>
      <c r="P3375">
        <v>0</v>
      </c>
      <c r="Q3375">
        <v>0</v>
      </c>
      <c r="R3375">
        <v>0</v>
      </c>
      <c r="S3375">
        <v>0</v>
      </c>
      <c r="T3375">
        <v>0</v>
      </c>
      <c r="U3375">
        <v>0</v>
      </c>
      <c r="V3375">
        <v>0</v>
      </c>
      <c r="W3375">
        <v>0</v>
      </c>
      <c r="X3375">
        <v>0</v>
      </c>
      <c r="Y3375">
        <v>0</v>
      </c>
      <c r="Z3375">
        <v>0</v>
      </c>
      <c r="AA3375">
        <v>0</v>
      </c>
      <c r="AB3375">
        <v>0</v>
      </c>
      <c r="AC3375">
        <v>0</v>
      </c>
      <c r="AD3375">
        <v>0</v>
      </c>
      <c r="AE3375">
        <v>0</v>
      </c>
      <c r="AF3375">
        <v>0</v>
      </c>
    </row>
    <row r="3376" spans="1:32">
      <c r="A3376" t="s">
        <v>8979</v>
      </c>
      <c r="B3376" t="s">
        <v>19</v>
      </c>
      <c r="C3376">
        <v>0</v>
      </c>
      <c r="D3376">
        <v>0</v>
      </c>
      <c r="E3376">
        <v>0</v>
      </c>
      <c r="F3376">
        <v>0</v>
      </c>
      <c r="G3376">
        <v>0</v>
      </c>
      <c r="H3376">
        <v>0</v>
      </c>
      <c r="I3376">
        <v>0</v>
      </c>
      <c r="J3376">
        <v>0</v>
      </c>
      <c r="K3376">
        <v>0</v>
      </c>
      <c r="L3376">
        <v>0</v>
      </c>
      <c r="M3376">
        <v>0</v>
      </c>
      <c r="N3376">
        <v>0</v>
      </c>
      <c r="O3376">
        <v>0</v>
      </c>
      <c r="P3376">
        <v>0</v>
      </c>
      <c r="Q3376">
        <v>0</v>
      </c>
      <c r="R3376">
        <v>0</v>
      </c>
      <c r="S3376">
        <v>0</v>
      </c>
      <c r="T3376">
        <v>0</v>
      </c>
      <c r="U3376">
        <v>0</v>
      </c>
      <c r="V3376">
        <v>0</v>
      </c>
      <c r="W3376">
        <v>0</v>
      </c>
      <c r="X3376">
        <v>0</v>
      </c>
      <c r="Y3376">
        <v>0</v>
      </c>
      <c r="Z3376">
        <v>0</v>
      </c>
      <c r="AA3376">
        <v>0</v>
      </c>
      <c r="AB3376">
        <v>0</v>
      </c>
      <c r="AC3376">
        <v>0</v>
      </c>
      <c r="AD3376">
        <v>0</v>
      </c>
      <c r="AE3376">
        <v>0</v>
      </c>
      <c r="AF3376">
        <v>0</v>
      </c>
    </row>
    <row r="3377" spans="1:32">
      <c r="A3377" t="s">
        <v>8980</v>
      </c>
      <c r="B3377" t="s">
        <v>19</v>
      </c>
      <c r="C3377">
        <v>0</v>
      </c>
      <c r="D3377">
        <v>0</v>
      </c>
      <c r="E3377">
        <v>0</v>
      </c>
      <c r="F3377">
        <v>0</v>
      </c>
      <c r="G3377">
        <v>0</v>
      </c>
      <c r="H3377">
        <v>0</v>
      </c>
      <c r="I3377">
        <v>0</v>
      </c>
      <c r="J3377">
        <v>0</v>
      </c>
      <c r="K3377">
        <v>0</v>
      </c>
      <c r="L3377">
        <v>0</v>
      </c>
      <c r="M3377">
        <v>0</v>
      </c>
      <c r="N3377">
        <v>0</v>
      </c>
      <c r="O3377">
        <v>0</v>
      </c>
      <c r="P3377">
        <v>0</v>
      </c>
      <c r="Q3377">
        <v>0</v>
      </c>
      <c r="R3377">
        <v>0</v>
      </c>
      <c r="S3377">
        <v>0</v>
      </c>
      <c r="T3377">
        <v>0</v>
      </c>
      <c r="U3377">
        <v>0</v>
      </c>
      <c r="V3377">
        <v>0</v>
      </c>
      <c r="W3377">
        <v>0</v>
      </c>
      <c r="X3377">
        <v>0</v>
      </c>
      <c r="Y3377">
        <v>0</v>
      </c>
      <c r="Z3377">
        <v>0</v>
      </c>
      <c r="AA3377">
        <v>0</v>
      </c>
      <c r="AB3377">
        <v>0</v>
      </c>
      <c r="AC3377">
        <v>0</v>
      </c>
      <c r="AD3377">
        <v>0</v>
      </c>
      <c r="AE3377">
        <v>0</v>
      </c>
      <c r="AF3377">
        <v>0</v>
      </c>
    </row>
    <row r="3378" spans="1:32">
      <c r="A3378" t="s">
        <v>8981</v>
      </c>
      <c r="B3378" t="s">
        <v>19</v>
      </c>
      <c r="C3378">
        <v>0</v>
      </c>
      <c r="D3378">
        <v>0</v>
      </c>
      <c r="E3378">
        <v>0</v>
      </c>
      <c r="F3378">
        <v>0</v>
      </c>
      <c r="G3378">
        <v>0</v>
      </c>
      <c r="H3378">
        <v>0</v>
      </c>
      <c r="I3378">
        <v>0</v>
      </c>
      <c r="J3378">
        <v>0</v>
      </c>
      <c r="K3378">
        <v>0</v>
      </c>
      <c r="L3378">
        <v>0</v>
      </c>
      <c r="M3378">
        <v>0</v>
      </c>
      <c r="N3378">
        <v>0</v>
      </c>
      <c r="O3378">
        <v>0</v>
      </c>
      <c r="P3378">
        <v>0</v>
      </c>
      <c r="Q3378">
        <v>0</v>
      </c>
      <c r="R3378">
        <v>0</v>
      </c>
      <c r="S3378">
        <v>0</v>
      </c>
      <c r="T3378">
        <v>0</v>
      </c>
      <c r="U3378">
        <v>0</v>
      </c>
      <c r="V3378">
        <v>0</v>
      </c>
      <c r="W3378">
        <v>0</v>
      </c>
      <c r="X3378">
        <v>0</v>
      </c>
      <c r="Y3378">
        <v>0</v>
      </c>
      <c r="Z3378">
        <v>0</v>
      </c>
      <c r="AA3378">
        <v>0</v>
      </c>
      <c r="AB3378">
        <v>0</v>
      </c>
      <c r="AC3378">
        <v>0</v>
      </c>
      <c r="AD3378">
        <v>0</v>
      </c>
      <c r="AE3378">
        <v>0</v>
      </c>
      <c r="AF3378">
        <v>0</v>
      </c>
    </row>
    <row r="3379" spans="1:32">
      <c r="A3379" t="s">
        <v>8982</v>
      </c>
      <c r="B3379" t="s">
        <v>19</v>
      </c>
      <c r="C3379">
        <v>0</v>
      </c>
      <c r="D3379">
        <v>0</v>
      </c>
      <c r="E3379">
        <v>0</v>
      </c>
      <c r="F3379">
        <v>0</v>
      </c>
      <c r="G3379">
        <v>0</v>
      </c>
      <c r="H3379">
        <v>0</v>
      </c>
      <c r="I3379">
        <v>0</v>
      </c>
      <c r="J3379">
        <v>0</v>
      </c>
      <c r="K3379">
        <v>0</v>
      </c>
      <c r="L3379">
        <v>0</v>
      </c>
      <c r="M3379">
        <v>0</v>
      </c>
      <c r="N3379">
        <v>0</v>
      </c>
      <c r="O3379">
        <v>0</v>
      </c>
      <c r="P3379">
        <v>0</v>
      </c>
      <c r="Q3379">
        <v>0</v>
      </c>
      <c r="R3379">
        <v>0</v>
      </c>
      <c r="S3379">
        <v>0</v>
      </c>
      <c r="T3379">
        <v>0</v>
      </c>
      <c r="U3379">
        <v>0</v>
      </c>
      <c r="V3379">
        <v>0</v>
      </c>
      <c r="W3379">
        <v>0</v>
      </c>
      <c r="X3379">
        <v>0</v>
      </c>
      <c r="Y3379">
        <v>0</v>
      </c>
      <c r="Z3379">
        <v>0</v>
      </c>
      <c r="AA3379">
        <v>0</v>
      </c>
      <c r="AB3379">
        <v>0</v>
      </c>
      <c r="AC3379">
        <v>0</v>
      </c>
      <c r="AD3379">
        <v>0</v>
      </c>
      <c r="AE3379">
        <v>0</v>
      </c>
      <c r="AF3379">
        <v>0</v>
      </c>
    </row>
    <row r="3380" spans="1:32">
      <c r="A3380" t="s">
        <v>8983</v>
      </c>
      <c r="B3380" t="s">
        <v>19</v>
      </c>
      <c r="C3380">
        <v>0</v>
      </c>
      <c r="D3380">
        <v>0</v>
      </c>
      <c r="E3380">
        <v>0</v>
      </c>
      <c r="F3380">
        <v>0</v>
      </c>
      <c r="G3380">
        <v>0</v>
      </c>
      <c r="H3380">
        <v>0</v>
      </c>
      <c r="I3380">
        <v>0</v>
      </c>
      <c r="J3380">
        <v>0</v>
      </c>
      <c r="K3380">
        <v>0</v>
      </c>
      <c r="L3380">
        <v>0</v>
      </c>
      <c r="M3380">
        <v>0</v>
      </c>
      <c r="N3380">
        <v>0</v>
      </c>
      <c r="O3380">
        <v>0</v>
      </c>
      <c r="P3380">
        <v>0</v>
      </c>
      <c r="Q3380">
        <v>0</v>
      </c>
      <c r="R3380">
        <v>0</v>
      </c>
      <c r="S3380">
        <v>0</v>
      </c>
      <c r="T3380">
        <v>0</v>
      </c>
      <c r="U3380">
        <v>0</v>
      </c>
      <c r="V3380">
        <v>0</v>
      </c>
      <c r="W3380">
        <v>0</v>
      </c>
      <c r="X3380">
        <v>0</v>
      </c>
      <c r="Y3380">
        <v>0</v>
      </c>
      <c r="Z3380">
        <v>0</v>
      </c>
      <c r="AA3380">
        <v>0</v>
      </c>
      <c r="AB3380">
        <v>0</v>
      </c>
      <c r="AC3380">
        <v>0</v>
      </c>
      <c r="AD3380">
        <v>0</v>
      </c>
      <c r="AE3380">
        <v>0</v>
      </c>
      <c r="AF3380">
        <v>0</v>
      </c>
    </row>
    <row r="3381" spans="1:32">
      <c r="A3381" t="s">
        <v>8984</v>
      </c>
      <c r="B3381" t="s">
        <v>19</v>
      </c>
      <c r="C3381">
        <v>0</v>
      </c>
      <c r="D3381">
        <v>0</v>
      </c>
      <c r="E3381">
        <v>0</v>
      </c>
      <c r="F3381">
        <v>0</v>
      </c>
      <c r="G3381">
        <v>0</v>
      </c>
      <c r="H3381">
        <v>0</v>
      </c>
      <c r="I3381">
        <v>0</v>
      </c>
      <c r="J3381">
        <v>0</v>
      </c>
      <c r="K3381">
        <v>0</v>
      </c>
      <c r="L3381">
        <v>0</v>
      </c>
      <c r="M3381">
        <v>0</v>
      </c>
      <c r="N3381">
        <v>0</v>
      </c>
      <c r="O3381">
        <v>0</v>
      </c>
      <c r="P3381">
        <v>0</v>
      </c>
      <c r="Q3381">
        <v>0</v>
      </c>
      <c r="R3381">
        <v>0</v>
      </c>
      <c r="S3381">
        <v>0</v>
      </c>
      <c r="T3381">
        <v>0</v>
      </c>
      <c r="U3381">
        <v>0</v>
      </c>
      <c r="V3381">
        <v>0</v>
      </c>
      <c r="W3381">
        <v>0</v>
      </c>
      <c r="X3381">
        <v>0</v>
      </c>
      <c r="Y3381">
        <v>0</v>
      </c>
      <c r="Z3381">
        <v>0</v>
      </c>
      <c r="AA3381">
        <v>0</v>
      </c>
      <c r="AB3381">
        <v>0</v>
      </c>
      <c r="AC3381">
        <v>0</v>
      </c>
      <c r="AD3381">
        <v>0</v>
      </c>
      <c r="AE3381">
        <v>0</v>
      </c>
      <c r="AF3381">
        <v>0</v>
      </c>
    </row>
    <row r="3382" spans="1:32">
      <c r="A3382" t="s">
        <v>8985</v>
      </c>
      <c r="B3382" t="s">
        <v>19</v>
      </c>
      <c r="C3382">
        <v>0</v>
      </c>
      <c r="D3382">
        <v>0</v>
      </c>
      <c r="E3382">
        <v>0</v>
      </c>
      <c r="F3382">
        <v>0</v>
      </c>
      <c r="G3382">
        <v>0</v>
      </c>
      <c r="H3382">
        <v>0</v>
      </c>
      <c r="I3382">
        <v>0</v>
      </c>
      <c r="J3382">
        <v>0</v>
      </c>
      <c r="K3382">
        <v>0</v>
      </c>
      <c r="L3382">
        <v>0</v>
      </c>
      <c r="M3382">
        <v>0</v>
      </c>
      <c r="N3382">
        <v>0</v>
      </c>
      <c r="O3382">
        <v>0</v>
      </c>
      <c r="P3382">
        <v>0</v>
      </c>
      <c r="Q3382">
        <v>0</v>
      </c>
      <c r="R3382">
        <v>0</v>
      </c>
      <c r="S3382">
        <v>0</v>
      </c>
      <c r="T3382">
        <v>0</v>
      </c>
      <c r="U3382">
        <v>0</v>
      </c>
      <c r="V3382">
        <v>0</v>
      </c>
      <c r="W3382">
        <v>0</v>
      </c>
      <c r="X3382">
        <v>0</v>
      </c>
      <c r="Y3382">
        <v>0</v>
      </c>
      <c r="Z3382">
        <v>0</v>
      </c>
      <c r="AA3382">
        <v>0</v>
      </c>
      <c r="AB3382">
        <v>0</v>
      </c>
      <c r="AC3382">
        <v>0</v>
      </c>
      <c r="AD3382">
        <v>0</v>
      </c>
      <c r="AE3382">
        <v>0</v>
      </c>
      <c r="AF3382">
        <v>0</v>
      </c>
    </row>
    <row r="3383" spans="1:32">
      <c r="A3383" t="s">
        <v>8986</v>
      </c>
      <c r="B3383" t="s">
        <v>19</v>
      </c>
      <c r="C3383">
        <v>0</v>
      </c>
      <c r="D3383">
        <v>0</v>
      </c>
      <c r="E3383">
        <v>0</v>
      </c>
      <c r="F3383">
        <v>0</v>
      </c>
      <c r="G3383">
        <v>0</v>
      </c>
      <c r="H3383">
        <v>0</v>
      </c>
      <c r="I3383">
        <v>0</v>
      </c>
      <c r="J3383">
        <v>0</v>
      </c>
      <c r="K3383">
        <v>0</v>
      </c>
      <c r="L3383">
        <v>0</v>
      </c>
      <c r="M3383">
        <v>0</v>
      </c>
      <c r="N3383">
        <v>0</v>
      </c>
      <c r="O3383">
        <v>0</v>
      </c>
      <c r="P3383">
        <v>0</v>
      </c>
      <c r="Q3383">
        <v>0</v>
      </c>
      <c r="R3383">
        <v>0</v>
      </c>
      <c r="S3383">
        <v>0</v>
      </c>
      <c r="T3383">
        <v>0</v>
      </c>
      <c r="U3383">
        <v>0</v>
      </c>
      <c r="V3383">
        <v>0</v>
      </c>
      <c r="W3383">
        <v>0</v>
      </c>
      <c r="X3383">
        <v>0</v>
      </c>
      <c r="Y3383">
        <v>0</v>
      </c>
      <c r="Z3383">
        <v>0</v>
      </c>
      <c r="AA3383">
        <v>0</v>
      </c>
      <c r="AB3383">
        <v>0</v>
      </c>
      <c r="AC3383">
        <v>0</v>
      </c>
      <c r="AD3383">
        <v>0</v>
      </c>
      <c r="AE3383">
        <v>0</v>
      </c>
      <c r="AF3383">
        <v>0</v>
      </c>
    </row>
    <row r="3384" spans="1:32">
      <c r="A3384" t="s">
        <v>8987</v>
      </c>
      <c r="B3384" t="s">
        <v>19</v>
      </c>
      <c r="C3384">
        <v>0</v>
      </c>
      <c r="D3384">
        <v>0</v>
      </c>
      <c r="E3384">
        <v>0</v>
      </c>
      <c r="F3384">
        <v>0</v>
      </c>
      <c r="G3384">
        <v>0</v>
      </c>
      <c r="H3384">
        <v>0</v>
      </c>
      <c r="I3384">
        <v>0</v>
      </c>
      <c r="J3384">
        <v>0</v>
      </c>
      <c r="K3384">
        <v>0</v>
      </c>
      <c r="L3384">
        <v>0</v>
      </c>
      <c r="M3384">
        <v>0</v>
      </c>
      <c r="N3384">
        <v>0</v>
      </c>
      <c r="O3384">
        <v>0</v>
      </c>
      <c r="P3384">
        <v>0</v>
      </c>
      <c r="Q3384">
        <v>0</v>
      </c>
      <c r="R3384">
        <v>0</v>
      </c>
      <c r="S3384">
        <v>0</v>
      </c>
      <c r="T3384">
        <v>0</v>
      </c>
      <c r="U3384">
        <v>0</v>
      </c>
      <c r="V3384">
        <v>0</v>
      </c>
      <c r="W3384">
        <v>0</v>
      </c>
      <c r="X3384">
        <v>0</v>
      </c>
      <c r="Y3384">
        <v>0</v>
      </c>
      <c r="Z3384">
        <v>0</v>
      </c>
      <c r="AA3384">
        <v>0</v>
      </c>
      <c r="AB3384">
        <v>0</v>
      </c>
      <c r="AC3384">
        <v>0</v>
      </c>
      <c r="AD3384">
        <v>0</v>
      </c>
      <c r="AE3384">
        <v>0</v>
      </c>
      <c r="AF3384">
        <v>0</v>
      </c>
    </row>
    <row r="3385" spans="1:32">
      <c r="A3385" t="s">
        <v>8988</v>
      </c>
      <c r="B3385" t="s">
        <v>19</v>
      </c>
      <c r="C3385">
        <v>0</v>
      </c>
      <c r="D3385">
        <v>0</v>
      </c>
      <c r="E3385">
        <v>0</v>
      </c>
      <c r="F3385">
        <v>0</v>
      </c>
      <c r="G3385">
        <v>0</v>
      </c>
      <c r="H3385">
        <v>0</v>
      </c>
      <c r="I3385">
        <v>0</v>
      </c>
      <c r="J3385">
        <v>0</v>
      </c>
      <c r="K3385">
        <v>0</v>
      </c>
      <c r="L3385">
        <v>0</v>
      </c>
      <c r="M3385">
        <v>0</v>
      </c>
      <c r="N3385">
        <v>0</v>
      </c>
      <c r="O3385">
        <v>0</v>
      </c>
      <c r="P3385">
        <v>0</v>
      </c>
      <c r="Q3385">
        <v>0</v>
      </c>
      <c r="R3385">
        <v>0</v>
      </c>
      <c r="S3385">
        <v>0</v>
      </c>
      <c r="T3385">
        <v>0</v>
      </c>
      <c r="U3385">
        <v>0</v>
      </c>
      <c r="V3385">
        <v>0</v>
      </c>
      <c r="W3385">
        <v>0</v>
      </c>
      <c r="X3385">
        <v>0</v>
      </c>
      <c r="Y3385">
        <v>0</v>
      </c>
      <c r="Z3385">
        <v>0</v>
      </c>
      <c r="AA3385">
        <v>0</v>
      </c>
      <c r="AB3385">
        <v>0</v>
      </c>
      <c r="AC3385">
        <v>0</v>
      </c>
      <c r="AD3385">
        <v>0</v>
      </c>
      <c r="AE3385">
        <v>0</v>
      </c>
      <c r="AF3385">
        <v>0</v>
      </c>
    </row>
    <row r="3386" spans="1:32">
      <c r="A3386" t="s">
        <v>8989</v>
      </c>
      <c r="B3386" t="s">
        <v>19</v>
      </c>
      <c r="C3386" s="2">
        <v>66312800000</v>
      </c>
      <c r="D3386" s="2">
        <v>66583000000</v>
      </c>
      <c r="E3386" s="2">
        <v>69727200000</v>
      </c>
      <c r="F3386" s="2">
        <v>69809700000</v>
      </c>
      <c r="G3386" s="2">
        <v>72361100000</v>
      </c>
      <c r="H3386" s="2">
        <v>74312100000</v>
      </c>
      <c r="I3386" s="2">
        <v>76690900000</v>
      </c>
      <c r="J3386" s="2">
        <v>79017100000</v>
      </c>
      <c r="K3386" s="2">
        <v>78191700000</v>
      </c>
      <c r="L3386" s="2">
        <v>77591400000</v>
      </c>
      <c r="M3386" s="2">
        <v>76465800000</v>
      </c>
      <c r="N3386" s="2">
        <v>75790400000</v>
      </c>
      <c r="O3386" s="2">
        <v>75265100000</v>
      </c>
      <c r="P3386" s="2">
        <v>75040000000</v>
      </c>
      <c r="Q3386" s="2">
        <v>74792400000</v>
      </c>
      <c r="R3386" s="2">
        <v>74672300000</v>
      </c>
      <c r="S3386" s="2">
        <v>74319600000</v>
      </c>
      <c r="T3386" s="2">
        <v>74049500000</v>
      </c>
      <c r="U3386" s="2">
        <v>73779300000</v>
      </c>
      <c r="V3386" s="2">
        <v>73651800000</v>
      </c>
      <c r="W3386" s="2">
        <v>73299100000</v>
      </c>
      <c r="X3386" s="2">
        <v>73246500000</v>
      </c>
      <c r="Y3386" s="2">
        <v>72976400000</v>
      </c>
      <c r="Z3386" s="2">
        <v>72916400000</v>
      </c>
      <c r="AA3386" s="2">
        <v>72496100000</v>
      </c>
      <c r="AB3386" s="2">
        <v>72068400000</v>
      </c>
      <c r="AC3386" s="2">
        <v>71940800000</v>
      </c>
      <c r="AD3386" s="2">
        <v>71588200000</v>
      </c>
      <c r="AE3386" s="2">
        <v>71243000000</v>
      </c>
      <c r="AF3386" s="2">
        <v>71258000000</v>
      </c>
    </row>
    <row r="3387" spans="1:32">
      <c r="A3387" t="s">
        <v>8990</v>
      </c>
      <c r="B3387" t="s">
        <v>19</v>
      </c>
      <c r="C3387" s="2">
        <v>1230990</v>
      </c>
      <c r="D3387" s="2">
        <v>1236010</v>
      </c>
      <c r="E3387" s="2">
        <v>1294380</v>
      </c>
      <c r="F3387" s="2">
        <v>1295910</v>
      </c>
      <c r="G3387" s="2">
        <v>1343270</v>
      </c>
      <c r="H3387" s="2">
        <v>1379490</v>
      </c>
      <c r="I3387" s="2">
        <v>1423650</v>
      </c>
      <c r="J3387" s="2">
        <v>1466830</v>
      </c>
      <c r="K3387" s="2">
        <v>1451510</v>
      </c>
      <c r="L3387" s="2">
        <v>1440360</v>
      </c>
      <c r="M3387" s="2">
        <v>1419470</v>
      </c>
      <c r="N3387" s="2">
        <v>1406930</v>
      </c>
      <c r="O3387" s="2">
        <v>1397180</v>
      </c>
      <c r="P3387" s="2">
        <v>1393000</v>
      </c>
      <c r="Q3387" s="2">
        <v>1388400</v>
      </c>
      <c r="R3387" s="2">
        <v>1386170</v>
      </c>
      <c r="S3387" s="2">
        <v>1379630</v>
      </c>
      <c r="T3387" s="2">
        <v>1374610</v>
      </c>
      <c r="U3387" s="2">
        <v>1369600</v>
      </c>
      <c r="V3387" s="2">
        <v>1367230</v>
      </c>
      <c r="W3387" s="2">
        <v>1360680</v>
      </c>
      <c r="X3387" s="2">
        <v>1359710</v>
      </c>
      <c r="Y3387" s="2">
        <v>1354690</v>
      </c>
      <c r="Z3387" s="2">
        <v>1353580</v>
      </c>
      <c r="AA3387" s="2">
        <v>1345780</v>
      </c>
      <c r="AB3387" s="2">
        <v>1337840</v>
      </c>
      <c r="AC3387" s="2">
        <v>1335470</v>
      </c>
      <c r="AD3387" s="2">
        <v>1328920</v>
      </c>
      <c r="AE3387" s="2">
        <v>1322510</v>
      </c>
      <c r="AF3387" s="2">
        <v>1322790</v>
      </c>
    </row>
    <row r="3388" spans="1:32">
      <c r="A3388" t="s">
        <v>8991</v>
      </c>
      <c r="B3388" t="s">
        <v>19</v>
      </c>
      <c r="C3388" s="2">
        <v>6066600</v>
      </c>
      <c r="D3388" s="2">
        <v>6091310</v>
      </c>
      <c r="E3388" s="2">
        <v>6378960</v>
      </c>
      <c r="F3388" s="2">
        <v>6386510</v>
      </c>
      <c r="G3388" s="2">
        <v>6619920</v>
      </c>
      <c r="H3388" s="2">
        <v>6798410</v>
      </c>
      <c r="I3388" s="2">
        <v>7016030</v>
      </c>
      <c r="J3388" s="2">
        <v>7228840</v>
      </c>
      <c r="K3388" s="2">
        <v>7153330</v>
      </c>
      <c r="L3388" s="2">
        <v>7098410</v>
      </c>
      <c r="M3388" s="2">
        <v>6995440</v>
      </c>
      <c r="N3388" s="2">
        <v>6933650</v>
      </c>
      <c r="O3388" s="2">
        <v>6885600</v>
      </c>
      <c r="P3388" s="2">
        <v>6865000</v>
      </c>
      <c r="Q3388" s="2">
        <v>6842350</v>
      </c>
      <c r="R3388" s="2">
        <v>6831360</v>
      </c>
      <c r="S3388" s="2">
        <v>6799100</v>
      </c>
      <c r="T3388" s="2">
        <v>6774380</v>
      </c>
      <c r="U3388" s="2">
        <v>6749670</v>
      </c>
      <c r="V3388" s="2">
        <v>6738000</v>
      </c>
      <c r="W3388" s="2">
        <v>6705730</v>
      </c>
      <c r="X3388" s="2">
        <v>6700930</v>
      </c>
      <c r="Y3388" s="2">
        <v>6676210</v>
      </c>
      <c r="Z3388" s="2">
        <v>6670720</v>
      </c>
      <c r="AA3388" s="2">
        <v>6632280</v>
      </c>
      <c r="AB3388" s="2">
        <v>6593150</v>
      </c>
      <c r="AC3388" s="2">
        <v>6581480</v>
      </c>
      <c r="AD3388" s="2">
        <v>6549210</v>
      </c>
      <c r="AE3388" s="2">
        <v>6517630</v>
      </c>
      <c r="AF3388" s="2">
        <v>6519000</v>
      </c>
    </row>
    <row r="3389" spans="1:32">
      <c r="A3389" t="s">
        <v>8992</v>
      </c>
      <c r="B3389" t="s">
        <v>19</v>
      </c>
      <c r="C3389" s="2">
        <v>18016900</v>
      </c>
      <c r="D3389" s="2">
        <v>18090300</v>
      </c>
      <c r="E3389" s="2">
        <v>18944500</v>
      </c>
      <c r="F3389" s="2">
        <v>18967000</v>
      </c>
      <c r="G3389" s="2">
        <v>19660100</v>
      </c>
      <c r="H3389" s="2">
        <v>20190200</v>
      </c>
      <c r="I3389" s="2">
        <v>20836500</v>
      </c>
      <c r="J3389" s="2">
        <v>21468600</v>
      </c>
      <c r="K3389" s="2">
        <v>21244300</v>
      </c>
      <c r="L3389" s="2">
        <v>21081200</v>
      </c>
      <c r="M3389" s="2">
        <v>20775400</v>
      </c>
      <c r="N3389" s="2">
        <v>20591900</v>
      </c>
      <c r="O3389" s="2">
        <v>20449200</v>
      </c>
      <c r="P3389" s="2">
        <v>20388000</v>
      </c>
      <c r="Q3389" s="2">
        <v>20320700</v>
      </c>
      <c r="R3389" s="2">
        <v>20288100</v>
      </c>
      <c r="S3389" s="2">
        <v>20192300</v>
      </c>
      <c r="T3389" s="2">
        <v>20118900</v>
      </c>
      <c r="U3389" s="2">
        <v>20045500</v>
      </c>
      <c r="V3389" s="2">
        <v>20010800</v>
      </c>
      <c r="W3389" s="2">
        <v>19915000</v>
      </c>
      <c r="X3389" s="2">
        <v>19900700</v>
      </c>
      <c r="Y3389" s="2">
        <v>19827300</v>
      </c>
      <c r="Z3389" s="2">
        <v>19811000</v>
      </c>
      <c r="AA3389" s="2">
        <v>19696800</v>
      </c>
      <c r="AB3389" s="2">
        <v>19580600</v>
      </c>
      <c r="AC3389" s="2">
        <v>19546000</v>
      </c>
      <c r="AD3389" s="2">
        <v>19450200</v>
      </c>
      <c r="AE3389" s="2">
        <v>19356400</v>
      </c>
      <c r="AF3389" s="2">
        <v>19360400</v>
      </c>
    </row>
    <row r="3390" spans="1:32">
      <c r="A3390" t="s">
        <v>8993</v>
      </c>
      <c r="B3390" t="s">
        <v>19</v>
      </c>
      <c r="C3390" s="2">
        <v>1276950</v>
      </c>
      <c r="D3390" s="2">
        <v>1282150</v>
      </c>
      <c r="E3390" s="2">
        <v>1342690</v>
      </c>
      <c r="F3390" s="2">
        <v>1344280</v>
      </c>
      <c r="G3390" s="2">
        <v>1393410</v>
      </c>
      <c r="H3390" s="2">
        <v>1430980</v>
      </c>
      <c r="I3390" s="2">
        <v>1476790</v>
      </c>
      <c r="J3390" s="2">
        <v>1521580</v>
      </c>
      <c r="K3390" s="2">
        <v>1505690</v>
      </c>
      <c r="L3390" s="2">
        <v>1494130</v>
      </c>
      <c r="M3390" s="2">
        <v>1472460</v>
      </c>
      <c r="N3390" s="2">
        <v>1459450</v>
      </c>
      <c r="O3390" s="2">
        <v>1449340</v>
      </c>
      <c r="P3390" s="2">
        <v>1445000</v>
      </c>
      <c r="Q3390" s="2">
        <v>1440230</v>
      </c>
      <c r="R3390" s="2">
        <v>1437920</v>
      </c>
      <c r="S3390" s="2">
        <v>1431130</v>
      </c>
      <c r="T3390" s="2">
        <v>1425930</v>
      </c>
      <c r="U3390" s="2">
        <v>1420720</v>
      </c>
      <c r="V3390" s="2">
        <v>1418270</v>
      </c>
      <c r="W3390" s="2">
        <v>1411480</v>
      </c>
      <c r="X3390" s="2">
        <v>1410460</v>
      </c>
      <c r="Y3390" s="2">
        <v>1405260</v>
      </c>
      <c r="Z3390" s="2">
        <v>1404110</v>
      </c>
      <c r="AA3390" s="2">
        <v>1396010</v>
      </c>
      <c r="AB3390" s="2">
        <v>1387780</v>
      </c>
      <c r="AC3390" s="2">
        <v>1385320</v>
      </c>
      <c r="AD3390" s="2">
        <v>1378530</v>
      </c>
      <c r="AE3390" s="2">
        <v>1371880</v>
      </c>
      <c r="AF3390" s="2">
        <v>1372170</v>
      </c>
    </row>
    <row r="3391" spans="1:32">
      <c r="A3391" t="s">
        <v>8994</v>
      </c>
      <c r="B3391" t="s">
        <v>19</v>
      </c>
      <c r="C3391" s="2">
        <v>1145280</v>
      </c>
      <c r="D3391" s="2">
        <v>1149940</v>
      </c>
      <c r="E3391" s="2">
        <v>1204240</v>
      </c>
      <c r="F3391" s="2">
        <v>1205670</v>
      </c>
      <c r="G3391" s="2">
        <v>1249730</v>
      </c>
      <c r="H3391" s="2">
        <v>1283430</v>
      </c>
      <c r="I3391" s="2">
        <v>1324510</v>
      </c>
      <c r="J3391" s="2">
        <v>1364690</v>
      </c>
      <c r="K3391" s="2">
        <v>1350430</v>
      </c>
      <c r="L3391" s="2">
        <v>1340060</v>
      </c>
      <c r="M3391" s="2">
        <v>1320620</v>
      </c>
      <c r="N3391" s="2">
        <v>1308960</v>
      </c>
      <c r="O3391" s="2">
        <v>1299890</v>
      </c>
      <c r="P3391" s="2">
        <v>1296000</v>
      </c>
      <c r="Q3391" s="2">
        <v>1291720</v>
      </c>
      <c r="R3391" s="2">
        <v>1289650</v>
      </c>
      <c r="S3391" s="2">
        <v>1283560</v>
      </c>
      <c r="T3391" s="2">
        <v>1278890</v>
      </c>
      <c r="U3391" s="2">
        <v>1274230</v>
      </c>
      <c r="V3391" s="2">
        <v>1272020</v>
      </c>
      <c r="W3391" s="2">
        <v>1265930</v>
      </c>
      <c r="X3391" s="2">
        <v>1265030</v>
      </c>
      <c r="Y3391" s="2">
        <v>1260360</v>
      </c>
      <c r="Z3391" s="2">
        <v>1259320</v>
      </c>
      <c r="AA3391" s="2">
        <v>1252070</v>
      </c>
      <c r="AB3391" s="2">
        <v>1244680</v>
      </c>
      <c r="AC3391" s="2">
        <v>1242480</v>
      </c>
      <c r="AD3391" s="2">
        <v>1236380</v>
      </c>
      <c r="AE3391" s="2">
        <v>1230420</v>
      </c>
      <c r="AF3391" s="2">
        <v>1230680</v>
      </c>
    </row>
    <row r="3392" spans="1:32">
      <c r="A3392" t="s">
        <v>8995</v>
      </c>
      <c r="B3392" t="s">
        <v>19</v>
      </c>
      <c r="C3392" s="2">
        <v>2971000</v>
      </c>
      <c r="D3392" s="2">
        <v>2983100</v>
      </c>
      <c r="E3392" s="2">
        <v>3123970</v>
      </c>
      <c r="F3392" s="2">
        <v>3127670</v>
      </c>
      <c r="G3392" s="2">
        <v>3241980</v>
      </c>
      <c r="H3392" s="2">
        <v>3329390</v>
      </c>
      <c r="I3392" s="2">
        <v>3435960</v>
      </c>
      <c r="J3392" s="2">
        <v>3540190</v>
      </c>
      <c r="K3392" s="2">
        <v>3503200</v>
      </c>
      <c r="L3392" s="2">
        <v>3476310</v>
      </c>
      <c r="M3392" s="2">
        <v>3425880</v>
      </c>
      <c r="N3392" s="2">
        <v>3395620</v>
      </c>
      <c r="O3392" s="2">
        <v>3372090</v>
      </c>
      <c r="P3392" s="2">
        <v>3362000</v>
      </c>
      <c r="Q3392" s="2">
        <v>3350910</v>
      </c>
      <c r="R3392" s="2">
        <v>3345530</v>
      </c>
      <c r="S3392" s="2">
        <v>3329720</v>
      </c>
      <c r="T3392" s="2">
        <v>3317620</v>
      </c>
      <c r="U3392" s="2">
        <v>3305520</v>
      </c>
      <c r="V3392" s="2">
        <v>3299800</v>
      </c>
      <c r="W3392" s="2">
        <v>3284000</v>
      </c>
      <c r="X3392" s="2">
        <v>3281650</v>
      </c>
      <c r="Y3392" s="2">
        <v>3269540</v>
      </c>
      <c r="Z3392" s="2">
        <v>3266860</v>
      </c>
      <c r="AA3392" s="2">
        <v>3248030</v>
      </c>
      <c r="AB3392" s="2">
        <v>3228860</v>
      </c>
      <c r="AC3392" s="2">
        <v>3223150</v>
      </c>
      <c r="AD3392" s="2">
        <v>3207350</v>
      </c>
      <c r="AE3392" s="2">
        <v>3191880</v>
      </c>
      <c r="AF3392" s="2">
        <v>3192560</v>
      </c>
    </row>
    <row r="3393" spans="1:32">
      <c r="A3393" t="s">
        <v>8996</v>
      </c>
      <c r="B3393" t="s">
        <v>19</v>
      </c>
      <c r="C3393">
        <v>299574</v>
      </c>
      <c r="D3393">
        <v>300795</v>
      </c>
      <c r="E3393">
        <v>314999</v>
      </c>
      <c r="F3393">
        <v>315372</v>
      </c>
      <c r="G3393">
        <v>326898</v>
      </c>
      <c r="H3393">
        <v>335712</v>
      </c>
      <c r="I3393">
        <v>346458</v>
      </c>
      <c r="J3393">
        <v>356967</v>
      </c>
      <c r="K3393">
        <v>353238</v>
      </c>
      <c r="L3393">
        <v>350526</v>
      </c>
      <c r="M3393">
        <v>345441</v>
      </c>
      <c r="N3393">
        <v>342390</v>
      </c>
      <c r="O3393">
        <v>340017</v>
      </c>
      <c r="P3393">
        <v>339000</v>
      </c>
      <c r="Q3393">
        <v>337881</v>
      </c>
      <c r="R3393">
        <v>337339</v>
      </c>
      <c r="S3393">
        <v>335746</v>
      </c>
      <c r="T3393">
        <v>334525</v>
      </c>
      <c r="U3393">
        <v>333305</v>
      </c>
      <c r="V3393">
        <v>332728</v>
      </c>
      <c r="W3393">
        <v>331135</v>
      </c>
      <c r="X3393">
        <v>330898</v>
      </c>
      <c r="Y3393">
        <v>329678</v>
      </c>
      <c r="Z3393">
        <v>329406</v>
      </c>
      <c r="AA3393">
        <v>327508</v>
      </c>
      <c r="AB3393">
        <v>325576</v>
      </c>
      <c r="AC3393">
        <v>324999</v>
      </c>
      <c r="AD3393">
        <v>323406</v>
      </c>
      <c r="AE3393">
        <v>321847</v>
      </c>
      <c r="AF3393">
        <v>321914</v>
      </c>
    </row>
    <row r="3394" spans="1:32">
      <c r="A3394" t="s">
        <v>8997</v>
      </c>
      <c r="B3394" t="s">
        <v>19</v>
      </c>
      <c r="C3394">
        <v>197065</v>
      </c>
      <c r="D3394">
        <v>197868</v>
      </c>
      <c r="E3394">
        <v>207212</v>
      </c>
      <c r="F3394">
        <v>207457</v>
      </c>
      <c r="G3394">
        <v>215039</v>
      </c>
      <c r="H3394">
        <v>220837</v>
      </c>
      <c r="I3394">
        <v>227906</v>
      </c>
      <c r="J3394">
        <v>234819</v>
      </c>
      <c r="K3394">
        <v>232366</v>
      </c>
      <c r="L3394">
        <v>230582</v>
      </c>
      <c r="M3394">
        <v>227237</v>
      </c>
      <c r="N3394">
        <v>225230</v>
      </c>
      <c r="O3394">
        <v>223669</v>
      </c>
      <c r="P3394">
        <v>223000</v>
      </c>
      <c r="Q3394">
        <v>222264</v>
      </c>
      <c r="R3394">
        <v>221907</v>
      </c>
      <c r="S3394">
        <v>220859</v>
      </c>
      <c r="T3394">
        <v>220056</v>
      </c>
      <c r="U3394">
        <v>219254</v>
      </c>
      <c r="V3394">
        <v>218874</v>
      </c>
      <c r="W3394">
        <v>217826</v>
      </c>
      <c r="X3394">
        <v>217670</v>
      </c>
      <c r="Y3394">
        <v>216868</v>
      </c>
      <c r="Z3394">
        <v>216689</v>
      </c>
      <c r="AA3394">
        <v>215440</v>
      </c>
      <c r="AB3394">
        <v>214169</v>
      </c>
      <c r="AC3394">
        <v>213790</v>
      </c>
      <c r="AD3394">
        <v>212742</v>
      </c>
      <c r="AE3394">
        <v>211716</v>
      </c>
      <c r="AF3394">
        <v>211761</v>
      </c>
    </row>
    <row r="3395" spans="1:32">
      <c r="A3395" t="s">
        <v>8998</v>
      </c>
      <c r="B3395" t="s">
        <v>19</v>
      </c>
      <c r="C3395" s="2">
        <v>1842510</v>
      </c>
      <c r="D3395" s="2">
        <v>1850020</v>
      </c>
      <c r="E3395" s="2">
        <v>1937380</v>
      </c>
      <c r="F3395" s="2">
        <v>1939680</v>
      </c>
      <c r="G3395" s="2">
        <v>2010570</v>
      </c>
      <c r="H3395" s="2">
        <v>2064780</v>
      </c>
      <c r="I3395" s="2">
        <v>2130870</v>
      </c>
      <c r="J3395" s="2">
        <v>2195500</v>
      </c>
      <c r="K3395" s="2">
        <v>2172570</v>
      </c>
      <c r="L3395" s="2">
        <v>2155890</v>
      </c>
      <c r="M3395" s="2">
        <v>2124620</v>
      </c>
      <c r="N3395" s="2">
        <v>2105850</v>
      </c>
      <c r="O3395" s="2">
        <v>2091260</v>
      </c>
      <c r="P3395" s="2">
        <v>2085000</v>
      </c>
      <c r="Q3395" s="2">
        <v>2078120</v>
      </c>
      <c r="R3395" s="2">
        <v>2074780</v>
      </c>
      <c r="S3395" s="2">
        <v>2064980</v>
      </c>
      <c r="T3395" s="2">
        <v>2057480</v>
      </c>
      <c r="U3395" s="2">
        <v>2049970</v>
      </c>
      <c r="V3395" s="2">
        <v>2046430</v>
      </c>
      <c r="W3395" s="2">
        <v>2036630</v>
      </c>
      <c r="X3395" s="2">
        <v>2035170</v>
      </c>
      <c r="Y3395" s="2">
        <v>2027660</v>
      </c>
      <c r="Z3395" s="2">
        <v>2025990</v>
      </c>
      <c r="AA3395" s="2">
        <v>2014320</v>
      </c>
      <c r="AB3395" s="2">
        <v>2002430</v>
      </c>
      <c r="AC3395" s="2">
        <v>1998890</v>
      </c>
      <c r="AD3395" s="2">
        <v>1989090</v>
      </c>
      <c r="AE3395" s="2">
        <v>1979500</v>
      </c>
      <c r="AF3395" s="2">
        <v>1979920</v>
      </c>
    </row>
    <row r="3396" spans="1:32">
      <c r="A3396" t="s">
        <v>8999</v>
      </c>
      <c r="B3396" t="s">
        <v>19</v>
      </c>
      <c r="C3396">
        <v>584126</v>
      </c>
      <c r="D3396">
        <v>586505</v>
      </c>
      <c r="E3396">
        <v>614201</v>
      </c>
      <c r="F3396">
        <v>614928</v>
      </c>
      <c r="G3396">
        <v>637402</v>
      </c>
      <c r="H3396">
        <v>654588</v>
      </c>
      <c r="I3396">
        <v>675542</v>
      </c>
      <c r="J3396">
        <v>696033</v>
      </c>
      <c r="K3396">
        <v>688762</v>
      </c>
      <c r="L3396">
        <v>683474</v>
      </c>
      <c r="M3396">
        <v>673559</v>
      </c>
      <c r="N3396">
        <v>667610</v>
      </c>
      <c r="O3396">
        <v>662983</v>
      </c>
      <c r="P3396">
        <v>661000</v>
      </c>
      <c r="Q3396">
        <v>658819</v>
      </c>
      <c r="R3396">
        <v>657761</v>
      </c>
      <c r="S3396">
        <v>654654</v>
      </c>
      <c r="T3396">
        <v>652275</v>
      </c>
      <c r="U3396">
        <v>649895</v>
      </c>
      <c r="V3396">
        <v>648772</v>
      </c>
      <c r="W3396">
        <v>645665</v>
      </c>
      <c r="X3396">
        <v>645202</v>
      </c>
      <c r="Y3396">
        <v>642822</v>
      </c>
      <c r="Z3396">
        <v>642294</v>
      </c>
      <c r="AA3396">
        <v>638592</v>
      </c>
      <c r="AB3396">
        <v>634824</v>
      </c>
      <c r="AC3396">
        <v>633701</v>
      </c>
      <c r="AD3396">
        <v>630594</v>
      </c>
      <c r="AE3396">
        <v>627553</v>
      </c>
      <c r="AF3396">
        <v>627686</v>
      </c>
    </row>
    <row r="3397" spans="1:32">
      <c r="A3397" t="s">
        <v>9000</v>
      </c>
      <c r="B3397" t="s">
        <v>19</v>
      </c>
      <c r="C3397">
        <v>0</v>
      </c>
      <c r="D3397">
        <v>0</v>
      </c>
      <c r="E3397">
        <v>0</v>
      </c>
      <c r="F3397">
        <v>0</v>
      </c>
      <c r="G3397">
        <v>0</v>
      </c>
      <c r="H3397">
        <v>0</v>
      </c>
      <c r="I3397">
        <v>0</v>
      </c>
      <c r="J3397">
        <v>0</v>
      </c>
      <c r="K3397">
        <v>0</v>
      </c>
      <c r="L3397">
        <v>0</v>
      </c>
      <c r="M3397">
        <v>0</v>
      </c>
      <c r="N3397">
        <v>0</v>
      </c>
      <c r="O3397">
        <v>0</v>
      </c>
      <c r="P3397">
        <v>0</v>
      </c>
      <c r="Q3397">
        <v>0</v>
      </c>
      <c r="R3397">
        <v>0</v>
      </c>
      <c r="S3397">
        <v>0</v>
      </c>
      <c r="T3397">
        <v>0</v>
      </c>
      <c r="U3397">
        <v>0</v>
      </c>
      <c r="V3397">
        <v>0</v>
      </c>
      <c r="W3397">
        <v>0</v>
      </c>
      <c r="X3397">
        <v>0</v>
      </c>
      <c r="Y3397">
        <v>0</v>
      </c>
      <c r="Z3397">
        <v>0</v>
      </c>
      <c r="AA3397">
        <v>0</v>
      </c>
      <c r="AB3397">
        <v>0</v>
      </c>
      <c r="AC3397">
        <v>0</v>
      </c>
      <c r="AD3397">
        <v>0</v>
      </c>
      <c r="AE3397">
        <v>0</v>
      </c>
      <c r="AF3397">
        <v>0</v>
      </c>
    </row>
    <row r="3398" spans="1:32">
      <c r="A3398" t="s">
        <v>9001</v>
      </c>
      <c r="B3398" t="s">
        <v>19</v>
      </c>
      <c r="C3398">
        <v>0</v>
      </c>
      <c r="D3398">
        <v>0</v>
      </c>
      <c r="E3398">
        <v>0</v>
      </c>
      <c r="F3398">
        <v>0</v>
      </c>
      <c r="G3398">
        <v>0</v>
      </c>
      <c r="H3398">
        <v>0</v>
      </c>
      <c r="I3398">
        <v>0</v>
      </c>
      <c r="J3398">
        <v>0</v>
      </c>
      <c r="K3398">
        <v>0</v>
      </c>
      <c r="L3398">
        <v>0</v>
      </c>
      <c r="M3398">
        <v>0</v>
      </c>
      <c r="N3398">
        <v>0</v>
      </c>
      <c r="O3398">
        <v>0</v>
      </c>
      <c r="P3398">
        <v>0</v>
      </c>
      <c r="Q3398">
        <v>0</v>
      </c>
      <c r="R3398">
        <v>0</v>
      </c>
      <c r="S3398">
        <v>0</v>
      </c>
      <c r="T3398">
        <v>0</v>
      </c>
      <c r="U3398">
        <v>0</v>
      </c>
      <c r="V3398">
        <v>0</v>
      </c>
      <c r="W3398">
        <v>0</v>
      </c>
      <c r="X3398">
        <v>0</v>
      </c>
      <c r="Y3398">
        <v>0</v>
      </c>
      <c r="Z3398">
        <v>0</v>
      </c>
      <c r="AA3398">
        <v>0</v>
      </c>
      <c r="AB3398">
        <v>0</v>
      </c>
      <c r="AC3398">
        <v>0</v>
      </c>
      <c r="AD3398">
        <v>0</v>
      </c>
      <c r="AE3398">
        <v>0</v>
      </c>
      <c r="AF3398">
        <v>0</v>
      </c>
    </row>
    <row r="3399" spans="1:32">
      <c r="A3399" t="s">
        <v>9002</v>
      </c>
      <c r="B3399" t="s">
        <v>19</v>
      </c>
      <c r="C3399">
        <v>0</v>
      </c>
      <c r="D3399">
        <v>0</v>
      </c>
      <c r="E3399">
        <v>0</v>
      </c>
      <c r="F3399">
        <v>0</v>
      </c>
      <c r="G3399">
        <v>0</v>
      </c>
      <c r="H3399">
        <v>0</v>
      </c>
      <c r="I3399">
        <v>0</v>
      </c>
      <c r="J3399">
        <v>0</v>
      </c>
      <c r="K3399">
        <v>0</v>
      </c>
      <c r="L3399">
        <v>0</v>
      </c>
      <c r="M3399">
        <v>0</v>
      </c>
      <c r="N3399">
        <v>0</v>
      </c>
      <c r="O3399">
        <v>0</v>
      </c>
      <c r="P3399">
        <v>0</v>
      </c>
      <c r="Q3399">
        <v>0</v>
      </c>
      <c r="R3399">
        <v>0</v>
      </c>
      <c r="S3399">
        <v>0</v>
      </c>
      <c r="T3399">
        <v>0</v>
      </c>
      <c r="U3399">
        <v>0</v>
      </c>
      <c r="V3399">
        <v>0</v>
      </c>
      <c r="W3399">
        <v>0</v>
      </c>
      <c r="X3399">
        <v>0</v>
      </c>
      <c r="Y3399">
        <v>0</v>
      </c>
      <c r="Z3399">
        <v>0</v>
      </c>
      <c r="AA3399">
        <v>0</v>
      </c>
      <c r="AB3399">
        <v>0</v>
      </c>
      <c r="AC3399">
        <v>0</v>
      </c>
      <c r="AD3399">
        <v>0</v>
      </c>
      <c r="AE3399">
        <v>0</v>
      </c>
      <c r="AF3399">
        <v>0</v>
      </c>
    </row>
    <row r="3400" spans="1:32">
      <c r="A3400" t="s">
        <v>9003</v>
      </c>
      <c r="B3400" t="s">
        <v>19</v>
      </c>
      <c r="C3400">
        <v>0</v>
      </c>
      <c r="D3400">
        <v>0</v>
      </c>
      <c r="E3400">
        <v>0</v>
      </c>
      <c r="F3400">
        <v>0</v>
      </c>
      <c r="G3400">
        <v>0</v>
      </c>
      <c r="H3400">
        <v>0</v>
      </c>
      <c r="I3400">
        <v>0</v>
      </c>
      <c r="J3400">
        <v>0</v>
      </c>
      <c r="K3400">
        <v>0</v>
      </c>
      <c r="L3400">
        <v>0</v>
      </c>
      <c r="M3400">
        <v>0</v>
      </c>
      <c r="N3400">
        <v>0</v>
      </c>
      <c r="O3400">
        <v>0</v>
      </c>
      <c r="P3400">
        <v>0</v>
      </c>
      <c r="Q3400">
        <v>0</v>
      </c>
      <c r="R3400">
        <v>0</v>
      </c>
      <c r="S3400">
        <v>0</v>
      </c>
      <c r="T3400">
        <v>0</v>
      </c>
      <c r="U3400">
        <v>0</v>
      </c>
      <c r="V3400">
        <v>0</v>
      </c>
      <c r="W3400">
        <v>0</v>
      </c>
      <c r="X3400">
        <v>0</v>
      </c>
      <c r="Y3400">
        <v>0</v>
      </c>
      <c r="Z3400">
        <v>0</v>
      </c>
      <c r="AA3400">
        <v>0</v>
      </c>
      <c r="AB3400">
        <v>0</v>
      </c>
      <c r="AC3400">
        <v>0</v>
      </c>
      <c r="AD3400">
        <v>0</v>
      </c>
      <c r="AE3400">
        <v>0</v>
      </c>
      <c r="AF3400">
        <v>0</v>
      </c>
    </row>
    <row r="3401" spans="1:32">
      <c r="A3401" t="s">
        <v>9004</v>
      </c>
      <c r="B3401" t="s">
        <v>19</v>
      </c>
      <c r="C3401">
        <v>0</v>
      </c>
      <c r="D3401">
        <v>0</v>
      </c>
      <c r="E3401">
        <v>0</v>
      </c>
      <c r="F3401">
        <v>0</v>
      </c>
      <c r="G3401">
        <v>0</v>
      </c>
      <c r="H3401">
        <v>0</v>
      </c>
      <c r="I3401">
        <v>0</v>
      </c>
      <c r="J3401">
        <v>0</v>
      </c>
      <c r="K3401">
        <v>0</v>
      </c>
      <c r="L3401">
        <v>0</v>
      </c>
      <c r="M3401">
        <v>0</v>
      </c>
      <c r="N3401">
        <v>0</v>
      </c>
      <c r="O3401">
        <v>0</v>
      </c>
      <c r="P3401">
        <v>0</v>
      </c>
      <c r="Q3401">
        <v>0</v>
      </c>
      <c r="R3401">
        <v>0</v>
      </c>
      <c r="S3401">
        <v>0</v>
      </c>
      <c r="T3401">
        <v>0</v>
      </c>
      <c r="U3401">
        <v>0</v>
      </c>
      <c r="V3401">
        <v>0</v>
      </c>
      <c r="W3401">
        <v>0</v>
      </c>
      <c r="X3401">
        <v>0</v>
      </c>
      <c r="Y3401">
        <v>0</v>
      </c>
      <c r="Z3401">
        <v>0</v>
      </c>
      <c r="AA3401">
        <v>0</v>
      </c>
      <c r="AB3401">
        <v>0</v>
      </c>
      <c r="AC3401">
        <v>0</v>
      </c>
      <c r="AD3401">
        <v>0</v>
      </c>
      <c r="AE3401">
        <v>0</v>
      </c>
      <c r="AF3401">
        <v>0</v>
      </c>
    </row>
    <row r="3402" spans="1:32">
      <c r="A3402" t="s">
        <v>9005</v>
      </c>
      <c r="B3402" t="s">
        <v>19</v>
      </c>
      <c r="C3402">
        <v>0</v>
      </c>
      <c r="D3402">
        <v>0</v>
      </c>
      <c r="E3402">
        <v>0</v>
      </c>
      <c r="F3402">
        <v>0</v>
      </c>
      <c r="G3402">
        <v>0</v>
      </c>
      <c r="H3402">
        <v>0</v>
      </c>
      <c r="I3402">
        <v>0</v>
      </c>
      <c r="J3402">
        <v>0</v>
      </c>
      <c r="K3402">
        <v>0</v>
      </c>
      <c r="L3402">
        <v>0</v>
      </c>
      <c r="M3402">
        <v>0</v>
      </c>
      <c r="N3402">
        <v>0</v>
      </c>
      <c r="O3402">
        <v>0</v>
      </c>
      <c r="P3402">
        <v>0</v>
      </c>
      <c r="Q3402">
        <v>0</v>
      </c>
      <c r="R3402">
        <v>0</v>
      </c>
      <c r="S3402">
        <v>0</v>
      </c>
      <c r="T3402">
        <v>0</v>
      </c>
      <c r="U3402">
        <v>0</v>
      </c>
      <c r="V3402">
        <v>0</v>
      </c>
      <c r="W3402">
        <v>0</v>
      </c>
      <c r="X3402">
        <v>0</v>
      </c>
      <c r="Y3402">
        <v>0</v>
      </c>
      <c r="Z3402">
        <v>0</v>
      </c>
      <c r="AA3402">
        <v>0</v>
      </c>
      <c r="AB3402">
        <v>0</v>
      </c>
      <c r="AC3402">
        <v>0</v>
      </c>
      <c r="AD3402">
        <v>0</v>
      </c>
      <c r="AE3402">
        <v>0</v>
      </c>
      <c r="AF3402">
        <v>0</v>
      </c>
    </row>
    <row r="3403" spans="1:32">
      <c r="A3403" t="s">
        <v>9006</v>
      </c>
      <c r="B3403" t="s">
        <v>19</v>
      </c>
      <c r="C3403">
        <v>0</v>
      </c>
      <c r="D3403">
        <v>0</v>
      </c>
      <c r="E3403">
        <v>0</v>
      </c>
      <c r="F3403">
        <v>0</v>
      </c>
      <c r="G3403">
        <v>0</v>
      </c>
      <c r="H3403">
        <v>0</v>
      </c>
      <c r="I3403">
        <v>0</v>
      </c>
      <c r="J3403">
        <v>0</v>
      </c>
      <c r="K3403">
        <v>0</v>
      </c>
      <c r="L3403">
        <v>0</v>
      </c>
      <c r="M3403">
        <v>0</v>
      </c>
      <c r="N3403">
        <v>0</v>
      </c>
      <c r="O3403">
        <v>0</v>
      </c>
      <c r="P3403">
        <v>0</v>
      </c>
      <c r="Q3403">
        <v>0</v>
      </c>
      <c r="R3403">
        <v>0</v>
      </c>
      <c r="S3403">
        <v>0</v>
      </c>
      <c r="T3403">
        <v>0</v>
      </c>
      <c r="U3403">
        <v>0</v>
      </c>
      <c r="V3403">
        <v>0</v>
      </c>
      <c r="W3403">
        <v>0</v>
      </c>
      <c r="X3403">
        <v>0</v>
      </c>
      <c r="Y3403">
        <v>0</v>
      </c>
      <c r="Z3403">
        <v>0</v>
      </c>
      <c r="AA3403">
        <v>0</v>
      </c>
      <c r="AB3403">
        <v>0</v>
      </c>
      <c r="AC3403">
        <v>0</v>
      </c>
      <c r="AD3403">
        <v>0</v>
      </c>
      <c r="AE3403">
        <v>0</v>
      </c>
      <c r="AF3403">
        <v>0</v>
      </c>
    </row>
    <row r="3404" spans="1:32">
      <c r="A3404" t="s">
        <v>9007</v>
      </c>
      <c r="B3404" t="s">
        <v>19</v>
      </c>
      <c r="C3404">
        <v>0</v>
      </c>
      <c r="D3404">
        <v>0</v>
      </c>
      <c r="E3404">
        <v>0</v>
      </c>
      <c r="F3404">
        <v>0</v>
      </c>
      <c r="G3404">
        <v>0</v>
      </c>
      <c r="H3404">
        <v>0</v>
      </c>
      <c r="I3404">
        <v>0</v>
      </c>
      <c r="J3404">
        <v>0</v>
      </c>
      <c r="K3404">
        <v>0</v>
      </c>
      <c r="L3404">
        <v>0</v>
      </c>
      <c r="M3404">
        <v>0</v>
      </c>
      <c r="N3404">
        <v>0</v>
      </c>
      <c r="O3404">
        <v>0</v>
      </c>
      <c r="P3404">
        <v>0</v>
      </c>
      <c r="Q3404">
        <v>0</v>
      </c>
      <c r="R3404">
        <v>0</v>
      </c>
      <c r="S3404">
        <v>0</v>
      </c>
      <c r="T3404">
        <v>0</v>
      </c>
      <c r="U3404">
        <v>0</v>
      </c>
      <c r="V3404">
        <v>0</v>
      </c>
      <c r="W3404">
        <v>0</v>
      </c>
      <c r="X3404">
        <v>0</v>
      </c>
      <c r="Y3404">
        <v>0</v>
      </c>
      <c r="Z3404">
        <v>0</v>
      </c>
      <c r="AA3404">
        <v>0</v>
      </c>
      <c r="AB3404">
        <v>0</v>
      </c>
      <c r="AC3404">
        <v>0</v>
      </c>
      <c r="AD3404">
        <v>0</v>
      </c>
      <c r="AE3404">
        <v>0</v>
      </c>
      <c r="AF3404">
        <v>0</v>
      </c>
    </row>
    <row r="3405" spans="1:32">
      <c r="A3405" t="s">
        <v>9008</v>
      </c>
      <c r="B3405" t="s">
        <v>19</v>
      </c>
      <c r="C3405">
        <v>0</v>
      </c>
      <c r="D3405">
        <v>0</v>
      </c>
      <c r="E3405">
        <v>0</v>
      </c>
      <c r="F3405">
        <v>0</v>
      </c>
      <c r="G3405">
        <v>0</v>
      </c>
      <c r="H3405">
        <v>0</v>
      </c>
      <c r="I3405">
        <v>0</v>
      </c>
      <c r="J3405">
        <v>0</v>
      </c>
      <c r="K3405">
        <v>0</v>
      </c>
      <c r="L3405">
        <v>0</v>
      </c>
      <c r="M3405">
        <v>0</v>
      </c>
      <c r="N3405">
        <v>0</v>
      </c>
      <c r="O3405">
        <v>0</v>
      </c>
      <c r="P3405">
        <v>0</v>
      </c>
      <c r="Q3405">
        <v>0</v>
      </c>
      <c r="R3405">
        <v>0</v>
      </c>
      <c r="S3405">
        <v>0</v>
      </c>
      <c r="T3405">
        <v>0</v>
      </c>
      <c r="U3405">
        <v>0</v>
      </c>
      <c r="V3405">
        <v>0</v>
      </c>
      <c r="W3405">
        <v>0</v>
      </c>
      <c r="X3405">
        <v>0</v>
      </c>
      <c r="Y3405">
        <v>0</v>
      </c>
      <c r="Z3405">
        <v>0</v>
      </c>
      <c r="AA3405">
        <v>0</v>
      </c>
      <c r="AB3405">
        <v>0</v>
      </c>
      <c r="AC3405">
        <v>0</v>
      </c>
      <c r="AD3405">
        <v>0</v>
      </c>
      <c r="AE3405">
        <v>0</v>
      </c>
      <c r="AF3405">
        <v>0</v>
      </c>
    </row>
    <row r="3406" spans="1:32">
      <c r="A3406" t="s">
        <v>9009</v>
      </c>
      <c r="B3406" t="s">
        <v>19</v>
      </c>
      <c r="C3406">
        <v>0</v>
      </c>
      <c r="D3406">
        <v>0</v>
      </c>
      <c r="E3406">
        <v>0</v>
      </c>
      <c r="F3406">
        <v>0</v>
      </c>
      <c r="G3406">
        <v>0</v>
      </c>
      <c r="H3406">
        <v>0</v>
      </c>
      <c r="I3406">
        <v>0</v>
      </c>
      <c r="J3406">
        <v>0</v>
      </c>
      <c r="K3406">
        <v>0</v>
      </c>
      <c r="L3406">
        <v>0</v>
      </c>
      <c r="M3406">
        <v>0</v>
      </c>
      <c r="N3406">
        <v>0</v>
      </c>
      <c r="O3406">
        <v>0</v>
      </c>
      <c r="P3406">
        <v>0</v>
      </c>
      <c r="Q3406">
        <v>0</v>
      </c>
      <c r="R3406">
        <v>0</v>
      </c>
      <c r="S3406">
        <v>0</v>
      </c>
      <c r="T3406">
        <v>0</v>
      </c>
      <c r="U3406">
        <v>0</v>
      </c>
      <c r="V3406">
        <v>0</v>
      </c>
      <c r="W3406">
        <v>0</v>
      </c>
      <c r="X3406">
        <v>0</v>
      </c>
      <c r="Y3406">
        <v>0</v>
      </c>
      <c r="Z3406">
        <v>0</v>
      </c>
      <c r="AA3406">
        <v>0</v>
      </c>
      <c r="AB3406">
        <v>0</v>
      </c>
      <c r="AC3406">
        <v>0</v>
      </c>
      <c r="AD3406">
        <v>0</v>
      </c>
      <c r="AE3406">
        <v>0</v>
      </c>
      <c r="AF3406">
        <v>0</v>
      </c>
    </row>
    <row r="3407" spans="1:32">
      <c r="A3407" t="s">
        <v>9010</v>
      </c>
      <c r="B3407" t="s">
        <v>19</v>
      </c>
      <c r="C3407">
        <v>0</v>
      </c>
      <c r="D3407">
        <v>0</v>
      </c>
      <c r="E3407">
        <v>0</v>
      </c>
      <c r="F3407">
        <v>0</v>
      </c>
      <c r="G3407">
        <v>0</v>
      </c>
      <c r="H3407">
        <v>0</v>
      </c>
      <c r="I3407">
        <v>0</v>
      </c>
      <c r="J3407">
        <v>0</v>
      </c>
      <c r="K3407">
        <v>0</v>
      </c>
      <c r="L3407">
        <v>0</v>
      </c>
      <c r="M3407">
        <v>0</v>
      </c>
      <c r="N3407">
        <v>0</v>
      </c>
      <c r="O3407">
        <v>0</v>
      </c>
      <c r="P3407">
        <v>0</v>
      </c>
      <c r="Q3407">
        <v>0</v>
      </c>
      <c r="R3407">
        <v>0</v>
      </c>
      <c r="S3407">
        <v>0</v>
      </c>
      <c r="T3407">
        <v>0</v>
      </c>
      <c r="U3407">
        <v>0</v>
      </c>
      <c r="V3407">
        <v>0</v>
      </c>
      <c r="W3407">
        <v>0</v>
      </c>
      <c r="X3407">
        <v>0</v>
      </c>
      <c r="Y3407">
        <v>0</v>
      </c>
      <c r="Z3407">
        <v>0</v>
      </c>
      <c r="AA3407">
        <v>0</v>
      </c>
      <c r="AB3407">
        <v>0</v>
      </c>
      <c r="AC3407">
        <v>0</v>
      </c>
      <c r="AD3407">
        <v>0</v>
      </c>
      <c r="AE3407">
        <v>0</v>
      </c>
      <c r="AF3407">
        <v>0</v>
      </c>
    </row>
    <row r="3408" spans="1:32">
      <c r="A3408" t="s">
        <v>9011</v>
      </c>
      <c r="B3408" t="s">
        <v>19</v>
      </c>
      <c r="C3408">
        <v>0</v>
      </c>
      <c r="D3408">
        <v>0</v>
      </c>
      <c r="E3408">
        <v>0</v>
      </c>
      <c r="F3408">
        <v>0</v>
      </c>
      <c r="G3408">
        <v>0</v>
      </c>
      <c r="H3408">
        <v>0</v>
      </c>
      <c r="I3408">
        <v>0</v>
      </c>
      <c r="J3408">
        <v>0</v>
      </c>
      <c r="K3408">
        <v>0</v>
      </c>
      <c r="L3408">
        <v>0</v>
      </c>
      <c r="M3408">
        <v>0</v>
      </c>
      <c r="N3408">
        <v>0</v>
      </c>
      <c r="O3408">
        <v>0</v>
      </c>
      <c r="P3408">
        <v>0</v>
      </c>
      <c r="Q3408">
        <v>0</v>
      </c>
      <c r="R3408">
        <v>0</v>
      </c>
      <c r="S3408">
        <v>0</v>
      </c>
      <c r="T3408">
        <v>0</v>
      </c>
      <c r="U3408">
        <v>0</v>
      </c>
      <c r="V3408">
        <v>0</v>
      </c>
      <c r="W3408">
        <v>0</v>
      </c>
      <c r="X3408">
        <v>0</v>
      </c>
      <c r="Y3408">
        <v>0</v>
      </c>
      <c r="Z3408">
        <v>0</v>
      </c>
      <c r="AA3408">
        <v>0</v>
      </c>
      <c r="AB3408">
        <v>0</v>
      </c>
      <c r="AC3408">
        <v>0</v>
      </c>
      <c r="AD3408">
        <v>0</v>
      </c>
      <c r="AE3408">
        <v>0</v>
      </c>
      <c r="AF3408">
        <v>0</v>
      </c>
    </row>
    <row r="3409" spans="1:32">
      <c r="A3409" t="s">
        <v>9012</v>
      </c>
      <c r="B3409" t="s">
        <v>19</v>
      </c>
      <c r="C3409">
        <v>0</v>
      </c>
      <c r="D3409">
        <v>0</v>
      </c>
      <c r="E3409">
        <v>0</v>
      </c>
      <c r="F3409">
        <v>0</v>
      </c>
      <c r="G3409">
        <v>0</v>
      </c>
      <c r="H3409">
        <v>0</v>
      </c>
      <c r="I3409">
        <v>0</v>
      </c>
      <c r="J3409">
        <v>0</v>
      </c>
      <c r="K3409">
        <v>0</v>
      </c>
      <c r="L3409">
        <v>0</v>
      </c>
      <c r="M3409">
        <v>0</v>
      </c>
      <c r="N3409">
        <v>0</v>
      </c>
      <c r="O3409">
        <v>0</v>
      </c>
      <c r="P3409">
        <v>0</v>
      </c>
      <c r="Q3409">
        <v>0</v>
      </c>
      <c r="R3409">
        <v>0</v>
      </c>
      <c r="S3409">
        <v>0</v>
      </c>
      <c r="T3409">
        <v>0</v>
      </c>
      <c r="U3409">
        <v>0</v>
      </c>
      <c r="V3409">
        <v>0</v>
      </c>
      <c r="W3409">
        <v>0</v>
      </c>
      <c r="X3409">
        <v>0</v>
      </c>
      <c r="Y3409">
        <v>0</v>
      </c>
      <c r="Z3409">
        <v>0</v>
      </c>
      <c r="AA3409">
        <v>0</v>
      </c>
      <c r="AB3409">
        <v>0</v>
      </c>
      <c r="AC3409">
        <v>0</v>
      </c>
      <c r="AD3409">
        <v>0</v>
      </c>
      <c r="AE3409">
        <v>0</v>
      </c>
      <c r="AF3409">
        <v>0</v>
      </c>
    </row>
    <row r="3410" spans="1:32">
      <c r="A3410" t="s">
        <v>9013</v>
      </c>
      <c r="B3410" t="s">
        <v>19</v>
      </c>
      <c r="C3410">
        <v>0</v>
      </c>
      <c r="D3410">
        <v>0</v>
      </c>
      <c r="E3410">
        <v>0</v>
      </c>
      <c r="F3410">
        <v>0</v>
      </c>
      <c r="G3410">
        <v>0</v>
      </c>
      <c r="H3410">
        <v>0</v>
      </c>
      <c r="I3410">
        <v>0</v>
      </c>
      <c r="J3410">
        <v>0</v>
      </c>
      <c r="K3410">
        <v>0</v>
      </c>
      <c r="L3410">
        <v>0</v>
      </c>
      <c r="M3410">
        <v>0</v>
      </c>
      <c r="N3410">
        <v>0</v>
      </c>
      <c r="O3410">
        <v>0</v>
      </c>
      <c r="P3410">
        <v>0</v>
      </c>
      <c r="Q3410">
        <v>0</v>
      </c>
      <c r="R3410">
        <v>0</v>
      </c>
      <c r="S3410">
        <v>0</v>
      </c>
      <c r="T3410">
        <v>0</v>
      </c>
      <c r="U3410">
        <v>0</v>
      </c>
      <c r="V3410">
        <v>0</v>
      </c>
      <c r="W3410">
        <v>0</v>
      </c>
      <c r="X3410">
        <v>0</v>
      </c>
      <c r="Y3410">
        <v>0</v>
      </c>
      <c r="Z3410">
        <v>0</v>
      </c>
      <c r="AA3410">
        <v>0</v>
      </c>
      <c r="AB3410">
        <v>0</v>
      </c>
      <c r="AC3410">
        <v>0</v>
      </c>
      <c r="AD3410">
        <v>0</v>
      </c>
      <c r="AE3410">
        <v>0</v>
      </c>
      <c r="AF3410">
        <v>0</v>
      </c>
    </row>
    <row r="3411" spans="1:32">
      <c r="A3411" t="s">
        <v>9014</v>
      </c>
      <c r="B3411" t="s">
        <v>19</v>
      </c>
      <c r="C3411">
        <v>0</v>
      </c>
      <c r="D3411">
        <v>0</v>
      </c>
      <c r="E3411">
        <v>0</v>
      </c>
      <c r="F3411">
        <v>0</v>
      </c>
      <c r="G3411">
        <v>0</v>
      </c>
      <c r="H3411">
        <v>0</v>
      </c>
      <c r="I3411">
        <v>0</v>
      </c>
      <c r="J3411">
        <v>0</v>
      </c>
      <c r="K3411">
        <v>0</v>
      </c>
      <c r="L3411">
        <v>0</v>
      </c>
      <c r="M3411">
        <v>0</v>
      </c>
      <c r="N3411">
        <v>0</v>
      </c>
      <c r="O3411">
        <v>0</v>
      </c>
      <c r="P3411">
        <v>0</v>
      </c>
      <c r="Q3411">
        <v>0</v>
      </c>
      <c r="R3411">
        <v>0</v>
      </c>
      <c r="S3411">
        <v>0</v>
      </c>
      <c r="T3411">
        <v>0</v>
      </c>
      <c r="U3411">
        <v>0</v>
      </c>
      <c r="V3411">
        <v>0</v>
      </c>
      <c r="W3411">
        <v>0</v>
      </c>
      <c r="X3411">
        <v>0</v>
      </c>
      <c r="Y3411">
        <v>0</v>
      </c>
      <c r="Z3411">
        <v>0</v>
      </c>
      <c r="AA3411">
        <v>0</v>
      </c>
      <c r="AB3411">
        <v>0</v>
      </c>
      <c r="AC3411">
        <v>0</v>
      </c>
      <c r="AD3411">
        <v>0</v>
      </c>
      <c r="AE3411">
        <v>0</v>
      </c>
      <c r="AF3411">
        <v>0</v>
      </c>
    </row>
    <row r="3412" spans="1:32">
      <c r="A3412" t="s">
        <v>9015</v>
      </c>
      <c r="B3412" t="s">
        <v>19</v>
      </c>
      <c r="C3412">
        <v>0</v>
      </c>
      <c r="D3412">
        <v>0</v>
      </c>
      <c r="E3412">
        <v>0</v>
      </c>
      <c r="F3412">
        <v>0</v>
      </c>
      <c r="G3412">
        <v>0</v>
      </c>
      <c r="H3412">
        <v>0</v>
      </c>
      <c r="I3412">
        <v>0</v>
      </c>
      <c r="J3412">
        <v>0</v>
      </c>
      <c r="K3412">
        <v>0</v>
      </c>
      <c r="L3412">
        <v>0</v>
      </c>
      <c r="M3412">
        <v>0</v>
      </c>
      <c r="N3412">
        <v>0</v>
      </c>
      <c r="O3412">
        <v>0</v>
      </c>
      <c r="P3412">
        <v>0</v>
      </c>
      <c r="Q3412">
        <v>0</v>
      </c>
      <c r="R3412">
        <v>0</v>
      </c>
      <c r="S3412">
        <v>0</v>
      </c>
      <c r="T3412">
        <v>0</v>
      </c>
      <c r="U3412">
        <v>0</v>
      </c>
      <c r="V3412">
        <v>0</v>
      </c>
      <c r="W3412">
        <v>0</v>
      </c>
      <c r="X3412">
        <v>0</v>
      </c>
      <c r="Y3412">
        <v>0</v>
      </c>
      <c r="Z3412">
        <v>0</v>
      </c>
      <c r="AA3412">
        <v>0</v>
      </c>
      <c r="AB3412">
        <v>0</v>
      </c>
      <c r="AC3412">
        <v>0</v>
      </c>
      <c r="AD3412">
        <v>0</v>
      </c>
      <c r="AE3412">
        <v>0</v>
      </c>
      <c r="AF3412">
        <v>0</v>
      </c>
    </row>
    <row r="3413" spans="1:32">
      <c r="A3413" t="s">
        <v>9016</v>
      </c>
      <c r="B3413" t="s">
        <v>19</v>
      </c>
      <c r="C3413">
        <v>0</v>
      </c>
      <c r="D3413">
        <v>0</v>
      </c>
      <c r="E3413">
        <v>0</v>
      </c>
      <c r="F3413">
        <v>0</v>
      </c>
      <c r="G3413">
        <v>0</v>
      </c>
      <c r="H3413">
        <v>0</v>
      </c>
      <c r="I3413">
        <v>0</v>
      </c>
      <c r="J3413">
        <v>0</v>
      </c>
      <c r="K3413">
        <v>0</v>
      </c>
      <c r="L3413">
        <v>0</v>
      </c>
      <c r="M3413">
        <v>0</v>
      </c>
      <c r="N3413">
        <v>0</v>
      </c>
      <c r="O3413">
        <v>0</v>
      </c>
      <c r="P3413">
        <v>0</v>
      </c>
      <c r="Q3413">
        <v>0</v>
      </c>
      <c r="R3413">
        <v>0</v>
      </c>
      <c r="S3413">
        <v>0</v>
      </c>
      <c r="T3413">
        <v>0</v>
      </c>
      <c r="U3413">
        <v>0</v>
      </c>
      <c r="V3413">
        <v>0</v>
      </c>
      <c r="W3413">
        <v>0</v>
      </c>
      <c r="X3413">
        <v>0</v>
      </c>
      <c r="Y3413">
        <v>0</v>
      </c>
      <c r="Z3413">
        <v>0</v>
      </c>
      <c r="AA3413">
        <v>0</v>
      </c>
      <c r="AB3413">
        <v>0</v>
      </c>
      <c r="AC3413">
        <v>0</v>
      </c>
      <c r="AD3413">
        <v>0</v>
      </c>
      <c r="AE3413">
        <v>0</v>
      </c>
      <c r="AF3413">
        <v>0</v>
      </c>
    </row>
    <row r="3414" spans="1:32">
      <c r="A3414" t="s">
        <v>9017</v>
      </c>
      <c r="B3414" t="s">
        <v>19</v>
      </c>
      <c r="C3414">
        <v>0</v>
      </c>
      <c r="D3414">
        <v>0</v>
      </c>
      <c r="E3414">
        <v>0</v>
      </c>
      <c r="F3414">
        <v>0</v>
      </c>
      <c r="G3414">
        <v>0</v>
      </c>
      <c r="H3414">
        <v>0</v>
      </c>
      <c r="I3414">
        <v>0</v>
      </c>
      <c r="J3414">
        <v>0</v>
      </c>
      <c r="K3414">
        <v>0</v>
      </c>
      <c r="L3414">
        <v>0</v>
      </c>
      <c r="M3414">
        <v>0</v>
      </c>
      <c r="N3414">
        <v>0</v>
      </c>
      <c r="O3414">
        <v>0</v>
      </c>
      <c r="P3414">
        <v>0</v>
      </c>
      <c r="Q3414">
        <v>0</v>
      </c>
      <c r="R3414">
        <v>0</v>
      </c>
      <c r="S3414">
        <v>0</v>
      </c>
      <c r="T3414">
        <v>0</v>
      </c>
      <c r="U3414">
        <v>0</v>
      </c>
      <c r="V3414">
        <v>0</v>
      </c>
      <c r="W3414">
        <v>0</v>
      </c>
      <c r="X3414">
        <v>0</v>
      </c>
      <c r="Y3414">
        <v>0</v>
      </c>
      <c r="Z3414">
        <v>0</v>
      </c>
      <c r="AA3414">
        <v>0</v>
      </c>
      <c r="AB3414">
        <v>0</v>
      </c>
      <c r="AC3414">
        <v>0</v>
      </c>
      <c r="AD3414">
        <v>0</v>
      </c>
      <c r="AE3414">
        <v>0</v>
      </c>
      <c r="AF3414">
        <v>0</v>
      </c>
    </row>
    <row r="3415" spans="1:32">
      <c r="A3415" t="s">
        <v>9018</v>
      </c>
      <c r="B3415" t="s">
        <v>19</v>
      </c>
      <c r="C3415">
        <v>0</v>
      </c>
      <c r="D3415">
        <v>0</v>
      </c>
      <c r="E3415">
        <v>0</v>
      </c>
      <c r="F3415">
        <v>0</v>
      </c>
      <c r="G3415">
        <v>0</v>
      </c>
      <c r="H3415">
        <v>0</v>
      </c>
      <c r="I3415">
        <v>0</v>
      </c>
      <c r="J3415">
        <v>0</v>
      </c>
      <c r="K3415">
        <v>0</v>
      </c>
      <c r="L3415">
        <v>0</v>
      </c>
      <c r="M3415">
        <v>0</v>
      </c>
      <c r="N3415">
        <v>0</v>
      </c>
      <c r="O3415">
        <v>0</v>
      </c>
      <c r="P3415">
        <v>0</v>
      </c>
      <c r="Q3415">
        <v>0</v>
      </c>
      <c r="R3415">
        <v>0</v>
      </c>
      <c r="S3415">
        <v>0</v>
      </c>
      <c r="T3415">
        <v>0</v>
      </c>
      <c r="U3415">
        <v>0</v>
      </c>
      <c r="V3415">
        <v>0</v>
      </c>
      <c r="W3415">
        <v>0</v>
      </c>
      <c r="X3415">
        <v>0</v>
      </c>
      <c r="Y3415">
        <v>0</v>
      </c>
      <c r="Z3415">
        <v>0</v>
      </c>
      <c r="AA3415">
        <v>0</v>
      </c>
      <c r="AB3415">
        <v>0</v>
      </c>
      <c r="AC3415">
        <v>0</v>
      </c>
      <c r="AD3415">
        <v>0</v>
      </c>
      <c r="AE3415">
        <v>0</v>
      </c>
      <c r="AF3415">
        <v>0</v>
      </c>
    </row>
    <row r="3416" spans="1:32">
      <c r="A3416" t="s">
        <v>9019</v>
      </c>
      <c r="B3416" t="s">
        <v>19</v>
      </c>
      <c r="C3416">
        <v>0</v>
      </c>
      <c r="D3416">
        <v>0</v>
      </c>
      <c r="E3416">
        <v>0</v>
      </c>
      <c r="F3416">
        <v>0</v>
      </c>
      <c r="G3416">
        <v>0</v>
      </c>
      <c r="H3416">
        <v>0</v>
      </c>
      <c r="I3416">
        <v>0</v>
      </c>
      <c r="J3416">
        <v>0</v>
      </c>
      <c r="K3416">
        <v>0</v>
      </c>
      <c r="L3416">
        <v>0</v>
      </c>
      <c r="M3416">
        <v>0</v>
      </c>
      <c r="N3416">
        <v>0</v>
      </c>
      <c r="O3416">
        <v>0</v>
      </c>
      <c r="P3416">
        <v>0</v>
      </c>
      <c r="Q3416">
        <v>0</v>
      </c>
      <c r="R3416">
        <v>0</v>
      </c>
      <c r="S3416">
        <v>0</v>
      </c>
      <c r="T3416">
        <v>0</v>
      </c>
      <c r="U3416">
        <v>0</v>
      </c>
      <c r="V3416">
        <v>0</v>
      </c>
      <c r="W3416">
        <v>0</v>
      </c>
      <c r="X3416">
        <v>0</v>
      </c>
      <c r="Y3416">
        <v>0</v>
      </c>
      <c r="Z3416">
        <v>0</v>
      </c>
      <c r="AA3416">
        <v>0</v>
      </c>
      <c r="AB3416">
        <v>0</v>
      </c>
      <c r="AC3416">
        <v>0</v>
      </c>
      <c r="AD3416">
        <v>0</v>
      </c>
      <c r="AE3416">
        <v>0</v>
      </c>
      <c r="AF3416">
        <v>0</v>
      </c>
    </row>
    <row r="3417" spans="1:32">
      <c r="A3417" t="s">
        <v>9020</v>
      </c>
      <c r="B3417" t="s">
        <v>19</v>
      </c>
      <c r="C3417">
        <v>0</v>
      </c>
      <c r="D3417">
        <v>0</v>
      </c>
      <c r="E3417">
        <v>0</v>
      </c>
      <c r="F3417">
        <v>0</v>
      </c>
      <c r="G3417">
        <v>0</v>
      </c>
      <c r="H3417">
        <v>0</v>
      </c>
      <c r="I3417">
        <v>0</v>
      </c>
      <c r="J3417">
        <v>0</v>
      </c>
      <c r="K3417">
        <v>0</v>
      </c>
      <c r="L3417">
        <v>0</v>
      </c>
      <c r="M3417">
        <v>0</v>
      </c>
      <c r="N3417">
        <v>0</v>
      </c>
      <c r="O3417">
        <v>0</v>
      </c>
      <c r="P3417">
        <v>0</v>
      </c>
      <c r="Q3417">
        <v>0</v>
      </c>
      <c r="R3417">
        <v>0</v>
      </c>
      <c r="S3417">
        <v>0</v>
      </c>
      <c r="T3417">
        <v>0</v>
      </c>
      <c r="U3417">
        <v>0</v>
      </c>
      <c r="V3417">
        <v>0</v>
      </c>
      <c r="W3417">
        <v>0</v>
      </c>
      <c r="X3417">
        <v>0</v>
      </c>
      <c r="Y3417">
        <v>0</v>
      </c>
      <c r="Z3417">
        <v>0</v>
      </c>
      <c r="AA3417">
        <v>0</v>
      </c>
      <c r="AB3417">
        <v>0</v>
      </c>
      <c r="AC3417">
        <v>0</v>
      </c>
      <c r="AD3417">
        <v>0</v>
      </c>
      <c r="AE3417">
        <v>0</v>
      </c>
      <c r="AF3417">
        <v>0</v>
      </c>
    </row>
    <row r="3418" spans="1:32">
      <c r="A3418" t="s">
        <v>9021</v>
      </c>
      <c r="B3418" t="s">
        <v>19</v>
      </c>
      <c r="C3418">
        <v>0</v>
      </c>
      <c r="D3418">
        <v>0</v>
      </c>
      <c r="E3418">
        <v>0</v>
      </c>
      <c r="F3418">
        <v>0</v>
      </c>
      <c r="G3418">
        <v>0</v>
      </c>
      <c r="H3418">
        <v>0</v>
      </c>
      <c r="I3418">
        <v>0</v>
      </c>
      <c r="J3418">
        <v>0</v>
      </c>
      <c r="K3418">
        <v>0</v>
      </c>
      <c r="L3418">
        <v>0</v>
      </c>
      <c r="M3418">
        <v>0</v>
      </c>
      <c r="N3418">
        <v>0</v>
      </c>
      <c r="O3418">
        <v>0</v>
      </c>
      <c r="P3418">
        <v>0</v>
      </c>
      <c r="Q3418">
        <v>0</v>
      </c>
      <c r="R3418">
        <v>0</v>
      </c>
      <c r="S3418">
        <v>0</v>
      </c>
      <c r="T3418">
        <v>0</v>
      </c>
      <c r="U3418">
        <v>0</v>
      </c>
      <c r="V3418">
        <v>0</v>
      </c>
      <c r="W3418">
        <v>0</v>
      </c>
      <c r="X3418">
        <v>0</v>
      </c>
      <c r="Y3418">
        <v>0</v>
      </c>
      <c r="Z3418">
        <v>0</v>
      </c>
      <c r="AA3418">
        <v>0</v>
      </c>
      <c r="AB3418">
        <v>0</v>
      </c>
      <c r="AC3418">
        <v>0</v>
      </c>
      <c r="AD3418">
        <v>0</v>
      </c>
      <c r="AE3418">
        <v>0</v>
      </c>
      <c r="AF3418">
        <v>0</v>
      </c>
    </row>
    <row r="3419" spans="1:32">
      <c r="A3419" t="s">
        <v>9022</v>
      </c>
      <c r="B3419" t="s">
        <v>19</v>
      </c>
      <c r="C3419">
        <v>0</v>
      </c>
      <c r="D3419">
        <v>0</v>
      </c>
      <c r="E3419">
        <v>0</v>
      </c>
      <c r="F3419">
        <v>0</v>
      </c>
      <c r="G3419">
        <v>0</v>
      </c>
      <c r="H3419">
        <v>0</v>
      </c>
      <c r="I3419">
        <v>0</v>
      </c>
      <c r="J3419">
        <v>0</v>
      </c>
      <c r="K3419">
        <v>0</v>
      </c>
      <c r="L3419">
        <v>0</v>
      </c>
      <c r="M3419">
        <v>0</v>
      </c>
      <c r="N3419">
        <v>0</v>
      </c>
      <c r="O3419">
        <v>0</v>
      </c>
      <c r="P3419">
        <v>0</v>
      </c>
      <c r="Q3419">
        <v>0</v>
      </c>
      <c r="R3419">
        <v>0</v>
      </c>
      <c r="S3419">
        <v>0</v>
      </c>
      <c r="T3419">
        <v>0</v>
      </c>
      <c r="U3419">
        <v>0</v>
      </c>
      <c r="V3419">
        <v>0</v>
      </c>
      <c r="W3419">
        <v>0</v>
      </c>
      <c r="X3419">
        <v>0</v>
      </c>
      <c r="Y3419">
        <v>0</v>
      </c>
      <c r="Z3419">
        <v>0</v>
      </c>
      <c r="AA3419">
        <v>0</v>
      </c>
      <c r="AB3419">
        <v>0</v>
      </c>
      <c r="AC3419">
        <v>0</v>
      </c>
      <c r="AD3419">
        <v>0</v>
      </c>
      <c r="AE3419">
        <v>0</v>
      </c>
      <c r="AF3419">
        <v>0</v>
      </c>
    </row>
    <row r="3420" spans="1:32">
      <c r="A3420" t="s">
        <v>9023</v>
      </c>
      <c r="B3420" t="s">
        <v>19</v>
      </c>
      <c r="C3420">
        <v>0</v>
      </c>
      <c r="D3420">
        <v>0</v>
      </c>
      <c r="E3420">
        <v>0</v>
      </c>
      <c r="F3420">
        <v>0</v>
      </c>
      <c r="G3420">
        <v>0</v>
      </c>
      <c r="H3420">
        <v>0</v>
      </c>
      <c r="I3420">
        <v>0</v>
      </c>
      <c r="J3420">
        <v>0</v>
      </c>
      <c r="K3420">
        <v>0</v>
      </c>
      <c r="L3420">
        <v>0</v>
      </c>
      <c r="M3420">
        <v>0</v>
      </c>
      <c r="N3420">
        <v>0</v>
      </c>
      <c r="O3420">
        <v>0</v>
      </c>
      <c r="P3420">
        <v>0</v>
      </c>
      <c r="Q3420">
        <v>0</v>
      </c>
      <c r="R3420">
        <v>0</v>
      </c>
      <c r="S3420">
        <v>0</v>
      </c>
      <c r="T3420">
        <v>0</v>
      </c>
      <c r="U3420">
        <v>0</v>
      </c>
      <c r="V3420">
        <v>0</v>
      </c>
      <c r="W3420">
        <v>0</v>
      </c>
      <c r="X3420">
        <v>0</v>
      </c>
      <c r="Y3420">
        <v>0</v>
      </c>
      <c r="Z3420">
        <v>0</v>
      </c>
      <c r="AA3420">
        <v>0</v>
      </c>
      <c r="AB3420">
        <v>0</v>
      </c>
      <c r="AC3420">
        <v>0</v>
      </c>
      <c r="AD3420">
        <v>0</v>
      </c>
      <c r="AE3420">
        <v>0</v>
      </c>
      <c r="AF3420">
        <v>0</v>
      </c>
    </row>
    <row r="3421" spans="1:32">
      <c r="A3421" t="s">
        <v>9024</v>
      </c>
      <c r="B3421" t="s">
        <v>19</v>
      </c>
      <c r="C3421">
        <v>0</v>
      </c>
      <c r="D3421">
        <v>0</v>
      </c>
      <c r="E3421">
        <v>0</v>
      </c>
      <c r="F3421">
        <v>0</v>
      </c>
      <c r="G3421">
        <v>0</v>
      </c>
      <c r="H3421">
        <v>0</v>
      </c>
      <c r="I3421">
        <v>0</v>
      </c>
      <c r="J3421">
        <v>0</v>
      </c>
      <c r="K3421">
        <v>0</v>
      </c>
      <c r="L3421">
        <v>0</v>
      </c>
      <c r="M3421">
        <v>0</v>
      </c>
      <c r="N3421">
        <v>0</v>
      </c>
      <c r="O3421">
        <v>0</v>
      </c>
      <c r="P3421">
        <v>0</v>
      </c>
      <c r="Q3421">
        <v>0</v>
      </c>
      <c r="R3421">
        <v>0</v>
      </c>
      <c r="S3421">
        <v>0</v>
      </c>
      <c r="T3421">
        <v>0</v>
      </c>
      <c r="U3421">
        <v>0</v>
      </c>
      <c r="V3421">
        <v>0</v>
      </c>
      <c r="W3421">
        <v>0</v>
      </c>
      <c r="X3421">
        <v>0</v>
      </c>
      <c r="Y3421">
        <v>0</v>
      </c>
      <c r="Z3421">
        <v>0</v>
      </c>
      <c r="AA3421">
        <v>0</v>
      </c>
      <c r="AB3421">
        <v>0</v>
      </c>
      <c r="AC3421">
        <v>0</v>
      </c>
      <c r="AD3421">
        <v>0</v>
      </c>
      <c r="AE3421">
        <v>0</v>
      </c>
      <c r="AF3421">
        <v>0</v>
      </c>
    </row>
    <row r="3422" spans="1:32">
      <c r="A3422" t="s">
        <v>9025</v>
      </c>
      <c r="B3422" t="s">
        <v>19</v>
      </c>
      <c r="C3422" s="2">
        <v>5710540000000</v>
      </c>
      <c r="D3422" s="2">
        <v>5733060000000</v>
      </c>
      <c r="E3422" s="2">
        <v>3304760000000</v>
      </c>
      <c r="F3422" s="2">
        <v>3497610000000</v>
      </c>
      <c r="G3422" s="2">
        <v>3776010000000</v>
      </c>
      <c r="H3422" s="2">
        <v>4066420000000</v>
      </c>
      <c r="I3422" s="2">
        <v>4340310000000</v>
      </c>
      <c r="J3422" s="2">
        <v>4551930000000</v>
      </c>
      <c r="K3422" s="2">
        <v>4589450000000</v>
      </c>
      <c r="L3422" s="2">
        <v>4602950000000</v>
      </c>
      <c r="M3422" s="2">
        <v>4596950000000</v>
      </c>
      <c r="N3422" s="2">
        <v>4550430000000</v>
      </c>
      <c r="O3422" s="2">
        <v>5306080000000</v>
      </c>
      <c r="P3422" s="2">
        <v>5267060000000</v>
      </c>
      <c r="Q3422" s="2">
        <v>5213030000000</v>
      </c>
      <c r="R3422" s="2">
        <v>5128980000000</v>
      </c>
      <c r="S3422" s="2">
        <v>5023180000000</v>
      </c>
      <c r="T3422" s="2">
        <v>4916620000000</v>
      </c>
      <c r="U3422" s="2">
        <v>4870100000000</v>
      </c>
      <c r="V3422" s="2">
        <v>4855840000000</v>
      </c>
      <c r="W3422" s="2">
        <v>4831830000000</v>
      </c>
      <c r="X3422" s="2">
        <v>4774800000000</v>
      </c>
      <c r="Y3422" s="2">
        <v>4686250000000</v>
      </c>
      <c r="Z3422" s="2">
        <v>4581190000000</v>
      </c>
      <c r="AA3422" s="2">
        <v>4523410000000</v>
      </c>
      <c r="AB3422" s="2">
        <v>4452870000000</v>
      </c>
      <c r="AC3422" s="2">
        <v>4380840000000</v>
      </c>
      <c r="AD3422" s="2">
        <v>4306550000000</v>
      </c>
      <c r="AE3422" s="2">
        <v>4219500000000</v>
      </c>
      <c r="AF3422" s="2">
        <v>4134700000000</v>
      </c>
    </row>
    <row r="3423" spans="1:32">
      <c r="A3423" t="s">
        <v>9026</v>
      </c>
      <c r="B3423" t="s">
        <v>19</v>
      </c>
      <c r="C3423" s="2">
        <v>106007000</v>
      </c>
      <c r="D3423" s="2">
        <v>106425000</v>
      </c>
      <c r="E3423" s="2">
        <v>61347700</v>
      </c>
      <c r="F3423" s="2">
        <v>64927700</v>
      </c>
      <c r="G3423" s="2">
        <v>70095800</v>
      </c>
      <c r="H3423" s="2">
        <v>75486700</v>
      </c>
      <c r="I3423" s="2">
        <v>80571100</v>
      </c>
      <c r="J3423" s="2">
        <v>84499400</v>
      </c>
      <c r="K3423" s="2">
        <v>85195900</v>
      </c>
      <c r="L3423" s="2">
        <v>85446600</v>
      </c>
      <c r="M3423" s="2">
        <v>85335200</v>
      </c>
      <c r="N3423" s="2">
        <v>84471500</v>
      </c>
      <c r="O3423" s="2">
        <v>98499000</v>
      </c>
      <c r="P3423" s="2">
        <v>97774700</v>
      </c>
      <c r="Q3423" s="2">
        <v>96771700</v>
      </c>
      <c r="R3423" s="2">
        <v>95211600</v>
      </c>
      <c r="S3423" s="2">
        <v>93247400</v>
      </c>
      <c r="T3423" s="2">
        <v>91269400</v>
      </c>
      <c r="U3423" s="2">
        <v>90405700</v>
      </c>
      <c r="V3423" s="2">
        <v>90141000</v>
      </c>
      <c r="W3423" s="2">
        <v>89695300</v>
      </c>
      <c r="X3423" s="2">
        <v>88636600</v>
      </c>
      <c r="Y3423" s="2">
        <v>86992800</v>
      </c>
      <c r="Z3423" s="2">
        <v>85042600</v>
      </c>
      <c r="AA3423" s="2">
        <v>83970000</v>
      </c>
      <c r="AB3423" s="2">
        <v>82660600</v>
      </c>
      <c r="AC3423" s="2">
        <v>81323300</v>
      </c>
      <c r="AD3423" s="2">
        <v>79944300</v>
      </c>
      <c r="AE3423" s="2">
        <v>78328400</v>
      </c>
      <c r="AF3423" s="2">
        <v>76754300</v>
      </c>
    </row>
    <row r="3424" spans="1:32">
      <c r="A3424" t="s">
        <v>9027</v>
      </c>
      <c r="B3424" t="s">
        <v>19</v>
      </c>
      <c r="C3424" s="2">
        <v>522426000</v>
      </c>
      <c r="D3424" s="2">
        <v>524486000</v>
      </c>
      <c r="E3424" s="2">
        <v>302335000</v>
      </c>
      <c r="F3424" s="2">
        <v>319978000</v>
      </c>
      <c r="G3424" s="2">
        <v>345447000</v>
      </c>
      <c r="H3424" s="2">
        <v>372014000</v>
      </c>
      <c r="I3424" s="2">
        <v>397072000</v>
      </c>
      <c r="J3424" s="2">
        <v>416431000</v>
      </c>
      <c r="K3424" s="2">
        <v>419863000</v>
      </c>
      <c r="L3424" s="2">
        <v>421099000</v>
      </c>
      <c r="M3424" s="2">
        <v>420550000</v>
      </c>
      <c r="N3424" s="2">
        <v>416294000</v>
      </c>
      <c r="O3424" s="2">
        <v>485424000</v>
      </c>
      <c r="P3424" s="2">
        <v>481854000</v>
      </c>
      <c r="Q3424" s="2">
        <v>476912000</v>
      </c>
      <c r="R3424" s="2">
        <v>469223000</v>
      </c>
      <c r="S3424" s="2">
        <v>459543000</v>
      </c>
      <c r="T3424" s="2">
        <v>449795000</v>
      </c>
      <c r="U3424" s="2">
        <v>445538000</v>
      </c>
      <c r="V3424" s="2">
        <v>444234000</v>
      </c>
      <c r="W3424" s="2">
        <v>442037000</v>
      </c>
      <c r="X3424" s="2">
        <v>436820000</v>
      </c>
      <c r="Y3424" s="2">
        <v>428719000</v>
      </c>
      <c r="Z3424" s="2">
        <v>419108000</v>
      </c>
      <c r="AA3424" s="2">
        <v>413822000</v>
      </c>
      <c r="AB3424" s="2">
        <v>407369000</v>
      </c>
      <c r="AC3424" s="2">
        <v>400779000</v>
      </c>
      <c r="AD3424" s="2">
        <v>393982000</v>
      </c>
      <c r="AE3424" s="2">
        <v>386019000</v>
      </c>
      <c r="AF3424" s="2">
        <v>378262000</v>
      </c>
    </row>
    <row r="3425" spans="1:32">
      <c r="A3425" t="s">
        <v>9028</v>
      </c>
      <c r="B3425" t="s">
        <v>19</v>
      </c>
      <c r="C3425" s="2">
        <v>1551530000</v>
      </c>
      <c r="D3425" s="2">
        <v>1557640000</v>
      </c>
      <c r="E3425" s="2">
        <v>897888000</v>
      </c>
      <c r="F3425" s="2">
        <v>950285000</v>
      </c>
      <c r="G3425" s="2">
        <v>1025920000</v>
      </c>
      <c r="H3425" s="2">
        <v>1104830000</v>
      </c>
      <c r="I3425" s="2">
        <v>1179240000</v>
      </c>
      <c r="J3425" s="2">
        <v>1236740000</v>
      </c>
      <c r="K3425" s="2">
        <v>1246930000</v>
      </c>
      <c r="L3425" s="2">
        <v>1250600000</v>
      </c>
      <c r="M3425" s="2">
        <v>1248970000</v>
      </c>
      <c r="N3425" s="2">
        <v>1236330000</v>
      </c>
      <c r="O3425" s="2">
        <v>1441640000</v>
      </c>
      <c r="P3425" s="2">
        <v>1431030000</v>
      </c>
      <c r="Q3425" s="2">
        <v>1416350000</v>
      </c>
      <c r="R3425" s="2">
        <v>1393520000</v>
      </c>
      <c r="S3425" s="2">
        <v>1364770000</v>
      </c>
      <c r="T3425" s="2">
        <v>1335820000</v>
      </c>
      <c r="U3425" s="2">
        <v>1323180000</v>
      </c>
      <c r="V3425" s="2">
        <v>1319310000</v>
      </c>
      <c r="W3425" s="2">
        <v>1312780000</v>
      </c>
      <c r="X3425" s="2">
        <v>1297290000</v>
      </c>
      <c r="Y3425" s="2">
        <v>1273230000</v>
      </c>
      <c r="Z3425" s="2">
        <v>1244690000</v>
      </c>
      <c r="AA3425" s="2">
        <v>1228990000</v>
      </c>
      <c r="AB3425" s="2">
        <v>1209820000</v>
      </c>
      <c r="AC3425" s="2">
        <v>1190250000</v>
      </c>
      <c r="AD3425" s="2">
        <v>1170070000</v>
      </c>
      <c r="AE3425" s="2">
        <v>1146420000</v>
      </c>
      <c r="AF3425" s="2">
        <v>1123380000</v>
      </c>
    </row>
    <row r="3426" spans="1:32">
      <c r="A3426" t="s">
        <v>9029</v>
      </c>
      <c r="B3426" t="s">
        <v>19</v>
      </c>
      <c r="C3426" s="2">
        <v>109964000</v>
      </c>
      <c r="D3426" s="2">
        <v>110398000</v>
      </c>
      <c r="E3426" s="2">
        <v>63637800</v>
      </c>
      <c r="F3426" s="2">
        <v>67351400</v>
      </c>
      <c r="G3426" s="2">
        <v>72712400</v>
      </c>
      <c r="H3426" s="2">
        <v>78304600</v>
      </c>
      <c r="I3426" s="2">
        <v>83578800</v>
      </c>
      <c r="J3426" s="2">
        <v>87653700</v>
      </c>
      <c r="K3426" s="2">
        <v>88376200</v>
      </c>
      <c r="L3426" s="2">
        <v>88636300</v>
      </c>
      <c r="M3426" s="2">
        <v>88520700</v>
      </c>
      <c r="N3426" s="2">
        <v>87624800</v>
      </c>
      <c r="O3426" s="2">
        <v>102176000</v>
      </c>
      <c r="P3426" s="2">
        <v>101425000</v>
      </c>
      <c r="Q3426" s="2">
        <v>100384000</v>
      </c>
      <c r="R3426" s="2">
        <v>98765800</v>
      </c>
      <c r="S3426" s="2">
        <v>96728300</v>
      </c>
      <c r="T3426" s="2">
        <v>94676400</v>
      </c>
      <c r="U3426" s="2">
        <v>93780500</v>
      </c>
      <c r="V3426" s="2">
        <v>93506000</v>
      </c>
      <c r="W3426" s="2">
        <v>93043600</v>
      </c>
      <c r="X3426" s="2">
        <v>91945400</v>
      </c>
      <c r="Y3426" s="2">
        <v>90240200</v>
      </c>
      <c r="Z3426" s="2">
        <v>88217200</v>
      </c>
      <c r="AA3426" s="2">
        <v>87104600</v>
      </c>
      <c r="AB3426" s="2">
        <v>85746300</v>
      </c>
      <c r="AC3426" s="2">
        <v>84359100</v>
      </c>
      <c r="AD3426" s="2">
        <v>82928600</v>
      </c>
      <c r="AE3426" s="2">
        <v>81252400</v>
      </c>
      <c r="AF3426" s="2">
        <v>79619500</v>
      </c>
    </row>
    <row r="3427" spans="1:32">
      <c r="A3427" t="s">
        <v>9030</v>
      </c>
      <c r="B3427" t="s">
        <v>19</v>
      </c>
      <c r="C3427" s="2">
        <v>98625600</v>
      </c>
      <c r="D3427" s="2">
        <v>99014400</v>
      </c>
      <c r="E3427" s="2">
        <v>57075800</v>
      </c>
      <c r="F3427" s="2">
        <v>60406600</v>
      </c>
      <c r="G3427" s="2">
        <v>65214700</v>
      </c>
      <c r="H3427" s="2">
        <v>70230200</v>
      </c>
      <c r="I3427" s="2">
        <v>74960600</v>
      </c>
      <c r="J3427" s="2">
        <v>78615400</v>
      </c>
      <c r="K3427" s="2">
        <v>79263400</v>
      </c>
      <c r="L3427" s="2">
        <v>79496600</v>
      </c>
      <c r="M3427" s="2">
        <v>79393000</v>
      </c>
      <c r="N3427" s="2">
        <v>78589400</v>
      </c>
      <c r="O3427" s="2">
        <v>91640200</v>
      </c>
      <c r="P3427" s="2">
        <v>90966200</v>
      </c>
      <c r="Q3427" s="2">
        <v>90033100</v>
      </c>
      <c r="R3427" s="2">
        <v>88581600</v>
      </c>
      <c r="S3427" s="2">
        <v>86754200</v>
      </c>
      <c r="T3427" s="2">
        <v>84913900</v>
      </c>
      <c r="U3427" s="2">
        <v>84110400</v>
      </c>
      <c r="V3427" s="2">
        <v>83864200</v>
      </c>
      <c r="W3427" s="2">
        <v>83449400</v>
      </c>
      <c r="X3427" s="2">
        <v>82464500</v>
      </c>
      <c r="Y3427" s="2">
        <v>80935200</v>
      </c>
      <c r="Z3427" s="2">
        <v>79120800</v>
      </c>
      <c r="AA3427" s="2">
        <v>78122900</v>
      </c>
      <c r="AB3427" s="2">
        <v>76904600</v>
      </c>
      <c r="AC3427" s="2">
        <v>75660500</v>
      </c>
      <c r="AD3427" s="2">
        <v>74377400</v>
      </c>
      <c r="AE3427" s="2">
        <v>72874100</v>
      </c>
      <c r="AF3427" s="2">
        <v>71409600</v>
      </c>
    </row>
    <row r="3428" spans="1:32">
      <c r="A3428" t="s">
        <v>9031</v>
      </c>
      <c r="B3428" t="s">
        <v>19</v>
      </c>
      <c r="C3428" s="2">
        <v>255848000</v>
      </c>
      <c r="D3428" s="2">
        <v>256857000</v>
      </c>
      <c r="E3428" s="2">
        <v>148062000</v>
      </c>
      <c r="F3428" s="2">
        <v>156703000</v>
      </c>
      <c r="G3428" s="2">
        <v>169176000</v>
      </c>
      <c r="H3428" s="2">
        <v>182187000</v>
      </c>
      <c r="I3428" s="2">
        <v>194458000</v>
      </c>
      <c r="J3428" s="2">
        <v>203939000</v>
      </c>
      <c r="K3428" s="2">
        <v>205620000</v>
      </c>
      <c r="L3428" s="2">
        <v>206225000</v>
      </c>
      <c r="M3428" s="2">
        <v>205956000</v>
      </c>
      <c r="N3428" s="2">
        <v>203872000</v>
      </c>
      <c r="O3428" s="2">
        <v>237727000</v>
      </c>
      <c r="P3428" s="2">
        <v>235979000</v>
      </c>
      <c r="Q3428" s="2">
        <v>233558000</v>
      </c>
      <c r="R3428" s="2">
        <v>229793000</v>
      </c>
      <c r="S3428" s="2">
        <v>225052000</v>
      </c>
      <c r="T3428" s="2">
        <v>220278000</v>
      </c>
      <c r="U3428" s="2">
        <v>218194000</v>
      </c>
      <c r="V3428" s="2">
        <v>217555000</v>
      </c>
      <c r="W3428" s="2">
        <v>216479000</v>
      </c>
      <c r="X3428" s="2">
        <v>213924000</v>
      </c>
      <c r="Y3428" s="2">
        <v>209957000</v>
      </c>
      <c r="Z3428" s="2">
        <v>205250000</v>
      </c>
      <c r="AA3428" s="2">
        <v>202661000</v>
      </c>
      <c r="AB3428" s="2">
        <v>199501000</v>
      </c>
      <c r="AC3428" s="2">
        <v>196274000</v>
      </c>
      <c r="AD3428" s="2">
        <v>192945000</v>
      </c>
      <c r="AE3428" s="2">
        <v>189045000</v>
      </c>
      <c r="AF3428" s="2">
        <v>185246000</v>
      </c>
    </row>
    <row r="3429" spans="1:32">
      <c r="A3429" t="s">
        <v>9032</v>
      </c>
      <c r="B3429" t="s">
        <v>19</v>
      </c>
      <c r="C3429" s="2">
        <v>25797900</v>
      </c>
      <c r="D3429" s="2">
        <v>25899600</v>
      </c>
      <c r="E3429" s="2">
        <v>14929600</v>
      </c>
      <c r="F3429" s="2">
        <v>15800800</v>
      </c>
      <c r="G3429" s="2">
        <v>17058500</v>
      </c>
      <c r="H3429" s="2">
        <v>18370400</v>
      </c>
      <c r="I3429" s="2">
        <v>19607800</v>
      </c>
      <c r="J3429" s="2">
        <v>20563700</v>
      </c>
      <c r="K3429" s="2">
        <v>20733200</v>
      </c>
      <c r="L3429" s="2">
        <v>20794300</v>
      </c>
      <c r="M3429" s="2">
        <v>20767100</v>
      </c>
      <c r="N3429" s="2">
        <v>20557000</v>
      </c>
      <c r="O3429" s="2">
        <v>23970700</v>
      </c>
      <c r="P3429" s="2">
        <v>23794400</v>
      </c>
      <c r="Q3429" s="2">
        <v>23550300</v>
      </c>
      <c r="R3429" s="2">
        <v>23170600</v>
      </c>
      <c r="S3429" s="2">
        <v>22692700</v>
      </c>
      <c r="T3429" s="2">
        <v>22211300</v>
      </c>
      <c r="U3429" s="2">
        <v>22001100</v>
      </c>
      <c r="V3429" s="2">
        <v>21936700</v>
      </c>
      <c r="W3429" s="2">
        <v>21828200</v>
      </c>
      <c r="X3429" s="2">
        <v>21570600</v>
      </c>
      <c r="Y3429" s="2">
        <v>21170600</v>
      </c>
      <c r="Z3429" s="2">
        <v>20696000</v>
      </c>
      <c r="AA3429" s="2">
        <v>20434900</v>
      </c>
      <c r="AB3429" s="2">
        <v>20116300</v>
      </c>
      <c r="AC3429" s="2">
        <v>19790800</v>
      </c>
      <c r="AD3429" s="2">
        <v>19455200</v>
      </c>
      <c r="AE3429" s="2">
        <v>19062000</v>
      </c>
      <c r="AF3429" s="2">
        <v>18678900</v>
      </c>
    </row>
    <row r="3430" spans="1:32">
      <c r="A3430" t="s">
        <v>9033</v>
      </c>
      <c r="B3430" t="s">
        <v>19</v>
      </c>
      <c r="C3430" s="2">
        <v>16970300</v>
      </c>
      <c r="D3430" s="2">
        <v>17037200</v>
      </c>
      <c r="E3430" s="2">
        <v>9820920</v>
      </c>
      <c r="F3430" s="2">
        <v>10394000</v>
      </c>
      <c r="G3430" s="2">
        <v>11221400</v>
      </c>
      <c r="H3430" s="2">
        <v>12084400</v>
      </c>
      <c r="I3430" s="2">
        <v>12898300</v>
      </c>
      <c r="J3430" s="2">
        <v>13527200</v>
      </c>
      <c r="K3430" s="2">
        <v>13638700</v>
      </c>
      <c r="L3430" s="2">
        <v>13678800</v>
      </c>
      <c r="M3430" s="2">
        <v>13661000</v>
      </c>
      <c r="N3430" s="2">
        <v>13522700</v>
      </c>
      <c r="O3430" s="2">
        <v>15768300</v>
      </c>
      <c r="P3430" s="2">
        <v>15652400</v>
      </c>
      <c r="Q3430" s="2">
        <v>15491800</v>
      </c>
      <c r="R3430" s="2">
        <v>15242000</v>
      </c>
      <c r="S3430" s="2">
        <v>14927600</v>
      </c>
      <c r="T3430" s="2">
        <v>14611000</v>
      </c>
      <c r="U3430" s="2">
        <v>14472700</v>
      </c>
      <c r="V3430" s="2">
        <v>14430300</v>
      </c>
      <c r="W3430" s="2">
        <v>14359000</v>
      </c>
      <c r="X3430" s="2">
        <v>14189500</v>
      </c>
      <c r="Y3430" s="2">
        <v>13926400</v>
      </c>
      <c r="Z3430" s="2">
        <v>13614200</v>
      </c>
      <c r="AA3430" s="2">
        <v>13442400</v>
      </c>
      <c r="AB3430" s="2">
        <v>13232800</v>
      </c>
      <c r="AC3430" s="2">
        <v>13018700</v>
      </c>
      <c r="AD3430" s="2">
        <v>12798000</v>
      </c>
      <c r="AE3430" s="2">
        <v>12539300</v>
      </c>
      <c r="AF3430" s="2">
        <v>12287300</v>
      </c>
    </row>
    <row r="3431" spans="1:32">
      <c r="A3431" t="s">
        <v>9034</v>
      </c>
      <c r="B3431" t="s">
        <v>19</v>
      </c>
      <c r="C3431" s="2">
        <v>158668000</v>
      </c>
      <c r="D3431" s="2">
        <v>159294000</v>
      </c>
      <c r="E3431" s="2">
        <v>91823400</v>
      </c>
      <c r="F3431" s="2">
        <v>97181800</v>
      </c>
      <c r="G3431" s="2">
        <v>104917000</v>
      </c>
      <c r="H3431" s="2">
        <v>112986000</v>
      </c>
      <c r="I3431" s="2">
        <v>120596000</v>
      </c>
      <c r="J3431" s="2">
        <v>126476000</v>
      </c>
      <c r="K3431" s="2">
        <v>127519000</v>
      </c>
      <c r="L3431" s="2">
        <v>127894000</v>
      </c>
      <c r="M3431" s="2">
        <v>127727000</v>
      </c>
      <c r="N3431" s="2">
        <v>126434000</v>
      </c>
      <c r="O3431" s="2">
        <v>147430000</v>
      </c>
      <c r="P3431" s="2">
        <v>146346000</v>
      </c>
      <c r="Q3431" s="2">
        <v>144845000</v>
      </c>
      <c r="R3431" s="2">
        <v>142510000</v>
      </c>
      <c r="S3431" s="2">
        <v>139570000</v>
      </c>
      <c r="T3431" s="2">
        <v>136609000</v>
      </c>
      <c r="U3431" s="2">
        <v>135316000</v>
      </c>
      <c r="V3431" s="2">
        <v>134920000</v>
      </c>
      <c r="W3431" s="2">
        <v>134253000</v>
      </c>
      <c r="X3431" s="2">
        <v>132669000</v>
      </c>
      <c r="Y3431" s="2">
        <v>130208000</v>
      </c>
      <c r="Z3431" s="2">
        <v>127289000</v>
      </c>
      <c r="AA3431" s="2">
        <v>125684000</v>
      </c>
      <c r="AB3431" s="2">
        <v>123724000</v>
      </c>
      <c r="AC3431" s="2">
        <v>121722000</v>
      </c>
      <c r="AD3431" s="2">
        <v>119658000</v>
      </c>
      <c r="AE3431" s="2">
        <v>117240000</v>
      </c>
      <c r="AF3431" s="2">
        <v>114884000</v>
      </c>
    </row>
    <row r="3432" spans="1:32">
      <c r="A3432" t="s">
        <v>9035</v>
      </c>
      <c r="B3432" t="s">
        <v>19</v>
      </c>
      <c r="C3432" s="2">
        <v>50302100</v>
      </c>
      <c r="D3432" s="2">
        <v>50500400</v>
      </c>
      <c r="E3432" s="2">
        <v>29110400</v>
      </c>
      <c r="F3432" s="2">
        <v>30809200</v>
      </c>
      <c r="G3432" s="2">
        <v>33261500</v>
      </c>
      <c r="H3432" s="2">
        <v>35819600</v>
      </c>
      <c r="I3432" s="2">
        <v>38232200</v>
      </c>
      <c r="J3432" s="2">
        <v>40096300</v>
      </c>
      <c r="K3432" s="2">
        <v>40426800</v>
      </c>
      <c r="L3432" s="2">
        <v>40545700</v>
      </c>
      <c r="M3432" s="2">
        <v>40492900</v>
      </c>
      <c r="N3432" s="2">
        <v>40083000</v>
      </c>
      <c r="O3432" s="2">
        <v>46739300</v>
      </c>
      <c r="P3432" s="2">
        <v>46395600</v>
      </c>
      <c r="Q3432" s="2">
        <v>45919700</v>
      </c>
      <c r="R3432" s="2">
        <v>45179400</v>
      </c>
      <c r="S3432" s="2">
        <v>44247300</v>
      </c>
      <c r="T3432" s="2">
        <v>43308700</v>
      </c>
      <c r="U3432" s="2">
        <v>42898900</v>
      </c>
      <c r="V3432" s="2">
        <v>42773300</v>
      </c>
      <c r="W3432" s="2">
        <v>42561800</v>
      </c>
      <c r="X3432" s="2">
        <v>42059400</v>
      </c>
      <c r="Y3432" s="2">
        <v>41279400</v>
      </c>
      <c r="Z3432" s="2">
        <v>40354000</v>
      </c>
      <c r="AA3432" s="2">
        <v>39845100</v>
      </c>
      <c r="AB3432" s="2">
        <v>39223700</v>
      </c>
      <c r="AC3432" s="2">
        <v>38589200</v>
      </c>
      <c r="AD3432" s="2">
        <v>37934800</v>
      </c>
      <c r="AE3432" s="2">
        <v>37168000</v>
      </c>
      <c r="AF3432" s="2">
        <v>36421100</v>
      </c>
    </row>
    <row r="3433" spans="1:32">
      <c r="A3433" t="s">
        <v>9036</v>
      </c>
      <c r="B3433" t="s">
        <v>19</v>
      </c>
      <c r="C3433">
        <v>0</v>
      </c>
      <c r="D3433">
        <v>0</v>
      </c>
      <c r="E3433">
        <v>0</v>
      </c>
      <c r="F3433">
        <v>0</v>
      </c>
      <c r="G3433">
        <v>0</v>
      </c>
      <c r="H3433">
        <v>0</v>
      </c>
      <c r="I3433">
        <v>0</v>
      </c>
      <c r="J3433">
        <v>0</v>
      </c>
      <c r="K3433">
        <v>0</v>
      </c>
      <c r="L3433">
        <v>0</v>
      </c>
      <c r="M3433">
        <v>0</v>
      </c>
      <c r="N3433">
        <v>0</v>
      </c>
      <c r="O3433">
        <v>0</v>
      </c>
      <c r="P3433">
        <v>0</v>
      </c>
      <c r="Q3433">
        <v>0</v>
      </c>
      <c r="R3433">
        <v>0</v>
      </c>
      <c r="S3433">
        <v>0</v>
      </c>
      <c r="T3433">
        <v>0</v>
      </c>
      <c r="U3433">
        <v>0</v>
      </c>
      <c r="V3433">
        <v>0</v>
      </c>
      <c r="W3433">
        <v>0</v>
      </c>
      <c r="X3433">
        <v>0</v>
      </c>
      <c r="Y3433">
        <v>0</v>
      </c>
      <c r="Z3433">
        <v>0</v>
      </c>
      <c r="AA3433">
        <v>0</v>
      </c>
      <c r="AB3433">
        <v>0</v>
      </c>
      <c r="AC3433">
        <v>0</v>
      </c>
      <c r="AD3433">
        <v>0</v>
      </c>
      <c r="AE3433">
        <v>0</v>
      </c>
      <c r="AF3433">
        <v>0</v>
      </c>
    </row>
    <row r="3434" spans="1:32">
      <c r="A3434" t="s">
        <v>9037</v>
      </c>
      <c r="B3434" t="s">
        <v>19</v>
      </c>
      <c r="C3434" s="2">
        <v>251534000000</v>
      </c>
      <c r="D3434" s="2">
        <v>252585000000</v>
      </c>
      <c r="E3434" s="2">
        <v>261890000000</v>
      </c>
      <c r="F3434" s="2">
        <v>253785000000</v>
      </c>
      <c r="G3434" s="2">
        <v>259413000000</v>
      </c>
      <c r="H3434" s="2">
        <v>273071000000</v>
      </c>
      <c r="I3434" s="2">
        <v>285977000000</v>
      </c>
      <c r="J3434" s="2">
        <v>291530000000</v>
      </c>
      <c r="K3434" s="2">
        <v>282601000000</v>
      </c>
      <c r="L3434" s="2">
        <v>272845000000</v>
      </c>
      <c r="M3434" s="2">
        <v>265792000000</v>
      </c>
      <c r="N3434" s="2">
        <v>261965000000</v>
      </c>
      <c r="O3434" s="2">
        <v>258063000000</v>
      </c>
      <c r="P3434" s="2">
        <v>256487000000</v>
      </c>
      <c r="Q3434" s="2">
        <v>254386000000</v>
      </c>
      <c r="R3434" s="2">
        <v>252435000000</v>
      </c>
      <c r="S3434" s="2">
        <v>249658000000</v>
      </c>
      <c r="T3434" s="2">
        <v>246581000000</v>
      </c>
      <c r="U3434" s="2">
        <v>243055000000</v>
      </c>
      <c r="V3434" s="2">
        <v>239978000000</v>
      </c>
      <c r="W3434" s="2">
        <v>236751000000</v>
      </c>
      <c r="X3434" s="2">
        <v>234050000000</v>
      </c>
      <c r="Y3434" s="2">
        <v>229772000000</v>
      </c>
      <c r="Z3434" s="2">
        <v>225645000000</v>
      </c>
      <c r="AA3434" s="2">
        <v>221068000000</v>
      </c>
      <c r="AB3434" s="2">
        <v>216490000000</v>
      </c>
      <c r="AC3434" s="2">
        <v>213639000000</v>
      </c>
      <c r="AD3434" s="2">
        <v>210037000000</v>
      </c>
      <c r="AE3434" s="2">
        <v>205760000000</v>
      </c>
      <c r="AF3434" s="2">
        <v>202683000000</v>
      </c>
    </row>
    <row r="3435" spans="1:32">
      <c r="A3435" t="s">
        <v>9038</v>
      </c>
      <c r="B3435" t="s">
        <v>19</v>
      </c>
      <c r="C3435" s="2">
        <v>4669340</v>
      </c>
      <c r="D3435" s="2">
        <v>4688840</v>
      </c>
      <c r="E3435" s="2">
        <v>4861570</v>
      </c>
      <c r="F3435" s="2">
        <v>4711130</v>
      </c>
      <c r="G3435" s="2">
        <v>4815600</v>
      </c>
      <c r="H3435" s="2">
        <v>5069130</v>
      </c>
      <c r="I3435" s="2">
        <v>5308720</v>
      </c>
      <c r="J3435" s="2">
        <v>5411800</v>
      </c>
      <c r="K3435" s="2">
        <v>5246040</v>
      </c>
      <c r="L3435" s="2">
        <v>5064950</v>
      </c>
      <c r="M3435" s="2">
        <v>4934010</v>
      </c>
      <c r="N3435" s="2">
        <v>4862960</v>
      </c>
      <c r="O3435" s="2">
        <v>4790530</v>
      </c>
      <c r="P3435" s="2">
        <v>4761270</v>
      </c>
      <c r="Q3435" s="2">
        <v>4722270</v>
      </c>
      <c r="R3435" s="2">
        <v>4686050</v>
      </c>
      <c r="S3435" s="2">
        <v>4634510</v>
      </c>
      <c r="T3435" s="2">
        <v>4577400</v>
      </c>
      <c r="U3435" s="2">
        <v>4511930</v>
      </c>
      <c r="V3435" s="2">
        <v>4454810</v>
      </c>
      <c r="W3435" s="2">
        <v>4394920</v>
      </c>
      <c r="X3435" s="2">
        <v>4344770</v>
      </c>
      <c r="Y3435" s="2">
        <v>4265370</v>
      </c>
      <c r="Z3435" s="2">
        <v>4188750</v>
      </c>
      <c r="AA3435" s="2">
        <v>4103780</v>
      </c>
      <c r="AB3435" s="2">
        <v>4018800</v>
      </c>
      <c r="AC3435" s="2">
        <v>3965870</v>
      </c>
      <c r="AD3435" s="2">
        <v>3899010</v>
      </c>
      <c r="AE3435" s="2">
        <v>3819610</v>
      </c>
      <c r="AF3435" s="2">
        <v>3762490</v>
      </c>
    </row>
    <row r="3436" spans="1:32">
      <c r="A3436" t="s">
        <v>9039</v>
      </c>
      <c r="B3436" t="s">
        <v>19</v>
      </c>
      <c r="C3436" s="2">
        <v>23011500</v>
      </c>
      <c r="D3436" s="2">
        <v>23107600</v>
      </c>
      <c r="E3436" s="2">
        <v>23958800</v>
      </c>
      <c r="F3436" s="2">
        <v>23217400</v>
      </c>
      <c r="G3436" s="2">
        <v>23732300</v>
      </c>
      <c r="H3436" s="2">
        <v>24981700</v>
      </c>
      <c r="I3436" s="2">
        <v>26162500</v>
      </c>
      <c r="J3436" s="2">
        <v>26670500</v>
      </c>
      <c r="K3436" s="2">
        <v>25853600</v>
      </c>
      <c r="L3436" s="2">
        <v>24961100</v>
      </c>
      <c r="M3436" s="2">
        <v>24315800</v>
      </c>
      <c r="N3436" s="2">
        <v>23965700</v>
      </c>
      <c r="O3436" s="2">
        <v>23608700</v>
      </c>
      <c r="P3436" s="2">
        <v>23464600</v>
      </c>
      <c r="Q3436" s="2">
        <v>23272400</v>
      </c>
      <c r="R3436" s="2">
        <v>23093900</v>
      </c>
      <c r="S3436" s="2">
        <v>22839900</v>
      </c>
      <c r="T3436" s="2">
        <v>22558400</v>
      </c>
      <c r="U3436" s="2">
        <v>22235700</v>
      </c>
      <c r="V3436" s="2">
        <v>21954300</v>
      </c>
      <c r="W3436" s="2">
        <v>21659100</v>
      </c>
      <c r="X3436" s="2">
        <v>21411900</v>
      </c>
      <c r="Y3436" s="2">
        <v>21020600</v>
      </c>
      <c r="Z3436" s="2">
        <v>20643100</v>
      </c>
      <c r="AA3436" s="2">
        <v>20224300</v>
      </c>
      <c r="AB3436" s="2">
        <v>19805500</v>
      </c>
      <c r="AC3436" s="2">
        <v>19544700</v>
      </c>
      <c r="AD3436" s="2">
        <v>19215100</v>
      </c>
      <c r="AE3436" s="2">
        <v>18823800</v>
      </c>
      <c r="AF3436" s="2">
        <v>18542400</v>
      </c>
    </row>
    <row r="3437" spans="1:32">
      <c r="A3437" t="s">
        <v>9040</v>
      </c>
      <c r="B3437" t="s">
        <v>19</v>
      </c>
      <c r="C3437" s="2">
        <v>68340600</v>
      </c>
      <c r="D3437" s="2">
        <v>68626000</v>
      </c>
      <c r="E3437" s="2">
        <v>71154100</v>
      </c>
      <c r="F3437" s="2">
        <v>68952200</v>
      </c>
      <c r="G3437" s="2">
        <v>70481300</v>
      </c>
      <c r="H3437" s="2">
        <v>74191900</v>
      </c>
      <c r="I3437" s="2">
        <v>77698700</v>
      </c>
      <c r="J3437" s="2">
        <v>79207400</v>
      </c>
      <c r="K3437" s="2">
        <v>76781200</v>
      </c>
      <c r="L3437" s="2">
        <v>74130800</v>
      </c>
      <c r="M3437" s="2">
        <v>72214300</v>
      </c>
      <c r="N3437" s="2">
        <v>71174500</v>
      </c>
      <c r="O3437" s="2">
        <v>70114300</v>
      </c>
      <c r="P3437" s="2">
        <v>69686200</v>
      </c>
      <c r="Q3437" s="2">
        <v>69115300</v>
      </c>
      <c r="R3437" s="2">
        <v>68585200</v>
      </c>
      <c r="S3437" s="2">
        <v>67830900</v>
      </c>
      <c r="T3437" s="2">
        <v>66995000</v>
      </c>
      <c r="U3437" s="2">
        <v>66036700</v>
      </c>
      <c r="V3437" s="2">
        <v>65200800</v>
      </c>
      <c r="W3437" s="2">
        <v>64324100</v>
      </c>
      <c r="X3437" s="2">
        <v>63590200</v>
      </c>
      <c r="Y3437" s="2">
        <v>62428100</v>
      </c>
      <c r="Z3437" s="2">
        <v>61306700</v>
      </c>
      <c r="AA3437" s="2">
        <v>60063000</v>
      </c>
      <c r="AB3437" s="2">
        <v>58819400</v>
      </c>
      <c r="AC3437" s="2">
        <v>58044600</v>
      </c>
      <c r="AD3437" s="2">
        <v>57066000</v>
      </c>
      <c r="AE3437" s="2">
        <v>55903900</v>
      </c>
      <c r="AF3437" s="2">
        <v>55068000</v>
      </c>
    </row>
    <row r="3438" spans="1:32">
      <c r="A3438" t="s">
        <v>9041</v>
      </c>
      <c r="B3438" t="s">
        <v>19</v>
      </c>
      <c r="C3438" s="2">
        <v>4843640</v>
      </c>
      <c r="D3438" s="2">
        <v>4863870</v>
      </c>
      <c r="E3438" s="2">
        <v>5043050</v>
      </c>
      <c r="F3438" s="2">
        <v>4886990</v>
      </c>
      <c r="G3438" s="2">
        <v>4995360</v>
      </c>
      <c r="H3438" s="2">
        <v>5258360</v>
      </c>
      <c r="I3438" s="2">
        <v>5506900</v>
      </c>
      <c r="J3438" s="2">
        <v>5613820</v>
      </c>
      <c r="K3438" s="2">
        <v>5441870</v>
      </c>
      <c r="L3438" s="2">
        <v>5254020</v>
      </c>
      <c r="M3438" s="2">
        <v>5118190</v>
      </c>
      <c r="N3438" s="2">
        <v>5044500</v>
      </c>
      <c r="O3438" s="2">
        <v>4969360</v>
      </c>
      <c r="P3438" s="2">
        <v>4939010</v>
      </c>
      <c r="Q3438" s="2">
        <v>4898550</v>
      </c>
      <c r="R3438" s="2">
        <v>4860980</v>
      </c>
      <c r="S3438" s="2">
        <v>4807520</v>
      </c>
      <c r="T3438" s="2">
        <v>4748270</v>
      </c>
      <c r="U3438" s="2">
        <v>4680360</v>
      </c>
      <c r="V3438" s="2">
        <v>4621110</v>
      </c>
      <c r="W3438" s="2">
        <v>4558980</v>
      </c>
      <c r="X3438" s="2">
        <v>4506960</v>
      </c>
      <c r="Y3438" s="2">
        <v>4424590</v>
      </c>
      <c r="Z3438" s="2">
        <v>4345120</v>
      </c>
      <c r="AA3438" s="2">
        <v>4256970</v>
      </c>
      <c r="AB3438" s="2">
        <v>4168820</v>
      </c>
      <c r="AC3438" s="2">
        <v>4113920</v>
      </c>
      <c r="AD3438" s="2">
        <v>4044560</v>
      </c>
      <c r="AE3438" s="2">
        <v>3962190</v>
      </c>
      <c r="AF3438" s="2">
        <v>3902940</v>
      </c>
    </row>
    <row r="3439" spans="1:32">
      <c r="A3439" t="s">
        <v>9042</v>
      </c>
      <c r="B3439" t="s">
        <v>19</v>
      </c>
      <c r="C3439" s="2">
        <v>4344190</v>
      </c>
      <c r="D3439" s="2">
        <v>4362340</v>
      </c>
      <c r="E3439" s="2">
        <v>4523040</v>
      </c>
      <c r="F3439" s="2">
        <v>4383070</v>
      </c>
      <c r="G3439" s="2">
        <v>4480270</v>
      </c>
      <c r="H3439" s="2">
        <v>4716140</v>
      </c>
      <c r="I3439" s="2">
        <v>4939060</v>
      </c>
      <c r="J3439" s="2">
        <v>5034960</v>
      </c>
      <c r="K3439" s="2">
        <v>4880740</v>
      </c>
      <c r="L3439" s="2">
        <v>4712260</v>
      </c>
      <c r="M3439" s="2">
        <v>4590430</v>
      </c>
      <c r="N3439" s="2">
        <v>4524340</v>
      </c>
      <c r="O3439" s="2">
        <v>4456940</v>
      </c>
      <c r="P3439" s="2">
        <v>4429730</v>
      </c>
      <c r="Q3439" s="2">
        <v>4393440</v>
      </c>
      <c r="R3439" s="2">
        <v>4359740</v>
      </c>
      <c r="S3439" s="2">
        <v>4311790</v>
      </c>
      <c r="T3439" s="2">
        <v>4258660</v>
      </c>
      <c r="U3439" s="2">
        <v>4197740</v>
      </c>
      <c r="V3439" s="2">
        <v>4144610</v>
      </c>
      <c r="W3439" s="2">
        <v>4088880</v>
      </c>
      <c r="X3439" s="2">
        <v>4042220</v>
      </c>
      <c r="Y3439" s="2">
        <v>3968350</v>
      </c>
      <c r="Z3439" s="2">
        <v>3897070</v>
      </c>
      <c r="AA3439" s="2">
        <v>3818020</v>
      </c>
      <c r="AB3439" s="2">
        <v>3738960</v>
      </c>
      <c r="AC3439" s="2">
        <v>3689710</v>
      </c>
      <c r="AD3439" s="2">
        <v>3627500</v>
      </c>
      <c r="AE3439" s="2">
        <v>3553630</v>
      </c>
      <c r="AF3439" s="2">
        <v>3500500</v>
      </c>
    </row>
    <row r="3440" spans="1:32">
      <c r="A3440" t="s">
        <v>9043</v>
      </c>
      <c r="B3440" t="s">
        <v>19</v>
      </c>
      <c r="C3440" s="2">
        <v>11269400</v>
      </c>
      <c r="D3440" s="2">
        <v>11316500</v>
      </c>
      <c r="E3440" s="2">
        <v>11733400</v>
      </c>
      <c r="F3440" s="2">
        <v>11370300</v>
      </c>
      <c r="G3440" s="2">
        <v>11622400</v>
      </c>
      <c r="H3440" s="2">
        <v>12234300</v>
      </c>
      <c r="I3440" s="2">
        <v>12812600</v>
      </c>
      <c r="J3440" s="2">
        <v>13061400</v>
      </c>
      <c r="K3440" s="2">
        <v>12661300</v>
      </c>
      <c r="L3440" s="2">
        <v>12224200</v>
      </c>
      <c r="M3440" s="2">
        <v>11908200</v>
      </c>
      <c r="N3440" s="2">
        <v>11736700</v>
      </c>
      <c r="O3440" s="2">
        <v>11561900</v>
      </c>
      <c r="P3440" s="2">
        <v>11491300</v>
      </c>
      <c r="Q3440" s="2">
        <v>11397200</v>
      </c>
      <c r="R3440" s="2">
        <v>11309800</v>
      </c>
      <c r="S3440" s="2">
        <v>11185400</v>
      </c>
      <c r="T3440" s="2">
        <v>11047500</v>
      </c>
      <c r="U3440" s="2">
        <v>10889500</v>
      </c>
      <c r="V3440" s="2">
        <v>10751700</v>
      </c>
      <c r="W3440" s="2">
        <v>10607100</v>
      </c>
      <c r="X3440" s="2">
        <v>10486100</v>
      </c>
      <c r="Y3440" s="2">
        <v>10294400</v>
      </c>
      <c r="Z3440" s="2">
        <v>10109500</v>
      </c>
      <c r="AA3440" s="2">
        <v>9904450</v>
      </c>
      <c r="AB3440" s="2">
        <v>9699370</v>
      </c>
      <c r="AC3440" s="2">
        <v>9571610</v>
      </c>
      <c r="AD3440" s="2">
        <v>9410240</v>
      </c>
      <c r="AE3440" s="2">
        <v>9218600</v>
      </c>
      <c r="AF3440" s="2">
        <v>9080760</v>
      </c>
    </row>
    <row r="3441" spans="1:32">
      <c r="A3441" t="s">
        <v>9044</v>
      </c>
      <c r="B3441" t="s">
        <v>19</v>
      </c>
      <c r="C3441" s="2">
        <v>1136330</v>
      </c>
      <c r="D3441" s="2">
        <v>1141070</v>
      </c>
      <c r="E3441" s="2">
        <v>1183110</v>
      </c>
      <c r="F3441" s="2">
        <v>1146500</v>
      </c>
      <c r="G3441" s="2">
        <v>1171920</v>
      </c>
      <c r="H3441" s="2">
        <v>1233620</v>
      </c>
      <c r="I3441" s="2">
        <v>1291930</v>
      </c>
      <c r="J3441" s="2">
        <v>1317020</v>
      </c>
      <c r="K3441" s="2">
        <v>1276670</v>
      </c>
      <c r="L3441" s="2">
        <v>1232600</v>
      </c>
      <c r="M3441" s="2">
        <v>1200740</v>
      </c>
      <c r="N3441" s="2">
        <v>1183450</v>
      </c>
      <c r="O3441" s="2">
        <v>1165820</v>
      </c>
      <c r="P3441" s="2">
        <v>1158700</v>
      </c>
      <c r="Q3441" s="2">
        <v>1149210</v>
      </c>
      <c r="R3441" s="2">
        <v>1140400</v>
      </c>
      <c r="S3441" s="2">
        <v>1127850</v>
      </c>
      <c r="T3441" s="2">
        <v>1113950</v>
      </c>
      <c r="U3441" s="2">
        <v>1098020</v>
      </c>
      <c r="V3441" s="2">
        <v>1084120</v>
      </c>
      <c r="W3441" s="2">
        <v>1069540</v>
      </c>
      <c r="X3441" s="2">
        <v>1057340</v>
      </c>
      <c r="Y3441" s="2">
        <v>1038020</v>
      </c>
      <c r="Z3441" s="2">
        <v>1019370</v>
      </c>
      <c r="AA3441">
        <v>998694</v>
      </c>
      <c r="AB3441">
        <v>978015</v>
      </c>
      <c r="AC3441">
        <v>965133</v>
      </c>
      <c r="AD3441">
        <v>948861</v>
      </c>
      <c r="AE3441">
        <v>929538</v>
      </c>
      <c r="AF3441">
        <v>915639</v>
      </c>
    </row>
    <row r="3442" spans="1:32">
      <c r="A3442" t="s">
        <v>9045</v>
      </c>
      <c r="B3442" t="s">
        <v>19</v>
      </c>
      <c r="C3442">
        <v>747496</v>
      </c>
      <c r="D3442">
        <v>750618</v>
      </c>
      <c r="E3442">
        <v>778270</v>
      </c>
      <c r="F3442">
        <v>754186</v>
      </c>
      <c r="G3442">
        <v>770911</v>
      </c>
      <c r="H3442">
        <v>811497</v>
      </c>
      <c r="I3442">
        <v>849853</v>
      </c>
      <c r="J3442">
        <v>866355</v>
      </c>
      <c r="K3442">
        <v>839818</v>
      </c>
      <c r="L3442">
        <v>810828</v>
      </c>
      <c r="M3442">
        <v>789866</v>
      </c>
      <c r="N3442">
        <v>778493</v>
      </c>
      <c r="O3442">
        <v>766897</v>
      </c>
      <c r="P3442">
        <v>762214</v>
      </c>
      <c r="Q3442">
        <v>755970</v>
      </c>
      <c r="R3442">
        <v>750172</v>
      </c>
      <c r="S3442">
        <v>741921</v>
      </c>
      <c r="T3442">
        <v>732778</v>
      </c>
      <c r="U3442">
        <v>722297</v>
      </c>
      <c r="V3442">
        <v>713154</v>
      </c>
      <c r="W3442">
        <v>703565</v>
      </c>
      <c r="X3442">
        <v>695537</v>
      </c>
      <c r="Y3442">
        <v>682826</v>
      </c>
      <c r="Z3442">
        <v>670561</v>
      </c>
      <c r="AA3442">
        <v>656958</v>
      </c>
      <c r="AB3442">
        <v>643355</v>
      </c>
      <c r="AC3442">
        <v>634881</v>
      </c>
      <c r="AD3442">
        <v>624177</v>
      </c>
      <c r="AE3442">
        <v>611466</v>
      </c>
      <c r="AF3442">
        <v>602323</v>
      </c>
    </row>
    <row r="3443" spans="1:32">
      <c r="A3443" t="s">
        <v>9046</v>
      </c>
      <c r="B3443" t="s">
        <v>19</v>
      </c>
      <c r="C3443" s="2">
        <v>6988920</v>
      </c>
      <c r="D3443" s="2">
        <v>7018110</v>
      </c>
      <c r="E3443" s="2">
        <v>7276650</v>
      </c>
      <c r="F3443" s="2">
        <v>7051470</v>
      </c>
      <c r="G3443" s="2">
        <v>7207840</v>
      </c>
      <c r="H3443" s="2">
        <v>7587320</v>
      </c>
      <c r="I3443" s="2">
        <v>7945940</v>
      </c>
      <c r="J3443" s="2">
        <v>8100220</v>
      </c>
      <c r="K3443" s="2">
        <v>7852110</v>
      </c>
      <c r="L3443" s="2">
        <v>7581060</v>
      </c>
      <c r="M3443" s="2">
        <v>7385070</v>
      </c>
      <c r="N3443" s="2">
        <v>7278740</v>
      </c>
      <c r="O3443" s="2">
        <v>7170320</v>
      </c>
      <c r="P3443" s="2">
        <v>7126530</v>
      </c>
      <c r="Q3443" s="2">
        <v>7068150</v>
      </c>
      <c r="R3443" s="2">
        <v>7013940</v>
      </c>
      <c r="S3443" s="2">
        <v>6936800</v>
      </c>
      <c r="T3443" s="2">
        <v>6851310</v>
      </c>
      <c r="U3443" s="2">
        <v>6753320</v>
      </c>
      <c r="V3443" s="2">
        <v>6667830</v>
      </c>
      <c r="W3443" s="2">
        <v>6578180</v>
      </c>
      <c r="X3443" s="2">
        <v>6503120</v>
      </c>
      <c r="Y3443" s="2">
        <v>6384270</v>
      </c>
      <c r="Z3443" s="2">
        <v>6269600</v>
      </c>
      <c r="AA3443" s="2">
        <v>6142410</v>
      </c>
      <c r="AB3443" s="2">
        <v>6015220</v>
      </c>
      <c r="AC3443" s="2">
        <v>5936000</v>
      </c>
      <c r="AD3443" s="2">
        <v>5835920</v>
      </c>
      <c r="AE3443" s="2">
        <v>5717070</v>
      </c>
      <c r="AF3443" s="2">
        <v>5631580</v>
      </c>
    </row>
    <row r="3444" spans="1:32">
      <c r="A3444" t="s">
        <v>9047</v>
      </c>
      <c r="B3444" t="s">
        <v>19</v>
      </c>
      <c r="C3444" s="2">
        <v>2215670</v>
      </c>
      <c r="D3444" s="2">
        <v>2224930</v>
      </c>
      <c r="E3444" s="2">
        <v>2306890</v>
      </c>
      <c r="F3444" s="2">
        <v>2235500</v>
      </c>
      <c r="G3444" s="2">
        <v>2285080</v>
      </c>
      <c r="H3444" s="2">
        <v>2405380</v>
      </c>
      <c r="I3444" s="2">
        <v>2519070</v>
      </c>
      <c r="J3444" s="2">
        <v>2567980</v>
      </c>
      <c r="K3444" s="2">
        <v>2489330</v>
      </c>
      <c r="L3444" s="2">
        <v>2403400</v>
      </c>
      <c r="M3444" s="2">
        <v>2341260</v>
      </c>
      <c r="N3444" s="2">
        <v>2307550</v>
      </c>
      <c r="O3444" s="2">
        <v>2273180</v>
      </c>
      <c r="P3444" s="2">
        <v>2259300</v>
      </c>
      <c r="Q3444" s="2">
        <v>2240790</v>
      </c>
      <c r="R3444" s="2">
        <v>2223600</v>
      </c>
      <c r="S3444" s="2">
        <v>2199150</v>
      </c>
      <c r="T3444" s="2">
        <v>2172050</v>
      </c>
      <c r="U3444" s="2">
        <v>2140980</v>
      </c>
      <c r="V3444" s="2">
        <v>2113880</v>
      </c>
      <c r="W3444" s="2">
        <v>2085460</v>
      </c>
      <c r="X3444" s="2">
        <v>2061660</v>
      </c>
      <c r="Y3444" s="2">
        <v>2023980</v>
      </c>
      <c r="Z3444" s="2">
        <v>1987630</v>
      </c>
      <c r="AA3444" s="2">
        <v>1947310</v>
      </c>
      <c r="AB3444" s="2">
        <v>1906980</v>
      </c>
      <c r="AC3444" s="2">
        <v>1881870</v>
      </c>
      <c r="AD3444" s="2">
        <v>1850140</v>
      </c>
      <c r="AE3444" s="2">
        <v>1812460</v>
      </c>
      <c r="AF3444" s="2">
        <v>1785360</v>
      </c>
    </row>
    <row r="3445" spans="1:32">
      <c r="A3445" t="s">
        <v>9048</v>
      </c>
      <c r="B3445" t="s">
        <v>19</v>
      </c>
      <c r="C3445">
        <v>0</v>
      </c>
      <c r="D3445">
        <v>0</v>
      </c>
      <c r="E3445">
        <v>0</v>
      </c>
      <c r="F3445">
        <v>0</v>
      </c>
      <c r="G3445">
        <v>0</v>
      </c>
      <c r="H3445">
        <v>0</v>
      </c>
      <c r="I3445">
        <v>0</v>
      </c>
      <c r="J3445">
        <v>0</v>
      </c>
      <c r="K3445">
        <v>0</v>
      </c>
      <c r="L3445">
        <v>0</v>
      </c>
      <c r="M3445">
        <v>0</v>
      </c>
      <c r="N3445">
        <v>0</v>
      </c>
      <c r="O3445">
        <v>0</v>
      </c>
      <c r="P3445">
        <v>0</v>
      </c>
      <c r="Q3445">
        <v>0</v>
      </c>
      <c r="R3445">
        <v>0</v>
      </c>
      <c r="S3445">
        <v>0</v>
      </c>
      <c r="T3445">
        <v>0</v>
      </c>
      <c r="U3445">
        <v>0</v>
      </c>
      <c r="V3445">
        <v>0</v>
      </c>
      <c r="W3445">
        <v>0</v>
      </c>
      <c r="X3445">
        <v>0</v>
      </c>
      <c r="Y3445">
        <v>0</v>
      </c>
      <c r="Z3445">
        <v>0</v>
      </c>
      <c r="AA3445">
        <v>0</v>
      </c>
      <c r="AB3445">
        <v>0</v>
      </c>
      <c r="AC3445">
        <v>0</v>
      </c>
      <c r="AD3445">
        <v>0</v>
      </c>
      <c r="AE3445">
        <v>0</v>
      </c>
      <c r="AF3445">
        <v>0</v>
      </c>
    </row>
    <row r="3446" spans="1:32">
      <c r="A3446" t="s">
        <v>9049</v>
      </c>
      <c r="B3446" t="s">
        <v>19</v>
      </c>
      <c r="C3446" s="2">
        <v>367021000000</v>
      </c>
      <c r="D3446" s="2">
        <v>368521000000</v>
      </c>
      <c r="E3446" s="2">
        <v>576157000000</v>
      </c>
      <c r="F3446" s="2">
        <v>460746000000</v>
      </c>
      <c r="G3446" s="2">
        <v>430730000000</v>
      </c>
      <c r="H3446" s="2">
        <v>392759000000</v>
      </c>
      <c r="I3446" s="2">
        <v>370322000000</v>
      </c>
      <c r="J3446" s="2">
        <v>356890000000</v>
      </c>
      <c r="K3446" s="2">
        <v>354939000000</v>
      </c>
      <c r="L3446" s="2">
        <v>354114000000</v>
      </c>
      <c r="M3446" s="2">
        <v>355239000000</v>
      </c>
      <c r="N3446" s="2">
        <v>357566000000</v>
      </c>
      <c r="O3446" s="2">
        <v>362893000000</v>
      </c>
      <c r="P3446" s="2">
        <v>367321000000</v>
      </c>
      <c r="Q3446" s="2">
        <v>370397000000</v>
      </c>
      <c r="R3446" s="2">
        <v>369872000000</v>
      </c>
      <c r="S3446" s="2">
        <v>370172000000</v>
      </c>
      <c r="T3446" s="2">
        <v>373999000000</v>
      </c>
      <c r="U3446" s="2">
        <v>370623000000</v>
      </c>
      <c r="V3446" s="2">
        <v>374900000000</v>
      </c>
      <c r="W3446" s="2">
        <v>377076000000</v>
      </c>
      <c r="X3446" s="2">
        <v>377526000000</v>
      </c>
      <c r="Y3446" s="2">
        <v>374300000000</v>
      </c>
      <c r="Z3446" s="2">
        <v>372724000000</v>
      </c>
      <c r="AA3446" s="2">
        <v>371973000000</v>
      </c>
      <c r="AB3446" s="2">
        <v>370623000000</v>
      </c>
      <c r="AC3446" s="2">
        <v>369347000000</v>
      </c>
      <c r="AD3446" s="2">
        <v>366796000000</v>
      </c>
      <c r="AE3446" s="2">
        <v>363494000000</v>
      </c>
      <c r="AF3446" s="2">
        <v>362743000000</v>
      </c>
    </row>
    <row r="3447" spans="1:32">
      <c r="A3447" t="s">
        <v>9050</v>
      </c>
      <c r="B3447" t="s">
        <v>19</v>
      </c>
      <c r="C3447" s="2">
        <v>6813160</v>
      </c>
      <c r="D3447" s="2">
        <v>6841020</v>
      </c>
      <c r="E3447" s="2">
        <v>10695500</v>
      </c>
      <c r="F3447" s="2">
        <v>8553020</v>
      </c>
      <c r="G3447" s="2">
        <v>7995820</v>
      </c>
      <c r="H3447" s="2">
        <v>7290960</v>
      </c>
      <c r="I3447" s="2">
        <v>6874450</v>
      </c>
      <c r="J3447" s="2">
        <v>6625110</v>
      </c>
      <c r="K3447" s="2">
        <v>6588890</v>
      </c>
      <c r="L3447" s="2">
        <v>6573570</v>
      </c>
      <c r="M3447" s="2">
        <v>6594460</v>
      </c>
      <c r="N3447" s="2">
        <v>6637640</v>
      </c>
      <c r="O3447" s="2">
        <v>6736550</v>
      </c>
      <c r="P3447" s="2">
        <v>6818730</v>
      </c>
      <c r="Q3447" s="2">
        <v>6875850</v>
      </c>
      <c r="R3447" s="2">
        <v>6866100</v>
      </c>
      <c r="S3447" s="2">
        <v>6871670</v>
      </c>
      <c r="T3447" s="2">
        <v>6942710</v>
      </c>
      <c r="U3447" s="2">
        <v>6880030</v>
      </c>
      <c r="V3447" s="2">
        <v>6959430</v>
      </c>
      <c r="W3447" s="2">
        <v>6999820</v>
      </c>
      <c r="X3447" s="2">
        <v>7008180</v>
      </c>
      <c r="Y3447" s="2">
        <v>6948280</v>
      </c>
      <c r="Z3447" s="2">
        <v>6919030</v>
      </c>
      <c r="AA3447" s="2">
        <v>6905100</v>
      </c>
      <c r="AB3447" s="2">
        <v>6880030</v>
      </c>
      <c r="AC3447" s="2">
        <v>6856350</v>
      </c>
      <c r="AD3447" s="2">
        <v>6808980</v>
      </c>
      <c r="AE3447" s="2">
        <v>6747690</v>
      </c>
      <c r="AF3447" s="2">
        <v>6733760</v>
      </c>
    </row>
    <row r="3448" spans="1:32">
      <c r="A3448" t="s">
        <v>9051</v>
      </c>
      <c r="B3448" t="s">
        <v>19</v>
      </c>
      <c r="C3448" s="2">
        <v>33576700</v>
      </c>
      <c r="D3448" s="2">
        <v>33714000</v>
      </c>
      <c r="E3448" s="2">
        <v>52709500</v>
      </c>
      <c r="F3448" s="2">
        <v>42151100</v>
      </c>
      <c r="G3448" s="2">
        <v>39405100</v>
      </c>
      <c r="H3448" s="2">
        <v>35931400</v>
      </c>
      <c r="I3448" s="2">
        <v>33878800</v>
      </c>
      <c r="J3448" s="2">
        <v>32649900</v>
      </c>
      <c r="K3448" s="2">
        <v>32471400</v>
      </c>
      <c r="L3448" s="2">
        <v>32395900</v>
      </c>
      <c r="M3448" s="2">
        <v>32498900</v>
      </c>
      <c r="N3448" s="2">
        <v>32711700</v>
      </c>
      <c r="O3448" s="2">
        <v>33199100</v>
      </c>
      <c r="P3448" s="2">
        <v>33604200</v>
      </c>
      <c r="Q3448" s="2">
        <v>33885600</v>
      </c>
      <c r="R3448" s="2">
        <v>33837600</v>
      </c>
      <c r="S3448" s="2">
        <v>33865000</v>
      </c>
      <c r="T3448" s="2">
        <v>34215200</v>
      </c>
      <c r="U3448" s="2">
        <v>33906200</v>
      </c>
      <c r="V3448" s="2">
        <v>34297500</v>
      </c>
      <c r="W3448" s="2">
        <v>34496600</v>
      </c>
      <c r="X3448" s="2">
        <v>34537800</v>
      </c>
      <c r="Y3448" s="2">
        <v>34242600</v>
      </c>
      <c r="Z3448" s="2">
        <v>34098500</v>
      </c>
      <c r="AA3448" s="2">
        <v>34029800</v>
      </c>
      <c r="AB3448" s="2">
        <v>33906200</v>
      </c>
      <c r="AC3448" s="2">
        <v>33789500</v>
      </c>
      <c r="AD3448" s="2">
        <v>33556100</v>
      </c>
      <c r="AE3448" s="2">
        <v>33254100</v>
      </c>
      <c r="AF3448" s="2">
        <v>33185400</v>
      </c>
    </row>
    <row r="3449" spans="1:32">
      <c r="A3449" t="s">
        <v>9052</v>
      </c>
      <c r="B3449" t="s">
        <v>19</v>
      </c>
      <c r="C3449" s="2">
        <v>99717700</v>
      </c>
      <c r="D3449" s="2">
        <v>100125000</v>
      </c>
      <c r="E3449" s="2">
        <v>156539000</v>
      </c>
      <c r="F3449" s="2">
        <v>125182000</v>
      </c>
      <c r="G3449" s="2">
        <v>117027000</v>
      </c>
      <c r="H3449" s="2">
        <v>106711000</v>
      </c>
      <c r="I3449" s="2">
        <v>100615000</v>
      </c>
      <c r="J3449" s="2">
        <v>96965300</v>
      </c>
      <c r="K3449" s="2">
        <v>96435200</v>
      </c>
      <c r="L3449" s="2">
        <v>96211000</v>
      </c>
      <c r="M3449" s="2">
        <v>96516800</v>
      </c>
      <c r="N3449" s="2">
        <v>97148800</v>
      </c>
      <c r="O3449" s="2">
        <v>98596400</v>
      </c>
      <c r="P3449" s="2">
        <v>99799300</v>
      </c>
      <c r="Q3449" s="2">
        <v>100635000</v>
      </c>
      <c r="R3449" s="2">
        <v>100492000</v>
      </c>
      <c r="S3449" s="2">
        <v>100574000</v>
      </c>
      <c r="T3449" s="2">
        <v>101614000</v>
      </c>
      <c r="U3449" s="2">
        <v>100696000</v>
      </c>
      <c r="V3449" s="2">
        <v>101858000</v>
      </c>
      <c r="W3449" s="2">
        <v>102450000</v>
      </c>
      <c r="X3449" s="2">
        <v>102572000</v>
      </c>
      <c r="Y3449" s="2">
        <v>101695000</v>
      </c>
      <c r="Z3449" s="2">
        <v>101267000</v>
      </c>
      <c r="AA3449" s="2">
        <v>101063000</v>
      </c>
      <c r="AB3449" s="2">
        <v>100696000</v>
      </c>
      <c r="AC3449" s="2">
        <v>100350000</v>
      </c>
      <c r="AD3449" s="2">
        <v>99656500</v>
      </c>
      <c r="AE3449" s="2">
        <v>98759500</v>
      </c>
      <c r="AF3449" s="2">
        <v>98555600</v>
      </c>
    </row>
    <row r="3450" spans="1:32">
      <c r="A3450" t="s">
        <v>9053</v>
      </c>
      <c r="B3450" t="s">
        <v>19</v>
      </c>
      <c r="C3450" s="2">
        <v>7067490</v>
      </c>
      <c r="D3450" s="2">
        <v>7096390</v>
      </c>
      <c r="E3450" s="2">
        <v>11094700</v>
      </c>
      <c r="F3450" s="2">
        <v>8872300</v>
      </c>
      <c r="G3450" s="2">
        <v>8294300</v>
      </c>
      <c r="H3450" s="2">
        <v>7563130</v>
      </c>
      <c r="I3450" s="2">
        <v>7131070</v>
      </c>
      <c r="J3450" s="2">
        <v>6872420</v>
      </c>
      <c r="K3450" s="2">
        <v>6834850</v>
      </c>
      <c r="L3450" s="2">
        <v>6818950</v>
      </c>
      <c r="M3450" s="2">
        <v>6840630</v>
      </c>
      <c r="N3450" s="2">
        <v>6885420</v>
      </c>
      <c r="O3450" s="2">
        <v>6988020</v>
      </c>
      <c r="P3450" s="2">
        <v>7073270</v>
      </c>
      <c r="Q3450" s="2">
        <v>7132520</v>
      </c>
      <c r="R3450" s="2">
        <v>7122400</v>
      </c>
      <c r="S3450" s="2">
        <v>7128180</v>
      </c>
      <c r="T3450" s="2">
        <v>7201880</v>
      </c>
      <c r="U3450" s="2">
        <v>7136850</v>
      </c>
      <c r="V3450" s="2">
        <v>7219220</v>
      </c>
      <c r="W3450" s="2">
        <v>7261120</v>
      </c>
      <c r="X3450" s="2">
        <v>7269790</v>
      </c>
      <c r="Y3450" s="2">
        <v>7207660</v>
      </c>
      <c r="Z3450" s="2">
        <v>7177310</v>
      </c>
      <c r="AA3450" s="2">
        <v>7162860</v>
      </c>
      <c r="AB3450" s="2">
        <v>7136850</v>
      </c>
      <c r="AC3450" s="2">
        <v>7112290</v>
      </c>
      <c r="AD3450" s="2">
        <v>7063160</v>
      </c>
      <c r="AE3450" s="2">
        <v>6999580</v>
      </c>
      <c r="AF3450" s="2">
        <v>6985130</v>
      </c>
    </row>
    <row r="3451" spans="1:32">
      <c r="A3451" t="s">
        <v>9054</v>
      </c>
      <c r="B3451" t="s">
        <v>19</v>
      </c>
      <c r="C3451" s="2">
        <v>6338740</v>
      </c>
      <c r="D3451" s="2">
        <v>6364660</v>
      </c>
      <c r="E3451" s="2">
        <v>9950690</v>
      </c>
      <c r="F3451" s="2">
        <v>7957440</v>
      </c>
      <c r="G3451" s="2">
        <v>7439040</v>
      </c>
      <c r="H3451" s="2">
        <v>6783260</v>
      </c>
      <c r="I3451" s="2">
        <v>6395760</v>
      </c>
      <c r="J3451" s="2">
        <v>6163780</v>
      </c>
      <c r="K3451" s="2">
        <v>6130080</v>
      </c>
      <c r="L3451" s="2">
        <v>6115820</v>
      </c>
      <c r="M3451" s="2">
        <v>6135260</v>
      </c>
      <c r="N3451" s="2">
        <v>6175440</v>
      </c>
      <c r="O3451" s="2">
        <v>6267460</v>
      </c>
      <c r="P3451" s="2">
        <v>6343920</v>
      </c>
      <c r="Q3451" s="2">
        <v>6397060</v>
      </c>
      <c r="R3451" s="2">
        <v>6387980</v>
      </c>
      <c r="S3451" s="2">
        <v>6393170</v>
      </c>
      <c r="T3451" s="2">
        <v>6459260</v>
      </c>
      <c r="U3451" s="2">
        <v>6400940</v>
      </c>
      <c r="V3451" s="2">
        <v>6474820</v>
      </c>
      <c r="W3451" s="2">
        <v>6512400</v>
      </c>
      <c r="X3451" s="2">
        <v>6520180</v>
      </c>
      <c r="Y3451" s="2">
        <v>6464450</v>
      </c>
      <c r="Z3451" s="2">
        <v>6437230</v>
      </c>
      <c r="AA3451" s="2">
        <v>6424270</v>
      </c>
      <c r="AB3451" s="2">
        <v>6400940</v>
      </c>
      <c r="AC3451" s="2">
        <v>6378910</v>
      </c>
      <c r="AD3451" s="2">
        <v>6334850</v>
      </c>
      <c r="AE3451" s="2">
        <v>6277820</v>
      </c>
      <c r="AF3451" s="2">
        <v>6264860</v>
      </c>
    </row>
    <row r="3452" spans="1:32">
      <c r="A3452" t="s">
        <v>9055</v>
      </c>
      <c r="B3452" t="s">
        <v>19</v>
      </c>
      <c r="C3452" s="2">
        <v>16443500</v>
      </c>
      <c r="D3452" s="2">
        <v>16510800</v>
      </c>
      <c r="E3452" s="2">
        <v>25813400</v>
      </c>
      <c r="F3452" s="2">
        <v>20642700</v>
      </c>
      <c r="G3452" s="2">
        <v>19297900</v>
      </c>
      <c r="H3452" s="2">
        <v>17596700</v>
      </c>
      <c r="I3452" s="2">
        <v>16591500</v>
      </c>
      <c r="J3452" s="2">
        <v>15989700</v>
      </c>
      <c r="K3452" s="2">
        <v>15902300</v>
      </c>
      <c r="L3452" s="2">
        <v>15865300</v>
      </c>
      <c r="M3452" s="2">
        <v>15915700</v>
      </c>
      <c r="N3452" s="2">
        <v>16019900</v>
      </c>
      <c r="O3452" s="2">
        <v>16258600</v>
      </c>
      <c r="P3452" s="2">
        <v>16457000</v>
      </c>
      <c r="Q3452" s="2">
        <v>16594800</v>
      </c>
      <c r="R3452" s="2">
        <v>16571300</v>
      </c>
      <c r="S3452" s="2">
        <v>16584700</v>
      </c>
      <c r="T3452" s="2">
        <v>16756200</v>
      </c>
      <c r="U3452" s="2">
        <v>16604900</v>
      </c>
      <c r="V3452" s="2">
        <v>16796600</v>
      </c>
      <c r="W3452" s="2">
        <v>16894000</v>
      </c>
      <c r="X3452" s="2">
        <v>16914200</v>
      </c>
      <c r="Y3452" s="2">
        <v>16769700</v>
      </c>
      <c r="Z3452" s="2">
        <v>16699100</v>
      </c>
      <c r="AA3452" s="2">
        <v>16665400</v>
      </c>
      <c r="AB3452" s="2">
        <v>16604900</v>
      </c>
      <c r="AC3452" s="2">
        <v>16547800</v>
      </c>
      <c r="AD3452" s="2">
        <v>16433500</v>
      </c>
      <c r="AE3452" s="2">
        <v>16285500</v>
      </c>
      <c r="AF3452" s="2">
        <v>16251900</v>
      </c>
    </row>
    <row r="3453" spans="1:32">
      <c r="A3453" t="s">
        <v>9056</v>
      </c>
      <c r="B3453" t="s">
        <v>19</v>
      </c>
      <c r="C3453" s="2">
        <v>1658050</v>
      </c>
      <c r="D3453" s="2">
        <v>1664830</v>
      </c>
      <c r="E3453" s="2">
        <v>2602840</v>
      </c>
      <c r="F3453" s="2">
        <v>2081460</v>
      </c>
      <c r="G3453" s="2">
        <v>1945860</v>
      </c>
      <c r="H3453" s="2">
        <v>1774330</v>
      </c>
      <c r="I3453" s="2">
        <v>1672960</v>
      </c>
      <c r="J3453" s="2">
        <v>1612280</v>
      </c>
      <c r="K3453" s="2">
        <v>1603470</v>
      </c>
      <c r="L3453" s="2">
        <v>1599740</v>
      </c>
      <c r="M3453" s="2">
        <v>1604830</v>
      </c>
      <c r="N3453" s="2">
        <v>1615330</v>
      </c>
      <c r="O3453" s="2">
        <v>1639400</v>
      </c>
      <c r="P3453" s="2">
        <v>1659400</v>
      </c>
      <c r="Q3453" s="2">
        <v>1673300</v>
      </c>
      <c r="R3453" s="2">
        <v>1670930</v>
      </c>
      <c r="S3453" s="2">
        <v>1672290</v>
      </c>
      <c r="T3453" s="2">
        <v>1689580</v>
      </c>
      <c r="U3453" s="2">
        <v>1674320</v>
      </c>
      <c r="V3453" s="2">
        <v>1693640</v>
      </c>
      <c r="W3453" s="2">
        <v>1703470</v>
      </c>
      <c r="X3453" s="2">
        <v>1705510</v>
      </c>
      <c r="Y3453" s="2">
        <v>1690930</v>
      </c>
      <c r="Z3453" s="2">
        <v>1683810</v>
      </c>
      <c r="AA3453" s="2">
        <v>1680420</v>
      </c>
      <c r="AB3453" s="2">
        <v>1674320</v>
      </c>
      <c r="AC3453" s="2">
        <v>1668560</v>
      </c>
      <c r="AD3453" s="2">
        <v>1657030</v>
      </c>
      <c r="AE3453" s="2">
        <v>1642120</v>
      </c>
      <c r="AF3453" s="2">
        <v>1638730</v>
      </c>
    </row>
    <row r="3454" spans="1:32">
      <c r="A3454" t="s">
        <v>9057</v>
      </c>
      <c r="B3454" t="s">
        <v>19</v>
      </c>
      <c r="C3454" s="2">
        <v>1090690</v>
      </c>
      <c r="D3454" s="2">
        <v>1095150</v>
      </c>
      <c r="E3454" s="2">
        <v>1712190</v>
      </c>
      <c r="F3454" s="2">
        <v>1369220</v>
      </c>
      <c r="G3454" s="2">
        <v>1280020</v>
      </c>
      <c r="H3454" s="2">
        <v>1167180</v>
      </c>
      <c r="I3454" s="2">
        <v>1100500</v>
      </c>
      <c r="J3454" s="2">
        <v>1060590</v>
      </c>
      <c r="K3454" s="2">
        <v>1054790</v>
      </c>
      <c r="L3454" s="2">
        <v>1052340</v>
      </c>
      <c r="M3454" s="2">
        <v>1055680</v>
      </c>
      <c r="N3454" s="2">
        <v>1062590</v>
      </c>
      <c r="O3454" s="2">
        <v>1078430</v>
      </c>
      <c r="P3454" s="2">
        <v>1091580</v>
      </c>
      <c r="Q3454" s="2">
        <v>1100730</v>
      </c>
      <c r="R3454" s="2">
        <v>1099170</v>
      </c>
      <c r="S3454" s="2">
        <v>1100060</v>
      </c>
      <c r="T3454" s="2">
        <v>1111430</v>
      </c>
      <c r="U3454" s="2">
        <v>1101400</v>
      </c>
      <c r="V3454" s="2">
        <v>1114110</v>
      </c>
      <c r="W3454" s="2">
        <v>1120570</v>
      </c>
      <c r="X3454" s="2">
        <v>1121910</v>
      </c>
      <c r="Y3454" s="2">
        <v>1112320</v>
      </c>
      <c r="Z3454" s="2">
        <v>1107640</v>
      </c>
      <c r="AA3454" s="2">
        <v>1105410</v>
      </c>
      <c r="AB3454" s="2">
        <v>1101400</v>
      </c>
      <c r="AC3454" s="2">
        <v>1097610</v>
      </c>
      <c r="AD3454" s="2">
        <v>1090020</v>
      </c>
      <c r="AE3454" s="2">
        <v>1080210</v>
      </c>
      <c r="AF3454" s="2">
        <v>1077980</v>
      </c>
    </row>
    <row r="3455" spans="1:32">
      <c r="A3455" t="s">
        <v>9058</v>
      </c>
      <c r="B3455" t="s">
        <v>19</v>
      </c>
      <c r="C3455" s="2">
        <v>10197700</v>
      </c>
      <c r="D3455" s="2">
        <v>10239400</v>
      </c>
      <c r="E3455" s="2">
        <v>16008600</v>
      </c>
      <c r="F3455" s="2">
        <v>12801900</v>
      </c>
      <c r="G3455" s="2">
        <v>11967900</v>
      </c>
      <c r="H3455" s="2">
        <v>10912900</v>
      </c>
      <c r="I3455" s="2">
        <v>10289500</v>
      </c>
      <c r="J3455" s="2">
        <v>9916260</v>
      </c>
      <c r="K3455" s="2">
        <v>9862050</v>
      </c>
      <c r="L3455" s="2">
        <v>9839110</v>
      </c>
      <c r="M3455" s="2">
        <v>9870390</v>
      </c>
      <c r="N3455" s="2">
        <v>9935020</v>
      </c>
      <c r="O3455" s="2">
        <v>10083100</v>
      </c>
      <c r="P3455" s="2">
        <v>10206100</v>
      </c>
      <c r="Q3455" s="2">
        <v>10291600</v>
      </c>
      <c r="R3455" s="2">
        <v>10277000</v>
      </c>
      <c r="S3455" s="2">
        <v>10285300</v>
      </c>
      <c r="T3455" s="2">
        <v>10391600</v>
      </c>
      <c r="U3455" s="2">
        <v>10297800</v>
      </c>
      <c r="V3455" s="2">
        <v>10416700</v>
      </c>
      <c r="W3455" s="2">
        <v>10477100</v>
      </c>
      <c r="X3455" s="2">
        <v>10489600</v>
      </c>
      <c r="Y3455" s="2">
        <v>10400000</v>
      </c>
      <c r="Z3455" s="2">
        <v>10356200</v>
      </c>
      <c r="AA3455" s="2">
        <v>10335300</v>
      </c>
      <c r="AB3455" s="2">
        <v>10297800</v>
      </c>
      <c r="AC3455" s="2">
        <v>10262400</v>
      </c>
      <c r="AD3455" s="2">
        <v>10191500</v>
      </c>
      <c r="AE3455" s="2">
        <v>10099700</v>
      </c>
      <c r="AF3455" s="2">
        <v>10078900</v>
      </c>
    </row>
    <row r="3456" spans="1:32">
      <c r="A3456" t="s">
        <v>9059</v>
      </c>
      <c r="B3456" t="s">
        <v>19</v>
      </c>
      <c r="C3456" s="2">
        <v>3232950</v>
      </c>
      <c r="D3456" s="2">
        <v>3246170</v>
      </c>
      <c r="E3456" s="2">
        <v>5075160</v>
      </c>
      <c r="F3456" s="2">
        <v>4058540</v>
      </c>
      <c r="G3456" s="2">
        <v>3794140</v>
      </c>
      <c r="H3456" s="2">
        <v>3459670</v>
      </c>
      <c r="I3456" s="2">
        <v>3262030</v>
      </c>
      <c r="J3456" s="2">
        <v>3143720</v>
      </c>
      <c r="K3456" s="2">
        <v>3126530</v>
      </c>
      <c r="L3456" s="2">
        <v>3119260</v>
      </c>
      <c r="M3456" s="2">
        <v>3129170</v>
      </c>
      <c r="N3456" s="2">
        <v>3149660</v>
      </c>
      <c r="O3456" s="2">
        <v>3196600</v>
      </c>
      <c r="P3456" s="2">
        <v>3235590</v>
      </c>
      <c r="Q3456" s="2">
        <v>3262700</v>
      </c>
      <c r="R3456" s="2">
        <v>3258070</v>
      </c>
      <c r="S3456" s="2">
        <v>3260710</v>
      </c>
      <c r="T3456" s="2">
        <v>3294420</v>
      </c>
      <c r="U3456" s="2">
        <v>3264680</v>
      </c>
      <c r="V3456" s="2">
        <v>3302360</v>
      </c>
      <c r="W3456" s="2">
        <v>3321520</v>
      </c>
      <c r="X3456" s="2">
        <v>3325490</v>
      </c>
      <c r="Y3456" s="2">
        <v>3297070</v>
      </c>
      <c r="Z3456" s="2">
        <v>3283190</v>
      </c>
      <c r="AA3456" s="2">
        <v>3276580</v>
      </c>
      <c r="AB3456" s="2">
        <v>3264680</v>
      </c>
      <c r="AC3456" s="2">
        <v>3253440</v>
      </c>
      <c r="AD3456" s="2">
        <v>3230970</v>
      </c>
      <c r="AE3456" s="2">
        <v>3201880</v>
      </c>
      <c r="AF3456" s="2">
        <v>3195270</v>
      </c>
    </row>
    <row r="3457" spans="1:32">
      <c r="A3457" t="s">
        <v>9060</v>
      </c>
      <c r="B3457" t="s">
        <v>19</v>
      </c>
      <c r="C3457">
        <v>0</v>
      </c>
      <c r="D3457">
        <v>0</v>
      </c>
      <c r="E3457">
        <v>0</v>
      </c>
      <c r="F3457">
        <v>0</v>
      </c>
      <c r="G3457">
        <v>0</v>
      </c>
      <c r="H3457">
        <v>0</v>
      </c>
      <c r="I3457">
        <v>0</v>
      </c>
      <c r="J3457">
        <v>0</v>
      </c>
      <c r="K3457">
        <v>0</v>
      </c>
      <c r="L3457">
        <v>0</v>
      </c>
      <c r="M3457">
        <v>0</v>
      </c>
      <c r="N3457">
        <v>0</v>
      </c>
      <c r="O3457">
        <v>0</v>
      </c>
      <c r="P3457">
        <v>0</v>
      </c>
      <c r="Q3457">
        <v>0</v>
      </c>
      <c r="R3457">
        <v>0</v>
      </c>
      <c r="S3457">
        <v>0</v>
      </c>
      <c r="T3457">
        <v>0</v>
      </c>
      <c r="U3457">
        <v>0</v>
      </c>
      <c r="V3457">
        <v>0</v>
      </c>
      <c r="W3457">
        <v>0</v>
      </c>
      <c r="X3457">
        <v>0</v>
      </c>
      <c r="Y3457">
        <v>0</v>
      </c>
      <c r="Z3457">
        <v>0</v>
      </c>
      <c r="AA3457">
        <v>0</v>
      </c>
      <c r="AB3457">
        <v>0</v>
      </c>
      <c r="AC3457">
        <v>0</v>
      </c>
      <c r="AD3457">
        <v>0</v>
      </c>
      <c r="AE3457">
        <v>0</v>
      </c>
      <c r="AF3457">
        <v>0</v>
      </c>
    </row>
    <row r="3458" spans="1:32">
      <c r="A3458" t="s">
        <v>9061</v>
      </c>
      <c r="B3458" t="s">
        <v>19</v>
      </c>
      <c r="C3458">
        <v>0</v>
      </c>
      <c r="D3458">
        <v>0</v>
      </c>
      <c r="E3458">
        <v>0</v>
      </c>
      <c r="F3458">
        <v>0</v>
      </c>
      <c r="G3458">
        <v>0</v>
      </c>
      <c r="H3458">
        <v>0</v>
      </c>
      <c r="I3458">
        <v>0</v>
      </c>
      <c r="J3458">
        <v>0</v>
      </c>
      <c r="K3458">
        <v>0</v>
      </c>
      <c r="L3458">
        <v>0</v>
      </c>
      <c r="M3458">
        <v>0</v>
      </c>
      <c r="N3458">
        <v>0</v>
      </c>
      <c r="O3458">
        <v>0</v>
      </c>
      <c r="P3458">
        <v>0</v>
      </c>
      <c r="Q3458">
        <v>0</v>
      </c>
      <c r="R3458">
        <v>0</v>
      </c>
      <c r="S3458">
        <v>0</v>
      </c>
      <c r="T3458">
        <v>0</v>
      </c>
      <c r="U3458">
        <v>0</v>
      </c>
      <c r="V3458">
        <v>0</v>
      </c>
      <c r="W3458">
        <v>0</v>
      </c>
      <c r="X3458">
        <v>0</v>
      </c>
      <c r="Y3458">
        <v>0</v>
      </c>
      <c r="Z3458">
        <v>0</v>
      </c>
      <c r="AA3458">
        <v>0</v>
      </c>
      <c r="AB3458">
        <v>0</v>
      </c>
      <c r="AC3458">
        <v>0</v>
      </c>
      <c r="AD3458">
        <v>0</v>
      </c>
      <c r="AE3458">
        <v>0</v>
      </c>
      <c r="AF3458">
        <v>0</v>
      </c>
    </row>
    <row r="3459" spans="1:32">
      <c r="A3459" t="s">
        <v>9062</v>
      </c>
      <c r="B3459" t="s">
        <v>19</v>
      </c>
      <c r="C3459">
        <v>0</v>
      </c>
      <c r="D3459">
        <v>0</v>
      </c>
      <c r="E3459">
        <v>0</v>
      </c>
      <c r="F3459">
        <v>0</v>
      </c>
      <c r="G3459">
        <v>0</v>
      </c>
      <c r="H3459">
        <v>0</v>
      </c>
      <c r="I3459">
        <v>0</v>
      </c>
      <c r="J3459">
        <v>0</v>
      </c>
      <c r="K3459">
        <v>0</v>
      </c>
      <c r="L3459">
        <v>0</v>
      </c>
      <c r="M3459">
        <v>0</v>
      </c>
      <c r="N3459">
        <v>0</v>
      </c>
      <c r="O3459">
        <v>0</v>
      </c>
      <c r="P3459">
        <v>0</v>
      </c>
      <c r="Q3459">
        <v>0</v>
      </c>
      <c r="R3459">
        <v>0</v>
      </c>
      <c r="S3459">
        <v>0</v>
      </c>
      <c r="T3459">
        <v>0</v>
      </c>
      <c r="U3459">
        <v>0</v>
      </c>
      <c r="V3459">
        <v>0</v>
      </c>
      <c r="W3459">
        <v>0</v>
      </c>
      <c r="X3459">
        <v>0</v>
      </c>
      <c r="Y3459">
        <v>0</v>
      </c>
      <c r="Z3459">
        <v>0</v>
      </c>
      <c r="AA3459">
        <v>0</v>
      </c>
      <c r="AB3459">
        <v>0</v>
      </c>
      <c r="AC3459">
        <v>0</v>
      </c>
      <c r="AD3459">
        <v>0</v>
      </c>
      <c r="AE3459">
        <v>0</v>
      </c>
      <c r="AF3459">
        <v>0</v>
      </c>
    </row>
    <row r="3460" spans="1:32">
      <c r="A3460" t="s">
        <v>9063</v>
      </c>
      <c r="B3460" t="s">
        <v>19</v>
      </c>
      <c r="C3460">
        <v>0</v>
      </c>
      <c r="D3460">
        <v>0</v>
      </c>
      <c r="E3460">
        <v>0</v>
      </c>
      <c r="F3460">
        <v>0</v>
      </c>
      <c r="G3460">
        <v>0</v>
      </c>
      <c r="H3460">
        <v>0</v>
      </c>
      <c r="I3460">
        <v>0</v>
      </c>
      <c r="J3460">
        <v>0</v>
      </c>
      <c r="K3460">
        <v>0</v>
      </c>
      <c r="L3460">
        <v>0</v>
      </c>
      <c r="M3460">
        <v>0</v>
      </c>
      <c r="N3460">
        <v>0</v>
      </c>
      <c r="O3460">
        <v>0</v>
      </c>
      <c r="P3460">
        <v>0</v>
      </c>
      <c r="Q3460">
        <v>0</v>
      </c>
      <c r="R3460">
        <v>0</v>
      </c>
      <c r="S3460">
        <v>0</v>
      </c>
      <c r="T3460">
        <v>0</v>
      </c>
      <c r="U3460">
        <v>0</v>
      </c>
      <c r="V3460">
        <v>0</v>
      </c>
      <c r="W3460">
        <v>0</v>
      </c>
      <c r="X3460">
        <v>0</v>
      </c>
      <c r="Y3460">
        <v>0</v>
      </c>
      <c r="Z3460">
        <v>0</v>
      </c>
      <c r="AA3460">
        <v>0</v>
      </c>
      <c r="AB3460">
        <v>0</v>
      </c>
      <c r="AC3460">
        <v>0</v>
      </c>
      <c r="AD3460">
        <v>0</v>
      </c>
      <c r="AE3460">
        <v>0</v>
      </c>
      <c r="AF3460">
        <v>0</v>
      </c>
    </row>
    <row r="3461" spans="1:32">
      <c r="A3461" t="s">
        <v>9064</v>
      </c>
      <c r="B3461" t="s">
        <v>19</v>
      </c>
      <c r="C3461">
        <v>0</v>
      </c>
      <c r="D3461">
        <v>0</v>
      </c>
      <c r="E3461">
        <v>0</v>
      </c>
      <c r="F3461">
        <v>0</v>
      </c>
      <c r="G3461">
        <v>0</v>
      </c>
      <c r="H3461">
        <v>0</v>
      </c>
      <c r="I3461">
        <v>0</v>
      </c>
      <c r="J3461">
        <v>0</v>
      </c>
      <c r="K3461">
        <v>0</v>
      </c>
      <c r="L3461">
        <v>0</v>
      </c>
      <c r="M3461">
        <v>0</v>
      </c>
      <c r="N3461">
        <v>0</v>
      </c>
      <c r="O3461">
        <v>0</v>
      </c>
      <c r="P3461">
        <v>0</v>
      </c>
      <c r="Q3461">
        <v>0</v>
      </c>
      <c r="R3461">
        <v>0</v>
      </c>
      <c r="S3461">
        <v>0</v>
      </c>
      <c r="T3461">
        <v>0</v>
      </c>
      <c r="U3461">
        <v>0</v>
      </c>
      <c r="V3461">
        <v>0</v>
      </c>
      <c r="W3461">
        <v>0</v>
      </c>
      <c r="X3461">
        <v>0</v>
      </c>
      <c r="Y3461">
        <v>0</v>
      </c>
      <c r="Z3461">
        <v>0</v>
      </c>
      <c r="AA3461">
        <v>0</v>
      </c>
      <c r="AB3461">
        <v>0</v>
      </c>
      <c r="AC3461">
        <v>0</v>
      </c>
      <c r="AD3461">
        <v>0</v>
      </c>
      <c r="AE3461">
        <v>0</v>
      </c>
      <c r="AF3461">
        <v>0</v>
      </c>
    </row>
    <row r="3462" spans="1:32">
      <c r="A3462" t="s">
        <v>9065</v>
      </c>
      <c r="B3462" t="s">
        <v>19</v>
      </c>
      <c r="C3462">
        <v>0</v>
      </c>
      <c r="D3462">
        <v>0</v>
      </c>
      <c r="E3462">
        <v>0</v>
      </c>
      <c r="F3462">
        <v>0</v>
      </c>
      <c r="G3462">
        <v>0</v>
      </c>
      <c r="H3462">
        <v>0</v>
      </c>
      <c r="I3462">
        <v>0</v>
      </c>
      <c r="J3462">
        <v>0</v>
      </c>
      <c r="K3462">
        <v>0</v>
      </c>
      <c r="L3462">
        <v>0</v>
      </c>
      <c r="M3462">
        <v>0</v>
      </c>
      <c r="N3462">
        <v>0</v>
      </c>
      <c r="O3462">
        <v>0</v>
      </c>
      <c r="P3462">
        <v>0</v>
      </c>
      <c r="Q3462">
        <v>0</v>
      </c>
      <c r="R3462">
        <v>0</v>
      </c>
      <c r="S3462">
        <v>0</v>
      </c>
      <c r="T3462">
        <v>0</v>
      </c>
      <c r="U3462">
        <v>0</v>
      </c>
      <c r="V3462">
        <v>0</v>
      </c>
      <c r="W3462">
        <v>0</v>
      </c>
      <c r="X3462">
        <v>0</v>
      </c>
      <c r="Y3462">
        <v>0</v>
      </c>
      <c r="Z3462">
        <v>0</v>
      </c>
      <c r="AA3462">
        <v>0</v>
      </c>
      <c r="AB3462">
        <v>0</v>
      </c>
      <c r="AC3462">
        <v>0</v>
      </c>
      <c r="AD3462">
        <v>0</v>
      </c>
      <c r="AE3462">
        <v>0</v>
      </c>
      <c r="AF3462">
        <v>0</v>
      </c>
    </row>
    <row r="3463" spans="1:32">
      <c r="A3463" t="s">
        <v>9066</v>
      </c>
      <c r="B3463" t="s">
        <v>19</v>
      </c>
      <c r="C3463">
        <v>0</v>
      </c>
      <c r="D3463">
        <v>0</v>
      </c>
      <c r="E3463">
        <v>0</v>
      </c>
      <c r="F3463">
        <v>0</v>
      </c>
      <c r="G3463">
        <v>0</v>
      </c>
      <c r="H3463">
        <v>0</v>
      </c>
      <c r="I3463">
        <v>0</v>
      </c>
      <c r="J3463">
        <v>0</v>
      </c>
      <c r="K3463">
        <v>0</v>
      </c>
      <c r="L3463">
        <v>0</v>
      </c>
      <c r="M3463">
        <v>0</v>
      </c>
      <c r="N3463">
        <v>0</v>
      </c>
      <c r="O3463">
        <v>0</v>
      </c>
      <c r="P3463">
        <v>0</v>
      </c>
      <c r="Q3463">
        <v>0</v>
      </c>
      <c r="R3463">
        <v>0</v>
      </c>
      <c r="S3463">
        <v>0</v>
      </c>
      <c r="T3463">
        <v>0</v>
      </c>
      <c r="U3463">
        <v>0</v>
      </c>
      <c r="V3463">
        <v>0</v>
      </c>
      <c r="W3463">
        <v>0</v>
      </c>
      <c r="X3463">
        <v>0</v>
      </c>
      <c r="Y3463">
        <v>0</v>
      </c>
      <c r="Z3463">
        <v>0</v>
      </c>
      <c r="AA3463">
        <v>0</v>
      </c>
      <c r="AB3463">
        <v>0</v>
      </c>
      <c r="AC3463">
        <v>0</v>
      </c>
      <c r="AD3463">
        <v>0</v>
      </c>
      <c r="AE3463">
        <v>0</v>
      </c>
      <c r="AF3463">
        <v>0</v>
      </c>
    </row>
    <row r="3464" spans="1:32">
      <c r="A3464" t="s">
        <v>9067</v>
      </c>
      <c r="B3464" t="s">
        <v>19</v>
      </c>
      <c r="C3464">
        <v>0</v>
      </c>
      <c r="D3464">
        <v>0</v>
      </c>
      <c r="E3464">
        <v>0</v>
      </c>
      <c r="F3464">
        <v>0</v>
      </c>
      <c r="G3464">
        <v>0</v>
      </c>
      <c r="H3464">
        <v>0</v>
      </c>
      <c r="I3464">
        <v>0</v>
      </c>
      <c r="J3464">
        <v>0</v>
      </c>
      <c r="K3464">
        <v>0</v>
      </c>
      <c r="L3464">
        <v>0</v>
      </c>
      <c r="M3464">
        <v>0</v>
      </c>
      <c r="N3464">
        <v>0</v>
      </c>
      <c r="O3464">
        <v>0</v>
      </c>
      <c r="P3464">
        <v>0</v>
      </c>
      <c r="Q3464">
        <v>0</v>
      </c>
      <c r="R3464">
        <v>0</v>
      </c>
      <c r="S3464">
        <v>0</v>
      </c>
      <c r="T3464">
        <v>0</v>
      </c>
      <c r="U3464">
        <v>0</v>
      </c>
      <c r="V3464">
        <v>0</v>
      </c>
      <c r="W3464">
        <v>0</v>
      </c>
      <c r="X3464">
        <v>0</v>
      </c>
      <c r="Y3464">
        <v>0</v>
      </c>
      <c r="Z3464">
        <v>0</v>
      </c>
      <c r="AA3464">
        <v>0</v>
      </c>
      <c r="AB3464">
        <v>0</v>
      </c>
      <c r="AC3464">
        <v>0</v>
      </c>
      <c r="AD3464">
        <v>0</v>
      </c>
      <c r="AE3464">
        <v>0</v>
      </c>
      <c r="AF3464">
        <v>0</v>
      </c>
    </row>
    <row r="3465" spans="1:32">
      <c r="A3465" t="s">
        <v>9068</v>
      </c>
      <c r="B3465" t="s">
        <v>19</v>
      </c>
      <c r="C3465">
        <v>0</v>
      </c>
      <c r="D3465">
        <v>0</v>
      </c>
      <c r="E3465">
        <v>0</v>
      </c>
      <c r="F3465">
        <v>0</v>
      </c>
      <c r="G3465">
        <v>0</v>
      </c>
      <c r="H3465">
        <v>0</v>
      </c>
      <c r="I3465">
        <v>0</v>
      </c>
      <c r="J3465">
        <v>0</v>
      </c>
      <c r="K3465">
        <v>0</v>
      </c>
      <c r="L3465">
        <v>0</v>
      </c>
      <c r="M3465">
        <v>0</v>
      </c>
      <c r="N3465">
        <v>0</v>
      </c>
      <c r="O3465">
        <v>0</v>
      </c>
      <c r="P3465">
        <v>0</v>
      </c>
      <c r="Q3465">
        <v>0</v>
      </c>
      <c r="R3465">
        <v>0</v>
      </c>
      <c r="S3465">
        <v>0</v>
      </c>
      <c r="T3465">
        <v>0</v>
      </c>
      <c r="U3465">
        <v>0</v>
      </c>
      <c r="V3465">
        <v>0</v>
      </c>
      <c r="W3465">
        <v>0</v>
      </c>
      <c r="X3465">
        <v>0</v>
      </c>
      <c r="Y3465">
        <v>0</v>
      </c>
      <c r="Z3465">
        <v>0</v>
      </c>
      <c r="AA3465">
        <v>0</v>
      </c>
      <c r="AB3465">
        <v>0</v>
      </c>
      <c r="AC3465">
        <v>0</v>
      </c>
      <c r="AD3465">
        <v>0</v>
      </c>
      <c r="AE3465">
        <v>0</v>
      </c>
      <c r="AF3465">
        <v>0</v>
      </c>
    </row>
    <row r="3466" spans="1:32">
      <c r="A3466" t="s">
        <v>9069</v>
      </c>
      <c r="B3466" t="s">
        <v>19</v>
      </c>
      <c r="C3466">
        <v>0</v>
      </c>
      <c r="D3466">
        <v>0</v>
      </c>
      <c r="E3466">
        <v>0</v>
      </c>
      <c r="F3466">
        <v>0</v>
      </c>
      <c r="G3466">
        <v>0</v>
      </c>
      <c r="H3466">
        <v>0</v>
      </c>
      <c r="I3466">
        <v>0</v>
      </c>
      <c r="J3466">
        <v>0</v>
      </c>
      <c r="K3466">
        <v>0</v>
      </c>
      <c r="L3466">
        <v>0</v>
      </c>
      <c r="M3466">
        <v>0</v>
      </c>
      <c r="N3466">
        <v>0</v>
      </c>
      <c r="O3466">
        <v>0</v>
      </c>
      <c r="P3466">
        <v>0</v>
      </c>
      <c r="Q3466">
        <v>0</v>
      </c>
      <c r="R3466">
        <v>0</v>
      </c>
      <c r="S3466">
        <v>0</v>
      </c>
      <c r="T3466">
        <v>0</v>
      </c>
      <c r="U3466">
        <v>0</v>
      </c>
      <c r="V3466">
        <v>0</v>
      </c>
      <c r="W3466">
        <v>0</v>
      </c>
      <c r="X3466">
        <v>0</v>
      </c>
      <c r="Y3466">
        <v>0</v>
      </c>
      <c r="Z3466">
        <v>0</v>
      </c>
      <c r="AA3466">
        <v>0</v>
      </c>
      <c r="AB3466">
        <v>0</v>
      </c>
      <c r="AC3466">
        <v>0</v>
      </c>
      <c r="AD3466">
        <v>0</v>
      </c>
      <c r="AE3466">
        <v>0</v>
      </c>
      <c r="AF3466">
        <v>0</v>
      </c>
    </row>
    <row r="3467" spans="1:32">
      <c r="A3467" t="s">
        <v>9070</v>
      </c>
      <c r="B3467" t="s">
        <v>19</v>
      </c>
      <c r="C3467">
        <v>0</v>
      </c>
      <c r="D3467">
        <v>0</v>
      </c>
      <c r="E3467">
        <v>0</v>
      </c>
      <c r="F3467">
        <v>0</v>
      </c>
      <c r="G3467">
        <v>0</v>
      </c>
      <c r="H3467">
        <v>0</v>
      </c>
      <c r="I3467">
        <v>0</v>
      </c>
      <c r="J3467">
        <v>0</v>
      </c>
      <c r="K3467">
        <v>0</v>
      </c>
      <c r="L3467">
        <v>0</v>
      </c>
      <c r="M3467">
        <v>0</v>
      </c>
      <c r="N3467">
        <v>0</v>
      </c>
      <c r="O3467">
        <v>0</v>
      </c>
      <c r="P3467">
        <v>0</v>
      </c>
      <c r="Q3467">
        <v>0</v>
      </c>
      <c r="R3467">
        <v>0</v>
      </c>
      <c r="S3467">
        <v>0</v>
      </c>
      <c r="T3467">
        <v>0</v>
      </c>
      <c r="U3467">
        <v>0</v>
      </c>
      <c r="V3467">
        <v>0</v>
      </c>
      <c r="W3467">
        <v>0</v>
      </c>
      <c r="X3467">
        <v>0</v>
      </c>
      <c r="Y3467">
        <v>0</v>
      </c>
      <c r="Z3467">
        <v>0</v>
      </c>
      <c r="AA3467">
        <v>0</v>
      </c>
      <c r="AB3467">
        <v>0</v>
      </c>
      <c r="AC3467">
        <v>0</v>
      </c>
      <c r="AD3467">
        <v>0</v>
      </c>
      <c r="AE3467">
        <v>0</v>
      </c>
      <c r="AF3467">
        <v>0</v>
      </c>
    </row>
    <row r="3468" spans="1:32">
      <c r="A3468" t="s">
        <v>9071</v>
      </c>
      <c r="B3468" t="s">
        <v>19</v>
      </c>
      <c r="C3468">
        <v>0</v>
      </c>
      <c r="D3468">
        <v>0</v>
      </c>
      <c r="E3468">
        <v>0</v>
      </c>
      <c r="F3468">
        <v>0</v>
      </c>
      <c r="G3468">
        <v>0</v>
      </c>
      <c r="H3468">
        <v>0</v>
      </c>
      <c r="I3468">
        <v>0</v>
      </c>
      <c r="J3468">
        <v>0</v>
      </c>
      <c r="K3468">
        <v>0</v>
      </c>
      <c r="L3468">
        <v>0</v>
      </c>
      <c r="M3468">
        <v>0</v>
      </c>
      <c r="N3468">
        <v>0</v>
      </c>
      <c r="O3468">
        <v>0</v>
      </c>
      <c r="P3468">
        <v>0</v>
      </c>
      <c r="Q3468">
        <v>0</v>
      </c>
      <c r="R3468">
        <v>0</v>
      </c>
      <c r="S3468">
        <v>0</v>
      </c>
      <c r="T3468">
        <v>0</v>
      </c>
      <c r="U3468">
        <v>0</v>
      </c>
      <c r="V3468">
        <v>0</v>
      </c>
      <c r="W3468">
        <v>0</v>
      </c>
      <c r="X3468">
        <v>0</v>
      </c>
      <c r="Y3468">
        <v>0</v>
      </c>
      <c r="Z3468">
        <v>0</v>
      </c>
      <c r="AA3468">
        <v>0</v>
      </c>
      <c r="AB3468">
        <v>0</v>
      </c>
      <c r="AC3468">
        <v>0</v>
      </c>
      <c r="AD3468">
        <v>0</v>
      </c>
      <c r="AE3468">
        <v>0</v>
      </c>
      <c r="AF3468">
        <v>0</v>
      </c>
    </row>
    <row r="3469" spans="1:32">
      <c r="A3469" t="s">
        <v>9072</v>
      </c>
      <c r="B3469" t="s">
        <v>19</v>
      </c>
      <c r="C3469">
        <v>0</v>
      </c>
      <c r="D3469">
        <v>0</v>
      </c>
      <c r="E3469">
        <v>0</v>
      </c>
      <c r="F3469">
        <v>0</v>
      </c>
      <c r="G3469">
        <v>0</v>
      </c>
      <c r="H3469">
        <v>0</v>
      </c>
      <c r="I3469">
        <v>0</v>
      </c>
      <c r="J3469">
        <v>0</v>
      </c>
      <c r="K3469">
        <v>0</v>
      </c>
      <c r="L3469">
        <v>0</v>
      </c>
      <c r="M3469">
        <v>0</v>
      </c>
      <c r="N3469">
        <v>0</v>
      </c>
      <c r="O3469">
        <v>0</v>
      </c>
      <c r="P3469">
        <v>0</v>
      </c>
      <c r="Q3469">
        <v>0</v>
      </c>
      <c r="R3469">
        <v>0</v>
      </c>
      <c r="S3469">
        <v>0</v>
      </c>
      <c r="T3469">
        <v>0</v>
      </c>
      <c r="U3469">
        <v>0</v>
      </c>
      <c r="V3469">
        <v>0</v>
      </c>
      <c r="W3469">
        <v>0</v>
      </c>
      <c r="X3469">
        <v>0</v>
      </c>
      <c r="Y3469">
        <v>0</v>
      </c>
      <c r="Z3469">
        <v>0</v>
      </c>
      <c r="AA3469">
        <v>0</v>
      </c>
      <c r="AB3469">
        <v>0</v>
      </c>
      <c r="AC3469">
        <v>0</v>
      </c>
      <c r="AD3469">
        <v>0</v>
      </c>
      <c r="AE3469">
        <v>0</v>
      </c>
      <c r="AF3469">
        <v>0</v>
      </c>
    </row>
    <row r="3470" spans="1:32">
      <c r="A3470" t="s">
        <v>9073</v>
      </c>
      <c r="B3470" t="s">
        <v>19</v>
      </c>
      <c r="C3470">
        <v>0</v>
      </c>
      <c r="D3470">
        <v>0</v>
      </c>
      <c r="E3470">
        <v>0</v>
      </c>
      <c r="F3470">
        <v>0</v>
      </c>
      <c r="G3470">
        <v>0</v>
      </c>
      <c r="H3470">
        <v>0</v>
      </c>
      <c r="I3470">
        <v>0</v>
      </c>
      <c r="J3470">
        <v>0</v>
      </c>
      <c r="K3470">
        <v>0</v>
      </c>
      <c r="L3470">
        <v>0</v>
      </c>
      <c r="M3470">
        <v>0</v>
      </c>
      <c r="N3470">
        <v>0</v>
      </c>
      <c r="O3470">
        <v>0</v>
      </c>
      <c r="P3470">
        <v>0</v>
      </c>
      <c r="Q3470">
        <v>0</v>
      </c>
      <c r="R3470">
        <v>0</v>
      </c>
      <c r="S3470">
        <v>0</v>
      </c>
      <c r="T3470">
        <v>0</v>
      </c>
      <c r="U3470">
        <v>0</v>
      </c>
      <c r="V3470">
        <v>0</v>
      </c>
      <c r="W3470">
        <v>0</v>
      </c>
      <c r="X3470">
        <v>0</v>
      </c>
      <c r="Y3470">
        <v>0</v>
      </c>
      <c r="Z3470">
        <v>0</v>
      </c>
      <c r="AA3470">
        <v>0</v>
      </c>
      <c r="AB3470">
        <v>0</v>
      </c>
      <c r="AC3470">
        <v>0</v>
      </c>
      <c r="AD3470">
        <v>0</v>
      </c>
      <c r="AE3470">
        <v>0</v>
      </c>
      <c r="AF3470">
        <v>0</v>
      </c>
    </row>
    <row r="3471" spans="1:32">
      <c r="A3471" t="s">
        <v>9074</v>
      </c>
      <c r="B3471" t="s">
        <v>19</v>
      </c>
      <c r="C3471">
        <v>0</v>
      </c>
      <c r="D3471">
        <v>0</v>
      </c>
      <c r="E3471">
        <v>0</v>
      </c>
      <c r="F3471">
        <v>0</v>
      </c>
      <c r="G3471">
        <v>0</v>
      </c>
      <c r="H3471">
        <v>0</v>
      </c>
      <c r="I3471">
        <v>0</v>
      </c>
      <c r="J3471">
        <v>0</v>
      </c>
      <c r="K3471">
        <v>0</v>
      </c>
      <c r="L3471">
        <v>0</v>
      </c>
      <c r="M3471">
        <v>0</v>
      </c>
      <c r="N3471">
        <v>0</v>
      </c>
      <c r="O3471">
        <v>0</v>
      </c>
      <c r="P3471">
        <v>0</v>
      </c>
      <c r="Q3471">
        <v>0</v>
      </c>
      <c r="R3471">
        <v>0</v>
      </c>
      <c r="S3471">
        <v>0</v>
      </c>
      <c r="T3471">
        <v>0</v>
      </c>
      <c r="U3471">
        <v>0</v>
      </c>
      <c r="V3471">
        <v>0</v>
      </c>
      <c r="W3471">
        <v>0</v>
      </c>
      <c r="X3471">
        <v>0</v>
      </c>
      <c r="Y3471">
        <v>0</v>
      </c>
      <c r="Z3471">
        <v>0</v>
      </c>
      <c r="AA3471">
        <v>0</v>
      </c>
      <c r="AB3471">
        <v>0</v>
      </c>
      <c r="AC3471">
        <v>0</v>
      </c>
      <c r="AD3471">
        <v>0</v>
      </c>
      <c r="AE3471">
        <v>0</v>
      </c>
      <c r="AF3471">
        <v>0</v>
      </c>
    </row>
    <row r="3472" spans="1:32">
      <c r="A3472" t="s">
        <v>9075</v>
      </c>
      <c r="B3472" t="s">
        <v>19</v>
      </c>
      <c r="C3472">
        <v>0</v>
      </c>
      <c r="D3472">
        <v>0</v>
      </c>
      <c r="E3472">
        <v>0</v>
      </c>
      <c r="F3472">
        <v>0</v>
      </c>
      <c r="G3472">
        <v>0</v>
      </c>
      <c r="H3472">
        <v>0</v>
      </c>
      <c r="I3472">
        <v>0</v>
      </c>
      <c r="J3472">
        <v>0</v>
      </c>
      <c r="K3472">
        <v>0</v>
      </c>
      <c r="L3472">
        <v>0</v>
      </c>
      <c r="M3472">
        <v>0</v>
      </c>
      <c r="N3472">
        <v>0</v>
      </c>
      <c r="O3472">
        <v>0</v>
      </c>
      <c r="P3472">
        <v>0</v>
      </c>
      <c r="Q3472">
        <v>0</v>
      </c>
      <c r="R3472">
        <v>0</v>
      </c>
      <c r="S3472">
        <v>0</v>
      </c>
      <c r="T3472">
        <v>0</v>
      </c>
      <c r="U3472">
        <v>0</v>
      </c>
      <c r="V3472">
        <v>0</v>
      </c>
      <c r="W3472">
        <v>0</v>
      </c>
      <c r="X3472">
        <v>0</v>
      </c>
      <c r="Y3472">
        <v>0</v>
      </c>
      <c r="Z3472">
        <v>0</v>
      </c>
      <c r="AA3472">
        <v>0</v>
      </c>
      <c r="AB3472">
        <v>0</v>
      </c>
      <c r="AC3472">
        <v>0</v>
      </c>
      <c r="AD3472">
        <v>0</v>
      </c>
      <c r="AE3472">
        <v>0</v>
      </c>
      <c r="AF3472">
        <v>0</v>
      </c>
    </row>
    <row r="3473" spans="1:32">
      <c r="A3473" t="s">
        <v>9076</v>
      </c>
      <c r="B3473" t="s">
        <v>19</v>
      </c>
      <c r="C3473">
        <v>0</v>
      </c>
      <c r="D3473">
        <v>0</v>
      </c>
      <c r="E3473">
        <v>0</v>
      </c>
      <c r="F3473">
        <v>0</v>
      </c>
      <c r="G3473">
        <v>0</v>
      </c>
      <c r="H3473">
        <v>0</v>
      </c>
      <c r="I3473">
        <v>0</v>
      </c>
      <c r="J3473">
        <v>0</v>
      </c>
      <c r="K3473">
        <v>0</v>
      </c>
      <c r="L3473">
        <v>0</v>
      </c>
      <c r="M3473">
        <v>0</v>
      </c>
      <c r="N3473">
        <v>0</v>
      </c>
      <c r="O3473">
        <v>0</v>
      </c>
      <c r="P3473">
        <v>0</v>
      </c>
      <c r="Q3473">
        <v>0</v>
      </c>
      <c r="R3473">
        <v>0</v>
      </c>
      <c r="S3473">
        <v>0</v>
      </c>
      <c r="T3473">
        <v>0</v>
      </c>
      <c r="U3473">
        <v>0</v>
      </c>
      <c r="V3473">
        <v>0</v>
      </c>
      <c r="W3473">
        <v>0</v>
      </c>
      <c r="X3473">
        <v>0</v>
      </c>
      <c r="Y3473">
        <v>0</v>
      </c>
      <c r="Z3473">
        <v>0</v>
      </c>
      <c r="AA3473">
        <v>0</v>
      </c>
      <c r="AB3473">
        <v>0</v>
      </c>
      <c r="AC3473">
        <v>0</v>
      </c>
      <c r="AD3473">
        <v>0</v>
      </c>
      <c r="AE3473">
        <v>0</v>
      </c>
      <c r="AF3473">
        <v>0</v>
      </c>
    </row>
    <row r="3474" spans="1:32">
      <c r="A3474" t="s">
        <v>9077</v>
      </c>
      <c r="B3474" t="s">
        <v>19</v>
      </c>
      <c r="C3474">
        <v>0</v>
      </c>
      <c r="D3474">
        <v>0</v>
      </c>
      <c r="E3474">
        <v>0</v>
      </c>
      <c r="F3474">
        <v>0</v>
      </c>
      <c r="G3474">
        <v>0</v>
      </c>
      <c r="H3474">
        <v>0</v>
      </c>
      <c r="I3474">
        <v>0</v>
      </c>
      <c r="J3474">
        <v>0</v>
      </c>
      <c r="K3474">
        <v>0</v>
      </c>
      <c r="L3474">
        <v>0</v>
      </c>
      <c r="M3474">
        <v>0</v>
      </c>
      <c r="N3474">
        <v>0</v>
      </c>
      <c r="O3474">
        <v>0</v>
      </c>
      <c r="P3474">
        <v>0</v>
      </c>
      <c r="Q3474">
        <v>0</v>
      </c>
      <c r="R3474">
        <v>0</v>
      </c>
      <c r="S3474">
        <v>0</v>
      </c>
      <c r="T3474">
        <v>0</v>
      </c>
      <c r="U3474">
        <v>0</v>
      </c>
      <c r="V3474">
        <v>0</v>
      </c>
      <c r="W3474">
        <v>0</v>
      </c>
      <c r="X3474">
        <v>0</v>
      </c>
      <c r="Y3474">
        <v>0</v>
      </c>
      <c r="Z3474">
        <v>0</v>
      </c>
      <c r="AA3474">
        <v>0</v>
      </c>
      <c r="AB3474">
        <v>0</v>
      </c>
      <c r="AC3474">
        <v>0</v>
      </c>
      <c r="AD3474">
        <v>0</v>
      </c>
      <c r="AE3474">
        <v>0</v>
      </c>
      <c r="AF3474">
        <v>0</v>
      </c>
    </row>
    <row r="3475" spans="1:32">
      <c r="A3475" t="s">
        <v>9078</v>
      </c>
      <c r="B3475" t="s">
        <v>19</v>
      </c>
      <c r="C3475">
        <v>0</v>
      </c>
      <c r="D3475">
        <v>0</v>
      </c>
      <c r="E3475">
        <v>0</v>
      </c>
      <c r="F3475">
        <v>0</v>
      </c>
      <c r="G3475">
        <v>0</v>
      </c>
      <c r="H3475">
        <v>0</v>
      </c>
      <c r="I3475">
        <v>0</v>
      </c>
      <c r="J3475">
        <v>0</v>
      </c>
      <c r="K3475">
        <v>0</v>
      </c>
      <c r="L3475">
        <v>0</v>
      </c>
      <c r="M3475">
        <v>0</v>
      </c>
      <c r="N3475">
        <v>0</v>
      </c>
      <c r="O3475">
        <v>0</v>
      </c>
      <c r="P3475">
        <v>0</v>
      </c>
      <c r="Q3475">
        <v>0</v>
      </c>
      <c r="R3475">
        <v>0</v>
      </c>
      <c r="S3475">
        <v>0</v>
      </c>
      <c r="T3475">
        <v>0</v>
      </c>
      <c r="U3475">
        <v>0</v>
      </c>
      <c r="V3475">
        <v>0</v>
      </c>
      <c r="W3475">
        <v>0</v>
      </c>
      <c r="X3475">
        <v>0</v>
      </c>
      <c r="Y3475">
        <v>0</v>
      </c>
      <c r="Z3475">
        <v>0</v>
      </c>
      <c r="AA3475">
        <v>0</v>
      </c>
      <c r="AB3475">
        <v>0</v>
      </c>
      <c r="AC3475">
        <v>0</v>
      </c>
      <c r="AD3475">
        <v>0</v>
      </c>
      <c r="AE3475">
        <v>0</v>
      </c>
      <c r="AF3475">
        <v>0</v>
      </c>
    </row>
    <row r="3476" spans="1:32">
      <c r="A3476" t="s">
        <v>9079</v>
      </c>
      <c r="B3476" t="s">
        <v>19</v>
      </c>
      <c r="C3476">
        <v>0</v>
      </c>
      <c r="D3476">
        <v>0</v>
      </c>
      <c r="E3476">
        <v>0</v>
      </c>
      <c r="F3476">
        <v>0</v>
      </c>
      <c r="G3476">
        <v>0</v>
      </c>
      <c r="H3476">
        <v>0</v>
      </c>
      <c r="I3476">
        <v>0</v>
      </c>
      <c r="J3476">
        <v>0</v>
      </c>
      <c r="K3476">
        <v>0</v>
      </c>
      <c r="L3476">
        <v>0</v>
      </c>
      <c r="M3476">
        <v>0</v>
      </c>
      <c r="N3476">
        <v>0</v>
      </c>
      <c r="O3476">
        <v>0</v>
      </c>
      <c r="P3476">
        <v>0</v>
      </c>
      <c r="Q3476">
        <v>0</v>
      </c>
      <c r="R3476">
        <v>0</v>
      </c>
      <c r="S3476">
        <v>0</v>
      </c>
      <c r="T3476">
        <v>0</v>
      </c>
      <c r="U3476">
        <v>0</v>
      </c>
      <c r="V3476">
        <v>0</v>
      </c>
      <c r="W3476">
        <v>0</v>
      </c>
      <c r="X3476">
        <v>0</v>
      </c>
      <c r="Y3476">
        <v>0</v>
      </c>
      <c r="Z3476">
        <v>0</v>
      </c>
      <c r="AA3476">
        <v>0</v>
      </c>
      <c r="AB3476">
        <v>0</v>
      </c>
      <c r="AC3476">
        <v>0</v>
      </c>
      <c r="AD3476">
        <v>0</v>
      </c>
      <c r="AE3476">
        <v>0</v>
      </c>
      <c r="AF3476">
        <v>0</v>
      </c>
    </row>
    <row r="3477" spans="1:32">
      <c r="A3477" t="s">
        <v>9080</v>
      </c>
      <c r="B3477" t="s">
        <v>19</v>
      </c>
      <c r="C3477">
        <v>0</v>
      </c>
      <c r="D3477">
        <v>0</v>
      </c>
      <c r="E3477">
        <v>0</v>
      </c>
      <c r="F3477">
        <v>0</v>
      </c>
      <c r="G3477">
        <v>0</v>
      </c>
      <c r="H3477">
        <v>0</v>
      </c>
      <c r="I3477">
        <v>0</v>
      </c>
      <c r="J3477">
        <v>0</v>
      </c>
      <c r="K3477">
        <v>0</v>
      </c>
      <c r="L3477">
        <v>0</v>
      </c>
      <c r="M3477">
        <v>0</v>
      </c>
      <c r="N3477">
        <v>0</v>
      </c>
      <c r="O3477">
        <v>0</v>
      </c>
      <c r="P3477">
        <v>0</v>
      </c>
      <c r="Q3477">
        <v>0</v>
      </c>
      <c r="R3477">
        <v>0</v>
      </c>
      <c r="S3477">
        <v>0</v>
      </c>
      <c r="T3477">
        <v>0</v>
      </c>
      <c r="U3477">
        <v>0</v>
      </c>
      <c r="V3477">
        <v>0</v>
      </c>
      <c r="W3477">
        <v>0</v>
      </c>
      <c r="X3477">
        <v>0</v>
      </c>
      <c r="Y3477">
        <v>0</v>
      </c>
      <c r="Z3477">
        <v>0</v>
      </c>
      <c r="AA3477">
        <v>0</v>
      </c>
      <c r="AB3477">
        <v>0</v>
      </c>
      <c r="AC3477">
        <v>0</v>
      </c>
      <c r="AD3477">
        <v>0</v>
      </c>
      <c r="AE3477">
        <v>0</v>
      </c>
      <c r="AF3477">
        <v>0</v>
      </c>
    </row>
    <row r="3478" spans="1:32">
      <c r="A3478" t="s">
        <v>9081</v>
      </c>
      <c r="B3478" t="s">
        <v>19</v>
      </c>
      <c r="C3478">
        <v>0</v>
      </c>
      <c r="D3478">
        <v>0</v>
      </c>
      <c r="E3478">
        <v>0</v>
      </c>
      <c r="F3478">
        <v>0</v>
      </c>
      <c r="G3478">
        <v>0</v>
      </c>
      <c r="H3478">
        <v>0</v>
      </c>
      <c r="I3478">
        <v>0</v>
      </c>
      <c r="J3478">
        <v>0</v>
      </c>
      <c r="K3478">
        <v>0</v>
      </c>
      <c r="L3478">
        <v>0</v>
      </c>
      <c r="M3478">
        <v>0</v>
      </c>
      <c r="N3478">
        <v>0</v>
      </c>
      <c r="O3478">
        <v>0</v>
      </c>
      <c r="P3478">
        <v>0</v>
      </c>
      <c r="Q3478">
        <v>0</v>
      </c>
      <c r="R3478">
        <v>0</v>
      </c>
      <c r="S3478">
        <v>0</v>
      </c>
      <c r="T3478">
        <v>0</v>
      </c>
      <c r="U3478">
        <v>0</v>
      </c>
      <c r="V3478">
        <v>0</v>
      </c>
      <c r="W3478">
        <v>0</v>
      </c>
      <c r="X3478">
        <v>0</v>
      </c>
      <c r="Y3478">
        <v>0</v>
      </c>
      <c r="Z3478">
        <v>0</v>
      </c>
      <c r="AA3478">
        <v>0</v>
      </c>
      <c r="AB3478">
        <v>0</v>
      </c>
      <c r="AC3478">
        <v>0</v>
      </c>
      <c r="AD3478">
        <v>0</v>
      </c>
      <c r="AE3478">
        <v>0</v>
      </c>
      <c r="AF3478">
        <v>0</v>
      </c>
    </row>
    <row r="3479" spans="1:32">
      <c r="A3479" t="s">
        <v>9082</v>
      </c>
      <c r="B3479" t="s">
        <v>19</v>
      </c>
      <c r="C3479">
        <v>0</v>
      </c>
      <c r="D3479">
        <v>0</v>
      </c>
      <c r="E3479">
        <v>0</v>
      </c>
      <c r="F3479">
        <v>0</v>
      </c>
      <c r="G3479">
        <v>0</v>
      </c>
      <c r="H3479">
        <v>0</v>
      </c>
      <c r="I3479">
        <v>0</v>
      </c>
      <c r="J3479">
        <v>0</v>
      </c>
      <c r="K3479">
        <v>0</v>
      </c>
      <c r="L3479">
        <v>0</v>
      </c>
      <c r="M3479">
        <v>0</v>
      </c>
      <c r="N3479">
        <v>0</v>
      </c>
      <c r="O3479">
        <v>0</v>
      </c>
      <c r="P3479">
        <v>0</v>
      </c>
      <c r="Q3479">
        <v>0</v>
      </c>
      <c r="R3479">
        <v>0</v>
      </c>
      <c r="S3479">
        <v>0</v>
      </c>
      <c r="T3479">
        <v>0</v>
      </c>
      <c r="U3479">
        <v>0</v>
      </c>
      <c r="V3479">
        <v>0</v>
      </c>
      <c r="W3479">
        <v>0</v>
      </c>
      <c r="X3479">
        <v>0</v>
      </c>
      <c r="Y3479">
        <v>0</v>
      </c>
      <c r="Z3479">
        <v>0</v>
      </c>
      <c r="AA3479">
        <v>0</v>
      </c>
      <c r="AB3479">
        <v>0</v>
      </c>
      <c r="AC3479">
        <v>0</v>
      </c>
      <c r="AD3479">
        <v>0</v>
      </c>
      <c r="AE3479">
        <v>0</v>
      </c>
      <c r="AF3479">
        <v>0</v>
      </c>
    </row>
    <row r="3480" spans="1:32">
      <c r="A3480" t="s">
        <v>9083</v>
      </c>
      <c r="B3480" t="s">
        <v>19</v>
      </c>
      <c r="C3480">
        <v>0</v>
      </c>
      <c r="D3480">
        <v>0</v>
      </c>
      <c r="E3480">
        <v>0</v>
      </c>
      <c r="F3480">
        <v>0</v>
      </c>
      <c r="G3480">
        <v>0</v>
      </c>
      <c r="H3480">
        <v>0</v>
      </c>
      <c r="I3480">
        <v>0</v>
      </c>
      <c r="J3480">
        <v>0</v>
      </c>
      <c r="K3480">
        <v>0</v>
      </c>
      <c r="L3480">
        <v>0</v>
      </c>
      <c r="M3480">
        <v>0</v>
      </c>
      <c r="N3480">
        <v>0</v>
      </c>
      <c r="O3480">
        <v>0</v>
      </c>
      <c r="P3480">
        <v>0</v>
      </c>
      <c r="Q3480">
        <v>0</v>
      </c>
      <c r="R3480">
        <v>0</v>
      </c>
      <c r="S3480">
        <v>0</v>
      </c>
      <c r="T3480">
        <v>0</v>
      </c>
      <c r="U3480">
        <v>0</v>
      </c>
      <c r="V3480">
        <v>0</v>
      </c>
      <c r="W3480">
        <v>0</v>
      </c>
      <c r="X3480">
        <v>0</v>
      </c>
      <c r="Y3480">
        <v>0</v>
      </c>
      <c r="Z3480">
        <v>0</v>
      </c>
      <c r="AA3480">
        <v>0</v>
      </c>
      <c r="AB3480">
        <v>0</v>
      </c>
      <c r="AC3480">
        <v>0</v>
      </c>
      <c r="AD3480">
        <v>0</v>
      </c>
      <c r="AE3480">
        <v>0</v>
      </c>
      <c r="AF3480">
        <v>0</v>
      </c>
    </row>
    <row r="3481" spans="1:32">
      <c r="A3481" t="s">
        <v>9084</v>
      </c>
      <c r="B3481" t="s">
        <v>19</v>
      </c>
      <c r="C3481">
        <v>0</v>
      </c>
      <c r="D3481">
        <v>0</v>
      </c>
      <c r="E3481">
        <v>0</v>
      </c>
      <c r="F3481">
        <v>0</v>
      </c>
      <c r="G3481">
        <v>0</v>
      </c>
      <c r="H3481">
        <v>0</v>
      </c>
      <c r="I3481">
        <v>0</v>
      </c>
      <c r="J3481">
        <v>0</v>
      </c>
      <c r="K3481">
        <v>0</v>
      </c>
      <c r="L3481">
        <v>0</v>
      </c>
      <c r="M3481">
        <v>0</v>
      </c>
      <c r="N3481">
        <v>0</v>
      </c>
      <c r="O3481">
        <v>0</v>
      </c>
      <c r="P3481">
        <v>0</v>
      </c>
      <c r="Q3481">
        <v>0</v>
      </c>
      <c r="R3481">
        <v>0</v>
      </c>
      <c r="S3481">
        <v>0</v>
      </c>
      <c r="T3481">
        <v>0</v>
      </c>
      <c r="U3481">
        <v>0</v>
      </c>
      <c r="V3481">
        <v>0</v>
      </c>
      <c r="W3481">
        <v>0</v>
      </c>
      <c r="X3481">
        <v>0</v>
      </c>
      <c r="Y3481">
        <v>0</v>
      </c>
      <c r="Z3481">
        <v>0</v>
      </c>
      <c r="AA3481">
        <v>0</v>
      </c>
      <c r="AB3481">
        <v>0</v>
      </c>
      <c r="AC3481">
        <v>0</v>
      </c>
      <c r="AD3481">
        <v>0</v>
      </c>
      <c r="AE3481">
        <v>0</v>
      </c>
      <c r="AF3481">
        <v>0</v>
      </c>
    </row>
    <row r="3482" spans="1:32">
      <c r="A3482" t="s">
        <v>9085</v>
      </c>
      <c r="B3482" t="s">
        <v>19</v>
      </c>
      <c r="C3482">
        <v>0</v>
      </c>
      <c r="D3482">
        <v>0</v>
      </c>
      <c r="E3482">
        <v>0</v>
      </c>
      <c r="F3482">
        <v>0</v>
      </c>
      <c r="G3482">
        <v>0</v>
      </c>
      <c r="H3482">
        <v>0</v>
      </c>
      <c r="I3482">
        <v>0</v>
      </c>
      <c r="J3482">
        <v>0</v>
      </c>
      <c r="K3482">
        <v>0</v>
      </c>
      <c r="L3482">
        <v>0</v>
      </c>
      <c r="M3482">
        <v>0</v>
      </c>
      <c r="N3482">
        <v>0</v>
      </c>
      <c r="O3482">
        <v>0</v>
      </c>
      <c r="P3482">
        <v>0</v>
      </c>
      <c r="Q3482">
        <v>0</v>
      </c>
      <c r="R3482">
        <v>0</v>
      </c>
      <c r="S3482">
        <v>0</v>
      </c>
      <c r="T3482">
        <v>0</v>
      </c>
      <c r="U3482">
        <v>0</v>
      </c>
      <c r="V3482">
        <v>0</v>
      </c>
      <c r="W3482">
        <v>0</v>
      </c>
      <c r="X3482">
        <v>0</v>
      </c>
      <c r="Y3482">
        <v>0</v>
      </c>
      <c r="Z3482">
        <v>0</v>
      </c>
      <c r="AA3482">
        <v>0</v>
      </c>
      <c r="AB3482">
        <v>0</v>
      </c>
      <c r="AC3482">
        <v>0</v>
      </c>
      <c r="AD3482">
        <v>0</v>
      </c>
      <c r="AE3482">
        <v>0</v>
      </c>
      <c r="AF3482">
        <v>0</v>
      </c>
    </row>
    <row r="3483" spans="1:32">
      <c r="A3483" t="s">
        <v>9086</v>
      </c>
      <c r="B3483" t="s">
        <v>19</v>
      </c>
      <c r="C3483">
        <v>0</v>
      </c>
      <c r="D3483">
        <v>0</v>
      </c>
      <c r="E3483">
        <v>0</v>
      </c>
      <c r="F3483">
        <v>0</v>
      </c>
      <c r="G3483">
        <v>0</v>
      </c>
      <c r="H3483">
        <v>0</v>
      </c>
      <c r="I3483">
        <v>0</v>
      </c>
      <c r="J3483">
        <v>0</v>
      </c>
      <c r="K3483">
        <v>0</v>
      </c>
      <c r="L3483">
        <v>0</v>
      </c>
      <c r="M3483">
        <v>0</v>
      </c>
      <c r="N3483">
        <v>0</v>
      </c>
      <c r="O3483">
        <v>0</v>
      </c>
      <c r="P3483">
        <v>0</v>
      </c>
      <c r="Q3483">
        <v>0</v>
      </c>
      <c r="R3483">
        <v>0</v>
      </c>
      <c r="S3483">
        <v>0</v>
      </c>
      <c r="T3483">
        <v>0</v>
      </c>
      <c r="U3483">
        <v>0</v>
      </c>
      <c r="V3483">
        <v>0</v>
      </c>
      <c r="W3483">
        <v>0</v>
      </c>
      <c r="X3483">
        <v>0</v>
      </c>
      <c r="Y3483">
        <v>0</v>
      </c>
      <c r="Z3483">
        <v>0</v>
      </c>
      <c r="AA3483">
        <v>0</v>
      </c>
      <c r="AB3483">
        <v>0</v>
      </c>
      <c r="AC3483">
        <v>0</v>
      </c>
      <c r="AD3483">
        <v>0</v>
      </c>
      <c r="AE3483">
        <v>0</v>
      </c>
      <c r="AF3483">
        <v>0</v>
      </c>
    </row>
    <row r="3484" spans="1:32">
      <c r="A3484" t="s">
        <v>9087</v>
      </c>
      <c r="B3484" t="s">
        <v>19</v>
      </c>
      <c r="C3484">
        <v>0</v>
      </c>
      <c r="D3484">
        <v>0</v>
      </c>
      <c r="E3484">
        <v>0</v>
      </c>
      <c r="F3484">
        <v>0</v>
      </c>
      <c r="G3484">
        <v>0</v>
      </c>
      <c r="H3484">
        <v>0</v>
      </c>
      <c r="I3484">
        <v>0</v>
      </c>
      <c r="J3484">
        <v>0</v>
      </c>
      <c r="K3484">
        <v>0</v>
      </c>
      <c r="L3484">
        <v>0</v>
      </c>
      <c r="M3484">
        <v>0</v>
      </c>
      <c r="N3484">
        <v>0</v>
      </c>
      <c r="O3484">
        <v>0</v>
      </c>
      <c r="P3484">
        <v>0</v>
      </c>
      <c r="Q3484">
        <v>0</v>
      </c>
      <c r="R3484">
        <v>0</v>
      </c>
      <c r="S3484">
        <v>0</v>
      </c>
      <c r="T3484">
        <v>0</v>
      </c>
      <c r="U3484">
        <v>0</v>
      </c>
      <c r="V3484">
        <v>0</v>
      </c>
      <c r="W3484">
        <v>0</v>
      </c>
      <c r="X3484">
        <v>0</v>
      </c>
      <c r="Y3484">
        <v>0</v>
      </c>
      <c r="Z3484">
        <v>0</v>
      </c>
      <c r="AA3484">
        <v>0</v>
      </c>
      <c r="AB3484">
        <v>0</v>
      </c>
      <c r="AC3484">
        <v>0</v>
      </c>
      <c r="AD3484">
        <v>0</v>
      </c>
      <c r="AE3484">
        <v>0</v>
      </c>
      <c r="AF3484">
        <v>0</v>
      </c>
    </row>
    <row r="3485" spans="1:32">
      <c r="A3485" t="s">
        <v>9088</v>
      </c>
      <c r="B3485" t="s">
        <v>19</v>
      </c>
      <c r="C3485">
        <v>0</v>
      </c>
      <c r="D3485">
        <v>0</v>
      </c>
      <c r="E3485">
        <v>0</v>
      </c>
      <c r="F3485">
        <v>0</v>
      </c>
      <c r="G3485">
        <v>0</v>
      </c>
      <c r="H3485">
        <v>0</v>
      </c>
      <c r="I3485">
        <v>0</v>
      </c>
      <c r="J3485">
        <v>0</v>
      </c>
      <c r="K3485">
        <v>0</v>
      </c>
      <c r="L3485">
        <v>0</v>
      </c>
      <c r="M3485">
        <v>0</v>
      </c>
      <c r="N3485">
        <v>0</v>
      </c>
      <c r="O3485">
        <v>0</v>
      </c>
      <c r="P3485">
        <v>0</v>
      </c>
      <c r="Q3485">
        <v>0</v>
      </c>
      <c r="R3485">
        <v>0</v>
      </c>
      <c r="S3485">
        <v>0</v>
      </c>
      <c r="T3485">
        <v>0</v>
      </c>
      <c r="U3485">
        <v>0</v>
      </c>
      <c r="V3485">
        <v>0</v>
      </c>
      <c r="W3485">
        <v>0</v>
      </c>
      <c r="X3485">
        <v>0</v>
      </c>
      <c r="Y3485">
        <v>0</v>
      </c>
      <c r="Z3485">
        <v>0</v>
      </c>
      <c r="AA3485">
        <v>0</v>
      </c>
      <c r="AB3485">
        <v>0</v>
      </c>
      <c r="AC3485">
        <v>0</v>
      </c>
      <c r="AD3485">
        <v>0</v>
      </c>
      <c r="AE3485">
        <v>0</v>
      </c>
      <c r="AF3485">
        <v>0</v>
      </c>
    </row>
    <row r="3486" spans="1:32">
      <c r="A3486" t="s">
        <v>9089</v>
      </c>
      <c r="B3486" t="s">
        <v>19</v>
      </c>
      <c r="C3486">
        <v>0</v>
      </c>
      <c r="D3486">
        <v>0</v>
      </c>
      <c r="E3486">
        <v>0</v>
      </c>
      <c r="F3486">
        <v>0</v>
      </c>
      <c r="G3486">
        <v>0</v>
      </c>
      <c r="H3486">
        <v>0</v>
      </c>
      <c r="I3486">
        <v>0</v>
      </c>
      <c r="J3486">
        <v>0</v>
      </c>
      <c r="K3486">
        <v>0</v>
      </c>
      <c r="L3486">
        <v>0</v>
      </c>
      <c r="M3486">
        <v>0</v>
      </c>
      <c r="N3486">
        <v>0</v>
      </c>
      <c r="O3486">
        <v>0</v>
      </c>
      <c r="P3486">
        <v>0</v>
      </c>
      <c r="Q3486">
        <v>0</v>
      </c>
      <c r="R3486">
        <v>0</v>
      </c>
      <c r="S3486">
        <v>0</v>
      </c>
      <c r="T3486">
        <v>0</v>
      </c>
      <c r="U3486">
        <v>0</v>
      </c>
      <c r="V3486">
        <v>0</v>
      </c>
      <c r="W3486">
        <v>0</v>
      </c>
      <c r="X3486">
        <v>0</v>
      </c>
      <c r="Y3486">
        <v>0</v>
      </c>
      <c r="Z3486">
        <v>0</v>
      </c>
      <c r="AA3486">
        <v>0</v>
      </c>
      <c r="AB3486">
        <v>0</v>
      </c>
      <c r="AC3486">
        <v>0</v>
      </c>
      <c r="AD3486">
        <v>0</v>
      </c>
      <c r="AE3486">
        <v>0</v>
      </c>
      <c r="AF3486">
        <v>0</v>
      </c>
    </row>
    <row r="3487" spans="1:32">
      <c r="A3487" t="s">
        <v>9090</v>
      </c>
      <c r="B3487" t="s">
        <v>19</v>
      </c>
      <c r="C3487">
        <v>0</v>
      </c>
      <c r="D3487">
        <v>0</v>
      </c>
      <c r="E3487">
        <v>0</v>
      </c>
      <c r="F3487">
        <v>0</v>
      </c>
      <c r="G3487">
        <v>0</v>
      </c>
      <c r="H3487">
        <v>0</v>
      </c>
      <c r="I3487">
        <v>0</v>
      </c>
      <c r="J3487">
        <v>0</v>
      </c>
      <c r="K3487">
        <v>0</v>
      </c>
      <c r="L3487">
        <v>0</v>
      </c>
      <c r="M3487">
        <v>0</v>
      </c>
      <c r="N3487">
        <v>0</v>
      </c>
      <c r="O3487">
        <v>0</v>
      </c>
      <c r="P3487">
        <v>0</v>
      </c>
      <c r="Q3487">
        <v>0</v>
      </c>
      <c r="R3487">
        <v>0</v>
      </c>
      <c r="S3487">
        <v>0</v>
      </c>
      <c r="T3487">
        <v>0</v>
      </c>
      <c r="U3487">
        <v>0</v>
      </c>
      <c r="V3487">
        <v>0</v>
      </c>
      <c r="W3487">
        <v>0</v>
      </c>
      <c r="X3487">
        <v>0</v>
      </c>
      <c r="Y3487">
        <v>0</v>
      </c>
      <c r="Z3487">
        <v>0</v>
      </c>
      <c r="AA3487">
        <v>0</v>
      </c>
      <c r="AB3487">
        <v>0</v>
      </c>
      <c r="AC3487">
        <v>0</v>
      </c>
      <c r="AD3487">
        <v>0</v>
      </c>
      <c r="AE3487">
        <v>0</v>
      </c>
      <c r="AF3487">
        <v>0</v>
      </c>
    </row>
    <row r="3488" spans="1:32">
      <c r="A3488" t="s">
        <v>9091</v>
      </c>
      <c r="B3488" t="s">
        <v>19</v>
      </c>
      <c r="C3488">
        <v>0</v>
      </c>
      <c r="D3488">
        <v>0</v>
      </c>
      <c r="E3488">
        <v>0</v>
      </c>
      <c r="F3488">
        <v>0</v>
      </c>
      <c r="G3488">
        <v>0</v>
      </c>
      <c r="H3488">
        <v>0</v>
      </c>
      <c r="I3488">
        <v>0</v>
      </c>
      <c r="J3488">
        <v>0</v>
      </c>
      <c r="K3488">
        <v>0</v>
      </c>
      <c r="L3488">
        <v>0</v>
      </c>
      <c r="M3488">
        <v>0</v>
      </c>
      <c r="N3488">
        <v>0</v>
      </c>
      <c r="O3488">
        <v>0</v>
      </c>
      <c r="P3488">
        <v>0</v>
      </c>
      <c r="Q3488">
        <v>0</v>
      </c>
      <c r="R3488">
        <v>0</v>
      </c>
      <c r="S3488">
        <v>0</v>
      </c>
      <c r="T3488">
        <v>0</v>
      </c>
      <c r="U3488">
        <v>0</v>
      </c>
      <c r="V3488">
        <v>0</v>
      </c>
      <c r="W3488">
        <v>0</v>
      </c>
      <c r="X3488">
        <v>0</v>
      </c>
      <c r="Y3488">
        <v>0</v>
      </c>
      <c r="Z3488">
        <v>0</v>
      </c>
      <c r="AA3488">
        <v>0</v>
      </c>
      <c r="AB3488">
        <v>0</v>
      </c>
      <c r="AC3488">
        <v>0</v>
      </c>
      <c r="AD3488">
        <v>0</v>
      </c>
      <c r="AE3488">
        <v>0</v>
      </c>
      <c r="AF3488">
        <v>0</v>
      </c>
    </row>
    <row r="3489" spans="1:32">
      <c r="A3489" t="s">
        <v>9092</v>
      </c>
      <c r="B3489" t="s">
        <v>19</v>
      </c>
      <c r="C3489">
        <v>0</v>
      </c>
      <c r="D3489">
        <v>0</v>
      </c>
      <c r="E3489">
        <v>0</v>
      </c>
      <c r="F3489">
        <v>0</v>
      </c>
      <c r="G3489">
        <v>0</v>
      </c>
      <c r="H3489">
        <v>0</v>
      </c>
      <c r="I3489">
        <v>0</v>
      </c>
      <c r="J3489">
        <v>0</v>
      </c>
      <c r="K3489">
        <v>0</v>
      </c>
      <c r="L3489">
        <v>0</v>
      </c>
      <c r="M3489">
        <v>0</v>
      </c>
      <c r="N3489">
        <v>0</v>
      </c>
      <c r="O3489">
        <v>0</v>
      </c>
      <c r="P3489">
        <v>0</v>
      </c>
      <c r="Q3489">
        <v>0</v>
      </c>
      <c r="R3489">
        <v>0</v>
      </c>
      <c r="S3489">
        <v>0</v>
      </c>
      <c r="T3489">
        <v>0</v>
      </c>
      <c r="U3489">
        <v>0</v>
      </c>
      <c r="V3489">
        <v>0</v>
      </c>
      <c r="W3489">
        <v>0</v>
      </c>
      <c r="X3489">
        <v>0</v>
      </c>
      <c r="Y3489">
        <v>0</v>
      </c>
      <c r="Z3489">
        <v>0</v>
      </c>
      <c r="AA3489">
        <v>0</v>
      </c>
      <c r="AB3489">
        <v>0</v>
      </c>
      <c r="AC3489">
        <v>0</v>
      </c>
      <c r="AD3489">
        <v>0</v>
      </c>
      <c r="AE3489">
        <v>0</v>
      </c>
      <c r="AF3489">
        <v>0</v>
      </c>
    </row>
    <row r="3490" spans="1:32">
      <c r="A3490" t="s">
        <v>9093</v>
      </c>
      <c r="B3490" t="s">
        <v>19</v>
      </c>
      <c r="C3490">
        <v>0</v>
      </c>
      <c r="D3490">
        <v>0</v>
      </c>
      <c r="E3490">
        <v>0</v>
      </c>
      <c r="F3490">
        <v>0</v>
      </c>
      <c r="G3490">
        <v>0</v>
      </c>
      <c r="H3490">
        <v>0</v>
      </c>
      <c r="I3490">
        <v>0</v>
      </c>
      <c r="J3490">
        <v>0</v>
      </c>
      <c r="K3490">
        <v>0</v>
      </c>
      <c r="L3490">
        <v>0</v>
      </c>
      <c r="M3490">
        <v>0</v>
      </c>
      <c r="N3490">
        <v>0</v>
      </c>
      <c r="O3490">
        <v>0</v>
      </c>
      <c r="P3490">
        <v>0</v>
      </c>
      <c r="Q3490">
        <v>0</v>
      </c>
      <c r="R3490">
        <v>0</v>
      </c>
      <c r="S3490">
        <v>0</v>
      </c>
      <c r="T3490">
        <v>0</v>
      </c>
      <c r="U3490">
        <v>0</v>
      </c>
      <c r="V3490">
        <v>0</v>
      </c>
      <c r="W3490">
        <v>0</v>
      </c>
      <c r="X3490">
        <v>0</v>
      </c>
      <c r="Y3490">
        <v>0</v>
      </c>
      <c r="Z3490">
        <v>0</v>
      </c>
      <c r="AA3490">
        <v>0</v>
      </c>
      <c r="AB3490">
        <v>0</v>
      </c>
      <c r="AC3490">
        <v>0</v>
      </c>
      <c r="AD3490">
        <v>0</v>
      </c>
      <c r="AE3490">
        <v>0</v>
      </c>
      <c r="AF3490">
        <v>0</v>
      </c>
    </row>
    <row r="3491" spans="1:32">
      <c r="A3491" t="s">
        <v>9094</v>
      </c>
      <c r="B3491" t="s">
        <v>19</v>
      </c>
      <c r="C3491">
        <v>0</v>
      </c>
      <c r="D3491">
        <v>0</v>
      </c>
      <c r="E3491">
        <v>0</v>
      </c>
      <c r="F3491">
        <v>0</v>
      </c>
      <c r="G3491">
        <v>0</v>
      </c>
      <c r="H3491">
        <v>0</v>
      </c>
      <c r="I3491">
        <v>0</v>
      </c>
      <c r="J3491">
        <v>0</v>
      </c>
      <c r="K3491">
        <v>0</v>
      </c>
      <c r="L3491">
        <v>0</v>
      </c>
      <c r="M3491">
        <v>0</v>
      </c>
      <c r="N3491">
        <v>0</v>
      </c>
      <c r="O3491">
        <v>0</v>
      </c>
      <c r="P3491">
        <v>0</v>
      </c>
      <c r="Q3491">
        <v>0</v>
      </c>
      <c r="R3491">
        <v>0</v>
      </c>
      <c r="S3491">
        <v>0</v>
      </c>
      <c r="T3491">
        <v>0</v>
      </c>
      <c r="U3491">
        <v>0</v>
      </c>
      <c r="V3491">
        <v>0</v>
      </c>
      <c r="W3491">
        <v>0</v>
      </c>
      <c r="X3491">
        <v>0</v>
      </c>
      <c r="Y3491">
        <v>0</v>
      </c>
      <c r="Z3491">
        <v>0</v>
      </c>
      <c r="AA3491">
        <v>0</v>
      </c>
      <c r="AB3491">
        <v>0</v>
      </c>
      <c r="AC3491">
        <v>0</v>
      </c>
      <c r="AD3491">
        <v>0</v>
      </c>
      <c r="AE3491">
        <v>0</v>
      </c>
      <c r="AF3491">
        <v>0</v>
      </c>
    </row>
    <row r="3492" spans="1:32">
      <c r="A3492" t="s">
        <v>9095</v>
      </c>
      <c r="B3492" t="s">
        <v>19</v>
      </c>
      <c r="C3492">
        <v>0</v>
      </c>
      <c r="D3492">
        <v>0</v>
      </c>
      <c r="E3492">
        <v>0</v>
      </c>
      <c r="F3492">
        <v>0</v>
      </c>
      <c r="G3492">
        <v>0</v>
      </c>
      <c r="H3492">
        <v>0</v>
      </c>
      <c r="I3492">
        <v>0</v>
      </c>
      <c r="J3492">
        <v>0</v>
      </c>
      <c r="K3492">
        <v>0</v>
      </c>
      <c r="L3492">
        <v>0</v>
      </c>
      <c r="M3492">
        <v>0</v>
      </c>
      <c r="N3492">
        <v>0</v>
      </c>
      <c r="O3492">
        <v>0</v>
      </c>
      <c r="P3492">
        <v>0</v>
      </c>
      <c r="Q3492">
        <v>0</v>
      </c>
      <c r="R3492">
        <v>0</v>
      </c>
      <c r="S3492">
        <v>0</v>
      </c>
      <c r="T3492">
        <v>0</v>
      </c>
      <c r="U3492">
        <v>0</v>
      </c>
      <c r="V3492">
        <v>0</v>
      </c>
      <c r="W3492">
        <v>0</v>
      </c>
      <c r="X3492">
        <v>0</v>
      </c>
      <c r="Y3492">
        <v>0</v>
      </c>
      <c r="Z3492">
        <v>0</v>
      </c>
      <c r="AA3492">
        <v>0</v>
      </c>
      <c r="AB3492">
        <v>0</v>
      </c>
      <c r="AC3492">
        <v>0</v>
      </c>
      <c r="AD3492">
        <v>0</v>
      </c>
      <c r="AE3492">
        <v>0</v>
      </c>
      <c r="AF3492">
        <v>0</v>
      </c>
    </row>
    <row r="3493" spans="1:32">
      <c r="A3493" t="s">
        <v>9096</v>
      </c>
      <c r="B3493" t="s">
        <v>19</v>
      </c>
      <c r="C3493">
        <v>0</v>
      </c>
      <c r="D3493">
        <v>0</v>
      </c>
      <c r="E3493">
        <v>0</v>
      </c>
      <c r="F3493">
        <v>0</v>
      </c>
      <c r="G3493">
        <v>0</v>
      </c>
      <c r="H3493">
        <v>0</v>
      </c>
      <c r="I3493">
        <v>0</v>
      </c>
      <c r="J3493">
        <v>0</v>
      </c>
      <c r="K3493">
        <v>0</v>
      </c>
      <c r="L3493">
        <v>0</v>
      </c>
      <c r="M3493">
        <v>0</v>
      </c>
      <c r="N3493">
        <v>0</v>
      </c>
      <c r="O3493">
        <v>0</v>
      </c>
      <c r="P3493">
        <v>0</v>
      </c>
      <c r="Q3493">
        <v>0</v>
      </c>
      <c r="R3493">
        <v>0</v>
      </c>
      <c r="S3493">
        <v>0</v>
      </c>
      <c r="T3493">
        <v>0</v>
      </c>
      <c r="U3493">
        <v>0</v>
      </c>
      <c r="V3493">
        <v>0</v>
      </c>
      <c r="W3493">
        <v>0</v>
      </c>
      <c r="X3493">
        <v>0</v>
      </c>
      <c r="Y3493">
        <v>0</v>
      </c>
      <c r="Z3493">
        <v>0</v>
      </c>
      <c r="AA3493">
        <v>0</v>
      </c>
      <c r="AB3493">
        <v>0</v>
      </c>
      <c r="AC3493">
        <v>0</v>
      </c>
      <c r="AD3493">
        <v>0</v>
      </c>
      <c r="AE3493">
        <v>0</v>
      </c>
      <c r="AF3493">
        <v>0</v>
      </c>
    </row>
    <row r="3494" spans="1:32">
      <c r="A3494" t="s">
        <v>9097</v>
      </c>
      <c r="B3494" t="s">
        <v>19</v>
      </c>
      <c r="C3494" s="2">
        <v>80668000000</v>
      </c>
      <c r="D3494" s="2">
        <v>80968200000</v>
      </c>
      <c r="E3494" s="2">
        <v>80968200000</v>
      </c>
      <c r="F3494" s="2">
        <v>80067700000</v>
      </c>
      <c r="G3494" s="2">
        <v>80142700000</v>
      </c>
      <c r="H3494" s="2">
        <v>82093800000</v>
      </c>
      <c r="I3494" s="2">
        <v>83669600000</v>
      </c>
      <c r="J3494" s="2">
        <v>83819700000</v>
      </c>
      <c r="K3494" s="2">
        <v>83969800000</v>
      </c>
      <c r="L3494" s="2">
        <v>84194900000</v>
      </c>
      <c r="M3494" s="2">
        <v>84795200000</v>
      </c>
      <c r="N3494" s="2">
        <v>86371000000</v>
      </c>
      <c r="O3494" s="2">
        <v>87721800000</v>
      </c>
      <c r="P3494" s="2">
        <v>88847400000</v>
      </c>
      <c r="Q3494" s="2">
        <v>90348200000</v>
      </c>
      <c r="R3494" s="2">
        <v>91698900000</v>
      </c>
      <c r="S3494" s="2">
        <v>93049600000</v>
      </c>
      <c r="T3494" s="2">
        <v>94475400000</v>
      </c>
      <c r="U3494" s="2">
        <v>95450900000</v>
      </c>
      <c r="V3494" s="2">
        <v>96501400000</v>
      </c>
      <c r="W3494" s="2">
        <v>97702100000</v>
      </c>
      <c r="X3494" s="2">
        <v>98752600000</v>
      </c>
      <c r="Y3494" s="2">
        <v>99578100000</v>
      </c>
      <c r="Z3494" s="2">
        <v>100253000000</v>
      </c>
      <c r="AA3494" s="2">
        <v>100629000000</v>
      </c>
      <c r="AB3494" s="2">
        <v>101529000000</v>
      </c>
      <c r="AC3494" s="2">
        <v>102580000000</v>
      </c>
      <c r="AD3494" s="2">
        <v>103405000000</v>
      </c>
      <c r="AE3494" s="2">
        <v>103930000000</v>
      </c>
      <c r="AF3494" s="2">
        <v>105131000000</v>
      </c>
    </row>
    <row r="3495" spans="1:32">
      <c r="A3495" t="s">
        <v>9098</v>
      </c>
      <c r="B3495" t="s">
        <v>19</v>
      </c>
      <c r="C3495" s="2">
        <v>1497480</v>
      </c>
      <c r="D3495" s="2">
        <v>1503050</v>
      </c>
      <c r="E3495" s="2">
        <v>1503050</v>
      </c>
      <c r="F3495" s="2">
        <v>1486330</v>
      </c>
      <c r="G3495" s="2">
        <v>1487720</v>
      </c>
      <c r="H3495" s="2">
        <v>1523940</v>
      </c>
      <c r="I3495" s="2">
        <v>1553200</v>
      </c>
      <c r="J3495" s="2">
        <v>1555980</v>
      </c>
      <c r="K3495" s="2">
        <v>1558770</v>
      </c>
      <c r="L3495" s="2">
        <v>1562950</v>
      </c>
      <c r="M3495" s="2">
        <v>1574090</v>
      </c>
      <c r="N3495" s="2">
        <v>1603340</v>
      </c>
      <c r="O3495" s="2">
        <v>1628420</v>
      </c>
      <c r="P3495" s="2">
        <v>1649310</v>
      </c>
      <c r="Q3495" s="2">
        <v>1677170</v>
      </c>
      <c r="R3495" s="2">
        <v>1702250</v>
      </c>
      <c r="S3495" s="2">
        <v>1727320</v>
      </c>
      <c r="T3495" s="2">
        <v>1753790</v>
      </c>
      <c r="U3495" s="2">
        <v>1771900</v>
      </c>
      <c r="V3495" s="2">
        <v>1791400</v>
      </c>
      <c r="W3495" s="2">
        <v>1813690</v>
      </c>
      <c r="X3495" s="2">
        <v>1833190</v>
      </c>
      <c r="Y3495" s="2">
        <v>1848510</v>
      </c>
      <c r="Z3495" s="2">
        <v>1861050</v>
      </c>
      <c r="AA3495" s="2">
        <v>1868010</v>
      </c>
      <c r="AB3495" s="2">
        <v>1884730</v>
      </c>
      <c r="AC3495" s="2">
        <v>1904230</v>
      </c>
      <c r="AD3495" s="2">
        <v>1919550</v>
      </c>
      <c r="AE3495" s="2">
        <v>1929310</v>
      </c>
      <c r="AF3495" s="2">
        <v>1951590</v>
      </c>
    </row>
    <row r="3496" spans="1:32">
      <c r="A3496" t="s">
        <v>9099</v>
      </c>
      <c r="B3496" t="s">
        <v>19</v>
      </c>
      <c r="C3496" s="2">
        <v>7379880</v>
      </c>
      <c r="D3496" s="2">
        <v>7407340</v>
      </c>
      <c r="E3496" s="2">
        <v>7407340</v>
      </c>
      <c r="F3496" s="2">
        <v>7324960</v>
      </c>
      <c r="G3496" s="2">
        <v>7331820</v>
      </c>
      <c r="H3496" s="2">
        <v>7510310</v>
      </c>
      <c r="I3496" s="2">
        <v>7654480</v>
      </c>
      <c r="J3496" s="2">
        <v>7668210</v>
      </c>
      <c r="K3496" s="2">
        <v>7681940</v>
      </c>
      <c r="L3496" s="2">
        <v>7702530</v>
      </c>
      <c r="M3496" s="2">
        <v>7757450</v>
      </c>
      <c r="N3496" s="2">
        <v>7901620</v>
      </c>
      <c r="O3496" s="2">
        <v>8025190</v>
      </c>
      <c r="P3496" s="2">
        <v>8128160</v>
      </c>
      <c r="Q3496" s="2">
        <v>8265460</v>
      </c>
      <c r="R3496" s="2">
        <v>8389030</v>
      </c>
      <c r="S3496" s="2">
        <v>8512600</v>
      </c>
      <c r="T3496" s="2">
        <v>8643040</v>
      </c>
      <c r="U3496" s="2">
        <v>8732280</v>
      </c>
      <c r="V3496" s="2">
        <v>8828390</v>
      </c>
      <c r="W3496" s="2">
        <v>8938230</v>
      </c>
      <c r="X3496" s="2">
        <v>9034340</v>
      </c>
      <c r="Y3496" s="2">
        <v>9109860</v>
      </c>
      <c r="Z3496" s="2">
        <v>9171640</v>
      </c>
      <c r="AA3496" s="2">
        <v>9205970</v>
      </c>
      <c r="AB3496" s="2">
        <v>9288350</v>
      </c>
      <c r="AC3496" s="2">
        <v>9384460</v>
      </c>
      <c r="AD3496" s="2">
        <v>9459970</v>
      </c>
      <c r="AE3496" s="2">
        <v>9508030</v>
      </c>
      <c r="AF3496" s="2">
        <v>9617870</v>
      </c>
    </row>
    <row r="3497" spans="1:32">
      <c r="A3497" t="s">
        <v>9100</v>
      </c>
      <c r="B3497" t="s">
        <v>19</v>
      </c>
      <c r="C3497" s="2">
        <v>21917100</v>
      </c>
      <c r="D3497" s="2">
        <v>21998700</v>
      </c>
      <c r="E3497" s="2">
        <v>21998700</v>
      </c>
      <c r="F3497" s="2">
        <v>21754000</v>
      </c>
      <c r="G3497" s="2">
        <v>21774400</v>
      </c>
      <c r="H3497" s="2">
        <v>22304500</v>
      </c>
      <c r="I3497" s="2">
        <v>22732600</v>
      </c>
      <c r="J3497" s="2">
        <v>22773400</v>
      </c>
      <c r="K3497" s="2">
        <v>22814200</v>
      </c>
      <c r="L3497" s="2">
        <v>22875300</v>
      </c>
      <c r="M3497" s="2">
        <v>23038400</v>
      </c>
      <c r="N3497" s="2">
        <v>23466600</v>
      </c>
      <c r="O3497" s="2">
        <v>23833600</v>
      </c>
      <c r="P3497" s="2">
        <v>24139400</v>
      </c>
      <c r="Q3497" s="2">
        <v>24547200</v>
      </c>
      <c r="R3497" s="2">
        <v>24914100</v>
      </c>
      <c r="S3497" s="2">
        <v>25281100</v>
      </c>
      <c r="T3497" s="2">
        <v>25668500</v>
      </c>
      <c r="U3497" s="2">
        <v>25933500</v>
      </c>
      <c r="V3497" s="2">
        <v>26219000</v>
      </c>
      <c r="W3497" s="2">
        <v>26545200</v>
      </c>
      <c r="X3497" s="2">
        <v>26830600</v>
      </c>
      <c r="Y3497" s="2">
        <v>27054900</v>
      </c>
      <c r="Z3497" s="2">
        <v>27238400</v>
      </c>
      <c r="AA3497" s="2">
        <v>27340300</v>
      </c>
      <c r="AB3497" s="2">
        <v>27585000</v>
      </c>
      <c r="AC3497" s="2">
        <v>27870400</v>
      </c>
      <c r="AD3497" s="2">
        <v>28094700</v>
      </c>
      <c r="AE3497" s="2">
        <v>28237400</v>
      </c>
      <c r="AF3497" s="2">
        <v>28563600</v>
      </c>
    </row>
    <row r="3498" spans="1:32">
      <c r="A3498" t="s">
        <v>9101</v>
      </c>
      <c r="B3498" t="s">
        <v>19</v>
      </c>
      <c r="C3498" s="2">
        <v>1553380</v>
      </c>
      <c r="D3498" s="2">
        <v>1559160</v>
      </c>
      <c r="E3498" s="2">
        <v>1559160</v>
      </c>
      <c r="F3498" s="2">
        <v>1541820</v>
      </c>
      <c r="G3498" s="2">
        <v>1543260</v>
      </c>
      <c r="H3498" s="2">
        <v>1580830</v>
      </c>
      <c r="I3498" s="2">
        <v>1611180</v>
      </c>
      <c r="J3498" s="2">
        <v>1614070</v>
      </c>
      <c r="K3498" s="2">
        <v>1616960</v>
      </c>
      <c r="L3498" s="2">
        <v>1621290</v>
      </c>
      <c r="M3498" s="2">
        <v>1632850</v>
      </c>
      <c r="N3498" s="2">
        <v>1663200</v>
      </c>
      <c r="O3498" s="2">
        <v>1689210</v>
      </c>
      <c r="P3498" s="2">
        <v>1710880</v>
      </c>
      <c r="Q3498" s="2">
        <v>1739780</v>
      </c>
      <c r="R3498" s="2">
        <v>1765790</v>
      </c>
      <c r="S3498" s="2">
        <v>1791800</v>
      </c>
      <c r="T3498" s="2">
        <v>1819260</v>
      </c>
      <c r="U3498" s="2">
        <v>1838040</v>
      </c>
      <c r="V3498" s="2">
        <v>1858270</v>
      </c>
      <c r="W3498" s="2">
        <v>1881390</v>
      </c>
      <c r="X3498" s="2">
        <v>1901620</v>
      </c>
      <c r="Y3498" s="2">
        <v>1917520</v>
      </c>
      <c r="Z3498" s="2">
        <v>1930520</v>
      </c>
      <c r="AA3498" s="2">
        <v>1937750</v>
      </c>
      <c r="AB3498" s="2">
        <v>1955090</v>
      </c>
      <c r="AC3498" s="2">
        <v>1975320</v>
      </c>
      <c r="AD3498" s="2">
        <v>1991210</v>
      </c>
      <c r="AE3498" s="2">
        <v>2001330</v>
      </c>
      <c r="AF3498" s="2">
        <v>2024450</v>
      </c>
    </row>
    <row r="3499" spans="1:32">
      <c r="A3499" t="s">
        <v>9102</v>
      </c>
      <c r="B3499" t="s">
        <v>19</v>
      </c>
      <c r="C3499" s="2">
        <v>1393200</v>
      </c>
      <c r="D3499" s="2">
        <v>1398380</v>
      </c>
      <c r="E3499" s="2">
        <v>1398380</v>
      </c>
      <c r="F3499" s="2">
        <v>1382830</v>
      </c>
      <c r="G3499" s="2">
        <v>1384130</v>
      </c>
      <c r="H3499" s="2">
        <v>1417820</v>
      </c>
      <c r="I3499" s="2">
        <v>1445040</v>
      </c>
      <c r="J3499" s="2">
        <v>1447630</v>
      </c>
      <c r="K3499" s="2">
        <v>1450220</v>
      </c>
      <c r="L3499" s="2">
        <v>1454110</v>
      </c>
      <c r="M3499" s="2">
        <v>1464480</v>
      </c>
      <c r="N3499" s="2">
        <v>1491700</v>
      </c>
      <c r="O3499" s="2">
        <v>1515020</v>
      </c>
      <c r="P3499" s="2">
        <v>1534460</v>
      </c>
      <c r="Q3499" s="2">
        <v>1560380</v>
      </c>
      <c r="R3499" s="2">
        <v>1583710</v>
      </c>
      <c r="S3499" s="2">
        <v>1607040</v>
      </c>
      <c r="T3499" s="2">
        <v>1631660</v>
      </c>
      <c r="U3499" s="2">
        <v>1648510</v>
      </c>
      <c r="V3499" s="2">
        <v>1666660</v>
      </c>
      <c r="W3499" s="2">
        <v>1687390</v>
      </c>
      <c r="X3499" s="2">
        <v>1705540</v>
      </c>
      <c r="Y3499" s="2">
        <v>1719790</v>
      </c>
      <c r="Z3499" s="2">
        <v>1731460</v>
      </c>
      <c r="AA3499" s="2">
        <v>1737940</v>
      </c>
      <c r="AB3499" s="2">
        <v>1753490</v>
      </c>
      <c r="AC3499" s="2">
        <v>1771630</v>
      </c>
      <c r="AD3499" s="2">
        <v>1785890</v>
      </c>
      <c r="AE3499" s="2">
        <v>1794960</v>
      </c>
      <c r="AF3499" s="2">
        <v>1815700</v>
      </c>
    </row>
    <row r="3500" spans="1:32">
      <c r="A3500" t="s">
        <v>9103</v>
      </c>
      <c r="B3500" t="s">
        <v>19</v>
      </c>
      <c r="C3500" s="2">
        <v>3614150</v>
      </c>
      <c r="D3500" s="2">
        <v>3627600</v>
      </c>
      <c r="E3500" s="2">
        <v>3627600</v>
      </c>
      <c r="F3500" s="2">
        <v>3587250</v>
      </c>
      <c r="G3500" s="2">
        <v>3590620</v>
      </c>
      <c r="H3500" s="2">
        <v>3678030</v>
      </c>
      <c r="I3500" s="2">
        <v>3748630</v>
      </c>
      <c r="J3500" s="2">
        <v>3755350</v>
      </c>
      <c r="K3500" s="2">
        <v>3762080</v>
      </c>
      <c r="L3500" s="2">
        <v>3772160</v>
      </c>
      <c r="M3500" s="2">
        <v>3799060</v>
      </c>
      <c r="N3500" s="2">
        <v>3869660</v>
      </c>
      <c r="O3500" s="2">
        <v>3930180</v>
      </c>
      <c r="P3500" s="2">
        <v>3980610</v>
      </c>
      <c r="Q3500" s="2">
        <v>4047850</v>
      </c>
      <c r="R3500" s="2">
        <v>4108360</v>
      </c>
      <c r="S3500" s="2">
        <v>4168880</v>
      </c>
      <c r="T3500" s="2">
        <v>4232760</v>
      </c>
      <c r="U3500" s="2">
        <v>4276460</v>
      </c>
      <c r="V3500" s="2">
        <v>4323530</v>
      </c>
      <c r="W3500" s="2">
        <v>4377320</v>
      </c>
      <c r="X3500" s="2">
        <v>4424390</v>
      </c>
      <c r="Y3500" s="2">
        <v>4461370</v>
      </c>
      <c r="Z3500" s="2">
        <v>4491630</v>
      </c>
      <c r="AA3500" s="2">
        <v>4508440</v>
      </c>
      <c r="AB3500" s="2">
        <v>4548790</v>
      </c>
      <c r="AC3500" s="2">
        <v>4595850</v>
      </c>
      <c r="AD3500" s="2">
        <v>4632840</v>
      </c>
      <c r="AE3500" s="2">
        <v>4656370</v>
      </c>
      <c r="AF3500" s="2">
        <v>4710160</v>
      </c>
    </row>
    <row r="3501" spans="1:32">
      <c r="A3501" t="s">
        <v>9104</v>
      </c>
      <c r="B3501" t="s">
        <v>19</v>
      </c>
      <c r="C3501">
        <v>364425</v>
      </c>
      <c r="D3501">
        <v>365781</v>
      </c>
      <c r="E3501">
        <v>365781</v>
      </c>
      <c r="F3501">
        <v>361713</v>
      </c>
      <c r="G3501">
        <v>362052</v>
      </c>
      <c r="H3501">
        <v>370866</v>
      </c>
      <c r="I3501">
        <v>377985</v>
      </c>
      <c r="J3501">
        <v>378663</v>
      </c>
      <c r="K3501">
        <v>379341</v>
      </c>
      <c r="L3501">
        <v>380358</v>
      </c>
      <c r="M3501">
        <v>383070</v>
      </c>
      <c r="N3501">
        <v>390189</v>
      </c>
      <c r="O3501">
        <v>396291</v>
      </c>
      <c r="P3501">
        <v>401376</v>
      </c>
      <c r="Q3501">
        <v>408156</v>
      </c>
      <c r="R3501">
        <v>414258</v>
      </c>
      <c r="S3501">
        <v>420360</v>
      </c>
      <c r="T3501">
        <v>426801</v>
      </c>
      <c r="U3501">
        <v>431208</v>
      </c>
      <c r="V3501">
        <v>435954</v>
      </c>
      <c r="W3501">
        <v>441378</v>
      </c>
      <c r="X3501">
        <v>446124</v>
      </c>
      <c r="Y3501">
        <v>449853</v>
      </c>
      <c r="Z3501">
        <v>452904</v>
      </c>
      <c r="AA3501">
        <v>454599</v>
      </c>
      <c r="AB3501">
        <v>458667</v>
      </c>
      <c r="AC3501">
        <v>463413</v>
      </c>
      <c r="AD3501">
        <v>467142</v>
      </c>
      <c r="AE3501">
        <v>469515</v>
      </c>
      <c r="AF3501">
        <v>474939</v>
      </c>
    </row>
    <row r="3502" spans="1:32">
      <c r="A3502" t="s">
        <v>9105</v>
      </c>
      <c r="B3502" t="s">
        <v>19</v>
      </c>
      <c r="C3502">
        <v>239725</v>
      </c>
      <c r="D3502">
        <v>240617</v>
      </c>
      <c r="E3502">
        <v>240617</v>
      </c>
      <c r="F3502">
        <v>237941</v>
      </c>
      <c r="G3502">
        <v>238164</v>
      </c>
      <c r="H3502">
        <v>243962</v>
      </c>
      <c r="I3502">
        <v>248645</v>
      </c>
      <c r="J3502">
        <v>249091</v>
      </c>
      <c r="K3502">
        <v>249537</v>
      </c>
      <c r="L3502">
        <v>250206</v>
      </c>
      <c r="M3502">
        <v>251990</v>
      </c>
      <c r="N3502">
        <v>256673</v>
      </c>
      <c r="O3502">
        <v>260687</v>
      </c>
      <c r="P3502">
        <v>264032</v>
      </c>
      <c r="Q3502">
        <v>268492</v>
      </c>
      <c r="R3502">
        <v>272506</v>
      </c>
      <c r="S3502">
        <v>276520</v>
      </c>
      <c r="T3502">
        <v>280757</v>
      </c>
      <c r="U3502">
        <v>283656</v>
      </c>
      <c r="V3502">
        <v>286778</v>
      </c>
      <c r="W3502">
        <v>290346</v>
      </c>
      <c r="X3502">
        <v>293468</v>
      </c>
      <c r="Y3502">
        <v>295921</v>
      </c>
      <c r="Z3502">
        <v>297928</v>
      </c>
      <c r="AA3502">
        <v>299043</v>
      </c>
      <c r="AB3502">
        <v>301719</v>
      </c>
      <c r="AC3502">
        <v>304841</v>
      </c>
      <c r="AD3502">
        <v>307294</v>
      </c>
      <c r="AE3502">
        <v>308855</v>
      </c>
      <c r="AF3502">
        <v>312423</v>
      </c>
    </row>
    <row r="3503" spans="1:32">
      <c r="A3503" t="s">
        <v>9106</v>
      </c>
      <c r="B3503" t="s">
        <v>19</v>
      </c>
      <c r="C3503" s="2">
        <v>2241380</v>
      </c>
      <c r="D3503" s="2">
        <v>2249720</v>
      </c>
      <c r="E3503" s="2">
        <v>2249720</v>
      </c>
      <c r="F3503" s="2">
        <v>2224700</v>
      </c>
      <c r="G3503" s="2">
        <v>2226780</v>
      </c>
      <c r="H3503" s="2">
        <v>2280990</v>
      </c>
      <c r="I3503" s="2">
        <v>2324780</v>
      </c>
      <c r="J3503" s="2">
        <v>2328950</v>
      </c>
      <c r="K3503" s="2">
        <v>2333120</v>
      </c>
      <c r="L3503" s="2">
        <v>2339370</v>
      </c>
      <c r="M3503" s="2">
        <v>2356050</v>
      </c>
      <c r="N3503" s="2">
        <v>2399840</v>
      </c>
      <c r="O3503" s="2">
        <v>2437370</v>
      </c>
      <c r="P3503" s="2">
        <v>2468640</v>
      </c>
      <c r="Q3503" s="2">
        <v>2510340</v>
      </c>
      <c r="R3503" s="2">
        <v>2547870</v>
      </c>
      <c r="S3503" s="2">
        <v>2585400</v>
      </c>
      <c r="T3503" s="2">
        <v>2625020</v>
      </c>
      <c r="U3503" s="2">
        <v>2652120</v>
      </c>
      <c r="V3503" s="2">
        <v>2681310</v>
      </c>
      <c r="W3503" s="2">
        <v>2714670</v>
      </c>
      <c r="X3503" s="2">
        <v>2743860</v>
      </c>
      <c r="Y3503" s="2">
        <v>2766800</v>
      </c>
      <c r="Z3503" s="2">
        <v>2785560</v>
      </c>
      <c r="AA3503" s="2">
        <v>2795990</v>
      </c>
      <c r="AB3503" s="2">
        <v>2821010</v>
      </c>
      <c r="AC3503" s="2">
        <v>2850200</v>
      </c>
      <c r="AD3503" s="2">
        <v>2873130</v>
      </c>
      <c r="AE3503" s="2">
        <v>2887730</v>
      </c>
      <c r="AF3503" s="2">
        <v>2921090</v>
      </c>
    </row>
    <row r="3504" spans="1:32">
      <c r="A3504" t="s">
        <v>9107</v>
      </c>
      <c r="B3504" t="s">
        <v>19</v>
      </c>
      <c r="C3504">
        <v>710575</v>
      </c>
      <c r="D3504">
        <v>713219</v>
      </c>
      <c r="E3504">
        <v>713219</v>
      </c>
      <c r="F3504">
        <v>705287</v>
      </c>
      <c r="G3504">
        <v>705948</v>
      </c>
      <c r="H3504">
        <v>723134</v>
      </c>
      <c r="I3504">
        <v>737015</v>
      </c>
      <c r="J3504">
        <v>738337</v>
      </c>
      <c r="K3504">
        <v>739659</v>
      </c>
      <c r="L3504">
        <v>741642</v>
      </c>
      <c r="M3504">
        <v>746930</v>
      </c>
      <c r="N3504">
        <v>760811</v>
      </c>
      <c r="O3504">
        <v>772709</v>
      </c>
      <c r="P3504">
        <v>782624</v>
      </c>
      <c r="Q3504">
        <v>795844</v>
      </c>
      <c r="R3504">
        <v>807742</v>
      </c>
      <c r="S3504">
        <v>819640</v>
      </c>
      <c r="T3504">
        <v>832199</v>
      </c>
      <c r="U3504">
        <v>840792</v>
      </c>
      <c r="V3504">
        <v>850046</v>
      </c>
      <c r="W3504">
        <v>860622</v>
      </c>
      <c r="X3504">
        <v>869876</v>
      </c>
      <c r="Y3504">
        <v>877147</v>
      </c>
      <c r="Z3504">
        <v>883096</v>
      </c>
      <c r="AA3504">
        <v>886401</v>
      </c>
      <c r="AB3504">
        <v>894333</v>
      </c>
      <c r="AC3504">
        <v>903587</v>
      </c>
      <c r="AD3504">
        <v>910858</v>
      </c>
      <c r="AE3504">
        <v>915485</v>
      </c>
      <c r="AF3504">
        <v>926061</v>
      </c>
    </row>
    <row r="3505" spans="1:32">
      <c r="A3505" t="s">
        <v>9108</v>
      </c>
      <c r="B3505" t="s">
        <v>19</v>
      </c>
      <c r="C3505">
        <v>0</v>
      </c>
      <c r="D3505">
        <v>0</v>
      </c>
      <c r="E3505">
        <v>0</v>
      </c>
      <c r="F3505">
        <v>0</v>
      </c>
      <c r="G3505">
        <v>0</v>
      </c>
      <c r="H3505">
        <v>0</v>
      </c>
      <c r="I3505">
        <v>0</v>
      </c>
      <c r="J3505">
        <v>0</v>
      </c>
      <c r="K3505">
        <v>0</v>
      </c>
      <c r="L3505">
        <v>0</v>
      </c>
      <c r="M3505">
        <v>0</v>
      </c>
      <c r="N3505">
        <v>0</v>
      </c>
      <c r="O3505">
        <v>0</v>
      </c>
      <c r="P3505">
        <v>0</v>
      </c>
      <c r="Q3505">
        <v>0</v>
      </c>
      <c r="R3505">
        <v>0</v>
      </c>
      <c r="S3505">
        <v>0</v>
      </c>
      <c r="T3505">
        <v>0</v>
      </c>
      <c r="U3505">
        <v>0</v>
      </c>
      <c r="V3505">
        <v>0</v>
      </c>
      <c r="W3505">
        <v>0</v>
      </c>
      <c r="X3505">
        <v>0</v>
      </c>
      <c r="Y3505">
        <v>0</v>
      </c>
      <c r="Z3505">
        <v>0</v>
      </c>
      <c r="AA3505">
        <v>0</v>
      </c>
      <c r="AB3505">
        <v>0</v>
      </c>
      <c r="AC3505">
        <v>0</v>
      </c>
      <c r="AD3505">
        <v>0</v>
      </c>
      <c r="AE3505">
        <v>0</v>
      </c>
      <c r="AF3505">
        <v>0</v>
      </c>
    </row>
    <row r="3506" spans="1:32">
      <c r="A3506" t="s">
        <v>9109</v>
      </c>
      <c r="B3506" t="s">
        <v>19</v>
      </c>
      <c r="C3506" s="2">
        <v>145653000000</v>
      </c>
      <c r="D3506" s="2">
        <v>146253000000</v>
      </c>
      <c r="E3506" s="2">
        <v>153607000000</v>
      </c>
      <c r="F3506" s="2">
        <v>152856000000</v>
      </c>
      <c r="G3506" s="2">
        <v>151131000000</v>
      </c>
      <c r="H3506" s="2">
        <v>150155000000</v>
      </c>
      <c r="I3506" s="2">
        <v>152256000000</v>
      </c>
      <c r="J3506" s="2">
        <v>153682000000</v>
      </c>
      <c r="K3506" s="2">
        <v>152181000000</v>
      </c>
      <c r="L3506" s="2">
        <v>150830000000</v>
      </c>
      <c r="M3506" s="2">
        <v>150305000000</v>
      </c>
      <c r="N3506" s="2">
        <v>151656000000</v>
      </c>
      <c r="O3506" s="2">
        <v>153157000000</v>
      </c>
      <c r="P3506" s="2">
        <v>154657000000</v>
      </c>
      <c r="Q3506" s="2">
        <v>156233000000</v>
      </c>
      <c r="R3506" s="2">
        <v>157959000000</v>
      </c>
      <c r="S3506" s="2">
        <v>158710000000</v>
      </c>
      <c r="T3506" s="2">
        <v>159985000000</v>
      </c>
      <c r="U3506" s="2">
        <v>160961000000</v>
      </c>
      <c r="V3506" s="2">
        <v>162011000000</v>
      </c>
      <c r="W3506" s="2">
        <v>163437000000</v>
      </c>
      <c r="X3506" s="2">
        <v>165088000000</v>
      </c>
      <c r="Y3506" s="2">
        <v>166139000000</v>
      </c>
      <c r="Z3506" s="2">
        <v>167039000000</v>
      </c>
      <c r="AA3506" s="2">
        <v>167864000000</v>
      </c>
      <c r="AB3506" s="2">
        <v>169065000000</v>
      </c>
      <c r="AC3506" s="2">
        <v>170566000000</v>
      </c>
      <c r="AD3506" s="2">
        <v>171767000000</v>
      </c>
      <c r="AE3506" s="2">
        <v>172742000000</v>
      </c>
      <c r="AF3506" s="2">
        <v>174318000000</v>
      </c>
    </row>
    <row r="3507" spans="1:32">
      <c r="A3507" t="s">
        <v>9110</v>
      </c>
      <c r="B3507" t="s">
        <v>19</v>
      </c>
      <c r="C3507" s="2">
        <v>2703810</v>
      </c>
      <c r="D3507" s="2">
        <v>2714960</v>
      </c>
      <c r="E3507" s="2">
        <v>2851470</v>
      </c>
      <c r="F3507" s="2">
        <v>2837540</v>
      </c>
      <c r="G3507" s="2">
        <v>2805500</v>
      </c>
      <c r="H3507" s="2">
        <v>2787390</v>
      </c>
      <c r="I3507" s="2">
        <v>2826400</v>
      </c>
      <c r="J3507" s="2">
        <v>2852860</v>
      </c>
      <c r="K3507" s="2">
        <v>2825000</v>
      </c>
      <c r="L3507" s="2">
        <v>2799930</v>
      </c>
      <c r="M3507" s="2">
        <v>2790180</v>
      </c>
      <c r="N3507" s="2">
        <v>2815250</v>
      </c>
      <c r="O3507" s="2">
        <v>2843110</v>
      </c>
      <c r="P3507" s="2">
        <v>2870970</v>
      </c>
      <c r="Q3507" s="2">
        <v>2900230</v>
      </c>
      <c r="R3507" s="2">
        <v>2932270</v>
      </c>
      <c r="S3507" s="2">
        <v>2946200</v>
      </c>
      <c r="T3507" s="2">
        <v>2969880</v>
      </c>
      <c r="U3507" s="2">
        <v>2987990</v>
      </c>
      <c r="V3507" s="2">
        <v>3007490</v>
      </c>
      <c r="W3507" s="2">
        <v>3033950</v>
      </c>
      <c r="X3507" s="2">
        <v>3064600</v>
      </c>
      <c r="Y3507" s="2">
        <v>3084100</v>
      </c>
      <c r="Z3507" s="2">
        <v>3100820</v>
      </c>
      <c r="AA3507" s="2">
        <v>3116140</v>
      </c>
      <c r="AB3507" s="2">
        <v>3138430</v>
      </c>
      <c r="AC3507" s="2">
        <v>3166290</v>
      </c>
      <c r="AD3507" s="2">
        <v>3188580</v>
      </c>
      <c r="AE3507" s="2">
        <v>3206690</v>
      </c>
      <c r="AF3507" s="2">
        <v>3235940</v>
      </c>
    </row>
    <row r="3508" spans="1:32">
      <c r="A3508" t="s">
        <v>9111</v>
      </c>
      <c r="B3508" t="s">
        <v>19</v>
      </c>
      <c r="C3508" s="2">
        <v>13325000</v>
      </c>
      <c r="D3508" s="2">
        <v>13379900</v>
      </c>
      <c r="E3508" s="2">
        <v>14052700</v>
      </c>
      <c r="F3508" s="2">
        <v>13984000</v>
      </c>
      <c r="G3508" s="2">
        <v>13826100</v>
      </c>
      <c r="H3508" s="2">
        <v>13736900</v>
      </c>
      <c r="I3508" s="2">
        <v>13929100</v>
      </c>
      <c r="J3508" s="2">
        <v>14059500</v>
      </c>
      <c r="K3508" s="2">
        <v>13922200</v>
      </c>
      <c r="L3508" s="2">
        <v>13798700</v>
      </c>
      <c r="M3508" s="2">
        <v>13750600</v>
      </c>
      <c r="N3508" s="2">
        <v>13874200</v>
      </c>
      <c r="O3508" s="2">
        <v>14011500</v>
      </c>
      <c r="P3508" s="2">
        <v>14148800</v>
      </c>
      <c r="Q3508" s="2">
        <v>14292900</v>
      </c>
      <c r="R3508" s="2">
        <v>14450800</v>
      </c>
      <c r="S3508" s="2">
        <v>14519500</v>
      </c>
      <c r="T3508" s="2">
        <v>14636200</v>
      </c>
      <c r="U3508" s="2">
        <v>14725400</v>
      </c>
      <c r="V3508" s="2">
        <v>14821500</v>
      </c>
      <c r="W3508" s="2">
        <v>14952000</v>
      </c>
      <c r="X3508" s="2">
        <v>15103000</v>
      </c>
      <c r="Y3508" s="2">
        <v>15199100</v>
      </c>
      <c r="Z3508" s="2">
        <v>15281500</v>
      </c>
      <c r="AA3508" s="2">
        <v>15357000</v>
      </c>
      <c r="AB3508" s="2">
        <v>15466800</v>
      </c>
      <c r="AC3508" s="2">
        <v>15604100</v>
      </c>
      <c r="AD3508" s="2">
        <v>15714000</v>
      </c>
      <c r="AE3508" s="2">
        <v>15803200</v>
      </c>
      <c r="AF3508" s="2">
        <v>15947400</v>
      </c>
    </row>
    <row r="3509" spans="1:32">
      <c r="A3509" t="s">
        <v>9112</v>
      </c>
      <c r="B3509" t="s">
        <v>19</v>
      </c>
      <c r="C3509" s="2">
        <v>39573100</v>
      </c>
      <c r="D3509" s="2">
        <v>39736200</v>
      </c>
      <c r="E3509" s="2">
        <v>41734200</v>
      </c>
      <c r="F3509" s="2">
        <v>41530400</v>
      </c>
      <c r="G3509" s="2">
        <v>41061400</v>
      </c>
      <c r="H3509" s="2">
        <v>40796400</v>
      </c>
      <c r="I3509" s="2">
        <v>41367300</v>
      </c>
      <c r="J3509" s="2">
        <v>41754600</v>
      </c>
      <c r="K3509" s="2">
        <v>41346900</v>
      </c>
      <c r="L3509" s="2">
        <v>40979900</v>
      </c>
      <c r="M3509" s="2">
        <v>40837200</v>
      </c>
      <c r="N3509" s="2">
        <v>41204100</v>
      </c>
      <c r="O3509" s="2">
        <v>41611900</v>
      </c>
      <c r="P3509" s="2">
        <v>42019700</v>
      </c>
      <c r="Q3509" s="2">
        <v>42447800</v>
      </c>
      <c r="R3509" s="2">
        <v>42916700</v>
      </c>
      <c r="S3509" s="2">
        <v>43120600</v>
      </c>
      <c r="T3509" s="2">
        <v>43467200</v>
      </c>
      <c r="U3509" s="2">
        <v>43732300</v>
      </c>
      <c r="V3509" s="2">
        <v>44017700</v>
      </c>
      <c r="W3509" s="2">
        <v>44405100</v>
      </c>
      <c r="X3509" s="2">
        <v>44853600</v>
      </c>
      <c r="Y3509" s="2">
        <v>45139000</v>
      </c>
      <c r="Z3509" s="2">
        <v>45383700</v>
      </c>
      <c r="AA3509" s="2">
        <v>45608000</v>
      </c>
      <c r="AB3509" s="2">
        <v>45934200</v>
      </c>
      <c r="AC3509" s="2">
        <v>46341900</v>
      </c>
      <c r="AD3509" s="2">
        <v>46668100</v>
      </c>
      <c r="AE3509" s="2">
        <v>46933200</v>
      </c>
      <c r="AF3509" s="2">
        <v>47361300</v>
      </c>
    </row>
    <row r="3510" spans="1:32">
      <c r="A3510" t="s">
        <v>9113</v>
      </c>
      <c r="B3510" t="s">
        <v>19</v>
      </c>
      <c r="C3510" s="2">
        <v>2804750</v>
      </c>
      <c r="D3510" s="2">
        <v>2816310</v>
      </c>
      <c r="E3510" s="2">
        <v>2957920</v>
      </c>
      <c r="F3510" s="2">
        <v>2943470</v>
      </c>
      <c r="G3510" s="2">
        <v>2910230</v>
      </c>
      <c r="H3510" s="2">
        <v>2891450</v>
      </c>
      <c r="I3510" s="2">
        <v>2931910</v>
      </c>
      <c r="J3510" s="2">
        <v>2959360</v>
      </c>
      <c r="K3510" s="2">
        <v>2930460</v>
      </c>
      <c r="L3510" s="2">
        <v>2904450</v>
      </c>
      <c r="M3510" s="2">
        <v>2894340</v>
      </c>
      <c r="N3510" s="2">
        <v>2920350</v>
      </c>
      <c r="O3510" s="2">
        <v>2949250</v>
      </c>
      <c r="P3510" s="2">
        <v>2978150</v>
      </c>
      <c r="Q3510" s="2">
        <v>3008490</v>
      </c>
      <c r="R3510" s="2">
        <v>3041730</v>
      </c>
      <c r="S3510" s="2">
        <v>3056180</v>
      </c>
      <c r="T3510" s="2">
        <v>3080740</v>
      </c>
      <c r="U3510" s="2">
        <v>3099530</v>
      </c>
      <c r="V3510" s="2">
        <v>3119760</v>
      </c>
      <c r="W3510" s="2">
        <v>3147210</v>
      </c>
      <c r="X3510" s="2">
        <v>3179000</v>
      </c>
      <c r="Y3510" s="2">
        <v>3199230</v>
      </c>
      <c r="Z3510" s="2">
        <v>3216570</v>
      </c>
      <c r="AA3510" s="2">
        <v>3232470</v>
      </c>
      <c r="AB3510" s="2">
        <v>3255590</v>
      </c>
      <c r="AC3510" s="2">
        <v>3284490</v>
      </c>
      <c r="AD3510" s="2">
        <v>3307610</v>
      </c>
      <c r="AE3510" s="2">
        <v>3326390</v>
      </c>
      <c r="AF3510" s="2">
        <v>3356740</v>
      </c>
    </row>
    <row r="3511" spans="1:32">
      <c r="A3511" t="s">
        <v>9114</v>
      </c>
      <c r="B3511" t="s">
        <v>19</v>
      </c>
      <c r="C3511" s="2">
        <v>2515540</v>
      </c>
      <c r="D3511" s="2">
        <v>2525900</v>
      </c>
      <c r="E3511" s="2">
        <v>2652910</v>
      </c>
      <c r="F3511" s="2">
        <v>2639950</v>
      </c>
      <c r="G3511" s="2">
        <v>2610140</v>
      </c>
      <c r="H3511" s="2">
        <v>2593300</v>
      </c>
      <c r="I3511" s="2">
        <v>2629580</v>
      </c>
      <c r="J3511" s="2">
        <v>2654210</v>
      </c>
      <c r="K3511" s="2">
        <v>2628290</v>
      </c>
      <c r="L3511" s="2">
        <v>2604960</v>
      </c>
      <c r="M3511" s="2">
        <v>2595890</v>
      </c>
      <c r="N3511" s="2">
        <v>2619220</v>
      </c>
      <c r="O3511" s="2">
        <v>2645140</v>
      </c>
      <c r="P3511" s="2">
        <v>2671060</v>
      </c>
      <c r="Q3511" s="2">
        <v>2698270</v>
      </c>
      <c r="R3511" s="2">
        <v>2728080</v>
      </c>
      <c r="S3511" s="2">
        <v>2741040</v>
      </c>
      <c r="T3511" s="2">
        <v>2763070</v>
      </c>
      <c r="U3511" s="2">
        <v>2779920</v>
      </c>
      <c r="V3511" s="2">
        <v>2798060</v>
      </c>
      <c r="W3511" s="2">
        <v>2822690</v>
      </c>
      <c r="X3511" s="2">
        <v>2851200</v>
      </c>
      <c r="Y3511" s="2">
        <v>2869340</v>
      </c>
      <c r="Z3511" s="2">
        <v>2884900</v>
      </c>
      <c r="AA3511" s="2">
        <v>2899150</v>
      </c>
      <c r="AB3511" s="2">
        <v>2919890</v>
      </c>
      <c r="AC3511" s="2">
        <v>2945810</v>
      </c>
      <c r="AD3511" s="2">
        <v>2966540</v>
      </c>
      <c r="AE3511" s="2">
        <v>2983390</v>
      </c>
      <c r="AF3511" s="2">
        <v>3010610</v>
      </c>
    </row>
    <row r="3512" spans="1:32">
      <c r="A3512" t="s">
        <v>9115</v>
      </c>
      <c r="B3512" t="s">
        <v>19</v>
      </c>
      <c r="C3512" s="2">
        <v>6525640</v>
      </c>
      <c r="D3512" s="2">
        <v>6552540</v>
      </c>
      <c r="E3512" s="2">
        <v>6882010</v>
      </c>
      <c r="F3512" s="2">
        <v>6848390</v>
      </c>
      <c r="G3512" s="2">
        <v>6771070</v>
      </c>
      <c r="H3512" s="2">
        <v>6727360</v>
      </c>
      <c r="I3512" s="2">
        <v>6821500</v>
      </c>
      <c r="J3512" s="2">
        <v>6885380</v>
      </c>
      <c r="K3512" s="2">
        <v>6818140</v>
      </c>
      <c r="L3512" s="2">
        <v>6757620</v>
      </c>
      <c r="M3512" s="2">
        <v>6734090</v>
      </c>
      <c r="N3512" s="2">
        <v>6794600</v>
      </c>
      <c r="O3512" s="2">
        <v>6861840</v>
      </c>
      <c r="P3512" s="2">
        <v>6929080</v>
      </c>
      <c r="Q3512" s="2">
        <v>6999680</v>
      </c>
      <c r="R3512" s="2">
        <v>7077010</v>
      </c>
      <c r="S3512" s="2">
        <v>7110630</v>
      </c>
      <c r="T3512" s="2">
        <v>7167780</v>
      </c>
      <c r="U3512" s="2">
        <v>7211490</v>
      </c>
      <c r="V3512" s="2">
        <v>7258560</v>
      </c>
      <c r="W3512" s="2">
        <v>7322440</v>
      </c>
      <c r="X3512" s="2">
        <v>7396400</v>
      </c>
      <c r="Y3512" s="2">
        <v>7443470</v>
      </c>
      <c r="Z3512" s="2">
        <v>7483810</v>
      </c>
      <c r="AA3512" s="2">
        <v>7520790</v>
      </c>
      <c r="AB3512" s="2">
        <v>7574590</v>
      </c>
      <c r="AC3512" s="2">
        <v>7641830</v>
      </c>
      <c r="AD3512" s="2">
        <v>7695620</v>
      </c>
      <c r="AE3512" s="2">
        <v>7739320</v>
      </c>
      <c r="AF3512" s="2">
        <v>7809930</v>
      </c>
    </row>
    <row r="3513" spans="1:32">
      <c r="A3513" t="s">
        <v>9116</v>
      </c>
      <c r="B3513" t="s">
        <v>19</v>
      </c>
      <c r="C3513">
        <v>657999</v>
      </c>
      <c r="D3513">
        <v>660711</v>
      </c>
      <c r="E3513">
        <v>693933</v>
      </c>
      <c r="F3513">
        <v>690543</v>
      </c>
      <c r="G3513">
        <v>682746</v>
      </c>
      <c r="H3513">
        <v>678339</v>
      </c>
      <c r="I3513">
        <v>687831</v>
      </c>
      <c r="J3513">
        <v>694272</v>
      </c>
      <c r="K3513">
        <v>687492</v>
      </c>
      <c r="L3513">
        <v>681390</v>
      </c>
      <c r="M3513">
        <v>679017</v>
      </c>
      <c r="N3513">
        <v>685119</v>
      </c>
      <c r="O3513">
        <v>691899</v>
      </c>
      <c r="P3513">
        <v>698679</v>
      </c>
      <c r="Q3513">
        <v>705798</v>
      </c>
      <c r="R3513">
        <v>713595</v>
      </c>
      <c r="S3513">
        <v>716985</v>
      </c>
      <c r="T3513">
        <v>722748</v>
      </c>
      <c r="U3513">
        <v>727155</v>
      </c>
      <c r="V3513">
        <v>731901</v>
      </c>
      <c r="W3513">
        <v>738342</v>
      </c>
      <c r="X3513">
        <v>745800</v>
      </c>
      <c r="Y3513">
        <v>750546</v>
      </c>
      <c r="Z3513">
        <v>754614</v>
      </c>
      <c r="AA3513">
        <v>758343</v>
      </c>
      <c r="AB3513">
        <v>763767</v>
      </c>
      <c r="AC3513">
        <v>770547</v>
      </c>
      <c r="AD3513">
        <v>775971</v>
      </c>
      <c r="AE3513">
        <v>780378</v>
      </c>
      <c r="AF3513">
        <v>787497</v>
      </c>
    </row>
    <row r="3514" spans="1:32">
      <c r="A3514" t="s">
        <v>9117</v>
      </c>
      <c r="B3514" t="s">
        <v>19</v>
      </c>
      <c r="C3514">
        <v>432843</v>
      </c>
      <c r="D3514">
        <v>434627</v>
      </c>
      <c r="E3514">
        <v>456481</v>
      </c>
      <c r="F3514">
        <v>454251</v>
      </c>
      <c r="G3514">
        <v>449122</v>
      </c>
      <c r="H3514">
        <v>446223</v>
      </c>
      <c r="I3514">
        <v>452467</v>
      </c>
      <c r="J3514">
        <v>456704</v>
      </c>
      <c r="K3514">
        <v>452244</v>
      </c>
      <c r="L3514">
        <v>448230</v>
      </c>
      <c r="M3514">
        <v>446669</v>
      </c>
      <c r="N3514">
        <v>450683</v>
      </c>
      <c r="O3514">
        <v>455143</v>
      </c>
      <c r="P3514">
        <v>459603</v>
      </c>
      <c r="Q3514">
        <v>464286</v>
      </c>
      <c r="R3514">
        <v>469415</v>
      </c>
      <c r="S3514">
        <v>471645</v>
      </c>
      <c r="T3514">
        <v>475436</v>
      </c>
      <c r="U3514">
        <v>478335</v>
      </c>
      <c r="V3514">
        <v>481457</v>
      </c>
      <c r="W3514">
        <v>485694</v>
      </c>
      <c r="X3514">
        <v>490600</v>
      </c>
      <c r="Y3514">
        <v>493722</v>
      </c>
      <c r="Z3514">
        <v>496398</v>
      </c>
      <c r="AA3514">
        <v>498851</v>
      </c>
      <c r="AB3514">
        <v>502419</v>
      </c>
      <c r="AC3514">
        <v>506879</v>
      </c>
      <c r="AD3514">
        <v>510447</v>
      </c>
      <c r="AE3514">
        <v>513346</v>
      </c>
      <c r="AF3514">
        <v>518029</v>
      </c>
    </row>
    <row r="3515" spans="1:32">
      <c r="A3515" t="s">
        <v>9118</v>
      </c>
      <c r="B3515" t="s">
        <v>19</v>
      </c>
      <c r="C3515" s="2">
        <v>4046990</v>
      </c>
      <c r="D3515" s="2">
        <v>4063670</v>
      </c>
      <c r="E3515" s="2">
        <v>4268000</v>
      </c>
      <c r="F3515" s="2">
        <v>4247150</v>
      </c>
      <c r="G3515" s="2">
        <v>4199190</v>
      </c>
      <c r="H3515" s="2">
        <v>4172090</v>
      </c>
      <c r="I3515" s="2">
        <v>4230470</v>
      </c>
      <c r="J3515" s="2">
        <v>4270080</v>
      </c>
      <c r="K3515" s="2">
        <v>4228380</v>
      </c>
      <c r="L3515" s="2">
        <v>4190850</v>
      </c>
      <c r="M3515" s="2">
        <v>4176260</v>
      </c>
      <c r="N3515" s="2">
        <v>4213790</v>
      </c>
      <c r="O3515" s="2">
        <v>4255490</v>
      </c>
      <c r="P3515" s="2">
        <v>4297190</v>
      </c>
      <c r="Q3515" s="2">
        <v>4340970</v>
      </c>
      <c r="R3515" s="2">
        <v>4388930</v>
      </c>
      <c r="S3515" s="2">
        <v>4409780</v>
      </c>
      <c r="T3515" s="2">
        <v>4445220</v>
      </c>
      <c r="U3515" s="2">
        <v>4472330</v>
      </c>
      <c r="V3515" s="2">
        <v>4501520</v>
      </c>
      <c r="W3515" s="2">
        <v>4541130</v>
      </c>
      <c r="X3515" s="2">
        <v>4587000</v>
      </c>
      <c r="Y3515" s="2">
        <v>4616190</v>
      </c>
      <c r="Z3515" s="2">
        <v>4641210</v>
      </c>
      <c r="AA3515" s="2">
        <v>4664150</v>
      </c>
      <c r="AB3515" s="2">
        <v>4697510</v>
      </c>
      <c r="AC3515" s="2">
        <v>4739210</v>
      </c>
      <c r="AD3515" s="2">
        <v>4772570</v>
      </c>
      <c r="AE3515" s="2">
        <v>4799670</v>
      </c>
      <c r="AF3515" s="2">
        <v>4843460</v>
      </c>
    </row>
    <row r="3516" spans="1:32">
      <c r="A3516" t="s">
        <v>9119</v>
      </c>
      <c r="B3516" t="s">
        <v>19</v>
      </c>
      <c r="C3516" s="2">
        <v>1283000</v>
      </c>
      <c r="D3516" s="2">
        <v>1288290</v>
      </c>
      <c r="E3516" s="2">
        <v>1353070</v>
      </c>
      <c r="F3516" s="2">
        <v>1346460</v>
      </c>
      <c r="G3516" s="2">
        <v>1331250</v>
      </c>
      <c r="H3516" s="2">
        <v>1322660</v>
      </c>
      <c r="I3516" s="2">
        <v>1341170</v>
      </c>
      <c r="J3516" s="2">
        <v>1353730</v>
      </c>
      <c r="K3516" s="2">
        <v>1340510</v>
      </c>
      <c r="L3516" s="2">
        <v>1328610</v>
      </c>
      <c r="M3516" s="2">
        <v>1323980</v>
      </c>
      <c r="N3516" s="2">
        <v>1335880</v>
      </c>
      <c r="O3516" s="2">
        <v>1349100</v>
      </c>
      <c r="P3516" s="2">
        <v>1362320</v>
      </c>
      <c r="Q3516" s="2">
        <v>1376200</v>
      </c>
      <c r="R3516" s="2">
        <v>1391410</v>
      </c>
      <c r="S3516" s="2">
        <v>1398020</v>
      </c>
      <c r="T3516" s="2">
        <v>1409250</v>
      </c>
      <c r="U3516" s="2">
        <v>1417850</v>
      </c>
      <c r="V3516" s="2">
        <v>1427100</v>
      </c>
      <c r="W3516" s="2">
        <v>1439660</v>
      </c>
      <c r="X3516" s="2">
        <v>1454200</v>
      </c>
      <c r="Y3516" s="2">
        <v>1463450</v>
      </c>
      <c r="Z3516" s="2">
        <v>1471390</v>
      </c>
      <c r="AA3516" s="2">
        <v>1478660</v>
      </c>
      <c r="AB3516" s="2">
        <v>1489230</v>
      </c>
      <c r="AC3516" s="2">
        <v>1502450</v>
      </c>
      <c r="AD3516" s="2">
        <v>1513030</v>
      </c>
      <c r="AE3516" s="2">
        <v>1521620</v>
      </c>
      <c r="AF3516" s="2">
        <v>1535500</v>
      </c>
    </row>
    <row r="3517" spans="1:32">
      <c r="A3517" t="s">
        <v>9120</v>
      </c>
      <c r="B3517" t="s">
        <v>19</v>
      </c>
      <c r="C3517">
        <v>0</v>
      </c>
      <c r="D3517">
        <v>0</v>
      </c>
      <c r="E3517">
        <v>0</v>
      </c>
      <c r="F3517">
        <v>0</v>
      </c>
      <c r="G3517">
        <v>0</v>
      </c>
      <c r="H3517">
        <v>0</v>
      </c>
      <c r="I3517">
        <v>0</v>
      </c>
      <c r="J3517">
        <v>0</v>
      </c>
      <c r="K3517">
        <v>0</v>
      </c>
      <c r="L3517">
        <v>0</v>
      </c>
      <c r="M3517">
        <v>0</v>
      </c>
      <c r="N3517">
        <v>0</v>
      </c>
      <c r="O3517">
        <v>0</v>
      </c>
      <c r="P3517">
        <v>0</v>
      </c>
      <c r="Q3517">
        <v>0</v>
      </c>
      <c r="R3517">
        <v>0</v>
      </c>
      <c r="S3517">
        <v>0</v>
      </c>
      <c r="T3517">
        <v>0</v>
      </c>
      <c r="U3517">
        <v>0</v>
      </c>
      <c r="V3517">
        <v>0</v>
      </c>
      <c r="W3517">
        <v>0</v>
      </c>
      <c r="X3517">
        <v>0</v>
      </c>
      <c r="Y3517">
        <v>0</v>
      </c>
      <c r="Z3517">
        <v>0</v>
      </c>
      <c r="AA3517">
        <v>0</v>
      </c>
      <c r="AB3517">
        <v>0</v>
      </c>
      <c r="AC3517">
        <v>0</v>
      </c>
      <c r="AD3517">
        <v>0</v>
      </c>
      <c r="AE3517">
        <v>0</v>
      </c>
      <c r="AF3517">
        <v>0</v>
      </c>
    </row>
    <row r="3518" spans="1:32">
      <c r="A3518" t="s">
        <v>9121</v>
      </c>
      <c r="B3518" t="s">
        <v>19</v>
      </c>
      <c r="C3518" s="2">
        <v>82469000000</v>
      </c>
      <c r="D3518" s="2">
        <v>82769100000</v>
      </c>
      <c r="E3518" s="2">
        <v>86896300000</v>
      </c>
      <c r="F3518" s="2">
        <v>86521100000</v>
      </c>
      <c r="G3518" s="2">
        <v>85545600000</v>
      </c>
      <c r="H3518" s="2">
        <v>85020300000</v>
      </c>
      <c r="I3518" s="2">
        <v>86145900000</v>
      </c>
      <c r="J3518" s="2">
        <v>86971400000</v>
      </c>
      <c r="K3518" s="2">
        <v>86145900000</v>
      </c>
      <c r="L3518" s="2">
        <v>85395500000</v>
      </c>
      <c r="M3518" s="2">
        <v>85020300000</v>
      </c>
      <c r="N3518" s="2">
        <v>85770700000</v>
      </c>
      <c r="O3518" s="2">
        <v>86671200000</v>
      </c>
      <c r="P3518" s="2">
        <v>87496600000</v>
      </c>
      <c r="Q3518" s="2">
        <v>88397100000</v>
      </c>
      <c r="R3518" s="2">
        <v>89372600000</v>
      </c>
      <c r="S3518" s="2">
        <v>89822900000</v>
      </c>
      <c r="T3518" s="2">
        <v>90573300000</v>
      </c>
      <c r="U3518" s="2">
        <v>91098600000</v>
      </c>
      <c r="V3518" s="2">
        <v>91698900000</v>
      </c>
      <c r="W3518" s="2">
        <v>92449300000</v>
      </c>
      <c r="X3518" s="2">
        <v>93424800000</v>
      </c>
      <c r="Y3518" s="2">
        <v>94025100000</v>
      </c>
      <c r="Z3518" s="2">
        <v>94475400000</v>
      </c>
      <c r="AA3518" s="2">
        <v>95000600000</v>
      </c>
      <c r="AB3518" s="2">
        <v>95676000000</v>
      </c>
      <c r="AC3518" s="2">
        <v>96501400000</v>
      </c>
      <c r="AD3518" s="2">
        <v>97176800000</v>
      </c>
      <c r="AE3518" s="2">
        <v>97777100000</v>
      </c>
      <c r="AF3518" s="2">
        <v>98602600000</v>
      </c>
    </row>
    <row r="3519" spans="1:32">
      <c r="A3519" t="s">
        <v>9122</v>
      </c>
      <c r="B3519" t="s">
        <v>19</v>
      </c>
      <c r="C3519" s="2">
        <v>1530910</v>
      </c>
      <c r="D3519" s="2">
        <v>1536480</v>
      </c>
      <c r="E3519" s="2">
        <v>1613090</v>
      </c>
      <c r="F3519" s="2">
        <v>1606130</v>
      </c>
      <c r="G3519" s="2">
        <v>1588020</v>
      </c>
      <c r="H3519" s="2">
        <v>1578270</v>
      </c>
      <c r="I3519" s="2">
        <v>1599160</v>
      </c>
      <c r="J3519" s="2">
        <v>1614490</v>
      </c>
      <c r="K3519" s="2">
        <v>1599160</v>
      </c>
      <c r="L3519" s="2">
        <v>1585230</v>
      </c>
      <c r="M3519" s="2">
        <v>1578270</v>
      </c>
      <c r="N3519" s="2">
        <v>1592200</v>
      </c>
      <c r="O3519" s="2">
        <v>1608920</v>
      </c>
      <c r="P3519" s="2">
        <v>1624240</v>
      </c>
      <c r="Q3519" s="2">
        <v>1640950</v>
      </c>
      <c r="R3519" s="2">
        <v>1659060</v>
      </c>
      <c r="S3519" s="2">
        <v>1667420</v>
      </c>
      <c r="T3519" s="2">
        <v>1681350</v>
      </c>
      <c r="U3519" s="2">
        <v>1691100</v>
      </c>
      <c r="V3519" s="2">
        <v>1702250</v>
      </c>
      <c r="W3519" s="2">
        <v>1716180</v>
      </c>
      <c r="X3519" s="2">
        <v>1734280</v>
      </c>
      <c r="Y3519" s="2">
        <v>1745430</v>
      </c>
      <c r="Z3519" s="2">
        <v>1753790</v>
      </c>
      <c r="AA3519" s="2">
        <v>1763540</v>
      </c>
      <c r="AB3519" s="2">
        <v>1776080</v>
      </c>
      <c r="AC3519" s="2">
        <v>1791400</v>
      </c>
      <c r="AD3519" s="2">
        <v>1803940</v>
      </c>
      <c r="AE3519" s="2">
        <v>1815080</v>
      </c>
      <c r="AF3519" s="2">
        <v>1830400</v>
      </c>
    </row>
    <row r="3520" spans="1:32">
      <c r="A3520" t="s">
        <v>9123</v>
      </c>
      <c r="B3520" t="s">
        <v>19</v>
      </c>
      <c r="C3520" s="2">
        <v>7544640</v>
      </c>
      <c r="D3520" s="2">
        <v>7572100</v>
      </c>
      <c r="E3520" s="2">
        <v>7949670</v>
      </c>
      <c r="F3520" s="2">
        <v>7915340</v>
      </c>
      <c r="G3520" s="2">
        <v>7826100</v>
      </c>
      <c r="H3520" s="2">
        <v>7778040</v>
      </c>
      <c r="I3520" s="2">
        <v>7881020</v>
      </c>
      <c r="J3520" s="2">
        <v>7956540</v>
      </c>
      <c r="K3520" s="2">
        <v>7881020</v>
      </c>
      <c r="L3520" s="2">
        <v>7812370</v>
      </c>
      <c r="M3520" s="2">
        <v>7778040</v>
      </c>
      <c r="N3520" s="2">
        <v>7846700</v>
      </c>
      <c r="O3520" s="2">
        <v>7929080</v>
      </c>
      <c r="P3520" s="2">
        <v>8004590</v>
      </c>
      <c r="Q3520" s="2">
        <v>8086970</v>
      </c>
      <c r="R3520" s="2">
        <v>8176220</v>
      </c>
      <c r="S3520" s="2">
        <v>8217400</v>
      </c>
      <c r="T3520" s="2">
        <v>8286060</v>
      </c>
      <c r="U3520" s="2">
        <v>8334110</v>
      </c>
      <c r="V3520" s="2">
        <v>8389030</v>
      </c>
      <c r="W3520" s="2">
        <v>8457680</v>
      </c>
      <c r="X3520" s="2">
        <v>8546920</v>
      </c>
      <c r="Y3520" s="2">
        <v>8601840</v>
      </c>
      <c r="Z3520" s="2">
        <v>8643040</v>
      </c>
      <c r="AA3520" s="2">
        <v>8691090</v>
      </c>
      <c r="AB3520" s="2">
        <v>8752880</v>
      </c>
      <c r="AC3520" s="2">
        <v>8828390</v>
      </c>
      <c r="AD3520" s="2">
        <v>8890180</v>
      </c>
      <c r="AE3520" s="2">
        <v>8945100</v>
      </c>
      <c r="AF3520" s="2">
        <v>9020610</v>
      </c>
    </row>
    <row r="3521" spans="1:32">
      <c r="A3521" t="s">
        <v>9124</v>
      </c>
      <c r="B3521" t="s">
        <v>19</v>
      </c>
      <c r="C3521" s="2">
        <v>22406400</v>
      </c>
      <c r="D3521" s="2">
        <v>22488000</v>
      </c>
      <c r="E3521" s="2">
        <v>23609300</v>
      </c>
      <c r="F3521" s="2">
        <v>23507400</v>
      </c>
      <c r="G3521" s="2">
        <v>23242300</v>
      </c>
      <c r="H3521" s="2">
        <v>23099600</v>
      </c>
      <c r="I3521" s="2">
        <v>23405400</v>
      </c>
      <c r="J3521" s="2">
        <v>23629700</v>
      </c>
      <c r="K3521" s="2">
        <v>23405400</v>
      </c>
      <c r="L3521" s="2">
        <v>23201500</v>
      </c>
      <c r="M3521" s="2">
        <v>23099600</v>
      </c>
      <c r="N3521" s="2">
        <v>23303500</v>
      </c>
      <c r="O3521" s="2">
        <v>23548100</v>
      </c>
      <c r="P3521" s="2">
        <v>23772400</v>
      </c>
      <c r="Q3521" s="2">
        <v>24017100</v>
      </c>
      <c r="R3521" s="2">
        <v>24282100</v>
      </c>
      <c r="S3521" s="2">
        <v>24404400</v>
      </c>
      <c r="T3521" s="2">
        <v>24608300</v>
      </c>
      <c r="U3521" s="2">
        <v>24751000</v>
      </c>
      <c r="V3521" s="2">
        <v>24914100</v>
      </c>
      <c r="W3521" s="2">
        <v>25118000</v>
      </c>
      <c r="X3521" s="2">
        <v>25383100</v>
      </c>
      <c r="Y3521" s="2">
        <v>25546200</v>
      </c>
      <c r="Z3521" s="2">
        <v>25668500</v>
      </c>
      <c r="AA3521" s="2">
        <v>25811200</v>
      </c>
      <c r="AB3521" s="2">
        <v>25994700</v>
      </c>
      <c r="AC3521" s="2">
        <v>26219000</v>
      </c>
      <c r="AD3521" s="2">
        <v>26402500</v>
      </c>
      <c r="AE3521" s="2">
        <v>26565600</v>
      </c>
      <c r="AF3521" s="2">
        <v>26789800</v>
      </c>
    </row>
    <row r="3522" spans="1:32">
      <c r="A3522" t="s">
        <v>9125</v>
      </c>
      <c r="B3522" t="s">
        <v>19</v>
      </c>
      <c r="C3522" s="2">
        <v>1588060</v>
      </c>
      <c r="D3522" s="2">
        <v>1593840</v>
      </c>
      <c r="E3522" s="2">
        <v>1673310</v>
      </c>
      <c r="F3522" s="2">
        <v>1666080</v>
      </c>
      <c r="G3522" s="2">
        <v>1647300</v>
      </c>
      <c r="H3522" s="2">
        <v>1637180</v>
      </c>
      <c r="I3522" s="2">
        <v>1658860</v>
      </c>
      <c r="J3522" s="2">
        <v>1674760</v>
      </c>
      <c r="K3522" s="2">
        <v>1658860</v>
      </c>
      <c r="L3522" s="2">
        <v>1644410</v>
      </c>
      <c r="M3522" s="2">
        <v>1637180</v>
      </c>
      <c r="N3522" s="2">
        <v>1651640</v>
      </c>
      <c r="O3522" s="2">
        <v>1668980</v>
      </c>
      <c r="P3522" s="2">
        <v>1684870</v>
      </c>
      <c r="Q3522" s="2">
        <v>1702210</v>
      </c>
      <c r="R3522" s="2">
        <v>1721000</v>
      </c>
      <c r="S3522" s="2">
        <v>1729660</v>
      </c>
      <c r="T3522" s="2">
        <v>1744120</v>
      </c>
      <c r="U3522" s="2">
        <v>1754230</v>
      </c>
      <c r="V3522" s="2">
        <v>1765790</v>
      </c>
      <c r="W3522" s="2">
        <v>1780240</v>
      </c>
      <c r="X3522" s="2">
        <v>1799020</v>
      </c>
      <c r="Y3522" s="2">
        <v>1810580</v>
      </c>
      <c r="Z3522" s="2">
        <v>1819260</v>
      </c>
      <c r="AA3522" s="2">
        <v>1829370</v>
      </c>
      <c r="AB3522" s="2">
        <v>1842380</v>
      </c>
      <c r="AC3522" s="2">
        <v>1858270</v>
      </c>
      <c r="AD3522" s="2">
        <v>1871280</v>
      </c>
      <c r="AE3522" s="2">
        <v>1882840</v>
      </c>
      <c r="AF3522" s="2">
        <v>1898730</v>
      </c>
    </row>
    <row r="3523" spans="1:32">
      <c r="A3523" t="s">
        <v>9126</v>
      </c>
      <c r="B3523" t="s">
        <v>19</v>
      </c>
      <c r="C3523" s="2">
        <v>1424300</v>
      </c>
      <c r="D3523" s="2">
        <v>1429490</v>
      </c>
      <c r="E3523" s="2">
        <v>1500770</v>
      </c>
      <c r="F3523" s="2">
        <v>1494290</v>
      </c>
      <c r="G3523" s="2">
        <v>1477440</v>
      </c>
      <c r="H3523" s="2">
        <v>1468370</v>
      </c>
      <c r="I3523" s="2">
        <v>1487810</v>
      </c>
      <c r="J3523" s="2">
        <v>1502060</v>
      </c>
      <c r="K3523" s="2">
        <v>1487810</v>
      </c>
      <c r="L3523" s="2">
        <v>1474850</v>
      </c>
      <c r="M3523" s="2">
        <v>1468370</v>
      </c>
      <c r="N3523" s="2">
        <v>1481330</v>
      </c>
      <c r="O3523" s="2">
        <v>1496880</v>
      </c>
      <c r="P3523" s="2">
        <v>1511140</v>
      </c>
      <c r="Q3523" s="2">
        <v>1526690</v>
      </c>
      <c r="R3523" s="2">
        <v>1543540</v>
      </c>
      <c r="S3523" s="2">
        <v>1551310</v>
      </c>
      <c r="T3523" s="2">
        <v>1564270</v>
      </c>
      <c r="U3523" s="2">
        <v>1573340</v>
      </c>
      <c r="V3523" s="2">
        <v>1583710</v>
      </c>
      <c r="W3523" s="2">
        <v>1596670</v>
      </c>
      <c r="X3523" s="2">
        <v>1613520</v>
      </c>
      <c r="Y3523" s="2">
        <v>1623890</v>
      </c>
      <c r="Z3523" s="2">
        <v>1631660</v>
      </c>
      <c r="AA3523" s="2">
        <v>1640740</v>
      </c>
      <c r="AB3523" s="2">
        <v>1652400</v>
      </c>
      <c r="AC3523" s="2">
        <v>1666660</v>
      </c>
      <c r="AD3523" s="2">
        <v>1678320</v>
      </c>
      <c r="AE3523" s="2">
        <v>1688690</v>
      </c>
      <c r="AF3523" s="2">
        <v>1702940</v>
      </c>
    </row>
    <row r="3524" spans="1:32">
      <c r="A3524" t="s">
        <v>9127</v>
      </c>
      <c r="B3524" t="s">
        <v>19</v>
      </c>
      <c r="C3524" s="2">
        <v>3694840</v>
      </c>
      <c r="D3524" s="2">
        <v>3708290</v>
      </c>
      <c r="E3524" s="2">
        <v>3893200</v>
      </c>
      <c r="F3524" s="2">
        <v>3876390</v>
      </c>
      <c r="G3524" s="2">
        <v>3832680</v>
      </c>
      <c r="H3524" s="2">
        <v>3809150</v>
      </c>
      <c r="I3524" s="2">
        <v>3859580</v>
      </c>
      <c r="J3524" s="2">
        <v>3896560</v>
      </c>
      <c r="K3524" s="2">
        <v>3859580</v>
      </c>
      <c r="L3524" s="2">
        <v>3825960</v>
      </c>
      <c r="M3524" s="2">
        <v>3809150</v>
      </c>
      <c r="N3524" s="2">
        <v>3842770</v>
      </c>
      <c r="O3524" s="2">
        <v>3883110</v>
      </c>
      <c r="P3524" s="2">
        <v>3920090</v>
      </c>
      <c r="Q3524" s="2">
        <v>3960440</v>
      </c>
      <c r="R3524" s="2">
        <v>4004140</v>
      </c>
      <c r="S3524" s="2">
        <v>4024310</v>
      </c>
      <c r="T3524" s="2">
        <v>4057930</v>
      </c>
      <c r="U3524" s="2">
        <v>4081470</v>
      </c>
      <c r="V3524" s="2">
        <v>4108360</v>
      </c>
      <c r="W3524" s="2">
        <v>4141980</v>
      </c>
      <c r="X3524" s="2">
        <v>4185690</v>
      </c>
      <c r="Y3524" s="2">
        <v>4212590</v>
      </c>
      <c r="Z3524" s="2">
        <v>4232760</v>
      </c>
      <c r="AA3524" s="2">
        <v>4256290</v>
      </c>
      <c r="AB3524" s="2">
        <v>4286550</v>
      </c>
      <c r="AC3524" s="2">
        <v>4323530</v>
      </c>
      <c r="AD3524" s="2">
        <v>4353790</v>
      </c>
      <c r="AE3524" s="2">
        <v>4380690</v>
      </c>
      <c r="AF3524" s="2">
        <v>4417670</v>
      </c>
    </row>
    <row r="3525" spans="1:32">
      <c r="A3525" t="s">
        <v>9128</v>
      </c>
      <c r="B3525" t="s">
        <v>19</v>
      </c>
      <c r="C3525">
        <v>372561</v>
      </c>
      <c r="D3525">
        <v>373917</v>
      </c>
      <c r="E3525">
        <v>392562</v>
      </c>
      <c r="F3525">
        <v>390867</v>
      </c>
      <c r="G3525">
        <v>386460</v>
      </c>
      <c r="H3525">
        <v>384087</v>
      </c>
      <c r="I3525">
        <v>389172</v>
      </c>
      <c r="J3525">
        <v>392901</v>
      </c>
      <c r="K3525">
        <v>389172</v>
      </c>
      <c r="L3525">
        <v>385782</v>
      </c>
      <c r="M3525">
        <v>384087</v>
      </c>
      <c r="N3525">
        <v>387477</v>
      </c>
      <c r="O3525">
        <v>391545</v>
      </c>
      <c r="P3525">
        <v>395274</v>
      </c>
      <c r="Q3525">
        <v>399342</v>
      </c>
      <c r="R3525">
        <v>403749</v>
      </c>
      <c r="S3525">
        <v>405783</v>
      </c>
      <c r="T3525">
        <v>409173</v>
      </c>
      <c r="U3525">
        <v>411546</v>
      </c>
      <c r="V3525">
        <v>414258</v>
      </c>
      <c r="W3525">
        <v>417648</v>
      </c>
      <c r="X3525">
        <v>422055</v>
      </c>
      <c r="Y3525">
        <v>424767</v>
      </c>
      <c r="Z3525">
        <v>426801</v>
      </c>
      <c r="AA3525">
        <v>429174</v>
      </c>
      <c r="AB3525">
        <v>432225</v>
      </c>
      <c r="AC3525">
        <v>435954</v>
      </c>
      <c r="AD3525">
        <v>439005</v>
      </c>
      <c r="AE3525">
        <v>441717</v>
      </c>
      <c r="AF3525">
        <v>445446</v>
      </c>
    </row>
    <row r="3526" spans="1:32">
      <c r="A3526" t="s">
        <v>9129</v>
      </c>
      <c r="B3526" t="s">
        <v>19</v>
      </c>
      <c r="C3526">
        <v>245077</v>
      </c>
      <c r="D3526">
        <v>245969</v>
      </c>
      <c r="E3526">
        <v>258234</v>
      </c>
      <c r="F3526">
        <v>257119</v>
      </c>
      <c r="G3526">
        <v>254220</v>
      </c>
      <c r="H3526">
        <v>252659</v>
      </c>
      <c r="I3526">
        <v>256004</v>
      </c>
      <c r="J3526">
        <v>258457</v>
      </c>
      <c r="K3526">
        <v>256004</v>
      </c>
      <c r="L3526">
        <v>253774</v>
      </c>
      <c r="M3526">
        <v>252659</v>
      </c>
      <c r="N3526">
        <v>254889</v>
      </c>
      <c r="O3526">
        <v>257565</v>
      </c>
      <c r="P3526">
        <v>260018</v>
      </c>
      <c r="Q3526">
        <v>262694</v>
      </c>
      <c r="R3526">
        <v>265593</v>
      </c>
      <c r="S3526">
        <v>266931</v>
      </c>
      <c r="T3526">
        <v>269161</v>
      </c>
      <c r="U3526">
        <v>270722</v>
      </c>
      <c r="V3526">
        <v>272506</v>
      </c>
      <c r="W3526">
        <v>274736</v>
      </c>
      <c r="X3526">
        <v>277635</v>
      </c>
      <c r="Y3526">
        <v>279419</v>
      </c>
      <c r="Z3526">
        <v>280757</v>
      </c>
      <c r="AA3526">
        <v>282318</v>
      </c>
      <c r="AB3526">
        <v>284325</v>
      </c>
      <c r="AC3526">
        <v>286778</v>
      </c>
      <c r="AD3526">
        <v>288785</v>
      </c>
      <c r="AE3526">
        <v>290569</v>
      </c>
      <c r="AF3526">
        <v>293022</v>
      </c>
    </row>
    <row r="3527" spans="1:32">
      <c r="A3527" t="s">
        <v>9130</v>
      </c>
      <c r="B3527" t="s">
        <v>19</v>
      </c>
      <c r="C3527" s="2">
        <v>2291420</v>
      </c>
      <c r="D3527" s="2">
        <v>2299760</v>
      </c>
      <c r="E3527" s="2">
        <v>2414430</v>
      </c>
      <c r="F3527" s="2">
        <v>2404000</v>
      </c>
      <c r="G3527" s="2">
        <v>2376900</v>
      </c>
      <c r="H3527" s="2">
        <v>2362300</v>
      </c>
      <c r="I3527" s="2">
        <v>2393580</v>
      </c>
      <c r="J3527" s="2">
        <v>2416520</v>
      </c>
      <c r="K3527" s="2">
        <v>2393580</v>
      </c>
      <c r="L3527" s="2">
        <v>2372730</v>
      </c>
      <c r="M3527" s="2">
        <v>2362300</v>
      </c>
      <c r="N3527" s="2">
        <v>2383160</v>
      </c>
      <c r="O3527" s="2">
        <v>2408180</v>
      </c>
      <c r="P3527" s="2">
        <v>2431110</v>
      </c>
      <c r="Q3527" s="2">
        <v>2456130</v>
      </c>
      <c r="R3527" s="2">
        <v>2483240</v>
      </c>
      <c r="S3527" s="2">
        <v>2495740</v>
      </c>
      <c r="T3527" s="2">
        <v>2516600</v>
      </c>
      <c r="U3527" s="2">
        <v>2531190</v>
      </c>
      <c r="V3527" s="2">
        <v>2547870</v>
      </c>
      <c r="W3527" s="2">
        <v>2568720</v>
      </c>
      <c r="X3527" s="2">
        <v>2595820</v>
      </c>
      <c r="Y3527" s="2">
        <v>2612500</v>
      </c>
      <c r="Z3527" s="2">
        <v>2625020</v>
      </c>
      <c r="AA3527" s="2">
        <v>2639610</v>
      </c>
      <c r="AB3527" s="2">
        <v>2658380</v>
      </c>
      <c r="AC3527" s="2">
        <v>2681310</v>
      </c>
      <c r="AD3527" s="2">
        <v>2700080</v>
      </c>
      <c r="AE3527" s="2">
        <v>2716760</v>
      </c>
      <c r="AF3527" s="2">
        <v>2739690</v>
      </c>
    </row>
    <row r="3528" spans="1:32">
      <c r="A3528" t="s">
        <v>9131</v>
      </c>
      <c r="B3528" t="s">
        <v>19</v>
      </c>
      <c r="C3528">
        <v>726439</v>
      </c>
      <c r="D3528">
        <v>729083</v>
      </c>
      <c r="E3528">
        <v>765438</v>
      </c>
      <c r="F3528">
        <v>762133</v>
      </c>
      <c r="G3528">
        <v>753540</v>
      </c>
      <c r="H3528">
        <v>748913</v>
      </c>
      <c r="I3528">
        <v>758828</v>
      </c>
      <c r="J3528">
        <v>766099</v>
      </c>
      <c r="K3528">
        <v>758828</v>
      </c>
      <c r="L3528">
        <v>752218</v>
      </c>
      <c r="M3528">
        <v>748913</v>
      </c>
      <c r="N3528">
        <v>755523</v>
      </c>
      <c r="O3528">
        <v>763455</v>
      </c>
      <c r="P3528">
        <v>770726</v>
      </c>
      <c r="Q3528">
        <v>778658</v>
      </c>
      <c r="R3528">
        <v>787251</v>
      </c>
      <c r="S3528">
        <v>791217</v>
      </c>
      <c r="T3528">
        <v>797827</v>
      </c>
      <c r="U3528">
        <v>802454</v>
      </c>
      <c r="V3528">
        <v>807742</v>
      </c>
      <c r="W3528">
        <v>814352</v>
      </c>
      <c r="X3528">
        <v>822945</v>
      </c>
      <c r="Y3528">
        <v>828233</v>
      </c>
      <c r="Z3528">
        <v>832199</v>
      </c>
      <c r="AA3528">
        <v>836826</v>
      </c>
      <c r="AB3528">
        <v>842775</v>
      </c>
      <c r="AC3528">
        <v>850046</v>
      </c>
      <c r="AD3528">
        <v>855995</v>
      </c>
      <c r="AE3528">
        <v>861283</v>
      </c>
      <c r="AF3528">
        <v>868554</v>
      </c>
    </row>
    <row r="3529" spans="1:32">
      <c r="A3529" t="s">
        <v>9132</v>
      </c>
      <c r="B3529" t="s">
        <v>19</v>
      </c>
      <c r="C3529">
        <v>0</v>
      </c>
      <c r="D3529">
        <v>0</v>
      </c>
      <c r="E3529">
        <v>0</v>
      </c>
      <c r="F3529">
        <v>0</v>
      </c>
      <c r="G3529">
        <v>0</v>
      </c>
      <c r="H3529">
        <v>0</v>
      </c>
      <c r="I3529">
        <v>0</v>
      </c>
      <c r="J3529">
        <v>0</v>
      </c>
      <c r="K3529">
        <v>0</v>
      </c>
      <c r="L3529">
        <v>0</v>
      </c>
      <c r="M3529">
        <v>0</v>
      </c>
      <c r="N3529">
        <v>0</v>
      </c>
      <c r="O3529">
        <v>0</v>
      </c>
      <c r="P3529">
        <v>0</v>
      </c>
      <c r="Q3529">
        <v>0</v>
      </c>
      <c r="R3529">
        <v>0</v>
      </c>
      <c r="S3529">
        <v>0</v>
      </c>
      <c r="T3529">
        <v>0</v>
      </c>
      <c r="U3529">
        <v>0</v>
      </c>
      <c r="V3529">
        <v>0</v>
      </c>
      <c r="W3529">
        <v>0</v>
      </c>
      <c r="X3529">
        <v>0</v>
      </c>
      <c r="Y3529">
        <v>0</v>
      </c>
      <c r="Z3529">
        <v>0</v>
      </c>
      <c r="AA3529">
        <v>0</v>
      </c>
      <c r="AB3529">
        <v>0</v>
      </c>
      <c r="AC3529">
        <v>0</v>
      </c>
      <c r="AD3529">
        <v>0</v>
      </c>
      <c r="AE3529">
        <v>0</v>
      </c>
      <c r="AF3529">
        <v>0</v>
      </c>
    </row>
    <row r="3530" spans="1:32">
      <c r="A3530" t="s">
        <v>9133</v>
      </c>
      <c r="B3530" t="s">
        <v>19</v>
      </c>
      <c r="C3530" s="2">
        <v>1103090000000</v>
      </c>
      <c r="D3530" s="2">
        <v>1107590000000</v>
      </c>
      <c r="E3530" s="2">
        <v>1854240000000</v>
      </c>
      <c r="F3530" s="2">
        <v>1441520000000</v>
      </c>
      <c r="G3530" s="2">
        <v>1328210000000</v>
      </c>
      <c r="H3530" s="2">
        <v>1179630000000</v>
      </c>
      <c r="I3530" s="2">
        <v>1086580000000</v>
      </c>
      <c r="J3530" s="2">
        <v>1032550000000</v>
      </c>
      <c r="K3530" s="2">
        <v>1034050000000</v>
      </c>
      <c r="L3530" s="2">
        <v>1040050000000</v>
      </c>
      <c r="M3530" s="2">
        <v>1050560000000</v>
      </c>
      <c r="N3530" s="2">
        <v>1063320000000</v>
      </c>
      <c r="O3530" s="2">
        <v>1085830000000</v>
      </c>
      <c r="P3530" s="2">
        <v>1101590000000</v>
      </c>
      <c r="Q3530" s="2">
        <v>1113590000000</v>
      </c>
      <c r="R3530" s="2">
        <v>1112090000000</v>
      </c>
      <c r="S3530" s="2">
        <v>1115840000000</v>
      </c>
      <c r="T3530" s="2">
        <v>1131600000000</v>
      </c>
      <c r="U3530" s="2">
        <v>1121100000000</v>
      </c>
      <c r="V3530" s="2">
        <v>1139110000000</v>
      </c>
      <c r="W3530" s="2">
        <v>1149610000000</v>
      </c>
      <c r="X3530" s="2">
        <v>1152610000000</v>
      </c>
      <c r="Y3530" s="2">
        <v>1143610000000</v>
      </c>
      <c r="Z3530" s="2">
        <v>1140610000000</v>
      </c>
      <c r="AA3530" s="2">
        <v>1140610000000</v>
      </c>
      <c r="AB3530" s="2">
        <v>1138360000000</v>
      </c>
      <c r="AC3530" s="2">
        <v>1135360000000</v>
      </c>
      <c r="AD3530" s="2">
        <v>1128600000000</v>
      </c>
      <c r="AE3530" s="2">
        <v>1120350000000</v>
      </c>
      <c r="AF3530" s="2">
        <v>1119600000000</v>
      </c>
    </row>
    <row r="3531" spans="1:32">
      <c r="A3531" t="s">
        <v>9134</v>
      </c>
      <c r="B3531" t="s">
        <v>19</v>
      </c>
      <c r="C3531" s="2">
        <v>20477100</v>
      </c>
      <c r="D3531" s="2">
        <v>20560700</v>
      </c>
      <c r="E3531" s="2">
        <v>34421000</v>
      </c>
      <c r="F3531" s="2">
        <v>26759500</v>
      </c>
      <c r="G3531" s="2">
        <v>24656100</v>
      </c>
      <c r="H3531" s="2">
        <v>21898000</v>
      </c>
      <c r="I3531" s="2">
        <v>20170600</v>
      </c>
      <c r="J3531" s="2">
        <v>19167700</v>
      </c>
      <c r="K3531" s="2">
        <v>19195500</v>
      </c>
      <c r="L3531" s="2">
        <v>19307000</v>
      </c>
      <c r="M3531" s="2">
        <v>19502000</v>
      </c>
      <c r="N3531" s="2">
        <v>19738800</v>
      </c>
      <c r="O3531" s="2">
        <v>20156700</v>
      </c>
      <c r="P3531" s="2">
        <v>20449200</v>
      </c>
      <c r="Q3531" s="2">
        <v>20672100</v>
      </c>
      <c r="R3531" s="2">
        <v>20644300</v>
      </c>
      <c r="S3531" s="2">
        <v>20713900</v>
      </c>
      <c r="T3531" s="2">
        <v>21006400</v>
      </c>
      <c r="U3531" s="2">
        <v>20811400</v>
      </c>
      <c r="V3531" s="2">
        <v>21145700</v>
      </c>
      <c r="W3531" s="2">
        <v>21340800</v>
      </c>
      <c r="X3531" s="2">
        <v>21396500</v>
      </c>
      <c r="Y3531" s="2">
        <v>21229300</v>
      </c>
      <c r="Z3531" s="2">
        <v>21173600</v>
      </c>
      <c r="AA3531" s="2">
        <v>21173600</v>
      </c>
      <c r="AB3531" s="2">
        <v>21131800</v>
      </c>
      <c r="AC3531" s="2">
        <v>21076100</v>
      </c>
      <c r="AD3531" s="2">
        <v>20950700</v>
      </c>
      <c r="AE3531" s="2">
        <v>20797500</v>
      </c>
      <c r="AF3531" s="2">
        <v>20783600</v>
      </c>
    </row>
    <row r="3532" spans="1:32">
      <c r="A3532" t="s">
        <v>9135</v>
      </c>
      <c r="B3532" t="s">
        <v>19</v>
      </c>
      <c r="C3532" s="2">
        <v>100916000</v>
      </c>
      <c r="D3532" s="2">
        <v>101327000</v>
      </c>
      <c r="E3532" s="2">
        <v>169634000</v>
      </c>
      <c r="F3532" s="2">
        <v>131877000</v>
      </c>
      <c r="G3532" s="2">
        <v>121510000</v>
      </c>
      <c r="H3532" s="2">
        <v>107918000</v>
      </c>
      <c r="I3532" s="2">
        <v>99405200</v>
      </c>
      <c r="J3532" s="2">
        <v>94462400</v>
      </c>
      <c r="K3532" s="2">
        <v>94599700</v>
      </c>
      <c r="L3532" s="2">
        <v>95148900</v>
      </c>
      <c r="M3532" s="2">
        <v>96110000</v>
      </c>
      <c r="N3532" s="2">
        <v>97277000</v>
      </c>
      <c r="O3532" s="2">
        <v>99336600</v>
      </c>
      <c r="P3532" s="2">
        <v>100778000</v>
      </c>
      <c r="Q3532" s="2">
        <v>101877000</v>
      </c>
      <c r="R3532" s="2">
        <v>101739000</v>
      </c>
      <c r="S3532" s="2">
        <v>102083000</v>
      </c>
      <c r="T3532" s="2">
        <v>103524000</v>
      </c>
      <c r="U3532" s="2">
        <v>102563000</v>
      </c>
      <c r="V3532" s="2">
        <v>104211000</v>
      </c>
      <c r="W3532" s="2">
        <v>105172000</v>
      </c>
      <c r="X3532" s="2">
        <v>105446000</v>
      </c>
      <c r="Y3532" s="2">
        <v>104623000</v>
      </c>
      <c r="Z3532" s="2">
        <v>104348000</v>
      </c>
      <c r="AA3532" s="2">
        <v>104348000</v>
      </c>
      <c r="AB3532" s="2">
        <v>104142000</v>
      </c>
      <c r="AC3532" s="2">
        <v>103867000</v>
      </c>
      <c r="AD3532" s="2">
        <v>103250000</v>
      </c>
      <c r="AE3532" s="2">
        <v>102494000</v>
      </c>
      <c r="AF3532" s="2">
        <v>102426000</v>
      </c>
    </row>
    <row r="3533" spans="1:32">
      <c r="A3533" t="s">
        <v>9136</v>
      </c>
      <c r="B3533" t="s">
        <v>19</v>
      </c>
      <c r="C3533" s="2">
        <v>299704000</v>
      </c>
      <c r="D3533" s="2">
        <v>300927000</v>
      </c>
      <c r="E3533" s="2">
        <v>503787000</v>
      </c>
      <c r="F3533" s="2">
        <v>391653000</v>
      </c>
      <c r="G3533" s="2">
        <v>360868000</v>
      </c>
      <c r="H3533" s="2">
        <v>320499000</v>
      </c>
      <c r="I3533" s="2">
        <v>295218000</v>
      </c>
      <c r="J3533" s="2">
        <v>280539000</v>
      </c>
      <c r="K3533" s="2">
        <v>280947000</v>
      </c>
      <c r="L3533" s="2">
        <v>282578000</v>
      </c>
      <c r="M3533" s="2">
        <v>285432000</v>
      </c>
      <c r="N3533" s="2">
        <v>288898000</v>
      </c>
      <c r="O3533" s="2">
        <v>295014000</v>
      </c>
      <c r="P3533" s="2">
        <v>299296000</v>
      </c>
      <c r="Q3533" s="2">
        <v>302558000</v>
      </c>
      <c r="R3533" s="2">
        <v>302150000</v>
      </c>
      <c r="S3533" s="2">
        <v>303170000</v>
      </c>
      <c r="T3533" s="2">
        <v>307451000</v>
      </c>
      <c r="U3533" s="2">
        <v>304597000</v>
      </c>
      <c r="V3533" s="2">
        <v>309490000</v>
      </c>
      <c r="W3533" s="2">
        <v>312344000</v>
      </c>
      <c r="X3533" s="2">
        <v>313160000</v>
      </c>
      <c r="Y3533" s="2">
        <v>310713000</v>
      </c>
      <c r="Z3533" s="2">
        <v>309898000</v>
      </c>
      <c r="AA3533" s="2">
        <v>309898000</v>
      </c>
      <c r="AB3533" s="2">
        <v>309286000</v>
      </c>
      <c r="AC3533" s="2">
        <v>308470000</v>
      </c>
      <c r="AD3533" s="2">
        <v>306636000</v>
      </c>
      <c r="AE3533" s="2">
        <v>304393000</v>
      </c>
      <c r="AF3533" s="2">
        <v>304189000</v>
      </c>
    </row>
    <row r="3534" spans="1:32">
      <c r="A3534" t="s">
        <v>9137</v>
      </c>
      <c r="B3534" t="s">
        <v>19</v>
      </c>
      <c r="C3534" s="2">
        <v>21241500</v>
      </c>
      <c r="D3534" s="2">
        <v>21328200</v>
      </c>
      <c r="E3534" s="2">
        <v>35706000</v>
      </c>
      <c r="F3534" s="2">
        <v>27758400</v>
      </c>
      <c r="G3534" s="2">
        <v>25576500</v>
      </c>
      <c r="H3534" s="2">
        <v>22715400</v>
      </c>
      <c r="I3534" s="2">
        <v>20923600</v>
      </c>
      <c r="J3534" s="2">
        <v>19883200</v>
      </c>
      <c r="K3534" s="2">
        <v>19912100</v>
      </c>
      <c r="L3534" s="2">
        <v>20027700</v>
      </c>
      <c r="M3534" s="2">
        <v>20230000</v>
      </c>
      <c r="N3534" s="2">
        <v>20475600</v>
      </c>
      <c r="O3534" s="2">
        <v>20909200</v>
      </c>
      <c r="P3534" s="2">
        <v>21212600</v>
      </c>
      <c r="Q3534" s="2">
        <v>21443800</v>
      </c>
      <c r="R3534" s="2">
        <v>21414900</v>
      </c>
      <c r="S3534" s="2">
        <v>21487200</v>
      </c>
      <c r="T3534" s="2">
        <v>21790600</v>
      </c>
      <c r="U3534" s="2">
        <v>21588300</v>
      </c>
      <c r="V3534" s="2">
        <v>21935100</v>
      </c>
      <c r="W3534" s="2">
        <v>22137400</v>
      </c>
      <c r="X3534" s="2">
        <v>22195200</v>
      </c>
      <c r="Y3534" s="2">
        <v>22021800</v>
      </c>
      <c r="Z3534" s="2">
        <v>21964000</v>
      </c>
      <c r="AA3534" s="2">
        <v>21964000</v>
      </c>
      <c r="AB3534" s="2">
        <v>21920600</v>
      </c>
      <c r="AC3534" s="2">
        <v>21862800</v>
      </c>
      <c r="AD3534" s="2">
        <v>21732800</v>
      </c>
      <c r="AE3534" s="2">
        <v>21573800</v>
      </c>
      <c r="AF3534" s="2">
        <v>21559400</v>
      </c>
    </row>
    <row r="3535" spans="1:32">
      <c r="A3535" t="s">
        <v>9138</v>
      </c>
      <c r="B3535" t="s">
        <v>19</v>
      </c>
      <c r="C3535" s="2">
        <v>19051200</v>
      </c>
      <c r="D3535" s="2">
        <v>19129000</v>
      </c>
      <c r="E3535" s="2">
        <v>32024200</v>
      </c>
      <c r="F3535" s="2">
        <v>24896200</v>
      </c>
      <c r="G3535" s="2">
        <v>22939200</v>
      </c>
      <c r="H3535" s="2">
        <v>20373100</v>
      </c>
      <c r="I3535" s="2">
        <v>18766100</v>
      </c>
      <c r="J3535" s="2">
        <v>17833000</v>
      </c>
      <c r="K3535" s="2">
        <v>17858900</v>
      </c>
      <c r="L3535" s="2">
        <v>17962600</v>
      </c>
      <c r="M3535" s="2">
        <v>18144000</v>
      </c>
      <c r="N3535" s="2">
        <v>18364300</v>
      </c>
      <c r="O3535" s="2">
        <v>18753100</v>
      </c>
      <c r="P3535" s="2">
        <v>19025300</v>
      </c>
      <c r="Q3535" s="2">
        <v>19232600</v>
      </c>
      <c r="R3535" s="2">
        <v>19206700</v>
      </c>
      <c r="S3535" s="2">
        <v>19271500</v>
      </c>
      <c r="T3535" s="2">
        <v>19543700</v>
      </c>
      <c r="U3535" s="2">
        <v>19362200</v>
      </c>
      <c r="V3535" s="2">
        <v>19673300</v>
      </c>
      <c r="W3535" s="2">
        <v>19854700</v>
      </c>
      <c r="X3535" s="2">
        <v>19906600</v>
      </c>
      <c r="Y3535" s="2">
        <v>19751000</v>
      </c>
      <c r="Z3535" s="2">
        <v>19699200</v>
      </c>
      <c r="AA3535" s="2">
        <v>19699200</v>
      </c>
      <c r="AB3535" s="2">
        <v>19660300</v>
      </c>
      <c r="AC3535" s="2">
        <v>19608500</v>
      </c>
      <c r="AD3535" s="2">
        <v>19491800</v>
      </c>
      <c r="AE3535" s="2">
        <v>19349300</v>
      </c>
      <c r="AF3535" s="2">
        <v>19336300</v>
      </c>
    </row>
    <row r="3536" spans="1:32">
      <c r="A3536" t="s">
        <v>9139</v>
      </c>
      <c r="B3536" t="s">
        <v>19</v>
      </c>
      <c r="C3536" s="2">
        <v>49421400</v>
      </c>
      <c r="D3536" s="2">
        <v>49623100</v>
      </c>
      <c r="E3536" s="2">
        <v>83075000</v>
      </c>
      <c r="F3536" s="2">
        <v>64584000</v>
      </c>
      <c r="G3536" s="2">
        <v>59507400</v>
      </c>
      <c r="H3536" s="2">
        <v>52850600</v>
      </c>
      <c r="I3536" s="2">
        <v>48681800</v>
      </c>
      <c r="J3536" s="2">
        <v>46261100</v>
      </c>
      <c r="K3536" s="2">
        <v>46328400</v>
      </c>
      <c r="L3536" s="2">
        <v>46597300</v>
      </c>
      <c r="M3536" s="2">
        <v>47068000</v>
      </c>
      <c r="N3536" s="2">
        <v>47639500</v>
      </c>
      <c r="O3536" s="2">
        <v>48648100</v>
      </c>
      <c r="P3536" s="2">
        <v>49354200</v>
      </c>
      <c r="Q3536" s="2">
        <v>49892100</v>
      </c>
      <c r="R3536" s="2">
        <v>49824800</v>
      </c>
      <c r="S3536" s="2">
        <v>49992900</v>
      </c>
      <c r="T3536" s="2">
        <v>50699000</v>
      </c>
      <c r="U3536" s="2">
        <v>50228300</v>
      </c>
      <c r="V3536" s="2">
        <v>51035200</v>
      </c>
      <c r="W3536" s="2">
        <v>51505800</v>
      </c>
      <c r="X3536" s="2">
        <v>51640300</v>
      </c>
      <c r="Y3536" s="2">
        <v>51236900</v>
      </c>
      <c r="Z3536" s="2">
        <v>51102400</v>
      </c>
      <c r="AA3536" s="2">
        <v>51102400</v>
      </c>
      <c r="AB3536" s="2">
        <v>51001500</v>
      </c>
      <c r="AC3536" s="2">
        <v>50867100</v>
      </c>
      <c r="AD3536" s="2">
        <v>50564500</v>
      </c>
      <c r="AE3536" s="2">
        <v>50194700</v>
      </c>
      <c r="AF3536" s="2">
        <v>50161000</v>
      </c>
    </row>
    <row r="3537" spans="1:32">
      <c r="A3537" t="s">
        <v>9140</v>
      </c>
      <c r="B3537" t="s">
        <v>19</v>
      </c>
      <c r="C3537" s="2">
        <v>4983300</v>
      </c>
      <c r="D3537" s="2">
        <v>5003640</v>
      </c>
      <c r="E3537" s="2">
        <v>8376690</v>
      </c>
      <c r="F3537" s="2">
        <v>6512190</v>
      </c>
      <c r="G3537" s="2">
        <v>6000300</v>
      </c>
      <c r="H3537" s="2">
        <v>5329080</v>
      </c>
      <c r="I3537" s="2">
        <v>4908720</v>
      </c>
      <c r="J3537" s="2">
        <v>4664640</v>
      </c>
      <c r="K3537" s="2">
        <v>4671420</v>
      </c>
      <c r="L3537" s="2">
        <v>4698540</v>
      </c>
      <c r="M3537" s="2">
        <v>4746000</v>
      </c>
      <c r="N3537" s="2">
        <v>4803630</v>
      </c>
      <c r="O3537" s="2">
        <v>4905330</v>
      </c>
      <c r="P3537" s="2">
        <v>4976520</v>
      </c>
      <c r="Q3537" s="2">
        <v>5030760</v>
      </c>
      <c r="R3537" s="2">
        <v>5023980</v>
      </c>
      <c r="S3537" s="2">
        <v>5040930</v>
      </c>
      <c r="T3537" s="2">
        <v>5112120</v>
      </c>
      <c r="U3537" s="2">
        <v>5064660</v>
      </c>
      <c r="V3537" s="2">
        <v>5146020</v>
      </c>
      <c r="W3537" s="2">
        <v>5193480</v>
      </c>
      <c r="X3537" s="2">
        <v>5207040</v>
      </c>
      <c r="Y3537" s="2">
        <v>5166360</v>
      </c>
      <c r="Z3537" s="2">
        <v>5152800</v>
      </c>
      <c r="AA3537" s="2">
        <v>5152800</v>
      </c>
      <c r="AB3537" s="2">
        <v>5142630</v>
      </c>
      <c r="AC3537" s="2">
        <v>5129070</v>
      </c>
      <c r="AD3537" s="2">
        <v>5098560</v>
      </c>
      <c r="AE3537" s="2">
        <v>5061270</v>
      </c>
      <c r="AF3537" s="2">
        <v>5057880</v>
      </c>
    </row>
    <row r="3538" spans="1:32">
      <c r="A3538" t="s">
        <v>9141</v>
      </c>
      <c r="B3538" t="s">
        <v>19</v>
      </c>
      <c r="C3538" s="2">
        <v>3278100</v>
      </c>
      <c r="D3538" s="2">
        <v>3291480</v>
      </c>
      <c r="E3538" s="2">
        <v>5510330</v>
      </c>
      <c r="F3538" s="2">
        <v>4283830</v>
      </c>
      <c r="G3538" s="2">
        <v>3947100</v>
      </c>
      <c r="H3538" s="2">
        <v>3505560</v>
      </c>
      <c r="I3538" s="2">
        <v>3229040</v>
      </c>
      <c r="J3538" s="2">
        <v>3068480</v>
      </c>
      <c r="K3538" s="2">
        <v>3072940</v>
      </c>
      <c r="L3538" s="2">
        <v>3090780</v>
      </c>
      <c r="M3538" s="2">
        <v>3122000</v>
      </c>
      <c r="N3538" s="2">
        <v>3159910</v>
      </c>
      <c r="O3538" s="2">
        <v>3226810</v>
      </c>
      <c r="P3538" s="2">
        <v>3273640</v>
      </c>
      <c r="Q3538" s="2">
        <v>3309320</v>
      </c>
      <c r="R3538" s="2">
        <v>3304860</v>
      </c>
      <c r="S3538" s="2">
        <v>3316010</v>
      </c>
      <c r="T3538" s="2">
        <v>3362840</v>
      </c>
      <c r="U3538" s="2">
        <v>3331620</v>
      </c>
      <c r="V3538" s="2">
        <v>3385140</v>
      </c>
      <c r="W3538" s="2">
        <v>3416360</v>
      </c>
      <c r="X3538" s="2">
        <v>3425280</v>
      </c>
      <c r="Y3538" s="2">
        <v>3398520</v>
      </c>
      <c r="Z3538" s="2">
        <v>3389600</v>
      </c>
      <c r="AA3538" s="2">
        <v>3389600</v>
      </c>
      <c r="AB3538" s="2">
        <v>3382910</v>
      </c>
      <c r="AC3538" s="2">
        <v>3373990</v>
      </c>
      <c r="AD3538" s="2">
        <v>3353920</v>
      </c>
      <c r="AE3538" s="2">
        <v>3329390</v>
      </c>
      <c r="AF3538" s="2">
        <v>3327160</v>
      </c>
    </row>
    <row r="3539" spans="1:32">
      <c r="A3539" t="s">
        <v>9142</v>
      </c>
      <c r="B3539" t="s">
        <v>19</v>
      </c>
      <c r="C3539" s="2">
        <v>30649500</v>
      </c>
      <c r="D3539" s="2">
        <v>30774600</v>
      </c>
      <c r="E3539" s="2">
        <v>51520400</v>
      </c>
      <c r="F3539" s="2">
        <v>40052800</v>
      </c>
      <c r="G3539" s="2">
        <v>36904500</v>
      </c>
      <c r="H3539" s="2">
        <v>32776200</v>
      </c>
      <c r="I3539" s="2">
        <v>30190800</v>
      </c>
      <c r="J3539" s="2">
        <v>28689600</v>
      </c>
      <c r="K3539" s="2">
        <v>28731300</v>
      </c>
      <c r="L3539" s="2">
        <v>28898100</v>
      </c>
      <c r="M3539" s="2">
        <v>29190000</v>
      </c>
      <c r="N3539" s="2">
        <v>29544400</v>
      </c>
      <c r="O3539" s="2">
        <v>30170000</v>
      </c>
      <c r="P3539" s="2">
        <v>30607800</v>
      </c>
      <c r="Q3539" s="2">
        <v>30941400</v>
      </c>
      <c r="R3539" s="2">
        <v>30899700</v>
      </c>
      <c r="S3539" s="2">
        <v>31004000</v>
      </c>
      <c r="T3539" s="2">
        <v>31441800</v>
      </c>
      <c r="U3539" s="2">
        <v>31149900</v>
      </c>
      <c r="V3539" s="2">
        <v>31650300</v>
      </c>
      <c r="W3539" s="2">
        <v>31942200</v>
      </c>
      <c r="X3539" s="2">
        <v>32025600</v>
      </c>
      <c r="Y3539" s="2">
        <v>31775400</v>
      </c>
      <c r="Z3539" s="2">
        <v>31692000</v>
      </c>
      <c r="AA3539" s="2">
        <v>31692000</v>
      </c>
      <c r="AB3539" s="2">
        <v>31629400</v>
      </c>
      <c r="AC3539" s="2">
        <v>31546000</v>
      </c>
      <c r="AD3539" s="2">
        <v>31358400</v>
      </c>
      <c r="AE3539" s="2">
        <v>31129000</v>
      </c>
      <c r="AF3539" s="2">
        <v>31108200</v>
      </c>
    </row>
    <row r="3540" spans="1:32">
      <c r="A3540" t="s">
        <v>9143</v>
      </c>
      <c r="B3540" t="s">
        <v>19</v>
      </c>
      <c r="C3540" s="2">
        <v>9716700</v>
      </c>
      <c r="D3540" s="2">
        <v>9756360</v>
      </c>
      <c r="E3540" s="2">
        <v>16333300</v>
      </c>
      <c r="F3540" s="2">
        <v>12697800</v>
      </c>
      <c r="G3540" s="2">
        <v>11699700</v>
      </c>
      <c r="H3540" s="2">
        <v>10390900</v>
      </c>
      <c r="I3540" s="2">
        <v>9571280</v>
      </c>
      <c r="J3540" s="2">
        <v>9095360</v>
      </c>
      <c r="K3540" s="2">
        <v>9108580</v>
      </c>
      <c r="L3540" s="2">
        <v>9161460</v>
      </c>
      <c r="M3540" s="2">
        <v>9254000</v>
      </c>
      <c r="N3540" s="2">
        <v>9366370</v>
      </c>
      <c r="O3540" s="2">
        <v>9564670</v>
      </c>
      <c r="P3540" s="2">
        <v>9703480</v>
      </c>
      <c r="Q3540" s="2">
        <v>9809240</v>
      </c>
      <c r="R3540" s="2">
        <v>9796020</v>
      </c>
      <c r="S3540" s="2">
        <v>9829070</v>
      </c>
      <c r="T3540" s="2">
        <v>9967880</v>
      </c>
      <c r="U3540" s="2">
        <v>9875340</v>
      </c>
      <c r="V3540" s="2">
        <v>10034000</v>
      </c>
      <c r="W3540" s="2">
        <v>10126500</v>
      </c>
      <c r="X3540" s="2">
        <v>10153000</v>
      </c>
      <c r="Y3540" s="2">
        <v>10073600</v>
      </c>
      <c r="Z3540" s="2">
        <v>10047200</v>
      </c>
      <c r="AA3540" s="2">
        <v>10047200</v>
      </c>
      <c r="AB3540" s="2">
        <v>10027400</v>
      </c>
      <c r="AC3540" s="2">
        <v>10000900</v>
      </c>
      <c r="AD3540" s="2">
        <v>9941440</v>
      </c>
      <c r="AE3540" s="2">
        <v>9868730</v>
      </c>
      <c r="AF3540" s="2">
        <v>9862120</v>
      </c>
    </row>
    <row r="3541" spans="1:32">
      <c r="A3541" t="s">
        <v>9144</v>
      </c>
      <c r="B3541" t="s">
        <v>19</v>
      </c>
      <c r="C3541">
        <v>0</v>
      </c>
      <c r="D3541">
        <v>0</v>
      </c>
      <c r="E3541">
        <v>0</v>
      </c>
      <c r="F3541">
        <v>0</v>
      </c>
      <c r="G3541">
        <v>0</v>
      </c>
      <c r="H3541">
        <v>0</v>
      </c>
      <c r="I3541">
        <v>0</v>
      </c>
      <c r="J3541">
        <v>0</v>
      </c>
      <c r="K3541">
        <v>0</v>
      </c>
      <c r="L3541">
        <v>0</v>
      </c>
      <c r="M3541">
        <v>0</v>
      </c>
      <c r="N3541">
        <v>0</v>
      </c>
      <c r="O3541">
        <v>0</v>
      </c>
      <c r="P3541">
        <v>0</v>
      </c>
      <c r="Q3541">
        <v>0</v>
      </c>
      <c r="R3541">
        <v>0</v>
      </c>
      <c r="S3541">
        <v>0</v>
      </c>
      <c r="T3541">
        <v>0</v>
      </c>
      <c r="U3541">
        <v>0</v>
      </c>
      <c r="V3541">
        <v>0</v>
      </c>
      <c r="W3541">
        <v>0</v>
      </c>
      <c r="X3541">
        <v>0</v>
      </c>
      <c r="Y3541">
        <v>0</v>
      </c>
      <c r="Z3541">
        <v>0</v>
      </c>
      <c r="AA3541">
        <v>0</v>
      </c>
      <c r="AB3541">
        <v>0</v>
      </c>
      <c r="AC3541">
        <v>0</v>
      </c>
      <c r="AD3541">
        <v>0</v>
      </c>
      <c r="AE3541">
        <v>0</v>
      </c>
      <c r="AF3541">
        <v>0</v>
      </c>
    </row>
    <row r="3542" spans="1:32">
      <c r="A3542" t="s">
        <v>9145</v>
      </c>
      <c r="B3542" t="s">
        <v>19</v>
      </c>
      <c r="C3542">
        <v>0</v>
      </c>
      <c r="D3542">
        <v>0</v>
      </c>
      <c r="E3542">
        <v>0</v>
      </c>
      <c r="F3542">
        <v>0</v>
      </c>
      <c r="G3542">
        <v>0</v>
      </c>
      <c r="H3542">
        <v>0</v>
      </c>
      <c r="I3542">
        <v>0</v>
      </c>
      <c r="J3542">
        <v>0</v>
      </c>
      <c r="K3542">
        <v>0</v>
      </c>
      <c r="L3542">
        <v>0</v>
      </c>
      <c r="M3542">
        <v>0</v>
      </c>
      <c r="N3542">
        <v>0</v>
      </c>
      <c r="O3542">
        <v>0</v>
      </c>
      <c r="P3542">
        <v>0</v>
      </c>
      <c r="Q3542">
        <v>0</v>
      </c>
      <c r="R3542">
        <v>0</v>
      </c>
      <c r="S3542">
        <v>0</v>
      </c>
      <c r="T3542">
        <v>0</v>
      </c>
      <c r="U3542">
        <v>0</v>
      </c>
      <c r="V3542">
        <v>0</v>
      </c>
      <c r="W3542">
        <v>0</v>
      </c>
      <c r="X3542">
        <v>0</v>
      </c>
      <c r="Y3542">
        <v>0</v>
      </c>
      <c r="Z3542">
        <v>0</v>
      </c>
      <c r="AA3542">
        <v>0</v>
      </c>
      <c r="AB3542">
        <v>0</v>
      </c>
      <c r="AC3542">
        <v>0</v>
      </c>
      <c r="AD3542">
        <v>0</v>
      </c>
      <c r="AE3542">
        <v>0</v>
      </c>
      <c r="AF3542">
        <v>0</v>
      </c>
    </row>
    <row r="3543" spans="1:32">
      <c r="A3543" t="s">
        <v>9146</v>
      </c>
      <c r="B3543" t="s">
        <v>19</v>
      </c>
      <c r="C3543">
        <v>0</v>
      </c>
      <c r="D3543">
        <v>0</v>
      </c>
      <c r="E3543">
        <v>0</v>
      </c>
      <c r="F3543">
        <v>0</v>
      </c>
      <c r="G3543">
        <v>0</v>
      </c>
      <c r="H3543">
        <v>0</v>
      </c>
      <c r="I3543">
        <v>0</v>
      </c>
      <c r="J3543">
        <v>0</v>
      </c>
      <c r="K3543">
        <v>0</v>
      </c>
      <c r="L3543">
        <v>0</v>
      </c>
      <c r="M3543">
        <v>0</v>
      </c>
      <c r="N3543">
        <v>0</v>
      </c>
      <c r="O3543">
        <v>0</v>
      </c>
      <c r="P3543">
        <v>0</v>
      </c>
      <c r="Q3543">
        <v>0</v>
      </c>
      <c r="R3543">
        <v>0</v>
      </c>
      <c r="S3543">
        <v>0</v>
      </c>
      <c r="T3543">
        <v>0</v>
      </c>
      <c r="U3543">
        <v>0</v>
      </c>
      <c r="V3543">
        <v>0</v>
      </c>
      <c r="W3543">
        <v>0</v>
      </c>
      <c r="X3543">
        <v>0</v>
      </c>
      <c r="Y3543">
        <v>0</v>
      </c>
      <c r="Z3543">
        <v>0</v>
      </c>
      <c r="AA3543">
        <v>0</v>
      </c>
      <c r="AB3543">
        <v>0</v>
      </c>
      <c r="AC3543">
        <v>0</v>
      </c>
      <c r="AD3543">
        <v>0</v>
      </c>
      <c r="AE3543">
        <v>0</v>
      </c>
      <c r="AF3543">
        <v>0</v>
      </c>
    </row>
    <row r="3544" spans="1:32">
      <c r="A3544" t="s">
        <v>9147</v>
      </c>
      <c r="B3544" t="s">
        <v>19</v>
      </c>
      <c r="C3544">
        <v>0</v>
      </c>
      <c r="D3544">
        <v>0</v>
      </c>
      <c r="E3544">
        <v>0</v>
      </c>
      <c r="F3544">
        <v>0</v>
      </c>
      <c r="G3544">
        <v>0</v>
      </c>
      <c r="H3544">
        <v>0</v>
      </c>
      <c r="I3544">
        <v>0</v>
      </c>
      <c r="J3544">
        <v>0</v>
      </c>
      <c r="K3544">
        <v>0</v>
      </c>
      <c r="L3544">
        <v>0</v>
      </c>
      <c r="M3544">
        <v>0</v>
      </c>
      <c r="N3544">
        <v>0</v>
      </c>
      <c r="O3544">
        <v>0</v>
      </c>
      <c r="P3544">
        <v>0</v>
      </c>
      <c r="Q3544">
        <v>0</v>
      </c>
      <c r="R3544">
        <v>0</v>
      </c>
      <c r="S3544">
        <v>0</v>
      </c>
      <c r="T3544">
        <v>0</v>
      </c>
      <c r="U3544">
        <v>0</v>
      </c>
      <c r="V3544">
        <v>0</v>
      </c>
      <c r="W3544">
        <v>0</v>
      </c>
      <c r="X3544">
        <v>0</v>
      </c>
      <c r="Y3544">
        <v>0</v>
      </c>
      <c r="Z3544">
        <v>0</v>
      </c>
      <c r="AA3544">
        <v>0</v>
      </c>
      <c r="AB3544">
        <v>0</v>
      </c>
      <c r="AC3544">
        <v>0</v>
      </c>
      <c r="AD3544">
        <v>0</v>
      </c>
      <c r="AE3544">
        <v>0</v>
      </c>
      <c r="AF3544">
        <v>0</v>
      </c>
    </row>
    <row r="3545" spans="1:32">
      <c r="A3545" t="s">
        <v>9148</v>
      </c>
      <c r="B3545" t="s">
        <v>19</v>
      </c>
      <c r="C3545">
        <v>0</v>
      </c>
      <c r="D3545">
        <v>0</v>
      </c>
      <c r="E3545">
        <v>0</v>
      </c>
      <c r="F3545">
        <v>0</v>
      </c>
      <c r="G3545">
        <v>0</v>
      </c>
      <c r="H3545">
        <v>0</v>
      </c>
      <c r="I3545">
        <v>0</v>
      </c>
      <c r="J3545">
        <v>0</v>
      </c>
      <c r="K3545">
        <v>0</v>
      </c>
      <c r="L3545">
        <v>0</v>
      </c>
      <c r="M3545">
        <v>0</v>
      </c>
      <c r="N3545">
        <v>0</v>
      </c>
      <c r="O3545">
        <v>0</v>
      </c>
      <c r="P3545">
        <v>0</v>
      </c>
      <c r="Q3545">
        <v>0</v>
      </c>
      <c r="R3545">
        <v>0</v>
      </c>
      <c r="S3545">
        <v>0</v>
      </c>
      <c r="T3545">
        <v>0</v>
      </c>
      <c r="U3545">
        <v>0</v>
      </c>
      <c r="V3545">
        <v>0</v>
      </c>
      <c r="W3545">
        <v>0</v>
      </c>
      <c r="X3545">
        <v>0</v>
      </c>
      <c r="Y3545">
        <v>0</v>
      </c>
      <c r="Z3545">
        <v>0</v>
      </c>
      <c r="AA3545">
        <v>0</v>
      </c>
      <c r="AB3545">
        <v>0</v>
      </c>
      <c r="AC3545">
        <v>0</v>
      </c>
      <c r="AD3545">
        <v>0</v>
      </c>
      <c r="AE3545">
        <v>0</v>
      </c>
      <c r="AF3545">
        <v>0</v>
      </c>
    </row>
    <row r="3546" spans="1:32">
      <c r="A3546" t="s">
        <v>9149</v>
      </c>
      <c r="B3546" t="s">
        <v>19</v>
      </c>
      <c r="C3546">
        <v>0</v>
      </c>
      <c r="D3546">
        <v>0</v>
      </c>
      <c r="E3546">
        <v>0</v>
      </c>
      <c r="F3546">
        <v>0</v>
      </c>
      <c r="G3546">
        <v>0</v>
      </c>
      <c r="H3546">
        <v>0</v>
      </c>
      <c r="I3546">
        <v>0</v>
      </c>
      <c r="J3546">
        <v>0</v>
      </c>
      <c r="K3546">
        <v>0</v>
      </c>
      <c r="L3546">
        <v>0</v>
      </c>
      <c r="M3546">
        <v>0</v>
      </c>
      <c r="N3546">
        <v>0</v>
      </c>
      <c r="O3546">
        <v>0</v>
      </c>
      <c r="P3546">
        <v>0</v>
      </c>
      <c r="Q3546">
        <v>0</v>
      </c>
      <c r="R3546">
        <v>0</v>
      </c>
      <c r="S3546">
        <v>0</v>
      </c>
      <c r="T3546">
        <v>0</v>
      </c>
      <c r="U3546">
        <v>0</v>
      </c>
      <c r="V3546">
        <v>0</v>
      </c>
      <c r="W3546">
        <v>0</v>
      </c>
      <c r="X3546">
        <v>0</v>
      </c>
      <c r="Y3546">
        <v>0</v>
      </c>
      <c r="Z3546">
        <v>0</v>
      </c>
      <c r="AA3546">
        <v>0</v>
      </c>
      <c r="AB3546">
        <v>0</v>
      </c>
      <c r="AC3546">
        <v>0</v>
      </c>
      <c r="AD3546">
        <v>0</v>
      </c>
      <c r="AE3546">
        <v>0</v>
      </c>
      <c r="AF3546">
        <v>0</v>
      </c>
    </row>
    <row r="3547" spans="1:32">
      <c r="A3547" t="s">
        <v>9150</v>
      </c>
      <c r="B3547" t="s">
        <v>19</v>
      </c>
      <c r="C3547">
        <v>0</v>
      </c>
      <c r="D3547">
        <v>0</v>
      </c>
      <c r="E3547">
        <v>0</v>
      </c>
      <c r="F3547">
        <v>0</v>
      </c>
      <c r="G3547">
        <v>0</v>
      </c>
      <c r="H3547">
        <v>0</v>
      </c>
      <c r="I3547">
        <v>0</v>
      </c>
      <c r="J3547">
        <v>0</v>
      </c>
      <c r="K3547">
        <v>0</v>
      </c>
      <c r="L3547">
        <v>0</v>
      </c>
      <c r="M3547">
        <v>0</v>
      </c>
      <c r="N3547">
        <v>0</v>
      </c>
      <c r="O3547">
        <v>0</v>
      </c>
      <c r="P3547">
        <v>0</v>
      </c>
      <c r="Q3547">
        <v>0</v>
      </c>
      <c r="R3547">
        <v>0</v>
      </c>
      <c r="S3547">
        <v>0</v>
      </c>
      <c r="T3547">
        <v>0</v>
      </c>
      <c r="U3547">
        <v>0</v>
      </c>
      <c r="V3547">
        <v>0</v>
      </c>
      <c r="W3547">
        <v>0</v>
      </c>
      <c r="X3547">
        <v>0</v>
      </c>
      <c r="Y3547">
        <v>0</v>
      </c>
      <c r="Z3547">
        <v>0</v>
      </c>
      <c r="AA3547">
        <v>0</v>
      </c>
      <c r="AB3547">
        <v>0</v>
      </c>
      <c r="AC3547">
        <v>0</v>
      </c>
      <c r="AD3547">
        <v>0</v>
      </c>
      <c r="AE3547">
        <v>0</v>
      </c>
      <c r="AF3547">
        <v>0</v>
      </c>
    </row>
    <row r="3548" spans="1:32">
      <c r="A3548" t="s">
        <v>9151</v>
      </c>
      <c r="B3548" t="s">
        <v>19</v>
      </c>
      <c r="C3548">
        <v>0</v>
      </c>
      <c r="D3548">
        <v>0</v>
      </c>
      <c r="E3548">
        <v>0</v>
      </c>
      <c r="F3548">
        <v>0</v>
      </c>
      <c r="G3548">
        <v>0</v>
      </c>
      <c r="H3548">
        <v>0</v>
      </c>
      <c r="I3548">
        <v>0</v>
      </c>
      <c r="J3548">
        <v>0</v>
      </c>
      <c r="K3548">
        <v>0</v>
      </c>
      <c r="L3548">
        <v>0</v>
      </c>
      <c r="M3548">
        <v>0</v>
      </c>
      <c r="N3548">
        <v>0</v>
      </c>
      <c r="O3548">
        <v>0</v>
      </c>
      <c r="P3548">
        <v>0</v>
      </c>
      <c r="Q3548">
        <v>0</v>
      </c>
      <c r="R3548">
        <v>0</v>
      </c>
      <c r="S3548">
        <v>0</v>
      </c>
      <c r="T3548">
        <v>0</v>
      </c>
      <c r="U3548">
        <v>0</v>
      </c>
      <c r="V3548">
        <v>0</v>
      </c>
      <c r="W3548">
        <v>0</v>
      </c>
      <c r="X3548">
        <v>0</v>
      </c>
      <c r="Y3548">
        <v>0</v>
      </c>
      <c r="Z3548">
        <v>0</v>
      </c>
      <c r="AA3548">
        <v>0</v>
      </c>
      <c r="AB3548">
        <v>0</v>
      </c>
      <c r="AC3548">
        <v>0</v>
      </c>
      <c r="AD3548">
        <v>0</v>
      </c>
      <c r="AE3548">
        <v>0</v>
      </c>
      <c r="AF3548">
        <v>0</v>
      </c>
    </row>
    <row r="3549" spans="1:32">
      <c r="A3549" t="s">
        <v>9152</v>
      </c>
      <c r="B3549" t="s">
        <v>19</v>
      </c>
      <c r="C3549">
        <v>0</v>
      </c>
      <c r="D3549">
        <v>0</v>
      </c>
      <c r="E3549">
        <v>0</v>
      </c>
      <c r="F3549">
        <v>0</v>
      </c>
      <c r="G3549">
        <v>0</v>
      </c>
      <c r="H3549">
        <v>0</v>
      </c>
      <c r="I3549">
        <v>0</v>
      </c>
      <c r="J3549">
        <v>0</v>
      </c>
      <c r="K3549">
        <v>0</v>
      </c>
      <c r="L3549">
        <v>0</v>
      </c>
      <c r="M3549">
        <v>0</v>
      </c>
      <c r="N3549">
        <v>0</v>
      </c>
      <c r="O3549">
        <v>0</v>
      </c>
      <c r="P3549">
        <v>0</v>
      </c>
      <c r="Q3549">
        <v>0</v>
      </c>
      <c r="R3549">
        <v>0</v>
      </c>
      <c r="S3549">
        <v>0</v>
      </c>
      <c r="T3549">
        <v>0</v>
      </c>
      <c r="U3549">
        <v>0</v>
      </c>
      <c r="V3549">
        <v>0</v>
      </c>
      <c r="W3549">
        <v>0</v>
      </c>
      <c r="X3549">
        <v>0</v>
      </c>
      <c r="Y3549">
        <v>0</v>
      </c>
      <c r="Z3549">
        <v>0</v>
      </c>
      <c r="AA3549">
        <v>0</v>
      </c>
      <c r="AB3549">
        <v>0</v>
      </c>
      <c r="AC3549">
        <v>0</v>
      </c>
      <c r="AD3549">
        <v>0</v>
      </c>
      <c r="AE3549">
        <v>0</v>
      </c>
      <c r="AF3549">
        <v>0</v>
      </c>
    </row>
    <row r="3550" spans="1:32">
      <c r="A3550" t="s">
        <v>9153</v>
      </c>
      <c r="B3550" t="s">
        <v>19</v>
      </c>
      <c r="C3550">
        <v>0</v>
      </c>
      <c r="D3550">
        <v>0</v>
      </c>
      <c r="E3550">
        <v>0</v>
      </c>
      <c r="F3550">
        <v>0</v>
      </c>
      <c r="G3550">
        <v>0</v>
      </c>
      <c r="H3550">
        <v>0</v>
      </c>
      <c r="I3550">
        <v>0</v>
      </c>
      <c r="J3550">
        <v>0</v>
      </c>
      <c r="K3550">
        <v>0</v>
      </c>
      <c r="L3550">
        <v>0</v>
      </c>
      <c r="M3550">
        <v>0</v>
      </c>
      <c r="N3550">
        <v>0</v>
      </c>
      <c r="O3550">
        <v>0</v>
      </c>
      <c r="P3550">
        <v>0</v>
      </c>
      <c r="Q3550">
        <v>0</v>
      </c>
      <c r="R3550">
        <v>0</v>
      </c>
      <c r="S3550">
        <v>0</v>
      </c>
      <c r="T3550">
        <v>0</v>
      </c>
      <c r="U3550">
        <v>0</v>
      </c>
      <c r="V3550">
        <v>0</v>
      </c>
      <c r="W3550">
        <v>0</v>
      </c>
      <c r="X3550">
        <v>0</v>
      </c>
      <c r="Y3550">
        <v>0</v>
      </c>
      <c r="Z3550">
        <v>0</v>
      </c>
      <c r="AA3550">
        <v>0</v>
      </c>
      <c r="AB3550">
        <v>0</v>
      </c>
      <c r="AC3550">
        <v>0</v>
      </c>
      <c r="AD3550">
        <v>0</v>
      </c>
      <c r="AE3550">
        <v>0</v>
      </c>
      <c r="AF3550">
        <v>0</v>
      </c>
    </row>
    <row r="3551" spans="1:32">
      <c r="A3551" t="s">
        <v>9154</v>
      </c>
      <c r="B3551" t="s">
        <v>19</v>
      </c>
      <c r="C3551">
        <v>0</v>
      </c>
      <c r="D3551">
        <v>0</v>
      </c>
      <c r="E3551">
        <v>0</v>
      </c>
      <c r="F3551">
        <v>0</v>
      </c>
      <c r="G3551">
        <v>0</v>
      </c>
      <c r="H3551">
        <v>0</v>
      </c>
      <c r="I3551">
        <v>0</v>
      </c>
      <c r="J3551">
        <v>0</v>
      </c>
      <c r="K3551">
        <v>0</v>
      </c>
      <c r="L3551">
        <v>0</v>
      </c>
      <c r="M3551">
        <v>0</v>
      </c>
      <c r="N3551">
        <v>0</v>
      </c>
      <c r="O3551">
        <v>0</v>
      </c>
      <c r="P3551">
        <v>0</v>
      </c>
      <c r="Q3551">
        <v>0</v>
      </c>
      <c r="R3551">
        <v>0</v>
      </c>
      <c r="S3551">
        <v>0</v>
      </c>
      <c r="T3551">
        <v>0</v>
      </c>
      <c r="U3551">
        <v>0</v>
      </c>
      <c r="V3551">
        <v>0</v>
      </c>
      <c r="W3551">
        <v>0</v>
      </c>
      <c r="X3551">
        <v>0</v>
      </c>
      <c r="Y3551">
        <v>0</v>
      </c>
      <c r="Z3551">
        <v>0</v>
      </c>
      <c r="AA3551">
        <v>0</v>
      </c>
      <c r="AB3551">
        <v>0</v>
      </c>
      <c r="AC3551">
        <v>0</v>
      </c>
      <c r="AD3551">
        <v>0</v>
      </c>
      <c r="AE3551">
        <v>0</v>
      </c>
      <c r="AF3551">
        <v>0</v>
      </c>
    </row>
    <row r="3552" spans="1:32">
      <c r="A3552" t="s">
        <v>9155</v>
      </c>
      <c r="B3552" t="s">
        <v>19</v>
      </c>
      <c r="C3552">
        <v>0</v>
      </c>
      <c r="D3552">
        <v>0</v>
      </c>
      <c r="E3552">
        <v>0</v>
      </c>
      <c r="F3552">
        <v>0</v>
      </c>
      <c r="G3552">
        <v>0</v>
      </c>
      <c r="H3552">
        <v>0</v>
      </c>
      <c r="I3552">
        <v>0</v>
      </c>
      <c r="J3552">
        <v>0</v>
      </c>
      <c r="K3552">
        <v>0</v>
      </c>
      <c r="L3552">
        <v>0</v>
      </c>
      <c r="M3552">
        <v>0</v>
      </c>
      <c r="N3552">
        <v>0</v>
      </c>
      <c r="O3552">
        <v>0</v>
      </c>
      <c r="P3552">
        <v>0</v>
      </c>
      <c r="Q3552">
        <v>0</v>
      </c>
      <c r="R3552">
        <v>0</v>
      </c>
      <c r="S3552">
        <v>0</v>
      </c>
      <c r="T3552">
        <v>0</v>
      </c>
      <c r="U3552">
        <v>0</v>
      </c>
      <c r="V3552">
        <v>0</v>
      </c>
      <c r="W3552">
        <v>0</v>
      </c>
      <c r="X3552">
        <v>0</v>
      </c>
      <c r="Y3552">
        <v>0</v>
      </c>
      <c r="Z3552">
        <v>0</v>
      </c>
      <c r="AA3552">
        <v>0</v>
      </c>
      <c r="AB3552">
        <v>0</v>
      </c>
      <c r="AC3552">
        <v>0</v>
      </c>
      <c r="AD3552">
        <v>0</v>
      </c>
      <c r="AE3552">
        <v>0</v>
      </c>
      <c r="AF3552">
        <v>0</v>
      </c>
    </row>
    <row r="3553" spans="1:32">
      <c r="A3553" t="s">
        <v>9156</v>
      </c>
      <c r="B3553" t="s">
        <v>19</v>
      </c>
      <c r="C3553">
        <v>0</v>
      </c>
      <c r="D3553">
        <v>0</v>
      </c>
      <c r="E3553">
        <v>0</v>
      </c>
      <c r="F3553">
        <v>0</v>
      </c>
      <c r="G3553">
        <v>0</v>
      </c>
      <c r="H3553">
        <v>0</v>
      </c>
      <c r="I3553">
        <v>0</v>
      </c>
      <c r="J3553">
        <v>0</v>
      </c>
      <c r="K3553">
        <v>0</v>
      </c>
      <c r="L3553">
        <v>0</v>
      </c>
      <c r="M3553">
        <v>0</v>
      </c>
      <c r="N3553">
        <v>0</v>
      </c>
      <c r="O3553">
        <v>0</v>
      </c>
      <c r="P3553">
        <v>0</v>
      </c>
      <c r="Q3553">
        <v>0</v>
      </c>
      <c r="R3553">
        <v>0</v>
      </c>
      <c r="S3553">
        <v>0</v>
      </c>
      <c r="T3553">
        <v>0</v>
      </c>
      <c r="U3553">
        <v>0</v>
      </c>
      <c r="V3553">
        <v>0</v>
      </c>
      <c r="W3553">
        <v>0</v>
      </c>
      <c r="X3553">
        <v>0</v>
      </c>
      <c r="Y3553">
        <v>0</v>
      </c>
      <c r="Z3553">
        <v>0</v>
      </c>
      <c r="AA3553">
        <v>0</v>
      </c>
      <c r="AB3553">
        <v>0</v>
      </c>
      <c r="AC3553">
        <v>0</v>
      </c>
      <c r="AD3553">
        <v>0</v>
      </c>
      <c r="AE3553">
        <v>0</v>
      </c>
      <c r="AF3553">
        <v>0</v>
      </c>
    </row>
    <row r="3554" spans="1:32">
      <c r="A3554" t="s">
        <v>9157</v>
      </c>
      <c r="B3554" t="s">
        <v>19</v>
      </c>
      <c r="C3554">
        <v>0</v>
      </c>
      <c r="D3554">
        <v>0</v>
      </c>
      <c r="E3554">
        <v>0</v>
      </c>
      <c r="F3554">
        <v>0</v>
      </c>
      <c r="G3554">
        <v>0</v>
      </c>
      <c r="H3554">
        <v>0</v>
      </c>
      <c r="I3554">
        <v>0</v>
      </c>
      <c r="J3554">
        <v>0</v>
      </c>
      <c r="K3554">
        <v>0</v>
      </c>
      <c r="L3554">
        <v>0</v>
      </c>
      <c r="M3554">
        <v>0</v>
      </c>
      <c r="N3554">
        <v>0</v>
      </c>
      <c r="O3554">
        <v>0</v>
      </c>
      <c r="P3554">
        <v>0</v>
      </c>
      <c r="Q3554">
        <v>0</v>
      </c>
      <c r="R3554">
        <v>0</v>
      </c>
      <c r="S3554">
        <v>0</v>
      </c>
      <c r="T3554">
        <v>0</v>
      </c>
      <c r="U3554">
        <v>0</v>
      </c>
      <c r="V3554">
        <v>0</v>
      </c>
      <c r="W3554">
        <v>0</v>
      </c>
      <c r="X3554">
        <v>0</v>
      </c>
      <c r="Y3554">
        <v>0</v>
      </c>
      <c r="Z3554">
        <v>0</v>
      </c>
      <c r="AA3554">
        <v>0</v>
      </c>
      <c r="AB3554">
        <v>0</v>
      </c>
      <c r="AC3554">
        <v>0</v>
      </c>
      <c r="AD3554">
        <v>0</v>
      </c>
      <c r="AE3554">
        <v>0</v>
      </c>
      <c r="AF3554">
        <v>0</v>
      </c>
    </row>
    <row r="3555" spans="1:32">
      <c r="A3555" t="s">
        <v>9158</v>
      </c>
      <c r="B3555" t="s">
        <v>19</v>
      </c>
      <c r="C3555">
        <v>0</v>
      </c>
      <c r="D3555">
        <v>0</v>
      </c>
      <c r="E3555">
        <v>0</v>
      </c>
      <c r="F3555">
        <v>0</v>
      </c>
      <c r="G3555">
        <v>0</v>
      </c>
      <c r="H3555">
        <v>0</v>
      </c>
      <c r="I3555">
        <v>0</v>
      </c>
      <c r="J3555">
        <v>0</v>
      </c>
      <c r="K3555">
        <v>0</v>
      </c>
      <c r="L3555">
        <v>0</v>
      </c>
      <c r="M3555">
        <v>0</v>
      </c>
      <c r="N3555">
        <v>0</v>
      </c>
      <c r="O3555">
        <v>0</v>
      </c>
      <c r="P3555">
        <v>0</v>
      </c>
      <c r="Q3555">
        <v>0</v>
      </c>
      <c r="R3555">
        <v>0</v>
      </c>
      <c r="S3555">
        <v>0</v>
      </c>
      <c r="T3555">
        <v>0</v>
      </c>
      <c r="U3555">
        <v>0</v>
      </c>
      <c r="V3555">
        <v>0</v>
      </c>
      <c r="W3555">
        <v>0</v>
      </c>
      <c r="X3555">
        <v>0</v>
      </c>
      <c r="Y3555">
        <v>0</v>
      </c>
      <c r="Z3555">
        <v>0</v>
      </c>
      <c r="AA3555">
        <v>0</v>
      </c>
      <c r="AB3555">
        <v>0</v>
      </c>
      <c r="AC3555">
        <v>0</v>
      </c>
      <c r="AD3555">
        <v>0</v>
      </c>
      <c r="AE3555">
        <v>0</v>
      </c>
      <c r="AF3555">
        <v>0</v>
      </c>
    </row>
    <row r="3556" spans="1:32">
      <c r="A3556" t="s">
        <v>9159</v>
      </c>
      <c r="B3556" t="s">
        <v>19</v>
      </c>
      <c r="C3556">
        <v>0</v>
      </c>
      <c r="D3556">
        <v>0</v>
      </c>
      <c r="E3556">
        <v>0</v>
      </c>
      <c r="F3556">
        <v>0</v>
      </c>
      <c r="G3556">
        <v>0</v>
      </c>
      <c r="H3556">
        <v>0</v>
      </c>
      <c r="I3556">
        <v>0</v>
      </c>
      <c r="J3556">
        <v>0</v>
      </c>
      <c r="K3556">
        <v>0</v>
      </c>
      <c r="L3556">
        <v>0</v>
      </c>
      <c r="M3556">
        <v>0</v>
      </c>
      <c r="N3556">
        <v>0</v>
      </c>
      <c r="O3556">
        <v>0</v>
      </c>
      <c r="P3556">
        <v>0</v>
      </c>
      <c r="Q3556">
        <v>0</v>
      </c>
      <c r="R3556">
        <v>0</v>
      </c>
      <c r="S3556">
        <v>0</v>
      </c>
      <c r="T3556">
        <v>0</v>
      </c>
      <c r="U3556">
        <v>0</v>
      </c>
      <c r="V3556">
        <v>0</v>
      </c>
      <c r="W3556">
        <v>0</v>
      </c>
      <c r="X3556">
        <v>0</v>
      </c>
      <c r="Y3556">
        <v>0</v>
      </c>
      <c r="Z3556">
        <v>0</v>
      </c>
      <c r="AA3556">
        <v>0</v>
      </c>
      <c r="AB3556">
        <v>0</v>
      </c>
      <c r="AC3556">
        <v>0</v>
      </c>
      <c r="AD3556">
        <v>0</v>
      </c>
      <c r="AE3556">
        <v>0</v>
      </c>
      <c r="AF3556">
        <v>0</v>
      </c>
    </row>
    <row r="3557" spans="1:32">
      <c r="A3557" t="s">
        <v>9160</v>
      </c>
      <c r="B3557" t="s">
        <v>19</v>
      </c>
      <c r="C3557">
        <v>0</v>
      </c>
      <c r="D3557">
        <v>0</v>
      </c>
      <c r="E3557">
        <v>0</v>
      </c>
      <c r="F3557">
        <v>0</v>
      </c>
      <c r="G3557">
        <v>0</v>
      </c>
      <c r="H3557">
        <v>0</v>
      </c>
      <c r="I3557">
        <v>0</v>
      </c>
      <c r="J3557">
        <v>0</v>
      </c>
      <c r="K3557">
        <v>0</v>
      </c>
      <c r="L3557">
        <v>0</v>
      </c>
      <c r="M3557">
        <v>0</v>
      </c>
      <c r="N3557">
        <v>0</v>
      </c>
      <c r="O3557">
        <v>0</v>
      </c>
      <c r="P3557">
        <v>0</v>
      </c>
      <c r="Q3557">
        <v>0</v>
      </c>
      <c r="R3557">
        <v>0</v>
      </c>
      <c r="S3557">
        <v>0</v>
      </c>
      <c r="T3557">
        <v>0</v>
      </c>
      <c r="U3557">
        <v>0</v>
      </c>
      <c r="V3557">
        <v>0</v>
      </c>
      <c r="W3557">
        <v>0</v>
      </c>
      <c r="X3557">
        <v>0</v>
      </c>
      <c r="Y3557">
        <v>0</v>
      </c>
      <c r="Z3557">
        <v>0</v>
      </c>
      <c r="AA3557">
        <v>0</v>
      </c>
      <c r="AB3557">
        <v>0</v>
      </c>
      <c r="AC3557">
        <v>0</v>
      </c>
      <c r="AD3557">
        <v>0</v>
      </c>
      <c r="AE3557">
        <v>0</v>
      </c>
      <c r="AF3557">
        <v>0</v>
      </c>
    </row>
    <row r="3558" spans="1:32">
      <c r="A3558" t="s">
        <v>9161</v>
      </c>
      <c r="B3558" t="s">
        <v>19</v>
      </c>
      <c r="C3558">
        <v>0</v>
      </c>
      <c r="D3558">
        <v>0</v>
      </c>
      <c r="E3558">
        <v>0</v>
      </c>
      <c r="F3558">
        <v>0</v>
      </c>
      <c r="G3558">
        <v>0</v>
      </c>
      <c r="H3558">
        <v>0</v>
      </c>
      <c r="I3558">
        <v>0</v>
      </c>
      <c r="J3558">
        <v>0</v>
      </c>
      <c r="K3558">
        <v>0</v>
      </c>
      <c r="L3558">
        <v>0</v>
      </c>
      <c r="M3558">
        <v>0</v>
      </c>
      <c r="N3558">
        <v>0</v>
      </c>
      <c r="O3558">
        <v>0</v>
      </c>
      <c r="P3558">
        <v>0</v>
      </c>
      <c r="Q3558">
        <v>0</v>
      </c>
      <c r="R3558">
        <v>0</v>
      </c>
      <c r="S3558">
        <v>0</v>
      </c>
      <c r="T3558">
        <v>0</v>
      </c>
      <c r="U3558">
        <v>0</v>
      </c>
      <c r="V3558">
        <v>0</v>
      </c>
      <c r="W3558">
        <v>0</v>
      </c>
      <c r="X3558">
        <v>0</v>
      </c>
      <c r="Y3558">
        <v>0</v>
      </c>
      <c r="Z3558">
        <v>0</v>
      </c>
      <c r="AA3558">
        <v>0</v>
      </c>
      <c r="AB3558">
        <v>0</v>
      </c>
      <c r="AC3558">
        <v>0</v>
      </c>
      <c r="AD3558">
        <v>0</v>
      </c>
      <c r="AE3558">
        <v>0</v>
      </c>
      <c r="AF3558">
        <v>0</v>
      </c>
    </row>
    <row r="3559" spans="1:32">
      <c r="A3559" t="s">
        <v>9162</v>
      </c>
      <c r="B3559" t="s">
        <v>19</v>
      </c>
      <c r="C3559">
        <v>0</v>
      </c>
      <c r="D3559">
        <v>0</v>
      </c>
      <c r="E3559">
        <v>0</v>
      </c>
      <c r="F3559">
        <v>0</v>
      </c>
      <c r="G3559">
        <v>0</v>
      </c>
      <c r="H3559">
        <v>0</v>
      </c>
      <c r="I3559">
        <v>0</v>
      </c>
      <c r="J3559">
        <v>0</v>
      </c>
      <c r="K3559">
        <v>0</v>
      </c>
      <c r="L3559">
        <v>0</v>
      </c>
      <c r="M3559">
        <v>0</v>
      </c>
      <c r="N3559">
        <v>0</v>
      </c>
      <c r="O3559">
        <v>0</v>
      </c>
      <c r="P3559">
        <v>0</v>
      </c>
      <c r="Q3559">
        <v>0</v>
      </c>
      <c r="R3559">
        <v>0</v>
      </c>
      <c r="S3559">
        <v>0</v>
      </c>
      <c r="T3559">
        <v>0</v>
      </c>
      <c r="U3559">
        <v>0</v>
      </c>
      <c r="V3559">
        <v>0</v>
      </c>
      <c r="W3559">
        <v>0</v>
      </c>
      <c r="X3559">
        <v>0</v>
      </c>
      <c r="Y3559">
        <v>0</v>
      </c>
      <c r="Z3559">
        <v>0</v>
      </c>
      <c r="AA3559">
        <v>0</v>
      </c>
      <c r="AB3559">
        <v>0</v>
      </c>
      <c r="AC3559">
        <v>0</v>
      </c>
      <c r="AD3559">
        <v>0</v>
      </c>
      <c r="AE3559">
        <v>0</v>
      </c>
      <c r="AF3559">
        <v>0</v>
      </c>
    </row>
    <row r="3560" spans="1:32">
      <c r="A3560" t="s">
        <v>9163</v>
      </c>
      <c r="B3560" t="s">
        <v>19</v>
      </c>
      <c r="C3560">
        <v>0</v>
      </c>
      <c r="D3560">
        <v>0</v>
      </c>
      <c r="E3560">
        <v>0</v>
      </c>
      <c r="F3560">
        <v>0</v>
      </c>
      <c r="G3560">
        <v>0</v>
      </c>
      <c r="H3560">
        <v>0</v>
      </c>
      <c r="I3560">
        <v>0</v>
      </c>
      <c r="J3560">
        <v>0</v>
      </c>
      <c r="K3560">
        <v>0</v>
      </c>
      <c r="L3560">
        <v>0</v>
      </c>
      <c r="M3560">
        <v>0</v>
      </c>
      <c r="N3560">
        <v>0</v>
      </c>
      <c r="O3560">
        <v>0</v>
      </c>
      <c r="P3560">
        <v>0</v>
      </c>
      <c r="Q3560">
        <v>0</v>
      </c>
      <c r="R3560">
        <v>0</v>
      </c>
      <c r="S3560">
        <v>0</v>
      </c>
      <c r="T3560">
        <v>0</v>
      </c>
      <c r="U3560">
        <v>0</v>
      </c>
      <c r="V3560">
        <v>0</v>
      </c>
      <c r="W3560">
        <v>0</v>
      </c>
      <c r="X3560">
        <v>0</v>
      </c>
      <c r="Y3560">
        <v>0</v>
      </c>
      <c r="Z3560">
        <v>0</v>
      </c>
      <c r="AA3560">
        <v>0</v>
      </c>
      <c r="AB3560">
        <v>0</v>
      </c>
      <c r="AC3560">
        <v>0</v>
      </c>
      <c r="AD3560">
        <v>0</v>
      </c>
      <c r="AE3560">
        <v>0</v>
      </c>
      <c r="AF3560">
        <v>0</v>
      </c>
    </row>
    <row r="3561" spans="1:32">
      <c r="A3561" t="s">
        <v>9164</v>
      </c>
      <c r="B3561" t="s">
        <v>19</v>
      </c>
      <c r="C3561">
        <v>0</v>
      </c>
      <c r="D3561">
        <v>0</v>
      </c>
      <c r="E3561">
        <v>0</v>
      </c>
      <c r="F3561">
        <v>0</v>
      </c>
      <c r="G3561">
        <v>0</v>
      </c>
      <c r="H3561">
        <v>0</v>
      </c>
      <c r="I3561">
        <v>0</v>
      </c>
      <c r="J3561">
        <v>0</v>
      </c>
      <c r="K3561">
        <v>0</v>
      </c>
      <c r="L3561">
        <v>0</v>
      </c>
      <c r="M3561">
        <v>0</v>
      </c>
      <c r="N3561">
        <v>0</v>
      </c>
      <c r="O3561">
        <v>0</v>
      </c>
      <c r="P3561">
        <v>0</v>
      </c>
      <c r="Q3561">
        <v>0</v>
      </c>
      <c r="R3561">
        <v>0</v>
      </c>
      <c r="S3561">
        <v>0</v>
      </c>
      <c r="T3561">
        <v>0</v>
      </c>
      <c r="U3561">
        <v>0</v>
      </c>
      <c r="V3561">
        <v>0</v>
      </c>
      <c r="W3561">
        <v>0</v>
      </c>
      <c r="X3561">
        <v>0</v>
      </c>
      <c r="Y3561">
        <v>0</v>
      </c>
      <c r="Z3561">
        <v>0</v>
      </c>
      <c r="AA3561">
        <v>0</v>
      </c>
      <c r="AB3561">
        <v>0</v>
      </c>
      <c r="AC3561">
        <v>0</v>
      </c>
      <c r="AD3561">
        <v>0</v>
      </c>
      <c r="AE3561">
        <v>0</v>
      </c>
      <c r="AF3561">
        <v>0</v>
      </c>
    </row>
    <row r="3562" spans="1:32">
      <c r="A3562" t="s">
        <v>9165</v>
      </c>
      <c r="B3562" t="s">
        <v>19</v>
      </c>
      <c r="C3562">
        <v>0</v>
      </c>
      <c r="D3562">
        <v>0</v>
      </c>
      <c r="E3562">
        <v>0</v>
      </c>
      <c r="F3562">
        <v>0</v>
      </c>
      <c r="G3562">
        <v>0</v>
      </c>
      <c r="H3562">
        <v>0</v>
      </c>
      <c r="I3562">
        <v>0</v>
      </c>
      <c r="J3562">
        <v>0</v>
      </c>
      <c r="K3562">
        <v>0</v>
      </c>
      <c r="L3562">
        <v>0</v>
      </c>
      <c r="M3562">
        <v>0</v>
      </c>
      <c r="N3562">
        <v>0</v>
      </c>
      <c r="O3562">
        <v>0</v>
      </c>
      <c r="P3562">
        <v>0</v>
      </c>
      <c r="Q3562">
        <v>0</v>
      </c>
      <c r="R3562">
        <v>0</v>
      </c>
      <c r="S3562">
        <v>0</v>
      </c>
      <c r="T3562">
        <v>0</v>
      </c>
      <c r="U3562">
        <v>0</v>
      </c>
      <c r="V3562">
        <v>0</v>
      </c>
      <c r="W3562">
        <v>0</v>
      </c>
      <c r="X3562">
        <v>0</v>
      </c>
      <c r="Y3562">
        <v>0</v>
      </c>
      <c r="Z3562">
        <v>0</v>
      </c>
      <c r="AA3562">
        <v>0</v>
      </c>
      <c r="AB3562">
        <v>0</v>
      </c>
      <c r="AC3562">
        <v>0</v>
      </c>
      <c r="AD3562">
        <v>0</v>
      </c>
      <c r="AE3562">
        <v>0</v>
      </c>
      <c r="AF3562">
        <v>0</v>
      </c>
    </row>
    <row r="3563" spans="1:32">
      <c r="A3563" t="s">
        <v>9166</v>
      </c>
      <c r="B3563" t="s">
        <v>19</v>
      </c>
      <c r="C3563">
        <v>0</v>
      </c>
      <c r="D3563">
        <v>0</v>
      </c>
      <c r="E3563">
        <v>0</v>
      </c>
      <c r="F3563">
        <v>0</v>
      </c>
      <c r="G3563">
        <v>0</v>
      </c>
      <c r="H3563">
        <v>0</v>
      </c>
      <c r="I3563">
        <v>0</v>
      </c>
      <c r="J3563">
        <v>0</v>
      </c>
      <c r="K3563">
        <v>0</v>
      </c>
      <c r="L3563">
        <v>0</v>
      </c>
      <c r="M3563">
        <v>0</v>
      </c>
      <c r="N3563">
        <v>0</v>
      </c>
      <c r="O3563">
        <v>0</v>
      </c>
      <c r="P3563">
        <v>0</v>
      </c>
      <c r="Q3563">
        <v>0</v>
      </c>
      <c r="R3563">
        <v>0</v>
      </c>
      <c r="S3563">
        <v>0</v>
      </c>
      <c r="T3563">
        <v>0</v>
      </c>
      <c r="U3563">
        <v>0</v>
      </c>
      <c r="V3563">
        <v>0</v>
      </c>
      <c r="W3563">
        <v>0</v>
      </c>
      <c r="X3563">
        <v>0</v>
      </c>
      <c r="Y3563">
        <v>0</v>
      </c>
      <c r="Z3563">
        <v>0</v>
      </c>
      <c r="AA3563">
        <v>0</v>
      </c>
      <c r="AB3563">
        <v>0</v>
      </c>
      <c r="AC3563">
        <v>0</v>
      </c>
      <c r="AD3563">
        <v>0</v>
      </c>
      <c r="AE3563">
        <v>0</v>
      </c>
      <c r="AF3563">
        <v>0</v>
      </c>
    </row>
    <row r="3564" spans="1:32">
      <c r="A3564" t="s">
        <v>9167</v>
      </c>
      <c r="B3564" t="s">
        <v>19</v>
      </c>
      <c r="C3564">
        <v>0</v>
      </c>
      <c r="D3564">
        <v>0</v>
      </c>
      <c r="E3564">
        <v>0</v>
      </c>
      <c r="F3564">
        <v>0</v>
      </c>
      <c r="G3564">
        <v>0</v>
      </c>
      <c r="H3564">
        <v>0</v>
      </c>
      <c r="I3564">
        <v>0</v>
      </c>
      <c r="J3564">
        <v>0</v>
      </c>
      <c r="K3564">
        <v>0</v>
      </c>
      <c r="L3564">
        <v>0</v>
      </c>
      <c r="M3564">
        <v>0</v>
      </c>
      <c r="N3564">
        <v>0</v>
      </c>
      <c r="O3564">
        <v>0</v>
      </c>
      <c r="P3564">
        <v>0</v>
      </c>
      <c r="Q3564">
        <v>0</v>
      </c>
      <c r="R3564">
        <v>0</v>
      </c>
      <c r="S3564">
        <v>0</v>
      </c>
      <c r="T3564">
        <v>0</v>
      </c>
      <c r="U3564">
        <v>0</v>
      </c>
      <c r="V3564">
        <v>0</v>
      </c>
      <c r="W3564">
        <v>0</v>
      </c>
      <c r="X3564">
        <v>0</v>
      </c>
      <c r="Y3564">
        <v>0</v>
      </c>
      <c r="Z3564">
        <v>0</v>
      </c>
      <c r="AA3564">
        <v>0</v>
      </c>
      <c r="AB3564">
        <v>0</v>
      </c>
      <c r="AC3564">
        <v>0</v>
      </c>
      <c r="AD3564">
        <v>0</v>
      </c>
      <c r="AE3564">
        <v>0</v>
      </c>
      <c r="AF3564">
        <v>0</v>
      </c>
    </row>
    <row r="3565" spans="1:32">
      <c r="A3565" t="s">
        <v>9168</v>
      </c>
      <c r="B3565" t="s">
        <v>19</v>
      </c>
      <c r="C3565">
        <v>0</v>
      </c>
      <c r="D3565">
        <v>0</v>
      </c>
      <c r="E3565">
        <v>0</v>
      </c>
      <c r="F3565">
        <v>0</v>
      </c>
      <c r="G3565">
        <v>0</v>
      </c>
      <c r="H3565">
        <v>0</v>
      </c>
      <c r="I3565">
        <v>0</v>
      </c>
      <c r="J3565">
        <v>0</v>
      </c>
      <c r="K3565">
        <v>0</v>
      </c>
      <c r="L3565">
        <v>0</v>
      </c>
      <c r="M3565">
        <v>0</v>
      </c>
      <c r="N3565">
        <v>0</v>
      </c>
      <c r="O3565">
        <v>0</v>
      </c>
      <c r="P3565">
        <v>0</v>
      </c>
      <c r="Q3565">
        <v>0</v>
      </c>
      <c r="R3565">
        <v>0</v>
      </c>
      <c r="S3565">
        <v>0</v>
      </c>
      <c r="T3565">
        <v>0</v>
      </c>
      <c r="U3565">
        <v>0</v>
      </c>
      <c r="V3565">
        <v>0</v>
      </c>
      <c r="W3565">
        <v>0</v>
      </c>
      <c r="X3565">
        <v>0</v>
      </c>
      <c r="Y3565">
        <v>0</v>
      </c>
      <c r="Z3565">
        <v>0</v>
      </c>
      <c r="AA3565">
        <v>0</v>
      </c>
      <c r="AB3565">
        <v>0</v>
      </c>
      <c r="AC3565">
        <v>0</v>
      </c>
      <c r="AD3565">
        <v>0</v>
      </c>
      <c r="AE3565">
        <v>0</v>
      </c>
      <c r="AF3565">
        <v>0</v>
      </c>
    </row>
    <row r="3566" spans="1:32">
      <c r="A3566" t="s">
        <v>9169</v>
      </c>
      <c r="B3566" t="s">
        <v>19</v>
      </c>
      <c r="C3566" s="2">
        <v>42760900000000</v>
      </c>
      <c r="D3566" s="2">
        <v>39214500000000</v>
      </c>
      <c r="E3566" s="2">
        <v>39332500000000</v>
      </c>
      <c r="F3566" s="2">
        <v>38466300000000</v>
      </c>
      <c r="G3566" s="2">
        <v>38422300000000</v>
      </c>
      <c r="H3566" s="2">
        <v>38270200000000</v>
      </c>
      <c r="I3566" s="2">
        <v>37865800000000</v>
      </c>
      <c r="J3566" s="2">
        <v>37727400000000</v>
      </c>
      <c r="K3566" s="2">
        <v>38131600000000</v>
      </c>
      <c r="L3566" s="2">
        <v>38310000000000</v>
      </c>
      <c r="M3566" s="2">
        <v>38048500000000</v>
      </c>
      <c r="N3566" s="2">
        <v>37708700000000</v>
      </c>
      <c r="O3566" s="2">
        <v>37597000000000</v>
      </c>
      <c r="P3566" s="2">
        <v>37476500000000</v>
      </c>
      <c r="Q3566" s="2">
        <v>37520200000000</v>
      </c>
      <c r="R3566" s="2">
        <v>37707200000000</v>
      </c>
      <c r="S3566" s="2">
        <v>38042000000000</v>
      </c>
      <c r="T3566" s="2">
        <v>38402500000000</v>
      </c>
      <c r="U3566" s="2">
        <v>38722000000000</v>
      </c>
      <c r="V3566" s="2">
        <v>39076700000000</v>
      </c>
      <c r="W3566" s="2">
        <v>39521100000000</v>
      </c>
      <c r="X3566" s="2">
        <v>39839800000000</v>
      </c>
      <c r="Y3566" s="2">
        <v>40099400000000</v>
      </c>
      <c r="Z3566" s="2">
        <v>40355600000000</v>
      </c>
      <c r="AA3566" s="2">
        <v>40680800000000</v>
      </c>
      <c r="AB3566" s="2">
        <v>40983900000000</v>
      </c>
      <c r="AC3566" s="2">
        <v>41293100000000</v>
      </c>
      <c r="AD3566" s="2">
        <v>41549500000000</v>
      </c>
      <c r="AE3566" s="2">
        <v>41725200000000</v>
      </c>
      <c r="AF3566" s="2">
        <v>42095300000000</v>
      </c>
    </row>
    <row r="3567" spans="1:32">
      <c r="A3567" t="s">
        <v>9170</v>
      </c>
      <c r="B3567" t="s">
        <v>19</v>
      </c>
      <c r="C3567" s="2">
        <v>793789000</v>
      </c>
      <c r="D3567" s="2">
        <v>727955000</v>
      </c>
      <c r="E3567" s="2">
        <v>730146000</v>
      </c>
      <c r="F3567" s="2">
        <v>714067000</v>
      </c>
      <c r="G3567" s="2">
        <v>713250000</v>
      </c>
      <c r="H3567" s="2">
        <v>710426000</v>
      </c>
      <c r="I3567" s="2">
        <v>702920000</v>
      </c>
      <c r="J3567" s="2">
        <v>700350000</v>
      </c>
      <c r="K3567" s="2">
        <v>707853000</v>
      </c>
      <c r="L3567" s="2">
        <v>711165000</v>
      </c>
      <c r="M3567" s="2">
        <v>706311000</v>
      </c>
      <c r="N3567" s="2">
        <v>700003000</v>
      </c>
      <c r="O3567" s="2">
        <v>697930000</v>
      </c>
      <c r="P3567" s="2">
        <v>695693000</v>
      </c>
      <c r="Q3567" s="2">
        <v>696503000</v>
      </c>
      <c r="R3567" s="2">
        <v>699974000</v>
      </c>
      <c r="S3567" s="2">
        <v>706191000</v>
      </c>
      <c r="T3567" s="2">
        <v>712882000</v>
      </c>
      <c r="U3567" s="2">
        <v>718814000</v>
      </c>
      <c r="V3567" s="2">
        <v>725397000</v>
      </c>
      <c r="W3567" s="2">
        <v>733647000</v>
      </c>
      <c r="X3567" s="2">
        <v>739563000</v>
      </c>
      <c r="Y3567" s="2">
        <v>744383000</v>
      </c>
      <c r="Z3567" s="2">
        <v>749139000</v>
      </c>
      <c r="AA3567" s="2">
        <v>755176000</v>
      </c>
      <c r="AB3567" s="2">
        <v>760801000</v>
      </c>
      <c r="AC3567" s="2">
        <v>766541000</v>
      </c>
      <c r="AD3567" s="2">
        <v>771301000</v>
      </c>
      <c r="AE3567" s="2">
        <v>774563000</v>
      </c>
      <c r="AF3567" s="2">
        <v>781434000</v>
      </c>
    </row>
    <row r="3568" spans="1:32">
      <c r="A3568" t="s">
        <v>9171</v>
      </c>
      <c r="B3568" t="s">
        <v>19</v>
      </c>
      <c r="C3568" s="2">
        <v>3911960000</v>
      </c>
      <c r="D3568" s="2">
        <v>3587520000</v>
      </c>
      <c r="E3568" s="2">
        <v>3598310000</v>
      </c>
      <c r="F3568" s="2">
        <v>3519080000</v>
      </c>
      <c r="G3568" s="2">
        <v>3515050000</v>
      </c>
      <c r="H3568" s="2">
        <v>3501130000</v>
      </c>
      <c r="I3568" s="2">
        <v>3464140000</v>
      </c>
      <c r="J3568" s="2">
        <v>3451470000</v>
      </c>
      <c r="K3568" s="2">
        <v>3488450000</v>
      </c>
      <c r="L3568" s="2">
        <v>3504770000</v>
      </c>
      <c r="M3568" s="2">
        <v>3480850000</v>
      </c>
      <c r="N3568" s="2">
        <v>3449760000</v>
      </c>
      <c r="O3568" s="2">
        <v>3439550000</v>
      </c>
      <c r="P3568" s="2">
        <v>3428520000</v>
      </c>
      <c r="Q3568" s="2">
        <v>3432520000</v>
      </c>
      <c r="R3568" s="2">
        <v>3449620000</v>
      </c>
      <c r="S3568" s="2">
        <v>3480260000</v>
      </c>
      <c r="T3568" s="2">
        <v>3513230000</v>
      </c>
      <c r="U3568" s="2">
        <v>3542470000</v>
      </c>
      <c r="V3568" s="2">
        <v>3574910000</v>
      </c>
      <c r="W3568" s="2">
        <v>3615570000</v>
      </c>
      <c r="X3568" s="2">
        <v>3644720000</v>
      </c>
      <c r="Y3568" s="2">
        <v>3668480000</v>
      </c>
      <c r="Z3568" s="2">
        <v>3691920000</v>
      </c>
      <c r="AA3568" s="2">
        <v>3721670000</v>
      </c>
      <c r="AB3568" s="2">
        <v>3749390000</v>
      </c>
      <c r="AC3568" s="2">
        <v>3777680000</v>
      </c>
      <c r="AD3568" s="2">
        <v>3801140000</v>
      </c>
      <c r="AE3568" s="2">
        <v>3817210000</v>
      </c>
      <c r="AF3568" s="2">
        <v>3851070000</v>
      </c>
    </row>
    <row r="3569" spans="1:32">
      <c r="A3569" t="s">
        <v>9172</v>
      </c>
      <c r="B3569" t="s">
        <v>19</v>
      </c>
      <c r="C3569" s="2">
        <v>11617900000</v>
      </c>
      <c r="D3569" s="2">
        <v>10654400000</v>
      </c>
      <c r="E3569" s="2">
        <v>10686400000</v>
      </c>
      <c r="F3569" s="2">
        <v>10451100000</v>
      </c>
      <c r="G3569" s="2">
        <v>10439200000</v>
      </c>
      <c r="H3569" s="2">
        <v>10397800000</v>
      </c>
      <c r="I3569" s="2">
        <v>10288000000</v>
      </c>
      <c r="J3569" s="2">
        <v>10250300000</v>
      </c>
      <c r="K3569" s="2">
        <v>10360200000</v>
      </c>
      <c r="L3569" s="2">
        <v>10408600000</v>
      </c>
      <c r="M3569" s="2">
        <v>10337600000</v>
      </c>
      <c r="N3569" s="2">
        <v>10245300000</v>
      </c>
      <c r="O3569" s="2">
        <v>10214900000</v>
      </c>
      <c r="P3569" s="2">
        <v>10182200000</v>
      </c>
      <c r="Q3569" s="2">
        <v>10194000000</v>
      </c>
      <c r="R3569" s="2">
        <v>10244800000</v>
      </c>
      <c r="S3569" s="2">
        <v>10335800000</v>
      </c>
      <c r="T3569" s="2">
        <v>10433800000</v>
      </c>
      <c r="U3569" s="2">
        <v>10520600000</v>
      </c>
      <c r="V3569" s="2">
        <v>10616900000</v>
      </c>
      <c r="W3569" s="2">
        <v>10737700000</v>
      </c>
      <c r="X3569" s="2">
        <v>10824300000</v>
      </c>
      <c r="Y3569" s="2">
        <v>10894800000</v>
      </c>
      <c r="Z3569" s="2">
        <v>10964400000</v>
      </c>
      <c r="AA3569" s="2">
        <v>11052800000</v>
      </c>
      <c r="AB3569" s="2">
        <v>11135100000</v>
      </c>
      <c r="AC3569" s="2">
        <v>11219100000</v>
      </c>
      <c r="AD3569" s="2">
        <v>11288800000</v>
      </c>
      <c r="AE3569" s="2">
        <v>11336500000</v>
      </c>
      <c r="AF3569" s="2">
        <v>11437100000</v>
      </c>
    </row>
    <row r="3570" spans="1:32">
      <c r="A3570" t="s">
        <v>9173</v>
      </c>
      <c r="B3570" t="s">
        <v>19</v>
      </c>
      <c r="C3570" s="2">
        <v>823421000</v>
      </c>
      <c r="D3570" s="2">
        <v>755129000</v>
      </c>
      <c r="E3570" s="2">
        <v>757402000</v>
      </c>
      <c r="F3570" s="2">
        <v>740723000</v>
      </c>
      <c r="G3570" s="2">
        <v>739875000</v>
      </c>
      <c r="H3570" s="2">
        <v>736946000</v>
      </c>
      <c r="I3570" s="2">
        <v>729160000</v>
      </c>
      <c r="J3570" s="2">
        <v>726493000</v>
      </c>
      <c r="K3570" s="2">
        <v>734277000</v>
      </c>
      <c r="L3570" s="2">
        <v>737713000</v>
      </c>
      <c r="M3570" s="2">
        <v>732677000</v>
      </c>
      <c r="N3570" s="2">
        <v>726134000</v>
      </c>
      <c r="O3570" s="2">
        <v>723983000</v>
      </c>
      <c r="P3570" s="2">
        <v>721663000</v>
      </c>
      <c r="Q3570" s="2">
        <v>722503000</v>
      </c>
      <c r="R3570" s="2">
        <v>726104000</v>
      </c>
      <c r="S3570" s="2">
        <v>732553000</v>
      </c>
      <c r="T3570" s="2">
        <v>739493000</v>
      </c>
      <c r="U3570" s="2">
        <v>745647000</v>
      </c>
      <c r="V3570" s="2">
        <v>752476000</v>
      </c>
      <c r="W3570" s="2">
        <v>761033000</v>
      </c>
      <c r="X3570" s="2">
        <v>767170000</v>
      </c>
      <c r="Y3570" s="2">
        <v>772170000</v>
      </c>
      <c r="Z3570" s="2">
        <v>777104000</v>
      </c>
      <c r="AA3570" s="2">
        <v>783366000</v>
      </c>
      <c r="AB3570" s="2">
        <v>789201000</v>
      </c>
      <c r="AC3570" s="2">
        <v>795156000</v>
      </c>
      <c r="AD3570" s="2">
        <v>800094000</v>
      </c>
      <c r="AE3570" s="2">
        <v>803477000</v>
      </c>
      <c r="AF3570" s="2">
        <v>810604000</v>
      </c>
    </row>
    <row r="3571" spans="1:32">
      <c r="A3571" t="s">
        <v>9174</v>
      </c>
      <c r="B3571" t="s">
        <v>19</v>
      </c>
      <c r="C3571" s="2">
        <v>738515000</v>
      </c>
      <c r="D3571" s="2">
        <v>677265000</v>
      </c>
      <c r="E3571" s="2">
        <v>679303000</v>
      </c>
      <c r="F3571" s="2">
        <v>664344000</v>
      </c>
      <c r="G3571" s="2">
        <v>663584000</v>
      </c>
      <c r="H3571" s="2">
        <v>660956000</v>
      </c>
      <c r="I3571" s="2">
        <v>653973000</v>
      </c>
      <c r="J3571" s="2">
        <v>651582000</v>
      </c>
      <c r="K3571" s="2">
        <v>658563000</v>
      </c>
      <c r="L3571" s="2">
        <v>661644000</v>
      </c>
      <c r="M3571" s="2">
        <v>657128000</v>
      </c>
      <c r="N3571" s="2">
        <v>651259000</v>
      </c>
      <c r="O3571" s="2">
        <v>649330000</v>
      </c>
      <c r="P3571" s="2">
        <v>647249000</v>
      </c>
      <c r="Q3571" s="2">
        <v>648003000</v>
      </c>
      <c r="R3571" s="2">
        <v>651232000</v>
      </c>
      <c r="S3571" s="2">
        <v>657016000</v>
      </c>
      <c r="T3571" s="2">
        <v>663241000</v>
      </c>
      <c r="U3571" s="2">
        <v>668760000</v>
      </c>
      <c r="V3571" s="2">
        <v>674885000</v>
      </c>
      <c r="W3571" s="2">
        <v>682560000</v>
      </c>
      <c r="X3571" s="2">
        <v>688064000</v>
      </c>
      <c r="Y3571" s="2">
        <v>692548000</v>
      </c>
      <c r="Z3571" s="2">
        <v>696974000</v>
      </c>
      <c r="AA3571" s="2">
        <v>702590000</v>
      </c>
      <c r="AB3571" s="2">
        <v>707824000</v>
      </c>
      <c r="AC3571" s="2">
        <v>713164000</v>
      </c>
      <c r="AD3571" s="2">
        <v>717593000</v>
      </c>
      <c r="AE3571" s="2">
        <v>720627000</v>
      </c>
      <c r="AF3571" s="2">
        <v>727019000</v>
      </c>
    </row>
    <row r="3572" spans="1:32">
      <c r="A3572" t="s">
        <v>9175</v>
      </c>
      <c r="B3572" t="s">
        <v>19</v>
      </c>
      <c r="C3572" s="2">
        <v>1915810000</v>
      </c>
      <c r="D3572" s="2">
        <v>1756920000</v>
      </c>
      <c r="E3572" s="2">
        <v>1762200000</v>
      </c>
      <c r="F3572" s="2">
        <v>1723400000</v>
      </c>
      <c r="G3572" s="2">
        <v>1721430000</v>
      </c>
      <c r="H3572" s="2">
        <v>1714610000</v>
      </c>
      <c r="I3572" s="2">
        <v>1696490000</v>
      </c>
      <c r="J3572" s="2">
        <v>1690290000</v>
      </c>
      <c r="K3572" s="2">
        <v>1708400000</v>
      </c>
      <c r="L3572" s="2">
        <v>1716390000</v>
      </c>
      <c r="M3572" s="2">
        <v>1704680000</v>
      </c>
      <c r="N3572" s="2">
        <v>1689450000</v>
      </c>
      <c r="O3572" s="2">
        <v>1684450000</v>
      </c>
      <c r="P3572" s="2">
        <v>1679050000</v>
      </c>
      <c r="Q3572" s="2">
        <v>1681010000</v>
      </c>
      <c r="R3572" s="2">
        <v>1689390000</v>
      </c>
      <c r="S3572" s="2">
        <v>1704390000</v>
      </c>
      <c r="T3572" s="2">
        <v>1720540000</v>
      </c>
      <c r="U3572" s="2">
        <v>1734850000</v>
      </c>
      <c r="V3572" s="2">
        <v>1750740000</v>
      </c>
      <c r="W3572" s="2">
        <v>1770650000</v>
      </c>
      <c r="X3572" s="2">
        <v>1784930000</v>
      </c>
      <c r="Y3572" s="2">
        <v>1796560000</v>
      </c>
      <c r="Z3572" s="2">
        <v>1808040000</v>
      </c>
      <c r="AA3572" s="2">
        <v>1822610000</v>
      </c>
      <c r="AB3572" s="2">
        <v>1836190000</v>
      </c>
      <c r="AC3572" s="2">
        <v>1850040000</v>
      </c>
      <c r="AD3572" s="2">
        <v>1861530000</v>
      </c>
      <c r="AE3572" s="2">
        <v>1869400000</v>
      </c>
      <c r="AF3572" s="2">
        <v>1885990000</v>
      </c>
    </row>
    <row r="3573" spans="1:32">
      <c r="A3573" t="s">
        <v>9176</v>
      </c>
      <c r="B3573" t="s">
        <v>19</v>
      </c>
      <c r="C3573" s="2">
        <v>193176000</v>
      </c>
      <c r="D3573" s="2">
        <v>177155000</v>
      </c>
      <c r="E3573" s="2">
        <v>177688000</v>
      </c>
      <c r="F3573" s="2">
        <v>173775000</v>
      </c>
      <c r="G3573" s="2">
        <v>173576000</v>
      </c>
      <c r="H3573" s="2">
        <v>172889000</v>
      </c>
      <c r="I3573" s="2">
        <v>171062000</v>
      </c>
      <c r="J3573" s="2">
        <v>170437000</v>
      </c>
      <c r="K3573" s="2">
        <v>172263000</v>
      </c>
      <c r="L3573" s="2">
        <v>173069000</v>
      </c>
      <c r="M3573" s="2">
        <v>171888000</v>
      </c>
      <c r="N3573" s="2">
        <v>170353000</v>
      </c>
      <c r="O3573" s="2">
        <v>169848000</v>
      </c>
      <c r="P3573" s="2">
        <v>169304000</v>
      </c>
      <c r="Q3573" s="2">
        <v>169501000</v>
      </c>
      <c r="R3573" s="2">
        <v>170345000</v>
      </c>
      <c r="S3573" s="2">
        <v>171858000</v>
      </c>
      <c r="T3573" s="2">
        <v>173487000</v>
      </c>
      <c r="U3573" s="2">
        <v>174930000</v>
      </c>
      <c r="V3573" s="2">
        <v>176532000</v>
      </c>
      <c r="W3573" s="2">
        <v>178540000</v>
      </c>
      <c r="X3573" s="2">
        <v>179980000</v>
      </c>
      <c r="Y3573" s="2">
        <v>181153000</v>
      </c>
      <c r="Z3573" s="2">
        <v>182310000</v>
      </c>
      <c r="AA3573" s="2">
        <v>183779000</v>
      </c>
      <c r="AB3573" s="2">
        <v>185148000</v>
      </c>
      <c r="AC3573" s="2">
        <v>186545000</v>
      </c>
      <c r="AD3573" s="2">
        <v>187704000</v>
      </c>
      <c r="AE3573" s="2">
        <v>188497000</v>
      </c>
      <c r="AF3573" s="2">
        <v>190169000</v>
      </c>
    </row>
    <row r="3574" spans="1:32">
      <c r="A3574" t="s">
        <v>9177</v>
      </c>
      <c r="B3574" t="s">
        <v>19</v>
      </c>
      <c r="C3574" s="2">
        <v>127075000</v>
      </c>
      <c r="D3574" s="2">
        <v>116536000</v>
      </c>
      <c r="E3574" s="2">
        <v>116886000</v>
      </c>
      <c r="F3574" s="2">
        <v>114312000</v>
      </c>
      <c r="G3574" s="2">
        <v>114181000</v>
      </c>
      <c r="H3574" s="2">
        <v>113729000</v>
      </c>
      <c r="I3574" s="2">
        <v>112528000</v>
      </c>
      <c r="J3574" s="2">
        <v>112116000</v>
      </c>
      <c r="K3574" s="2">
        <v>113318000</v>
      </c>
      <c r="L3574" s="2">
        <v>113848000</v>
      </c>
      <c r="M3574" s="2">
        <v>113071000</v>
      </c>
      <c r="N3574" s="2">
        <v>112061000</v>
      </c>
      <c r="O3574" s="2">
        <v>111729000</v>
      </c>
      <c r="P3574" s="2">
        <v>111371000</v>
      </c>
      <c r="Q3574" s="2">
        <v>111501000</v>
      </c>
      <c r="R3574" s="2">
        <v>112056000</v>
      </c>
      <c r="S3574" s="2">
        <v>113051000</v>
      </c>
      <c r="T3574" s="2">
        <v>114122000</v>
      </c>
      <c r="U3574" s="2">
        <v>115072000</v>
      </c>
      <c r="V3574" s="2">
        <v>116126000</v>
      </c>
      <c r="W3574" s="2">
        <v>117447000</v>
      </c>
      <c r="X3574" s="2">
        <v>118394000</v>
      </c>
      <c r="Y3574" s="2">
        <v>119165000</v>
      </c>
      <c r="Z3574" s="2">
        <v>119927000</v>
      </c>
      <c r="AA3574" s="2">
        <v>120893000</v>
      </c>
      <c r="AB3574" s="2">
        <v>121794000</v>
      </c>
      <c r="AC3574" s="2">
        <v>122713000</v>
      </c>
      <c r="AD3574" s="2">
        <v>123475000</v>
      </c>
      <c r="AE3574" s="2">
        <v>123997000</v>
      </c>
      <c r="AF3574" s="2">
        <v>125097000</v>
      </c>
    </row>
    <row r="3575" spans="1:32">
      <c r="A3575" t="s">
        <v>9178</v>
      </c>
      <c r="B3575" t="s">
        <v>19</v>
      </c>
      <c r="C3575" s="2">
        <v>1188120000</v>
      </c>
      <c r="D3575" s="2">
        <v>1089580000</v>
      </c>
      <c r="E3575" s="2">
        <v>1092860000</v>
      </c>
      <c r="F3575" s="2">
        <v>1068790000</v>
      </c>
      <c r="G3575" s="2">
        <v>1067570000</v>
      </c>
      <c r="H3575" s="2">
        <v>1063340000</v>
      </c>
      <c r="I3575" s="2">
        <v>1052110000</v>
      </c>
      <c r="J3575" s="2">
        <v>1048260000</v>
      </c>
      <c r="K3575" s="2">
        <v>1059490000</v>
      </c>
      <c r="L3575" s="2">
        <v>1064450000</v>
      </c>
      <c r="M3575" s="2">
        <v>1057180000</v>
      </c>
      <c r="N3575" s="2">
        <v>1047740000</v>
      </c>
      <c r="O3575" s="2">
        <v>1044640000</v>
      </c>
      <c r="P3575" s="2">
        <v>1041290000</v>
      </c>
      <c r="Q3575" s="2">
        <v>1042500000</v>
      </c>
      <c r="R3575" s="2">
        <v>1047700000</v>
      </c>
      <c r="S3575" s="2">
        <v>1057010000</v>
      </c>
      <c r="T3575" s="2">
        <v>1067020000</v>
      </c>
      <c r="U3575" s="2">
        <v>1075900000</v>
      </c>
      <c r="V3575" s="2">
        <v>1085750000</v>
      </c>
      <c r="W3575" s="2">
        <v>1098100000</v>
      </c>
      <c r="X3575" s="2">
        <v>1106950000</v>
      </c>
      <c r="Y3575" s="2">
        <v>1114170000</v>
      </c>
      <c r="Z3575" s="2">
        <v>1121290000</v>
      </c>
      <c r="AA3575" s="2">
        <v>1130320000</v>
      </c>
      <c r="AB3575" s="2">
        <v>1138740000</v>
      </c>
      <c r="AC3575" s="2">
        <v>1147340000</v>
      </c>
      <c r="AD3575" s="2">
        <v>1154460000</v>
      </c>
      <c r="AE3575" s="2">
        <v>1159340000</v>
      </c>
      <c r="AF3575" s="2">
        <v>1169630000</v>
      </c>
    </row>
    <row r="3576" spans="1:32">
      <c r="A3576" t="s">
        <v>9179</v>
      </c>
      <c r="B3576" t="s">
        <v>19</v>
      </c>
      <c r="C3576" s="2">
        <v>376665000</v>
      </c>
      <c r="D3576" s="2">
        <v>345426000</v>
      </c>
      <c r="E3576" s="2">
        <v>346465000</v>
      </c>
      <c r="F3576" s="2">
        <v>338836000</v>
      </c>
      <c r="G3576" s="2">
        <v>338448000</v>
      </c>
      <c r="H3576" s="2">
        <v>337108000</v>
      </c>
      <c r="I3576" s="2">
        <v>333546000</v>
      </c>
      <c r="J3576" s="2">
        <v>332327000</v>
      </c>
      <c r="K3576" s="2">
        <v>335887000</v>
      </c>
      <c r="L3576" s="2">
        <v>337459000</v>
      </c>
      <c r="M3576" s="2">
        <v>335155000</v>
      </c>
      <c r="N3576" s="2">
        <v>332162000</v>
      </c>
      <c r="O3576" s="2">
        <v>331179000</v>
      </c>
      <c r="P3576" s="2">
        <v>330117000</v>
      </c>
      <c r="Q3576" s="2">
        <v>330502000</v>
      </c>
      <c r="R3576" s="2">
        <v>332149000</v>
      </c>
      <c r="S3576" s="2">
        <v>335099000</v>
      </c>
      <c r="T3576" s="2">
        <v>338273000</v>
      </c>
      <c r="U3576" s="2">
        <v>341088000</v>
      </c>
      <c r="V3576" s="2">
        <v>344212000</v>
      </c>
      <c r="W3576" s="2">
        <v>348127000</v>
      </c>
      <c r="X3576" s="2">
        <v>350934000</v>
      </c>
      <c r="Y3576" s="2">
        <v>353221000</v>
      </c>
      <c r="Z3576" s="2">
        <v>355478000</v>
      </c>
      <c r="AA3576" s="2">
        <v>358343000</v>
      </c>
      <c r="AB3576" s="2">
        <v>361012000</v>
      </c>
      <c r="AC3576" s="2">
        <v>363736000</v>
      </c>
      <c r="AD3576" s="2">
        <v>365994000</v>
      </c>
      <c r="AE3576" s="2">
        <v>367542000</v>
      </c>
      <c r="AF3576" s="2">
        <v>370802000</v>
      </c>
    </row>
    <row r="3577" spans="1:32">
      <c r="A3577" t="s">
        <v>9180</v>
      </c>
      <c r="B3577" t="s">
        <v>19</v>
      </c>
      <c r="C3577">
        <v>0</v>
      </c>
      <c r="D3577">
        <v>0</v>
      </c>
      <c r="E3577">
        <v>0</v>
      </c>
      <c r="F3577">
        <v>0</v>
      </c>
      <c r="G3577">
        <v>0</v>
      </c>
      <c r="H3577">
        <v>0</v>
      </c>
      <c r="I3577">
        <v>0</v>
      </c>
      <c r="J3577">
        <v>0</v>
      </c>
      <c r="K3577">
        <v>0</v>
      </c>
      <c r="L3577">
        <v>0</v>
      </c>
      <c r="M3577">
        <v>0</v>
      </c>
      <c r="N3577">
        <v>0</v>
      </c>
      <c r="O3577">
        <v>0</v>
      </c>
      <c r="P3577">
        <v>0</v>
      </c>
      <c r="Q3577">
        <v>0</v>
      </c>
      <c r="R3577">
        <v>0</v>
      </c>
      <c r="S3577">
        <v>0</v>
      </c>
      <c r="T3577">
        <v>0</v>
      </c>
      <c r="U3577">
        <v>0</v>
      </c>
      <c r="V3577">
        <v>0</v>
      </c>
      <c r="W3577">
        <v>0</v>
      </c>
      <c r="X3577">
        <v>0</v>
      </c>
      <c r="Y3577">
        <v>0</v>
      </c>
      <c r="Z3577">
        <v>0</v>
      </c>
      <c r="AA3577">
        <v>0</v>
      </c>
      <c r="AB3577">
        <v>0</v>
      </c>
      <c r="AC3577">
        <v>0</v>
      </c>
      <c r="AD3577">
        <v>0</v>
      </c>
      <c r="AE3577">
        <v>0</v>
      </c>
      <c r="AF3577">
        <v>0</v>
      </c>
    </row>
    <row r="3578" spans="1:32">
      <c r="A3578" t="s">
        <v>9181</v>
      </c>
      <c r="B3578" t="s">
        <v>19</v>
      </c>
      <c r="C3578">
        <v>0</v>
      </c>
      <c r="D3578">
        <v>0</v>
      </c>
      <c r="E3578">
        <v>0</v>
      </c>
      <c r="F3578">
        <v>0</v>
      </c>
      <c r="G3578">
        <v>0</v>
      </c>
      <c r="H3578">
        <v>0</v>
      </c>
      <c r="I3578">
        <v>0</v>
      </c>
      <c r="J3578">
        <v>0</v>
      </c>
      <c r="K3578">
        <v>0</v>
      </c>
      <c r="L3578">
        <v>0</v>
      </c>
      <c r="M3578">
        <v>0</v>
      </c>
      <c r="N3578">
        <v>0</v>
      </c>
      <c r="O3578">
        <v>0</v>
      </c>
      <c r="P3578">
        <v>0</v>
      </c>
      <c r="Q3578">
        <v>0</v>
      </c>
      <c r="R3578">
        <v>0</v>
      </c>
      <c r="S3578">
        <v>0</v>
      </c>
      <c r="T3578">
        <v>0</v>
      </c>
      <c r="U3578">
        <v>0</v>
      </c>
      <c r="V3578">
        <v>0</v>
      </c>
      <c r="W3578">
        <v>0</v>
      </c>
      <c r="X3578">
        <v>0</v>
      </c>
      <c r="Y3578">
        <v>0</v>
      </c>
      <c r="Z3578">
        <v>0</v>
      </c>
      <c r="AA3578">
        <v>0</v>
      </c>
      <c r="AB3578">
        <v>0</v>
      </c>
      <c r="AC3578">
        <v>0</v>
      </c>
      <c r="AD3578">
        <v>0</v>
      </c>
      <c r="AE3578">
        <v>0</v>
      </c>
      <c r="AF3578">
        <v>0</v>
      </c>
    </row>
    <row r="3579" spans="1:32">
      <c r="A3579" t="s">
        <v>9182</v>
      </c>
      <c r="B3579" t="s">
        <v>19</v>
      </c>
      <c r="C3579">
        <v>0</v>
      </c>
      <c r="D3579">
        <v>0</v>
      </c>
      <c r="E3579">
        <v>0</v>
      </c>
      <c r="F3579">
        <v>0</v>
      </c>
      <c r="G3579">
        <v>0</v>
      </c>
      <c r="H3579">
        <v>0</v>
      </c>
      <c r="I3579">
        <v>0</v>
      </c>
      <c r="J3579">
        <v>0</v>
      </c>
      <c r="K3579">
        <v>0</v>
      </c>
      <c r="L3579">
        <v>0</v>
      </c>
      <c r="M3579">
        <v>0</v>
      </c>
      <c r="N3579">
        <v>0</v>
      </c>
      <c r="O3579">
        <v>0</v>
      </c>
      <c r="P3579">
        <v>0</v>
      </c>
      <c r="Q3579">
        <v>0</v>
      </c>
      <c r="R3579">
        <v>0</v>
      </c>
      <c r="S3579">
        <v>0</v>
      </c>
      <c r="T3579">
        <v>0</v>
      </c>
      <c r="U3579">
        <v>0</v>
      </c>
      <c r="V3579">
        <v>0</v>
      </c>
      <c r="W3579">
        <v>0</v>
      </c>
      <c r="X3579">
        <v>0</v>
      </c>
      <c r="Y3579">
        <v>0</v>
      </c>
      <c r="Z3579">
        <v>0</v>
      </c>
      <c r="AA3579">
        <v>0</v>
      </c>
      <c r="AB3579">
        <v>0</v>
      </c>
      <c r="AC3579">
        <v>0</v>
      </c>
      <c r="AD3579">
        <v>0</v>
      </c>
      <c r="AE3579">
        <v>0</v>
      </c>
      <c r="AF3579">
        <v>0</v>
      </c>
    </row>
    <row r="3580" spans="1:32">
      <c r="A3580" t="s">
        <v>9183</v>
      </c>
      <c r="B3580" t="s">
        <v>19</v>
      </c>
      <c r="C3580">
        <v>0</v>
      </c>
      <c r="D3580">
        <v>0</v>
      </c>
      <c r="E3580">
        <v>0</v>
      </c>
      <c r="F3580">
        <v>0</v>
      </c>
      <c r="G3580">
        <v>0</v>
      </c>
      <c r="H3580">
        <v>0</v>
      </c>
      <c r="I3580">
        <v>0</v>
      </c>
      <c r="J3580">
        <v>0</v>
      </c>
      <c r="K3580">
        <v>0</v>
      </c>
      <c r="L3580">
        <v>0</v>
      </c>
      <c r="M3580">
        <v>0</v>
      </c>
      <c r="N3580">
        <v>0</v>
      </c>
      <c r="O3580">
        <v>0</v>
      </c>
      <c r="P3580">
        <v>0</v>
      </c>
      <c r="Q3580">
        <v>0</v>
      </c>
      <c r="R3580">
        <v>0</v>
      </c>
      <c r="S3580">
        <v>0</v>
      </c>
      <c r="T3580">
        <v>0</v>
      </c>
      <c r="U3580">
        <v>0</v>
      </c>
      <c r="V3580">
        <v>0</v>
      </c>
      <c r="W3580">
        <v>0</v>
      </c>
      <c r="X3580">
        <v>0</v>
      </c>
      <c r="Y3580">
        <v>0</v>
      </c>
      <c r="Z3580">
        <v>0</v>
      </c>
      <c r="AA3580">
        <v>0</v>
      </c>
      <c r="AB3580">
        <v>0</v>
      </c>
      <c r="AC3580">
        <v>0</v>
      </c>
      <c r="AD3580">
        <v>0</v>
      </c>
      <c r="AE3580">
        <v>0</v>
      </c>
      <c r="AF3580">
        <v>0</v>
      </c>
    </row>
    <row r="3581" spans="1:32">
      <c r="A3581" t="s">
        <v>9184</v>
      </c>
      <c r="B3581" t="s">
        <v>19</v>
      </c>
      <c r="C3581">
        <v>0</v>
      </c>
      <c r="D3581">
        <v>0</v>
      </c>
      <c r="E3581">
        <v>0</v>
      </c>
      <c r="F3581">
        <v>0</v>
      </c>
      <c r="G3581">
        <v>0</v>
      </c>
      <c r="H3581">
        <v>0</v>
      </c>
      <c r="I3581">
        <v>0</v>
      </c>
      <c r="J3581">
        <v>0</v>
      </c>
      <c r="K3581">
        <v>0</v>
      </c>
      <c r="L3581">
        <v>0</v>
      </c>
      <c r="M3581">
        <v>0</v>
      </c>
      <c r="N3581">
        <v>0</v>
      </c>
      <c r="O3581">
        <v>0</v>
      </c>
      <c r="P3581">
        <v>0</v>
      </c>
      <c r="Q3581">
        <v>0</v>
      </c>
      <c r="R3581">
        <v>0</v>
      </c>
      <c r="S3581">
        <v>0</v>
      </c>
      <c r="T3581">
        <v>0</v>
      </c>
      <c r="U3581">
        <v>0</v>
      </c>
      <c r="V3581">
        <v>0</v>
      </c>
      <c r="W3581">
        <v>0</v>
      </c>
      <c r="X3581">
        <v>0</v>
      </c>
      <c r="Y3581">
        <v>0</v>
      </c>
      <c r="Z3581">
        <v>0</v>
      </c>
      <c r="AA3581">
        <v>0</v>
      </c>
      <c r="AB3581">
        <v>0</v>
      </c>
      <c r="AC3581">
        <v>0</v>
      </c>
      <c r="AD3581">
        <v>0</v>
      </c>
      <c r="AE3581">
        <v>0</v>
      </c>
      <c r="AF3581">
        <v>0</v>
      </c>
    </row>
    <row r="3582" spans="1:32">
      <c r="A3582" t="s">
        <v>9185</v>
      </c>
      <c r="B3582" t="s">
        <v>19</v>
      </c>
      <c r="C3582">
        <v>0</v>
      </c>
      <c r="D3582">
        <v>0</v>
      </c>
      <c r="E3582">
        <v>0</v>
      </c>
      <c r="F3582">
        <v>0</v>
      </c>
      <c r="G3582">
        <v>0</v>
      </c>
      <c r="H3582">
        <v>0</v>
      </c>
      <c r="I3582">
        <v>0</v>
      </c>
      <c r="J3582">
        <v>0</v>
      </c>
      <c r="K3582">
        <v>0</v>
      </c>
      <c r="L3582">
        <v>0</v>
      </c>
      <c r="M3582">
        <v>0</v>
      </c>
      <c r="N3582">
        <v>0</v>
      </c>
      <c r="O3582">
        <v>0</v>
      </c>
      <c r="P3582">
        <v>0</v>
      </c>
      <c r="Q3582">
        <v>0</v>
      </c>
      <c r="R3582">
        <v>0</v>
      </c>
      <c r="S3582">
        <v>0</v>
      </c>
      <c r="T3582">
        <v>0</v>
      </c>
      <c r="U3582">
        <v>0</v>
      </c>
      <c r="V3582">
        <v>0</v>
      </c>
      <c r="W3582">
        <v>0</v>
      </c>
      <c r="X3582">
        <v>0</v>
      </c>
      <c r="Y3582">
        <v>0</v>
      </c>
      <c r="Z3582">
        <v>0</v>
      </c>
      <c r="AA3582">
        <v>0</v>
      </c>
      <c r="AB3582">
        <v>0</v>
      </c>
      <c r="AC3582">
        <v>0</v>
      </c>
      <c r="AD3582">
        <v>0</v>
      </c>
      <c r="AE3582">
        <v>0</v>
      </c>
      <c r="AF3582">
        <v>0</v>
      </c>
    </row>
    <row r="3583" spans="1:32">
      <c r="A3583" t="s">
        <v>9186</v>
      </c>
      <c r="B3583" t="s">
        <v>19</v>
      </c>
      <c r="C3583">
        <v>0</v>
      </c>
      <c r="D3583">
        <v>0</v>
      </c>
      <c r="E3583">
        <v>0</v>
      </c>
      <c r="F3583">
        <v>0</v>
      </c>
      <c r="G3583">
        <v>0</v>
      </c>
      <c r="H3583">
        <v>0</v>
      </c>
      <c r="I3583">
        <v>0</v>
      </c>
      <c r="J3583">
        <v>0</v>
      </c>
      <c r="K3583">
        <v>0</v>
      </c>
      <c r="L3583">
        <v>0</v>
      </c>
      <c r="M3583">
        <v>0</v>
      </c>
      <c r="N3583">
        <v>0</v>
      </c>
      <c r="O3583">
        <v>0</v>
      </c>
      <c r="P3583">
        <v>0</v>
      </c>
      <c r="Q3583">
        <v>0</v>
      </c>
      <c r="R3583">
        <v>0</v>
      </c>
      <c r="S3583">
        <v>0</v>
      </c>
      <c r="T3583">
        <v>0</v>
      </c>
      <c r="U3583">
        <v>0</v>
      </c>
      <c r="V3583">
        <v>0</v>
      </c>
      <c r="W3583">
        <v>0</v>
      </c>
      <c r="X3583">
        <v>0</v>
      </c>
      <c r="Y3583">
        <v>0</v>
      </c>
      <c r="Z3583">
        <v>0</v>
      </c>
      <c r="AA3583">
        <v>0</v>
      </c>
      <c r="AB3583">
        <v>0</v>
      </c>
      <c r="AC3583">
        <v>0</v>
      </c>
      <c r="AD3583">
        <v>0</v>
      </c>
      <c r="AE3583">
        <v>0</v>
      </c>
      <c r="AF3583">
        <v>0</v>
      </c>
    </row>
    <row r="3584" spans="1:32">
      <c r="A3584" t="s">
        <v>9187</v>
      </c>
      <c r="B3584" t="s">
        <v>19</v>
      </c>
      <c r="C3584">
        <v>0</v>
      </c>
      <c r="D3584">
        <v>0</v>
      </c>
      <c r="E3584">
        <v>0</v>
      </c>
      <c r="F3584">
        <v>0</v>
      </c>
      <c r="G3584">
        <v>0</v>
      </c>
      <c r="H3584">
        <v>0</v>
      </c>
      <c r="I3584">
        <v>0</v>
      </c>
      <c r="J3584">
        <v>0</v>
      </c>
      <c r="K3584">
        <v>0</v>
      </c>
      <c r="L3584">
        <v>0</v>
      </c>
      <c r="M3584">
        <v>0</v>
      </c>
      <c r="N3584">
        <v>0</v>
      </c>
      <c r="O3584">
        <v>0</v>
      </c>
      <c r="P3584">
        <v>0</v>
      </c>
      <c r="Q3584">
        <v>0</v>
      </c>
      <c r="R3584">
        <v>0</v>
      </c>
      <c r="S3584">
        <v>0</v>
      </c>
      <c r="T3584">
        <v>0</v>
      </c>
      <c r="U3584">
        <v>0</v>
      </c>
      <c r="V3584">
        <v>0</v>
      </c>
      <c r="W3584">
        <v>0</v>
      </c>
      <c r="X3584">
        <v>0</v>
      </c>
      <c r="Y3584">
        <v>0</v>
      </c>
      <c r="Z3584">
        <v>0</v>
      </c>
      <c r="AA3584">
        <v>0</v>
      </c>
      <c r="AB3584">
        <v>0</v>
      </c>
      <c r="AC3584">
        <v>0</v>
      </c>
      <c r="AD3584">
        <v>0</v>
      </c>
      <c r="AE3584">
        <v>0</v>
      </c>
      <c r="AF3584">
        <v>0</v>
      </c>
    </row>
    <row r="3585" spans="1:32">
      <c r="A3585" t="s">
        <v>9188</v>
      </c>
      <c r="B3585" t="s">
        <v>19</v>
      </c>
      <c r="C3585">
        <v>0</v>
      </c>
      <c r="D3585">
        <v>0</v>
      </c>
      <c r="E3585">
        <v>0</v>
      </c>
      <c r="F3585">
        <v>0</v>
      </c>
      <c r="G3585">
        <v>0</v>
      </c>
      <c r="H3585">
        <v>0</v>
      </c>
      <c r="I3585">
        <v>0</v>
      </c>
      <c r="J3585">
        <v>0</v>
      </c>
      <c r="K3585">
        <v>0</v>
      </c>
      <c r="L3585">
        <v>0</v>
      </c>
      <c r="M3585">
        <v>0</v>
      </c>
      <c r="N3585">
        <v>0</v>
      </c>
      <c r="O3585">
        <v>0</v>
      </c>
      <c r="P3585">
        <v>0</v>
      </c>
      <c r="Q3585">
        <v>0</v>
      </c>
      <c r="R3585">
        <v>0</v>
      </c>
      <c r="S3585">
        <v>0</v>
      </c>
      <c r="T3585">
        <v>0</v>
      </c>
      <c r="U3585">
        <v>0</v>
      </c>
      <c r="V3585">
        <v>0</v>
      </c>
      <c r="W3585">
        <v>0</v>
      </c>
      <c r="X3585">
        <v>0</v>
      </c>
      <c r="Y3585">
        <v>0</v>
      </c>
      <c r="Z3585">
        <v>0</v>
      </c>
      <c r="AA3585">
        <v>0</v>
      </c>
      <c r="AB3585">
        <v>0</v>
      </c>
      <c r="AC3585">
        <v>0</v>
      </c>
      <c r="AD3585">
        <v>0</v>
      </c>
      <c r="AE3585">
        <v>0</v>
      </c>
      <c r="AF3585">
        <v>0</v>
      </c>
    </row>
    <row r="3586" spans="1:32">
      <c r="A3586" t="s">
        <v>9189</v>
      </c>
      <c r="B3586" t="s">
        <v>19</v>
      </c>
      <c r="C3586">
        <v>0</v>
      </c>
      <c r="D3586">
        <v>0</v>
      </c>
      <c r="E3586">
        <v>0</v>
      </c>
      <c r="F3586">
        <v>0</v>
      </c>
      <c r="G3586">
        <v>0</v>
      </c>
      <c r="H3586">
        <v>0</v>
      </c>
      <c r="I3586">
        <v>0</v>
      </c>
      <c r="J3586">
        <v>0</v>
      </c>
      <c r="K3586">
        <v>0</v>
      </c>
      <c r="L3586">
        <v>0</v>
      </c>
      <c r="M3586">
        <v>0</v>
      </c>
      <c r="N3586">
        <v>0</v>
      </c>
      <c r="O3586">
        <v>0</v>
      </c>
      <c r="P3586">
        <v>0</v>
      </c>
      <c r="Q3586">
        <v>0</v>
      </c>
      <c r="R3586">
        <v>0</v>
      </c>
      <c r="S3586">
        <v>0</v>
      </c>
      <c r="T3586">
        <v>0</v>
      </c>
      <c r="U3586">
        <v>0</v>
      </c>
      <c r="V3586">
        <v>0</v>
      </c>
      <c r="W3586">
        <v>0</v>
      </c>
      <c r="X3586">
        <v>0</v>
      </c>
      <c r="Y3586">
        <v>0</v>
      </c>
      <c r="Z3586">
        <v>0</v>
      </c>
      <c r="AA3586">
        <v>0</v>
      </c>
      <c r="AB3586">
        <v>0</v>
      </c>
      <c r="AC3586">
        <v>0</v>
      </c>
      <c r="AD3586">
        <v>0</v>
      </c>
      <c r="AE3586">
        <v>0</v>
      </c>
      <c r="AF3586">
        <v>0</v>
      </c>
    </row>
    <row r="3587" spans="1:32">
      <c r="A3587" t="s">
        <v>9190</v>
      </c>
      <c r="B3587" t="s">
        <v>19</v>
      </c>
      <c r="C3587">
        <v>0</v>
      </c>
      <c r="D3587">
        <v>0</v>
      </c>
      <c r="E3587">
        <v>0</v>
      </c>
      <c r="F3587">
        <v>0</v>
      </c>
      <c r="G3587">
        <v>0</v>
      </c>
      <c r="H3587">
        <v>0</v>
      </c>
      <c r="I3587">
        <v>0</v>
      </c>
      <c r="J3587">
        <v>0</v>
      </c>
      <c r="K3587">
        <v>0</v>
      </c>
      <c r="L3587">
        <v>0</v>
      </c>
      <c r="M3587">
        <v>0</v>
      </c>
      <c r="N3587">
        <v>0</v>
      </c>
      <c r="O3587">
        <v>0</v>
      </c>
      <c r="P3587">
        <v>0</v>
      </c>
      <c r="Q3587">
        <v>0</v>
      </c>
      <c r="R3587">
        <v>0</v>
      </c>
      <c r="S3587">
        <v>0</v>
      </c>
      <c r="T3587">
        <v>0</v>
      </c>
      <c r="U3587">
        <v>0</v>
      </c>
      <c r="V3587">
        <v>0</v>
      </c>
      <c r="W3587">
        <v>0</v>
      </c>
      <c r="X3587">
        <v>0</v>
      </c>
      <c r="Y3587">
        <v>0</v>
      </c>
      <c r="Z3587">
        <v>0</v>
      </c>
      <c r="AA3587">
        <v>0</v>
      </c>
      <c r="AB3587">
        <v>0</v>
      </c>
      <c r="AC3587">
        <v>0</v>
      </c>
      <c r="AD3587">
        <v>0</v>
      </c>
      <c r="AE3587">
        <v>0</v>
      </c>
      <c r="AF3587">
        <v>0</v>
      </c>
    </row>
    <row r="3588" spans="1:32">
      <c r="A3588" t="s">
        <v>9191</v>
      </c>
      <c r="B3588" t="s">
        <v>19</v>
      </c>
      <c r="C3588">
        <v>0</v>
      </c>
      <c r="D3588">
        <v>0</v>
      </c>
      <c r="E3588">
        <v>0</v>
      </c>
      <c r="F3588">
        <v>0</v>
      </c>
      <c r="G3588">
        <v>0</v>
      </c>
      <c r="H3588">
        <v>0</v>
      </c>
      <c r="I3588">
        <v>0</v>
      </c>
      <c r="J3588">
        <v>0</v>
      </c>
      <c r="K3588">
        <v>0</v>
      </c>
      <c r="L3588">
        <v>0</v>
      </c>
      <c r="M3588">
        <v>0</v>
      </c>
      <c r="N3588">
        <v>0</v>
      </c>
      <c r="O3588">
        <v>0</v>
      </c>
      <c r="P3588">
        <v>0</v>
      </c>
      <c r="Q3588">
        <v>0</v>
      </c>
      <c r="R3588">
        <v>0</v>
      </c>
      <c r="S3588">
        <v>0</v>
      </c>
      <c r="T3588">
        <v>0</v>
      </c>
      <c r="U3588">
        <v>0</v>
      </c>
      <c r="V3588">
        <v>0</v>
      </c>
      <c r="W3588">
        <v>0</v>
      </c>
      <c r="X3588">
        <v>0</v>
      </c>
      <c r="Y3588">
        <v>0</v>
      </c>
      <c r="Z3588">
        <v>0</v>
      </c>
      <c r="AA3588">
        <v>0</v>
      </c>
      <c r="AB3588">
        <v>0</v>
      </c>
      <c r="AC3588">
        <v>0</v>
      </c>
      <c r="AD3588">
        <v>0</v>
      </c>
      <c r="AE3588">
        <v>0</v>
      </c>
      <c r="AF3588">
        <v>0</v>
      </c>
    </row>
    <row r="3589" spans="1:32">
      <c r="A3589" t="s">
        <v>9192</v>
      </c>
      <c r="B3589" t="s">
        <v>19</v>
      </c>
      <c r="C3589">
        <v>0</v>
      </c>
      <c r="D3589">
        <v>0</v>
      </c>
      <c r="E3589">
        <v>0</v>
      </c>
      <c r="F3589">
        <v>0</v>
      </c>
      <c r="G3589">
        <v>0</v>
      </c>
      <c r="H3589">
        <v>0</v>
      </c>
      <c r="I3589">
        <v>0</v>
      </c>
      <c r="J3589">
        <v>0</v>
      </c>
      <c r="K3589">
        <v>0</v>
      </c>
      <c r="L3589">
        <v>0</v>
      </c>
      <c r="M3589">
        <v>0</v>
      </c>
      <c r="N3589">
        <v>0</v>
      </c>
      <c r="O3589">
        <v>0</v>
      </c>
      <c r="P3589">
        <v>0</v>
      </c>
      <c r="Q3589">
        <v>0</v>
      </c>
      <c r="R3589">
        <v>0</v>
      </c>
      <c r="S3589">
        <v>0</v>
      </c>
      <c r="T3589">
        <v>0</v>
      </c>
      <c r="U3589">
        <v>0</v>
      </c>
      <c r="V3589">
        <v>0</v>
      </c>
      <c r="W3589">
        <v>0</v>
      </c>
      <c r="X3589">
        <v>0</v>
      </c>
      <c r="Y3589">
        <v>0</v>
      </c>
      <c r="Z3589">
        <v>0</v>
      </c>
      <c r="AA3589">
        <v>0</v>
      </c>
      <c r="AB3589">
        <v>0</v>
      </c>
      <c r="AC3589">
        <v>0</v>
      </c>
      <c r="AD3589">
        <v>0</v>
      </c>
      <c r="AE3589">
        <v>0</v>
      </c>
      <c r="AF3589">
        <v>0</v>
      </c>
    </row>
    <row r="3590" spans="1:32">
      <c r="A3590" t="s">
        <v>9193</v>
      </c>
      <c r="B3590" t="s">
        <v>19</v>
      </c>
      <c r="C3590">
        <v>0</v>
      </c>
      <c r="D3590">
        <v>0</v>
      </c>
      <c r="E3590">
        <v>0</v>
      </c>
      <c r="F3590">
        <v>0</v>
      </c>
      <c r="G3590">
        <v>0</v>
      </c>
      <c r="H3590">
        <v>0</v>
      </c>
      <c r="I3590">
        <v>0</v>
      </c>
      <c r="J3590">
        <v>0</v>
      </c>
      <c r="K3590">
        <v>0</v>
      </c>
      <c r="L3590">
        <v>0</v>
      </c>
      <c r="M3590">
        <v>0</v>
      </c>
      <c r="N3590">
        <v>0</v>
      </c>
      <c r="O3590">
        <v>0</v>
      </c>
      <c r="P3590">
        <v>0</v>
      </c>
      <c r="Q3590">
        <v>0</v>
      </c>
      <c r="R3590">
        <v>0</v>
      </c>
      <c r="S3590">
        <v>0</v>
      </c>
      <c r="T3590">
        <v>0</v>
      </c>
      <c r="U3590">
        <v>0</v>
      </c>
      <c r="V3590">
        <v>0</v>
      </c>
      <c r="W3590">
        <v>0</v>
      </c>
      <c r="X3590">
        <v>0</v>
      </c>
      <c r="Y3590">
        <v>0</v>
      </c>
      <c r="Z3590">
        <v>0</v>
      </c>
      <c r="AA3590">
        <v>0</v>
      </c>
      <c r="AB3590">
        <v>0</v>
      </c>
      <c r="AC3590">
        <v>0</v>
      </c>
      <c r="AD3590">
        <v>0</v>
      </c>
      <c r="AE3590">
        <v>0</v>
      </c>
      <c r="AF3590">
        <v>0</v>
      </c>
    </row>
    <row r="3591" spans="1:32">
      <c r="A3591" t="s">
        <v>9194</v>
      </c>
      <c r="B3591" t="s">
        <v>19</v>
      </c>
      <c r="C3591">
        <v>0</v>
      </c>
      <c r="D3591">
        <v>0</v>
      </c>
      <c r="E3591">
        <v>0</v>
      </c>
      <c r="F3591">
        <v>0</v>
      </c>
      <c r="G3591">
        <v>0</v>
      </c>
      <c r="H3591">
        <v>0</v>
      </c>
      <c r="I3591">
        <v>0</v>
      </c>
      <c r="J3591">
        <v>0</v>
      </c>
      <c r="K3591">
        <v>0</v>
      </c>
      <c r="L3591">
        <v>0</v>
      </c>
      <c r="M3591">
        <v>0</v>
      </c>
      <c r="N3591">
        <v>0</v>
      </c>
      <c r="O3591">
        <v>0</v>
      </c>
      <c r="P3591">
        <v>0</v>
      </c>
      <c r="Q3591">
        <v>0</v>
      </c>
      <c r="R3591">
        <v>0</v>
      </c>
      <c r="S3591">
        <v>0</v>
      </c>
      <c r="T3591">
        <v>0</v>
      </c>
      <c r="U3591">
        <v>0</v>
      </c>
      <c r="V3591">
        <v>0</v>
      </c>
      <c r="W3591">
        <v>0</v>
      </c>
      <c r="X3591">
        <v>0</v>
      </c>
      <c r="Y3591">
        <v>0</v>
      </c>
      <c r="Z3591">
        <v>0</v>
      </c>
      <c r="AA3591">
        <v>0</v>
      </c>
      <c r="AB3591">
        <v>0</v>
      </c>
      <c r="AC3591">
        <v>0</v>
      </c>
      <c r="AD3591">
        <v>0</v>
      </c>
      <c r="AE3591">
        <v>0</v>
      </c>
      <c r="AF3591">
        <v>0</v>
      </c>
    </row>
    <row r="3592" spans="1:32">
      <c r="A3592" t="s">
        <v>9195</v>
      </c>
      <c r="B3592" t="s">
        <v>19</v>
      </c>
      <c r="C3592">
        <v>0</v>
      </c>
      <c r="D3592">
        <v>0</v>
      </c>
      <c r="E3592">
        <v>0</v>
      </c>
      <c r="F3592">
        <v>0</v>
      </c>
      <c r="G3592">
        <v>0</v>
      </c>
      <c r="H3592">
        <v>0</v>
      </c>
      <c r="I3592">
        <v>0</v>
      </c>
      <c r="J3592">
        <v>0</v>
      </c>
      <c r="K3592">
        <v>0</v>
      </c>
      <c r="L3592">
        <v>0</v>
      </c>
      <c r="M3592">
        <v>0</v>
      </c>
      <c r="N3592">
        <v>0</v>
      </c>
      <c r="O3592">
        <v>0</v>
      </c>
      <c r="P3592">
        <v>0</v>
      </c>
      <c r="Q3592">
        <v>0</v>
      </c>
      <c r="R3592">
        <v>0</v>
      </c>
      <c r="S3592">
        <v>0</v>
      </c>
      <c r="T3592">
        <v>0</v>
      </c>
      <c r="U3592">
        <v>0</v>
      </c>
      <c r="V3592">
        <v>0</v>
      </c>
      <c r="W3592">
        <v>0</v>
      </c>
      <c r="X3592">
        <v>0</v>
      </c>
      <c r="Y3592">
        <v>0</v>
      </c>
      <c r="Z3592">
        <v>0</v>
      </c>
      <c r="AA3592">
        <v>0</v>
      </c>
      <c r="AB3592">
        <v>0</v>
      </c>
      <c r="AC3592">
        <v>0</v>
      </c>
      <c r="AD3592">
        <v>0</v>
      </c>
      <c r="AE3592">
        <v>0</v>
      </c>
      <c r="AF3592">
        <v>0</v>
      </c>
    </row>
    <row r="3593" spans="1:32">
      <c r="A3593" t="s">
        <v>9196</v>
      </c>
      <c r="B3593" t="s">
        <v>19</v>
      </c>
      <c r="C3593">
        <v>0</v>
      </c>
      <c r="D3593">
        <v>0</v>
      </c>
      <c r="E3593">
        <v>0</v>
      </c>
      <c r="F3593">
        <v>0</v>
      </c>
      <c r="G3593">
        <v>0</v>
      </c>
      <c r="H3593">
        <v>0</v>
      </c>
      <c r="I3593">
        <v>0</v>
      </c>
      <c r="J3593">
        <v>0</v>
      </c>
      <c r="K3593">
        <v>0</v>
      </c>
      <c r="L3593">
        <v>0</v>
      </c>
      <c r="M3593">
        <v>0</v>
      </c>
      <c r="N3593">
        <v>0</v>
      </c>
      <c r="O3593">
        <v>0</v>
      </c>
      <c r="P3593">
        <v>0</v>
      </c>
      <c r="Q3593">
        <v>0</v>
      </c>
      <c r="R3593">
        <v>0</v>
      </c>
      <c r="S3593">
        <v>0</v>
      </c>
      <c r="T3593">
        <v>0</v>
      </c>
      <c r="U3593">
        <v>0</v>
      </c>
      <c r="V3593">
        <v>0</v>
      </c>
      <c r="W3593">
        <v>0</v>
      </c>
      <c r="X3593">
        <v>0</v>
      </c>
      <c r="Y3593">
        <v>0</v>
      </c>
      <c r="Z3593">
        <v>0</v>
      </c>
      <c r="AA3593">
        <v>0</v>
      </c>
      <c r="AB3593">
        <v>0</v>
      </c>
      <c r="AC3593">
        <v>0</v>
      </c>
      <c r="AD3593">
        <v>0</v>
      </c>
      <c r="AE3593">
        <v>0</v>
      </c>
      <c r="AF3593">
        <v>0</v>
      </c>
    </row>
    <row r="3594" spans="1:32">
      <c r="A3594" t="s">
        <v>9197</v>
      </c>
      <c r="B3594" t="s">
        <v>19</v>
      </c>
      <c r="C3594">
        <v>0</v>
      </c>
      <c r="D3594">
        <v>0</v>
      </c>
      <c r="E3594">
        <v>0</v>
      </c>
      <c r="F3594">
        <v>0</v>
      </c>
      <c r="G3594">
        <v>0</v>
      </c>
      <c r="H3594">
        <v>0</v>
      </c>
      <c r="I3594">
        <v>0</v>
      </c>
      <c r="J3594">
        <v>0</v>
      </c>
      <c r="K3594">
        <v>0</v>
      </c>
      <c r="L3594">
        <v>0</v>
      </c>
      <c r="M3594">
        <v>0</v>
      </c>
      <c r="N3594">
        <v>0</v>
      </c>
      <c r="O3594">
        <v>0</v>
      </c>
      <c r="P3594">
        <v>0</v>
      </c>
      <c r="Q3594">
        <v>0</v>
      </c>
      <c r="R3594">
        <v>0</v>
      </c>
      <c r="S3594">
        <v>0</v>
      </c>
      <c r="T3594">
        <v>0</v>
      </c>
      <c r="U3594">
        <v>0</v>
      </c>
      <c r="V3594">
        <v>0</v>
      </c>
      <c r="W3594">
        <v>0</v>
      </c>
      <c r="X3594">
        <v>0</v>
      </c>
      <c r="Y3594">
        <v>0</v>
      </c>
      <c r="Z3594">
        <v>0</v>
      </c>
      <c r="AA3594">
        <v>0</v>
      </c>
      <c r="AB3594">
        <v>0</v>
      </c>
      <c r="AC3594">
        <v>0</v>
      </c>
      <c r="AD3594">
        <v>0</v>
      </c>
      <c r="AE3594">
        <v>0</v>
      </c>
      <c r="AF3594">
        <v>0</v>
      </c>
    </row>
    <row r="3595" spans="1:32">
      <c r="A3595" t="s">
        <v>9198</v>
      </c>
      <c r="B3595" t="s">
        <v>19</v>
      </c>
      <c r="C3595">
        <v>0</v>
      </c>
      <c r="D3595">
        <v>0</v>
      </c>
      <c r="E3595">
        <v>0</v>
      </c>
      <c r="F3595">
        <v>0</v>
      </c>
      <c r="G3595">
        <v>0</v>
      </c>
      <c r="H3595">
        <v>0</v>
      </c>
      <c r="I3595">
        <v>0</v>
      </c>
      <c r="J3595">
        <v>0</v>
      </c>
      <c r="K3595">
        <v>0</v>
      </c>
      <c r="L3595">
        <v>0</v>
      </c>
      <c r="M3595">
        <v>0</v>
      </c>
      <c r="N3595">
        <v>0</v>
      </c>
      <c r="O3595">
        <v>0</v>
      </c>
      <c r="P3595">
        <v>0</v>
      </c>
      <c r="Q3595">
        <v>0</v>
      </c>
      <c r="R3595">
        <v>0</v>
      </c>
      <c r="S3595">
        <v>0</v>
      </c>
      <c r="T3595">
        <v>0</v>
      </c>
      <c r="U3595">
        <v>0</v>
      </c>
      <c r="V3595">
        <v>0</v>
      </c>
      <c r="W3595">
        <v>0</v>
      </c>
      <c r="X3595">
        <v>0</v>
      </c>
      <c r="Y3595">
        <v>0</v>
      </c>
      <c r="Z3595">
        <v>0</v>
      </c>
      <c r="AA3595">
        <v>0</v>
      </c>
      <c r="AB3595">
        <v>0</v>
      </c>
      <c r="AC3595">
        <v>0</v>
      </c>
      <c r="AD3595">
        <v>0</v>
      </c>
      <c r="AE3595">
        <v>0</v>
      </c>
      <c r="AF3595">
        <v>0</v>
      </c>
    </row>
    <row r="3596" spans="1:32">
      <c r="A3596" t="s">
        <v>9199</v>
      </c>
      <c r="B3596" t="s">
        <v>19</v>
      </c>
      <c r="C3596">
        <v>0</v>
      </c>
      <c r="D3596">
        <v>0</v>
      </c>
      <c r="E3596">
        <v>0</v>
      </c>
      <c r="F3596">
        <v>0</v>
      </c>
      <c r="G3596">
        <v>0</v>
      </c>
      <c r="H3596">
        <v>0</v>
      </c>
      <c r="I3596">
        <v>0</v>
      </c>
      <c r="J3596">
        <v>0</v>
      </c>
      <c r="K3596">
        <v>0</v>
      </c>
      <c r="L3596">
        <v>0</v>
      </c>
      <c r="M3596">
        <v>0</v>
      </c>
      <c r="N3596">
        <v>0</v>
      </c>
      <c r="O3596">
        <v>0</v>
      </c>
      <c r="P3596">
        <v>0</v>
      </c>
      <c r="Q3596">
        <v>0</v>
      </c>
      <c r="R3596">
        <v>0</v>
      </c>
      <c r="S3596">
        <v>0</v>
      </c>
      <c r="T3596">
        <v>0</v>
      </c>
      <c r="U3596">
        <v>0</v>
      </c>
      <c r="V3596">
        <v>0</v>
      </c>
      <c r="W3596">
        <v>0</v>
      </c>
      <c r="X3596">
        <v>0</v>
      </c>
      <c r="Y3596">
        <v>0</v>
      </c>
      <c r="Z3596">
        <v>0</v>
      </c>
      <c r="AA3596">
        <v>0</v>
      </c>
      <c r="AB3596">
        <v>0</v>
      </c>
      <c r="AC3596">
        <v>0</v>
      </c>
      <c r="AD3596">
        <v>0</v>
      </c>
      <c r="AE3596">
        <v>0</v>
      </c>
      <c r="AF3596">
        <v>0</v>
      </c>
    </row>
    <row r="3597" spans="1:32">
      <c r="A3597" t="s">
        <v>9200</v>
      </c>
      <c r="B3597" t="s">
        <v>19</v>
      </c>
      <c r="C3597">
        <v>0</v>
      </c>
      <c r="D3597">
        <v>0</v>
      </c>
      <c r="E3597">
        <v>0</v>
      </c>
      <c r="F3597">
        <v>0</v>
      </c>
      <c r="G3597">
        <v>0</v>
      </c>
      <c r="H3597">
        <v>0</v>
      </c>
      <c r="I3597">
        <v>0</v>
      </c>
      <c r="J3597">
        <v>0</v>
      </c>
      <c r="K3597">
        <v>0</v>
      </c>
      <c r="L3597">
        <v>0</v>
      </c>
      <c r="M3597">
        <v>0</v>
      </c>
      <c r="N3597">
        <v>0</v>
      </c>
      <c r="O3597">
        <v>0</v>
      </c>
      <c r="P3597">
        <v>0</v>
      </c>
      <c r="Q3597">
        <v>0</v>
      </c>
      <c r="R3597">
        <v>0</v>
      </c>
      <c r="S3597">
        <v>0</v>
      </c>
      <c r="T3597">
        <v>0</v>
      </c>
      <c r="U3597">
        <v>0</v>
      </c>
      <c r="V3597">
        <v>0</v>
      </c>
      <c r="W3597">
        <v>0</v>
      </c>
      <c r="X3597">
        <v>0</v>
      </c>
      <c r="Y3597">
        <v>0</v>
      </c>
      <c r="Z3597">
        <v>0</v>
      </c>
      <c r="AA3597">
        <v>0</v>
      </c>
      <c r="AB3597">
        <v>0</v>
      </c>
      <c r="AC3597">
        <v>0</v>
      </c>
      <c r="AD3597">
        <v>0</v>
      </c>
      <c r="AE3597">
        <v>0</v>
      </c>
      <c r="AF3597">
        <v>0</v>
      </c>
    </row>
    <row r="3598" spans="1:32">
      <c r="A3598" t="s">
        <v>9201</v>
      </c>
      <c r="B3598" t="s">
        <v>19</v>
      </c>
      <c r="C3598">
        <v>0</v>
      </c>
      <c r="D3598">
        <v>0</v>
      </c>
      <c r="E3598">
        <v>0</v>
      </c>
      <c r="F3598">
        <v>0</v>
      </c>
      <c r="G3598">
        <v>0</v>
      </c>
      <c r="H3598">
        <v>0</v>
      </c>
      <c r="I3598">
        <v>0</v>
      </c>
      <c r="J3598">
        <v>0</v>
      </c>
      <c r="K3598">
        <v>0</v>
      </c>
      <c r="L3598">
        <v>0</v>
      </c>
      <c r="M3598">
        <v>0</v>
      </c>
      <c r="N3598">
        <v>0</v>
      </c>
      <c r="O3598">
        <v>0</v>
      </c>
      <c r="P3598">
        <v>0</v>
      </c>
      <c r="Q3598">
        <v>0</v>
      </c>
      <c r="R3598">
        <v>0</v>
      </c>
      <c r="S3598">
        <v>0</v>
      </c>
      <c r="T3598">
        <v>0</v>
      </c>
      <c r="U3598">
        <v>0</v>
      </c>
      <c r="V3598">
        <v>0</v>
      </c>
      <c r="W3598">
        <v>0</v>
      </c>
      <c r="X3598">
        <v>0</v>
      </c>
      <c r="Y3598">
        <v>0</v>
      </c>
      <c r="Z3598">
        <v>0</v>
      </c>
      <c r="AA3598">
        <v>0</v>
      </c>
      <c r="AB3598">
        <v>0</v>
      </c>
      <c r="AC3598">
        <v>0</v>
      </c>
      <c r="AD3598">
        <v>0</v>
      </c>
      <c r="AE3598">
        <v>0</v>
      </c>
      <c r="AF3598">
        <v>0</v>
      </c>
    </row>
    <row r="3599" spans="1:32">
      <c r="A3599" t="s">
        <v>9202</v>
      </c>
      <c r="B3599" t="s">
        <v>19</v>
      </c>
      <c r="C3599">
        <v>0</v>
      </c>
      <c r="D3599">
        <v>0</v>
      </c>
      <c r="E3599">
        <v>0</v>
      </c>
      <c r="F3599">
        <v>0</v>
      </c>
      <c r="G3599">
        <v>0</v>
      </c>
      <c r="H3599">
        <v>0</v>
      </c>
      <c r="I3599">
        <v>0</v>
      </c>
      <c r="J3599">
        <v>0</v>
      </c>
      <c r="K3599">
        <v>0</v>
      </c>
      <c r="L3599">
        <v>0</v>
      </c>
      <c r="M3599">
        <v>0</v>
      </c>
      <c r="N3599">
        <v>0</v>
      </c>
      <c r="O3599">
        <v>0</v>
      </c>
      <c r="P3599">
        <v>0</v>
      </c>
      <c r="Q3599">
        <v>0</v>
      </c>
      <c r="R3599">
        <v>0</v>
      </c>
      <c r="S3599">
        <v>0</v>
      </c>
      <c r="T3599">
        <v>0</v>
      </c>
      <c r="U3599">
        <v>0</v>
      </c>
      <c r="V3599">
        <v>0</v>
      </c>
      <c r="W3599">
        <v>0</v>
      </c>
      <c r="X3599">
        <v>0</v>
      </c>
      <c r="Y3599">
        <v>0</v>
      </c>
      <c r="Z3599">
        <v>0</v>
      </c>
      <c r="AA3599">
        <v>0</v>
      </c>
      <c r="AB3599">
        <v>0</v>
      </c>
      <c r="AC3599">
        <v>0</v>
      </c>
      <c r="AD3599">
        <v>0</v>
      </c>
      <c r="AE3599">
        <v>0</v>
      </c>
      <c r="AF3599">
        <v>0</v>
      </c>
    </row>
    <row r="3600" spans="1:32">
      <c r="A3600" t="s">
        <v>9203</v>
      </c>
      <c r="B3600" t="s">
        <v>19</v>
      </c>
      <c r="C3600">
        <v>0</v>
      </c>
      <c r="D3600">
        <v>0</v>
      </c>
      <c r="E3600">
        <v>0</v>
      </c>
      <c r="F3600">
        <v>0</v>
      </c>
      <c r="G3600">
        <v>0</v>
      </c>
      <c r="H3600">
        <v>0</v>
      </c>
      <c r="I3600">
        <v>0</v>
      </c>
      <c r="J3600">
        <v>0</v>
      </c>
      <c r="K3600">
        <v>0</v>
      </c>
      <c r="L3600">
        <v>0</v>
      </c>
      <c r="M3600">
        <v>0</v>
      </c>
      <c r="N3600">
        <v>0</v>
      </c>
      <c r="O3600">
        <v>0</v>
      </c>
      <c r="P3600">
        <v>0</v>
      </c>
      <c r="Q3600">
        <v>0</v>
      </c>
      <c r="R3600">
        <v>0</v>
      </c>
      <c r="S3600">
        <v>0</v>
      </c>
      <c r="T3600">
        <v>0</v>
      </c>
      <c r="U3600">
        <v>0</v>
      </c>
      <c r="V3600">
        <v>0</v>
      </c>
      <c r="W3600">
        <v>0</v>
      </c>
      <c r="X3600">
        <v>0</v>
      </c>
      <c r="Y3600">
        <v>0</v>
      </c>
      <c r="Z3600">
        <v>0</v>
      </c>
      <c r="AA3600">
        <v>0</v>
      </c>
      <c r="AB3600">
        <v>0</v>
      </c>
      <c r="AC3600">
        <v>0</v>
      </c>
      <c r="AD3600">
        <v>0</v>
      </c>
      <c r="AE3600">
        <v>0</v>
      </c>
      <c r="AF3600">
        <v>0</v>
      </c>
    </row>
    <row r="3601" spans="1:32">
      <c r="A3601" t="s">
        <v>9204</v>
      </c>
      <c r="B3601" t="s">
        <v>19</v>
      </c>
      <c r="C3601">
        <v>0</v>
      </c>
      <c r="D3601">
        <v>0</v>
      </c>
      <c r="E3601">
        <v>0</v>
      </c>
      <c r="F3601">
        <v>0</v>
      </c>
      <c r="G3601">
        <v>0</v>
      </c>
      <c r="H3601">
        <v>0</v>
      </c>
      <c r="I3601">
        <v>0</v>
      </c>
      <c r="J3601">
        <v>0</v>
      </c>
      <c r="K3601">
        <v>0</v>
      </c>
      <c r="L3601">
        <v>0</v>
      </c>
      <c r="M3601">
        <v>0</v>
      </c>
      <c r="N3601">
        <v>0</v>
      </c>
      <c r="O3601">
        <v>0</v>
      </c>
      <c r="P3601">
        <v>0</v>
      </c>
      <c r="Q3601">
        <v>0</v>
      </c>
      <c r="R3601">
        <v>0</v>
      </c>
      <c r="S3601">
        <v>0</v>
      </c>
      <c r="T3601">
        <v>0</v>
      </c>
      <c r="U3601">
        <v>0</v>
      </c>
      <c r="V3601">
        <v>0</v>
      </c>
      <c r="W3601">
        <v>0</v>
      </c>
      <c r="X3601">
        <v>0</v>
      </c>
      <c r="Y3601">
        <v>0</v>
      </c>
      <c r="Z3601">
        <v>0</v>
      </c>
      <c r="AA3601">
        <v>0</v>
      </c>
      <c r="AB3601">
        <v>0</v>
      </c>
      <c r="AC3601">
        <v>0</v>
      </c>
      <c r="AD3601">
        <v>0</v>
      </c>
      <c r="AE3601">
        <v>0</v>
      </c>
      <c r="AF3601">
        <v>0</v>
      </c>
    </row>
    <row r="3602" spans="1:32">
      <c r="A3602" t="s">
        <v>9205</v>
      </c>
      <c r="B3602" t="s">
        <v>19</v>
      </c>
      <c r="C3602">
        <v>0</v>
      </c>
      <c r="D3602">
        <v>0</v>
      </c>
      <c r="E3602">
        <v>0</v>
      </c>
      <c r="F3602">
        <v>0</v>
      </c>
      <c r="G3602">
        <v>0</v>
      </c>
      <c r="H3602">
        <v>0</v>
      </c>
      <c r="I3602">
        <v>0</v>
      </c>
      <c r="J3602">
        <v>0</v>
      </c>
      <c r="K3602">
        <v>0</v>
      </c>
      <c r="L3602">
        <v>0</v>
      </c>
      <c r="M3602">
        <v>0</v>
      </c>
      <c r="N3602">
        <v>0</v>
      </c>
      <c r="O3602">
        <v>0</v>
      </c>
      <c r="P3602">
        <v>0</v>
      </c>
      <c r="Q3602">
        <v>0</v>
      </c>
      <c r="R3602">
        <v>0</v>
      </c>
      <c r="S3602">
        <v>0</v>
      </c>
      <c r="T3602">
        <v>0</v>
      </c>
      <c r="U3602">
        <v>0</v>
      </c>
      <c r="V3602">
        <v>0</v>
      </c>
      <c r="W3602">
        <v>0</v>
      </c>
      <c r="X3602">
        <v>0</v>
      </c>
      <c r="Y3602">
        <v>0</v>
      </c>
      <c r="Z3602">
        <v>0</v>
      </c>
      <c r="AA3602">
        <v>0</v>
      </c>
      <c r="AB3602">
        <v>0</v>
      </c>
      <c r="AC3602">
        <v>0</v>
      </c>
      <c r="AD3602">
        <v>0</v>
      </c>
      <c r="AE3602">
        <v>0</v>
      </c>
      <c r="AF3602">
        <v>0</v>
      </c>
    </row>
    <row r="3603" spans="1:32">
      <c r="A3603" t="s">
        <v>9206</v>
      </c>
      <c r="B3603" t="s">
        <v>19</v>
      </c>
      <c r="C3603">
        <v>0</v>
      </c>
      <c r="D3603">
        <v>0</v>
      </c>
      <c r="E3603">
        <v>0</v>
      </c>
      <c r="F3603">
        <v>0</v>
      </c>
      <c r="G3603">
        <v>0</v>
      </c>
      <c r="H3603">
        <v>0</v>
      </c>
      <c r="I3603">
        <v>0</v>
      </c>
      <c r="J3603">
        <v>0</v>
      </c>
      <c r="K3603">
        <v>0</v>
      </c>
      <c r="L3603">
        <v>0</v>
      </c>
      <c r="M3603">
        <v>0</v>
      </c>
      <c r="N3603">
        <v>0</v>
      </c>
      <c r="O3603">
        <v>0</v>
      </c>
      <c r="P3603">
        <v>0</v>
      </c>
      <c r="Q3603">
        <v>0</v>
      </c>
      <c r="R3603">
        <v>0</v>
      </c>
      <c r="S3603">
        <v>0</v>
      </c>
      <c r="T3603">
        <v>0</v>
      </c>
      <c r="U3603">
        <v>0</v>
      </c>
      <c r="V3603">
        <v>0</v>
      </c>
      <c r="W3603">
        <v>0</v>
      </c>
      <c r="X3603">
        <v>0</v>
      </c>
      <c r="Y3603">
        <v>0</v>
      </c>
      <c r="Z3603">
        <v>0</v>
      </c>
      <c r="AA3603">
        <v>0</v>
      </c>
      <c r="AB3603">
        <v>0</v>
      </c>
      <c r="AC3603">
        <v>0</v>
      </c>
      <c r="AD3603">
        <v>0</v>
      </c>
      <c r="AE3603">
        <v>0</v>
      </c>
      <c r="AF3603">
        <v>0</v>
      </c>
    </row>
    <row r="3604" spans="1:32">
      <c r="A3604" t="s">
        <v>9207</v>
      </c>
      <c r="B3604" t="s">
        <v>19</v>
      </c>
      <c r="C3604">
        <v>0</v>
      </c>
      <c r="D3604">
        <v>0</v>
      </c>
      <c r="E3604">
        <v>0</v>
      </c>
      <c r="F3604">
        <v>0</v>
      </c>
      <c r="G3604">
        <v>0</v>
      </c>
      <c r="H3604">
        <v>0</v>
      </c>
      <c r="I3604">
        <v>0</v>
      </c>
      <c r="J3604">
        <v>0</v>
      </c>
      <c r="K3604">
        <v>0</v>
      </c>
      <c r="L3604">
        <v>0</v>
      </c>
      <c r="M3604">
        <v>0</v>
      </c>
      <c r="N3604">
        <v>0</v>
      </c>
      <c r="O3604">
        <v>0</v>
      </c>
      <c r="P3604">
        <v>0</v>
      </c>
      <c r="Q3604">
        <v>0</v>
      </c>
      <c r="R3604">
        <v>0</v>
      </c>
      <c r="S3604">
        <v>0</v>
      </c>
      <c r="T3604">
        <v>0</v>
      </c>
      <c r="U3604">
        <v>0</v>
      </c>
      <c r="V3604">
        <v>0</v>
      </c>
      <c r="W3604">
        <v>0</v>
      </c>
      <c r="X3604">
        <v>0</v>
      </c>
      <c r="Y3604">
        <v>0</v>
      </c>
      <c r="Z3604">
        <v>0</v>
      </c>
      <c r="AA3604">
        <v>0</v>
      </c>
      <c r="AB3604">
        <v>0</v>
      </c>
      <c r="AC3604">
        <v>0</v>
      </c>
      <c r="AD3604">
        <v>0</v>
      </c>
      <c r="AE3604">
        <v>0</v>
      </c>
      <c r="AF3604">
        <v>0</v>
      </c>
    </row>
    <row r="3605" spans="1:32">
      <c r="A3605" t="s">
        <v>9208</v>
      </c>
      <c r="B3605" t="s">
        <v>19</v>
      </c>
      <c r="C3605">
        <v>0</v>
      </c>
      <c r="D3605">
        <v>0</v>
      </c>
      <c r="E3605">
        <v>0</v>
      </c>
      <c r="F3605">
        <v>0</v>
      </c>
      <c r="G3605">
        <v>0</v>
      </c>
      <c r="H3605">
        <v>0</v>
      </c>
      <c r="I3605">
        <v>0</v>
      </c>
      <c r="J3605">
        <v>0</v>
      </c>
      <c r="K3605">
        <v>0</v>
      </c>
      <c r="L3605">
        <v>0</v>
      </c>
      <c r="M3605">
        <v>0</v>
      </c>
      <c r="N3605">
        <v>0</v>
      </c>
      <c r="O3605">
        <v>0</v>
      </c>
      <c r="P3605">
        <v>0</v>
      </c>
      <c r="Q3605">
        <v>0</v>
      </c>
      <c r="R3605">
        <v>0</v>
      </c>
      <c r="S3605">
        <v>0</v>
      </c>
      <c r="T3605">
        <v>0</v>
      </c>
      <c r="U3605">
        <v>0</v>
      </c>
      <c r="V3605">
        <v>0</v>
      </c>
      <c r="W3605">
        <v>0</v>
      </c>
      <c r="X3605">
        <v>0</v>
      </c>
      <c r="Y3605">
        <v>0</v>
      </c>
      <c r="Z3605">
        <v>0</v>
      </c>
      <c r="AA3605">
        <v>0</v>
      </c>
      <c r="AB3605">
        <v>0</v>
      </c>
      <c r="AC3605">
        <v>0</v>
      </c>
      <c r="AD3605">
        <v>0</v>
      </c>
      <c r="AE3605">
        <v>0</v>
      </c>
      <c r="AF3605">
        <v>0</v>
      </c>
    </row>
    <row r="3606" spans="1:32">
      <c r="A3606" t="s">
        <v>9209</v>
      </c>
      <c r="B3606" t="s">
        <v>19</v>
      </c>
      <c r="C3606">
        <v>0</v>
      </c>
      <c r="D3606">
        <v>0</v>
      </c>
      <c r="E3606">
        <v>0</v>
      </c>
      <c r="F3606">
        <v>0</v>
      </c>
      <c r="G3606">
        <v>0</v>
      </c>
      <c r="H3606">
        <v>0</v>
      </c>
      <c r="I3606">
        <v>0</v>
      </c>
      <c r="J3606">
        <v>0</v>
      </c>
      <c r="K3606">
        <v>0</v>
      </c>
      <c r="L3606">
        <v>0</v>
      </c>
      <c r="M3606">
        <v>0</v>
      </c>
      <c r="N3606">
        <v>0</v>
      </c>
      <c r="O3606">
        <v>0</v>
      </c>
      <c r="P3606">
        <v>0</v>
      </c>
      <c r="Q3606">
        <v>0</v>
      </c>
      <c r="R3606">
        <v>0</v>
      </c>
      <c r="S3606">
        <v>0</v>
      </c>
      <c r="T3606">
        <v>0</v>
      </c>
      <c r="U3606">
        <v>0</v>
      </c>
      <c r="V3606">
        <v>0</v>
      </c>
      <c r="W3606">
        <v>0</v>
      </c>
      <c r="X3606">
        <v>0</v>
      </c>
      <c r="Y3606">
        <v>0</v>
      </c>
      <c r="Z3606">
        <v>0</v>
      </c>
      <c r="AA3606">
        <v>0</v>
      </c>
      <c r="AB3606">
        <v>0</v>
      </c>
      <c r="AC3606">
        <v>0</v>
      </c>
      <c r="AD3606">
        <v>0</v>
      </c>
      <c r="AE3606">
        <v>0</v>
      </c>
      <c r="AF3606">
        <v>0</v>
      </c>
    </row>
    <row r="3607" spans="1:32">
      <c r="A3607" t="s">
        <v>9210</v>
      </c>
      <c r="B3607" t="s">
        <v>19</v>
      </c>
      <c r="C3607">
        <v>0</v>
      </c>
      <c r="D3607">
        <v>0</v>
      </c>
      <c r="E3607">
        <v>0</v>
      </c>
      <c r="F3607">
        <v>0</v>
      </c>
      <c r="G3607">
        <v>0</v>
      </c>
      <c r="H3607">
        <v>0</v>
      </c>
      <c r="I3607">
        <v>0</v>
      </c>
      <c r="J3607">
        <v>0</v>
      </c>
      <c r="K3607">
        <v>0</v>
      </c>
      <c r="L3607">
        <v>0</v>
      </c>
      <c r="M3607">
        <v>0</v>
      </c>
      <c r="N3607">
        <v>0</v>
      </c>
      <c r="O3607">
        <v>0</v>
      </c>
      <c r="P3607">
        <v>0</v>
      </c>
      <c r="Q3607">
        <v>0</v>
      </c>
      <c r="R3607">
        <v>0</v>
      </c>
      <c r="S3607">
        <v>0</v>
      </c>
      <c r="T3607">
        <v>0</v>
      </c>
      <c r="U3607">
        <v>0</v>
      </c>
      <c r="V3607">
        <v>0</v>
      </c>
      <c r="W3607">
        <v>0</v>
      </c>
      <c r="X3607">
        <v>0</v>
      </c>
      <c r="Y3607">
        <v>0</v>
      </c>
      <c r="Z3607">
        <v>0</v>
      </c>
      <c r="AA3607">
        <v>0</v>
      </c>
      <c r="AB3607">
        <v>0</v>
      </c>
      <c r="AC3607">
        <v>0</v>
      </c>
      <c r="AD3607">
        <v>0</v>
      </c>
      <c r="AE3607">
        <v>0</v>
      </c>
      <c r="AF3607">
        <v>0</v>
      </c>
    </row>
    <row r="3608" spans="1:32">
      <c r="A3608" t="s">
        <v>9211</v>
      </c>
      <c r="B3608" t="s">
        <v>19</v>
      </c>
      <c r="C3608">
        <v>0</v>
      </c>
      <c r="D3608">
        <v>0</v>
      </c>
      <c r="E3608">
        <v>0</v>
      </c>
      <c r="F3608">
        <v>0</v>
      </c>
      <c r="G3608">
        <v>0</v>
      </c>
      <c r="H3608">
        <v>0</v>
      </c>
      <c r="I3608">
        <v>0</v>
      </c>
      <c r="J3608">
        <v>0</v>
      </c>
      <c r="K3608">
        <v>0</v>
      </c>
      <c r="L3608">
        <v>0</v>
      </c>
      <c r="M3608">
        <v>0</v>
      </c>
      <c r="N3608">
        <v>0</v>
      </c>
      <c r="O3608">
        <v>0</v>
      </c>
      <c r="P3608">
        <v>0</v>
      </c>
      <c r="Q3608">
        <v>0</v>
      </c>
      <c r="R3608">
        <v>0</v>
      </c>
      <c r="S3608">
        <v>0</v>
      </c>
      <c r="T3608">
        <v>0</v>
      </c>
      <c r="U3608">
        <v>0</v>
      </c>
      <c r="V3608">
        <v>0</v>
      </c>
      <c r="W3608">
        <v>0</v>
      </c>
      <c r="X3608">
        <v>0</v>
      </c>
      <c r="Y3608">
        <v>0</v>
      </c>
      <c r="Z3608">
        <v>0</v>
      </c>
      <c r="AA3608">
        <v>0</v>
      </c>
      <c r="AB3608">
        <v>0</v>
      </c>
      <c r="AC3608">
        <v>0</v>
      </c>
      <c r="AD3608">
        <v>0</v>
      </c>
      <c r="AE3608">
        <v>0</v>
      </c>
      <c r="AF3608">
        <v>0</v>
      </c>
    </row>
    <row r="3609" spans="1:32">
      <c r="A3609" t="s">
        <v>9212</v>
      </c>
      <c r="B3609" t="s">
        <v>19</v>
      </c>
      <c r="C3609">
        <v>0</v>
      </c>
      <c r="D3609">
        <v>0</v>
      </c>
      <c r="E3609">
        <v>0</v>
      </c>
      <c r="F3609">
        <v>0</v>
      </c>
      <c r="G3609">
        <v>0</v>
      </c>
      <c r="H3609">
        <v>0</v>
      </c>
      <c r="I3609">
        <v>0</v>
      </c>
      <c r="J3609">
        <v>0</v>
      </c>
      <c r="K3609">
        <v>0</v>
      </c>
      <c r="L3609">
        <v>0</v>
      </c>
      <c r="M3609">
        <v>0</v>
      </c>
      <c r="N3609">
        <v>0</v>
      </c>
      <c r="O3609">
        <v>0</v>
      </c>
      <c r="P3609">
        <v>0</v>
      </c>
      <c r="Q3609">
        <v>0</v>
      </c>
      <c r="R3609">
        <v>0</v>
      </c>
      <c r="S3609">
        <v>0</v>
      </c>
      <c r="T3609">
        <v>0</v>
      </c>
      <c r="U3609">
        <v>0</v>
      </c>
      <c r="V3609">
        <v>0</v>
      </c>
      <c r="W3609">
        <v>0</v>
      </c>
      <c r="X3609">
        <v>0</v>
      </c>
      <c r="Y3609">
        <v>0</v>
      </c>
      <c r="Z3609">
        <v>0</v>
      </c>
      <c r="AA3609">
        <v>0</v>
      </c>
      <c r="AB3609">
        <v>0</v>
      </c>
      <c r="AC3609">
        <v>0</v>
      </c>
      <c r="AD3609">
        <v>0</v>
      </c>
      <c r="AE3609">
        <v>0</v>
      </c>
      <c r="AF3609">
        <v>0</v>
      </c>
    </row>
    <row r="3610" spans="1:32">
      <c r="A3610" t="s">
        <v>9213</v>
      </c>
      <c r="B3610" t="s">
        <v>19</v>
      </c>
      <c r="C3610">
        <v>0</v>
      </c>
      <c r="D3610">
        <v>0</v>
      </c>
      <c r="E3610">
        <v>0</v>
      </c>
      <c r="F3610">
        <v>0</v>
      </c>
      <c r="G3610">
        <v>0</v>
      </c>
      <c r="H3610">
        <v>0</v>
      </c>
      <c r="I3610">
        <v>0</v>
      </c>
      <c r="J3610">
        <v>0</v>
      </c>
      <c r="K3610">
        <v>0</v>
      </c>
      <c r="L3610">
        <v>0</v>
      </c>
      <c r="M3610">
        <v>0</v>
      </c>
      <c r="N3610">
        <v>0</v>
      </c>
      <c r="O3610">
        <v>0</v>
      </c>
      <c r="P3610">
        <v>0</v>
      </c>
      <c r="Q3610">
        <v>0</v>
      </c>
      <c r="R3610">
        <v>0</v>
      </c>
      <c r="S3610">
        <v>0</v>
      </c>
      <c r="T3610">
        <v>0</v>
      </c>
      <c r="U3610">
        <v>0</v>
      </c>
      <c r="V3610">
        <v>0</v>
      </c>
      <c r="W3610">
        <v>0</v>
      </c>
      <c r="X3610">
        <v>0</v>
      </c>
      <c r="Y3610">
        <v>0</v>
      </c>
      <c r="Z3610">
        <v>0</v>
      </c>
      <c r="AA3610">
        <v>0</v>
      </c>
      <c r="AB3610">
        <v>0</v>
      </c>
      <c r="AC3610">
        <v>0</v>
      </c>
      <c r="AD3610">
        <v>0</v>
      </c>
      <c r="AE3610">
        <v>0</v>
      </c>
      <c r="AF3610">
        <v>0</v>
      </c>
    </row>
    <row r="3611" spans="1:32">
      <c r="A3611" t="s">
        <v>9214</v>
      </c>
      <c r="B3611" t="s">
        <v>19</v>
      </c>
      <c r="C3611">
        <v>0</v>
      </c>
      <c r="D3611">
        <v>0</v>
      </c>
      <c r="E3611">
        <v>0</v>
      </c>
      <c r="F3611">
        <v>0</v>
      </c>
      <c r="G3611">
        <v>0</v>
      </c>
      <c r="H3611">
        <v>0</v>
      </c>
      <c r="I3611">
        <v>0</v>
      </c>
      <c r="J3611">
        <v>0</v>
      </c>
      <c r="K3611">
        <v>0</v>
      </c>
      <c r="L3611">
        <v>0</v>
      </c>
      <c r="M3611">
        <v>0</v>
      </c>
      <c r="N3611">
        <v>0</v>
      </c>
      <c r="O3611">
        <v>0</v>
      </c>
      <c r="P3611">
        <v>0</v>
      </c>
      <c r="Q3611">
        <v>0</v>
      </c>
      <c r="R3611">
        <v>0</v>
      </c>
      <c r="S3611">
        <v>0</v>
      </c>
      <c r="T3611">
        <v>0</v>
      </c>
      <c r="U3611">
        <v>0</v>
      </c>
      <c r="V3611">
        <v>0</v>
      </c>
      <c r="W3611">
        <v>0</v>
      </c>
      <c r="X3611">
        <v>0</v>
      </c>
      <c r="Y3611">
        <v>0</v>
      </c>
      <c r="Z3611">
        <v>0</v>
      </c>
      <c r="AA3611">
        <v>0</v>
      </c>
      <c r="AB3611">
        <v>0</v>
      </c>
      <c r="AC3611">
        <v>0</v>
      </c>
      <c r="AD3611">
        <v>0</v>
      </c>
      <c r="AE3611">
        <v>0</v>
      </c>
      <c r="AF3611">
        <v>0</v>
      </c>
    </row>
    <row r="3612" spans="1:32">
      <c r="A3612" t="s">
        <v>9215</v>
      </c>
      <c r="B3612" t="s">
        <v>19</v>
      </c>
      <c r="C3612">
        <v>0</v>
      </c>
      <c r="D3612">
        <v>0</v>
      </c>
      <c r="E3612">
        <v>0</v>
      </c>
      <c r="F3612">
        <v>0</v>
      </c>
      <c r="G3612">
        <v>0</v>
      </c>
      <c r="H3612">
        <v>0</v>
      </c>
      <c r="I3612">
        <v>0</v>
      </c>
      <c r="J3612">
        <v>0</v>
      </c>
      <c r="K3612">
        <v>0</v>
      </c>
      <c r="L3612">
        <v>0</v>
      </c>
      <c r="M3612">
        <v>0</v>
      </c>
      <c r="N3612">
        <v>0</v>
      </c>
      <c r="O3612">
        <v>0</v>
      </c>
      <c r="P3612">
        <v>0</v>
      </c>
      <c r="Q3612">
        <v>0</v>
      </c>
      <c r="R3612">
        <v>0</v>
      </c>
      <c r="S3612">
        <v>0</v>
      </c>
      <c r="T3612">
        <v>0</v>
      </c>
      <c r="U3612">
        <v>0</v>
      </c>
      <c r="V3612">
        <v>0</v>
      </c>
      <c r="W3612">
        <v>0</v>
      </c>
      <c r="X3612">
        <v>0</v>
      </c>
      <c r="Y3612">
        <v>0</v>
      </c>
      <c r="Z3612">
        <v>0</v>
      </c>
      <c r="AA3612">
        <v>0</v>
      </c>
      <c r="AB3612">
        <v>0</v>
      </c>
      <c r="AC3612">
        <v>0</v>
      </c>
      <c r="AD3612">
        <v>0</v>
      </c>
      <c r="AE3612">
        <v>0</v>
      </c>
      <c r="AF3612">
        <v>0</v>
      </c>
    </row>
    <row r="3613" spans="1:32">
      <c r="A3613" t="s">
        <v>9216</v>
      </c>
      <c r="B3613" t="s">
        <v>19</v>
      </c>
      <c r="C3613">
        <v>0</v>
      </c>
      <c r="D3613">
        <v>0</v>
      </c>
      <c r="E3613">
        <v>0</v>
      </c>
      <c r="F3613">
        <v>0</v>
      </c>
      <c r="G3613">
        <v>0</v>
      </c>
      <c r="H3613">
        <v>0</v>
      </c>
      <c r="I3613">
        <v>0</v>
      </c>
      <c r="J3613">
        <v>0</v>
      </c>
      <c r="K3613">
        <v>0</v>
      </c>
      <c r="L3613">
        <v>0</v>
      </c>
      <c r="M3613">
        <v>0</v>
      </c>
      <c r="N3613">
        <v>0</v>
      </c>
      <c r="O3613">
        <v>0</v>
      </c>
      <c r="P3613">
        <v>0</v>
      </c>
      <c r="Q3613">
        <v>0</v>
      </c>
      <c r="R3613">
        <v>0</v>
      </c>
      <c r="S3613">
        <v>0</v>
      </c>
      <c r="T3613">
        <v>0</v>
      </c>
      <c r="U3613">
        <v>0</v>
      </c>
      <c r="V3613">
        <v>0</v>
      </c>
      <c r="W3613">
        <v>0</v>
      </c>
      <c r="X3613">
        <v>0</v>
      </c>
      <c r="Y3613">
        <v>0</v>
      </c>
      <c r="Z3613">
        <v>0</v>
      </c>
      <c r="AA3613">
        <v>0</v>
      </c>
      <c r="AB3613">
        <v>0</v>
      </c>
      <c r="AC3613">
        <v>0</v>
      </c>
      <c r="AD3613">
        <v>0</v>
      </c>
      <c r="AE3613">
        <v>0</v>
      </c>
      <c r="AF3613">
        <v>0</v>
      </c>
    </row>
    <row r="3614" spans="1:32">
      <c r="A3614" t="s">
        <v>9217</v>
      </c>
      <c r="B3614" t="s">
        <v>19</v>
      </c>
      <c r="C3614">
        <v>0</v>
      </c>
      <c r="D3614">
        <v>0</v>
      </c>
      <c r="E3614">
        <v>0</v>
      </c>
      <c r="F3614">
        <v>0</v>
      </c>
      <c r="G3614">
        <v>0</v>
      </c>
      <c r="H3614">
        <v>0</v>
      </c>
      <c r="I3614">
        <v>0</v>
      </c>
      <c r="J3614">
        <v>0</v>
      </c>
      <c r="K3614">
        <v>0</v>
      </c>
      <c r="L3614">
        <v>0</v>
      </c>
      <c r="M3614">
        <v>0</v>
      </c>
      <c r="N3614">
        <v>0</v>
      </c>
      <c r="O3614">
        <v>0</v>
      </c>
      <c r="P3614">
        <v>0</v>
      </c>
      <c r="Q3614">
        <v>0</v>
      </c>
      <c r="R3614">
        <v>0</v>
      </c>
      <c r="S3614">
        <v>0</v>
      </c>
      <c r="T3614">
        <v>0</v>
      </c>
      <c r="U3614">
        <v>0</v>
      </c>
      <c r="V3614">
        <v>0</v>
      </c>
      <c r="W3614">
        <v>0</v>
      </c>
      <c r="X3614">
        <v>0</v>
      </c>
      <c r="Y3614">
        <v>0</v>
      </c>
      <c r="Z3614">
        <v>0</v>
      </c>
      <c r="AA3614">
        <v>0</v>
      </c>
      <c r="AB3614">
        <v>0</v>
      </c>
      <c r="AC3614">
        <v>0</v>
      </c>
      <c r="AD3614">
        <v>0</v>
      </c>
      <c r="AE3614">
        <v>0</v>
      </c>
      <c r="AF3614">
        <v>0</v>
      </c>
    </row>
    <row r="3615" spans="1:32">
      <c r="A3615" t="s">
        <v>9218</v>
      </c>
      <c r="B3615" t="s">
        <v>19</v>
      </c>
      <c r="C3615">
        <v>0</v>
      </c>
      <c r="D3615">
        <v>0</v>
      </c>
      <c r="E3615">
        <v>0</v>
      </c>
      <c r="F3615">
        <v>0</v>
      </c>
      <c r="G3615">
        <v>0</v>
      </c>
      <c r="H3615">
        <v>0</v>
      </c>
      <c r="I3615">
        <v>0</v>
      </c>
      <c r="J3615">
        <v>0</v>
      </c>
      <c r="K3615">
        <v>0</v>
      </c>
      <c r="L3615">
        <v>0</v>
      </c>
      <c r="M3615">
        <v>0</v>
      </c>
      <c r="N3615">
        <v>0</v>
      </c>
      <c r="O3615">
        <v>0</v>
      </c>
      <c r="P3615">
        <v>0</v>
      </c>
      <c r="Q3615">
        <v>0</v>
      </c>
      <c r="R3615">
        <v>0</v>
      </c>
      <c r="S3615">
        <v>0</v>
      </c>
      <c r="T3615">
        <v>0</v>
      </c>
      <c r="U3615">
        <v>0</v>
      </c>
      <c r="V3615">
        <v>0</v>
      </c>
      <c r="W3615">
        <v>0</v>
      </c>
      <c r="X3615">
        <v>0</v>
      </c>
      <c r="Y3615">
        <v>0</v>
      </c>
      <c r="Z3615">
        <v>0</v>
      </c>
      <c r="AA3615">
        <v>0</v>
      </c>
      <c r="AB3615">
        <v>0</v>
      </c>
      <c r="AC3615">
        <v>0</v>
      </c>
      <c r="AD3615">
        <v>0</v>
      </c>
      <c r="AE3615">
        <v>0</v>
      </c>
      <c r="AF3615">
        <v>0</v>
      </c>
    </row>
    <row r="3616" spans="1:32">
      <c r="A3616" t="s">
        <v>9219</v>
      </c>
      <c r="B3616" t="s">
        <v>19</v>
      </c>
      <c r="C3616">
        <v>0</v>
      </c>
      <c r="D3616">
        <v>0</v>
      </c>
      <c r="E3616">
        <v>0</v>
      </c>
      <c r="F3616">
        <v>0</v>
      </c>
      <c r="G3616">
        <v>0</v>
      </c>
      <c r="H3616">
        <v>0</v>
      </c>
      <c r="I3616">
        <v>0</v>
      </c>
      <c r="J3616">
        <v>0</v>
      </c>
      <c r="K3616">
        <v>0</v>
      </c>
      <c r="L3616">
        <v>0</v>
      </c>
      <c r="M3616">
        <v>0</v>
      </c>
      <c r="N3616">
        <v>0</v>
      </c>
      <c r="O3616">
        <v>0</v>
      </c>
      <c r="P3616">
        <v>0</v>
      </c>
      <c r="Q3616">
        <v>0</v>
      </c>
      <c r="R3616">
        <v>0</v>
      </c>
      <c r="S3616">
        <v>0</v>
      </c>
      <c r="T3616">
        <v>0</v>
      </c>
      <c r="U3616">
        <v>0</v>
      </c>
      <c r="V3616">
        <v>0</v>
      </c>
      <c r="W3616">
        <v>0</v>
      </c>
      <c r="X3616">
        <v>0</v>
      </c>
      <c r="Y3616">
        <v>0</v>
      </c>
      <c r="Z3616">
        <v>0</v>
      </c>
      <c r="AA3616">
        <v>0</v>
      </c>
      <c r="AB3616">
        <v>0</v>
      </c>
      <c r="AC3616">
        <v>0</v>
      </c>
      <c r="AD3616">
        <v>0</v>
      </c>
      <c r="AE3616">
        <v>0</v>
      </c>
      <c r="AF3616">
        <v>0</v>
      </c>
    </row>
    <row r="3617" spans="1:32">
      <c r="A3617" t="s">
        <v>9220</v>
      </c>
      <c r="B3617" t="s">
        <v>19</v>
      </c>
      <c r="C3617">
        <v>0</v>
      </c>
      <c r="D3617">
        <v>0</v>
      </c>
      <c r="E3617">
        <v>0</v>
      </c>
      <c r="F3617">
        <v>0</v>
      </c>
      <c r="G3617">
        <v>0</v>
      </c>
      <c r="H3617">
        <v>0</v>
      </c>
      <c r="I3617">
        <v>0</v>
      </c>
      <c r="J3617">
        <v>0</v>
      </c>
      <c r="K3617">
        <v>0</v>
      </c>
      <c r="L3617">
        <v>0</v>
      </c>
      <c r="M3617">
        <v>0</v>
      </c>
      <c r="N3617">
        <v>0</v>
      </c>
      <c r="O3617">
        <v>0</v>
      </c>
      <c r="P3617">
        <v>0</v>
      </c>
      <c r="Q3617">
        <v>0</v>
      </c>
      <c r="R3617">
        <v>0</v>
      </c>
      <c r="S3617">
        <v>0</v>
      </c>
      <c r="T3617">
        <v>0</v>
      </c>
      <c r="U3617">
        <v>0</v>
      </c>
      <c r="V3617">
        <v>0</v>
      </c>
      <c r="W3617">
        <v>0</v>
      </c>
      <c r="X3617">
        <v>0</v>
      </c>
      <c r="Y3617">
        <v>0</v>
      </c>
      <c r="Z3617">
        <v>0</v>
      </c>
      <c r="AA3617">
        <v>0</v>
      </c>
      <c r="AB3617">
        <v>0</v>
      </c>
      <c r="AC3617">
        <v>0</v>
      </c>
      <c r="AD3617">
        <v>0</v>
      </c>
      <c r="AE3617">
        <v>0</v>
      </c>
      <c r="AF3617">
        <v>0</v>
      </c>
    </row>
    <row r="3618" spans="1:32">
      <c r="A3618" t="s">
        <v>9221</v>
      </c>
      <c r="B3618" t="s">
        <v>19</v>
      </c>
      <c r="C3618">
        <v>0</v>
      </c>
      <c r="D3618">
        <v>0</v>
      </c>
      <c r="E3618">
        <v>0</v>
      </c>
      <c r="F3618">
        <v>0</v>
      </c>
      <c r="G3618">
        <v>0</v>
      </c>
      <c r="H3618">
        <v>0</v>
      </c>
      <c r="I3618">
        <v>0</v>
      </c>
      <c r="J3618">
        <v>0</v>
      </c>
      <c r="K3618">
        <v>0</v>
      </c>
      <c r="L3618">
        <v>0</v>
      </c>
      <c r="M3618">
        <v>0</v>
      </c>
      <c r="N3618">
        <v>0</v>
      </c>
      <c r="O3618">
        <v>0</v>
      </c>
      <c r="P3618">
        <v>0</v>
      </c>
      <c r="Q3618">
        <v>0</v>
      </c>
      <c r="R3618">
        <v>0</v>
      </c>
      <c r="S3618">
        <v>0</v>
      </c>
      <c r="T3618">
        <v>0</v>
      </c>
      <c r="U3618">
        <v>0</v>
      </c>
      <c r="V3618">
        <v>0</v>
      </c>
      <c r="W3618">
        <v>0</v>
      </c>
      <c r="X3618">
        <v>0</v>
      </c>
      <c r="Y3618">
        <v>0</v>
      </c>
      <c r="Z3618">
        <v>0</v>
      </c>
      <c r="AA3618">
        <v>0</v>
      </c>
      <c r="AB3618">
        <v>0</v>
      </c>
      <c r="AC3618">
        <v>0</v>
      </c>
      <c r="AD3618">
        <v>0</v>
      </c>
      <c r="AE3618">
        <v>0</v>
      </c>
      <c r="AF3618">
        <v>0</v>
      </c>
    </row>
    <row r="3619" spans="1:32">
      <c r="A3619" t="s">
        <v>9222</v>
      </c>
      <c r="B3619" t="s">
        <v>19</v>
      </c>
      <c r="C3619">
        <v>0</v>
      </c>
      <c r="D3619">
        <v>0</v>
      </c>
      <c r="E3619">
        <v>0</v>
      </c>
      <c r="F3619">
        <v>0</v>
      </c>
      <c r="G3619">
        <v>0</v>
      </c>
      <c r="H3619">
        <v>0</v>
      </c>
      <c r="I3619">
        <v>0</v>
      </c>
      <c r="J3619">
        <v>0</v>
      </c>
      <c r="K3619">
        <v>0</v>
      </c>
      <c r="L3619">
        <v>0</v>
      </c>
      <c r="M3619">
        <v>0</v>
      </c>
      <c r="N3619">
        <v>0</v>
      </c>
      <c r="O3619">
        <v>0</v>
      </c>
      <c r="P3619">
        <v>0</v>
      </c>
      <c r="Q3619">
        <v>0</v>
      </c>
      <c r="R3619">
        <v>0</v>
      </c>
      <c r="S3619">
        <v>0</v>
      </c>
      <c r="T3619">
        <v>0</v>
      </c>
      <c r="U3619">
        <v>0</v>
      </c>
      <c r="V3619">
        <v>0</v>
      </c>
      <c r="W3619">
        <v>0</v>
      </c>
      <c r="X3619">
        <v>0</v>
      </c>
      <c r="Y3619">
        <v>0</v>
      </c>
      <c r="Z3619">
        <v>0</v>
      </c>
      <c r="AA3619">
        <v>0</v>
      </c>
      <c r="AB3619">
        <v>0</v>
      </c>
      <c r="AC3619">
        <v>0</v>
      </c>
      <c r="AD3619">
        <v>0</v>
      </c>
      <c r="AE3619">
        <v>0</v>
      </c>
      <c r="AF3619">
        <v>0</v>
      </c>
    </row>
    <row r="3620" spans="1:32">
      <c r="A3620" t="s">
        <v>9223</v>
      </c>
      <c r="B3620" t="s">
        <v>19</v>
      </c>
      <c r="C3620">
        <v>0</v>
      </c>
      <c r="D3620">
        <v>0</v>
      </c>
      <c r="E3620">
        <v>0</v>
      </c>
      <c r="F3620">
        <v>0</v>
      </c>
      <c r="G3620">
        <v>0</v>
      </c>
      <c r="H3620">
        <v>0</v>
      </c>
      <c r="I3620">
        <v>0</v>
      </c>
      <c r="J3620">
        <v>0</v>
      </c>
      <c r="K3620">
        <v>0</v>
      </c>
      <c r="L3620">
        <v>0</v>
      </c>
      <c r="M3620">
        <v>0</v>
      </c>
      <c r="N3620">
        <v>0</v>
      </c>
      <c r="O3620">
        <v>0</v>
      </c>
      <c r="P3620">
        <v>0</v>
      </c>
      <c r="Q3620">
        <v>0</v>
      </c>
      <c r="R3620">
        <v>0</v>
      </c>
      <c r="S3620">
        <v>0</v>
      </c>
      <c r="T3620">
        <v>0</v>
      </c>
      <c r="U3620">
        <v>0</v>
      </c>
      <c r="V3620">
        <v>0</v>
      </c>
      <c r="W3620">
        <v>0</v>
      </c>
      <c r="X3620">
        <v>0</v>
      </c>
      <c r="Y3620">
        <v>0</v>
      </c>
      <c r="Z3620">
        <v>0</v>
      </c>
      <c r="AA3620">
        <v>0</v>
      </c>
      <c r="AB3620">
        <v>0</v>
      </c>
      <c r="AC3620">
        <v>0</v>
      </c>
      <c r="AD3620">
        <v>0</v>
      </c>
      <c r="AE3620">
        <v>0</v>
      </c>
      <c r="AF3620">
        <v>0</v>
      </c>
    </row>
    <row r="3621" spans="1:32">
      <c r="A3621" t="s">
        <v>9224</v>
      </c>
      <c r="B3621" t="s">
        <v>19</v>
      </c>
      <c r="C3621">
        <v>0</v>
      </c>
      <c r="D3621">
        <v>0</v>
      </c>
      <c r="E3621">
        <v>0</v>
      </c>
      <c r="F3621">
        <v>0</v>
      </c>
      <c r="G3621">
        <v>0</v>
      </c>
      <c r="H3621">
        <v>0</v>
      </c>
      <c r="I3621">
        <v>0</v>
      </c>
      <c r="J3621">
        <v>0</v>
      </c>
      <c r="K3621">
        <v>0</v>
      </c>
      <c r="L3621">
        <v>0</v>
      </c>
      <c r="M3621">
        <v>0</v>
      </c>
      <c r="N3621">
        <v>0</v>
      </c>
      <c r="O3621">
        <v>0</v>
      </c>
      <c r="P3621">
        <v>0</v>
      </c>
      <c r="Q3621">
        <v>0</v>
      </c>
      <c r="R3621">
        <v>0</v>
      </c>
      <c r="S3621">
        <v>0</v>
      </c>
      <c r="T3621">
        <v>0</v>
      </c>
      <c r="U3621">
        <v>0</v>
      </c>
      <c r="V3621">
        <v>0</v>
      </c>
      <c r="W3621">
        <v>0</v>
      </c>
      <c r="X3621">
        <v>0</v>
      </c>
      <c r="Y3621">
        <v>0</v>
      </c>
      <c r="Z3621">
        <v>0</v>
      </c>
      <c r="AA3621">
        <v>0</v>
      </c>
      <c r="AB3621">
        <v>0</v>
      </c>
      <c r="AC3621">
        <v>0</v>
      </c>
      <c r="AD3621">
        <v>0</v>
      </c>
      <c r="AE3621">
        <v>0</v>
      </c>
      <c r="AF3621">
        <v>0</v>
      </c>
    </row>
    <row r="3622" spans="1:32">
      <c r="A3622" t="s">
        <v>9225</v>
      </c>
      <c r="B3622" t="s">
        <v>19</v>
      </c>
      <c r="C3622">
        <v>0</v>
      </c>
      <c r="D3622">
        <v>0</v>
      </c>
      <c r="E3622">
        <v>0</v>
      </c>
      <c r="F3622">
        <v>0</v>
      </c>
      <c r="G3622">
        <v>0</v>
      </c>
      <c r="H3622">
        <v>0</v>
      </c>
      <c r="I3622">
        <v>0</v>
      </c>
      <c r="J3622">
        <v>0</v>
      </c>
      <c r="K3622">
        <v>0</v>
      </c>
      <c r="L3622">
        <v>0</v>
      </c>
      <c r="M3622">
        <v>0</v>
      </c>
      <c r="N3622">
        <v>0</v>
      </c>
      <c r="O3622">
        <v>0</v>
      </c>
      <c r="P3622">
        <v>0</v>
      </c>
      <c r="Q3622">
        <v>0</v>
      </c>
      <c r="R3622">
        <v>0</v>
      </c>
      <c r="S3622">
        <v>0</v>
      </c>
      <c r="T3622">
        <v>0</v>
      </c>
      <c r="U3622">
        <v>0</v>
      </c>
      <c r="V3622">
        <v>0</v>
      </c>
      <c r="W3622">
        <v>0</v>
      </c>
      <c r="X3622">
        <v>0</v>
      </c>
      <c r="Y3622">
        <v>0</v>
      </c>
      <c r="Z3622">
        <v>0</v>
      </c>
      <c r="AA3622">
        <v>0</v>
      </c>
      <c r="AB3622">
        <v>0</v>
      </c>
      <c r="AC3622">
        <v>0</v>
      </c>
      <c r="AD3622">
        <v>0</v>
      </c>
      <c r="AE3622">
        <v>0</v>
      </c>
      <c r="AF3622">
        <v>0</v>
      </c>
    </row>
    <row r="3623" spans="1:32">
      <c r="A3623" t="s">
        <v>9226</v>
      </c>
      <c r="B3623" t="s">
        <v>19</v>
      </c>
      <c r="C3623">
        <v>0</v>
      </c>
      <c r="D3623">
        <v>0</v>
      </c>
      <c r="E3623">
        <v>0</v>
      </c>
      <c r="F3623">
        <v>0</v>
      </c>
      <c r="G3623">
        <v>0</v>
      </c>
      <c r="H3623">
        <v>0</v>
      </c>
      <c r="I3623">
        <v>0</v>
      </c>
      <c r="J3623">
        <v>0</v>
      </c>
      <c r="K3623">
        <v>0</v>
      </c>
      <c r="L3623">
        <v>0</v>
      </c>
      <c r="M3623">
        <v>0</v>
      </c>
      <c r="N3623">
        <v>0</v>
      </c>
      <c r="O3623">
        <v>0</v>
      </c>
      <c r="P3623">
        <v>0</v>
      </c>
      <c r="Q3623">
        <v>0</v>
      </c>
      <c r="R3623">
        <v>0</v>
      </c>
      <c r="S3623">
        <v>0</v>
      </c>
      <c r="T3623">
        <v>0</v>
      </c>
      <c r="U3623">
        <v>0</v>
      </c>
      <c r="V3623">
        <v>0</v>
      </c>
      <c r="W3623">
        <v>0</v>
      </c>
      <c r="X3623">
        <v>0</v>
      </c>
      <c r="Y3623">
        <v>0</v>
      </c>
      <c r="Z3623">
        <v>0</v>
      </c>
      <c r="AA3623">
        <v>0</v>
      </c>
      <c r="AB3623">
        <v>0</v>
      </c>
      <c r="AC3623">
        <v>0</v>
      </c>
      <c r="AD3623">
        <v>0</v>
      </c>
      <c r="AE3623">
        <v>0</v>
      </c>
      <c r="AF3623">
        <v>0</v>
      </c>
    </row>
    <row r="3624" spans="1:32">
      <c r="A3624" t="s">
        <v>9227</v>
      </c>
      <c r="B3624" t="s">
        <v>19</v>
      </c>
      <c r="C3624">
        <v>0</v>
      </c>
      <c r="D3624">
        <v>0</v>
      </c>
      <c r="E3624">
        <v>0</v>
      </c>
      <c r="F3624">
        <v>0</v>
      </c>
      <c r="G3624">
        <v>0</v>
      </c>
      <c r="H3624">
        <v>0</v>
      </c>
      <c r="I3624">
        <v>0</v>
      </c>
      <c r="J3624">
        <v>0</v>
      </c>
      <c r="K3624">
        <v>0</v>
      </c>
      <c r="L3624">
        <v>0</v>
      </c>
      <c r="M3624">
        <v>0</v>
      </c>
      <c r="N3624">
        <v>0</v>
      </c>
      <c r="O3624">
        <v>0</v>
      </c>
      <c r="P3624">
        <v>0</v>
      </c>
      <c r="Q3624">
        <v>0</v>
      </c>
      <c r="R3624">
        <v>0</v>
      </c>
      <c r="S3624">
        <v>0</v>
      </c>
      <c r="T3624">
        <v>0</v>
      </c>
      <c r="U3624">
        <v>0</v>
      </c>
      <c r="V3624">
        <v>0</v>
      </c>
      <c r="W3624">
        <v>0</v>
      </c>
      <c r="X3624">
        <v>0</v>
      </c>
      <c r="Y3624">
        <v>0</v>
      </c>
      <c r="Z3624">
        <v>0</v>
      </c>
      <c r="AA3624">
        <v>0</v>
      </c>
      <c r="AB3624">
        <v>0</v>
      </c>
      <c r="AC3624">
        <v>0</v>
      </c>
      <c r="AD3624">
        <v>0</v>
      </c>
      <c r="AE3624">
        <v>0</v>
      </c>
      <c r="AF3624">
        <v>0</v>
      </c>
    </row>
    <row r="3625" spans="1:32">
      <c r="A3625" t="s">
        <v>9228</v>
      </c>
      <c r="B3625" t="s">
        <v>19</v>
      </c>
      <c r="C3625">
        <v>0</v>
      </c>
      <c r="D3625">
        <v>0</v>
      </c>
      <c r="E3625">
        <v>0</v>
      </c>
      <c r="F3625">
        <v>0</v>
      </c>
      <c r="G3625">
        <v>0</v>
      </c>
      <c r="H3625">
        <v>0</v>
      </c>
      <c r="I3625">
        <v>0</v>
      </c>
      <c r="J3625">
        <v>0</v>
      </c>
      <c r="K3625">
        <v>0</v>
      </c>
      <c r="L3625">
        <v>0</v>
      </c>
      <c r="M3625">
        <v>0</v>
      </c>
      <c r="N3625">
        <v>0</v>
      </c>
      <c r="O3625">
        <v>0</v>
      </c>
      <c r="P3625">
        <v>0</v>
      </c>
      <c r="Q3625">
        <v>0</v>
      </c>
      <c r="R3625">
        <v>0</v>
      </c>
      <c r="S3625">
        <v>0</v>
      </c>
      <c r="T3625">
        <v>0</v>
      </c>
      <c r="U3625">
        <v>0</v>
      </c>
      <c r="V3625">
        <v>0</v>
      </c>
      <c r="W3625">
        <v>0</v>
      </c>
      <c r="X3625">
        <v>0</v>
      </c>
      <c r="Y3625">
        <v>0</v>
      </c>
      <c r="Z3625">
        <v>0</v>
      </c>
      <c r="AA3625">
        <v>0</v>
      </c>
      <c r="AB3625">
        <v>0</v>
      </c>
      <c r="AC3625">
        <v>0</v>
      </c>
      <c r="AD3625">
        <v>0</v>
      </c>
      <c r="AE3625">
        <v>0</v>
      </c>
      <c r="AF3625">
        <v>0</v>
      </c>
    </row>
    <row r="3626" spans="1:32">
      <c r="A3626" t="s">
        <v>9229</v>
      </c>
      <c r="B3626" t="s">
        <v>19</v>
      </c>
      <c r="C3626">
        <v>0</v>
      </c>
      <c r="D3626">
        <v>0</v>
      </c>
      <c r="E3626">
        <v>0</v>
      </c>
      <c r="F3626">
        <v>0</v>
      </c>
      <c r="G3626">
        <v>0</v>
      </c>
      <c r="H3626">
        <v>0</v>
      </c>
      <c r="I3626">
        <v>0</v>
      </c>
      <c r="J3626">
        <v>0</v>
      </c>
      <c r="K3626">
        <v>0</v>
      </c>
      <c r="L3626">
        <v>0</v>
      </c>
      <c r="M3626">
        <v>0</v>
      </c>
      <c r="N3626">
        <v>0</v>
      </c>
      <c r="O3626">
        <v>0</v>
      </c>
      <c r="P3626">
        <v>0</v>
      </c>
      <c r="Q3626">
        <v>0</v>
      </c>
      <c r="R3626">
        <v>0</v>
      </c>
      <c r="S3626">
        <v>0</v>
      </c>
      <c r="T3626">
        <v>0</v>
      </c>
      <c r="U3626">
        <v>0</v>
      </c>
      <c r="V3626">
        <v>0</v>
      </c>
      <c r="W3626">
        <v>0</v>
      </c>
      <c r="X3626">
        <v>0</v>
      </c>
      <c r="Y3626">
        <v>0</v>
      </c>
      <c r="Z3626">
        <v>0</v>
      </c>
      <c r="AA3626">
        <v>0</v>
      </c>
      <c r="AB3626">
        <v>0</v>
      </c>
      <c r="AC3626">
        <v>0</v>
      </c>
      <c r="AD3626">
        <v>0</v>
      </c>
      <c r="AE3626">
        <v>0</v>
      </c>
      <c r="AF3626">
        <v>0</v>
      </c>
    </row>
    <row r="3627" spans="1:32">
      <c r="A3627" t="s">
        <v>9230</v>
      </c>
      <c r="B3627" t="s">
        <v>19</v>
      </c>
      <c r="C3627">
        <v>0</v>
      </c>
      <c r="D3627">
        <v>0</v>
      </c>
      <c r="E3627">
        <v>0</v>
      </c>
      <c r="F3627">
        <v>0</v>
      </c>
      <c r="G3627">
        <v>0</v>
      </c>
      <c r="H3627">
        <v>0</v>
      </c>
      <c r="I3627">
        <v>0</v>
      </c>
      <c r="J3627">
        <v>0</v>
      </c>
      <c r="K3627">
        <v>0</v>
      </c>
      <c r="L3627">
        <v>0</v>
      </c>
      <c r="M3627">
        <v>0</v>
      </c>
      <c r="N3627">
        <v>0</v>
      </c>
      <c r="O3627">
        <v>0</v>
      </c>
      <c r="P3627">
        <v>0</v>
      </c>
      <c r="Q3627">
        <v>0</v>
      </c>
      <c r="R3627">
        <v>0</v>
      </c>
      <c r="S3627">
        <v>0</v>
      </c>
      <c r="T3627">
        <v>0</v>
      </c>
      <c r="U3627">
        <v>0</v>
      </c>
      <c r="V3627">
        <v>0</v>
      </c>
      <c r="W3627">
        <v>0</v>
      </c>
      <c r="X3627">
        <v>0</v>
      </c>
      <c r="Y3627">
        <v>0</v>
      </c>
      <c r="Z3627">
        <v>0</v>
      </c>
      <c r="AA3627">
        <v>0</v>
      </c>
      <c r="AB3627">
        <v>0</v>
      </c>
      <c r="AC3627">
        <v>0</v>
      </c>
      <c r="AD3627">
        <v>0</v>
      </c>
      <c r="AE3627">
        <v>0</v>
      </c>
      <c r="AF3627">
        <v>0</v>
      </c>
    </row>
    <row r="3628" spans="1:32">
      <c r="A3628" t="s">
        <v>9231</v>
      </c>
      <c r="B3628" t="s">
        <v>19</v>
      </c>
      <c r="C3628">
        <v>0</v>
      </c>
      <c r="D3628">
        <v>0</v>
      </c>
      <c r="E3628">
        <v>0</v>
      </c>
      <c r="F3628">
        <v>0</v>
      </c>
      <c r="G3628">
        <v>0</v>
      </c>
      <c r="H3628">
        <v>0</v>
      </c>
      <c r="I3628">
        <v>0</v>
      </c>
      <c r="J3628">
        <v>0</v>
      </c>
      <c r="K3628">
        <v>0</v>
      </c>
      <c r="L3628">
        <v>0</v>
      </c>
      <c r="M3628">
        <v>0</v>
      </c>
      <c r="N3628">
        <v>0</v>
      </c>
      <c r="O3628">
        <v>0</v>
      </c>
      <c r="P3628">
        <v>0</v>
      </c>
      <c r="Q3628">
        <v>0</v>
      </c>
      <c r="R3628">
        <v>0</v>
      </c>
      <c r="S3628">
        <v>0</v>
      </c>
      <c r="T3628">
        <v>0</v>
      </c>
      <c r="U3628">
        <v>0</v>
      </c>
      <c r="V3628">
        <v>0</v>
      </c>
      <c r="W3628">
        <v>0</v>
      </c>
      <c r="X3628">
        <v>0</v>
      </c>
      <c r="Y3628">
        <v>0</v>
      </c>
      <c r="Z3628">
        <v>0</v>
      </c>
      <c r="AA3628">
        <v>0</v>
      </c>
      <c r="AB3628">
        <v>0</v>
      </c>
      <c r="AC3628">
        <v>0</v>
      </c>
      <c r="AD3628">
        <v>0</v>
      </c>
      <c r="AE3628">
        <v>0</v>
      </c>
      <c r="AF3628">
        <v>0</v>
      </c>
    </row>
    <row r="3629" spans="1:32">
      <c r="A3629" t="s">
        <v>9232</v>
      </c>
      <c r="B3629" t="s">
        <v>19</v>
      </c>
      <c r="C3629">
        <v>0</v>
      </c>
      <c r="D3629">
        <v>0</v>
      </c>
      <c r="E3629">
        <v>0</v>
      </c>
      <c r="F3629">
        <v>0</v>
      </c>
      <c r="G3629">
        <v>0</v>
      </c>
      <c r="H3629">
        <v>0</v>
      </c>
      <c r="I3629">
        <v>0</v>
      </c>
      <c r="J3629">
        <v>0</v>
      </c>
      <c r="K3629">
        <v>0</v>
      </c>
      <c r="L3629">
        <v>0</v>
      </c>
      <c r="M3629">
        <v>0</v>
      </c>
      <c r="N3629">
        <v>0</v>
      </c>
      <c r="O3629">
        <v>0</v>
      </c>
      <c r="P3629">
        <v>0</v>
      </c>
      <c r="Q3629">
        <v>0</v>
      </c>
      <c r="R3629">
        <v>0</v>
      </c>
      <c r="S3629">
        <v>0</v>
      </c>
      <c r="T3629">
        <v>0</v>
      </c>
      <c r="U3629">
        <v>0</v>
      </c>
      <c r="V3629">
        <v>0</v>
      </c>
      <c r="W3629">
        <v>0</v>
      </c>
      <c r="X3629">
        <v>0</v>
      </c>
      <c r="Y3629">
        <v>0</v>
      </c>
      <c r="Z3629">
        <v>0</v>
      </c>
      <c r="AA3629">
        <v>0</v>
      </c>
      <c r="AB3629">
        <v>0</v>
      </c>
      <c r="AC3629">
        <v>0</v>
      </c>
      <c r="AD3629">
        <v>0</v>
      </c>
      <c r="AE3629">
        <v>0</v>
      </c>
      <c r="AF3629">
        <v>0</v>
      </c>
    </row>
    <row r="3630" spans="1:32">
      <c r="A3630" t="s">
        <v>9233</v>
      </c>
      <c r="B3630" t="s">
        <v>19</v>
      </c>
      <c r="C3630">
        <v>0</v>
      </c>
      <c r="D3630">
        <v>0</v>
      </c>
      <c r="E3630">
        <v>0</v>
      </c>
      <c r="F3630">
        <v>0</v>
      </c>
      <c r="G3630">
        <v>0</v>
      </c>
      <c r="H3630">
        <v>0</v>
      </c>
      <c r="I3630">
        <v>0</v>
      </c>
      <c r="J3630">
        <v>0</v>
      </c>
      <c r="K3630">
        <v>0</v>
      </c>
      <c r="L3630">
        <v>0</v>
      </c>
      <c r="M3630">
        <v>0</v>
      </c>
      <c r="N3630">
        <v>0</v>
      </c>
      <c r="O3630">
        <v>0</v>
      </c>
      <c r="P3630">
        <v>0</v>
      </c>
      <c r="Q3630">
        <v>0</v>
      </c>
      <c r="R3630">
        <v>0</v>
      </c>
      <c r="S3630">
        <v>0</v>
      </c>
      <c r="T3630">
        <v>0</v>
      </c>
      <c r="U3630">
        <v>0</v>
      </c>
      <c r="V3630">
        <v>0</v>
      </c>
      <c r="W3630">
        <v>0</v>
      </c>
      <c r="X3630">
        <v>0</v>
      </c>
      <c r="Y3630">
        <v>0</v>
      </c>
      <c r="Z3630">
        <v>0</v>
      </c>
      <c r="AA3630">
        <v>0</v>
      </c>
      <c r="AB3630">
        <v>0</v>
      </c>
      <c r="AC3630">
        <v>0</v>
      </c>
      <c r="AD3630">
        <v>0</v>
      </c>
      <c r="AE3630">
        <v>0</v>
      </c>
      <c r="AF3630">
        <v>0</v>
      </c>
    </row>
    <row r="3631" spans="1:32">
      <c r="A3631" t="s">
        <v>9234</v>
      </c>
      <c r="B3631" t="s">
        <v>19</v>
      </c>
      <c r="C3631">
        <v>0</v>
      </c>
      <c r="D3631">
        <v>0</v>
      </c>
      <c r="E3631">
        <v>0</v>
      </c>
      <c r="F3631">
        <v>0</v>
      </c>
      <c r="G3631">
        <v>0</v>
      </c>
      <c r="H3631">
        <v>0</v>
      </c>
      <c r="I3631">
        <v>0</v>
      </c>
      <c r="J3631">
        <v>0</v>
      </c>
      <c r="K3631">
        <v>0</v>
      </c>
      <c r="L3631">
        <v>0</v>
      </c>
      <c r="M3631">
        <v>0</v>
      </c>
      <c r="N3631">
        <v>0</v>
      </c>
      <c r="O3631">
        <v>0</v>
      </c>
      <c r="P3631">
        <v>0</v>
      </c>
      <c r="Q3631">
        <v>0</v>
      </c>
      <c r="R3631">
        <v>0</v>
      </c>
      <c r="S3631">
        <v>0</v>
      </c>
      <c r="T3631">
        <v>0</v>
      </c>
      <c r="U3631">
        <v>0</v>
      </c>
      <c r="V3631">
        <v>0</v>
      </c>
      <c r="W3631">
        <v>0</v>
      </c>
      <c r="X3631">
        <v>0</v>
      </c>
      <c r="Y3631">
        <v>0</v>
      </c>
      <c r="Z3631">
        <v>0</v>
      </c>
      <c r="AA3631">
        <v>0</v>
      </c>
      <c r="AB3631">
        <v>0</v>
      </c>
      <c r="AC3631">
        <v>0</v>
      </c>
      <c r="AD3631">
        <v>0</v>
      </c>
      <c r="AE3631">
        <v>0</v>
      </c>
      <c r="AF3631">
        <v>0</v>
      </c>
    </row>
    <row r="3632" spans="1:32">
      <c r="A3632" t="s">
        <v>9235</v>
      </c>
      <c r="B3632" t="s">
        <v>19</v>
      </c>
      <c r="C3632">
        <v>0</v>
      </c>
      <c r="D3632">
        <v>0</v>
      </c>
      <c r="E3632">
        <v>0</v>
      </c>
      <c r="F3632">
        <v>0</v>
      </c>
      <c r="G3632">
        <v>0</v>
      </c>
      <c r="H3632">
        <v>0</v>
      </c>
      <c r="I3632">
        <v>0</v>
      </c>
      <c r="J3632">
        <v>0</v>
      </c>
      <c r="K3632">
        <v>0</v>
      </c>
      <c r="L3632">
        <v>0</v>
      </c>
      <c r="M3632">
        <v>0</v>
      </c>
      <c r="N3632">
        <v>0</v>
      </c>
      <c r="O3632">
        <v>0</v>
      </c>
      <c r="P3632">
        <v>0</v>
      </c>
      <c r="Q3632">
        <v>0</v>
      </c>
      <c r="R3632">
        <v>0</v>
      </c>
      <c r="S3632">
        <v>0</v>
      </c>
      <c r="T3632">
        <v>0</v>
      </c>
      <c r="U3632">
        <v>0</v>
      </c>
      <c r="V3632">
        <v>0</v>
      </c>
      <c r="W3632">
        <v>0</v>
      </c>
      <c r="X3632">
        <v>0</v>
      </c>
      <c r="Y3632">
        <v>0</v>
      </c>
      <c r="Z3632">
        <v>0</v>
      </c>
      <c r="AA3632">
        <v>0</v>
      </c>
      <c r="AB3632">
        <v>0</v>
      </c>
      <c r="AC3632">
        <v>0</v>
      </c>
      <c r="AD3632">
        <v>0</v>
      </c>
      <c r="AE3632">
        <v>0</v>
      </c>
      <c r="AF3632">
        <v>0</v>
      </c>
    </row>
    <row r="3633" spans="1:32">
      <c r="A3633" t="s">
        <v>9236</v>
      </c>
      <c r="B3633" t="s">
        <v>19</v>
      </c>
      <c r="C3633">
        <v>0</v>
      </c>
      <c r="D3633">
        <v>0</v>
      </c>
      <c r="E3633">
        <v>0</v>
      </c>
      <c r="F3633">
        <v>0</v>
      </c>
      <c r="G3633">
        <v>0</v>
      </c>
      <c r="H3633">
        <v>0</v>
      </c>
      <c r="I3633">
        <v>0</v>
      </c>
      <c r="J3633">
        <v>0</v>
      </c>
      <c r="K3633">
        <v>0</v>
      </c>
      <c r="L3633">
        <v>0</v>
      </c>
      <c r="M3633">
        <v>0</v>
      </c>
      <c r="N3633">
        <v>0</v>
      </c>
      <c r="O3633">
        <v>0</v>
      </c>
      <c r="P3633">
        <v>0</v>
      </c>
      <c r="Q3633">
        <v>0</v>
      </c>
      <c r="R3633">
        <v>0</v>
      </c>
      <c r="S3633">
        <v>0</v>
      </c>
      <c r="T3633">
        <v>0</v>
      </c>
      <c r="U3633">
        <v>0</v>
      </c>
      <c r="V3633">
        <v>0</v>
      </c>
      <c r="W3633">
        <v>0</v>
      </c>
      <c r="X3633">
        <v>0</v>
      </c>
      <c r="Y3633">
        <v>0</v>
      </c>
      <c r="Z3633">
        <v>0</v>
      </c>
      <c r="AA3633">
        <v>0</v>
      </c>
      <c r="AB3633">
        <v>0</v>
      </c>
      <c r="AC3633">
        <v>0</v>
      </c>
      <c r="AD3633">
        <v>0</v>
      </c>
      <c r="AE3633">
        <v>0</v>
      </c>
      <c r="AF3633">
        <v>0</v>
      </c>
    </row>
    <row r="3634" spans="1:32">
      <c r="A3634" t="s">
        <v>9237</v>
      </c>
      <c r="B3634" t="s">
        <v>19</v>
      </c>
      <c r="C3634">
        <v>0</v>
      </c>
      <c r="D3634">
        <v>0</v>
      </c>
      <c r="E3634">
        <v>0</v>
      </c>
      <c r="F3634">
        <v>0</v>
      </c>
      <c r="G3634">
        <v>0</v>
      </c>
      <c r="H3634">
        <v>0</v>
      </c>
      <c r="I3634">
        <v>0</v>
      </c>
      <c r="J3634">
        <v>0</v>
      </c>
      <c r="K3634">
        <v>0</v>
      </c>
      <c r="L3634">
        <v>0</v>
      </c>
      <c r="M3634">
        <v>0</v>
      </c>
      <c r="N3634">
        <v>0</v>
      </c>
      <c r="O3634">
        <v>0</v>
      </c>
      <c r="P3634">
        <v>0</v>
      </c>
      <c r="Q3634">
        <v>0</v>
      </c>
      <c r="R3634">
        <v>0</v>
      </c>
      <c r="S3634">
        <v>0</v>
      </c>
      <c r="T3634">
        <v>0</v>
      </c>
      <c r="U3634">
        <v>0</v>
      </c>
      <c r="V3634">
        <v>0</v>
      </c>
      <c r="W3634">
        <v>0</v>
      </c>
      <c r="X3634">
        <v>0</v>
      </c>
      <c r="Y3634">
        <v>0</v>
      </c>
      <c r="Z3634">
        <v>0</v>
      </c>
      <c r="AA3634">
        <v>0</v>
      </c>
      <c r="AB3634">
        <v>0</v>
      </c>
      <c r="AC3634">
        <v>0</v>
      </c>
      <c r="AD3634">
        <v>0</v>
      </c>
      <c r="AE3634">
        <v>0</v>
      </c>
      <c r="AF3634">
        <v>0</v>
      </c>
    </row>
    <row r="3635" spans="1:32">
      <c r="A3635" t="s">
        <v>9238</v>
      </c>
      <c r="B3635" t="s">
        <v>19</v>
      </c>
      <c r="C3635">
        <v>0</v>
      </c>
      <c r="D3635">
        <v>0</v>
      </c>
      <c r="E3635">
        <v>0</v>
      </c>
      <c r="F3635">
        <v>0</v>
      </c>
      <c r="G3635">
        <v>0</v>
      </c>
      <c r="H3635">
        <v>0</v>
      </c>
      <c r="I3635">
        <v>0</v>
      </c>
      <c r="J3635">
        <v>0</v>
      </c>
      <c r="K3635">
        <v>0</v>
      </c>
      <c r="L3635">
        <v>0</v>
      </c>
      <c r="M3635">
        <v>0</v>
      </c>
      <c r="N3635">
        <v>0</v>
      </c>
      <c r="O3635">
        <v>0</v>
      </c>
      <c r="P3635">
        <v>0</v>
      </c>
      <c r="Q3635">
        <v>0</v>
      </c>
      <c r="R3635">
        <v>0</v>
      </c>
      <c r="S3635">
        <v>0</v>
      </c>
      <c r="T3635">
        <v>0</v>
      </c>
      <c r="U3635">
        <v>0</v>
      </c>
      <c r="V3635">
        <v>0</v>
      </c>
      <c r="W3635">
        <v>0</v>
      </c>
      <c r="X3635">
        <v>0</v>
      </c>
      <c r="Y3635">
        <v>0</v>
      </c>
      <c r="Z3635">
        <v>0</v>
      </c>
      <c r="AA3635">
        <v>0</v>
      </c>
      <c r="AB3635">
        <v>0</v>
      </c>
      <c r="AC3635">
        <v>0</v>
      </c>
      <c r="AD3635">
        <v>0</v>
      </c>
      <c r="AE3635">
        <v>0</v>
      </c>
      <c r="AF3635">
        <v>0</v>
      </c>
    </row>
    <row r="3636" spans="1:32">
      <c r="A3636" t="s">
        <v>9239</v>
      </c>
      <c r="B3636" t="s">
        <v>19</v>
      </c>
      <c r="C3636">
        <v>0</v>
      </c>
      <c r="D3636">
        <v>0</v>
      </c>
      <c r="E3636">
        <v>0</v>
      </c>
      <c r="F3636">
        <v>0</v>
      </c>
      <c r="G3636">
        <v>0</v>
      </c>
      <c r="H3636">
        <v>0</v>
      </c>
      <c r="I3636">
        <v>0</v>
      </c>
      <c r="J3636">
        <v>0</v>
      </c>
      <c r="K3636">
        <v>0</v>
      </c>
      <c r="L3636">
        <v>0</v>
      </c>
      <c r="M3636">
        <v>0</v>
      </c>
      <c r="N3636">
        <v>0</v>
      </c>
      <c r="O3636">
        <v>0</v>
      </c>
      <c r="P3636">
        <v>0</v>
      </c>
      <c r="Q3636">
        <v>0</v>
      </c>
      <c r="R3636">
        <v>0</v>
      </c>
      <c r="S3636">
        <v>0</v>
      </c>
      <c r="T3636">
        <v>0</v>
      </c>
      <c r="U3636">
        <v>0</v>
      </c>
      <c r="V3636">
        <v>0</v>
      </c>
      <c r="W3636">
        <v>0</v>
      </c>
      <c r="X3636">
        <v>0</v>
      </c>
      <c r="Y3636">
        <v>0</v>
      </c>
      <c r="Z3636">
        <v>0</v>
      </c>
      <c r="AA3636">
        <v>0</v>
      </c>
      <c r="AB3636">
        <v>0</v>
      </c>
      <c r="AC3636">
        <v>0</v>
      </c>
      <c r="AD3636">
        <v>0</v>
      </c>
      <c r="AE3636">
        <v>0</v>
      </c>
      <c r="AF3636">
        <v>0</v>
      </c>
    </row>
    <row r="3637" spans="1:32">
      <c r="A3637" t="s">
        <v>9240</v>
      </c>
      <c r="B3637" t="s">
        <v>19</v>
      </c>
      <c r="C3637">
        <v>0</v>
      </c>
      <c r="D3637">
        <v>0</v>
      </c>
      <c r="E3637">
        <v>0</v>
      </c>
      <c r="F3637">
        <v>0</v>
      </c>
      <c r="G3637">
        <v>0</v>
      </c>
      <c r="H3637">
        <v>0</v>
      </c>
      <c r="I3637">
        <v>0</v>
      </c>
      <c r="J3637">
        <v>0</v>
      </c>
      <c r="K3637">
        <v>0</v>
      </c>
      <c r="L3637">
        <v>0</v>
      </c>
      <c r="M3637">
        <v>0</v>
      </c>
      <c r="N3637">
        <v>0</v>
      </c>
      <c r="O3637">
        <v>0</v>
      </c>
      <c r="P3637">
        <v>0</v>
      </c>
      <c r="Q3637">
        <v>0</v>
      </c>
      <c r="R3637">
        <v>0</v>
      </c>
      <c r="S3637">
        <v>0</v>
      </c>
      <c r="T3637">
        <v>0</v>
      </c>
      <c r="U3637">
        <v>0</v>
      </c>
      <c r="V3637">
        <v>0</v>
      </c>
      <c r="W3637">
        <v>0</v>
      </c>
      <c r="X3637">
        <v>0</v>
      </c>
      <c r="Y3637">
        <v>0</v>
      </c>
      <c r="Z3637">
        <v>0</v>
      </c>
      <c r="AA3637">
        <v>0</v>
      </c>
      <c r="AB3637">
        <v>0</v>
      </c>
      <c r="AC3637">
        <v>0</v>
      </c>
      <c r="AD3637">
        <v>0</v>
      </c>
      <c r="AE3637">
        <v>0</v>
      </c>
      <c r="AF3637">
        <v>0</v>
      </c>
    </row>
    <row r="3638" spans="1:32">
      <c r="A3638" t="s">
        <v>9241</v>
      </c>
      <c r="B3638" t="s">
        <v>19</v>
      </c>
      <c r="C3638">
        <v>0</v>
      </c>
      <c r="D3638">
        <v>0</v>
      </c>
      <c r="E3638">
        <v>0</v>
      </c>
      <c r="F3638">
        <v>0</v>
      </c>
      <c r="G3638">
        <v>0</v>
      </c>
      <c r="H3638">
        <v>0</v>
      </c>
      <c r="I3638">
        <v>0</v>
      </c>
      <c r="J3638">
        <v>0</v>
      </c>
      <c r="K3638">
        <v>0</v>
      </c>
      <c r="L3638">
        <v>0</v>
      </c>
      <c r="M3638">
        <v>0</v>
      </c>
      <c r="N3638">
        <v>0</v>
      </c>
      <c r="O3638">
        <v>0</v>
      </c>
      <c r="P3638">
        <v>0</v>
      </c>
      <c r="Q3638">
        <v>0</v>
      </c>
      <c r="R3638">
        <v>0</v>
      </c>
      <c r="S3638">
        <v>0</v>
      </c>
      <c r="T3638">
        <v>0</v>
      </c>
      <c r="U3638">
        <v>0</v>
      </c>
      <c r="V3638">
        <v>0</v>
      </c>
      <c r="W3638">
        <v>0</v>
      </c>
      <c r="X3638">
        <v>0</v>
      </c>
      <c r="Y3638">
        <v>0</v>
      </c>
      <c r="Z3638">
        <v>0</v>
      </c>
      <c r="AA3638">
        <v>0</v>
      </c>
      <c r="AB3638">
        <v>0</v>
      </c>
      <c r="AC3638">
        <v>0</v>
      </c>
      <c r="AD3638">
        <v>0</v>
      </c>
      <c r="AE3638">
        <v>0</v>
      </c>
      <c r="AF3638">
        <v>0</v>
      </c>
    </row>
    <row r="3639" spans="1:32">
      <c r="A3639" t="s">
        <v>9242</v>
      </c>
      <c r="B3639" t="s">
        <v>19</v>
      </c>
      <c r="C3639">
        <v>0</v>
      </c>
      <c r="D3639">
        <v>0</v>
      </c>
      <c r="E3639">
        <v>0</v>
      </c>
      <c r="F3639">
        <v>0</v>
      </c>
      <c r="G3639">
        <v>0</v>
      </c>
      <c r="H3639">
        <v>0</v>
      </c>
      <c r="I3639">
        <v>0</v>
      </c>
      <c r="J3639">
        <v>0</v>
      </c>
      <c r="K3639">
        <v>0</v>
      </c>
      <c r="L3639">
        <v>0</v>
      </c>
      <c r="M3639">
        <v>0</v>
      </c>
      <c r="N3639">
        <v>0</v>
      </c>
      <c r="O3639">
        <v>0</v>
      </c>
      <c r="P3639">
        <v>0</v>
      </c>
      <c r="Q3639">
        <v>0</v>
      </c>
      <c r="R3639">
        <v>0</v>
      </c>
      <c r="S3639">
        <v>0</v>
      </c>
      <c r="T3639">
        <v>0</v>
      </c>
      <c r="U3639">
        <v>0</v>
      </c>
      <c r="V3639">
        <v>0</v>
      </c>
      <c r="W3639">
        <v>0</v>
      </c>
      <c r="X3639">
        <v>0</v>
      </c>
      <c r="Y3639">
        <v>0</v>
      </c>
      <c r="Z3639">
        <v>0</v>
      </c>
      <c r="AA3639">
        <v>0</v>
      </c>
      <c r="AB3639">
        <v>0</v>
      </c>
      <c r="AC3639">
        <v>0</v>
      </c>
      <c r="AD3639">
        <v>0</v>
      </c>
      <c r="AE3639">
        <v>0</v>
      </c>
      <c r="AF3639">
        <v>0</v>
      </c>
    </row>
    <row r="3640" spans="1:32">
      <c r="A3640" t="s">
        <v>9243</v>
      </c>
      <c r="B3640" t="s">
        <v>19</v>
      </c>
      <c r="C3640">
        <v>0</v>
      </c>
      <c r="D3640">
        <v>0</v>
      </c>
      <c r="E3640">
        <v>0</v>
      </c>
      <c r="F3640">
        <v>0</v>
      </c>
      <c r="G3640">
        <v>0</v>
      </c>
      <c r="H3640">
        <v>0</v>
      </c>
      <c r="I3640">
        <v>0</v>
      </c>
      <c r="J3640">
        <v>0</v>
      </c>
      <c r="K3640">
        <v>0</v>
      </c>
      <c r="L3640">
        <v>0</v>
      </c>
      <c r="M3640">
        <v>0</v>
      </c>
      <c r="N3640">
        <v>0</v>
      </c>
      <c r="O3640">
        <v>0</v>
      </c>
      <c r="P3640">
        <v>0</v>
      </c>
      <c r="Q3640">
        <v>0</v>
      </c>
      <c r="R3640">
        <v>0</v>
      </c>
      <c r="S3640">
        <v>0</v>
      </c>
      <c r="T3640">
        <v>0</v>
      </c>
      <c r="U3640">
        <v>0</v>
      </c>
      <c r="V3640">
        <v>0</v>
      </c>
      <c r="W3640">
        <v>0</v>
      </c>
      <c r="X3640">
        <v>0</v>
      </c>
      <c r="Y3640">
        <v>0</v>
      </c>
      <c r="Z3640">
        <v>0</v>
      </c>
      <c r="AA3640">
        <v>0</v>
      </c>
      <c r="AB3640">
        <v>0</v>
      </c>
      <c r="AC3640">
        <v>0</v>
      </c>
      <c r="AD3640">
        <v>0</v>
      </c>
      <c r="AE3640">
        <v>0</v>
      </c>
      <c r="AF3640">
        <v>0</v>
      </c>
    </row>
    <row r="3641" spans="1:32">
      <c r="A3641" t="s">
        <v>9244</v>
      </c>
      <c r="B3641" t="s">
        <v>19</v>
      </c>
      <c r="C3641">
        <v>0</v>
      </c>
      <c r="D3641">
        <v>0</v>
      </c>
      <c r="E3641">
        <v>0</v>
      </c>
      <c r="F3641">
        <v>0</v>
      </c>
      <c r="G3641">
        <v>0</v>
      </c>
      <c r="H3641">
        <v>0</v>
      </c>
      <c r="I3641">
        <v>0</v>
      </c>
      <c r="J3641">
        <v>0</v>
      </c>
      <c r="K3641">
        <v>0</v>
      </c>
      <c r="L3641">
        <v>0</v>
      </c>
      <c r="M3641">
        <v>0</v>
      </c>
      <c r="N3641">
        <v>0</v>
      </c>
      <c r="O3641">
        <v>0</v>
      </c>
      <c r="P3641">
        <v>0</v>
      </c>
      <c r="Q3641">
        <v>0</v>
      </c>
      <c r="R3641">
        <v>0</v>
      </c>
      <c r="S3641">
        <v>0</v>
      </c>
      <c r="T3641">
        <v>0</v>
      </c>
      <c r="U3641">
        <v>0</v>
      </c>
      <c r="V3641">
        <v>0</v>
      </c>
      <c r="W3641">
        <v>0</v>
      </c>
      <c r="X3641">
        <v>0</v>
      </c>
      <c r="Y3641">
        <v>0</v>
      </c>
      <c r="Z3641">
        <v>0</v>
      </c>
      <c r="AA3641">
        <v>0</v>
      </c>
      <c r="AB3641">
        <v>0</v>
      </c>
      <c r="AC3641">
        <v>0</v>
      </c>
      <c r="AD3641">
        <v>0</v>
      </c>
      <c r="AE3641">
        <v>0</v>
      </c>
      <c r="AF3641">
        <v>0</v>
      </c>
    </row>
    <row r="3642" spans="1:32">
      <c r="A3642" t="s">
        <v>9245</v>
      </c>
      <c r="B3642" t="s">
        <v>19</v>
      </c>
      <c r="C3642">
        <v>0</v>
      </c>
      <c r="D3642">
        <v>0</v>
      </c>
      <c r="E3642">
        <v>0</v>
      </c>
      <c r="F3642">
        <v>0</v>
      </c>
      <c r="G3642">
        <v>0</v>
      </c>
      <c r="H3642">
        <v>0</v>
      </c>
      <c r="I3642">
        <v>0</v>
      </c>
      <c r="J3642">
        <v>0</v>
      </c>
      <c r="K3642">
        <v>0</v>
      </c>
      <c r="L3642">
        <v>0</v>
      </c>
      <c r="M3642">
        <v>0</v>
      </c>
      <c r="N3642">
        <v>0</v>
      </c>
      <c r="O3642">
        <v>0</v>
      </c>
      <c r="P3642">
        <v>0</v>
      </c>
      <c r="Q3642">
        <v>0</v>
      </c>
      <c r="R3642">
        <v>0</v>
      </c>
      <c r="S3642">
        <v>0</v>
      </c>
      <c r="T3642">
        <v>0</v>
      </c>
      <c r="U3642">
        <v>0</v>
      </c>
      <c r="V3642">
        <v>0</v>
      </c>
      <c r="W3642">
        <v>0</v>
      </c>
      <c r="X3642">
        <v>0</v>
      </c>
      <c r="Y3642">
        <v>0</v>
      </c>
      <c r="Z3642">
        <v>0</v>
      </c>
      <c r="AA3642">
        <v>0</v>
      </c>
      <c r="AB3642">
        <v>0</v>
      </c>
      <c r="AC3642">
        <v>0</v>
      </c>
      <c r="AD3642">
        <v>0</v>
      </c>
      <c r="AE3642">
        <v>0</v>
      </c>
      <c r="AF3642">
        <v>0</v>
      </c>
    </row>
    <row r="3643" spans="1:32">
      <c r="A3643" t="s">
        <v>9246</v>
      </c>
      <c r="B3643" t="s">
        <v>19</v>
      </c>
      <c r="C3643">
        <v>0</v>
      </c>
      <c r="D3643">
        <v>0</v>
      </c>
      <c r="E3643">
        <v>0</v>
      </c>
      <c r="F3643">
        <v>0</v>
      </c>
      <c r="G3643">
        <v>0</v>
      </c>
      <c r="H3643">
        <v>0</v>
      </c>
      <c r="I3643">
        <v>0</v>
      </c>
      <c r="J3643">
        <v>0</v>
      </c>
      <c r="K3643">
        <v>0</v>
      </c>
      <c r="L3643">
        <v>0</v>
      </c>
      <c r="M3643">
        <v>0</v>
      </c>
      <c r="N3643">
        <v>0</v>
      </c>
      <c r="O3643">
        <v>0</v>
      </c>
      <c r="P3643">
        <v>0</v>
      </c>
      <c r="Q3643">
        <v>0</v>
      </c>
      <c r="R3643">
        <v>0</v>
      </c>
      <c r="S3643">
        <v>0</v>
      </c>
      <c r="T3643">
        <v>0</v>
      </c>
      <c r="U3643">
        <v>0</v>
      </c>
      <c r="V3643">
        <v>0</v>
      </c>
      <c r="W3643">
        <v>0</v>
      </c>
      <c r="X3643">
        <v>0</v>
      </c>
      <c r="Y3643">
        <v>0</v>
      </c>
      <c r="Z3643">
        <v>0</v>
      </c>
      <c r="AA3643">
        <v>0</v>
      </c>
      <c r="AB3643">
        <v>0</v>
      </c>
      <c r="AC3643">
        <v>0</v>
      </c>
      <c r="AD3643">
        <v>0</v>
      </c>
      <c r="AE3643">
        <v>0</v>
      </c>
      <c r="AF3643">
        <v>0</v>
      </c>
    </row>
    <row r="3644" spans="1:32">
      <c r="A3644" t="s">
        <v>9247</v>
      </c>
      <c r="B3644" t="s">
        <v>19</v>
      </c>
      <c r="C3644">
        <v>0</v>
      </c>
      <c r="D3644">
        <v>0</v>
      </c>
      <c r="E3644">
        <v>0</v>
      </c>
      <c r="F3644">
        <v>0</v>
      </c>
      <c r="G3644">
        <v>0</v>
      </c>
      <c r="H3644">
        <v>0</v>
      </c>
      <c r="I3644">
        <v>0</v>
      </c>
      <c r="J3644">
        <v>0</v>
      </c>
      <c r="K3644">
        <v>0</v>
      </c>
      <c r="L3644">
        <v>0</v>
      </c>
      <c r="M3644">
        <v>0</v>
      </c>
      <c r="N3644">
        <v>0</v>
      </c>
      <c r="O3644">
        <v>0</v>
      </c>
      <c r="P3644">
        <v>0</v>
      </c>
      <c r="Q3644">
        <v>0</v>
      </c>
      <c r="R3644">
        <v>0</v>
      </c>
      <c r="S3644">
        <v>0</v>
      </c>
      <c r="T3644">
        <v>0</v>
      </c>
      <c r="U3644">
        <v>0</v>
      </c>
      <c r="V3644">
        <v>0</v>
      </c>
      <c r="W3644">
        <v>0</v>
      </c>
      <c r="X3644">
        <v>0</v>
      </c>
      <c r="Y3644">
        <v>0</v>
      </c>
      <c r="Z3644">
        <v>0</v>
      </c>
      <c r="AA3644">
        <v>0</v>
      </c>
      <c r="AB3644">
        <v>0</v>
      </c>
      <c r="AC3644">
        <v>0</v>
      </c>
      <c r="AD3644">
        <v>0</v>
      </c>
      <c r="AE3644">
        <v>0</v>
      </c>
      <c r="AF3644">
        <v>0</v>
      </c>
    </row>
    <row r="3645" spans="1:32">
      <c r="A3645" t="s">
        <v>9248</v>
      </c>
      <c r="B3645" t="s">
        <v>19</v>
      </c>
      <c r="C3645">
        <v>0</v>
      </c>
      <c r="D3645">
        <v>0</v>
      </c>
      <c r="E3645">
        <v>0</v>
      </c>
      <c r="F3645">
        <v>0</v>
      </c>
      <c r="G3645">
        <v>0</v>
      </c>
      <c r="H3645">
        <v>0</v>
      </c>
      <c r="I3645">
        <v>0</v>
      </c>
      <c r="J3645">
        <v>0</v>
      </c>
      <c r="K3645">
        <v>0</v>
      </c>
      <c r="L3645">
        <v>0</v>
      </c>
      <c r="M3645">
        <v>0</v>
      </c>
      <c r="N3645">
        <v>0</v>
      </c>
      <c r="O3645">
        <v>0</v>
      </c>
      <c r="P3645">
        <v>0</v>
      </c>
      <c r="Q3645">
        <v>0</v>
      </c>
      <c r="R3645">
        <v>0</v>
      </c>
      <c r="S3645">
        <v>0</v>
      </c>
      <c r="T3645">
        <v>0</v>
      </c>
      <c r="U3645">
        <v>0</v>
      </c>
      <c r="V3645">
        <v>0</v>
      </c>
      <c r="W3645">
        <v>0</v>
      </c>
      <c r="X3645">
        <v>0</v>
      </c>
      <c r="Y3645">
        <v>0</v>
      </c>
      <c r="Z3645">
        <v>0</v>
      </c>
      <c r="AA3645">
        <v>0</v>
      </c>
      <c r="AB3645">
        <v>0</v>
      </c>
      <c r="AC3645">
        <v>0</v>
      </c>
      <c r="AD3645">
        <v>0</v>
      </c>
      <c r="AE3645">
        <v>0</v>
      </c>
      <c r="AF3645">
        <v>0</v>
      </c>
    </row>
    <row r="3646" spans="1:32">
      <c r="A3646" t="s">
        <v>9249</v>
      </c>
      <c r="B3646" t="s">
        <v>19</v>
      </c>
      <c r="C3646">
        <v>0</v>
      </c>
      <c r="D3646">
        <v>0</v>
      </c>
      <c r="E3646">
        <v>0</v>
      </c>
      <c r="F3646">
        <v>0</v>
      </c>
      <c r="G3646">
        <v>0</v>
      </c>
      <c r="H3646">
        <v>0</v>
      </c>
      <c r="I3646">
        <v>0</v>
      </c>
      <c r="J3646">
        <v>0</v>
      </c>
      <c r="K3646">
        <v>0</v>
      </c>
      <c r="L3646">
        <v>0</v>
      </c>
      <c r="M3646">
        <v>0</v>
      </c>
      <c r="N3646">
        <v>0</v>
      </c>
      <c r="O3646">
        <v>0</v>
      </c>
      <c r="P3646">
        <v>0</v>
      </c>
      <c r="Q3646">
        <v>0</v>
      </c>
      <c r="R3646">
        <v>0</v>
      </c>
      <c r="S3646">
        <v>0</v>
      </c>
      <c r="T3646">
        <v>0</v>
      </c>
      <c r="U3646">
        <v>0</v>
      </c>
      <c r="V3646">
        <v>0</v>
      </c>
      <c r="W3646">
        <v>0</v>
      </c>
      <c r="X3646">
        <v>0</v>
      </c>
      <c r="Y3646">
        <v>0</v>
      </c>
      <c r="Z3646">
        <v>0</v>
      </c>
      <c r="AA3646">
        <v>0</v>
      </c>
      <c r="AB3646">
        <v>0</v>
      </c>
      <c r="AC3646">
        <v>0</v>
      </c>
      <c r="AD3646">
        <v>0</v>
      </c>
      <c r="AE3646">
        <v>0</v>
      </c>
      <c r="AF3646">
        <v>0</v>
      </c>
    </row>
    <row r="3647" spans="1:32">
      <c r="A3647" t="s">
        <v>9250</v>
      </c>
      <c r="B3647" t="s">
        <v>19</v>
      </c>
      <c r="C3647">
        <v>0</v>
      </c>
      <c r="D3647">
        <v>0</v>
      </c>
      <c r="E3647">
        <v>0</v>
      </c>
      <c r="F3647">
        <v>0</v>
      </c>
      <c r="G3647">
        <v>0</v>
      </c>
      <c r="H3647">
        <v>0</v>
      </c>
      <c r="I3647">
        <v>0</v>
      </c>
      <c r="J3647">
        <v>0</v>
      </c>
      <c r="K3647">
        <v>0</v>
      </c>
      <c r="L3647">
        <v>0</v>
      </c>
      <c r="M3647">
        <v>0</v>
      </c>
      <c r="N3647">
        <v>0</v>
      </c>
      <c r="O3647">
        <v>0</v>
      </c>
      <c r="P3647">
        <v>0</v>
      </c>
      <c r="Q3647">
        <v>0</v>
      </c>
      <c r="R3647">
        <v>0</v>
      </c>
      <c r="S3647">
        <v>0</v>
      </c>
      <c r="T3647">
        <v>0</v>
      </c>
      <c r="U3647">
        <v>0</v>
      </c>
      <c r="V3647">
        <v>0</v>
      </c>
      <c r="W3647">
        <v>0</v>
      </c>
      <c r="X3647">
        <v>0</v>
      </c>
      <c r="Y3647">
        <v>0</v>
      </c>
      <c r="Z3647">
        <v>0</v>
      </c>
      <c r="AA3647">
        <v>0</v>
      </c>
      <c r="AB3647">
        <v>0</v>
      </c>
      <c r="AC3647">
        <v>0</v>
      </c>
      <c r="AD3647">
        <v>0</v>
      </c>
      <c r="AE3647">
        <v>0</v>
      </c>
      <c r="AF3647">
        <v>0</v>
      </c>
    </row>
    <row r="3648" spans="1:32">
      <c r="A3648" t="s">
        <v>9251</v>
      </c>
      <c r="B3648" t="s">
        <v>19</v>
      </c>
      <c r="C3648">
        <v>0</v>
      </c>
      <c r="D3648">
        <v>0</v>
      </c>
      <c r="E3648">
        <v>0</v>
      </c>
      <c r="F3648">
        <v>0</v>
      </c>
      <c r="G3648">
        <v>0</v>
      </c>
      <c r="H3648">
        <v>0</v>
      </c>
      <c r="I3648">
        <v>0</v>
      </c>
      <c r="J3648">
        <v>0</v>
      </c>
      <c r="K3648">
        <v>0</v>
      </c>
      <c r="L3648">
        <v>0</v>
      </c>
      <c r="M3648">
        <v>0</v>
      </c>
      <c r="N3648">
        <v>0</v>
      </c>
      <c r="O3648">
        <v>0</v>
      </c>
      <c r="P3648">
        <v>0</v>
      </c>
      <c r="Q3648">
        <v>0</v>
      </c>
      <c r="R3648">
        <v>0</v>
      </c>
      <c r="S3648">
        <v>0</v>
      </c>
      <c r="T3648">
        <v>0</v>
      </c>
      <c r="U3648">
        <v>0</v>
      </c>
      <c r="V3648">
        <v>0</v>
      </c>
      <c r="W3648">
        <v>0</v>
      </c>
      <c r="X3648">
        <v>0</v>
      </c>
      <c r="Y3648">
        <v>0</v>
      </c>
      <c r="Z3648">
        <v>0</v>
      </c>
      <c r="AA3648">
        <v>0</v>
      </c>
      <c r="AB3648">
        <v>0</v>
      </c>
      <c r="AC3648">
        <v>0</v>
      </c>
      <c r="AD3648">
        <v>0</v>
      </c>
      <c r="AE3648">
        <v>0</v>
      </c>
      <c r="AF3648">
        <v>0</v>
      </c>
    </row>
    <row r="3649" spans="1:32">
      <c r="A3649" t="s">
        <v>9252</v>
      </c>
      <c r="B3649" t="s">
        <v>19</v>
      </c>
      <c r="C3649">
        <v>0</v>
      </c>
      <c r="D3649">
        <v>0</v>
      </c>
      <c r="E3649">
        <v>0</v>
      </c>
      <c r="F3649">
        <v>0</v>
      </c>
      <c r="G3649">
        <v>0</v>
      </c>
      <c r="H3649">
        <v>0</v>
      </c>
      <c r="I3649">
        <v>0</v>
      </c>
      <c r="J3649">
        <v>0</v>
      </c>
      <c r="K3649">
        <v>0</v>
      </c>
      <c r="L3649">
        <v>0</v>
      </c>
      <c r="M3649">
        <v>0</v>
      </c>
      <c r="N3649">
        <v>0</v>
      </c>
      <c r="O3649">
        <v>0</v>
      </c>
      <c r="P3649">
        <v>0</v>
      </c>
      <c r="Q3649">
        <v>0</v>
      </c>
      <c r="R3649">
        <v>0</v>
      </c>
      <c r="S3649">
        <v>0</v>
      </c>
      <c r="T3649">
        <v>0</v>
      </c>
      <c r="U3649">
        <v>0</v>
      </c>
      <c r="V3649">
        <v>0</v>
      </c>
      <c r="W3649">
        <v>0</v>
      </c>
      <c r="X3649">
        <v>0</v>
      </c>
      <c r="Y3649">
        <v>0</v>
      </c>
      <c r="Z3649">
        <v>0</v>
      </c>
      <c r="AA3649">
        <v>0</v>
      </c>
      <c r="AB3649">
        <v>0</v>
      </c>
      <c r="AC3649">
        <v>0</v>
      </c>
      <c r="AD3649">
        <v>0</v>
      </c>
      <c r="AE3649">
        <v>0</v>
      </c>
      <c r="AF3649">
        <v>0</v>
      </c>
    </row>
    <row r="3650" spans="1:32">
      <c r="A3650" t="s">
        <v>9253</v>
      </c>
      <c r="B3650" t="s">
        <v>19</v>
      </c>
      <c r="C3650">
        <v>0</v>
      </c>
      <c r="D3650">
        <v>0</v>
      </c>
      <c r="E3650">
        <v>0</v>
      </c>
      <c r="F3650">
        <v>0</v>
      </c>
      <c r="G3650">
        <v>0</v>
      </c>
      <c r="H3650">
        <v>0</v>
      </c>
      <c r="I3650">
        <v>0</v>
      </c>
      <c r="J3650">
        <v>0</v>
      </c>
      <c r="K3650">
        <v>0</v>
      </c>
      <c r="L3650">
        <v>0</v>
      </c>
      <c r="M3650">
        <v>0</v>
      </c>
      <c r="N3650">
        <v>0</v>
      </c>
      <c r="O3650">
        <v>0</v>
      </c>
      <c r="P3650">
        <v>0</v>
      </c>
      <c r="Q3650">
        <v>0</v>
      </c>
      <c r="R3650">
        <v>0</v>
      </c>
      <c r="S3650">
        <v>0</v>
      </c>
      <c r="T3650">
        <v>0</v>
      </c>
      <c r="U3650">
        <v>0</v>
      </c>
      <c r="V3650">
        <v>0</v>
      </c>
      <c r="W3650">
        <v>0</v>
      </c>
      <c r="X3650">
        <v>0</v>
      </c>
      <c r="Y3650">
        <v>0</v>
      </c>
      <c r="Z3650">
        <v>0</v>
      </c>
      <c r="AA3650">
        <v>0</v>
      </c>
      <c r="AB3650">
        <v>0</v>
      </c>
      <c r="AC3650">
        <v>0</v>
      </c>
      <c r="AD3650">
        <v>0</v>
      </c>
      <c r="AE3650">
        <v>0</v>
      </c>
      <c r="AF3650">
        <v>0</v>
      </c>
    </row>
    <row r="3651" spans="1:32">
      <c r="A3651" t="s">
        <v>9254</v>
      </c>
      <c r="B3651" t="s">
        <v>19</v>
      </c>
      <c r="C3651">
        <v>0</v>
      </c>
      <c r="D3651">
        <v>0</v>
      </c>
      <c r="E3651">
        <v>0</v>
      </c>
      <c r="F3651">
        <v>0</v>
      </c>
      <c r="G3651">
        <v>0</v>
      </c>
      <c r="H3651">
        <v>0</v>
      </c>
      <c r="I3651">
        <v>0</v>
      </c>
      <c r="J3651">
        <v>0</v>
      </c>
      <c r="K3651">
        <v>0</v>
      </c>
      <c r="L3651">
        <v>0</v>
      </c>
      <c r="M3651">
        <v>0</v>
      </c>
      <c r="N3651">
        <v>0</v>
      </c>
      <c r="O3651">
        <v>0</v>
      </c>
      <c r="P3651">
        <v>0</v>
      </c>
      <c r="Q3651">
        <v>0</v>
      </c>
      <c r="R3651">
        <v>0</v>
      </c>
      <c r="S3651">
        <v>0</v>
      </c>
      <c r="T3651">
        <v>0</v>
      </c>
      <c r="U3651">
        <v>0</v>
      </c>
      <c r="V3651">
        <v>0</v>
      </c>
      <c r="W3651">
        <v>0</v>
      </c>
      <c r="X3651">
        <v>0</v>
      </c>
      <c r="Y3651">
        <v>0</v>
      </c>
      <c r="Z3651">
        <v>0</v>
      </c>
      <c r="AA3651">
        <v>0</v>
      </c>
      <c r="AB3651">
        <v>0</v>
      </c>
      <c r="AC3651">
        <v>0</v>
      </c>
      <c r="AD3651">
        <v>0</v>
      </c>
      <c r="AE3651">
        <v>0</v>
      </c>
      <c r="AF3651">
        <v>0</v>
      </c>
    </row>
    <row r="3652" spans="1:32">
      <c r="A3652" t="s">
        <v>9255</v>
      </c>
      <c r="B3652" t="s">
        <v>19</v>
      </c>
      <c r="C3652">
        <v>0</v>
      </c>
      <c r="D3652">
        <v>0</v>
      </c>
      <c r="E3652">
        <v>0</v>
      </c>
      <c r="F3652">
        <v>0</v>
      </c>
      <c r="G3652">
        <v>0</v>
      </c>
      <c r="H3652">
        <v>0</v>
      </c>
      <c r="I3652">
        <v>0</v>
      </c>
      <c r="J3652">
        <v>0</v>
      </c>
      <c r="K3652">
        <v>0</v>
      </c>
      <c r="L3652">
        <v>0</v>
      </c>
      <c r="M3652">
        <v>0</v>
      </c>
      <c r="N3652">
        <v>0</v>
      </c>
      <c r="O3652">
        <v>0</v>
      </c>
      <c r="P3652">
        <v>0</v>
      </c>
      <c r="Q3652">
        <v>0</v>
      </c>
      <c r="R3652">
        <v>0</v>
      </c>
      <c r="S3652">
        <v>0</v>
      </c>
      <c r="T3652">
        <v>0</v>
      </c>
      <c r="U3652">
        <v>0</v>
      </c>
      <c r="V3652">
        <v>0</v>
      </c>
      <c r="W3652">
        <v>0</v>
      </c>
      <c r="X3652">
        <v>0</v>
      </c>
      <c r="Y3652">
        <v>0</v>
      </c>
      <c r="Z3652">
        <v>0</v>
      </c>
      <c r="AA3652">
        <v>0</v>
      </c>
      <c r="AB3652">
        <v>0</v>
      </c>
      <c r="AC3652">
        <v>0</v>
      </c>
      <c r="AD3652">
        <v>0</v>
      </c>
      <c r="AE3652">
        <v>0</v>
      </c>
      <c r="AF3652">
        <v>0</v>
      </c>
    </row>
    <row r="3653" spans="1:32">
      <c r="A3653" t="s">
        <v>9256</v>
      </c>
      <c r="B3653" t="s">
        <v>19</v>
      </c>
      <c r="C3653">
        <v>0</v>
      </c>
      <c r="D3653">
        <v>0</v>
      </c>
      <c r="E3653">
        <v>0</v>
      </c>
      <c r="F3653">
        <v>0</v>
      </c>
      <c r="G3653">
        <v>0</v>
      </c>
      <c r="H3653">
        <v>0</v>
      </c>
      <c r="I3653">
        <v>0</v>
      </c>
      <c r="J3653">
        <v>0</v>
      </c>
      <c r="K3653">
        <v>0</v>
      </c>
      <c r="L3653">
        <v>0</v>
      </c>
      <c r="M3653">
        <v>0</v>
      </c>
      <c r="N3653">
        <v>0</v>
      </c>
      <c r="O3653">
        <v>0</v>
      </c>
      <c r="P3653">
        <v>0</v>
      </c>
      <c r="Q3653">
        <v>0</v>
      </c>
      <c r="R3653">
        <v>0</v>
      </c>
      <c r="S3653">
        <v>0</v>
      </c>
      <c r="T3653">
        <v>0</v>
      </c>
      <c r="U3653">
        <v>0</v>
      </c>
      <c r="V3653">
        <v>0</v>
      </c>
      <c r="W3653">
        <v>0</v>
      </c>
      <c r="X3653">
        <v>0</v>
      </c>
      <c r="Y3653">
        <v>0</v>
      </c>
      <c r="Z3653">
        <v>0</v>
      </c>
      <c r="AA3653">
        <v>0</v>
      </c>
      <c r="AB3653">
        <v>0</v>
      </c>
      <c r="AC3653">
        <v>0</v>
      </c>
      <c r="AD3653">
        <v>0</v>
      </c>
      <c r="AE3653">
        <v>0</v>
      </c>
      <c r="AF3653">
        <v>0</v>
      </c>
    </row>
    <row r="3654" spans="1:32">
      <c r="A3654" t="s">
        <v>9257</v>
      </c>
      <c r="B3654" t="s">
        <v>19</v>
      </c>
      <c r="C3654">
        <v>0</v>
      </c>
      <c r="D3654">
        <v>0</v>
      </c>
      <c r="E3654">
        <v>0</v>
      </c>
      <c r="F3654">
        <v>0</v>
      </c>
      <c r="G3654">
        <v>0</v>
      </c>
      <c r="H3654">
        <v>0</v>
      </c>
      <c r="I3654">
        <v>0</v>
      </c>
      <c r="J3654">
        <v>0</v>
      </c>
      <c r="K3654">
        <v>0</v>
      </c>
      <c r="L3654">
        <v>0</v>
      </c>
      <c r="M3654">
        <v>0</v>
      </c>
      <c r="N3654">
        <v>0</v>
      </c>
      <c r="O3654">
        <v>0</v>
      </c>
      <c r="P3654">
        <v>0</v>
      </c>
      <c r="Q3654">
        <v>0</v>
      </c>
      <c r="R3654">
        <v>0</v>
      </c>
      <c r="S3654">
        <v>0</v>
      </c>
      <c r="T3654">
        <v>0</v>
      </c>
      <c r="U3654">
        <v>0</v>
      </c>
      <c r="V3654">
        <v>0</v>
      </c>
      <c r="W3654">
        <v>0</v>
      </c>
      <c r="X3654">
        <v>0</v>
      </c>
      <c r="Y3654">
        <v>0</v>
      </c>
      <c r="Z3654">
        <v>0</v>
      </c>
      <c r="AA3654">
        <v>0</v>
      </c>
      <c r="AB3654">
        <v>0</v>
      </c>
      <c r="AC3654">
        <v>0</v>
      </c>
      <c r="AD3654">
        <v>0</v>
      </c>
      <c r="AE3654">
        <v>0</v>
      </c>
      <c r="AF3654">
        <v>0</v>
      </c>
    </row>
    <row r="3655" spans="1:32">
      <c r="A3655" t="s">
        <v>9258</v>
      </c>
      <c r="B3655" t="s">
        <v>19</v>
      </c>
      <c r="C3655">
        <v>0</v>
      </c>
      <c r="D3655">
        <v>0</v>
      </c>
      <c r="E3655">
        <v>0</v>
      </c>
      <c r="F3655">
        <v>0</v>
      </c>
      <c r="G3655">
        <v>0</v>
      </c>
      <c r="H3655">
        <v>0</v>
      </c>
      <c r="I3655">
        <v>0</v>
      </c>
      <c r="J3655">
        <v>0</v>
      </c>
      <c r="K3655">
        <v>0</v>
      </c>
      <c r="L3655">
        <v>0</v>
      </c>
      <c r="M3655">
        <v>0</v>
      </c>
      <c r="N3655">
        <v>0</v>
      </c>
      <c r="O3655">
        <v>0</v>
      </c>
      <c r="P3655">
        <v>0</v>
      </c>
      <c r="Q3655">
        <v>0</v>
      </c>
      <c r="R3655">
        <v>0</v>
      </c>
      <c r="S3655">
        <v>0</v>
      </c>
      <c r="T3655">
        <v>0</v>
      </c>
      <c r="U3655">
        <v>0</v>
      </c>
      <c r="V3655">
        <v>0</v>
      </c>
      <c r="W3655">
        <v>0</v>
      </c>
      <c r="X3655">
        <v>0</v>
      </c>
      <c r="Y3655">
        <v>0</v>
      </c>
      <c r="Z3655">
        <v>0</v>
      </c>
      <c r="AA3655">
        <v>0</v>
      </c>
      <c r="AB3655">
        <v>0</v>
      </c>
      <c r="AC3655">
        <v>0</v>
      </c>
      <c r="AD3655">
        <v>0</v>
      </c>
      <c r="AE3655">
        <v>0</v>
      </c>
      <c r="AF3655">
        <v>0</v>
      </c>
    </row>
    <row r="3656" spans="1:32">
      <c r="A3656" t="s">
        <v>9259</v>
      </c>
      <c r="B3656" t="s">
        <v>19</v>
      </c>
      <c r="C3656">
        <v>0</v>
      </c>
      <c r="D3656">
        <v>0</v>
      </c>
      <c r="E3656">
        <v>0</v>
      </c>
      <c r="F3656">
        <v>0</v>
      </c>
      <c r="G3656">
        <v>0</v>
      </c>
      <c r="H3656">
        <v>0</v>
      </c>
      <c r="I3656">
        <v>0</v>
      </c>
      <c r="J3656">
        <v>0</v>
      </c>
      <c r="K3656">
        <v>0</v>
      </c>
      <c r="L3656">
        <v>0</v>
      </c>
      <c r="M3656">
        <v>0</v>
      </c>
      <c r="N3656">
        <v>0</v>
      </c>
      <c r="O3656">
        <v>0</v>
      </c>
      <c r="P3656">
        <v>0</v>
      </c>
      <c r="Q3656">
        <v>0</v>
      </c>
      <c r="R3656">
        <v>0</v>
      </c>
      <c r="S3656">
        <v>0</v>
      </c>
      <c r="T3656">
        <v>0</v>
      </c>
      <c r="U3656">
        <v>0</v>
      </c>
      <c r="V3656">
        <v>0</v>
      </c>
      <c r="W3656">
        <v>0</v>
      </c>
      <c r="X3656">
        <v>0</v>
      </c>
      <c r="Y3656">
        <v>0</v>
      </c>
      <c r="Z3656">
        <v>0</v>
      </c>
      <c r="AA3656">
        <v>0</v>
      </c>
      <c r="AB3656">
        <v>0</v>
      </c>
      <c r="AC3656">
        <v>0</v>
      </c>
      <c r="AD3656">
        <v>0</v>
      </c>
      <c r="AE3656">
        <v>0</v>
      </c>
      <c r="AF3656">
        <v>0</v>
      </c>
    </row>
    <row r="3657" spans="1:32">
      <c r="A3657" t="s">
        <v>9260</v>
      </c>
      <c r="B3657" t="s">
        <v>19</v>
      </c>
      <c r="C3657">
        <v>0</v>
      </c>
      <c r="D3657">
        <v>0</v>
      </c>
      <c r="E3657">
        <v>0</v>
      </c>
      <c r="F3657">
        <v>0</v>
      </c>
      <c r="G3657">
        <v>0</v>
      </c>
      <c r="H3657">
        <v>0</v>
      </c>
      <c r="I3657">
        <v>0</v>
      </c>
      <c r="J3657">
        <v>0</v>
      </c>
      <c r="K3657">
        <v>0</v>
      </c>
      <c r="L3657">
        <v>0</v>
      </c>
      <c r="M3657">
        <v>0</v>
      </c>
      <c r="N3657">
        <v>0</v>
      </c>
      <c r="O3657">
        <v>0</v>
      </c>
      <c r="P3657">
        <v>0</v>
      </c>
      <c r="Q3657">
        <v>0</v>
      </c>
      <c r="R3657">
        <v>0</v>
      </c>
      <c r="S3657">
        <v>0</v>
      </c>
      <c r="T3657">
        <v>0</v>
      </c>
      <c r="U3657">
        <v>0</v>
      </c>
      <c r="V3657">
        <v>0</v>
      </c>
      <c r="W3657">
        <v>0</v>
      </c>
      <c r="X3657">
        <v>0</v>
      </c>
      <c r="Y3657">
        <v>0</v>
      </c>
      <c r="Z3657">
        <v>0</v>
      </c>
      <c r="AA3657">
        <v>0</v>
      </c>
      <c r="AB3657">
        <v>0</v>
      </c>
      <c r="AC3657">
        <v>0</v>
      </c>
      <c r="AD3657">
        <v>0</v>
      </c>
      <c r="AE3657">
        <v>0</v>
      </c>
      <c r="AF3657">
        <v>0</v>
      </c>
    </row>
    <row r="3658" spans="1:32">
      <c r="A3658" t="s">
        <v>9261</v>
      </c>
      <c r="B3658" t="s">
        <v>19</v>
      </c>
      <c r="C3658">
        <v>0</v>
      </c>
      <c r="D3658">
        <v>0</v>
      </c>
      <c r="E3658">
        <v>0</v>
      </c>
      <c r="F3658">
        <v>0</v>
      </c>
      <c r="G3658">
        <v>0</v>
      </c>
      <c r="H3658">
        <v>0</v>
      </c>
      <c r="I3658">
        <v>0</v>
      </c>
      <c r="J3658">
        <v>0</v>
      </c>
      <c r="K3658">
        <v>0</v>
      </c>
      <c r="L3658">
        <v>0</v>
      </c>
      <c r="M3658">
        <v>0</v>
      </c>
      <c r="N3658">
        <v>0</v>
      </c>
      <c r="O3658">
        <v>0</v>
      </c>
      <c r="P3658">
        <v>0</v>
      </c>
      <c r="Q3658">
        <v>0</v>
      </c>
      <c r="R3658">
        <v>0</v>
      </c>
      <c r="S3658">
        <v>0</v>
      </c>
      <c r="T3658">
        <v>0</v>
      </c>
      <c r="U3658">
        <v>0</v>
      </c>
      <c r="V3658">
        <v>0</v>
      </c>
      <c r="W3658">
        <v>0</v>
      </c>
      <c r="X3658">
        <v>0</v>
      </c>
      <c r="Y3658">
        <v>0</v>
      </c>
      <c r="Z3658">
        <v>0</v>
      </c>
      <c r="AA3658">
        <v>0</v>
      </c>
      <c r="AB3658">
        <v>0</v>
      </c>
      <c r="AC3658">
        <v>0</v>
      </c>
      <c r="AD3658">
        <v>0</v>
      </c>
      <c r="AE3658">
        <v>0</v>
      </c>
      <c r="AF3658">
        <v>0</v>
      </c>
    </row>
    <row r="3659" spans="1:32">
      <c r="A3659" t="s">
        <v>9262</v>
      </c>
      <c r="B3659" t="s">
        <v>19</v>
      </c>
      <c r="C3659">
        <v>0</v>
      </c>
      <c r="D3659">
        <v>0</v>
      </c>
      <c r="E3659">
        <v>0</v>
      </c>
      <c r="F3659">
        <v>0</v>
      </c>
      <c r="G3659">
        <v>0</v>
      </c>
      <c r="H3659">
        <v>0</v>
      </c>
      <c r="I3659">
        <v>0</v>
      </c>
      <c r="J3659">
        <v>0</v>
      </c>
      <c r="K3659">
        <v>0</v>
      </c>
      <c r="L3659">
        <v>0</v>
      </c>
      <c r="M3659">
        <v>0</v>
      </c>
      <c r="N3659">
        <v>0</v>
      </c>
      <c r="O3659">
        <v>0</v>
      </c>
      <c r="P3659">
        <v>0</v>
      </c>
      <c r="Q3659">
        <v>0</v>
      </c>
      <c r="R3659">
        <v>0</v>
      </c>
      <c r="S3659">
        <v>0</v>
      </c>
      <c r="T3659">
        <v>0</v>
      </c>
      <c r="U3659">
        <v>0</v>
      </c>
      <c r="V3659">
        <v>0</v>
      </c>
      <c r="W3659">
        <v>0</v>
      </c>
      <c r="X3659">
        <v>0</v>
      </c>
      <c r="Y3659">
        <v>0</v>
      </c>
      <c r="Z3659">
        <v>0</v>
      </c>
      <c r="AA3659">
        <v>0</v>
      </c>
      <c r="AB3659">
        <v>0</v>
      </c>
      <c r="AC3659">
        <v>0</v>
      </c>
      <c r="AD3659">
        <v>0</v>
      </c>
      <c r="AE3659">
        <v>0</v>
      </c>
      <c r="AF3659">
        <v>0</v>
      </c>
    </row>
    <row r="3660" spans="1:32">
      <c r="A3660" t="s">
        <v>9263</v>
      </c>
      <c r="B3660" t="s">
        <v>19</v>
      </c>
      <c r="C3660">
        <v>0</v>
      </c>
      <c r="D3660">
        <v>0</v>
      </c>
      <c r="E3660">
        <v>0</v>
      </c>
      <c r="F3660">
        <v>0</v>
      </c>
      <c r="G3660">
        <v>0</v>
      </c>
      <c r="H3660">
        <v>0</v>
      </c>
      <c r="I3660">
        <v>0</v>
      </c>
      <c r="J3660">
        <v>0</v>
      </c>
      <c r="K3660">
        <v>0</v>
      </c>
      <c r="L3660">
        <v>0</v>
      </c>
      <c r="M3660">
        <v>0</v>
      </c>
      <c r="N3660">
        <v>0</v>
      </c>
      <c r="O3660">
        <v>0</v>
      </c>
      <c r="P3660">
        <v>0</v>
      </c>
      <c r="Q3660">
        <v>0</v>
      </c>
      <c r="R3660">
        <v>0</v>
      </c>
      <c r="S3660">
        <v>0</v>
      </c>
      <c r="T3660">
        <v>0</v>
      </c>
      <c r="U3660">
        <v>0</v>
      </c>
      <c r="V3660">
        <v>0</v>
      </c>
      <c r="W3660">
        <v>0</v>
      </c>
      <c r="X3660">
        <v>0</v>
      </c>
      <c r="Y3660">
        <v>0</v>
      </c>
      <c r="Z3660">
        <v>0</v>
      </c>
      <c r="AA3660">
        <v>0</v>
      </c>
      <c r="AB3660">
        <v>0</v>
      </c>
      <c r="AC3660">
        <v>0</v>
      </c>
      <c r="AD3660">
        <v>0</v>
      </c>
      <c r="AE3660">
        <v>0</v>
      </c>
      <c r="AF3660">
        <v>0</v>
      </c>
    </row>
    <row r="3661" spans="1:32">
      <c r="A3661" t="s">
        <v>9264</v>
      </c>
      <c r="B3661" t="s">
        <v>19</v>
      </c>
      <c r="C3661">
        <v>0</v>
      </c>
      <c r="D3661">
        <v>0</v>
      </c>
      <c r="E3661">
        <v>0</v>
      </c>
      <c r="F3661">
        <v>0</v>
      </c>
      <c r="G3661">
        <v>0</v>
      </c>
      <c r="H3661">
        <v>0</v>
      </c>
      <c r="I3661">
        <v>0</v>
      </c>
      <c r="J3661">
        <v>0</v>
      </c>
      <c r="K3661">
        <v>0</v>
      </c>
      <c r="L3661">
        <v>0</v>
      </c>
      <c r="M3661">
        <v>0</v>
      </c>
      <c r="N3661">
        <v>0</v>
      </c>
      <c r="O3661">
        <v>0</v>
      </c>
      <c r="P3661">
        <v>0</v>
      </c>
      <c r="Q3661">
        <v>0</v>
      </c>
      <c r="R3661">
        <v>0</v>
      </c>
      <c r="S3661">
        <v>0</v>
      </c>
      <c r="T3661">
        <v>0</v>
      </c>
      <c r="U3661">
        <v>0</v>
      </c>
      <c r="V3661">
        <v>0</v>
      </c>
      <c r="W3661">
        <v>0</v>
      </c>
      <c r="X3661">
        <v>0</v>
      </c>
      <c r="Y3661">
        <v>0</v>
      </c>
      <c r="Z3661">
        <v>0</v>
      </c>
      <c r="AA3661">
        <v>0</v>
      </c>
      <c r="AB3661">
        <v>0</v>
      </c>
      <c r="AC3661">
        <v>0</v>
      </c>
      <c r="AD3661">
        <v>0</v>
      </c>
      <c r="AE3661">
        <v>0</v>
      </c>
      <c r="AF3661">
        <v>0</v>
      </c>
    </row>
    <row r="3662" spans="1:32">
      <c r="A3662" t="s">
        <v>9265</v>
      </c>
      <c r="B3662" t="s">
        <v>19</v>
      </c>
      <c r="C3662">
        <v>0</v>
      </c>
      <c r="D3662">
        <v>0</v>
      </c>
      <c r="E3662">
        <v>0</v>
      </c>
      <c r="F3662">
        <v>0</v>
      </c>
      <c r="G3662">
        <v>0</v>
      </c>
      <c r="H3662">
        <v>0</v>
      </c>
      <c r="I3662">
        <v>0</v>
      </c>
      <c r="J3662">
        <v>0</v>
      </c>
      <c r="K3662">
        <v>0</v>
      </c>
      <c r="L3662">
        <v>0</v>
      </c>
      <c r="M3662">
        <v>0</v>
      </c>
      <c r="N3662">
        <v>0</v>
      </c>
      <c r="O3662">
        <v>0</v>
      </c>
      <c r="P3662">
        <v>0</v>
      </c>
      <c r="Q3662">
        <v>0</v>
      </c>
      <c r="R3662">
        <v>0</v>
      </c>
      <c r="S3662">
        <v>0</v>
      </c>
      <c r="T3662">
        <v>0</v>
      </c>
      <c r="U3662">
        <v>0</v>
      </c>
      <c r="V3662">
        <v>0</v>
      </c>
      <c r="W3662">
        <v>0</v>
      </c>
      <c r="X3662">
        <v>0</v>
      </c>
      <c r="Y3662">
        <v>0</v>
      </c>
      <c r="Z3662">
        <v>0</v>
      </c>
      <c r="AA3662">
        <v>0</v>
      </c>
      <c r="AB3662">
        <v>0</v>
      </c>
      <c r="AC3662">
        <v>0</v>
      </c>
      <c r="AD3662">
        <v>0</v>
      </c>
      <c r="AE3662">
        <v>0</v>
      </c>
      <c r="AF3662">
        <v>0</v>
      </c>
    </row>
    <row r="3663" spans="1:32">
      <c r="A3663" t="s">
        <v>9266</v>
      </c>
      <c r="B3663" t="s">
        <v>19</v>
      </c>
      <c r="C3663">
        <v>0</v>
      </c>
      <c r="D3663">
        <v>0</v>
      </c>
      <c r="E3663">
        <v>0</v>
      </c>
      <c r="F3663">
        <v>0</v>
      </c>
      <c r="G3663">
        <v>0</v>
      </c>
      <c r="H3663">
        <v>0</v>
      </c>
      <c r="I3663">
        <v>0</v>
      </c>
      <c r="J3663">
        <v>0</v>
      </c>
      <c r="K3663">
        <v>0</v>
      </c>
      <c r="L3663">
        <v>0</v>
      </c>
      <c r="M3663">
        <v>0</v>
      </c>
      <c r="N3663">
        <v>0</v>
      </c>
      <c r="O3663">
        <v>0</v>
      </c>
      <c r="P3663">
        <v>0</v>
      </c>
      <c r="Q3663">
        <v>0</v>
      </c>
      <c r="R3663">
        <v>0</v>
      </c>
      <c r="S3663">
        <v>0</v>
      </c>
      <c r="T3663">
        <v>0</v>
      </c>
      <c r="U3663">
        <v>0</v>
      </c>
      <c r="V3663">
        <v>0</v>
      </c>
      <c r="W3663">
        <v>0</v>
      </c>
      <c r="X3663">
        <v>0</v>
      </c>
      <c r="Y3663">
        <v>0</v>
      </c>
      <c r="Z3663">
        <v>0</v>
      </c>
      <c r="AA3663">
        <v>0</v>
      </c>
      <c r="AB3663">
        <v>0</v>
      </c>
      <c r="AC3663">
        <v>0</v>
      </c>
      <c r="AD3663">
        <v>0</v>
      </c>
      <c r="AE3663">
        <v>0</v>
      </c>
      <c r="AF3663">
        <v>0</v>
      </c>
    </row>
    <row r="3664" spans="1:32">
      <c r="A3664" t="s">
        <v>9267</v>
      </c>
      <c r="B3664" t="s">
        <v>19</v>
      </c>
      <c r="C3664">
        <v>0</v>
      </c>
      <c r="D3664">
        <v>0</v>
      </c>
      <c r="E3664">
        <v>0</v>
      </c>
      <c r="F3664">
        <v>0</v>
      </c>
      <c r="G3664">
        <v>0</v>
      </c>
      <c r="H3664">
        <v>0</v>
      </c>
      <c r="I3664">
        <v>0</v>
      </c>
      <c r="J3664">
        <v>0</v>
      </c>
      <c r="K3664">
        <v>0</v>
      </c>
      <c r="L3664">
        <v>0</v>
      </c>
      <c r="M3664">
        <v>0</v>
      </c>
      <c r="N3664">
        <v>0</v>
      </c>
      <c r="O3664">
        <v>0</v>
      </c>
      <c r="P3664">
        <v>0</v>
      </c>
      <c r="Q3664">
        <v>0</v>
      </c>
      <c r="R3664">
        <v>0</v>
      </c>
      <c r="S3664">
        <v>0</v>
      </c>
      <c r="T3664">
        <v>0</v>
      </c>
      <c r="U3664">
        <v>0</v>
      </c>
      <c r="V3664">
        <v>0</v>
      </c>
      <c r="W3664">
        <v>0</v>
      </c>
      <c r="X3664">
        <v>0</v>
      </c>
      <c r="Y3664">
        <v>0</v>
      </c>
      <c r="Z3664">
        <v>0</v>
      </c>
      <c r="AA3664">
        <v>0</v>
      </c>
      <c r="AB3664">
        <v>0</v>
      </c>
      <c r="AC3664">
        <v>0</v>
      </c>
      <c r="AD3664">
        <v>0</v>
      </c>
      <c r="AE3664">
        <v>0</v>
      </c>
      <c r="AF3664">
        <v>0</v>
      </c>
    </row>
    <row r="3665" spans="1:32">
      <c r="A3665" t="s">
        <v>9268</v>
      </c>
      <c r="B3665" t="s">
        <v>19</v>
      </c>
      <c r="C3665">
        <v>0</v>
      </c>
      <c r="D3665">
        <v>0</v>
      </c>
      <c r="E3665">
        <v>0</v>
      </c>
      <c r="F3665">
        <v>0</v>
      </c>
      <c r="G3665">
        <v>0</v>
      </c>
      <c r="H3665">
        <v>0</v>
      </c>
      <c r="I3665">
        <v>0</v>
      </c>
      <c r="J3665">
        <v>0</v>
      </c>
      <c r="K3665">
        <v>0</v>
      </c>
      <c r="L3665">
        <v>0</v>
      </c>
      <c r="M3665">
        <v>0</v>
      </c>
      <c r="N3665">
        <v>0</v>
      </c>
      <c r="O3665">
        <v>0</v>
      </c>
      <c r="P3665">
        <v>0</v>
      </c>
      <c r="Q3665">
        <v>0</v>
      </c>
      <c r="R3665">
        <v>0</v>
      </c>
      <c r="S3665">
        <v>0</v>
      </c>
      <c r="T3665">
        <v>0</v>
      </c>
      <c r="U3665">
        <v>0</v>
      </c>
      <c r="V3665">
        <v>0</v>
      </c>
      <c r="W3665">
        <v>0</v>
      </c>
      <c r="X3665">
        <v>0</v>
      </c>
      <c r="Y3665">
        <v>0</v>
      </c>
      <c r="Z3665">
        <v>0</v>
      </c>
      <c r="AA3665">
        <v>0</v>
      </c>
      <c r="AB3665">
        <v>0</v>
      </c>
      <c r="AC3665">
        <v>0</v>
      </c>
      <c r="AD3665">
        <v>0</v>
      </c>
      <c r="AE3665">
        <v>0</v>
      </c>
      <c r="AF3665">
        <v>0</v>
      </c>
    </row>
    <row r="3666" spans="1:32">
      <c r="A3666" t="s">
        <v>9269</v>
      </c>
      <c r="B3666" t="s">
        <v>19</v>
      </c>
      <c r="C3666">
        <v>0</v>
      </c>
      <c r="D3666">
        <v>0</v>
      </c>
      <c r="E3666">
        <v>0</v>
      </c>
      <c r="F3666">
        <v>0</v>
      </c>
      <c r="G3666">
        <v>0</v>
      </c>
      <c r="H3666">
        <v>0</v>
      </c>
      <c r="I3666">
        <v>0</v>
      </c>
      <c r="J3666">
        <v>0</v>
      </c>
      <c r="K3666">
        <v>0</v>
      </c>
      <c r="L3666">
        <v>0</v>
      </c>
      <c r="M3666">
        <v>0</v>
      </c>
      <c r="N3666">
        <v>0</v>
      </c>
      <c r="O3666">
        <v>0</v>
      </c>
      <c r="P3666">
        <v>0</v>
      </c>
      <c r="Q3666">
        <v>0</v>
      </c>
      <c r="R3666">
        <v>0</v>
      </c>
      <c r="S3666">
        <v>0</v>
      </c>
      <c r="T3666">
        <v>0</v>
      </c>
      <c r="U3666">
        <v>0</v>
      </c>
      <c r="V3666">
        <v>0</v>
      </c>
      <c r="W3666">
        <v>0</v>
      </c>
      <c r="X3666">
        <v>0</v>
      </c>
      <c r="Y3666">
        <v>0</v>
      </c>
      <c r="Z3666">
        <v>0</v>
      </c>
      <c r="AA3666">
        <v>0</v>
      </c>
      <c r="AB3666">
        <v>0</v>
      </c>
      <c r="AC3666">
        <v>0</v>
      </c>
      <c r="AD3666">
        <v>0</v>
      </c>
      <c r="AE3666">
        <v>0</v>
      </c>
      <c r="AF3666">
        <v>0</v>
      </c>
    </row>
    <row r="3667" spans="1:32">
      <c r="A3667" t="s">
        <v>9270</v>
      </c>
      <c r="B3667" t="s">
        <v>19</v>
      </c>
      <c r="C3667">
        <v>0</v>
      </c>
      <c r="D3667">
        <v>0</v>
      </c>
      <c r="E3667">
        <v>0</v>
      </c>
      <c r="F3667">
        <v>0</v>
      </c>
      <c r="G3667">
        <v>0</v>
      </c>
      <c r="H3667">
        <v>0</v>
      </c>
      <c r="I3667">
        <v>0</v>
      </c>
      <c r="J3667">
        <v>0</v>
      </c>
      <c r="K3667">
        <v>0</v>
      </c>
      <c r="L3667">
        <v>0</v>
      </c>
      <c r="M3667">
        <v>0</v>
      </c>
      <c r="N3667">
        <v>0</v>
      </c>
      <c r="O3667">
        <v>0</v>
      </c>
      <c r="P3667">
        <v>0</v>
      </c>
      <c r="Q3667">
        <v>0</v>
      </c>
      <c r="R3667">
        <v>0</v>
      </c>
      <c r="S3667">
        <v>0</v>
      </c>
      <c r="T3667">
        <v>0</v>
      </c>
      <c r="U3667">
        <v>0</v>
      </c>
      <c r="V3667">
        <v>0</v>
      </c>
      <c r="W3667">
        <v>0</v>
      </c>
      <c r="X3667">
        <v>0</v>
      </c>
      <c r="Y3667">
        <v>0</v>
      </c>
      <c r="Z3667">
        <v>0</v>
      </c>
      <c r="AA3667">
        <v>0</v>
      </c>
      <c r="AB3667">
        <v>0</v>
      </c>
      <c r="AC3667">
        <v>0</v>
      </c>
      <c r="AD3667">
        <v>0</v>
      </c>
      <c r="AE3667">
        <v>0</v>
      </c>
      <c r="AF3667">
        <v>0</v>
      </c>
    </row>
    <row r="3668" spans="1:32">
      <c r="A3668" t="s">
        <v>9271</v>
      </c>
      <c r="B3668" t="s">
        <v>19</v>
      </c>
      <c r="C3668">
        <v>0</v>
      </c>
      <c r="D3668">
        <v>0</v>
      </c>
      <c r="E3668">
        <v>0</v>
      </c>
      <c r="F3668">
        <v>0</v>
      </c>
      <c r="G3668">
        <v>0</v>
      </c>
      <c r="H3668">
        <v>0</v>
      </c>
      <c r="I3668">
        <v>0</v>
      </c>
      <c r="J3668">
        <v>0</v>
      </c>
      <c r="K3668">
        <v>0</v>
      </c>
      <c r="L3668">
        <v>0</v>
      </c>
      <c r="M3668">
        <v>0</v>
      </c>
      <c r="N3668">
        <v>0</v>
      </c>
      <c r="O3668">
        <v>0</v>
      </c>
      <c r="P3668">
        <v>0</v>
      </c>
      <c r="Q3668">
        <v>0</v>
      </c>
      <c r="R3668">
        <v>0</v>
      </c>
      <c r="S3668">
        <v>0</v>
      </c>
      <c r="T3668">
        <v>0</v>
      </c>
      <c r="U3668">
        <v>0</v>
      </c>
      <c r="V3668">
        <v>0</v>
      </c>
      <c r="W3668">
        <v>0</v>
      </c>
      <c r="X3668">
        <v>0</v>
      </c>
      <c r="Y3668">
        <v>0</v>
      </c>
      <c r="Z3668">
        <v>0</v>
      </c>
      <c r="AA3668">
        <v>0</v>
      </c>
      <c r="AB3668">
        <v>0</v>
      </c>
      <c r="AC3668">
        <v>0</v>
      </c>
      <c r="AD3668">
        <v>0</v>
      </c>
      <c r="AE3668">
        <v>0</v>
      </c>
      <c r="AF3668">
        <v>0</v>
      </c>
    </row>
    <row r="3669" spans="1:32">
      <c r="A3669" t="s">
        <v>9272</v>
      </c>
      <c r="B3669" t="s">
        <v>19</v>
      </c>
      <c r="C3669">
        <v>0</v>
      </c>
      <c r="D3669">
        <v>0</v>
      </c>
      <c r="E3669">
        <v>0</v>
      </c>
      <c r="F3669">
        <v>0</v>
      </c>
      <c r="G3669">
        <v>0</v>
      </c>
      <c r="H3669">
        <v>0</v>
      </c>
      <c r="I3669">
        <v>0</v>
      </c>
      <c r="J3669">
        <v>0</v>
      </c>
      <c r="K3669">
        <v>0</v>
      </c>
      <c r="L3669">
        <v>0</v>
      </c>
      <c r="M3669">
        <v>0</v>
      </c>
      <c r="N3669">
        <v>0</v>
      </c>
      <c r="O3669">
        <v>0</v>
      </c>
      <c r="P3669">
        <v>0</v>
      </c>
      <c r="Q3669">
        <v>0</v>
      </c>
      <c r="R3669">
        <v>0</v>
      </c>
      <c r="S3669">
        <v>0</v>
      </c>
      <c r="T3669">
        <v>0</v>
      </c>
      <c r="U3669">
        <v>0</v>
      </c>
      <c r="V3669">
        <v>0</v>
      </c>
      <c r="W3669">
        <v>0</v>
      </c>
      <c r="X3669">
        <v>0</v>
      </c>
      <c r="Y3669">
        <v>0</v>
      </c>
      <c r="Z3669">
        <v>0</v>
      </c>
      <c r="AA3669">
        <v>0</v>
      </c>
      <c r="AB3669">
        <v>0</v>
      </c>
      <c r="AC3669">
        <v>0</v>
      </c>
      <c r="AD3669">
        <v>0</v>
      </c>
      <c r="AE3669">
        <v>0</v>
      </c>
      <c r="AF3669">
        <v>0</v>
      </c>
    </row>
    <row r="3670" spans="1:32">
      <c r="A3670" t="s">
        <v>9273</v>
      </c>
      <c r="B3670" t="s">
        <v>19</v>
      </c>
      <c r="C3670">
        <v>0</v>
      </c>
      <c r="D3670">
        <v>0</v>
      </c>
      <c r="E3670">
        <v>0</v>
      </c>
      <c r="F3670">
        <v>0</v>
      </c>
      <c r="G3670">
        <v>0</v>
      </c>
      <c r="H3670">
        <v>0</v>
      </c>
      <c r="I3670">
        <v>0</v>
      </c>
      <c r="J3670">
        <v>0</v>
      </c>
      <c r="K3670">
        <v>0</v>
      </c>
      <c r="L3670">
        <v>0</v>
      </c>
      <c r="M3670">
        <v>0</v>
      </c>
      <c r="N3670">
        <v>0</v>
      </c>
      <c r="O3670">
        <v>0</v>
      </c>
      <c r="P3670">
        <v>0</v>
      </c>
      <c r="Q3670">
        <v>0</v>
      </c>
      <c r="R3670">
        <v>0</v>
      </c>
      <c r="S3670">
        <v>0</v>
      </c>
      <c r="T3670">
        <v>0</v>
      </c>
      <c r="U3670">
        <v>0</v>
      </c>
      <c r="V3670">
        <v>0</v>
      </c>
      <c r="W3670">
        <v>0</v>
      </c>
      <c r="X3670">
        <v>0</v>
      </c>
      <c r="Y3670">
        <v>0</v>
      </c>
      <c r="Z3670">
        <v>0</v>
      </c>
      <c r="AA3670">
        <v>0</v>
      </c>
      <c r="AB3670">
        <v>0</v>
      </c>
      <c r="AC3670">
        <v>0</v>
      </c>
      <c r="AD3670">
        <v>0</v>
      </c>
      <c r="AE3670">
        <v>0</v>
      </c>
      <c r="AF3670">
        <v>0</v>
      </c>
    </row>
    <row r="3671" spans="1:32">
      <c r="A3671" t="s">
        <v>9274</v>
      </c>
      <c r="B3671" t="s">
        <v>19</v>
      </c>
      <c r="C3671">
        <v>0</v>
      </c>
      <c r="D3671">
        <v>0</v>
      </c>
      <c r="E3671">
        <v>0</v>
      </c>
      <c r="F3671">
        <v>0</v>
      </c>
      <c r="G3671">
        <v>0</v>
      </c>
      <c r="H3671">
        <v>0</v>
      </c>
      <c r="I3671">
        <v>0</v>
      </c>
      <c r="J3671">
        <v>0</v>
      </c>
      <c r="K3671">
        <v>0</v>
      </c>
      <c r="L3671">
        <v>0</v>
      </c>
      <c r="M3671">
        <v>0</v>
      </c>
      <c r="N3671">
        <v>0</v>
      </c>
      <c r="O3671">
        <v>0</v>
      </c>
      <c r="P3671">
        <v>0</v>
      </c>
      <c r="Q3671">
        <v>0</v>
      </c>
      <c r="R3671">
        <v>0</v>
      </c>
      <c r="S3671">
        <v>0</v>
      </c>
      <c r="T3671">
        <v>0</v>
      </c>
      <c r="U3671">
        <v>0</v>
      </c>
      <c r="V3671">
        <v>0</v>
      </c>
      <c r="W3671">
        <v>0</v>
      </c>
      <c r="X3671">
        <v>0</v>
      </c>
      <c r="Y3671">
        <v>0</v>
      </c>
      <c r="Z3671">
        <v>0</v>
      </c>
      <c r="AA3671">
        <v>0</v>
      </c>
      <c r="AB3671">
        <v>0</v>
      </c>
      <c r="AC3671">
        <v>0</v>
      </c>
      <c r="AD3671">
        <v>0</v>
      </c>
      <c r="AE3671">
        <v>0</v>
      </c>
      <c r="AF3671">
        <v>0</v>
      </c>
    </row>
    <row r="3672" spans="1:32">
      <c r="A3672" t="s">
        <v>9275</v>
      </c>
      <c r="B3672" t="s">
        <v>19</v>
      </c>
      <c r="C3672">
        <v>0</v>
      </c>
      <c r="D3672">
        <v>0</v>
      </c>
      <c r="E3672">
        <v>0</v>
      </c>
      <c r="F3672">
        <v>0</v>
      </c>
      <c r="G3672">
        <v>0</v>
      </c>
      <c r="H3672">
        <v>0</v>
      </c>
      <c r="I3672">
        <v>0</v>
      </c>
      <c r="J3672">
        <v>0</v>
      </c>
      <c r="K3672">
        <v>0</v>
      </c>
      <c r="L3672">
        <v>0</v>
      </c>
      <c r="M3672">
        <v>0</v>
      </c>
      <c r="N3672">
        <v>0</v>
      </c>
      <c r="O3672">
        <v>0</v>
      </c>
      <c r="P3672">
        <v>0</v>
      </c>
      <c r="Q3672">
        <v>0</v>
      </c>
      <c r="R3672">
        <v>0</v>
      </c>
      <c r="S3672">
        <v>0</v>
      </c>
      <c r="T3672">
        <v>0</v>
      </c>
      <c r="U3672">
        <v>0</v>
      </c>
      <c r="V3672">
        <v>0</v>
      </c>
      <c r="W3672">
        <v>0</v>
      </c>
      <c r="X3672">
        <v>0</v>
      </c>
      <c r="Y3672">
        <v>0</v>
      </c>
      <c r="Z3672">
        <v>0</v>
      </c>
      <c r="AA3672">
        <v>0</v>
      </c>
      <c r="AB3672">
        <v>0</v>
      </c>
      <c r="AC3672">
        <v>0</v>
      </c>
      <c r="AD3672">
        <v>0</v>
      </c>
      <c r="AE3672">
        <v>0</v>
      </c>
      <c r="AF3672">
        <v>0</v>
      </c>
    </row>
    <row r="3673" spans="1:32">
      <c r="A3673" t="s">
        <v>9276</v>
      </c>
      <c r="B3673" t="s">
        <v>19</v>
      </c>
      <c r="C3673">
        <v>0</v>
      </c>
      <c r="D3673">
        <v>0</v>
      </c>
      <c r="E3673">
        <v>0</v>
      </c>
      <c r="F3673">
        <v>0</v>
      </c>
      <c r="G3673">
        <v>0</v>
      </c>
      <c r="H3673">
        <v>0</v>
      </c>
      <c r="I3673">
        <v>0</v>
      </c>
      <c r="J3673">
        <v>0</v>
      </c>
      <c r="K3673">
        <v>0</v>
      </c>
      <c r="L3673">
        <v>0</v>
      </c>
      <c r="M3673">
        <v>0</v>
      </c>
      <c r="N3673">
        <v>0</v>
      </c>
      <c r="O3673">
        <v>0</v>
      </c>
      <c r="P3673">
        <v>0</v>
      </c>
      <c r="Q3673">
        <v>0</v>
      </c>
      <c r="R3673">
        <v>0</v>
      </c>
      <c r="S3673">
        <v>0</v>
      </c>
      <c r="T3673">
        <v>0</v>
      </c>
      <c r="U3673">
        <v>0</v>
      </c>
      <c r="V3673">
        <v>0</v>
      </c>
      <c r="W3673">
        <v>0</v>
      </c>
      <c r="X3673">
        <v>0</v>
      </c>
      <c r="Y3673">
        <v>0</v>
      </c>
      <c r="Z3673">
        <v>0</v>
      </c>
      <c r="AA3673">
        <v>0</v>
      </c>
      <c r="AB3673">
        <v>0</v>
      </c>
      <c r="AC3673">
        <v>0</v>
      </c>
      <c r="AD3673">
        <v>0</v>
      </c>
      <c r="AE3673">
        <v>0</v>
      </c>
      <c r="AF3673">
        <v>0</v>
      </c>
    </row>
    <row r="3674" spans="1:32">
      <c r="A3674" t="s">
        <v>9277</v>
      </c>
      <c r="B3674" t="s">
        <v>19</v>
      </c>
      <c r="C3674">
        <v>0</v>
      </c>
      <c r="D3674">
        <v>0</v>
      </c>
      <c r="E3674">
        <v>0</v>
      </c>
      <c r="F3674">
        <v>0</v>
      </c>
      <c r="G3674">
        <v>0</v>
      </c>
      <c r="H3674">
        <v>0</v>
      </c>
      <c r="I3674">
        <v>0</v>
      </c>
      <c r="J3674">
        <v>0</v>
      </c>
      <c r="K3674">
        <v>0</v>
      </c>
      <c r="L3674">
        <v>0</v>
      </c>
      <c r="M3674">
        <v>0</v>
      </c>
      <c r="N3674">
        <v>0</v>
      </c>
      <c r="O3674">
        <v>0</v>
      </c>
      <c r="P3674">
        <v>0</v>
      </c>
      <c r="Q3674">
        <v>0</v>
      </c>
      <c r="R3674">
        <v>0</v>
      </c>
      <c r="S3674">
        <v>0</v>
      </c>
      <c r="T3674">
        <v>0</v>
      </c>
      <c r="U3674">
        <v>0</v>
      </c>
      <c r="V3674">
        <v>0</v>
      </c>
      <c r="W3674">
        <v>0</v>
      </c>
      <c r="X3674">
        <v>0</v>
      </c>
      <c r="Y3674">
        <v>0</v>
      </c>
      <c r="Z3674">
        <v>0</v>
      </c>
      <c r="AA3674">
        <v>0</v>
      </c>
      <c r="AB3674">
        <v>0</v>
      </c>
      <c r="AC3674">
        <v>0</v>
      </c>
      <c r="AD3674">
        <v>0</v>
      </c>
      <c r="AE3674">
        <v>0</v>
      </c>
      <c r="AF3674">
        <v>0</v>
      </c>
    </row>
    <row r="3675" spans="1:32">
      <c r="A3675" t="s">
        <v>9278</v>
      </c>
      <c r="B3675" t="s">
        <v>19</v>
      </c>
      <c r="C3675">
        <v>0</v>
      </c>
      <c r="D3675">
        <v>0</v>
      </c>
      <c r="E3675">
        <v>0</v>
      </c>
      <c r="F3675">
        <v>0</v>
      </c>
      <c r="G3675">
        <v>0</v>
      </c>
      <c r="H3675">
        <v>0</v>
      </c>
      <c r="I3675">
        <v>0</v>
      </c>
      <c r="J3675">
        <v>0</v>
      </c>
      <c r="K3675">
        <v>0</v>
      </c>
      <c r="L3675">
        <v>0</v>
      </c>
      <c r="M3675">
        <v>0</v>
      </c>
      <c r="N3675">
        <v>0</v>
      </c>
      <c r="O3675">
        <v>0</v>
      </c>
      <c r="P3675">
        <v>0</v>
      </c>
      <c r="Q3675">
        <v>0</v>
      </c>
      <c r="R3675">
        <v>0</v>
      </c>
      <c r="S3675">
        <v>0</v>
      </c>
      <c r="T3675">
        <v>0</v>
      </c>
      <c r="U3675">
        <v>0</v>
      </c>
      <c r="V3675">
        <v>0</v>
      </c>
      <c r="W3675">
        <v>0</v>
      </c>
      <c r="X3675">
        <v>0</v>
      </c>
      <c r="Y3675">
        <v>0</v>
      </c>
      <c r="Z3675">
        <v>0</v>
      </c>
      <c r="AA3675">
        <v>0</v>
      </c>
      <c r="AB3675">
        <v>0</v>
      </c>
      <c r="AC3675">
        <v>0</v>
      </c>
      <c r="AD3675">
        <v>0</v>
      </c>
      <c r="AE3675">
        <v>0</v>
      </c>
      <c r="AF3675">
        <v>0</v>
      </c>
    </row>
    <row r="3676" spans="1:32">
      <c r="A3676" t="s">
        <v>9279</v>
      </c>
      <c r="B3676" t="s">
        <v>19</v>
      </c>
      <c r="C3676">
        <v>0</v>
      </c>
      <c r="D3676">
        <v>0</v>
      </c>
      <c r="E3676">
        <v>0</v>
      </c>
      <c r="F3676">
        <v>0</v>
      </c>
      <c r="G3676">
        <v>0</v>
      </c>
      <c r="H3676">
        <v>0</v>
      </c>
      <c r="I3676">
        <v>0</v>
      </c>
      <c r="J3676">
        <v>0</v>
      </c>
      <c r="K3676">
        <v>0</v>
      </c>
      <c r="L3676">
        <v>0</v>
      </c>
      <c r="M3676">
        <v>0</v>
      </c>
      <c r="N3676">
        <v>0</v>
      </c>
      <c r="O3676">
        <v>0</v>
      </c>
      <c r="P3676">
        <v>0</v>
      </c>
      <c r="Q3676">
        <v>0</v>
      </c>
      <c r="R3676">
        <v>0</v>
      </c>
      <c r="S3676">
        <v>0</v>
      </c>
      <c r="T3676">
        <v>0</v>
      </c>
      <c r="U3676">
        <v>0</v>
      </c>
      <c r="V3676">
        <v>0</v>
      </c>
      <c r="W3676">
        <v>0</v>
      </c>
      <c r="X3676">
        <v>0</v>
      </c>
      <c r="Y3676">
        <v>0</v>
      </c>
      <c r="Z3676">
        <v>0</v>
      </c>
      <c r="AA3676">
        <v>0</v>
      </c>
      <c r="AB3676">
        <v>0</v>
      </c>
      <c r="AC3676">
        <v>0</v>
      </c>
      <c r="AD3676">
        <v>0</v>
      </c>
      <c r="AE3676">
        <v>0</v>
      </c>
      <c r="AF3676">
        <v>0</v>
      </c>
    </row>
    <row r="3677" spans="1:32">
      <c r="A3677" t="s">
        <v>9280</v>
      </c>
      <c r="B3677" t="s">
        <v>19</v>
      </c>
      <c r="C3677">
        <v>0</v>
      </c>
      <c r="D3677">
        <v>0</v>
      </c>
      <c r="E3677">
        <v>0</v>
      </c>
      <c r="F3677">
        <v>0</v>
      </c>
      <c r="G3677">
        <v>0</v>
      </c>
      <c r="H3677">
        <v>0</v>
      </c>
      <c r="I3677">
        <v>0</v>
      </c>
      <c r="J3677">
        <v>0</v>
      </c>
      <c r="K3677">
        <v>0</v>
      </c>
      <c r="L3677">
        <v>0</v>
      </c>
      <c r="M3677">
        <v>0</v>
      </c>
      <c r="N3677">
        <v>0</v>
      </c>
      <c r="O3677">
        <v>0</v>
      </c>
      <c r="P3677">
        <v>0</v>
      </c>
      <c r="Q3677">
        <v>0</v>
      </c>
      <c r="R3677">
        <v>0</v>
      </c>
      <c r="S3677">
        <v>0</v>
      </c>
      <c r="T3677">
        <v>0</v>
      </c>
      <c r="U3677">
        <v>0</v>
      </c>
      <c r="V3677">
        <v>0</v>
      </c>
      <c r="W3677">
        <v>0</v>
      </c>
      <c r="X3677">
        <v>0</v>
      </c>
      <c r="Y3677">
        <v>0</v>
      </c>
      <c r="Z3677">
        <v>0</v>
      </c>
      <c r="AA3677">
        <v>0</v>
      </c>
      <c r="AB3677">
        <v>0</v>
      </c>
      <c r="AC3677">
        <v>0</v>
      </c>
      <c r="AD3677">
        <v>0</v>
      </c>
      <c r="AE3677">
        <v>0</v>
      </c>
      <c r="AF3677">
        <v>0</v>
      </c>
    </row>
    <row r="3678" spans="1:32">
      <c r="A3678" t="s">
        <v>9281</v>
      </c>
      <c r="B3678" t="s">
        <v>19</v>
      </c>
      <c r="C3678">
        <v>0</v>
      </c>
      <c r="D3678">
        <v>0</v>
      </c>
      <c r="E3678">
        <v>0</v>
      </c>
      <c r="F3678">
        <v>0</v>
      </c>
      <c r="G3678">
        <v>0</v>
      </c>
      <c r="H3678">
        <v>0</v>
      </c>
      <c r="I3678">
        <v>0</v>
      </c>
      <c r="J3678">
        <v>0</v>
      </c>
      <c r="K3678">
        <v>0</v>
      </c>
      <c r="L3678">
        <v>0</v>
      </c>
      <c r="M3678">
        <v>0</v>
      </c>
      <c r="N3678">
        <v>0</v>
      </c>
      <c r="O3678">
        <v>0</v>
      </c>
      <c r="P3678">
        <v>0</v>
      </c>
      <c r="Q3678">
        <v>0</v>
      </c>
      <c r="R3678">
        <v>0</v>
      </c>
      <c r="S3678">
        <v>0</v>
      </c>
      <c r="T3678">
        <v>0</v>
      </c>
      <c r="U3678">
        <v>0</v>
      </c>
      <c r="V3678">
        <v>0</v>
      </c>
      <c r="W3678">
        <v>0</v>
      </c>
      <c r="X3678">
        <v>0</v>
      </c>
      <c r="Y3678">
        <v>0</v>
      </c>
      <c r="Z3678">
        <v>0</v>
      </c>
      <c r="AA3678">
        <v>0</v>
      </c>
      <c r="AB3678">
        <v>0</v>
      </c>
      <c r="AC3678">
        <v>0</v>
      </c>
      <c r="AD3678">
        <v>0</v>
      </c>
      <c r="AE3678">
        <v>0</v>
      </c>
      <c r="AF3678">
        <v>0</v>
      </c>
    </row>
    <row r="3679" spans="1:32">
      <c r="A3679" t="s">
        <v>9282</v>
      </c>
      <c r="B3679" t="s">
        <v>19</v>
      </c>
      <c r="C3679">
        <v>0</v>
      </c>
      <c r="D3679">
        <v>0</v>
      </c>
      <c r="E3679">
        <v>0</v>
      </c>
      <c r="F3679">
        <v>0</v>
      </c>
      <c r="G3679">
        <v>0</v>
      </c>
      <c r="H3679">
        <v>0</v>
      </c>
      <c r="I3679">
        <v>0</v>
      </c>
      <c r="J3679">
        <v>0</v>
      </c>
      <c r="K3679">
        <v>0</v>
      </c>
      <c r="L3679">
        <v>0</v>
      </c>
      <c r="M3679">
        <v>0</v>
      </c>
      <c r="N3679">
        <v>0</v>
      </c>
      <c r="O3679">
        <v>0</v>
      </c>
      <c r="P3679">
        <v>0</v>
      </c>
      <c r="Q3679">
        <v>0</v>
      </c>
      <c r="R3679">
        <v>0</v>
      </c>
      <c r="S3679">
        <v>0</v>
      </c>
      <c r="T3679">
        <v>0</v>
      </c>
      <c r="U3679">
        <v>0</v>
      </c>
      <c r="V3679">
        <v>0</v>
      </c>
      <c r="W3679">
        <v>0</v>
      </c>
      <c r="X3679">
        <v>0</v>
      </c>
      <c r="Y3679">
        <v>0</v>
      </c>
      <c r="Z3679">
        <v>0</v>
      </c>
      <c r="AA3679">
        <v>0</v>
      </c>
      <c r="AB3679">
        <v>0</v>
      </c>
      <c r="AC3679">
        <v>0</v>
      </c>
      <c r="AD3679">
        <v>0</v>
      </c>
      <c r="AE3679">
        <v>0</v>
      </c>
      <c r="AF3679">
        <v>0</v>
      </c>
    </row>
    <row r="3680" spans="1:32">
      <c r="A3680" t="s">
        <v>9283</v>
      </c>
      <c r="B3680" t="s">
        <v>19</v>
      </c>
      <c r="C3680">
        <v>0</v>
      </c>
      <c r="D3680">
        <v>0</v>
      </c>
      <c r="E3680">
        <v>0</v>
      </c>
      <c r="F3680">
        <v>0</v>
      </c>
      <c r="G3680">
        <v>0</v>
      </c>
      <c r="H3680">
        <v>0</v>
      </c>
      <c r="I3680">
        <v>0</v>
      </c>
      <c r="J3680">
        <v>0</v>
      </c>
      <c r="K3680">
        <v>0</v>
      </c>
      <c r="L3680">
        <v>0</v>
      </c>
      <c r="M3680">
        <v>0</v>
      </c>
      <c r="N3680">
        <v>0</v>
      </c>
      <c r="O3680">
        <v>0</v>
      </c>
      <c r="P3680">
        <v>0</v>
      </c>
      <c r="Q3680">
        <v>0</v>
      </c>
      <c r="R3680">
        <v>0</v>
      </c>
      <c r="S3680">
        <v>0</v>
      </c>
      <c r="T3680">
        <v>0</v>
      </c>
      <c r="U3680">
        <v>0</v>
      </c>
      <c r="V3680">
        <v>0</v>
      </c>
      <c r="W3680">
        <v>0</v>
      </c>
      <c r="X3680">
        <v>0</v>
      </c>
      <c r="Y3680">
        <v>0</v>
      </c>
      <c r="Z3680">
        <v>0</v>
      </c>
      <c r="AA3680">
        <v>0</v>
      </c>
      <c r="AB3680">
        <v>0</v>
      </c>
      <c r="AC3680">
        <v>0</v>
      </c>
      <c r="AD3680">
        <v>0</v>
      </c>
      <c r="AE3680">
        <v>0</v>
      </c>
      <c r="AF3680">
        <v>0</v>
      </c>
    </row>
    <row r="3681" spans="1:32">
      <c r="A3681" t="s">
        <v>9284</v>
      </c>
      <c r="B3681" t="s">
        <v>19</v>
      </c>
      <c r="C3681">
        <v>0</v>
      </c>
      <c r="D3681">
        <v>0</v>
      </c>
      <c r="E3681">
        <v>0</v>
      </c>
      <c r="F3681">
        <v>0</v>
      </c>
      <c r="G3681">
        <v>0</v>
      </c>
      <c r="H3681">
        <v>0</v>
      </c>
      <c r="I3681">
        <v>0</v>
      </c>
      <c r="J3681">
        <v>0</v>
      </c>
      <c r="K3681">
        <v>0</v>
      </c>
      <c r="L3681">
        <v>0</v>
      </c>
      <c r="M3681">
        <v>0</v>
      </c>
      <c r="N3681">
        <v>0</v>
      </c>
      <c r="O3681">
        <v>0</v>
      </c>
      <c r="P3681">
        <v>0</v>
      </c>
      <c r="Q3681">
        <v>0</v>
      </c>
      <c r="R3681">
        <v>0</v>
      </c>
      <c r="S3681">
        <v>0</v>
      </c>
      <c r="T3681">
        <v>0</v>
      </c>
      <c r="U3681">
        <v>0</v>
      </c>
      <c r="V3681">
        <v>0</v>
      </c>
      <c r="W3681">
        <v>0</v>
      </c>
      <c r="X3681">
        <v>0</v>
      </c>
      <c r="Y3681">
        <v>0</v>
      </c>
      <c r="Z3681">
        <v>0</v>
      </c>
      <c r="AA3681">
        <v>0</v>
      </c>
      <c r="AB3681">
        <v>0</v>
      </c>
      <c r="AC3681">
        <v>0</v>
      </c>
      <c r="AD3681">
        <v>0</v>
      </c>
      <c r="AE3681">
        <v>0</v>
      </c>
      <c r="AF3681">
        <v>0</v>
      </c>
    </row>
    <row r="3682" spans="1:32">
      <c r="A3682" t="s">
        <v>9285</v>
      </c>
      <c r="B3682" t="s">
        <v>19</v>
      </c>
      <c r="C3682">
        <v>0</v>
      </c>
      <c r="D3682">
        <v>0</v>
      </c>
      <c r="E3682">
        <v>0</v>
      </c>
      <c r="F3682">
        <v>0</v>
      </c>
      <c r="G3682">
        <v>0</v>
      </c>
      <c r="H3682">
        <v>0</v>
      </c>
      <c r="I3682">
        <v>0</v>
      </c>
      <c r="J3682">
        <v>0</v>
      </c>
      <c r="K3682">
        <v>0</v>
      </c>
      <c r="L3682">
        <v>0</v>
      </c>
      <c r="M3682">
        <v>0</v>
      </c>
      <c r="N3682">
        <v>0</v>
      </c>
      <c r="O3682">
        <v>0</v>
      </c>
      <c r="P3682">
        <v>0</v>
      </c>
      <c r="Q3682">
        <v>0</v>
      </c>
      <c r="R3682">
        <v>0</v>
      </c>
      <c r="S3682">
        <v>0</v>
      </c>
      <c r="T3682">
        <v>0</v>
      </c>
      <c r="U3682">
        <v>0</v>
      </c>
      <c r="V3682">
        <v>0</v>
      </c>
      <c r="W3682">
        <v>0</v>
      </c>
      <c r="X3682">
        <v>0</v>
      </c>
      <c r="Y3682">
        <v>0</v>
      </c>
      <c r="Z3682">
        <v>0</v>
      </c>
      <c r="AA3682">
        <v>0</v>
      </c>
      <c r="AB3682">
        <v>0</v>
      </c>
      <c r="AC3682">
        <v>0</v>
      </c>
      <c r="AD3682">
        <v>0</v>
      </c>
      <c r="AE3682">
        <v>0</v>
      </c>
      <c r="AF3682">
        <v>0</v>
      </c>
    </row>
    <row r="3683" spans="1:32">
      <c r="A3683" t="s">
        <v>9286</v>
      </c>
      <c r="B3683" t="s">
        <v>19</v>
      </c>
      <c r="C3683">
        <v>0</v>
      </c>
      <c r="D3683">
        <v>0</v>
      </c>
      <c r="E3683">
        <v>0</v>
      </c>
      <c r="F3683">
        <v>0</v>
      </c>
      <c r="G3683">
        <v>0</v>
      </c>
      <c r="H3683">
        <v>0</v>
      </c>
      <c r="I3683">
        <v>0</v>
      </c>
      <c r="J3683">
        <v>0</v>
      </c>
      <c r="K3683">
        <v>0</v>
      </c>
      <c r="L3683">
        <v>0</v>
      </c>
      <c r="M3683">
        <v>0</v>
      </c>
      <c r="N3683">
        <v>0</v>
      </c>
      <c r="O3683">
        <v>0</v>
      </c>
      <c r="P3683">
        <v>0</v>
      </c>
      <c r="Q3683">
        <v>0</v>
      </c>
      <c r="R3683">
        <v>0</v>
      </c>
      <c r="S3683">
        <v>0</v>
      </c>
      <c r="T3683">
        <v>0</v>
      </c>
      <c r="U3683">
        <v>0</v>
      </c>
      <c r="V3683">
        <v>0</v>
      </c>
      <c r="W3683">
        <v>0</v>
      </c>
      <c r="X3683">
        <v>0</v>
      </c>
      <c r="Y3683">
        <v>0</v>
      </c>
      <c r="Z3683">
        <v>0</v>
      </c>
      <c r="AA3683">
        <v>0</v>
      </c>
      <c r="AB3683">
        <v>0</v>
      </c>
      <c r="AC3683">
        <v>0</v>
      </c>
      <c r="AD3683">
        <v>0</v>
      </c>
      <c r="AE3683">
        <v>0</v>
      </c>
      <c r="AF3683">
        <v>0</v>
      </c>
    </row>
    <row r="3684" spans="1:32">
      <c r="A3684" t="s">
        <v>9287</v>
      </c>
      <c r="B3684" t="s">
        <v>19</v>
      </c>
      <c r="C3684">
        <v>0</v>
      </c>
      <c r="D3684">
        <v>0</v>
      </c>
      <c r="E3684">
        <v>0</v>
      </c>
      <c r="F3684">
        <v>0</v>
      </c>
      <c r="G3684">
        <v>0</v>
      </c>
      <c r="H3684">
        <v>0</v>
      </c>
      <c r="I3684">
        <v>0</v>
      </c>
      <c r="J3684">
        <v>0</v>
      </c>
      <c r="K3684">
        <v>0</v>
      </c>
      <c r="L3684">
        <v>0</v>
      </c>
      <c r="M3684">
        <v>0</v>
      </c>
      <c r="N3684">
        <v>0</v>
      </c>
      <c r="O3684">
        <v>0</v>
      </c>
      <c r="P3684">
        <v>0</v>
      </c>
      <c r="Q3684">
        <v>0</v>
      </c>
      <c r="R3684">
        <v>0</v>
      </c>
      <c r="S3684">
        <v>0</v>
      </c>
      <c r="T3684">
        <v>0</v>
      </c>
      <c r="U3684">
        <v>0</v>
      </c>
      <c r="V3684">
        <v>0</v>
      </c>
      <c r="W3684">
        <v>0</v>
      </c>
      <c r="X3684">
        <v>0</v>
      </c>
      <c r="Y3684">
        <v>0</v>
      </c>
      <c r="Z3684">
        <v>0</v>
      </c>
      <c r="AA3684">
        <v>0</v>
      </c>
      <c r="AB3684">
        <v>0</v>
      </c>
      <c r="AC3684">
        <v>0</v>
      </c>
      <c r="AD3684">
        <v>0</v>
      </c>
      <c r="AE3684">
        <v>0</v>
      </c>
      <c r="AF3684">
        <v>0</v>
      </c>
    </row>
    <row r="3685" spans="1:32">
      <c r="A3685" t="s">
        <v>9288</v>
      </c>
      <c r="B3685" t="s">
        <v>19</v>
      </c>
      <c r="C3685">
        <v>0</v>
      </c>
      <c r="D3685">
        <v>0</v>
      </c>
      <c r="E3685">
        <v>0</v>
      </c>
      <c r="F3685">
        <v>0</v>
      </c>
      <c r="G3685">
        <v>0</v>
      </c>
      <c r="H3685">
        <v>0</v>
      </c>
      <c r="I3685">
        <v>0</v>
      </c>
      <c r="J3685">
        <v>0</v>
      </c>
      <c r="K3685">
        <v>0</v>
      </c>
      <c r="L3685">
        <v>0</v>
      </c>
      <c r="M3685">
        <v>0</v>
      </c>
      <c r="N3685">
        <v>0</v>
      </c>
      <c r="O3685">
        <v>0</v>
      </c>
      <c r="P3685">
        <v>0</v>
      </c>
      <c r="Q3685">
        <v>0</v>
      </c>
      <c r="R3685">
        <v>0</v>
      </c>
      <c r="S3685">
        <v>0</v>
      </c>
      <c r="T3685">
        <v>0</v>
      </c>
      <c r="U3685">
        <v>0</v>
      </c>
      <c r="V3685">
        <v>0</v>
      </c>
      <c r="W3685">
        <v>0</v>
      </c>
      <c r="X3685">
        <v>0</v>
      </c>
      <c r="Y3685">
        <v>0</v>
      </c>
      <c r="Z3685">
        <v>0</v>
      </c>
      <c r="AA3685">
        <v>0</v>
      </c>
      <c r="AB3685">
        <v>0</v>
      </c>
      <c r="AC3685">
        <v>0</v>
      </c>
      <c r="AD3685">
        <v>0</v>
      </c>
      <c r="AE3685">
        <v>0</v>
      </c>
      <c r="AF3685">
        <v>0</v>
      </c>
    </row>
    <row r="3686" spans="1:32">
      <c r="A3686" t="s">
        <v>9289</v>
      </c>
      <c r="B3686" t="s">
        <v>19</v>
      </c>
      <c r="C3686">
        <v>0</v>
      </c>
      <c r="D3686">
        <v>0</v>
      </c>
      <c r="E3686">
        <v>0</v>
      </c>
      <c r="F3686">
        <v>0</v>
      </c>
      <c r="G3686">
        <v>0</v>
      </c>
      <c r="H3686">
        <v>0</v>
      </c>
      <c r="I3686">
        <v>0</v>
      </c>
      <c r="J3686">
        <v>0</v>
      </c>
      <c r="K3686">
        <v>0</v>
      </c>
      <c r="L3686">
        <v>0</v>
      </c>
      <c r="M3686">
        <v>0</v>
      </c>
      <c r="N3686">
        <v>0</v>
      </c>
      <c r="O3686">
        <v>0</v>
      </c>
      <c r="P3686">
        <v>0</v>
      </c>
      <c r="Q3686">
        <v>0</v>
      </c>
      <c r="R3686">
        <v>0</v>
      </c>
      <c r="S3686">
        <v>0</v>
      </c>
      <c r="T3686">
        <v>0</v>
      </c>
      <c r="U3686">
        <v>0</v>
      </c>
      <c r="V3686">
        <v>0</v>
      </c>
      <c r="W3686">
        <v>0</v>
      </c>
      <c r="X3686">
        <v>0</v>
      </c>
      <c r="Y3686">
        <v>0</v>
      </c>
      <c r="Z3686">
        <v>0</v>
      </c>
      <c r="AA3686">
        <v>0</v>
      </c>
      <c r="AB3686">
        <v>0</v>
      </c>
      <c r="AC3686">
        <v>0</v>
      </c>
      <c r="AD3686">
        <v>0</v>
      </c>
      <c r="AE3686">
        <v>0</v>
      </c>
      <c r="AF3686">
        <v>0</v>
      </c>
    </row>
    <row r="3687" spans="1:32">
      <c r="A3687" t="s">
        <v>9290</v>
      </c>
      <c r="B3687" t="s">
        <v>19</v>
      </c>
      <c r="C3687">
        <v>0</v>
      </c>
      <c r="D3687">
        <v>0</v>
      </c>
      <c r="E3687">
        <v>0</v>
      </c>
      <c r="F3687">
        <v>0</v>
      </c>
      <c r="G3687">
        <v>0</v>
      </c>
      <c r="H3687">
        <v>0</v>
      </c>
      <c r="I3687">
        <v>0</v>
      </c>
      <c r="J3687">
        <v>0</v>
      </c>
      <c r="K3687">
        <v>0</v>
      </c>
      <c r="L3687">
        <v>0</v>
      </c>
      <c r="M3687">
        <v>0</v>
      </c>
      <c r="N3687">
        <v>0</v>
      </c>
      <c r="O3687">
        <v>0</v>
      </c>
      <c r="P3687">
        <v>0</v>
      </c>
      <c r="Q3687">
        <v>0</v>
      </c>
      <c r="R3687">
        <v>0</v>
      </c>
      <c r="S3687">
        <v>0</v>
      </c>
      <c r="T3687">
        <v>0</v>
      </c>
      <c r="U3687">
        <v>0</v>
      </c>
      <c r="V3687">
        <v>0</v>
      </c>
      <c r="W3687">
        <v>0</v>
      </c>
      <c r="X3687">
        <v>0</v>
      </c>
      <c r="Y3687">
        <v>0</v>
      </c>
      <c r="Z3687">
        <v>0</v>
      </c>
      <c r="AA3687">
        <v>0</v>
      </c>
      <c r="AB3687">
        <v>0</v>
      </c>
      <c r="AC3687">
        <v>0</v>
      </c>
      <c r="AD3687">
        <v>0</v>
      </c>
      <c r="AE3687">
        <v>0</v>
      </c>
      <c r="AF3687">
        <v>0</v>
      </c>
    </row>
    <row r="3688" spans="1:32">
      <c r="A3688" t="s">
        <v>9291</v>
      </c>
      <c r="B3688" t="s">
        <v>19</v>
      </c>
      <c r="C3688">
        <v>0</v>
      </c>
      <c r="D3688">
        <v>0</v>
      </c>
      <c r="E3688">
        <v>0</v>
      </c>
      <c r="F3688">
        <v>0</v>
      </c>
      <c r="G3688">
        <v>0</v>
      </c>
      <c r="H3688">
        <v>0</v>
      </c>
      <c r="I3688">
        <v>0</v>
      </c>
      <c r="J3688">
        <v>0</v>
      </c>
      <c r="K3688">
        <v>0</v>
      </c>
      <c r="L3688">
        <v>0</v>
      </c>
      <c r="M3688">
        <v>0</v>
      </c>
      <c r="N3688">
        <v>0</v>
      </c>
      <c r="O3688">
        <v>0</v>
      </c>
      <c r="P3688">
        <v>0</v>
      </c>
      <c r="Q3688">
        <v>0</v>
      </c>
      <c r="R3688">
        <v>0</v>
      </c>
      <c r="S3688">
        <v>0</v>
      </c>
      <c r="T3688">
        <v>0</v>
      </c>
      <c r="U3688">
        <v>0</v>
      </c>
      <c r="V3688">
        <v>0</v>
      </c>
      <c r="W3688">
        <v>0</v>
      </c>
      <c r="X3688">
        <v>0</v>
      </c>
      <c r="Y3688">
        <v>0</v>
      </c>
      <c r="Z3688">
        <v>0</v>
      </c>
      <c r="AA3688">
        <v>0</v>
      </c>
      <c r="AB3688">
        <v>0</v>
      </c>
      <c r="AC3688">
        <v>0</v>
      </c>
      <c r="AD3688">
        <v>0</v>
      </c>
      <c r="AE3688">
        <v>0</v>
      </c>
      <c r="AF3688">
        <v>0</v>
      </c>
    </row>
    <row r="3689" spans="1:32">
      <c r="A3689" t="s">
        <v>9292</v>
      </c>
      <c r="B3689" t="s">
        <v>19</v>
      </c>
      <c r="C3689">
        <v>0</v>
      </c>
      <c r="D3689">
        <v>0</v>
      </c>
      <c r="E3689">
        <v>0</v>
      </c>
      <c r="F3689">
        <v>0</v>
      </c>
      <c r="G3689">
        <v>0</v>
      </c>
      <c r="H3689">
        <v>0</v>
      </c>
      <c r="I3689">
        <v>0</v>
      </c>
      <c r="J3689">
        <v>0</v>
      </c>
      <c r="K3689">
        <v>0</v>
      </c>
      <c r="L3689">
        <v>0</v>
      </c>
      <c r="M3689">
        <v>0</v>
      </c>
      <c r="N3689">
        <v>0</v>
      </c>
      <c r="O3689">
        <v>0</v>
      </c>
      <c r="P3689">
        <v>0</v>
      </c>
      <c r="Q3689">
        <v>0</v>
      </c>
      <c r="R3689">
        <v>0</v>
      </c>
      <c r="S3689">
        <v>0</v>
      </c>
      <c r="T3689">
        <v>0</v>
      </c>
      <c r="U3689">
        <v>0</v>
      </c>
      <c r="V3689">
        <v>0</v>
      </c>
      <c r="W3689">
        <v>0</v>
      </c>
      <c r="X3689">
        <v>0</v>
      </c>
      <c r="Y3689">
        <v>0</v>
      </c>
      <c r="Z3689">
        <v>0</v>
      </c>
      <c r="AA3689">
        <v>0</v>
      </c>
      <c r="AB3689">
        <v>0</v>
      </c>
      <c r="AC3689">
        <v>0</v>
      </c>
      <c r="AD3689">
        <v>0</v>
      </c>
      <c r="AE3689">
        <v>0</v>
      </c>
      <c r="AF3689">
        <v>0</v>
      </c>
    </row>
    <row r="3690" spans="1:32">
      <c r="A3690" t="s">
        <v>9293</v>
      </c>
      <c r="B3690" t="s">
        <v>19</v>
      </c>
      <c r="C3690">
        <v>0</v>
      </c>
      <c r="D3690">
        <v>0</v>
      </c>
      <c r="E3690">
        <v>0</v>
      </c>
      <c r="F3690">
        <v>0</v>
      </c>
      <c r="G3690">
        <v>0</v>
      </c>
      <c r="H3690">
        <v>0</v>
      </c>
      <c r="I3690">
        <v>0</v>
      </c>
      <c r="J3690">
        <v>0</v>
      </c>
      <c r="K3690">
        <v>0</v>
      </c>
      <c r="L3690">
        <v>0</v>
      </c>
      <c r="M3690">
        <v>0</v>
      </c>
      <c r="N3690">
        <v>0</v>
      </c>
      <c r="O3690">
        <v>0</v>
      </c>
      <c r="P3690">
        <v>0</v>
      </c>
      <c r="Q3690">
        <v>0</v>
      </c>
      <c r="R3690">
        <v>0</v>
      </c>
      <c r="S3690">
        <v>0</v>
      </c>
      <c r="T3690">
        <v>0</v>
      </c>
      <c r="U3690">
        <v>0</v>
      </c>
      <c r="V3690">
        <v>0</v>
      </c>
      <c r="W3690">
        <v>0</v>
      </c>
      <c r="X3690">
        <v>0</v>
      </c>
      <c r="Y3690">
        <v>0</v>
      </c>
      <c r="Z3690">
        <v>0</v>
      </c>
      <c r="AA3690">
        <v>0</v>
      </c>
      <c r="AB3690">
        <v>0</v>
      </c>
      <c r="AC3690">
        <v>0</v>
      </c>
      <c r="AD3690">
        <v>0</v>
      </c>
      <c r="AE3690">
        <v>0</v>
      </c>
      <c r="AF3690">
        <v>0</v>
      </c>
    </row>
    <row r="3691" spans="1:32">
      <c r="A3691" t="s">
        <v>9294</v>
      </c>
      <c r="B3691" t="s">
        <v>19</v>
      </c>
      <c r="C3691">
        <v>0</v>
      </c>
      <c r="D3691">
        <v>0</v>
      </c>
      <c r="E3691">
        <v>0</v>
      </c>
      <c r="F3691">
        <v>0</v>
      </c>
      <c r="G3691">
        <v>0</v>
      </c>
      <c r="H3691">
        <v>0</v>
      </c>
      <c r="I3691">
        <v>0</v>
      </c>
      <c r="J3691">
        <v>0</v>
      </c>
      <c r="K3691">
        <v>0</v>
      </c>
      <c r="L3691">
        <v>0</v>
      </c>
      <c r="M3691">
        <v>0</v>
      </c>
      <c r="N3691">
        <v>0</v>
      </c>
      <c r="O3691">
        <v>0</v>
      </c>
      <c r="P3691">
        <v>0</v>
      </c>
      <c r="Q3691">
        <v>0</v>
      </c>
      <c r="R3691">
        <v>0</v>
      </c>
      <c r="S3691">
        <v>0</v>
      </c>
      <c r="T3691">
        <v>0</v>
      </c>
      <c r="U3691">
        <v>0</v>
      </c>
      <c r="V3691">
        <v>0</v>
      </c>
      <c r="W3691">
        <v>0</v>
      </c>
      <c r="X3691">
        <v>0</v>
      </c>
      <c r="Y3691">
        <v>0</v>
      </c>
      <c r="Z3691">
        <v>0</v>
      </c>
      <c r="AA3691">
        <v>0</v>
      </c>
      <c r="AB3691">
        <v>0</v>
      </c>
      <c r="AC3691">
        <v>0</v>
      </c>
      <c r="AD3691">
        <v>0</v>
      </c>
      <c r="AE3691">
        <v>0</v>
      </c>
      <c r="AF3691">
        <v>0</v>
      </c>
    </row>
    <row r="3692" spans="1:32">
      <c r="A3692" t="s">
        <v>9295</v>
      </c>
      <c r="B3692" t="s">
        <v>19</v>
      </c>
      <c r="C3692">
        <v>0</v>
      </c>
      <c r="D3692">
        <v>0</v>
      </c>
      <c r="E3692">
        <v>0</v>
      </c>
      <c r="F3692">
        <v>0</v>
      </c>
      <c r="G3692">
        <v>0</v>
      </c>
      <c r="H3692">
        <v>0</v>
      </c>
      <c r="I3692">
        <v>0</v>
      </c>
      <c r="J3692">
        <v>0</v>
      </c>
      <c r="K3692">
        <v>0</v>
      </c>
      <c r="L3692">
        <v>0</v>
      </c>
      <c r="M3692">
        <v>0</v>
      </c>
      <c r="N3692">
        <v>0</v>
      </c>
      <c r="O3692">
        <v>0</v>
      </c>
      <c r="P3692">
        <v>0</v>
      </c>
      <c r="Q3692">
        <v>0</v>
      </c>
      <c r="R3692">
        <v>0</v>
      </c>
      <c r="S3692">
        <v>0</v>
      </c>
      <c r="T3692">
        <v>0</v>
      </c>
      <c r="U3692">
        <v>0</v>
      </c>
      <c r="V3692">
        <v>0</v>
      </c>
      <c r="W3692">
        <v>0</v>
      </c>
      <c r="X3692">
        <v>0</v>
      </c>
      <c r="Y3692">
        <v>0</v>
      </c>
      <c r="Z3692">
        <v>0</v>
      </c>
      <c r="AA3692">
        <v>0</v>
      </c>
      <c r="AB3692">
        <v>0</v>
      </c>
      <c r="AC3692">
        <v>0</v>
      </c>
      <c r="AD3692">
        <v>0</v>
      </c>
      <c r="AE3692">
        <v>0</v>
      </c>
      <c r="AF3692">
        <v>0</v>
      </c>
    </row>
    <row r="3693" spans="1:32">
      <c r="A3693" t="s">
        <v>9296</v>
      </c>
      <c r="B3693" t="s">
        <v>19</v>
      </c>
      <c r="C3693">
        <v>0</v>
      </c>
      <c r="D3693">
        <v>0</v>
      </c>
      <c r="E3693">
        <v>0</v>
      </c>
      <c r="F3693">
        <v>0</v>
      </c>
      <c r="G3693">
        <v>0</v>
      </c>
      <c r="H3693">
        <v>0</v>
      </c>
      <c r="I3693">
        <v>0</v>
      </c>
      <c r="J3693">
        <v>0</v>
      </c>
      <c r="K3693">
        <v>0</v>
      </c>
      <c r="L3693">
        <v>0</v>
      </c>
      <c r="M3693">
        <v>0</v>
      </c>
      <c r="N3693">
        <v>0</v>
      </c>
      <c r="O3693">
        <v>0</v>
      </c>
      <c r="P3693">
        <v>0</v>
      </c>
      <c r="Q3693">
        <v>0</v>
      </c>
      <c r="R3693">
        <v>0</v>
      </c>
      <c r="S3693">
        <v>0</v>
      </c>
      <c r="T3693">
        <v>0</v>
      </c>
      <c r="U3693">
        <v>0</v>
      </c>
      <c r="V3693">
        <v>0</v>
      </c>
      <c r="W3693">
        <v>0</v>
      </c>
      <c r="X3693">
        <v>0</v>
      </c>
      <c r="Y3693">
        <v>0</v>
      </c>
      <c r="Z3693">
        <v>0</v>
      </c>
      <c r="AA3693">
        <v>0</v>
      </c>
      <c r="AB3693">
        <v>0</v>
      </c>
      <c r="AC3693">
        <v>0</v>
      </c>
      <c r="AD3693">
        <v>0</v>
      </c>
      <c r="AE3693">
        <v>0</v>
      </c>
      <c r="AF3693">
        <v>0</v>
      </c>
    </row>
    <row r="3694" spans="1:32">
      <c r="A3694" t="s">
        <v>9297</v>
      </c>
      <c r="B3694" t="s">
        <v>19</v>
      </c>
      <c r="C3694">
        <v>0</v>
      </c>
      <c r="D3694">
        <v>0</v>
      </c>
      <c r="E3694">
        <v>0</v>
      </c>
      <c r="F3694">
        <v>0</v>
      </c>
      <c r="G3694">
        <v>0</v>
      </c>
      <c r="H3694">
        <v>0</v>
      </c>
      <c r="I3694">
        <v>0</v>
      </c>
      <c r="J3694">
        <v>0</v>
      </c>
      <c r="K3694">
        <v>0</v>
      </c>
      <c r="L3694">
        <v>0</v>
      </c>
      <c r="M3694">
        <v>0</v>
      </c>
      <c r="N3694">
        <v>0</v>
      </c>
      <c r="O3694">
        <v>0</v>
      </c>
      <c r="P3694">
        <v>0</v>
      </c>
      <c r="Q3694">
        <v>0</v>
      </c>
      <c r="R3694">
        <v>0</v>
      </c>
      <c r="S3694">
        <v>0</v>
      </c>
      <c r="T3694">
        <v>0</v>
      </c>
      <c r="U3694">
        <v>0</v>
      </c>
      <c r="V3694">
        <v>0</v>
      </c>
      <c r="W3694">
        <v>0</v>
      </c>
      <c r="X3694">
        <v>0</v>
      </c>
      <c r="Y3694">
        <v>0</v>
      </c>
      <c r="Z3694">
        <v>0</v>
      </c>
      <c r="AA3694">
        <v>0</v>
      </c>
      <c r="AB3694">
        <v>0</v>
      </c>
      <c r="AC3694">
        <v>0</v>
      </c>
      <c r="AD3694">
        <v>0</v>
      </c>
      <c r="AE3694">
        <v>0</v>
      </c>
      <c r="AF3694">
        <v>0</v>
      </c>
    </row>
    <row r="3695" spans="1:32">
      <c r="A3695" t="s">
        <v>9298</v>
      </c>
      <c r="B3695" t="s">
        <v>19</v>
      </c>
      <c r="C3695">
        <v>0</v>
      </c>
      <c r="D3695">
        <v>0</v>
      </c>
      <c r="E3695">
        <v>0</v>
      </c>
      <c r="F3695">
        <v>0</v>
      </c>
      <c r="G3695">
        <v>0</v>
      </c>
      <c r="H3695">
        <v>0</v>
      </c>
      <c r="I3695">
        <v>0</v>
      </c>
      <c r="J3695">
        <v>0</v>
      </c>
      <c r="K3695">
        <v>0</v>
      </c>
      <c r="L3695">
        <v>0</v>
      </c>
      <c r="M3695">
        <v>0</v>
      </c>
      <c r="N3695">
        <v>0</v>
      </c>
      <c r="O3695">
        <v>0</v>
      </c>
      <c r="P3695">
        <v>0</v>
      </c>
      <c r="Q3695">
        <v>0</v>
      </c>
      <c r="R3695">
        <v>0</v>
      </c>
      <c r="S3695">
        <v>0</v>
      </c>
      <c r="T3695">
        <v>0</v>
      </c>
      <c r="U3695">
        <v>0</v>
      </c>
      <c r="V3695">
        <v>0</v>
      </c>
      <c r="W3695">
        <v>0</v>
      </c>
      <c r="X3695">
        <v>0</v>
      </c>
      <c r="Y3695">
        <v>0</v>
      </c>
      <c r="Z3695">
        <v>0</v>
      </c>
      <c r="AA3695">
        <v>0</v>
      </c>
      <c r="AB3695">
        <v>0</v>
      </c>
      <c r="AC3695">
        <v>0</v>
      </c>
      <c r="AD3695">
        <v>0</v>
      </c>
      <c r="AE3695">
        <v>0</v>
      </c>
      <c r="AF3695">
        <v>0</v>
      </c>
    </row>
    <row r="3696" spans="1:32">
      <c r="A3696" t="s">
        <v>9299</v>
      </c>
      <c r="B3696" t="s">
        <v>19</v>
      </c>
      <c r="C3696">
        <v>0</v>
      </c>
      <c r="D3696">
        <v>0</v>
      </c>
      <c r="E3696">
        <v>0</v>
      </c>
      <c r="F3696">
        <v>0</v>
      </c>
      <c r="G3696">
        <v>0</v>
      </c>
      <c r="H3696">
        <v>0</v>
      </c>
      <c r="I3696">
        <v>0</v>
      </c>
      <c r="J3696">
        <v>0</v>
      </c>
      <c r="K3696">
        <v>0</v>
      </c>
      <c r="L3696">
        <v>0</v>
      </c>
      <c r="M3696">
        <v>0</v>
      </c>
      <c r="N3696">
        <v>0</v>
      </c>
      <c r="O3696">
        <v>0</v>
      </c>
      <c r="P3696">
        <v>0</v>
      </c>
      <c r="Q3696">
        <v>0</v>
      </c>
      <c r="R3696">
        <v>0</v>
      </c>
      <c r="S3696">
        <v>0</v>
      </c>
      <c r="T3696">
        <v>0</v>
      </c>
      <c r="U3696">
        <v>0</v>
      </c>
      <c r="V3696">
        <v>0</v>
      </c>
      <c r="W3696">
        <v>0</v>
      </c>
      <c r="X3696">
        <v>0</v>
      </c>
      <c r="Y3696">
        <v>0</v>
      </c>
      <c r="Z3696">
        <v>0</v>
      </c>
      <c r="AA3696">
        <v>0</v>
      </c>
      <c r="AB3696">
        <v>0</v>
      </c>
      <c r="AC3696">
        <v>0</v>
      </c>
      <c r="AD3696">
        <v>0</v>
      </c>
      <c r="AE3696">
        <v>0</v>
      </c>
      <c r="AF3696">
        <v>0</v>
      </c>
    </row>
    <row r="3697" spans="1:32">
      <c r="A3697" t="s">
        <v>9300</v>
      </c>
      <c r="B3697" t="s">
        <v>19</v>
      </c>
      <c r="C3697">
        <v>0</v>
      </c>
      <c r="D3697">
        <v>0</v>
      </c>
      <c r="E3697">
        <v>0</v>
      </c>
      <c r="F3697">
        <v>0</v>
      </c>
      <c r="G3697">
        <v>0</v>
      </c>
      <c r="H3697">
        <v>0</v>
      </c>
      <c r="I3697">
        <v>0</v>
      </c>
      <c r="J3697">
        <v>0</v>
      </c>
      <c r="K3697">
        <v>0</v>
      </c>
      <c r="L3697">
        <v>0</v>
      </c>
      <c r="M3697">
        <v>0</v>
      </c>
      <c r="N3697">
        <v>0</v>
      </c>
      <c r="O3697">
        <v>0</v>
      </c>
      <c r="P3697">
        <v>0</v>
      </c>
      <c r="Q3697">
        <v>0</v>
      </c>
      <c r="R3697">
        <v>0</v>
      </c>
      <c r="S3697">
        <v>0</v>
      </c>
      <c r="T3697">
        <v>0</v>
      </c>
      <c r="U3697">
        <v>0</v>
      </c>
      <c r="V3697">
        <v>0</v>
      </c>
      <c r="W3697">
        <v>0</v>
      </c>
      <c r="X3697">
        <v>0</v>
      </c>
      <c r="Y3697">
        <v>0</v>
      </c>
      <c r="Z3697">
        <v>0</v>
      </c>
      <c r="AA3697">
        <v>0</v>
      </c>
      <c r="AB3697">
        <v>0</v>
      </c>
      <c r="AC3697">
        <v>0</v>
      </c>
      <c r="AD3697">
        <v>0</v>
      </c>
      <c r="AE3697">
        <v>0</v>
      </c>
      <c r="AF3697">
        <v>0</v>
      </c>
    </row>
    <row r="3698" spans="1:32">
      <c r="A3698" t="s">
        <v>9301</v>
      </c>
      <c r="B3698" t="s">
        <v>19</v>
      </c>
      <c r="C3698">
        <v>0</v>
      </c>
      <c r="D3698">
        <v>0</v>
      </c>
      <c r="E3698">
        <v>0</v>
      </c>
      <c r="F3698">
        <v>0</v>
      </c>
      <c r="G3698">
        <v>0</v>
      </c>
      <c r="H3698">
        <v>0</v>
      </c>
      <c r="I3698">
        <v>0</v>
      </c>
      <c r="J3698">
        <v>0</v>
      </c>
      <c r="K3698">
        <v>0</v>
      </c>
      <c r="L3698">
        <v>0</v>
      </c>
      <c r="M3698">
        <v>0</v>
      </c>
      <c r="N3698">
        <v>0</v>
      </c>
      <c r="O3698">
        <v>0</v>
      </c>
      <c r="P3698">
        <v>0</v>
      </c>
      <c r="Q3698">
        <v>0</v>
      </c>
      <c r="R3698">
        <v>0</v>
      </c>
      <c r="S3698">
        <v>0</v>
      </c>
      <c r="T3698">
        <v>0</v>
      </c>
      <c r="U3698">
        <v>0</v>
      </c>
      <c r="V3698">
        <v>0</v>
      </c>
      <c r="W3698">
        <v>0</v>
      </c>
      <c r="X3698">
        <v>0</v>
      </c>
      <c r="Y3698">
        <v>0</v>
      </c>
      <c r="Z3698">
        <v>0</v>
      </c>
      <c r="AA3698">
        <v>0</v>
      </c>
      <c r="AB3698">
        <v>0</v>
      </c>
      <c r="AC3698">
        <v>0</v>
      </c>
      <c r="AD3698">
        <v>0</v>
      </c>
      <c r="AE3698">
        <v>0</v>
      </c>
      <c r="AF3698">
        <v>0</v>
      </c>
    </row>
    <row r="3699" spans="1:32">
      <c r="A3699" t="s">
        <v>9302</v>
      </c>
      <c r="B3699" t="s">
        <v>19</v>
      </c>
      <c r="C3699">
        <v>0</v>
      </c>
      <c r="D3699">
        <v>0</v>
      </c>
      <c r="E3699">
        <v>0</v>
      </c>
      <c r="F3699">
        <v>0</v>
      </c>
      <c r="G3699">
        <v>0</v>
      </c>
      <c r="H3699">
        <v>0</v>
      </c>
      <c r="I3699">
        <v>0</v>
      </c>
      <c r="J3699">
        <v>0</v>
      </c>
      <c r="K3699">
        <v>0</v>
      </c>
      <c r="L3699">
        <v>0</v>
      </c>
      <c r="M3699">
        <v>0</v>
      </c>
      <c r="N3699">
        <v>0</v>
      </c>
      <c r="O3699">
        <v>0</v>
      </c>
      <c r="P3699">
        <v>0</v>
      </c>
      <c r="Q3699">
        <v>0</v>
      </c>
      <c r="R3699">
        <v>0</v>
      </c>
      <c r="S3699">
        <v>0</v>
      </c>
      <c r="T3699">
        <v>0</v>
      </c>
      <c r="U3699">
        <v>0</v>
      </c>
      <c r="V3699">
        <v>0</v>
      </c>
      <c r="W3699">
        <v>0</v>
      </c>
      <c r="X3699">
        <v>0</v>
      </c>
      <c r="Y3699">
        <v>0</v>
      </c>
      <c r="Z3699">
        <v>0</v>
      </c>
      <c r="AA3699">
        <v>0</v>
      </c>
      <c r="AB3699">
        <v>0</v>
      </c>
      <c r="AC3699">
        <v>0</v>
      </c>
      <c r="AD3699">
        <v>0</v>
      </c>
      <c r="AE3699">
        <v>0</v>
      </c>
      <c r="AF3699">
        <v>0</v>
      </c>
    </row>
    <row r="3700" spans="1:32">
      <c r="A3700" t="s">
        <v>9303</v>
      </c>
      <c r="B3700" t="s">
        <v>19</v>
      </c>
      <c r="C3700">
        <v>0</v>
      </c>
      <c r="D3700">
        <v>0</v>
      </c>
      <c r="E3700">
        <v>0</v>
      </c>
      <c r="F3700">
        <v>0</v>
      </c>
      <c r="G3700">
        <v>0</v>
      </c>
      <c r="H3700">
        <v>0</v>
      </c>
      <c r="I3700">
        <v>0</v>
      </c>
      <c r="J3700">
        <v>0</v>
      </c>
      <c r="K3700">
        <v>0</v>
      </c>
      <c r="L3700">
        <v>0</v>
      </c>
      <c r="M3700">
        <v>0</v>
      </c>
      <c r="N3700">
        <v>0</v>
      </c>
      <c r="O3700">
        <v>0</v>
      </c>
      <c r="P3700">
        <v>0</v>
      </c>
      <c r="Q3700">
        <v>0</v>
      </c>
      <c r="R3700">
        <v>0</v>
      </c>
      <c r="S3700">
        <v>0</v>
      </c>
      <c r="T3700">
        <v>0</v>
      </c>
      <c r="U3700">
        <v>0</v>
      </c>
      <c r="V3700">
        <v>0</v>
      </c>
      <c r="W3700">
        <v>0</v>
      </c>
      <c r="X3700">
        <v>0</v>
      </c>
      <c r="Y3700">
        <v>0</v>
      </c>
      <c r="Z3700">
        <v>0</v>
      </c>
      <c r="AA3700">
        <v>0</v>
      </c>
      <c r="AB3700">
        <v>0</v>
      </c>
      <c r="AC3700">
        <v>0</v>
      </c>
      <c r="AD3700">
        <v>0</v>
      </c>
      <c r="AE3700">
        <v>0</v>
      </c>
      <c r="AF3700">
        <v>0</v>
      </c>
    </row>
    <row r="3701" spans="1:32">
      <c r="A3701" t="s">
        <v>9304</v>
      </c>
      <c r="B3701" t="s">
        <v>19</v>
      </c>
      <c r="C3701">
        <v>0</v>
      </c>
      <c r="D3701">
        <v>0</v>
      </c>
      <c r="E3701">
        <v>0</v>
      </c>
      <c r="F3701">
        <v>0</v>
      </c>
      <c r="G3701">
        <v>0</v>
      </c>
      <c r="H3701">
        <v>0</v>
      </c>
      <c r="I3701">
        <v>0</v>
      </c>
      <c r="J3701">
        <v>0</v>
      </c>
      <c r="K3701">
        <v>0</v>
      </c>
      <c r="L3701">
        <v>0</v>
      </c>
      <c r="M3701">
        <v>0</v>
      </c>
      <c r="N3701">
        <v>0</v>
      </c>
      <c r="O3701">
        <v>0</v>
      </c>
      <c r="P3701">
        <v>0</v>
      </c>
      <c r="Q3701">
        <v>0</v>
      </c>
      <c r="R3701">
        <v>0</v>
      </c>
      <c r="S3701">
        <v>0</v>
      </c>
      <c r="T3701">
        <v>0</v>
      </c>
      <c r="U3701">
        <v>0</v>
      </c>
      <c r="V3701">
        <v>0</v>
      </c>
      <c r="W3701">
        <v>0</v>
      </c>
      <c r="X3701">
        <v>0</v>
      </c>
      <c r="Y3701">
        <v>0</v>
      </c>
      <c r="Z3701">
        <v>0</v>
      </c>
      <c r="AA3701">
        <v>0</v>
      </c>
      <c r="AB3701">
        <v>0</v>
      </c>
      <c r="AC3701">
        <v>0</v>
      </c>
      <c r="AD3701">
        <v>0</v>
      </c>
      <c r="AE3701">
        <v>0</v>
      </c>
      <c r="AF3701">
        <v>0</v>
      </c>
    </row>
    <row r="3702" spans="1:32">
      <c r="A3702" t="s">
        <v>9305</v>
      </c>
      <c r="B3702" t="s">
        <v>19</v>
      </c>
      <c r="C3702">
        <v>0</v>
      </c>
      <c r="D3702">
        <v>0</v>
      </c>
      <c r="E3702">
        <v>0</v>
      </c>
      <c r="F3702">
        <v>0</v>
      </c>
      <c r="G3702">
        <v>0</v>
      </c>
      <c r="H3702">
        <v>0</v>
      </c>
      <c r="I3702">
        <v>0</v>
      </c>
      <c r="J3702">
        <v>0</v>
      </c>
      <c r="K3702">
        <v>0</v>
      </c>
      <c r="L3702">
        <v>0</v>
      </c>
      <c r="M3702">
        <v>0</v>
      </c>
      <c r="N3702">
        <v>0</v>
      </c>
      <c r="O3702">
        <v>0</v>
      </c>
      <c r="P3702">
        <v>0</v>
      </c>
      <c r="Q3702">
        <v>0</v>
      </c>
      <c r="R3702">
        <v>0</v>
      </c>
      <c r="S3702">
        <v>0</v>
      </c>
      <c r="T3702">
        <v>0</v>
      </c>
      <c r="U3702">
        <v>0</v>
      </c>
      <c r="V3702">
        <v>0</v>
      </c>
      <c r="W3702">
        <v>0</v>
      </c>
      <c r="X3702">
        <v>0</v>
      </c>
      <c r="Y3702">
        <v>0</v>
      </c>
      <c r="Z3702">
        <v>0</v>
      </c>
      <c r="AA3702">
        <v>0</v>
      </c>
      <c r="AB3702">
        <v>0</v>
      </c>
      <c r="AC3702">
        <v>0</v>
      </c>
      <c r="AD3702">
        <v>0</v>
      </c>
      <c r="AE3702">
        <v>0</v>
      </c>
      <c r="AF3702">
        <v>0</v>
      </c>
    </row>
    <row r="3703" spans="1:32">
      <c r="A3703" t="s">
        <v>9306</v>
      </c>
      <c r="B3703" t="s">
        <v>19</v>
      </c>
      <c r="C3703">
        <v>0</v>
      </c>
      <c r="D3703">
        <v>0</v>
      </c>
      <c r="E3703">
        <v>0</v>
      </c>
      <c r="F3703">
        <v>0</v>
      </c>
      <c r="G3703">
        <v>0</v>
      </c>
      <c r="H3703">
        <v>0</v>
      </c>
      <c r="I3703">
        <v>0</v>
      </c>
      <c r="J3703">
        <v>0</v>
      </c>
      <c r="K3703">
        <v>0</v>
      </c>
      <c r="L3703">
        <v>0</v>
      </c>
      <c r="M3703">
        <v>0</v>
      </c>
      <c r="N3703">
        <v>0</v>
      </c>
      <c r="O3703">
        <v>0</v>
      </c>
      <c r="P3703">
        <v>0</v>
      </c>
      <c r="Q3703">
        <v>0</v>
      </c>
      <c r="R3703">
        <v>0</v>
      </c>
      <c r="S3703">
        <v>0</v>
      </c>
      <c r="T3703">
        <v>0</v>
      </c>
      <c r="U3703">
        <v>0</v>
      </c>
      <c r="V3703">
        <v>0</v>
      </c>
      <c r="W3703">
        <v>0</v>
      </c>
      <c r="X3703">
        <v>0</v>
      </c>
      <c r="Y3703">
        <v>0</v>
      </c>
      <c r="Z3703">
        <v>0</v>
      </c>
      <c r="AA3703">
        <v>0</v>
      </c>
      <c r="AB3703">
        <v>0</v>
      </c>
      <c r="AC3703">
        <v>0</v>
      </c>
      <c r="AD3703">
        <v>0</v>
      </c>
      <c r="AE3703">
        <v>0</v>
      </c>
      <c r="AF3703">
        <v>0</v>
      </c>
    </row>
    <row r="3704" spans="1:32">
      <c r="A3704" t="s">
        <v>9307</v>
      </c>
      <c r="B3704" t="s">
        <v>19</v>
      </c>
      <c r="C3704">
        <v>0</v>
      </c>
      <c r="D3704">
        <v>0</v>
      </c>
      <c r="E3704">
        <v>0</v>
      </c>
      <c r="F3704">
        <v>0</v>
      </c>
      <c r="G3704">
        <v>0</v>
      </c>
      <c r="H3704">
        <v>0</v>
      </c>
      <c r="I3704">
        <v>0</v>
      </c>
      <c r="J3704">
        <v>0</v>
      </c>
      <c r="K3704">
        <v>0</v>
      </c>
      <c r="L3704">
        <v>0</v>
      </c>
      <c r="M3704">
        <v>0</v>
      </c>
      <c r="N3704">
        <v>0</v>
      </c>
      <c r="O3704">
        <v>0</v>
      </c>
      <c r="P3704">
        <v>0</v>
      </c>
      <c r="Q3704">
        <v>0</v>
      </c>
      <c r="R3704">
        <v>0</v>
      </c>
      <c r="S3704">
        <v>0</v>
      </c>
      <c r="T3704">
        <v>0</v>
      </c>
      <c r="U3704">
        <v>0</v>
      </c>
      <c r="V3704">
        <v>0</v>
      </c>
      <c r="W3704">
        <v>0</v>
      </c>
      <c r="X3704">
        <v>0</v>
      </c>
      <c r="Y3704">
        <v>0</v>
      </c>
      <c r="Z3704">
        <v>0</v>
      </c>
      <c r="AA3704">
        <v>0</v>
      </c>
      <c r="AB3704">
        <v>0</v>
      </c>
      <c r="AC3704">
        <v>0</v>
      </c>
      <c r="AD3704">
        <v>0</v>
      </c>
      <c r="AE3704">
        <v>0</v>
      </c>
      <c r="AF3704">
        <v>0</v>
      </c>
    </row>
    <row r="3705" spans="1:32">
      <c r="A3705" t="s">
        <v>9308</v>
      </c>
      <c r="B3705" t="s">
        <v>19</v>
      </c>
      <c r="C3705">
        <v>0</v>
      </c>
      <c r="D3705">
        <v>0</v>
      </c>
      <c r="E3705">
        <v>0</v>
      </c>
      <c r="F3705">
        <v>0</v>
      </c>
      <c r="G3705">
        <v>0</v>
      </c>
      <c r="H3705">
        <v>0</v>
      </c>
      <c r="I3705">
        <v>0</v>
      </c>
      <c r="J3705">
        <v>0</v>
      </c>
      <c r="K3705">
        <v>0</v>
      </c>
      <c r="L3705">
        <v>0</v>
      </c>
      <c r="M3705">
        <v>0</v>
      </c>
      <c r="N3705">
        <v>0</v>
      </c>
      <c r="O3705">
        <v>0</v>
      </c>
      <c r="P3705">
        <v>0</v>
      </c>
      <c r="Q3705">
        <v>0</v>
      </c>
      <c r="R3705">
        <v>0</v>
      </c>
      <c r="S3705">
        <v>0</v>
      </c>
      <c r="T3705">
        <v>0</v>
      </c>
      <c r="U3705">
        <v>0</v>
      </c>
      <c r="V3705">
        <v>0</v>
      </c>
      <c r="W3705">
        <v>0</v>
      </c>
      <c r="X3705">
        <v>0</v>
      </c>
      <c r="Y3705">
        <v>0</v>
      </c>
      <c r="Z3705">
        <v>0</v>
      </c>
      <c r="AA3705">
        <v>0</v>
      </c>
      <c r="AB3705">
        <v>0</v>
      </c>
      <c r="AC3705">
        <v>0</v>
      </c>
      <c r="AD3705">
        <v>0</v>
      </c>
      <c r="AE3705">
        <v>0</v>
      </c>
      <c r="AF3705">
        <v>0</v>
      </c>
    </row>
    <row r="3706" spans="1:32">
      <c r="A3706" t="s">
        <v>9309</v>
      </c>
      <c r="B3706" t="s">
        <v>19</v>
      </c>
      <c r="C3706">
        <v>0</v>
      </c>
      <c r="D3706">
        <v>0</v>
      </c>
      <c r="E3706">
        <v>0</v>
      </c>
      <c r="F3706">
        <v>0</v>
      </c>
      <c r="G3706">
        <v>0</v>
      </c>
      <c r="H3706">
        <v>0</v>
      </c>
      <c r="I3706">
        <v>0</v>
      </c>
      <c r="J3706">
        <v>0</v>
      </c>
      <c r="K3706">
        <v>0</v>
      </c>
      <c r="L3706">
        <v>0</v>
      </c>
      <c r="M3706">
        <v>0</v>
      </c>
      <c r="N3706">
        <v>0</v>
      </c>
      <c r="O3706">
        <v>0</v>
      </c>
      <c r="P3706">
        <v>0</v>
      </c>
      <c r="Q3706">
        <v>0</v>
      </c>
      <c r="R3706">
        <v>0</v>
      </c>
      <c r="S3706">
        <v>0</v>
      </c>
      <c r="T3706">
        <v>0</v>
      </c>
      <c r="U3706">
        <v>0</v>
      </c>
      <c r="V3706">
        <v>0</v>
      </c>
      <c r="W3706">
        <v>0</v>
      </c>
      <c r="X3706">
        <v>0</v>
      </c>
      <c r="Y3706">
        <v>0</v>
      </c>
      <c r="Z3706">
        <v>0</v>
      </c>
      <c r="AA3706">
        <v>0</v>
      </c>
      <c r="AB3706">
        <v>0</v>
      </c>
      <c r="AC3706">
        <v>0</v>
      </c>
      <c r="AD3706">
        <v>0</v>
      </c>
      <c r="AE3706">
        <v>0</v>
      </c>
      <c r="AF3706">
        <v>0</v>
      </c>
    </row>
    <row r="3707" spans="1:32">
      <c r="A3707" t="s">
        <v>9310</v>
      </c>
      <c r="B3707" t="s">
        <v>19</v>
      </c>
      <c r="C3707">
        <v>0</v>
      </c>
      <c r="D3707">
        <v>0</v>
      </c>
      <c r="E3707">
        <v>0</v>
      </c>
      <c r="F3707">
        <v>0</v>
      </c>
      <c r="G3707">
        <v>0</v>
      </c>
      <c r="H3707">
        <v>0</v>
      </c>
      <c r="I3707">
        <v>0</v>
      </c>
      <c r="J3707">
        <v>0</v>
      </c>
      <c r="K3707">
        <v>0</v>
      </c>
      <c r="L3707">
        <v>0</v>
      </c>
      <c r="M3707">
        <v>0</v>
      </c>
      <c r="N3707">
        <v>0</v>
      </c>
      <c r="O3707">
        <v>0</v>
      </c>
      <c r="P3707">
        <v>0</v>
      </c>
      <c r="Q3707">
        <v>0</v>
      </c>
      <c r="R3707">
        <v>0</v>
      </c>
      <c r="S3707">
        <v>0</v>
      </c>
      <c r="T3707">
        <v>0</v>
      </c>
      <c r="U3707">
        <v>0</v>
      </c>
      <c r="V3707">
        <v>0</v>
      </c>
      <c r="W3707">
        <v>0</v>
      </c>
      <c r="X3707">
        <v>0</v>
      </c>
      <c r="Y3707">
        <v>0</v>
      </c>
      <c r="Z3707">
        <v>0</v>
      </c>
      <c r="AA3707">
        <v>0</v>
      </c>
      <c r="AB3707">
        <v>0</v>
      </c>
      <c r="AC3707">
        <v>0</v>
      </c>
      <c r="AD3707">
        <v>0</v>
      </c>
      <c r="AE3707">
        <v>0</v>
      </c>
      <c r="AF3707">
        <v>0</v>
      </c>
    </row>
    <row r="3708" spans="1:32">
      <c r="A3708" t="s">
        <v>9311</v>
      </c>
      <c r="B3708" t="s">
        <v>19</v>
      </c>
      <c r="C3708">
        <v>0</v>
      </c>
      <c r="D3708">
        <v>0</v>
      </c>
      <c r="E3708">
        <v>0</v>
      </c>
      <c r="F3708">
        <v>0</v>
      </c>
      <c r="G3708">
        <v>0</v>
      </c>
      <c r="H3708">
        <v>0</v>
      </c>
      <c r="I3708">
        <v>0</v>
      </c>
      <c r="J3708">
        <v>0</v>
      </c>
      <c r="K3708">
        <v>0</v>
      </c>
      <c r="L3708">
        <v>0</v>
      </c>
      <c r="M3708">
        <v>0</v>
      </c>
      <c r="N3708">
        <v>0</v>
      </c>
      <c r="O3708">
        <v>0</v>
      </c>
      <c r="P3708">
        <v>0</v>
      </c>
      <c r="Q3708">
        <v>0</v>
      </c>
      <c r="R3708">
        <v>0</v>
      </c>
      <c r="S3708">
        <v>0</v>
      </c>
      <c r="T3708">
        <v>0</v>
      </c>
      <c r="U3708">
        <v>0</v>
      </c>
      <c r="V3708">
        <v>0</v>
      </c>
      <c r="W3708">
        <v>0</v>
      </c>
      <c r="X3708">
        <v>0</v>
      </c>
      <c r="Y3708">
        <v>0</v>
      </c>
      <c r="Z3708">
        <v>0</v>
      </c>
      <c r="AA3708">
        <v>0</v>
      </c>
      <c r="AB3708">
        <v>0</v>
      </c>
      <c r="AC3708">
        <v>0</v>
      </c>
      <c r="AD3708">
        <v>0</v>
      </c>
      <c r="AE3708">
        <v>0</v>
      </c>
      <c r="AF3708">
        <v>0</v>
      </c>
    </row>
    <row r="3709" spans="1:32">
      <c r="A3709" t="s">
        <v>9312</v>
      </c>
      <c r="B3709" t="s">
        <v>19</v>
      </c>
      <c r="C3709">
        <v>0</v>
      </c>
      <c r="D3709">
        <v>0</v>
      </c>
      <c r="E3709">
        <v>0</v>
      </c>
      <c r="F3709">
        <v>0</v>
      </c>
      <c r="G3709">
        <v>0</v>
      </c>
      <c r="H3709">
        <v>0</v>
      </c>
      <c r="I3709">
        <v>0</v>
      </c>
      <c r="J3709">
        <v>0</v>
      </c>
      <c r="K3709">
        <v>0</v>
      </c>
      <c r="L3709">
        <v>0</v>
      </c>
      <c r="M3709">
        <v>0</v>
      </c>
      <c r="N3709">
        <v>0</v>
      </c>
      <c r="O3709">
        <v>0</v>
      </c>
      <c r="P3709">
        <v>0</v>
      </c>
      <c r="Q3709">
        <v>0</v>
      </c>
      <c r="R3709">
        <v>0</v>
      </c>
      <c r="S3709">
        <v>0</v>
      </c>
      <c r="T3709">
        <v>0</v>
      </c>
      <c r="U3709">
        <v>0</v>
      </c>
      <c r="V3709">
        <v>0</v>
      </c>
      <c r="W3709">
        <v>0</v>
      </c>
      <c r="X3709">
        <v>0</v>
      </c>
      <c r="Y3709">
        <v>0</v>
      </c>
      <c r="Z3709">
        <v>0</v>
      </c>
      <c r="AA3709">
        <v>0</v>
      </c>
      <c r="AB3709">
        <v>0</v>
      </c>
      <c r="AC3709">
        <v>0</v>
      </c>
      <c r="AD3709">
        <v>0</v>
      </c>
      <c r="AE3709">
        <v>0</v>
      </c>
      <c r="AF3709">
        <v>0</v>
      </c>
    </row>
    <row r="3710" spans="1:32">
      <c r="A3710" t="s">
        <v>9313</v>
      </c>
      <c r="B3710" t="s">
        <v>19</v>
      </c>
      <c r="C3710">
        <v>0</v>
      </c>
      <c r="D3710">
        <v>0</v>
      </c>
      <c r="E3710">
        <v>0</v>
      </c>
      <c r="F3710">
        <v>0</v>
      </c>
      <c r="G3710">
        <v>0</v>
      </c>
      <c r="H3710">
        <v>0</v>
      </c>
      <c r="I3710">
        <v>0</v>
      </c>
      <c r="J3710">
        <v>0</v>
      </c>
      <c r="K3710">
        <v>0</v>
      </c>
      <c r="L3710">
        <v>0</v>
      </c>
      <c r="M3710">
        <v>0</v>
      </c>
      <c r="N3710">
        <v>0</v>
      </c>
      <c r="O3710">
        <v>0</v>
      </c>
      <c r="P3710">
        <v>0</v>
      </c>
      <c r="Q3710">
        <v>0</v>
      </c>
      <c r="R3710">
        <v>0</v>
      </c>
      <c r="S3710">
        <v>0</v>
      </c>
      <c r="T3710">
        <v>0</v>
      </c>
      <c r="U3710">
        <v>0</v>
      </c>
      <c r="V3710">
        <v>0</v>
      </c>
      <c r="W3710">
        <v>0</v>
      </c>
      <c r="X3710">
        <v>0</v>
      </c>
      <c r="Y3710">
        <v>0</v>
      </c>
      <c r="Z3710">
        <v>0</v>
      </c>
      <c r="AA3710">
        <v>0</v>
      </c>
      <c r="AB3710">
        <v>0</v>
      </c>
      <c r="AC3710">
        <v>0</v>
      </c>
      <c r="AD3710">
        <v>0</v>
      </c>
      <c r="AE3710">
        <v>0</v>
      </c>
      <c r="AF3710">
        <v>0</v>
      </c>
    </row>
    <row r="3711" spans="1:32">
      <c r="A3711" t="s">
        <v>9314</v>
      </c>
      <c r="B3711" t="s">
        <v>19</v>
      </c>
      <c r="C3711">
        <v>0</v>
      </c>
      <c r="D3711">
        <v>0</v>
      </c>
      <c r="E3711">
        <v>0</v>
      </c>
      <c r="F3711">
        <v>0</v>
      </c>
      <c r="G3711">
        <v>0</v>
      </c>
      <c r="H3711">
        <v>0</v>
      </c>
      <c r="I3711">
        <v>0</v>
      </c>
      <c r="J3711">
        <v>0</v>
      </c>
      <c r="K3711">
        <v>0</v>
      </c>
      <c r="L3711">
        <v>0</v>
      </c>
      <c r="M3711">
        <v>0</v>
      </c>
      <c r="N3711">
        <v>0</v>
      </c>
      <c r="O3711">
        <v>0</v>
      </c>
      <c r="P3711">
        <v>0</v>
      </c>
      <c r="Q3711">
        <v>0</v>
      </c>
      <c r="R3711">
        <v>0</v>
      </c>
      <c r="S3711">
        <v>0</v>
      </c>
      <c r="T3711">
        <v>0</v>
      </c>
      <c r="U3711">
        <v>0</v>
      </c>
      <c r="V3711">
        <v>0</v>
      </c>
      <c r="W3711">
        <v>0</v>
      </c>
      <c r="X3711">
        <v>0</v>
      </c>
      <c r="Y3711">
        <v>0</v>
      </c>
      <c r="Z3711">
        <v>0</v>
      </c>
      <c r="AA3711">
        <v>0</v>
      </c>
      <c r="AB3711">
        <v>0</v>
      </c>
      <c r="AC3711">
        <v>0</v>
      </c>
      <c r="AD3711">
        <v>0</v>
      </c>
      <c r="AE3711">
        <v>0</v>
      </c>
      <c r="AF3711">
        <v>0</v>
      </c>
    </row>
    <row r="3712" spans="1:32">
      <c r="A3712" t="s">
        <v>9315</v>
      </c>
      <c r="B3712" t="s">
        <v>19</v>
      </c>
      <c r="C3712">
        <v>0</v>
      </c>
      <c r="D3712">
        <v>0</v>
      </c>
      <c r="E3712">
        <v>0</v>
      </c>
      <c r="F3712">
        <v>0</v>
      </c>
      <c r="G3712">
        <v>0</v>
      </c>
      <c r="H3712">
        <v>0</v>
      </c>
      <c r="I3712">
        <v>0</v>
      </c>
      <c r="J3712">
        <v>0</v>
      </c>
      <c r="K3712">
        <v>0</v>
      </c>
      <c r="L3712">
        <v>0</v>
      </c>
      <c r="M3712">
        <v>0</v>
      </c>
      <c r="N3712">
        <v>0</v>
      </c>
      <c r="O3712">
        <v>0</v>
      </c>
      <c r="P3712">
        <v>0</v>
      </c>
      <c r="Q3712">
        <v>0</v>
      </c>
      <c r="R3712">
        <v>0</v>
      </c>
      <c r="S3712">
        <v>0</v>
      </c>
      <c r="T3712">
        <v>0</v>
      </c>
      <c r="U3712">
        <v>0</v>
      </c>
      <c r="V3712">
        <v>0</v>
      </c>
      <c r="W3712">
        <v>0</v>
      </c>
      <c r="X3712">
        <v>0</v>
      </c>
      <c r="Y3712">
        <v>0</v>
      </c>
      <c r="Z3712">
        <v>0</v>
      </c>
      <c r="AA3712">
        <v>0</v>
      </c>
      <c r="AB3712">
        <v>0</v>
      </c>
      <c r="AC3712">
        <v>0</v>
      </c>
      <c r="AD3712">
        <v>0</v>
      </c>
      <c r="AE3712">
        <v>0</v>
      </c>
      <c r="AF3712">
        <v>0</v>
      </c>
    </row>
    <row r="3713" spans="1:32">
      <c r="A3713" t="s">
        <v>9316</v>
      </c>
      <c r="B3713" t="s">
        <v>19</v>
      </c>
      <c r="C3713">
        <v>0</v>
      </c>
      <c r="D3713">
        <v>0</v>
      </c>
      <c r="E3713">
        <v>0</v>
      </c>
      <c r="F3713">
        <v>0</v>
      </c>
      <c r="G3713">
        <v>0</v>
      </c>
      <c r="H3713">
        <v>0</v>
      </c>
      <c r="I3713">
        <v>0</v>
      </c>
      <c r="J3713">
        <v>0</v>
      </c>
      <c r="K3713">
        <v>0</v>
      </c>
      <c r="L3713">
        <v>0</v>
      </c>
      <c r="M3713">
        <v>0</v>
      </c>
      <c r="N3713">
        <v>0</v>
      </c>
      <c r="O3713">
        <v>0</v>
      </c>
      <c r="P3713">
        <v>0</v>
      </c>
      <c r="Q3713">
        <v>0</v>
      </c>
      <c r="R3713">
        <v>0</v>
      </c>
      <c r="S3713">
        <v>0</v>
      </c>
      <c r="T3713">
        <v>0</v>
      </c>
      <c r="U3713">
        <v>0</v>
      </c>
      <c r="V3713">
        <v>0</v>
      </c>
      <c r="W3713">
        <v>0</v>
      </c>
      <c r="X3713">
        <v>0</v>
      </c>
      <c r="Y3713">
        <v>0</v>
      </c>
      <c r="Z3713">
        <v>0</v>
      </c>
      <c r="AA3713">
        <v>0</v>
      </c>
      <c r="AB3713">
        <v>0</v>
      </c>
      <c r="AC3713">
        <v>0</v>
      </c>
      <c r="AD3713">
        <v>0</v>
      </c>
      <c r="AE3713">
        <v>0</v>
      </c>
      <c r="AF3713">
        <v>0</v>
      </c>
    </row>
    <row r="3714" spans="1:32">
      <c r="A3714" t="s">
        <v>9317</v>
      </c>
      <c r="B3714" t="s">
        <v>19</v>
      </c>
      <c r="C3714">
        <v>0</v>
      </c>
      <c r="D3714">
        <v>0</v>
      </c>
      <c r="E3714">
        <v>0</v>
      </c>
      <c r="F3714">
        <v>0</v>
      </c>
      <c r="G3714">
        <v>0</v>
      </c>
      <c r="H3714">
        <v>0</v>
      </c>
      <c r="I3714">
        <v>0</v>
      </c>
      <c r="J3714">
        <v>0</v>
      </c>
      <c r="K3714">
        <v>0</v>
      </c>
      <c r="L3714">
        <v>0</v>
      </c>
      <c r="M3714">
        <v>0</v>
      </c>
      <c r="N3714">
        <v>0</v>
      </c>
      <c r="O3714">
        <v>0</v>
      </c>
      <c r="P3714">
        <v>0</v>
      </c>
      <c r="Q3714">
        <v>0</v>
      </c>
      <c r="R3714">
        <v>0</v>
      </c>
      <c r="S3714">
        <v>0</v>
      </c>
      <c r="T3714">
        <v>0</v>
      </c>
      <c r="U3714">
        <v>0</v>
      </c>
      <c r="V3714">
        <v>0</v>
      </c>
      <c r="W3714">
        <v>0</v>
      </c>
      <c r="X3714">
        <v>0</v>
      </c>
      <c r="Y3714">
        <v>0</v>
      </c>
      <c r="Z3714">
        <v>0</v>
      </c>
      <c r="AA3714">
        <v>0</v>
      </c>
      <c r="AB3714">
        <v>0</v>
      </c>
      <c r="AC3714">
        <v>0</v>
      </c>
      <c r="AD3714">
        <v>0</v>
      </c>
      <c r="AE3714">
        <v>0</v>
      </c>
      <c r="AF3714">
        <v>0</v>
      </c>
    </row>
    <row r="3715" spans="1:32">
      <c r="A3715" t="s">
        <v>9318</v>
      </c>
      <c r="B3715" t="s">
        <v>19</v>
      </c>
      <c r="C3715">
        <v>0</v>
      </c>
      <c r="D3715">
        <v>0</v>
      </c>
      <c r="E3715">
        <v>0</v>
      </c>
      <c r="F3715">
        <v>0</v>
      </c>
      <c r="G3715">
        <v>0</v>
      </c>
      <c r="H3715">
        <v>0</v>
      </c>
      <c r="I3715">
        <v>0</v>
      </c>
      <c r="J3715">
        <v>0</v>
      </c>
      <c r="K3715">
        <v>0</v>
      </c>
      <c r="L3715">
        <v>0</v>
      </c>
      <c r="M3715">
        <v>0</v>
      </c>
      <c r="N3715">
        <v>0</v>
      </c>
      <c r="O3715">
        <v>0</v>
      </c>
      <c r="P3715">
        <v>0</v>
      </c>
      <c r="Q3715">
        <v>0</v>
      </c>
      <c r="R3715">
        <v>0</v>
      </c>
      <c r="S3715">
        <v>0</v>
      </c>
      <c r="T3715">
        <v>0</v>
      </c>
      <c r="U3715">
        <v>0</v>
      </c>
      <c r="V3715">
        <v>0</v>
      </c>
      <c r="W3715">
        <v>0</v>
      </c>
      <c r="X3715">
        <v>0</v>
      </c>
      <c r="Y3715">
        <v>0</v>
      </c>
      <c r="Z3715">
        <v>0</v>
      </c>
      <c r="AA3715">
        <v>0</v>
      </c>
      <c r="AB3715">
        <v>0</v>
      </c>
      <c r="AC3715">
        <v>0</v>
      </c>
      <c r="AD3715">
        <v>0</v>
      </c>
      <c r="AE3715">
        <v>0</v>
      </c>
      <c r="AF3715">
        <v>0</v>
      </c>
    </row>
    <row r="3716" spans="1:32">
      <c r="A3716" t="s">
        <v>9319</v>
      </c>
      <c r="B3716" t="s">
        <v>19</v>
      </c>
      <c r="C3716">
        <v>0</v>
      </c>
      <c r="D3716">
        <v>0</v>
      </c>
      <c r="E3716">
        <v>0</v>
      </c>
      <c r="F3716">
        <v>0</v>
      </c>
      <c r="G3716">
        <v>0</v>
      </c>
      <c r="H3716">
        <v>0</v>
      </c>
      <c r="I3716">
        <v>0</v>
      </c>
      <c r="J3716">
        <v>0</v>
      </c>
      <c r="K3716">
        <v>0</v>
      </c>
      <c r="L3716">
        <v>0</v>
      </c>
      <c r="M3716">
        <v>0</v>
      </c>
      <c r="N3716">
        <v>0</v>
      </c>
      <c r="O3716">
        <v>0</v>
      </c>
      <c r="P3716">
        <v>0</v>
      </c>
      <c r="Q3716">
        <v>0</v>
      </c>
      <c r="R3716">
        <v>0</v>
      </c>
      <c r="S3716">
        <v>0</v>
      </c>
      <c r="T3716">
        <v>0</v>
      </c>
      <c r="U3716">
        <v>0</v>
      </c>
      <c r="V3716">
        <v>0</v>
      </c>
      <c r="W3716">
        <v>0</v>
      </c>
      <c r="X3716">
        <v>0</v>
      </c>
      <c r="Y3716">
        <v>0</v>
      </c>
      <c r="Z3716">
        <v>0</v>
      </c>
      <c r="AA3716">
        <v>0</v>
      </c>
      <c r="AB3716">
        <v>0</v>
      </c>
      <c r="AC3716">
        <v>0</v>
      </c>
      <c r="AD3716">
        <v>0</v>
      </c>
      <c r="AE3716">
        <v>0</v>
      </c>
      <c r="AF3716">
        <v>0</v>
      </c>
    </row>
    <row r="3717" spans="1:32">
      <c r="A3717" t="s">
        <v>9320</v>
      </c>
      <c r="B3717" t="s">
        <v>19</v>
      </c>
      <c r="C3717">
        <v>0</v>
      </c>
      <c r="D3717">
        <v>0</v>
      </c>
      <c r="E3717">
        <v>0</v>
      </c>
      <c r="F3717">
        <v>0</v>
      </c>
      <c r="G3717">
        <v>0</v>
      </c>
      <c r="H3717">
        <v>0</v>
      </c>
      <c r="I3717">
        <v>0</v>
      </c>
      <c r="J3717">
        <v>0</v>
      </c>
      <c r="K3717">
        <v>0</v>
      </c>
      <c r="L3717">
        <v>0</v>
      </c>
      <c r="M3717">
        <v>0</v>
      </c>
      <c r="N3717">
        <v>0</v>
      </c>
      <c r="O3717">
        <v>0</v>
      </c>
      <c r="P3717">
        <v>0</v>
      </c>
      <c r="Q3717">
        <v>0</v>
      </c>
      <c r="R3717">
        <v>0</v>
      </c>
      <c r="S3717">
        <v>0</v>
      </c>
      <c r="T3717">
        <v>0</v>
      </c>
      <c r="U3717">
        <v>0</v>
      </c>
      <c r="V3717">
        <v>0</v>
      </c>
      <c r="W3717">
        <v>0</v>
      </c>
      <c r="X3717">
        <v>0</v>
      </c>
      <c r="Y3717">
        <v>0</v>
      </c>
      <c r="Z3717">
        <v>0</v>
      </c>
      <c r="AA3717">
        <v>0</v>
      </c>
      <c r="AB3717">
        <v>0</v>
      </c>
      <c r="AC3717">
        <v>0</v>
      </c>
      <c r="AD3717">
        <v>0</v>
      </c>
      <c r="AE3717">
        <v>0</v>
      </c>
      <c r="AF3717">
        <v>0</v>
      </c>
    </row>
    <row r="3718" spans="1:32">
      <c r="A3718" t="s">
        <v>9321</v>
      </c>
      <c r="B3718" t="s">
        <v>19</v>
      </c>
      <c r="C3718">
        <v>0</v>
      </c>
      <c r="D3718">
        <v>0</v>
      </c>
      <c r="E3718">
        <v>0</v>
      </c>
      <c r="F3718">
        <v>0</v>
      </c>
      <c r="G3718">
        <v>0</v>
      </c>
      <c r="H3718">
        <v>0</v>
      </c>
      <c r="I3718">
        <v>0</v>
      </c>
      <c r="J3718">
        <v>0</v>
      </c>
      <c r="K3718">
        <v>0</v>
      </c>
      <c r="L3718">
        <v>0</v>
      </c>
      <c r="M3718">
        <v>0</v>
      </c>
      <c r="N3718">
        <v>0</v>
      </c>
      <c r="O3718">
        <v>0</v>
      </c>
      <c r="P3718">
        <v>0</v>
      </c>
      <c r="Q3718">
        <v>0</v>
      </c>
      <c r="R3718">
        <v>0</v>
      </c>
      <c r="S3718">
        <v>0</v>
      </c>
      <c r="T3718">
        <v>0</v>
      </c>
      <c r="U3718">
        <v>0</v>
      </c>
      <c r="V3718">
        <v>0</v>
      </c>
      <c r="W3718">
        <v>0</v>
      </c>
      <c r="X3718">
        <v>0</v>
      </c>
      <c r="Y3718">
        <v>0</v>
      </c>
      <c r="Z3718">
        <v>0</v>
      </c>
      <c r="AA3718">
        <v>0</v>
      </c>
      <c r="AB3718">
        <v>0</v>
      </c>
      <c r="AC3718">
        <v>0</v>
      </c>
      <c r="AD3718">
        <v>0</v>
      </c>
      <c r="AE3718">
        <v>0</v>
      </c>
      <c r="AF3718">
        <v>0</v>
      </c>
    </row>
    <row r="3719" spans="1:32">
      <c r="A3719" t="s">
        <v>9322</v>
      </c>
      <c r="B3719" t="s">
        <v>19</v>
      </c>
      <c r="C3719">
        <v>0</v>
      </c>
      <c r="D3719">
        <v>0</v>
      </c>
      <c r="E3719">
        <v>0</v>
      </c>
      <c r="F3719">
        <v>0</v>
      </c>
      <c r="G3719">
        <v>0</v>
      </c>
      <c r="H3719">
        <v>0</v>
      </c>
      <c r="I3719">
        <v>0</v>
      </c>
      <c r="J3719">
        <v>0</v>
      </c>
      <c r="K3719">
        <v>0</v>
      </c>
      <c r="L3719">
        <v>0</v>
      </c>
      <c r="M3719">
        <v>0</v>
      </c>
      <c r="N3719">
        <v>0</v>
      </c>
      <c r="O3719">
        <v>0</v>
      </c>
      <c r="P3719">
        <v>0</v>
      </c>
      <c r="Q3719">
        <v>0</v>
      </c>
      <c r="R3719">
        <v>0</v>
      </c>
      <c r="S3719">
        <v>0</v>
      </c>
      <c r="T3719">
        <v>0</v>
      </c>
      <c r="U3719">
        <v>0</v>
      </c>
      <c r="V3719">
        <v>0</v>
      </c>
      <c r="W3719">
        <v>0</v>
      </c>
      <c r="X3719">
        <v>0</v>
      </c>
      <c r="Y3719">
        <v>0</v>
      </c>
      <c r="Z3719">
        <v>0</v>
      </c>
      <c r="AA3719">
        <v>0</v>
      </c>
      <c r="AB3719">
        <v>0</v>
      </c>
      <c r="AC3719">
        <v>0</v>
      </c>
      <c r="AD3719">
        <v>0</v>
      </c>
      <c r="AE3719">
        <v>0</v>
      </c>
      <c r="AF3719">
        <v>0</v>
      </c>
    </row>
    <row r="3720" spans="1:32">
      <c r="A3720" t="s">
        <v>9323</v>
      </c>
      <c r="B3720" t="s">
        <v>19</v>
      </c>
      <c r="C3720">
        <v>0</v>
      </c>
      <c r="D3720">
        <v>0</v>
      </c>
      <c r="E3720">
        <v>0</v>
      </c>
      <c r="F3720">
        <v>0</v>
      </c>
      <c r="G3720">
        <v>0</v>
      </c>
      <c r="H3720">
        <v>0</v>
      </c>
      <c r="I3720">
        <v>0</v>
      </c>
      <c r="J3720">
        <v>0</v>
      </c>
      <c r="K3720">
        <v>0</v>
      </c>
      <c r="L3720">
        <v>0</v>
      </c>
      <c r="M3720">
        <v>0</v>
      </c>
      <c r="N3720">
        <v>0</v>
      </c>
      <c r="O3720">
        <v>0</v>
      </c>
      <c r="P3720">
        <v>0</v>
      </c>
      <c r="Q3720">
        <v>0</v>
      </c>
      <c r="R3720">
        <v>0</v>
      </c>
      <c r="S3720">
        <v>0</v>
      </c>
      <c r="T3720">
        <v>0</v>
      </c>
      <c r="U3720">
        <v>0</v>
      </c>
      <c r="V3720">
        <v>0</v>
      </c>
      <c r="W3720">
        <v>0</v>
      </c>
      <c r="X3720">
        <v>0</v>
      </c>
      <c r="Y3720">
        <v>0</v>
      </c>
      <c r="Z3720">
        <v>0</v>
      </c>
      <c r="AA3720">
        <v>0</v>
      </c>
      <c r="AB3720">
        <v>0</v>
      </c>
      <c r="AC3720">
        <v>0</v>
      </c>
      <c r="AD3720">
        <v>0</v>
      </c>
      <c r="AE3720">
        <v>0</v>
      </c>
      <c r="AF3720">
        <v>0</v>
      </c>
    </row>
    <row r="3721" spans="1:32">
      <c r="A3721" t="s">
        <v>9324</v>
      </c>
      <c r="B3721" t="s">
        <v>19</v>
      </c>
      <c r="C3721">
        <v>0</v>
      </c>
      <c r="D3721">
        <v>0</v>
      </c>
      <c r="E3721">
        <v>0</v>
      </c>
      <c r="F3721">
        <v>0</v>
      </c>
      <c r="G3721">
        <v>0</v>
      </c>
      <c r="H3721">
        <v>0</v>
      </c>
      <c r="I3721">
        <v>0</v>
      </c>
      <c r="J3721">
        <v>0</v>
      </c>
      <c r="K3721">
        <v>0</v>
      </c>
      <c r="L3721">
        <v>0</v>
      </c>
      <c r="M3721">
        <v>0</v>
      </c>
      <c r="N3721">
        <v>0</v>
      </c>
      <c r="O3721">
        <v>0</v>
      </c>
      <c r="P3721">
        <v>0</v>
      </c>
      <c r="Q3721">
        <v>0</v>
      </c>
      <c r="R3721">
        <v>0</v>
      </c>
      <c r="S3721">
        <v>0</v>
      </c>
      <c r="T3721">
        <v>0</v>
      </c>
      <c r="U3721">
        <v>0</v>
      </c>
      <c r="V3721">
        <v>0</v>
      </c>
      <c r="W3721">
        <v>0</v>
      </c>
      <c r="X3721">
        <v>0</v>
      </c>
      <c r="Y3721">
        <v>0</v>
      </c>
      <c r="Z3721">
        <v>0</v>
      </c>
      <c r="AA3721">
        <v>0</v>
      </c>
      <c r="AB3721">
        <v>0</v>
      </c>
      <c r="AC3721">
        <v>0</v>
      </c>
      <c r="AD3721">
        <v>0</v>
      </c>
      <c r="AE3721">
        <v>0</v>
      </c>
      <c r="AF3721">
        <v>0</v>
      </c>
    </row>
    <row r="3722" spans="1:32">
      <c r="A3722" t="s">
        <v>9325</v>
      </c>
      <c r="B3722" t="s">
        <v>19</v>
      </c>
      <c r="C3722">
        <v>0</v>
      </c>
      <c r="D3722">
        <v>0</v>
      </c>
      <c r="E3722">
        <v>0</v>
      </c>
      <c r="F3722">
        <v>0</v>
      </c>
      <c r="G3722">
        <v>0</v>
      </c>
      <c r="H3722">
        <v>0</v>
      </c>
      <c r="I3722">
        <v>0</v>
      </c>
      <c r="J3722">
        <v>0</v>
      </c>
      <c r="K3722">
        <v>0</v>
      </c>
      <c r="L3722">
        <v>0</v>
      </c>
      <c r="M3722">
        <v>0</v>
      </c>
      <c r="N3722">
        <v>0</v>
      </c>
      <c r="O3722">
        <v>0</v>
      </c>
      <c r="P3722">
        <v>0</v>
      </c>
      <c r="Q3722">
        <v>0</v>
      </c>
      <c r="R3722">
        <v>0</v>
      </c>
      <c r="S3722">
        <v>0</v>
      </c>
      <c r="T3722">
        <v>0</v>
      </c>
      <c r="U3722">
        <v>0</v>
      </c>
      <c r="V3722">
        <v>0</v>
      </c>
      <c r="W3722">
        <v>0</v>
      </c>
      <c r="X3722">
        <v>0</v>
      </c>
      <c r="Y3722">
        <v>0</v>
      </c>
      <c r="Z3722">
        <v>0</v>
      </c>
      <c r="AA3722">
        <v>0</v>
      </c>
      <c r="AB3722">
        <v>0</v>
      </c>
      <c r="AC3722">
        <v>0</v>
      </c>
      <c r="AD3722">
        <v>0</v>
      </c>
      <c r="AE3722">
        <v>0</v>
      </c>
      <c r="AF3722">
        <v>0</v>
      </c>
    </row>
    <row r="3723" spans="1:32">
      <c r="A3723" t="s">
        <v>9326</v>
      </c>
      <c r="B3723" t="s">
        <v>19</v>
      </c>
      <c r="C3723">
        <v>0</v>
      </c>
      <c r="D3723">
        <v>0</v>
      </c>
      <c r="E3723">
        <v>0</v>
      </c>
      <c r="F3723">
        <v>0</v>
      </c>
      <c r="G3723">
        <v>0</v>
      </c>
      <c r="H3723">
        <v>0</v>
      </c>
      <c r="I3723">
        <v>0</v>
      </c>
      <c r="J3723">
        <v>0</v>
      </c>
      <c r="K3723">
        <v>0</v>
      </c>
      <c r="L3723">
        <v>0</v>
      </c>
      <c r="M3723">
        <v>0</v>
      </c>
      <c r="N3723">
        <v>0</v>
      </c>
      <c r="O3723">
        <v>0</v>
      </c>
      <c r="P3723">
        <v>0</v>
      </c>
      <c r="Q3723">
        <v>0</v>
      </c>
      <c r="R3723">
        <v>0</v>
      </c>
      <c r="S3723">
        <v>0</v>
      </c>
      <c r="T3723">
        <v>0</v>
      </c>
      <c r="U3723">
        <v>0</v>
      </c>
      <c r="V3723">
        <v>0</v>
      </c>
      <c r="W3723">
        <v>0</v>
      </c>
      <c r="X3723">
        <v>0</v>
      </c>
      <c r="Y3723">
        <v>0</v>
      </c>
      <c r="Z3723">
        <v>0</v>
      </c>
      <c r="AA3723">
        <v>0</v>
      </c>
      <c r="AB3723">
        <v>0</v>
      </c>
      <c r="AC3723">
        <v>0</v>
      </c>
      <c r="AD3723">
        <v>0</v>
      </c>
      <c r="AE3723">
        <v>0</v>
      </c>
      <c r="AF3723">
        <v>0</v>
      </c>
    </row>
    <row r="3724" spans="1:32">
      <c r="A3724" t="s">
        <v>9327</v>
      </c>
      <c r="B3724" t="s">
        <v>19</v>
      </c>
      <c r="C3724">
        <v>0</v>
      </c>
      <c r="D3724">
        <v>0</v>
      </c>
      <c r="E3724">
        <v>0</v>
      </c>
      <c r="F3724">
        <v>0</v>
      </c>
      <c r="G3724">
        <v>0</v>
      </c>
      <c r="H3724">
        <v>0</v>
      </c>
      <c r="I3724">
        <v>0</v>
      </c>
      <c r="J3724">
        <v>0</v>
      </c>
      <c r="K3724">
        <v>0</v>
      </c>
      <c r="L3724">
        <v>0</v>
      </c>
      <c r="M3724">
        <v>0</v>
      </c>
      <c r="N3724">
        <v>0</v>
      </c>
      <c r="O3724">
        <v>0</v>
      </c>
      <c r="P3724">
        <v>0</v>
      </c>
      <c r="Q3724">
        <v>0</v>
      </c>
      <c r="R3724">
        <v>0</v>
      </c>
      <c r="S3724">
        <v>0</v>
      </c>
      <c r="T3724">
        <v>0</v>
      </c>
      <c r="U3724">
        <v>0</v>
      </c>
      <c r="V3724">
        <v>0</v>
      </c>
      <c r="W3724">
        <v>0</v>
      </c>
      <c r="X3724">
        <v>0</v>
      </c>
      <c r="Y3724">
        <v>0</v>
      </c>
      <c r="Z3724">
        <v>0</v>
      </c>
      <c r="AA3724">
        <v>0</v>
      </c>
      <c r="AB3724">
        <v>0</v>
      </c>
      <c r="AC3724">
        <v>0</v>
      </c>
      <c r="AD3724">
        <v>0</v>
      </c>
      <c r="AE3724">
        <v>0</v>
      </c>
      <c r="AF3724">
        <v>0</v>
      </c>
    </row>
    <row r="3725" spans="1:32">
      <c r="A3725" t="s">
        <v>9328</v>
      </c>
      <c r="B3725" t="s">
        <v>19</v>
      </c>
      <c r="C3725">
        <v>0</v>
      </c>
      <c r="D3725">
        <v>0</v>
      </c>
      <c r="E3725">
        <v>0</v>
      </c>
      <c r="F3725">
        <v>0</v>
      </c>
      <c r="G3725">
        <v>0</v>
      </c>
      <c r="H3725">
        <v>0</v>
      </c>
      <c r="I3725">
        <v>0</v>
      </c>
      <c r="J3725">
        <v>0</v>
      </c>
      <c r="K3725">
        <v>0</v>
      </c>
      <c r="L3725">
        <v>0</v>
      </c>
      <c r="M3725">
        <v>0</v>
      </c>
      <c r="N3725">
        <v>0</v>
      </c>
      <c r="O3725">
        <v>0</v>
      </c>
      <c r="P3725">
        <v>0</v>
      </c>
      <c r="Q3725">
        <v>0</v>
      </c>
      <c r="R3725">
        <v>0</v>
      </c>
      <c r="S3725">
        <v>0</v>
      </c>
      <c r="T3725">
        <v>0</v>
      </c>
      <c r="U3725">
        <v>0</v>
      </c>
      <c r="V3725">
        <v>0</v>
      </c>
      <c r="W3725">
        <v>0</v>
      </c>
      <c r="X3725">
        <v>0</v>
      </c>
      <c r="Y3725">
        <v>0</v>
      </c>
      <c r="Z3725">
        <v>0</v>
      </c>
      <c r="AA3725">
        <v>0</v>
      </c>
      <c r="AB3725">
        <v>0</v>
      </c>
      <c r="AC3725">
        <v>0</v>
      </c>
      <c r="AD3725">
        <v>0</v>
      </c>
      <c r="AE3725">
        <v>0</v>
      </c>
      <c r="AF3725">
        <v>0</v>
      </c>
    </row>
    <row r="3726" spans="1:32">
      <c r="A3726" t="s">
        <v>9329</v>
      </c>
      <c r="B3726" t="s">
        <v>19</v>
      </c>
      <c r="C3726">
        <v>0</v>
      </c>
      <c r="D3726">
        <v>0</v>
      </c>
      <c r="E3726">
        <v>0</v>
      </c>
      <c r="F3726">
        <v>0</v>
      </c>
      <c r="G3726">
        <v>0</v>
      </c>
      <c r="H3726">
        <v>0</v>
      </c>
      <c r="I3726">
        <v>0</v>
      </c>
      <c r="J3726">
        <v>0</v>
      </c>
      <c r="K3726">
        <v>0</v>
      </c>
      <c r="L3726">
        <v>0</v>
      </c>
      <c r="M3726">
        <v>0</v>
      </c>
      <c r="N3726">
        <v>0</v>
      </c>
      <c r="O3726">
        <v>0</v>
      </c>
      <c r="P3726">
        <v>0</v>
      </c>
      <c r="Q3726">
        <v>0</v>
      </c>
      <c r="R3726">
        <v>0</v>
      </c>
      <c r="S3726">
        <v>0</v>
      </c>
      <c r="T3726">
        <v>0</v>
      </c>
      <c r="U3726">
        <v>0</v>
      </c>
      <c r="V3726">
        <v>0</v>
      </c>
      <c r="W3726">
        <v>0</v>
      </c>
      <c r="X3726">
        <v>0</v>
      </c>
      <c r="Y3726">
        <v>0</v>
      </c>
      <c r="Z3726">
        <v>0</v>
      </c>
      <c r="AA3726">
        <v>0</v>
      </c>
      <c r="AB3726">
        <v>0</v>
      </c>
      <c r="AC3726">
        <v>0</v>
      </c>
      <c r="AD3726">
        <v>0</v>
      </c>
      <c r="AE3726">
        <v>0</v>
      </c>
      <c r="AF3726">
        <v>0</v>
      </c>
    </row>
    <row r="3727" spans="1:32">
      <c r="A3727" t="s">
        <v>9330</v>
      </c>
      <c r="B3727" t="s">
        <v>19</v>
      </c>
      <c r="C3727">
        <v>0</v>
      </c>
      <c r="D3727">
        <v>0</v>
      </c>
      <c r="E3727">
        <v>0</v>
      </c>
      <c r="F3727">
        <v>0</v>
      </c>
      <c r="G3727">
        <v>0</v>
      </c>
      <c r="H3727">
        <v>0</v>
      </c>
      <c r="I3727">
        <v>0</v>
      </c>
      <c r="J3727">
        <v>0</v>
      </c>
      <c r="K3727">
        <v>0</v>
      </c>
      <c r="L3727">
        <v>0</v>
      </c>
      <c r="M3727">
        <v>0</v>
      </c>
      <c r="N3727">
        <v>0</v>
      </c>
      <c r="O3727">
        <v>0</v>
      </c>
      <c r="P3727">
        <v>0</v>
      </c>
      <c r="Q3727">
        <v>0</v>
      </c>
      <c r="R3727">
        <v>0</v>
      </c>
      <c r="S3727">
        <v>0</v>
      </c>
      <c r="T3727">
        <v>0</v>
      </c>
      <c r="U3727">
        <v>0</v>
      </c>
      <c r="V3727">
        <v>0</v>
      </c>
      <c r="W3727">
        <v>0</v>
      </c>
      <c r="X3727">
        <v>0</v>
      </c>
      <c r="Y3727">
        <v>0</v>
      </c>
      <c r="Z3727">
        <v>0</v>
      </c>
      <c r="AA3727">
        <v>0</v>
      </c>
      <c r="AB3727">
        <v>0</v>
      </c>
      <c r="AC3727">
        <v>0</v>
      </c>
      <c r="AD3727">
        <v>0</v>
      </c>
      <c r="AE3727">
        <v>0</v>
      </c>
      <c r="AF3727">
        <v>0</v>
      </c>
    </row>
    <row r="3728" spans="1:32">
      <c r="A3728" t="s">
        <v>9331</v>
      </c>
      <c r="B3728" t="s">
        <v>19</v>
      </c>
      <c r="C3728">
        <v>0</v>
      </c>
      <c r="D3728">
        <v>0</v>
      </c>
      <c r="E3728">
        <v>0</v>
      </c>
      <c r="F3728">
        <v>0</v>
      </c>
      <c r="G3728">
        <v>0</v>
      </c>
      <c r="H3728">
        <v>0</v>
      </c>
      <c r="I3728">
        <v>0</v>
      </c>
      <c r="J3728">
        <v>0</v>
      </c>
      <c r="K3728">
        <v>0</v>
      </c>
      <c r="L3728">
        <v>0</v>
      </c>
      <c r="M3728">
        <v>0</v>
      </c>
      <c r="N3728">
        <v>0</v>
      </c>
      <c r="O3728">
        <v>0</v>
      </c>
      <c r="P3728">
        <v>0</v>
      </c>
      <c r="Q3728">
        <v>0</v>
      </c>
      <c r="R3728">
        <v>0</v>
      </c>
      <c r="S3728">
        <v>0</v>
      </c>
      <c r="T3728">
        <v>0</v>
      </c>
      <c r="U3728">
        <v>0</v>
      </c>
      <c r="V3728">
        <v>0</v>
      </c>
      <c r="W3728">
        <v>0</v>
      </c>
      <c r="X3728">
        <v>0</v>
      </c>
      <c r="Y3728">
        <v>0</v>
      </c>
      <c r="Z3728">
        <v>0</v>
      </c>
      <c r="AA3728">
        <v>0</v>
      </c>
      <c r="AB3728">
        <v>0</v>
      </c>
      <c r="AC3728">
        <v>0</v>
      </c>
      <c r="AD3728">
        <v>0</v>
      </c>
      <c r="AE3728">
        <v>0</v>
      </c>
      <c r="AF3728">
        <v>0</v>
      </c>
    </row>
    <row r="3729" spans="1:32">
      <c r="A3729" t="s">
        <v>9332</v>
      </c>
      <c r="B3729" t="s">
        <v>19</v>
      </c>
      <c r="C3729">
        <v>0</v>
      </c>
      <c r="D3729">
        <v>0</v>
      </c>
      <c r="E3729">
        <v>0</v>
      </c>
      <c r="F3729">
        <v>0</v>
      </c>
      <c r="G3729">
        <v>0</v>
      </c>
      <c r="H3729">
        <v>0</v>
      </c>
      <c r="I3729">
        <v>0</v>
      </c>
      <c r="J3729">
        <v>0</v>
      </c>
      <c r="K3729">
        <v>0</v>
      </c>
      <c r="L3729">
        <v>0</v>
      </c>
      <c r="M3729">
        <v>0</v>
      </c>
      <c r="N3729">
        <v>0</v>
      </c>
      <c r="O3729">
        <v>0</v>
      </c>
      <c r="P3729">
        <v>0</v>
      </c>
      <c r="Q3729">
        <v>0</v>
      </c>
      <c r="R3729">
        <v>0</v>
      </c>
      <c r="S3729">
        <v>0</v>
      </c>
      <c r="T3729">
        <v>0</v>
      </c>
      <c r="U3729">
        <v>0</v>
      </c>
      <c r="V3729">
        <v>0</v>
      </c>
      <c r="W3729">
        <v>0</v>
      </c>
      <c r="X3729">
        <v>0</v>
      </c>
      <c r="Y3729">
        <v>0</v>
      </c>
      <c r="Z3729">
        <v>0</v>
      </c>
      <c r="AA3729">
        <v>0</v>
      </c>
      <c r="AB3729">
        <v>0</v>
      </c>
      <c r="AC3729">
        <v>0</v>
      </c>
      <c r="AD3729">
        <v>0</v>
      </c>
      <c r="AE3729">
        <v>0</v>
      </c>
      <c r="AF3729">
        <v>0</v>
      </c>
    </row>
    <row r="3730" spans="1:32">
      <c r="A3730" t="s">
        <v>9333</v>
      </c>
      <c r="B3730" t="s">
        <v>19</v>
      </c>
      <c r="C3730">
        <v>0</v>
      </c>
      <c r="D3730">
        <v>0</v>
      </c>
      <c r="E3730">
        <v>0</v>
      </c>
      <c r="F3730">
        <v>0</v>
      </c>
      <c r="G3730">
        <v>0</v>
      </c>
      <c r="H3730">
        <v>0</v>
      </c>
      <c r="I3730">
        <v>0</v>
      </c>
      <c r="J3730">
        <v>0</v>
      </c>
      <c r="K3730">
        <v>0</v>
      </c>
      <c r="L3730">
        <v>0</v>
      </c>
      <c r="M3730">
        <v>0</v>
      </c>
      <c r="N3730">
        <v>0</v>
      </c>
      <c r="O3730">
        <v>0</v>
      </c>
      <c r="P3730">
        <v>0</v>
      </c>
      <c r="Q3730">
        <v>0</v>
      </c>
      <c r="R3730">
        <v>0</v>
      </c>
      <c r="S3730">
        <v>0</v>
      </c>
      <c r="T3730">
        <v>0</v>
      </c>
      <c r="U3730">
        <v>0</v>
      </c>
      <c r="V3730">
        <v>0</v>
      </c>
      <c r="W3730">
        <v>0</v>
      </c>
      <c r="X3730">
        <v>0</v>
      </c>
      <c r="Y3730">
        <v>0</v>
      </c>
      <c r="Z3730">
        <v>0</v>
      </c>
      <c r="AA3730">
        <v>0</v>
      </c>
      <c r="AB3730">
        <v>0</v>
      </c>
      <c r="AC3730">
        <v>0</v>
      </c>
      <c r="AD3730">
        <v>0</v>
      </c>
      <c r="AE3730">
        <v>0</v>
      </c>
      <c r="AF3730">
        <v>0</v>
      </c>
    </row>
    <row r="3731" spans="1:32">
      <c r="A3731" t="s">
        <v>9334</v>
      </c>
      <c r="B3731" t="s">
        <v>19</v>
      </c>
      <c r="C3731">
        <v>0</v>
      </c>
      <c r="D3731">
        <v>0</v>
      </c>
      <c r="E3731">
        <v>0</v>
      </c>
      <c r="F3731">
        <v>0</v>
      </c>
      <c r="G3731">
        <v>0</v>
      </c>
      <c r="H3731">
        <v>0</v>
      </c>
      <c r="I3731">
        <v>0</v>
      </c>
      <c r="J3731">
        <v>0</v>
      </c>
      <c r="K3731">
        <v>0</v>
      </c>
      <c r="L3731">
        <v>0</v>
      </c>
      <c r="M3731">
        <v>0</v>
      </c>
      <c r="N3731">
        <v>0</v>
      </c>
      <c r="O3731">
        <v>0</v>
      </c>
      <c r="P3731">
        <v>0</v>
      </c>
      <c r="Q3731">
        <v>0</v>
      </c>
      <c r="R3731">
        <v>0</v>
      </c>
      <c r="S3731">
        <v>0</v>
      </c>
      <c r="T3731">
        <v>0</v>
      </c>
      <c r="U3731">
        <v>0</v>
      </c>
      <c r="V3731">
        <v>0</v>
      </c>
      <c r="W3731">
        <v>0</v>
      </c>
      <c r="X3731">
        <v>0</v>
      </c>
      <c r="Y3731">
        <v>0</v>
      </c>
      <c r="Z3731">
        <v>0</v>
      </c>
      <c r="AA3731">
        <v>0</v>
      </c>
      <c r="AB3731">
        <v>0</v>
      </c>
      <c r="AC3731">
        <v>0</v>
      </c>
      <c r="AD3731">
        <v>0</v>
      </c>
      <c r="AE3731">
        <v>0</v>
      </c>
      <c r="AF3731">
        <v>0</v>
      </c>
    </row>
    <row r="3732" spans="1:32">
      <c r="A3732" t="s">
        <v>9335</v>
      </c>
      <c r="B3732" t="s">
        <v>19</v>
      </c>
      <c r="C3732">
        <v>0</v>
      </c>
      <c r="D3732">
        <v>0</v>
      </c>
      <c r="E3732">
        <v>0</v>
      </c>
      <c r="F3732">
        <v>0</v>
      </c>
      <c r="G3732">
        <v>0</v>
      </c>
      <c r="H3732">
        <v>0</v>
      </c>
      <c r="I3732">
        <v>0</v>
      </c>
      <c r="J3732">
        <v>0</v>
      </c>
      <c r="K3732">
        <v>0</v>
      </c>
      <c r="L3732">
        <v>0</v>
      </c>
      <c r="M3732">
        <v>0</v>
      </c>
      <c r="N3732">
        <v>0</v>
      </c>
      <c r="O3732">
        <v>0</v>
      </c>
      <c r="P3732">
        <v>0</v>
      </c>
      <c r="Q3732">
        <v>0</v>
      </c>
      <c r="R3732">
        <v>0</v>
      </c>
      <c r="S3732">
        <v>0</v>
      </c>
      <c r="T3732">
        <v>0</v>
      </c>
      <c r="U3732">
        <v>0</v>
      </c>
      <c r="V3732">
        <v>0</v>
      </c>
      <c r="W3732">
        <v>0</v>
      </c>
      <c r="X3732">
        <v>0</v>
      </c>
      <c r="Y3732">
        <v>0</v>
      </c>
      <c r="Z3732">
        <v>0</v>
      </c>
      <c r="AA3732">
        <v>0</v>
      </c>
      <c r="AB3732">
        <v>0</v>
      </c>
      <c r="AC3732">
        <v>0</v>
      </c>
      <c r="AD3732">
        <v>0</v>
      </c>
      <c r="AE3732">
        <v>0</v>
      </c>
      <c r="AF3732">
        <v>0</v>
      </c>
    </row>
    <row r="3733" spans="1:32">
      <c r="A3733" t="s">
        <v>9336</v>
      </c>
      <c r="B3733" t="s">
        <v>19</v>
      </c>
      <c r="C3733">
        <v>0</v>
      </c>
      <c r="D3733">
        <v>0</v>
      </c>
      <c r="E3733">
        <v>0</v>
      </c>
      <c r="F3733">
        <v>0</v>
      </c>
      <c r="G3733">
        <v>0</v>
      </c>
      <c r="H3733">
        <v>0</v>
      </c>
      <c r="I3733">
        <v>0</v>
      </c>
      <c r="J3733">
        <v>0</v>
      </c>
      <c r="K3733">
        <v>0</v>
      </c>
      <c r="L3733">
        <v>0</v>
      </c>
      <c r="M3733">
        <v>0</v>
      </c>
      <c r="N3733">
        <v>0</v>
      </c>
      <c r="O3733">
        <v>0</v>
      </c>
      <c r="P3733">
        <v>0</v>
      </c>
      <c r="Q3733">
        <v>0</v>
      </c>
      <c r="R3733">
        <v>0</v>
      </c>
      <c r="S3733">
        <v>0</v>
      </c>
      <c r="T3733">
        <v>0</v>
      </c>
      <c r="U3733">
        <v>0</v>
      </c>
      <c r="V3733">
        <v>0</v>
      </c>
      <c r="W3733">
        <v>0</v>
      </c>
      <c r="X3733">
        <v>0</v>
      </c>
      <c r="Y3733">
        <v>0</v>
      </c>
      <c r="Z3733">
        <v>0</v>
      </c>
      <c r="AA3733">
        <v>0</v>
      </c>
      <c r="AB3733">
        <v>0</v>
      </c>
      <c r="AC3733">
        <v>0</v>
      </c>
      <c r="AD3733">
        <v>0</v>
      </c>
      <c r="AE3733">
        <v>0</v>
      </c>
      <c r="AF3733">
        <v>0</v>
      </c>
    </row>
    <row r="3734" spans="1:32">
      <c r="A3734" t="s">
        <v>9337</v>
      </c>
      <c r="B3734" t="s">
        <v>19</v>
      </c>
      <c r="C3734">
        <v>0</v>
      </c>
      <c r="D3734">
        <v>0</v>
      </c>
      <c r="E3734">
        <v>0</v>
      </c>
      <c r="F3734">
        <v>0</v>
      </c>
      <c r="G3734">
        <v>0</v>
      </c>
      <c r="H3734">
        <v>0</v>
      </c>
      <c r="I3734">
        <v>0</v>
      </c>
      <c r="J3734">
        <v>0</v>
      </c>
      <c r="K3734">
        <v>0</v>
      </c>
      <c r="L3734">
        <v>0</v>
      </c>
      <c r="M3734">
        <v>0</v>
      </c>
      <c r="N3734">
        <v>0</v>
      </c>
      <c r="O3734">
        <v>0</v>
      </c>
      <c r="P3734">
        <v>0</v>
      </c>
      <c r="Q3734">
        <v>0</v>
      </c>
      <c r="R3734">
        <v>0</v>
      </c>
      <c r="S3734">
        <v>0</v>
      </c>
      <c r="T3734">
        <v>0</v>
      </c>
      <c r="U3734">
        <v>0</v>
      </c>
      <c r="V3734">
        <v>0</v>
      </c>
      <c r="W3734">
        <v>0</v>
      </c>
      <c r="X3734">
        <v>0</v>
      </c>
      <c r="Y3734">
        <v>0</v>
      </c>
      <c r="Z3734">
        <v>0</v>
      </c>
      <c r="AA3734">
        <v>0</v>
      </c>
      <c r="AB3734">
        <v>0</v>
      </c>
      <c r="AC3734">
        <v>0</v>
      </c>
      <c r="AD3734">
        <v>0</v>
      </c>
      <c r="AE3734">
        <v>0</v>
      </c>
      <c r="AF3734">
        <v>0</v>
      </c>
    </row>
    <row r="3735" spans="1:32">
      <c r="A3735" t="s">
        <v>9338</v>
      </c>
      <c r="B3735" t="s">
        <v>19</v>
      </c>
      <c r="C3735">
        <v>0</v>
      </c>
      <c r="D3735">
        <v>0</v>
      </c>
      <c r="E3735">
        <v>0</v>
      </c>
      <c r="F3735">
        <v>0</v>
      </c>
      <c r="G3735">
        <v>0</v>
      </c>
      <c r="H3735">
        <v>0</v>
      </c>
      <c r="I3735">
        <v>0</v>
      </c>
      <c r="J3735">
        <v>0</v>
      </c>
      <c r="K3735">
        <v>0</v>
      </c>
      <c r="L3735">
        <v>0</v>
      </c>
      <c r="M3735">
        <v>0</v>
      </c>
      <c r="N3735">
        <v>0</v>
      </c>
      <c r="O3735">
        <v>0</v>
      </c>
      <c r="P3735">
        <v>0</v>
      </c>
      <c r="Q3735">
        <v>0</v>
      </c>
      <c r="R3735">
        <v>0</v>
      </c>
      <c r="S3735">
        <v>0</v>
      </c>
      <c r="T3735">
        <v>0</v>
      </c>
      <c r="U3735">
        <v>0</v>
      </c>
      <c r="V3735">
        <v>0</v>
      </c>
      <c r="W3735">
        <v>0</v>
      </c>
      <c r="X3735">
        <v>0</v>
      </c>
      <c r="Y3735">
        <v>0</v>
      </c>
      <c r="Z3735">
        <v>0</v>
      </c>
      <c r="AA3735">
        <v>0</v>
      </c>
      <c r="AB3735">
        <v>0</v>
      </c>
      <c r="AC3735">
        <v>0</v>
      </c>
      <c r="AD3735">
        <v>0</v>
      </c>
      <c r="AE3735">
        <v>0</v>
      </c>
      <c r="AF3735">
        <v>0</v>
      </c>
    </row>
    <row r="3736" spans="1:32">
      <c r="A3736" t="s">
        <v>9339</v>
      </c>
      <c r="B3736" t="s">
        <v>19</v>
      </c>
      <c r="C3736">
        <v>0</v>
      </c>
      <c r="D3736">
        <v>0</v>
      </c>
      <c r="E3736">
        <v>0</v>
      </c>
      <c r="F3736">
        <v>0</v>
      </c>
      <c r="G3736">
        <v>0</v>
      </c>
      <c r="H3736">
        <v>0</v>
      </c>
      <c r="I3736">
        <v>0</v>
      </c>
      <c r="J3736">
        <v>0</v>
      </c>
      <c r="K3736">
        <v>0</v>
      </c>
      <c r="L3736">
        <v>0</v>
      </c>
      <c r="M3736">
        <v>0</v>
      </c>
      <c r="N3736">
        <v>0</v>
      </c>
      <c r="O3736">
        <v>0</v>
      </c>
      <c r="P3736">
        <v>0</v>
      </c>
      <c r="Q3736">
        <v>0</v>
      </c>
      <c r="R3736">
        <v>0</v>
      </c>
      <c r="S3736">
        <v>0</v>
      </c>
      <c r="T3736">
        <v>0</v>
      </c>
      <c r="U3736">
        <v>0</v>
      </c>
      <c r="V3736">
        <v>0</v>
      </c>
      <c r="W3736">
        <v>0</v>
      </c>
      <c r="X3736">
        <v>0</v>
      </c>
      <c r="Y3736">
        <v>0</v>
      </c>
      <c r="Z3736">
        <v>0</v>
      </c>
      <c r="AA3736">
        <v>0</v>
      </c>
      <c r="AB3736">
        <v>0</v>
      </c>
      <c r="AC3736">
        <v>0</v>
      </c>
      <c r="AD3736">
        <v>0</v>
      </c>
      <c r="AE3736">
        <v>0</v>
      </c>
      <c r="AF3736">
        <v>0</v>
      </c>
    </row>
    <row r="3737" spans="1:32">
      <c r="A3737" t="s">
        <v>9340</v>
      </c>
      <c r="B3737" t="s">
        <v>19</v>
      </c>
      <c r="C3737">
        <v>0</v>
      </c>
      <c r="D3737">
        <v>0</v>
      </c>
      <c r="E3737">
        <v>0</v>
      </c>
      <c r="F3737">
        <v>0</v>
      </c>
      <c r="G3737">
        <v>0</v>
      </c>
      <c r="H3737">
        <v>0</v>
      </c>
      <c r="I3737">
        <v>0</v>
      </c>
      <c r="J3737">
        <v>0</v>
      </c>
      <c r="K3737">
        <v>0</v>
      </c>
      <c r="L3737">
        <v>0</v>
      </c>
      <c r="M3737">
        <v>0</v>
      </c>
      <c r="N3737">
        <v>0</v>
      </c>
      <c r="O3737">
        <v>0</v>
      </c>
      <c r="P3737">
        <v>0</v>
      </c>
      <c r="Q3737">
        <v>0</v>
      </c>
      <c r="R3737">
        <v>0</v>
      </c>
      <c r="S3737">
        <v>0</v>
      </c>
      <c r="T3737">
        <v>0</v>
      </c>
      <c r="U3737">
        <v>0</v>
      </c>
      <c r="V3737">
        <v>0</v>
      </c>
      <c r="W3737">
        <v>0</v>
      </c>
      <c r="X3737">
        <v>0</v>
      </c>
      <c r="Y3737">
        <v>0</v>
      </c>
      <c r="Z3737">
        <v>0</v>
      </c>
      <c r="AA3737">
        <v>0</v>
      </c>
      <c r="AB3737">
        <v>0</v>
      </c>
      <c r="AC3737">
        <v>0</v>
      </c>
      <c r="AD3737">
        <v>0</v>
      </c>
      <c r="AE3737">
        <v>0</v>
      </c>
      <c r="AF3737">
        <v>0</v>
      </c>
    </row>
    <row r="3738" spans="1:32">
      <c r="A3738" t="s">
        <v>9341</v>
      </c>
      <c r="B3738" t="s">
        <v>19</v>
      </c>
      <c r="C3738">
        <v>0</v>
      </c>
      <c r="D3738">
        <v>0</v>
      </c>
      <c r="E3738">
        <v>0</v>
      </c>
      <c r="F3738">
        <v>0</v>
      </c>
      <c r="G3738">
        <v>0</v>
      </c>
      <c r="H3738">
        <v>0</v>
      </c>
      <c r="I3738">
        <v>0</v>
      </c>
      <c r="J3738">
        <v>0</v>
      </c>
      <c r="K3738">
        <v>0</v>
      </c>
      <c r="L3738">
        <v>0</v>
      </c>
      <c r="M3738">
        <v>0</v>
      </c>
      <c r="N3738">
        <v>0</v>
      </c>
      <c r="O3738">
        <v>0</v>
      </c>
      <c r="P3738">
        <v>0</v>
      </c>
      <c r="Q3738">
        <v>0</v>
      </c>
      <c r="R3738">
        <v>0</v>
      </c>
      <c r="S3738">
        <v>0</v>
      </c>
      <c r="T3738">
        <v>0</v>
      </c>
      <c r="U3738">
        <v>0</v>
      </c>
      <c r="V3738">
        <v>0</v>
      </c>
      <c r="W3738">
        <v>0</v>
      </c>
      <c r="X3738">
        <v>0</v>
      </c>
      <c r="Y3738">
        <v>0</v>
      </c>
      <c r="Z3738">
        <v>0</v>
      </c>
      <c r="AA3738">
        <v>0</v>
      </c>
      <c r="AB3738">
        <v>0</v>
      </c>
      <c r="AC3738">
        <v>0</v>
      </c>
      <c r="AD3738">
        <v>0</v>
      </c>
      <c r="AE3738">
        <v>0</v>
      </c>
      <c r="AF3738">
        <v>0</v>
      </c>
    </row>
    <row r="3739" spans="1:32">
      <c r="A3739" t="s">
        <v>9342</v>
      </c>
      <c r="B3739" t="s">
        <v>19</v>
      </c>
      <c r="C3739">
        <v>0</v>
      </c>
      <c r="D3739">
        <v>0</v>
      </c>
      <c r="E3739">
        <v>0</v>
      </c>
      <c r="F3739">
        <v>0</v>
      </c>
      <c r="G3739">
        <v>0</v>
      </c>
      <c r="H3739">
        <v>0</v>
      </c>
      <c r="I3739">
        <v>0</v>
      </c>
      <c r="J3739">
        <v>0</v>
      </c>
      <c r="K3739">
        <v>0</v>
      </c>
      <c r="L3739">
        <v>0</v>
      </c>
      <c r="M3739">
        <v>0</v>
      </c>
      <c r="N3739">
        <v>0</v>
      </c>
      <c r="O3739">
        <v>0</v>
      </c>
      <c r="P3739">
        <v>0</v>
      </c>
      <c r="Q3739">
        <v>0</v>
      </c>
      <c r="R3739">
        <v>0</v>
      </c>
      <c r="S3739">
        <v>0</v>
      </c>
      <c r="T3739">
        <v>0</v>
      </c>
      <c r="U3739">
        <v>0</v>
      </c>
      <c r="V3739">
        <v>0</v>
      </c>
      <c r="W3739">
        <v>0</v>
      </c>
      <c r="X3739">
        <v>0</v>
      </c>
      <c r="Y3739">
        <v>0</v>
      </c>
      <c r="Z3739">
        <v>0</v>
      </c>
      <c r="AA3739">
        <v>0</v>
      </c>
      <c r="AB3739">
        <v>0</v>
      </c>
      <c r="AC3739">
        <v>0</v>
      </c>
      <c r="AD3739">
        <v>0</v>
      </c>
      <c r="AE3739">
        <v>0</v>
      </c>
      <c r="AF3739">
        <v>0</v>
      </c>
    </row>
    <row r="3740" spans="1:32">
      <c r="A3740" t="s">
        <v>9343</v>
      </c>
      <c r="B3740" t="s">
        <v>19</v>
      </c>
      <c r="C3740">
        <v>0</v>
      </c>
      <c r="D3740">
        <v>0</v>
      </c>
      <c r="E3740">
        <v>0</v>
      </c>
      <c r="F3740">
        <v>0</v>
      </c>
      <c r="G3740">
        <v>0</v>
      </c>
      <c r="H3740">
        <v>0</v>
      </c>
      <c r="I3740">
        <v>0</v>
      </c>
      <c r="J3740">
        <v>0</v>
      </c>
      <c r="K3740">
        <v>0</v>
      </c>
      <c r="L3740">
        <v>0</v>
      </c>
      <c r="M3740">
        <v>0</v>
      </c>
      <c r="N3740">
        <v>0</v>
      </c>
      <c r="O3740">
        <v>0</v>
      </c>
      <c r="P3740">
        <v>0</v>
      </c>
      <c r="Q3740">
        <v>0</v>
      </c>
      <c r="R3740">
        <v>0</v>
      </c>
      <c r="S3740">
        <v>0</v>
      </c>
      <c r="T3740">
        <v>0</v>
      </c>
      <c r="U3740">
        <v>0</v>
      </c>
      <c r="V3740">
        <v>0</v>
      </c>
      <c r="W3740">
        <v>0</v>
      </c>
      <c r="X3740">
        <v>0</v>
      </c>
      <c r="Y3740">
        <v>0</v>
      </c>
      <c r="Z3740">
        <v>0</v>
      </c>
      <c r="AA3740">
        <v>0</v>
      </c>
      <c r="AB3740">
        <v>0</v>
      </c>
      <c r="AC3740">
        <v>0</v>
      </c>
      <c r="AD3740">
        <v>0</v>
      </c>
      <c r="AE3740">
        <v>0</v>
      </c>
      <c r="AF3740">
        <v>0</v>
      </c>
    </row>
    <row r="3741" spans="1:32">
      <c r="A3741" t="s">
        <v>9344</v>
      </c>
      <c r="B3741" t="s">
        <v>19</v>
      </c>
      <c r="C3741">
        <v>0</v>
      </c>
      <c r="D3741">
        <v>0</v>
      </c>
      <c r="E3741">
        <v>0</v>
      </c>
      <c r="F3741">
        <v>0</v>
      </c>
      <c r="G3741">
        <v>0</v>
      </c>
      <c r="H3741">
        <v>0</v>
      </c>
      <c r="I3741">
        <v>0</v>
      </c>
      <c r="J3741">
        <v>0</v>
      </c>
      <c r="K3741">
        <v>0</v>
      </c>
      <c r="L3741">
        <v>0</v>
      </c>
      <c r="M3741">
        <v>0</v>
      </c>
      <c r="N3741">
        <v>0</v>
      </c>
      <c r="O3741">
        <v>0</v>
      </c>
      <c r="P3741">
        <v>0</v>
      </c>
      <c r="Q3741">
        <v>0</v>
      </c>
      <c r="R3741">
        <v>0</v>
      </c>
      <c r="S3741">
        <v>0</v>
      </c>
      <c r="T3741">
        <v>0</v>
      </c>
      <c r="U3741">
        <v>0</v>
      </c>
      <c r="V3741">
        <v>0</v>
      </c>
      <c r="W3741">
        <v>0</v>
      </c>
      <c r="X3741">
        <v>0</v>
      </c>
      <c r="Y3741">
        <v>0</v>
      </c>
      <c r="Z3741">
        <v>0</v>
      </c>
      <c r="AA3741">
        <v>0</v>
      </c>
      <c r="AB3741">
        <v>0</v>
      </c>
      <c r="AC3741">
        <v>0</v>
      </c>
      <c r="AD3741">
        <v>0</v>
      </c>
      <c r="AE3741">
        <v>0</v>
      </c>
      <c r="AF3741">
        <v>0</v>
      </c>
    </row>
    <row r="3742" spans="1:32">
      <c r="A3742" t="s">
        <v>9345</v>
      </c>
      <c r="B3742" t="s">
        <v>19</v>
      </c>
      <c r="C3742">
        <v>0</v>
      </c>
      <c r="D3742">
        <v>0</v>
      </c>
      <c r="E3742">
        <v>0</v>
      </c>
      <c r="F3742">
        <v>0</v>
      </c>
      <c r="G3742">
        <v>0</v>
      </c>
      <c r="H3742">
        <v>0</v>
      </c>
      <c r="I3742">
        <v>0</v>
      </c>
      <c r="J3742">
        <v>0</v>
      </c>
      <c r="K3742">
        <v>0</v>
      </c>
      <c r="L3742">
        <v>0</v>
      </c>
      <c r="M3742">
        <v>0</v>
      </c>
      <c r="N3742">
        <v>0</v>
      </c>
      <c r="O3742">
        <v>0</v>
      </c>
      <c r="P3742">
        <v>0</v>
      </c>
      <c r="Q3742">
        <v>0</v>
      </c>
      <c r="R3742">
        <v>0</v>
      </c>
      <c r="S3742">
        <v>0</v>
      </c>
      <c r="T3742">
        <v>0</v>
      </c>
      <c r="U3742">
        <v>0</v>
      </c>
      <c r="V3742">
        <v>0</v>
      </c>
      <c r="W3742">
        <v>0</v>
      </c>
      <c r="X3742">
        <v>0</v>
      </c>
      <c r="Y3742">
        <v>0</v>
      </c>
      <c r="Z3742">
        <v>0</v>
      </c>
      <c r="AA3742">
        <v>0</v>
      </c>
      <c r="AB3742">
        <v>0</v>
      </c>
      <c r="AC3742">
        <v>0</v>
      </c>
      <c r="AD3742">
        <v>0</v>
      </c>
      <c r="AE3742">
        <v>0</v>
      </c>
      <c r="AF3742">
        <v>0</v>
      </c>
    </row>
    <row r="3743" spans="1:32">
      <c r="A3743" t="s">
        <v>9346</v>
      </c>
      <c r="B3743" t="s">
        <v>19</v>
      </c>
      <c r="C3743">
        <v>0</v>
      </c>
      <c r="D3743">
        <v>0</v>
      </c>
      <c r="E3743">
        <v>0</v>
      </c>
      <c r="F3743">
        <v>0</v>
      </c>
      <c r="G3743">
        <v>0</v>
      </c>
      <c r="H3743">
        <v>0</v>
      </c>
      <c r="I3743">
        <v>0</v>
      </c>
      <c r="J3743">
        <v>0</v>
      </c>
      <c r="K3743">
        <v>0</v>
      </c>
      <c r="L3743">
        <v>0</v>
      </c>
      <c r="M3743">
        <v>0</v>
      </c>
      <c r="N3743">
        <v>0</v>
      </c>
      <c r="O3743">
        <v>0</v>
      </c>
      <c r="P3743">
        <v>0</v>
      </c>
      <c r="Q3743">
        <v>0</v>
      </c>
      <c r="R3743">
        <v>0</v>
      </c>
      <c r="S3743">
        <v>0</v>
      </c>
      <c r="T3743">
        <v>0</v>
      </c>
      <c r="U3743">
        <v>0</v>
      </c>
      <c r="V3743">
        <v>0</v>
      </c>
      <c r="W3743">
        <v>0</v>
      </c>
      <c r="X3743">
        <v>0</v>
      </c>
      <c r="Y3743">
        <v>0</v>
      </c>
      <c r="Z3743">
        <v>0</v>
      </c>
      <c r="AA3743">
        <v>0</v>
      </c>
      <c r="AB3743">
        <v>0</v>
      </c>
      <c r="AC3743">
        <v>0</v>
      </c>
      <c r="AD3743">
        <v>0</v>
      </c>
      <c r="AE3743">
        <v>0</v>
      </c>
      <c r="AF3743">
        <v>0</v>
      </c>
    </row>
    <row r="3744" spans="1:32">
      <c r="A3744" t="s">
        <v>9347</v>
      </c>
      <c r="B3744" t="s">
        <v>19</v>
      </c>
      <c r="C3744">
        <v>0</v>
      </c>
      <c r="D3744">
        <v>0</v>
      </c>
      <c r="E3744">
        <v>0</v>
      </c>
      <c r="F3744">
        <v>0</v>
      </c>
      <c r="G3744">
        <v>0</v>
      </c>
      <c r="H3744">
        <v>0</v>
      </c>
      <c r="I3744">
        <v>0</v>
      </c>
      <c r="J3744">
        <v>0</v>
      </c>
      <c r="K3744">
        <v>0</v>
      </c>
      <c r="L3744">
        <v>0</v>
      </c>
      <c r="M3744">
        <v>0</v>
      </c>
      <c r="N3744">
        <v>0</v>
      </c>
      <c r="O3744">
        <v>0</v>
      </c>
      <c r="P3744">
        <v>0</v>
      </c>
      <c r="Q3744">
        <v>0</v>
      </c>
      <c r="R3744">
        <v>0</v>
      </c>
      <c r="S3744">
        <v>0</v>
      </c>
      <c r="T3744">
        <v>0</v>
      </c>
      <c r="U3744">
        <v>0</v>
      </c>
      <c r="V3744">
        <v>0</v>
      </c>
      <c r="W3744">
        <v>0</v>
      </c>
      <c r="X3744">
        <v>0</v>
      </c>
      <c r="Y3744">
        <v>0</v>
      </c>
      <c r="Z3744">
        <v>0</v>
      </c>
      <c r="AA3744">
        <v>0</v>
      </c>
      <c r="AB3744">
        <v>0</v>
      </c>
      <c r="AC3744">
        <v>0</v>
      </c>
      <c r="AD3744">
        <v>0</v>
      </c>
      <c r="AE3744">
        <v>0</v>
      </c>
      <c r="AF3744">
        <v>0</v>
      </c>
    </row>
    <row r="3745" spans="1:32">
      <c r="A3745" t="s">
        <v>9348</v>
      </c>
      <c r="B3745" t="s">
        <v>19</v>
      </c>
      <c r="C3745">
        <v>0</v>
      </c>
      <c r="D3745">
        <v>0</v>
      </c>
      <c r="E3745">
        <v>0</v>
      </c>
      <c r="F3745">
        <v>0</v>
      </c>
      <c r="G3745">
        <v>0</v>
      </c>
      <c r="H3745">
        <v>0</v>
      </c>
      <c r="I3745">
        <v>0</v>
      </c>
      <c r="J3745">
        <v>0</v>
      </c>
      <c r="K3745">
        <v>0</v>
      </c>
      <c r="L3745">
        <v>0</v>
      </c>
      <c r="M3745">
        <v>0</v>
      </c>
      <c r="N3745">
        <v>0</v>
      </c>
      <c r="O3745">
        <v>0</v>
      </c>
      <c r="P3745">
        <v>0</v>
      </c>
      <c r="Q3745">
        <v>0</v>
      </c>
      <c r="R3745">
        <v>0</v>
      </c>
      <c r="S3745">
        <v>0</v>
      </c>
      <c r="T3745">
        <v>0</v>
      </c>
      <c r="U3745">
        <v>0</v>
      </c>
      <c r="V3745">
        <v>0</v>
      </c>
      <c r="W3745">
        <v>0</v>
      </c>
      <c r="X3745">
        <v>0</v>
      </c>
      <c r="Y3745">
        <v>0</v>
      </c>
      <c r="Z3745">
        <v>0</v>
      </c>
      <c r="AA3745">
        <v>0</v>
      </c>
      <c r="AB3745">
        <v>0</v>
      </c>
      <c r="AC3745">
        <v>0</v>
      </c>
      <c r="AD3745">
        <v>0</v>
      </c>
      <c r="AE3745">
        <v>0</v>
      </c>
      <c r="AF3745">
        <v>0</v>
      </c>
    </row>
    <row r="3746" spans="1:32">
      <c r="A3746" t="s">
        <v>9349</v>
      </c>
      <c r="B3746" t="s">
        <v>19</v>
      </c>
      <c r="C3746">
        <v>0</v>
      </c>
      <c r="D3746">
        <v>0</v>
      </c>
      <c r="E3746">
        <v>0</v>
      </c>
      <c r="F3746">
        <v>0</v>
      </c>
      <c r="G3746">
        <v>0</v>
      </c>
      <c r="H3746">
        <v>0</v>
      </c>
      <c r="I3746">
        <v>0</v>
      </c>
      <c r="J3746">
        <v>0</v>
      </c>
      <c r="K3746">
        <v>0</v>
      </c>
      <c r="L3746">
        <v>0</v>
      </c>
      <c r="M3746">
        <v>0</v>
      </c>
      <c r="N3746">
        <v>0</v>
      </c>
      <c r="O3746">
        <v>0</v>
      </c>
      <c r="P3746">
        <v>0</v>
      </c>
      <c r="Q3746">
        <v>0</v>
      </c>
      <c r="R3746">
        <v>0</v>
      </c>
      <c r="S3746">
        <v>0</v>
      </c>
      <c r="T3746">
        <v>0</v>
      </c>
      <c r="U3746">
        <v>0</v>
      </c>
      <c r="V3746">
        <v>0</v>
      </c>
      <c r="W3746">
        <v>0</v>
      </c>
      <c r="X3746">
        <v>0</v>
      </c>
      <c r="Y3746">
        <v>0</v>
      </c>
      <c r="Z3746">
        <v>0</v>
      </c>
      <c r="AA3746">
        <v>0</v>
      </c>
      <c r="AB3746">
        <v>0</v>
      </c>
      <c r="AC3746">
        <v>0</v>
      </c>
      <c r="AD3746">
        <v>0</v>
      </c>
      <c r="AE3746">
        <v>0</v>
      </c>
      <c r="AF3746">
        <v>0</v>
      </c>
    </row>
    <row r="3747" spans="1:32">
      <c r="A3747" t="s">
        <v>9350</v>
      </c>
      <c r="B3747" t="s">
        <v>19</v>
      </c>
      <c r="C3747">
        <v>0</v>
      </c>
      <c r="D3747">
        <v>0</v>
      </c>
      <c r="E3747">
        <v>0</v>
      </c>
      <c r="F3747">
        <v>0</v>
      </c>
      <c r="G3747">
        <v>0</v>
      </c>
      <c r="H3747">
        <v>0</v>
      </c>
      <c r="I3747">
        <v>0</v>
      </c>
      <c r="J3747">
        <v>0</v>
      </c>
      <c r="K3747">
        <v>0</v>
      </c>
      <c r="L3747">
        <v>0</v>
      </c>
      <c r="M3747">
        <v>0</v>
      </c>
      <c r="N3747">
        <v>0</v>
      </c>
      <c r="O3747">
        <v>0</v>
      </c>
      <c r="P3747">
        <v>0</v>
      </c>
      <c r="Q3747">
        <v>0</v>
      </c>
      <c r="R3747">
        <v>0</v>
      </c>
      <c r="S3747">
        <v>0</v>
      </c>
      <c r="T3747">
        <v>0</v>
      </c>
      <c r="U3747">
        <v>0</v>
      </c>
      <c r="V3747">
        <v>0</v>
      </c>
      <c r="W3747">
        <v>0</v>
      </c>
      <c r="X3747">
        <v>0</v>
      </c>
      <c r="Y3747">
        <v>0</v>
      </c>
      <c r="Z3747">
        <v>0</v>
      </c>
      <c r="AA3747">
        <v>0</v>
      </c>
      <c r="AB3747">
        <v>0</v>
      </c>
      <c r="AC3747">
        <v>0</v>
      </c>
      <c r="AD3747">
        <v>0</v>
      </c>
      <c r="AE3747">
        <v>0</v>
      </c>
      <c r="AF3747">
        <v>0</v>
      </c>
    </row>
    <row r="3748" spans="1:32">
      <c r="A3748" t="s">
        <v>9351</v>
      </c>
      <c r="B3748" t="s">
        <v>19</v>
      </c>
      <c r="C3748">
        <v>0</v>
      </c>
      <c r="D3748">
        <v>0</v>
      </c>
      <c r="E3748">
        <v>0</v>
      </c>
      <c r="F3748">
        <v>0</v>
      </c>
      <c r="G3748">
        <v>0</v>
      </c>
      <c r="H3748">
        <v>0</v>
      </c>
      <c r="I3748">
        <v>0</v>
      </c>
      <c r="J3748">
        <v>0</v>
      </c>
      <c r="K3748">
        <v>0</v>
      </c>
      <c r="L3748">
        <v>0</v>
      </c>
      <c r="M3748">
        <v>0</v>
      </c>
      <c r="N3748">
        <v>0</v>
      </c>
      <c r="O3748">
        <v>0</v>
      </c>
      <c r="P3748">
        <v>0</v>
      </c>
      <c r="Q3748">
        <v>0</v>
      </c>
      <c r="R3748">
        <v>0</v>
      </c>
      <c r="S3748">
        <v>0</v>
      </c>
      <c r="T3748">
        <v>0</v>
      </c>
      <c r="U3748">
        <v>0</v>
      </c>
      <c r="V3748">
        <v>0</v>
      </c>
      <c r="W3748">
        <v>0</v>
      </c>
      <c r="X3748">
        <v>0</v>
      </c>
      <c r="Y3748">
        <v>0</v>
      </c>
      <c r="Z3748">
        <v>0</v>
      </c>
      <c r="AA3748">
        <v>0</v>
      </c>
      <c r="AB3748">
        <v>0</v>
      </c>
      <c r="AC3748">
        <v>0</v>
      </c>
      <c r="AD3748">
        <v>0</v>
      </c>
      <c r="AE3748">
        <v>0</v>
      </c>
      <c r="AF3748">
        <v>0</v>
      </c>
    </row>
    <row r="3749" spans="1:32">
      <c r="A3749" t="s">
        <v>9352</v>
      </c>
      <c r="B3749" t="s">
        <v>19</v>
      </c>
      <c r="C3749">
        <v>0</v>
      </c>
      <c r="D3749">
        <v>0</v>
      </c>
      <c r="E3749">
        <v>0</v>
      </c>
      <c r="F3749">
        <v>0</v>
      </c>
      <c r="G3749">
        <v>0</v>
      </c>
      <c r="H3749">
        <v>0</v>
      </c>
      <c r="I3749">
        <v>0</v>
      </c>
      <c r="J3749">
        <v>0</v>
      </c>
      <c r="K3749">
        <v>0</v>
      </c>
      <c r="L3749">
        <v>0</v>
      </c>
      <c r="M3749">
        <v>0</v>
      </c>
      <c r="N3749">
        <v>0</v>
      </c>
      <c r="O3749">
        <v>0</v>
      </c>
      <c r="P3749">
        <v>0</v>
      </c>
      <c r="Q3749">
        <v>0</v>
      </c>
      <c r="R3749">
        <v>0</v>
      </c>
      <c r="S3749">
        <v>0</v>
      </c>
      <c r="T3749">
        <v>0</v>
      </c>
      <c r="U3749">
        <v>0</v>
      </c>
      <c r="V3749">
        <v>0</v>
      </c>
      <c r="W3749">
        <v>0</v>
      </c>
      <c r="X3749">
        <v>0</v>
      </c>
      <c r="Y3749">
        <v>0</v>
      </c>
      <c r="Z3749">
        <v>0</v>
      </c>
      <c r="AA3749">
        <v>0</v>
      </c>
      <c r="AB3749">
        <v>0</v>
      </c>
      <c r="AC3749">
        <v>0</v>
      </c>
      <c r="AD3749">
        <v>0</v>
      </c>
      <c r="AE3749">
        <v>0</v>
      </c>
      <c r="AF3749">
        <v>0</v>
      </c>
    </row>
    <row r="3750" spans="1:32">
      <c r="A3750" t="s">
        <v>9353</v>
      </c>
      <c r="B3750" t="s">
        <v>19</v>
      </c>
      <c r="C3750">
        <v>0</v>
      </c>
      <c r="D3750">
        <v>0</v>
      </c>
      <c r="E3750">
        <v>0</v>
      </c>
      <c r="F3750">
        <v>0</v>
      </c>
      <c r="G3750">
        <v>0</v>
      </c>
      <c r="H3750">
        <v>0</v>
      </c>
      <c r="I3750">
        <v>0</v>
      </c>
      <c r="J3750">
        <v>0</v>
      </c>
      <c r="K3750">
        <v>0</v>
      </c>
      <c r="L3750">
        <v>0</v>
      </c>
      <c r="M3750">
        <v>0</v>
      </c>
      <c r="N3750">
        <v>0</v>
      </c>
      <c r="O3750">
        <v>0</v>
      </c>
      <c r="P3750">
        <v>0</v>
      </c>
      <c r="Q3750">
        <v>0</v>
      </c>
      <c r="R3750">
        <v>0</v>
      </c>
      <c r="S3750">
        <v>0</v>
      </c>
      <c r="T3750">
        <v>0</v>
      </c>
      <c r="U3750">
        <v>0</v>
      </c>
      <c r="V3750">
        <v>0</v>
      </c>
      <c r="W3750">
        <v>0</v>
      </c>
      <c r="X3750">
        <v>0</v>
      </c>
      <c r="Y3750">
        <v>0</v>
      </c>
      <c r="Z3750">
        <v>0</v>
      </c>
      <c r="AA3750">
        <v>0</v>
      </c>
      <c r="AB3750">
        <v>0</v>
      </c>
      <c r="AC3750">
        <v>0</v>
      </c>
      <c r="AD3750">
        <v>0</v>
      </c>
      <c r="AE3750">
        <v>0</v>
      </c>
      <c r="AF3750">
        <v>0</v>
      </c>
    </row>
    <row r="3751" spans="1:32">
      <c r="A3751" t="s">
        <v>9354</v>
      </c>
      <c r="B3751" t="s">
        <v>19</v>
      </c>
      <c r="C3751">
        <v>0</v>
      </c>
      <c r="D3751">
        <v>0</v>
      </c>
      <c r="E3751">
        <v>0</v>
      </c>
      <c r="F3751">
        <v>0</v>
      </c>
      <c r="G3751">
        <v>0</v>
      </c>
      <c r="H3751">
        <v>0</v>
      </c>
      <c r="I3751">
        <v>0</v>
      </c>
      <c r="J3751">
        <v>0</v>
      </c>
      <c r="K3751">
        <v>0</v>
      </c>
      <c r="L3751">
        <v>0</v>
      </c>
      <c r="M3751">
        <v>0</v>
      </c>
      <c r="N3751">
        <v>0</v>
      </c>
      <c r="O3751">
        <v>0</v>
      </c>
      <c r="P3751">
        <v>0</v>
      </c>
      <c r="Q3751">
        <v>0</v>
      </c>
      <c r="R3751">
        <v>0</v>
      </c>
      <c r="S3751">
        <v>0</v>
      </c>
      <c r="T3751">
        <v>0</v>
      </c>
      <c r="U3751">
        <v>0</v>
      </c>
      <c r="V3751">
        <v>0</v>
      </c>
      <c r="W3751">
        <v>0</v>
      </c>
      <c r="X3751">
        <v>0</v>
      </c>
      <c r="Y3751">
        <v>0</v>
      </c>
      <c r="Z3751">
        <v>0</v>
      </c>
      <c r="AA3751">
        <v>0</v>
      </c>
      <c r="AB3751">
        <v>0</v>
      </c>
      <c r="AC3751">
        <v>0</v>
      </c>
      <c r="AD3751">
        <v>0</v>
      </c>
      <c r="AE3751">
        <v>0</v>
      </c>
      <c r="AF3751">
        <v>0</v>
      </c>
    </row>
    <row r="3752" spans="1:32">
      <c r="A3752" t="s">
        <v>9355</v>
      </c>
      <c r="B3752" t="s">
        <v>19</v>
      </c>
      <c r="C3752">
        <v>0</v>
      </c>
      <c r="D3752">
        <v>0</v>
      </c>
      <c r="E3752">
        <v>0</v>
      </c>
      <c r="F3752">
        <v>0</v>
      </c>
      <c r="G3752">
        <v>0</v>
      </c>
      <c r="H3752">
        <v>0</v>
      </c>
      <c r="I3752">
        <v>0</v>
      </c>
      <c r="J3752">
        <v>0</v>
      </c>
      <c r="K3752">
        <v>0</v>
      </c>
      <c r="L3752">
        <v>0</v>
      </c>
      <c r="M3752">
        <v>0</v>
      </c>
      <c r="N3752">
        <v>0</v>
      </c>
      <c r="O3752">
        <v>0</v>
      </c>
      <c r="P3752">
        <v>0</v>
      </c>
      <c r="Q3752">
        <v>0</v>
      </c>
      <c r="R3752">
        <v>0</v>
      </c>
      <c r="S3752">
        <v>0</v>
      </c>
      <c r="T3752">
        <v>0</v>
      </c>
      <c r="U3752">
        <v>0</v>
      </c>
      <c r="V3752">
        <v>0</v>
      </c>
      <c r="W3752">
        <v>0</v>
      </c>
      <c r="X3752">
        <v>0</v>
      </c>
      <c r="Y3752">
        <v>0</v>
      </c>
      <c r="Z3752">
        <v>0</v>
      </c>
      <c r="AA3752">
        <v>0</v>
      </c>
      <c r="AB3752">
        <v>0</v>
      </c>
      <c r="AC3752">
        <v>0</v>
      </c>
      <c r="AD3752">
        <v>0</v>
      </c>
      <c r="AE3752">
        <v>0</v>
      </c>
      <c r="AF3752">
        <v>0</v>
      </c>
    </row>
    <row r="3753" spans="1:32">
      <c r="A3753" t="s">
        <v>9356</v>
      </c>
      <c r="B3753" t="s">
        <v>19</v>
      </c>
      <c r="C3753">
        <v>0</v>
      </c>
      <c r="D3753">
        <v>0</v>
      </c>
      <c r="E3753">
        <v>0</v>
      </c>
      <c r="F3753">
        <v>0</v>
      </c>
      <c r="G3753">
        <v>0</v>
      </c>
      <c r="H3753">
        <v>0</v>
      </c>
      <c r="I3753">
        <v>0</v>
      </c>
      <c r="J3753">
        <v>0</v>
      </c>
      <c r="K3753">
        <v>0</v>
      </c>
      <c r="L3753">
        <v>0</v>
      </c>
      <c r="M3753">
        <v>0</v>
      </c>
      <c r="N3753">
        <v>0</v>
      </c>
      <c r="O3753">
        <v>0</v>
      </c>
      <c r="P3753">
        <v>0</v>
      </c>
      <c r="Q3753">
        <v>0</v>
      </c>
      <c r="R3753">
        <v>0</v>
      </c>
      <c r="S3753">
        <v>0</v>
      </c>
      <c r="T3753">
        <v>0</v>
      </c>
      <c r="U3753">
        <v>0</v>
      </c>
      <c r="V3753">
        <v>0</v>
      </c>
      <c r="W3753">
        <v>0</v>
      </c>
      <c r="X3753">
        <v>0</v>
      </c>
      <c r="Y3753">
        <v>0</v>
      </c>
      <c r="Z3753">
        <v>0</v>
      </c>
      <c r="AA3753">
        <v>0</v>
      </c>
      <c r="AB3753">
        <v>0</v>
      </c>
      <c r="AC3753">
        <v>0</v>
      </c>
      <c r="AD3753">
        <v>0</v>
      </c>
      <c r="AE3753">
        <v>0</v>
      </c>
      <c r="AF3753">
        <v>0</v>
      </c>
    </row>
    <row r="3754" spans="1:32">
      <c r="A3754" t="s">
        <v>9357</v>
      </c>
      <c r="B3754" t="s">
        <v>19</v>
      </c>
      <c r="C3754">
        <v>0</v>
      </c>
      <c r="D3754">
        <v>0</v>
      </c>
      <c r="E3754">
        <v>0</v>
      </c>
      <c r="F3754">
        <v>0</v>
      </c>
      <c r="G3754">
        <v>0</v>
      </c>
      <c r="H3754">
        <v>0</v>
      </c>
      <c r="I3754">
        <v>0</v>
      </c>
      <c r="J3754">
        <v>0</v>
      </c>
      <c r="K3754">
        <v>0</v>
      </c>
      <c r="L3754">
        <v>0</v>
      </c>
      <c r="M3754">
        <v>0</v>
      </c>
      <c r="N3754">
        <v>0</v>
      </c>
      <c r="O3754">
        <v>0</v>
      </c>
      <c r="P3754">
        <v>0</v>
      </c>
      <c r="Q3754">
        <v>0</v>
      </c>
      <c r="R3754">
        <v>0</v>
      </c>
      <c r="S3754">
        <v>0</v>
      </c>
      <c r="T3754">
        <v>0</v>
      </c>
      <c r="U3754">
        <v>0</v>
      </c>
      <c r="V3754">
        <v>0</v>
      </c>
      <c r="W3754">
        <v>0</v>
      </c>
      <c r="X3754">
        <v>0</v>
      </c>
      <c r="Y3754">
        <v>0</v>
      </c>
      <c r="Z3754">
        <v>0</v>
      </c>
      <c r="AA3754">
        <v>0</v>
      </c>
      <c r="AB3754">
        <v>0</v>
      </c>
      <c r="AC3754">
        <v>0</v>
      </c>
      <c r="AD3754">
        <v>0</v>
      </c>
      <c r="AE3754">
        <v>0</v>
      </c>
      <c r="AF3754">
        <v>0</v>
      </c>
    </row>
    <row r="3755" spans="1:32">
      <c r="A3755" t="s">
        <v>9358</v>
      </c>
      <c r="B3755" t="s">
        <v>19</v>
      </c>
      <c r="C3755">
        <v>0</v>
      </c>
      <c r="D3755">
        <v>0</v>
      </c>
      <c r="E3755">
        <v>0</v>
      </c>
      <c r="F3755">
        <v>0</v>
      </c>
      <c r="G3755">
        <v>0</v>
      </c>
      <c r="H3755">
        <v>0</v>
      </c>
      <c r="I3755">
        <v>0</v>
      </c>
      <c r="J3755">
        <v>0</v>
      </c>
      <c r="K3755">
        <v>0</v>
      </c>
      <c r="L3755">
        <v>0</v>
      </c>
      <c r="M3755">
        <v>0</v>
      </c>
      <c r="N3755">
        <v>0</v>
      </c>
      <c r="O3755">
        <v>0</v>
      </c>
      <c r="P3755">
        <v>0</v>
      </c>
      <c r="Q3755">
        <v>0</v>
      </c>
      <c r="R3755">
        <v>0</v>
      </c>
      <c r="S3755">
        <v>0</v>
      </c>
      <c r="T3755">
        <v>0</v>
      </c>
      <c r="U3755">
        <v>0</v>
      </c>
      <c r="V3755">
        <v>0</v>
      </c>
      <c r="W3755">
        <v>0</v>
      </c>
      <c r="X3755">
        <v>0</v>
      </c>
      <c r="Y3755">
        <v>0</v>
      </c>
      <c r="Z3755">
        <v>0</v>
      </c>
      <c r="AA3755">
        <v>0</v>
      </c>
      <c r="AB3755">
        <v>0</v>
      </c>
      <c r="AC3755">
        <v>0</v>
      </c>
      <c r="AD3755">
        <v>0</v>
      </c>
      <c r="AE3755">
        <v>0</v>
      </c>
      <c r="AF3755">
        <v>0</v>
      </c>
    </row>
    <row r="3756" spans="1:32">
      <c r="A3756" t="s">
        <v>9359</v>
      </c>
      <c r="B3756" t="s">
        <v>19</v>
      </c>
      <c r="C3756">
        <v>0</v>
      </c>
      <c r="D3756">
        <v>0</v>
      </c>
      <c r="E3756">
        <v>0</v>
      </c>
      <c r="F3756">
        <v>0</v>
      </c>
      <c r="G3756">
        <v>0</v>
      </c>
      <c r="H3756">
        <v>0</v>
      </c>
      <c r="I3756">
        <v>0</v>
      </c>
      <c r="J3756">
        <v>0</v>
      </c>
      <c r="K3756">
        <v>0</v>
      </c>
      <c r="L3756">
        <v>0</v>
      </c>
      <c r="M3756">
        <v>0</v>
      </c>
      <c r="N3756">
        <v>0</v>
      </c>
      <c r="O3756">
        <v>0</v>
      </c>
      <c r="P3756">
        <v>0</v>
      </c>
      <c r="Q3756">
        <v>0</v>
      </c>
      <c r="R3756">
        <v>0</v>
      </c>
      <c r="S3756">
        <v>0</v>
      </c>
      <c r="T3756">
        <v>0</v>
      </c>
      <c r="U3756">
        <v>0</v>
      </c>
      <c r="V3756">
        <v>0</v>
      </c>
      <c r="W3756">
        <v>0</v>
      </c>
      <c r="X3756">
        <v>0</v>
      </c>
      <c r="Y3756">
        <v>0</v>
      </c>
      <c r="Z3756">
        <v>0</v>
      </c>
      <c r="AA3756">
        <v>0</v>
      </c>
      <c r="AB3756">
        <v>0</v>
      </c>
      <c r="AC3756">
        <v>0</v>
      </c>
      <c r="AD3756">
        <v>0</v>
      </c>
      <c r="AE3756">
        <v>0</v>
      </c>
      <c r="AF3756">
        <v>0</v>
      </c>
    </row>
    <row r="3757" spans="1:32">
      <c r="A3757" t="s">
        <v>9360</v>
      </c>
      <c r="B3757" t="s">
        <v>19</v>
      </c>
      <c r="C3757">
        <v>0</v>
      </c>
      <c r="D3757">
        <v>0</v>
      </c>
      <c r="E3757">
        <v>0</v>
      </c>
      <c r="F3757">
        <v>0</v>
      </c>
      <c r="G3757">
        <v>0</v>
      </c>
      <c r="H3757">
        <v>0</v>
      </c>
      <c r="I3757">
        <v>0</v>
      </c>
      <c r="J3757">
        <v>0</v>
      </c>
      <c r="K3757">
        <v>0</v>
      </c>
      <c r="L3757">
        <v>0</v>
      </c>
      <c r="M3757">
        <v>0</v>
      </c>
      <c r="N3757">
        <v>0</v>
      </c>
      <c r="O3757">
        <v>0</v>
      </c>
      <c r="P3757">
        <v>0</v>
      </c>
      <c r="Q3757">
        <v>0</v>
      </c>
      <c r="R3757">
        <v>0</v>
      </c>
      <c r="S3757">
        <v>0</v>
      </c>
      <c r="T3757">
        <v>0</v>
      </c>
      <c r="U3757">
        <v>0</v>
      </c>
      <c r="V3757">
        <v>0</v>
      </c>
      <c r="W3757">
        <v>0</v>
      </c>
      <c r="X3757">
        <v>0</v>
      </c>
      <c r="Y3757">
        <v>0</v>
      </c>
      <c r="Z3757">
        <v>0</v>
      </c>
      <c r="AA3757">
        <v>0</v>
      </c>
      <c r="AB3757">
        <v>0</v>
      </c>
      <c r="AC3757">
        <v>0</v>
      </c>
      <c r="AD3757">
        <v>0</v>
      </c>
      <c r="AE3757">
        <v>0</v>
      </c>
      <c r="AF3757">
        <v>0</v>
      </c>
    </row>
    <row r="3758" spans="1:32">
      <c r="A3758" t="s">
        <v>9361</v>
      </c>
      <c r="B3758" t="s">
        <v>19</v>
      </c>
      <c r="C3758">
        <v>0</v>
      </c>
      <c r="D3758">
        <v>0</v>
      </c>
      <c r="E3758">
        <v>0</v>
      </c>
      <c r="F3758">
        <v>0</v>
      </c>
      <c r="G3758">
        <v>0</v>
      </c>
      <c r="H3758">
        <v>0</v>
      </c>
      <c r="I3758">
        <v>0</v>
      </c>
      <c r="J3758">
        <v>0</v>
      </c>
      <c r="K3758">
        <v>0</v>
      </c>
      <c r="L3758">
        <v>0</v>
      </c>
      <c r="M3758">
        <v>0</v>
      </c>
      <c r="N3758">
        <v>0</v>
      </c>
      <c r="O3758">
        <v>0</v>
      </c>
      <c r="P3758">
        <v>0</v>
      </c>
      <c r="Q3758">
        <v>0</v>
      </c>
      <c r="R3758">
        <v>0</v>
      </c>
      <c r="S3758">
        <v>0</v>
      </c>
      <c r="T3758">
        <v>0</v>
      </c>
      <c r="U3758">
        <v>0</v>
      </c>
      <c r="V3758">
        <v>0</v>
      </c>
      <c r="W3758">
        <v>0</v>
      </c>
      <c r="X3758">
        <v>0</v>
      </c>
      <c r="Y3758">
        <v>0</v>
      </c>
      <c r="Z3758">
        <v>0</v>
      </c>
      <c r="AA3758">
        <v>0</v>
      </c>
      <c r="AB3758">
        <v>0</v>
      </c>
      <c r="AC3758">
        <v>0</v>
      </c>
      <c r="AD3758">
        <v>0</v>
      </c>
      <c r="AE3758">
        <v>0</v>
      </c>
      <c r="AF3758">
        <v>0</v>
      </c>
    </row>
    <row r="3759" spans="1:32">
      <c r="A3759" t="s">
        <v>9362</v>
      </c>
      <c r="B3759" t="s">
        <v>19</v>
      </c>
      <c r="C3759">
        <v>0</v>
      </c>
      <c r="D3759">
        <v>0</v>
      </c>
      <c r="E3759">
        <v>0</v>
      </c>
      <c r="F3759">
        <v>0</v>
      </c>
      <c r="G3759">
        <v>0</v>
      </c>
      <c r="H3759">
        <v>0</v>
      </c>
      <c r="I3759">
        <v>0</v>
      </c>
      <c r="J3759">
        <v>0</v>
      </c>
      <c r="K3759">
        <v>0</v>
      </c>
      <c r="L3759">
        <v>0</v>
      </c>
      <c r="M3759">
        <v>0</v>
      </c>
      <c r="N3759">
        <v>0</v>
      </c>
      <c r="O3759">
        <v>0</v>
      </c>
      <c r="P3759">
        <v>0</v>
      </c>
      <c r="Q3759">
        <v>0</v>
      </c>
      <c r="R3759">
        <v>0</v>
      </c>
      <c r="S3759">
        <v>0</v>
      </c>
      <c r="T3759">
        <v>0</v>
      </c>
      <c r="U3759">
        <v>0</v>
      </c>
      <c r="V3759">
        <v>0</v>
      </c>
      <c r="W3759">
        <v>0</v>
      </c>
      <c r="X3759">
        <v>0</v>
      </c>
      <c r="Y3759">
        <v>0</v>
      </c>
      <c r="Z3759">
        <v>0</v>
      </c>
      <c r="AA3759">
        <v>0</v>
      </c>
      <c r="AB3759">
        <v>0</v>
      </c>
      <c r="AC3759">
        <v>0</v>
      </c>
      <c r="AD3759">
        <v>0</v>
      </c>
      <c r="AE3759">
        <v>0</v>
      </c>
      <c r="AF3759">
        <v>0</v>
      </c>
    </row>
    <row r="3760" spans="1:32">
      <c r="A3760" t="s">
        <v>9363</v>
      </c>
      <c r="B3760" t="s">
        <v>19</v>
      </c>
      <c r="C3760">
        <v>0</v>
      </c>
      <c r="D3760">
        <v>0</v>
      </c>
      <c r="E3760">
        <v>0</v>
      </c>
      <c r="F3760">
        <v>0</v>
      </c>
      <c r="G3760">
        <v>0</v>
      </c>
      <c r="H3760">
        <v>0</v>
      </c>
      <c r="I3760">
        <v>0</v>
      </c>
      <c r="J3760">
        <v>0</v>
      </c>
      <c r="K3760">
        <v>0</v>
      </c>
      <c r="L3760">
        <v>0</v>
      </c>
      <c r="M3760">
        <v>0</v>
      </c>
      <c r="N3760">
        <v>0</v>
      </c>
      <c r="O3760">
        <v>0</v>
      </c>
      <c r="P3760">
        <v>0</v>
      </c>
      <c r="Q3760">
        <v>0</v>
      </c>
      <c r="R3760">
        <v>0</v>
      </c>
      <c r="S3760">
        <v>0</v>
      </c>
      <c r="T3760">
        <v>0</v>
      </c>
      <c r="U3760">
        <v>0</v>
      </c>
      <c r="V3760">
        <v>0</v>
      </c>
      <c r="W3760">
        <v>0</v>
      </c>
      <c r="X3760">
        <v>0</v>
      </c>
      <c r="Y3760">
        <v>0</v>
      </c>
      <c r="Z3760">
        <v>0</v>
      </c>
      <c r="AA3760">
        <v>0</v>
      </c>
      <c r="AB3760">
        <v>0</v>
      </c>
      <c r="AC3760">
        <v>0</v>
      </c>
      <c r="AD3760">
        <v>0</v>
      </c>
      <c r="AE3760">
        <v>0</v>
      </c>
      <c r="AF3760">
        <v>0</v>
      </c>
    </row>
    <row r="3761" spans="1:32">
      <c r="A3761" t="s">
        <v>9364</v>
      </c>
      <c r="B3761" t="s">
        <v>19</v>
      </c>
      <c r="C3761">
        <v>0</v>
      </c>
      <c r="D3761">
        <v>0</v>
      </c>
      <c r="E3761">
        <v>0</v>
      </c>
      <c r="F3761">
        <v>0</v>
      </c>
      <c r="G3761">
        <v>0</v>
      </c>
      <c r="H3761">
        <v>0</v>
      </c>
      <c r="I3761">
        <v>0</v>
      </c>
      <c r="J3761">
        <v>0</v>
      </c>
      <c r="K3761">
        <v>0</v>
      </c>
      <c r="L3761">
        <v>0</v>
      </c>
      <c r="M3761">
        <v>0</v>
      </c>
      <c r="N3761">
        <v>0</v>
      </c>
      <c r="O3761">
        <v>0</v>
      </c>
      <c r="P3761">
        <v>0</v>
      </c>
      <c r="Q3761">
        <v>0</v>
      </c>
      <c r="R3761">
        <v>0</v>
      </c>
      <c r="S3761">
        <v>0</v>
      </c>
      <c r="T3761">
        <v>0</v>
      </c>
      <c r="U3761">
        <v>0</v>
      </c>
      <c r="V3761">
        <v>0</v>
      </c>
      <c r="W3761">
        <v>0</v>
      </c>
      <c r="X3761">
        <v>0</v>
      </c>
      <c r="Y3761">
        <v>0</v>
      </c>
      <c r="Z3761">
        <v>0</v>
      </c>
      <c r="AA3761">
        <v>0</v>
      </c>
      <c r="AB3761">
        <v>0</v>
      </c>
      <c r="AC3761">
        <v>0</v>
      </c>
      <c r="AD3761">
        <v>0</v>
      </c>
      <c r="AE3761">
        <v>0</v>
      </c>
      <c r="AF3761">
        <v>0</v>
      </c>
    </row>
    <row r="3762" spans="1:32">
      <c r="A3762" t="s">
        <v>9365</v>
      </c>
      <c r="B3762" t="s">
        <v>19</v>
      </c>
      <c r="C3762">
        <v>0</v>
      </c>
      <c r="D3762">
        <v>0</v>
      </c>
      <c r="E3762">
        <v>0</v>
      </c>
      <c r="F3762">
        <v>0</v>
      </c>
      <c r="G3762">
        <v>0</v>
      </c>
      <c r="H3762">
        <v>0</v>
      </c>
      <c r="I3762">
        <v>0</v>
      </c>
      <c r="J3762">
        <v>0</v>
      </c>
      <c r="K3762">
        <v>0</v>
      </c>
      <c r="L3762">
        <v>0</v>
      </c>
      <c r="M3762">
        <v>0</v>
      </c>
      <c r="N3762">
        <v>0</v>
      </c>
      <c r="O3762">
        <v>0</v>
      </c>
      <c r="P3762">
        <v>0</v>
      </c>
      <c r="Q3762">
        <v>0</v>
      </c>
      <c r="R3762">
        <v>0</v>
      </c>
      <c r="S3762">
        <v>0</v>
      </c>
      <c r="T3762">
        <v>0</v>
      </c>
      <c r="U3762">
        <v>0</v>
      </c>
      <c r="V3762">
        <v>0</v>
      </c>
      <c r="W3762">
        <v>0</v>
      </c>
      <c r="X3762">
        <v>0</v>
      </c>
      <c r="Y3762">
        <v>0</v>
      </c>
      <c r="Z3762">
        <v>0</v>
      </c>
      <c r="AA3762">
        <v>0</v>
      </c>
      <c r="AB3762">
        <v>0</v>
      </c>
      <c r="AC3762">
        <v>0</v>
      </c>
      <c r="AD3762">
        <v>0</v>
      </c>
      <c r="AE3762">
        <v>0</v>
      </c>
      <c r="AF3762">
        <v>0</v>
      </c>
    </row>
    <row r="3763" spans="1:32">
      <c r="A3763" t="s">
        <v>9366</v>
      </c>
      <c r="B3763" t="s">
        <v>19</v>
      </c>
      <c r="C3763">
        <v>0</v>
      </c>
      <c r="D3763">
        <v>0</v>
      </c>
      <c r="E3763">
        <v>0</v>
      </c>
      <c r="F3763">
        <v>0</v>
      </c>
      <c r="G3763">
        <v>0</v>
      </c>
      <c r="H3763">
        <v>0</v>
      </c>
      <c r="I3763">
        <v>0</v>
      </c>
      <c r="J3763">
        <v>0</v>
      </c>
      <c r="K3763">
        <v>0</v>
      </c>
      <c r="L3763">
        <v>0</v>
      </c>
      <c r="M3763">
        <v>0</v>
      </c>
      <c r="N3763">
        <v>0</v>
      </c>
      <c r="O3763">
        <v>0</v>
      </c>
      <c r="P3763">
        <v>0</v>
      </c>
      <c r="Q3763">
        <v>0</v>
      </c>
      <c r="R3763">
        <v>0</v>
      </c>
      <c r="S3763">
        <v>0</v>
      </c>
      <c r="T3763">
        <v>0</v>
      </c>
      <c r="U3763">
        <v>0</v>
      </c>
      <c r="V3763">
        <v>0</v>
      </c>
      <c r="W3763">
        <v>0</v>
      </c>
      <c r="X3763">
        <v>0</v>
      </c>
      <c r="Y3763">
        <v>0</v>
      </c>
      <c r="Z3763">
        <v>0</v>
      </c>
      <c r="AA3763">
        <v>0</v>
      </c>
      <c r="AB3763">
        <v>0</v>
      </c>
      <c r="AC3763">
        <v>0</v>
      </c>
      <c r="AD3763">
        <v>0</v>
      </c>
      <c r="AE3763">
        <v>0</v>
      </c>
      <c r="AF3763">
        <v>0</v>
      </c>
    </row>
    <row r="3764" spans="1:32">
      <c r="A3764" t="s">
        <v>9367</v>
      </c>
      <c r="B3764" t="s">
        <v>19</v>
      </c>
      <c r="C3764">
        <v>0</v>
      </c>
      <c r="D3764">
        <v>0</v>
      </c>
      <c r="E3764">
        <v>0</v>
      </c>
      <c r="F3764">
        <v>0</v>
      </c>
      <c r="G3764">
        <v>0</v>
      </c>
      <c r="H3764">
        <v>0</v>
      </c>
      <c r="I3764">
        <v>0</v>
      </c>
      <c r="J3764">
        <v>0</v>
      </c>
      <c r="K3764">
        <v>0</v>
      </c>
      <c r="L3764">
        <v>0</v>
      </c>
      <c r="M3764">
        <v>0</v>
      </c>
      <c r="N3764">
        <v>0</v>
      </c>
      <c r="O3764">
        <v>0</v>
      </c>
      <c r="P3764">
        <v>0</v>
      </c>
      <c r="Q3764">
        <v>0</v>
      </c>
      <c r="R3764">
        <v>0</v>
      </c>
      <c r="S3764">
        <v>0</v>
      </c>
      <c r="T3764">
        <v>0</v>
      </c>
      <c r="U3764">
        <v>0</v>
      </c>
      <c r="V3764">
        <v>0</v>
      </c>
      <c r="W3764">
        <v>0</v>
      </c>
      <c r="X3764">
        <v>0</v>
      </c>
      <c r="Y3764">
        <v>0</v>
      </c>
      <c r="Z3764">
        <v>0</v>
      </c>
      <c r="AA3764">
        <v>0</v>
      </c>
      <c r="AB3764">
        <v>0</v>
      </c>
      <c r="AC3764">
        <v>0</v>
      </c>
      <c r="AD3764">
        <v>0</v>
      </c>
      <c r="AE3764">
        <v>0</v>
      </c>
      <c r="AF3764">
        <v>0</v>
      </c>
    </row>
    <row r="3765" spans="1:32">
      <c r="A3765" t="s">
        <v>9368</v>
      </c>
      <c r="B3765" t="s">
        <v>19</v>
      </c>
      <c r="C3765">
        <v>0</v>
      </c>
      <c r="D3765">
        <v>0</v>
      </c>
      <c r="E3765">
        <v>0</v>
      </c>
      <c r="F3765">
        <v>0</v>
      </c>
      <c r="G3765">
        <v>0</v>
      </c>
      <c r="H3765">
        <v>0</v>
      </c>
      <c r="I3765">
        <v>0</v>
      </c>
      <c r="J3765">
        <v>0</v>
      </c>
      <c r="K3765">
        <v>0</v>
      </c>
      <c r="L3765">
        <v>0</v>
      </c>
      <c r="M3765">
        <v>0</v>
      </c>
      <c r="N3765">
        <v>0</v>
      </c>
      <c r="O3765">
        <v>0</v>
      </c>
      <c r="P3765">
        <v>0</v>
      </c>
      <c r="Q3765">
        <v>0</v>
      </c>
      <c r="R3765">
        <v>0</v>
      </c>
      <c r="S3765">
        <v>0</v>
      </c>
      <c r="T3765">
        <v>0</v>
      </c>
      <c r="U3765">
        <v>0</v>
      </c>
      <c r="V3765">
        <v>0</v>
      </c>
      <c r="W3765">
        <v>0</v>
      </c>
      <c r="X3765">
        <v>0</v>
      </c>
      <c r="Y3765">
        <v>0</v>
      </c>
      <c r="Z3765">
        <v>0</v>
      </c>
      <c r="AA3765">
        <v>0</v>
      </c>
      <c r="AB3765">
        <v>0</v>
      </c>
      <c r="AC3765">
        <v>0</v>
      </c>
      <c r="AD3765">
        <v>0</v>
      </c>
      <c r="AE3765">
        <v>0</v>
      </c>
      <c r="AF3765">
        <v>0</v>
      </c>
    </row>
    <row r="3766" spans="1:32">
      <c r="A3766" t="s">
        <v>9369</v>
      </c>
      <c r="B3766" t="s">
        <v>19</v>
      </c>
      <c r="C3766">
        <v>0</v>
      </c>
      <c r="D3766">
        <v>0</v>
      </c>
      <c r="E3766">
        <v>0</v>
      </c>
      <c r="F3766">
        <v>0</v>
      </c>
      <c r="G3766">
        <v>0</v>
      </c>
      <c r="H3766">
        <v>0</v>
      </c>
      <c r="I3766">
        <v>0</v>
      </c>
      <c r="J3766">
        <v>0</v>
      </c>
      <c r="K3766">
        <v>0</v>
      </c>
      <c r="L3766">
        <v>0</v>
      </c>
      <c r="M3766">
        <v>0</v>
      </c>
      <c r="N3766">
        <v>0</v>
      </c>
      <c r="O3766">
        <v>0</v>
      </c>
      <c r="P3766">
        <v>0</v>
      </c>
      <c r="Q3766">
        <v>0</v>
      </c>
      <c r="R3766">
        <v>0</v>
      </c>
      <c r="S3766">
        <v>0</v>
      </c>
      <c r="T3766">
        <v>0</v>
      </c>
      <c r="U3766">
        <v>0</v>
      </c>
      <c r="V3766">
        <v>0</v>
      </c>
      <c r="W3766">
        <v>0</v>
      </c>
      <c r="X3766">
        <v>0</v>
      </c>
      <c r="Y3766">
        <v>0</v>
      </c>
      <c r="Z3766">
        <v>0</v>
      </c>
      <c r="AA3766">
        <v>0</v>
      </c>
      <c r="AB3766">
        <v>0</v>
      </c>
      <c r="AC3766">
        <v>0</v>
      </c>
      <c r="AD3766">
        <v>0</v>
      </c>
      <c r="AE3766">
        <v>0</v>
      </c>
      <c r="AF3766">
        <v>0</v>
      </c>
    </row>
    <row r="3767" spans="1:32">
      <c r="A3767" t="s">
        <v>9370</v>
      </c>
      <c r="B3767" t="s">
        <v>19</v>
      </c>
      <c r="C3767">
        <v>0</v>
      </c>
      <c r="D3767">
        <v>0</v>
      </c>
      <c r="E3767">
        <v>0</v>
      </c>
      <c r="F3767">
        <v>0</v>
      </c>
      <c r="G3767">
        <v>0</v>
      </c>
      <c r="H3767">
        <v>0</v>
      </c>
      <c r="I3767">
        <v>0</v>
      </c>
      <c r="J3767">
        <v>0</v>
      </c>
      <c r="K3767">
        <v>0</v>
      </c>
      <c r="L3767">
        <v>0</v>
      </c>
      <c r="M3767">
        <v>0</v>
      </c>
      <c r="N3767">
        <v>0</v>
      </c>
      <c r="O3767">
        <v>0</v>
      </c>
      <c r="P3767">
        <v>0</v>
      </c>
      <c r="Q3767">
        <v>0</v>
      </c>
      <c r="R3767">
        <v>0</v>
      </c>
      <c r="S3767">
        <v>0</v>
      </c>
      <c r="T3767">
        <v>0</v>
      </c>
      <c r="U3767">
        <v>0</v>
      </c>
      <c r="V3767">
        <v>0</v>
      </c>
      <c r="W3767">
        <v>0</v>
      </c>
      <c r="X3767">
        <v>0</v>
      </c>
      <c r="Y3767">
        <v>0</v>
      </c>
      <c r="Z3767">
        <v>0</v>
      </c>
      <c r="AA3767">
        <v>0</v>
      </c>
      <c r="AB3767">
        <v>0</v>
      </c>
      <c r="AC3767">
        <v>0</v>
      </c>
      <c r="AD3767">
        <v>0</v>
      </c>
      <c r="AE3767">
        <v>0</v>
      </c>
      <c r="AF3767">
        <v>0</v>
      </c>
    </row>
    <row r="3768" spans="1:32">
      <c r="A3768" t="s">
        <v>9371</v>
      </c>
      <c r="B3768" t="s">
        <v>19</v>
      </c>
      <c r="C3768">
        <v>0</v>
      </c>
      <c r="D3768">
        <v>0</v>
      </c>
      <c r="E3768">
        <v>0</v>
      </c>
      <c r="F3768">
        <v>0</v>
      </c>
      <c r="G3768">
        <v>0</v>
      </c>
      <c r="H3768">
        <v>0</v>
      </c>
      <c r="I3768">
        <v>0</v>
      </c>
      <c r="J3768">
        <v>0</v>
      </c>
      <c r="K3768">
        <v>0</v>
      </c>
      <c r="L3768">
        <v>0</v>
      </c>
      <c r="M3768">
        <v>0</v>
      </c>
      <c r="N3768">
        <v>0</v>
      </c>
      <c r="O3768">
        <v>0</v>
      </c>
      <c r="P3768">
        <v>0</v>
      </c>
      <c r="Q3768">
        <v>0</v>
      </c>
      <c r="R3768">
        <v>0</v>
      </c>
      <c r="S3768">
        <v>0</v>
      </c>
      <c r="T3768">
        <v>0</v>
      </c>
      <c r="U3768">
        <v>0</v>
      </c>
      <c r="V3768">
        <v>0</v>
      </c>
      <c r="W3768">
        <v>0</v>
      </c>
      <c r="X3768">
        <v>0</v>
      </c>
      <c r="Y3768">
        <v>0</v>
      </c>
      <c r="Z3768">
        <v>0</v>
      </c>
      <c r="AA3768">
        <v>0</v>
      </c>
      <c r="AB3768">
        <v>0</v>
      </c>
      <c r="AC3768">
        <v>0</v>
      </c>
      <c r="AD3768">
        <v>0</v>
      </c>
      <c r="AE3768">
        <v>0</v>
      </c>
      <c r="AF3768">
        <v>0</v>
      </c>
    </row>
    <row r="3769" spans="1:32">
      <c r="A3769" t="s">
        <v>9372</v>
      </c>
      <c r="B3769" t="s">
        <v>19</v>
      </c>
      <c r="C3769">
        <v>0</v>
      </c>
      <c r="D3769">
        <v>0</v>
      </c>
      <c r="E3769">
        <v>0</v>
      </c>
      <c r="F3769">
        <v>0</v>
      </c>
      <c r="G3769">
        <v>0</v>
      </c>
      <c r="H3769">
        <v>0</v>
      </c>
      <c r="I3769">
        <v>0</v>
      </c>
      <c r="J3769">
        <v>0</v>
      </c>
      <c r="K3769">
        <v>0</v>
      </c>
      <c r="L3769">
        <v>0</v>
      </c>
      <c r="M3769">
        <v>0</v>
      </c>
      <c r="N3769">
        <v>0</v>
      </c>
      <c r="O3769">
        <v>0</v>
      </c>
      <c r="P3769">
        <v>0</v>
      </c>
      <c r="Q3769">
        <v>0</v>
      </c>
      <c r="R3769">
        <v>0</v>
      </c>
      <c r="S3769">
        <v>0</v>
      </c>
      <c r="T3769">
        <v>0</v>
      </c>
      <c r="U3769">
        <v>0</v>
      </c>
      <c r="V3769">
        <v>0</v>
      </c>
      <c r="W3769">
        <v>0</v>
      </c>
      <c r="X3769">
        <v>0</v>
      </c>
      <c r="Y3769">
        <v>0</v>
      </c>
      <c r="Z3769">
        <v>0</v>
      </c>
      <c r="AA3769">
        <v>0</v>
      </c>
      <c r="AB3769">
        <v>0</v>
      </c>
      <c r="AC3769">
        <v>0</v>
      </c>
      <c r="AD3769">
        <v>0</v>
      </c>
      <c r="AE3769">
        <v>0</v>
      </c>
      <c r="AF3769">
        <v>0</v>
      </c>
    </row>
    <row r="3770" spans="1:32">
      <c r="A3770" t="s">
        <v>9373</v>
      </c>
      <c r="B3770" t="s">
        <v>19</v>
      </c>
      <c r="C3770">
        <v>0</v>
      </c>
      <c r="D3770">
        <v>0</v>
      </c>
      <c r="E3770">
        <v>0</v>
      </c>
      <c r="F3770">
        <v>0</v>
      </c>
      <c r="G3770">
        <v>0</v>
      </c>
      <c r="H3770">
        <v>0</v>
      </c>
      <c r="I3770">
        <v>0</v>
      </c>
      <c r="J3770">
        <v>0</v>
      </c>
      <c r="K3770">
        <v>0</v>
      </c>
      <c r="L3770">
        <v>0</v>
      </c>
      <c r="M3770">
        <v>0</v>
      </c>
      <c r="N3770">
        <v>0</v>
      </c>
      <c r="O3770">
        <v>0</v>
      </c>
      <c r="P3770">
        <v>0</v>
      </c>
      <c r="Q3770">
        <v>0</v>
      </c>
      <c r="R3770">
        <v>0</v>
      </c>
      <c r="S3770">
        <v>0</v>
      </c>
      <c r="T3770">
        <v>0</v>
      </c>
      <c r="U3770">
        <v>0</v>
      </c>
      <c r="V3770">
        <v>0</v>
      </c>
      <c r="W3770">
        <v>0</v>
      </c>
      <c r="X3770">
        <v>0</v>
      </c>
      <c r="Y3770">
        <v>0</v>
      </c>
      <c r="Z3770">
        <v>0</v>
      </c>
      <c r="AA3770">
        <v>0</v>
      </c>
      <c r="AB3770">
        <v>0</v>
      </c>
      <c r="AC3770">
        <v>0</v>
      </c>
      <c r="AD3770">
        <v>0</v>
      </c>
      <c r="AE3770">
        <v>0</v>
      </c>
      <c r="AF3770">
        <v>0</v>
      </c>
    </row>
    <row r="3771" spans="1:32">
      <c r="A3771" t="s">
        <v>9374</v>
      </c>
      <c r="B3771" t="s">
        <v>19</v>
      </c>
      <c r="C3771">
        <v>0</v>
      </c>
      <c r="D3771">
        <v>0</v>
      </c>
      <c r="E3771">
        <v>0</v>
      </c>
      <c r="F3771">
        <v>0</v>
      </c>
      <c r="G3771">
        <v>0</v>
      </c>
      <c r="H3771">
        <v>0</v>
      </c>
      <c r="I3771">
        <v>0</v>
      </c>
      <c r="J3771">
        <v>0</v>
      </c>
      <c r="K3771">
        <v>0</v>
      </c>
      <c r="L3771">
        <v>0</v>
      </c>
      <c r="M3771">
        <v>0</v>
      </c>
      <c r="N3771">
        <v>0</v>
      </c>
      <c r="O3771">
        <v>0</v>
      </c>
      <c r="P3771">
        <v>0</v>
      </c>
      <c r="Q3771">
        <v>0</v>
      </c>
      <c r="R3771">
        <v>0</v>
      </c>
      <c r="S3771">
        <v>0</v>
      </c>
      <c r="T3771">
        <v>0</v>
      </c>
      <c r="U3771">
        <v>0</v>
      </c>
      <c r="V3771">
        <v>0</v>
      </c>
      <c r="W3771">
        <v>0</v>
      </c>
      <c r="X3771">
        <v>0</v>
      </c>
      <c r="Y3771">
        <v>0</v>
      </c>
      <c r="Z3771">
        <v>0</v>
      </c>
      <c r="AA3771">
        <v>0</v>
      </c>
      <c r="AB3771">
        <v>0</v>
      </c>
      <c r="AC3771">
        <v>0</v>
      </c>
      <c r="AD3771">
        <v>0</v>
      </c>
      <c r="AE3771">
        <v>0</v>
      </c>
      <c r="AF3771">
        <v>0</v>
      </c>
    </row>
    <row r="3772" spans="1:32">
      <c r="A3772" t="s">
        <v>9375</v>
      </c>
      <c r="B3772" t="s">
        <v>19</v>
      </c>
      <c r="C3772">
        <v>0</v>
      </c>
      <c r="D3772">
        <v>0</v>
      </c>
      <c r="E3772">
        <v>0</v>
      </c>
      <c r="F3772">
        <v>0</v>
      </c>
      <c r="G3772">
        <v>0</v>
      </c>
      <c r="H3772">
        <v>0</v>
      </c>
      <c r="I3772">
        <v>0</v>
      </c>
      <c r="J3772">
        <v>0</v>
      </c>
      <c r="K3772">
        <v>0</v>
      </c>
      <c r="L3772">
        <v>0</v>
      </c>
      <c r="M3772">
        <v>0</v>
      </c>
      <c r="N3772">
        <v>0</v>
      </c>
      <c r="O3772">
        <v>0</v>
      </c>
      <c r="P3772">
        <v>0</v>
      </c>
      <c r="Q3772">
        <v>0</v>
      </c>
      <c r="R3772">
        <v>0</v>
      </c>
      <c r="S3772">
        <v>0</v>
      </c>
      <c r="T3772">
        <v>0</v>
      </c>
      <c r="U3772">
        <v>0</v>
      </c>
      <c r="V3772">
        <v>0</v>
      </c>
      <c r="W3772">
        <v>0</v>
      </c>
      <c r="X3772">
        <v>0</v>
      </c>
      <c r="Y3772">
        <v>0</v>
      </c>
      <c r="Z3772">
        <v>0</v>
      </c>
      <c r="AA3772">
        <v>0</v>
      </c>
      <c r="AB3772">
        <v>0</v>
      </c>
      <c r="AC3772">
        <v>0</v>
      </c>
      <c r="AD3772">
        <v>0</v>
      </c>
      <c r="AE3772">
        <v>0</v>
      </c>
      <c r="AF3772">
        <v>0</v>
      </c>
    </row>
    <row r="3773" spans="1:32">
      <c r="A3773" t="s">
        <v>9376</v>
      </c>
      <c r="B3773" t="s">
        <v>19</v>
      </c>
      <c r="C3773">
        <v>0</v>
      </c>
      <c r="D3773">
        <v>0</v>
      </c>
      <c r="E3773">
        <v>0</v>
      </c>
      <c r="F3773">
        <v>0</v>
      </c>
      <c r="G3773">
        <v>0</v>
      </c>
      <c r="H3773">
        <v>0</v>
      </c>
      <c r="I3773">
        <v>0</v>
      </c>
      <c r="J3773">
        <v>0</v>
      </c>
      <c r="K3773">
        <v>0</v>
      </c>
      <c r="L3773">
        <v>0</v>
      </c>
      <c r="M3773">
        <v>0</v>
      </c>
      <c r="N3773">
        <v>0</v>
      </c>
      <c r="O3773">
        <v>0</v>
      </c>
      <c r="P3773">
        <v>0</v>
      </c>
      <c r="Q3773">
        <v>0</v>
      </c>
      <c r="R3773">
        <v>0</v>
      </c>
      <c r="S3773">
        <v>0</v>
      </c>
      <c r="T3773">
        <v>0</v>
      </c>
      <c r="U3773">
        <v>0</v>
      </c>
      <c r="V3773">
        <v>0</v>
      </c>
      <c r="W3773">
        <v>0</v>
      </c>
      <c r="X3773">
        <v>0</v>
      </c>
      <c r="Y3773">
        <v>0</v>
      </c>
      <c r="Z3773">
        <v>0</v>
      </c>
      <c r="AA3773">
        <v>0</v>
      </c>
      <c r="AB3773">
        <v>0</v>
      </c>
      <c r="AC3773">
        <v>0</v>
      </c>
      <c r="AD3773">
        <v>0</v>
      </c>
      <c r="AE3773">
        <v>0</v>
      </c>
      <c r="AF3773">
        <v>0</v>
      </c>
    </row>
    <row r="3774" spans="1:32">
      <c r="A3774" t="s">
        <v>9377</v>
      </c>
      <c r="B3774" t="s">
        <v>19</v>
      </c>
      <c r="C3774">
        <v>0</v>
      </c>
      <c r="D3774">
        <v>0</v>
      </c>
      <c r="E3774">
        <v>0</v>
      </c>
      <c r="F3774">
        <v>0</v>
      </c>
      <c r="G3774">
        <v>0</v>
      </c>
      <c r="H3774">
        <v>0</v>
      </c>
      <c r="I3774">
        <v>0</v>
      </c>
      <c r="J3774">
        <v>0</v>
      </c>
      <c r="K3774">
        <v>0</v>
      </c>
      <c r="L3774">
        <v>0</v>
      </c>
      <c r="M3774">
        <v>0</v>
      </c>
      <c r="N3774">
        <v>0</v>
      </c>
      <c r="O3774">
        <v>0</v>
      </c>
      <c r="P3774">
        <v>0</v>
      </c>
      <c r="Q3774">
        <v>0</v>
      </c>
      <c r="R3774">
        <v>0</v>
      </c>
      <c r="S3774">
        <v>0</v>
      </c>
      <c r="T3774">
        <v>0</v>
      </c>
      <c r="U3774">
        <v>0</v>
      </c>
      <c r="V3774">
        <v>0</v>
      </c>
      <c r="W3774">
        <v>0</v>
      </c>
      <c r="X3774">
        <v>0</v>
      </c>
      <c r="Y3774">
        <v>0</v>
      </c>
      <c r="Z3774">
        <v>0</v>
      </c>
      <c r="AA3774">
        <v>0</v>
      </c>
      <c r="AB3774">
        <v>0</v>
      </c>
      <c r="AC3774">
        <v>0</v>
      </c>
      <c r="AD3774">
        <v>0</v>
      </c>
      <c r="AE3774">
        <v>0</v>
      </c>
      <c r="AF3774">
        <v>0</v>
      </c>
    </row>
    <row r="3775" spans="1:32">
      <c r="A3775" t="s">
        <v>9378</v>
      </c>
      <c r="B3775" t="s">
        <v>19</v>
      </c>
      <c r="C3775">
        <v>0</v>
      </c>
      <c r="D3775">
        <v>0</v>
      </c>
      <c r="E3775">
        <v>0</v>
      </c>
      <c r="F3775">
        <v>0</v>
      </c>
      <c r="G3775">
        <v>0</v>
      </c>
      <c r="H3775">
        <v>0</v>
      </c>
      <c r="I3775">
        <v>0</v>
      </c>
      <c r="J3775">
        <v>0</v>
      </c>
      <c r="K3775">
        <v>0</v>
      </c>
      <c r="L3775">
        <v>0</v>
      </c>
      <c r="M3775">
        <v>0</v>
      </c>
      <c r="N3775">
        <v>0</v>
      </c>
      <c r="O3775">
        <v>0</v>
      </c>
      <c r="P3775">
        <v>0</v>
      </c>
      <c r="Q3775">
        <v>0</v>
      </c>
      <c r="R3775">
        <v>0</v>
      </c>
      <c r="S3775">
        <v>0</v>
      </c>
      <c r="T3775">
        <v>0</v>
      </c>
      <c r="U3775">
        <v>0</v>
      </c>
      <c r="V3775">
        <v>0</v>
      </c>
      <c r="W3775">
        <v>0</v>
      </c>
      <c r="X3775">
        <v>0</v>
      </c>
      <c r="Y3775">
        <v>0</v>
      </c>
      <c r="Z3775">
        <v>0</v>
      </c>
      <c r="AA3775">
        <v>0</v>
      </c>
      <c r="AB3775">
        <v>0</v>
      </c>
      <c r="AC3775">
        <v>0</v>
      </c>
      <c r="AD3775">
        <v>0</v>
      </c>
      <c r="AE3775">
        <v>0</v>
      </c>
      <c r="AF3775">
        <v>0</v>
      </c>
    </row>
    <row r="3776" spans="1:32">
      <c r="A3776" t="s">
        <v>9379</v>
      </c>
      <c r="B3776" t="s">
        <v>19</v>
      </c>
      <c r="C3776">
        <v>0</v>
      </c>
      <c r="D3776">
        <v>0</v>
      </c>
      <c r="E3776">
        <v>0</v>
      </c>
      <c r="F3776">
        <v>0</v>
      </c>
      <c r="G3776">
        <v>0</v>
      </c>
      <c r="H3776">
        <v>0</v>
      </c>
      <c r="I3776">
        <v>0</v>
      </c>
      <c r="J3776">
        <v>0</v>
      </c>
      <c r="K3776">
        <v>0</v>
      </c>
      <c r="L3776">
        <v>0</v>
      </c>
      <c r="M3776">
        <v>0</v>
      </c>
      <c r="N3776">
        <v>0</v>
      </c>
      <c r="O3776">
        <v>0</v>
      </c>
      <c r="P3776">
        <v>0</v>
      </c>
      <c r="Q3776">
        <v>0</v>
      </c>
      <c r="R3776">
        <v>0</v>
      </c>
      <c r="S3776">
        <v>0</v>
      </c>
      <c r="T3776">
        <v>0</v>
      </c>
      <c r="U3776">
        <v>0</v>
      </c>
      <c r="V3776">
        <v>0</v>
      </c>
      <c r="W3776">
        <v>0</v>
      </c>
      <c r="X3776">
        <v>0</v>
      </c>
      <c r="Y3776">
        <v>0</v>
      </c>
      <c r="Z3776">
        <v>0</v>
      </c>
      <c r="AA3776">
        <v>0</v>
      </c>
      <c r="AB3776">
        <v>0</v>
      </c>
      <c r="AC3776">
        <v>0</v>
      </c>
      <c r="AD3776">
        <v>0</v>
      </c>
      <c r="AE3776">
        <v>0</v>
      </c>
      <c r="AF3776">
        <v>0</v>
      </c>
    </row>
    <row r="3777" spans="1:32">
      <c r="A3777" t="s">
        <v>9380</v>
      </c>
      <c r="B3777" t="s">
        <v>19</v>
      </c>
      <c r="C3777">
        <v>0</v>
      </c>
      <c r="D3777">
        <v>0</v>
      </c>
      <c r="E3777">
        <v>0</v>
      </c>
      <c r="F3777">
        <v>0</v>
      </c>
      <c r="G3777">
        <v>0</v>
      </c>
      <c r="H3777">
        <v>0</v>
      </c>
      <c r="I3777">
        <v>0</v>
      </c>
      <c r="J3777">
        <v>0</v>
      </c>
      <c r="K3777">
        <v>0</v>
      </c>
      <c r="L3777">
        <v>0</v>
      </c>
      <c r="M3777">
        <v>0</v>
      </c>
      <c r="N3777">
        <v>0</v>
      </c>
      <c r="O3777">
        <v>0</v>
      </c>
      <c r="P3777">
        <v>0</v>
      </c>
      <c r="Q3777">
        <v>0</v>
      </c>
      <c r="R3777">
        <v>0</v>
      </c>
      <c r="S3777">
        <v>0</v>
      </c>
      <c r="T3777">
        <v>0</v>
      </c>
      <c r="U3777">
        <v>0</v>
      </c>
      <c r="V3777">
        <v>0</v>
      </c>
      <c r="W3777">
        <v>0</v>
      </c>
      <c r="X3777">
        <v>0</v>
      </c>
      <c r="Y3777">
        <v>0</v>
      </c>
      <c r="Z3777">
        <v>0</v>
      </c>
      <c r="AA3777">
        <v>0</v>
      </c>
      <c r="AB3777">
        <v>0</v>
      </c>
      <c r="AC3777">
        <v>0</v>
      </c>
      <c r="AD3777">
        <v>0</v>
      </c>
      <c r="AE3777">
        <v>0</v>
      </c>
      <c r="AF3777">
        <v>0</v>
      </c>
    </row>
    <row r="3778" spans="1:32">
      <c r="A3778" t="s">
        <v>9381</v>
      </c>
      <c r="B3778" t="s">
        <v>19</v>
      </c>
      <c r="C3778">
        <v>0</v>
      </c>
      <c r="D3778">
        <v>0</v>
      </c>
      <c r="E3778">
        <v>0</v>
      </c>
      <c r="F3778">
        <v>0</v>
      </c>
      <c r="G3778">
        <v>0</v>
      </c>
      <c r="H3778">
        <v>0</v>
      </c>
      <c r="I3778">
        <v>0</v>
      </c>
      <c r="J3778">
        <v>0</v>
      </c>
      <c r="K3778">
        <v>0</v>
      </c>
      <c r="L3778">
        <v>0</v>
      </c>
      <c r="M3778">
        <v>0</v>
      </c>
      <c r="N3778">
        <v>0</v>
      </c>
      <c r="O3778">
        <v>0</v>
      </c>
      <c r="P3778">
        <v>0</v>
      </c>
      <c r="Q3778">
        <v>0</v>
      </c>
      <c r="R3778">
        <v>0</v>
      </c>
      <c r="S3778">
        <v>0</v>
      </c>
      <c r="T3778">
        <v>0</v>
      </c>
      <c r="U3778">
        <v>0</v>
      </c>
      <c r="V3778">
        <v>0</v>
      </c>
      <c r="W3778">
        <v>0</v>
      </c>
      <c r="X3778">
        <v>0</v>
      </c>
      <c r="Y3778">
        <v>0</v>
      </c>
      <c r="Z3778">
        <v>0</v>
      </c>
      <c r="AA3778">
        <v>0</v>
      </c>
      <c r="AB3778">
        <v>0</v>
      </c>
      <c r="AC3778">
        <v>0</v>
      </c>
      <c r="AD3778">
        <v>0</v>
      </c>
      <c r="AE3778">
        <v>0</v>
      </c>
      <c r="AF3778">
        <v>0</v>
      </c>
    </row>
    <row r="3779" spans="1:32">
      <c r="A3779" t="s">
        <v>9382</v>
      </c>
      <c r="B3779" t="s">
        <v>19</v>
      </c>
      <c r="C3779">
        <v>0</v>
      </c>
      <c r="D3779">
        <v>0</v>
      </c>
      <c r="E3779">
        <v>0</v>
      </c>
      <c r="F3779">
        <v>0</v>
      </c>
      <c r="G3779">
        <v>0</v>
      </c>
      <c r="H3779">
        <v>0</v>
      </c>
      <c r="I3779">
        <v>0</v>
      </c>
      <c r="J3779">
        <v>0</v>
      </c>
      <c r="K3779">
        <v>0</v>
      </c>
      <c r="L3779">
        <v>0</v>
      </c>
      <c r="M3779">
        <v>0</v>
      </c>
      <c r="N3779">
        <v>0</v>
      </c>
      <c r="O3779">
        <v>0</v>
      </c>
      <c r="P3779">
        <v>0</v>
      </c>
      <c r="Q3779">
        <v>0</v>
      </c>
      <c r="R3779">
        <v>0</v>
      </c>
      <c r="S3779">
        <v>0</v>
      </c>
      <c r="T3779">
        <v>0</v>
      </c>
      <c r="U3779">
        <v>0</v>
      </c>
      <c r="V3779">
        <v>0</v>
      </c>
      <c r="W3779">
        <v>0</v>
      </c>
      <c r="X3779">
        <v>0</v>
      </c>
      <c r="Y3779">
        <v>0</v>
      </c>
      <c r="Z3779">
        <v>0</v>
      </c>
      <c r="AA3779">
        <v>0</v>
      </c>
      <c r="AB3779">
        <v>0</v>
      </c>
      <c r="AC3779">
        <v>0</v>
      </c>
      <c r="AD3779">
        <v>0</v>
      </c>
      <c r="AE3779">
        <v>0</v>
      </c>
      <c r="AF3779">
        <v>0</v>
      </c>
    </row>
    <row r="3780" spans="1:32">
      <c r="A3780" t="s">
        <v>9383</v>
      </c>
      <c r="B3780" t="s">
        <v>19</v>
      </c>
      <c r="C3780">
        <v>0</v>
      </c>
      <c r="D3780">
        <v>0</v>
      </c>
      <c r="E3780">
        <v>0</v>
      </c>
      <c r="F3780">
        <v>0</v>
      </c>
      <c r="G3780">
        <v>0</v>
      </c>
      <c r="H3780">
        <v>0</v>
      </c>
      <c r="I3780">
        <v>0</v>
      </c>
      <c r="J3780">
        <v>0</v>
      </c>
      <c r="K3780">
        <v>0</v>
      </c>
      <c r="L3780">
        <v>0</v>
      </c>
      <c r="M3780">
        <v>0</v>
      </c>
      <c r="N3780">
        <v>0</v>
      </c>
      <c r="O3780">
        <v>0</v>
      </c>
      <c r="P3780">
        <v>0</v>
      </c>
      <c r="Q3780">
        <v>0</v>
      </c>
      <c r="R3780">
        <v>0</v>
      </c>
      <c r="S3780">
        <v>0</v>
      </c>
      <c r="T3780">
        <v>0</v>
      </c>
      <c r="U3780">
        <v>0</v>
      </c>
      <c r="V3780">
        <v>0</v>
      </c>
      <c r="W3780">
        <v>0</v>
      </c>
      <c r="X3780">
        <v>0</v>
      </c>
      <c r="Y3780">
        <v>0</v>
      </c>
      <c r="Z3780">
        <v>0</v>
      </c>
      <c r="AA3780">
        <v>0</v>
      </c>
      <c r="AB3780">
        <v>0</v>
      </c>
      <c r="AC3780">
        <v>0</v>
      </c>
      <c r="AD3780">
        <v>0</v>
      </c>
      <c r="AE3780">
        <v>0</v>
      </c>
      <c r="AF3780">
        <v>0</v>
      </c>
    </row>
    <row r="3781" spans="1:32">
      <c r="A3781" t="s">
        <v>9384</v>
      </c>
      <c r="B3781" t="s">
        <v>19</v>
      </c>
      <c r="C3781">
        <v>0</v>
      </c>
      <c r="D3781">
        <v>0</v>
      </c>
      <c r="E3781">
        <v>0</v>
      </c>
      <c r="F3781">
        <v>0</v>
      </c>
      <c r="G3781">
        <v>0</v>
      </c>
      <c r="H3781">
        <v>0</v>
      </c>
      <c r="I3781">
        <v>0</v>
      </c>
      <c r="J3781">
        <v>0</v>
      </c>
      <c r="K3781">
        <v>0</v>
      </c>
      <c r="L3781">
        <v>0</v>
      </c>
      <c r="M3781">
        <v>0</v>
      </c>
      <c r="N3781">
        <v>0</v>
      </c>
      <c r="O3781">
        <v>0</v>
      </c>
      <c r="P3781">
        <v>0</v>
      </c>
      <c r="Q3781">
        <v>0</v>
      </c>
      <c r="R3781">
        <v>0</v>
      </c>
      <c r="S3781">
        <v>0</v>
      </c>
      <c r="T3781">
        <v>0</v>
      </c>
      <c r="U3781">
        <v>0</v>
      </c>
      <c r="V3781">
        <v>0</v>
      </c>
      <c r="W3781">
        <v>0</v>
      </c>
      <c r="X3781">
        <v>0</v>
      </c>
      <c r="Y3781">
        <v>0</v>
      </c>
      <c r="Z3781">
        <v>0</v>
      </c>
      <c r="AA3781">
        <v>0</v>
      </c>
      <c r="AB3781">
        <v>0</v>
      </c>
      <c r="AC3781">
        <v>0</v>
      </c>
      <c r="AD3781">
        <v>0</v>
      </c>
      <c r="AE3781">
        <v>0</v>
      </c>
      <c r="AF3781">
        <v>0</v>
      </c>
    </row>
    <row r="3782" spans="1:32">
      <c r="A3782" t="s">
        <v>9385</v>
      </c>
      <c r="B3782" t="s">
        <v>19</v>
      </c>
      <c r="C3782">
        <v>0</v>
      </c>
      <c r="D3782">
        <v>0</v>
      </c>
      <c r="E3782">
        <v>0</v>
      </c>
      <c r="F3782">
        <v>0</v>
      </c>
      <c r="G3782">
        <v>0</v>
      </c>
      <c r="H3782">
        <v>0</v>
      </c>
      <c r="I3782">
        <v>0</v>
      </c>
      <c r="J3782">
        <v>0</v>
      </c>
      <c r="K3782">
        <v>0</v>
      </c>
      <c r="L3782">
        <v>0</v>
      </c>
      <c r="M3782">
        <v>0</v>
      </c>
      <c r="N3782">
        <v>0</v>
      </c>
      <c r="O3782">
        <v>0</v>
      </c>
      <c r="P3782">
        <v>0</v>
      </c>
      <c r="Q3782">
        <v>0</v>
      </c>
      <c r="R3782">
        <v>0</v>
      </c>
      <c r="S3782">
        <v>0</v>
      </c>
      <c r="T3782">
        <v>0</v>
      </c>
      <c r="U3782">
        <v>0</v>
      </c>
      <c r="V3782">
        <v>0</v>
      </c>
      <c r="W3782">
        <v>0</v>
      </c>
      <c r="X3782">
        <v>0</v>
      </c>
      <c r="Y3782">
        <v>0</v>
      </c>
      <c r="Z3782">
        <v>0</v>
      </c>
      <c r="AA3782">
        <v>0</v>
      </c>
      <c r="AB3782">
        <v>0</v>
      </c>
      <c r="AC3782">
        <v>0</v>
      </c>
      <c r="AD3782">
        <v>0</v>
      </c>
      <c r="AE3782">
        <v>0</v>
      </c>
      <c r="AF3782">
        <v>0</v>
      </c>
    </row>
    <row r="3783" spans="1:32">
      <c r="A3783" t="s">
        <v>9386</v>
      </c>
      <c r="B3783" t="s">
        <v>19</v>
      </c>
      <c r="C3783">
        <v>0</v>
      </c>
      <c r="D3783">
        <v>0</v>
      </c>
      <c r="E3783">
        <v>0</v>
      </c>
      <c r="F3783">
        <v>0</v>
      </c>
      <c r="G3783">
        <v>0</v>
      </c>
      <c r="H3783">
        <v>0</v>
      </c>
      <c r="I3783">
        <v>0</v>
      </c>
      <c r="J3783">
        <v>0</v>
      </c>
      <c r="K3783">
        <v>0</v>
      </c>
      <c r="L3783">
        <v>0</v>
      </c>
      <c r="M3783">
        <v>0</v>
      </c>
      <c r="N3783">
        <v>0</v>
      </c>
      <c r="O3783">
        <v>0</v>
      </c>
      <c r="P3783">
        <v>0</v>
      </c>
      <c r="Q3783">
        <v>0</v>
      </c>
      <c r="R3783">
        <v>0</v>
      </c>
      <c r="S3783">
        <v>0</v>
      </c>
      <c r="T3783">
        <v>0</v>
      </c>
      <c r="U3783">
        <v>0</v>
      </c>
      <c r="V3783">
        <v>0</v>
      </c>
      <c r="W3783">
        <v>0</v>
      </c>
      <c r="X3783">
        <v>0</v>
      </c>
      <c r="Y3783">
        <v>0</v>
      </c>
      <c r="Z3783">
        <v>0</v>
      </c>
      <c r="AA3783">
        <v>0</v>
      </c>
      <c r="AB3783">
        <v>0</v>
      </c>
      <c r="AC3783">
        <v>0</v>
      </c>
      <c r="AD3783">
        <v>0</v>
      </c>
      <c r="AE3783">
        <v>0</v>
      </c>
      <c r="AF3783">
        <v>0</v>
      </c>
    </row>
    <row r="3784" spans="1:32">
      <c r="A3784" t="s">
        <v>9387</v>
      </c>
      <c r="B3784" t="s">
        <v>19</v>
      </c>
      <c r="C3784">
        <v>0</v>
      </c>
      <c r="D3784">
        <v>0</v>
      </c>
      <c r="E3784">
        <v>0</v>
      </c>
      <c r="F3784">
        <v>0</v>
      </c>
      <c r="G3784">
        <v>0</v>
      </c>
      <c r="H3784">
        <v>0</v>
      </c>
      <c r="I3784">
        <v>0</v>
      </c>
      <c r="J3784">
        <v>0</v>
      </c>
      <c r="K3784">
        <v>0</v>
      </c>
      <c r="L3784">
        <v>0</v>
      </c>
      <c r="M3784">
        <v>0</v>
      </c>
      <c r="N3784">
        <v>0</v>
      </c>
      <c r="O3784">
        <v>0</v>
      </c>
      <c r="P3784">
        <v>0</v>
      </c>
      <c r="Q3784">
        <v>0</v>
      </c>
      <c r="R3784">
        <v>0</v>
      </c>
      <c r="S3784">
        <v>0</v>
      </c>
      <c r="T3784">
        <v>0</v>
      </c>
      <c r="U3784">
        <v>0</v>
      </c>
      <c r="V3784">
        <v>0</v>
      </c>
      <c r="W3784">
        <v>0</v>
      </c>
      <c r="X3784">
        <v>0</v>
      </c>
      <c r="Y3784">
        <v>0</v>
      </c>
      <c r="Z3784">
        <v>0</v>
      </c>
      <c r="AA3784">
        <v>0</v>
      </c>
      <c r="AB3784">
        <v>0</v>
      </c>
      <c r="AC3784">
        <v>0</v>
      </c>
      <c r="AD3784">
        <v>0</v>
      </c>
      <c r="AE3784">
        <v>0</v>
      </c>
      <c r="AF3784">
        <v>0</v>
      </c>
    </row>
    <row r="3785" spans="1:32">
      <c r="A3785" t="s">
        <v>9388</v>
      </c>
      <c r="B3785" t="s">
        <v>19</v>
      </c>
      <c r="C3785">
        <v>0</v>
      </c>
      <c r="D3785">
        <v>0</v>
      </c>
      <c r="E3785">
        <v>0</v>
      </c>
      <c r="F3785">
        <v>0</v>
      </c>
      <c r="G3785">
        <v>0</v>
      </c>
      <c r="H3785">
        <v>0</v>
      </c>
      <c r="I3785">
        <v>0</v>
      </c>
      <c r="J3785">
        <v>0</v>
      </c>
      <c r="K3785">
        <v>0</v>
      </c>
      <c r="L3785">
        <v>0</v>
      </c>
      <c r="M3785">
        <v>0</v>
      </c>
      <c r="N3785">
        <v>0</v>
      </c>
      <c r="O3785">
        <v>0</v>
      </c>
      <c r="P3785">
        <v>0</v>
      </c>
      <c r="Q3785">
        <v>0</v>
      </c>
      <c r="R3785">
        <v>0</v>
      </c>
      <c r="S3785">
        <v>0</v>
      </c>
      <c r="T3785">
        <v>0</v>
      </c>
      <c r="U3785">
        <v>0</v>
      </c>
      <c r="V3785">
        <v>0</v>
      </c>
      <c r="W3785">
        <v>0</v>
      </c>
      <c r="X3785">
        <v>0</v>
      </c>
      <c r="Y3785">
        <v>0</v>
      </c>
      <c r="Z3785">
        <v>0</v>
      </c>
      <c r="AA3785">
        <v>0</v>
      </c>
      <c r="AB3785">
        <v>0</v>
      </c>
      <c r="AC3785">
        <v>0</v>
      </c>
      <c r="AD3785">
        <v>0</v>
      </c>
      <c r="AE3785">
        <v>0</v>
      </c>
      <c r="AF3785">
        <v>0</v>
      </c>
    </row>
    <row r="3786" spans="1:32">
      <c r="A3786" t="s">
        <v>9389</v>
      </c>
      <c r="B3786" t="s">
        <v>19</v>
      </c>
      <c r="C3786">
        <v>0</v>
      </c>
      <c r="D3786">
        <v>0</v>
      </c>
      <c r="E3786">
        <v>0</v>
      </c>
      <c r="F3786">
        <v>0</v>
      </c>
      <c r="G3786">
        <v>0</v>
      </c>
      <c r="H3786">
        <v>0</v>
      </c>
      <c r="I3786">
        <v>0</v>
      </c>
      <c r="J3786">
        <v>0</v>
      </c>
      <c r="K3786">
        <v>0</v>
      </c>
      <c r="L3786">
        <v>0</v>
      </c>
      <c r="M3786">
        <v>0</v>
      </c>
      <c r="N3786">
        <v>0</v>
      </c>
      <c r="O3786">
        <v>0</v>
      </c>
      <c r="P3786">
        <v>0</v>
      </c>
      <c r="Q3786">
        <v>0</v>
      </c>
      <c r="R3786">
        <v>0</v>
      </c>
      <c r="S3786">
        <v>0</v>
      </c>
      <c r="T3786">
        <v>0</v>
      </c>
      <c r="U3786">
        <v>0</v>
      </c>
      <c r="V3786">
        <v>0</v>
      </c>
      <c r="W3786">
        <v>0</v>
      </c>
      <c r="X3786">
        <v>0</v>
      </c>
      <c r="Y3786">
        <v>0</v>
      </c>
      <c r="Z3786">
        <v>0</v>
      </c>
      <c r="AA3786">
        <v>0</v>
      </c>
      <c r="AB3786">
        <v>0</v>
      </c>
      <c r="AC3786">
        <v>0</v>
      </c>
      <c r="AD3786">
        <v>0</v>
      </c>
      <c r="AE3786">
        <v>0</v>
      </c>
      <c r="AF3786">
        <v>0</v>
      </c>
    </row>
    <row r="3787" spans="1:32">
      <c r="A3787" t="s">
        <v>9390</v>
      </c>
      <c r="B3787" t="s">
        <v>19</v>
      </c>
      <c r="C3787">
        <v>0</v>
      </c>
      <c r="D3787">
        <v>0</v>
      </c>
      <c r="E3787">
        <v>0</v>
      </c>
      <c r="F3787">
        <v>0</v>
      </c>
      <c r="G3787">
        <v>0</v>
      </c>
      <c r="H3787">
        <v>0</v>
      </c>
      <c r="I3787">
        <v>0</v>
      </c>
      <c r="J3787">
        <v>0</v>
      </c>
      <c r="K3787">
        <v>0</v>
      </c>
      <c r="L3787">
        <v>0</v>
      </c>
      <c r="M3787">
        <v>0</v>
      </c>
      <c r="N3787">
        <v>0</v>
      </c>
      <c r="O3787">
        <v>0</v>
      </c>
      <c r="P3787">
        <v>0</v>
      </c>
      <c r="Q3787">
        <v>0</v>
      </c>
      <c r="R3787">
        <v>0</v>
      </c>
      <c r="S3787">
        <v>0</v>
      </c>
      <c r="T3787">
        <v>0</v>
      </c>
      <c r="U3787">
        <v>0</v>
      </c>
      <c r="V3787">
        <v>0</v>
      </c>
      <c r="W3787">
        <v>0</v>
      </c>
      <c r="X3787">
        <v>0</v>
      </c>
      <c r="Y3787">
        <v>0</v>
      </c>
      <c r="Z3787">
        <v>0</v>
      </c>
      <c r="AA3787">
        <v>0</v>
      </c>
      <c r="AB3787">
        <v>0</v>
      </c>
      <c r="AC3787">
        <v>0</v>
      </c>
      <c r="AD3787">
        <v>0</v>
      </c>
      <c r="AE3787">
        <v>0</v>
      </c>
      <c r="AF3787">
        <v>0</v>
      </c>
    </row>
    <row r="3788" spans="1:32">
      <c r="A3788" t="s">
        <v>9391</v>
      </c>
      <c r="B3788" t="s">
        <v>19</v>
      </c>
      <c r="C3788">
        <v>0</v>
      </c>
      <c r="D3788">
        <v>0</v>
      </c>
      <c r="E3788">
        <v>0</v>
      </c>
      <c r="F3788">
        <v>0</v>
      </c>
      <c r="G3788">
        <v>0</v>
      </c>
      <c r="H3788">
        <v>0</v>
      </c>
      <c r="I3788">
        <v>0</v>
      </c>
      <c r="J3788">
        <v>0</v>
      </c>
      <c r="K3788">
        <v>0</v>
      </c>
      <c r="L3788">
        <v>0</v>
      </c>
      <c r="M3788">
        <v>0</v>
      </c>
      <c r="N3788">
        <v>0</v>
      </c>
      <c r="O3788">
        <v>0</v>
      </c>
      <c r="P3788">
        <v>0</v>
      </c>
      <c r="Q3788">
        <v>0</v>
      </c>
      <c r="R3788">
        <v>0</v>
      </c>
      <c r="S3788">
        <v>0</v>
      </c>
      <c r="T3788">
        <v>0</v>
      </c>
      <c r="U3788">
        <v>0</v>
      </c>
      <c r="V3788">
        <v>0</v>
      </c>
      <c r="W3788">
        <v>0</v>
      </c>
      <c r="X3788">
        <v>0</v>
      </c>
      <c r="Y3788">
        <v>0</v>
      </c>
      <c r="Z3788">
        <v>0</v>
      </c>
      <c r="AA3788">
        <v>0</v>
      </c>
      <c r="AB3788">
        <v>0</v>
      </c>
      <c r="AC3788">
        <v>0</v>
      </c>
      <c r="AD3788">
        <v>0</v>
      </c>
      <c r="AE3788">
        <v>0</v>
      </c>
      <c r="AF3788">
        <v>0</v>
      </c>
    </row>
    <row r="3789" spans="1:32">
      <c r="A3789" t="s">
        <v>9392</v>
      </c>
      <c r="B3789" t="s">
        <v>19</v>
      </c>
      <c r="C3789">
        <v>0</v>
      </c>
      <c r="D3789">
        <v>0</v>
      </c>
      <c r="E3789">
        <v>0</v>
      </c>
      <c r="F3789">
        <v>0</v>
      </c>
      <c r="G3789">
        <v>0</v>
      </c>
      <c r="H3789">
        <v>0</v>
      </c>
      <c r="I3789">
        <v>0</v>
      </c>
      <c r="J3789">
        <v>0</v>
      </c>
      <c r="K3789">
        <v>0</v>
      </c>
      <c r="L3789">
        <v>0</v>
      </c>
      <c r="M3789">
        <v>0</v>
      </c>
      <c r="N3789">
        <v>0</v>
      </c>
      <c r="O3789">
        <v>0</v>
      </c>
      <c r="P3789">
        <v>0</v>
      </c>
      <c r="Q3789">
        <v>0</v>
      </c>
      <c r="R3789">
        <v>0</v>
      </c>
      <c r="S3789">
        <v>0</v>
      </c>
      <c r="T3789">
        <v>0</v>
      </c>
      <c r="U3789">
        <v>0</v>
      </c>
      <c r="V3789">
        <v>0</v>
      </c>
      <c r="W3789">
        <v>0</v>
      </c>
      <c r="X3789">
        <v>0</v>
      </c>
      <c r="Y3789">
        <v>0</v>
      </c>
      <c r="Z3789">
        <v>0</v>
      </c>
      <c r="AA3789">
        <v>0</v>
      </c>
      <c r="AB3789">
        <v>0</v>
      </c>
      <c r="AC3789">
        <v>0</v>
      </c>
      <c r="AD3789">
        <v>0</v>
      </c>
      <c r="AE3789">
        <v>0</v>
      </c>
      <c r="AF3789">
        <v>0</v>
      </c>
    </row>
    <row r="3790" spans="1:32">
      <c r="A3790" t="s">
        <v>9393</v>
      </c>
      <c r="B3790" t="s">
        <v>19</v>
      </c>
      <c r="C3790">
        <v>0</v>
      </c>
      <c r="D3790">
        <v>0</v>
      </c>
      <c r="E3790">
        <v>0</v>
      </c>
      <c r="F3790">
        <v>0</v>
      </c>
      <c r="G3790">
        <v>0</v>
      </c>
      <c r="H3790">
        <v>0</v>
      </c>
      <c r="I3790">
        <v>0</v>
      </c>
      <c r="J3790">
        <v>0</v>
      </c>
      <c r="K3790">
        <v>0</v>
      </c>
      <c r="L3790">
        <v>0</v>
      </c>
      <c r="M3790">
        <v>0</v>
      </c>
      <c r="N3790">
        <v>0</v>
      </c>
      <c r="O3790">
        <v>0</v>
      </c>
      <c r="P3790">
        <v>0</v>
      </c>
      <c r="Q3790">
        <v>0</v>
      </c>
      <c r="R3790">
        <v>0</v>
      </c>
      <c r="S3790">
        <v>0</v>
      </c>
      <c r="T3790">
        <v>0</v>
      </c>
      <c r="U3790">
        <v>0</v>
      </c>
      <c r="V3790">
        <v>0</v>
      </c>
      <c r="W3790">
        <v>0</v>
      </c>
      <c r="X3790">
        <v>0</v>
      </c>
      <c r="Y3790">
        <v>0</v>
      </c>
      <c r="Z3790">
        <v>0</v>
      </c>
      <c r="AA3790">
        <v>0</v>
      </c>
      <c r="AB3790">
        <v>0</v>
      </c>
      <c r="AC3790">
        <v>0</v>
      </c>
      <c r="AD3790">
        <v>0</v>
      </c>
      <c r="AE3790">
        <v>0</v>
      </c>
      <c r="AF3790">
        <v>0</v>
      </c>
    </row>
    <row r="3791" spans="1:32">
      <c r="A3791" t="s">
        <v>9394</v>
      </c>
      <c r="B3791" t="s">
        <v>19</v>
      </c>
      <c r="C3791">
        <v>0</v>
      </c>
      <c r="D3791">
        <v>0</v>
      </c>
      <c r="E3791">
        <v>0</v>
      </c>
      <c r="F3791">
        <v>0</v>
      </c>
      <c r="G3791">
        <v>0</v>
      </c>
      <c r="H3791">
        <v>0</v>
      </c>
      <c r="I3791">
        <v>0</v>
      </c>
      <c r="J3791">
        <v>0</v>
      </c>
      <c r="K3791">
        <v>0</v>
      </c>
      <c r="L3791">
        <v>0</v>
      </c>
      <c r="M3791">
        <v>0</v>
      </c>
      <c r="N3791">
        <v>0</v>
      </c>
      <c r="O3791">
        <v>0</v>
      </c>
      <c r="P3791">
        <v>0</v>
      </c>
      <c r="Q3791">
        <v>0</v>
      </c>
      <c r="R3791">
        <v>0</v>
      </c>
      <c r="S3791">
        <v>0</v>
      </c>
      <c r="T3791">
        <v>0</v>
      </c>
      <c r="U3791">
        <v>0</v>
      </c>
      <c r="V3791">
        <v>0</v>
      </c>
      <c r="W3791">
        <v>0</v>
      </c>
      <c r="X3791">
        <v>0</v>
      </c>
      <c r="Y3791">
        <v>0</v>
      </c>
      <c r="Z3791">
        <v>0</v>
      </c>
      <c r="AA3791">
        <v>0</v>
      </c>
      <c r="AB3791">
        <v>0</v>
      </c>
      <c r="AC3791">
        <v>0</v>
      </c>
      <c r="AD3791">
        <v>0</v>
      </c>
      <c r="AE3791">
        <v>0</v>
      </c>
      <c r="AF3791">
        <v>0</v>
      </c>
    </row>
    <row r="3792" spans="1:32">
      <c r="A3792" t="s">
        <v>9395</v>
      </c>
      <c r="B3792" t="s">
        <v>19</v>
      </c>
      <c r="C3792">
        <v>0</v>
      </c>
      <c r="D3792">
        <v>0</v>
      </c>
      <c r="E3792">
        <v>0</v>
      </c>
      <c r="F3792">
        <v>0</v>
      </c>
      <c r="G3792">
        <v>0</v>
      </c>
      <c r="H3792">
        <v>0</v>
      </c>
      <c r="I3792">
        <v>0</v>
      </c>
      <c r="J3792">
        <v>0</v>
      </c>
      <c r="K3792">
        <v>0</v>
      </c>
      <c r="L3792">
        <v>0</v>
      </c>
      <c r="M3792">
        <v>0</v>
      </c>
      <c r="N3792">
        <v>0</v>
      </c>
      <c r="O3792">
        <v>0</v>
      </c>
      <c r="P3792">
        <v>0</v>
      </c>
      <c r="Q3792">
        <v>0</v>
      </c>
      <c r="R3792">
        <v>0</v>
      </c>
      <c r="S3792">
        <v>0</v>
      </c>
      <c r="T3792">
        <v>0</v>
      </c>
      <c r="U3792">
        <v>0</v>
      </c>
      <c r="V3792">
        <v>0</v>
      </c>
      <c r="W3792">
        <v>0</v>
      </c>
      <c r="X3792">
        <v>0</v>
      </c>
      <c r="Y3792">
        <v>0</v>
      </c>
      <c r="Z3792">
        <v>0</v>
      </c>
      <c r="AA3792">
        <v>0</v>
      </c>
      <c r="AB3792">
        <v>0</v>
      </c>
      <c r="AC3792">
        <v>0</v>
      </c>
      <c r="AD3792">
        <v>0</v>
      </c>
      <c r="AE3792">
        <v>0</v>
      </c>
      <c r="AF3792">
        <v>0</v>
      </c>
    </row>
    <row r="3793" spans="1:32">
      <c r="A3793" t="s">
        <v>9396</v>
      </c>
      <c r="B3793" t="s">
        <v>19</v>
      </c>
      <c r="C3793">
        <v>0</v>
      </c>
      <c r="D3793">
        <v>0</v>
      </c>
      <c r="E3793">
        <v>0</v>
      </c>
      <c r="F3793">
        <v>0</v>
      </c>
      <c r="G3793">
        <v>0</v>
      </c>
      <c r="H3793">
        <v>0</v>
      </c>
      <c r="I3793">
        <v>0</v>
      </c>
      <c r="J3793">
        <v>0</v>
      </c>
      <c r="K3793">
        <v>0</v>
      </c>
      <c r="L3793">
        <v>0</v>
      </c>
      <c r="M3793">
        <v>0</v>
      </c>
      <c r="N3793">
        <v>0</v>
      </c>
      <c r="O3793">
        <v>0</v>
      </c>
      <c r="P3793">
        <v>0</v>
      </c>
      <c r="Q3793">
        <v>0</v>
      </c>
      <c r="R3793">
        <v>0</v>
      </c>
      <c r="S3793">
        <v>0</v>
      </c>
      <c r="T3793">
        <v>0</v>
      </c>
      <c r="U3793">
        <v>0</v>
      </c>
      <c r="V3793">
        <v>0</v>
      </c>
      <c r="W3793">
        <v>0</v>
      </c>
      <c r="X3793">
        <v>0</v>
      </c>
      <c r="Y3793">
        <v>0</v>
      </c>
      <c r="Z3793">
        <v>0</v>
      </c>
      <c r="AA3793">
        <v>0</v>
      </c>
      <c r="AB3793">
        <v>0</v>
      </c>
      <c r="AC3793">
        <v>0</v>
      </c>
      <c r="AD3793">
        <v>0</v>
      </c>
      <c r="AE3793">
        <v>0</v>
      </c>
      <c r="AF3793">
        <v>0</v>
      </c>
    </row>
    <row r="3794" spans="1:32">
      <c r="A3794" t="s">
        <v>9397</v>
      </c>
      <c r="B3794" t="s">
        <v>19</v>
      </c>
      <c r="C3794">
        <v>0</v>
      </c>
      <c r="D3794">
        <v>0</v>
      </c>
      <c r="E3794">
        <v>0</v>
      </c>
      <c r="F3794">
        <v>0</v>
      </c>
      <c r="G3794">
        <v>0</v>
      </c>
      <c r="H3794">
        <v>0</v>
      </c>
      <c r="I3794">
        <v>0</v>
      </c>
      <c r="J3794">
        <v>0</v>
      </c>
      <c r="K3794">
        <v>0</v>
      </c>
      <c r="L3794">
        <v>0</v>
      </c>
      <c r="M3794">
        <v>0</v>
      </c>
      <c r="N3794">
        <v>0</v>
      </c>
      <c r="O3794">
        <v>0</v>
      </c>
      <c r="P3794">
        <v>0</v>
      </c>
      <c r="Q3794">
        <v>0</v>
      </c>
      <c r="R3794">
        <v>0</v>
      </c>
      <c r="S3794">
        <v>0</v>
      </c>
      <c r="T3794">
        <v>0</v>
      </c>
      <c r="U3794">
        <v>0</v>
      </c>
      <c r="V3794">
        <v>0</v>
      </c>
      <c r="W3794">
        <v>0</v>
      </c>
      <c r="X3794">
        <v>0</v>
      </c>
      <c r="Y3794">
        <v>0</v>
      </c>
      <c r="Z3794">
        <v>0</v>
      </c>
      <c r="AA3794">
        <v>0</v>
      </c>
      <c r="AB3794">
        <v>0</v>
      </c>
      <c r="AC3794">
        <v>0</v>
      </c>
      <c r="AD3794">
        <v>0</v>
      </c>
      <c r="AE3794">
        <v>0</v>
      </c>
      <c r="AF3794">
        <v>0</v>
      </c>
    </row>
    <row r="3795" spans="1:32">
      <c r="A3795" t="s">
        <v>9398</v>
      </c>
      <c r="B3795" t="s">
        <v>19</v>
      </c>
      <c r="C3795">
        <v>0</v>
      </c>
      <c r="D3795">
        <v>0</v>
      </c>
      <c r="E3795">
        <v>0</v>
      </c>
      <c r="F3795">
        <v>0</v>
      </c>
      <c r="G3795">
        <v>0</v>
      </c>
      <c r="H3795">
        <v>0</v>
      </c>
      <c r="I3795">
        <v>0</v>
      </c>
      <c r="J3795">
        <v>0</v>
      </c>
      <c r="K3795">
        <v>0</v>
      </c>
      <c r="L3795">
        <v>0</v>
      </c>
      <c r="M3795">
        <v>0</v>
      </c>
      <c r="N3795">
        <v>0</v>
      </c>
      <c r="O3795">
        <v>0</v>
      </c>
      <c r="P3795">
        <v>0</v>
      </c>
      <c r="Q3795">
        <v>0</v>
      </c>
      <c r="R3795">
        <v>0</v>
      </c>
      <c r="S3795">
        <v>0</v>
      </c>
      <c r="T3795">
        <v>0</v>
      </c>
      <c r="U3795">
        <v>0</v>
      </c>
      <c r="V3795">
        <v>0</v>
      </c>
      <c r="W3795">
        <v>0</v>
      </c>
      <c r="X3795">
        <v>0</v>
      </c>
      <c r="Y3795">
        <v>0</v>
      </c>
      <c r="Z3795">
        <v>0</v>
      </c>
      <c r="AA3795">
        <v>0</v>
      </c>
      <c r="AB3795">
        <v>0</v>
      </c>
      <c r="AC3795">
        <v>0</v>
      </c>
      <c r="AD3795">
        <v>0</v>
      </c>
      <c r="AE3795">
        <v>0</v>
      </c>
      <c r="AF3795">
        <v>0</v>
      </c>
    </row>
    <row r="3796" spans="1:32">
      <c r="A3796" t="s">
        <v>9399</v>
      </c>
      <c r="B3796" t="s">
        <v>19</v>
      </c>
      <c r="C3796">
        <v>0</v>
      </c>
      <c r="D3796">
        <v>0</v>
      </c>
      <c r="E3796">
        <v>0</v>
      </c>
      <c r="F3796">
        <v>0</v>
      </c>
      <c r="G3796">
        <v>0</v>
      </c>
      <c r="H3796">
        <v>0</v>
      </c>
      <c r="I3796">
        <v>0</v>
      </c>
      <c r="J3796">
        <v>0</v>
      </c>
      <c r="K3796">
        <v>0</v>
      </c>
      <c r="L3796">
        <v>0</v>
      </c>
      <c r="M3796">
        <v>0</v>
      </c>
      <c r="N3796">
        <v>0</v>
      </c>
      <c r="O3796">
        <v>0</v>
      </c>
      <c r="P3796">
        <v>0</v>
      </c>
      <c r="Q3796">
        <v>0</v>
      </c>
      <c r="R3796">
        <v>0</v>
      </c>
      <c r="S3796">
        <v>0</v>
      </c>
      <c r="T3796">
        <v>0</v>
      </c>
      <c r="U3796">
        <v>0</v>
      </c>
      <c r="V3796">
        <v>0</v>
      </c>
      <c r="W3796">
        <v>0</v>
      </c>
      <c r="X3796">
        <v>0</v>
      </c>
      <c r="Y3796">
        <v>0</v>
      </c>
      <c r="Z3796">
        <v>0</v>
      </c>
      <c r="AA3796">
        <v>0</v>
      </c>
      <c r="AB3796">
        <v>0</v>
      </c>
      <c r="AC3796">
        <v>0</v>
      </c>
      <c r="AD3796">
        <v>0</v>
      </c>
      <c r="AE3796">
        <v>0</v>
      </c>
      <c r="AF3796">
        <v>0</v>
      </c>
    </row>
    <row r="3797" spans="1:32">
      <c r="A3797" t="s">
        <v>9400</v>
      </c>
      <c r="B3797" t="s">
        <v>19</v>
      </c>
      <c r="C3797">
        <v>0</v>
      </c>
      <c r="D3797">
        <v>0</v>
      </c>
      <c r="E3797">
        <v>0</v>
      </c>
      <c r="F3797">
        <v>0</v>
      </c>
      <c r="G3797">
        <v>0</v>
      </c>
      <c r="H3797">
        <v>0</v>
      </c>
      <c r="I3797">
        <v>0</v>
      </c>
      <c r="J3797">
        <v>0</v>
      </c>
      <c r="K3797">
        <v>0</v>
      </c>
      <c r="L3797">
        <v>0</v>
      </c>
      <c r="M3797">
        <v>0</v>
      </c>
      <c r="N3797">
        <v>0</v>
      </c>
      <c r="O3797">
        <v>0</v>
      </c>
      <c r="P3797">
        <v>0</v>
      </c>
      <c r="Q3797">
        <v>0</v>
      </c>
      <c r="R3797">
        <v>0</v>
      </c>
      <c r="S3797">
        <v>0</v>
      </c>
      <c r="T3797">
        <v>0</v>
      </c>
      <c r="U3797">
        <v>0</v>
      </c>
      <c r="V3797">
        <v>0</v>
      </c>
      <c r="W3797">
        <v>0</v>
      </c>
      <c r="X3797">
        <v>0</v>
      </c>
      <c r="Y3797">
        <v>0</v>
      </c>
      <c r="Z3797">
        <v>0</v>
      </c>
      <c r="AA3797">
        <v>0</v>
      </c>
      <c r="AB3797">
        <v>0</v>
      </c>
      <c r="AC3797">
        <v>0</v>
      </c>
      <c r="AD3797">
        <v>0</v>
      </c>
      <c r="AE3797">
        <v>0</v>
      </c>
      <c r="AF3797">
        <v>0</v>
      </c>
    </row>
    <row r="3798" spans="1:32">
      <c r="A3798" t="s">
        <v>9401</v>
      </c>
      <c r="B3798" t="s">
        <v>19</v>
      </c>
      <c r="C3798">
        <v>0</v>
      </c>
      <c r="D3798">
        <v>0</v>
      </c>
      <c r="E3798">
        <v>0</v>
      </c>
      <c r="F3798">
        <v>0</v>
      </c>
      <c r="G3798">
        <v>0</v>
      </c>
      <c r="H3798">
        <v>0</v>
      </c>
      <c r="I3798">
        <v>0</v>
      </c>
      <c r="J3798">
        <v>0</v>
      </c>
      <c r="K3798">
        <v>0</v>
      </c>
      <c r="L3798">
        <v>0</v>
      </c>
      <c r="M3798">
        <v>0</v>
      </c>
      <c r="N3798">
        <v>0</v>
      </c>
      <c r="O3798">
        <v>0</v>
      </c>
      <c r="P3798">
        <v>0</v>
      </c>
      <c r="Q3798">
        <v>0</v>
      </c>
      <c r="R3798">
        <v>0</v>
      </c>
      <c r="S3798">
        <v>0</v>
      </c>
      <c r="T3798">
        <v>0</v>
      </c>
      <c r="U3798">
        <v>0</v>
      </c>
      <c r="V3798">
        <v>0</v>
      </c>
      <c r="W3798">
        <v>0</v>
      </c>
      <c r="X3798">
        <v>0</v>
      </c>
      <c r="Y3798">
        <v>0</v>
      </c>
      <c r="Z3798">
        <v>0</v>
      </c>
      <c r="AA3798">
        <v>0</v>
      </c>
      <c r="AB3798">
        <v>0</v>
      </c>
      <c r="AC3798">
        <v>0</v>
      </c>
      <c r="AD3798">
        <v>0</v>
      </c>
      <c r="AE3798">
        <v>0</v>
      </c>
      <c r="AF3798">
        <v>0</v>
      </c>
    </row>
    <row r="3799" spans="1:32">
      <c r="A3799" t="s">
        <v>9402</v>
      </c>
      <c r="B3799" t="s">
        <v>19</v>
      </c>
      <c r="C3799">
        <v>0</v>
      </c>
      <c r="D3799">
        <v>0</v>
      </c>
      <c r="E3799">
        <v>0</v>
      </c>
      <c r="F3799">
        <v>0</v>
      </c>
      <c r="G3799">
        <v>0</v>
      </c>
      <c r="H3799">
        <v>0</v>
      </c>
      <c r="I3799">
        <v>0</v>
      </c>
      <c r="J3799">
        <v>0</v>
      </c>
      <c r="K3799">
        <v>0</v>
      </c>
      <c r="L3799">
        <v>0</v>
      </c>
      <c r="M3799">
        <v>0</v>
      </c>
      <c r="N3799">
        <v>0</v>
      </c>
      <c r="O3799">
        <v>0</v>
      </c>
      <c r="P3799">
        <v>0</v>
      </c>
      <c r="Q3799">
        <v>0</v>
      </c>
      <c r="R3799">
        <v>0</v>
      </c>
      <c r="S3799">
        <v>0</v>
      </c>
      <c r="T3799">
        <v>0</v>
      </c>
      <c r="U3799">
        <v>0</v>
      </c>
      <c r="V3799">
        <v>0</v>
      </c>
      <c r="W3799">
        <v>0</v>
      </c>
      <c r="X3799">
        <v>0</v>
      </c>
      <c r="Y3799">
        <v>0</v>
      </c>
      <c r="Z3799">
        <v>0</v>
      </c>
      <c r="AA3799">
        <v>0</v>
      </c>
      <c r="AB3799">
        <v>0</v>
      </c>
      <c r="AC3799">
        <v>0</v>
      </c>
      <c r="AD3799">
        <v>0</v>
      </c>
      <c r="AE3799">
        <v>0</v>
      </c>
      <c r="AF3799">
        <v>0</v>
      </c>
    </row>
    <row r="3800" spans="1:32">
      <c r="A3800" t="s">
        <v>9403</v>
      </c>
      <c r="B3800" t="s">
        <v>19</v>
      </c>
      <c r="C3800">
        <v>0</v>
      </c>
      <c r="D3800">
        <v>0</v>
      </c>
      <c r="E3800">
        <v>0</v>
      </c>
      <c r="F3800">
        <v>0</v>
      </c>
      <c r="G3800">
        <v>0</v>
      </c>
      <c r="H3800">
        <v>0</v>
      </c>
      <c r="I3800">
        <v>0</v>
      </c>
      <c r="J3800">
        <v>0</v>
      </c>
      <c r="K3800">
        <v>0</v>
      </c>
      <c r="L3800">
        <v>0</v>
      </c>
      <c r="M3800">
        <v>0</v>
      </c>
      <c r="N3800">
        <v>0</v>
      </c>
      <c r="O3800">
        <v>0</v>
      </c>
      <c r="P3800">
        <v>0</v>
      </c>
      <c r="Q3800">
        <v>0</v>
      </c>
      <c r="R3800">
        <v>0</v>
      </c>
      <c r="S3800">
        <v>0</v>
      </c>
      <c r="T3800">
        <v>0</v>
      </c>
      <c r="U3800">
        <v>0</v>
      </c>
      <c r="V3800">
        <v>0</v>
      </c>
      <c r="W3800">
        <v>0</v>
      </c>
      <c r="X3800">
        <v>0</v>
      </c>
      <c r="Y3800">
        <v>0</v>
      </c>
      <c r="Z3800">
        <v>0</v>
      </c>
      <c r="AA3800">
        <v>0</v>
      </c>
      <c r="AB3800">
        <v>0</v>
      </c>
      <c r="AC3800">
        <v>0</v>
      </c>
      <c r="AD3800">
        <v>0</v>
      </c>
      <c r="AE3800">
        <v>0</v>
      </c>
      <c r="AF3800">
        <v>0</v>
      </c>
    </row>
    <row r="3801" spans="1:32">
      <c r="A3801" t="s">
        <v>9404</v>
      </c>
      <c r="B3801" t="s">
        <v>19</v>
      </c>
      <c r="C3801">
        <v>0</v>
      </c>
      <c r="D3801">
        <v>0</v>
      </c>
      <c r="E3801">
        <v>0</v>
      </c>
      <c r="F3801">
        <v>0</v>
      </c>
      <c r="G3801">
        <v>0</v>
      </c>
      <c r="H3801">
        <v>0</v>
      </c>
      <c r="I3801">
        <v>0</v>
      </c>
      <c r="J3801">
        <v>0</v>
      </c>
      <c r="K3801">
        <v>0</v>
      </c>
      <c r="L3801">
        <v>0</v>
      </c>
      <c r="M3801">
        <v>0</v>
      </c>
      <c r="N3801">
        <v>0</v>
      </c>
      <c r="O3801">
        <v>0</v>
      </c>
      <c r="P3801">
        <v>0</v>
      </c>
      <c r="Q3801">
        <v>0</v>
      </c>
      <c r="R3801">
        <v>0</v>
      </c>
      <c r="S3801">
        <v>0</v>
      </c>
      <c r="T3801">
        <v>0</v>
      </c>
      <c r="U3801">
        <v>0</v>
      </c>
      <c r="V3801">
        <v>0</v>
      </c>
      <c r="W3801">
        <v>0</v>
      </c>
      <c r="X3801">
        <v>0</v>
      </c>
      <c r="Y3801">
        <v>0</v>
      </c>
      <c r="Z3801">
        <v>0</v>
      </c>
      <c r="AA3801">
        <v>0</v>
      </c>
      <c r="AB3801">
        <v>0</v>
      </c>
      <c r="AC3801">
        <v>0</v>
      </c>
      <c r="AD3801">
        <v>0</v>
      </c>
      <c r="AE3801">
        <v>0</v>
      </c>
      <c r="AF3801">
        <v>0</v>
      </c>
    </row>
    <row r="3802" spans="1:32">
      <c r="A3802" t="s">
        <v>9405</v>
      </c>
      <c r="B3802" t="s">
        <v>19</v>
      </c>
      <c r="C3802">
        <v>0</v>
      </c>
      <c r="D3802">
        <v>0</v>
      </c>
      <c r="E3802">
        <v>0</v>
      </c>
      <c r="F3802">
        <v>0</v>
      </c>
      <c r="G3802">
        <v>0</v>
      </c>
      <c r="H3802">
        <v>0</v>
      </c>
      <c r="I3802">
        <v>0</v>
      </c>
      <c r="J3802">
        <v>0</v>
      </c>
      <c r="K3802">
        <v>0</v>
      </c>
      <c r="L3802">
        <v>0</v>
      </c>
      <c r="M3802">
        <v>0</v>
      </c>
      <c r="N3802">
        <v>0</v>
      </c>
      <c r="O3802">
        <v>0</v>
      </c>
      <c r="P3802">
        <v>0</v>
      </c>
      <c r="Q3802">
        <v>0</v>
      </c>
      <c r="R3802">
        <v>0</v>
      </c>
      <c r="S3802">
        <v>0</v>
      </c>
      <c r="T3802">
        <v>0</v>
      </c>
      <c r="U3802">
        <v>0</v>
      </c>
      <c r="V3802">
        <v>0</v>
      </c>
      <c r="W3802">
        <v>0</v>
      </c>
      <c r="X3802">
        <v>0</v>
      </c>
      <c r="Y3802">
        <v>0</v>
      </c>
      <c r="Z3802">
        <v>0</v>
      </c>
      <c r="AA3802">
        <v>0</v>
      </c>
      <c r="AB3802">
        <v>0</v>
      </c>
      <c r="AC3802">
        <v>0</v>
      </c>
      <c r="AD3802">
        <v>0</v>
      </c>
      <c r="AE3802">
        <v>0</v>
      </c>
      <c r="AF3802">
        <v>0</v>
      </c>
    </row>
    <row r="3803" spans="1:32">
      <c r="A3803" t="s">
        <v>9406</v>
      </c>
      <c r="B3803" t="s">
        <v>19</v>
      </c>
      <c r="C3803">
        <v>0</v>
      </c>
      <c r="D3803">
        <v>0</v>
      </c>
      <c r="E3803">
        <v>0</v>
      </c>
      <c r="F3803">
        <v>0</v>
      </c>
      <c r="G3803">
        <v>0</v>
      </c>
      <c r="H3803">
        <v>0</v>
      </c>
      <c r="I3803">
        <v>0</v>
      </c>
      <c r="J3803">
        <v>0</v>
      </c>
      <c r="K3803">
        <v>0</v>
      </c>
      <c r="L3803">
        <v>0</v>
      </c>
      <c r="M3803">
        <v>0</v>
      </c>
      <c r="N3803">
        <v>0</v>
      </c>
      <c r="O3803">
        <v>0</v>
      </c>
      <c r="P3803">
        <v>0</v>
      </c>
      <c r="Q3803">
        <v>0</v>
      </c>
      <c r="R3803">
        <v>0</v>
      </c>
      <c r="S3803">
        <v>0</v>
      </c>
      <c r="T3803">
        <v>0</v>
      </c>
      <c r="U3803">
        <v>0</v>
      </c>
      <c r="V3803">
        <v>0</v>
      </c>
      <c r="W3803">
        <v>0</v>
      </c>
      <c r="X3803">
        <v>0</v>
      </c>
      <c r="Y3803">
        <v>0</v>
      </c>
      <c r="Z3803">
        <v>0</v>
      </c>
      <c r="AA3803">
        <v>0</v>
      </c>
      <c r="AB3803">
        <v>0</v>
      </c>
      <c r="AC3803">
        <v>0</v>
      </c>
      <c r="AD3803">
        <v>0</v>
      </c>
      <c r="AE3803">
        <v>0</v>
      </c>
      <c r="AF3803">
        <v>0</v>
      </c>
    </row>
    <row r="3804" spans="1:32">
      <c r="A3804" t="s">
        <v>9407</v>
      </c>
      <c r="B3804" t="s">
        <v>19</v>
      </c>
      <c r="C3804">
        <v>0</v>
      </c>
      <c r="D3804">
        <v>0</v>
      </c>
      <c r="E3804">
        <v>0</v>
      </c>
      <c r="F3804">
        <v>0</v>
      </c>
      <c r="G3804">
        <v>0</v>
      </c>
      <c r="H3804">
        <v>0</v>
      </c>
      <c r="I3804">
        <v>0</v>
      </c>
      <c r="J3804">
        <v>0</v>
      </c>
      <c r="K3804">
        <v>0</v>
      </c>
      <c r="L3804">
        <v>0</v>
      </c>
      <c r="M3804">
        <v>0</v>
      </c>
      <c r="N3804">
        <v>0</v>
      </c>
      <c r="O3804">
        <v>0</v>
      </c>
      <c r="P3804">
        <v>0</v>
      </c>
      <c r="Q3804">
        <v>0</v>
      </c>
      <c r="R3804">
        <v>0</v>
      </c>
      <c r="S3804">
        <v>0</v>
      </c>
      <c r="T3804">
        <v>0</v>
      </c>
      <c r="U3804">
        <v>0</v>
      </c>
      <c r="V3804">
        <v>0</v>
      </c>
      <c r="W3804">
        <v>0</v>
      </c>
      <c r="X3804">
        <v>0</v>
      </c>
      <c r="Y3804">
        <v>0</v>
      </c>
      <c r="Z3804">
        <v>0</v>
      </c>
      <c r="AA3804">
        <v>0</v>
      </c>
      <c r="AB3804">
        <v>0</v>
      </c>
      <c r="AC3804">
        <v>0</v>
      </c>
      <c r="AD3804">
        <v>0</v>
      </c>
      <c r="AE3804">
        <v>0</v>
      </c>
      <c r="AF3804">
        <v>0</v>
      </c>
    </row>
    <row r="3805" spans="1:32">
      <c r="A3805" t="s">
        <v>9408</v>
      </c>
      <c r="B3805" t="s">
        <v>19</v>
      </c>
      <c r="C3805">
        <v>0</v>
      </c>
      <c r="D3805">
        <v>0</v>
      </c>
      <c r="E3805">
        <v>0</v>
      </c>
      <c r="F3805">
        <v>0</v>
      </c>
      <c r="G3805">
        <v>0</v>
      </c>
      <c r="H3805">
        <v>0</v>
      </c>
      <c r="I3805">
        <v>0</v>
      </c>
      <c r="J3805">
        <v>0</v>
      </c>
      <c r="K3805">
        <v>0</v>
      </c>
      <c r="L3805">
        <v>0</v>
      </c>
      <c r="M3805">
        <v>0</v>
      </c>
      <c r="N3805">
        <v>0</v>
      </c>
      <c r="O3805">
        <v>0</v>
      </c>
      <c r="P3805">
        <v>0</v>
      </c>
      <c r="Q3805">
        <v>0</v>
      </c>
      <c r="R3805">
        <v>0</v>
      </c>
      <c r="S3805">
        <v>0</v>
      </c>
      <c r="T3805">
        <v>0</v>
      </c>
      <c r="U3805">
        <v>0</v>
      </c>
      <c r="V3805">
        <v>0</v>
      </c>
      <c r="W3805">
        <v>0</v>
      </c>
      <c r="X3805">
        <v>0</v>
      </c>
      <c r="Y3805">
        <v>0</v>
      </c>
      <c r="Z3805">
        <v>0</v>
      </c>
      <c r="AA3805">
        <v>0</v>
      </c>
      <c r="AB3805">
        <v>0</v>
      </c>
      <c r="AC3805">
        <v>0</v>
      </c>
      <c r="AD3805">
        <v>0</v>
      </c>
      <c r="AE3805">
        <v>0</v>
      </c>
      <c r="AF3805">
        <v>0</v>
      </c>
    </row>
    <row r="3806" spans="1:32">
      <c r="A3806" t="s">
        <v>9409</v>
      </c>
      <c r="B3806" t="s">
        <v>19</v>
      </c>
      <c r="C3806">
        <v>0</v>
      </c>
      <c r="D3806">
        <v>0</v>
      </c>
      <c r="E3806">
        <v>0</v>
      </c>
      <c r="F3806">
        <v>0</v>
      </c>
      <c r="G3806">
        <v>0</v>
      </c>
      <c r="H3806">
        <v>0</v>
      </c>
      <c r="I3806">
        <v>0</v>
      </c>
      <c r="J3806">
        <v>0</v>
      </c>
      <c r="K3806">
        <v>0</v>
      </c>
      <c r="L3806">
        <v>0</v>
      </c>
      <c r="M3806">
        <v>0</v>
      </c>
      <c r="N3806">
        <v>0</v>
      </c>
      <c r="O3806">
        <v>0</v>
      </c>
      <c r="P3806">
        <v>0</v>
      </c>
      <c r="Q3806">
        <v>0</v>
      </c>
      <c r="R3806">
        <v>0</v>
      </c>
      <c r="S3806">
        <v>0</v>
      </c>
      <c r="T3806">
        <v>0</v>
      </c>
      <c r="U3806">
        <v>0</v>
      </c>
      <c r="V3806">
        <v>0</v>
      </c>
      <c r="W3806">
        <v>0</v>
      </c>
      <c r="X3806">
        <v>0</v>
      </c>
      <c r="Y3806">
        <v>0</v>
      </c>
      <c r="Z3806">
        <v>0</v>
      </c>
      <c r="AA3806">
        <v>0</v>
      </c>
      <c r="AB3806">
        <v>0</v>
      </c>
      <c r="AC3806">
        <v>0</v>
      </c>
      <c r="AD3806">
        <v>0</v>
      </c>
      <c r="AE3806">
        <v>0</v>
      </c>
      <c r="AF3806">
        <v>0</v>
      </c>
    </row>
    <row r="3807" spans="1:32">
      <c r="A3807" t="s">
        <v>9410</v>
      </c>
      <c r="B3807" t="s">
        <v>19</v>
      </c>
      <c r="C3807">
        <v>0</v>
      </c>
      <c r="D3807">
        <v>0</v>
      </c>
      <c r="E3807">
        <v>0</v>
      </c>
      <c r="F3807">
        <v>0</v>
      </c>
      <c r="G3807">
        <v>0</v>
      </c>
      <c r="H3807">
        <v>0</v>
      </c>
      <c r="I3807">
        <v>0</v>
      </c>
      <c r="J3807">
        <v>0</v>
      </c>
      <c r="K3807">
        <v>0</v>
      </c>
      <c r="L3807">
        <v>0</v>
      </c>
      <c r="M3807">
        <v>0</v>
      </c>
      <c r="N3807">
        <v>0</v>
      </c>
      <c r="O3807">
        <v>0</v>
      </c>
      <c r="P3807">
        <v>0</v>
      </c>
      <c r="Q3807">
        <v>0</v>
      </c>
      <c r="R3807">
        <v>0</v>
      </c>
      <c r="S3807">
        <v>0</v>
      </c>
      <c r="T3807">
        <v>0</v>
      </c>
      <c r="U3807">
        <v>0</v>
      </c>
      <c r="V3807">
        <v>0</v>
      </c>
      <c r="W3807">
        <v>0</v>
      </c>
      <c r="X3807">
        <v>0</v>
      </c>
      <c r="Y3807">
        <v>0</v>
      </c>
      <c r="Z3807">
        <v>0</v>
      </c>
      <c r="AA3807">
        <v>0</v>
      </c>
      <c r="AB3807">
        <v>0</v>
      </c>
      <c r="AC3807">
        <v>0</v>
      </c>
      <c r="AD3807">
        <v>0</v>
      </c>
      <c r="AE3807">
        <v>0</v>
      </c>
      <c r="AF3807">
        <v>0</v>
      </c>
    </row>
    <row r="3808" spans="1:32">
      <c r="A3808" t="s">
        <v>9411</v>
      </c>
      <c r="B3808" t="s">
        <v>19</v>
      </c>
      <c r="C3808">
        <v>0</v>
      </c>
      <c r="D3808">
        <v>0</v>
      </c>
      <c r="E3808">
        <v>0</v>
      </c>
      <c r="F3808">
        <v>0</v>
      </c>
      <c r="G3808">
        <v>0</v>
      </c>
      <c r="H3808">
        <v>0</v>
      </c>
      <c r="I3808">
        <v>0</v>
      </c>
      <c r="J3808">
        <v>0</v>
      </c>
      <c r="K3808">
        <v>0</v>
      </c>
      <c r="L3808">
        <v>0</v>
      </c>
      <c r="M3808">
        <v>0</v>
      </c>
      <c r="N3808">
        <v>0</v>
      </c>
      <c r="O3808">
        <v>0</v>
      </c>
      <c r="P3808">
        <v>0</v>
      </c>
      <c r="Q3808">
        <v>0</v>
      </c>
      <c r="R3808">
        <v>0</v>
      </c>
      <c r="S3808">
        <v>0</v>
      </c>
      <c r="T3808">
        <v>0</v>
      </c>
      <c r="U3808">
        <v>0</v>
      </c>
      <c r="V3808">
        <v>0</v>
      </c>
      <c r="W3808">
        <v>0</v>
      </c>
      <c r="X3808">
        <v>0</v>
      </c>
      <c r="Y3808">
        <v>0</v>
      </c>
      <c r="Z3808">
        <v>0</v>
      </c>
      <c r="AA3808">
        <v>0</v>
      </c>
      <c r="AB3808">
        <v>0</v>
      </c>
      <c r="AC3808">
        <v>0</v>
      </c>
      <c r="AD3808">
        <v>0</v>
      </c>
      <c r="AE3808">
        <v>0</v>
      </c>
      <c r="AF3808">
        <v>0</v>
      </c>
    </row>
    <row r="3809" spans="1:32">
      <c r="A3809" t="s">
        <v>9412</v>
      </c>
      <c r="B3809" t="s">
        <v>19</v>
      </c>
      <c r="C3809">
        <v>0</v>
      </c>
      <c r="D3809">
        <v>0</v>
      </c>
      <c r="E3809">
        <v>0</v>
      </c>
      <c r="F3809">
        <v>0</v>
      </c>
      <c r="G3809">
        <v>0</v>
      </c>
      <c r="H3809">
        <v>0</v>
      </c>
      <c r="I3809">
        <v>0</v>
      </c>
      <c r="J3809">
        <v>0</v>
      </c>
      <c r="K3809">
        <v>0</v>
      </c>
      <c r="L3809">
        <v>0</v>
      </c>
      <c r="M3809">
        <v>0</v>
      </c>
      <c r="N3809">
        <v>0</v>
      </c>
      <c r="O3809">
        <v>0</v>
      </c>
      <c r="P3809">
        <v>0</v>
      </c>
      <c r="Q3809">
        <v>0</v>
      </c>
      <c r="R3809">
        <v>0</v>
      </c>
      <c r="S3809">
        <v>0</v>
      </c>
      <c r="T3809">
        <v>0</v>
      </c>
      <c r="U3809">
        <v>0</v>
      </c>
      <c r="V3809">
        <v>0</v>
      </c>
      <c r="W3809">
        <v>0</v>
      </c>
      <c r="X3809">
        <v>0</v>
      </c>
      <c r="Y3809">
        <v>0</v>
      </c>
      <c r="Z3809">
        <v>0</v>
      </c>
      <c r="AA3809">
        <v>0</v>
      </c>
      <c r="AB3809">
        <v>0</v>
      </c>
      <c r="AC3809">
        <v>0</v>
      </c>
      <c r="AD3809">
        <v>0</v>
      </c>
      <c r="AE3809">
        <v>0</v>
      </c>
      <c r="AF3809">
        <v>0</v>
      </c>
    </row>
    <row r="3810" spans="1:32">
      <c r="A3810" t="s">
        <v>9413</v>
      </c>
      <c r="B3810" t="s">
        <v>19</v>
      </c>
      <c r="C3810">
        <v>0</v>
      </c>
      <c r="D3810">
        <v>0</v>
      </c>
      <c r="E3810">
        <v>0</v>
      </c>
      <c r="F3810">
        <v>0</v>
      </c>
      <c r="G3810">
        <v>0</v>
      </c>
      <c r="H3810">
        <v>0</v>
      </c>
      <c r="I3810">
        <v>0</v>
      </c>
      <c r="J3810">
        <v>0</v>
      </c>
      <c r="K3810">
        <v>0</v>
      </c>
      <c r="L3810">
        <v>0</v>
      </c>
      <c r="M3810">
        <v>0</v>
      </c>
      <c r="N3810">
        <v>0</v>
      </c>
      <c r="O3810">
        <v>0</v>
      </c>
      <c r="P3810">
        <v>0</v>
      </c>
      <c r="Q3810">
        <v>0</v>
      </c>
      <c r="R3810">
        <v>0</v>
      </c>
      <c r="S3810">
        <v>0</v>
      </c>
      <c r="T3810">
        <v>0</v>
      </c>
      <c r="U3810">
        <v>0</v>
      </c>
      <c r="V3810">
        <v>0</v>
      </c>
      <c r="W3810">
        <v>0</v>
      </c>
      <c r="X3810">
        <v>0</v>
      </c>
      <c r="Y3810">
        <v>0</v>
      </c>
      <c r="Z3810">
        <v>0</v>
      </c>
      <c r="AA3810">
        <v>0</v>
      </c>
      <c r="AB3810">
        <v>0</v>
      </c>
      <c r="AC3810">
        <v>0</v>
      </c>
      <c r="AD3810">
        <v>0</v>
      </c>
      <c r="AE3810">
        <v>0</v>
      </c>
      <c r="AF3810">
        <v>0</v>
      </c>
    </row>
    <row r="3811" spans="1:32">
      <c r="A3811" t="s">
        <v>9414</v>
      </c>
      <c r="B3811" t="s">
        <v>19</v>
      </c>
      <c r="C3811">
        <v>0</v>
      </c>
      <c r="D3811">
        <v>0</v>
      </c>
      <c r="E3811">
        <v>0</v>
      </c>
      <c r="F3811">
        <v>0</v>
      </c>
      <c r="G3811">
        <v>0</v>
      </c>
      <c r="H3811">
        <v>0</v>
      </c>
      <c r="I3811">
        <v>0</v>
      </c>
      <c r="J3811">
        <v>0</v>
      </c>
      <c r="K3811">
        <v>0</v>
      </c>
      <c r="L3811">
        <v>0</v>
      </c>
      <c r="M3811">
        <v>0</v>
      </c>
      <c r="N3811">
        <v>0</v>
      </c>
      <c r="O3811">
        <v>0</v>
      </c>
      <c r="P3811">
        <v>0</v>
      </c>
      <c r="Q3811">
        <v>0</v>
      </c>
      <c r="R3811">
        <v>0</v>
      </c>
      <c r="S3811">
        <v>0</v>
      </c>
      <c r="T3811">
        <v>0</v>
      </c>
      <c r="U3811">
        <v>0</v>
      </c>
      <c r="V3811">
        <v>0</v>
      </c>
      <c r="W3811">
        <v>0</v>
      </c>
      <c r="X3811">
        <v>0</v>
      </c>
      <c r="Y3811">
        <v>0</v>
      </c>
      <c r="Z3811">
        <v>0</v>
      </c>
      <c r="AA3811">
        <v>0</v>
      </c>
      <c r="AB3811">
        <v>0</v>
      </c>
      <c r="AC3811">
        <v>0</v>
      </c>
      <c r="AD3811">
        <v>0</v>
      </c>
      <c r="AE3811">
        <v>0</v>
      </c>
      <c r="AF3811">
        <v>0</v>
      </c>
    </row>
    <row r="3812" spans="1:32">
      <c r="A3812" t="s">
        <v>9415</v>
      </c>
      <c r="B3812" t="s">
        <v>19</v>
      </c>
      <c r="C3812">
        <v>0</v>
      </c>
      <c r="D3812">
        <v>0</v>
      </c>
      <c r="E3812">
        <v>0</v>
      </c>
      <c r="F3812">
        <v>0</v>
      </c>
      <c r="G3812">
        <v>0</v>
      </c>
      <c r="H3812">
        <v>0</v>
      </c>
      <c r="I3812">
        <v>0</v>
      </c>
      <c r="J3812">
        <v>0</v>
      </c>
      <c r="K3812">
        <v>0</v>
      </c>
      <c r="L3812">
        <v>0</v>
      </c>
      <c r="M3812">
        <v>0</v>
      </c>
      <c r="N3812">
        <v>0</v>
      </c>
      <c r="O3812">
        <v>0</v>
      </c>
      <c r="P3812">
        <v>0</v>
      </c>
      <c r="Q3812">
        <v>0</v>
      </c>
      <c r="R3812">
        <v>0</v>
      </c>
      <c r="S3812">
        <v>0</v>
      </c>
      <c r="T3812">
        <v>0</v>
      </c>
      <c r="U3812">
        <v>0</v>
      </c>
      <c r="V3812">
        <v>0</v>
      </c>
      <c r="W3812">
        <v>0</v>
      </c>
      <c r="X3812">
        <v>0</v>
      </c>
      <c r="Y3812">
        <v>0</v>
      </c>
      <c r="Z3812">
        <v>0</v>
      </c>
      <c r="AA3812">
        <v>0</v>
      </c>
      <c r="AB3812">
        <v>0</v>
      </c>
      <c r="AC3812">
        <v>0</v>
      </c>
      <c r="AD3812">
        <v>0</v>
      </c>
      <c r="AE3812">
        <v>0</v>
      </c>
      <c r="AF3812">
        <v>0</v>
      </c>
    </row>
    <row r="3813" spans="1:32">
      <c r="A3813" t="s">
        <v>9416</v>
      </c>
      <c r="B3813" t="s">
        <v>19</v>
      </c>
      <c r="C3813">
        <v>0</v>
      </c>
      <c r="D3813">
        <v>0</v>
      </c>
      <c r="E3813">
        <v>0</v>
      </c>
      <c r="F3813">
        <v>0</v>
      </c>
      <c r="G3813">
        <v>0</v>
      </c>
      <c r="H3813">
        <v>0</v>
      </c>
      <c r="I3813">
        <v>0</v>
      </c>
      <c r="J3813">
        <v>0</v>
      </c>
      <c r="K3813">
        <v>0</v>
      </c>
      <c r="L3813">
        <v>0</v>
      </c>
      <c r="M3813">
        <v>0</v>
      </c>
      <c r="N3813">
        <v>0</v>
      </c>
      <c r="O3813">
        <v>0</v>
      </c>
      <c r="P3813">
        <v>0</v>
      </c>
      <c r="Q3813">
        <v>0</v>
      </c>
      <c r="R3813">
        <v>0</v>
      </c>
      <c r="S3813">
        <v>0</v>
      </c>
      <c r="T3813">
        <v>0</v>
      </c>
      <c r="U3813">
        <v>0</v>
      </c>
      <c r="V3813">
        <v>0</v>
      </c>
      <c r="W3813">
        <v>0</v>
      </c>
      <c r="X3813">
        <v>0</v>
      </c>
      <c r="Y3813">
        <v>0</v>
      </c>
      <c r="Z3813">
        <v>0</v>
      </c>
      <c r="AA3813">
        <v>0</v>
      </c>
      <c r="AB3813">
        <v>0</v>
      </c>
      <c r="AC3813">
        <v>0</v>
      </c>
      <c r="AD3813">
        <v>0</v>
      </c>
      <c r="AE3813">
        <v>0</v>
      </c>
      <c r="AF3813">
        <v>0</v>
      </c>
    </row>
    <row r="3814" spans="1:32">
      <c r="A3814" t="s">
        <v>9417</v>
      </c>
      <c r="B3814" t="s">
        <v>19</v>
      </c>
      <c r="C3814">
        <v>0</v>
      </c>
      <c r="D3814">
        <v>0</v>
      </c>
      <c r="E3814">
        <v>0</v>
      </c>
      <c r="F3814">
        <v>0</v>
      </c>
      <c r="G3814">
        <v>0</v>
      </c>
      <c r="H3814">
        <v>0</v>
      </c>
      <c r="I3814">
        <v>0</v>
      </c>
      <c r="J3814">
        <v>0</v>
      </c>
      <c r="K3814">
        <v>0</v>
      </c>
      <c r="L3814">
        <v>0</v>
      </c>
      <c r="M3814">
        <v>0</v>
      </c>
      <c r="N3814">
        <v>0</v>
      </c>
      <c r="O3814">
        <v>0</v>
      </c>
      <c r="P3814">
        <v>0</v>
      </c>
      <c r="Q3814">
        <v>0</v>
      </c>
      <c r="R3814">
        <v>0</v>
      </c>
      <c r="S3814">
        <v>0</v>
      </c>
      <c r="T3814">
        <v>0</v>
      </c>
      <c r="U3814">
        <v>0</v>
      </c>
      <c r="V3814">
        <v>0</v>
      </c>
      <c r="W3814">
        <v>0</v>
      </c>
      <c r="X3814">
        <v>0</v>
      </c>
      <c r="Y3814">
        <v>0</v>
      </c>
      <c r="Z3814">
        <v>0</v>
      </c>
      <c r="AA3814">
        <v>0</v>
      </c>
      <c r="AB3814">
        <v>0</v>
      </c>
      <c r="AC3814">
        <v>0</v>
      </c>
      <c r="AD3814">
        <v>0</v>
      </c>
      <c r="AE3814">
        <v>0</v>
      </c>
      <c r="AF3814">
        <v>0</v>
      </c>
    </row>
    <row r="3815" spans="1:32">
      <c r="A3815" t="s">
        <v>9418</v>
      </c>
      <c r="B3815" t="s">
        <v>19</v>
      </c>
      <c r="C3815">
        <v>0</v>
      </c>
      <c r="D3815">
        <v>0</v>
      </c>
      <c r="E3815">
        <v>0</v>
      </c>
      <c r="F3815">
        <v>0</v>
      </c>
      <c r="G3815">
        <v>0</v>
      </c>
      <c r="H3815">
        <v>0</v>
      </c>
      <c r="I3815">
        <v>0</v>
      </c>
      <c r="J3815">
        <v>0</v>
      </c>
      <c r="K3815">
        <v>0</v>
      </c>
      <c r="L3815">
        <v>0</v>
      </c>
      <c r="M3815">
        <v>0</v>
      </c>
      <c r="N3815">
        <v>0</v>
      </c>
      <c r="O3815">
        <v>0</v>
      </c>
      <c r="P3815">
        <v>0</v>
      </c>
      <c r="Q3815">
        <v>0</v>
      </c>
      <c r="R3815">
        <v>0</v>
      </c>
      <c r="S3815">
        <v>0</v>
      </c>
      <c r="T3815">
        <v>0</v>
      </c>
      <c r="U3815">
        <v>0</v>
      </c>
      <c r="V3815">
        <v>0</v>
      </c>
      <c r="W3815">
        <v>0</v>
      </c>
      <c r="X3815">
        <v>0</v>
      </c>
      <c r="Y3815">
        <v>0</v>
      </c>
      <c r="Z3815">
        <v>0</v>
      </c>
      <c r="AA3815">
        <v>0</v>
      </c>
      <c r="AB3815">
        <v>0</v>
      </c>
      <c r="AC3815">
        <v>0</v>
      </c>
      <c r="AD3815">
        <v>0</v>
      </c>
      <c r="AE3815">
        <v>0</v>
      </c>
      <c r="AF3815">
        <v>0</v>
      </c>
    </row>
    <row r="3816" spans="1:32">
      <c r="A3816" t="s">
        <v>9419</v>
      </c>
      <c r="B3816" t="s">
        <v>19</v>
      </c>
      <c r="C3816">
        <v>0</v>
      </c>
      <c r="D3816">
        <v>0</v>
      </c>
      <c r="E3816">
        <v>0</v>
      </c>
      <c r="F3816">
        <v>0</v>
      </c>
      <c r="G3816">
        <v>0</v>
      </c>
      <c r="H3816">
        <v>0</v>
      </c>
      <c r="I3816">
        <v>0</v>
      </c>
      <c r="J3816">
        <v>0</v>
      </c>
      <c r="K3816">
        <v>0</v>
      </c>
      <c r="L3816">
        <v>0</v>
      </c>
      <c r="M3816">
        <v>0</v>
      </c>
      <c r="N3816">
        <v>0</v>
      </c>
      <c r="O3816">
        <v>0</v>
      </c>
      <c r="P3816">
        <v>0</v>
      </c>
      <c r="Q3816">
        <v>0</v>
      </c>
      <c r="R3816">
        <v>0</v>
      </c>
      <c r="S3816">
        <v>0</v>
      </c>
      <c r="T3816">
        <v>0</v>
      </c>
      <c r="U3816">
        <v>0</v>
      </c>
      <c r="V3816">
        <v>0</v>
      </c>
      <c r="W3816">
        <v>0</v>
      </c>
      <c r="X3816">
        <v>0</v>
      </c>
      <c r="Y3816">
        <v>0</v>
      </c>
      <c r="Z3816">
        <v>0</v>
      </c>
      <c r="AA3816">
        <v>0</v>
      </c>
      <c r="AB3816">
        <v>0</v>
      </c>
      <c r="AC3816">
        <v>0</v>
      </c>
      <c r="AD3816">
        <v>0</v>
      </c>
      <c r="AE3816">
        <v>0</v>
      </c>
      <c r="AF3816">
        <v>0</v>
      </c>
    </row>
    <row r="3817" spans="1:32">
      <c r="A3817" t="s">
        <v>9420</v>
      </c>
      <c r="B3817" t="s">
        <v>19</v>
      </c>
      <c r="C3817">
        <v>0</v>
      </c>
      <c r="D3817">
        <v>0</v>
      </c>
      <c r="E3817">
        <v>0</v>
      </c>
      <c r="F3817">
        <v>0</v>
      </c>
      <c r="G3817">
        <v>0</v>
      </c>
      <c r="H3817">
        <v>0</v>
      </c>
      <c r="I3817">
        <v>0</v>
      </c>
      <c r="J3817">
        <v>0</v>
      </c>
      <c r="K3817">
        <v>0</v>
      </c>
      <c r="L3817">
        <v>0</v>
      </c>
      <c r="M3817">
        <v>0</v>
      </c>
      <c r="N3817">
        <v>0</v>
      </c>
      <c r="O3817">
        <v>0</v>
      </c>
      <c r="P3817">
        <v>0</v>
      </c>
      <c r="Q3817">
        <v>0</v>
      </c>
      <c r="R3817">
        <v>0</v>
      </c>
      <c r="S3817">
        <v>0</v>
      </c>
      <c r="T3817">
        <v>0</v>
      </c>
      <c r="U3817">
        <v>0</v>
      </c>
      <c r="V3817">
        <v>0</v>
      </c>
      <c r="W3817">
        <v>0</v>
      </c>
      <c r="X3817">
        <v>0</v>
      </c>
      <c r="Y3817">
        <v>0</v>
      </c>
      <c r="Z3817">
        <v>0</v>
      </c>
      <c r="AA3817">
        <v>0</v>
      </c>
      <c r="AB3817">
        <v>0</v>
      </c>
      <c r="AC3817">
        <v>0</v>
      </c>
      <c r="AD3817">
        <v>0</v>
      </c>
      <c r="AE3817">
        <v>0</v>
      </c>
      <c r="AF3817">
        <v>0</v>
      </c>
    </row>
    <row r="3818" spans="1:32">
      <c r="A3818" t="s">
        <v>9421</v>
      </c>
      <c r="B3818" t="s">
        <v>19</v>
      </c>
      <c r="C3818">
        <v>0</v>
      </c>
      <c r="D3818">
        <v>0</v>
      </c>
      <c r="E3818">
        <v>0</v>
      </c>
      <c r="F3818">
        <v>0</v>
      </c>
      <c r="G3818">
        <v>0</v>
      </c>
      <c r="H3818">
        <v>0</v>
      </c>
      <c r="I3818">
        <v>0</v>
      </c>
      <c r="J3818">
        <v>0</v>
      </c>
      <c r="K3818">
        <v>0</v>
      </c>
      <c r="L3818">
        <v>0</v>
      </c>
      <c r="M3818">
        <v>0</v>
      </c>
      <c r="N3818">
        <v>0</v>
      </c>
      <c r="O3818">
        <v>0</v>
      </c>
      <c r="P3818">
        <v>0</v>
      </c>
      <c r="Q3818">
        <v>0</v>
      </c>
      <c r="R3818">
        <v>0</v>
      </c>
      <c r="S3818">
        <v>0</v>
      </c>
      <c r="T3818">
        <v>0</v>
      </c>
      <c r="U3818">
        <v>0</v>
      </c>
      <c r="V3818">
        <v>0</v>
      </c>
      <c r="W3818">
        <v>0</v>
      </c>
      <c r="X3818">
        <v>0</v>
      </c>
      <c r="Y3818">
        <v>0</v>
      </c>
      <c r="Z3818">
        <v>0</v>
      </c>
      <c r="AA3818">
        <v>0</v>
      </c>
      <c r="AB3818">
        <v>0</v>
      </c>
      <c r="AC3818">
        <v>0</v>
      </c>
      <c r="AD3818">
        <v>0</v>
      </c>
      <c r="AE3818">
        <v>0</v>
      </c>
      <c r="AF3818">
        <v>0</v>
      </c>
    </row>
    <row r="3819" spans="1:32">
      <c r="A3819" t="s">
        <v>9422</v>
      </c>
      <c r="B3819" t="s">
        <v>19</v>
      </c>
      <c r="C3819">
        <v>0</v>
      </c>
      <c r="D3819">
        <v>0</v>
      </c>
      <c r="E3819">
        <v>0</v>
      </c>
      <c r="F3819">
        <v>0</v>
      </c>
      <c r="G3819">
        <v>0</v>
      </c>
      <c r="H3819">
        <v>0</v>
      </c>
      <c r="I3819">
        <v>0</v>
      </c>
      <c r="J3819">
        <v>0</v>
      </c>
      <c r="K3819">
        <v>0</v>
      </c>
      <c r="L3819">
        <v>0</v>
      </c>
      <c r="M3819">
        <v>0</v>
      </c>
      <c r="N3819">
        <v>0</v>
      </c>
      <c r="O3819">
        <v>0</v>
      </c>
      <c r="P3819">
        <v>0</v>
      </c>
      <c r="Q3819">
        <v>0</v>
      </c>
      <c r="R3819">
        <v>0</v>
      </c>
      <c r="S3819">
        <v>0</v>
      </c>
      <c r="T3819">
        <v>0</v>
      </c>
      <c r="U3819">
        <v>0</v>
      </c>
      <c r="V3819">
        <v>0</v>
      </c>
      <c r="W3819">
        <v>0</v>
      </c>
      <c r="X3819">
        <v>0</v>
      </c>
      <c r="Y3819">
        <v>0</v>
      </c>
      <c r="Z3819">
        <v>0</v>
      </c>
      <c r="AA3819">
        <v>0</v>
      </c>
      <c r="AB3819">
        <v>0</v>
      </c>
      <c r="AC3819">
        <v>0</v>
      </c>
      <c r="AD3819">
        <v>0</v>
      </c>
      <c r="AE3819">
        <v>0</v>
      </c>
      <c r="AF3819">
        <v>0</v>
      </c>
    </row>
    <row r="3820" spans="1:32">
      <c r="A3820" t="s">
        <v>9423</v>
      </c>
      <c r="B3820" t="s">
        <v>19</v>
      </c>
      <c r="C3820">
        <v>0</v>
      </c>
      <c r="D3820">
        <v>0</v>
      </c>
      <c r="E3820">
        <v>0</v>
      </c>
      <c r="F3820">
        <v>0</v>
      </c>
      <c r="G3820">
        <v>0</v>
      </c>
      <c r="H3820">
        <v>0</v>
      </c>
      <c r="I3820">
        <v>0</v>
      </c>
      <c r="J3820">
        <v>0</v>
      </c>
      <c r="K3820">
        <v>0</v>
      </c>
      <c r="L3820">
        <v>0</v>
      </c>
      <c r="M3820">
        <v>0</v>
      </c>
      <c r="N3820">
        <v>0</v>
      </c>
      <c r="O3820">
        <v>0</v>
      </c>
      <c r="P3820">
        <v>0</v>
      </c>
      <c r="Q3820">
        <v>0</v>
      </c>
      <c r="R3820">
        <v>0</v>
      </c>
      <c r="S3820">
        <v>0</v>
      </c>
      <c r="T3820">
        <v>0</v>
      </c>
      <c r="U3820">
        <v>0</v>
      </c>
      <c r="V3820">
        <v>0</v>
      </c>
      <c r="W3820">
        <v>0</v>
      </c>
      <c r="X3820">
        <v>0</v>
      </c>
      <c r="Y3820">
        <v>0</v>
      </c>
      <c r="Z3820">
        <v>0</v>
      </c>
      <c r="AA3820">
        <v>0</v>
      </c>
      <c r="AB3820">
        <v>0</v>
      </c>
      <c r="AC3820">
        <v>0</v>
      </c>
      <c r="AD3820">
        <v>0</v>
      </c>
      <c r="AE3820">
        <v>0</v>
      </c>
      <c r="AF3820">
        <v>0</v>
      </c>
    </row>
    <row r="3821" spans="1:32">
      <c r="A3821" t="s">
        <v>9424</v>
      </c>
      <c r="B3821" t="s">
        <v>19</v>
      </c>
      <c r="C3821">
        <v>0</v>
      </c>
      <c r="D3821">
        <v>0</v>
      </c>
      <c r="E3821">
        <v>0</v>
      </c>
      <c r="F3821">
        <v>0</v>
      </c>
      <c r="G3821">
        <v>0</v>
      </c>
      <c r="H3821">
        <v>0</v>
      </c>
      <c r="I3821">
        <v>0</v>
      </c>
      <c r="J3821">
        <v>0</v>
      </c>
      <c r="K3821">
        <v>0</v>
      </c>
      <c r="L3821">
        <v>0</v>
      </c>
      <c r="M3821">
        <v>0</v>
      </c>
      <c r="N3821">
        <v>0</v>
      </c>
      <c r="O3821">
        <v>0</v>
      </c>
      <c r="P3821">
        <v>0</v>
      </c>
      <c r="Q3821">
        <v>0</v>
      </c>
      <c r="R3821">
        <v>0</v>
      </c>
      <c r="S3821">
        <v>0</v>
      </c>
      <c r="T3821">
        <v>0</v>
      </c>
      <c r="U3821">
        <v>0</v>
      </c>
      <c r="V3821">
        <v>0</v>
      </c>
      <c r="W3821">
        <v>0</v>
      </c>
      <c r="X3821">
        <v>0</v>
      </c>
      <c r="Y3821">
        <v>0</v>
      </c>
      <c r="Z3821">
        <v>0</v>
      </c>
      <c r="AA3821">
        <v>0</v>
      </c>
      <c r="AB3821">
        <v>0</v>
      </c>
      <c r="AC3821">
        <v>0</v>
      </c>
      <c r="AD3821">
        <v>0</v>
      </c>
      <c r="AE3821">
        <v>0</v>
      </c>
      <c r="AF3821">
        <v>0</v>
      </c>
    </row>
    <row r="3822" spans="1:32">
      <c r="A3822" t="s">
        <v>9425</v>
      </c>
      <c r="B3822" t="s">
        <v>19</v>
      </c>
      <c r="C3822">
        <v>0</v>
      </c>
      <c r="D3822">
        <v>0</v>
      </c>
      <c r="E3822">
        <v>0</v>
      </c>
      <c r="F3822">
        <v>0</v>
      </c>
      <c r="G3822">
        <v>0</v>
      </c>
      <c r="H3822">
        <v>0</v>
      </c>
      <c r="I3822">
        <v>0</v>
      </c>
      <c r="J3822">
        <v>0</v>
      </c>
      <c r="K3822">
        <v>0</v>
      </c>
      <c r="L3822">
        <v>0</v>
      </c>
      <c r="M3822">
        <v>0</v>
      </c>
      <c r="N3822">
        <v>0</v>
      </c>
      <c r="O3822">
        <v>0</v>
      </c>
      <c r="P3822">
        <v>0</v>
      </c>
      <c r="Q3822">
        <v>0</v>
      </c>
      <c r="R3822">
        <v>0</v>
      </c>
      <c r="S3822">
        <v>0</v>
      </c>
      <c r="T3822">
        <v>0</v>
      </c>
      <c r="U3822">
        <v>0</v>
      </c>
      <c r="V3822">
        <v>0</v>
      </c>
      <c r="W3822">
        <v>0</v>
      </c>
      <c r="X3822">
        <v>0</v>
      </c>
      <c r="Y3822">
        <v>0</v>
      </c>
      <c r="Z3822">
        <v>0</v>
      </c>
      <c r="AA3822">
        <v>0</v>
      </c>
      <c r="AB3822">
        <v>0</v>
      </c>
      <c r="AC3822">
        <v>0</v>
      </c>
      <c r="AD3822">
        <v>0</v>
      </c>
      <c r="AE3822">
        <v>0</v>
      </c>
      <c r="AF3822">
        <v>0</v>
      </c>
    </row>
    <row r="3823" spans="1:32">
      <c r="A3823" t="s">
        <v>9426</v>
      </c>
      <c r="B3823" t="s">
        <v>19</v>
      </c>
      <c r="C3823">
        <v>0</v>
      </c>
      <c r="D3823">
        <v>0</v>
      </c>
      <c r="E3823">
        <v>0</v>
      </c>
      <c r="F3823">
        <v>0</v>
      </c>
      <c r="G3823">
        <v>0</v>
      </c>
      <c r="H3823">
        <v>0</v>
      </c>
      <c r="I3823">
        <v>0</v>
      </c>
      <c r="J3823">
        <v>0</v>
      </c>
      <c r="K3823">
        <v>0</v>
      </c>
      <c r="L3823">
        <v>0</v>
      </c>
      <c r="M3823">
        <v>0</v>
      </c>
      <c r="N3823">
        <v>0</v>
      </c>
      <c r="O3823">
        <v>0</v>
      </c>
      <c r="P3823">
        <v>0</v>
      </c>
      <c r="Q3823">
        <v>0</v>
      </c>
      <c r="R3823">
        <v>0</v>
      </c>
      <c r="S3823">
        <v>0</v>
      </c>
      <c r="T3823">
        <v>0</v>
      </c>
      <c r="U3823">
        <v>0</v>
      </c>
      <c r="V3823">
        <v>0</v>
      </c>
      <c r="W3823">
        <v>0</v>
      </c>
      <c r="X3823">
        <v>0</v>
      </c>
      <c r="Y3823">
        <v>0</v>
      </c>
      <c r="Z3823">
        <v>0</v>
      </c>
      <c r="AA3823">
        <v>0</v>
      </c>
      <c r="AB3823">
        <v>0</v>
      </c>
      <c r="AC3823">
        <v>0</v>
      </c>
      <c r="AD3823">
        <v>0</v>
      </c>
      <c r="AE3823">
        <v>0</v>
      </c>
      <c r="AF3823">
        <v>0</v>
      </c>
    </row>
    <row r="3824" spans="1:32">
      <c r="A3824" t="s">
        <v>9427</v>
      </c>
      <c r="B3824" t="s">
        <v>19</v>
      </c>
      <c r="C3824">
        <v>0</v>
      </c>
      <c r="D3824">
        <v>0</v>
      </c>
      <c r="E3824">
        <v>0</v>
      </c>
      <c r="F3824">
        <v>0</v>
      </c>
      <c r="G3824">
        <v>0</v>
      </c>
      <c r="H3824">
        <v>0</v>
      </c>
      <c r="I3824">
        <v>0</v>
      </c>
      <c r="J3824">
        <v>0</v>
      </c>
      <c r="K3824">
        <v>0</v>
      </c>
      <c r="L3824">
        <v>0</v>
      </c>
      <c r="M3824">
        <v>0</v>
      </c>
      <c r="N3824">
        <v>0</v>
      </c>
      <c r="O3824">
        <v>0</v>
      </c>
      <c r="P3824">
        <v>0</v>
      </c>
      <c r="Q3824">
        <v>0</v>
      </c>
      <c r="R3824">
        <v>0</v>
      </c>
      <c r="S3824">
        <v>0</v>
      </c>
      <c r="T3824">
        <v>0</v>
      </c>
      <c r="U3824">
        <v>0</v>
      </c>
      <c r="V3824">
        <v>0</v>
      </c>
      <c r="W3824">
        <v>0</v>
      </c>
      <c r="X3824">
        <v>0</v>
      </c>
      <c r="Y3824">
        <v>0</v>
      </c>
      <c r="Z3824">
        <v>0</v>
      </c>
      <c r="AA3824">
        <v>0</v>
      </c>
      <c r="AB3824">
        <v>0</v>
      </c>
      <c r="AC3824">
        <v>0</v>
      </c>
      <c r="AD3824">
        <v>0</v>
      </c>
      <c r="AE3824">
        <v>0</v>
      </c>
      <c r="AF3824">
        <v>0</v>
      </c>
    </row>
    <row r="3825" spans="1:32">
      <c r="A3825" t="s">
        <v>9428</v>
      </c>
      <c r="B3825" t="s">
        <v>19</v>
      </c>
      <c r="C3825">
        <v>0</v>
      </c>
      <c r="D3825">
        <v>0</v>
      </c>
      <c r="E3825">
        <v>0</v>
      </c>
      <c r="F3825">
        <v>0</v>
      </c>
      <c r="G3825">
        <v>0</v>
      </c>
      <c r="H3825">
        <v>0</v>
      </c>
      <c r="I3825">
        <v>0</v>
      </c>
      <c r="J3825">
        <v>0</v>
      </c>
      <c r="K3825">
        <v>0</v>
      </c>
      <c r="L3825">
        <v>0</v>
      </c>
      <c r="M3825">
        <v>0</v>
      </c>
      <c r="N3825">
        <v>0</v>
      </c>
      <c r="O3825">
        <v>0</v>
      </c>
      <c r="P3825">
        <v>0</v>
      </c>
      <c r="Q3825">
        <v>0</v>
      </c>
      <c r="R3825">
        <v>0</v>
      </c>
      <c r="S3825">
        <v>0</v>
      </c>
      <c r="T3825">
        <v>0</v>
      </c>
      <c r="U3825">
        <v>0</v>
      </c>
      <c r="V3825">
        <v>0</v>
      </c>
      <c r="W3825">
        <v>0</v>
      </c>
      <c r="X3825">
        <v>0</v>
      </c>
      <c r="Y3825">
        <v>0</v>
      </c>
      <c r="Z3825">
        <v>0</v>
      </c>
      <c r="AA3825">
        <v>0</v>
      </c>
      <c r="AB3825">
        <v>0</v>
      </c>
      <c r="AC3825">
        <v>0</v>
      </c>
      <c r="AD3825">
        <v>0</v>
      </c>
      <c r="AE3825">
        <v>0</v>
      </c>
      <c r="AF3825">
        <v>0</v>
      </c>
    </row>
    <row r="3826" spans="1:32">
      <c r="A3826" t="s">
        <v>9429</v>
      </c>
      <c r="B3826" t="s">
        <v>19</v>
      </c>
      <c r="C3826">
        <v>0</v>
      </c>
      <c r="D3826">
        <v>0</v>
      </c>
      <c r="E3826">
        <v>0</v>
      </c>
      <c r="F3826">
        <v>0</v>
      </c>
      <c r="G3826">
        <v>0</v>
      </c>
      <c r="H3826">
        <v>0</v>
      </c>
      <c r="I3826">
        <v>0</v>
      </c>
      <c r="J3826">
        <v>0</v>
      </c>
      <c r="K3826">
        <v>0</v>
      </c>
      <c r="L3826">
        <v>0</v>
      </c>
      <c r="M3826">
        <v>0</v>
      </c>
      <c r="N3826">
        <v>0</v>
      </c>
      <c r="O3826">
        <v>0</v>
      </c>
      <c r="P3826">
        <v>0</v>
      </c>
      <c r="Q3826">
        <v>0</v>
      </c>
      <c r="R3826">
        <v>0</v>
      </c>
      <c r="S3826">
        <v>0</v>
      </c>
      <c r="T3826">
        <v>0</v>
      </c>
      <c r="U3826">
        <v>0</v>
      </c>
      <c r="V3826">
        <v>0</v>
      </c>
      <c r="W3826">
        <v>0</v>
      </c>
      <c r="X3826">
        <v>0</v>
      </c>
      <c r="Y3826">
        <v>0</v>
      </c>
      <c r="Z3826">
        <v>0</v>
      </c>
      <c r="AA3826">
        <v>0</v>
      </c>
      <c r="AB3826">
        <v>0</v>
      </c>
      <c r="AC3826">
        <v>0</v>
      </c>
      <c r="AD3826">
        <v>0</v>
      </c>
      <c r="AE3826">
        <v>0</v>
      </c>
      <c r="AF3826">
        <v>0</v>
      </c>
    </row>
    <row r="3827" spans="1:32">
      <c r="A3827" t="s">
        <v>9430</v>
      </c>
      <c r="B3827" t="s">
        <v>19</v>
      </c>
      <c r="C3827">
        <v>0</v>
      </c>
      <c r="D3827">
        <v>0</v>
      </c>
      <c r="E3827">
        <v>0</v>
      </c>
      <c r="F3827">
        <v>0</v>
      </c>
      <c r="G3827">
        <v>0</v>
      </c>
      <c r="H3827">
        <v>0</v>
      </c>
      <c r="I3827">
        <v>0</v>
      </c>
      <c r="J3827">
        <v>0</v>
      </c>
      <c r="K3827">
        <v>0</v>
      </c>
      <c r="L3827">
        <v>0</v>
      </c>
      <c r="M3827">
        <v>0</v>
      </c>
      <c r="N3827">
        <v>0</v>
      </c>
      <c r="O3827">
        <v>0</v>
      </c>
      <c r="P3827">
        <v>0</v>
      </c>
      <c r="Q3827">
        <v>0</v>
      </c>
      <c r="R3827">
        <v>0</v>
      </c>
      <c r="S3827">
        <v>0</v>
      </c>
      <c r="T3827">
        <v>0</v>
      </c>
      <c r="U3827">
        <v>0</v>
      </c>
      <c r="V3827">
        <v>0</v>
      </c>
      <c r="W3827">
        <v>0</v>
      </c>
      <c r="X3827">
        <v>0</v>
      </c>
      <c r="Y3827">
        <v>0</v>
      </c>
      <c r="Z3827">
        <v>0</v>
      </c>
      <c r="AA3827">
        <v>0</v>
      </c>
      <c r="AB3827">
        <v>0</v>
      </c>
      <c r="AC3827">
        <v>0</v>
      </c>
      <c r="AD3827">
        <v>0</v>
      </c>
      <c r="AE3827">
        <v>0</v>
      </c>
      <c r="AF3827">
        <v>0</v>
      </c>
    </row>
    <row r="3828" spans="1:32">
      <c r="A3828" t="s">
        <v>9431</v>
      </c>
      <c r="B3828" t="s">
        <v>19</v>
      </c>
      <c r="C3828">
        <v>0</v>
      </c>
      <c r="D3828">
        <v>0</v>
      </c>
      <c r="E3828">
        <v>0</v>
      </c>
      <c r="F3828">
        <v>0</v>
      </c>
      <c r="G3828">
        <v>0</v>
      </c>
      <c r="H3828">
        <v>0</v>
      </c>
      <c r="I3828">
        <v>0</v>
      </c>
      <c r="J3828">
        <v>0</v>
      </c>
      <c r="K3828">
        <v>0</v>
      </c>
      <c r="L3828">
        <v>0</v>
      </c>
      <c r="M3828">
        <v>0</v>
      </c>
      <c r="N3828">
        <v>0</v>
      </c>
      <c r="O3828">
        <v>0</v>
      </c>
      <c r="P3828">
        <v>0</v>
      </c>
      <c r="Q3828">
        <v>0</v>
      </c>
      <c r="R3828">
        <v>0</v>
      </c>
      <c r="S3828">
        <v>0</v>
      </c>
      <c r="T3828">
        <v>0</v>
      </c>
      <c r="U3828">
        <v>0</v>
      </c>
      <c r="V3828">
        <v>0</v>
      </c>
      <c r="W3828">
        <v>0</v>
      </c>
      <c r="X3828">
        <v>0</v>
      </c>
      <c r="Y3828">
        <v>0</v>
      </c>
      <c r="Z3828">
        <v>0</v>
      </c>
      <c r="AA3828">
        <v>0</v>
      </c>
      <c r="AB3828">
        <v>0</v>
      </c>
      <c r="AC3828">
        <v>0</v>
      </c>
      <c r="AD3828">
        <v>0</v>
      </c>
      <c r="AE3828">
        <v>0</v>
      </c>
      <c r="AF3828">
        <v>0</v>
      </c>
    </row>
    <row r="3829" spans="1:32">
      <c r="A3829" t="s">
        <v>9432</v>
      </c>
      <c r="B3829" t="s">
        <v>19</v>
      </c>
      <c r="C3829">
        <v>0</v>
      </c>
      <c r="D3829">
        <v>0</v>
      </c>
      <c r="E3829">
        <v>0</v>
      </c>
      <c r="F3829">
        <v>0</v>
      </c>
      <c r="G3829">
        <v>0</v>
      </c>
      <c r="H3829">
        <v>0</v>
      </c>
      <c r="I3829">
        <v>0</v>
      </c>
      <c r="J3829">
        <v>0</v>
      </c>
      <c r="K3829">
        <v>0</v>
      </c>
      <c r="L3829">
        <v>0</v>
      </c>
      <c r="M3829">
        <v>0</v>
      </c>
      <c r="N3829">
        <v>0</v>
      </c>
      <c r="O3829">
        <v>0</v>
      </c>
      <c r="P3829">
        <v>0</v>
      </c>
      <c r="Q3829">
        <v>0</v>
      </c>
      <c r="R3829">
        <v>0</v>
      </c>
      <c r="S3829">
        <v>0</v>
      </c>
      <c r="T3829">
        <v>0</v>
      </c>
      <c r="U3829">
        <v>0</v>
      </c>
      <c r="V3829">
        <v>0</v>
      </c>
      <c r="W3829">
        <v>0</v>
      </c>
      <c r="X3829">
        <v>0</v>
      </c>
      <c r="Y3829">
        <v>0</v>
      </c>
      <c r="Z3829">
        <v>0</v>
      </c>
      <c r="AA3829">
        <v>0</v>
      </c>
      <c r="AB3829">
        <v>0</v>
      </c>
      <c r="AC3829">
        <v>0</v>
      </c>
      <c r="AD3829">
        <v>0</v>
      </c>
      <c r="AE3829">
        <v>0</v>
      </c>
      <c r="AF3829">
        <v>0</v>
      </c>
    </row>
    <row r="3830" spans="1:32">
      <c r="A3830" t="s">
        <v>9433</v>
      </c>
      <c r="B3830" t="s">
        <v>19</v>
      </c>
      <c r="C3830">
        <v>0</v>
      </c>
      <c r="D3830">
        <v>0</v>
      </c>
      <c r="E3830">
        <v>0</v>
      </c>
      <c r="F3830">
        <v>0</v>
      </c>
      <c r="G3830">
        <v>0</v>
      </c>
      <c r="H3830">
        <v>0</v>
      </c>
      <c r="I3830">
        <v>0</v>
      </c>
      <c r="J3830">
        <v>0</v>
      </c>
      <c r="K3830">
        <v>0</v>
      </c>
      <c r="L3830">
        <v>0</v>
      </c>
      <c r="M3830">
        <v>0</v>
      </c>
      <c r="N3830">
        <v>0</v>
      </c>
      <c r="O3830">
        <v>0</v>
      </c>
      <c r="P3830">
        <v>0</v>
      </c>
      <c r="Q3830">
        <v>0</v>
      </c>
      <c r="R3830">
        <v>0</v>
      </c>
      <c r="S3830">
        <v>0</v>
      </c>
      <c r="T3830">
        <v>0</v>
      </c>
      <c r="U3830">
        <v>0</v>
      </c>
      <c r="V3830">
        <v>0</v>
      </c>
      <c r="W3830">
        <v>0</v>
      </c>
      <c r="X3830">
        <v>0</v>
      </c>
      <c r="Y3830">
        <v>0</v>
      </c>
      <c r="Z3830">
        <v>0</v>
      </c>
      <c r="AA3830">
        <v>0</v>
      </c>
      <c r="AB3830">
        <v>0</v>
      </c>
      <c r="AC3830">
        <v>0</v>
      </c>
      <c r="AD3830">
        <v>0</v>
      </c>
      <c r="AE3830">
        <v>0</v>
      </c>
      <c r="AF3830">
        <v>0</v>
      </c>
    </row>
    <row r="3831" spans="1:32">
      <c r="A3831" t="s">
        <v>9434</v>
      </c>
      <c r="B3831" t="s">
        <v>19</v>
      </c>
      <c r="C3831">
        <v>0</v>
      </c>
      <c r="D3831">
        <v>0</v>
      </c>
      <c r="E3831">
        <v>0</v>
      </c>
      <c r="F3831">
        <v>0</v>
      </c>
      <c r="G3831">
        <v>0</v>
      </c>
      <c r="H3831">
        <v>0</v>
      </c>
      <c r="I3831">
        <v>0</v>
      </c>
      <c r="J3831">
        <v>0</v>
      </c>
      <c r="K3831">
        <v>0</v>
      </c>
      <c r="L3831">
        <v>0</v>
      </c>
      <c r="M3831">
        <v>0</v>
      </c>
      <c r="N3831">
        <v>0</v>
      </c>
      <c r="O3831">
        <v>0</v>
      </c>
      <c r="P3831">
        <v>0</v>
      </c>
      <c r="Q3831">
        <v>0</v>
      </c>
      <c r="R3831">
        <v>0</v>
      </c>
      <c r="S3831">
        <v>0</v>
      </c>
      <c r="T3831">
        <v>0</v>
      </c>
      <c r="U3831">
        <v>0</v>
      </c>
      <c r="V3831">
        <v>0</v>
      </c>
      <c r="W3831">
        <v>0</v>
      </c>
      <c r="X3831">
        <v>0</v>
      </c>
      <c r="Y3831">
        <v>0</v>
      </c>
      <c r="Z3831">
        <v>0</v>
      </c>
      <c r="AA3831">
        <v>0</v>
      </c>
      <c r="AB3831">
        <v>0</v>
      </c>
      <c r="AC3831">
        <v>0</v>
      </c>
      <c r="AD3831">
        <v>0</v>
      </c>
      <c r="AE3831">
        <v>0</v>
      </c>
      <c r="AF3831">
        <v>0</v>
      </c>
    </row>
    <row r="3832" spans="1:32">
      <c r="A3832" t="s">
        <v>9435</v>
      </c>
      <c r="B3832" t="s">
        <v>19</v>
      </c>
      <c r="C3832">
        <v>0</v>
      </c>
      <c r="D3832">
        <v>0</v>
      </c>
      <c r="E3832">
        <v>0</v>
      </c>
      <c r="F3832">
        <v>0</v>
      </c>
      <c r="G3832">
        <v>0</v>
      </c>
      <c r="H3832">
        <v>0</v>
      </c>
      <c r="I3832">
        <v>0</v>
      </c>
      <c r="J3832">
        <v>0</v>
      </c>
      <c r="K3832">
        <v>0</v>
      </c>
      <c r="L3832">
        <v>0</v>
      </c>
      <c r="M3832">
        <v>0</v>
      </c>
      <c r="N3832">
        <v>0</v>
      </c>
      <c r="O3832">
        <v>0</v>
      </c>
      <c r="P3832">
        <v>0</v>
      </c>
      <c r="Q3832">
        <v>0</v>
      </c>
      <c r="R3832">
        <v>0</v>
      </c>
      <c r="S3832">
        <v>0</v>
      </c>
      <c r="T3832">
        <v>0</v>
      </c>
      <c r="U3832">
        <v>0</v>
      </c>
      <c r="V3832">
        <v>0</v>
      </c>
      <c r="W3832">
        <v>0</v>
      </c>
      <c r="X3832">
        <v>0</v>
      </c>
      <c r="Y3832">
        <v>0</v>
      </c>
      <c r="Z3832">
        <v>0</v>
      </c>
      <c r="AA3832">
        <v>0</v>
      </c>
      <c r="AB3832">
        <v>0</v>
      </c>
      <c r="AC3832">
        <v>0</v>
      </c>
      <c r="AD3832">
        <v>0</v>
      </c>
      <c r="AE3832">
        <v>0</v>
      </c>
      <c r="AF3832">
        <v>0</v>
      </c>
    </row>
    <row r="3833" spans="1:32">
      <c r="A3833" t="s">
        <v>9436</v>
      </c>
      <c r="B3833" t="s">
        <v>19</v>
      </c>
      <c r="C3833">
        <v>0</v>
      </c>
      <c r="D3833">
        <v>0</v>
      </c>
      <c r="E3833">
        <v>0</v>
      </c>
      <c r="F3833">
        <v>0</v>
      </c>
      <c r="G3833">
        <v>0</v>
      </c>
      <c r="H3833">
        <v>0</v>
      </c>
      <c r="I3833">
        <v>0</v>
      </c>
      <c r="J3833">
        <v>0</v>
      </c>
      <c r="K3833">
        <v>0</v>
      </c>
      <c r="L3833">
        <v>0</v>
      </c>
      <c r="M3833">
        <v>0</v>
      </c>
      <c r="N3833">
        <v>0</v>
      </c>
      <c r="O3833">
        <v>0</v>
      </c>
      <c r="P3833">
        <v>0</v>
      </c>
      <c r="Q3833">
        <v>0</v>
      </c>
      <c r="R3833">
        <v>0</v>
      </c>
      <c r="S3833">
        <v>0</v>
      </c>
      <c r="T3833">
        <v>0</v>
      </c>
      <c r="U3833">
        <v>0</v>
      </c>
      <c r="V3833">
        <v>0</v>
      </c>
      <c r="W3833">
        <v>0</v>
      </c>
      <c r="X3833">
        <v>0</v>
      </c>
      <c r="Y3833">
        <v>0</v>
      </c>
      <c r="Z3833">
        <v>0</v>
      </c>
      <c r="AA3833">
        <v>0</v>
      </c>
      <c r="AB3833">
        <v>0</v>
      </c>
      <c r="AC3833">
        <v>0</v>
      </c>
      <c r="AD3833">
        <v>0</v>
      </c>
      <c r="AE3833">
        <v>0</v>
      </c>
      <c r="AF3833">
        <v>0</v>
      </c>
    </row>
    <row r="3834" spans="1:32">
      <c r="A3834" t="s">
        <v>9437</v>
      </c>
      <c r="B3834" t="s">
        <v>19</v>
      </c>
      <c r="C3834">
        <v>0</v>
      </c>
      <c r="D3834">
        <v>0</v>
      </c>
      <c r="E3834">
        <v>0</v>
      </c>
      <c r="F3834">
        <v>0</v>
      </c>
      <c r="G3834">
        <v>0</v>
      </c>
      <c r="H3834">
        <v>0</v>
      </c>
      <c r="I3834">
        <v>0</v>
      </c>
      <c r="J3834">
        <v>0</v>
      </c>
      <c r="K3834">
        <v>0</v>
      </c>
      <c r="L3834">
        <v>0</v>
      </c>
      <c r="M3834">
        <v>0</v>
      </c>
      <c r="N3834">
        <v>0</v>
      </c>
      <c r="O3834">
        <v>0</v>
      </c>
      <c r="P3834">
        <v>0</v>
      </c>
      <c r="Q3834">
        <v>0</v>
      </c>
      <c r="R3834">
        <v>0</v>
      </c>
      <c r="S3834">
        <v>0</v>
      </c>
      <c r="T3834">
        <v>0</v>
      </c>
      <c r="U3834">
        <v>0</v>
      </c>
      <c r="V3834">
        <v>0</v>
      </c>
      <c r="W3834">
        <v>0</v>
      </c>
      <c r="X3834">
        <v>0</v>
      </c>
      <c r="Y3834">
        <v>0</v>
      </c>
      <c r="Z3834">
        <v>0</v>
      </c>
      <c r="AA3834">
        <v>0</v>
      </c>
      <c r="AB3834">
        <v>0</v>
      </c>
      <c r="AC3834">
        <v>0</v>
      </c>
      <c r="AD3834">
        <v>0</v>
      </c>
      <c r="AE3834">
        <v>0</v>
      </c>
      <c r="AF3834">
        <v>0</v>
      </c>
    </row>
    <row r="3835" spans="1:32">
      <c r="A3835" t="s">
        <v>9438</v>
      </c>
      <c r="B3835" t="s">
        <v>19</v>
      </c>
      <c r="C3835">
        <v>0</v>
      </c>
      <c r="D3835">
        <v>0</v>
      </c>
      <c r="E3835">
        <v>0</v>
      </c>
      <c r="F3835">
        <v>0</v>
      </c>
      <c r="G3835">
        <v>0</v>
      </c>
      <c r="H3835">
        <v>0</v>
      </c>
      <c r="I3835">
        <v>0</v>
      </c>
      <c r="J3835">
        <v>0</v>
      </c>
      <c r="K3835">
        <v>0</v>
      </c>
      <c r="L3835">
        <v>0</v>
      </c>
      <c r="M3835">
        <v>0</v>
      </c>
      <c r="N3835">
        <v>0</v>
      </c>
      <c r="O3835">
        <v>0</v>
      </c>
      <c r="P3835">
        <v>0</v>
      </c>
      <c r="Q3835">
        <v>0</v>
      </c>
      <c r="R3835">
        <v>0</v>
      </c>
      <c r="S3835">
        <v>0</v>
      </c>
      <c r="T3835">
        <v>0</v>
      </c>
      <c r="U3835">
        <v>0</v>
      </c>
      <c r="V3835">
        <v>0</v>
      </c>
      <c r="W3835">
        <v>0</v>
      </c>
      <c r="X3835">
        <v>0</v>
      </c>
      <c r="Y3835">
        <v>0</v>
      </c>
      <c r="Z3835">
        <v>0</v>
      </c>
      <c r="AA3835">
        <v>0</v>
      </c>
      <c r="AB3835">
        <v>0</v>
      </c>
      <c r="AC3835">
        <v>0</v>
      </c>
      <c r="AD3835">
        <v>0</v>
      </c>
      <c r="AE3835">
        <v>0</v>
      </c>
      <c r="AF3835">
        <v>0</v>
      </c>
    </row>
    <row r="3836" spans="1:32">
      <c r="A3836" t="s">
        <v>9439</v>
      </c>
      <c r="B3836" t="s">
        <v>19</v>
      </c>
      <c r="C3836">
        <v>0</v>
      </c>
      <c r="D3836">
        <v>0</v>
      </c>
      <c r="E3836">
        <v>0</v>
      </c>
      <c r="F3836">
        <v>0</v>
      </c>
      <c r="G3836">
        <v>0</v>
      </c>
      <c r="H3836">
        <v>0</v>
      </c>
      <c r="I3836">
        <v>0</v>
      </c>
      <c r="J3836">
        <v>0</v>
      </c>
      <c r="K3836">
        <v>0</v>
      </c>
      <c r="L3836">
        <v>0</v>
      </c>
      <c r="M3836">
        <v>0</v>
      </c>
      <c r="N3836">
        <v>0</v>
      </c>
      <c r="O3836">
        <v>0</v>
      </c>
      <c r="P3836">
        <v>0</v>
      </c>
      <c r="Q3836">
        <v>0</v>
      </c>
      <c r="R3836">
        <v>0</v>
      </c>
      <c r="S3836">
        <v>0</v>
      </c>
      <c r="T3836">
        <v>0</v>
      </c>
      <c r="U3836">
        <v>0</v>
      </c>
      <c r="V3836">
        <v>0</v>
      </c>
      <c r="W3836">
        <v>0</v>
      </c>
      <c r="X3836">
        <v>0</v>
      </c>
      <c r="Y3836">
        <v>0</v>
      </c>
      <c r="Z3836">
        <v>0</v>
      </c>
      <c r="AA3836">
        <v>0</v>
      </c>
      <c r="AB3836">
        <v>0</v>
      </c>
      <c r="AC3836">
        <v>0</v>
      </c>
      <c r="AD3836">
        <v>0</v>
      </c>
      <c r="AE3836">
        <v>0</v>
      </c>
      <c r="AF3836">
        <v>0</v>
      </c>
    </row>
    <row r="3837" spans="1:32">
      <c r="A3837" t="s">
        <v>9440</v>
      </c>
      <c r="B3837" t="s">
        <v>19</v>
      </c>
      <c r="C3837">
        <v>0</v>
      </c>
      <c r="D3837">
        <v>0</v>
      </c>
      <c r="E3837">
        <v>0</v>
      </c>
      <c r="F3837">
        <v>0</v>
      </c>
      <c r="G3837">
        <v>0</v>
      </c>
      <c r="H3837">
        <v>0</v>
      </c>
      <c r="I3837">
        <v>0</v>
      </c>
      <c r="J3837">
        <v>0</v>
      </c>
      <c r="K3837">
        <v>0</v>
      </c>
      <c r="L3837">
        <v>0</v>
      </c>
      <c r="M3837">
        <v>0</v>
      </c>
      <c r="N3837">
        <v>0</v>
      </c>
      <c r="O3837">
        <v>0</v>
      </c>
      <c r="P3837">
        <v>0</v>
      </c>
      <c r="Q3837">
        <v>0</v>
      </c>
      <c r="R3837">
        <v>0</v>
      </c>
      <c r="S3837">
        <v>0</v>
      </c>
      <c r="T3837">
        <v>0</v>
      </c>
      <c r="U3837">
        <v>0</v>
      </c>
      <c r="V3837">
        <v>0</v>
      </c>
      <c r="W3837">
        <v>0</v>
      </c>
      <c r="X3837">
        <v>0</v>
      </c>
      <c r="Y3837">
        <v>0</v>
      </c>
      <c r="Z3837">
        <v>0</v>
      </c>
      <c r="AA3837">
        <v>0</v>
      </c>
      <c r="AB3837">
        <v>0</v>
      </c>
      <c r="AC3837">
        <v>0</v>
      </c>
      <c r="AD3837">
        <v>0</v>
      </c>
      <c r="AE3837">
        <v>0</v>
      </c>
      <c r="AF3837">
        <v>0</v>
      </c>
    </row>
    <row r="3838" spans="1:32">
      <c r="A3838" t="s">
        <v>9441</v>
      </c>
      <c r="B3838" t="s">
        <v>19</v>
      </c>
      <c r="C3838">
        <v>0</v>
      </c>
      <c r="D3838">
        <v>0</v>
      </c>
      <c r="E3838">
        <v>0</v>
      </c>
      <c r="F3838">
        <v>0</v>
      </c>
      <c r="G3838">
        <v>0</v>
      </c>
      <c r="H3838">
        <v>0</v>
      </c>
      <c r="I3838">
        <v>0</v>
      </c>
      <c r="J3838">
        <v>0</v>
      </c>
      <c r="K3838">
        <v>0</v>
      </c>
      <c r="L3838">
        <v>0</v>
      </c>
      <c r="M3838">
        <v>0</v>
      </c>
      <c r="N3838">
        <v>0</v>
      </c>
      <c r="O3838">
        <v>0</v>
      </c>
      <c r="P3838">
        <v>0</v>
      </c>
      <c r="Q3838">
        <v>0</v>
      </c>
      <c r="R3838">
        <v>0</v>
      </c>
      <c r="S3838">
        <v>0</v>
      </c>
      <c r="T3838">
        <v>0</v>
      </c>
      <c r="U3838">
        <v>0</v>
      </c>
      <c r="V3838">
        <v>0</v>
      </c>
      <c r="W3838">
        <v>0</v>
      </c>
      <c r="X3838">
        <v>0</v>
      </c>
      <c r="Y3838">
        <v>0</v>
      </c>
      <c r="Z3838">
        <v>0</v>
      </c>
      <c r="AA3838">
        <v>0</v>
      </c>
      <c r="AB3838">
        <v>0</v>
      </c>
      <c r="AC3838">
        <v>0</v>
      </c>
      <c r="AD3838">
        <v>0</v>
      </c>
      <c r="AE3838">
        <v>0</v>
      </c>
      <c r="AF3838">
        <v>0</v>
      </c>
    </row>
    <row r="3839" spans="1:32">
      <c r="A3839" t="s">
        <v>9442</v>
      </c>
      <c r="B3839" t="s">
        <v>19</v>
      </c>
      <c r="C3839">
        <v>0</v>
      </c>
      <c r="D3839">
        <v>0</v>
      </c>
      <c r="E3839">
        <v>0</v>
      </c>
      <c r="F3839">
        <v>0</v>
      </c>
      <c r="G3839">
        <v>0</v>
      </c>
      <c r="H3839">
        <v>0</v>
      </c>
      <c r="I3839">
        <v>0</v>
      </c>
      <c r="J3839">
        <v>0</v>
      </c>
      <c r="K3839">
        <v>0</v>
      </c>
      <c r="L3839">
        <v>0</v>
      </c>
      <c r="M3839">
        <v>0</v>
      </c>
      <c r="N3839">
        <v>0</v>
      </c>
      <c r="O3839">
        <v>0</v>
      </c>
      <c r="P3839">
        <v>0</v>
      </c>
      <c r="Q3839">
        <v>0</v>
      </c>
      <c r="R3839">
        <v>0</v>
      </c>
      <c r="S3839">
        <v>0</v>
      </c>
      <c r="T3839">
        <v>0</v>
      </c>
      <c r="U3839">
        <v>0</v>
      </c>
      <c r="V3839">
        <v>0</v>
      </c>
      <c r="W3839">
        <v>0</v>
      </c>
      <c r="X3839">
        <v>0</v>
      </c>
      <c r="Y3839">
        <v>0</v>
      </c>
      <c r="Z3839">
        <v>0</v>
      </c>
      <c r="AA3839">
        <v>0</v>
      </c>
      <c r="AB3839">
        <v>0</v>
      </c>
      <c r="AC3839">
        <v>0</v>
      </c>
      <c r="AD3839">
        <v>0</v>
      </c>
      <c r="AE3839">
        <v>0</v>
      </c>
      <c r="AF3839">
        <v>0</v>
      </c>
    </row>
    <row r="3840" spans="1:32">
      <c r="A3840" t="s">
        <v>9443</v>
      </c>
      <c r="B3840" t="s">
        <v>19</v>
      </c>
      <c r="C3840">
        <v>0</v>
      </c>
      <c r="D3840">
        <v>0</v>
      </c>
      <c r="E3840">
        <v>0</v>
      </c>
      <c r="F3840">
        <v>0</v>
      </c>
      <c r="G3840">
        <v>0</v>
      </c>
      <c r="H3840">
        <v>0</v>
      </c>
      <c r="I3840">
        <v>0</v>
      </c>
      <c r="J3840">
        <v>0</v>
      </c>
      <c r="K3840">
        <v>0</v>
      </c>
      <c r="L3840">
        <v>0</v>
      </c>
      <c r="M3840">
        <v>0</v>
      </c>
      <c r="N3840">
        <v>0</v>
      </c>
      <c r="O3840">
        <v>0</v>
      </c>
      <c r="P3840">
        <v>0</v>
      </c>
      <c r="Q3840">
        <v>0</v>
      </c>
      <c r="R3840">
        <v>0</v>
      </c>
      <c r="S3840">
        <v>0</v>
      </c>
      <c r="T3840">
        <v>0</v>
      </c>
      <c r="U3840">
        <v>0</v>
      </c>
      <c r="V3840">
        <v>0</v>
      </c>
      <c r="W3840">
        <v>0</v>
      </c>
      <c r="X3840">
        <v>0</v>
      </c>
      <c r="Y3840">
        <v>0</v>
      </c>
      <c r="Z3840">
        <v>0</v>
      </c>
      <c r="AA3840">
        <v>0</v>
      </c>
      <c r="AB3840">
        <v>0</v>
      </c>
      <c r="AC3840">
        <v>0</v>
      </c>
      <c r="AD3840">
        <v>0</v>
      </c>
      <c r="AE3840">
        <v>0</v>
      </c>
      <c r="AF3840">
        <v>0</v>
      </c>
    </row>
    <row r="3841" spans="1:32">
      <c r="A3841" t="s">
        <v>9444</v>
      </c>
      <c r="B3841" t="s">
        <v>19</v>
      </c>
      <c r="C3841">
        <v>0</v>
      </c>
      <c r="D3841">
        <v>0</v>
      </c>
      <c r="E3841">
        <v>0</v>
      </c>
      <c r="F3841">
        <v>0</v>
      </c>
      <c r="G3841">
        <v>0</v>
      </c>
      <c r="H3841">
        <v>0</v>
      </c>
      <c r="I3841">
        <v>0</v>
      </c>
      <c r="J3841">
        <v>0</v>
      </c>
      <c r="K3841">
        <v>0</v>
      </c>
      <c r="L3841">
        <v>0</v>
      </c>
      <c r="M3841">
        <v>0</v>
      </c>
      <c r="N3841">
        <v>0</v>
      </c>
      <c r="O3841">
        <v>0</v>
      </c>
      <c r="P3841">
        <v>0</v>
      </c>
      <c r="Q3841">
        <v>0</v>
      </c>
      <c r="R3841">
        <v>0</v>
      </c>
      <c r="S3841">
        <v>0</v>
      </c>
      <c r="T3841">
        <v>0</v>
      </c>
      <c r="U3841">
        <v>0</v>
      </c>
      <c r="V3841">
        <v>0</v>
      </c>
      <c r="W3841">
        <v>0</v>
      </c>
      <c r="X3841">
        <v>0</v>
      </c>
      <c r="Y3841">
        <v>0</v>
      </c>
      <c r="Z3841">
        <v>0</v>
      </c>
      <c r="AA3841">
        <v>0</v>
      </c>
      <c r="AB3841">
        <v>0</v>
      </c>
      <c r="AC3841">
        <v>0</v>
      </c>
      <c r="AD3841">
        <v>0</v>
      </c>
      <c r="AE3841">
        <v>0</v>
      </c>
      <c r="AF3841">
        <v>0</v>
      </c>
    </row>
    <row r="3842" spans="1:32">
      <c r="A3842" t="s">
        <v>9445</v>
      </c>
      <c r="B3842" t="s">
        <v>19</v>
      </c>
      <c r="C3842">
        <v>0</v>
      </c>
      <c r="D3842">
        <v>0</v>
      </c>
      <c r="E3842">
        <v>0</v>
      </c>
      <c r="F3842">
        <v>0</v>
      </c>
      <c r="G3842">
        <v>0</v>
      </c>
      <c r="H3842">
        <v>0</v>
      </c>
      <c r="I3842">
        <v>0</v>
      </c>
      <c r="J3842">
        <v>0</v>
      </c>
      <c r="K3842">
        <v>0</v>
      </c>
      <c r="L3842">
        <v>0</v>
      </c>
      <c r="M3842">
        <v>0</v>
      </c>
      <c r="N3842">
        <v>0</v>
      </c>
      <c r="O3842">
        <v>0</v>
      </c>
      <c r="P3842">
        <v>0</v>
      </c>
      <c r="Q3842">
        <v>0</v>
      </c>
      <c r="R3842">
        <v>0</v>
      </c>
      <c r="S3842">
        <v>0</v>
      </c>
      <c r="T3842">
        <v>0</v>
      </c>
      <c r="U3842">
        <v>0</v>
      </c>
      <c r="V3842">
        <v>0</v>
      </c>
      <c r="W3842">
        <v>0</v>
      </c>
      <c r="X3842">
        <v>0</v>
      </c>
      <c r="Y3842">
        <v>0</v>
      </c>
      <c r="Z3842">
        <v>0</v>
      </c>
      <c r="AA3842">
        <v>0</v>
      </c>
      <c r="AB3842">
        <v>0</v>
      </c>
      <c r="AC3842">
        <v>0</v>
      </c>
      <c r="AD3842">
        <v>0</v>
      </c>
      <c r="AE3842">
        <v>0</v>
      </c>
      <c r="AF3842">
        <v>0</v>
      </c>
    </row>
    <row r="3843" spans="1:32">
      <c r="A3843" t="s">
        <v>9446</v>
      </c>
      <c r="B3843" t="s">
        <v>19</v>
      </c>
      <c r="C3843">
        <v>0</v>
      </c>
      <c r="D3843">
        <v>0</v>
      </c>
      <c r="E3843">
        <v>0</v>
      </c>
      <c r="F3843">
        <v>0</v>
      </c>
      <c r="G3843">
        <v>0</v>
      </c>
      <c r="H3843">
        <v>0</v>
      </c>
      <c r="I3843">
        <v>0</v>
      </c>
      <c r="J3843">
        <v>0</v>
      </c>
      <c r="K3843">
        <v>0</v>
      </c>
      <c r="L3843">
        <v>0</v>
      </c>
      <c r="M3843">
        <v>0</v>
      </c>
      <c r="N3843">
        <v>0</v>
      </c>
      <c r="O3843">
        <v>0</v>
      </c>
      <c r="P3843">
        <v>0</v>
      </c>
      <c r="Q3843">
        <v>0</v>
      </c>
      <c r="R3843">
        <v>0</v>
      </c>
      <c r="S3843">
        <v>0</v>
      </c>
      <c r="T3843">
        <v>0</v>
      </c>
      <c r="U3843">
        <v>0</v>
      </c>
      <c r="V3843">
        <v>0</v>
      </c>
      <c r="W3843">
        <v>0</v>
      </c>
      <c r="X3843">
        <v>0</v>
      </c>
      <c r="Y3843">
        <v>0</v>
      </c>
      <c r="Z3843">
        <v>0</v>
      </c>
      <c r="AA3843">
        <v>0</v>
      </c>
      <c r="AB3843">
        <v>0</v>
      </c>
      <c r="AC3843">
        <v>0</v>
      </c>
      <c r="AD3843">
        <v>0</v>
      </c>
      <c r="AE3843">
        <v>0</v>
      </c>
      <c r="AF3843">
        <v>0</v>
      </c>
    </row>
    <row r="3844" spans="1:32">
      <c r="A3844" t="s">
        <v>9447</v>
      </c>
      <c r="B3844" t="s">
        <v>19</v>
      </c>
      <c r="C3844">
        <v>0</v>
      </c>
      <c r="D3844">
        <v>0</v>
      </c>
      <c r="E3844">
        <v>0</v>
      </c>
      <c r="F3844">
        <v>0</v>
      </c>
      <c r="G3844">
        <v>0</v>
      </c>
      <c r="H3844">
        <v>0</v>
      </c>
      <c r="I3844">
        <v>0</v>
      </c>
      <c r="J3844">
        <v>0</v>
      </c>
      <c r="K3844">
        <v>0</v>
      </c>
      <c r="L3844">
        <v>0</v>
      </c>
      <c r="M3844">
        <v>0</v>
      </c>
      <c r="N3844">
        <v>0</v>
      </c>
      <c r="O3844">
        <v>0</v>
      </c>
      <c r="P3844">
        <v>0</v>
      </c>
      <c r="Q3844">
        <v>0</v>
      </c>
      <c r="R3844">
        <v>0</v>
      </c>
      <c r="S3844">
        <v>0</v>
      </c>
      <c r="T3844">
        <v>0</v>
      </c>
      <c r="U3844">
        <v>0</v>
      </c>
      <c r="V3844">
        <v>0</v>
      </c>
      <c r="W3844">
        <v>0</v>
      </c>
      <c r="X3844">
        <v>0</v>
      </c>
      <c r="Y3844">
        <v>0</v>
      </c>
      <c r="Z3844">
        <v>0</v>
      </c>
      <c r="AA3844">
        <v>0</v>
      </c>
      <c r="AB3844">
        <v>0</v>
      </c>
      <c r="AC3844">
        <v>0</v>
      </c>
      <c r="AD3844">
        <v>0</v>
      </c>
      <c r="AE3844">
        <v>0</v>
      </c>
      <c r="AF3844">
        <v>0</v>
      </c>
    </row>
    <row r="3845" spans="1:32">
      <c r="A3845" t="s">
        <v>9448</v>
      </c>
      <c r="B3845" t="s">
        <v>19</v>
      </c>
      <c r="C3845">
        <v>0</v>
      </c>
      <c r="D3845">
        <v>0</v>
      </c>
      <c r="E3845">
        <v>0</v>
      </c>
      <c r="F3845">
        <v>0</v>
      </c>
      <c r="G3845">
        <v>0</v>
      </c>
      <c r="H3845">
        <v>0</v>
      </c>
      <c r="I3845">
        <v>0</v>
      </c>
      <c r="J3845">
        <v>0</v>
      </c>
      <c r="K3845">
        <v>0</v>
      </c>
      <c r="L3845">
        <v>0</v>
      </c>
      <c r="M3845">
        <v>0</v>
      </c>
      <c r="N3845">
        <v>0</v>
      </c>
      <c r="O3845">
        <v>0</v>
      </c>
      <c r="P3845">
        <v>0</v>
      </c>
      <c r="Q3845">
        <v>0</v>
      </c>
      <c r="R3845">
        <v>0</v>
      </c>
      <c r="S3845">
        <v>0</v>
      </c>
      <c r="T3845">
        <v>0</v>
      </c>
      <c r="U3845">
        <v>0</v>
      </c>
      <c r="V3845">
        <v>0</v>
      </c>
      <c r="W3845">
        <v>0</v>
      </c>
      <c r="X3845">
        <v>0</v>
      </c>
      <c r="Y3845">
        <v>0</v>
      </c>
      <c r="Z3845">
        <v>0</v>
      </c>
      <c r="AA3845">
        <v>0</v>
      </c>
      <c r="AB3845">
        <v>0</v>
      </c>
      <c r="AC3845">
        <v>0</v>
      </c>
      <c r="AD3845">
        <v>0</v>
      </c>
      <c r="AE3845">
        <v>0</v>
      </c>
      <c r="AF3845">
        <v>0</v>
      </c>
    </row>
    <row r="3846" spans="1:32">
      <c r="A3846" t="s">
        <v>9449</v>
      </c>
      <c r="B3846" t="s">
        <v>19</v>
      </c>
      <c r="C3846">
        <v>0</v>
      </c>
      <c r="D3846">
        <v>0</v>
      </c>
      <c r="E3846">
        <v>0</v>
      </c>
      <c r="F3846">
        <v>0</v>
      </c>
      <c r="G3846">
        <v>0</v>
      </c>
      <c r="H3846">
        <v>0</v>
      </c>
      <c r="I3846">
        <v>0</v>
      </c>
      <c r="J3846">
        <v>0</v>
      </c>
      <c r="K3846">
        <v>0</v>
      </c>
      <c r="L3846">
        <v>0</v>
      </c>
      <c r="M3846">
        <v>0</v>
      </c>
      <c r="N3846">
        <v>0</v>
      </c>
      <c r="O3846">
        <v>0</v>
      </c>
      <c r="P3846">
        <v>0</v>
      </c>
      <c r="Q3846">
        <v>0</v>
      </c>
      <c r="R3846">
        <v>0</v>
      </c>
      <c r="S3846">
        <v>0</v>
      </c>
      <c r="T3846">
        <v>0</v>
      </c>
      <c r="U3846">
        <v>0</v>
      </c>
      <c r="V3846">
        <v>0</v>
      </c>
      <c r="W3846">
        <v>0</v>
      </c>
      <c r="X3846">
        <v>0</v>
      </c>
      <c r="Y3846">
        <v>0</v>
      </c>
      <c r="Z3846">
        <v>0</v>
      </c>
      <c r="AA3846">
        <v>0</v>
      </c>
      <c r="AB3846">
        <v>0</v>
      </c>
      <c r="AC3846">
        <v>0</v>
      </c>
      <c r="AD3846">
        <v>0</v>
      </c>
      <c r="AE3846">
        <v>0</v>
      </c>
      <c r="AF3846">
        <v>0</v>
      </c>
    </row>
    <row r="3847" spans="1:32">
      <c r="A3847" t="s">
        <v>9450</v>
      </c>
      <c r="B3847" t="s">
        <v>19</v>
      </c>
      <c r="C3847">
        <v>0</v>
      </c>
      <c r="D3847">
        <v>0</v>
      </c>
      <c r="E3847">
        <v>0</v>
      </c>
      <c r="F3847">
        <v>0</v>
      </c>
      <c r="G3847">
        <v>0</v>
      </c>
      <c r="H3847">
        <v>0</v>
      </c>
      <c r="I3847">
        <v>0</v>
      </c>
      <c r="J3847">
        <v>0</v>
      </c>
      <c r="K3847">
        <v>0</v>
      </c>
      <c r="L3847">
        <v>0</v>
      </c>
      <c r="M3847">
        <v>0</v>
      </c>
      <c r="N3847">
        <v>0</v>
      </c>
      <c r="O3847">
        <v>0</v>
      </c>
      <c r="P3847">
        <v>0</v>
      </c>
      <c r="Q3847">
        <v>0</v>
      </c>
      <c r="R3847">
        <v>0</v>
      </c>
      <c r="S3847">
        <v>0</v>
      </c>
      <c r="T3847">
        <v>0</v>
      </c>
      <c r="U3847">
        <v>0</v>
      </c>
      <c r="V3847">
        <v>0</v>
      </c>
      <c r="W3847">
        <v>0</v>
      </c>
      <c r="X3847">
        <v>0</v>
      </c>
      <c r="Y3847">
        <v>0</v>
      </c>
      <c r="Z3847">
        <v>0</v>
      </c>
      <c r="AA3847">
        <v>0</v>
      </c>
      <c r="AB3847">
        <v>0</v>
      </c>
      <c r="AC3847">
        <v>0</v>
      </c>
      <c r="AD3847">
        <v>0</v>
      </c>
      <c r="AE3847">
        <v>0</v>
      </c>
      <c r="AF3847">
        <v>0</v>
      </c>
    </row>
    <row r="3848" spans="1:32">
      <c r="A3848" t="s">
        <v>9451</v>
      </c>
      <c r="B3848" t="s">
        <v>19</v>
      </c>
      <c r="C3848">
        <v>0</v>
      </c>
      <c r="D3848">
        <v>0</v>
      </c>
      <c r="E3848">
        <v>0</v>
      </c>
      <c r="F3848">
        <v>0</v>
      </c>
      <c r="G3848">
        <v>0</v>
      </c>
      <c r="H3848">
        <v>0</v>
      </c>
      <c r="I3848">
        <v>0</v>
      </c>
      <c r="J3848">
        <v>0</v>
      </c>
      <c r="K3848">
        <v>0</v>
      </c>
      <c r="L3848">
        <v>0</v>
      </c>
      <c r="M3848">
        <v>0</v>
      </c>
      <c r="N3848">
        <v>0</v>
      </c>
      <c r="O3848">
        <v>0</v>
      </c>
      <c r="P3848">
        <v>0</v>
      </c>
      <c r="Q3848">
        <v>0</v>
      </c>
      <c r="R3848">
        <v>0</v>
      </c>
      <c r="S3848">
        <v>0</v>
      </c>
      <c r="T3848">
        <v>0</v>
      </c>
      <c r="U3848">
        <v>0</v>
      </c>
      <c r="V3848">
        <v>0</v>
      </c>
      <c r="W3848">
        <v>0</v>
      </c>
      <c r="X3848">
        <v>0</v>
      </c>
      <c r="Y3848">
        <v>0</v>
      </c>
      <c r="Z3848">
        <v>0</v>
      </c>
      <c r="AA3848">
        <v>0</v>
      </c>
      <c r="AB3848">
        <v>0</v>
      </c>
      <c r="AC3848">
        <v>0</v>
      </c>
      <c r="AD3848">
        <v>0</v>
      </c>
      <c r="AE3848">
        <v>0</v>
      </c>
      <c r="AF3848">
        <v>0</v>
      </c>
    </row>
    <row r="3849" spans="1:32">
      <c r="A3849" t="s">
        <v>9452</v>
      </c>
      <c r="B3849" t="s">
        <v>19</v>
      </c>
      <c r="C3849">
        <v>0</v>
      </c>
      <c r="D3849">
        <v>0</v>
      </c>
      <c r="E3849">
        <v>0</v>
      </c>
      <c r="F3849">
        <v>0</v>
      </c>
      <c r="G3849">
        <v>0</v>
      </c>
      <c r="H3849">
        <v>0</v>
      </c>
      <c r="I3849">
        <v>0</v>
      </c>
      <c r="J3849">
        <v>0</v>
      </c>
      <c r="K3849">
        <v>0</v>
      </c>
      <c r="L3849">
        <v>0</v>
      </c>
      <c r="M3849">
        <v>0</v>
      </c>
      <c r="N3849">
        <v>0</v>
      </c>
      <c r="O3849">
        <v>0</v>
      </c>
      <c r="P3849">
        <v>0</v>
      </c>
      <c r="Q3849">
        <v>0</v>
      </c>
      <c r="R3849">
        <v>0</v>
      </c>
      <c r="S3849">
        <v>0</v>
      </c>
      <c r="T3849">
        <v>0</v>
      </c>
      <c r="U3849">
        <v>0</v>
      </c>
      <c r="V3849">
        <v>0</v>
      </c>
      <c r="W3849">
        <v>0</v>
      </c>
      <c r="X3849">
        <v>0</v>
      </c>
      <c r="Y3849">
        <v>0</v>
      </c>
      <c r="Z3849">
        <v>0</v>
      </c>
      <c r="AA3849">
        <v>0</v>
      </c>
      <c r="AB3849">
        <v>0</v>
      </c>
      <c r="AC3849">
        <v>0</v>
      </c>
      <c r="AD3849">
        <v>0</v>
      </c>
      <c r="AE3849">
        <v>0</v>
      </c>
      <c r="AF3849">
        <v>0</v>
      </c>
    </row>
    <row r="3850" spans="1:32">
      <c r="A3850" t="s">
        <v>9453</v>
      </c>
      <c r="B3850" t="s">
        <v>19</v>
      </c>
      <c r="C3850">
        <v>0</v>
      </c>
      <c r="D3850">
        <v>0</v>
      </c>
      <c r="E3850">
        <v>0</v>
      </c>
      <c r="F3850">
        <v>0</v>
      </c>
      <c r="G3850">
        <v>0</v>
      </c>
      <c r="H3850">
        <v>0</v>
      </c>
      <c r="I3850">
        <v>0</v>
      </c>
      <c r="J3850">
        <v>0</v>
      </c>
      <c r="K3850">
        <v>0</v>
      </c>
      <c r="L3850">
        <v>0</v>
      </c>
      <c r="M3850">
        <v>0</v>
      </c>
      <c r="N3850">
        <v>0</v>
      </c>
      <c r="O3850">
        <v>0</v>
      </c>
      <c r="P3850">
        <v>0</v>
      </c>
      <c r="Q3850">
        <v>0</v>
      </c>
      <c r="R3850">
        <v>0</v>
      </c>
      <c r="S3850">
        <v>0</v>
      </c>
      <c r="T3850">
        <v>0</v>
      </c>
      <c r="U3850">
        <v>0</v>
      </c>
      <c r="V3850">
        <v>0</v>
      </c>
      <c r="W3850">
        <v>0</v>
      </c>
      <c r="X3850">
        <v>0</v>
      </c>
      <c r="Y3850">
        <v>0</v>
      </c>
      <c r="Z3850">
        <v>0</v>
      </c>
      <c r="AA3850">
        <v>0</v>
      </c>
      <c r="AB3850">
        <v>0</v>
      </c>
      <c r="AC3850">
        <v>0</v>
      </c>
      <c r="AD3850">
        <v>0</v>
      </c>
      <c r="AE3850">
        <v>0</v>
      </c>
      <c r="AF3850">
        <v>0</v>
      </c>
    </row>
    <row r="3851" spans="1:32">
      <c r="A3851" t="s">
        <v>9454</v>
      </c>
      <c r="B3851" t="s">
        <v>19</v>
      </c>
      <c r="C3851">
        <v>0</v>
      </c>
      <c r="D3851">
        <v>0</v>
      </c>
      <c r="E3851">
        <v>0</v>
      </c>
      <c r="F3851">
        <v>0</v>
      </c>
      <c r="G3851">
        <v>0</v>
      </c>
      <c r="H3851">
        <v>0</v>
      </c>
      <c r="I3851">
        <v>0</v>
      </c>
      <c r="J3851">
        <v>0</v>
      </c>
      <c r="K3851">
        <v>0</v>
      </c>
      <c r="L3851">
        <v>0</v>
      </c>
      <c r="M3851">
        <v>0</v>
      </c>
      <c r="N3851">
        <v>0</v>
      </c>
      <c r="O3851">
        <v>0</v>
      </c>
      <c r="P3851">
        <v>0</v>
      </c>
      <c r="Q3851">
        <v>0</v>
      </c>
      <c r="R3851">
        <v>0</v>
      </c>
      <c r="S3851">
        <v>0</v>
      </c>
      <c r="T3851">
        <v>0</v>
      </c>
      <c r="U3851">
        <v>0</v>
      </c>
      <c r="V3851">
        <v>0</v>
      </c>
      <c r="W3851">
        <v>0</v>
      </c>
      <c r="X3851">
        <v>0</v>
      </c>
      <c r="Y3851">
        <v>0</v>
      </c>
      <c r="Z3851">
        <v>0</v>
      </c>
      <c r="AA3851">
        <v>0</v>
      </c>
      <c r="AB3851">
        <v>0</v>
      </c>
      <c r="AC3851">
        <v>0</v>
      </c>
      <c r="AD3851">
        <v>0</v>
      </c>
      <c r="AE3851">
        <v>0</v>
      </c>
      <c r="AF3851">
        <v>0</v>
      </c>
    </row>
    <row r="3852" spans="1:32">
      <c r="A3852" t="s">
        <v>9455</v>
      </c>
      <c r="B3852" t="s">
        <v>19</v>
      </c>
      <c r="C3852">
        <v>0</v>
      </c>
      <c r="D3852">
        <v>0</v>
      </c>
      <c r="E3852">
        <v>0</v>
      </c>
      <c r="F3852">
        <v>0</v>
      </c>
      <c r="G3852">
        <v>0</v>
      </c>
      <c r="H3852">
        <v>0</v>
      </c>
      <c r="I3852">
        <v>0</v>
      </c>
      <c r="J3852">
        <v>0</v>
      </c>
      <c r="K3852">
        <v>0</v>
      </c>
      <c r="L3852">
        <v>0</v>
      </c>
      <c r="M3852">
        <v>0</v>
      </c>
      <c r="N3852">
        <v>0</v>
      </c>
      <c r="O3852">
        <v>0</v>
      </c>
      <c r="P3852">
        <v>0</v>
      </c>
      <c r="Q3852">
        <v>0</v>
      </c>
      <c r="R3852">
        <v>0</v>
      </c>
      <c r="S3852">
        <v>0</v>
      </c>
      <c r="T3852">
        <v>0</v>
      </c>
      <c r="U3852">
        <v>0</v>
      </c>
      <c r="V3852">
        <v>0</v>
      </c>
      <c r="W3852">
        <v>0</v>
      </c>
      <c r="X3852">
        <v>0</v>
      </c>
      <c r="Y3852">
        <v>0</v>
      </c>
      <c r="Z3852">
        <v>0</v>
      </c>
      <c r="AA3852">
        <v>0</v>
      </c>
      <c r="AB3852">
        <v>0</v>
      </c>
      <c r="AC3852">
        <v>0</v>
      </c>
      <c r="AD3852">
        <v>0</v>
      </c>
      <c r="AE3852">
        <v>0</v>
      </c>
      <c r="AF3852">
        <v>0</v>
      </c>
    </row>
    <row r="3853" spans="1:32">
      <c r="A3853" t="s">
        <v>9456</v>
      </c>
      <c r="B3853" t="s">
        <v>19</v>
      </c>
      <c r="C3853">
        <v>0</v>
      </c>
      <c r="D3853">
        <v>0</v>
      </c>
      <c r="E3853">
        <v>0</v>
      </c>
      <c r="F3853">
        <v>0</v>
      </c>
      <c r="G3853">
        <v>0</v>
      </c>
      <c r="H3853">
        <v>0</v>
      </c>
      <c r="I3853">
        <v>0</v>
      </c>
      <c r="J3853">
        <v>0</v>
      </c>
      <c r="K3853">
        <v>0</v>
      </c>
      <c r="L3853">
        <v>0</v>
      </c>
      <c r="M3853">
        <v>0</v>
      </c>
      <c r="N3853">
        <v>0</v>
      </c>
      <c r="O3853">
        <v>0</v>
      </c>
      <c r="P3853">
        <v>0</v>
      </c>
      <c r="Q3853">
        <v>0</v>
      </c>
      <c r="R3853">
        <v>0</v>
      </c>
      <c r="S3853">
        <v>0</v>
      </c>
      <c r="T3853">
        <v>0</v>
      </c>
      <c r="U3853">
        <v>0</v>
      </c>
      <c r="V3853">
        <v>0</v>
      </c>
      <c r="W3853">
        <v>0</v>
      </c>
      <c r="X3853">
        <v>0</v>
      </c>
      <c r="Y3853">
        <v>0</v>
      </c>
      <c r="Z3853">
        <v>0</v>
      </c>
      <c r="AA3853">
        <v>0</v>
      </c>
      <c r="AB3853">
        <v>0</v>
      </c>
      <c r="AC3853">
        <v>0</v>
      </c>
      <c r="AD3853">
        <v>0</v>
      </c>
      <c r="AE3853">
        <v>0</v>
      </c>
      <c r="AF3853">
        <v>0</v>
      </c>
    </row>
    <row r="3854" spans="1:32">
      <c r="A3854" t="s">
        <v>9457</v>
      </c>
      <c r="B3854" t="s">
        <v>19</v>
      </c>
      <c r="C3854">
        <v>0</v>
      </c>
      <c r="D3854">
        <v>0</v>
      </c>
      <c r="E3854">
        <v>0</v>
      </c>
      <c r="F3854">
        <v>0</v>
      </c>
      <c r="G3854">
        <v>0</v>
      </c>
      <c r="H3854">
        <v>0</v>
      </c>
      <c r="I3854">
        <v>0</v>
      </c>
      <c r="J3854">
        <v>0</v>
      </c>
      <c r="K3854">
        <v>0</v>
      </c>
      <c r="L3854">
        <v>0</v>
      </c>
      <c r="M3854">
        <v>0</v>
      </c>
      <c r="N3854">
        <v>0</v>
      </c>
      <c r="O3854">
        <v>0</v>
      </c>
      <c r="P3854">
        <v>0</v>
      </c>
      <c r="Q3854">
        <v>0</v>
      </c>
      <c r="R3854">
        <v>0</v>
      </c>
      <c r="S3854">
        <v>0</v>
      </c>
      <c r="T3854">
        <v>0</v>
      </c>
      <c r="U3854">
        <v>0</v>
      </c>
      <c r="V3854">
        <v>0</v>
      </c>
      <c r="W3854">
        <v>0</v>
      </c>
      <c r="X3854">
        <v>0</v>
      </c>
      <c r="Y3854">
        <v>0</v>
      </c>
      <c r="Z3854">
        <v>0</v>
      </c>
      <c r="AA3854">
        <v>0</v>
      </c>
      <c r="AB3854">
        <v>0</v>
      </c>
      <c r="AC3854">
        <v>0</v>
      </c>
      <c r="AD3854">
        <v>0</v>
      </c>
      <c r="AE3854">
        <v>0</v>
      </c>
      <c r="AF3854">
        <v>0</v>
      </c>
    </row>
    <row r="3855" spans="1:32">
      <c r="A3855" t="s">
        <v>9458</v>
      </c>
      <c r="B3855" t="s">
        <v>19</v>
      </c>
      <c r="C3855">
        <v>0</v>
      </c>
      <c r="D3855">
        <v>0</v>
      </c>
      <c r="E3855">
        <v>0</v>
      </c>
      <c r="F3855">
        <v>0</v>
      </c>
      <c r="G3855">
        <v>0</v>
      </c>
      <c r="H3855">
        <v>0</v>
      </c>
      <c r="I3855">
        <v>0</v>
      </c>
      <c r="J3855">
        <v>0</v>
      </c>
      <c r="K3855">
        <v>0</v>
      </c>
      <c r="L3855">
        <v>0</v>
      </c>
      <c r="M3855">
        <v>0</v>
      </c>
      <c r="N3855">
        <v>0</v>
      </c>
      <c r="O3855">
        <v>0</v>
      </c>
      <c r="P3855">
        <v>0</v>
      </c>
      <c r="Q3855">
        <v>0</v>
      </c>
      <c r="R3855">
        <v>0</v>
      </c>
      <c r="S3855">
        <v>0</v>
      </c>
      <c r="T3855">
        <v>0</v>
      </c>
      <c r="U3855">
        <v>0</v>
      </c>
      <c r="V3855">
        <v>0</v>
      </c>
      <c r="W3855">
        <v>0</v>
      </c>
      <c r="X3855">
        <v>0</v>
      </c>
      <c r="Y3855">
        <v>0</v>
      </c>
      <c r="Z3855">
        <v>0</v>
      </c>
      <c r="AA3855">
        <v>0</v>
      </c>
      <c r="AB3855">
        <v>0</v>
      </c>
      <c r="AC3855">
        <v>0</v>
      </c>
      <c r="AD3855">
        <v>0</v>
      </c>
      <c r="AE3855">
        <v>0</v>
      </c>
      <c r="AF3855">
        <v>0</v>
      </c>
    </row>
    <row r="3856" spans="1:32">
      <c r="A3856" t="s">
        <v>9459</v>
      </c>
      <c r="B3856" t="s">
        <v>19</v>
      </c>
      <c r="C3856">
        <v>0</v>
      </c>
      <c r="D3856">
        <v>0</v>
      </c>
      <c r="E3856">
        <v>0</v>
      </c>
      <c r="F3856">
        <v>0</v>
      </c>
      <c r="G3856">
        <v>0</v>
      </c>
      <c r="H3856">
        <v>0</v>
      </c>
      <c r="I3856">
        <v>0</v>
      </c>
      <c r="J3856">
        <v>0</v>
      </c>
      <c r="K3856">
        <v>0</v>
      </c>
      <c r="L3856">
        <v>0</v>
      </c>
      <c r="M3856">
        <v>0</v>
      </c>
      <c r="N3856">
        <v>0</v>
      </c>
      <c r="O3856">
        <v>0</v>
      </c>
      <c r="P3856">
        <v>0</v>
      </c>
      <c r="Q3856">
        <v>0</v>
      </c>
      <c r="R3856">
        <v>0</v>
      </c>
      <c r="S3856">
        <v>0</v>
      </c>
      <c r="T3856">
        <v>0</v>
      </c>
      <c r="U3856">
        <v>0</v>
      </c>
      <c r="V3856">
        <v>0</v>
      </c>
      <c r="W3856">
        <v>0</v>
      </c>
      <c r="X3856">
        <v>0</v>
      </c>
      <c r="Y3856">
        <v>0</v>
      </c>
      <c r="Z3856">
        <v>0</v>
      </c>
      <c r="AA3856">
        <v>0</v>
      </c>
      <c r="AB3856">
        <v>0</v>
      </c>
      <c r="AC3856">
        <v>0</v>
      </c>
      <c r="AD3856">
        <v>0</v>
      </c>
      <c r="AE3856">
        <v>0</v>
      </c>
      <c r="AF3856">
        <v>0</v>
      </c>
    </row>
    <row r="3857" spans="1:32">
      <c r="A3857" t="s">
        <v>9460</v>
      </c>
      <c r="B3857" t="s">
        <v>19</v>
      </c>
      <c r="C3857">
        <v>0</v>
      </c>
      <c r="D3857">
        <v>0</v>
      </c>
      <c r="E3857">
        <v>0</v>
      </c>
      <c r="F3857">
        <v>0</v>
      </c>
      <c r="G3857">
        <v>0</v>
      </c>
      <c r="H3857">
        <v>0</v>
      </c>
      <c r="I3857">
        <v>0</v>
      </c>
      <c r="J3857">
        <v>0</v>
      </c>
      <c r="K3857">
        <v>0</v>
      </c>
      <c r="L3857">
        <v>0</v>
      </c>
      <c r="M3857">
        <v>0</v>
      </c>
      <c r="N3857">
        <v>0</v>
      </c>
      <c r="O3857">
        <v>0</v>
      </c>
      <c r="P3857">
        <v>0</v>
      </c>
      <c r="Q3857">
        <v>0</v>
      </c>
      <c r="R3857">
        <v>0</v>
      </c>
      <c r="S3857">
        <v>0</v>
      </c>
      <c r="T3857">
        <v>0</v>
      </c>
      <c r="U3857">
        <v>0</v>
      </c>
      <c r="V3857">
        <v>0</v>
      </c>
      <c r="W3857">
        <v>0</v>
      </c>
      <c r="X3857">
        <v>0</v>
      </c>
      <c r="Y3857">
        <v>0</v>
      </c>
      <c r="Z3857">
        <v>0</v>
      </c>
      <c r="AA3857">
        <v>0</v>
      </c>
      <c r="AB3857">
        <v>0</v>
      </c>
      <c r="AC3857">
        <v>0</v>
      </c>
      <c r="AD3857">
        <v>0</v>
      </c>
      <c r="AE3857">
        <v>0</v>
      </c>
      <c r="AF3857">
        <v>0</v>
      </c>
    </row>
    <row r="3858" spans="1:32">
      <c r="A3858" t="s">
        <v>9461</v>
      </c>
      <c r="B3858" t="s">
        <v>19</v>
      </c>
      <c r="C3858">
        <v>0</v>
      </c>
      <c r="D3858">
        <v>0</v>
      </c>
      <c r="E3858">
        <v>0</v>
      </c>
      <c r="F3858">
        <v>0</v>
      </c>
      <c r="G3858">
        <v>0</v>
      </c>
      <c r="H3858">
        <v>0</v>
      </c>
      <c r="I3858">
        <v>0</v>
      </c>
      <c r="J3858">
        <v>0</v>
      </c>
      <c r="K3858">
        <v>0</v>
      </c>
      <c r="L3858">
        <v>0</v>
      </c>
      <c r="M3858">
        <v>0</v>
      </c>
      <c r="N3858">
        <v>0</v>
      </c>
      <c r="O3858">
        <v>0</v>
      </c>
      <c r="P3858">
        <v>0</v>
      </c>
      <c r="Q3858">
        <v>0</v>
      </c>
      <c r="R3858">
        <v>0</v>
      </c>
      <c r="S3858">
        <v>0</v>
      </c>
      <c r="T3858">
        <v>0</v>
      </c>
      <c r="U3858">
        <v>0</v>
      </c>
      <c r="V3858">
        <v>0</v>
      </c>
      <c r="W3858">
        <v>0</v>
      </c>
      <c r="X3858">
        <v>0</v>
      </c>
      <c r="Y3858">
        <v>0</v>
      </c>
      <c r="Z3858">
        <v>0</v>
      </c>
      <c r="AA3858">
        <v>0</v>
      </c>
      <c r="AB3858">
        <v>0</v>
      </c>
      <c r="AC3858">
        <v>0</v>
      </c>
      <c r="AD3858">
        <v>0</v>
      </c>
      <c r="AE3858">
        <v>0</v>
      </c>
      <c r="AF3858">
        <v>0</v>
      </c>
    </row>
    <row r="3859" spans="1:32">
      <c r="A3859" t="s">
        <v>9462</v>
      </c>
      <c r="B3859" t="s">
        <v>19</v>
      </c>
      <c r="C3859">
        <v>0</v>
      </c>
      <c r="D3859">
        <v>0</v>
      </c>
      <c r="E3859">
        <v>0</v>
      </c>
      <c r="F3859">
        <v>0</v>
      </c>
      <c r="G3859">
        <v>0</v>
      </c>
      <c r="H3859">
        <v>0</v>
      </c>
      <c r="I3859">
        <v>0</v>
      </c>
      <c r="J3859">
        <v>0</v>
      </c>
      <c r="K3859">
        <v>0</v>
      </c>
      <c r="L3859">
        <v>0</v>
      </c>
      <c r="M3859">
        <v>0</v>
      </c>
      <c r="N3859">
        <v>0</v>
      </c>
      <c r="O3859">
        <v>0</v>
      </c>
      <c r="P3859">
        <v>0</v>
      </c>
      <c r="Q3859">
        <v>0</v>
      </c>
      <c r="R3859">
        <v>0</v>
      </c>
      <c r="S3859">
        <v>0</v>
      </c>
      <c r="T3859">
        <v>0</v>
      </c>
      <c r="U3859">
        <v>0</v>
      </c>
      <c r="V3859">
        <v>0</v>
      </c>
      <c r="W3859">
        <v>0</v>
      </c>
      <c r="X3859">
        <v>0</v>
      </c>
      <c r="Y3859">
        <v>0</v>
      </c>
      <c r="Z3859">
        <v>0</v>
      </c>
      <c r="AA3859">
        <v>0</v>
      </c>
      <c r="AB3859">
        <v>0</v>
      </c>
      <c r="AC3859">
        <v>0</v>
      </c>
      <c r="AD3859">
        <v>0</v>
      </c>
      <c r="AE3859">
        <v>0</v>
      </c>
      <c r="AF3859">
        <v>0</v>
      </c>
    </row>
    <row r="3860" spans="1:32">
      <c r="A3860" t="s">
        <v>9463</v>
      </c>
      <c r="B3860" t="s">
        <v>19</v>
      </c>
      <c r="C3860">
        <v>0</v>
      </c>
      <c r="D3860">
        <v>0</v>
      </c>
      <c r="E3860">
        <v>0</v>
      </c>
      <c r="F3860">
        <v>0</v>
      </c>
      <c r="G3860">
        <v>0</v>
      </c>
      <c r="H3860">
        <v>0</v>
      </c>
      <c r="I3860">
        <v>0</v>
      </c>
      <c r="J3860">
        <v>0</v>
      </c>
      <c r="K3860">
        <v>0</v>
      </c>
      <c r="L3860">
        <v>0</v>
      </c>
      <c r="M3860">
        <v>0</v>
      </c>
      <c r="N3860">
        <v>0</v>
      </c>
      <c r="O3860">
        <v>0</v>
      </c>
      <c r="P3860">
        <v>0</v>
      </c>
      <c r="Q3860">
        <v>0</v>
      </c>
      <c r="R3860">
        <v>0</v>
      </c>
      <c r="S3860">
        <v>0</v>
      </c>
      <c r="T3860">
        <v>0</v>
      </c>
      <c r="U3860">
        <v>0</v>
      </c>
      <c r="V3860">
        <v>0</v>
      </c>
      <c r="W3860">
        <v>0</v>
      </c>
      <c r="X3860">
        <v>0</v>
      </c>
      <c r="Y3860">
        <v>0</v>
      </c>
      <c r="Z3860">
        <v>0</v>
      </c>
      <c r="AA3860">
        <v>0</v>
      </c>
      <c r="AB3860">
        <v>0</v>
      </c>
      <c r="AC3860">
        <v>0</v>
      </c>
      <c r="AD3860">
        <v>0</v>
      </c>
      <c r="AE3860">
        <v>0</v>
      </c>
      <c r="AF3860">
        <v>0</v>
      </c>
    </row>
    <row r="3861" spans="1:32">
      <c r="A3861" t="s">
        <v>9464</v>
      </c>
      <c r="B3861" t="s">
        <v>19</v>
      </c>
      <c r="C3861">
        <v>0</v>
      </c>
      <c r="D3861">
        <v>0</v>
      </c>
      <c r="E3861">
        <v>0</v>
      </c>
      <c r="F3861">
        <v>0</v>
      </c>
      <c r="G3861">
        <v>0</v>
      </c>
      <c r="H3861">
        <v>0</v>
      </c>
      <c r="I3861">
        <v>0</v>
      </c>
      <c r="J3861">
        <v>0</v>
      </c>
      <c r="K3861">
        <v>0</v>
      </c>
      <c r="L3861">
        <v>0</v>
      </c>
      <c r="M3861">
        <v>0</v>
      </c>
      <c r="N3861">
        <v>0</v>
      </c>
      <c r="O3861">
        <v>0</v>
      </c>
      <c r="P3861">
        <v>0</v>
      </c>
      <c r="Q3861">
        <v>0</v>
      </c>
      <c r="R3861">
        <v>0</v>
      </c>
      <c r="S3861">
        <v>0</v>
      </c>
      <c r="T3861">
        <v>0</v>
      </c>
      <c r="U3861">
        <v>0</v>
      </c>
      <c r="V3861">
        <v>0</v>
      </c>
      <c r="W3861">
        <v>0</v>
      </c>
      <c r="X3861">
        <v>0</v>
      </c>
      <c r="Y3861">
        <v>0</v>
      </c>
      <c r="Z3861">
        <v>0</v>
      </c>
      <c r="AA3861">
        <v>0</v>
      </c>
      <c r="AB3861">
        <v>0</v>
      </c>
      <c r="AC3861">
        <v>0</v>
      </c>
      <c r="AD3861">
        <v>0</v>
      </c>
      <c r="AE3861">
        <v>0</v>
      </c>
      <c r="AF3861">
        <v>0</v>
      </c>
    </row>
    <row r="3862" spans="1:32">
      <c r="A3862" t="s">
        <v>9465</v>
      </c>
      <c r="B3862" t="s">
        <v>19</v>
      </c>
      <c r="C3862">
        <v>0</v>
      </c>
      <c r="D3862">
        <v>0</v>
      </c>
      <c r="E3862">
        <v>0</v>
      </c>
      <c r="F3862">
        <v>0</v>
      </c>
      <c r="G3862">
        <v>0</v>
      </c>
      <c r="H3862">
        <v>0</v>
      </c>
      <c r="I3862">
        <v>0</v>
      </c>
      <c r="J3862">
        <v>0</v>
      </c>
      <c r="K3862">
        <v>0</v>
      </c>
      <c r="L3862">
        <v>0</v>
      </c>
      <c r="M3862">
        <v>0</v>
      </c>
      <c r="N3862">
        <v>0</v>
      </c>
      <c r="O3862">
        <v>0</v>
      </c>
      <c r="P3862">
        <v>0</v>
      </c>
      <c r="Q3862">
        <v>0</v>
      </c>
      <c r="R3862">
        <v>0</v>
      </c>
      <c r="S3862">
        <v>0</v>
      </c>
      <c r="T3862">
        <v>0</v>
      </c>
      <c r="U3862">
        <v>0</v>
      </c>
      <c r="V3862">
        <v>0</v>
      </c>
      <c r="W3862">
        <v>0</v>
      </c>
      <c r="X3862">
        <v>0</v>
      </c>
      <c r="Y3862">
        <v>0</v>
      </c>
      <c r="Z3862">
        <v>0</v>
      </c>
      <c r="AA3862">
        <v>0</v>
      </c>
      <c r="AB3862">
        <v>0</v>
      </c>
      <c r="AC3862">
        <v>0</v>
      </c>
      <c r="AD3862">
        <v>0</v>
      </c>
      <c r="AE3862">
        <v>0</v>
      </c>
      <c r="AF3862">
        <v>0</v>
      </c>
    </row>
    <row r="3863" spans="1:32">
      <c r="A3863" t="s">
        <v>9466</v>
      </c>
      <c r="B3863" t="s">
        <v>19</v>
      </c>
      <c r="C3863">
        <v>0</v>
      </c>
      <c r="D3863">
        <v>0</v>
      </c>
      <c r="E3863">
        <v>0</v>
      </c>
      <c r="F3863">
        <v>0</v>
      </c>
      <c r="G3863">
        <v>0</v>
      </c>
      <c r="H3863">
        <v>0</v>
      </c>
      <c r="I3863">
        <v>0</v>
      </c>
      <c r="J3863">
        <v>0</v>
      </c>
      <c r="K3863">
        <v>0</v>
      </c>
      <c r="L3863">
        <v>0</v>
      </c>
      <c r="M3863">
        <v>0</v>
      </c>
      <c r="N3863">
        <v>0</v>
      </c>
      <c r="O3863">
        <v>0</v>
      </c>
      <c r="P3863">
        <v>0</v>
      </c>
      <c r="Q3863">
        <v>0</v>
      </c>
      <c r="R3863">
        <v>0</v>
      </c>
      <c r="S3863">
        <v>0</v>
      </c>
      <c r="T3863">
        <v>0</v>
      </c>
      <c r="U3863">
        <v>0</v>
      </c>
      <c r="V3863">
        <v>0</v>
      </c>
      <c r="W3863">
        <v>0</v>
      </c>
      <c r="X3863">
        <v>0</v>
      </c>
      <c r="Y3863">
        <v>0</v>
      </c>
      <c r="Z3863">
        <v>0</v>
      </c>
      <c r="AA3863">
        <v>0</v>
      </c>
      <c r="AB3863">
        <v>0</v>
      </c>
      <c r="AC3863">
        <v>0</v>
      </c>
      <c r="AD3863">
        <v>0</v>
      </c>
      <c r="AE3863">
        <v>0</v>
      </c>
      <c r="AF3863">
        <v>0</v>
      </c>
    </row>
    <row r="3864" spans="1:32">
      <c r="A3864" t="s">
        <v>9467</v>
      </c>
      <c r="B3864" t="s">
        <v>19</v>
      </c>
      <c r="C3864">
        <v>0</v>
      </c>
      <c r="D3864">
        <v>0</v>
      </c>
      <c r="E3864">
        <v>0</v>
      </c>
      <c r="F3864">
        <v>0</v>
      </c>
      <c r="G3864">
        <v>0</v>
      </c>
      <c r="H3864">
        <v>0</v>
      </c>
      <c r="I3864">
        <v>0</v>
      </c>
      <c r="J3864">
        <v>0</v>
      </c>
      <c r="K3864">
        <v>0</v>
      </c>
      <c r="L3864">
        <v>0</v>
      </c>
      <c r="M3864">
        <v>0</v>
      </c>
      <c r="N3864">
        <v>0</v>
      </c>
      <c r="O3864">
        <v>0</v>
      </c>
      <c r="P3864">
        <v>0</v>
      </c>
      <c r="Q3864">
        <v>0</v>
      </c>
      <c r="R3864">
        <v>0</v>
      </c>
      <c r="S3864">
        <v>0</v>
      </c>
      <c r="T3864">
        <v>0</v>
      </c>
      <c r="U3864">
        <v>0</v>
      </c>
      <c r="V3864">
        <v>0</v>
      </c>
      <c r="W3864">
        <v>0</v>
      </c>
      <c r="X3864">
        <v>0</v>
      </c>
      <c r="Y3864">
        <v>0</v>
      </c>
      <c r="Z3864">
        <v>0</v>
      </c>
      <c r="AA3864">
        <v>0</v>
      </c>
      <c r="AB3864">
        <v>0</v>
      </c>
      <c r="AC3864">
        <v>0</v>
      </c>
      <c r="AD3864">
        <v>0</v>
      </c>
      <c r="AE3864">
        <v>0</v>
      </c>
      <c r="AF3864">
        <v>0</v>
      </c>
    </row>
    <row r="3865" spans="1:32">
      <c r="A3865" t="s">
        <v>9468</v>
      </c>
      <c r="B3865" t="s">
        <v>19</v>
      </c>
      <c r="C3865">
        <v>0</v>
      </c>
      <c r="D3865">
        <v>0</v>
      </c>
      <c r="E3865">
        <v>0</v>
      </c>
      <c r="F3865">
        <v>0</v>
      </c>
      <c r="G3865">
        <v>0</v>
      </c>
      <c r="H3865">
        <v>0</v>
      </c>
      <c r="I3865">
        <v>0</v>
      </c>
      <c r="J3865">
        <v>0</v>
      </c>
      <c r="K3865">
        <v>0</v>
      </c>
      <c r="L3865">
        <v>0</v>
      </c>
      <c r="M3865">
        <v>0</v>
      </c>
      <c r="N3865">
        <v>0</v>
      </c>
      <c r="O3865">
        <v>0</v>
      </c>
      <c r="P3865">
        <v>0</v>
      </c>
      <c r="Q3865">
        <v>0</v>
      </c>
      <c r="R3865">
        <v>0</v>
      </c>
      <c r="S3865">
        <v>0</v>
      </c>
      <c r="T3865">
        <v>0</v>
      </c>
      <c r="U3865">
        <v>0</v>
      </c>
      <c r="V3865">
        <v>0</v>
      </c>
      <c r="W3865">
        <v>0</v>
      </c>
      <c r="X3865">
        <v>0</v>
      </c>
      <c r="Y3865">
        <v>0</v>
      </c>
      <c r="Z3865">
        <v>0</v>
      </c>
      <c r="AA3865">
        <v>0</v>
      </c>
      <c r="AB3865">
        <v>0</v>
      </c>
      <c r="AC3865">
        <v>0</v>
      </c>
      <c r="AD3865">
        <v>0</v>
      </c>
      <c r="AE3865">
        <v>0</v>
      </c>
      <c r="AF3865">
        <v>0</v>
      </c>
    </row>
    <row r="3866" spans="1:32">
      <c r="A3866" t="s">
        <v>9469</v>
      </c>
      <c r="B3866" t="s">
        <v>19</v>
      </c>
      <c r="C3866">
        <v>0</v>
      </c>
      <c r="D3866">
        <v>0</v>
      </c>
      <c r="E3866">
        <v>0</v>
      </c>
      <c r="F3866">
        <v>0</v>
      </c>
      <c r="G3866">
        <v>0</v>
      </c>
      <c r="H3866">
        <v>0</v>
      </c>
      <c r="I3866">
        <v>0</v>
      </c>
      <c r="J3866">
        <v>0</v>
      </c>
      <c r="K3866">
        <v>0</v>
      </c>
      <c r="L3866">
        <v>0</v>
      </c>
      <c r="M3866">
        <v>0</v>
      </c>
      <c r="N3866">
        <v>0</v>
      </c>
      <c r="O3866">
        <v>0</v>
      </c>
      <c r="P3866">
        <v>0</v>
      </c>
      <c r="Q3866">
        <v>0</v>
      </c>
      <c r="R3866">
        <v>0</v>
      </c>
      <c r="S3866">
        <v>0</v>
      </c>
      <c r="T3866">
        <v>0</v>
      </c>
      <c r="U3866">
        <v>0</v>
      </c>
      <c r="V3866">
        <v>0</v>
      </c>
      <c r="W3866">
        <v>0</v>
      </c>
      <c r="X3866">
        <v>0</v>
      </c>
      <c r="Y3866">
        <v>0</v>
      </c>
      <c r="Z3866">
        <v>0</v>
      </c>
      <c r="AA3866">
        <v>0</v>
      </c>
      <c r="AB3866">
        <v>0</v>
      </c>
      <c r="AC3866">
        <v>0</v>
      </c>
      <c r="AD3866">
        <v>0</v>
      </c>
      <c r="AE3866">
        <v>0</v>
      </c>
      <c r="AF3866">
        <v>0</v>
      </c>
    </row>
    <row r="3867" spans="1:32">
      <c r="A3867" t="s">
        <v>9470</v>
      </c>
      <c r="B3867" t="s">
        <v>19</v>
      </c>
      <c r="C3867">
        <v>0</v>
      </c>
      <c r="D3867">
        <v>0</v>
      </c>
      <c r="E3867">
        <v>0</v>
      </c>
      <c r="F3867">
        <v>0</v>
      </c>
      <c r="G3867">
        <v>0</v>
      </c>
      <c r="H3867">
        <v>0</v>
      </c>
      <c r="I3867">
        <v>0</v>
      </c>
      <c r="J3867">
        <v>0</v>
      </c>
      <c r="K3867">
        <v>0</v>
      </c>
      <c r="L3867">
        <v>0</v>
      </c>
      <c r="M3867">
        <v>0</v>
      </c>
      <c r="N3867">
        <v>0</v>
      </c>
      <c r="O3867">
        <v>0</v>
      </c>
      <c r="P3867">
        <v>0</v>
      </c>
      <c r="Q3867">
        <v>0</v>
      </c>
      <c r="R3867">
        <v>0</v>
      </c>
      <c r="S3867">
        <v>0</v>
      </c>
      <c r="T3867">
        <v>0</v>
      </c>
      <c r="U3867">
        <v>0</v>
      </c>
      <c r="V3867">
        <v>0</v>
      </c>
      <c r="W3867">
        <v>0</v>
      </c>
      <c r="X3867">
        <v>0</v>
      </c>
      <c r="Y3867">
        <v>0</v>
      </c>
      <c r="Z3867">
        <v>0</v>
      </c>
      <c r="AA3867">
        <v>0</v>
      </c>
      <c r="AB3867">
        <v>0</v>
      </c>
      <c r="AC3867">
        <v>0</v>
      </c>
      <c r="AD3867">
        <v>0</v>
      </c>
      <c r="AE3867">
        <v>0</v>
      </c>
      <c r="AF3867">
        <v>0</v>
      </c>
    </row>
    <row r="3868" spans="1:32">
      <c r="A3868" t="s">
        <v>9471</v>
      </c>
      <c r="B3868" t="s">
        <v>19</v>
      </c>
      <c r="C3868">
        <v>0</v>
      </c>
      <c r="D3868">
        <v>0</v>
      </c>
      <c r="E3868">
        <v>0</v>
      </c>
      <c r="F3868">
        <v>0</v>
      </c>
      <c r="G3868">
        <v>0</v>
      </c>
      <c r="H3868">
        <v>0</v>
      </c>
      <c r="I3868">
        <v>0</v>
      </c>
      <c r="J3868">
        <v>0</v>
      </c>
      <c r="K3868">
        <v>0</v>
      </c>
      <c r="L3868">
        <v>0</v>
      </c>
      <c r="M3868">
        <v>0</v>
      </c>
      <c r="N3868">
        <v>0</v>
      </c>
      <c r="O3868">
        <v>0</v>
      </c>
      <c r="P3868">
        <v>0</v>
      </c>
      <c r="Q3868">
        <v>0</v>
      </c>
      <c r="R3868">
        <v>0</v>
      </c>
      <c r="S3868">
        <v>0</v>
      </c>
      <c r="T3868">
        <v>0</v>
      </c>
      <c r="U3868">
        <v>0</v>
      </c>
      <c r="V3868">
        <v>0</v>
      </c>
      <c r="W3868">
        <v>0</v>
      </c>
      <c r="X3868">
        <v>0</v>
      </c>
      <c r="Y3868">
        <v>0</v>
      </c>
      <c r="Z3868">
        <v>0</v>
      </c>
      <c r="AA3868">
        <v>0</v>
      </c>
      <c r="AB3868">
        <v>0</v>
      </c>
      <c r="AC3868">
        <v>0</v>
      </c>
      <c r="AD3868">
        <v>0</v>
      </c>
      <c r="AE3868">
        <v>0</v>
      </c>
      <c r="AF3868">
        <v>0</v>
      </c>
    </row>
    <row r="3869" spans="1:32">
      <c r="A3869" t="s">
        <v>9472</v>
      </c>
      <c r="B3869" t="s">
        <v>19</v>
      </c>
      <c r="C3869">
        <v>0</v>
      </c>
      <c r="D3869">
        <v>0</v>
      </c>
      <c r="E3869">
        <v>0</v>
      </c>
      <c r="F3869">
        <v>0</v>
      </c>
      <c r="G3869">
        <v>0</v>
      </c>
      <c r="H3869">
        <v>0</v>
      </c>
      <c r="I3869">
        <v>0</v>
      </c>
      <c r="J3869">
        <v>0</v>
      </c>
      <c r="K3869">
        <v>0</v>
      </c>
      <c r="L3869">
        <v>0</v>
      </c>
      <c r="M3869">
        <v>0</v>
      </c>
      <c r="N3869">
        <v>0</v>
      </c>
      <c r="O3869">
        <v>0</v>
      </c>
      <c r="P3869">
        <v>0</v>
      </c>
      <c r="Q3869">
        <v>0</v>
      </c>
      <c r="R3869">
        <v>0</v>
      </c>
      <c r="S3869">
        <v>0</v>
      </c>
      <c r="T3869">
        <v>0</v>
      </c>
      <c r="U3869">
        <v>0</v>
      </c>
      <c r="V3869">
        <v>0</v>
      </c>
      <c r="W3869">
        <v>0</v>
      </c>
      <c r="X3869">
        <v>0</v>
      </c>
      <c r="Y3869">
        <v>0</v>
      </c>
      <c r="Z3869">
        <v>0</v>
      </c>
      <c r="AA3869">
        <v>0</v>
      </c>
      <c r="AB3869">
        <v>0</v>
      </c>
      <c r="AC3869">
        <v>0</v>
      </c>
      <c r="AD3869">
        <v>0</v>
      </c>
      <c r="AE3869">
        <v>0</v>
      </c>
      <c r="AF3869">
        <v>0</v>
      </c>
    </row>
    <row r="3870" spans="1:32">
      <c r="A3870" t="s">
        <v>9473</v>
      </c>
      <c r="B3870" t="s">
        <v>19</v>
      </c>
      <c r="C3870">
        <v>0</v>
      </c>
      <c r="D3870">
        <v>0</v>
      </c>
      <c r="E3870">
        <v>0</v>
      </c>
      <c r="F3870">
        <v>0</v>
      </c>
      <c r="G3870">
        <v>0</v>
      </c>
      <c r="H3870">
        <v>0</v>
      </c>
      <c r="I3870">
        <v>0</v>
      </c>
      <c r="J3870">
        <v>0</v>
      </c>
      <c r="K3870">
        <v>0</v>
      </c>
      <c r="L3870">
        <v>0</v>
      </c>
      <c r="M3870">
        <v>0</v>
      </c>
      <c r="N3870">
        <v>0</v>
      </c>
      <c r="O3870">
        <v>0</v>
      </c>
      <c r="P3870">
        <v>0</v>
      </c>
      <c r="Q3870">
        <v>0</v>
      </c>
      <c r="R3870">
        <v>0</v>
      </c>
      <c r="S3870">
        <v>0</v>
      </c>
      <c r="T3870">
        <v>0</v>
      </c>
      <c r="U3870">
        <v>0</v>
      </c>
      <c r="V3870">
        <v>0</v>
      </c>
      <c r="W3870">
        <v>0</v>
      </c>
      <c r="X3870">
        <v>0</v>
      </c>
      <c r="Y3870">
        <v>0</v>
      </c>
      <c r="Z3870">
        <v>0</v>
      </c>
      <c r="AA3870">
        <v>0</v>
      </c>
      <c r="AB3870">
        <v>0</v>
      </c>
      <c r="AC3870">
        <v>0</v>
      </c>
      <c r="AD3870">
        <v>0</v>
      </c>
      <c r="AE3870">
        <v>0</v>
      </c>
      <c r="AF3870">
        <v>0</v>
      </c>
    </row>
    <row r="3871" spans="1:32">
      <c r="A3871" t="s">
        <v>9474</v>
      </c>
      <c r="B3871" t="s">
        <v>19</v>
      </c>
      <c r="C3871">
        <v>0</v>
      </c>
      <c r="D3871">
        <v>0</v>
      </c>
      <c r="E3871">
        <v>0</v>
      </c>
      <c r="F3871">
        <v>0</v>
      </c>
      <c r="G3871">
        <v>0</v>
      </c>
      <c r="H3871">
        <v>0</v>
      </c>
      <c r="I3871">
        <v>0</v>
      </c>
      <c r="J3871">
        <v>0</v>
      </c>
      <c r="K3871">
        <v>0</v>
      </c>
      <c r="L3871">
        <v>0</v>
      </c>
      <c r="M3871">
        <v>0</v>
      </c>
      <c r="N3871">
        <v>0</v>
      </c>
      <c r="O3871">
        <v>0</v>
      </c>
      <c r="P3871">
        <v>0</v>
      </c>
      <c r="Q3871">
        <v>0</v>
      </c>
      <c r="R3871">
        <v>0</v>
      </c>
      <c r="S3871">
        <v>0</v>
      </c>
      <c r="T3871">
        <v>0</v>
      </c>
      <c r="U3871">
        <v>0</v>
      </c>
      <c r="V3871">
        <v>0</v>
      </c>
      <c r="W3871">
        <v>0</v>
      </c>
      <c r="X3871">
        <v>0</v>
      </c>
      <c r="Y3871">
        <v>0</v>
      </c>
      <c r="Z3871">
        <v>0</v>
      </c>
      <c r="AA3871">
        <v>0</v>
      </c>
      <c r="AB3871">
        <v>0</v>
      </c>
      <c r="AC3871">
        <v>0</v>
      </c>
      <c r="AD3871">
        <v>0</v>
      </c>
      <c r="AE3871">
        <v>0</v>
      </c>
      <c r="AF3871">
        <v>0</v>
      </c>
    </row>
    <row r="3872" spans="1:32">
      <c r="A3872" t="s">
        <v>9475</v>
      </c>
      <c r="B3872" t="s">
        <v>19</v>
      </c>
      <c r="C3872">
        <v>0</v>
      </c>
      <c r="D3872">
        <v>0</v>
      </c>
      <c r="E3872">
        <v>0</v>
      </c>
      <c r="F3872">
        <v>0</v>
      </c>
      <c r="G3872">
        <v>0</v>
      </c>
      <c r="H3872">
        <v>0</v>
      </c>
      <c r="I3872">
        <v>0</v>
      </c>
      <c r="J3872">
        <v>0</v>
      </c>
      <c r="K3872">
        <v>0</v>
      </c>
      <c r="L3872">
        <v>0</v>
      </c>
      <c r="M3872">
        <v>0</v>
      </c>
      <c r="N3872">
        <v>0</v>
      </c>
      <c r="O3872">
        <v>0</v>
      </c>
      <c r="P3872">
        <v>0</v>
      </c>
      <c r="Q3872">
        <v>0</v>
      </c>
      <c r="R3872">
        <v>0</v>
      </c>
      <c r="S3872">
        <v>0</v>
      </c>
      <c r="T3872">
        <v>0</v>
      </c>
      <c r="U3872">
        <v>0</v>
      </c>
      <c r="V3872">
        <v>0</v>
      </c>
      <c r="W3872">
        <v>0</v>
      </c>
      <c r="X3872">
        <v>0</v>
      </c>
      <c r="Y3872">
        <v>0</v>
      </c>
      <c r="Z3872">
        <v>0</v>
      </c>
      <c r="AA3872">
        <v>0</v>
      </c>
      <c r="AB3872">
        <v>0</v>
      </c>
      <c r="AC3872">
        <v>0</v>
      </c>
      <c r="AD3872">
        <v>0</v>
      </c>
      <c r="AE3872">
        <v>0</v>
      </c>
      <c r="AF3872">
        <v>0</v>
      </c>
    </row>
    <row r="3873" spans="1:32">
      <c r="A3873" t="s">
        <v>9476</v>
      </c>
      <c r="B3873" t="s">
        <v>19</v>
      </c>
      <c r="C3873">
        <v>0</v>
      </c>
      <c r="D3873">
        <v>0</v>
      </c>
      <c r="E3873">
        <v>0</v>
      </c>
      <c r="F3873">
        <v>0</v>
      </c>
      <c r="G3873">
        <v>0</v>
      </c>
      <c r="H3873">
        <v>0</v>
      </c>
      <c r="I3873">
        <v>0</v>
      </c>
      <c r="J3873">
        <v>0</v>
      </c>
      <c r="K3873">
        <v>0</v>
      </c>
      <c r="L3873">
        <v>0</v>
      </c>
      <c r="M3873">
        <v>0</v>
      </c>
      <c r="N3873">
        <v>0</v>
      </c>
      <c r="O3873">
        <v>0</v>
      </c>
      <c r="P3873">
        <v>0</v>
      </c>
      <c r="Q3873">
        <v>0</v>
      </c>
      <c r="R3873">
        <v>0</v>
      </c>
      <c r="S3873">
        <v>0</v>
      </c>
      <c r="T3873">
        <v>0</v>
      </c>
      <c r="U3873">
        <v>0</v>
      </c>
      <c r="V3873">
        <v>0</v>
      </c>
      <c r="W3873">
        <v>0</v>
      </c>
      <c r="X3873">
        <v>0</v>
      </c>
      <c r="Y3873">
        <v>0</v>
      </c>
      <c r="Z3873">
        <v>0</v>
      </c>
      <c r="AA3873">
        <v>0</v>
      </c>
      <c r="AB3873">
        <v>0</v>
      </c>
      <c r="AC3873">
        <v>0</v>
      </c>
      <c r="AD3873">
        <v>0</v>
      </c>
      <c r="AE3873">
        <v>0</v>
      </c>
      <c r="AF3873">
        <v>0</v>
      </c>
    </row>
    <row r="3874" spans="1:32">
      <c r="A3874" t="s">
        <v>9477</v>
      </c>
      <c r="B3874" t="s">
        <v>19</v>
      </c>
      <c r="C3874">
        <v>0</v>
      </c>
      <c r="D3874">
        <v>0</v>
      </c>
      <c r="E3874">
        <v>0</v>
      </c>
      <c r="F3874">
        <v>0</v>
      </c>
      <c r="G3874">
        <v>0</v>
      </c>
      <c r="H3874">
        <v>0</v>
      </c>
      <c r="I3874">
        <v>0</v>
      </c>
      <c r="J3874">
        <v>0</v>
      </c>
      <c r="K3874">
        <v>0</v>
      </c>
      <c r="L3874">
        <v>0</v>
      </c>
      <c r="M3874">
        <v>0</v>
      </c>
      <c r="N3874">
        <v>0</v>
      </c>
      <c r="O3874">
        <v>0</v>
      </c>
      <c r="P3874">
        <v>0</v>
      </c>
      <c r="Q3874">
        <v>0</v>
      </c>
      <c r="R3874">
        <v>0</v>
      </c>
      <c r="S3874">
        <v>0</v>
      </c>
      <c r="T3874">
        <v>0</v>
      </c>
      <c r="U3874">
        <v>0</v>
      </c>
      <c r="V3874">
        <v>0</v>
      </c>
      <c r="W3874">
        <v>0</v>
      </c>
      <c r="X3874">
        <v>0</v>
      </c>
      <c r="Y3874">
        <v>0</v>
      </c>
      <c r="Z3874">
        <v>0</v>
      </c>
      <c r="AA3874">
        <v>0</v>
      </c>
      <c r="AB3874">
        <v>0</v>
      </c>
      <c r="AC3874">
        <v>0</v>
      </c>
      <c r="AD3874">
        <v>0</v>
      </c>
      <c r="AE3874">
        <v>0</v>
      </c>
      <c r="AF3874">
        <v>0</v>
      </c>
    </row>
    <row r="3875" spans="1:32">
      <c r="A3875" t="s">
        <v>9478</v>
      </c>
      <c r="B3875" t="s">
        <v>19</v>
      </c>
      <c r="C3875">
        <v>0</v>
      </c>
      <c r="D3875">
        <v>0</v>
      </c>
      <c r="E3875">
        <v>0</v>
      </c>
      <c r="F3875">
        <v>0</v>
      </c>
      <c r="G3875">
        <v>0</v>
      </c>
      <c r="H3875">
        <v>0</v>
      </c>
      <c r="I3875">
        <v>0</v>
      </c>
      <c r="J3875">
        <v>0</v>
      </c>
      <c r="K3875">
        <v>0</v>
      </c>
      <c r="L3875">
        <v>0</v>
      </c>
      <c r="M3875">
        <v>0</v>
      </c>
      <c r="N3875">
        <v>0</v>
      </c>
      <c r="O3875">
        <v>0</v>
      </c>
      <c r="P3875">
        <v>0</v>
      </c>
      <c r="Q3875">
        <v>0</v>
      </c>
      <c r="R3875">
        <v>0</v>
      </c>
      <c r="S3875">
        <v>0</v>
      </c>
      <c r="T3875">
        <v>0</v>
      </c>
      <c r="U3875">
        <v>0</v>
      </c>
      <c r="V3875">
        <v>0</v>
      </c>
      <c r="W3875">
        <v>0</v>
      </c>
      <c r="X3875">
        <v>0</v>
      </c>
      <c r="Y3875">
        <v>0</v>
      </c>
      <c r="Z3875">
        <v>0</v>
      </c>
      <c r="AA3875">
        <v>0</v>
      </c>
      <c r="AB3875">
        <v>0</v>
      </c>
      <c r="AC3875">
        <v>0</v>
      </c>
      <c r="AD3875">
        <v>0</v>
      </c>
      <c r="AE3875">
        <v>0</v>
      </c>
      <c r="AF3875">
        <v>0</v>
      </c>
    </row>
    <row r="3876" spans="1:32">
      <c r="A3876" t="s">
        <v>9479</v>
      </c>
      <c r="B3876" t="s">
        <v>19</v>
      </c>
      <c r="C3876">
        <v>0</v>
      </c>
      <c r="D3876">
        <v>0</v>
      </c>
      <c r="E3876">
        <v>0</v>
      </c>
      <c r="F3876">
        <v>0</v>
      </c>
      <c r="G3876">
        <v>0</v>
      </c>
      <c r="H3876">
        <v>0</v>
      </c>
      <c r="I3876">
        <v>0</v>
      </c>
      <c r="J3876">
        <v>0</v>
      </c>
      <c r="K3876">
        <v>0</v>
      </c>
      <c r="L3876">
        <v>0</v>
      </c>
      <c r="M3876">
        <v>0</v>
      </c>
      <c r="N3876">
        <v>0</v>
      </c>
      <c r="O3876">
        <v>0</v>
      </c>
      <c r="P3876">
        <v>0</v>
      </c>
      <c r="Q3876">
        <v>0</v>
      </c>
      <c r="R3876">
        <v>0</v>
      </c>
      <c r="S3876">
        <v>0</v>
      </c>
      <c r="T3876">
        <v>0</v>
      </c>
      <c r="U3876">
        <v>0</v>
      </c>
      <c r="V3876">
        <v>0</v>
      </c>
      <c r="W3876">
        <v>0</v>
      </c>
      <c r="X3876">
        <v>0</v>
      </c>
      <c r="Y3876">
        <v>0</v>
      </c>
      <c r="Z3876">
        <v>0</v>
      </c>
      <c r="AA3876">
        <v>0</v>
      </c>
      <c r="AB3876">
        <v>0</v>
      </c>
      <c r="AC3876">
        <v>0</v>
      </c>
      <c r="AD3876">
        <v>0</v>
      </c>
      <c r="AE3876">
        <v>0</v>
      </c>
      <c r="AF3876">
        <v>0</v>
      </c>
    </row>
    <row r="3877" spans="1:32">
      <c r="A3877" t="s">
        <v>9480</v>
      </c>
      <c r="B3877" t="s">
        <v>19</v>
      </c>
      <c r="C3877">
        <v>0</v>
      </c>
      <c r="D3877">
        <v>0</v>
      </c>
      <c r="E3877">
        <v>0</v>
      </c>
      <c r="F3877">
        <v>0</v>
      </c>
      <c r="G3877">
        <v>0</v>
      </c>
      <c r="H3877">
        <v>0</v>
      </c>
      <c r="I3877">
        <v>0</v>
      </c>
      <c r="J3877">
        <v>0</v>
      </c>
      <c r="K3877">
        <v>0</v>
      </c>
      <c r="L3877">
        <v>0</v>
      </c>
      <c r="M3877">
        <v>0</v>
      </c>
      <c r="N3877">
        <v>0</v>
      </c>
      <c r="O3877">
        <v>0</v>
      </c>
      <c r="P3877">
        <v>0</v>
      </c>
      <c r="Q3877">
        <v>0</v>
      </c>
      <c r="R3877">
        <v>0</v>
      </c>
      <c r="S3877">
        <v>0</v>
      </c>
      <c r="T3877">
        <v>0</v>
      </c>
      <c r="U3877">
        <v>0</v>
      </c>
      <c r="V3877">
        <v>0</v>
      </c>
      <c r="W3877">
        <v>0</v>
      </c>
      <c r="X3877">
        <v>0</v>
      </c>
      <c r="Y3877">
        <v>0</v>
      </c>
      <c r="Z3877">
        <v>0</v>
      </c>
      <c r="AA3877">
        <v>0</v>
      </c>
      <c r="AB3877">
        <v>0</v>
      </c>
      <c r="AC3877">
        <v>0</v>
      </c>
      <c r="AD3877">
        <v>0</v>
      </c>
      <c r="AE3877">
        <v>0</v>
      </c>
      <c r="AF3877">
        <v>0</v>
      </c>
    </row>
    <row r="3878" spans="1:32">
      <c r="A3878" t="s">
        <v>9481</v>
      </c>
      <c r="B3878" t="s">
        <v>19</v>
      </c>
      <c r="C3878">
        <v>0</v>
      </c>
      <c r="D3878">
        <v>0</v>
      </c>
      <c r="E3878">
        <v>0</v>
      </c>
      <c r="F3878">
        <v>0</v>
      </c>
      <c r="G3878">
        <v>0</v>
      </c>
      <c r="H3878">
        <v>0</v>
      </c>
      <c r="I3878">
        <v>0</v>
      </c>
      <c r="J3878">
        <v>0</v>
      </c>
      <c r="K3878">
        <v>0</v>
      </c>
      <c r="L3878">
        <v>0</v>
      </c>
      <c r="M3878">
        <v>0</v>
      </c>
      <c r="N3878">
        <v>0</v>
      </c>
      <c r="O3878">
        <v>0</v>
      </c>
      <c r="P3878">
        <v>0</v>
      </c>
      <c r="Q3878">
        <v>0</v>
      </c>
      <c r="R3878">
        <v>0</v>
      </c>
      <c r="S3878">
        <v>0</v>
      </c>
      <c r="T3878">
        <v>0</v>
      </c>
      <c r="U3878">
        <v>0</v>
      </c>
      <c r="V3878">
        <v>0</v>
      </c>
      <c r="W3878">
        <v>0</v>
      </c>
      <c r="X3878">
        <v>0</v>
      </c>
      <c r="Y3878">
        <v>0</v>
      </c>
      <c r="Z3878">
        <v>0</v>
      </c>
      <c r="AA3878">
        <v>0</v>
      </c>
      <c r="AB3878">
        <v>0</v>
      </c>
      <c r="AC3878">
        <v>0</v>
      </c>
      <c r="AD3878">
        <v>0</v>
      </c>
      <c r="AE3878">
        <v>0</v>
      </c>
      <c r="AF3878">
        <v>0</v>
      </c>
    </row>
    <row r="3879" spans="1:32">
      <c r="A3879" t="s">
        <v>9482</v>
      </c>
      <c r="B3879" t="s">
        <v>19</v>
      </c>
      <c r="C3879">
        <v>0</v>
      </c>
      <c r="D3879">
        <v>0</v>
      </c>
      <c r="E3879">
        <v>0</v>
      </c>
      <c r="F3879">
        <v>0</v>
      </c>
      <c r="G3879">
        <v>0</v>
      </c>
      <c r="H3879">
        <v>0</v>
      </c>
      <c r="I3879">
        <v>0</v>
      </c>
      <c r="J3879">
        <v>0</v>
      </c>
      <c r="K3879">
        <v>0</v>
      </c>
      <c r="L3879">
        <v>0</v>
      </c>
      <c r="M3879">
        <v>0</v>
      </c>
      <c r="N3879">
        <v>0</v>
      </c>
      <c r="O3879">
        <v>0</v>
      </c>
      <c r="P3879">
        <v>0</v>
      </c>
      <c r="Q3879">
        <v>0</v>
      </c>
      <c r="R3879">
        <v>0</v>
      </c>
      <c r="S3879">
        <v>0</v>
      </c>
      <c r="T3879">
        <v>0</v>
      </c>
      <c r="U3879">
        <v>0</v>
      </c>
      <c r="V3879">
        <v>0</v>
      </c>
      <c r="W3879">
        <v>0</v>
      </c>
      <c r="X3879">
        <v>0</v>
      </c>
      <c r="Y3879">
        <v>0</v>
      </c>
      <c r="Z3879">
        <v>0</v>
      </c>
      <c r="AA3879">
        <v>0</v>
      </c>
      <c r="AB3879">
        <v>0</v>
      </c>
      <c r="AC3879">
        <v>0</v>
      </c>
      <c r="AD3879">
        <v>0</v>
      </c>
      <c r="AE3879">
        <v>0</v>
      </c>
      <c r="AF3879">
        <v>0</v>
      </c>
    </row>
    <row r="3880" spans="1:32">
      <c r="A3880" t="s">
        <v>9483</v>
      </c>
      <c r="B3880" t="s">
        <v>19</v>
      </c>
      <c r="C3880">
        <v>0</v>
      </c>
      <c r="D3880">
        <v>0</v>
      </c>
      <c r="E3880">
        <v>0</v>
      </c>
      <c r="F3880">
        <v>0</v>
      </c>
      <c r="G3880">
        <v>0</v>
      </c>
      <c r="H3880">
        <v>0</v>
      </c>
      <c r="I3880">
        <v>0</v>
      </c>
      <c r="J3880">
        <v>0</v>
      </c>
      <c r="K3880">
        <v>0</v>
      </c>
      <c r="L3880">
        <v>0</v>
      </c>
      <c r="M3880">
        <v>0</v>
      </c>
      <c r="N3880">
        <v>0</v>
      </c>
      <c r="O3880">
        <v>0</v>
      </c>
      <c r="P3880">
        <v>0</v>
      </c>
      <c r="Q3880">
        <v>0</v>
      </c>
      <c r="R3880">
        <v>0</v>
      </c>
      <c r="S3880">
        <v>0</v>
      </c>
      <c r="T3880">
        <v>0</v>
      </c>
      <c r="U3880">
        <v>0</v>
      </c>
      <c r="V3880">
        <v>0</v>
      </c>
      <c r="W3880">
        <v>0</v>
      </c>
      <c r="X3880">
        <v>0</v>
      </c>
      <c r="Y3880">
        <v>0</v>
      </c>
      <c r="Z3880">
        <v>0</v>
      </c>
      <c r="AA3880">
        <v>0</v>
      </c>
      <c r="AB3880">
        <v>0</v>
      </c>
      <c r="AC3880">
        <v>0</v>
      </c>
      <c r="AD3880">
        <v>0</v>
      </c>
      <c r="AE3880">
        <v>0</v>
      </c>
      <c r="AF3880">
        <v>0</v>
      </c>
    </row>
    <row r="3881" spans="1:32">
      <c r="A3881" t="s">
        <v>9484</v>
      </c>
      <c r="B3881" t="s">
        <v>19</v>
      </c>
      <c r="C3881">
        <v>0</v>
      </c>
      <c r="D3881">
        <v>0</v>
      </c>
      <c r="E3881">
        <v>0</v>
      </c>
      <c r="F3881">
        <v>0</v>
      </c>
      <c r="G3881">
        <v>0</v>
      </c>
      <c r="H3881">
        <v>0</v>
      </c>
      <c r="I3881">
        <v>0</v>
      </c>
      <c r="J3881">
        <v>0</v>
      </c>
      <c r="K3881">
        <v>0</v>
      </c>
      <c r="L3881">
        <v>0</v>
      </c>
      <c r="M3881">
        <v>0</v>
      </c>
      <c r="N3881">
        <v>0</v>
      </c>
      <c r="O3881">
        <v>0</v>
      </c>
      <c r="P3881">
        <v>0</v>
      </c>
      <c r="Q3881">
        <v>0</v>
      </c>
      <c r="R3881">
        <v>0</v>
      </c>
      <c r="S3881">
        <v>0</v>
      </c>
      <c r="T3881">
        <v>0</v>
      </c>
      <c r="U3881">
        <v>0</v>
      </c>
      <c r="V3881">
        <v>0</v>
      </c>
      <c r="W3881">
        <v>0</v>
      </c>
      <c r="X3881">
        <v>0</v>
      </c>
      <c r="Y3881">
        <v>0</v>
      </c>
      <c r="Z3881">
        <v>0</v>
      </c>
      <c r="AA3881">
        <v>0</v>
      </c>
      <c r="AB3881">
        <v>0</v>
      </c>
      <c r="AC3881">
        <v>0</v>
      </c>
      <c r="AD3881">
        <v>0</v>
      </c>
      <c r="AE3881">
        <v>0</v>
      </c>
      <c r="AF3881">
        <v>0</v>
      </c>
    </row>
    <row r="3882" spans="1:32">
      <c r="A3882" t="s">
        <v>9485</v>
      </c>
      <c r="B3882" t="s">
        <v>19</v>
      </c>
      <c r="C3882">
        <v>0</v>
      </c>
      <c r="D3882">
        <v>0</v>
      </c>
      <c r="E3882">
        <v>0</v>
      </c>
      <c r="F3882">
        <v>0</v>
      </c>
      <c r="G3882">
        <v>0</v>
      </c>
      <c r="H3882">
        <v>0</v>
      </c>
      <c r="I3882">
        <v>0</v>
      </c>
      <c r="J3882">
        <v>0</v>
      </c>
      <c r="K3882">
        <v>0</v>
      </c>
      <c r="L3882">
        <v>0</v>
      </c>
      <c r="M3882">
        <v>0</v>
      </c>
      <c r="N3882">
        <v>0</v>
      </c>
      <c r="O3882">
        <v>0</v>
      </c>
      <c r="P3882">
        <v>0</v>
      </c>
      <c r="Q3882">
        <v>0</v>
      </c>
      <c r="R3882">
        <v>0</v>
      </c>
      <c r="S3882">
        <v>0</v>
      </c>
      <c r="T3882">
        <v>0</v>
      </c>
      <c r="U3882">
        <v>0</v>
      </c>
      <c r="V3882">
        <v>0</v>
      </c>
      <c r="W3882">
        <v>0</v>
      </c>
      <c r="X3882">
        <v>0</v>
      </c>
      <c r="Y3882">
        <v>0</v>
      </c>
      <c r="Z3882">
        <v>0</v>
      </c>
      <c r="AA3882">
        <v>0</v>
      </c>
      <c r="AB3882">
        <v>0</v>
      </c>
      <c r="AC3882">
        <v>0</v>
      </c>
      <c r="AD3882">
        <v>0</v>
      </c>
      <c r="AE3882">
        <v>0</v>
      </c>
      <c r="AF3882">
        <v>0</v>
      </c>
    </row>
    <row r="3883" spans="1:32">
      <c r="A3883" t="s">
        <v>9486</v>
      </c>
      <c r="B3883" t="s">
        <v>19</v>
      </c>
      <c r="C3883">
        <v>0</v>
      </c>
      <c r="D3883">
        <v>0</v>
      </c>
      <c r="E3883">
        <v>0</v>
      </c>
      <c r="F3883">
        <v>0</v>
      </c>
      <c r="G3883">
        <v>0</v>
      </c>
      <c r="H3883">
        <v>0</v>
      </c>
      <c r="I3883">
        <v>0</v>
      </c>
      <c r="J3883">
        <v>0</v>
      </c>
      <c r="K3883">
        <v>0</v>
      </c>
      <c r="L3883">
        <v>0</v>
      </c>
      <c r="M3883">
        <v>0</v>
      </c>
      <c r="N3883">
        <v>0</v>
      </c>
      <c r="O3883">
        <v>0</v>
      </c>
      <c r="P3883">
        <v>0</v>
      </c>
      <c r="Q3883">
        <v>0</v>
      </c>
      <c r="R3883">
        <v>0</v>
      </c>
      <c r="S3883">
        <v>0</v>
      </c>
      <c r="T3883">
        <v>0</v>
      </c>
      <c r="U3883">
        <v>0</v>
      </c>
      <c r="V3883">
        <v>0</v>
      </c>
      <c r="W3883">
        <v>0</v>
      </c>
      <c r="X3883">
        <v>0</v>
      </c>
      <c r="Y3883">
        <v>0</v>
      </c>
      <c r="Z3883">
        <v>0</v>
      </c>
      <c r="AA3883">
        <v>0</v>
      </c>
      <c r="AB3883">
        <v>0</v>
      </c>
      <c r="AC3883">
        <v>0</v>
      </c>
      <c r="AD3883">
        <v>0</v>
      </c>
      <c r="AE3883">
        <v>0</v>
      </c>
      <c r="AF3883">
        <v>0</v>
      </c>
    </row>
    <row r="3884" spans="1:32">
      <c r="A3884" t="s">
        <v>9487</v>
      </c>
      <c r="B3884" t="s">
        <v>19</v>
      </c>
      <c r="C3884">
        <v>0</v>
      </c>
      <c r="D3884">
        <v>0</v>
      </c>
      <c r="E3884">
        <v>0</v>
      </c>
      <c r="F3884">
        <v>0</v>
      </c>
      <c r="G3884">
        <v>0</v>
      </c>
      <c r="H3884">
        <v>0</v>
      </c>
      <c r="I3884">
        <v>0</v>
      </c>
      <c r="J3884">
        <v>0</v>
      </c>
      <c r="K3884">
        <v>0</v>
      </c>
      <c r="L3884">
        <v>0</v>
      </c>
      <c r="M3884">
        <v>0</v>
      </c>
      <c r="N3884">
        <v>0</v>
      </c>
      <c r="O3884">
        <v>0</v>
      </c>
      <c r="P3884">
        <v>0</v>
      </c>
      <c r="Q3884">
        <v>0</v>
      </c>
      <c r="R3884">
        <v>0</v>
      </c>
      <c r="S3884">
        <v>0</v>
      </c>
      <c r="T3884">
        <v>0</v>
      </c>
      <c r="U3884">
        <v>0</v>
      </c>
      <c r="V3884">
        <v>0</v>
      </c>
      <c r="W3884">
        <v>0</v>
      </c>
      <c r="X3884">
        <v>0</v>
      </c>
      <c r="Y3884">
        <v>0</v>
      </c>
      <c r="Z3884">
        <v>0</v>
      </c>
      <c r="AA3884">
        <v>0</v>
      </c>
      <c r="AB3884">
        <v>0</v>
      </c>
      <c r="AC3884">
        <v>0</v>
      </c>
      <c r="AD3884">
        <v>0</v>
      </c>
      <c r="AE3884">
        <v>0</v>
      </c>
      <c r="AF3884">
        <v>0</v>
      </c>
    </row>
    <row r="3885" spans="1:32">
      <c r="A3885" t="s">
        <v>9488</v>
      </c>
      <c r="B3885" t="s">
        <v>19</v>
      </c>
      <c r="C3885">
        <v>0</v>
      </c>
      <c r="D3885">
        <v>0</v>
      </c>
      <c r="E3885">
        <v>0</v>
      </c>
      <c r="F3885">
        <v>0</v>
      </c>
      <c r="G3885">
        <v>0</v>
      </c>
      <c r="H3885">
        <v>0</v>
      </c>
      <c r="I3885">
        <v>0</v>
      </c>
      <c r="J3885">
        <v>0</v>
      </c>
      <c r="K3885">
        <v>0</v>
      </c>
      <c r="L3885">
        <v>0</v>
      </c>
      <c r="M3885">
        <v>0</v>
      </c>
      <c r="N3885">
        <v>0</v>
      </c>
      <c r="O3885">
        <v>0</v>
      </c>
      <c r="P3885">
        <v>0</v>
      </c>
      <c r="Q3885">
        <v>0</v>
      </c>
      <c r="R3885">
        <v>0</v>
      </c>
      <c r="S3885">
        <v>0</v>
      </c>
      <c r="T3885">
        <v>0</v>
      </c>
      <c r="U3885">
        <v>0</v>
      </c>
      <c r="V3885">
        <v>0</v>
      </c>
      <c r="W3885">
        <v>0</v>
      </c>
      <c r="X3885">
        <v>0</v>
      </c>
      <c r="Y3885">
        <v>0</v>
      </c>
      <c r="Z3885">
        <v>0</v>
      </c>
      <c r="AA3885">
        <v>0</v>
      </c>
      <c r="AB3885">
        <v>0</v>
      </c>
      <c r="AC3885">
        <v>0</v>
      </c>
      <c r="AD3885">
        <v>0</v>
      </c>
      <c r="AE3885">
        <v>0</v>
      </c>
      <c r="AF3885">
        <v>0</v>
      </c>
    </row>
    <row r="3886" spans="1:32">
      <c r="A3886" t="s">
        <v>9489</v>
      </c>
      <c r="B3886" t="s">
        <v>19</v>
      </c>
      <c r="C3886">
        <v>0</v>
      </c>
      <c r="D3886">
        <v>0</v>
      </c>
      <c r="E3886">
        <v>0</v>
      </c>
      <c r="F3886">
        <v>0</v>
      </c>
      <c r="G3886">
        <v>0</v>
      </c>
      <c r="H3886">
        <v>0</v>
      </c>
      <c r="I3886">
        <v>0</v>
      </c>
      <c r="J3886">
        <v>0</v>
      </c>
      <c r="K3886">
        <v>0</v>
      </c>
      <c r="L3886">
        <v>0</v>
      </c>
      <c r="M3886">
        <v>0</v>
      </c>
      <c r="N3886">
        <v>0</v>
      </c>
      <c r="O3886">
        <v>0</v>
      </c>
      <c r="P3886">
        <v>0</v>
      </c>
      <c r="Q3886">
        <v>0</v>
      </c>
      <c r="R3886">
        <v>0</v>
      </c>
      <c r="S3886">
        <v>0</v>
      </c>
      <c r="T3886">
        <v>0</v>
      </c>
      <c r="U3886">
        <v>0</v>
      </c>
      <c r="V3886">
        <v>0</v>
      </c>
      <c r="W3886">
        <v>0</v>
      </c>
      <c r="X3886">
        <v>0</v>
      </c>
      <c r="Y3886">
        <v>0</v>
      </c>
      <c r="Z3886">
        <v>0</v>
      </c>
      <c r="AA3886">
        <v>0</v>
      </c>
      <c r="AB3886">
        <v>0</v>
      </c>
      <c r="AC3886">
        <v>0</v>
      </c>
      <c r="AD3886">
        <v>0</v>
      </c>
      <c r="AE3886">
        <v>0</v>
      </c>
      <c r="AF3886">
        <v>0</v>
      </c>
    </row>
    <row r="3887" spans="1:32">
      <c r="A3887" t="s">
        <v>9490</v>
      </c>
      <c r="B3887" t="s">
        <v>19</v>
      </c>
      <c r="C3887">
        <v>0</v>
      </c>
      <c r="D3887">
        <v>0</v>
      </c>
      <c r="E3887">
        <v>0</v>
      </c>
      <c r="F3887">
        <v>0</v>
      </c>
      <c r="G3887">
        <v>0</v>
      </c>
      <c r="H3887">
        <v>0</v>
      </c>
      <c r="I3887">
        <v>0</v>
      </c>
      <c r="J3887">
        <v>0</v>
      </c>
      <c r="K3887">
        <v>0</v>
      </c>
      <c r="L3887">
        <v>0</v>
      </c>
      <c r="M3887">
        <v>0</v>
      </c>
      <c r="N3887">
        <v>0</v>
      </c>
      <c r="O3887">
        <v>0</v>
      </c>
      <c r="P3887">
        <v>0</v>
      </c>
      <c r="Q3887">
        <v>0</v>
      </c>
      <c r="R3887">
        <v>0</v>
      </c>
      <c r="S3887">
        <v>0</v>
      </c>
      <c r="T3887">
        <v>0</v>
      </c>
      <c r="U3887">
        <v>0</v>
      </c>
      <c r="V3887">
        <v>0</v>
      </c>
      <c r="W3887">
        <v>0</v>
      </c>
      <c r="X3887">
        <v>0</v>
      </c>
      <c r="Y3887">
        <v>0</v>
      </c>
      <c r="Z3887">
        <v>0</v>
      </c>
      <c r="AA3887">
        <v>0</v>
      </c>
      <c r="AB3887">
        <v>0</v>
      </c>
      <c r="AC3887">
        <v>0</v>
      </c>
      <c r="AD3887">
        <v>0</v>
      </c>
      <c r="AE3887">
        <v>0</v>
      </c>
      <c r="AF3887">
        <v>0</v>
      </c>
    </row>
    <row r="3888" spans="1:32">
      <c r="A3888" t="s">
        <v>9491</v>
      </c>
      <c r="B3888" t="s">
        <v>19</v>
      </c>
      <c r="C3888">
        <v>0</v>
      </c>
      <c r="D3888">
        <v>0</v>
      </c>
      <c r="E3888">
        <v>0</v>
      </c>
      <c r="F3888">
        <v>0</v>
      </c>
      <c r="G3888">
        <v>0</v>
      </c>
      <c r="H3888">
        <v>0</v>
      </c>
      <c r="I3888">
        <v>0</v>
      </c>
      <c r="J3888">
        <v>0</v>
      </c>
      <c r="K3888">
        <v>0</v>
      </c>
      <c r="L3888">
        <v>0</v>
      </c>
      <c r="M3888">
        <v>0</v>
      </c>
      <c r="N3888">
        <v>0</v>
      </c>
      <c r="O3888">
        <v>0</v>
      </c>
      <c r="P3888">
        <v>0</v>
      </c>
      <c r="Q3888">
        <v>0</v>
      </c>
      <c r="R3888">
        <v>0</v>
      </c>
      <c r="S3888">
        <v>0</v>
      </c>
      <c r="T3888">
        <v>0</v>
      </c>
      <c r="U3888">
        <v>0</v>
      </c>
      <c r="V3888">
        <v>0</v>
      </c>
      <c r="W3888">
        <v>0</v>
      </c>
      <c r="X3888">
        <v>0</v>
      </c>
      <c r="Y3888">
        <v>0</v>
      </c>
      <c r="Z3888">
        <v>0</v>
      </c>
      <c r="AA3888">
        <v>0</v>
      </c>
      <c r="AB3888">
        <v>0</v>
      </c>
      <c r="AC3888">
        <v>0</v>
      </c>
      <c r="AD3888">
        <v>0</v>
      </c>
      <c r="AE3888">
        <v>0</v>
      </c>
      <c r="AF3888">
        <v>0</v>
      </c>
    </row>
    <row r="3889" spans="1:32">
      <c r="A3889" t="s">
        <v>9492</v>
      </c>
      <c r="B3889" t="s">
        <v>19</v>
      </c>
      <c r="C3889">
        <v>0</v>
      </c>
      <c r="D3889">
        <v>0</v>
      </c>
      <c r="E3889">
        <v>0</v>
      </c>
      <c r="F3889">
        <v>0</v>
      </c>
      <c r="G3889">
        <v>0</v>
      </c>
      <c r="H3889">
        <v>0</v>
      </c>
      <c r="I3889">
        <v>0</v>
      </c>
      <c r="J3889">
        <v>0</v>
      </c>
      <c r="K3889">
        <v>0</v>
      </c>
      <c r="L3889">
        <v>0</v>
      </c>
      <c r="M3889">
        <v>0</v>
      </c>
      <c r="N3889">
        <v>0</v>
      </c>
      <c r="O3889">
        <v>0</v>
      </c>
      <c r="P3889">
        <v>0</v>
      </c>
      <c r="Q3889">
        <v>0</v>
      </c>
      <c r="R3889">
        <v>0</v>
      </c>
      <c r="S3889">
        <v>0</v>
      </c>
      <c r="T3889">
        <v>0</v>
      </c>
      <c r="U3889">
        <v>0</v>
      </c>
      <c r="V3889">
        <v>0</v>
      </c>
      <c r="W3889">
        <v>0</v>
      </c>
      <c r="X3889">
        <v>0</v>
      </c>
      <c r="Y3889">
        <v>0</v>
      </c>
      <c r="Z3889">
        <v>0</v>
      </c>
      <c r="AA3889">
        <v>0</v>
      </c>
      <c r="AB3889">
        <v>0</v>
      </c>
      <c r="AC3889">
        <v>0</v>
      </c>
      <c r="AD3889">
        <v>0</v>
      </c>
      <c r="AE3889">
        <v>0</v>
      </c>
      <c r="AF3889">
        <v>0</v>
      </c>
    </row>
    <row r="3890" spans="1:32">
      <c r="A3890" t="s">
        <v>9493</v>
      </c>
      <c r="B3890" t="s">
        <v>19</v>
      </c>
      <c r="C3890">
        <v>0</v>
      </c>
      <c r="D3890">
        <v>0</v>
      </c>
      <c r="E3890">
        <v>0</v>
      </c>
      <c r="F3890">
        <v>0</v>
      </c>
      <c r="G3890">
        <v>0</v>
      </c>
      <c r="H3890">
        <v>0</v>
      </c>
      <c r="I3890">
        <v>0</v>
      </c>
      <c r="J3890">
        <v>0</v>
      </c>
      <c r="K3890">
        <v>0</v>
      </c>
      <c r="L3890">
        <v>0</v>
      </c>
      <c r="M3890">
        <v>0</v>
      </c>
      <c r="N3890">
        <v>0</v>
      </c>
      <c r="O3890">
        <v>0</v>
      </c>
      <c r="P3890">
        <v>0</v>
      </c>
      <c r="Q3890">
        <v>0</v>
      </c>
      <c r="R3890">
        <v>0</v>
      </c>
      <c r="S3890">
        <v>0</v>
      </c>
      <c r="T3890">
        <v>0</v>
      </c>
      <c r="U3890">
        <v>0</v>
      </c>
      <c r="V3890">
        <v>0</v>
      </c>
      <c r="W3890">
        <v>0</v>
      </c>
      <c r="X3890">
        <v>0</v>
      </c>
      <c r="Y3890">
        <v>0</v>
      </c>
      <c r="Z3890">
        <v>0</v>
      </c>
      <c r="AA3890">
        <v>0</v>
      </c>
      <c r="AB3890">
        <v>0</v>
      </c>
      <c r="AC3890">
        <v>0</v>
      </c>
      <c r="AD3890">
        <v>0</v>
      </c>
      <c r="AE3890">
        <v>0</v>
      </c>
      <c r="AF3890">
        <v>0</v>
      </c>
    </row>
    <row r="3891" spans="1:32">
      <c r="A3891" t="s">
        <v>9494</v>
      </c>
      <c r="B3891" t="s">
        <v>19</v>
      </c>
      <c r="C3891">
        <v>0</v>
      </c>
      <c r="D3891">
        <v>0</v>
      </c>
      <c r="E3891">
        <v>0</v>
      </c>
      <c r="F3891">
        <v>0</v>
      </c>
      <c r="G3891">
        <v>0</v>
      </c>
      <c r="H3891">
        <v>0</v>
      </c>
      <c r="I3891">
        <v>0</v>
      </c>
      <c r="J3891">
        <v>0</v>
      </c>
      <c r="K3891">
        <v>0</v>
      </c>
      <c r="L3891">
        <v>0</v>
      </c>
      <c r="M3891">
        <v>0</v>
      </c>
      <c r="N3891">
        <v>0</v>
      </c>
      <c r="O3891">
        <v>0</v>
      </c>
      <c r="P3891">
        <v>0</v>
      </c>
      <c r="Q3891">
        <v>0</v>
      </c>
      <c r="R3891">
        <v>0</v>
      </c>
      <c r="S3891">
        <v>0</v>
      </c>
      <c r="T3891">
        <v>0</v>
      </c>
      <c r="U3891">
        <v>0</v>
      </c>
      <c r="V3891">
        <v>0</v>
      </c>
      <c r="W3891">
        <v>0</v>
      </c>
      <c r="X3891">
        <v>0</v>
      </c>
      <c r="Y3891">
        <v>0</v>
      </c>
      <c r="Z3891">
        <v>0</v>
      </c>
      <c r="AA3891">
        <v>0</v>
      </c>
      <c r="AB3891">
        <v>0</v>
      </c>
      <c r="AC3891">
        <v>0</v>
      </c>
      <c r="AD3891">
        <v>0</v>
      </c>
      <c r="AE3891">
        <v>0</v>
      </c>
      <c r="AF3891">
        <v>0</v>
      </c>
    </row>
    <row r="3892" spans="1:32">
      <c r="A3892" t="s">
        <v>9495</v>
      </c>
      <c r="B3892" t="s">
        <v>19</v>
      </c>
      <c r="C3892">
        <v>0</v>
      </c>
      <c r="D3892">
        <v>0</v>
      </c>
      <c r="E3892">
        <v>0</v>
      </c>
      <c r="F3892">
        <v>0</v>
      </c>
      <c r="G3892">
        <v>0</v>
      </c>
      <c r="H3892">
        <v>0</v>
      </c>
      <c r="I3892">
        <v>0</v>
      </c>
      <c r="J3892">
        <v>0</v>
      </c>
      <c r="K3892">
        <v>0</v>
      </c>
      <c r="L3892">
        <v>0</v>
      </c>
      <c r="M3892">
        <v>0</v>
      </c>
      <c r="N3892">
        <v>0</v>
      </c>
      <c r="O3892">
        <v>0</v>
      </c>
      <c r="P3892">
        <v>0</v>
      </c>
      <c r="Q3892">
        <v>0</v>
      </c>
      <c r="R3892">
        <v>0</v>
      </c>
      <c r="S3892">
        <v>0</v>
      </c>
      <c r="T3892">
        <v>0</v>
      </c>
      <c r="U3892">
        <v>0</v>
      </c>
      <c r="V3892">
        <v>0</v>
      </c>
      <c r="W3892">
        <v>0</v>
      </c>
      <c r="X3892">
        <v>0</v>
      </c>
      <c r="Y3892">
        <v>0</v>
      </c>
      <c r="Z3892">
        <v>0</v>
      </c>
      <c r="AA3892">
        <v>0</v>
      </c>
      <c r="AB3892">
        <v>0</v>
      </c>
      <c r="AC3892">
        <v>0</v>
      </c>
      <c r="AD3892">
        <v>0</v>
      </c>
      <c r="AE3892">
        <v>0</v>
      </c>
      <c r="AF3892">
        <v>0</v>
      </c>
    </row>
    <row r="3893" spans="1:32">
      <c r="A3893" t="s">
        <v>9496</v>
      </c>
      <c r="B3893" t="s">
        <v>19</v>
      </c>
      <c r="C3893">
        <v>0</v>
      </c>
      <c r="D3893">
        <v>0</v>
      </c>
      <c r="E3893">
        <v>0</v>
      </c>
      <c r="F3893">
        <v>0</v>
      </c>
      <c r="G3893">
        <v>0</v>
      </c>
      <c r="H3893">
        <v>0</v>
      </c>
      <c r="I3893">
        <v>0</v>
      </c>
      <c r="J3893">
        <v>0</v>
      </c>
      <c r="K3893">
        <v>0</v>
      </c>
      <c r="L3893">
        <v>0</v>
      </c>
      <c r="M3893">
        <v>0</v>
      </c>
      <c r="N3893">
        <v>0</v>
      </c>
      <c r="O3893">
        <v>0</v>
      </c>
      <c r="P3893">
        <v>0</v>
      </c>
      <c r="Q3893">
        <v>0</v>
      </c>
      <c r="R3893">
        <v>0</v>
      </c>
      <c r="S3893">
        <v>0</v>
      </c>
      <c r="T3893">
        <v>0</v>
      </c>
      <c r="U3893">
        <v>0</v>
      </c>
      <c r="V3893">
        <v>0</v>
      </c>
      <c r="W3893">
        <v>0</v>
      </c>
      <c r="X3893">
        <v>0</v>
      </c>
      <c r="Y3893">
        <v>0</v>
      </c>
      <c r="Z3893">
        <v>0</v>
      </c>
      <c r="AA3893">
        <v>0</v>
      </c>
      <c r="AB3893">
        <v>0</v>
      </c>
      <c r="AC3893">
        <v>0</v>
      </c>
      <c r="AD3893">
        <v>0</v>
      </c>
      <c r="AE3893">
        <v>0</v>
      </c>
      <c r="AF3893">
        <v>0</v>
      </c>
    </row>
    <row r="3894" spans="1:32">
      <c r="A3894" t="s">
        <v>9497</v>
      </c>
      <c r="B3894" t="s">
        <v>19</v>
      </c>
      <c r="C3894">
        <v>0</v>
      </c>
      <c r="D3894">
        <v>0</v>
      </c>
      <c r="E3894">
        <v>0</v>
      </c>
      <c r="F3894">
        <v>0</v>
      </c>
      <c r="G3894">
        <v>0</v>
      </c>
      <c r="H3894">
        <v>0</v>
      </c>
      <c r="I3894">
        <v>0</v>
      </c>
      <c r="J3894">
        <v>0</v>
      </c>
      <c r="K3894">
        <v>0</v>
      </c>
      <c r="L3894">
        <v>0</v>
      </c>
      <c r="M3894">
        <v>0</v>
      </c>
      <c r="N3894">
        <v>0</v>
      </c>
      <c r="O3894">
        <v>0</v>
      </c>
      <c r="P3894">
        <v>0</v>
      </c>
      <c r="Q3894">
        <v>0</v>
      </c>
      <c r="R3894">
        <v>0</v>
      </c>
      <c r="S3894">
        <v>0</v>
      </c>
      <c r="T3894">
        <v>0</v>
      </c>
      <c r="U3894">
        <v>0</v>
      </c>
      <c r="V3894">
        <v>0</v>
      </c>
      <c r="W3894">
        <v>0</v>
      </c>
      <c r="X3894">
        <v>0</v>
      </c>
      <c r="Y3894">
        <v>0</v>
      </c>
      <c r="Z3894">
        <v>0</v>
      </c>
      <c r="AA3894">
        <v>0</v>
      </c>
      <c r="AB3894">
        <v>0</v>
      </c>
      <c r="AC3894">
        <v>0</v>
      </c>
      <c r="AD3894">
        <v>0</v>
      </c>
      <c r="AE3894">
        <v>0</v>
      </c>
      <c r="AF3894">
        <v>0</v>
      </c>
    </row>
    <row r="3895" spans="1:32">
      <c r="A3895" t="s">
        <v>9498</v>
      </c>
      <c r="B3895" t="s">
        <v>19</v>
      </c>
      <c r="C3895">
        <v>0</v>
      </c>
      <c r="D3895">
        <v>0</v>
      </c>
      <c r="E3895">
        <v>0</v>
      </c>
      <c r="F3895">
        <v>0</v>
      </c>
      <c r="G3895">
        <v>0</v>
      </c>
      <c r="H3895">
        <v>0</v>
      </c>
      <c r="I3895">
        <v>0</v>
      </c>
      <c r="J3895">
        <v>0</v>
      </c>
      <c r="K3895">
        <v>0</v>
      </c>
      <c r="L3895">
        <v>0</v>
      </c>
      <c r="M3895">
        <v>0</v>
      </c>
      <c r="N3895">
        <v>0</v>
      </c>
      <c r="O3895">
        <v>0</v>
      </c>
      <c r="P3895">
        <v>0</v>
      </c>
      <c r="Q3895">
        <v>0</v>
      </c>
      <c r="R3895">
        <v>0</v>
      </c>
      <c r="S3895">
        <v>0</v>
      </c>
      <c r="T3895">
        <v>0</v>
      </c>
      <c r="U3895">
        <v>0</v>
      </c>
      <c r="V3895">
        <v>0</v>
      </c>
      <c r="W3895">
        <v>0</v>
      </c>
      <c r="X3895">
        <v>0</v>
      </c>
      <c r="Y3895">
        <v>0</v>
      </c>
      <c r="Z3895">
        <v>0</v>
      </c>
      <c r="AA3895">
        <v>0</v>
      </c>
      <c r="AB3895">
        <v>0</v>
      </c>
      <c r="AC3895">
        <v>0</v>
      </c>
      <c r="AD3895">
        <v>0</v>
      </c>
      <c r="AE3895">
        <v>0</v>
      </c>
      <c r="AF3895">
        <v>0</v>
      </c>
    </row>
    <row r="3896" spans="1:32">
      <c r="A3896" t="s">
        <v>9499</v>
      </c>
      <c r="B3896" t="s">
        <v>19</v>
      </c>
      <c r="C3896">
        <v>0</v>
      </c>
      <c r="D3896">
        <v>0</v>
      </c>
      <c r="E3896">
        <v>0</v>
      </c>
      <c r="F3896">
        <v>0</v>
      </c>
      <c r="G3896">
        <v>0</v>
      </c>
      <c r="H3896">
        <v>0</v>
      </c>
      <c r="I3896">
        <v>0</v>
      </c>
      <c r="J3896">
        <v>0</v>
      </c>
      <c r="K3896">
        <v>0</v>
      </c>
      <c r="L3896">
        <v>0</v>
      </c>
      <c r="M3896">
        <v>0</v>
      </c>
      <c r="N3896">
        <v>0</v>
      </c>
      <c r="O3896">
        <v>0</v>
      </c>
      <c r="P3896">
        <v>0</v>
      </c>
      <c r="Q3896">
        <v>0</v>
      </c>
      <c r="R3896">
        <v>0</v>
      </c>
      <c r="S3896">
        <v>0</v>
      </c>
      <c r="T3896">
        <v>0</v>
      </c>
      <c r="U3896">
        <v>0</v>
      </c>
      <c r="V3896">
        <v>0</v>
      </c>
      <c r="W3896">
        <v>0</v>
      </c>
      <c r="X3896">
        <v>0</v>
      </c>
      <c r="Y3896">
        <v>0</v>
      </c>
      <c r="Z3896">
        <v>0</v>
      </c>
      <c r="AA3896">
        <v>0</v>
      </c>
      <c r="AB3896">
        <v>0</v>
      </c>
      <c r="AC3896">
        <v>0</v>
      </c>
      <c r="AD3896">
        <v>0</v>
      </c>
      <c r="AE3896">
        <v>0</v>
      </c>
      <c r="AF3896">
        <v>0</v>
      </c>
    </row>
    <row r="3897" spans="1:32">
      <c r="A3897" t="s">
        <v>9500</v>
      </c>
      <c r="B3897" t="s">
        <v>19</v>
      </c>
      <c r="C3897">
        <v>0</v>
      </c>
      <c r="D3897">
        <v>0</v>
      </c>
      <c r="E3897">
        <v>0</v>
      </c>
      <c r="F3897">
        <v>0</v>
      </c>
      <c r="G3897">
        <v>0</v>
      </c>
      <c r="H3897">
        <v>0</v>
      </c>
      <c r="I3897">
        <v>0</v>
      </c>
      <c r="J3897">
        <v>0</v>
      </c>
      <c r="K3897">
        <v>0</v>
      </c>
      <c r="L3897">
        <v>0</v>
      </c>
      <c r="M3897">
        <v>0</v>
      </c>
      <c r="N3897">
        <v>0</v>
      </c>
      <c r="O3897">
        <v>0</v>
      </c>
      <c r="P3897">
        <v>0</v>
      </c>
      <c r="Q3897">
        <v>0</v>
      </c>
      <c r="R3897">
        <v>0</v>
      </c>
      <c r="S3897">
        <v>0</v>
      </c>
      <c r="T3897">
        <v>0</v>
      </c>
      <c r="U3897">
        <v>0</v>
      </c>
      <c r="V3897">
        <v>0</v>
      </c>
      <c r="W3897">
        <v>0</v>
      </c>
      <c r="X3897">
        <v>0</v>
      </c>
      <c r="Y3897">
        <v>0</v>
      </c>
      <c r="Z3897">
        <v>0</v>
      </c>
      <c r="AA3897">
        <v>0</v>
      </c>
      <c r="AB3897">
        <v>0</v>
      </c>
      <c r="AC3897">
        <v>0</v>
      </c>
      <c r="AD3897">
        <v>0</v>
      </c>
      <c r="AE3897">
        <v>0</v>
      </c>
      <c r="AF3897">
        <v>0</v>
      </c>
    </row>
    <row r="3898" spans="1:32">
      <c r="A3898" t="s">
        <v>9501</v>
      </c>
      <c r="B3898" t="s">
        <v>19</v>
      </c>
      <c r="C3898">
        <v>0</v>
      </c>
      <c r="D3898">
        <v>0</v>
      </c>
      <c r="E3898">
        <v>0</v>
      </c>
      <c r="F3898">
        <v>0</v>
      </c>
      <c r="G3898">
        <v>0</v>
      </c>
      <c r="H3898">
        <v>0</v>
      </c>
      <c r="I3898">
        <v>0</v>
      </c>
      <c r="J3898">
        <v>0</v>
      </c>
      <c r="K3898">
        <v>0</v>
      </c>
      <c r="L3898">
        <v>0</v>
      </c>
      <c r="M3898">
        <v>0</v>
      </c>
      <c r="N3898">
        <v>0</v>
      </c>
      <c r="O3898">
        <v>0</v>
      </c>
      <c r="P3898">
        <v>0</v>
      </c>
      <c r="Q3898">
        <v>0</v>
      </c>
      <c r="R3898">
        <v>0</v>
      </c>
      <c r="S3898">
        <v>0</v>
      </c>
      <c r="T3898">
        <v>0</v>
      </c>
      <c r="U3898">
        <v>0</v>
      </c>
      <c r="V3898">
        <v>0</v>
      </c>
      <c r="W3898">
        <v>0</v>
      </c>
      <c r="X3898">
        <v>0</v>
      </c>
      <c r="Y3898">
        <v>0</v>
      </c>
      <c r="Z3898">
        <v>0</v>
      </c>
      <c r="AA3898">
        <v>0</v>
      </c>
      <c r="AB3898">
        <v>0</v>
      </c>
      <c r="AC3898">
        <v>0</v>
      </c>
      <c r="AD3898">
        <v>0</v>
      </c>
      <c r="AE3898">
        <v>0</v>
      </c>
      <c r="AF3898">
        <v>0</v>
      </c>
    </row>
    <row r="3899" spans="1:32">
      <c r="A3899" t="s">
        <v>9502</v>
      </c>
      <c r="B3899" t="s">
        <v>19</v>
      </c>
      <c r="C3899">
        <v>0</v>
      </c>
      <c r="D3899">
        <v>0</v>
      </c>
      <c r="E3899">
        <v>0</v>
      </c>
      <c r="F3899">
        <v>0</v>
      </c>
      <c r="G3899">
        <v>0</v>
      </c>
      <c r="H3899">
        <v>0</v>
      </c>
      <c r="I3899">
        <v>0</v>
      </c>
      <c r="J3899">
        <v>0</v>
      </c>
      <c r="K3899">
        <v>0</v>
      </c>
      <c r="L3899">
        <v>0</v>
      </c>
      <c r="M3899">
        <v>0</v>
      </c>
      <c r="N3899">
        <v>0</v>
      </c>
      <c r="O3899">
        <v>0</v>
      </c>
      <c r="P3899">
        <v>0</v>
      </c>
      <c r="Q3899">
        <v>0</v>
      </c>
      <c r="R3899">
        <v>0</v>
      </c>
      <c r="S3899">
        <v>0</v>
      </c>
      <c r="T3899">
        <v>0</v>
      </c>
      <c r="U3899">
        <v>0</v>
      </c>
      <c r="V3899">
        <v>0</v>
      </c>
      <c r="W3899">
        <v>0</v>
      </c>
      <c r="X3899">
        <v>0</v>
      </c>
      <c r="Y3899">
        <v>0</v>
      </c>
      <c r="Z3899">
        <v>0</v>
      </c>
      <c r="AA3899">
        <v>0</v>
      </c>
      <c r="AB3899">
        <v>0</v>
      </c>
      <c r="AC3899">
        <v>0</v>
      </c>
      <c r="AD3899">
        <v>0</v>
      </c>
      <c r="AE3899">
        <v>0</v>
      </c>
      <c r="AF3899">
        <v>0</v>
      </c>
    </row>
    <row r="3900" spans="1:32">
      <c r="A3900" t="s">
        <v>9503</v>
      </c>
      <c r="B3900" t="s">
        <v>19</v>
      </c>
      <c r="C3900">
        <v>0</v>
      </c>
      <c r="D3900">
        <v>0</v>
      </c>
      <c r="E3900">
        <v>0</v>
      </c>
      <c r="F3900">
        <v>0</v>
      </c>
      <c r="G3900">
        <v>0</v>
      </c>
      <c r="H3900">
        <v>0</v>
      </c>
      <c r="I3900">
        <v>0</v>
      </c>
      <c r="J3900">
        <v>0</v>
      </c>
      <c r="K3900">
        <v>0</v>
      </c>
      <c r="L3900">
        <v>0</v>
      </c>
      <c r="M3900">
        <v>0</v>
      </c>
      <c r="N3900">
        <v>0</v>
      </c>
      <c r="O3900">
        <v>0</v>
      </c>
      <c r="P3900">
        <v>0</v>
      </c>
      <c r="Q3900">
        <v>0</v>
      </c>
      <c r="R3900">
        <v>0</v>
      </c>
      <c r="S3900">
        <v>0</v>
      </c>
      <c r="T3900">
        <v>0</v>
      </c>
      <c r="U3900">
        <v>0</v>
      </c>
      <c r="V3900">
        <v>0</v>
      </c>
      <c r="W3900">
        <v>0</v>
      </c>
      <c r="X3900">
        <v>0</v>
      </c>
      <c r="Y3900">
        <v>0</v>
      </c>
      <c r="Z3900">
        <v>0</v>
      </c>
      <c r="AA3900">
        <v>0</v>
      </c>
      <c r="AB3900">
        <v>0</v>
      </c>
      <c r="AC3900">
        <v>0</v>
      </c>
      <c r="AD3900">
        <v>0</v>
      </c>
      <c r="AE3900">
        <v>0</v>
      </c>
      <c r="AF3900">
        <v>0</v>
      </c>
    </row>
    <row r="3901" spans="1:32">
      <c r="A3901" t="s">
        <v>9504</v>
      </c>
      <c r="B3901" t="s">
        <v>19</v>
      </c>
      <c r="C3901">
        <v>0</v>
      </c>
      <c r="D3901">
        <v>0</v>
      </c>
      <c r="E3901">
        <v>0</v>
      </c>
      <c r="F3901">
        <v>0</v>
      </c>
      <c r="G3901">
        <v>0</v>
      </c>
      <c r="H3901">
        <v>0</v>
      </c>
      <c r="I3901">
        <v>0</v>
      </c>
      <c r="J3901">
        <v>0</v>
      </c>
      <c r="K3901">
        <v>0</v>
      </c>
      <c r="L3901">
        <v>0</v>
      </c>
      <c r="M3901">
        <v>0</v>
      </c>
      <c r="N3901">
        <v>0</v>
      </c>
      <c r="O3901">
        <v>0</v>
      </c>
      <c r="P3901">
        <v>0</v>
      </c>
      <c r="Q3901">
        <v>0</v>
      </c>
      <c r="R3901">
        <v>0</v>
      </c>
      <c r="S3901">
        <v>0</v>
      </c>
      <c r="T3901">
        <v>0</v>
      </c>
      <c r="U3901">
        <v>0</v>
      </c>
      <c r="V3901">
        <v>0</v>
      </c>
      <c r="W3901">
        <v>0</v>
      </c>
      <c r="X3901">
        <v>0</v>
      </c>
      <c r="Y3901">
        <v>0</v>
      </c>
      <c r="Z3901">
        <v>0</v>
      </c>
      <c r="AA3901">
        <v>0</v>
      </c>
      <c r="AB3901">
        <v>0</v>
      </c>
      <c r="AC3901">
        <v>0</v>
      </c>
      <c r="AD3901">
        <v>0</v>
      </c>
      <c r="AE3901">
        <v>0</v>
      </c>
      <c r="AF3901">
        <v>0</v>
      </c>
    </row>
    <row r="3902" spans="1:32">
      <c r="A3902" t="s">
        <v>9505</v>
      </c>
      <c r="B3902" t="s">
        <v>19</v>
      </c>
      <c r="C3902">
        <v>0</v>
      </c>
      <c r="D3902">
        <v>0</v>
      </c>
      <c r="E3902">
        <v>0</v>
      </c>
      <c r="F3902">
        <v>0</v>
      </c>
      <c r="G3902">
        <v>0</v>
      </c>
      <c r="H3902">
        <v>0</v>
      </c>
      <c r="I3902">
        <v>0</v>
      </c>
      <c r="J3902">
        <v>0</v>
      </c>
      <c r="K3902">
        <v>0</v>
      </c>
      <c r="L3902">
        <v>0</v>
      </c>
      <c r="M3902">
        <v>0</v>
      </c>
      <c r="N3902">
        <v>0</v>
      </c>
      <c r="O3902">
        <v>0</v>
      </c>
      <c r="P3902">
        <v>0</v>
      </c>
      <c r="Q3902">
        <v>0</v>
      </c>
      <c r="R3902">
        <v>0</v>
      </c>
      <c r="S3902">
        <v>0</v>
      </c>
      <c r="T3902">
        <v>0</v>
      </c>
      <c r="U3902">
        <v>0</v>
      </c>
      <c r="V3902">
        <v>0</v>
      </c>
      <c r="W3902">
        <v>0</v>
      </c>
      <c r="X3902">
        <v>0</v>
      </c>
      <c r="Y3902">
        <v>0</v>
      </c>
      <c r="Z3902">
        <v>0</v>
      </c>
      <c r="AA3902">
        <v>0</v>
      </c>
      <c r="AB3902">
        <v>0</v>
      </c>
      <c r="AC3902">
        <v>0</v>
      </c>
      <c r="AD3902">
        <v>0</v>
      </c>
      <c r="AE3902">
        <v>0</v>
      </c>
      <c r="AF3902">
        <v>0</v>
      </c>
    </row>
    <row r="3903" spans="1:32">
      <c r="A3903" t="s">
        <v>9506</v>
      </c>
      <c r="B3903" t="s">
        <v>19</v>
      </c>
      <c r="C3903">
        <v>0</v>
      </c>
      <c r="D3903">
        <v>0</v>
      </c>
      <c r="E3903">
        <v>0</v>
      </c>
      <c r="F3903">
        <v>0</v>
      </c>
      <c r="G3903">
        <v>0</v>
      </c>
      <c r="H3903">
        <v>0</v>
      </c>
      <c r="I3903">
        <v>0</v>
      </c>
      <c r="J3903">
        <v>0</v>
      </c>
      <c r="K3903">
        <v>0</v>
      </c>
      <c r="L3903">
        <v>0</v>
      </c>
      <c r="M3903">
        <v>0</v>
      </c>
      <c r="N3903">
        <v>0</v>
      </c>
      <c r="O3903">
        <v>0</v>
      </c>
      <c r="P3903">
        <v>0</v>
      </c>
      <c r="Q3903">
        <v>0</v>
      </c>
      <c r="R3903">
        <v>0</v>
      </c>
      <c r="S3903">
        <v>0</v>
      </c>
      <c r="T3903">
        <v>0</v>
      </c>
      <c r="U3903">
        <v>0</v>
      </c>
      <c r="V3903">
        <v>0</v>
      </c>
      <c r="W3903">
        <v>0</v>
      </c>
      <c r="X3903">
        <v>0</v>
      </c>
      <c r="Y3903">
        <v>0</v>
      </c>
      <c r="Z3903">
        <v>0</v>
      </c>
      <c r="AA3903">
        <v>0</v>
      </c>
      <c r="AB3903">
        <v>0</v>
      </c>
      <c r="AC3903">
        <v>0</v>
      </c>
      <c r="AD3903">
        <v>0</v>
      </c>
      <c r="AE3903">
        <v>0</v>
      </c>
      <c r="AF3903">
        <v>0</v>
      </c>
    </row>
    <row r="3904" spans="1:32">
      <c r="A3904" t="s">
        <v>9507</v>
      </c>
      <c r="B3904" t="s">
        <v>19</v>
      </c>
      <c r="C3904">
        <v>0</v>
      </c>
      <c r="D3904">
        <v>0</v>
      </c>
      <c r="E3904">
        <v>0</v>
      </c>
      <c r="F3904">
        <v>0</v>
      </c>
      <c r="G3904">
        <v>0</v>
      </c>
      <c r="H3904">
        <v>0</v>
      </c>
      <c r="I3904">
        <v>0</v>
      </c>
      <c r="J3904">
        <v>0</v>
      </c>
      <c r="K3904">
        <v>0</v>
      </c>
      <c r="L3904">
        <v>0</v>
      </c>
      <c r="M3904">
        <v>0</v>
      </c>
      <c r="N3904">
        <v>0</v>
      </c>
      <c r="O3904">
        <v>0</v>
      </c>
      <c r="P3904">
        <v>0</v>
      </c>
      <c r="Q3904">
        <v>0</v>
      </c>
      <c r="R3904">
        <v>0</v>
      </c>
      <c r="S3904">
        <v>0</v>
      </c>
      <c r="T3904">
        <v>0</v>
      </c>
      <c r="U3904">
        <v>0</v>
      </c>
      <c r="V3904">
        <v>0</v>
      </c>
      <c r="W3904">
        <v>0</v>
      </c>
      <c r="X3904">
        <v>0</v>
      </c>
      <c r="Y3904">
        <v>0</v>
      </c>
      <c r="Z3904">
        <v>0</v>
      </c>
      <c r="AA3904">
        <v>0</v>
      </c>
      <c r="AB3904">
        <v>0</v>
      </c>
      <c r="AC3904">
        <v>0</v>
      </c>
      <c r="AD3904">
        <v>0</v>
      </c>
      <c r="AE3904">
        <v>0</v>
      </c>
      <c r="AF3904">
        <v>0</v>
      </c>
    </row>
    <row r="3905" spans="1:32">
      <c r="A3905" t="s">
        <v>9508</v>
      </c>
      <c r="B3905" t="s">
        <v>19</v>
      </c>
      <c r="C3905">
        <v>0</v>
      </c>
      <c r="D3905">
        <v>0</v>
      </c>
      <c r="E3905">
        <v>0</v>
      </c>
      <c r="F3905">
        <v>0</v>
      </c>
      <c r="G3905">
        <v>0</v>
      </c>
      <c r="H3905">
        <v>0</v>
      </c>
      <c r="I3905">
        <v>0</v>
      </c>
      <c r="J3905">
        <v>0</v>
      </c>
      <c r="K3905">
        <v>0</v>
      </c>
      <c r="L3905">
        <v>0</v>
      </c>
      <c r="M3905">
        <v>0</v>
      </c>
      <c r="N3905">
        <v>0</v>
      </c>
      <c r="O3905">
        <v>0</v>
      </c>
      <c r="P3905">
        <v>0</v>
      </c>
      <c r="Q3905">
        <v>0</v>
      </c>
      <c r="R3905">
        <v>0</v>
      </c>
      <c r="S3905">
        <v>0</v>
      </c>
      <c r="T3905">
        <v>0</v>
      </c>
      <c r="U3905">
        <v>0</v>
      </c>
      <c r="V3905">
        <v>0</v>
      </c>
      <c r="W3905">
        <v>0</v>
      </c>
      <c r="X3905">
        <v>0</v>
      </c>
      <c r="Y3905">
        <v>0</v>
      </c>
      <c r="Z3905">
        <v>0</v>
      </c>
      <c r="AA3905">
        <v>0</v>
      </c>
      <c r="AB3905">
        <v>0</v>
      </c>
      <c r="AC3905">
        <v>0</v>
      </c>
      <c r="AD3905">
        <v>0</v>
      </c>
      <c r="AE3905">
        <v>0</v>
      </c>
      <c r="AF3905">
        <v>0</v>
      </c>
    </row>
    <row r="3906" spans="1:32">
      <c r="A3906" t="s">
        <v>9509</v>
      </c>
      <c r="B3906" t="s">
        <v>19</v>
      </c>
      <c r="C3906">
        <v>0</v>
      </c>
      <c r="D3906">
        <v>0</v>
      </c>
      <c r="E3906">
        <v>0</v>
      </c>
      <c r="F3906">
        <v>0</v>
      </c>
      <c r="G3906">
        <v>0</v>
      </c>
      <c r="H3906">
        <v>0</v>
      </c>
      <c r="I3906">
        <v>0</v>
      </c>
      <c r="J3906">
        <v>0</v>
      </c>
      <c r="K3906">
        <v>0</v>
      </c>
      <c r="L3906">
        <v>0</v>
      </c>
      <c r="M3906">
        <v>0</v>
      </c>
      <c r="N3906">
        <v>0</v>
      </c>
      <c r="O3906">
        <v>0</v>
      </c>
      <c r="P3906">
        <v>0</v>
      </c>
      <c r="Q3906">
        <v>0</v>
      </c>
      <c r="R3906">
        <v>0</v>
      </c>
      <c r="S3906">
        <v>0</v>
      </c>
      <c r="T3906">
        <v>0</v>
      </c>
      <c r="U3906">
        <v>0</v>
      </c>
      <c r="V3906">
        <v>0</v>
      </c>
      <c r="W3906">
        <v>0</v>
      </c>
      <c r="X3906">
        <v>0</v>
      </c>
      <c r="Y3906">
        <v>0</v>
      </c>
      <c r="Z3906">
        <v>0</v>
      </c>
      <c r="AA3906">
        <v>0</v>
      </c>
      <c r="AB3906">
        <v>0</v>
      </c>
      <c r="AC3906">
        <v>0</v>
      </c>
      <c r="AD3906">
        <v>0</v>
      </c>
      <c r="AE3906">
        <v>0</v>
      </c>
      <c r="AF3906">
        <v>0</v>
      </c>
    </row>
    <row r="3907" spans="1:32">
      <c r="A3907" t="s">
        <v>9510</v>
      </c>
      <c r="B3907" t="s">
        <v>19</v>
      </c>
      <c r="C3907">
        <v>0</v>
      </c>
      <c r="D3907">
        <v>0</v>
      </c>
      <c r="E3907">
        <v>0</v>
      </c>
      <c r="F3907">
        <v>0</v>
      </c>
      <c r="G3907">
        <v>0</v>
      </c>
      <c r="H3907">
        <v>0</v>
      </c>
      <c r="I3907">
        <v>0</v>
      </c>
      <c r="J3907">
        <v>0</v>
      </c>
      <c r="K3907">
        <v>0</v>
      </c>
      <c r="L3907">
        <v>0</v>
      </c>
      <c r="M3907">
        <v>0</v>
      </c>
      <c r="N3907">
        <v>0</v>
      </c>
      <c r="O3907">
        <v>0</v>
      </c>
      <c r="P3907">
        <v>0</v>
      </c>
      <c r="Q3907">
        <v>0</v>
      </c>
      <c r="R3907">
        <v>0</v>
      </c>
      <c r="S3907">
        <v>0</v>
      </c>
      <c r="T3907">
        <v>0</v>
      </c>
      <c r="U3907">
        <v>0</v>
      </c>
      <c r="V3907">
        <v>0</v>
      </c>
      <c r="W3907">
        <v>0</v>
      </c>
      <c r="X3907">
        <v>0</v>
      </c>
      <c r="Y3907">
        <v>0</v>
      </c>
      <c r="Z3907">
        <v>0</v>
      </c>
      <c r="AA3907">
        <v>0</v>
      </c>
      <c r="AB3907">
        <v>0</v>
      </c>
      <c r="AC3907">
        <v>0</v>
      </c>
      <c r="AD3907">
        <v>0</v>
      </c>
      <c r="AE3907">
        <v>0</v>
      </c>
      <c r="AF3907">
        <v>0</v>
      </c>
    </row>
    <row r="3908" spans="1:32">
      <c r="A3908" t="s">
        <v>9511</v>
      </c>
      <c r="B3908" t="s">
        <v>19</v>
      </c>
      <c r="C3908">
        <v>0</v>
      </c>
      <c r="D3908">
        <v>0</v>
      </c>
      <c r="E3908">
        <v>0</v>
      </c>
      <c r="F3908">
        <v>0</v>
      </c>
      <c r="G3908">
        <v>0</v>
      </c>
      <c r="H3908">
        <v>0</v>
      </c>
      <c r="I3908">
        <v>0</v>
      </c>
      <c r="J3908">
        <v>0</v>
      </c>
      <c r="K3908">
        <v>0</v>
      </c>
      <c r="L3908">
        <v>0</v>
      </c>
      <c r="M3908">
        <v>0</v>
      </c>
      <c r="N3908">
        <v>0</v>
      </c>
      <c r="O3908">
        <v>0</v>
      </c>
      <c r="P3908">
        <v>0</v>
      </c>
      <c r="Q3908">
        <v>0</v>
      </c>
      <c r="R3908">
        <v>0</v>
      </c>
      <c r="S3908">
        <v>0</v>
      </c>
      <c r="T3908">
        <v>0</v>
      </c>
      <c r="U3908">
        <v>0</v>
      </c>
      <c r="V3908">
        <v>0</v>
      </c>
      <c r="W3908">
        <v>0</v>
      </c>
      <c r="X3908">
        <v>0</v>
      </c>
      <c r="Y3908">
        <v>0</v>
      </c>
      <c r="Z3908">
        <v>0</v>
      </c>
      <c r="AA3908">
        <v>0</v>
      </c>
      <c r="AB3908">
        <v>0</v>
      </c>
      <c r="AC3908">
        <v>0</v>
      </c>
      <c r="AD3908">
        <v>0</v>
      </c>
      <c r="AE3908">
        <v>0</v>
      </c>
      <c r="AF3908">
        <v>0</v>
      </c>
    </row>
    <row r="3909" spans="1:32">
      <c r="A3909" t="s">
        <v>9512</v>
      </c>
      <c r="B3909" t="s">
        <v>19</v>
      </c>
      <c r="C3909">
        <v>0</v>
      </c>
      <c r="D3909">
        <v>0</v>
      </c>
      <c r="E3909">
        <v>0</v>
      </c>
      <c r="F3909">
        <v>0</v>
      </c>
      <c r="G3909">
        <v>0</v>
      </c>
      <c r="H3909">
        <v>0</v>
      </c>
      <c r="I3909">
        <v>0</v>
      </c>
      <c r="J3909">
        <v>0</v>
      </c>
      <c r="K3909">
        <v>0</v>
      </c>
      <c r="L3909">
        <v>0</v>
      </c>
      <c r="M3909">
        <v>0</v>
      </c>
      <c r="N3909">
        <v>0</v>
      </c>
      <c r="O3909">
        <v>0</v>
      </c>
      <c r="P3909">
        <v>0</v>
      </c>
      <c r="Q3909">
        <v>0</v>
      </c>
      <c r="R3909">
        <v>0</v>
      </c>
      <c r="S3909">
        <v>0</v>
      </c>
      <c r="T3909">
        <v>0</v>
      </c>
      <c r="U3909">
        <v>0</v>
      </c>
      <c r="V3909">
        <v>0</v>
      </c>
      <c r="W3909">
        <v>0</v>
      </c>
      <c r="X3909">
        <v>0</v>
      </c>
      <c r="Y3909">
        <v>0</v>
      </c>
      <c r="Z3909">
        <v>0</v>
      </c>
      <c r="AA3909">
        <v>0</v>
      </c>
      <c r="AB3909">
        <v>0</v>
      </c>
      <c r="AC3909">
        <v>0</v>
      </c>
      <c r="AD3909">
        <v>0</v>
      </c>
      <c r="AE3909">
        <v>0</v>
      </c>
      <c r="AF3909">
        <v>0</v>
      </c>
    </row>
    <row r="3910" spans="1:32">
      <c r="A3910" t="s">
        <v>9513</v>
      </c>
      <c r="B3910" t="s">
        <v>19</v>
      </c>
      <c r="C3910">
        <v>0</v>
      </c>
      <c r="D3910">
        <v>0</v>
      </c>
      <c r="E3910">
        <v>0</v>
      </c>
      <c r="F3910">
        <v>0</v>
      </c>
      <c r="G3910">
        <v>0</v>
      </c>
      <c r="H3910">
        <v>0</v>
      </c>
      <c r="I3910">
        <v>0</v>
      </c>
      <c r="J3910">
        <v>0</v>
      </c>
      <c r="K3910">
        <v>0</v>
      </c>
      <c r="L3910">
        <v>0</v>
      </c>
      <c r="M3910">
        <v>0</v>
      </c>
      <c r="N3910">
        <v>0</v>
      </c>
      <c r="O3910">
        <v>0</v>
      </c>
      <c r="P3910">
        <v>0</v>
      </c>
      <c r="Q3910">
        <v>0</v>
      </c>
      <c r="R3910">
        <v>0</v>
      </c>
      <c r="S3910">
        <v>0</v>
      </c>
      <c r="T3910">
        <v>0</v>
      </c>
      <c r="U3910">
        <v>0</v>
      </c>
      <c r="V3910">
        <v>0</v>
      </c>
      <c r="W3910">
        <v>0</v>
      </c>
      <c r="X3910">
        <v>0</v>
      </c>
      <c r="Y3910">
        <v>0</v>
      </c>
      <c r="Z3910">
        <v>0</v>
      </c>
      <c r="AA3910">
        <v>0</v>
      </c>
      <c r="AB3910">
        <v>0</v>
      </c>
      <c r="AC3910">
        <v>0</v>
      </c>
      <c r="AD3910">
        <v>0</v>
      </c>
      <c r="AE3910">
        <v>0</v>
      </c>
      <c r="AF3910">
        <v>0</v>
      </c>
    </row>
    <row r="3911" spans="1:32">
      <c r="A3911" t="s">
        <v>9514</v>
      </c>
      <c r="B3911" t="s">
        <v>19</v>
      </c>
      <c r="C3911">
        <v>0</v>
      </c>
      <c r="D3911">
        <v>0</v>
      </c>
      <c r="E3911">
        <v>0</v>
      </c>
      <c r="F3911">
        <v>0</v>
      </c>
      <c r="G3911">
        <v>0</v>
      </c>
      <c r="H3911">
        <v>0</v>
      </c>
      <c r="I3911">
        <v>0</v>
      </c>
      <c r="J3911">
        <v>0</v>
      </c>
      <c r="K3911">
        <v>0</v>
      </c>
      <c r="L3911">
        <v>0</v>
      </c>
      <c r="M3911">
        <v>0</v>
      </c>
      <c r="N3911">
        <v>0</v>
      </c>
      <c r="O3911">
        <v>0</v>
      </c>
      <c r="P3911">
        <v>0</v>
      </c>
      <c r="Q3911">
        <v>0</v>
      </c>
      <c r="R3911">
        <v>0</v>
      </c>
      <c r="S3911">
        <v>0</v>
      </c>
      <c r="T3911">
        <v>0</v>
      </c>
      <c r="U3911">
        <v>0</v>
      </c>
      <c r="V3911">
        <v>0</v>
      </c>
      <c r="W3911">
        <v>0</v>
      </c>
      <c r="X3911">
        <v>0</v>
      </c>
      <c r="Y3911">
        <v>0</v>
      </c>
      <c r="Z3911">
        <v>0</v>
      </c>
      <c r="AA3911">
        <v>0</v>
      </c>
      <c r="AB3911">
        <v>0</v>
      </c>
      <c r="AC3911">
        <v>0</v>
      </c>
      <c r="AD3911">
        <v>0</v>
      </c>
      <c r="AE3911">
        <v>0</v>
      </c>
      <c r="AF3911">
        <v>0</v>
      </c>
    </row>
    <row r="3912" spans="1:32">
      <c r="A3912" t="s">
        <v>9515</v>
      </c>
      <c r="B3912" t="s">
        <v>19</v>
      </c>
      <c r="C3912">
        <v>0</v>
      </c>
      <c r="D3912">
        <v>0</v>
      </c>
      <c r="E3912">
        <v>0</v>
      </c>
      <c r="F3912">
        <v>0</v>
      </c>
      <c r="G3912">
        <v>0</v>
      </c>
      <c r="H3912">
        <v>0</v>
      </c>
      <c r="I3912">
        <v>0</v>
      </c>
      <c r="J3912">
        <v>0</v>
      </c>
      <c r="K3912">
        <v>0</v>
      </c>
      <c r="L3912">
        <v>0</v>
      </c>
      <c r="M3912">
        <v>0</v>
      </c>
      <c r="N3912">
        <v>0</v>
      </c>
      <c r="O3912">
        <v>0</v>
      </c>
      <c r="P3912">
        <v>0</v>
      </c>
      <c r="Q3912">
        <v>0</v>
      </c>
      <c r="R3912">
        <v>0</v>
      </c>
      <c r="S3912">
        <v>0</v>
      </c>
      <c r="T3912">
        <v>0</v>
      </c>
      <c r="U3912">
        <v>0</v>
      </c>
      <c r="V3912">
        <v>0</v>
      </c>
      <c r="W3912">
        <v>0</v>
      </c>
      <c r="X3912">
        <v>0</v>
      </c>
      <c r="Y3912">
        <v>0</v>
      </c>
      <c r="Z3912">
        <v>0</v>
      </c>
      <c r="AA3912">
        <v>0</v>
      </c>
      <c r="AB3912">
        <v>0</v>
      </c>
      <c r="AC3912">
        <v>0</v>
      </c>
      <c r="AD3912">
        <v>0</v>
      </c>
      <c r="AE3912">
        <v>0</v>
      </c>
      <c r="AF3912">
        <v>0</v>
      </c>
    </row>
    <row r="3913" spans="1:32">
      <c r="A3913" t="s">
        <v>9516</v>
      </c>
      <c r="B3913" t="s">
        <v>19</v>
      </c>
      <c r="C3913">
        <v>0</v>
      </c>
      <c r="D3913">
        <v>0</v>
      </c>
      <c r="E3913">
        <v>0</v>
      </c>
      <c r="F3913">
        <v>0</v>
      </c>
      <c r="G3913">
        <v>0</v>
      </c>
      <c r="H3913">
        <v>0</v>
      </c>
      <c r="I3913">
        <v>0</v>
      </c>
      <c r="J3913">
        <v>0</v>
      </c>
      <c r="K3913">
        <v>0</v>
      </c>
      <c r="L3913">
        <v>0</v>
      </c>
      <c r="M3913">
        <v>0</v>
      </c>
      <c r="N3913">
        <v>0</v>
      </c>
      <c r="O3913">
        <v>0</v>
      </c>
      <c r="P3913">
        <v>0</v>
      </c>
      <c r="Q3913">
        <v>0</v>
      </c>
      <c r="R3913">
        <v>0</v>
      </c>
      <c r="S3913">
        <v>0</v>
      </c>
      <c r="T3913">
        <v>0</v>
      </c>
      <c r="U3913">
        <v>0</v>
      </c>
      <c r="V3913">
        <v>0</v>
      </c>
      <c r="W3913">
        <v>0</v>
      </c>
      <c r="X3913">
        <v>0</v>
      </c>
      <c r="Y3913">
        <v>0</v>
      </c>
      <c r="Z3913">
        <v>0</v>
      </c>
      <c r="AA3913">
        <v>0</v>
      </c>
      <c r="AB3913">
        <v>0</v>
      </c>
      <c r="AC3913">
        <v>0</v>
      </c>
      <c r="AD3913">
        <v>0</v>
      </c>
      <c r="AE3913">
        <v>0</v>
      </c>
      <c r="AF3913">
        <v>0</v>
      </c>
    </row>
    <row r="3914" spans="1:32">
      <c r="A3914" t="s">
        <v>9517</v>
      </c>
      <c r="B3914" t="s">
        <v>19</v>
      </c>
      <c r="C3914">
        <v>0</v>
      </c>
      <c r="D3914">
        <v>0</v>
      </c>
      <c r="E3914">
        <v>0</v>
      </c>
      <c r="F3914">
        <v>0</v>
      </c>
      <c r="G3914">
        <v>0</v>
      </c>
      <c r="H3914">
        <v>0</v>
      </c>
      <c r="I3914">
        <v>0</v>
      </c>
      <c r="J3914">
        <v>0</v>
      </c>
      <c r="K3914">
        <v>0</v>
      </c>
      <c r="L3914">
        <v>0</v>
      </c>
      <c r="M3914">
        <v>0</v>
      </c>
      <c r="N3914">
        <v>0</v>
      </c>
      <c r="O3914">
        <v>0</v>
      </c>
      <c r="P3914">
        <v>0</v>
      </c>
      <c r="Q3914">
        <v>0</v>
      </c>
      <c r="R3914">
        <v>0</v>
      </c>
      <c r="S3914">
        <v>0</v>
      </c>
      <c r="T3914">
        <v>0</v>
      </c>
      <c r="U3914">
        <v>0</v>
      </c>
      <c r="V3914">
        <v>0</v>
      </c>
      <c r="W3914">
        <v>0</v>
      </c>
      <c r="X3914">
        <v>0</v>
      </c>
      <c r="Y3914">
        <v>0</v>
      </c>
      <c r="Z3914">
        <v>0</v>
      </c>
      <c r="AA3914">
        <v>0</v>
      </c>
      <c r="AB3914">
        <v>0</v>
      </c>
      <c r="AC3914">
        <v>0</v>
      </c>
      <c r="AD3914">
        <v>0</v>
      </c>
      <c r="AE3914">
        <v>0</v>
      </c>
      <c r="AF3914">
        <v>0</v>
      </c>
    </row>
    <row r="3915" spans="1:32">
      <c r="A3915" t="s">
        <v>9518</v>
      </c>
      <c r="B3915" t="s">
        <v>19</v>
      </c>
      <c r="C3915">
        <v>0</v>
      </c>
      <c r="D3915">
        <v>0</v>
      </c>
      <c r="E3915">
        <v>0</v>
      </c>
      <c r="F3915">
        <v>0</v>
      </c>
      <c r="G3915">
        <v>0</v>
      </c>
      <c r="H3915">
        <v>0</v>
      </c>
      <c r="I3915">
        <v>0</v>
      </c>
      <c r="J3915">
        <v>0</v>
      </c>
      <c r="K3915">
        <v>0</v>
      </c>
      <c r="L3915">
        <v>0</v>
      </c>
      <c r="M3915">
        <v>0</v>
      </c>
      <c r="N3915">
        <v>0</v>
      </c>
      <c r="O3915">
        <v>0</v>
      </c>
      <c r="P3915">
        <v>0</v>
      </c>
      <c r="Q3915">
        <v>0</v>
      </c>
      <c r="R3915">
        <v>0</v>
      </c>
      <c r="S3915">
        <v>0</v>
      </c>
      <c r="T3915">
        <v>0</v>
      </c>
      <c r="U3915">
        <v>0</v>
      </c>
      <c r="V3915">
        <v>0</v>
      </c>
      <c r="W3915">
        <v>0</v>
      </c>
      <c r="X3915">
        <v>0</v>
      </c>
      <c r="Y3915">
        <v>0</v>
      </c>
      <c r="Z3915">
        <v>0</v>
      </c>
      <c r="AA3915">
        <v>0</v>
      </c>
      <c r="AB3915">
        <v>0</v>
      </c>
      <c r="AC3915">
        <v>0</v>
      </c>
      <c r="AD3915">
        <v>0</v>
      </c>
      <c r="AE3915">
        <v>0</v>
      </c>
      <c r="AF3915">
        <v>0</v>
      </c>
    </row>
    <row r="3916" spans="1:32">
      <c r="A3916" t="s">
        <v>9519</v>
      </c>
      <c r="B3916" t="s">
        <v>19</v>
      </c>
      <c r="C3916">
        <v>0</v>
      </c>
      <c r="D3916">
        <v>0</v>
      </c>
      <c r="E3916">
        <v>0</v>
      </c>
      <c r="F3916">
        <v>0</v>
      </c>
      <c r="G3916">
        <v>0</v>
      </c>
      <c r="H3916">
        <v>0</v>
      </c>
      <c r="I3916">
        <v>0</v>
      </c>
      <c r="J3916">
        <v>0</v>
      </c>
      <c r="K3916">
        <v>0</v>
      </c>
      <c r="L3916">
        <v>0</v>
      </c>
      <c r="M3916">
        <v>0</v>
      </c>
      <c r="N3916">
        <v>0</v>
      </c>
      <c r="O3916">
        <v>0</v>
      </c>
      <c r="P3916">
        <v>0</v>
      </c>
      <c r="Q3916">
        <v>0</v>
      </c>
      <c r="R3916">
        <v>0</v>
      </c>
      <c r="S3916">
        <v>0</v>
      </c>
      <c r="T3916">
        <v>0</v>
      </c>
      <c r="U3916">
        <v>0</v>
      </c>
      <c r="V3916">
        <v>0</v>
      </c>
      <c r="W3916">
        <v>0</v>
      </c>
      <c r="X3916">
        <v>0</v>
      </c>
      <c r="Y3916">
        <v>0</v>
      </c>
      <c r="Z3916">
        <v>0</v>
      </c>
      <c r="AA3916">
        <v>0</v>
      </c>
      <c r="AB3916">
        <v>0</v>
      </c>
      <c r="AC3916">
        <v>0</v>
      </c>
      <c r="AD3916">
        <v>0</v>
      </c>
      <c r="AE3916">
        <v>0</v>
      </c>
      <c r="AF3916">
        <v>0</v>
      </c>
    </row>
    <row r="3917" spans="1:32">
      <c r="A3917" t="s">
        <v>9520</v>
      </c>
      <c r="B3917" t="s">
        <v>19</v>
      </c>
      <c r="C3917">
        <v>0</v>
      </c>
      <c r="D3917">
        <v>0</v>
      </c>
      <c r="E3917">
        <v>0</v>
      </c>
      <c r="F3917">
        <v>0</v>
      </c>
      <c r="G3917">
        <v>0</v>
      </c>
      <c r="H3917">
        <v>0</v>
      </c>
      <c r="I3917">
        <v>0</v>
      </c>
      <c r="J3917">
        <v>0</v>
      </c>
      <c r="K3917">
        <v>0</v>
      </c>
      <c r="L3917">
        <v>0</v>
      </c>
      <c r="M3917">
        <v>0</v>
      </c>
      <c r="N3917">
        <v>0</v>
      </c>
      <c r="O3917">
        <v>0</v>
      </c>
      <c r="P3917">
        <v>0</v>
      </c>
      <c r="Q3917">
        <v>0</v>
      </c>
      <c r="R3917">
        <v>0</v>
      </c>
      <c r="S3917">
        <v>0</v>
      </c>
      <c r="T3917">
        <v>0</v>
      </c>
      <c r="U3917">
        <v>0</v>
      </c>
      <c r="V3917">
        <v>0</v>
      </c>
      <c r="W3917">
        <v>0</v>
      </c>
      <c r="X3917">
        <v>0</v>
      </c>
      <c r="Y3917">
        <v>0</v>
      </c>
      <c r="Z3917">
        <v>0</v>
      </c>
      <c r="AA3917">
        <v>0</v>
      </c>
      <c r="AB3917">
        <v>0</v>
      </c>
      <c r="AC3917">
        <v>0</v>
      </c>
      <c r="AD3917">
        <v>0</v>
      </c>
      <c r="AE3917">
        <v>0</v>
      </c>
      <c r="AF3917">
        <v>0</v>
      </c>
    </row>
    <row r="3918" spans="1:32">
      <c r="A3918" t="s">
        <v>9521</v>
      </c>
      <c r="B3918" t="s">
        <v>19</v>
      </c>
      <c r="C3918">
        <v>0</v>
      </c>
      <c r="D3918">
        <v>0</v>
      </c>
      <c r="E3918">
        <v>0</v>
      </c>
      <c r="F3918">
        <v>0</v>
      </c>
      <c r="G3918">
        <v>0</v>
      </c>
      <c r="H3918">
        <v>0</v>
      </c>
      <c r="I3918">
        <v>0</v>
      </c>
      <c r="J3918">
        <v>0</v>
      </c>
      <c r="K3918">
        <v>0</v>
      </c>
      <c r="L3918">
        <v>0</v>
      </c>
      <c r="M3918">
        <v>0</v>
      </c>
      <c r="N3918">
        <v>0</v>
      </c>
      <c r="O3918">
        <v>0</v>
      </c>
      <c r="P3918">
        <v>0</v>
      </c>
      <c r="Q3918">
        <v>0</v>
      </c>
      <c r="R3918">
        <v>0</v>
      </c>
      <c r="S3918">
        <v>0</v>
      </c>
      <c r="T3918">
        <v>0</v>
      </c>
      <c r="U3918">
        <v>0</v>
      </c>
      <c r="V3918">
        <v>0</v>
      </c>
      <c r="W3918">
        <v>0</v>
      </c>
      <c r="X3918">
        <v>0</v>
      </c>
      <c r="Y3918">
        <v>0</v>
      </c>
      <c r="Z3918">
        <v>0</v>
      </c>
      <c r="AA3918">
        <v>0</v>
      </c>
      <c r="AB3918">
        <v>0</v>
      </c>
      <c r="AC3918">
        <v>0</v>
      </c>
      <c r="AD3918">
        <v>0</v>
      </c>
      <c r="AE3918">
        <v>0</v>
      </c>
      <c r="AF3918">
        <v>0</v>
      </c>
    </row>
    <row r="3919" spans="1:32">
      <c r="A3919" t="s">
        <v>9522</v>
      </c>
      <c r="B3919" t="s">
        <v>19</v>
      </c>
      <c r="C3919">
        <v>0</v>
      </c>
      <c r="D3919">
        <v>0</v>
      </c>
      <c r="E3919">
        <v>0</v>
      </c>
      <c r="F3919">
        <v>0</v>
      </c>
      <c r="G3919">
        <v>0</v>
      </c>
      <c r="H3919">
        <v>0</v>
      </c>
      <c r="I3919">
        <v>0</v>
      </c>
      <c r="J3919">
        <v>0</v>
      </c>
      <c r="K3919">
        <v>0</v>
      </c>
      <c r="L3919">
        <v>0</v>
      </c>
      <c r="M3919">
        <v>0</v>
      </c>
      <c r="N3919">
        <v>0</v>
      </c>
      <c r="O3919">
        <v>0</v>
      </c>
      <c r="P3919">
        <v>0</v>
      </c>
      <c r="Q3919">
        <v>0</v>
      </c>
      <c r="R3919">
        <v>0</v>
      </c>
      <c r="S3919">
        <v>0</v>
      </c>
      <c r="T3919">
        <v>0</v>
      </c>
      <c r="U3919">
        <v>0</v>
      </c>
      <c r="V3919">
        <v>0</v>
      </c>
      <c r="W3919">
        <v>0</v>
      </c>
      <c r="X3919">
        <v>0</v>
      </c>
      <c r="Y3919">
        <v>0</v>
      </c>
      <c r="Z3919">
        <v>0</v>
      </c>
      <c r="AA3919">
        <v>0</v>
      </c>
      <c r="AB3919">
        <v>0</v>
      </c>
      <c r="AC3919">
        <v>0</v>
      </c>
      <c r="AD3919">
        <v>0</v>
      </c>
      <c r="AE3919">
        <v>0</v>
      </c>
      <c r="AF3919">
        <v>0</v>
      </c>
    </row>
    <row r="3920" spans="1:32">
      <c r="A3920" t="s">
        <v>9523</v>
      </c>
      <c r="B3920" t="s">
        <v>19</v>
      </c>
      <c r="C3920">
        <v>0</v>
      </c>
      <c r="D3920">
        <v>0</v>
      </c>
      <c r="E3920">
        <v>0</v>
      </c>
      <c r="F3920">
        <v>0</v>
      </c>
      <c r="G3920">
        <v>0</v>
      </c>
      <c r="H3920">
        <v>0</v>
      </c>
      <c r="I3920">
        <v>0</v>
      </c>
      <c r="J3920">
        <v>0</v>
      </c>
      <c r="K3920">
        <v>0</v>
      </c>
      <c r="L3920">
        <v>0</v>
      </c>
      <c r="M3920">
        <v>0</v>
      </c>
      <c r="N3920">
        <v>0</v>
      </c>
      <c r="O3920">
        <v>0</v>
      </c>
      <c r="P3920">
        <v>0</v>
      </c>
      <c r="Q3920">
        <v>0</v>
      </c>
      <c r="R3920">
        <v>0</v>
      </c>
      <c r="S3920">
        <v>0</v>
      </c>
      <c r="T3920">
        <v>0</v>
      </c>
      <c r="U3920">
        <v>0</v>
      </c>
      <c r="V3920">
        <v>0</v>
      </c>
      <c r="W3920">
        <v>0</v>
      </c>
      <c r="X3920">
        <v>0</v>
      </c>
      <c r="Y3920">
        <v>0</v>
      </c>
      <c r="Z3920">
        <v>0</v>
      </c>
      <c r="AA3920">
        <v>0</v>
      </c>
      <c r="AB3920">
        <v>0</v>
      </c>
      <c r="AC3920">
        <v>0</v>
      </c>
      <c r="AD3920">
        <v>0</v>
      </c>
      <c r="AE3920">
        <v>0</v>
      </c>
      <c r="AF3920">
        <v>0</v>
      </c>
    </row>
    <row r="3921" spans="1:32">
      <c r="A3921" t="s">
        <v>9524</v>
      </c>
      <c r="B3921" t="s">
        <v>19</v>
      </c>
      <c r="C3921">
        <v>0</v>
      </c>
      <c r="D3921">
        <v>0</v>
      </c>
      <c r="E3921">
        <v>0</v>
      </c>
      <c r="F3921">
        <v>0</v>
      </c>
      <c r="G3921">
        <v>0</v>
      </c>
      <c r="H3921">
        <v>0</v>
      </c>
      <c r="I3921">
        <v>0</v>
      </c>
      <c r="J3921">
        <v>0</v>
      </c>
      <c r="K3921">
        <v>0</v>
      </c>
      <c r="L3921">
        <v>0</v>
      </c>
      <c r="M3921">
        <v>0</v>
      </c>
      <c r="N3921">
        <v>0</v>
      </c>
      <c r="O3921">
        <v>0</v>
      </c>
      <c r="P3921">
        <v>0</v>
      </c>
      <c r="Q3921">
        <v>0</v>
      </c>
      <c r="R3921">
        <v>0</v>
      </c>
      <c r="S3921">
        <v>0</v>
      </c>
      <c r="T3921">
        <v>0</v>
      </c>
      <c r="U3921">
        <v>0</v>
      </c>
      <c r="V3921">
        <v>0</v>
      </c>
      <c r="W3921">
        <v>0</v>
      </c>
      <c r="X3921">
        <v>0</v>
      </c>
      <c r="Y3921">
        <v>0</v>
      </c>
      <c r="Z3921">
        <v>0</v>
      </c>
      <c r="AA3921">
        <v>0</v>
      </c>
      <c r="AB3921">
        <v>0</v>
      </c>
      <c r="AC3921">
        <v>0</v>
      </c>
      <c r="AD3921">
        <v>0</v>
      </c>
      <c r="AE3921">
        <v>0</v>
      </c>
      <c r="AF3921">
        <v>0</v>
      </c>
    </row>
    <row r="3922" spans="1:32">
      <c r="A3922" t="s">
        <v>9525</v>
      </c>
      <c r="B3922" t="s">
        <v>19</v>
      </c>
      <c r="C3922">
        <v>0</v>
      </c>
      <c r="D3922">
        <v>0</v>
      </c>
      <c r="E3922">
        <v>0</v>
      </c>
      <c r="F3922">
        <v>0</v>
      </c>
      <c r="G3922">
        <v>0</v>
      </c>
      <c r="H3922">
        <v>0</v>
      </c>
      <c r="I3922">
        <v>0</v>
      </c>
      <c r="J3922">
        <v>0</v>
      </c>
      <c r="K3922">
        <v>0</v>
      </c>
      <c r="L3922">
        <v>0</v>
      </c>
      <c r="M3922">
        <v>0</v>
      </c>
      <c r="N3922">
        <v>0</v>
      </c>
      <c r="O3922">
        <v>0</v>
      </c>
      <c r="P3922">
        <v>0</v>
      </c>
      <c r="Q3922">
        <v>0</v>
      </c>
      <c r="R3922">
        <v>0</v>
      </c>
      <c r="S3922">
        <v>0</v>
      </c>
      <c r="T3922">
        <v>0</v>
      </c>
      <c r="U3922">
        <v>0</v>
      </c>
      <c r="V3922">
        <v>0</v>
      </c>
      <c r="W3922">
        <v>0</v>
      </c>
      <c r="X3922">
        <v>0</v>
      </c>
      <c r="Y3922">
        <v>0</v>
      </c>
      <c r="Z3922">
        <v>0</v>
      </c>
      <c r="AA3922">
        <v>0</v>
      </c>
      <c r="AB3922">
        <v>0</v>
      </c>
      <c r="AC3922">
        <v>0</v>
      </c>
      <c r="AD3922">
        <v>0</v>
      </c>
      <c r="AE3922">
        <v>0</v>
      </c>
      <c r="AF3922">
        <v>0</v>
      </c>
    </row>
    <row r="3923" spans="1:32">
      <c r="A3923" t="s">
        <v>9526</v>
      </c>
      <c r="B3923" t="s">
        <v>19</v>
      </c>
      <c r="C3923">
        <v>0</v>
      </c>
      <c r="D3923">
        <v>0</v>
      </c>
      <c r="E3923">
        <v>0</v>
      </c>
      <c r="F3923">
        <v>0</v>
      </c>
      <c r="G3923">
        <v>0</v>
      </c>
      <c r="H3923">
        <v>0</v>
      </c>
      <c r="I3923">
        <v>0</v>
      </c>
      <c r="J3923">
        <v>0</v>
      </c>
      <c r="K3923">
        <v>0</v>
      </c>
      <c r="L3923">
        <v>0</v>
      </c>
      <c r="M3923">
        <v>0</v>
      </c>
      <c r="N3923">
        <v>0</v>
      </c>
      <c r="O3923">
        <v>0</v>
      </c>
      <c r="P3923">
        <v>0</v>
      </c>
      <c r="Q3923">
        <v>0</v>
      </c>
      <c r="R3923">
        <v>0</v>
      </c>
      <c r="S3923">
        <v>0</v>
      </c>
      <c r="T3923">
        <v>0</v>
      </c>
      <c r="U3923">
        <v>0</v>
      </c>
      <c r="V3923">
        <v>0</v>
      </c>
      <c r="W3923">
        <v>0</v>
      </c>
      <c r="X3923">
        <v>0</v>
      </c>
      <c r="Y3923">
        <v>0</v>
      </c>
      <c r="Z3923">
        <v>0</v>
      </c>
      <c r="AA3923">
        <v>0</v>
      </c>
      <c r="AB3923">
        <v>0</v>
      </c>
      <c r="AC3923">
        <v>0</v>
      </c>
      <c r="AD3923">
        <v>0</v>
      </c>
      <c r="AE3923">
        <v>0</v>
      </c>
      <c r="AF3923">
        <v>0</v>
      </c>
    </row>
    <row r="3924" spans="1:32">
      <c r="A3924" t="s">
        <v>9527</v>
      </c>
      <c r="B3924" t="s">
        <v>19</v>
      </c>
      <c r="C3924">
        <v>0</v>
      </c>
      <c r="D3924">
        <v>0</v>
      </c>
      <c r="E3924">
        <v>0</v>
      </c>
      <c r="F3924">
        <v>0</v>
      </c>
      <c r="G3924">
        <v>0</v>
      </c>
      <c r="H3924">
        <v>0</v>
      </c>
      <c r="I3924">
        <v>0</v>
      </c>
      <c r="J3924">
        <v>0</v>
      </c>
      <c r="K3924">
        <v>0</v>
      </c>
      <c r="L3924">
        <v>0</v>
      </c>
      <c r="M3924">
        <v>0</v>
      </c>
      <c r="N3924">
        <v>0</v>
      </c>
      <c r="O3924">
        <v>0</v>
      </c>
      <c r="P3924">
        <v>0</v>
      </c>
      <c r="Q3924">
        <v>0</v>
      </c>
      <c r="R3924">
        <v>0</v>
      </c>
      <c r="S3924">
        <v>0</v>
      </c>
      <c r="T3924">
        <v>0</v>
      </c>
      <c r="U3924">
        <v>0</v>
      </c>
      <c r="V3924">
        <v>0</v>
      </c>
      <c r="W3924">
        <v>0</v>
      </c>
      <c r="X3924">
        <v>0</v>
      </c>
      <c r="Y3924">
        <v>0</v>
      </c>
      <c r="Z3924">
        <v>0</v>
      </c>
      <c r="AA3924">
        <v>0</v>
      </c>
      <c r="AB3924">
        <v>0</v>
      </c>
      <c r="AC3924">
        <v>0</v>
      </c>
      <c r="AD3924">
        <v>0</v>
      </c>
      <c r="AE3924">
        <v>0</v>
      </c>
      <c r="AF3924">
        <v>0</v>
      </c>
    </row>
    <row r="3925" spans="1:32">
      <c r="A3925" t="s">
        <v>9528</v>
      </c>
      <c r="B3925" t="s">
        <v>19</v>
      </c>
      <c r="C3925">
        <v>0</v>
      </c>
      <c r="D3925">
        <v>0</v>
      </c>
      <c r="E3925">
        <v>0</v>
      </c>
      <c r="F3925">
        <v>0</v>
      </c>
      <c r="G3925">
        <v>0</v>
      </c>
      <c r="H3925">
        <v>0</v>
      </c>
      <c r="I3925">
        <v>0</v>
      </c>
      <c r="J3925">
        <v>0</v>
      </c>
      <c r="K3925">
        <v>0</v>
      </c>
      <c r="L3925">
        <v>0</v>
      </c>
      <c r="M3925">
        <v>0</v>
      </c>
      <c r="N3925">
        <v>0</v>
      </c>
      <c r="O3925">
        <v>0</v>
      </c>
      <c r="P3925">
        <v>0</v>
      </c>
      <c r="Q3925">
        <v>0</v>
      </c>
      <c r="R3925">
        <v>0</v>
      </c>
      <c r="S3925">
        <v>0</v>
      </c>
      <c r="T3925">
        <v>0</v>
      </c>
      <c r="U3925">
        <v>0</v>
      </c>
      <c r="V3925">
        <v>0</v>
      </c>
      <c r="W3925">
        <v>0</v>
      </c>
      <c r="X3925">
        <v>0</v>
      </c>
      <c r="Y3925">
        <v>0</v>
      </c>
      <c r="Z3925">
        <v>0</v>
      </c>
      <c r="AA3925">
        <v>0</v>
      </c>
      <c r="AB3925">
        <v>0</v>
      </c>
      <c r="AC3925">
        <v>0</v>
      </c>
      <c r="AD3925">
        <v>0</v>
      </c>
      <c r="AE3925">
        <v>0</v>
      </c>
      <c r="AF3925">
        <v>0</v>
      </c>
    </row>
    <row r="3926" spans="1:32">
      <c r="A3926" t="s">
        <v>9529</v>
      </c>
      <c r="B3926" t="s">
        <v>19</v>
      </c>
      <c r="C3926">
        <v>0</v>
      </c>
      <c r="D3926">
        <v>0</v>
      </c>
      <c r="E3926">
        <v>0</v>
      </c>
      <c r="F3926">
        <v>0</v>
      </c>
      <c r="G3926">
        <v>0</v>
      </c>
      <c r="H3926">
        <v>0</v>
      </c>
      <c r="I3926">
        <v>0</v>
      </c>
      <c r="J3926">
        <v>0</v>
      </c>
      <c r="K3926">
        <v>0</v>
      </c>
      <c r="L3926">
        <v>0</v>
      </c>
      <c r="M3926">
        <v>0</v>
      </c>
      <c r="N3926">
        <v>0</v>
      </c>
      <c r="O3926">
        <v>0</v>
      </c>
      <c r="P3926">
        <v>0</v>
      </c>
      <c r="Q3926">
        <v>0</v>
      </c>
      <c r="R3926">
        <v>0</v>
      </c>
      <c r="S3926">
        <v>0</v>
      </c>
      <c r="T3926">
        <v>0</v>
      </c>
      <c r="U3926">
        <v>0</v>
      </c>
      <c r="V3926">
        <v>0</v>
      </c>
      <c r="W3926">
        <v>0</v>
      </c>
      <c r="X3926">
        <v>0</v>
      </c>
      <c r="Y3926">
        <v>0</v>
      </c>
      <c r="Z3926">
        <v>0</v>
      </c>
      <c r="AA3926">
        <v>0</v>
      </c>
      <c r="AB3926">
        <v>0</v>
      </c>
      <c r="AC3926">
        <v>0</v>
      </c>
      <c r="AD3926">
        <v>0</v>
      </c>
      <c r="AE3926">
        <v>0</v>
      </c>
      <c r="AF3926">
        <v>0</v>
      </c>
    </row>
    <row r="3927" spans="1:32">
      <c r="A3927" t="s">
        <v>9530</v>
      </c>
      <c r="B3927" t="s">
        <v>19</v>
      </c>
      <c r="C3927">
        <v>0</v>
      </c>
      <c r="D3927">
        <v>0</v>
      </c>
      <c r="E3927">
        <v>0</v>
      </c>
      <c r="F3927">
        <v>0</v>
      </c>
      <c r="G3927">
        <v>0</v>
      </c>
      <c r="H3927">
        <v>0</v>
      </c>
      <c r="I3927">
        <v>0</v>
      </c>
      <c r="J3927">
        <v>0</v>
      </c>
      <c r="K3927">
        <v>0</v>
      </c>
      <c r="L3927">
        <v>0</v>
      </c>
      <c r="M3927">
        <v>0</v>
      </c>
      <c r="N3927">
        <v>0</v>
      </c>
      <c r="O3927">
        <v>0</v>
      </c>
      <c r="P3927">
        <v>0</v>
      </c>
      <c r="Q3927">
        <v>0</v>
      </c>
      <c r="R3927">
        <v>0</v>
      </c>
      <c r="S3927">
        <v>0</v>
      </c>
      <c r="T3927">
        <v>0</v>
      </c>
      <c r="U3927">
        <v>0</v>
      </c>
      <c r="V3927">
        <v>0</v>
      </c>
      <c r="W3927">
        <v>0</v>
      </c>
      <c r="X3927">
        <v>0</v>
      </c>
      <c r="Y3927">
        <v>0</v>
      </c>
      <c r="Z3927">
        <v>0</v>
      </c>
      <c r="AA3927">
        <v>0</v>
      </c>
      <c r="AB3927">
        <v>0</v>
      </c>
      <c r="AC3927">
        <v>0</v>
      </c>
      <c r="AD3927">
        <v>0</v>
      </c>
      <c r="AE3927">
        <v>0</v>
      </c>
      <c r="AF3927">
        <v>0</v>
      </c>
    </row>
    <row r="3928" spans="1:32">
      <c r="A3928" t="s">
        <v>9531</v>
      </c>
      <c r="B3928" t="s">
        <v>19</v>
      </c>
      <c r="C3928">
        <v>0</v>
      </c>
      <c r="D3928">
        <v>0</v>
      </c>
      <c r="E3928">
        <v>0</v>
      </c>
      <c r="F3928">
        <v>0</v>
      </c>
      <c r="G3928">
        <v>0</v>
      </c>
      <c r="H3928">
        <v>0</v>
      </c>
      <c r="I3928">
        <v>0</v>
      </c>
      <c r="J3928">
        <v>0</v>
      </c>
      <c r="K3928">
        <v>0</v>
      </c>
      <c r="L3928">
        <v>0</v>
      </c>
      <c r="M3928">
        <v>0</v>
      </c>
      <c r="N3928">
        <v>0</v>
      </c>
      <c r="O3928">
        <v>0</v>
      </c>
      <c r="P3928">
        <v>0</v>
      </c>
      <c r="Q3928">
        <v>0</v>
      </c>
      <c r="R3928">
        <v>0</v>
      </c>
      <c r="S3928">
        <v>0</v>
      </c>
      <c r="T3928">
        <v>0</v>
      </c>
      <c r="U3928">
        <v>0</v>
      </c>
      <c r="V3928">
        <v>0</v>
      </c>
      <c r="W3928">
        <v>0</v>
      </c>
      <c r="X3928">
        <v>0</v>
      </c>
      <c r="Y3928">
        <v>0</v>
      </c>
      <c r="Z3928">
        <v>0</v>
      </c>
      <c r="AA3928">
        <v>0</v>
      </c>
      <c r="AB3928">
        <v>0</v>
      </c>
      <c r="AC3928">
        <v>0</v>
      </c>
      <c r="AD3928">
        <v>0</v>
      </c>
      <c r="AE3928">
        <v>0</v>
      </c>
      <c r="AF3928">
        <v>0</v>
      </c>
    </row>
    <row r="3929" spans="1:32">
      <c r="A3929" t="s">
        <v>9532</v>
      </c>
      <c r="B3929" t="s">
        <v>19</v>
      </c>
      <c r="C3929">
        <v>0</v>
      </c>
      <c r="D3929">
        <v>0</v>
      </c>
      <c r="E3929">
        <v>0</v>
      </c>
      <c r="F3929">
        <v>0</v>
      </c>
      <c r="G3929">
        <v>0</v>
      </c>
      <c r="H3929">
        <v>0</v>
      </c>
      <c r="I3929">
        <v>0</v>
      </c>
      <c r="J3929">
        <v>0</v>
      </c>
      <c r="K3929">
        <v>0</v>
      </c>
      <c r="L3929">
        <v>0</v>
      </c>
      <c r="M3929">
        <v>0</v>
      </c>
      <c r="N3929">
        <v>0</v>
      </c>
      <c r="O3929">
        <v>0</v>
      </c>
      <c r="P3929">
        <v>0</v>
      </c>
      <c r="Q3929">
        <v>0</v>
      </c>
      <c r="R3929">
        <v>0</v>
      </c>
      <c r="S3929">
        <v>0</v>
      </c>
      <c r="T3929">
        <v>0</v>
      </c>
      <c r="U3929">
        <v>0</v>
      </c>
      <c r="V3929">
        <v>0</v>
      </c>
      <c r="W3929">
        <v>0</v>
      </c>
      <c r="X3929">
        <v>0</v>
      </c>
      <c r="Y3929">
        <v>0</v>
      </c>
      <c r="Z3929">
        <v>0</v>
      </c>
      <c r="AA3929">
        <v>0</v>
      </c>
      <c r="AB3929">
        <v>0</v>
      </c>
      <c r="AC3929">
        <v>0</v>
      </c>
      <c r="AD3929">
        <v>0</v>
      </c>
      <c r="AE3929">
        <v>0</v>
      </c>
      <c r="AF3929">
        <v>0</v>
      </c>
    </row>
    <row r="3930" spans="1:32">
      <c r="A3930" t="s">
        <v>9533</v>
      </c>
      <c r="B3930" t="s">
        <v>19</v>
      </c>
      <c r="C3930">
        <v>0</v>
      </c>
      <c r="D3930">
        <v>0</v>
      </c>
      <c r="E3930">
        <v>0</v>
      </c>
      <c r="F3930">
        <v>0</v>
      </c>
      <c r="G3930">
        <v>0</v>
      </c>
      <c r="H3930">
        <v>0</v>
      </c>
      <c r="I3930">
        <v>0</v>
      </c>
      <c r="J3930">
        <v>0</v>
      </c>
      <c r="K3930">
        <v>0</v>
      </c>
      <c r="L3930">
        <v>0</v>
      </c>
      <c r="M3930">
        <v>0</v>
      </c>
      <c r="N3930">
        <v>0</v>
      </c>
      <c r="O3930">
        <v>0</v>
      </c>
      <c r="P3930">
        <v>0</v>
      </c>
      <c r="Q3930">
        <v>0</v>
      </c>
      <c r="R3930">
        <v>0</v>
      </c>
      <c r="S3930">
        <v>0</v>
      </c>
      <c r="T3930">
        <v>0</v>
      </c>
      <c r="U3930">
        <v>0</v>
      </c>
      <c r="V3930">
        <v>0</v>
      </c>
      <c r="W3930">
        <v>0</v>
      </c>
      <c r="X3930">
        <v>0</v>
      </c>
      <c r="Y3930">
        <v>0</v>
      </c>
      <c r="Z3930">
        <v>0</v>
      </c>
      <c r="AA3930">
        <v>0</v>
      </c>
      <c r="AB3930">
        <v>0</v>
      </c>
      <c r="AC3930">
        <v>0</v>
      </c>
      <c r="AD3930">
        <v>0</v>
      </c>
      <c r="AE3930">
        <v>0</v>
      </c>
      <c r="AF3930">
        <v>0</v>
      </c>
    </row>
    <row r="3931" spans="1:32">
      <c r="A3931" t="s">
        <v>9534</v>
      </c>
      <c r="B3931" t="s">
        <v>19</v>
      </c>
      <c r="C3931">
        <v>0</v>
      </c>
      <c r="D3931">
        <v>0</v>
      </c>
      <c r="E3931">
        <v>0</v>
      </c>
      <c r="F3931">
        <v>0</v>
      </c>
      <c r="G3931">
        <v>0</v>
      </c>
      <c r="H3931">
        <v>0</v>
      </c>
      <c r="I3931">
        <v>0</v>
      </c>
      <c r="J3931">
        <v>0</v>
      </c>
      <c r="K3931">
        <v>0</v>
      </c>
      <c r="L3931">
        <v>0</v>
      </c>
      <c r="M3931">
        <v>0</v>
      </c>
      <c r="N3931">
        <v>0</v>
      </c>
      <c r="O3931">
        <v>0</v>
      </c>
      <c r="P3931">
        <v>0</v>
      </c>
      <c r="Q3931">
        <v>0</v>
      </c>
      <c r="R3931">
        <v>0</v>
      </c>
      <c r="S3931">
        <v>0</v>
      </c>
      <c r="T3931">
        <v>0</v>
      </c>
      <c r="U3931">
        <v>0</v>
      </c>
      <c r="V3931">
        <v>0</v>
      </c>
      <c r="W3931">
        <v>0</v>
      </c>
      <c r="X3931">
        <v>0</v>
      </c>
      <c r="Y3931">
        <v>0</v>
      </c>
      <c r="Z3931">
        <v>0</v>
      </c>
      <c r="AA3931">
        <v>0</v>
      </c>
      <c r="AB3931">
        <v>0</v>
      </c>
      <c r="AC3931">
        <v>0</v>
      </c>
      <c r="AD3931">
        <v>0</v>
      </c>
      <c r="AE3931">
        <v>0</v>
      </c>
      <c r="AF3931">
        <v>0</v>
      </c>
    </row>
    <row r="3932" spans="1:32">
      <c r="A3932" t="s">
        <v>9535</v>
      </c>
      <c r="B3932" t="s">
        <v>19</v>
      </c>
      <c r="C3932">
        <v>0</v>
      </c>
      <c r="D3932">
        <v>0</v>
      </c>
      <c r="E3932">
        <v>0</v>
      </c>
      <c r="F3932">
        <v>0</v>
      </c>
      <c r="G3932">
        <v>0</v>
      </c>
      <c r="H3932">
        <v>0</v>
      </c>
      <c r="I3932">
        <v>0</v>
      </c>
      <c r="J3932">
        <v>0</v>
      </c>
      <c r="K3932">
        <v>0</v>
      </c>
      <c r="L3932">
        <v>0</v>
      </c>
      <c r="M3932">
        <v>0</v>
      </c>
      <c r="N3932">
        <v>0</v>
      </c>
      <c r="O3932">
        <v>0</v>
      </c>
      <c r="P3932">
        <v>0</v>
      </c>
      <c r="Q3932">
        <v>0</v>
      </c>
      <c r="R3932">
        <v>0</v>
      </c>
      <c r="S3932">
        <v>0</v>
      </c>
      <c r="T3932">
        <v>0</v>
      </c>
      <c r="U3932">
        <v>0</v>
      </c>
      <c r="V3932">
        <v>0</v>
      </c>
      <c r="W3932">
        <v>0</v>
      </c>
      <c r="X3932">
        <v>0</v>
      </c>
      <c r="Y3932">
        <v>0</v>
      </c>
      <c r="Z3932">
        <v>0</v>
      </c>
      <c r="AA3932">
        <v>0</v>
      </c>
      <c r="AB3932">
        <v>0</v>
      </c>
      <c r="AC3932">
        <v>0</v>
      </c>
      <c r="AD3932">
        <v>0</v>
      </c>
      <c r="AE3932">
        <v>0</v>
      </c>
      <c r="AF3932">
        <v>0</v>
      </c>
    </row>
    <row r="3933" spans="1:32">
      <c r="A3933" t="s">
        <v>9536</v>
      </c>
      <c r="B3933" t="s">
        <v>19</v>
      </c>
      <c r="C3933">
        <v>0</v>
      </c>
      <c r="D3933">
        <v>0</v>
      </c>
      <c r="E3933">
        <v>0</v>
      </c>
      <c r="F3933">
        <v>0</v>
      </c>
      <c r="G3933">
        <v>0</v>
      </c>
      <c r="H3933">
        <v>0</v>
      </c>
      <c r="I3933">
        <v>0</v>
      </c>
      <c r="J3933">
        <v>0</v>
      </c>
      <c r="K3933">
        <v>0</v>
      </c>
      <c r="L3933">
        <v>0</v>
      </c>
      <c r="M3933">
        <v>0</v>
      </c>
      <c r="N3933">
        <v>0</v>
      </c>
      <c r="O3933">
        <v>0</v>
      </c>
      <c r="P3933">
        <v>0</v>
      </c>
      <c r="Q3933">
        <v>0</v>
      </c>
      <c r="R3933">
        <v>0</v>
      </c>
      <c r="S3933">
        <v>0</v>
      </c>
      <c r="T3933">
        <v>0</v>
      </c>
      <c r="U3933">
        <v>0</v>
      </c>
      <c r="V3933">
        <v>0</v>
      </c>
      <c r="W3933">
        <v>0</v>
      </c>
      <c r="X3933">
        <v>0</v>
      </c>
      <c r="Y3933">
        <v>0</v>
      </c>
      <c r="Z3933">
        <v>0</v>
      </c>
      <c r="AA3933">
        <v>0</v>
      </c>
      <c r="AB3933">
        <v>0</v>
      </c>
      <c r="AC3933">
        <v>0</v>
      </c>
      <c r="AD3933">
        <v>0</v>
      </c>
      <c r="AE3933">
        <v>0</v>
      </c>
      <c r="AF3933">
        <v>0</v>
      </c>
    </row>
    <row r="3934" spans="1:32">
      <c r="A3934" t="s">
        <v>9537</v>
      </c>
      <c r="B3934" t="s">
        <v>19</v>
      </c>
      <c r="C3934">
        <v>0</v>
      </c>
      <c r="D3934">
        <v>0</v>
      </c>
      <c r="E3934">
        <v>0</v>
      </c>
      <c r="F3934">
        <v>0</v>
      </c>
      <c r="G3934">
        <v>0</v>
      </c>
      <c r="H3934">
        <v>0</v>
      </c>
      <c r="I3934">
        <v>0</v>
      </c>
      <c r="J3934">
        <v>0</v>
      </c>
      <c r="K3934">
        <v>0</v>
      </c>
      <c r="L3934">
        <v>0</v>
      </c>
      <c r="M3934">
        <v>0</v>
      </c>
      <c r="N3934">
        <v>0</v>
      </c>
      <c r="O3934">
        <v>0</v>
      </c>
      <c r="P3934">
        <v>0</v>
      </c>
      <c r="Q3934">
        <v>0</v>
      </c>
      <c r="R3934">
        <v>0</v>
      </c>
      <c r="S3934">
        <v>0</v>
      </c>
      <c r="T3934">
        <v>0</v>
      </c>
      <c r="U3934">
        <v>0</v>
      </c>
      <c r="V3934">
        <v>0</v>
      </c>
      <c r="W3934">
        <v>0</v>
      </c>
      <c r="X3934">
        <v>0</v>
      </c>
      <c r="Y3934">
        <v>0</v>
      </c>
      <c r="Z3934">
        <v>0</v>
      </c>
      <c r="AA3934">
        <v>0</v>
      </c>
      <c r="AB3934">
        <v>0</v>
      </c>
      <c r="AC3934">
        <v>0</v>
      </c>
      <c r="AD3934">
        <v>0</v>
      </c>
      <c r="AE3934">
        <v>0</v>
      </c>
      <c r="AF3934">
        <v>0</v>
      </c>
    </row>
    <row r="3935" spans="1:32">
      <c r="A3935" t="s">
        <v>9538</v>
      </c>
      <c r="B3935" t="s">
        <v>19</v>
      </c>
      <c r="C3935">
        <v>0</v>
      </c>
      <c r="D3935">
        <v>0</v>
      </c>
      <c r="E3935">
        <v>0</v>
      </c>
      <c r="F3935">
        <v>0</v>
      </c>
      <c r="G3935">
        <v>0</v>
      </c>
      <c r="H3935">
        <v>0</v>
      </c>
      <c r="I3935">
        <v>0</v>
      </c>
      <c r="J3935">
        <v>0</v>
      </c>
      <c r="K3935">
        <v>0</v>
      </c>
      <c r="L3935">
        <v>0</v>
      </c>
      <c r="M3935">
        <v>0</v>
      </c>
      <c r="N3935">
        <v>0</v>
      </c>
      <c r="O3935">
        <v>0</v>
      </c>
      <c r="P3935">
        <v>0</v>
      </c>
      <c r="Q3935">
        <v>0</v>
      </c>
      <c r="R3935">
        <v>0</v>
      </c>
      <c r="S3935">
        <v>0</v>
      </c>
      <c r="T3935">
        <v>0</v>
      </c>
      <c r="U3935">
        <v>0</v>
      </c>
      <c r="V3935">
        <v>0</v>
      </c>
      <c r="W3935">
        <v>0</v>
      </c>
      <c r="X3935">
        <v>0</v>
      </c>
      <c r="Y3935">
        <v>0</v>
      </c>
      <c r="Z3935">
        <v>0</v>
      </c>
      <c r="AA3935">
        <v>0</v>
      </c>
      <c r="AB3935">
        <v>0</v>
      </c>
      <c r="AC3935">
        <v>0</v>
      </c>
      <c r="AD3935">
        <v>0</v>
      </c>
      <c r="AE3935">
        <v>0</v>
      </c>
      <c r="AF3935">
        <v>0</v>
      </c>
    </row>
    <row r="3936" spans="1:32">
      <c r="A3936" t="s">
        <v>9539</v>
      </c>
      <c r="B3936" t="s">
        <v>19</v>
      </c>
      <c r="C3936">
        <v>0</v>
      </c>
      <c r="D3936">
        <v>0</v>
      </c>
      <c r="E3936">
        <v>0</v>
      </c>
      <c r="F3936">
        <v>0</v>
      </c>
      <c r="G3936">
        <v>0</v>
      </c>
      <c r="H3936">
        <v>0</v>
      </c>
      <c r="I3936">
        <v>0</v>
      </c>
      <c r="J3936">
        <v>0</v>
      </c>
      <c r="K3936">
        <v>0</v>
      </c>
      <c r="L3936">
        <v>0</v>
      </c>
      <c r="M3936">
        <v>0</v>
      </c>
      <c r="N3936">
        <v>0</v>
      </c>
      <c r="O3936">
        <v>0</v>
      </c>
      <c r="P3936">
        <v>0</v>
      </c>
      <c r="Q3936">
        <v>0</v>
      </c>
      <c r="R3936">
        <v>0</v>
      </c>
      <c r="S3936">
        <v>0</v>
      </c>
      <c r="T3936">
        <v>0</v>
      </c>
      <c r="U3936">
        <v>0</v>
      </c>
      <c r="V3936">
        <v>0</v>
      </c>
      <c r="W3936">
        <v>0</v>
      </c>
      <c r="X3936">
        <v>0</v>
      </c>
      <c r="Y3936">
        <v>0</v>
      </c>
      <c r="Z3936">
        <v>0</v>
      </c>
      <c r="AA3936">
        <v>0</v>
      </c>
      <c r="AB3936">
        <v>0</v>
      </c>
      <c r="AC3936">
        <v>0</v>
      </c>
      <c r="AD3936">
        <v>0</v>
      </c>
      <c r="AE3936">
        <v>0</v>
      </c>
      <c r="AF3936">
        <v>0</v>
      </c>
    </row>
    <row r="3937" spans="1:32">
      <c r="A3937" t="s">
        <v>9540</v>
      </c>
      <c r="B3937" t="s">
        <v>19</v>
      </c>
      <c r="C3937">
        <v>0</v>
      </c>
      <c r="D3937">
        <v>0</v>
      </c>
      <c r="E3937">
        <v>0</v>
      </c>
      <c r="F3937">
        <v>0</v>
      </c>
      <c r="G3937">
        <v>0</v>
      </c>
      <c r="H3937">
        <v>0</v>
      </c>
      <c r="I3937">
        <v>0</v>
      </c>
      <c r="J3937">
        <v>0</v>
      </c>
      <c r="K3937">
        <v>0</v>
      </c>
      <c r="L3937">
        <v>0</v>
      </c>
      <c r="M3937">
        <v>0</v>
      </c>
      <c r="N3937">
        <v>0</v>
      </c>
      <c r="O3937">
        <v>0</v>
      </c>
      <c r="P3937">
        <v>0</v>
      </c>
      <c r="Q3937">
        <v>0</v>
      </c>
      <c r="R3937">
        <v>0</v>
      </c>
      <c r="S3937">
        <v>0</v>
      </c>
      <c r="T3937">
        <v>0</v>
      </c>
      <c r="U3937">
        <v>0</v>
      </c>
      <c r="V3937">
        <v>0</v>
      </c>
      <c r="W3937">
        <v>0</v>
      </c>
      <c r="X3937">
        <v>0</v>
      </c>
      <c r="Y3937">
        <v>0</v>
      </c>
      <c r="Z3937">
        <v>0</v>
      </c>
      <c r="AA3937">
        <v>0</v>
      </c>
      <c r="AB3937">
        <v>0</v>
      </c>
      <c r="AC3937">
        <v>0</v>
      </c>
      <c r="AD3937">
        <v>0</v>
      </c>
      <c r="AE3937">
        <v>0</v>
      </c>
      <c r="AF3937">
        <v>0</v>
      </c>
    </row>
    <row r="3938" spans="1:32">
      <c r="A3938" t="s">
        <v>9541</v>
      </c>
      <c r="B3938" t="s">
        <v>19</v>
      </c>
      <c r="C3938">
        <v>0</v>
      </c>
      <c r="D3938">
        <v>0</v>
      </c>
      <c r="E3938">
        <v>0</v>
      </c>
      <c r="F3938">
        <v>0</v>
      </c>
      <c r="G3938">
        <v>0</v>
      </c>
      <c r="H3938">
        <v>0</v>
      </c>
      <c r="I3938">
        <v>0</v>
      </c>
      <c r="J3938">
        <v>0</v>
      </c>
      <c r="K3938">
        <v>0</v>
      </c>
      <c r="L3938">
        <v>0</v>
      </c>
      <c r="M3938">
        <v>0</v>
      </c>
      <c r="N3938">
        <v>0</v>
      </c>
      <c r="O3938">
        <v>0</v>
      </c>
      <c r="P3938">
        <v>0</v>
      </c>
      <c r="Q3938">
        <v>0</v>
      </c>
      <c r="R3938">
        <v>0</v>
      </c>
      <c r="S3938">
        <v>0</v>
      </c>
      <c r="T3938">
        <v>0</v>
      </c>
      <c r="U3938">
        <v>0</v>
      </c>
      <c r="V3938">
        <v>0</v>
      </c>
      <c r="W3938">
        <v>0</v>
      </c>
      <c r="X3938">
        <v>0</v>
      </c>
      <c r="Y3938">
        <v>0</v>
      </c>
      <c r="Z3938">
        <v>0</v>
      </c>
      <c r="AA3938">
        <v>0</v>
      </c>
      <c r="AB3938">
        <v>0</v>
      </c>
      <c r="AC3938">
        <v>0</v>
      </c>
      <c r="AD3938">
        <v>0</v>
      </c>
      <c r="AE3938">
        <v>0</v>
      </c>
      <c r="AF3938">
        <v>0</v>
      </c>
    </row>
    <row r="3939" spans="1:32">
      <c r="A3939" t="s">
        <v>9542</v>
      </c>
      <c r="B3939" t="s">
        <v>19</v>
      </c>
      <c r="C3939">
        <v>0</v>
      </c>
      <c r="D3939">
        <v>0</v>
      </c>
      <c r="E3939">
        <v>0</v>
      </c>
      <c r="F3939">
        <v>0</v>
      </c>
      <c r="G3939">
        <v>0</v>
      </c>
      <c r="H3939">
        <v>0</v>
      </c>
      <c r="I3939">
        <v>0</v>
      </c>
      <c r="J3939">
        <v>0</v>
      </c>
      <c r="K3939">
        <v>0</v>
      </c>
      <c r="L3939">
        <v>0</v>
      </c>
      <c r="M3939">
        <v>0</v>
      </c>
      <c r="N3939">
        <v>0</v>
      </c>
      <c r="O3939">
        <v>0</v>
      </c>
      <c r="P3939">
        <v>0</v>
      </c>
      <c r="Q3939">
        <v>0</v>
      </c>
      <c r="R3939">
        <v>0</v>
      </c>
      <c r="S3939">
        <v>0</v>
      </c>
      <c r="T3939">
        <v>0</v>
      </c>
      <c r="U3939">
        <v>0</v>
      </c>
      <c r="V3939">
        <v>0</v>
      </c>
      <c r="W3939">
        <v>0</v>
      </c>
      <c r="X3939">
        <v>0</v>
      </c>
      <c r="Y3939">
        <v>0</v>
      </c>
      <c r="Z3939">
        <v>0</v>
      </c>
      <c r="AA3939">
        <v>0</v>
      </c>
      <c r="AB3939">
        <v>0</v>
      </c>
      <c r="AC3939">
        <v>0</v>
      </c>
      <c r="AD3939">
        <v>0</v>
      </c>
      <c r="AE3939">
        <v>0</v>
      </c>
      <c r="AF3939">
        <v>0</v>
      </c>
    </row>
    <row r="3940" spans="1:32">
      <c r="A3940" t="s">
        <v>9543</v>
      </c>
      <c r="B3940" t="s">
        <v>19</v>
      </c>
      <c r="C3940">
        <v>0</v>
      </c>
      <c r="D3940">
        <v>0</v>
      </c>
      <c r="E3940">
        <v>0</v>
      </c>
      <c r="F3940">
        <v>0</v>
      </c>
      <c r="G3940">
        <v>0</v>
      </c>
      <c r="H3940">
        <v>0</v>
      </c>
      <c r="I3940">
        <v>0</v>
      </c>
      <c r="J3940">
        <v>0</v>
      </c>
      <c r="K3940">
        <v>0</v>
      </c>
      <c r="L3940">
        <v>0</v>
      </c>
      <c r="M3940">
        <v>0</v>
      </c>
      <c r="N3940">
        <v>0</v>
      </c>
      <c r="O3940">
        <v>0</v>
      </c>
      <c r="P3940">
        <v>0</v>
      </c>
      <c r="Q3940">
        <v>0</v>
      </c>
      <c r="R3940">
        <v>0</v>
      </c>
      <c r="S3940">
        <v>0</v>
      </c>
      <c r="T3940">
        <v>0</v>
      </c>
      <c r="U3940">
        <v>0</v>
      </c>
      <c r="V3940">
        <v>0</v>
      </c>
      <c r="W3940">
        <v>0</v>
      </c>
      <c r="X3940">
        <v>0</v>
      </c>
      <c r="Y3940">
        <v>0</v>
      </c>
      <c r="Z3940">
        <v>0</v>
      </c>
      <c r="AA3940">
        <v>0</v>
      </c>
      <c r="AB3940">
        <v>0</v>
      </c>
      <c r="AC3940">
        <v>0</v>
      </c>
      <c r="AD3940">
        <v>0</v>
      </c>
      <c r="AE3940">
        <v>0</v>
      </c>
      <c r="AF3940">
        <v>0</v>
      </c>
    </row>
    <row r="3941" spans="1:32">
      <c r="A3941" t="s">
        <v>9544</v>
      </c>
      <c r="B3941" t="s">
        <v>19</v>
      </c>
      <c r="C3941">
        <v>0</v>
      </c>
      <c r="D3941">
        <v>0</v>
      </c>
      <c r="E3941">
        <v>0</v>
      </c>
      <c r="F3941">
        <v>0</v>
      </c>
      <c r="G3941">
        <v>0</v>
      </c>
      <c r="H3941">
        <v>0</v>
      </c>
      <c r="I3941">
        <v>0</v>
      </c>
      <c r="J3941">
        <v>0</v>
      </c>
      <c r="K3941">
        <v>0</v>
      </c>
      <c r="L3941">
        <v>0</v>
      </c>
      <c r="M3941">
        <v>0</v>
      </c>
      <c r="N3941">
        <v>0</v>
      </c>
      <c r="O3941">
        <v>0</v>
      </c>
      <c r="P3941">
        <v>0</v>
      </c>
      <c r="Q3941">
        <v>0</v>
      </c>
      <c r="R3941">
        <v>0</v>
      </c>
      <c r="S3941">
        <v>0</v>
      </c>
      <c r="T3941">
        <v>0</v>
      </c>
      <c r="U3941">
        <v>0</v>
      </c>
      <c r="V3941">
        <v>0</v>
      </c>
      <c r="W3941">
        <v>0</v>
      </c>
      <c r="X3941">
        <v>0</v>
      </c>
      <c r="Y3941">
        <v>0</v>
      </c>
      <c r="Z3941">
        <v>0</v>
      </c>
      <c r="AA3941">
        <v>0</v>
      </c>
      <c r="AB3941">
        <v>0</v>
      </c>
      <c r="AC3941">
        <v>0</v>
      </c>
      <c r="AD3941">
        <v>0</v>
      </c>
      <c r="AE3941">
        <v>0</v>
      </c>
      <c r="AF3941">
        <v>0</v>
      </c>
    </row>
    <row r="3942" spans="1:32">
      <c r="A3942" t="s">
        <v>9545</v>
      </c>
      <c r="B3942" t="s">
        <v>19</v>
      </c>
      <c r="C3942">
        <v>0</v>
      </c>
      <c r="D3942">
        <v>0</v>
      </c>
      <c r="E3942">
        <v>0</v>
      </c>
      <c r="F3942">
        <v>0</v>
      </c>
      <c r="G3942">
        <v>0</v>
      </c>
      <c r="H3942">
        <v>0</v>
      </c>
      <c r="I3942">
        <v>0</v>
      </c>
      <c r="J3942">
        <v>0</v>
      </c>
      <c r="K3942">
        <v>0</v>
      </c>
      <c r="L3942">
        <v>0</v>
      </c>
      <c r="M3942">
        <v>0</v>
      </c>
      <c r="N3942">
        <v>0</v>
      </c>
      <c r="O3942">
        <v>0</v>
      </c>
      <c r="P3942">
        <v>0</v>
      </c>
      <c r="Q3942">
        <v>0</v>
      </c>
      <c r="R3942">
        <v>0</v>
      </c>
      <c r="S3942">
        <v>0</v>
      </c>
      <c r="T3942">
        <v>0</v>
      </c>
      <c r="U3942">
        <v>0</v>
      </c>
      <c r="V3942">
        <v>0</v>
      </c>
      <c r="W3942">
        <v>0</v>
      </c>
      <c r="X3942">
        <v>0</v>
      </c>
      <c r="Y3942">
        <v>0</v>
      </c>
      <c r="Z3942">
        <v>0</v>
      </c>
      <c r="AA3942">
        <v>0</v>
      </c>
      <c r="AB3942">
        <v>0</v>
      </c>
      <c r="AC3942">
        <v>0</v>
      </c>
      <c r="AD3942">
        <v>0</v>
      </c>
      <c r="AE3942">
        <v>0</v>
      </c>
      <c r="AF3942">
        <v>0</v>
      </c>
    </row>
    <row r="3943" spans="1:32">
      <c r="A3943" t="s">
        <v>9546</v>
      </c>
      <c r="B3943" t="s">
        <v>19</v>
      </c>
      <c r="C3943">
        <v>0</v>
      </c>
      <c r="D3943">
        <v>0</v>
      </c>
      <c r="E3943">
        <v>0</v>
      </c>
      <c r="F3943">
        <v>0</v>
      </c>
      <c r="G3943">
        <v>0</v>
      </c>
      <c r="H3943">
        <v>0</v>
      </c>
      <c r="I3943">
        <v>0</v>
      </c>
      <c r="J3943">
        <v>0</v>
      </c>
      <c r="K3943">
        <v>0</v>
      </c>
      <c r="L3943">
        <v>0</v>
      </c>
      <c r="M3943">
        <v>0</v>
      </c>
      <c r="N3943">
        <v>0</v>
      </c>
      <c r="O3943">
        <v>0</v>
      </c>
      <c r="P3943">
        <v>0</v>
      </c>
      <c r="Q3943">
        <v>0</v>
      </c>
      <c r="R3943">
        <v>0</v>
      </c>
      <c r="S3943">
        <v>0</v>
      </c>
      <c r="T3943">
        <v>0</v>
      </c>
      <c r="U3943">
        <v>0</v>
      </c>
      <c r="V3943">
        <v>0</v>
      </c>
      <c r="W3943">
        <v>0</v>
      </c>
      <c r="X3943">
        <v>0</v>
      </c>
      <c r="Y3943">
        <v>0</v>
      </c>
      <c r="Z3943">
        <v>0</v>
      </c>
      <c r="AA3943">
        <v>0</v>
      </c>
      <c r="AB3943">
        <v>0</v>
      </c>
      <c r="AC3943">
        <v>0</v>
      </c>
      <c r="AD3943">
        <v>0</v>
      </c>
      <c r="AE3943">
        <v>0</v>
      </c>
      <c r="AF3943">
        <v>0</v>
      </c>
    </row>
    <row r="3944" spans="1:32">
      <c r="A3944" t="s">
        <v>9547</v>
      </c>
      <c r="B3944" t="s">
        <v>19</v>
      </c>
      <c r="C3944">
        <v>0</v>
      </c>
      <c r="D3944">
        <v>0</v>
      </c>
      <c r="E3944">
        <v>0</v>
      </c>
      <c r="F3944">
        <v>0</v>
      </c>
      <c r="G3944">
        <v>0</v>
      </c>
      <c r="H3944">
        <v>0</v>
      </c>
      <c r="I3944">
        <v>0</v>
      </c>
      <c r="J3944">
        <v>0</v>
      </c>
      <c r="K3944">
        <v>0</v>
      </c>
      <c r="L3944">
        <v>0</v>
      </c>
      <c r="M3944">
        <v>0</v>
      </c>
      <c r="N3944">
        <v>0</v>
      </c>
      <c r="O3944">
        <v>0</v>
      </c>
      <c r="P3944">
        <v>0</v>
      </c>
      <c r="Q3944">
        <v>0</v>
      </c>
      <c r="R3944">
        <v>0</v>
      </c>
      <c r="S3944">
        <v>0</v>
      </c>
      <c r="T3944">
        <v>0</v>
      </c>
      <c r="U3944">
        <v>0</v>
      </c>
      <c r="V3944">
        <v>0</v>
      </c>
      <c r="W3944">
        <v>0</v>
      </c>
      <c r="X3944">
        <v>0</v>
      </c>
      <c r="Y3944">
        <v>0</v>
      </c>
      <c r="Z3944">
        <v>0</v>
      </c>
      <c r="AA3944">
        <v>0</v>
      </c>
      <c r="AB3944">
        <v>0</v>
      </c>
      <c r="AC3944">
        <v>0</v>
      </c>
      <c r="AD3944">
        <v>0</v>
      </c>
      <c r="AE3944">
        <v>0</v>
      </c>
      <c r="AF3944">
        <v>0</v>
      </c>
    </row>
    <row r="3945" spans="1:32">
      <c r="A3945" t="s">
        <v>9548</v>
      </c>
      <c r="B3945" t="s">
        <v>19</v>
      </c>
      <c r="C3945">
        <v>0</v>
      </c>
      <c r="D3945">
        <v>0</v>
      </c>
      <c r="E3945">
        <v>0</v>
      </c>
      <c r="F3945">
        <v>0</v>
      </c>
      <c r="G3945">
        <v>0</v>
      </c>
      <c r="H3945">
        <v>0</v>
      </c>
      <c r="I3945">
        <v>0</v>
      </c>
      <c r="J3945">
        <v>0</v>
      </c>
      <c r="K3945">
        <v>0</v>
      </c>
      <c r="L3945">
        <v>0</v>
      </c>
      <c r="M3945">
        <v>0</v>
      </c>
      <c r="N3945">
        <v>0</v>
      </c>
      <c r="O3945">
        <v>0</v>
      </c>
      <c r="P3945">
        <v>0</v>
      </c>
      <c r="Q3945">
        <v>0</v>
      </c>
      <c r="R3945">
        <v>0</v>
      </c>
      <c r="S3945">
        <v>0</v>
      </c>
      <c r="T3945">
        <v>0</v>
      </c>
      <c r="U3945">
        <v>0</v>
      </c>
      <c r="V3945">
        <v>0</v>
      </c>
      <c r="W3945">
        <v>0</v>
      </c>
      <c r="X3945">
        <v>0</v>
      </c>
      <c r="Y3945">
        <v>0</v>
      </c>
      <c r="Z3945">
        <v>0</v>
      </c>
      <c r="AA3945">
        <v>0</v>
      </c>
      <c r="AB3945">
        <v>0</v>
      </c>
      <c r="AC3945">
        <v>0</v>
      </c>
      <c r="AD3945">
        <v>0</v>
      </c>
      <c r="AE3945">
        <v>0</v>
      </c>
      <c r="AF3945">
        <v>0</v>
      </c>
    </row>
    <row r="3946" spans="1:32">
      <c r="A3946" t="s">
        <v>9549</v>
      </c>
      <c r="B3946" t="s">
        <v>19</v>
      </c>
      <c r="C3946">
        <v>0</v>
      </c>
      <c r="D3946">
        <v>0</v>
      </c>
      <c r="E3946">
        <v>0</v>
      </c>
      <c r="F3946">
        <v>0</v>
      </c>
      <c r="G3946">
        <v>0</v>
      </c>
      <c r="H3946">
        <v>0</v>
      </c>
      <c r="I3946">
        <v>0</v>
      </c>
      <c r="J3946">
        <v>0</v>
      </c>
      <c r="K3946">
        <v>0</v>
      </c>
      <c r="L3946">
        <v>0</v>
      </c>
      <c r="M3946">
        <v>0</v>
      </c>
      <c r="N3946">
        <v>0</v>
      </c>
      <c r="O3946">
        <v>0</v>
      </c>
      <c r="P3946">
        <v>0</v>
      </c>
      <c r="Q3946">
        <v>0</v>
      </c>
      <c r="R3946">
        <v>0</v>
      </c>
      <c r="S3946">
        <v>0</v>
      </c>
      <c r="T3946">
        <v>0</v>
      </c>
      <c r="U3946">
        <v>0</v>
      </c>
      <c r="V3946">
        <v>0</v>
      </c>
      <c r="W3946">
        <v>0</v>
      </c>
      <c r="X3946">
        <v>0</v>
      </c>
      <c r="Y3946">
        <v>0</v>
      </c>
      <c r="Z3946">
        <v>0</v>
      </c>
      <c r="AA3946">
        <v>0</v>
      </c>
      <c r="AB3946">
        <v>0</v>
      </c>
      <c r="AC3946">
        <v>0</v>
      </c>
      <c r="AD3946">
        <v>0</v>
      </c>
      <c r="AE3946">
        <v>0</v>
      </c>
      <c r="AF3946">
        <v>0</v>
      </c>
    </row>
    <row r="3947" spans="1:32">
      <c r="A3947" t="s">
        <v>9550</v>
      </c>
      <c r="B3947" t="s">
        <v>19</v>
      </c>
      <c r="C3947">
        <v>0</v>
      </c>
      <c r="D3947">
        <v>0</v>
      </c>
      <c r="E3947">
        <v>0</v>
      </c>
      <c r="F3947">
        <v>0</v>
      </c>
      <c r="G3947">
        <v>0</v>
      </c>
      <c r="H3947">
        <v>0</v>
      </c>
      <c r="I3947">
        <v>0</v>
      </c>
      <c r="J3947">
        <v>0</v>
      </c>
      <c r="K3947">
        <v>0</v>
      </c>
      <c r="L3947">
        <v>0</v>
      </c>
      <c r="M3947">
        <v>0</v>
      </c>
      <c r="N3947">
        <v>0</v>
      </c>
      <c r="O3947">
        <v>0</v>
      </c>
      <c r="P3947">
        <v>0</v>
      </c>
      <c r="Q3947">
        <v>0</v>
      </c>
      <c r="R3947">
        <v>0</v>
      </c>
      <c r="S3947">
        <v>0</v>
      </c>
      <c r="T3947">
        <v>0</v>
      </c>
      <c r="U3947">
        <v>0</v>
      </c>
      <c r="V3947">
        <v>0</v>
      </c>
      <c r="W3947">
        <v>0</v>
      </c>
      <c r="X3947">
        <v>0</v>
      </c>
      <c r="Y3947">
        <v>0</v>
      </c>
      <c r="Z3947">
        <v>0</v>
      </c>
      <c r="AA3947">
        <v>0</v>
      </c>
      <c r="AB3947">
        <v>0</v>
      </c>
      <c r="AC3947">
        <v>0</v>
      </c>
      <c r="AD3947">
        <v>0</v>
      </c>
      <c r="AE3947">
        <v>0</v>
      </c>
      <c r="AF3947">
        <v>0</v>
      </c>
    </row>
    <row r="3948" spans="1:32">
      <c r="A3948" t="s">
        <v>9551</v>
      </c>
      <c r="B3948" t="s">
        <v>19</v>
      </c>
      <c r="C3948">
        <v>0</v>
      </c>
      <c r="D3948">
        <v>0</v>
      </c>
      <c r="E3948">
        <v>0</v>
      </c>
      <c r="F3948">
        <v>0</v>
      </c>
      <c r="G3948">
        <v>0</v>
      </c>
      <c r="H3948">
        <v>0</v>
      </c>
      <c r="I3948">
        <v>0</v>
      </c>
      <c r="J3948">
        <v>0</v>
      </c>
      <c r="K3948">
        <v>0</v>
      </c>
      <c r="L3948">
        <v>0</v>
      </c>
      <c r="M3948">
        <v>0</v>
      </c>
      <c r="N3948">
        <v>0</v>
      </c>
      <c r="O3948">
        <v>0</v>
      </c>
      <c r="P3948">
        <v>0</v>
      </c>
      <c r="Q3948">
        <v>0</v>
      </c>
      <c r="R3948">
        <v>0</v>
      </c>
      <c r="S3948">
        <v>0</v>
      </c>
      <c r="T3948">
        <v>0</v>
      </c>
      <c r="U3948">
        <v>0</v>
      </c>
      <c r="V3948">
        <v>0</v>
      </c>
      <c r="W3948">
        <v>0</v>
      </c>
      <c r="X3948">
        <v>0</v>
      </c>
      <c r="Y3948">
        <v>0</v>
      </c>
      <c r="Z3948">
        <v>0</v>
      </c>
      <c r="AA3948">
        <v>0</v>
      </c>
      <c r="AB3948">
        <v>0</v>
      </c>
      <c r="AC3948">
        <v>0</v>
      </c>
      <c r="AD3948">
        <v>0</v>
      </c>
      <c r="AE3948">
        <v>0</v>
      </c>
      <c r="AF3948">
        <v>0</v>
      </c>
    </row>
    <row r="3949" spans="1:32">
      <c r="A3949" t="s">
        <v>9552</v>
      </c>
      <c r="B3949" t="s">
        <v>19</v>
      </c>
      <c r="C3949">
        <v>0</v>
      </c>
      <c r="D3949">
        <v>0</v>
      </c>
      <c r="E3949">
        <v>0</v>
      </c>
      <c r="F3949">
        <v>0</v>
      </c>
      <c r="G3949">
        <v>0</v>
      </c>
      <c r="H3949">
        <v>0</v>
      </c>
      <c r="I3949">
        <v>0</v>
      </c>
      <c r="J3949">
        <v>0</v>
      </c>
      <c r="K3949">
        <v>0</v>
      </c>
      <c r="L3949">
        <v>0</v>
      </c>
      <c r="M3949">
        <v>0</v>
      </c>
      <c r="N3949">
        <v>0</v>
      </c>
      <c r="O3949">
        <v>0</v>
      </c>
      <c r="P3949">
        <v>0</v>
      </c>
      <c r="Q3949">
        <v>0</v>
      </c>
      <c r="R3949">
        <v>0</v>
      </c>
      <c r="S3949">
        <v>0</v>
      </c>
      <c r="T3949">
        <v>0</v>
      </c>
      <c r="U3949">
        <v>0</v>
      </c>
      <c r="V3949">
        <v>0</v>
      </c>
      <c r="W3949">
        <v>0</v>
      </c>
      <c r="X3949">
        <v>0</v>
      </c>
      <c r="Y3949">
        <v>0</v>
      </c>
      <c r="Z3949">
        <v>0</v>
      </c>
      <c r="AA3949">
        <v>0</v>
      </c>
      <c r="AB3949">
        <v>0</v>
      </c>
      <c r="AC3949">
        <v>0</v>
      </c>
      <c r="AD3949">
        <v>0</v>
      </c>
      <c r="AE3949">
        <v>0</v>
      </c>
      <c r="AF3949">
        <v>0</v>
      </c>
    </row>
    <row r="3950" spans="1:32">
      <c r="A3950" t="s">
        <v>9553</v>
      </c>
      <c r="B3950" t="s">
        <v>19</v>
      </c>
      <c r="C3950">
        <v>0</v>
      </c>
      <c r="D3950">
        <v>0</v>
      </c>
      <c r="E3950">
        <v>0</v>
      </c>
      <c r="F3950">
        <v>0</v>
      </c>
      <c r="G3950">
        <v>0</v>
      </c>
      <c r="H3950">
        <v>0</v>
      </c>
      <c r="I3950">
        <v>0</v>
      </c>
      <c r="J3950">
        <v>0</v>
      </c>
      <c r="K3950">
        <v>0</v>
      </c>
      <c r="L3950">
        <v>0</v>
      </c>
      <c r="M3950">
        <v>0</v>
      </c>
      <c r="N3950">
        <v>0</v>
      </c>
      <c r="O3950">
        <v>0</v>
      </c>
      <c r="P3950">
        <v>0</v>
      </c>
      <c r="Q3950">
        <v>0</v>
      </c>
      <c r="R3950">
        <v>0</v>
      </c>
      <c r="S3950">
        <v>0</v>
      </c>
      <c r="T3950">
        <v>0</v>
      </c>
      <c r="U3950">
        <v>0</v>
      </c>
      <c r="V3950">
        <v>0</v>
      </c>
      <c r="W3950">
        <v>0</v>
      </c>
      <c r="X3950">
        <v>0</v>
      </c>
      <c r="Y3950">
        <v>0</v>
      </c>
      <c r="Z3950">
        <v>0</v>
      </c>
      <c r="AA3950">
        <v>0</v>
      </c>
      <c r="AB3950">
        <v>0</v>
      </c>
      <c r="AC3950">
        <v>0</v>
      </c>
      <c r="AD3950">
        <v>0</v>
      </c>
      <c r="AE3950">
        <v>0</v>
      </c>
      <c r="AF3950">
        <v>0</v>
      </c>
    </row>
    <row r="3951" spans="1:32">
      <c r="A3951" t="s">
        <v>9554</v>
      </c>
      <c r="B3951" t="s">
        <v>19</v>
      </c>
      <c r="C3951">
        <v>0</v>
      </c>
      <c r="D3951">
        <v>0</v>
      </c>
      <c r="E3951">
        <v>0</v>
      </c>
      <c r="F3951">
        <v>0</v>
      </c>
      <c r="G3951">
        <v>0</v>
      </c>
      <c r="H3951">
        <v>0</v>
      </c>
      <c r="I3951">
        <v>0</v>
      </c>
      <c r="J3951">
        <v>0</v>
      </c>
      <c r="K3951">
        <v>0</v>
      </c>
      <c r="L3951">
        <v>0</v>
      </c>
      <c r="M3951">
        <v>0</v>
      </c>
      <c r="N3951">
        <v>0</v>
      </c>
      <c r="O3951">
        <v>0</v>
      </c>
      <c r="P3951">
        <v>0</v>
      </c>
      <c r="Q3951">
        <v>0</v>
      </c>
      <c r="R3951">
        <v>0</v>
      </c>
      <c r="S3951">
        <v>0</v>
      </c>
      <c r="T3951">
        <v>0</v>
      </c>
      <c r="U3951">
        <v>0</v>
      </c>
      <c r="V3951">
        <v>0</v>
      </c>
      <c r="W3951">
        <v>0</v>
      </c>
      <c r="X3951">
        <v>0</v>
      </c>
      <c r="Y3951">
        <v>0</v>
      </c>
      <c r="Z3951">
        <v>0</v>
      </c>
      <c r="AA3951">
        <v>0</v>
      </c>
      <c r="AB3951">
        <v>0</v>
      </c>
      <c r="AC3951">
        <v>0</v>
      </c>
      <c r="AD3951">
        <v>0</v>
      </c>
      <c r="AE3951">
        <v>0</v>
      </c>
      <c r="AF3951">
        <v>0</v>
      </c>
    </row>
    <row r="3952" spans="1:32">
      <c r="A3952" t="s">
        <v>9555</v>
      </c>
      <c r="B3952" t="s">
        <v>19</v>
      </c>
      <c r="C3952">
        <v>0</v>
      </c>
      <c r="D3952">
        <v>0</v>
      </c>
      <c r="E3952">
        <v>0</v>
      </c>
      <c r="F3952">
        <v>0</v>
      </c>
      <c r="G3952">
        <v>0</v>
      </c>
      <c r="H3952">
        <v>0</v>
      </c>
      <c r="I3952">
        <v>0</v>
      </c>
      <c r="J3952">
        <v>0</v>
      </c>
      <c r="K3952">
        <v>0</v>
      </c>
      <c r="L3952">
        <v>0</v>
      </c>
      <c r="M3952">
        <v>0</v>
      </c>
      <c r="N3952">
        <v>0</v>
      </c>
      <c r="O3952">
        <v>0</v>
      </c>
      <c r="P3952">
        <v>0</v>
      </c>
      <c r="Q3952">
        <v>0</v>
      </c>
      <c r="R3952">
        <v>0</v>
      </c>
      <c r="S3952">
        <v>0</v>
      </c>
      <c r="T3952">
        <v>0</v>
      </c>
      <c r="U3952">
        <v>0</v>
      </c>
      <c r="V3952">
        <v>0</v>
      </c>
      <c r="W3952">
        <v>0</v>
      </c>
      <c r="X3952">
        <v>0</v>
      </c>
      <c r="Y3952">
        <v>0</v>
      </c>
      <c r="Z3952">
        <v>0</v>
      </c>
      <c r="AA3952">
        <v>0</v>
      </c>
      <c r="AB3952">
        <v>0</v>
      </c>
      <c r="AC3952">
        <v>0</v>
      </c>
      <c r="AD3952">
        <v>0</v>
      </c>
      <c r="AE3952">
        <v>0</v>
      </c>
      <c r="AF3952">
        <v>0</v>
      </c>
    </row>
    <row r="3953" spans="1:32">
      <c r="A3953" t="s">
        <v>9556</v>
      </c>
      <c r="B3953" t="s">
        <v>19</v>
      </c>
      <c r="C3953">
        <v>0</v>
      </c>
      <c r="D3953">
        <v>0</v>
      </c>
      <c r="E3953">
        <v>0</v>
      </c>
      <c r="F3953">
        <v>0</v>
      </c>
      <c r="G3953">
        <v>0</v>
      </c>
      <c r="H3953">
        <v>0</v>
      </c>
      <c r="I3953">
        <v>0</v>
      </c>
      <c r="J3953">
        <v>0</v>
      </c>
      <c r="K3953">
        <v>0</v>
      </c>
      <c r="L3953">
        <v>0</v>
      </c>
      <c r="M3953">
        <v>0</v>
      </c>
      <c r="N3953">
        <v>0</v>
      </c>
      <c r="O3953">
        <v>0</v>
      </c>
      <c r="P3953">
        <v>0</v>
      </c>
      <c r="Q3953">
        <v>0</v>
      </c>
      <c r="R3953">
        <v>0</v>
      </c>
      <c r="S3953">
        <v>0</v>
      </c>
      <c r="T3953">
        <v>0</v>
      </c>
      <c r="U3953">
        <v>0</v>
      </c>
      <c r="V3953">
        <v>0</v>
      </c>
      <c r="W3953">
        <v>0</v>
      </c>
      <c r="X3953">
        <v>0</v>
      </c>
      <c r="Y3953">
        <v>0</v>
      </c>
      <c r="Z3953">
        <v>0</v>
      </c>
      <c r="AA3953">
        <v>0</v>
      </c>
      <c r="AB3953">
        <v>0</v>
      </c>
      <c r="AC3953">
        <v>0</v>
      </c>
      <c r="AD3953">
        <v>0</v>
      </c>
      <c r="AE3953">
        <v>0</v>
      </c>
      <c r="AF3953">
        <v>0</v>
      </c>
    </row>
    <row r="3954" spans="1:32">
      <c r="A3954" t="s">
        <v>9557</v>
      </c>
      <c r="B3954" t="s">
        <v>19</v>
      </c>
      <c r="C3954">
        <v>0</v>
      </c>
      <c r="D3954">
        <v>0</v>
      </c>
      <c r="E3954">
        <v>0</v>
      </c>
      <c r="F3954">
        <v>0</v>
      </c>
      <c r="G3954">
        <v>0</v>
      </c>
      <c r="H3954">
        <v>0</v>
      </c>
      <c r="I3954">
        <v>0</v>
      </c>
      <c r="J3954">
        <v>0</v>
      </c>
      <c r="K3954">
        <v>0</v>
      </c>
      <c r="L3954">
        <v>0</v>
      </c>
      <c r="M3954">
        <v>0</v>
      </c>
      <c r="N3954">
        <v>0</v>
      </c>
      <c r="O3954">
        <v>0</v>
      </c>
      <c r="P3954">
        <v>0</v>
      </c>
      <c r="Q3954">
        <v>0</v>
      </c>
      <c r="R3954">
        <v>0</v>
      </c>
      <c r="S3954">
        <v>0</v>
      </c>
      <c r="T3954">
        <v>0</v>
      </c>
      <c r="U3954">
        <v>0</v>
      </c>
      <c r="V3954">
        <v>0</v>
      </c>
      <c r="W3954">
        <v>0</v>
      </c>
      <c r="X3954">
        <v>0</v>
      </c>
      <c r="Y3954">
        <v>0</v>
      </c>
      <c r="Z3954">
        <v>0</v>
      </c>
      <c r="AA3954">
        <v>0</v>
      </c>
      <c r="AB3954">
        <v>0</v>
      </c>
      <c r="AC3954">
        <v>0</v>
      </c>
      <c r="AD3954">
        <v>0</v>
      </c>
      <c r="AE3954">
        <v>0</v>
      </c>
      <c r="AF3954">
        <v>0</v>
      </c>
    </row>
    <row r="3955" spans="1:32">
      <c r="A3955" t="s">
        <v>9558</v>
      </c>
      <c r="B3955" t="s">
        <v>19</v>
      </c>
      <c r="C3955">
        <v>0</v>
      </c>
      <c r="D3955">
        <v>0</v>
      </c>
      <c r="E3955">
        <v>0</v>
      </c>
      <c r="F3955">
        <v>0</v>
      </c>
      <c r="G3955">
        <v>0</v>
      </c>
      <c r="H3955">
        <v>0</v>
      </c>
      <c r="I3955">
        <v>0</v>
      </c>
      <c r="J3955">
        <v>0</v>
      </c>
      <c r="K3955">
        <v>0</v>
      </c>
      <c r="L3955">
        <v>0</v>
      </c>
      <c r="M3955">
        <v>0</v>
      </c>
      <c r="N3955">
        <v>0</v>
      </c>
      <c r="O3955">
        <v>0</v>
      </c>
      <c r="P3955">
        <v>0</v>
      </c>
      <c r="Q3955">
        <v>0</v>
      </c>
      <c r="R3955">
        <v>0</v>
      </c>
      <c r="S3955">
        <v>0</v>
      </c>
      <c r="T3955">
        <v>0</v>
      </c>
      <c r="U3955">
        <v>0</v>
      </c>
      <c r="V3955">
        <v>0</v>
      </c>
      <c r="W3955">
        <v>0</v>
      </c>
      <c r="X3955">
        <v>0</v>
      </c>
      <c r="Y3955">
        <v>0</v>
      </c>
      <c r="Z3955">
        <v>0</v>
      </c>
      <c r="AA3955">
        <v>0</v>
      </c>
      <c r="AB3955">
        <v>0</v>
      </c>
      <c r="AC3955">
        <v>0</v>
      </c>
      <c r="AD3955">
        <v>0</v>
      </c>
      <c r="AE3955">
        <v>0</v>
      </c>
      <c r="AF3955">
        <v>0</v>
      </c>
    </row>
    <row r="3956" spans="1:32">
      <c r="A3956" t="s">
        <v>9559</v>
      </c>
      <c r="B3956" t="s">
        <v>19</v>
      </c>
      <c r="C3956">
        <v>0</v>
      </c>
      <c r="D3956">
        <v>0</v>
      </c>
      <c r="E3956">
        <v>0</v>
      </c>
      <c r="F3956">
        <v>0</v>
      </c>
      <c r="G3956">
        <v>0</v>
      </c>
      <c r="H3956">
        <v>0</v>
      </c>
      <c r="I3956">
        <v>0</v>
      </c>
      <c r="J3956">
        <v>0</v>
      </c>
      <c r="K3956">
        <v>0</v>
      </c>
      <c r="L3956">
        <v>0</v>
      </c>
      <c r="M3956">
        <v>0</v>
      </c>
      <c r="N3956">
        <v>0</v>
      </c>
      <c r="O3956">
        <v>0</v>
      </c>
      <c r="P3956">
        <v>0</v>
      </c>
      <c r="Q3956">
        <v>0</v>
      </c>
      <c r="R3956">
        <v>0</v>
      </c>
      <c r="S3956">
        <v>0</v>
      </c>
      <c r="T3956">
        <v>0</v>
      </c>
      <c r="U3956">
        <v>0</v>
      </c>
      <c r="V3956">
        <v>0</v>
      </c>
      <c r="W3956">
        <v>0</v>
      </c>
      <c r="X3956">
        <v>0</v>
      </c>
      <c r="Y3956">
        <v>0</v>
      </c>
      <c r="Z3956">
        <v>0</v>
      </c>
      <c r="AA3956">
        <v>0</v>
      </c>
      <c r="AB3956">
        <v>0</v>
      </c>
      <c r="AC3956">
        <v>0</v>
      </c>
      <c r="AD3956">
        <v>0</v>
      </c>
      <c r="AE3956">
        <v>0</v>
      </c>
      <c r="AF3956">
        <v>0</v>
      </c>
    </row>
    <row r="3957" spans="1:32">
      <c r="A3957" t="s">
        <v>9560</v>
      </c>
      <c r="B3957" t="s">
        <v>19</v>
      </c>
      <c r="C3957">
        <v>0</v>
      </c>
      <c r="D3957">
        <v>0</v>
      </c>
      <c r="E3957">
        <v>0</v>
      </c>
      <c r="F3957">
        <v>0</v>
      </c>
      <c r="G3957">
        <v>0</v>
      </c>
      <c r="H3957">
        <v>0</v>
      </c>
      <c r="I3957">
        <v>0</v>
      </c>
      <c r="J3957">
        <v>0</v>
      </c>
      <c r="K3957">
        <v>0</v>
      </c>
      <c r="L3957">
        <v>0</v>
      </c>
      <c r="M3957">
        <v>0</v>
      </c>
      <c r="N3957">
        <v>0</v>
      </c>
      <c r="O3957">
        <v>0</v>
      </c>
      <c r="P3957">
        <v>0</v>
      </c>
      <c r="Q3957">
        <v>0</v>
      </c>
      <c r="R3957">
        <v>0</v>
      </c>
      <c r="S3957">
        <v>0</v>
      </c>
      <c r="T3957">
        <v>0</v>
      </c>
      <c r="U3957">
        <v>0</v>
      </c>
      <c r="V3957">
        <v>0</v>
      </c>
      <c r="W3957">
        <v>0</v>
      </c>
      <c r="X3957">
        <v>0</v>
      </c>
      <c r="Y3957">
        <v>0</v>
      </c>
      <c r="Z3957">
        <v>0</v>
      </c>
      <c r="AA3957">
        <v>0</v>
      </c>
      <c r="AB3957">
        <v>0</v>
      </c>
      <c r="AC3957">
        <v>0</v>
      </c>
      <c r="AD3957">
        <v>0</v>
      </c>
      <c r="AE3957">
        <v>0</v>
      </c>
      <c r="AF3957">
        <v>0</v>
      </c>
    </row>
    <row r="3958" spans="1:32">
      <c r="A3958" t="s">
        <v>9561</v>
      </c>
      <c r="B3958" t="s">
        <v>19</v>
      </c>
      <c r="C3958">
        <v>0</v>
      </c>
      <c r="D3958">
        <v>0</v>
      </c>
      <c r="E3958">
        <v>0</v>
      </c>
      <c r="F3958">
        <v>0</v>
      </c>
      <c r="G3958">
        <v>0</v>
      </c>
      <c r="H3958">
        <v>0</v>
      </c>
      <c r="I3958">
        <v>0</v>
      </c>
      <c r="J3958">
        <v>0</v>
      </c>
      <c r="K3958">
        <v>0</v>
      </c>
      <c r="L3958">
        <v>0</v>
      </c>
      <c r="M3958">
        <v>0</v>
      </c>
      <c r="N3958">
        <v>0</v>
      </c>
      <c r="O3958">
        <v>0</v>
      </c>
      <c r="P3958">
        <v>0</v>
      </c>
      <c r="Q3958">
        <v>0</v>
      </c>
      <c r="R3958">
        <v>0</v>
      </c>
      <c r="S3958">
        <v>0</v>
      </c>
      <c r="T3958">
        <v>0</v>
      </c>
      <c r="U3958">
        <v>0</v>
      </c>
      <c r="V3958">
        <v>0</v>
      </c>
      <c r="W3958">
        <v>0</v>
      </c>
      <c r="X3958">
        <v>0</v>
      </c>
      <c r="Y3958">
        <v>0</v>
      </c>
      <c r="Z3958">
        <v>0</v>
      </c>
      <c r="AA3958">
        <v>0</v>
      </c>
      <c r="AB3958">
        <v>0</v>
      </c>
      <c r="AC3958">
        <v>0</v>
      </c>
      <c r="AD3958">
        <v>0</v>
      </c>
      <c r="AE3958">
        <v>0</v>
      </c>
      <c r="AF3958">
        <v>0</v>
      </c>
    </row>
    <row r="3959" spans="1:32">
      <c r="A3959" t="s">
        <v>9562</v>
      </c>
      <c r="B3959" t="s">
        <v>19</v>
      </c>
      <c r="C3959">
        <v>0</v>
      </c>
      <c r="D3959">
        <v>0</v>
      </c>
      <c r="E3959">
        <v>0</v>
      </c>
      <c r="F3959">
        <v>0</v>
      </c>
      <c r="G3959">
        <v>0</v>
      </c>
      <c r="H3959">
        <v>0</v>
      </c>
      <c r="I3959">
        <v>0</v>
      </c>
      <c r="J3959">
        <v>0</v>
      </c>
      <c r="K3959">
        <v>0</v>
      </c>
      <c r="L3959">
        <v>0</v>
      </c>
      <c r="M3959">
        <v>0</v>
      </c>
      <c r="N3959">
        <v>0</v>
      </c>
      <c r="O3959">
        <v>0</v>
      </c>
      <c r="P3959">
        <v>0</v>
      </c>
      <c r="Q3959">
        <v>0</v>
      </c>
      <c r="R3959">
        <v>0</v>
      </c>
      <c r="S3959">
        <v>0</v>
      </c>
      <c r="T3959">
        <v>0</v>
      </c>
      <c r="U3959">
        <v>0</v>
      </c>
      <c r="V3959">
        <v>0</v>
      </c>
      <c r="W3959">
        <v>0</v>
      </c>
      <c r="X3959">
        <v>0</v>
      </c>
      <c r="Y3959">
        <v>0</v>
      </c>
      <c r="Z3959">
        <v>0</v>
      </c>
      <c r="AA3959">
        <v>0</v>
      </c>
      <c r="AB3959">
        <v>0</v>
      </c>
      <c r="AC3959">
        <v>0</v>
      </c>
      <c r="AD3959">
        <v>0</v>
      </c>
      <c r="AE3959">
        <v>0</v>
      </c>
      <c r="AF3959">
        <v>0</v>
      </c>
    </row>
    <row r="3960" spans="1:32">
      <c r="A3960" t="s">
        <v>9563</v>
      </c>
      <c r="B3960" t="s">
        <v>19</v>
      </c>
      <c r="C3960">
        <v>0</v>
      </c>
      <c r="D3960">
        <v>0</v>
      </c>
      <c r="E3960">
        <v>0</v>
      </c>
      <c r="F3960">
        <v>0</v>
      </c>
      <c r="G3960">
        <v>0</v>
      </c>
      <c r="H3960">
        <v>0</v>
      </c>
      <c r="I3960">
        <v>0</v>
      </c>
      <c r="J3960">
        <v>0</v>
      </c>
      <c r="K3960">
        <v>0</v>
      </c>
      <c r="L3960">
        <v>0</v>
      </c>
      <c r="M3960">
        <v>0</v>
      </c>
      <c r="N3960">
        <v>0</v>
      </c>
      <c r="O3960">
        <v>0</v>
      </c>
      <c r="P3960">
        <v>0</v>
      </c>
      <c r="Q3960">
        <v>0</v>
      </c>
      <c r="R3960">
        <v>0</v>
      </c>
      <c r="S3960">
        <v>0</v>
      </c>
      <c r="T3960">
        <v>0</v>
      </c>
      <c r="U3960">
        <v>0</v>
      </c>
      <c r="V3960">
        <v>0</v>
      </c>
      <c r="W3960">
        <v>0</v>
      </c>
      <c r="X3960">
        <v>0</v>
      </c>
      <c r="Y3960">
        <v>0</v>
      </c>
      <c r="Z3960">
        <v>0</v>
      </c>
      <c r="AA3960">
        <v>0</v>
      </c>
      <c r="AB3960">
        <v>0</v>
      </c>
      <c r="AC3960">
        <v>0</v>
      </c>
      <c r="AD3960">
        <v>0</v>
      </c>
      <c r="AE3960">
        <v>0</v>
      </c>
      <c r="AF3960">
        <v>0</v>
      </c>
    </row>
    <row r="3961" spans="1:32">
      <c r="A3961" t="s">
        <v>9564</v>
      </c>
      <c r="B3961" t="s">
        <v>19</v>
      </c>
      <c r="C3961">
        <v>0</v>
      </c>
      <c r="D3961">
        <v>0</v>
      </c>
      <c r="E3961">
        <v>0</v>
      </c>
      <c r="F3961">
        <v>0</v>
      </c>
      <c r="G3961">
        <v>0</v>
      </c>
      <c r="H3961">
        <v>0</v>
      </c>
      <c r="I3961">
        <v>0</v>
      </c>
      <c r="J3961">
        <v>0</v>
      </c>
      <c r="K3961">
        <v>0</v>
      </c>
      <c r="L3961">
        <v>0</v>
      </c>
      <c r="M3961">
        <v>0</v>
      </c>
      <c r="N3961">
        <v>0</v>
      </c>
      <c r="O3961">
        <v>0</v>
      </c>
      <c r="P3961">
        <v>0</v>
      </c>
      <c r="Q3961">
        <v>0</v>
      </c>
      <c r="R3961">
        <v>0</v>
      </c>
      <c r="S3961">
        <v>0</v>
      </c>
      <c r="T3961">
        <v>0</v>
      </c>
      <c r="U3961">
        <v>0</v>
      </c>
      <c r="V3961">
        <v>0</v>
      </c>
      <c r="W3961">
        <v>0</v>
      </c>
      <c r="X3961">
        <v>0</v>
      </c>
      <c r="Y3961">
        <v>0</v>
      </c>
      <c r="Z3961">
        <v>0</v>
      </c>
      <c r="AA3961">
        <v>0</v>
      </c>
      <c r="AB3961">
        <v>0</v>
      </c>
      <c r="AC3961">
        <v>0</v>
      </c>
      <c r="AD3961">
        <v>0</v>
      </c>
      <c r="AE3961">
        <v>0</v>
      </c>
      <c r="AF3961">
        <v>0</v>
      </c>
    </row>
    <row r="3962" spans="1:32">
      <c r="A3962" t="s">
        <v>9565</v>
      </c>
      <c r="B3962" t="s">
        <v>19</v>
      </c>
      <c r="C3962">
        <v>0</v>
      </c>
      <c r="D3962">
        <v>0</v>
      </c>
      <c r="E3962">
        <v>0</v>
      </c>
      <c r="F3962">
        <v>0</v>
      </c>
      <c r="G3962">
        <v>0</v>
      </c>
      <c r="H3962">
        <v>0</v>
      </c>
      <c r="I3962">
        <v>0</v>
      </c>
      <c r="J3962">
        <v>0</v>
      </c>
      <c r="K3962">
        <v>0</v>
      </c>
      <c r="L3962">
        <v>0</v>
      </c>
      <c r="M3962">
        <v>0</v>
      </c>
      <c r="N3962">
        <v>0</v>
      </c>
      <c r="O3962">
        <v>0</v>
      </c>
      <c r="P3962">
        <v>0</v>
      </c>
      <c r="Q3962">
        <v>0</v>
      </c>
      <c r="R3962">
        <v>0</v>
      </c>
      <c r="S3962">
        <v>0</v>
      </c>
      <c r="T3962">
        <v>0</v>
      </c>
      <c r="U3962">
        <v>0</v>
      </c>
      <c r="V3962">
        <v>0</v>
      </c>
      <c r="W3962">
        <v>0</v>
      </c>
      <c r="X3962">
        <v>0</v>
      </c>
      <c r="Y3962">
        <v>0</v>
      </c>
      <c r="Z3962">
        <v>0</v>
      </c>
      <c r="AA3962">
        <v>0</v>
      </c>
      <c r="AB3962">
        <v>0</v>
      </c>
      <c r="AC3962">
        <v>0</v>
      </c>
      <c r="AD3962">
        <v>0</v>
      </c>
      <c r="AE3962">
        <v>0</v>
      </c>
      <c r="AF3962">
        <v>0</v>
      </c>
    </row>
    <row r="3963" spans="1:32">
      <c r="A3963" t="s">
        <v>9566</v>
      </c>
      <c r="B3963" t="s">
        <v>19</v>
      </c>
      <c r="C3963">
        <v>0</v>
      </c>
      <c r="D3963">
        <v>0</v>
      </c>
      <c r="E3963">
        <v>0</v>
      </c>
      <c r="F3963">
        <v>0</v>
      </c>
      <c r="G3963">
        <v>0</v>
      </c>
      <c r="H3963">
        <v>0</v>
      </c>
      <c r="I3963">
        <v>0</v>
      </c>
      <c r="J3963">
        <v>0</v>
      </c>
      <c r="K3963">
        <v>0</v>
      </c>
      <c r="L3963">
        <v>0</v>
      </c>
      <c r="M3963">
        <v>0</v>
      </c>
      <c r="N3963">
        <v>0</v>
      </c>
      <c r="O3963">
        <v>0</v>
      </c>
      <c r="P3963">
        <v>0</v>
      </c>
      <c r="Q3963">
        <v>0</v>
      </c>
      <c r="R3963">
        <v>0</v>
      </c>
      <c r="S3963">
        <v>0</v>
      </c>
      <c r="T3963">
        <v>0</v>
      </c>
      <c r="U3963">
        <v>0</v>
      </c>
      <c r="V3963">
        <v>0</v>
      </c>
      <c r="W3963">
        <v>0</v>
      </c>
      <c r="X3963">
        <v>0</v>
      </c>
      <c r="Y3963">
        <v>0</v>
      </c>
      <c r="Z3963">
        <v>0</v>
      </c>
      <c r="AA3963">
        <v>0</v>
      </c>
      <c r="AB3963">
        <v>0</v>
      </c>
      <c r="AC3963">
        <v>0</v>
      </c>
      <c r="AD3963">
        <v>0</v>
      </c>
      <c r="AE3963">
        <v>0</v>
      </c>
      <c r="AF3963">
        <v>0</v>
      </c>
    </row>
    <row r="3964" spans="1:32">
      <c r="A3964" t="s">
        <v>9567</v>
      </c>
      <c r="B3964" t="s">
        <v>19</v>
      </c>
      <c r="C3964">
        <v>0</v>
      </c>
      <c r="D3964">
        <v>0</v>
      </c>
      <c r="E3964">
        <v>0</v>
      </c>
      <c r="F3964">
        <v>0</v>
      </c>
      <c r="G3964">
        <v>0</v>
      </c>
      <c r="H3964">
        <v>0</v>
      </c>
      <c r="I3964">
        <v>0</v>
      </c>
      <c r="J3964">
        <v>0</v>
      </c>
      <c r="K3964">
        <v>0</v>
      </c>
      <c r="L3964">
        <v>0</v>
      </c>
      <c r="M3964">
        <v>0</v>
      </c>
      <c r="N3964">
        <v>0</v>
      </c>
      <c r="O3964">
        <v>0</v>
      </c>
      <c r="P3964">
        <v>0</v>
      </c>
      <c r="Q3964">
        <v>0</v>
      </c>
      <c r="R3964">
        <v>0</v>
      </c>
      <c r="S3964">
        <v>0</v>
      </c>
      <c r="T3964">
        <v>0</v>
      </c>
      <c r="U3964">
        <v>0</v>
      </c>
      <c r="V3964">
        <v>0</v>
      </c>
      <c r="W3964">
        <v>0</v>
      </c>
      <c r="X3964">
        <v>0</v>
      </c>
      <c r="Y3964">
        <v>0</v>
      </c>
      <c r="Z3964">
        <v>0</v>
      </c>
      <c r="AA3964">
        <v>0</v>
      </c>
      <c r="AB3964">
        <v>0</v>
      </c>
      <c r="AC3964">
        <v>0</v>
      </c>
      <c r="AD3964">
        <v>0</v>
      </c>
      <c r="AE3964">
        <v>0</v>
      </c>
      <c r="AF3964">
        <v>0</v>
      </c>
    </row>
    <row r="3965" spans="1:32">
      <c r="A3965" t="s">
        <v>9568</v>
      </c>
      <c r="B3965" t="s">
        <v>19</v>
      </c>
      <c r="C3965">
        <v>0</v>
      </c>
      <c r="D3965">
        <v>0</v>
      </c>
      <c r="E3965">
        <v>0</v>
      </c>
      <c r="F3965">
        <v>0</v>
      </c>
      <c r="G3965">
        <v>0</v>
      </c>
      <c r="H3965">
        <v>0</v>
      </c>
      <c r="I3965">
        <v>0</v>
      </c>
      <c r="J3965">
        <v>0</v>
      </c>
      <c r="K3965">
        <v>0</v>
      </c>
      <c r="L3965">
        <v>0</v>
      </c>
      <c r="M3965">
        <v>0</v>
      </c>
      <c r="N3965">
        <v>0</v>
      </c>
      <c r="O3965">
        <v>0</v>
      </c>
      <c r="P3965">
        <v>0</v>
      </c>
      <c r="Q3965">
        <v>0</v>
      </c>
      <c r="R3965">
        <v>0</v>
      </c>
      <c r="S3965">
        <v>0</v>
      </c>
      <c r="T3965">
        <v>0</v>
      </c>
      <c r="U3965">
        <v>0</v>
      </c>
      <c r="V3965">
        <v>0</v>
      </c>
      <c r="W3965">
        <v>0</v>
      </c>
      <c r="X3965">
        <v>0</v>
      </c>
      <c r="Y3965">
        <v>0</v>
      </c>
      <c r="Z3965">
        <v>0</v>
      </c>
      <c r="AA3965">
        <v>0</v>
      </c>
      <c r="AB3965">
        <v>0</v>
      </c>
      <c r="AC3965">
        <v>0</v>
      </c>
      <c r="AD3965">
        <v>0</v>
      </c>
      <c r="AE3965">
        <v>0</v>
      </c>
      <c r="AF3965">
        <v>0</v>
      </c>
    </row>
    <row r="3966" spans="1:32">
      <c r="A3966" t="s">
        <v>9569</v>
      </c>
      <c r="B3966" t="s">
        <v>19</v>
      </c>
      <c r="C3966">
        <v>0</v>
      </c>
      <c r="D3966">
        <v>0</v>
      </c>
      <c r="E3966">
        <v>0</v>
      </c>
      <c r="F3966">
        <v>0</v>
      </c>
      <c r="G3966">
        <v>0</v>
      </c>
      <c r="H3966">
        <v>0</v>
      </c>
      <c r="I3966">
        <v>0</v>
      </c>
      <c r="J3966">
        <v>0</v>
      </c>
      <c r="K3966">
        <v>0</v>
      </c>
      <c r="L3966">
        <v>0</v>
      </c>
      <c r="M3966">
        <v>0</v>
      </c>
      <c r="N3966">
        <v>0</v>
      </c>
      <c r="O3966">
        <v>0</v>
      </c>
      <c r="P3966">
        <v>0</v>
      </c>
      <c r="Q3966">
        <v>0</v>
      </c>
      <c r="R3966">
        <v>0</v>
      </c>
      <c r="S3966">
        <v>0</v>
      </c>
      <c r="T3966">
        <v>0</v>
      </c>
      <c r="U3966">
        <v>0</v>
      </c>
      <c r="V3966">
        <v>0</v>
      </c>
      <c r="W3966">
        <v>0</v>
      </c>
      <c r="X3966">
        <v>0</v>
      </c>
      <c r="Y3966">
        <v>0</v>
      </c>
      <c r="Z3966">
        <v>0</v>
      </c>
      <c r="AA3966">
        <v>0</v>
      </c>
      <c r="AB3966">
        <v>0</v>
      </c>
      <c r="AC3966">
        <v>0</v>
      </c>
      <c r="AD3966">
        <v>0</v>
      </c>
      <c r="AE3966">
        <v>0</v>
      </c>
      <c r="AF3966">
        <v>0</v>
      </c>
    </row>
    <row r="3967" spans="1:32">
      <c r="A3967" t="s">
        <v>9570</v>
      </c>
      <c r="B3967" t="s">
        <v>19</v>
      </c>
      <c r="C3967">
        <v>0</v>
      </c>
      <c r="D3967">
        <v>0</v>
      </c>
      <c r="E3967">
        <v>0</v>
      </c>
      <c r="F3967">
        <v>0</v>
      </c>
      <c r="G3967">
        <v>0</v>
      </c>
      <c r="H3967">
        <v>0</v>
      </c>
      <c r="I3967">
        <v>0</v>
      </c>
      <c r="J3967">
        <v>0</v>
      </c>
      <c r="K3967">
        <v>0</v>
      </c>
      <c r="L3967">
        <v>0</v>
      </c>
      <c r="M3967">
        <v>0</v>
      </c>
      <c r="N3967">
        <v>0</v>
      </c>
      <c r="O3967">
        <v>0</v>
      </c>
      <c r="P3967">
        <v>0</v>
      </c>
      <c r="Q3967">
        <v>0</v>
      </c>
      <c r="R3967">
        <v>0</v>
      </c>
      <c r="S3967">
        <v>0</v>
      </c>
      <c r="T3967">
        <v>0</v>
      </c>
      <c r="U3967">
        <v>0</v>
      </c>
      <c r="V3967">
        <v>0</v>
      </c>
      <c r="W3967">
        <v>0</v>
      </c>
      <c r="X3967">
        <v>0</v>
      </c>
      <c r="Y3967">
        <v>0</v>
      </c>
      <c r="Z3967">
        <v>0</v>
      </c>
      <c r="AA3967">
        <v>0</v>
      </c>
      <c r="AB3967">
        <v>0</v>
      </c>
      <c r="AC3967">
        <v>0</v>
      </c>
      <c r="AD3967">
        <v>0</v>
      </c>
      <c r="AE3967">
        <v>0</v>
      </c>
      <c r="AF3967">
        <v>0</v>
      </c>
    </row>
    <row r="3968" spans="1:32">
      <c r="A3968" t="s">
        <v>9571</v>
      </c>
      <c r="B3968" t="s">
        <v>19</v>
      </c>
      <c r="C3968">
        <v>0</v>
      </c>
      <c r="D3968">
        <v>0</v>
      </c>
      <c r="E3968">
        <v>0</v>
      </c>
      <c r="F3968">
        <v>0</v>
      </c>
      <c r="G3968">
        <v>0</v>
      </c>
      <c r="H3968">
        <v>0</v>
      </c>
      <c r="I3968">
        <v>0</v>
      </c>
      <c r="J3968">
        <v>0</v>
      </c>
      <c r="K3968">
        <v>0</v>
      </c>
      <c r="L3968">
        <v>0</v>
      </c>
      <c r="M3968">
        <v>0</v>
      </c>
      <c r="N3968">
        <v>0</v>
      </c>
      <c r="O3968">
        <v>0</v>
      </c>
      <c r="P3968">
        <v>0</v>
      </c>
      <c r="Q3968">
        <v>0</v>
      </c>
      <c r="R3968">
        <v>0</v>
      </c>
      <c r="S3968">
        <v>0</v>
      </c>
      <c r="T3968">
        <v>0</v>
      </c>
      <c r="U3968">
        <v>0</v>
      </c>
      <c r="V3968">
        <v>0</v>
      </c>
      <c r="W3968">
        <v>0</v>
      </c>
      <c r="X3968">
        <v>0</v>
      </c>
      <c r="Y3968">
        <v>0</v>
      </c>
      <c r="Z3968">
        <v>0</v>
      </c>
      <c r="AA3968">
        <v>0</v>
      </c>
      <c r="AB3968">
        <v>0</v>
      </c>
      <c r="AC3968">
        <v>0</v>
      </c>
      <c r="AD3968">
        <v>0</v>
      </c>
      <c r="AE3968">
        <v>0</v>
      </c>
      <c r="AF3968">
        <v>0</v>
      </c>
    </row>
    <row r="3969" spans="1:32">
      <c r="A3969" t="s">
        <v>9572</v>
      </c>
      <c r="B3969" t="s">
        <v>19</v>
      </c>
      <c r="C3969">
        <v>0</v>
      </c>
      <c r="D3969">
        <v>0</v>
      </c>
      <c r="E3969">
        <v>0</v>
      </c>
      <c r="F3969">
        <v>0</v>
      </c>
      <c r="G3969">
        <v>0</v>
      </c>
      <c r="H3969">
        <v>0</v>
      </c>
      <c r="I3969">
        <v>0</v>
      </c>
      <c r="J3969">
        <v>0</v>
      </c>
      <c r="K3969">
        <v>0</v>
      </c>
      <c r="L3969">
        <v>0</v>
      </c>
      <c r="M3969">
        <v>0</v>
      </c>
      <c r="N3969">
        <v>0</v>
      </c>
      <c r="O3969">
        <v>0</v>
      </c>
      <c r="P3969">
        <v>0</v>
      </c>
      <c r="Q3969">
        <v>0</v>
      </c>
      <c r="R3969">
        <v>0</v>
      </c>
      <c r="S3969">
        <v>0</v>
      </c>
      <c r="T3969">
        <v>0</v>
      </c>
      <c r="U3969">
        <v>0</v>
      </c>
      <c r="V3969">
        <v>0</v>
      </c>
      <c r="W3969">
        <v>0</v>
      </c>
      <c r="X3969">
        <v>0</v>
      </c>
      <c r="Y3969">
        <v>0</v>
      </c>
      <c r="Z3969">
        <v>0</v>
      </c>
      <c r="AA3969">
        <v>0</v>
      </c>
      <c r="AB3969">
        <v>0</v>
      </c>
      <c r="AC3969">
        <v>0</v>
      </c>
      <c r="AD3969">
        <v>0</v>
      </c>
      <c r="AE3969">
        <v>0</v>
      </c>
      <c r="AF3969">
        <v>0</v>
      </c>
    </row>
    <row r="3970" spans="1:32">
      <c r="A3970" t="s">
        <v>9573</v>
      </c>
      <c r="B3970" t="s">
        <v>19</v>
      </c>
      <c r="C3970">
        <v>0</v>
      </c>
      <c r="D3970">
        <v>0</v>
      </c>
      <c r="E3970">
        <v>0</v>
      </c>
      <c r="F3970">
        <v>0</v>
      </c>
      <c r="G3970">
        <v>0</v>
      </c>
      <c r="H3970">
        <v>0</v>
      </c>
      <c r="I3970">
        <v>0</v>
      </c>
      <c r="J3970">
        <v>0</v>
      </c>
      <c r="K3970">
        <v>0</v>
      </c>
      <c r="L3970">
        <v>0</v>
      </c>
      <c r="M3970">
        <v>0</v>
      </c>
      <c r="N3970">
        <v>0</v>
      </c>
      <c r="O3970">
        <v>0</v>
      </c>
      <c r="P3970">
        <v>0</v>
      </c>
      <c r="Q3970">
        <v>0</v>
      </c>
      <c r="R3970">
        <v>0</v>
      </c>
      <c r="S3970">
        <v>0</v>
      </c>
      <c r="T3970">
        <v>0</v>
      </c>
      <c r="U3970">
        <v>0</v>
      </c>
      <c r="V3970">
        <v>0</v>
      </c>
      <c r="W3970">
        <v>0</v>
      </c>
      <c r="X3970">
        <v>0</v>
      </c>
      <c r="Y3970">
        <v>0</v>
      </c>
      <c r="Z3970">
        <v>0</v>
      </c>
      <c r="AA3970">
        <v>0</v>
      </c>
      <c r="AB3970">
        <v>0</v>
      </c>
      <c r="AC3970">
        <v>0</v>
      </c>
      <c r="AD3970">
        <v>0</v>
      </c>
      <c r="AE3970">
        <v>0</v>
      </c>
      <c r="AF3970">
        <v>0</v>
      </c>
    </row>
    <row r="3971" spans="1:32">
      <c r="A3971" t="s">
        <v>9574</v>
      </c>
      <c r="B3971" t="s">
        <v>19</v>
      </c>
      <c r="C3971">
        <v>0</v>
      </c>
      <c r="D3971">
        <v>0</v>
      </c>
      <c r="E3971">
        <v>0</v>
      </c>
      <c r="F3971">
        <v>0</v>
      </c>
      <c r="G3971">
        <v>0</v>
      </c>
      <c r="H3971">
        <v>0</v>
      </c>
      <c r="I3971">
        <v>0</v>
      </c>
      <c r="J3971">
        <v>0</v>
      </c>
      <c r="K3971">
        <v>0</v>
      </c>
      <c r="L3971">
        <v>0</v>
      </c>
      <c r="M3971">
        <v>0</v>
      </c>
      <c r="N3971">
        <v>0</v>
      </c>
      <c r="O3971">
        <v>0</v>
      </c>
      <c r="P3971">
        <v>0</v>
      </c>
      <c r="Q3971">
        <v>0</v>
      </c>
      <c r="R3971">
        <v>0</v>
      </c>
      <c r="S3971">
        <v>0</v>
      </c>
      <c r="T3971">
        <v>0</v>
      </c>
      <c r="U3971">
        <v>0</v>
      </c>
      <c r="V3971">
        <v>0</v>
      </c>
      <c r="W3971">
        <v>0</v>
      </c>
      <c r="X3971">
        <v>0</v>
      </c>
      <c r="Y3971">
        <v>0</v>
      </c>
      <c r="Z3971">
        <v>0</v>
      </c>
      <c r="AA3971">
        <v>0</v>
      </c>
      <c r="AB3971">
        <v>0</v>
      </c>
      <c r="AC3971">
        <v>0</v>
      </c>
      <c r="AD3971">
        <v>0</v>
      </c>
      <c r="AE3971">
        <v>0</v>
      </c>
      <c r="AF3971">
        <v>0</v>
      </c>
    </row>
    <row r="3972" spans="1:32">
      <c r="A3972" t="s">
        <v>9575</v>
      </c>
      <c r="B3972" t="s">
        <v>19</v>
      </c>
      <c r="C3972">
        <v>0</v>
      </c>
      <c r="D3972">
        <v>0</v>
      </c>
      <c r="E3972">
        <v>0</v>
      </c>
      <c r="F3972">
        <v>0</v>
      </c>
      <c r="G3972">
        <v>0</v>
      </c>
      <c r="H3972">
        <v>0</v>
      </c>
      <c r="I3972">
        <v>0</v>
      </c>
      <c r="J3972">
        <v>0</v>
      </c>
      <c r="K3972">
        <v>0</v>
      </c>
      <c r="L3972">
        <v>0</v>
      </c>
      <c r="M3972">
        <v>0</v>
      </c>
      <c r="N3972">
        <v>0</v>
      </c>
      <c r="O3972">
        <v>0</v>
      </c>
      <c r="P3972">
        <v>0</v>
      </c>
      <c r="Q3972">
        <v>0</v>
      </c>
      <c r="R3972">
        <v>0</v>
      </c>
      <c r="S3972">
        <v>0</v>
      </c>
      <c r="T3972">
        <v>0</v>
      </c>
      <c r="U3972">
        <v>0</v>
      </c>
      <c r="V3972">
        <v>0</v>
      </c>
      <c r="W3972">
        <v>0</v>
      </c>
      <c r="X3972">
        <v>0</v>
      </c>
      <c r="Y3972">
        <v>0</v>
      </c>
      <c r="Z3972">
        <v>0</v>
      </c>
      <c r="AA3972">
        <v>0</v>
      </c>
      <c r="AB3972">
        <v>0</v>
      </c>
      <c r="AC3972">
        <v>0</v>
      </c>
      <c r="AD3972">
        <v>0</v>
      </c>
      <c r="AE3972">
        <v>0</v>
      </c>
      <c r="AF3972">
        <v>0</v>
      </c>
    </row>
    <row r="3973" spans="1:32">
      <c r="A3973" t="s">
        <v>9576</v>
      </c>
      <c r="B3973" t="s">
        <v>19</v>
      </c>
      <c r="C3973">
        <v>0</v>
      </c>
      <c r="D3973">
        <v>0</v>
      </c>
      <c r="E3973">
        <v>0</v>
      </c>
      <c r="F3973">
        <v>0</v>
      </c>
      <c r="G3973">
        <v>0</v>
      </c>
      <c r="H3973">
        <v>0</v>
      </c>
      <c r="I3973">
        <v>0</v>
      </c>
      <c r="J3973">
        <v>0</v>
      </c>
      <c r="K3973">
        <v>0</v>
      </c>
      <c r="L3973">
        <v>0</v>
      </c>
      <c r="M3973">
        <v>0</v>
      </c>
      <c r="N3973">
        <v>0</v>
      </c>
      <c r="O3973">
        <v>0</v>
      </c>
      <c r="P3973">
        <v>0</v>
      </c>
      <c r="Q3973">
        <v>0</v>
      </c>
      <c r="R3973">
        <v>0</v>
      </c>
      <c r="S3973">
        <v>0</v>
      </c>
      <c r="T3973">
        <v>0</v>
      </c>
      <c r="U3973">
        <v>0</v>
      </c>
      <c r="V3973">
        <v>0</v>
      </c>
      <c r="W3973">
        <v>0</v>
      </c>
      <c r="X3973">
        <v>0</v>
      </c>
      <c r="Y3973">
        <v>0</v>
      </c>
      <c r="Z3973">
        <v>0</v>
      </c>
      <c r="AA3973">
        <v>0</v>
      </c>
      <c r="AB3973">
        <v>0</v>
      </c>
      <c r="AC3973">
        <v>0</v>
      </c>
      <c r="AD3973">
        <v>0</v>
      </c>
      <c r="AE3973">
        <v>0</v>
      </c>
      <c r="AF3973">
        <v>0</v>
      </c>
    </row>
    <row r="3974" spans="1:32">
      <c r="A3974" t="s">
        <v>9577</v>
      </c>
      <c r="B3974" t="s">
        <v>19</v>
      </c>
      <c r="C3974" s="2">
        <v>132097000000000</v>
      </c>
      <c r="D3974" s="2">
        <v>130183000000000</v>
      </c>
      <c r="E3974" s="2">
        <v>135405000000000</v>
      </c>
      <c r="F3974" s="2">
        <v>135985000000000</v>
      </c>
      <c r="G3974" s="2">
        <v>135416000000000</v>
      </c>
      <c r="H3974" s="2">
        <v>136129000000000</v>
      </c>
      <c r="I3974" s="2">
        <v>136256000000000</v>
      </c>
      <c r="J3974" s="2">
        <v>137980000000000</v>
      </c>
      <c r="K3974" s="2">
        <v>138077000000000</v>
      </c>
      <c r="L3974" s="2">
        <v>138316000000000</v>
      </c>
      <c r="M3974" s="2">
        <v>129948000000000</v>
      </c>
      <c r="N3974" s="2">
        <v>122181000000000</v>
      </c>
      <c r="O3974" s="2">
        <v>113385000000000</v>
      </c>
      <c r="P3974" s="2">
        <v>106813000000000</v>
      </c>
      <c r="Q3974" s="2">
        <v>98756600000000</v>
      </c>
      <c r="R3974" s="2">
        <v>98650800000000</v>
      </c>
      <c r="S3974" s="2">
        <v>99097100000000</v>
      </c>
      <c r="T3974" s="2">
        <v>99294300000000</v>
      </c>
      <c r="U3974" s="2">
        <v>100172000000000</v>
      </c>
      <c r="V3974" s="2">
        <v>100424000000000</v>
      </c>
      <c r="W3974" s="2">
        <v>101116000000000</v>
      </c>
      <c r="X3974" s="2">
        <v>101452000000000</v>
      </c>
      <c r="Y3974" s="2">
        <v>101826000000000</v>
      </c>
      <c r="Z3974" s="2">
        <v>102177000000000</v>
      </c>
      <c r="AA3974" s="2">
        <v>102359000000000</v>
      </c>
      <c r="AB3974" s="2">
        <v>101479000000000</v>
      </c>
      <c r="AC3974" s="2">
        <v>101798000000000</v>
      </c>
      <c r="AD3974" s="2">
        <v>102247000000000</v>
      </c>
      <c r="AE3974" s="2">
        <v>102156000000000</v>
      </c>
      <c r="AF3974" s="2">
        <v>101352000000000</v>
      </c>
    </row>
    <row r="3975" spans="1:32">
      <c r="A3975" t="s">
        <v>9578</v>
      </c>
      <c r="B3975" t="s">
        <v>19</v>
      </c>
      <c r="C3975" s="2">
        <v>2468620000</v>
      </c>
      <c r="D3975" s="2">
        <v>2432860000</v>
      </c>
      <c r="E3975" s="2">
        <v>2530450000</v>
      </c>
      <c r="F3975" s="2">
        <v>2541280000</v>
      </c>
      <c r="G3975" s="2">
        <v>2530650000</v>
      </c>
      <c r="H3975" s="2">
        <v>2543970000</v>
      </c>
      <c r="I3975" s="2">
        <v>2546350000</v>
      </c>
      <c r="J3975" s="2">
        <v>2578570000</v>
      </c>
      <c r="K3975" s="2">
        <v>2580370000</v>
      </c>
      <c r="L3975" s="2">
        <v>2584840000</v>
      </c>
      <c r="M3975" s="2">
        <v>2580730000</v>
      </c>
      <c r="N3975" s="2">
        <v>2588860000</v>
      </c>
      <c r="O3975" s="2">
        <v>2576780000</v>
      </c>
      <c r="P3975" s="2">
        <v>2607580000</v>
      </c>
      <c r="Q3975" s="2">
        <v>2610410000</v>
      </c>
      <c r="R3975" s="2">
        <v>2607610000</v>
      </c>
      <c r="S3975" s="2">
        <v>2619410000</v>
      </c>
      <c r="T3975" s="2">
        <v>2620910000</v>
      </c>
      <c r="U3975" s="2">
        <v>2636630000</v>
      </c>
      <c r="V3975" s="2">
        <v>2643260000</v>
      </c>
      <c r="W3975" s="2">
        <v>2654000000</v>
      </c>
      <c r="X3975" s="2">
        <v>2662820000</v>
      </c>
      <c r="Y3975" s="2">
        <v>2668880000</v>
      </c>
      <c r="Z3975" s="2">
        <v>2678090000</v>
      </c>
      <c r="AA3975" s="2">
        <v>2679110000</v>
      </c>
      <c r="AB3975" s="2">
        <v>2671030000</v>
      </c>
      <c r="AC3975" s="2">
        <v>2671910000</v>
      </c>
      <c r="AD3975" s="2">
        <v>2668710000</v>
      </c>
      <c r="AE3975" s="2">
        <v>2662590000</v>
      </c>
      <c r="AF3975" s="2">
        <v>2641650000</v>
      </c>
    </row>
    <row r="3976" spans="1:32">
      <c r="A3976" t="s">
        <v>9579</v>
      </c>
      <c r="B3976" t="s">
        <v>19</v>
      </c>
      <c r="C3976" s="2">
        <v>12165900000</v>
      </c>
      <c r="D3976" s="2">
        <v>11989600000</v>
      </c>
      <c r="E3976" s="2">
        <v>12470600000</v>
      </c>
      <c r="F3976" s="2">
        <v>12523900000</v>
      </c>
      <c r="G3976" s="2">
        <v>12471600000</v>
      </c>
      <c r="H3976" s="2">
        <v>12537200000</v>
      </c>
      <c r="I3976" s="2">
        <v>12549000000</v>
      </c>
      <c r="J3976" s="2">
        <v>12707700000</v>
      </c>
      <c r="K3976" s="2">
        <v>12716600000</v>
      </c>
      <c r="L3976" s="2">
        <v>12738600000</v>
      </c>
      <c r="M3976" s="2">
        <v>12718400000</v>
      </c>
      <c r="N3976" s="2">
        <v>12758400000</v>
      </c>
      <c r="O3976" s="2">
        <v>12698900000</v>
      </c>
      <c r="P3976" s="2">
        <v>12850700000</v>
      </c>
      <c r="Q3976" s="2">
        <v>12864700000</v>
      </c>
      <c r="R3976" s="2">
        <v>12850900000</v>
      </c>
      <c r="S3976" s="2">
        <v>12909000000</v>
      </c>
      <c r="T3976" s="2">
        <v>12916400000</v>
      </c>
      <c r="U3976" s="2">
        <v>12993900000</v>
      </c>
      <c r="V3976" s="2">
        <v>13026500000</v>
      </c>
      <c r="W3976" s="2">
        <v>13079500000</v>
      </c>
      <c r="X3976" s="2">
        <v>13123000000</v>
      </c>
      <c r="Y3976" s="2">
        <v>13152800000</v>
      </c>
      <c r="Z3976" s="2">
        <v>13198200000</v>
      </c>
      <c r="AA3976" s="2">
        <v>13203200000</v>
      </c>
      <c r="AB3976" s="2">
        <v>13163400000</v>
      </c>
      <c r="AC3976" s="2">
        <v>13167700000</v>
      </c>
      <c r="AD3976" s="2">
        <v>13151900000</v>
      </c>
      <c r="AE3976" s="2">
        <v>13121800000</v>
      </c>
      <c r="AF3976" s="2">
        <v>13018600000</v>
      </c>
    </row>
    <row r="3977" spans="1:32">
      <c r="A3977" t="s">
        <v>9580</v>
      </c>
      <c r="B3977" t="s">
        <v>19</v>
      </c>
      <c r="C3977" s="2">
        <v>36130800000</v>
      </c>
      <c r="D3977" s="2">
        <v>35607400000</v>
      </c>
      <c r="E3977" s="2">
        <v>37035700000</v>
      </c>
      <c r="F3977" s="2">
        <v>37194200000</v>
      </c>
      <c r="G3977" s="2">
        <v>37038700000</v>
      </c>
      <c r="H3977" s="2">
        <v>37233600000</v>
      </c>
      <c r="I3977" s="2">
        <v>37268500000</v>
      </c>
      <c r="J3977" s="2">
        <v>37740000000</v>
      </c>
      <c r="K3977" s="2">
        <v>37766400000</v>
      </c>
      <c r="L3977" s="2">
        <v>37831800000</v>
      </c>
      <c r="M3977" s="2">
        <v>37771600000</v>
      </c>
      <c r="N3977" s="2">
        <v>37890600000</v>
      </c>
      <c r="O3977" s="2">
        <v>37713900000</v>
      </c>
      <c r="P3977" s="2">
        <v>38164700000</v>
      </c>
      <c r="Q3977" s="2">
        <v>38206000000</v>
      </c>
      <c r="R3977" s="2">
        <v>38165100000</v>
      </c>
      <c r="S3977" s="2">
        <v>38337800000</v>
      </c>
      <c r="T3977" s="2">
        <v>38359800000</v>
      </c>
      <c r="U3977" s="2">
        <v>38589800000</v>
      </c>
      <c r="V3977" s="2">
        <v>38686900000</v>
      </c>
      <c r="W3977" s="2">
        <v>38844100000</v>
      </c>
      <c r="X3977" s="2">
        <v>38973200000</v>
      </c>
      <c r="Y3977" s="2">
        <v>39061900000</v>
      </c>
      <c r="Z3977" s="2">
        <v>39196700000</v>
      </c>
      <c r="AA3977" s="2">
        <v>39211500000</v>
      </c>
      <c r="AB3977" s="2">
        <v>39093300000</v>
      </c>
      <c r="AC3977" s="2">
        <v>39106200000</v>
      </c>
      <c r="AD3977" s="2">
        <v>39059300000</v>
      </c>
      <c r="AE3977" s="2">
        <v>38969800000</v>
      </c>
      <c r="AF3977" s="2">
        <v>38663300000</v>
      </c>
    </row>
    <row r="3978" spans="1:32">
      <c r="A3978" t="s">
        <v>9581</v>
      </c>
      <c r="B3978" t="s">
        <v>19</v>
      </c>
      <c r="C3978" s="2">
        <v>2560770000</v>
      </c>
      <c r="D3978" s="2">
        <v>2523680000</v>
      </c>
      <c r="E3978" s="2">
        <v>2624910000</v>
      </c>
      <c r="F3978" s="2">
        <v>2636140000</v>
      </c>
      <c r="G3978" s="2">
        <v>2625120000</v>
      </c>
      <c r="H3978" s="2">
        <v>2638930000</v>
      </c>
      <c r="I3978" s="2">
        <v>2641410000</v>
      </c>
      <c r="J3978" s="2">
        <v>2674820000</v>
      </c>
      <c r="K3978" s="2">
        <v>2676690000</v>
      </c>
      <c r="L3978" s="2">
        <v>2681330000</v>
      </c>
      <c r="M3978" s="2">
        <v>2677060000</v>
      </c>
      <c r="N3978" s="2">
        <v>2685500000</v>
      </c>
      <c r="O3978" s="2">
        <v>2672970000</v>
      </c>
      <c r="P3978" s="2">
        <v>2704920000</v>
      </c>
      <c r="Q3978" s="2">
        <v>2707850000</v>
      </c>
      <c r="R3978" s="2">
        <v>2704950000</v>
      </c>
      <c r="S3978" s="2">
        <v>2717190000</v>
      </c>
      <c r="T3978" s="2">
        <v>2718750000</v>
      </c>
      <c r="U3978" s="2">
        <v>2735060000</v>
      </c>
      <c r="V3978" s="2">
        <v>2741930000</v>
      </c>
      <c r="W3978" s="2">
        <v>2753080000</v>
      </c>
      <c r="X3978" s="2">
        <v>2762220000</v>
      </c>
      <c r="Y3978" s="2">
        <v>2768510000</v>
      </c>
      <c r="Z3978" s="2">
        <v>2778070000</v>
      </c>
      <c r="AA3978" s="2">
        <v>2779120000</v>
      </c>
      <c r="AB3978" s="2">
        <v>2770740000</v>
      </c>
      <c r="AC3978" s="2">
        <v>2771650000</v>
      </c>
      <c r="AD3978" s="2">
        <v>2768330000</v>
      </c>
      <c r="AE3978" s="2">
        <v>2761990000</v>
      </c>
      <c r="AF3978" s="2">
        <v>2740260000</v>
      </c>
    </row>
    <row r="3979" spans="1:32">
      <c r="A3979" t="s">
        <v>9582</v>
      </c>
      <c r="B3979" t="s">
        <v>19</v>
      </c>
      <c r="C3979" s="2">
        <v>2296720000</v>
      </c>
      <c r="D3979" s="2">
        <v>2263450000</v>
      </c>
      <c r="E3979" s="2">
        <v>2354240000</v>
      </c>
      <c r="F3979" s="2">
        <v>2364320000</v>
      </c>
      <c r="G3979" s="2">
        <v>2354430000</v>
      </c>
      <c r="H3979" s="2">
        <v>2366820000</v>
      </c>
      <c r="I3979" s="2">
        <v>2369040000</v>
      </c>
      <c r="J3979" s="2">
        <v>2399010000</v>
      </c>
      <c r="K3979" s="2">
        <v>2400690000</v>
      </c>
      <c r="L3979" s="2">
        <v>2404840000</v>
      </c>
      <c r="M3979" s="2">
        <v>2401020000</v>
      </c>
      <c r="N3979" s="2">
        <v>2408590000</v>
      </c>
      <c r="O3979" s="2">
        <v>2397350000</v>
      </c>
      <c r="P3979" s="2">
        <v>2426000000</v>
      </c>
      <c r="Q3979" s="2">
        <v>2428640000</v>
      </c>
      <c r="R3979" s="2">
        <v>2426030000</v>
      </c>
      <c r="S3979" s="2">
        <v>2437010000</v>
      </c>
      <c r="T3979" s="2">
        <v>2438410000</v>
      </c>
      <c r="U3979" s="2">
        <v>2453030000</v>
      </c>
      <c r="V3979" s="2">
        <v>2459200000</v>
      </c>
      <c r="W3979" s="2">
        <v>2469200000</v>
      </c>
      <c r="X3979" s="2">
        <v>2477400000</v>
      </c>
      <c r="Y3979" s="2">
        <v>2483040000</v>
      </c>
      <c r="Z3979" s="2">
        <v>2491610000</v>
      </c>
      <c r="AA3979" s="2">
        <v>2492550000</v>
      </c>
      <c r="AB3979" s="2">
        <v>2485030000</v>
      </c>
      <c r="AC3979" s="2">
        <v>2485850000</v>
      </c>
      <c r="AD3979" s="2">
        <v>2482870000</v>
      </c>
      <c r="AE3979" s="2">
        <v>2477190000</v>
      </c>
      <c r="AF3979" s="2">
        <v>2457700000</v>
      </c>
    </row>
    <row r="3980" spans="1:32">
      <c r="A3980" t="s">
        <v>9583</v>
      </c>
      <c r="B3980" t="s">
        <v>19</v>
      </c>
      <c r="C3980" s="2">
        <v>5958000000</v>
      </c>
      <c r="D3980" s="2">
        <v>5871690000</v>
      </c>
      <c r="E3980" s="2">
        <v>6107220000</v>
      </c>
      <c r="F3980" s="2">
        <v>6133360000</v>
      </c>
      <c r="G3980" s="2">
        <v>6107720000</v>
      </c>
      <c r="H3980" s="2">
        <v>6139860000</v>
      </c>
      <c r="I3980" s="2">
        <v>6145620000</v>
      </c>
      <c r="J3980" s="2">
        <v>6223360000</v>
      </c>
      <c r="K3980" s="2">
        <v>6227710000</v>
      </c>
      <c r="L3980" s="2">
        <v>6238490000</v>
      </c>
      <c r="M3980" s="2">
        <v>6228570000</v>
      </c>
      <c r="N3980" s="2">
        <v>6248200000</v>
      </c>
      <c r="O3980" s="2">
        <v>6219050000</v>
      </c>
      <c r="P3980" s="2">
        <v>6293390000</v>
      </c>
      <c r="Q3980" s="2">
        <v>6300210000</v>
      </c>
      <c r="R3980" s="2">
        <v>6293460000</v>
      </c>
      <c r="S3980" s="2">
        <v>6321940000</v>
      </c>
      <c r="T3980" s="2">
        <v>6325570000</v>
      </c>
      <c r="U3980" s="2">
        <v>6363500000</v>
      </c>
      <c r="V3980" s="2">
        <v>6379500000</v>
      </c>
      <c r="W3980" s="2">
        <v>6405430000</v>
      </c>
      <c r="X3980" s="2">
        <v>6426710000</v>
      </c>
      <c r="Y3980" s="2">
        <v>6441340000</v>
      </c>
      <c r="Z3980" s="2">
        <v>6463570000</v>
      </c>
      <c r="AA3980" s="2">
        <v>6466020000</v>
      </c>
      <c r="AB3980" s="2">
        <v>6446510000</v>
      </c>
      <c r="AC3980" s="2">
        <v>6448640000</v>
      </c>
      <c r="AD3980" s="2">
        <v>6440910000</v>
      </c>
      <c r="AE3980" s="2">
        <v>6426160000</v>
      </c>
      <c r="AF3980" s="2">
        <v>6375620000</v>
      </c>
    </row>
    <row r="3981" spans="1:32">
      <c r="A3981" t="s">
        <v>9584</v>
      </c>
      <c r="B3981" t="s">
        <v>19</v>
      </c>
      <c r="C3981" s="2">
        <v>600762000</v>
      </c>
      <c r="D3981" s="2">
        <v>592060000</v>
      </c>
      <c r="E3981" s="2">
        <v>615809000</v>
      </c>
      <c r="F3981" s="2">
        <v>618444000</v>
      </c>
      <c r="G3981" s="2">
        <v>615859000</v>
      </c>
      <c r="H3981" s="2">
        <v>619099000</v>
      </c>
      <c r="I3981" s="2">
        <v>619680000</v>
      </c>
      <c r="J3981" s="2">
        <v>627519000</v>
      </c>
      <c r="K3981" s="2">
        <v>627958000</v>
      </c>
      <c r="L3981" s="2">
        <v>629045000</v>
      </c>
      <c r="M3981" s="2">
        <v>628045000</v>
      </c>
      <c r="N3981" s="2">
        <v>630024000</v>
      </c>
      <c r="O3981" s="2">
        <v>627085000</v>
      </c>
      <c r="P3981" s="2">
        <v>634580000</v>
      </c>
      <c r="Q3981" s="2">
        <v>635268000</v>
      </c>
      <c r="R3981" s="2">
        <v>634587000</v>
      </c>
      <c r="S3981" s="2">
        <v>637459000</v>
      </c>
      <c r="T3981" s="2">
        <v>637825000</v>
      </c>
      <c r="U3981" s="2">
        <v>641650000</v>
      </c>
      <c r="V3981" s="2">
        <v>643263000</v>
      </c>
      <c r="W3981" s="2">
        <v>645878000</v>
      </c>
      <c r="X3981" s="2">
        <v>648023000</v>
      </c>
      <c r="Y3981" s="2">
        <v>649499000</v>
      </c>
      <c r="Z3981" s="2">
        <v>651740000</v>
      </c>
      <c r="AA3981" s="2">
        <v>651987000</v>
      </c>
      <c r="AB3981" s="2">
        <v>650020000</v>
      </c>
      <c r="AC3981" s="2">
        <v>650235000</v>
      </c>
      <c r="AD3981" s="2">
        <v>649455000</v>
      </c>
      <c r="AE3981" s="2">
        <v>647968000</v>
      </c>
      <c r="AF3981" s="2">
        <v>642871000</v>
      </c>
    </row>
    <row r="3982" spans="1:32">
      <c r="A3982" t="s">
        <v>9585</v>
      </c>
      <c r="B3982" t="s">
        <v>19</v>
      </c>
      <c r="C3982" s="2">
        <v>395191000</v>
      </c>
      <c r="D3982" s="2">
        <v>389467000</v>
      </c>
      <c r="E3982" s="2">
        <v>405090000</v>
      </c>
      <c r="F3982" s="2">
        <v>406823000</v>
      </c>
      <c r="G3982" s="2">
        <v>405123000</v>
      </c>
      <c r="H3982" s="2">
        <v>407254000</v>
      </c>
      <c r="I3982" s="2">
        <v>407636000</v>
      </c>
      <c r="J3982" s="2">
        <v>412793000</v>
      </c>
      <c r="K3982" s="2">
        <v>413081000</v>
      </c>
      <c r="L3982" s="2">
        <v>413797000</v>
      </c>
      <c r="M3982" s="2">
        <v>413139000</v>
      </c>
      <c r="N3982" s="2">
        <v>414440000</v>
      </c>
      <c r="O3982" s="2">
        <v>412507000</v>
      </c>
      <c r="P3982" s="2">
        <v>417438000</v>
      </c>
      <c r="Q3982" s="2">
        <v>417890000</v>
      </c>
      <c r="R3982" s="2">
        <v>417442000</v>
      </c>
      <c r="S3982" s="2">
        <v>419331000</v>
      </c>
      <c r="T3982" s="2">
        <v>419572000</v>
      </c>
      <c r="U3982" s="2">
        <v>422088000</v>
      </c>
      <c r="V3982" s="2">
        <v>423149000</v>
      </c>
      <c r="W3982" s="2">
        <v>424869000</v>
      </c>
      <c r="X3982" s="2">
        <v>426281000</v>
      </c>
      <c r="Y3982" s="2">
        <v>427252000</v>
      </c>
      <c r="Z3982" s="2">
        <v>428726000</v>
      </c>
      <c r="AA3982" s="2">
        <v>428888000</v>
      </c>
      <c r="AB3982" s="2">
        <v>427594000</v>
      </c>
      <c r="AC3982" s="2">
        <v>427736000</v>
      </c>
      <c r="AD3982" s="2">
        <v>427223000</v>
      </c>
      <c r="AE3982" s="2">
        <v>426244000</v>
      </c>
      <c r="AF3982" s="2">
        <v>422892000</v>
      </c>
    </row>
    <row r="3983" spans="1:32">
      <c r="A3983" t="s">
        <v>9586</v>
      </c>
      <c r="B3983" t="s">
        <v>19</v>
      </c>
      <c r="C3983" s="2">
        <v>5316480000</v>
      </c>
      <c r="D3983" s="2">
        <v>5239460000</v>
      </c>
      <c r="E3983" s="2">
        <v>5449640000</v>
      </c>
      <c r="F3983" s="2">
        <v>5472960000</v>
      </c>
      <c r="G3983" s="2">
        <v>5450080000</v>
      </c>
      <c r="H3983" s="2">
        <v>5478760000</v>
      </c>
      <c r="I3983" s="2">
        <v>5483890000</v>
      </c>
      <c r="J3983" s="2">
        <v>5553270000</v>
      </c>
      <c r="K3983" s="2">
        <v>5557150000</v>
      </c>
      <c r="L3983" s="2">
        <v>5566770000</v>
      </c>
      <c r="M3983" s="2">
        <v>5557920000</v>
      </c>
      <c r="N3983" s="2">
        <v>5575430000</v>
      </c>
      <c r="O3983" s="2">
        <v>5549420000</v>
      </c>
      <c r="P3983" s="2">
        <v>5615750000</v>
      </c>
      <c r="Q3983" s="2">
        <v>5621840000</v>
      </c>
      <c r="R3983" s="2">
        <v>5615820000</v>
      </c>
      <c r="S3983" s="2">
        <v>5641230000</v>
      </c>
      <c r="T3983" s="2">
        <v>5644470000</v>
      </c>
      <c r="U3983" s="2">
        <v>5678320000</v>
      </c>
      <c r="V3983" s="2">
        <v>5692590000</v>
      </c>
      <c r="W3983" s="2">
        <v>5715730000</v>
      </c>
      <c r="X3983" s="2">
        <v>5734720000</v>
      </c>
      <c r="Y3983" s="2">
        <v>5747780000</v>
      </c>
      <c r="Z3983" s="2">
        <v>5767610000</v>
      </c>
      <c r="AA3983" s="2">
        <v>5769790000</v>
      </c>
      <c r="AB3983" s="2">
        <v>5752390000</v>
      </c>
      <c r="AC3983" s="2">
        <v>5754290000</v>
      </c>
      <c r="AD3983" s="2">
        <v>5747390000</v>
      </c>
      <c r="AE3983" s="2">
        <v>5734230000</v>
      </c>
      <c r="AF3983" s="2">
        <v>5689130000</v>
      </c>
    </row>
    <row r="3984" spans="1:32">
      <c r="A3984" t="s">
        <v>9587</v>
      </c>
      <c r="B3984" t="s">
        <v>19</v>
      </c>
      <c r="C3984" s="2">
        <v>1063300000</v>
      </c>
      <c r="D3984" s="2">
        <v>1047890000</v>
      </c>
      <c r="E3984" s="2">
        <v>1089930000</v>
      </c>
      <c r="F3984" s="2">
        <v>1094590000</v>
      </c>
      <c r="G3984" s="2">
        <v>1090020000</v>
      </c>
      <c r="H3984" s="2">
        <v>1095750000</v>
      </c>
      <c r="I3984" s="2">
        <v>1096780000</v>
      </c>
      <c r="J3984" s="2">
        <v>1110650000</v>
      </c>
      <c r="K3984" s="2">
        <v>1111430000</v>
      </c>
      <c r="L3984" s="2">
        <v>1113350000</v>
      </c>
      <c r="M3984" s="2">
        <v>1111580000</v>
      </c>
      <c r="N3984" s="2">
        <v>1115090000</v>
      </c>
      <c r="O3984" s="2">
        <v>1109880000</v>
      </c>
      <c r="P3984" s="2">
        <v>1123150000</v>
      </c>
      <c r="Q3984" s="2">
        <v>1124370000</v>
      </c>
      <c r="R3984" s="2">
        <v>1123160000</v>
      </c>
      <c r="S3984" s="2">
        <v>1128250000</v>
      </c>
      <c r="T3984" s="2">
        <v>1128890000</v>
      </c>
      <c r="U3984" s="2">
        <v>1135660000</v>
      </c>
      <c r="V3984" s="2">
        <v>1138520000</v>
      </c>
      <c r="W3984" s="2">
        <v>1143150000</v>
      </c>
      <c r="X3984" s="2">
        <v>1146940000</v>
      </c>
      <c r="Y3984" s="2">
        <v>1149560000</v>
      </c>
      <c r="Z3984" s="2">
        <v>1153520000</v>
      </c>
      <c r="AA3984" s="2">
        <v>1153960000</v>
      </c>
      <c r="AB3984" s="2">
        <v>1150480000</v>
      </c>
      <c r="AC3984" s="2">
        <v>1150860000</v>
      </c>
      <c r="AD3984" s="2">
        <v>1149480000</v>
      </c>
      <c r="AE3984" s="2">
        <v>1146850000</v>
      </c>
      <c r="AF3984" s="2">
        <v>1137830000</v>
      </c>
    </row>
    <row r="3985" spans="1:32">
      <c r="A3985" t="s">
        <v>9588</v>
      </c>
      <c r="B3985" t="s">
        <v>19</v>
      </c>
      <c r="C3985">
        <v>0</v>
      </c>
      <c r="D3985">
        <v>0</v>
      </c>
      <c r="E3985">
        <v>0</v>
      </c>
      <c r="F3985">
        <v>0</v>
      </c>
      <c r="G3985">
        <v>0</v>
      </c>
      <c r="H3985">
        <v>0</v>
      </c>
      <c r="I3985">
        <v>0</v>
      </c>
      <c r="J3985">
        <v>0</v>
      </c>
      <c r="K3985">
        <v>0</v>
      </c>
      <c r="L3985">
        <v>0</v>
      </c>
      <c r="M3985">
        <v>0</v>
      </c>
      <c r="N3985">
        <v>0</v>
      </c>
      <c r="O3985">
        <v>0</v>
      </c>
      <c r="P3985">
        <v>0</v>
      </c>
      <c r="Q3985">
        <v>0</v>
      </c>
      <c r="R3985">
        <v>0</v>
      </c>
      <c r="S3985">
        <v>0</v>
      </c>
      <c r="T3985">
        <v>0</v>
      </c>
      <c r="U3985">
        <v>0</v>
      </c>
      <c r="V3985">
        <v>0</v>
      </c>
      <c r="W3985">
        <v>0</v>
      </c>
      <c r="X3985">
        <v>0</v>
      </c>
      <c r="Y3985">
        <v>0</v>
      </c>
      <c r="Z3985">
        <v>0</v>
      </c>
      <c r="AA3985">
        <v>0</v>
      </c>
      <c r="AB3985">
        <v>0</v>
      </c>
      <c r="AC3985">
        <v>0</v>
      </c>
      <c r="AD3985">
        <v>0</v>
      </c>
      <c r="AE3985">
        <v>0</v>
      </c>
      <c r="AF3985">
        <v>0</v>
      </c>
    </row>
    <row r="3986" spans="1:32">
      <c r="A3986" t="s">
        <v>9589</v>
      </c>
      <c r="B3986" t="s">
        <v>19</v>
      </c>
      <c r="C3986">
        <v>0</v>
      </c>
      <c r="D3986">
        <v>0</v>
      </c>
      <c r="E3986">
        <v>0</v>
      </c>
      <c r="F3986">
        <v>0</v>
      </c>
      <c r="G3986">
        <v>0</v>
      </c>
      <c r="H3986">
        <v>0</v>
      </c>
      <c r="I3986">
        <v>0</v>
      </c>
      <c r="J3986">
        <v>0</v>
      </c>
      <c r="K3986">
        <v>0</v>
      </c>
      <c r="L3986">
        <v>0</v>
      </c>
      <c r="M3986">
        <v>0</v>
      </c>
      <c r="N3986">
        <v>0</v>
      </c>
      <c r="O3986">
        <v>0</v>
      </c>
      <c r="P3986">
        <v>0</v>
      </c>
      <c r="Q3986">
        <v>0</v>
      </c>
      <c r="R3986">
        <v>0</v>
      </c>
      <c r="S3986">
        <v>0</v>
      </c>
      <c r="T3986">
        <v>0</v>
      </c>
      <c r="U3986">
        <v>0</v>
      </c>
      <c r="V3986">
        <v>0</v>
      </c>
      <c r="W3986">
        <v>0</v>
      </c>
      <c r="X3986">
        <v>0</v>
      </c>
      <c r="Y3986">
        <v>0</v>
      </c>
      <c r="Z3986">
        <v>0</v>
      </c>
      <c r="AA3986">
        <v>0</v>
      </c>
      <c r="AB3986">
        <v>0</v>
      </c>
      <c r="AC3986">
        <v>0</v>
      </c>
      <c r="AD3986">
        <v>0</v>
      </c>
      <c r="AE3986">
        <v>0</v>
      </c>
      <c r="AF3986">
        <v>0</v>
      </c>
    </row>
    <row r="3987" spans="1:32">
      <c r="A3987" t="s">
        <v>9590</v>
      </c>
      <c r="B3987" t="s">
        <v>19</v>
      </c>
      <c r="C3987">
        <v>0</v>
      </c>
      <c r="D3987">
        <v>0</v>
      </c>
      <c r="E3987">
        <v>0</v>
      </c>
      <c r="F3987">
        <v>0</v>
      </c>
      <c r="G3987">
        <v>0</v>
      </c>
      <c r="H3987">
        <v>0</v>
      </c>
      <c r="I3987">
        <v>0</v>
      </c>
      <c r="J3987">
        <v>0</v>
      </c>
      <c r="K3987">
        <v>0</v>
      </c>
      <c r="L3987">
        <v>0</v>
      </c>
      <c r="M3987">
        <v>0</v>
      </c>
      <c r="N3987">
        <v>0</v>
      </c>
      <c r="O3987">
        <v>0</v>
      </c>
      <c r="P3987">
        <v>0</v>
      </c>
      <c r="Q3987">
        <v>0</v>
      </c>
      <c r="R3987">
        <v>0</v>
      </c>
      <c r="S3987">
        <v>0</v>
      </c>
      <c r="T3987">
        <v>0</v>
      </c>
      <c r="U3987">
        <v>0</v>
      </c>
      <c r="V3987">
        <v>0</v>
      </c>
      <c r="W3987">
        <v>0</v>
      </c>
      <c r="X3987">
        <v>0</v>
      </c>
      <c r="Y3987">
        <v>0</v>
      </c>
      <c r="Z3987">
        <v>0</v>
      </c>
      <c r="AA3987">
        <v>0</v>
      </c>
      <c r="AB3987">
        <v>0</v>
      </c>
      <c r="AC3987">
        <v>0</v>
      </c>
      <c r="AD3987">
        <v>0</v>
      </c>
      <c r="AE3987">
        <v>0</v>
      </c>
      <c r="AF3987">
        <v>0</v>
      </c>
    </row>
    <row r="3988" spans="1:32">
      <c r="A3988" t="s">
        <v>9591</v>
      </c>
      <c r="B3988" t="s">
        <v>19</v>
      </c>
      <c r="C3988">
        <v>0</v>
      </c>
      <c r="D3988">
        <v>0</v>
      </c>
      <c r="E3988">
        <v>0</v>
      </c>
      <c r="F3988">
        <v>0</v>
      </c>
      <c r="G3988">
        <v>0</v>
      </c>
      <c r="H3988">
        <v>0</v>
      </c>
      <c r="I3988">
        <v>0</v>
      </c>
      <c r="J3988">
        <v>0</v>
      </c>
      <c r="K3988">
        <v>0</v>
      </c>
      <c r="L3988">
        <v>0</v>
      </c>
      <c r="M3988">
        <v>0</v>
      </c>
      <c r="N3988">
        <v>0</v>
      </c>
      <c r="O3988">
        <v>0</v>
      </c>
      <c r="P3988">
        <v>0</v>
      </c>
      <c r="Q3988">
        <v>0</v>
      </c>
      <c r="R3988">
        <v>0</v>
      </c>
      <c r="S3988">
        <v>0</v>
      </c>
      <c r="T3988">
        <v>0</v>
      </c>
      <c r="U3988">
        <v>0</v>
      </c>
      <c r="V3988">
        <v>0</v>
      </c>
      <c r="W3988">
        <v>0</v>
      </c>
      <c r="X3988">
        <v>0</v>
      </c>
      <c r="Y3988">
        <v>0</v>
      </c>
      <c r="Z3988">
        <v>0</v>
      </c>
      <c r="AA3988">
        <v>0</v>
      </c>
      <c r="AB3988">
        <v>0</v>
      </c>
      <c r="AC3988">
        <v>0</v>
      </c>
      <c r="AD3988">
        <v>0</v>
      </c>
      <c r="AE3988">
        <v>0</v>
      </c>
      <c r="AF3988">
        <v>0</v>
      </c>
    </row>
    <row r="3989" spans="1:32">
      <c r="A3989" t="s">
        <v>9592</v>
      </c>
      <c r="B3989" t="s">
        <v>19</v>
      </c>
      <c r="C3989">
        <v>0</v>
      </c>
      <c r="D3989">
        <v>0</v>
      </c>
      <c r="E3989">
        <v>0</v>
      </c>
      <c r="F3989">
        <v>0</v>
      </c>
      <c r="G3989">
        <v>0</v>
      </c>
      <c r="H3989">
        <v>0</v>
      </c>
      <c r="I3989">
        <v>0</v>
      </c>
      <c r="J3989">
        <v>0</v>
      </c>
      <c r="K3989">
        <v>0</v>
      </c>
      <c r="L3989">
        <v>0</v>
      </c>
      <c r="M3989">
        <v>0</v>
      </c>
      <c r="N3989">
        <v>0</v>
      </c>
      <c r="O3989">
        <v>0</v>
      </c>
      <c r="P3989">
        <v>0</v>
      </c>
      <c r="Q3989">
        <v>0</v>
      </c>
      <c r="R3989">
        <v>0</v>
      </c>
      <c r="S3989">
        <v>0</v>
      </c>
      <c r="T3989">
        <v>0</v>
      </c>
      <c r="U3989">
        <v>0</v>
      </c>
      <c r="V3989">
        <v>0</v>
      </c>
      <c r="W3989">
        <v>0</v>
      </c>
      <c r="X3989">
        <v>0</v>
      </c>
      <c r="Y3989">
        <v>0</v>
      </c>
      <c r="Z3989">
        <v>0</v>
      </c>
      <c r="AA3989">
        <v>0</v>
      </c>
      <c r="AB3989">
        <v>0</v>
      </c>
      <c r="AC3989">
        <v>0</v>
      </c>
      <c r="AD3989">
        <v>0</v>
      </c>
      <c r="AE3989">
        <v>0</v>
      </c>
      <c r="AF3989">
        <v>0</v>
      </c>
    </row>
    <row r="3990" spans="1:32">
      <c r="A3990" t="s">
        <v>9593</v>
      </c>
      <c r="B3990" t="s">
        <v>19</v>
      </c>
      <c r="C3990">
        <v>0</v>
      </c>
      <c r="D3990">
        <v>0</v>
      </c>
      <c r="E3990">
        <v>0</v>
      </c>
      <c r="F3990">
        <v>0</v>
      </c>
      <c r="G3990">
        <v>0</v>
      </c>
      <c r="H3990">
        <v>0</v>
      </c>
      <c r="I3990">
        <v>0</v>
      </c>
      <c r="J3990">
        <v>0</v>
      </c>
      <c r="K3990">
        <v>0</v>
      </c>
      <c r="L3990">
        <v>0</v>
      </c>
      <c r="M3990">
        <v>0</v>
      </c>
      <c r="N3990">
        <v>0</v>
      </c>
      <c r="O3990">
        <v>0</v>
      </c>
      <c r="P3990">
        <v>0</v>
      </c>
      <c r="Q3990">
        <v>0</v>
      </c>
      <c r="R3990">
        <v>0</v>
      </c>
      <c r="S3990">
        <v>0</v>
      </c>
      <c r="T3990">
        <v>0</v>
      </c>
      <c r="U3990">
        <v>0</v>
      </c>
      <c r="V3990">
        <v>0</v>
      </c>
      <c r="W3990">
        <v>0</v>
      </c>
      <c r="X3990">
        <v>0</v>
      </c>
      <c r="Y3990">
        <v>0</v>
      </c>
      <c r="Z3990">
        <v>0</v>
      </c>
      <c r="AA3990">
        <v>0</v>
      </c>
      <c r="AB3990">
        <v>0</v>
      </c>
      <c r="AC3990">
        <v>0</v>
      </c>
      <c r="AD3990">
        <v>0</v>
      </c>
      <c r="AE3990">
        <v>0</v>
      </c>
      <c r="AF3990">
        <v>0</v>
      </c>
    </row>
    <row r="3991" spans="1:32">
      <c r="A3991" t="s">
        <v>9594</v>
      </c>
      <c r="B3991" t="s">
        <v>19</v>
      </c>
      <c r="C3991">
        <v>0</v>
      </c>
      <c r="D3991">
        <v>0</v>
      </c>
      <c r="E3991">
        <v>0</v>
      </c>
      <c r="F3991">
        <v>0</v>
      </c>
      <c r="G3991">
        <v>0</v>
      </c>
      <c r="H3991">
        <v>0</v>
      </c>
      <c r="I3991">
        <v>0</v>
      </c>
      <c r="J3991">
        <v>0</v>
      </c>
      <c r="K3991">
        <v>0</v>
      </c>
      <c r="L3991">
        <v>0</v>
      </c>
      <c r="M3991">
        <v>0</v>
      </c>
      <c r="N3991">
        <v>0</v>
      </c>
      <c r="O3991">
        <v>0</v>
      </c>
      <c r="P3991">
        <v>0</v>
      </c>
      <c r="Q3991">
        <v>0</v>
      </c>
      <c r="R3991">
        <v>0</v>
      </c>
      <c r="S3991">
        <v>0</v>
      </c>
      <c r="T3991">
        <v>0</v>
      </c>
      <c r="U3991">
        <v>0</v>
      </c>
      <c r="V3991">
        <v>0</v>
      </c>
      <c r="W3991">
        <v>0</v>
      </c>
      <c r="X3991">
        <v>0</v>
      </c>
      <c r="Y3991">
        <v>0</v>
      </c>
      <c r="Z3991">
        <v>0</v>
      </c>
      <c r="AA3991">
        <v>0</v>
      </c>
      <c r="AB3991">
        <v>0</v>
      </c>
      <c r="AC3991">
        <v>0</v>
      </c>
      <c r="AD3991">
        <v>0</v>
      </c>
      <c r="AE3991">
        <v>0</v>
      </c>
      <c r="AF3991">
        <v>0</v>
      </c>
    </row>
    <row r="3992" spans="1:32">
      <c r="A3992" t="s">
        <v>9595</v>
      </c>
      <c r="B3992" t="s">
        <v>19</v>
      </c>
      <c r="C3992">
        <v>0</v>
      </c>
      <c r="D3992">
        <v>0</v>
      </c>
      <c r="E3992">
        <v>0</v>
      </c>
      <c r="F3992">
        <v>0</v>
      </c>
      <c r="G3992">
        <v>0</v>
      </c>
      <c r="H3992">
        <v>0</v>
      </c>
      <c r="I3992">
        <v>0</v>
      </c>
      <c r="J3992">
        <v>0</v>
      </c>
      <c r="K3992">
        <v>0</v>
      </c>
      <c r="L3992">
        <v>0</v>
      </c>
      <c r="M3992">
        <v>0</v>
      </c>
      <c r="N3992">
        <v>0</v>
      </c>
      <c r="O3992">
        <v>0</v>
      </c>
      <c r="P3992">
        <v>0</v>
      </c>
      <c r="Q3992">
        <v>0</v>
      </c>
      <c r="R3992">
        <v>0</v>
      </c>
      <c r="S3992">
        <v>0</v>
      </c>
      <c r="T3992">
        <v>0</v>
      </c>
      <c r="U3992">
        <v>0</v>
      </c>
      <c r="V3992">
        <v>0</v>
      </c>
      <c r="W3992">
        <v>0</v>
      </c>
      <c r="X3992">
        <v>0</v>
      </c>
      <c r="Y3992">
        <v>0</v>
      </c>
      <c r="Z3992">
        <v>0</v>
      </c>
      <c r="AA3992">
        <v>0</v>
      </c>
      <c r="AB3992">
        <v>0</v>
      </c>
      <c r="AC3992">
        <v>0</v>
      </c>
      <c r="AD3992">
        <v>0</v>
      </c>
      <c r="AE3992">
        <v>0</v>
      </c>
      <c r="AF3992">
        <v>0</v>
      </c>
    </row>
    <row r="3993" spans="1:32">
      <c r="A3993" t="s">
        <v>9596</v>
      </c>
      <c r="B3993" t="s">
        <v>19</v>
      </c>
      <c r="C3993">
        <v>0</v>
      </c>
      <c r="D3993">
        <v>0</v>
      </c>
      <c r="E3993">
        <v>0</v>
      </c>
      <c r="F3993">
        <v>0</v>
      </c>
      <c r="G3993">
        <v>0</v>
      </c>
      <c r="H3993">
        <v>0</v>
      </c>
      <c r="I3993">
        <v>0</v>
      </c>
      <c r="J3993">
        <v>0</v>
      </c>
      <c r="K3993">
        <v>0</v>
      </c>
      <c r="L3993">
        <v>0</v>
      </c>
      <c r="M3993">
        <v>0</v>
      </c>
      <c r="N3993">
        <v>0</v>
      </c>
      <c r="O3993">
        <v>0</v>
      </c>
      <c r="P3993">
        <v>0</v>
      </c>
      <c r="Q3993">
        <v>0</v>
      </c>
      <c r="R3993">
        <v>0</v>
      </c>
      <c r="S3993">
        <v>0</v>
      </c>
      <c r="T3993">
        <v>0</v>
      </c>
      <c r="U3993">
        <v>0</v>
      </c>
      <c r="V3993">
        <v>0</v>
      </c>
      <c r="W3993">
        <v>0</v>
      </c>
      <c r="X3993">
        <v>0</v>
      </c>
      <c r="Y3993">
        <v>0</v>
      </c>
      <c r="Z3993">
        <v>0</v>
      </c>
      <c r="AA3993">
        <v>0</v>
      </c>
      <c r="AB3993">
        <v>0</v>
      </c>
      <c r="AC3993">
        <v>0</v>
      </c>
      <c r="AD3993">
        <v>0</v>
      </c>
      <c r="AE3993">
        <v>0</v>
      </c>
      <c r="AF3993">
        <v>0</v>
      </c>
    </row>
    <row r="3994" spans="1:32">
      <c r="A3994" t="s">
        <v>9597</v>
      </c>
      <c r="B3994" t="s">
        <v>19</v>
      </c>
      <c r="C3994">
        <v>0</v>
      </c>
      <c r="D3994">
        <v>0</v>
      </c>
      <c r="E3994">
        <v>0</v>
      </c>
      <c r="F3994">
        <v>0</v>
      </c>
      <c r="G3994">
        <v>0</v>
      </c>
      <c r="H3994">
        <v>0</v>
      </c>
      <c r="I3994">
        <v>0</v>
      </c>
      <c r="J3994">
        <v>0</v>
      </c>
      <c r="K3994">
        <v>0</v>
      </c>
      <c r="L3994">
        <v>0</v>
      </c>
      <c r="M3994">
        <v>0</v>
      </c>
      <c r="N3994">
        <v>0</v>
      </c>
      <c r="O3994">
        <v>0</v>
      </c>
      <c r="P3994">
        <v>0</v>
      </c>
      <c r="Q3994">
        <v>0</v>
      </c>
      <c r="R3994">
        <v>0</v>
      </c>
      <c r="S3994">
        <v>0</v>
      </c>
      <c r="T3994">
        <v>0</v>
      </c>
      <c r="U3994">
        <v>0</v>
      </c>
      <c r="V3994">
        <v>0</v>
      </c>
      <c r="W3994">
        <v>0</v>
      </c>
      <c r="X3994">
        <v>0</v>
      </c>
      <c r="Y3994">
        <v>0</v>
      </c>
      <c r="Z3994">
        <v>0</v>
      </c>
      <c r="AA3994">
        <v>0</v>
      </c>
      <c r="AB3994">
        <v>0</v>
      </c>
      <c r="AC3994">
        <v>0</v>
      </c>
      <c r="AD3994">
        <v>0</v>
      </c>
      <c r="AE3994">
        <v>0</v>
      </c>
      <c r="AF3994">
        <v>0</v>
      </c>
    </row>
    <row r="3995" spans="1:32">
      <c r="A3995" t="s">
        <v>9598</v>
      </c>
      <c r="B3995" t="s">
        <v>19</v>
      </c>
      <c r="C3995">
        <v>0</v>
      </c>
      <c r="D3995">
        <v>0</v>
      </c>
      <c r="E3995">
        <v>0</v>
      </c>
      <c r="F3995">
        <v>0</v>
      </c>
      <c r="G3995">
        <v>0</v>
      </c>
      <c r="H3995">
        <v>0</v>
      </c>
      <c r="I3995">
        <v>0</v>
      </c>
      <c r="J3995">
        <v>0</v>
      </c>
      <c r="K3995">
        <v>0</v>
      </c>
      <c r="L3995">
        <v>0</v>
      </c>
      <c r="M3995">
        <v>0</v>
      </c>
      <c r="N3995">
        <v>0</v>
      </c>
      <c r="O3995">
        <v>0</v>
      </c>
      <c r="P3995">
        <v>0</v>
      </c>
      <c r="Q3995">
        <v>0</v>
      </c>
      <c r="R3995">
        <v>0</v>
      </c>
      <c r="S3995">
        <v>0</v>
      </c>
      <c r="T3995">
        <v>0</v>
      </c>
      <c r="U3995">
        <v>0</v>
      </c>
      <c r="V3995">
        <v>0</v>
      </c>
      <c r="W3995">
        <v>0</v>
      </c>
      <c r="X3995">
        <v>0</v>
      </c>
      <c r="Y3995">
        <v>0</v>
      </c>
      <c r="Z3995">
        <v>0</v>
      </c>
      <c r="AA3995">
        <v>0</v>
      </c>
      <c r="AB3995">
        <v>0</v>
      </c>
      <c r="AC3995">
        <v>0</v>
      </c>
      <c r="AD3995">
        <v>0</v>
      </c>
      <c r="AE3995">
        <v>0</v>
      </c>
      <c r="AF3995">
        <v>0</v>
      </c>
    </row>
    <row r="3996" spans="1:32">
      <c r="A3996" t="s">
        <v>9599</v>
      </c>
      <c r="B3996" t="s">
        <v>19</v>
      </c>
      <c r="C3996">
        <v>0</v>
      </c>
      <c r="D3996">
        <v>0</v>
      </c>
      <c r="E3996">
        <v>0</v>
      </c>
      <c r="F3996">
        <v>0</v>
      </c>
      <c r="G3996">
        <v>0</v>
      </c>
      <c r="H3996">
        <v>0</v>
      </c>
      <c r="I3996">
        <v>0</v>
      </c>
      <c r="J3996">
        <v>0</v>
      </c>
      <c r="K3996">
        <v>0</v>
      </c>
      <c r="L3996">
        <v>0</v>
      </c>
      <c r="M3996">
        <v>0</v>
      </c>
      <c r="N3996">
        <v>0</v>
      </c>
      <c r="O3996">
        <v>0</v>
      </c>
      <c r="P3996">
        <v>0</v>
      </c>
      <c r="Q3996">
        <v>0</v>
      </c>
      <c r="R3996">
        <v>0</v>
      </c>
      <c r="S3996">
        <v>0</v>
      </c>
      <c r="T3996">
        <v>0</v>
      </c>
      <c r="U3996">
        <v>0</v>
      </c>
      <c r="V3996">
        <v>0</v>
      </c>
      <c r="W3996">
        <v>0</v>
      </c>
      <c r="X3996">
        <v>0</v>
      </c>
      <c r="Y3996">
        <v>0</v>
      </c>
      <c r="Z3996">
        <v>0</v>
      </c>
      <c r="AA3996">
        <v>0</v>
      </c>
      <c r="AB3996">
        <v>0</v>
      </c>
      <c r="AC3996">
        <v>0</v>
      </c>
      <c r="AD3996">
        <v>0</v>
      </c>
      <c r="AE3996">
        <v>0</v>
      </c>
      <c r="AF3996">
        <v>0</v>
      </c>
    </row>
    <row r="3997" spans="1:32">
      <c r="A3997" t="s">
        <v>9600</v>
      </c>
      <c r="B3997" t="s">
        <v>19</v>
      </c>
      <c r="C3997">
        <v>0</v>
      </c>
      <c r="D3997">
        <v>0</v>
      </c>
      <c r="E3997">
        <v>0</v>
      </c>
      <c r="F3997">
        <v>0</v>
      </c>
      <c r="G3997">
        <v>0</v>
      </c>
      <c r="H3997">
        <v>0</v>
      </c>
      <c r="I3997">
        <v>0</v>
      </c>
      <c r="J3997">
        <v>0</v>
      </c>
      <c r="K3997">
        <v>0</v>
      </c>
      <c r="L3997">
        <v>0</v>
      </c>
      <c r="M3997">
        <v>0</v>
      </c>
      <c r="N3997">
        <v>0</v>
      </c>
      <c r="O3997">
        <v>0</v>
      </c>
      <c r="P3997">
        <v>0</v>
      </c>
      <c r="Q3997">
        <v>0</v>
      </c>
      <c r="R3997">
        <v>0</v>
      </c>
      <c r="S3997">
        <v>0</v>
      </c>
      <c r="T3997">
        <v>0</v>
      </c>
      <c r="U3997">
        <v>0</v>
      </c>
      <c r="V3997">
        <v>0</v>
      </c>
      <c r="W3997">
        <v>0</v>
      </c>
      <c r="X3997">
        <v>0</v>
      </c>
      <c r="Y3997">
        <v>0</v>
      </c>
      <c r="Z3997">
        <v>0</v>
      </c>
      <c r="AA3997">
        <v>0</v>
      </c>
      <c r="AB3997">
        <v>0</v>
      </c>
      <c r="AC3997">
        <v>0</v>
      </c>
      <c r="AD3997">
        <v>0</v>
      </c>
      <c r="AE3997">
        <v>0</v>
      </c>
      <c r="AF3997">
        <v>0</v>
      </c>
    </row>
    <row r="3998" spans="1:32">
      <c r="A3998" t="s">
        <v>9601</v>
      </c>
      <c r="B3998" t="s">
        <v>19</v>
      </c>
      <c r="C3998">
        <v>0</v>
      </c>
      <c r="D3998">
        <v>0</v>
      </c>
      <c r="E3998">
        <v>0</v>
      </c>
      <c r="F3998">
        <v>0</v>
      </c>
      <c r="G3998">
        <v>0</v>
      </c>
      <c r="H3998">
        <v>0</v>
      </c>
      <c r="I3998">
        <v>0</v>
      </c>
      <c r="J3998">
        <v>0</v>
      </c>
      <c r="K3998">
        <v>0</v>
      </c>
      <c r="L3998">
        <v>0</v>
      </c>
      <c r="M3998">
        <v>0</v>
      </c>
      <c r="N3998">
        <v>0</v>
      </c>
      <c r="O3998">
        <v>0</v>
      </c>
      <c r="P3998">
        <v>0</v>
      </c>
      <c r="Q3998">
        <v>0</v>
      </c>
      <c r="R3998">
        <v>0</v>
      </c>
      <c r="S3998">
        <v>0</v>
      </c>
      <c r="T3998">
        <v>0</v>
      </c>
      <c r="U3998">
        <v>0</v>
      </c>
      <c r="V3998">
        <v>0</v>
      </c>
      <c r="W3998">
        <v>0</v>
      </c>
      <c r="X3998">
        <v>0</v>
      </c>
      <c r="Y3998">
        <v>0</v>
      </c>
      <c r="Z3998">
        <v>0</v>
      </c>
      <c r="AA3998">
        <v>0</v>
      </c>
      <c r="AB3998">
        <v>0</v>
      </c>
      <c r="AC3998">
        <v>0</v>
      </c>
      <c r="AD3998">
        <v>0</v>
      </c>
      <c r="AE3998">
        <v>0</v>
      </c>
      <c r="AF3998">
        <v>0</v>
      </c>
    </row>
    <row r="3999" spans="1:32">
      <c r="A3999" t="s">
        <v>9602</v>
      </c>
      <c r="B3999" t="s">
        <v>19</v>
      </c>
      <c r="C3999">
        <v>0</v>
      </c>
      <c r="D3999">
        <v>0</v>
      </c>
      <c r="E3999">
        <v>0</v>
      </c>
      <c r="F3999">
        <v>0</v>
      </c>
      <c r="G3999">
        <v>0</v>
      </c>
      <c r="H3999">
        <v>0</v>
      </c>
      <c r="I3999">
        <v>0</v>
      </c>
      <c r="J3999">
        <v>0</v>
      </c>
      <c r="K3999">
        <v>0</v>
      </c>
      <c r="L3999">
        <v>0</v>
      </c>
      <c r="M3999">
        <v>0</v>
      </c>
      <c r="N3999">
        <v>0</v>
      </c>
      <c r="O3999">
        <v>0</v>
      </c>
      <c r="P3999">
        <v>0</v>
      </c>
      <c r="Q3999">
        <v>0</v>
      </c>
      <c r="R3999">
        <v>0</v>
      </c>
      <c r="S3999">
        <v>0</v>
      </c>
      <c r="T3999">
        <v>0</v>
      </c>
      <c r="U3999">
        <v>0</v>
      </c>
      <c r="V3999">
        <v>0</v>
      </c>
      <c r="W3999">
        <v>0</v>
      </c>
      <c r="X3999">
        <v>0</v>
      </c>
      <c r="Y3999">
        <v>0</v>
      </c>
      <c r="Z3999">
        <v>0</v>
      </c>
      <c r="AA3999">
        <v>0</v>
      </c>
      <c r="AB3999">
        <v>0</v>
      </c>
      <c r="AC3999">
        <v>0</v>
      </c>
      <c r="AD3999">
        <v>0</v>
      </c>
      <c r="AE3999">
        <v>0</v>
      </c>
      <c r="AF3999">
        <v>0</v>
      </c>
    </row>
    <row r="4000" spans="1:32">
      <c r="A4000" t="s">
        <v>9603</v>
      </c>
      <c r="B4000" t="s">
        <v>19</v>
      </c>
      <c r="C4000">
        <v>0</v>
      </c>
      <c r="D4000">
        <v>0</v>
      </c>
      <c r="E4000">
        <v>0</v>
      </c>
      <c r="F4000">
        <v>0</v>
      </c>
      <c r="G4000">
        <v>0</v>
      </c>
      <c r="H4000">
        <v>0</v>
      </c>
      <c r="I4000">
        <v>0</v>
      </c>
      <c r="J4000">
        <v>0</v>
      </c>
      <c r="K4000">
        <v>0</v>
      </c>
      <c r="L4000">
        <v>0</v>
      </c>
      <c r="M4000">
        <v>0</v>
      </c>
      <c r="N4000">
        <v>0</v>
      </c>
      <c r="O4000">
        <v>0</v>
      </c>
      <c r="P4000">
        <v>0</v>
      </c>
      <c r="Q4000">
        <v>0</v>
      </c>
      <c r="R4000">
        <v>0</v>
      </c>
      <c r="S4000">
        <v>0</v>
      </c>
      <c r="T4000">
        <v>0</v>
      </c>
      <c r="U4000">
        <v>0</v>
      </c>
      <c r="V4000">
        <v>0</v>
      </c>
      <c r="W4000">
        <v>0</v>
      </c>
      <c r="X4000">
        <v>0</v>
      </c>
      <c r="Y4000">
        <v>0</v>
      </c>
      <c r="Z4000">
        <v>0</v>
      </c>
      <c r="AA4000">
        <v>0</v>
      </c>
      <c r="AB4000">
        <v>0</v>
      </c>
      <c r="AC4000">
        <v>0</v>
      </c>
      <c r="AD4000">
        <v>0</v>
      </c>
      <c r="AE4000">
        <v>0</v>
      </c>
      <c r="AF4000">
        <v>0</v>
      </c>
    </row>
    <row r="4001" spans="1:32">
      <c r="A4001" t="s">
        <v>9604</v>
      </c>
      <c r="B4001" t="s">
        <v>19</v>
      </c>
      <c r="C4001">
        <v>0</v>
      </c>
      <c r="D4001">
        <v>0</v>
      </c>
      <c r="E4001">
        <v>0</v>
      </c>
      <c r="F4001">
        <v>0</v>
      </c>
      <c r="G4001">
        <v>0</v>
      </c>
      <c r="H4001">
        <v>0</v>
      </c>
      <c r="I4001">
        <v>0</v>
      </c>
      <c r="J4001">
        <v>0</v>
      </c>
      <c r="K4001">
        <v>0</v>
      </c>
      <c r="L4001">
        <v>0</v>
      </c>
      <c r="M4001">
        <v>0</v>
      </c>
      <c r="N4001">
        <v>0</v>
      </c>
      <c r="O4001">
        <v>0</v>
      </c>
      <c r="P4001">
        <v>0</v>
      </c>
      <c r="Q4001">
        <v>0</v>
      </c>
      <c r="R4001">
        <v>0</v>
      </c>
      <c r="S4001">
        <v>0</v>
      </c>
      <c r="T4001">
        <v>0</v>
      </c>
      <c r="U4001">
        <v>0</v>
      </c>
      <c r="V4001">
        <v>0</v>
      </c>
      <c r="W4001">
        <v>0</v>
      </c>
      <c r="X4001">
        <v>0</v>
      </c>
      <c r="Y4001">
        <v>0</v>
      </c>
      <c r="Z4001">
        <v>0</v>
      </c>
      <c r="AA4001">
        <v>0</v>
      </c>
      <c r="AB4001">
        <v>0</v>
      </c>
      <c r="AC4001">
        <v>0</v>
      </c>
      <c r="AD4001">
        <v>0</v>
      </c>
      <c r="AE4001">
        <v>0</v>
      </c>
      <c r="AF4001">
        <v>0</v>
      </c>
    </row>
    <row r="4002" spans="1:32">
      <c r="A4002" t="s">
        <v>9605</v>
      </c>
      <c r="B4002" t="s">
        <v>19</v>
      </c>
      <c r="C4002">
        <v>0</v>
      </c>
      <c r="D4002">
        <v>0</v>
      </c>
      <c r="E4002">
        <v>0</v>
      </c>
      <c r="F4002">
        <v>0</v>
      </c>
      <c r="G4002">
        <v>0</v>
      </c>
      <c r="H4002">
        <v>0</v>
      </c>
      <c r="I4002">
        <v>0</v>
      </c>
      <c r="J4002">
        <v>0</v>
      </c>
      <c r="K4002">
        <v>0</v>
      </c>
      <c r="L4002">
        <v>0</v>
      </c>
      <c r="M4002">
        <v>0</v>
      </c>
      <c r="N4002">
        <v>0</v>
      </c>
      <c r="O4002">
        <v>0</v>
      </c>
      <c r="P4002">
        <v>0</v>
      </c>
      <c r="Q4002">
        <v>0</v>
      </c>
      <c r="R4002">
        <v>0</v>
      </c>
      <c r="S4002">
        <v>0</v>
      </c>
      <c r="T4002">
        <v>0</v>
      </c>
      <c r="U4002">
        <v>0</v>
      </c>
      <c r="V4002">
        <v>0</v>
      </c>
      <c r="W4002">
        <v>0</v>
      </c>
      <c r="X4002">
        <v>0</v>
      </c>
      <c r="Y4002">
        <v>0</v>
      </c>
      <c r="Z4002">
        <v>0</v>
      </c>
      <c r="AA4002">
        <v>0</v>
      </c>
      <c r="AB4002">
        <v>0</v>
      </c>
      <c r="AC4002">
        <v>0</v>
      </c>
      <c r="AD4002">
        <v>0</v>
      </c>
      <c r="AE4002">
        <v>0</v>
      </c>
      <c r="AF4002">
        <v>0</v>
      </c>
    </row>
    <row r="4003" spans="1:32">
      <c r="A4003" t="s">
        <v>9606</v>
      </c>
      <c r="B4003" t="s">
        <v>19</v>
      </c>
      <c r="C4003">
        <v>0</v>
      </c>
      <c r="D4003">
        <v>0</v>
      </c>
      <c r="E4003">
        <v>0</v>
      </c>
      <c r="F4003">
        <v>0</v>
      </c>
      <c r="G4003">
        <v>0</v>
      </c>
      <c r="H4003">
        <v>0</v>
      </c>
      <c r="I4003">
        <v>0</v>
      </c>
      <c r="J4003">
        <v>0</v>
      </c>
      <c r="K4003">
        <v>0</v>
      </c>
      <c r="L4003">
        <v>0</v>
      </c>
      <c r="M4003">
        <v>0</v>
      </c>
      <c r="N4003">
        <v>0</v>
      </c>
      <c r="O4003">
        <v>0</v>
      </c>
      <c r="P4003">
        <v>0</v>
      </c>
      <c r="Q4003">
        <v>0</v>
      </c>
      <c r="R4003">
        <v>0</v>
      </c>
      <c r="S4003">
        <v>0</v>
      </c>
      <c r="T4003">
        <v>0</v>
      </c>
      <c r="U4003">
        <v>0</v>
      </c>
      <c r="V4003">
        <v>0</v>
      </c>
      <c r="W4003">
        <v>0</v>
      </c>
      <c r="X4003">
        <v>0</v>
      </c>
      <c r="Y4003">
        <v>0</v>
      </c>
      <c r="Z4003">
        <v>0</v>
      </c>
      <c r="AA4003">
        <v>0</v>
      </c>
      <c r="AB4003">
        <v>0</v>
      </c>
      <c r="AC4003">
        <v>0</v>
      </c>
      <c r="AD4003">
        <v>0</v>
      </c>
      <c r="AE4003">
        <v>0</v>
      </c>
      <c r="AF4003">
        <v>0</v>
      </c>
    </row>
    <row r="4004" spans="1:32">
      <c r="A4004" t="s">
        <v>9607</v>
      </c>
      <c r="B4004" t="s">
        <v>19</v>
      </c>
      <c r="C4004">
        <v>0</v>
      </c>
      <c r="D4004">
        <v>0</v>
      </c>
      <c r="E4004">
        <v>0</v>
      </c>
      <c r="F4004">
        <v>0</v>
      </c>
      <c r="G4004">
        <v>0</v>
      </c>
      <c r="H4004">
        <v>0</v>
      </c>
      <c r="I4004">
        <v>0</v>
      </c>
      <c r="J4004">
        <v>0</v>
      </c>
      <c r="K4004">
        <v>0</v>
      </c>
      <c r="L4004">
        <v>0</v>
      </c>
      <c r="M4004">
        <v>0</v>
      </c>
      <c r="N4004">
        <v>0</v>
      </c>
      <c r="O4004">
        <v>0</v>
      </c>
      <c r="P4004">
        <v>0</v>
      </c>
      <c r="Q4004">
        <v>0</v>
      </c>
      <c r="R4004">
        <v>0</v>
      </c>
      <c r="S4004">
        <v>0</v>
      </c>
      <c r="T4004">
        <v>0</v>
      </c>
      <c r="U4004">
        <v>0</v>
      </c>
      <c r="V4004">
        <v>0</v>
      </c>
      <c r="W4004">
        <v>0</v>
      </c>
      <c r="X4004">
        <v>0</v>
      </c>
      <c r="Y4004">
        <v>0</v>
      </c>
      <c r="Z4004">
        <v>0</v>
      </c>
      <c r="AA4004">
        <v>0</v>
      </c>
      <c r="AB4004">
        <v>0</v>
      </c>
      <c r="AC4004">
        <v>0</v>
      </c>
      <c r="AD4004">
        <v>0</v>
      </c>
      <c r="AE4004">
        <v>0</v>
      </c>
      <c r="AF4004">
        <v>0</v>
      </c>
    </row>
    <row r="4005" spans="1:32">
      <c r="A4005" t="s">
        <v>9608</v>
      </c>
      <c r="B4005" t="s">
        <v>19</v>
      </c>
      <c r="C4005">
        <v>0</v>
      </c>
      <c r="D4005">
        <v>0</v>
      </c>
      <c r="E4005">
        <v>0</v>
      </c>
      <c r="F4005">
        <v>0</v>
      </c>
      <c r="G4005">
        <v>0</v>
      </c>
      <c r="H4005">
        <v>0</v>
      </c>
      <c r="I4005">
        <v>0</v>
      </c>
      <c r="J4005">
        <v>0</v>
      </c>
      <c r="K4005">
        <v>0</v>
      </c>
      <c r="L4005">
        <v>0</v>
      </c>
      <c r="M4005">
        <v>0</v>
      </c>
      <c r="N4005">
        <v>0</v>
      </c>
      <c r="O4005">
        <v>0</v>
      </c>
      <c r="P4005">
        <v>0</v>
      </c>
      <c r="Q4005">
        <v>0</v>
      </c>
      <c r="R4005">
        <v>0</v>
      </c>
      <c r="S4005">
        <v>0</v>
      </c>
      <c r="T4005">
        <v>0</v>
      </c>
      <c r="U4005">
        <v>0</v>
      </c>
      <c r="V4005">
        <v>0</v>
      </c>
      <c r="W4005">
        <v>0</v>
      </c>
      <c r="X4005">
        <v>0</v>
      </c>
      <c r="Y4005">
        <v>0</v>
      </c>
      <c r="Z4005">
        <v>0</v>
      </c>
      <c r="AA4005">
        <v>0</v>
      </c>
      <c r="AB4005">
        <v>0</v>
      </c>
      <c r="AC4005">
        <v>0</v>
      </c>
      <c r="AD4005">
        <v>0</v>
      </c>
      <c r="AE4005">
        <v>0</v>
      </c>
      <c r="AF4005">
        <v>0</v>
      </c>
    </row>
    <row r="4006" spans="1:32">
      <c r="A4006" t="s">
        <v>9609</v>
      </c>
      <c r="B4006" t="s">
        <v>19</v>
      </c>
      <c r="C4006">
        <v>0</v>
      </c>
      <c r="D4006">
        <v>0</v>
      </c>
      <c r="E4006">
        <v>0</v>
      </c>
      <c r="F4006">
        <v>0</v>
      </c>
      <c r="G4006">
        <v>0</v>
      </c>
      <c r="H4006">
        <v>0</v>
      </c>
      <c r="I4006">
        <v>0</v>
      </c>
      <c r="J4006">
        <v>0</v>
      </c>
      <c r="K4006">
        <v>0</v>
      </c>
      <c r="L4006">
        <v>0</v>
      </c>
      <c r="M4006">
        <v>0</v>
      </c>
      <c r="N4006">
        <v>0</v>
      </c>
      <c r="O4006">
        <v>0</v>
      </c>
      <c r="P4006">
        <v>0</v>
      </c>
      <c r="Q4006">
        <v>0</v>
      </c>
      <c r="R4006">
        <v>0</v>
      </c>
      <c r="S4006">
        <v>0</v>
      </c>
      <c r="T4006">
        <v>0</v>
      </c>
      <c r="U4006">
        <v>0</v>
      </c>
      <c r="V4006">
        <v>0</v>
      </c>
      <c r="W4006">
        <v>0</v>
      </c>
      <c r="X4006">
        <v>0</v>
      </c>
      <c r="Y4006">
        <v>0</v>
      </c>
      <c r="Z4006">
        <v>0</v>
      </c>
      <c r="AA4006">
        <v>0</v>
      </c>
      <c r="AB4006">
        <v>0</v>
      </c>
      <c r="AC4006">
        <v>0</v>
      </c>
      <c r="AD4006">
        <v>0</v>
      </c>
      <c r="AE4006">
        <v>0</v>
      </c>
      <c r="AF4006">
        <v>0</v>
      </c>
    </row>
    <row r="4007" spans="1:32">
      <c r="A4007" t="s">
        <v>9610</v>
      </c>
      <c r="B4007" t="s">
        <v>19</v>
      </c>
      <c r="C4007">
        <v>0</v>
      </c>
      <c r="D4007">
        <v>0</v>
      </c>
      <c r="E4007">
        <v>0</v>
      </c>
      <c r="F4007">
        <v>0</v>
      </c>
      <c r="G4007">
        <v>0</v>
      </c>
      <c r="H4007">
        <v>0</v>
      </c>
      <c r="I4007">
        <v>0</v>
      </c>
      <c r="J4007">
        <v>0</v>
      </c>
      <c r="K4007">
        <v>0</v>
      </c>
      <c r="L4007">
        <v>0</v>
      </c>
      <c r="M4007">
        <v>0</v>
      </c>
      <c r="N4007">
        <v>0</v>
      </c>
      <c r="O4007">
        <v>0</v>
      </c>
      <c r="P4007">
        <v>0</v>
      </c>
      <c r="Q4007">
        <v>0</v>
      </c>
      <c r="R4007">
        <v>0</v>
      </c>
      <c r="S4007">
        <v>0</v>
      </c>
      <c r="T4007">
        <v>0</v>
      </c>
      <c r="U4007">
        <v>0</v>
      </c>
      <c r="V4007">
        <v>0</v>
      </c>
      <c r="W4007">
        <v>0</v>
      </c>
      <c r="X4007">
        <v>0</v>
      </c>
      <c r="Y4007">
        <v>0</v>
      </c>
      <c r="Z4007">
        <v>0</v>
      </c>
      <c r="AA4007">
        <v>0</v>
      </c>
      <c r="AB4007">
        <v>0</v>
      </c>
      <c r="AC4007">
        <v>0</v>
      </c>
      <c r="AD4007">
        <v>0</v>
      </c>
      <c r="AE4007">
        <v>0</v>
      </c>
      <c r="AF4007">
        <v>0</v>
      </c>
    </row>
    <row r="4008" spans="1:32">
      <c r="A4008" t="s">
        <v>9611</v>
      </c>
      <c r="B4008" t="s">
        <v>19</v>
      </c>
      <c r="C4008">
        <v>0</v>
      </c>
      <c r="D4008">
        <v>0</v>
      </c>
      <c r="E4008">
        <v>0</v>
      </c>
      <c r="F4008">
        <v>0</v>
      </c>
      <c r="G4008">
        <v>0</v>
      </c>
      <c r="H4008">
        <v>0</v>
      </c>
      <c r="I4008">
        <v>0</v>
      </c>
      <c r="J4008">
        <v>0</v>
      </c>
      <c r="K4008">
        <v>0</v>
      </c>
      <c r="L4008">
        <v>0</v>
      </c>
      <c r="M4008">
        <v>0</v>
      </c>
      <c r="N4008">
        <v>0</v>
      </c>
      <c r="O4008">
        <v>0</v>
      </c>
      <c r="P4008">
        <v>0</v>
      </c>
      <c r="Q4008">
        <v>0</v>
      </c>
      <c r="R4008">
        <v>0</v>
      </c>
      <c r="S4008">
        <v>0</v>
      </c>
      <c r="T4008">
        <v>0</v>
      </c>
      <c r="U4008">
        <v>0</v>
      </c>
      <c r="V4008">
        <v>0</v>
      </c>
      <c r="W4008">
        <v>0</v>
      </c>
      <c r="X4008">
        <v>0</v>
      </c>
      <c r="Y4008">
        <v>0</v>
      </c>
      <c r="Z4008">
        <v>0</v>
      </c>
      <c r="AA4008">
        <v>0</v>
      </c>
      <c r="AB4008">
        <v>0</v>
      </c>
      <c r="AC4008">
        <v>0</v>
      </c>
      <c r="AD4008">
        <v>0</v>
      </c>
      <c r="AE4008">
        <v>0</v>
      </c>
      <c r="AF4008">
        <v>0</v>
      </c>
    </row>
    <row r="4009" spans="1:32">
      <c r="A4009" t="s">
        <v>9612</v>
      </c>
      <c r="B4009" t="s">
        <v>19</v>
      </c>
      <c r="C4009">
        <v>0</v>
      </c>
      <c r="D4009">
        <v>0</v>
      </c>
      <c r="E4009">
        <v>0</v>
      </c>
      <c r="F4009">
        <v>0</v>
      </c>
      <c r="G4009">
        <v>0</v>
      </c>
      <c r="H4009">
        <v>0</v>
      </c>
      <c r="I4009">
        <v>0</v>
      </c>
      <c r="J4009">
        <v>0</v>
      </c>
      <c r="K4009">
        <v>0</v>
      </c>
      <c r="L4009">
        <v>0</v>
      </c>
      <c r="M4009">
        <v>0</v>
      </c>
      <c r="N4009">
        <v>0</v>
      </c>
      <c r="O4009">
        <v>0</v>
      </c>
      <c r="P4009">
        <v>0</v>
      </c>
      <c r="Q4009">
        <v>0</v>
      </c>
      <c r="R4009">
        <v>0</v>
      </c>
      <c r="S4009">
        <v>0</v>
      </c>
      <c r="T4009">
        <v>0</v>
      </c>
      <c r="U4009">
        <v>0</v>
      </c>
      <c r="V4009">
        <v>0</v>
      </c>
      <c r="W4009">
        <v>0</v>
      </c>
      <c r="X4009">
        <v>0</v>
      </c>
      <c r="Y4009">
        <v>0</v>
      </c>
      <c r="Z4009">
        <v>0</v>
      </c>
      <c r="AA4009">
        <v>0</v>
      </c>
      <c r="AB4009">
        <v>0</v>
      </c>
      <c r="AC4009">
        <v>0</v>
      </c>
      <c r="AD4009">
        <v>0</v>
      </c>
      <c r="AE4009">
        <v>0</v>
      </c>
      <c r="AF4009">
        <v>0</v>
      </c>
    </row>
    <row r="4010" spans="1:32">
      <c r="A4010" t="s">
        <v>9613</v>
      </c>
      <c r="B4010" t="s">
        <v>19</v>
      </c>
      <c r="C4010">
        <v>0</v>
      </c>
      <c r="D4010">
        <v>0</v>
      </c>
      <c r="E4010">
        <v>0</v>
      </c>
      <c r="F4010">
        <v>0</v>
      </c>
      <c r="G4010">
        <v>0</v>
      </c>
      <c r="H4010">
        <v>0</v>
      </c>
      <c r="I4010">
        <v>0</v>
      </c>
      <c r="J4010">
        <v>0</v>
      </c>
      <c r="K4010">
        <v>0</v>
      </c>
      <c r="L4010">
        <v>0</v>
      </c>
      <c r="M4010">
        <v>0</v>
      </c>
      <c r="N4010">
        <v>0</v>
      </c>
      <c r="O4010">
        <v>0</v>
      </c>
      <c r="P4010">
        <v>0</v>
      </c>
      <c r="Q4010">
        <v>0</v>
      </c>
      <c r="R4010">
        <v>0</v>
      </c>
      <c r="S4010">
        <v>0</v>
      </c>
      <c r="T4010">
        <v>0</v>
      </c>
      <c r="U4010">
        <v>0</v>
      </c>
      <c r="V4010">
        <v>0</v>
      </c>
      <c r="W4010">
        <v>0</v>
      </c>
      <c r="X4010">
        <v>0</v>
      </c>
      <c r="Y4010">
        <v>0</v>
      </c>
      <c r="Z4010">
        <v>0</v>
      </c>
      <c r="AA4010">
        <v>0</v>
      </c>
      <c r="AB4010">
        <v>0</v>
      </c>
      <c r="AC4010">
        <v>0</v>
      </c>
      <c r="AD4010">
        <v>0</v>
      </c>
      <c r="AE4010">
        <v>0</v>
      </c>
      <c r="AF4010">
        <v>0</v>
      </c>
    </row>
    <row r="4011" spans="1:32">
      <c r="A4011" t="s">
        <v>9614</v>
      </c>
      <c r="B4011" t="s">
        <v>19</v>
      </c>
      <c r="C4011">
        <v>0</v>
      </c>
      <c r="D4011">
        <v>0</v>
      </c>
      <c r="E4011">
        <v>0</v>
      </c>
      <c r="F4011">
        <v>0</v>
      </c>
      <c r="G4011">
        <v>0</v>
      </c>
      <c r="H4011">
        <v>0</v>
      </c>
      <c r="I4011">
        <v>0</v>
      </c>
      <c r="J4011">
        <v>0</v>
      </c>
      <c r="K4011">
        <v>0</v>
      </c>
      <c r="L4011">
        <v>0</v>
      </c>
      <c r="M4011">
        <v>0</v>
      </c>
      <c r="N4011">
        <v>0</v>
      </c>
      <c r="O4011">
        <v>0</v>
      </c>
      <c r="P4011">
        <v>0</v>
      </c>
      <c r="Q4011">
        <v>0</v>
      </c>
      <c r="R4011">
        <v>0</v>
      </c>
      <c r="S4011">
        <v>0</v>
      </c>
      <c r="T4011">
        <v>0</v>
      </c>
      <c r="U4011">
        <v>0</v>
      </c>
      <c r="V4011">
        <v>0</v>
      </c>
      <c r="W4011">
        <v>0</v>
      </c>
      <c r="X4011">
        <v>0</v>
      </c>
      <c r="Y4011">
        <v>0</v>
      </c>
      <c r="Z4011">
        <v>0</v>
      </c>
      <c r="AA4011">
        <v>0</v>
      </c>
      <c r="AB4011">
        <v>0</v>
      </c>
      <c r="AC4011">
        <v>0</v>
      </c>
      <c r="AD4011">
        <v>0</v>
      </c>
      <c r="AE4011">
        <v>0</v>
      </c>
      <c r="AF4011">
        <v>0</v>
      </c>
    </row>
    <row r="4012" spans="1:32">
      <c r="A4012" t="s">
        <v>9615</v>
      </c>
      <c r="B4012" t="s">
        <v>19</v>
      </c>
      <c r="C4012">
        <v>0</v>
      </c>
      <c r="D4012">
        <v>0</v>
      </c>
      <c r="E4012">
        <v>0</v>
      </c>
      <c r="F4012">
        <v>0</v>
      </c>
      <c r="G4012">
        <v>0</v>
      </c>
      <c r="H4012">
        <v>0</v>
      </c>
      <c r="I4012">
        <v>0</v>
      </c>
      <c r="J4012">
        <v>0</v>
      </c>
      <c r="K4012">
        <v>0</v>
      </c>
      <c r="L4012">
        <v>0</v>
      </c>
      <c r="M4012">
        <v>0</v>
      </c>
      <c r="N4012">
        <v>0</v>
      </c>
      <c r="O4012">
        <v>0</v>
      </c>
      <c r="P4012">
        <v>0</v>
      </c>
      <c r="Q4012">
        <v>0</v>
      </c>
      <c r="R4012">
        <v>0</v>
      </c>
      <c r="S4012">
        <v>0</v>
      </c>
      <c r="T4012">
        <v>0</v>
      </c>
      <c r="U4012">
        <v>0</v>
      </c>
      <c r="V4012">
        <v>0</v>
      </c>
      <c r="W4012">
        <v>0</v>
      </c>
      <c r="X4012">
        <v>0</v>
      </c>
      <c r="Y4012">
        <v>0</v>
      </c>
      <c r="Z4012">
        <v>0</v>
      </c>
      <c r="AA4012">
        <v>0</v>
      </c>
      <c r="AB4012">
        <v>0</v>
      </c>
      <c r="AC4012">
        <v>0</v>
      </c>
      <c r="AD4012">
        <v>0</v>
      </c>
      <c r="AE4012">
        <v>0</v>
      </c>
      <c r="AF4012">
        <v>0</v>
      </c>
    </row>
    <row r="4013" spans="1:32">
      <c r="A4013" t="s">
        <v>9616</v>
      </c>
      <c r="B4013" t="s">
        <v>19</v>
      </c>
      <c r="C4013">
        <v>0</v>
      </c>
      <c r="D4013">
        <v>0</v>
      </c>
      <c r="E4013">
        <v>0</v>
      </c>
      <c r="F4013">
        <v>0</v>
      </c>
      <c r="G4013">
        <v>0</v>
      </c>
      <c r="H4013">
        <v>0</v>
      </c>
      <c r="I4013">
        <v>0</v>
      </c>
      <c r="J4013">
        <v>0</v>
      </c>
      <c r="K4013">
        <v>0</v>
      </c>
      <c r="L4013">
        <v>0</v>
      </c>
      <c r="M4013">
        <v>0</v>
      </c>
      <c r="N4013">
        <v>0</v>
      </c>
      <c r="O4013">
        <v>0</v>
      </c>
      <c r="P4013">
        <v>0</v>
      </c>
      <c r="Q4013">
        <v>0</v>
      </c>
      <c r="R4013">
        <v>0</v>
      </c>
      <c r="S4013">
        <v>0</v>
      </c>
      <c r="T4013">
        <v>0</v>
      </c>
      <c r="U4013">
        <v>0</v>
      </c>
      <c r="V4013">
        <v>0</v>
      </c>
      <c r="W4013">
        <v>0</v>
      </c>
      <c r="X4013">
        <v>0</v>
      </c>
      <c r="Y4013">
        <v>0</v>
      </c>
      <c r="Z4013">
        <v>0</v>
      </c>
      <c r="AA4013">
        <v>0</v>
      </c>
      <c r="AB4013">
        <v>0</v>
      </c>
      <c r="AC4013">
        <v>0</v>
      </c>
      <c r="AD4013">
        <v>0</v>
      </c>
      <c r="AE4013">
        <v>0</v>
      </c>
      <c r="AF4013">
        <v>0</v>
      </c>
    </row>
    <row r="4014" spans="1:32">
      <c r="A4014" t="s">
        <v>9617</v>
      </c>
      <c r="B4014" t="s">
        <v>19</v>
      </c>
      <c r="C4014">
        <v>0</v>
      </c>
      <c r="D4014">
        <v>0</v>
      </c>
      <c r="E4014">
        <v>0</v>
      </c>
      <c r="F4014">
        <v>0</v>
      </c>
      <c r="G4014">
        <v>0</v>
      </c>
      <c r="H4014">
        <v>0</v>
      </c>
      <c r="I4014">
        <v>0</v>
      </c>
      <c r="J4014">
        <v>0</v>
      </c>
      <c r="K4014">
        <v>0</v>
      </c>
      <c r="L4014">
        <v>0</v>
      </c>
      <c r="M4014">
        <v>0</v>
      </c>
      <c r="N4014">
        <v>0</v>
      </c>
      <c r="O4014">
        <v>0</v>
      </c>
      <c r="P4014">
        <v>0</v>
      </c>
      <c r="Q4014">
        <v>0</v>
      </c>
      <c r="R4014">
        <v>0</v>
      </c>
      <c r="S4014">
        <v>0</v>
      </c>
      <c r="T4014">
        <v>0</v>
      </c>
      <c r="U4014">
        <v>0</v>
      </c>
      <c r="V4014">
        <v>0</v>
      </c>
      <c r="W4014">
        <v>0</v>
      </c>
      <c r="X4014">
        <v>0</v>
      </c>
      <c r="Y4014">
        <v>0</v>
      </c>
      <c r="Z4014">
        <v>0</v>
      </c>
      <c r="AA4014">
        <v>0</v>
      </c>
      <c r="AB4014">
        <v>0</v>
      </c>
      <c r="AC4014">
        <v>0</v>
      </c>
      <c r="AD4014">
        <v>0</v>
      </c>
      <c r="AE4014">
        <v>0</v>
      </c>
      <c r="AF4014">
        <v>0</v>
      </c>
    </row>
    <row r="4015" spans="1:32">
      <c r="A4015" t="s">
        <v>9618</v>
      </c>
      <c r="B4015" t="s">
        <v>19</v>
      </c>
      <c r="C4015">
        <v>0</v>
      </c>
      <c r="D4015">
        <v>0</v>
      </c>
      <c r="E4015">
        <v>0</v>
      </c>
      <c r="F4015">
        <v>0</v>
      </c>
      <c r="G4015">
        <v>0</v>
      </c>
      <c r="H4015">
        <v>0</v>
      </c>
      <c r="I4015">
        <v>0</v>
      </c>
      <c r="J4015">
        <v>0</v>
      </c>
      <c r="K4015">
        <v>0</v>
      </c>
      <c r="L4015">
        <v>0</v>
      </c>
      <c r="M4015">
        <v>0</v>
      </c>
      <c r="N4015">
        <v>0</v>
      </c>
      <c r="O4015">
        <v>0</v>
      </c>
      <c r="P4015">
        <v>0</v>
      </c>
      <c r="Q4015">
        <v>0</v>
      </c>
      <c r="R4015">
        <v>0</v>
      </c>
      <c r="S4015">
        <v>0</v>
      </c>
      <c r="T4015">
        <v>0</v>
      </c>
      <c r="U4015">
        <v>0</v>
      </c>
      <c r="V4015">
        <v>0</v>
      </c>
      <c r="W4015">
        <v>0</v>
      </c>
      <c r="X4015">
        <v>0</v>
      </c>
      <c r="Y4015">
        <v>0</v>
      </c>
      <c r="Z4015">
        <v>0</v>
      </c>
      <c r="AA4015">
        <v>0</v>
      </c>
      <c r="AB4015">
        <v>0</v>
      </c>
      <c r="AC4015">
        <v>0</v>
      </c>
      <c r="AD4015">
        <v>0</v>
      </c>
      <c r="AE4015">
        <v>0</v>
      </c>
      <c r="AF4015">
        <v>0</v>
      </c>
    </row>
    <row r="4016" spans="1:32">
      <c r="A4016" t="s">
        <v>9619</v>
      </c>
      <c r="B4016" t="s">
        <v>19</v>
      </c>
      <c r="C4016">
        <v>0</v>
      </c>
      <c r="D4016">
        <v>0</v>
      </c>
      <c r="E4016">
        <v>0</v>
      </c>
      <c r="F4016">
        <v>0</v>
      </c>
      <c r="G4016">
        <v>0</v>
      </c>
      <c r="H4016">
        <v>0</v>
      </c>
      <c r="I4016">
        <v>0</v>
      </c>
      <c r="J4016">
        <v>0</v>
      </c>
      <c r="K4016">
        <v>0</v>
      </c>
      <c r="L4016">
        <v>0</v>
      </c>
      <c r="M4016">
        <v>0</v>
      </c>
      <c r="N4016">
        <v>0</v>
      </c>
      <c r="O4016">
        <v>0</v>
      </c>
      <c r="P4016">
        <v>0</v>
      </c>
      <c r="Q4016">
        <v>0</v>
      </c>
      <c r="R4016">
        <v>0</v>
      </c>
      <c r="S4016">
        <v>0</v>
      </c>
      <c r="T4016">
        <v>0</v>
      </c>
      <c r="U4016">
        <v>0</v>
      </c>
      <c r="V4016">
        <v>0</v>
      </c>
      <c r="W4016">
        <v>0</v>
      </c>
      <c r="X4016">
        <v>0</v>
      </c>
      <c r="Y4016">
        <v>0</v>
      </c>
      <c r="Z4016">
        <v>0</v>
      </c>
      <c r="AA4016">
        <v>0</v>
      </c>
      <c r="AB4016">
        <v>0</v>
      </c>
      <c r="AC4016">
        <v>0</v>
      </c>
      <c r="AD4016">
        <v>0</v>
      </c>
      <c r="AE4016">
        <v>0</v>
      </c>
      <c r="AF4016">
        <v>0</v>
      </c>
    </row>
    <row r="4017" spans="1:32">
      <c r="A4017" t="s">
        <v>9620</v>
      </c>
      <c r="B4017" t="s">
        <v>19</v>
      </c>
      <c r="C4017">
        <v>0</v>
      </c>
      <c r="D4017">
        <v>0</v>
      </c>
      <c r="E4017">
        <v>0</v>
      </c>
      <c r="F4017">
        <v>0</v>
      </c>
      <c r="G4017">
        <v>0</v>
      </c>
      <c r="H4017">
        <v>0</v>
      </c>
      <c r="I4017">
        <v>0</v>
      </c>
      <c r="J4017">
        <v>0</v>
      </c>
      <c r="K4017">
        <v>0</v>
      </c>
      <c r="L4017">
        <v>0</v>
      </c>
      <c r="M4017">
        <v>0</v>
      </c>
      <c r="N4017">
        <v>0</v>
      </c>
      <c r="O4017">
        <v>0</v>
      </c>
      <c r="P4017">
        <v>0</v>
      </c>
      <c r="Q4017">
        <v>0</v>
      </c>
      <c r="R4017">
        <v>0</v>
      </c>
      <c r="S4017">
        <v>0</v>
      </c>
      <c r="T4017">
        <v>0</v>
      </c>
      <c r="U4017">
        <v>0</v>
      </c>
      <c r="V4017">
        <v>0</v>
      </c>
      <c r="W4017">
        <v>0</v>
      </c>
      <c r="X4017">
        <v>0</v>
      </c>
      <c r="Y4017">
        <v>0</v>
      </c>
      <c r="Z4017">
        <v>0</v>
      </c>
      <c r="AA4017">
        <v>0</v>
      </c>
      <c r="AB4017">
        <v>0</v>
      </c>
      <c r="AC4017">
        <v>0</v>
      </c>
      <c r="AD4017">
        <v>0</v>
      </c>
      <c r="AE4017">
        <v>0</v>
      </c>
      <c r="AF4017">
        <v>0</v>
      </c>
    </row>
    <row r="4018" spans="1:32">
      <c r="A4018" t="s">
        <v>9621</v>
      </c>
      <c r="B4018" t="s">
        <v>19</v>
      </c>
      <c r="C4018">
        <v>0</v>
      </c>
      <c r="D4018">
        <v>0</v>
      </c>
      <c r="E4018">
        <v>0</v>
      </c>
      <c r="F4018">
        <v>0</v>
      </c>
      <c r="G4018">
        <v>0</v>
      </c>
      <c r="H4018">
        <v>0</v>
      </c>
      <c r="I4018">
        <v>0</v>
      </c>
      <c r="J4018">
        <v>0</v>
      </c>
      <c r="K4018">
        <v>0</v>
      </c>
      <c r="L4018">
        <v>0</v>
      </c>
      <c r="M4018">
        <v>0</v>
      </c>
      <c r="N4018">
        <v>0</v>
      </c>
      <c r="O4018">
        <v>0</v>
      </c>
      <c r="P4018">
        <v>0</v>
      </c>
      <c r="Q4018">
        <v>0</v>
      </c>
      <c r="R4018">
        <v>0</v>
      </c>
      <c r="S4018">
        <v>0</v>
      </c>
      <c r="T4018">
        <v>0</v>
      </c>
      <c r="U4018">
        <v>0</v>
      </c>
      <c r="V4018">
        <v>0</v>
      </c>
      <c r="W4018">
        <v>0</v>
      </c>
      <c r="X4018">
        <v>0</v>
      </c>
      <c r="Y4018">
        <v>0</v>
      </c>
      <c r="Z4018">
        <v>0</v>
      </c>
      <c r="AA4018">
        <v>0</v>
      </c>
      <c r="AB4018">
        <v>0</v>
      </c>
      <c r="AC4018">
        <v>0</v>
      </c>
      <c r="AD4018">
        <v>0</v>
      </c>
      <c r="AE4018">
        <v>0</v>
      </c>
      <c r="AF4018">
        <v>0</v>
      </c>
    </row>
    <row r="4019" spans="1:32">
      <c r="A4019" t="s">
        <v>9622</v>
      </c>
      <c r="B4019" t="s">
        <v>19</v>
      </c>
      <c r="C4019">
        <v>0</v>
      </c>
      <c r="D4019">
        <v>0</v>
      </c>
      <c r="E4019">
        <v>0</v>
      </c>
      <c r="F4019">
        <v>0</v>
      </c>
      <c r="G4019">
        <v>0</v>
      </c>
      <c r="H4019">
        <v>0</v>
      </c>
      <c r="I4019">
        <v>0</v>
      </c>
      <c r="J4019">
        <v>0</v>
      </c>
      <c r="K4019">
        <v>0</v>
      </c>
      <c r="L4019">
        <v>0</v>
      </c>
      <c r="M4019">
        <v>0</v>
      </c>
      <c r="N4019">
        <v>0</v>
      </c>
      <c r="O4019">
        <v>0</v>
      </c>
      <c r="P4019">
        <v>0</v>
      </c>
      <c r="Q4019">
        <v>0</v>
      </c>
      <c r="R4019">
        <v>0</v>
      </c>
      <c r="S4019">
        <v>0</v>
      </c>
      <c r="T4019">
        <v>0</v>
      </c>
      <c r="U4019">
        <v>0</v>
      </c>
      <c r="V4019">
        <v>0</v>
      </c>
      <c r="W4019">
        <v>0</v>
      </c>
      <c r="X4019">
        <v>0</v>
      </c>
      <c r="Y4019">
        <v>0</v>
      </c>
      <c r="Z4019">
        <v>0</v>
      </c>
      <c r="AA4019">
        <v>0</v>
      </c>
      <c r="AB4019">
        <v>0</v>
      </c>
      <c r="AC4019">
        <v>0</v>
      </c>
      <c r="AD4019">
        <v>0</v>
      </c>
      <c r="AE4019">
        <v>0</v>
      </c>
      <c r="AF4019">
        <v>0</v>
      </c>
    </row>
    <row r="4020" spans="1:32">
      <c r="A4020" t="s">
        <v>9623</v>
      </c>
      <c r="B4020" t="s">
        <v>19</v>
      </c>
      <c r="C4020">
        <v>0</v>
      </c>
      <c r="D4020">
        <v>0</v>
      </c>
      <c r="E4020">
        <v>0</v>
      </c>
      <c r="F4020">
        <v>0</v>
      </c>
      <c r="G4020">
        <v>0</v>
      </c>
      <c r="H4020">
        <v>0</v>
      </c>
      <c r="I4020">
        <v>0</v>
      </c>
      <c r="J4020">
        <v>0</v>
      </c>
      <c r="K4020">
        <v>0</v>
      </c>
      <c r="L4020">
        <v>0</v>
      </c>
      <c r="M4020">
        <v>0</v>
      </c>
      <c r="N4020">
        <v>0</v>
      </c>
      <c r="O4020">
        <v>0</v>
      </c>
      <c r="P4020">
        <v>0</v>
      </c>
      <c r="Q4020">
        <v>0</v>
      </c>
      <c r="R4020">
        <v>0</v>
      </c>
      <c r="S4020">
        <v>0</v>
      </c>
      <c r="T4020">
        <v>0</v>
      </c>
      <c r="U4020">
        <v>0</v>
      </c>
      <c r="V4020">
        <v>0</v>
      </c>
      <c r="W4020">
        <v>0</v>
      </c>
      <c r="X4020">
        <v>0</v>
      </c>
      <c r="Y4020">
        <v>0</v>
      </c>
      <c r="Z4020">
        <v>0</v>
      </c>
      <c r="AA4020">
        <v>0</v>
      </c>
      <c r="AB4020">
        <v>0</v>
      </c>
      <c r="AC4020">
        <v>0</v>
      </c>
      <c r="AD4020">
        <v>0</v>
      </c>
      <c r="AE4020">
        <v>0</v>
      </c>
      <c r="AF4020">
        <v>0</v>
      </c>
    </row>
    <row r="4021" spans="1:32">
      <c r="A4021" t="s">
        <v>9624</v>
      </c>
      <c r="B4021" t="s">
        <v>19</v>
      </c>
      <c r="C4021">
        <v>0</v>
      </c>
      <c r="D4021">
        <v>0</v>
      </c>
      <c r="E4021">
        <v>0</v>
      </c>
      <c r="F4021">
        <v>0</v>
      </c>
      <c r="G4021">
        <v>0</v>
      </c>
      <c r="H4021">
        <v>0</v>
      </c>
      <c r="I4021">
        <v>0</v>
      </c>
      <c r="J4021">
        <v>0</v>
      </c>
      <c r="K4021">
        <v>0</v>
      </c>
      <c r="L4021">
        <v>0</v>
      </c>
      <c r="M4021">
        <v>0</v>
      </c>
      <c r="N4021">
        <v>0</v>
      </c>
      <c r="O4021">
        <v>0</v>
      </c>
      <c r="P4021">
        <v>0</v>
      </c>
      <c r="Q4021">
        <v>0</v>
      </c>
      <c r="R4021">
        <v>0</v>
      </c>
      <c r="S4021">
        <v>0</v>
      </c>
      <c r="T4021">
        <v>0</v>
      </c>
      <c r="U4021">
        <v>0</v>
      </c>
      <c r="V4021">
        <v>0</v>
      </c>
      <c r="W4021">
        <v>0</v>
      </c>
      <c r="X4021">
        <v>0</v>
      </c>
      <c r="Y4021">
        <v>0</v>
      </c>
      <c r="Z4021">
        <v>0</v>
      </c>
      <c r="AA4021">
        <v>0</v>
      </c>
      <c r="AB4021">
        <v>0</v>
      </c>
      <c r="AC4021">
        <v>0</v>
      </c>
      <c r="AD4021">
        <v>0</v>
      </c>
      <c r="AE4021">
        <v>0</v>
      </c>
      <c r="AF4021">
        <v>0</v>
      </c>
    </row>
    <row r="4022" spans="1:32">
      <c r="A4022" t="s">
        <v>9625</v>
      </c>
      <c r="B4022" t="s">
        <v>19</v>
      </c>
      <c r="C4022">
        <v>0</v>
      </c>
      <c r="D4022">
        <v>0</v>
      </c>
      <c r="E4022">
        <v>0</v>
      </c>
      <c r="F4022">
        <v>0</v>
      </c>
      <c r="G4022">
        <v>0</v>
      </c>
      <c r="H4022">
        <v>0</v>
      </c>
      <c r="I4022">
        <v>0</v>
      </c>
      <c r="J4022">
        <v>0</v>
      </c>
      <c r="K4022">
        <v>0</v>
      </c>
      <c r="L4022">
        <v>0</v>
      </c>
      <c r="M4022">
        <v>0</v>
      </c>
      <c r="N4022">
        <v>0</v>
      </c>
      <c r="O4022">
        <v>0</v>
      </c>
      <c r="P4022">
        <v>0</v>
      </c>
      <c r="Q4022">
        <v>0</v>
      </c>
      <c r="R4022">
        <v>0</v>
      </c>
      <c r="S4022">
        <v>0</v>
      </c>
      <c r="T4022">
        <v>0</v>
      </c>
      <c r="U4022">
        <v>0</v>
      </c>
      <c r="V4022">
        <v>0</v>
      </c>
      <c r="W4022">
        <v>0</v>
      </c>
      <c r="X4022">
        <v>0</v>
      </c>
      <c r="Y4022">
        <v>0</v>
      </c>
      <c r="Z4022">
        <v>0</v>
      </c>
      <c r="AA4022">
        <v>0</v>
      </c>
      <c r="AB4022">
        <v>0</v>
      </c>
      <c r="AC4022">
        <v>0</v>
      </c>
      <c r="AD4022">
        <v>0</v>
      </c>
      <c r="AE4022">
        <v>0</v>
      </c>
      <c r="AF4022">
        <v>0</v>
      </c>
    </row>
    <row r="4023" spans="1:32">
      <c r="A4023" t="s">
        <v>9626</v>
      </c>
      <c r="B4023" t="s">
        <v>19</v>
      </c>
      <c r="C4023">
        <v>0</v>
      </c>
      <c r="D4023">
        <v>0</v>
      </c>
      <c r="E4023">
        <v>0</v>
      </c>
      <c r="F4023">
        <v>0</v>
      </c>
      <c r="G4023">
        <v>0</v>
      </c>
      <c r="H4023">
        <v>0</v>
      </c>
      <c r="I4023">
        <v>0</v>
      </c>
      <c r="J4023">
        <v>0</v>
      </c>
      <c r="K4023">
        <v>0</v>
      </c>
      <c r="L4023">
        <v>0</v>
      </c>
      <c r="M4023">
        <v>0</v>
      </c>
      <c r="N4023">
        <v>0</v>
      </c>
      <c r="O4023">
        <v>0</v>
      </c>
      <c r="P4023">
        <v>0</v>
      </c>
      <c r="Q4023">
        <v>0</v>
      </c>
      <c r="R4023">
        <v>0</v>
      </c>
      <c r="S4023">
        <v>0</v>
      </c>
      <c r="T4023">
        <v>0</v>
      </c>
      <c r="U4023">
        <v>0</v>
      </c>
      <c r="V4023">
        <v>0</v>
      </c>
      <c r="W4023">
        <v>0</v>
      </c>
      <c r="X4023">
        <v>0</v>
      </c>
      <c r="Y4023">
        <v>0</v>
      </c>
      <c r="Z4023">
        <v>0</v>
      </c>
      <c r="AA4023">
        <v>0</v>
      </c>
      <c r="AB4023">
        <v>0</v>
      </c>
      <c r="AC4023">
        <v>0</v>
      </c>
      <c r="AD4023">
        <v>0</v>
      </c>
      <c r="AE4023">
        <v>0</v>
      </c>
      <c r="AF4023">
        <v>0</v>
      </c>
    </row>
    <row r="4024" spans="1:32">
      <c r="A4024" t="s">
        <v>9627</v>
      </c>
      <c r="B4024" t="s">
        <v>19</v>
      </c>
      <c r="C4024">
        <v>0</v>
      </c>
      <c r="D4024">
        <v>0</v>
      </c>
      <c r="E4024">
        <v>0</v>
      </c>
      <c r="F4024">
        <v>0</v>
      </c>
      <c r="G4024">
        <v>0</v>
      </c>
      <c r="H4024">
        <v>0</v>
      </c>
      <c r="I4024">
        <v>0</v>
      </c>
      <c r="J4024">
        <v>0</v>
      </c>
      <c r="K4024">
        <v>0</v>
      </c>
      <c r="L4024">
        <v>0</v>
      </c>
      <c r="M4024">
        <v>0</v>
      </c>
      <c r="N4024">
        <v>0</v>
      </c>
      <c r="O4024">
        <v>0</v>
      </c>
      <c r="P4024">
        <v>0</v>
      </c>
      <c r="Q4024">
        <v>0</v>
      </c>
      <c r="R4024">
        <v>0</v>
      </c>
      <c r="S4024">
        <v>0</v>
      </c>
      <c r="T4024">
        <v>0</v>
      </c>
      <c r="U4024">
        <v>0</v>
      </c>
      <c r="V4024">
        <v>0</v>
      </c>
      <c r="W4024">
        <v>0</v>
      </c>
      <c r="X4024">
        <v>0</v>
      </c>
      <c r="Y4024">
        <v>0</v>
      </c>
      <c r="Z4024">
        <v>0</v>
      </c>
      <c r="AA4024">
        <v>0</v>
      </c>
      <c r="AB4024">
        <v>0</v>
      </c>
      <c r="AC4024">
        <v>0</v>
      </c>
      <c r="AD4024">
        <v>0</v>
      </c>
      <c r="AE4024">
        <v>0</v>
      </c>
      <c r="AF4024">
        <v>0</v>
      </c>
    </row>
    <row r="4025" spans="1:32">
      <c r="A4025" t="s">
        <v>9628</v>
      </c>
      <c r="B4025" t="s">
        <v>19</v>
      </c>
      <c r="C4025">
        <v>0</v>
      </c>
      <c r="D4025">
        <v>0</v>
      </c>
      <c r="E4025">
        <v>0</v>
      </c>
      <c r="F4025">
        <v>0</v>
      </c>
      <c r="G4025">
        <v>0</v>
      </c>
      <c r="H4025">
        <v>0</v>
      </c>
      <c r="I4025">
        <v>0</v>
      </c>
      <c r="J4025">
        <v>0</v>
      </c>
      <c r="K4025">
        <v>0</v>
      </c>
      <c r="L4025">
        <v>0</v>
      </c>
      <c r="M4025">
        <v>0</v>
      </c>
      <c r="N4025">
        <v>0</v>
      </c>
      <c r="O4025">
        <v>0</v>
      </c>
      <c r="P4025">
        <v>0</v>
      </c>
      <c r="Q4025">
        <v>0</v>
      </c>
      <c r="R4025">
        <v>0</v>
      </c>
      <c r="S4025">
        <v>0</v>
      </c>
      <c r="T4025">
        <v>0</v>
      </c>
      <c r="U4025">
        <v>0</v>
      </c>
      <c r="V4025">
        <v>0</v>
      </c>
      <c r="W4025">
        <v>0</v>
      </c>
      <c r="X4025">
        <v>0</v>
      </c>
      <c r="Y4025">
        <v>0</v>
      </c>
      <c r="Z4025">
        <v>0</v>
      </c>
      <c r="AA4025">
        <v>0</v>
      </c>
      <c r="AB4025">
        <v>0</v>
      </c>
      <c r="AC4025">
        <v>0</v>
      </c>
      <c r="AD4025">
        <v>0</v>
      </c>
      <c r="AE4025">
        <v>0</v>
      </c>
      <c r="AF4025">
        <v>0</v>
      </c>
    </row>
    <row r="4026" spans="1:32">
      <c r="A4026" t="s">
        <v>9629</v>
      </c>
      <c r="B4026" t="s">
        <v>19</v>
      </c>
      <c r="C4026">
        <v>0</v>
      </c>
      <c r="D4026">
        <v>0</v>
      </c>
      <c r="E4026">
        <v>0</v>
      </c>
      <c r="F4026">
        <v>0</v>
      </c>
      <c r="G4026">
        <v>0</v>
      </c>
      <c r="H4026">
        <v>0</v>
      </c>
      <c r="I4026">
        <v>0</v>
      </c>
      <c r="J4026">
        <v>0</v>
      </c>
      <c r="K4026">
        <v>0</v>
      </c>
      <c r="L4026">
        <v>0</v>
      </c>
      <c r="M4026">
        <v>0</v>
      </c>
      <c r="N4026">
        <v>0</v>
      </c>
      <c r="O4026">
        <v>0</v>
      </c>
      <c r="P4026">
        <v>0</v>
      </c>
      <c r="Q4026">
        <v>0</v>
      </c>
      <c r="R4026">
        <v>0</v>
      </c>
      <c r="S4026">
        <v>0</v>
      </c>
      <c r="T4026">
        <v>0</v>
      </c>
      <c r="U4026">
        <v>0</v>
      </c>
      <c r="V4026">
        <v>0</v>
      </c>
      <c r="W4026">
        <v>0</v>
      </c>
      <c r="X4026">
        <v>0</v>
      </c>
      <c r="Y4026">
        <v>0</v>
      </c>
      <c r="Z4026">
        <v>0</v>
      </c>
      <c r="AA4026">
        <v>0</v>
      </c>
      <c r="AB4026">
        <v>0</v>
      </c>
      <c r="AC4026">
        <v>0</v>
      </c>
      <c r="AD4026">
        <v>0</v>
      </c>
      <c r="AE4026">
        <v>0</v>
      </c>
      <c r="AF4026">
        <v>0</v>
      </c>
    </row>
    <row r="4027" spans="1:32">
      <c r="A4027" t="s">
        <v>9630</v>
      </c>
      <c r="B4027" t="s">
        <v>19</v>
      </c>
      <c r="C4027">
        <v>0</v>
      </c>
      <c r="D4027">
        <v>0</v>
      </c>
      <c r="E4027">
        <v>0</v>
      </c>
      <c r="F4027">
        <v>0</v>
      </c>
      <c r="G4027">
        <v>0</v>
      </c>
      <c r="H4027">
        <v>0</v>
      </c>
      <c r="I4027">
        <v>0</v>
      </c>
      <c r="J4027">
        <v>0</v>
      </c>
      <c r="K4027">
        <v>0</v>
      </c>
      <c r="L4027">
        <v>0</v>
      </c>
      <c r="M4027">
        <v>0</v>
      </c>
      <c r="N4027">
        <v>0</v>
      </c>
      <c r="O4027">
        <v>0</v>
      </c>
      <c r="P4027">
        <v>0</v>
      </c>
      <c r="Q4027">
        <v>0</v>
      </c>
      <c r="R4027">
        <v>0</v>
      </c>
      <c r="S4027">
        <v>0</v>
      </c>
      <c r="T4027">
        <v>0</v>
      </c>
      <c r="U4027">
        <v>0</v>
      </c>
      <c r="V4027">
        <v>0</v>
      </c>
      <c r="W4027">
        <v>0</v>
      </c>
      <c r="X4027">
        <v>0</v>
      </c>
      <c r="Y4027">
        <v>0</v>
      </c>
      <c r="Z4027">
        <v>0</v>
      </c>
      <c r="AA4027">
        <v>0</v>
      </c>
      <c r="AB4027">
        <v>0</v>
      </c>
      <c r="AC4027">
        <v>0</v>
      </c>
      <c r="AD4027">
        <v>0</v>
      </c>
      <c r="AE4027">
        <v>0</v>
      </c>
      <c r="AF4027">
        <v>0</v>
      </c>
    </row>
    <row r="4028" spans="1:32">
      <c r="A4028" t="s">
        <v>9631</v>
      </c>
      <c r="B4028" t="s">
        <v>19</v>
      </c>
      <c r="C4028">
        <v>0</v>
      </c>
      <c r="D4028">
        <v>0</v>
      </c>
      <c r="E4028">
        <v>0</v>
      </c>
      <c r="F4028">
        <v>0</v>
      </c>
      <c r="G4028">
        <v>0</v>
      </c>
      <c r="H4028">
        <v>0</v>
      </c>
      <c r="I4028">
        <v>0</v>
      </c>
      <c r="J4028">
        <v>0</v>
      </c>
      <c r="K4028">
        <v>0</v>
      </c>
      <c r="L4028">
        <v>0</v>
      </c>
      <c r="M4028">
        <v>0</v>
      </c>
      <c r="N4028">
        <v>0</v>
      </c>
      <c r="O4028">
        <v>0</v>
      </c>
      <c r="P4028">
        <v>0</v>
      </c>
      <c r="Q4028">
        <v>0</v>
      </c>
      <c r="R4028">
        <v>0</v>
      </c>
      <c r="S4028">
        <v>0</v>
      </c>
      <c r="T4028">
        <v>0</v>
      </c>
      <c r="U4028">
        <v>0</v>
      </c>
      <c r="V4028">
        <v>0</v>
      </c>
      <c r="W4028">
        <v>0</v>
      </c>
      <c r="X4028">
        <v>0</v>
      </c>
      <c r="Y4028">
        <v>0</v>
      </c>
      <c r="Z4028">
        <v>0</v>
      </c>
      <c r="AA4028">
        <v>0</v>
      </c>
      <c r="AB4028">
        <v>0</v>
      </c>
      <c r="AC4028">
        <v>0</v>
      </c>
      <c r="AD4028">
        <v>0</v>
      </c>
      <c r="AE4028">
        <v>0</v>
      </c>
      <c r="AF4028">
        <v>0</v>
      </c>
    </row>
    <row r="4029" spans="1:32">
      <c r="A4029" t="s">
        <v>9632</v>
      </c>
      <c r="B4029" t="s">
        <v>19</v>
      </c>
      <c r="C4029">
        <v>0</v>
      </c>
      <c r="D4029">
        <v>0</v>
      </c>
      <c r="E4029">
        <v>0</v>
      </c>
      <c r="F4029">
        <v>0</v>
      </c>
      <c r="G4029">
        <v>0</v>
      </c>
      <c r="H4029">
        <v>0</v>
      </c>
      <c r="I4029">
        <v>0</v>
      </c>
      <c r="J4029">
        <v>0</v>
      </c>
      <c r="K4029">
        <v>0</v>
      </c>
      <c r="L4029">
        <v>0</v>
      </c>
      <c r="M4029">
        <v>0</v>
      </c>
      <c r="N4029">
        <v>0</v>
      </c>
      <c r="O4029">
        <v>0</v>
      </c>
      <c r="P4029">
        <v>0</v>
      </c>
      <c r="Q4029">
        <v>0</v>
      </c>
      <c r="R4029">
        <v>0</v>
      </c>
      <c r="S4029">
        <v>0</v>
      </c>
      <c r="T4029">
        <v>0</v>
      </c>
      <c r="U4029">
        <v>0</v>
      </c>
      <c r="V4029">
        <v>0</v>
      </c>
      <c r="W4029">
        <v>0</v>
      </c>
      <c r="X4029">
        <v>0</v>
      </c>
      <c r="Y4029">
        <v>0</v>
      </c>
      <c r="Z4029">
        <v>0</v>
      </c>
      <c r="AA4029">
        <v>0</v>
      </c>
      <c r="AB4029">
        <v>0</v>
      </c>
      <c r="AC4029">
        <v>0</v>
      </c>
      <c r="AD4029">
        <v>0</v>
      </c>
      <c r="AE4029">
        <v>0</v>
      </c>
      <c r="AF4029">
        <v>0</v>
      </c>
    </row>
    <row r="4030" spans="1:32">
      <c r="A4030" t="s">
        <v>9633</v>
      </c>
      <c r="B4030" t="s">
        <v>19</v>
      </c>
      <c r="C4030">
        <v>0</v>
      </c>
      <c r="D4030">
        <v>0</v>
      </c>
      <c r="E4030">
        <v>0</v>
      </c>
      <c r="F4030">
        <v>0</v>
      </c>
      <c r="G4030">
        <v>0</v>
      </c>
      <c r="H4030">
        <v>0</v>
      </c>
      <c r="I4030">
        <v>0</v>
      </c>
      <c r="J4030">
        <v>0</v>
      </c>
      <c r="K4030">
        <v>0</v>
      </c>
      <c r="L4030">
        <v>0</v>
      </c>
      <c r="M4030">
        <v>0</v>
      </c>
      <c r="N4030">
        <v>0</v>
      </c>
      <c r="O4030">
        <v>0</v>
      </c>
      <c r="P4030">
        <v>0</v>
      </c>
      <c r="Q4030">
        <v>0</v>
      </c>
      <c r="R4030">
        <v>0</v>
      </c>
      <c r="S4030">
        <v>0</v>
      </c>
      <c r="T4030">
        <v>0</v>
      </c>
      <c r="U4030">
        <v>0</v>
      </c>
      <c r="V4030">
        <v>0</v>
      </c>
      <c r="W4030">
        <v>0</v>
      </c>
      <c r="X4030">
        <v>0</v>
      </c>
      <c r="Y4030">
        <v>0</v>
      </c>
      <c r="Z4030">
        <v>0</v>
      </c>
      <c r="AA4030">
        <v>0</v>
      </c>
      <c r="AB4030">
        <v>0</v>
      </c>
      <c r="AC4030">
        <v>0</v>
      </c>
      <c r="AD4030">
        <v>0</v>
      </c>
      <c r="AE4030">
        <v>0</v>
      </c>
      <c r="AF4030">
        <v>0</v>
      </c>
    </row>
    <row r="4031" spans="1:32">
      <c r="A4031" t="s">
        <v>9634</v>
      </c>
      <c r="B4031" t="s">
        <v>19</v>
      </c>
      <c r="C4031">
        <v>0</v>
      </c>
      <c r="D4031">
        <v>0</v>
      </c>
      <c r="E4031">
        <v>0</v>
      </c>
      <c r="F4031">
        <v>0</v>
      </c>
      <c r="G4031">
        <v>0</v>
      </c>
      <c r="H4031">
        <v>0</v>
      </c>
      <c r="I4031">
        <v>0</v>
      </c>
      <c r="J4031">
        <v>0</v>
      </c>
      <c r="K4031">
        <v>0</v>
      </c>
      <c r="L4031">
        <v>0</v>
      </c>
      <c r="M4031">
        <v>0</v>
      </c>
      <c r="N4031">
        <v>0</v>
      </c>
      <c r="O4031">
        <v>0</v>
      </c>
      <c r="P4031">
        <v>0</v>
      </c>
      <c r="Q4031">
        <v>0</v>
      </c>
      <c r="R4031">
        <v>0</v>
      </c>
      <c r="S4031">
        <v>0</v>
      </c>
      <c r="T4031">
        <v>0</v>
      </c>
      <c r="U4031">
        <v>0</v>
      </c>
      <c r="V4031">
        <v>0</v>
      </c>
      <c r="W4031">
        <v>0</v>
      </c>
      <c r="X4031">
        <v>0</v>
      </c>
      <c r="Y4031">
        <v>0</v>
      </c>
      <c r="Z4031">
        <v>0</v>
      </c>
      <c r="AA4031">
        <v>0</v>
      </c>
      <c r="AB4031">
        <v>0</v>
      </c>
      <c r="AC4031">
        <v>0</v>
      </c>
      <c r="AD4031">
        <v>0</v>
      </c>
      <c r="AE4031">
        <v>0</v>
      </c>
      <c r="AF4031">
        <v>0</v>
      </c>
    </row>
    <row r="4032" spans="1:32">
      <c r="A4032" t="s">
        <v>9635</v>
      </c>
      <c r="B4032" t="s">
        <v>19</v>
      </c>
      <c r="C4032">
        <v>0</v>
      </c>
      <c r="D4032">
        <v>0</v>
      </c>
      <c r="E4032">
        <v>0</v>
      </c>
      <c r="F4032">
        <v>0</v>
      </c>
      <c r="G4032">
        <v>0</v>
      </c>
      <c r="H4032">
        <v>0</v>
      </c>
      <c r="I4032">
        <v>0</v>
      </c>
      <c r="J4032">
        <v>0</v>
      </c>
      <c r="K4032">
        <v>0</v>
      </c>
      <c r="L4032">
        <v>0</v>
      </c>
      <c r="M4032">
        <v>0</v>
      </c>
      <c r="N4032">
        <v>0</v>
      </c>
      <c r="O4032">
        <v>0</v>
      </c>
      <c r="P4032">
        <v>0</v>
      </c>
      <c r="Q4032">
        <v>0</v>
      </c>
      <c r="R4032">
        <v>0</v>
      </c>
      <c r="S4032">
        <v>0</v>
      </c>
      <c r="T4032">
        <v>0</v>
      </c>
      <c r="U4032">
        <v>0</v>
      </c>
      <c r="V4032">
        <v>0</v>
      </c>
      <c r="W4032">
        <v>0</v>
      </c>
      <c r="X4032">
        <v>0</v>
      </c>
      <c r="Y4032">
        <v>0</v>
      </c>
      <c r="Z4032">
        <v>0</v>
      </c>
      <c r="AA4032">
        <v>0</v>
      </c>
      <c r="AB4032">
        <v>0</v>
      </c>
      <c r="AC4032">
        <v>0</v>
      </c>
      <c r="AD4032">
        <v>0</v>
      </c>
      <c r="AE4032">
        <v>0</v>
      </c>
      <c r="AF4032">
        <v>0</v>
      </c>
    </row>
    <row r="4033" spans="1:32">
      <c r="A4033" t="s">
        <v>9636</v>
      </c>
      <c r="B4033" t="s">
        <v>19</v>
      </c>
      <c r="C4033">
        <v>0</v>
      </c>
      <c r="D4033">
        <v>0</v>
      </c>
      <c r="E4033">
        <v>0</v>
      </c>
      <c r="F4033">
        <v>0</v>
      </c>
      <c r="G4033">
        <v>0</v>
      </c>
      <c r="H4033">
        <v>0</v>
      </c>
      <c r="I4033">
        <v>0</v>
      </c>
      <c r="J4033">
        <v>0</v>
      </c>
      <c r="K4033">
        <v>0</v>
      </c>
      <c r="L4033">
        <v>0</v>
      </c>
      <c r="M4033">
        <v>0</v>
      </c>
      <c r="N4033">
        <v>0</v>
      </c>
      <c r="O4033">
        <v>0</v>
      </c>
      <c r="P4033">
        <v>0</v>
      </c>
      <c r="Q4033">
        <v>0</v>
      </c>
      <c r="R4033">
        <v>0</v>
      </c>
      <c r="S4033">
        <v>0</v>
      </c>
      <c r="T4033">
        <v>0</v>
      </c>
      <c r="U4033">
        <v>0</v>
      </c>
      <c r="V4033">
        <v>0</v>
      </c>
      <c r="W4033">
        <v>0</v>
      </c>
      <c r="X4033">
        <v>0</v>
      </c>
      <c r="Y4033">
        <v>0</v>
      </c>
      <c r="Z4033">
        <v>0</v>
      </c>
      <c r="AA4033">
        <v>0</v>
      </c>
      <c r="AB4033">
        <v>0</v>
      </c>
      <c r="AC4033">
        <v>0</v>
      </c>
      <c r="AD4033">
        <v>0</v>
      </c>
      <c r="AE4033">
        <v>0</v>
      </c>
      <c r="AF4033">
        <v>0</v>
      </c>
    </row>
    <row r="4034" spans="1:32">
      <c r="A4034" t="s">
        <v>9637</v>
      </c>
      <c r="B4034" t="s">
        <v>19</v>
      </c>
      <c r="C4034">
        <v>0</v>
      </c>
      <c r="D4034">
        <v>0</v>
      </c>
      <c r="E4034">
        <v>0</v>
      </c>
      <c r="F4034">
        <v>0</v>
      </c>
      <c r="G4034">
        <v>0</v>
      </c>
      <c r="H4034">
        <v>0</v>
      </c>
      <c r="I4034">
        <v>0</v>
      </c>
      <c r="J4034">
        <v>0</v>
      </c>
      <c r="K4034">
        <v>0</v>
      </c>
      <c r="L4034">
        <v>0</v>
      </c>
      <c r="M4034">
        <v>0</v>
      </c>
      <c r="N4034">
        <v>0</v>
      </c>
      <c r="O4034">
        <v>0</v>
      </c>
      <c r="P4034">
        <v>0</v>
      </c>
      <c r="Q4034">
        <v>0</v>
      </c>
      <c r="R4034">
        <v>0</v>
      </c>
      <c r="S4034">
        <v>0</v>
      </c>
      <c r="T4034">
        <v>0</v>
      </c>
      <c r="U4034">
        <v>0</v>
      </c>
      <c r="V4034">
        <v>0</v>
      </c>
      <c r="W4034">
        <v>0</v>
      </c>
      <c r="X4034">
        <v>0</v>
      </c>
      <c r="Y4034">
        <v>0</v>
      </c>
      <c r="Z4034">
        <v>0</v>
      </c>
      <c r="AA4034">
        <v>0</v>
      </c>
      <c r="AB4034">
        <v>0</v>
      </c>
      <c r="AC4034">
        <v>0</v>
      </c>
      <c r="AD4034">
        <v>0</v>
      </c>
      <c r="AE4034">
        <v>0</v>
      </c>
      <c r="AF4034">
        <v>0</v>
      </c>
    </row>
    <row r="4035" spans="1:32">
      <c r="A4035" t="s">
        <v>9638</v>
      </c>
      <c r="B4035" t="s">
        <v>19</v>
      </c>
      <c r="C4035">
        <v>0</v>
      </c>
      <c r="D4035">
        <v>0</v>
      </c>
      <c r="E4035">
        <v>0</v>
      </c>
      <c r="F4035">
        <v>0</v>
      </c>
      <c r="G4035">
        <v>0</v>
      </c>
      <c r="H4035">
        <v>0</v>
      </c>
      <c r="I4035">
        <v>0</v>
      </c>
      <c r="J4035">
        <v>0</v>
      </c>
      <c r="K4035">
        <v>0</v>
      </c>
      <c r="L4035">
        <v>0</v>
      </c>
      <c r="M4035">
        <v>0</v>
      </c>
      <c r="N4035">
        <v>0</v>
      </c>
      <c r="O4035">
        <v>0</v>
      </c>
      <c r="P4035">
        <v>0</v>
      </c>
      <c r="Q4035">
        <v>0</v>
      </c>
      <c r="R4035">
        <v>0</v>
      </c>
      <c r="S4035">
        <v>0</v>
      </c>
      <c r="T4035">
        <v>0</v>
      </c>
      <c r="U4035">
        <v>0</v>
      </c>
      <c r="V4035">
        <v>0</v>
      </c>
      <c r="W4035">
        <v>0</v>
      </c>
      <c r="X4035">
        <v>0</v>
      </c>
      <c r="Y4035">
        <v>0</v>
      </c>
      <c r="Z4035">
        <v>0</v>
      </c>
      <c r="AA4035">
        <v>0</v>
      </c>
      <c r="AB4035">
        <v>0</v>
      </c>
      <c r="AC4035">
        <v>0</v>
      </c>
      <c r="AD4035">
        <v>0</v>
      </c>
      <c r="AE4035">
        <v>0</v>
      </c>
      <c r="AF4035">
        <v>0</v>
      </c>
    </row>
    <row r="4036" spans="1:32">
      <c r="A4036" t="s">
        <v>9639</v>
      </c>
      <c r="B4036" t="s">
        <v>19</v>
      </c>
      <c r="C4036">
        <v>0</v>
      </c>
      <c r="D4036">
        <v>0</v>
      </c>
      <c r="E4036">
        <v>0</v>
      </c>
      <c r="F4036">
        <v>0</v>
      </c>
      <c r="G4036">
        <v>0</v>
      </c>
      <c r="H4036">
        <v>0</v>
      </c>
      <c r="I4036">
        <v>0</v>
      </c>
      <c r="J4036">
        <v>0</v>
      </c>
      <c r="K4036">
        <v>0</v>
      </c>
      <c r="L4036">
        <v>0</v>
      </c>
      <c r="M4036">
        <v>0</v>
      </c>
      <c r="N4036">
        <v>0</v>
      </c>
      <c r="O4036">
        <v>0</v>
      </c>
      <c r="P4036">
        <v>0</v>
      </c>
      <c r="Q4036">
        <v>0</v>
      </c>
      <c r="R4036">
        <v>0</v>
      </c>
      <c r="S4036">
        <v>0</v>
      </c>
      <c r="T4036">
        <v>0</v>
      </c>
      <c r="U4036">
        <v>0</v>
      </c>
      <c r="V4036">
        <v>0</v>
      </c>
      <c r="W4036">
        <v>0</v>
      </c>
      <c r="X4036">
        <v>0</v>
      </c>
      <c r="Y4036">
        <v>0</v>
      </c>
      <c r="Z4036">
        <v>0</v>
      </c>
      <c r="AA4036">
        <v>0</v>
      </c>
      <c r="AB4036">
        <v>0</v>
      </c>
      <c r="AC4036">
        <v>0</v>
      </c>
      <c r="AD4036">
        <v>0</v>
      </c>
      <c r="AE4036">
        <v>0</v>
      </c>
      <c r="AF4036">
        <v>0</v>
      </c>
    </row>
    <row r="4037" spans="1:32">
      <c r="A4037" t="s">
        <v>9640</v>
      </c>
      <c r="B4037" t="s">
        <v>19</v>
      </c>
      <c r="C4037">
        <v>0</v>
      </c>
      <c r="D4037">
        <v>0</v>
      </c>
      <c r="E4037">
        <v>0</v>
      </c>
      <c r="F4037">
        <v>0</v>
      </c>
      <c r="G4037">
        <v>0</v>
      </c>
      <c r="H4037">
        <v>0</v>
      </c>
      <c r="I4037">
        <v>0</v>
      </c>
      <c r="J4037">
        <v>0</v>
      </c>
      <c r="K4037">
        <v>0</v>
      </c>
      <c r="L4037">
        <v>0</v>
      </c>
      <c r="M4037">
        <v>0</v>
      </c>
      <c r="N4037">
        <v>0</v>
      </c>
      <c r="O4037">
        <v>0</v>
      </c>
      <c r="P4037">
        <v>0</v>
      </c>
      <c r="Q4037">
        <v>0</v>
      </c>
      <c r="R4037">
        <v>0</v>
      </c>
      <c r="S4037">
        <v>0</v>
      </c>
      <c r="T4037">
        <v>0</v>
      </c>
      <c r="U4037">
        <v>0</v>
      </c>
      <c r="V4037">
        <v>0</v>
      </c>
      <c r="W4037">
        <v>0</v>
      </c>
      <c r="X4037">
        <v>0</v>
      </c>
      <c r="Y4037">
        <v>0</v>
      </c>
      <c r="Z4037">
        <v>0</v>
      </c>
      <c r="AA4037">
        <v>0</v>
      </c>
      <c r="AB4037">
        <v>0</v>
      </c>
      <c r="AC4037">
        <v>0</v>
      </c>
      <c r="AD4037">
        <v>0</v>
      </c>
      <c r="AE4037">
        <v>0</v>
      </c>
      <c r="AF4037">
        <v>0</v>
      </c>
    </row>
    <row r="4038" spans="1:32">
      <c r="A4038" t="s">
        <v>9641</v>
      </c>
      <c r="B4038" t="s">
        <v>19</v>
      </c>
      <c r="C4038">
        <v>0</v>
      </c>
      <c r="D4038">
        <v>0</v>
      </c>
      <c r="E4038">
        <v>0</v>
      </c>
      <c r="F4038">
        <v>0</v>
      </c>
      <c r="G4038">
        <v>0</v>
      </c>
      <c r="H4038">
        <v>0</v>
      </c>
      <c r="I4038">
        <v>0</v>
      </c>
      <c r="J4038">
        <v>0</v>
      </c>
      <c r="K4038">
        <v>0</v>
      </c>
      <c r="L4038">
        <v>0</v>
      </c>
      <c r="M4038">
        <v>0</v>
      </c>
      <c r="N4038">
        <v>0</v>
      </c>
      <c r="O4038">
        <v>0</v>
      </c>
      <c r="P4038">
        <v>0</v>
      </c>
      <c r="Q4038">
        <v>0</v>
      </c>
      <c r="R4038">
        <v>0</v>
      </c>
      <c r="S4038">
        <v>0</v>
      </c>
      <c r="T4038">
        <v>0</v>
      </c>
      <c r="U4038">
        <v>0</v>
      </c>
      <c r="V4038">
        <v>0</v>
      </c>
      <c r="W4038">
        <v>0</v>
      </c>
      <c r="X4038">
        <v>0</v>
      </c>
      <c r="Y4038">
        <v>0</v>
      </c>
      <c r="Z4038">
        <v>0</v>
      </c>
      <c r="AA4038">
        <v>0</v>
      </c>
      <c r="AB4038">
        <v>0</v>
      </c>
      <c r="AC4038">
        <v>0</v>
      </c>
      <c r="AD4038">
        <v>0</v>
      </c>
      <c r="AE4038">
        <v>0</v>
      </c>
      <c r="AF4038">
        <v>0</v>
      </c>
    </row>
    <row r="4039" spans="1:32">
      <c r="A4039" t="s">
        <v>9642</v>
      </c>
      <c r="B4039" t="s">
        <v>19</v>
      </c>
      <c r="C4039">
        <v>0</v>
      </c>
      <c r="D4039">
        <v>0</v>
      </c>
      <c r="E4039">
        <v>0</v>
      </c>
      <c r="F4039">
        <v>0</v>
      </c>
      <c r="G4039">
        <v>0</v>
      </c>
      <c r="H4039">
        <v>0</v>
      </c>
      <c r="I4039">
        <v>0</v>
      </c>
      <c r="J4039">
        <v>0</v>
      </c>
      <c r="K4039">
        <v>0</v>
      </c>
      <c r="L4039">
        <v>0</v>
      </c>
      <c r="M4039">
        <v>0</v>
      </c>
      <c r="N4039">
        <v>0</v>
      </c>
      <c r="O4039">
        <v>0</v>
      </c>
      <c r="P4039">
        <v>0</v>
      </c>
      <c r="Q4039">
        <v>0</v>
      </c>
      <c r="R4039">
        <v>0</v>
      </c>
      <c r="S4039">
        <v>0</v>
      </c>
      <c r="T4039">
        <v>0</v>
      </c>
      <c r="U4039">
        <v>0</v>
      </c>
      <c r="V4039">
        <v>0</v>
      </c>
      <c r="W4039">
        <v>0</v>
      </c>
      <c r="X4039">
        <v>0</v>
      </c>
      <c r="Y4039">
        <v>0</v>
      </c>
      <c r="Z4039">
        <v>0</v>
      </c>
      <c r="AA4039">
        <v>0</v>
      </c>
      <c r="AB4039">
        <v>0</v>
      </c>
      <c r="AC4039">
        <v>0</v>
      </c>
      <c r="AD4039">
        <v>0</v>
      </c>
      <c r="AE4039">
        <v>0</v>
      </c>
      <c r="AF4039">
        <v>0</v>
      </c>
    </row>
    <row r="4040" spans="1:32">
      <c r="A4040" t="s">
        <v>9643</v>
      </c>
      <c r="B4040" t="s">
        <v>19</v>
      </c>
      <c r="C4040">
        <v>0</v>
      </c>
      <c r="D4040">
        <v>0</v>
      </c>
      <c r="E4040">
        <v>0</v>
      </c>
      <c r="F4040">
        <v>0</v>
      </c>
      <c r="G4040">
        <v>0</v>
      </c>
      <c r="H4040">
        <v>0</v>
      </c>
      <c r="I4040">
        <v>0</v>
      </c>
      <c r="J4040">
        <v>0</v>
      </c>
      <c r="K4040">
        <v>0</v>
      </c>
      <c r="L4040">
        <v>0</v>
      </c>
      <c r="M4040">
        <v>0</v>
      </c>
      <c r="N4040">
        <v>0</v>
      </c>
      <c r="O4040">
        <v>0</v>
      </c>
      <c r="P4040">
        <v>0</v>
      </c>
      <c r="Q4040">
        <v>0</v>
      </c>
      <c r="R4040">
        <v>0</v>
      </c>
      <c r="S4040">
        <v>0</v>
      </c>
      <c r="T4040">
        <v>0</v>
      </c>
      <c r="U4040">
        <v>0</v>
      </c>
      <c r="V4040">
        <v>0</v>
      </c>
      <c r="W4040">
        <v>0</v>
      </c>
      <c r="X4040">
        <v>0</v>
      </c>
      <c r="Y4040">
        <v>0</v>
      </c>
      <c r="Z4040">
        <v>0</v>
      </c>
      <c r="AA4040">
        <v>0</v>
      </c>
      <c r="AB4040">
        <v>0</v>
      </c>
      <c r="AC4040">
        <v>0</v>
      </c>
      <c r="AD4040">
        <v>0</v>
      </c>
      <c r="AE4040">
        <v>0</v>
      </c>
      <c r="AF4040">
        <v>0</v>
      </c>
    </row>
    <row r="4041" spans="1:32">
      <c r="A4041" t="s">
        <v>9644</v>
      </c>
      <c r="B4041" t="s">
        <v>19</v>
      </c>
      <c r="C4041">
        <v>0</v>
      </c>
      <c r="D4041">
        <v>0</v>
      </c>
      <c r="E4041">
        <v>0</v>
      </c>
      <c r="F4041">
        <v>0</v>
      </c>
      <c r="G4041">
        <v>0</v>
      </c>
      <c r="H4041">
        <v>0</v>
      </c>
      <c r="I4041">
        <v>0</v>
      </c>
      <c r="J4041">
        <v>0</v>
      </c>
      <c r="K4041">
        <v>0</v>
      </c>
      <c r="L4041">
        <v>0</v>
      </c>
      <c r="M4041">
        <v>0</v>
      </c>
      <c r="N4041">
        <v>0</v>
      </c>
      <c r="O4041">
        <v>0</v>
      </c>
      <c r="P4041">
        <v>0</v>
      </c>
      <c r="Q4041">
        <v>0</v>
      </c>
      <c r="R4041">
        <v>0</v>
      </c>
      <c r="S4041">
        <v>0</v>
      </c>
      <c r="T4041">
        <v>0</v>
      </c>
      <c r="U4041">
        <v>0</v>
      </c>
      <c r="V4041">
        <v>0</v>
      </c>
      <c r="W4041">
        <v>0</v>
      </c>
      <c r="X4041">
        <v>0</v>
      </c>
      <c r="Y4041">
        <v>0</v>
      </c>
      <c r="Z4041">
        <v>0</v>
      </c>
      <c r="AA4041">
        <v>0</v>
      </c>
      <c r="AB4041">
        <v>0</v>
      </c>
      <c r="AC4041">
        <v>0</v>
      </c>
      <c r="AD4041">
        <v>0</v>
      </c>
      <c r="AE4041">
        <v>0</v>
      </c>
      <c r="AF4041">
        <v>0</v>
      </c>
    </row>
    <row r="4042" spans="1:32">
      <c r="A4042" t="s">
        <v>9645</v>
      </c>
      <c r="B4042" t="s">
        <v>19</v>
      </c>
      <c r="C4042">
        <v>0</v>
      </c>
      <c r="D4042">
        <v>0</v>
      </c>
      <c r="E4042">
        <v>0</v>
      </c>
      <c r="F4042">
        <v>0</v>
      </c>
      <c r="G4042">
        <v>0</v>
      </c>
      <c r="H4042">
        <v>0</v>
      </c>
      <c r="I4042">
        <v>0</v>
      </c>
      <c r="J4042">
        <v>0</v>
      </c>
      <c r="K4042">
        <v>0</v>
      </c>
      <c r="L4042">
        <v>0</v>
      </c>
      <c r="M4042">
        <v>0</v>
      </c>
      <c r="N4042">
        <v>0</v>
      </c>
      <c r="O4042">
        <v>0</v>
      </c>
      <c r="P4042">
        <v>0</v>
      </c>
      <c r="Q4042">
        <v>0</v>
      </c>
      <c r="R4042">
        <v>0</v>
      </c>
      <c r="S4042">
        <v>0</v>
      </c>
      <c r="T4042">
        <v>0</v>
      </c>
      <c r="U4042">
        <v>0</v>
      </c>
      <c r="V4042">
        <v>0</v>
      </c>
      <c r="W4042">
        <v>0</v>
      </c>
      <c r="X4042">
        <v>0</v>
      </c>
      <c r="Y4042">
        <v>0</v>
      </c>
      <c r="Z4042">
        <v>0</v>
      </c>
      <c r="AA4042">
        <v>0</v>
      </c>
      <c r="AB4042">
        <v>0</v>
      </c>
      <c r="AC4042">
        <v>0</v>
      </c>
      <c r="AD4042">
        <v>0</v>
      </c>
      <c r="AE4042">
        <v>0</v>
      </c>
      <c r="AF4042">
        <v>0</v>
      </c>
    </row>
    <row r="4043" spans="1:32">
      <c r="A4043" t="s">
        <v>9646</v>
      </c>
      <c r="B4043" t="s">
        <v>19</v>
      </c>
      <c r="C4043">
        <v>0</v>
      </c>
      <c r="D4043">
        <v>0</v>
      </c>
      <c r="E4043">
        <v>0</v>
      </c>
      <c r="F4043">
        <v>0</v>
      </c>
      <c r="G4043">
        <v>0</v>
      </c>
      <c r="H4043">
        <v>0</v>
      </c>
      <c r="I4043">
        <v>0</v>
      </c>
      <c r="J4043">
        <v>0</v>
      </c>
      <c r="K4043">
        <v>0</v>
      </c>
      <c r="L4043">
        <v>0</v>
      </c>
      <c r="M4043">
        <v>0</v>
      </c>
      <c r="N4043">
        <v>0</v>
      </c>
      <c r="O4043">
        <v>0</v>
      </c>
      <c r="P4043">
        <v>0</v>
      </c>
      <c r="Q4043">
        <v>0</v>
      </c>
      <c r="R4043">
        <v>0</v>
      </c>
      <c r="S4043">
        <v>0</v>
      </c>
      <c r="T4043">
        <v>0</v>
      </c>
      <c r="U4043">
        <v>0</v>
      </c>
      <c r="V4043">
        <v>0</v>
      </c>
      <c r="W4043">
        <v>0</v>
      </c>
      <c r="X4043">
        <v>0</v>
      </c>
      <c r="Y4043">
        <v>0</v>
      </c>
      <c r="Z4043">
        <v>0</v>
      </c>
      <c r="AA4043">
        <v>0</v>
      </c>
      <c r="AB4043">
        <v>0</v>
      </c>
      <c r="AC4043">
        <v>0</v>
      </c>
      <c r="AD4043">
        <v>0</v>
      </c>
      <c r="AE4043">
        <v>0</v>
      </c>
      <c r="AF4043">
        <v>0</v>
      </c>
    </row>
    <row r="4044" spans="1:32">
      <c r="A4044" t="s">
        <v>9647</v>
      </c>
      <c r="B4044" t="s">
        <v>19</v>
      </c>
      <c r="C4044">
        <v>0</v>
      </c>
      <c r="D4044">
        <v>0</v>
      </c>
      <c r="E4044">
        <v>0</v>
      </c>
      <c r="F4044">
        <v>0</v>
      </c>
      <c r="G4044">
        <v>0</v>
      </c>
      <c r="H4044">
        <v>0</v>
      </c>
      <c r="I4044">
        <v>0</v>
      </c>
      <c r="J4044">
        <v>0</v>
      </c>
      <c r="K4044">
        <v>0</v>
      </c>
      <c r="L4044">
        <v>0</v>
      </c>
      <c r="M4044">
        <v>0</v>
      </c>
      <c r="N4044">
        <v>0</v>
      </c>
      <c r="O4044">
        <v>0</v>
      </c>
      <c r="P4044">
        <v>0</v>
      </c>
      <c r="Q4044">
        <v>0</v>
      </c>
      <c r="R4044">
        <v>0</v>
      </c>
      <c r="S4044">
        <v>0</v>
      </c>
      <c r="T4044">
        <v>0</v>
      </c>
      <c r="U4044">
        <v>0</v>
      </c>
      <c r="V4044">
        <v>0</v>
      </c>
      <c r="W4044">
        <v>0</v>
      </c>
      <c r="X4044">
        <v>0</v>
      </c>
      <c r="Y4044">
        <v>0</v>
      </c>
      <c r="Z4044">
        <v>0</v>
      </c>
      <c r="AA4044">
        <v>0</v>
      </c>
      <c r="AB4044">
        <v>0</v>
      </c>
      <c r="AC4044">
        <v>0</v>
      </c>
      <c r="AD4044">
        <v>0</v>
      </c>
      <c r="AE4044">
        <v>0</v>
      </c>
      <c r="AF4044">
        <v>0</v>
      </c>
    </row>
    <row r="4045" spans="1:32">
      <c r="A4045" t="s">
        <v>9648</v>
      </c>
      <c r="B4045" t="s">
        <v>19</v>
      </c>
      <c r="C4045">
        <v>0</v>
      </c>
      <c r="D4045">
        <v>0</v>
      </c>
      <c r="E4045">
        <v>0</v>
      </c>
      <c r="F4045">
        <v>0</v>
      </c>
      <c r="G4045">
        <v>0</v>
      </c>
      <c r="H4045">
        <v>0</v>
      </c>
      <c r="I4045">
        <v>0</v>
      </c>
      <c r="J4045">
        <v>0</v>
      </c>
      <c r="K4045">
        <v>0</v>
      </c>
      <c r="L4045">
        <v>0</v>
      </c>
      <c r="M4045">
        <v>0</v>
      </c>
      <c r="N4045">
        <v>0</v>
      </c>
      <c r="O4045">
        <v>0</v>
      </c>
      <c r="P4045">
        <v>0</v>
      </c>
      <c r="Q4045">
        <v>0</v>
      </c>
      <c r="R4045">
        <v>0</v>
      </c>
      <c r="S4045">
        <v>0</v>
      </c>
      <c r="T4045">
        <v>0</v>
      </c>
      <c r="U4045">
        <v>0</v>
      </c>
      <c r="V4045">
        <v>0</v>
      </c>
      <c r="W4045">
        <v>0</v>
      </c>
      <c r="X4045">
        <v>0</v>
      </c>
      <c r="Y4045">
        <v>0</v>
      </c>
      <c r="Z4045">
        <v>0</v>
      </c>
      <c r="AA4045">
        <v>0</v>
      </c>
      <c r="AB4045">
        <v>0</v>
      </c>
      <c r="AC4045">
        <v>0</v>
      </c>
      <c r="AD4045">
        <v>0</v>
      </c>
      <c r="AE4045">
        <v>0</v>
      </c>
      <c r="AF4045">
        <v>0</v>
      </c>
    </row>
    <row r="4046" spans="1:32">
      <c r="A4046" t="s">
        <v>9649</v>
      </c>
      <c r="B4046" t="s">
        <v>19</v>
      </c>
      <c r="C4046">
        <v>0</v>
      </c>
      <c r="D4046">
        <v>0</v>
      </c>
      <c r="E4046">
        <v>0</v>
      </c>
      <c r="F4046">
        <v>0</v>
      </c>
      <c r="G4046">
        <v>0</v>
      </c>
      <c r="H4046">
        <v>0</v>
      </c>
      <c r="I4046">
        <v>0</v>
      </c>
      <c r="J4046">
        <v>0</v>
      </c>
      <c r="K4046">
        <v>0</v>
      </c>
      <c r="L4046">
        <v>0</v>
      </c>
      <c r="M4046">
        <v>0</v>
      </c>
      <c r="N4046">
        <v>0</v>
      </c>
      <c r="O4046">
        <v>0</v>
      </c>
      <c r="P4046">
        <v>0</v>
      </c>
      <c r="Q4046">
        <v>0</v>
      </c>
      <c r="R4046">
        <v>0</v>
      </c>
      <c r="S4046">
        <v>0</v>
      </c>
      <c r="T4046">
        <v>0</v>
      </c>
      <c r="U4046">
        <v>0</v>
      </c>
      <c r="V4046">
        <v>0</v>
      </c>
      <c r="W4046">
        <v>0</v>
      </c>
      <c r="X4046">
        <v>0</v>
      </c>
      <c r="Y4046">
        <v>0</v>
      </c>
      <c r="Z4046">
        <v>0</v>
      </c>
      <c r="AA4046">
        <v>0</v>
      </c>
      <c r="AB4046">
        <v>0</v>
      </c>
      <c r="AC4046">
        <v>0</v>
      </c>
      <c r="AD4046">
        <v>0</v>
      </c>
      <c r="AE4046">
        <v>0</v>
      </c>
      <c r="AF4046">
        <v>0</v>
      </c>
    </row>
    <row r="4047" spans="1:32">
      <c r="A4047" t="s">
        <v>9650</v>
      </c>
      <c r="B4047" t="s">
        <v>19</v>
      </c>
      <c r="C4047">
        <v>0</v>
      </c>
      <c r="D4047">
        <v>0</v>
      </c>
      <c r="E4047">
        <v>0</v>
      </c>
      <c r="F4047">
        <v>0</v>
      </c>
      <c r="G4047">
        <v>0</v>
      </c>
      <c r="H4047">
        <v>0</v>
      </c>
      <c r="I4047">
        <v>0</v>
      </c>
      <c r="J4047">
        <v>0</v>
      </c>
      <c r="K4047">
        <v>0</v>
      </c>
      <c r="L4047">
        <v>0</v>
      </c>
      <c r="M4047">
        <v>0</v>
      </c>
      <c r="N4047">
        <v>0</v>
      </c>
      <c r="O4047">
        <v>0</v>
      </c>
      <c r="P4047">
        <v>0</v>
      </c>
      <c r="Q4047">
        <v>0</v>
      </c>
      <c r="R4047">
        <v>0</v>
      </c>
      <c r="S4047">
        <v>0</v>
      </c>
      <c r="T4047">
        <v>0</v>
      </c>
      <c r="U4047">
        <v>0</v>
      </c>
      <c r="V4047">
        <v>0</v>
      </c>
      <c r="W4047">
        <v>0</v>
      </c>
      <c r="X4047">
        <v>0</v>
      </c>
      <c r="Y4047">
        <v>0</v>
      </c>
      <c r="Z4047">
        <v>0</v>
      </c>
      <c r="AA4047">
        <v>0</v>
      </c>
      <c r="AB4047">
        <v>0</v>
      </c>
      <c r="AC4047">
        <v>0</v>
      </c>
      <c r="AD4047">
        <v>0</v>
      </c>
      <c r="AE4047">
        <v>0</v>
      </c>
      <c r="AF4047">
        <v>0</v>
      </c>
    </row>
    <row r="4048" spans="1:32">
      <c r="A4048" t="s">
        <v>9651</v>
      </c>
      <c r="B4048" t="s">
        <v>19</v>
      </c>
      <c r="C4048">
        <v>0</v>
      </c>
      <c r="D4048">
        <v>0</v>
      </c>
      <c r="E4048">
        <v>0</v>
      </c>
      <c r="F4048">
        <v>0</v>
      </c>
      <c r="G4048">
        <v>0</v>
      </c>
      <c r="H4048">
        <v>0</v>
      </c>
      <c r="I4048">
        <v>0</v>
      </c>
      <c r="J4048">
        <v>0</v>
      </c>
      <c r="K4048">
        <v>0</v>
      </c>
      <c r="L4048">
        <v>0</v>
      </c>
      <c r="M4048">
        <v>0</v>
      </c>
      <c r="N4048">
        <v>0</v>
      </c>
      <c r="O4048">
        <v>0</v>
      </c>
      <c r="P4048">
        <v>0</v>
      </c>
      <c r="Q4048">
        <v>0</v>
      </c>
      <c r="R4048">
        <v>0</v>
      </c>
      <c r="S4048">
        <v>0</v>
      </c>
      <c r="T4048">
        <v>0</v>
      </c>
      <c r="U4048">
        <v>0</v>
      </c>
      <c r="V4048">
        <v>0</v>
      </c>
      <c r="W4048">
        <v>0</v>
      </c>
      <c r="X4048">
        <v>0</v>
      </c>
      <c r="Y4048">
        <v>0</v>
      </c>
      <c r="Z4048">
        <v>0</v>
      </c>
      <c r="AA4048">
        <v>0</v>
      </c>
      <c r="AB4048">
        <v>0</v>
      </c>
      <c r="AC4048">
        <v>0</v>
      </c>
      <c r="AD4048">
        <v>0</v>
      </c>
      <c r="AE4048">
        <v>0</v>
      </c>
      <c r="AF4048">
        <v>0</v>
      </c>
    </row>
    <row r="4049" spans="1:32">
      <c r="A4049" t="s">
        <v>9652</v>
      </c>
      <c r="B4049" t="s">
        <v>19</v>
      </c>
      <c r="C4049">
        <v>0</v>
      </c>
      <c r="D4049">
        <v>0</v>
      </c>
      <c r="E4049">
        <v>0</v>
      </c>
      <c r="F4049">
        <v>0</v>
      </c>
      <c r="G4049">
        <v>0</v>
      </c>
      <c r="H4049">
        <v>0</v>
      </c>
      <c r="I4049">
        <v>0</v>
      </c>
      <c r="J4049">
        <v>0</v>
      </c>
      <c r="K4049">
        <v>0</v>
      </c>
      <c r="L4049">
        <v>0</v>
      </c>
      <c r="M4049">
        <v>0</v>
      </c>
      <c r="N4049">
        <v>0</v>
      </c>
      <c r="O4049">
        <v>0</v>
      </c>
      <c r="P4049">
        <v>0</v>
      </c>
      <c r="Q4049">
        <v>0</v>
      </c>
      <c r="R4049">
        <v>0</v>
      </c>
      <c r="S4049">
        <v>0</v>
      </c>
      <c r="T4049">
        <v>0</v>
      </c>
      <c r="U4049">
        <v>0</v>
      </c>
      <c r="V4049">
        <v>0</v>
      </c>
      <c r="W4049">
        <v>0</v>
      </c>
      <c r="X4049">
        <v>0</v>
      </c>
      <c r="Y4049">
        <v>0</v>
      </c>
      <c r="Z4049">
        <v>0</v>
      </c>
      <c r="AA4049">
        <v>0</v>
      </c>
      <c r="AB4049">
        <v>0</v>
      </c>
      <c r="AC4049">
        <v>0</v>
      </c>
      <c r="AD4049">
        <v>0</v>
      </c>
      <c r="AE4049">
        <v>0</v>
      </c>
      <c r="AF4049">
        <v>0</v>
      </c>
    </row>
    <row r="4050" spans="1:32">
      <c r="A4050" t="s">
        <v>9653</v>
      </c>
      <c r="B4050" t="s">
        <v>19</v>
      </c>
      <c r="C4050">
        <v>0</v>
      </c>
      <c r="D4050">
        <v>0</v>
      </c>
      <c r="E4050">
        <v>0</v>
      </c>
      <c r="F4050">
        <v>0</v>
      </c>
      <c r="G4050">
        <v>0</v>
      </c>
      <c r="H4050">
        <v>0</v>
      </c>
      <c r="I4050">
        <v>0</v>
      </c>
      <c r="J4050">
        <v>0</v>
      </c>
      <c r="K4050">
        <v>0</v>
      </c>
      <c r="L4050">
        <v>0</v>
      </c>
      <c r="M4050">
        <v>0</v>
      </c>
      <c r="N4050">
        <v>0</v>
      </c>
      <c r="O4050">
        <v>0</v>
      </c>
      <c r="P4050">
        <v>0</v>
      </c>
      <c r="Q4050">
        <v>0</v>
      </c>
      <c r="R4050">
        <v>0</v>
      </c>
      <c r="S4050">
        <v>0</v>
      </c>
      <c r="T4050">
        <v>0</v>
      </c>
      <c r="U4050">
        <v>0</v>
      </c>
      <c r="V4050">
        <v>0</v>
      </c>
      <c r="W4050">
        <v>0</v>
      </c>
      <c r="X4050">
        <v>0</v>
      </c>
      <c r="Y4050">
        <v>0</v>
      </c>
      <c r="Z4050">
        <v>0</v>
      </c>
      <c r="AA4050">
        <v>0</v>
      </c>
      <c r="AB4050">
        <v>0</v>
      </c>
      <c r="AC4050">
        <v>0</v>
      </c>
      <c r="AD4050">
        <v>0</v>
      </c>
      <c r="AE4050">
        <v>0</v>
      </c>
      <c r="AF4050">
        <v>0</v>
      </c>
    </row>
    <row r="4051" spans="1:32">
      <c r="A4051" t="s">
        <v>9654</v>
      </c>
      <c r="B4051" t="s">
        <v>19</v>
      </c>
      <c r="C4051">
        <v>0</v>
      </c>
      <c r="D4051">
        <v>0</v>
      </c>
      <c r="E4051">
        <v>0</v>
      </c>
      <c r="F4051">
        <v>0</v>
      </c>
      <c r="G4051">
        <v>0</v>
      </c>
      <c r="H4051">
        <v>0</v>
      </c>
      <c r="I4051">
        <v>0</v>
      </c>
      <c r="J4051">
        <v>0</v>
      </c>
      <c r="K4051">
        <v>0</v>
      </c>
      <c r="L4051">
        <v>0</v>
      </c>
      <c r="M4051">
        <v>0</v>
      </c>
      <c r="N4051">
        <v>0</v>
      </c>
      <c r="O4051">
        <v>0</v>
      </c>
      <c r="P4051">
        <v>0</v>
      </c>
      <c r="Q4051">
        <v>0</v>
      </c>
      <c r="R4051">
        <v>0</v>
      </c>
      <c r="S4051">
        <v>0</v>
      </c>
      <c r="T4051">
        <v>0</v>
      </c>
      <c r="U4051">
        <v>0</v>
      </c>
      <c r="V4051">
        <v>0</v>
      </c>
      <c r="W4051">
        <v>0</v>
      </c>
      <c r="X4051">
        <v>0</v>
      </c>
      <c r="Y4051">
        <v>0</v>
      </c>
      <c r="Z4051">
        <v>0</v>
      </c>
      <c r="AA4051">
        <v>0</v>
      </c>
      <c r="AB4051">
        <v>0</v>
      </c>
      <c r="AC4051">
        <v>0</v>
      </c>
      <c r="AD4051">
        <v>0</v>
      </c>
      <c r="AE4051">
        <v>0</v>
      </c>
      <c r="AF4051">
        <v>0</v>
      </c>
    </row>
    <row r="4052" spans="1:32">
      <c r="A4052" t="s">
        <v>9655</v>
      </c>
      <c r="B4052" t="s">
        <v>19</v>
      </c>
      <c r="C4052">
        <v>0</v>
      </c>
      <c r="D4052">
        <v>0</v>
      </c>
      <c r="E4052">
        <v>0</v>
      </c>
      <c r="F4052">
        <v>0</v>
      </c>
      <c r="G4052">
        <v>0</v>
      </c>
      <c r="H4052">
        <v>0</v>
      </c>
      <c r="I4052">
        <v>0</v>
      </c>
      <c r="J4052">
        <v>0</v>
      </c>
      <c r="K4052">
        <v>0</v>
      </c>
      <c r="L4052">
        <v>0</v>
      </c>
      <c r="M4052">
        <v>0</v>
      </c>
      <c r="N4052">
        <v>0</v>
      </c>
      <c r="O4052">
        <v>0</v>
      </c>
      <c r="P4052">
        <v>0</v>
      </c>
      <c r="Q4052">
        <v>0</v>
      </c>
      <c r="R4052">
        <v>0</v>
      </c>
      <c r="S4052">
        <v>0</v>
      </c>
      <c r="T4052">
        <v>0</v>
      </c>
      <c r="U4052">
        <v>0</v>
      </c>
      <c r="V4052">
        <v>0</v>
      </c>
      <c r="W4052">
        <v>0</v>
      </c>
      <c r="X4052">
        <v>0</v>
      </c>
      <c r="Y4052">
        <v>0</v>
      </c>
      <c r="Z4052">
        <v>0</v>
      </c>
      <c r="AA4052">
        <v>0</v>
      </c>
      <c r="AB4052">
        <v>0</v>
      </c>
      <c r="AC4052">
        <v>0</v>
      </c>
      <c r="AD4052">
        <v>0</v>
      </c>
      <c r="AE4052">
        <v>0</v>
      </c>
      <c r="AF4052">
        <v>0</v>
      </c>
    </row>
    <row r="4053" spans="1:32">
      <c r="A4053" t="s">
        <v>9656</v>
      </c>
      <c r="B4053" t="s">
        <v>19</v>
      </c>
      <c r="C4053">
        <v>0</v>
      </c>
      <c r="D4053">
        <v>0</v>
      </c>
      <c r="E4053">
        <v>0</v>
      </c>
      <c r="F4053">
        <v>0</v>
      </c>
      <c r="G4053">
        <v>0</v>
      </c>
      <c r="H4053">
        <v>0</v>
      </c>
      <c r="I4053">
        <v>0</v>
      </c>
      <c r="J4053">
        <v>0</v>
      </c>
      <c r="K4053">
        <v>0</v>
      </c>
      <c r="L4053">
        <v>0</v>
      </c>
      <c r="M4053">
        <v>0</v>
      </c>
      <c r="N4053">
        <v>0</v>
      </c>
      <c r="O4053">
        <v>0</v>
      </c>
      <c r="P4053">
        <v>0</v>
      </c>
      <c r="Q4053">
        <v>0</v>
      </c>
      <c r="R4053">
        <v>0</v>
      </c>
      <c r="S4053">
        <v>0</v>
      </c>
      <c r="T4053">
        <v>0</v>
      </c>
      <c r="U4053">
        <v>0</v>
      </c>
      <c r="V4053">
        <v>0</v>
      </c>
      <c r="W4053">
        <v>0</v>
      </c>
      <c r="X4053">
        <v>0</v>
      </c>
      <c r="Y4053">
        <v>0</v>
      </c>
      <c r="Z4053">
        <v>0</v>
      </c>
      <c r="AA4053">
        <v>0</v>
      </c>
      <c r="AB4053">
        <v>0</v>
      </c>
      <c r="AC4053">
        <v>0</v>
      </c>
      <c r="AD4053">
        <v>0</v>
      </c>
      <c r="AE4053">
        <v>0</v>
      </c>
      <c r="AF4053">
        <v>0</v>
      </c>
    </row>
    <row r="4054" spans="1:32">
      <c r="A4054" t="s">
        <v>9657</v>
      </c>
      <c r="B4054" t="s">
        <v>19</v>
      </c>
      <c r="C4054">
        <v>0</v>
      </c>
      <c r="D4054">
        <v>0</v>
      </c>
      <c r="E4054">
        <v>0</v>
      </c>
      <c r="F4054">
        <v>0</v>
      </c>
      <c r="G4054">
        <v>0</v>
      </c>
      <c r="H4054">
        <v>0</v>
      </c>
      <c r="I4054">
        <v>0</v>
      </c>
      <c r="J4054">
        <v>0</v>
      </c>
      <c r="K4054">
        <v>0</v>
      </c>
      <c r="L4054">
        <v>0</v>
      </c>
      <c r="M4054">
        <v>0</v>
      </c>
      <c r="N4054">
        <v>0</v>
      </c>
      <c r="O4054">
        <v>0</v>
      </c>
      <c r="P4054">
        <v>0</v>
      </c>
      <c r="Q4054">
        <v>0</v>
      </c>
      <c r="R4054">
        <v>0</v>
      </c>
      <c r="S4054">
        <v>0</v>
      </c>
      <c r="T4054">
        <v>0</v>
      </c>
      <c r="U4054">
        <v>0</v>
      </c>
      <c r="V4054">
        <v>0</v>
      </c>
      <c r="W4054">
        <v>0</v>
      </c>
      <c r="X4054">
        <v>0</v>
      </c>
      <c r="Y4054">
        <v>0</v>
      </c>
      <c r="Z4054">
        <v>0</v>
      </c>
      <c r="AA4054">
        <v>0</v>
      </c>
      <c r="AB4054">
        <v>0</v>
      </c>
      <c r="AC4054">
        <v>0</v>
      </c>
      <c r="AD4054">
        <v>0</v>
      </c>
      <c r="AE4054">
        <v>0</v>
      </c>
      <c r="AF4054">
        <v>0</v>
      </c>
    </row>
    <row r="4055" spans="1:32">
      <c r="A4055" t="s">
        <v>9658</v>
      </c>
      <c r="B4055" t="s">
        <v>19</v>
      </c>
      <c r="C4055">
        <v>0</v>
      </c>
      <c r="D4055">
        <v>0</v>
      </c>
      <c r="E4055">
        <v>0</v>
      </c>
      <c r="F4055">
        <v>0</v>
      </c>
      <c r="G4055">
        <v>0</v>
      </c>
      <c r="H4055">
        <v>0</v>
      </c>
      <c r="I4055">
        <v>0</v>
      </c>
      <c r="J4055">
        <v>0</v>
      </c>
      <c r="K4055">
        <v>0</v>
      </c>
      <c r="L4055">
        <v>0</v>
      </c>
      <c r="M4055">
        <v>0</v>
      </c>
      <c r="N4055">
        <v>0</v>
      </c>
      <c r="O4055">
        <v>0</v>
      </c>
      <c r="P4055">
        <v>0</v>
      </c>
      <c r="Q4055">
        <v>0</v>
      </c>
      <c r="R4055">
        <v>0</v>
      </c>
      <c r="S4055">
        <v>0</v>
      </c>
      <c r="T4055">
        <v>0</v>
      </c>
      <c r="U4055">
        <v>0</v>
      </c>
      <c r="V4055">
        <v>0</v>
      </c>
      <c r="W4055">
        <v>0</v>
      </c>
      <c r="X4055">
        <v>0</v>
      </c>
      <c r="Y4055">
        <v>0</v>
      </c>
      <c r="Z4055">
        <v>0</v>
      </c>
      <c r="AA4055">
        <v>0</v>
      </c>
      <c r="AB4055">
        <v>0</v>
      </c>
      <c r="AC4055">
        <v>0</v>
      </c>
      <c r="AD4055">
        <v>0</v>
      </c>
      <c r="AE4055">
        <v>0</v>
      </c>
      <c r="AF4055">
        <v>0</v>
      </c>
    </row>
    <row r="4056" spans="1:32">
      <c r="A4056" t="s">
        <v>9659</v>
      </c>
      <c r="B4056" t="s">
        <v>19</v>
      </c>
      <c r="C4056">
        <v>0</v>
      </c>
      <c r="D4056">
        <v>0</v>
      </c>
      <c r="E4056">
        <v>0</v>
      </c>
      <c r="F4056">
        <v>0</v>
      </c>
      <c r="G4056">
        <v>0</v>
      </c>
      <c r="H4056">
        <v>0</v>
      </c>
      <c r="I4056">
        <v>0</v>
      </c>
      <c r="J4056">
        <v>0</v>
      </c>
      <c r="K4056">
        <v>0</v>
      </c>
      <c r="L4056">
        <v>0</v>
      </c>
      <c r="M4056">
        <v>0</v>
      </c>
      <c r="N4056">
        <v>0</v>
      </c>
      <c r="O4056">
        <v>0</v>
      </c>
      <c r="P4056">
        <v>0</v>
      </c>
      <c r="Q4056">
        <v>0</v>
      </c>
      <c r="R4056">
        <v>0</v>
      </c>
      <c r="S4056">
        <v>0</v>
      </c>
      <c r="T4056">
        <v>0</v>
      </c>
      <c r="U4056">
        <v>0</v>
      </c>
      <c r="V4056">
        <v>0</v>
      </c>
      <c r="W4056">
        <v>0</v>
      </c>
      <c r="X4056">
        <v>0</v>
      </c>
      <c r="Y4056">
        <v>0</v>
      </c>
      <c r="Z4056">
        <v>0</v>
      </c>
      <c r="AA4056">
        <v>0</v>
      </c>
      <c r="AB4056">
        <v>0</v>
      </c>
      <c r="AC4056">
        <v>0</v>
      </c>
      <c r="AD4056">
        <v>0</v>
      </c>
      <c r="AE4056">
        <v>0</v>
      </c>
      <c r="AF4056">
        <v>0</v>
      </c>
    </row>
    <row r="4057" spans="1:32">
      <c r="A4057" t="s">
        <v>9660</v>
      </c>
      <c r="B4057" t="s">
        <v>19</v>
      </c>
      <c r="C4057">
        <v>0</v>
      </c>
      <c r="D4057">
        <v>0</v>
      </c>
      <c r="E4057">
        <v>0</v>
      </c>
      <c r="F4057">
        <v>0</v>
      </c>
      <c r="G4057">
        <v>0</v>
      </c>
      <c r="H4057">
        <v>0</v>
      </c>
      <c r="I4057">
        <v>0</v>
      </c>
      <c r="J4057">
        <v>0</v>
      </c>
      <c r="K4057">
        <v>0</v>
      </c>
      <c r="L4057">
        <v>0</v>
      </c>
      <c r="M4057">
        <v>0</v>
      </c>
      <c r="N4057">
        <v>0</v>
      </c>
      <c r="O4057">
        <v>0</v>
      </c>
      <c r="P4057">
        <v>0</v>
      </c>
      <c r="Q4057">
        <v>0</v>
      </c>
      <c r="R4057">
        <v>0</v>
      </c>
      <c r="S4057">
        <v>0</v>
      </c>
      <c r="T4057">
        <v>0</v>
      </c>
      <c r="U4057">
        <v>0</v>
      </c>
      <c r="V4057">
        <v>0</v>
      </c>
      <c r="W4057">
        <v>0</v>
      </c>
      <c r="X4057">
        <v>0</v>
      </c>
      <c r="Y4057">
        <v>0</v>
      </c>
      <c r="Z4057">
        <v>0</v>
      </c>
      <c r="AA4057">
        <v>0</v>
      </c>
      <c r="AB4057">
        <v>0</v>
      </c>
      <c r="AC4057">
        <v>0</v>
      </c>
      <c r="AD4057">
        <v>0</v>
      </c>
      <c r="AE4057">
        <v>0</v>
      </c>
      <c r="AF4057">
        <v>0</v>
      </c>
    </row>
    <row r="4058" spans="1:32">
      <c r="A4058" t="s">
        <v>9661</v>
      </c>
      <c r="B4058" t="s">
        <v>19</v>
      </c>
      <c r="C4058">
        <v>0</v>
      </c>
      <c r="D4058">
        <v>0</v>
      </c>
      <c r="E4058">
        <v>0</v>
      </c>
      <c r="F4058">
        <v>0</v>
      </c>
      <c r="G4058">
        <v>0</v>
      </c>
      <c r="H4058">
        <v>0</v>
      </c>
      <c r="I4058">
        <v>0</v>
      </c>
      <c r="J4058">
        <v>0</v>
      </c>
      <c r="K4058">
        <v>0</v>
      </c>
      <c r="L4058">
        <v>0</v>
      </c>
      <c r="M4058">
        <v>0</v>
      </c>
      <c r="N4058">
        <v>0</v>
      </c>
      <c r="O4058">
        <v>0</v>
      </c>
      <c r="P4058">
        <v>0</v>
      </c>
      <c r="Q4058">
        <v>0</v>
      </c>
      <c r="R4058">
        <v>0</v>
      </c>
      <c r="S4058">
        <v>0</v>
      </c>
      <c r="T4058">
        <v>0</v>
      </c>
      <c r="U4058">
        <v>0</v>
      </c>
      <c r="V4058">
        <v>0</v>
      </c>
      <c r="W4058">
        <v>0</v>
      </c>
      <c r="X4058">
        <v>0</v>
      </c>
      <c r="Y4058">
        <v>0</v>
      </c>
      <c r="Z4058">
        <v>0</v>
      </c>
      <c r="AA4058">
        <v>0</v>
      </c>
      <c r="AB4058">
        <v>0</v>
      </c>
      <c r="AC4058">
        <v>0</v>
      </c>
      <c r="AD4058">
        <v>0</v>
      </c>
      <c r="AE4058">
        <v>0</v>
      </c>
      <c r="AF4058">
        <v>0</v>
      </c>
    </row>
    <row r="4059" spans="1:32">
      <c r="A4059" t="s">
        <v>9662</v>
      </c>
      <c r="B4059" t="s">
        <v>19</v>
      </c>
      <c r="C4059">
        <v>0</v>
      </c>
      <c r="D4059">
        <v>0</v>
      </c>
      <c r="E4059">
        <v>0</v>
      </c>
      <c r="F4059">
        <v>0</v>
      </c>
      <c r="G4059">
        <v>0</v>
      </c>
      <c r="H4059">
        <v>0</v>
      </c>
      <c r="I4059">
        <v>0</v>
      </c>
      <c r="J4059">
        <v>0</v>
      </c>
      <c r="K4059">
        <v>0</v>
      </c>
      <c r="L4059">
        <v>0</v>
      </c>
      <c r="M4059">
        <v>0</v>
      </c>
      <c r="N4059">
        <v>0</v>
      </c>
      <c r="O4059">
        <v>0</v>
      </c>
      <c r="P4059">
        <v>0</v>
      </c>
      <c r="Q4059">
        <v>0</v>
      </c>
      <c r="R4059">
        <v>0</v>
      </c>
      <c r="S4059">
        <v>0</v>
      </c>
      <c r="T4059">
        <v>0</v>
      </c>
      <c r="U4059">
        <v>0</v>
      </c>
      <c r="V4059">
        <v>0</v>
      </c>
      <c r="W4059">
        <v>0</v>
      </c>
      <c r="X4059">
        <v>0</v>
      </c>
      <c r="Y4059">
        <v>0</v>
      </c>
      <c r="Z4059">
        <v>0</v>
      </c>
      <c r="AA4059">
        <v>0</v>
      </c>
      <c r="AB4059">
        <v>0</v>
      </c>
      <c r="AC4059">
        <v>0</v>
      </c>
      <c r="AD4059">
        <v>0</v>
      </c>
      <c r="AE4059">
        <v>0</v>
      </c>
      <c r="AF4059">
        <v>0</v>
      </c>
    </row>
    <row r="4060" spans="1:32">
      <c r="A4060" t="s">
        <v>9663</v>
      </c>
      <c r="B4060" t="s">
        <v>19</v>
      </c>
      <c r="C4060">
        <v>0</v>
      </c>
      <c r="D4060">
        <v>0</v>
      </c>
      <c r="E4060">
        <v>0</v>
      </c>
      <c r="F4060">
        <v>0</v>
      </c>
      <c r="G4060">
        <v>0</v>
      </c>
      <c r="H4060">
        <v>0</v>
      </c>
      <c r="I4060">
        <v>0</v>
      </c>
      <c r="J4060">
        <v>0</v>
      </c>
      <c r="K4060">
        <v>0</v>
      </c>
      <c r="L4060">
        <v>0</v>
      </c>
      <c r="M4060">
        <v>0</v>
      </c>
      <c r="N4060">
        <v>0</v>
      </c>
      <c r="O4060">
        <v>0</v>
      </c>
      <c r="P4060">
        <v>0</v>
      </c>
      <c r="Q4060">
        <v>0</v>
      </c>
      <c r="R4060">
        <v>0</v>
      </c>
      <c r="S4060">
        <v>0</v>
      </c>
      <c r="T4060">
        <v>0</v>
      </c>
      <c r="U4060">
        <v>0</v>
      </c>
      <c r="V4060">
        <v>0</v>
      </c>
      <c r="W4060">
        <v>0</v>
      </c>
      <c r="X4060">
        <v>0</v>
      </c>
      <c r="Y4060">
        <v>0</v>
      </c>
      <c r="Z4060">
        <v>0</v>
      </c>
      <c r="AA4060">
        <v>0</v>
      </c>
      <c r="AB4060">
        <v>0</v>
      </c>
      <c r="AC4060">
        <v>0</v>
      </c>
      <c r="AD4060">
        <v>0</v>
      </c>
      <c r="AE4060">
        <v>0</v>
      </c>
      <c r="AF4060">
        <v>0</v>
      </c>
    </row>
    <row r="4061" spans="1:32">
      <c r="A4061" t="s">
        <v>9664</v>
      </c>
      <c r="B4061" t="s">
        <v>19</v>
      </c>
      <c r="C4061">
        <v>0</v>
      </c>
      <c r="D4061">
        <v>0</v>
      </c>
      <c r="E4061">
        <v>0</v>
      </c>
      <c r="F4061">
        <v>0</v>
      </c>
      <c r="G4061">
        <v>0</v>
      </c>
      <c r="H4061">
        <v>0</v>
      </c>
      <c r="I4061">
        <v>0</v>
      </c>
      <c r="J4061">
        <v>0</v>
      </c>
      <c r="K4061">
        <v>0</v>
      </c>
      <c r="L4061">
        <v>0</v>
      </c>
      <c r="M4061">
        <v>0</v>
      </c>
      <c r="N4061">
        <v>0</v>
      </c>
      <c r="O4061">
        <v>0</v>
      </c>
      <c r="P4061">
        <v>0</v>
      </c>
      <c r="Q4061">
        <v>0</v>
      </c>
      <c r="R4061">
        <v>0</v>
      </c>
      <c r="S4061">
        <v>0</v>
      </c>
      <c r="T4061">
        <v>0</v>
      </c>
      <c r="U4061">
        <v>0</v>
      </c>
      <c r="V4061">
        <v>0</v>
      </c>
      <c r="W4061">
        <v>0</v>
      </c>
      <c r="X4061">
        <v>0</v>
      </c>
      <c r="Y4061">
        <v>0</v>
      </c>
      <c r="Z4061">
        <v>0</v>
      </c>
      <c r="AA4061">
        <v>0</v>
      </c>
      <c r="AB4061">
        <v>0</v>
      </c>
      <c r="AC4061">
        <v>0</v>
      </c>
      <c r="AD4061">
        <v>0</v>
      </c>
      <c r="AE4061">
        <v>0</v>
      </c>
      <c r="AF4061">
        <v>0</v>
      </c>
    </row>
    <row r="4062" spans="1:32">
      <c r="A4062" t="s">
        <v>9665</v>
      </c>
      <c r="B4062" t="s">
        <v>19</v>
      </c>
      <c r="C4062">
        <v>0</v>
      </c>
      <c r="D4062">
        <v>0</v>
      </c>
      <c r="E4062">
        <v>0</v>
      </c>
      <c r="F4062">
        <v>0</v>
      </c>
      <c r="G4062">
        <v>0</v>
      </c>
      <c r="H4062">
        <v>0</v>
      </c>
      <c r="I4062">
        <v>0</v>
      </c>
      <c r="J4062">
        <v>0</v>
      </c>
      <c r="K4062">
        <v>0</v>
      </c>
      <c r="L4062">
        <v>0</v>
      </c>
      <c r="M4062">
        <v>0</v>
      </c>
      <c r="N4062">
        <v>0</v>
      </c>
      <c r="O4062">
        <v>0</v>
      </c>
      <c r="P4062">
        <v>0</v>
      </c>
      <c r="Q4062">
        <v>0</v>
      </c>
      <c r="R4062">
        <v>0</v>
      </c>
      <c r="S4062">
        <v>0</v>
      </c>
      <c r="T4062">
        <v>0</v>
      </c>
      <c r="U4062">
        <v>0</v>
      </c>
      <c r="V4062">
        <v>0</v>
      </c>
      <c r="W4062">
        <v>0</v>
      </c>
      <c r="X4062">
        <v>0</v>
      </c>
      <c r="Y4062">
        <v>0</v>
      </c>
      <c r="Z4062">
        <v>0</v>
      </c>
      <c r="AA4062">
        <v>0</v>
      </c>
      <c r="AB4062">
        <v>0</v>
      </c>
      <c r="AC4062">
        <v>0</v>
      </c>
      <c r="AD4062">
        <v>0</v>
      </c>
      <c r="AE4062">
        <v>0</v>
      </c>
      <c r="AF4062">
        <v>0</v>
      </c>
    </row>
    <row r="4063" spans="1:32">
      <c r="A4063" t="s">
        <v>9666</v>
      </c>
      <c r="B4063" t="s">
        <v>19</v>
      </c>
      <c r="C4063">
        <v>0</v>
      </c>
      <c r="D4063">
        <v>0</v>
      </c>
      <c r="E4063">
        <v>0</v>
      </c>
      <c r="F4063">
        <v>0</v>
      </c>
      <c r="G4063">
        <v>0</v>
      </c>
      <c r="H4063">
        <v>0</v>
      </c>
      <c r="I4063">
        <v>0</v>
      </c>
      <c r="J4063">
        <v>0</v>
      </c>
      <c r="K4063">
        <v>0</v>
      </c>
      <c r="L4063">
        <v>0</v>
      </c>
      <c r="M4063">
        <v>0</v>
      </c>
      <c r="N4063">
        <v>0</v>
      </c>
      <c r="O4063">
        <v>0</v>
      </c>
      <c r="P4063">
        <v>0</v>
      </c>
      <c r="Q4063">
        <v>0</v>
      </c>
      <c r="R4063">
        <v>0</v>
      </c>
      <c r="S4063">
        <v>0</v>
      </c>
      <c r="T4063">
        <v>0</v>
      </c>
      <c r="U4063">
        <v>0</v>
      </c>
      <c r="V4063">
        <v>0</v>
      </c>
      <c r="W4063">
        <v>0</v>
      </c>
      <c r="X4063">
        <v>0</v>
      </c>
      <c r="Y4063">
        <v>0</v>
      </c>
      <c r="Z4063">
        <v>0</v>
      </c>
      <c r="AA4063">
        <v>0</v>
      </c>
      <c r="AB4063">
        <v>0</v>
      </c>
      <c r="AC4063">
        <v>0</v>
      </c>
      <c r="AD4063">
        <v>0</v>
      </c>
      <c r="AE4063">
        <v>0</v>
      </c>
      <c r="AF4063">
        <v>0</v>
      </c>
    </row>
    <row r="4064" spans="1:32">
      <c r="A4064" t="s">
        <v>9667</v>
      </c>
      <c r="B4064" t="s">
        <v>19</v>
      </c>
      <c r="C4064">
        <v>0</v>
      </c>
      <c r="D4064">
        <v>0</v>
      </c>
      <c r="E4064">
        <v>0</v>
      </c>
      <c r="F4064">
        <v>0</v>
      </c>
      <c r="G4064">
        <v>0</v>
      </c>
      <c r="H4064">
        <v>0</v>
      </c>
      <c r="I4064">
        <v>0</v>
      </c>
      <c r="J4064">
        <v>0</v>
      </c>
      <c r="K4064">
        <v>0</v>
      </c>
      <c r="L4064">
        <v>0</v>
      </c>
      <c r="M4064">
        <v>0</v>
      </c>
      <c r="N4064">
        <v>0</v>
      </c>
      <c r="O4064">
        <v>0</v>
      </c>
      <c r="P4064">
        <v>0</v>
      </c>
      <c r="Q4064">
        <v>0</v>
      </c>
      <c r="R4064">
        <v>0</v>
      </c>
      <c r="S4064">
        <v>0</v>
      </c>
      <c r="T4064">
        <v>0</v>
      </c>
      <c r="U4064">
        <v>0</v>
      </c>
      <c r="V4064">
        <v>0</v>
      </c>
      <c r="W4064">
        <v>0</v>
      </c>
      <c r="X4064">
        <v>0</v>
      </c>
      <c r="Y4064">
        <v>0</v>
      </c>
      <c r="Z4064">
        <v>0</v>
      </c>
      <c r="AA4064">
        <v>0</v>
      </c>
      <c r="AB4064">
        <v>0</v>
      </c>
      <c r="AC4064">
        <v>0</v>
      </c>
      <c r="AD4064">
        <v>0</v>
      </c>
      <c r="AE4064">
        <v>0</v>
      </c>
      <c r="AF4064">
        <v>0</v>
      </c>
    </row>
    <row r="4065" spans="1:32">
      <c r="A4065" t="s">
        <v>9668</v>
      </c>
      <c r="B4065" t="s">
        <v>19</v>
      </c>
      <c r="C4065">
        <v>0</v>
      </c>
      <c r="D4065">
        <v>0</v>
      </c>
      <c r="E4065">
        <v>0</v>
      </c>
      <c r="F4065">
        <v>0</v>
      </c>
      <c r="G4065">
        <v>0</v>
      </c>
      <c r="H4065">
        <v>0</v>
      </c>
      <c r="I4065">
        <v>0</v>
      </c>
      <c r="J4065">
        <v>0</v>
      </c>
      <c r="K4065">
        <v>0</v>
      </c>
      <c r="L4065">
        <v>0</v>
      </c>
      <c r="M4065">
        <v>0</v>
      </c>
      <c r="N4065">
        <v>0</v>
      </c>
      <c r="O4065">
        <v>0</v>
      </c>
      <c r="P4065">
        <v>0</v>
      </c>
      <c r="Q4065">
        <v>0</v>
      </c>
      <c r="R4065">
        <v>0</v>
      </c>
      <c r="S4065">
        <v>0</v>
      </c>
      <c r="T4065">
        <v>0</v>
      </c>
      <c r="U4065">
        <v>0</v>
      </c>
      <c r="V4065">
        <v>0</v>
      </c>
      <c r="W4065">
        <v>0</v>
      </c>
      <c r="X4065">
        <v>0</v>
      </c>
      <c r="Y4065">
        <v>0</v>
      </c>
      <c r="Z4065">
        <v>0</v>
      </c>
      <c r="AA4065">
        <v>0</v>
      </c>
      <c r="AB4065">
        <v>0</v>
      </c>
      <c r="AC4065">
        <v>0</v>
      </c>
      <c r="AD4065">
        <v>0</v>
      </c>
      <c r="AE4065">
        <v>0</v>
      </c>
      <c r="AF4065">
        <v>0</v>
      </c>
    </row>
    <row r="4066" spans="1:32">
      <c r="A4066" t="s">
        <v>9669</v>
      </c>
      <c r="B4066" t="s">
        <v>19</v>
      </c>
      <c r="C4066">
        <v>0</v>
      </c>
      <c r="D4066">
        <v>0</v>
      </c>
      <c r="E4066">
        <v>0</v>
      </c>
      <c r="F4066">
        <v>0</v>
      </c>
      <c r="G4066">
        <v>0</v>
      </c>
      <c r="H4066">
        <v>0</v>
      </c>
      <c r="I4066">
        <v>0</v>
      </c>
      <c r="J4066">
        <v>0</v>
      </c>
      <c r="K4066">
        <v>0</v>
      </c>
      <c r="L4066">
        <v>0</v>
      </c>
      <c r="M4066">
        <v>0</v>
      </c>
      <c r="N4066">
        <v>0</v>
      </c>
      <c r="O4066">
        <v>0</v>
      </c>
      <c r="P4066">
        <v>0</v>
      </c>
      <c r="Q4066">
        <v>0</v>
      </c>
      <c r="R4066">
        <v>0</v>
      </c>
      <c r="S4066">
        <v>0</v>
      </c>
      <c r="T4066">
        <v>0</v>
      </c>
      <c r="U4066">
        <v>0</v>
      </c>
      <c r="V4066">
        <v>0</v>
      </c>
      <c r="W4066">
        <v>0</v>
      </c>
      <c r="X4066">
        <v>0</v>
      </c>
      <c r="Y4066">
        <v>0</v>
      </c>
      <c r="Z4066">
        <v>0</v>
      </c>
      <c r="AA4066">
        <v>0</v>
      </c>
      <c r="AB4066">
        <v>0</v>
      </c>
      <c r="AC4066">
        <v>0</v>
      </c>
      <c r="AD4066">
        <v>0</v>
      </c>
      <c r="AE4066">
        <v>0</v>
      </c>
      <c r="AF4066">
        <v>0</v>
      </c>
    </row>
    <row r="4067" spans="1:32">
      <c r="A4067" t="s">
        <v>9670</v>
      </c>
      <c r="B4067" t="s">
        <v>19</v>
      </c>
      <c r="C4067">
        <v>0</v>
      </c>
      <c r="D4067">
        <v>0</v>
      </c>
      <c r="E4067">
        <v>0</v>
      </c>
      <c r="F4067">
        <v>0</v>
      </c>
      <c r="G4067">
        <v>0</v>
      </c>
      <c r="H4067">
        <v>0</v>
      </c>
      <c r="I4067">
        <v>0</v>
      </c>
      <c r="J4067">
        <v>0</v>
      </c>
      <c r="K4067">
        <v>0</v>
      </c>
      <c r="L4067">
        <v>0</v>
      </c>
      <c r="M4067">
        <v>0</v>
      </c>
      <c r="N4067">
        <v>0</v>
      </c>
      <c r="O4067">
        <v>0</v>
      </c>
      <c r="P4067">
        <v>0</v>
      </c>
      <c r="Q4067">
        <v>0</v>
      </c>
      <c r="R4067">
        <v>0</v>
      </c>
      <c r="S4067">
        <v>0</v>
      </c>
      <c r="T4067">
        <v>0</v>
      </c>
      <c r="U4067">
        <v>0</v>
      </c>
      <c r="V4067">
        <v>0</v>
      </c>
      <c r="W4067">
        <v>0</v>
      </c>
      <c r="X4067">
        <v>0</v>
      </c>
      <c r="Y4067">
        <v>0</v>
      </c>
      <c r="Z4067">
        <v>0</v>
      </c>
      <c r="AA4067">
        <v>0</v>
      </c>
      <c r="AB4067">
        <v>0</v>
      </c>
      <c r="AC4067">
        <v>0</v>
      </c>
      <c r="AD4067">
        <v>0</v>
      </c>
      <c r="AE4067">
        <v>0</v>
      </c>
      <c r="AF4067">
        <v>0</v>
      </c>
    </row>
    <row r="4068" spans="1:32">
      <c r="A4068" t="s">
        <v>9671</v>
      </c>
      <c r="B4068" t="s">
        <v>19</v>
      </c>
      <c r="C4068">
        <v>0</v>
      </c>
      <c r="D4068">
        <v>0</v>
      </c>
      <c r="E4068">
        <v>0</v>
      </c>
      <c r="F4068">
        <v>0</v>
      </c>
      <c r="G4068">
        <v>0</v>
      </c>
      <c r="H4068">
        <v>0</v>
      </c>
      <c r="I4068">
        <v>0</v>
      </c>
      <c r="J4068">
        <v>0</v>
      </c>
      <c r="K4068">
        <v>0</v>
      </c>
      <c r="L4068">
        <v>0</v>
      </c>
      <c r="M4068">
        <v>0</v>
      </c>
      <c r="N4068">
        <v>0</v>
      </c>
      <c r="O4068">
        <v>0</v>
      </c>
      <c r="P4068">
        <v>0</v>
      </c>
      <c r="Q4068">
        <v>0</v>
      </c>
      <c r="R4068">
        <v>0</v>
      </c>
      <c r="S4068">
        <v>0</v>
      </c>
      <c r="T4068">
        <v>0</v>
      </c>
      <c r="U4068">
        <v>0</v>
      </c>
      <c r="V4068">
        <v>0</v>
      </c>
      <c r="W4068">
        <v>0</v>
      </c>
      <c r="X4068">
        <v>0</v>
      </c>
      <c r="Y4068">
        <v>0</v>
      </c>
      <c r="Z4068">
        <v>0</v>
      </c>
      <c r="AA4068">
        <v>0</v>
      </c>
      <c r="AB4068">
        <v>0</v>
      </c>
      <c r="AC4068">
        <v>0</v>
      </c>
      <c r="AD4068">
        <v>0</v>
      </c>
      <c r="AE4068">
        <v>0</v>
      </c>
      <c r="AF4068">
        <v>0</v>
      </c>
    </row>
    <row r="4069" spans="1:32">
      <c r="A4069" t="s">
        <v>9672</v>
      </c>
      <c r="B4069" t="s">
        <v>19</v>
      </c>
      <c r="C4069">
        <v>0</v>
      </c>
      <c r="D4069">
        <v>0</v>
      </c>
      <c r="E4069">
        <v>0</v>
      </c>
      <c r="F4069">
        <v>0</v>
      </c>
      <c r="G4069">
        <v>0</v>
      </c>
      <c r="H4069">
        <v>0</v>
      </c>
      <c r="I4069">
        <v>0</v>
      </c>
      <c r="J4069">
        <v>0</v>
      </c>
      <c r="K4069">
        <v>0</v>
      </c>
      <c r="L4069">
        <v>0</v>
      </c>
      <c r="M4069">
        <v>0</v>
      </c>
      <c r="N4069">
        <v>0</v>
      </c>
      <c r="O4069">
        <v>0</v>
      </c>
      <c r="P4069">
        <v>0</v>
      </c>
      <c r="Q4069">
        <v>0</v>
      </c>
      <c r="R4069">
        <v>0</v>
      </c>
      <c r="S4069">
        <v>0</v>
      </c>
      <c r="T4069">
        <v>0</v>
      </c>
      <c r="U4069">
        <v>0</v>
      </c>
      <c r="V4069">
        <v>0</v>
      </c>
      <c r="W4069">
        <v>0</v>
      </c>
      <c r="X4069">
        <v>0</v>
      </c>
      <c r="Y4069">
        <v>0</v>
      </c>
      <c r="Z4069">
        <v>0</v>
      </c>
      <c r="AA4069">
        <v>0</v>
      </c>
      <c r="AB4069">
        <v>0</v>
      </c>
      <c r="AC4069">
        <v>0</v>
      </c>
      <c r="AD4069">
        <v>0</v>
      </c>
      <c r="AE4069">
        <v>0</v>
      </c>
      <c r="AF4069">
        <v>0</v>
      </c>
    </row>
    <row r="4070" spans="1:32">
      <c r="A4070" t="s">
        <v>9673</v>
      </c>
      <c r="B4070" t="s">
        <v>19</v>
      </c>
      <c r="C4070">
        <v>0</v>
      </c>
      <c r="D4070">
        <v>0</v>
      </c>
      <c r="E4070">
        <v>0</v>
      </c>
      <c r="F4070">
        <v>0</v>
      </c>
      <c r="G4070">
        <v>0</v>
      </c>
      <c r="H4070">
        <v>0</v>
      </c>
      <c r="I4070">
        <v>0</v>
      </c>
      <c r="J4070">
        <v>0</v>
      </c>
      <c r="K4070">
        <v>0</v>
      </c>
      <c r="L4070">
        <v>0</v>
      </c>
      <c r="M4070">
        <v>0</v>
      </c>
      <c r="N4070">
        <v>0</v>
      </c>
      <c r="O4070">
        <v>0</v>
      </c>
      <c r="P4070">
        <v>0</v>
      </c>
      <c r="Q4070">
        <v>0</v>
      </c>
      <c r="R4070">
        <v>0</v>
      </c>
      <c r="S4070">
        <v>0</v>
      </c>
      <c r="T4070">
        <v>0</v>
      </c>
      <c r="U4070">
        <v>0</v>
      </c>
      <c r="V4070">
        <v>0</v>
      </c>
      <c r="W4070">
        <v>0</v>
      </c>
      <c r="X4070">
        <v>0</v>
      </c>
      <c r="Y4070">
        <v>0</v>
      </c>
      <c r="Z4070">
        <v>0</v>
      </c>
      <c r="AA4070">
        <v>0</v>
      </c>
      <c r="AB4070">
        <v>0</v>
      </c>
      <c r="AC4070">
        <v>0</v>
      </c>
      <c r="AD4070">
        <v>0</v>
      </c>
      <c r="AE4070">
        <v>0</v>
      </c>
      <c r="AF4070">
        <v>0</v>
      </c>
    </row>
    <row r="4071" spans="1:32">
      <c r="A4071" t="s">
        <v>9674</v>
      </c>
      <c r="B4071" t="s">
        <v>19</v>
      </c>
      <c r="C4071">
        <v>0</v>
      </c>
      <c r="D4071">
        <v>0</v>
      </c>
      <c r="E4071">
        <v>0</v>
      </c>
      <c r="F4071">
        <v>0</v>
      </c>
      <c r="G4071">
        <v>0</v>
      </c>
      <c r="H4071">
        <v>0</v>
      </c>
      <c r="I4071">
        <v>0</v>
      </c>
      <c r="J4071">
        <v>0</v>
      </c>
      <c r="K4071">
        <v>0</v>
      </c>
      <c r="L4071">
        <v>0</v>
      </c>
      <c r="M4071">
        <v>0</v>
      </c>
      <c r="N4071">
        <v>0</v>
      </c>
      <c r="O4071">
        <v>0</v>
      </c>
      <c r="P4071">
        <v>0</v>
      </c>
      <c r="Q4071">
        <v>0</v>
      </c>
      <c r="R4071">
        <v>0</v>
      </c>
      <c r="S4071">
        <v>0</v>
      </c>
      <c r="T4071">
        <v>0</v>
      </c>
      <c r="U4071">
        <v>0</v>
      </c>
      <c r="V4071">
        <v>0</v>
      </c>
      <c r="W4071">
        <v>0</v>
      </c>
      <c r="X4071">
        <v>0</v>
      </c>
      <c r="Y4071">
        <v>0</v>
      </c>
      <c r="Z4071">
        <v>0</v>
      </c>
      <c r="AA4071">
        <v>0</v>
      </c>
      <c r="AB4071">
        <v>0</v>
      </c>
      <c r="AC4071">
        <v>0</v>
      </c>
      <c r="AD4071">
        <v>0</v>
      </c>
      <c r="AE4071">
        <v>0</v>
      </c>
      <c r="AF4071">
        <v>0</v>
      </c>
    </row>
    <row r="4072" spans="1:32">
      <c r="A4072" t="s">
        <v>9675</v>
      </c>
      <c r="B4072" t="s">
        <v>19</v>
      </c>
      <c r="C4072">
        <v>0</v>
      </c>
      <c r="D4072">
        <v>0</v>
      </c>
      <c r="E4072">
        <v>0</v>
      </c>
      <c r="F4072">
        <v>0</v>
      </c>
      <c r="G4072">
        <v>0</v>
      </c>
      <c r="H4072">
        <v>0</v>
      </c>
      <c r="I4072">
        <v>0</v>
      </c>
      <c r="J4072">
        <v>0</v>
      </c>
      <c r="K4072">
        <v>0</v>
      </c>
      <c r="L4072">
        <v>0</v>
      </c>
      <c r="M4072">
        <v>0</v>
      </c>
      <c r="N4072">
        <v>0</v>
      </c>
      <c r="O4072">
        <v>0</v>
      </c>
      <c r="P4072">
        <v>0</v>
      </c>
      <c r="Q4072">
        <v>0</v>
      </c>
      <c r="R4072">
        <v>0</v>
      </c>
      <c r="S4072">
        <v>0</v>
      </c>
      <c r="T4072">
        <v>0</v>
      </c>
      <c r="U4072">
        <v>0</v>
      </c>
      <c r="V4072">
        <v>0</v>
      </c>
      <c r="W4072">
        <v>0</v>
      </c>
      <c r="X4072">
        <v>0</v>
      </c>
      <c r="Y4072">
        <v>0</v>
      </c>
      <c r="Z4072">
        <v>0</v>
      </c>
      <c r="AA4072">
        <v>0</v>
      </c>
      <c r="AB4072">
        <v>0</v>
      </c>
      <c r="AC4072">
        <v>0</v>
      </c>
      <c r="AD4072">
        <v>0</v>
      </c>
      <c r="AE4072">
        <v>0</v>
      </c>
      <c r="AF4072">
        <v>0</v>
      </c>
    </row>
    <row r="4073" spans="1:32">
      <c r="A4073" t="s">
        <v>9676</v>
      </c>
      <c r="B4073" t="s">
        <v>19</v>
      </c>
      <c r="C4073">
        <v>0</v>
      </c>
      <c r="D4073">
        <v>0</v>
      </c>
      <c r="E4073">
        <v>0</v>
      </c>
      <c r="F4073">
        <v>0</v>
      </c>
      <c r="G4073">
        <v>0</v>
      </c>
      <c r="H4073">
        <v>0</v>
      </c>
      <c r="I4073">
        <v>0</v>
      </c>
      <c r="J4073">
        <v>0</v>
      </c>
      <c r="K4073">
        <v>0</v>
      </c>
      <c r="L4073">
        <v>0</v>
      </c>
      <c r="M4073">
        <v>0</v>
      </c>
      <c r="N4073">
        <v>0</v>
      </c>
      <c r="O4073">
        <v>0</v>
      </c>
      <c r="P4073">
        <v>0</v>
      </c>
      <c r="Q4073">
        <v>0</v>
      </c>
      <c r="R4073">
        <v>0</v>
      </c>
      <c r="S4073">
        <v>0</v>
      </c>
      <c r="T4073">
        <v>0</v>
      </c>
      <c r="U4073">
        <v>0</v>
      </c>
      <c r="V4073">
        <v>0</v>
      </c>
      <c r="W4073">
        <v>0</v>
      </c>
      <c r="X4073">
        <v>0</v>
      </c>
      <c r="Y4073">
        <v>0</v>
      </c>
      <c r="Z4073">
        <v>0</v>
      </c>
      <c r="AA4073">
        <v>0</v>
      </c>
      <c r="AB4073">
        <v>0</v>
      </c>
      <c r="AC4073">
        <v>0</v>
      </c>
      <c r="AD4073">
        <v>0</v>
      </c>
      <c r="AE4073">
        <v>0</v>
      </c>
      <c r="AF4073">
        <v>0</v>
      </c>
    </row>
    <row r="4074" spans="1:32">
      <c r="A4074" t="s">
        <v>9677</v>
      </c>
      <c r="B4074" t="s">
        <v>19</v>
      </c>
      <c r="C4074">
        <v>0</v>
      </c>
      <c r="D4074">
        <v>0</v>
      </c>
      <c r="E4074">
        <v>0</v>
      </c>
      <c r="F4074">
        <v>0</v>
      </c>
      <c r="G4074">
        <v>0</v>
      </c>
      <c r="H4074">
        <v>0</v>
      </c>
      <c r="I4074">
        <v>0</v>
      </c>
      <c r="J4074">
        <v>0</v>
      </c>
      <c r="K4074">
        <v>0</v>
      </c>
      <c r="L4074">
        <v>0</v>
      </c>
      <c r="M4074">
        <v>0</v>
      </c>
      <c r="N4074">
        <v>0</v>
      </c>
      <c r="O4074">
        <v>0</v>
      </c>
      <c r="P4074">
        <v>0</v>
      </c>
      <c r="Q4074">
        <v>0</v>
      </c>
      <c r="R4074">
        <v>0</v>
      </c>
      <c r="S4074">
        <v>0</v>
      </c>
      <c r="T4074">
        <v>0</v>
      </c>
      <c r="U4074">
        <v>0</v>
      </c>
      <c r="V4074">
        <v>0</v>
      </c>
      <c r="W4074">
        <v>0</v>
      </c>
      <c r="X4074">
        <v>0</v>
      </c>
      <c r="Y4074">
        <v>0</v>
      </c>
      <c r="Z4074">
        <v>0</v>
      </c>
      <c r="AA4074">
        <v>0</v>
      </c>
      <c r="AB4074">
        <v>0</v>
      </c>
      <c r="AC4074">
        <v>0</v>
      </c>
      <c r="AD4074">
        <v>0</v>
      </c>
      <c r="AE4074">
        <v>0</v>
      </c>
      <c r="AF4074">
        <v>0</v>
      </c>
    </row>
    <row r="4075" spans="1:32">
      <c r="A4075" t="s">
        <v>9678</v>
      </c>
      <c r="B4075" t="s">
        <v>19</v>
      </c>
      <c r="C4075">
        <v>0</v>
      </c>
      <c r="D4075">
        <v>0</v>
      </c>
      <c r="E4075">
        <v>0</v>
      </c>
      <c r="F4075">
        <v>0</v>
      </c>
      <c r="G4075">
        <v>0</v>
      </c>
      <c r="H4075">
        <v>0</v>
      </c>
      <c r="I4075">
        <v>0</v>
      </c>
      <c r="J4075">
        <v>0</v>
      </c>
      <c r="K4075">
        <v>0</v>
      </c>
      <c r="L4075">
        <v>0</v>
      </c>
      <c r="M4075">
        <v>0</v>
      </c>
      <c r="N4075">
        <v>0</v>
      </c>
      <c r="O4075">
        <v>0</v>
      </c>
      <c r="P4075">
        <v>0</v>
      </c>
      <c r="Q4075">
        <v>0</v>
      </c>
      <c r="R4075">
        <v>0</v>
      </c>
      <c r="S4075">
        <v>0</v>
      </c>
      <c r="T4075">
        <v>0</v>
      </c>
      <c r="U4075">
        <v>0</v>
      </c>
      <c r="V4075">
        <v>0</v>
      </c>
      <c r="W4075">
        <v>0</v>
      </c>
      <c r="X4075">
        <v>0</v>
      </c>
      <c r="Y4075">
        <v>0</v>
      </c>
      <c r="Z4075">
        <v>0</v>
      </c>
      <c r="AA4075">
        <v>0</v>
      </c>
      <c r="AB4075">
        <v>0</v>
      </c>
      <c r="AC4075">
        <v>0</v>
      </c>
      <c r="AD4075">
        <v>0</v>
      </c>
      <c r="AE4075">
        <v>0</v>
      </c>
      <c r="AF4075">
        <v>0</v>
      </c>
    </row>
    <row r="4076" spans="1:32">
      <c r="A4076" t="s">
        <v>9679</v>
      </c>
      <c r="B4076" t="s">
        <v>19</v>
      </c>
      <c r="C4076">
        <v>0</v>
      </c>
      <c r="D4076">
        <v>0</v>
      </c>
      <c r="E4076">
        <v>0</v>
      </c>
      <c r="F4076">
        <v>0</v>
      </c>
      <c r="G4076">
        <v>0</v>
      </c>
      <c r="H4076">
        <v>0</v>
      </c>
      <c r="I4076">
        <v>0</v>
      </c>
      <c r="J4076">
        <v>0</v>
      </c>
      <c r="K4076">
        <v>0</v>
      </c>
      <c r="L4076">
        <v>0</v>
      </c>
      <c r="M4076">
        <v>0</v>
      </c>
      <c r="N4076">
        <v>0</v>
      </c>
      <c r="O4076">
        <v>0</v>
      </c>
      <c r="P4076">
        <v>0</v>
      </c>
      <c r="Q4076">
        <v>0</v>
      </c>
      <c r="R4076">
        <v>0</v>
      </c>
      <c r="S4076">
        <v>0</v>
      </c>
      <c r="T4076">
        <v>0</v>
      </c>
      <c r="U4076">
        <v>0</v>
      </c>
      <c r="V4076">
        <v>0</v>
      </c>
      <c r="W4076">
        <v>0</v>
      </c>
      <c r="X4076">
        <v>0</v>
      </c>
      <c r="Y4076">
        <v>0</v>
      </c>
      <c r="Z4076">
        <v>0</v>
      </c>
      <c r="AA4076">
        <v>0</v>
      </c>
      <c r="AB4076">
        <v>0</v>
      </c>
      <c r="AC4076">
        <v>0</v>
      </c>
      <c r="AD4076">
        <v>0</v>
      </c>
      <c r="AE4076">
        <v>0</v>
      </c>
      <c r="AF4076">
        <v>0</v>
      </c>
    </row>
    <row r="4077" spans="1:32">
      <c r="A4077" t="s">
        <v>9680</v>
      </c>
      <c r="B4077" t="s">
        <v>19</v>
      </c>
      <c r="C4077">
        <v>0</v>
      </c>
      <c r="D4077">
        <v>0</v>
      </c>
      <c r="E4077">
        <v>0</v>
      </c>
      <c r="F4077">
        <v>0</v>
      </c>
      <c r="G4077">
        <v>0</v>
      </c>
      <c r="H4077">
        <v>0</v>
      </c>
      <c r="I4077">
        <v>0</v>
      </c>
      <c r="J4077">
        <v>0</v>
      </c>
      <c r="K4077">
        <v>0</v>
      </c>
      <c r="L4077">
        <v>0</v>
      </c>
      <c r="M4077">
        <v>0</v>
      </c>
      <c r="N4077">
        <v>0</v>
      </c>
      <c r="O4077">
        <v>0</v>
      </c>
      <c r="P4077">
        <v>0</v>
      </c>
      <c r="Q4077">
        <v>0</v>
      </c>
      <c r="R4077">
        <v>0</v>
      </c>
      <c r="S4077">
        <v>0</v>
      </c>
      <c r="T4077">
        <v>0</v>
      </c>
      <c r="U4077">
        <v>0</v>
      </c>
      <c r="V4077">
        <v>0</v>
      </c>
      <c r="W4077">
        <v>0</v>
      </c>
      <c r="X4077">
        <v>0</v>
      </c>
      <c r="Y4077">
        <v>0</v>
      </c>
      <c r="Z4077">
        <v>0</v>
      </c>
      <c r="AA4077">
        <v>0</v>
      </c>
      <c r="AB4077">
        <v>0</v>
      </c>
      <c r="AC4077">
        <v>0</v>
      </c>
      <c r="AD4077">
        <v>0</v>
      </c>
      <c r="AE4077">
        <v>0</v>
      </c>
      <c r="AF4077">
        <v>0</v>
      </c>
    </row>
    <row r="4078" spans="1:32">
      <c r="A4078" t="s">
        <v>9681</v>
      </c>
      <c r="B4078" t="s">
        <v>19</v>
      </c>
      <c r="C4078">
        <v>0</v>
      </c>
      <c r="D4078">
        <v>0</v>
      </c>
      <c r="E4078">
        <v>0</v>
      </c>
      <c r="F4078">
        <v>0</v>
      </c>
      <c r="G4078">
        <v>0</v>
      </c>
      <c r="H4078">
        <v>0</v>
      </c>
      <c r="I4078">
        <v>0</v>
      </c>
      <c r="J4078">
        <v>0</v>
      </c>
      <c r="K4078">
        <v>0</v>
      </c>
      <c r="L4078">
        <v>0</v>
      </c>
      <c r="M4078">
        <v>0</v>
      </c>
      <c r="N4078">
        <v>0</v>
      </c>
      <c r="O4078">
        <v>0</v>
      </c>
      <c r="P4078">
        <v>0</v>
      </c>
      <c r="Q4078">
        <v>0</v>
      </c>
      <c r="R4078">
        <v>0</v>
      </c>
      <c r="S4078">
        <v>0</v>
      </c>
      <c r="T4078">
        <v>0</v>
      </c>
      <c r="U4078">
        <v>0</v>
      </c>
      <c r="V4078">
        <v>0</v>
      </c>
      <c r="W4078">
        <v>0</v>
      </c>
      <c r="X4078">
        <v>0</v>
      </c>
      <c r="Y4078">
        <v>0</v>
      </c>
      <c r="Z4078">
        <v>0</v>
      </c>
      <c r="AA4078">
        <v>0</v>
      </c>
      <c r="AB4078">
        <v>0</v>
      </c>
      <c r="AC4078">
        <v>0</v>
      </c>
      <c r="AD4078">
        <v>0</v>
      </c>
      <c r="AE4078">
        <v>0</v>
      </c>
      <c r="AF4078">
        <v>0</v>
      </c>
    </row>
    <row r="4079" spans="1:32">
      <c r="A4079" t="s">
        <v>9682</v>
      </c>
      <c r="B4079" t="s">
        <v>19</v>
      </c>
      <c r="C4079">
        <v>0</v>
      </c>
      <c r="D4079">
        <v>0</v>
      </c>
      <c r="E4079">
        <v>0</v>
      </c>
      <c r="F4079">
        <v>0</v>
      </c>
      <c r="G4079">
        <v>0</v>
      </c>
      <c r="H4079">
        <v>0</v>
      </c>
      <c r="I4079">
        <v>0</v>
      </c>
      <c r="J4079">
        <v>0</v>
      </c>
      <c r="K4079">
        <v>0</v>
      </c>
      <c r="L4079">
        <v>0</v>
      </c>
      <c r="M4079">
        <v>0</v>
      </c>
      <c r="N4079">
        <v>0</v>
      </c>
      <c r="O4079">
        <v>0</v>
      </c>
      <c r="P4079">
        <v>0</v>
      </c>
      <c r="Q4079">
        <v>0</v>
      </c>
      <c r="R4079">
        <v>0</v>
      </c>
      <c r="S4079">
        <v>0</v>
      </c>
      <c r="T4079">
        <v>0</v>
      </c>
      <c r="U4079">
        <v>0</v>
      </c>
      <c r="V4079">
        <v>0</v>
      </c>
      <c r="W4079">
        <v>0</v>
      </c>
      <c r="X4079">
        <v>0</v>
      </c>
      <c r="Y4079">
        <v>0</v>
      </c>
      <c r="Z4079">
        <v>0</v>
      </c>
      <c r="AA4079">
        <v>0</v>
      </c>
      <c r="AB4079">
        <v>0</v>
      </c>
      <c r="AC4079">
        <v>0</v>
      </c>
      <c r="AD4079">
        <v>0</v>
      </c>
      <c r="AE4079">
        <v>0</v>
      </c>
      <c r="AF4079">
        <v>0</v>
      </c>
    </row>
    <row r="4080" spans="1:32">
      <c r="A4080" t="s">
        <v>9683</v>
      </c>
      <c r="B4080" t="s">
        <v>19</v>
      </c>
      <c r="C4080">
        <v>0</v>
      </c>
      <c r="D4080">
        <v>0</v>
      </c>
      <c r="E4080">
        <v>0</v>
      </c>
      <c r="F4080">
        <v>0</v>
      </c>
      <c r="G4080">
        <v>0</v>
      </c>
      <c r="H4080">
        <v>0</v>
      </c>
      <c r="I4080">
        <v>0</v>
      </c>
      <c r="J4080">
        <v>0</v>
      </c>
      <c r="K4080">
        <v>0</v>
      </c>
      <c r="L4080">
        <v>0</v>
      </c>
      <c r="M4080">
        <v>0</v>
      </c>
      <c r="N4080">
        <v>0</v>
      </c>
      <c r="O4080">
        <v>0</v>
      </c>
      <c r="P4080">
        <v>0</v>
      </c>
      <c r="Q4080">
        <v>0</v>
      </c>
      <c r="R4080">
        <v>0</v>
      </c>
      <c r="S4080">
        <v>0</v>
      </c>
      <c r="T4080">
        <v>0</v>
      </c>
      <c r="U4080">
        <v>0</v>
      </c>
      <c r="V4080">
        <v>0</v>
      </c>
      <c r="W4080">
        <v>0</v>
      </c>
      <c r="X4080">
        <v>0</v>
      </c>
      <c r="Y4080">
        <v>0</v>
      </c>
      <c r="Z4080">
        <v>0</v>
      </c>
      <c r="AA4080">
        <v>0</v>
      </c>
      <c r="AB4080">
        <v>0</v>
      </c>
      <c r="AC4080">
        <v>0</v>
      </c>
      <c r="AD4080">
        <v>0</v>
      </c>
      <c r="AE4080">
        <v>0</v>
      </c>
      <c r="AF4080">
        <v>0</v>
      </c>
    </row>
    <row r="4081" spans="1:32">
      <c r="A4081" t="s">
        <v>9684</v>
      </c>
      <c r="B4081" t="s">
        <v>19</v>
      </c>
      <c r="C4081">
        <v>0</v>
      </c>
      <c r="D4081">
        <v>0</v>
      </c>
      <c r="E4081">
        <v>0</v>
      </c>
      <c r="F4081">
        <v>0</v>
      </c>
      <c r="G4081">
        <v>0</v>
      </c>
      <c r="H4081">
        <v>0</v>
      </c>
      <c r="I4081">
        <v>0</v>
      </c>
      <c r="J4081">
        <v>0</v>
      </c>
      <c r="K4081">
        <v>0</v>
      </c>
      <c r="L4081">
        <v>0</v>
      </c>
      <c r="M4081">
        <v>0</v>
      </c>
      <c r="N4081">
        <v>0</v>
      </c>
      <c r="O4081">
        <v>0</v>
      </c>
      <c r="P4081">
        <v>0</v>
      </c>
      <c r="Q4081">
        <v>0</v>
      </c>
      <c r="R4081">
        <v>0</v>
      </c>
      <c r="S4081">
        <v>0</v>
      </c>
      <c r="T4081">
        <v>0</v>
      </c>
      <c r="U4081">
        <v>0</v>
      </c>
      <c r="V4081">
        <v>0</v>
      </c>
      <c r="W4081">
        <v>0</v>
      </c>
      <c r="X4081">
        <v>0</v>
      </c>
      <c r="Y4081">
        <v>0</v>
      </c>
      <c r="Z4081">
        <v>0</v>
      </c>
      <c r="AA4081">
        <v>0</v>
      </c>
      <c r="AB4081">
        <v>0</v>
      </c>
      <c r="AC4081">
        <v>0</v>
      </c>
      <c r="AD4081">
        <v>0</v>
      </c>
      <c r="AE4081">
        <v>0</v>
      </c>
      <c r="AF4081">
        <v>0</v>
      </c>
    </row>
    <row r="4082" spans="1:32">
      <c r="A4082" t="s">
        <v>9685</v>
      </c>
      <c r="B4082" t="s">
        <v>19</v>
      </c>
      <c r="C4082">
        <v>0</v>
      </c>
      <c r="D4082">
        <v>0</v>
      </c>
      <c r="E4082">
        <v>0</v>
      </c>
      <c r="F4082">
        <v>0</v>
      </c>
      <c r="G4082">
        <v>0</v>
      </c>
      <c r="H4082">
        <v>0</v>
      </c>
      <c r="I4082">
        <v>0</v>
      </c>
      <c r="J4082">
        <v>0</v>
      </c>
      <c r="K4082">
        <v>0</v>
      </c>
      <c r="L4082">
        <v>0</v>
      </c>
      <c r="M4082">
        <v>0</v>
      </c>
      <c r="N4082">
        <v>0</v>
      </c>
      <c r="O4082">
        <v>0</v>
      </c>
      <c r="P4082">
        <v>0</v>
      </c>
      <c r="Q4082">
        <v>0</v>
      </c>
      <c r="R4082">
        <v>0</v>
      </c>
      <c r="S4082">
        <v>0</v>
      </c>
      <c r="T4082">
        <v>0</v>
      </c>
      <c r="U4082">
        <v>0</v>
      </c>
      <c r="V4082">
        <v>0</v>
      </c>
      <c r="W4082">
        <v>0</v>
      </c>
      <c r="X4082">
        <v>0</v>
      </c>
      <c r="Y4082">
        <v>0</v>
      </c>
      <c r="Z4082">
        <v>0</v>
      </c>
      <c r="AA4082">
        <v>0</v>
      </c>
      <c r="AB4082">
        <v>0</v>
      </c>
      <c r="AC4082">
        <v>0</v>
      </c>
      <c r="AD4082">
        <v>0</v>
      </c>
      <c r="AE4082">
        <v>0</v>
      </c>
      <c r="AF4082">
        <v>0</v>
      </c>
    </row>
    <row r="4083" spans="1:32">
      <c r="A4083" t="s">
        <v>9686</v>
      </c>
      <c r="B4083" t="s">
        <v>19</v>
      </c>
      <c r="C4083">
        <v>0</v>
      </c>
      <c r="D4083">
        <v>0</v>
      </c>
      <c r="E4083">
        <v>0</v>
      </c>
      <c r="F4083">
        <v>0</v>
      </c>
      <c r="G4083">
        <v>0</v>
      </c>
      <c r="H4083">
        <v>0</v>
      </c>
      <c r="I4083">
        <v>0</v>
      </c>
      <c r="J4083">
        <v>0</v>
      </c>
      <c r="K4083">
        <v>0</v>
      </c>
      <c r="L4083">
        <v>0</v>
      </c>
      <c r="M4083">
        <v>0</v>
      </c>
      <c r="N4083">
        <v>0</v>
      </c>
      <c r="O4083">
        <v>0</v>
      </c>
      <c r="P4083">
        <v>0</v>
      </c>
      <c r="Q4083">
        <v>0</v>
      </c>
      <c r="R4083">
        <v>0</v>
      </c>
      <c r="S4083">
        <v>0</v>
      </c>
      <c r="T4083">
        <v>0</v>
      </c>
      <c r="U4083">
        <v>0</v>
      </c>
      <c r="V4083">
        <v>0</v>
      </c>
      <c r="W4083">
        <v>0</v>
      </c>
      <c r="X4083">
        <v>0</v>
      </c>
      <c r="Y4083">
        <v>0</v>
      </c>
      <c r="Z4083">
        <v>0</v>
      </c>
      <c r="AA4083">
        <v>0</v>
      </c>
      <c r="AB4083">
        <v>0</v>
      </c>
      <c r="AC4083">
        <v>0</v>
      </c>
      <c r="AD4083">
        <v>0</v>
      </c>
      <c r="AE4083">
        <v>0</v>
      </c>
      <c r="AF4083">
        <v>0</v>
      </c>
    </row>
    <row r="4084" spans="1:32">
      <c r="A4084" t="s">
        <v>9687</v>
      </c>
      <c r="B4084" t="s">
        <v>19</v>
      </c>
      <c r="C4084">
        <v>0</v>
      </c>
      <c r="D4084">
        <v>0</v>
      </c>
      <c r="E4084">
        <v>0</v>
      </c>
      <c r="F4084">
        <v>0</v>
      </c>
      <c r="G4084">
        <v>0</v>
      </c>
      <c r="H4084">
        <v>0</v>
      </c>
      <c r="I4084">
        <v>0</v>
      </c>
      <c r="J4084">
        <v>0</v>
      </c>
      <c r="K4084">
        <v>0</v>
      </c>
      <c r="L4084">
        <v>0</v>
      </c>
      <c r="M4084">
        <v>0</v>
      </c>
      <c r="N4084">
        <v>0</v>
      </c>
      <c r="O4084">
        <v>0</v>
      </c>
      <c r="P4084">
        <v>0</v>
      </c>
      <c r="Q4084">
        <v>0</v>
      </c>
      <c r="R4084">
        <v>0</v>
      </c>
      <c r="S4084">
        <v>0</v>
      </c>
      <c r="T4084">
        <v>0</v>
      </c>
      <c r="U4084">
        <v>0</v>
      </c>
      <c r="V4084">
        <v>0</v>
      </c>
      <c r="W4084">
        <v>0</v>
      </c>
      <c r="X4084">
        <v>0</v>
      </c>
      <c r="Y4084">
        <v>0</v>
      </c>
      <c r="Z4084">
        <v>0</v>
      </c>
      <c r="AA4084">
        <v>0</v>
      </c>
      <c r="AB4084">
        <v>0</v>
      </c>
      <c r="AC4084">
        <v>0</v>
      </c>
      <c r="AD4084">
        <v>0</v>
      </c>
      <c r="AE4084">
        <v>0</v>
      </c>
      <c r="AF4084">
        <v>0</v>
      </c>
    </row>
    <row r="4085" spans="1:32">
      <c r="A4085" t="s">
        <v>9688</v>
      </c>
      <c r="B4085" t="s">
        <v>19</v>
      </c>
      <c r="C4085">
        <v>0</v>
      </c>
      <c r="D4085">
        <v>0</v>
      </c>
      <c r="E4085">
        <v>0</v>
      </c>
      <c r="F4085">
        <v>0</v>
      </c>
      <c r="G4085">
        <v>0</v>
      </c>
      <c r="H4085">
        <v>0</v>
      </c>
      <c r="I4085">
        <v>0</v>
      </c>
      <c r="J4085">
        <v>0</v>
      </c>
      <c r="K4085">
        <v>0</v>
      </c>
      <c r="L4085">
        <v>0</v>
      </c>
      <c r="M4085">
        <v>0</v>
      </c>
      <c r="N4085">
        <v>0</v>
      </c>
      <c r="O4085">
        <v>0</v>
      </c>
      <c r="P4085">
        <v>0</v>
      </c>
      <c r="Q4085">
        <v>0</v>
      </c>
      <c r="R4085">
        <v>0</v>
      </c>
      <c r="S4085">
        <v>0</v>
      </c>
      <c r="T4085">
        <v>0</v>
      </c>
      <c r="U4085">
        <v>0</v>
      </c>
      <c r="V4085">
        <v>0</v>
      </c>
      <c r="W4085">
        <v>0</v>
      </c>
      <c r="X4085">
        <v>0</v>
      </c>
      <c r="Y4085">
        <v>0</v>
      </c>
      <c r="Z4085">
        <v>0</v>
      </c>
      <c r="AA4085">
        <v>0</v>
      </c>
      <c r="AB4085">
        <v>0</v>
      </c>
      <c r="AC4085">
        <v>0</v>
      </c>
      <c r="AD4085">
        <v>0</v>
      </c>
      <c r="AE4085">
        <v>0</v>
      </c>
      <c r="AF4085">
        <v>0</v>
      </c>
    </row>
    <row r="4086" spans="1:32">
      <c r="A4086" t="s">
        <v>9689</v>
      </c>
      <c r="B4086" t="s">
        <v>19</v>
      </c>
      <c r="C4086">
        <v>0</v>
      </c>
      <c r="D4086">
        <v>0</v>
      </c>
      <c r="E4086">
        <v>0</v>
      </c>
      <c r="F4086">
        <v>0</v>
      </c>
      <c r="G4086">
        <v>0</v>
      </c>
      <c r="H4086">
        <v>0</v>
      </c>
      <c r="I4086">
        <v>0</v>
      </c>
      <c r="J4086">
        <v>0</v>
      </c>
      <c r="K4086">
        <v>0</v>
      </c>
      <c r="L4086">
        <v>0</v>
      </c>
      <c r="M4086">
        <v>0</v>
      </c>
      <c r="N4086">
        <v>0</v>
      </c>
      <c r="O4086">
        <v>0</v>
      </c>
      <c r="P4086">
        <v>0</v>
      </c>
      <c r="Q4086">
        <v>0</v>
      </c>
      <c r="R4086">
        <v>0</v>
      </c>
      <c r="S4086">
        <v>0</v>
      </c>
      <c r="T4086">
        <v>0</v>
      </c>
      <c r="U4086">
        <v>0</v>
      </c>
      <c r="V4086">
        <v>0</v>
      </c>
      <c r="W4086">
        <v>0</v>
      </c>
      <c r="X4086">
        <v>0</v>
      </c>
      <c r="Y4086">
        <v>0</v>
      </c>
      <c r="Z4086">
        <v>0</v>
      </c>
      <c r="AA4086">
        <v>0</v>
      </c>
      <c r="AB4086">
        <v>0</v>
      </c>
      <c r="AC4086">
        <v>0</v>
      </c>
      <c r="AD4086">
        <v>0</v>
      </c>
      <c r="AE4086">
        <v>0</v>
      </c>
      <c r="AF4086">
        <v>0</v>
      </c>
    </row>
    <row r="4087" spans="1:32">
      <c r="A4087" t="s">
        <v>9690</v>
      </c>
      <c r="B4087" t="s">
        <v>19</v>
      </c>
      <c r="C4087">
        <v>0</v>
      </c>
      <c r="D4087">
        <v>0</v>
      </c>
      <c r="E4087">
        <v>0</v>
      </c>
      <c r="F4087">
        <v>0</v>
      </c>
      <c r="G4087">
        <v>0</v>
      </c>
      <c r="H4087">
        <v>0</v>
      </c>
      <c r="I4087">
        <v>0</v>
      </c>
      <c r="J4087">
        <v>0</v>
      </c>
      <c r="K4087">
        <v>0</v>
      </c>
      <c r="L4087">
        <v>0</v>
      </c>
      <c r="M4087">
        <v>0</v>
      </c>
      <c r="N4087">
        <v>0</v>
      </c>
      <c r="O4087">
        <v>0</v>
      </c>
      <c r="P4087">
        <v>0</v>
      </c>
      <c r="Q4087">
        <v>0</v>
      </c>
      <c r="R4087">
        <v>0</v>
      </c>
      <c r="S4087">
        <v>0</v>
      </c>
      <c r="T4087">
        <v>0</v>
      </c>
      <c r="U4087">
        <v>0</v>
      </c>
      <c r="V4087">
        <v>0</v>
      </c>
      <c r="W4087">
        <v>0</v>
      </c>
      <c r="X4087">
        <v>0</v>
      </c>
      <c r="Y4087">
        <v>0</v>
      </c>
      <c r="Z4087">
        <v>0</v>
      </c>
      <c r="AA4087">
        <v>0</v>
      </c>
      <c r="AB4087">
        <v>0</v>
      </c>
      <c r="AC4087">
        <v>0</v>
      </c>
      <c r="AD4087">
        <v>0</v>
      </c>
      <c r="AE4087">
        <v>0</v>
      </c>
      <c r="AF4087">
        <v>0</v>
      </c>
    </row>
    <row r="4088" spans="1:32">
      <c r="A4088" t="s">
        <v>9691</v>
      </c>
      <c r="B4088" t="s">
        <v>19</v>
      </c>
      <c r="C4088">
        <v>0</v>
      </c>
      <c r="D4088">
        <v>0</v>
      </c>
      <c r="E4088">
        <v>0</v>
      </c>
      <c r="F4088">
        <v>0</v>
      </c>
      <c r="G4088">
        <v>0</v>
      </c>
      <c r="H4088">
        <v>0</v>
      </c>
      <c r="I4088">
        <v>0</v>
      </c>
      <c r="J4088">
        <v>0</v>
      </c>
      <c r="K4088">
        <v>0</v>
      </c>
      <c r="L4088">
        <v>0</v>
      </c>
      <c r="M4088">
        <v>0</v>
      </c>
      <c r="N4088">
        <v>0</v>
      </c>
      <c r="O4088">
        <v>0</v>
      </c>
      <c r="P4088">
        <v>0</v>
      </c>
      <c r="Q4088">
        <v>0</v>
      </c>
      <c r="R4088">
        <v>0</v>
      </c>
      <c r="S4088">
        <v>0</v>
      </c>
      <c r="T4088">
        <v>0</v>
      </c>
      <c r="U4088">
        <v>0</v>
      </c>
      <c r="V4088">
        <v>0</v>
      </c>
      <c r="W4088">
        <v>0</v>
      </c>
      <c r="X4088">
        <v>0</v>
      </c>
      <c r="Y4088">
        <v>0</v>
      </c>
      <c r="Z4088">
        <v>0</v>
      </c>
      <c r="AA4088">
        <v>0</v>
      </c>
      <c r="AB4088">
        <v>0</v>
      </c>
      <c r="AC4088">
        <v>0</v>
      </c>
      <c r="AD4088">
        <v>0</v>
      </c>
      <c r="AE4088">
        <v>0</v>
      </c>
      <c r="AF4088">
        <v>0</v>
      </c>
    </row>
    <row r="4089" spans="1:32">
      <c r="A4089" t="s">
        <v>9692</v>
      </c>
      <c r="B4089" t="s">
        <v>19</v>
      </c>
      <c r="C4089">
        <v>0</v>
      </c>
      <c r="D4089">
        <v>0</v>
      </c>
      <c r="E4089">
        <v>0</v>
      </c>
      <c r="F4089">
        <v>0</v>
      </c>
      <c r="G4089">
        <v>0</v>
      </c>
      <c r="H4089">
        <v>0</v>
      </c>
      <c r="I4089">
        <v>0</v>
      </c>
      <c r="J4089">
        <v>0</v>
      </c>
      <c r="K4089">
        <v>0</v>
      </c>
      <c r="L4089">
        <v>0</v>
      </c>
      <c r="M4089">
        <v>0</v>
      </c>
      <c r="N4089">
        <v>0</v>
      </c>
      <c r="O4089">
        <v>0</v>
      </c>
      <c r="P4089">
        <v>0</v>
      </c>
      <c r="Q4089">
        <v>0</v>
      </c>
      <c r="R4089">
        <v>0</v>
      </c>
      <c r="S4089">
        <v>0</v>
      </c>
      <c r="T4089">
        <v>0</v>
      </c>
      <c r="U4089">
        <v>0</v>
      </c>
      <c r="V4089">
        <v>0</v>
      </c>
      <c r="W4089">
        <v>0</v>
      </c>
      <c r="X4089">
        <v>0</v>
      </c>
      <c r="Y4089">
        <v>0</v>
      </c>
      <c r="Z4089">
        <v>0</v>
      </c>
      <c r="AA4089">
        <v>0</v>
      </c>
      <c r="AB4089">
        <v>0</v>
      </c>
      <c r="AC4089">
        <v>0</v>
      </c>
      <c r="AD4089">
        <v>0</v>
      </c>
      <c r="AE4089">
        <v>0</v>
      </c>
      <c r="AF4089">
        <v>0</v>
      </c>
    </row>
    <row r="4090" spans="1:32">
      <c r="A4090" t="s">
        <v>9693</v>
      </c>
      <c r="B4090" t="s">
        <v>19</v>
      </c>
      <c r="C4090">
        <v>0</v>
      </c>
      <c r="D4090">
        <v>0</v>
      </c>
      <c r="E4090">
        <v>0</v>
      </c>
      <c r="F4090">
        <v>0</v>
      </c>
      <c r="G4090">
        <v>0</v>
      </c>
      <c r="H4090">
        <v>0</v>
      </c>
      <c r="I4090">
        <v>0</v>
      </c>
      <c r="J4090">
        <v>0</v>
      </c>
      <c r="K4090">
        <v>0</v>
      </c>
      <c r="L4090">
        <v>0</v>
      </c>
      <c r="M4090">
        <v>0</v>
      </c>
      <c r="N4090">
        <v>0</v>
      </c>
      <c r="O4090">
        <v>0</v>
      </c>
      <c r="P4090">
        <v>0</v>
      </c>
      <c r="Q4090">
        <v>0</v>
      </c>
      <c r="R4090">
        <v>0</v>
      </c>
      <c r="S4090">
        <v>0</v>
      </c>
      <c r="T4090">
        <v>0</v>
      </c>
      <c r="U4090">
        <v>0</v>
      </c>
      <c r="V4090">
        <v>0</v>
      </c>
      <c r="W4090">
        <v>0</v>
      </c>
      <c r="X4090">
        <v>0</v>
      </c>
      <c r="Y4090">
        <v>0</v>
      </c>
      <c r="Z4090">
        <v>0</v>
      </c>
      <c r="AA4090">
        <v>0</v>
      </c>
      <c r="AB4090">
        <v>0</v>
      </c>
      <c r="AC4090">
        <v>0</v>
      </c>
      <c r="AD4090">
        <v>0</v>
      </c>
      <c r="AE4090">
        <v>0</v>
      </c>
      <c r="AF4090">
        <v>0</v>
      </c>
    </row>
    <row r="4091" spans="1:32">
      <c r="A4091" t="s">
        <v>9694</v>
      </c>
      <c r="B4091" t="s">
        <v>19</v>
      </c>
      <c r="C4091">
        <v>0</v>
      </c>
      <c r="D4091">
        <v>0</v>
      </c>
      <c r="E4091">
        <v>0</v>
      </c>
      <c r="F4091">
        <v>0</v>
      </c>
      <c r="G4091">
        <v>0</v>
      </c>
      <c r="H4091">
        <v>0</v>
      </c>
      <c r="I4091">
        <v>0</v>
      </c>
      <c r="J4091">
        <v>0</v>
      </c>
      <c r="K4091">
        <v>0</v>
      </c>
      <c r="L4091">
        <v>0</v>
      </c>
      <c r="M4091">
        <v>0</v>
      </c>
      <c r="N4091">
        <v>0</v>
      </c>
      <c r="O4091">
        <v>0</v>
      </c>
      <c r="P4091">
        <v>0</v>
      </c>
      <c r="Q4091">
        <v>0</v>
      </c>
      <c r="R4091">
        <v>0</v>
      </c>
      <c r="S4091">
        <v>0</v>
      </c>
      <c r="T4091">
        <v>0</v>
      </c>
      <c r="U4091">
        <v>0</v>
      </c>
      <c r="V4091">
        <v>0</v>
      </c>
      <c r="W4091">
        <v>0</v>
      </c>
      <c r="X4091">
        <v>0</v>
      </c>
      <c r="Y4091">
        <v>0</v>
      </c>
      <c r="Z4091">
        <v>0</v>
      </c>
      <c r="AA4091">
        <v>0</v>
      </c>
      <c r="AB4091">
        <v>0</v>
      </c>
      <c r="AC4091">
        <v>0</v>
      </c>
      <c r="AD4091">
        <v>0</v>
      </c>
      <c r="AE4091">
        <v>0</v>
      </c>
      <c r="AF4091">
        <v>0</v>
      </c>
    </row>
    <row r="4092" spans="1:32">
      <c r="A4092" t="s">
        <v>9695</v>
      </c>
      <c r="B4092" t="s">
        <v>19</v>
      </c>
      <c r="C4092">
        <v>0</v>
      </c>
      <c r="D4092">
        <v>0</v>
      </c>
      <c r="E4092">
        <v>0</v>
      </c>
      <c r="F4092">
        <v>0</v>
      </c>
      <c r="G4092">
        <v>0</v>
      </c>
      <c r="H4092">
        <v>0</v>
      </c>
      <c r="I4092">
        <v>0</v>
      </c>
      <c r="J4092">
        <v>0</v>
      </c>
      <c r="K4092">
        <v>0</v>
      </c>
      <c r="L4092">
        <v>0</v>
      </c>
      <c r="M4092">
        <v>0</v>
      </c>
      <c r="N4092">
        <v>0</v>
      </c>
      <c r="O4092">
        <v>0</v>
      </c>
      <c r="P4092">
        <v>0</v>
      </c>
      <c r="Q4092">
        <v>0</v>
      </c>
      <c r="R4092">
        <v>0</v>
      </c>
      <c r="S4092">
        <v>0</v>
      </c>
      <c r="T4092">
        <v>0</v>
      </c>
      <c r="U4092">
        <v>0</v>
      </c>
      <c r="V4092">
        <v>0</v>
      </c>
      <c r="W4092">
        <v>0</v>
      </c>
      <c r="X4092">
        <v>0</v>
      </c>
      <c r="Y4092">
        <v>0</v>
      </c>
      <c r="Z4092">
        <v>0</v>
      </c>
      <c r="AA4092">
        <v>0</v>
      </c>
      <c r="AB4092">
        <v>0</v>
      </c>
      <c r="AC4092">
        <v>0</v>
      </c>
      <c r="AD4092">
        <v>0</v>
      </c>
      <c r="AE4092">
        <v>0</v>
      </c>
      <c r="AF4092">
        <v>0</v>
      </c>
    </row>
    <row r="4093" spans="1:32">
      <c r="A4093" t="s">
        <v>9696</v>
      </c>
      <c r="B4093" t="s">
        <v>19</v>
      </c>
      <c r="C4093">
        <v>0</v>
      </c>
      <c r="D4093">
        <v>0</v>
      </c>
      <c r="E4093">
        <v>0</v>
      </c>
      <c r="F4093">
        <v>0</v>
      </c>
      <c r="G4093">
        <v>0</v>
      </c>
      <c r="H4093">
        <v>0</v>
      </c>
      <c r="I4093">
        <v>0</v>
      </c>
      <c r="J4093">
        <v>0</v>
      </c>
      <c r="K4093">
        <v>0</v>
      </c>
      <c r="L4093">
        <v>0</v>
      </c>
      <c r="M4093">
        <v>0</v>
      </c>
      <c r="N4093">
        <v>0</v>
      </c>
      <c r="O4093">
        <v>0</v>
      </c>
      <c r="P4093">
        <v>0</v>
      </c>
      <c r="Q4093">
        <v>0</v>
      </c>
      <c r="R4093">
        <v>0</v>
      </c>
      <c r="S4093">
        <v>0</v>
      </c>
      <c r="T4093">
        <v>0</v>
      </c>
      <c r="U4093">
        <v>0</v>
      </c>
      <c r="V4093">
        <v>0</v>
      </c>
      <c r="W4093">
        <v>0</v>
      </c>
      <c r="X4093">
        <v>0</v>
      </c>
      <c r="Y4093">
        <v>0</v>
      </c>
      <c r="Z4093">
        <v>0</v>
      </c>
      <c r="AA4093">
        <v>0</v>
      </c>
      <c r="AB4093">
        <v>0</v>
      </c>
      <c r="AC4093">
        <v>0</v>
      </c>
      <c r="AD4093">
        <v>0</v>
      </c>
      <c r="AE4093">
        <v>0</v>
      </c>
      <c r="AF4093">
        <v>0</v>
      </c>
    </row>
    <row r="4094" spans="1:32">
      <c r="A4094" t="s">
        <v>9697</v>
      </c>
      <c r="B4094" t="s">
        <v>19</v>
      </c>
      <c r="C4094">
        <v>0</v>
      </c>
      <c r="D4094">
        <v>0</v>
      </c>
      <c r="E4094">
        <v>0</v>
      </c>
      <c r="F4094">
        <v>0</v>
      </c>
      <c r="G4094">
        <v>0</v>
      </c>
      <c r="H4094">
        <v>0</v>
      </c>
      <c r="I4094">
        <v>0</v>
      </c>
      <c r="J4094">
        <v>0</v>
      </c>
      <c r="K4094">
        <v>0</v>
      </c>
      <c r="L4094">
        <v>0</v>
      </c>
      <c r="M4094">
        <v>0</v>
      </c>
      <c r="N4094">
        <v>0</v>
      </c>
      <c r="O4094">
        <v>0</v>
      </c>
      <c r="P4094">
        <v>0</v>
      </c>
      <c r="Q4094">
        <v>0</v>
      </c>
      <c r="R4094">
        <v>0</v>
      </c>
      <c r="S4094">
        <v>0</v>
      </c>
      <c r="T4094">
        <v>0</v>
      </c>
      <c r="U4094">
        <v>0</v>
      </c>
      <c r="V4094">
        <v>0</v>
      </c>
      <c r="W4094">
        <v>0</v>
      </c>
      <c r="X4094">
        <v>0</v>
      </c>
      <c r="Y4094">
        <v>0</v>
      </c>
      <c r="Z4094">
        <v>0</v>
      </c>
      <c r="AA4094">
        <v>0</v>
      </c>
      <c r="AB4094">
        <v>0</v>
      </c>
      <c r="AC4094">
        <v>0</v>
      </c>
      <c r="AD4094">
        <v>0</v>
      </c>
      <c r="AE4094">
        <v>0</v>
      </c>
      <c r="AF4094">
        <v>0</v>
      </c>
    </row>
    <row r="4095" spans="1:32">
      <c r="A4095" t="s">
        <v>9698</v>
      </c>
      <c r="B4095" t="s">
        <v>19</v>
      </c>
      <c r="C4095">
        <v>0</v>
      </c>
      <c r="D4095">
        <v>0</v>
      </c>
      <c r="E4095">
        <v>0</v>
      </c>
      <c r="F4095">
        <v>0</v>
      </c>
      <c r="G4095">
        <v>0</v>
      </c>
      <c r="H4095">
        <v>0</v>
      </c>
      <c r="I4095">
        <v>0</v>
      </c>
      <c r="J4095">
        <v>0</v>
      </c>
      <c r="K4095">
        <v>0</v>
      </c>
      <c r="L4095">
        <v>0</v>
      </c>
      <c r="M4095">
        <v>0</v>
      </c>
      <c r="N4095">
        <v>0</v>
      </c>
      <c r="O4095">
        <v>0</v>
      </c>
      <c r="P4095">
        <v>0</v>
      </c>
      <c r="Q4095">
        <v>0</v>
      </c>
      <c r="R4095">
        <v>0</v>
      </c>
      <c r="S4095">
        <v>0</v>
      </c>
      <c r="T4095">
        <v>0</v>
      </c>
      <c r="U4095">
        <v>0</v>
      </c>
      <c r="V4095">
        <v>0</v>
      </c>
      <c r="W4095">
        <v>0</v>
      </c>
      <c r="X4095">
        <v>0</v>
      </c>
      <c r="Y4095">
        <v>0</v>
      </c>
      <c r="Z4095">
        <v>0</v>
      </c>
      <c r="AA4095">
        <v>0</v>
      </c>
      <c r="AB4095">
        <v>0</v>
      </c>
      <c r="AC4095">
        <v>0</v>
      </c>
      <c r="AD4095">
        <v>0</v>
      </c>
      <c r="AE4095">
        <v>0</v>
      </c>
      <c r="AF4095">
        <v>0</v>
      </c>
    </row>
    <row r="4096" spans="1:32">
      <c r="A4096" t="s">
        <v>9699</v>
      </c>
      <c r="B4096" t="s">
        <v>19</v>
      </c>
      <c r="C4096">
        <v>0</v>
      </c>
      <c r="D4096">
        <v>0</v>
      </c>
      <c r="E4096">
        <v>0</v>
      </c>
      <c r="F4096">
        <v>0</v>
      </c>
      <c r="G4096">
        <v>0</v>
      </c>
      <c r="H4096">
        <v>0</v>
      </c>
      <c r="I4096">
        <v>0</v>
      </c>
      <c r="J4096">
        <v>0</v>
      </c>
      <c r="K4096">
        <v>0</v>
      </c>
      <c r="L4096">
        <v>0</v>
      </c>
      <c r="M4096">
        <v>0</v>
      </c>
      <c r="N4096">
        <v>0</v>
      </c>
      <c r="O4096">
        <v>0</v>
      </c>
      <c r="P4096">
        <v>0</v>
      </c>
      <c r="Q4096">
        <v>0</v>
      </c>
      <c r="R4096">
        <v>0</v>
      </c>
      <c r="S4096">
        <v>0</v>
      </c>
      <c r="T4096">
        <v>0</v>
      </c>
      <c r="U4096">
        <v>0</v>
      </c>
      <c r="V4096">
        <v>0</v>
      </c>
      <c r="W4096">
        <v>0</v>
      </c>
      <c r="X4096">
        <v>0</v>
      </c>
      <c r="Y4096">
        <v>0</v>
      </c>
      <c r="Z4096">
        <v>0</v>
      </c>
      <c r="AA4096">
        <v>0</v>
      </c>
      <c r="AB4096">
        <v>0</v>
      </c>
      <c r="AC4096">
        <v>0</v>
      </c>
      <c r="AD4096">
        <v>0</v>
      </c>
      <c r="AE4096">
        <v>0</v>
      </c>
      <c r="AF4096">
        <v>0</v>
      </c>
    </row>
    <row r="4097" spans="1:32">
      <c r="A4097" t="s">
        <v>9700</v>
      </c>
      <c r="B4097" t="s">
        <v>19</v>
      </c>
      <c r="C4097">
        <v>0</v>
      </c>
      <c r="D4097">
        <v>0</v>
      </c>
      <c r="E4097">
        <v>0</v>
      </c>
      <c r="F4097">
        <v>0</v>
      </c>
      <c r="G4097">
        <v>0</v>
      </c>
      <c r="H4097">
        <v>0</v>
      </c>
      <c r="I4097">
        <v>0</v>
      </c>
      <c r="J4097">
        <v>0</v>
      </c>
      <c r="K4097">
        <v>0</v>
      </c>
      <c r="L4097">
        <v>0</v>
      </c>
      <c r="M4097">
        <v>0</v>
      </c>
      <c r="N4097">
        <v>0</v>
      </c>
      <c r="O4097">
        <v>0</v>
      </c>
      <c r="P4097">
        <v>0</v>
      </c>
      <c r="Q4097">
        <v>0</v>
      </c>
      <c r="R4097">
        <v>0</v>
      </c>
      <c r="S4097">
        <v>0</v>
      </c>
      <c r="T4097">
        <v>0</v>
      </c>
      <c r="U4097">
        <v>0</v>
      </c>
      <c r="V4097">
        <v>0</v>
      </c>
      <c r="W4097">
        <v>0</v>
      </c>
      <c r="X4097">
        <v>0</v>
      </c>
      <c r="Y4097">
        <v>0</v>
      </c>
      <c r="Z4097">
        <v>0</v>
      </c>
      <c r="AA4097">
        <v>0</v>
      </c>
      <c r="AB4097">
        <v>0</v>
      </c>
      <c r="AC4097">
        <v>0</v>
      </c>
      <c r="AD4097">
        <v>0</v>
      </c>
      <c r="AE4097">
        <v>0</v>
      </c>
      <c r="AF4097">
        <v>0</v>
      </c>
    </row>
    <row r="4098" spans="1:32">
      <c r="A4098" t="s">
        <v>9701</v>
      </c>
      <c r="B4098" t="s">
        <v>19</v>
      </c>
      <c r="C4098">
        <v>0</v>
      </c>
      <c r="D4098">
        <v>0</v>
      </c>
      <c r="E4098">
        <v>0</v>
      </c>
      <c r="F4098">
        <v>0</v>
      </c>
      <c r="G4098">
        <v>0</v>
      </c>
      <c r="H4098">
        <v>0</v>
      </c>
      <c r="I4098">
        <v>0</v>
      </c>
      <c r="J4098">
        <v>0</v>
      </c>
      <c r="K4098">
        <v>0</v>
      </c>
      <c r="L4098">
        <v>0</v>
      </c>
      <c r="M4098">
        <v>0</v>
      </c>
      <c r="N4098">
        <v>0</v>
      </c>
      <c r="O4098">
        <v>0</v>
      </c>
      <c r="P4098">
        <v>0</v>
      </c>
      <c r="Q4098">
        <v>0</v>
      </c>
      <c r="R4098">
        <v>0</v>
      </c>
      <c r="S4098">
        <v>0</v>
      </c>
      <c r="T4098">
        <v>0</v>
      </c>
      <c r="U4098">
        <v>0</v>
      </c>
      <c r="V4098">
        <v>0</v>
      </c>
      <c r="W4098">
        <v>0</v>
      </c>
      <c r="X4098">
        <v>0</v>
      </c>
      <c r="Y4098">
        <v>0</v>
      </c>
      <c r="Z4098">
        <v>0</v>
      </c>
      <c r="AA4098">
        <v>0</v>
      </c>
      <c r="AB4098">
        <v>0</v>
      </c>
      <c r="AC4098">
        <v>0</v>
      </c>
      <c r="AD4098">
        <v>0</v>
      </c>
      <c r="AE4098">
        <v>0</v>
      </c>
      <c r="AF4098">
        <v>0</v>
      </c>
    </row>
    <row r="4099" spans="1:32">
      <c r="A4099" t="s">
        <v>9702</v>
      </c>
      <c r="B4099" t="s">
        <v>19</v>
      </c>
      <c r="C4099">
        <v>0</v>
      </c>
      <c r="D4099">
        <v>0</v>
      </c>
      <c r="E4099">
        <v>0</v>
      </c>
      <c r="F4099">
        <v>0</v>
      </c>
      <c r="G4099">
        <v>0</v>
      </c>
      <c r="H4099">
        <v>0</v>
      </c>
      <c r="I4099">
        <v>0</v>
      </c>
      <c r="J4099">
        <v>0</v>
      </c>
      <c r="K4099">
        <v>0</v>
      </c>
      <c r="L4099">
        <v>0</v>
      </c>
      <c r="M4099">
        <v>0</v>
      </c>
      <c r="N4099">
        <v>0</v>
      </c>
      <c r="O4099">
        <v>0</v>
      </c>
      <c r="P4099">
        <v>0</v>
      </c>
      <c r="Q4099">
        <v>0</v>
      </c>
      <c r="R4099">
        <v>0</v>
      </c>
      <c r="S4099">
        <v>0</v>
      </c>
      <c r="T4099">
        <v>0</v>
      </c>
      <c r="U4099">
        <v>0</v>
      </c>
      <c r="V4099">
        <v>0</v>
      </c>
      <c r="W4099">
        <v>0</v>
      </c>
      <c r="X4099">
        <v>0</v>
      </c>
      <c r="Y4099">
        <v>0</v>
      </c>
      <c r="Z4099">
        <v>0</v>
      </c>
      <c r="AA4099">
        <v>0</v>
      </c>
      <c r="AB4099">
        <v>0</v>
      </c>
      <c r="AC4099">
        <v>0</v>
      </c>
      <c r="AD4099">
        <v>0</v>
      </c>
      <c r="AE4099">
        <v>0</v>
      </c>
      <c r="AF4099">
        <v>0</v>
      </c>
    </row>
    <row r="4100" spans="1:32">
      <c r="A4100" t="s">
        <v>9703</v>
      </c>
      <c r="B4100" t="s">
        <v>19</v>
      </c>
      <c r="C4100">
        <v>0</v>
      </c>
      <c r="D4100">
        <v>0</v>
      </c>
      <c r="E4100">
        <v>0</v>
      </c>
      <c r="F4100">
        <v>0</v>
      </c>
      <c r="G4100">
        <v>0</v>
      </c>
      <c r="H4100">
        <v>0</v>
      </c>
      <c r="I4100">
        <v>0</v>
      </c>
      <c r="J4100">
        <v>0</v>
      </c>
      <c r="K4100">
        <v>0</v>
      </c>
      <c r="L4100">
        <v>0</v>
      </c>
      <c r="M4100">
        <v>0</v>
      </c>
      <c r="N4100">
        <v>0</v>
      </c>
      <c r="O4100">
        <v>0</v>
      </c>
      <c r="P4100">
        <v>0</v>
      </c>
      <c r="Q4100">
        <v>0</v>
      </c>
      <c r="R4100">
        <v>0</v>
      </c>
      <c r="S4100">
        <v>0</v>
      </c>
      <c r="T4100">
        <v>0</v>
      </c>
      <c r="U4100">
        <v>0</v>
      </c>
      <c r="V4100">
        <v>0</v>
      </c>
      <c r="W4100">
        <v>0</v>
      </c>
      <c r="X4100">
        <v>0</v>
      </c>
      <c r="Y4100">
        <v>0</v>
      </c>
      <c r="Z4100">
        <v>0</v>
      </c>
      <c r="AA4100">
        <v>0</v>
      </c>
      <c r="AB4100">
        <v>0</v>
      </c>
      <c r="AC4100">
        <v>0</v>
      </c>
      <c r="AD4100">
        <v>0</v>
      </c>
      <c r="AE4100">
        <v>0</v>
      </c>
      <c r="AF4100">
        <v>0</v>
      </c>
    </row>
    <row r="4101" spans="1:32">
      <c r="A4101" t="s">
        <v>9704</v>
      </c>
      <c r="B4101" t="s">
        <v>19</v>
      </c>
      <c r="C4101">
        <v>0</v>
      </c>
      <c r="D4101">
        <v>0</v>
      </c>
      <c r="E4101">
        <v>0</v>
      </c>
      <c r="F4101">
        <v>0</v>
      </c>
      <c r="G4101">
        <v>0</v>
      </c>
      <c r="H4101">
        <v>0</v>
      </c>
      <c r="I4101">
        <v>0</v>
      </c>
      <c r="J4101">
        <v>0</v>
      </c>
      <c r="K4101">
        <v>0</v>
      </c>
      <c r="L4101">
        <v>0</v>
      </c>
      <c r="M4101">
        <v>0</v>
      </c>
      <c r="N4101">
        <v>0</v>
      </c>
      <c r="O4101">
        <v>0</v>
      </c>
      <c r="P4101">
        <v>0</v>
      </c>
      <c r="Q4101">
        <v>0</v>
      </c>
      <c r="R4101">
        <v>0</v>
      </c>
      <c r="S4101">
        <v>0</v>
      </c>
      <c r="T4101">
        <v>0</v>
      </c>
      <c r="U4101">
        <v>0</v>
      </c>
      <c r="V4101">
        <v>0</v>
      </c>
      <c r="W4101">
        <v>0</v>
      </c>
      <c r="X4101">
        <v>0</v>
      </c>
      <c r="Y4101">
        <v>0</v>
      </c>
      <c r="Z4101">
        <v>0</v>
      </c>
      <c r="AA4101">
        <v>0</v>
      </c>
      <c r="AB4101">
        <v>0</v>
      </c>
      <c r="AC4101">
        <v>0</v>
      </c>
      <c r="AD4101">
        <v>0</v>
      </c>
      <c r="AE4101">
        <v>0</v>
      </c>
      <c r="AF4101">
        <v>0</v>
      </c>
    </row>
    <row r="4102" spans="1:32">
      <c r="A4102" t="s">
        <v>9705</v>
      </c>
      <c r="B4102" t="s">
        <v>19</v>
      </c>
      <c r="C4102">
        <v>0</v>
      </c>
      <c r="D4102">
        <v>0</v>
      </c>
      <c r="E4102">
        <v>0</v>
      </c>
      <c r="F4102">
        <v>0</v>
      </c>
      <c r="G4102">
        <v>0</v>
      </c>
      <c r="H4102">
        <v>0</v>
      </c>
      <c r="I4102">
        <v>0</v>
      </c>
      <c r="J4102">
        <v>0</v>
      </c>
      <c r="K4102">
        <v>0</v>
      </c>
      <c r="L4102">
        <v>0</v>
      </c>
      <c r="M4102">
        <v>0</v>
      </c>
      <c r="N4102">
        <v>0</v>
      </c>
      <c r="O4102">
        <v>0</v>
      </c>
      <c r="P4102">
        <v>0</v>
      </c>
      <c r="Q4102">
        <v>0</v>
      </c>
      <c r="R4102">
        <v>0</v>
      </c>
      <c r="S4102">
        <v>0</v>
      </c>
      <c r="T4102">
        <v>0</v>
      </c>
      <c r="U4102">
        <v>0</v>
      </c>
      <c r="V4102">
        <v>0</v>
      </c>
      <c r="W4102">
        <v>0</v>
      </c>
      <c r="X4102">
        <v>0</v>
      </c>
      <c r="Y4102">
        <v>0</v>
      </c>
      <c r="Z4102">
        <v>0</v>
      </c>
      <c r="AA4102">
        <v>0</v>
      </c>
      <c r="AB4102">
        <v>0</v>
      </c>
      <c r="AC4102">
        <v>0</v>
      </c>
      <c r="AD4102">
        <v>0</v>
      </c>
      <c r="AE4102">
        <v>0</v>
      </c>
      <c r="AF4102">
        <v>0</v>
      </c>
    </row>
    <row r="4103" spans="1:32">
      <c r="A4103" t="s">
        <v>9706</v>
      </c>
      <c r="B4103" t="s">
        <v>19</v>
      </c>
      <c r="C4103">
        <v>0</v>
      </c>
      <c r="D4103">
        <v>0</v>
      </c>
      <c r="E4103">
        <v>0</v>
      </c>
      <c r="F4103">
        <v>0</v>
      </c>
      <c r="G4103">
        <v>0</v>
      </c>
      <c r="H4103">
        <v>0</v>
      </c>
      <c r="I4103">
        <v>0</v>
      </c>
      <c r="J4103">
        <v>0</v>
      </c>
      <c r="K4103">
        <v>0</v>
      </c>
      <c r="L4103">
        <v>0</v>
      </c>
      <c r="M4103">
        <v>0</v>
      </c>
      <c r="N4103">
        <v>0</v>
      </c>
      <c r="O4103">
        <v>0</v>
      </c>
      <c r="P4103">
        <v>0</v>
      </c>
      <c r="Q4103">
        <v>0</v>
      </c>
      <c r="R4103">
        <v>0</v>
      </c>
      <c r="S4103">
        <v>0</v>
      </c>
      <c r="T4103">
        <v>0</v>
      </c>
      <c r="U4103">
        <v>0</v>
      </c>
      <c r="V4103">
        <v>0</v>
      </c>
      <c r="W4103">
        <v>0</v>
      </c>
      <c r="X4103">
        <v>0</v>
      </c>
      <c r="Y4103">
        <v>0</v>
      </c>
      <c r="Z4103">
        <v>0</v>
      </c>
      <c r="AA4103">
        <v>0</v>
      </c>
      <c r="AB4103">
        <v>0</v>
      </c>
      <c r="AC4103">
        <v>0</v>
      </c>
      <c r="AD4103">
        <v>0</v>
      </c>
      <c r="AE4103">
        <v>0</v>
      </c>
      <c r="AF4103">
        <v>0</v>
      </c>
    </row>
    <row r="4104" spans="1:32">
      <c r="A4104" t="s">
        <v>9707</v>
      </c>
      <c r="B4104" t="s">
        <v>19</v>
      </c>
      <c r="C4104">
        <v>0</v>
      </c>
      <c r="D4104">
        <v>0</v>
      </c>
      <c r="E4104">
        <v>0</v>
      </c>
      <c r="F4104">
        <v>0</v>
      </c>
      <c r="G4104">
        <v>0</v>
      </c>
      <c r="H4104">
        <v>0</v>
      </c>
      <c r="I4104">
        <v>0</v>
      </c>
      <c r="J4104">
        <v>0</v>
      </c>
      <c r="K4104">
        <v>0</v>
      </c>
      <c r="L4104">
        <v>0</v>
      </c>
      <c r="M4104">
        <v>0</v>
      </c>
      <c r="N4104">
        <v>0</v>
      </c>
      <c r="O4104">
        <v>0</v>
      </c>
      <c r="P4104">
        <v>0</v>
      </c>
      <c r="Q4104">
        <v>0</v>
      </c>
      <c r="R4104">
        <v>0</v>
      </c>
      <c r="S4104">
        <v>0</v>
      </c>
      <c r="T4104">
        <v>0</v>
      </c>
      <c r="U4104">
        <v>0</v>
      </c>
      <c r="V4104">
        <v>0</v>
      </c>
      <c r="W4104">
        <v>0</v>
      </c>
      <c r="X4104">
        <v>0</v>
      </c>
      <c r="Y4104">
        <v>0</v>
      </c>
      <c r="Z4104">
        <v>0</v>
      </c>
      <c r="AA4104">
        <v>0</v>
      </c>
      <c r="AB4104">
        <v>0</v>
      </c>
      <c r="AC4104">
        <v>0</v>
      </c>
      <c r="AD4104">
        <v>0</v>
      </c>
      <c r="AE4104">
        <v>0</v>
      </c>
      <c r="AF4104">
        <v>0</v>
      </c>
    </row>
    <row r="4105" spans="1:32">
      <c r="A4105" t="s">
        <v>9708</v>
      </c>
      <c r="B4105" t="s">
        <v>19</v>
      </c>
      <c r="C4105">
        <v>0</v>
      </c>
      <c r="D4105">
        <v>0</v>
      </c>
      <c r="E4105">
        <v>0</v>
      </c>
      <c r="F4105">
        <v>0</v>
      </c>
      <c r="G4105">
        <v>0</v>
      </c>
      <c r="H4105">
        <v>0</v>
      </c>
      <c r="I4105">
        <v>0</v>
      </c>
      <c r="J4105">
        <v>0</v>
      </c>
      <c r="K4105">
        <v>0</v>
      </c>
      <c r="L4105">
        <v>0</v>
      </c>
      <c r="M4105">
        <v>0</v>
      </c>
      <c r="N4105">
        <v>0</v>
      </c>
      <c r="O4105">
        <v>0</v>
      </c>
      <c r="P4105">
        <v>0</v>
      </c>
      <c r="Q4105">
        <v>0</v>
      </c>
      <c r="R4105">
        <v>0</v>
      </c>
      <c r="S4105">
        <v>0</v>
      </c>
      <c r="T4105">
        <v>0</v>
      </c>
      <c r="U4105">
        <v>0</v>
      </c>
      <c r="V4105">
        <v>0</v>
      </c>
      <c r="W4105">
        <v>0</v>
      </c>
      <c r="X4105">
        <v>0</v>
      </c>
      <c r="Y4105">
        <v>0</v>
      </c>
      <c r="Z4105">
        <v>0</v>
      </c>
      <c r="AA4105">
        <v>0</v>
      </c>
      <c r="AB4105">
        <v>0</v>
      </c>
      <c r="AC4105">
        <v>0</v>
      </c>
      <c r="AD4105">
        <v>0</v>
      </c>
      <c r="AE4105">
        <v>0</v>
      </c>
      <c r="AF4105">
        <v>0</v>
      </c>
    </row>
    <row r="4106" spans="1:32">
      <c r="A4106" t="s">
        <v>9709</v>
      </c>
      <c r="B4106" t="s">
        <v>19</v>
      </c>
      <c r="C4106">
        <v>0</v>
      </c>
      <c r="D4106">
        <v>0</v>
      </c>
      <c r="E4106">
        <v>0</v>
      </c>
      <c r="F4106">
        <v>0</v>
      </c>
      <c r="G4106">
        <v>0</v>
      </c>
      <c r="H4106">
        <v>0</v>
      </c>
      <c r="I4106">
        <v>0</v>
      </c>
      <c r="J4106">
        <v>0</v>
      </c>
      <c r="K4106">
        <v>0</v>
      </c>
      <c r="L4106">
        <v>0</v>
      </c>
      <c r="M4106">
        <v>0</v>
      </c>
      <c r="N4106">
        <v>0</v>
      </c>
      <c r="O4106">
        <v>0</v>
      </c>
      <c r="P4106">
        <v>0</v>
      </c>
      <c r="Q4106">
        <v>0</v>
      </c>
      <c r="R4106">
        <v>0</v>
      </c>
      <c r="S4106">
        <v>0</v>
      </c>
      <c r="T4106">
        <v>0</v>
      </c>
      <c r="U4106">
        <v>0</v>
      </c>
      <c r="V4106">
        <v>0</v>
      </c>
      <c r="W4106">
        <v>0</v>
      </c>
      <c r="X4106">
        <v>0</v>
      </c>
      <c r="Y4106">
        <v>0</v>
      </c>
      <c r="Z4106">
        <v>0</v>
      </c>
      <c r="AA4106">
        <v>0</v>
      </c>
      <c r="AB4106">
        <v>0</v>
      </c>
      <c r="AC4106">
        <v>0</v>
      </c>
      <c r="AD4106">
        <v>0</v>
      </c>
      <c r="AE4106">
        <v>0</v>
      </c>
      <c r="AF4106">
        <v>0</v>
      </c>
    </row>
    <row r="4107" spans="1:32">
      <c r="A4107" t="s">
        <v>9710</v>
      </c>
      <c r="B4107" t="s">
        <v>19</v>
      </c>
      <c r="C4107">
        <v>0</v>
      </c>
      <c r="D4107">
        <v>0</v>
      </c>
      <c r="E4107">
        <v>0</v>
      </c>
      <c r="F4107">
        <v>0</v>
      </c>
      <c r="G4107">
        <v>0</v>
      </c>
      <c r="H4107">
        <v>0</v>
      </c>
      <c r="I4107">
        <v>0</v>
      </c>
      <c r="J4107">
        <v>0</v>
      </c>
      <c r="K4107">
        <v>0</v>
      </c>
      <c r="L4107">
        <v>0</v>
      </c>
      <c r="M4107">
        <v>0</v>
      </c>
      <c r="N4107">
        <v>0</v>
      </c>
      <c r="O4107">
        <v>0</v>
      </c>
      <c r="P4107">
        <v>0</v>
      </c>
      <c r="Q4107">
        <v>0</v>
      </c>
      <c r="R4107">
        <v>0</v>
      </c>
      <c r="S4107">
        <v>0</v>
      </c>
      <c r="T4107">
        <v>0</v>
      </c>
      <c r="U4107">
        <v>0</v>
      </c>
      <c r="V4107">
        <v>0</v>
      </c>
      <c r="W4107">
        <v>0</v>
      </c>
      <c r="X4107">
        <v>0</v>
      </c>
      <c r="Y4107">
        <v>0</v>
      </c>
      <c r="Z4107">
        <v>0</v>
      </c>
      <c r="AA4107">
        <v>0</v>
      </c>
      <c r="AB4107">
        <v>0</v>
      </c>
      <c r="AC4107">
        <v>0</v>
      </c>
      <c r="AD4107">
        <v>0</v>
      </c>
      <c r="AE4107">
        <v>0</v>
      </c>
      <c r="AF4107">
        <v>0</v>
      </c>
    </row>
    <row r="4108" spans="1:32">
      <c r="A4108" t="s">
        <v>9711</v>
      </c>
      <c r="B4108" t="s">
        <v>19</v>
      </c>
      <c r="C4108">
        <v>0</v>
      </c>
      <c r="D4108">
        <v>0</v>
      </c>
      <c r="E4108">
        <v>0</v>
      </c>
      <c r="F4108">
        <v>0</v>
      </c>
      <c r="G4108">
        <v>0</v>
      </c>
      <c r="H4108">
        <v>0</v>
      </c>
      <c r="I4108">
        <v>0</v>
      </c>
      <c r="J4108">
        <v>0</v>
      </c>
      <c r="K4108">
        <v>0</v>
      </c>
      <c r="L4108">
        <v>0</v>
      </c>
      <c r="M4108">
        <v>0</v>
      </c>
      <c r="N4108">
        <v>0</v>
      </c>
      <c r="O4108">
        <v>0</v>
      </c>
      <c r="P4108">
        <v>0</v>
      </c>
      <c r="Q4108">
        <v>0</v>
      </c>
      <c r="R4108">
        <v>0</v>
      </c>
      <c r="S4108">
        <v>0</v>
      </c>
      <c r="T4108">
        <v>0</v>
      </c>
      <c r="U4108">
        <v>0</v>
      </c>
      <c r="V4108">
        <v>0</v>
      </c>
      <c r="W4108">
        <v>0</v>
      </c>
      <c r="X4108">
        <v>0</v>
      </c>
      <c r="Y4108">
        <v>0</v>
      </c>
      <c r="Z4108">
        <v>0</v>
      </c>
      <c r="AA4108">
        <v>0</v>
      </c>
      <c r="AB4108">
        <v>0</v>
      </c>
      <c r="AC4108">
        <v>0</v>
      </c>
      <c r="AD4108">
        <v>0</v>
      </c>
      <c r="AE4108">
        <v>0</v>
      </c>
      <c r="AF4108">
        <v>0</v>
      </c>
    </row>
    <row r="4109" spans="1:32">
      <c r="A4109" t="s">
        <v>9712</v>
      </c>
      <c r="B4109" t="s">
        <v>19</v>
      </c>
      <c r="C4109">
        <v>0</v>
      </c>
      <c r="D4109">
        <v>0</v>
      </c>
      <c r="E4109">
        <v>0</v>
      </c>
      <c r="F4109">
        <v>0</v>
      </c>
      <c r="G4109">
        <v>0</v>
      </c>
      <c r="H4109">
        <v>0</v>
      </c>
      <c r="I4109">
        <v>0</v>
      </c>
      <c r="J4109">
        <v>0</v>
      </c>
      <c r="K4109">
        <v>0</v>
      </c>
      <c r="L4109">
        <v>0</v>
      </c>
      <c r="M4109">
        <v>0</v>
      </c>
      <c r="N4109">
        <v>0</v>
      </c>
      <c r="O4109">
        <v>0</v>
      </c>
      <c r="P4109">
        <v>0</v>
      </c>
      <c r="Q4109">
        <v>0</v>
      </c>
      <c r="R4109">
        <v>0</v>
      </c>
      <c r="S4109">
        <v>0</v>
      </c>
      <c r="T4109">
        <v>0</v>
      </c>
      <c r="U4109">
        <v>0</v>
      </c>
      <c r="V4109">
        <v>0</v>
      </c>
      <c r="W4109">
        <v>0</v>
      </c>
      <c r="X4109">
        <v>0</v>
      </c>
      <c r="Y4109">
        <v>0</v>
      </c>
      <c r="Z4109">
        <v>0</v>
      </c>
      <c r="AA4109">
        <v>0</v>
      </c>
      <c r="AB4109">
        <v>0</v>
      </c>
      <c r="AC4109">
        <v>0</v>
      </c>
      <c r="AD4109">
        <v>0</v>
      </c>
      <c r="AE4109">
        <v>0</v>
      </c>
      <c r="AF4109">
        <v>0</v>
      </c>
    </row>
    <row r="4110" spans="1:32">
      <c r="A4110" t="s">
        <v>9713</v>
      </c>
      <c r="B4110" t="s">
        <v>19</v>
      </c>
      <c r="C4110">
        <v>0</v>
      </c>
      <c r="D4110">
        <v>0</v>
      </c>
      <c r="E4110">
        <v>0</v>
      </c>
      <c r="F4110">
        <v>0</v>
      </c>
      <c r="G4110">
        <v>0</v>
      </c>
      <c r="H4110">
        <v>0</v>
      </c>
      <c r="I4110">
        <v>0</v>
      </c>
      <c r="J4110">
        <v>0</v>
      </c>
      <c r="K4110">
        <v>0</v>
      </c>
      <c r="L4110">
        <v>0</v>
      </c>
      <c r="M4110">
        <v>0</v>
      </c>
      <c r="N4110">
        <v>0</v>
      </c>
      <c r="O4110">
        <v>0</v>
      </c>
      <c r="P4110">
        <v>0</v>
      </c>
      <c r="Q4110">
        <v>0</v>
      </c>
      <c r="R4110">
        <v>0</v>
      </c>
      <c r="S4110">
        <v>0</v>
      </c>
      <c r="T4110">
        <v>0</v>
      </c>
      <c r="U4110">
        <v>0</v>
      </c>
      <c r="V4110">
        <v>0</v>
      </c>
      <c r="W4110">
        <v>0</v>
      </c>
      <c r="X4110">
        <v>0</v>
      </c>
      <c r="Y4110">
        <v>0</v>
      </c>
      <c r="Z4110">
        <v>0</v>
      </c>
      <c r="AA4110">
        <v>0</v>
      </c>
      <c r="AB4110">
        <v>0</v>
      </c>
      <c r="AC4110">
        <v>0</v>
      </c>
      <c r="AD4110">
        <v>0</v>
      </c>
      <c r="AE4110">
        <v>0</v>
      </c>
      <c r="AF4110">
        <v>0</v>
      </c>
    </row>
    <row r="4111" spans="1:32">
      <c r="A4111" t="s">
        <v>9714</v>
      </c>
      <c r="B4111" t="s">
        <v>19</v>
      </c>
      <c r="C4111">
        <v>0</v>
      </c>
      <c r="D4111">
        <v>0</v>
      </c>
      <c r="E4111">
        <v>0</v>
      </c>
      <c r="F4111">
        <v>0</v>
      </c>
      <c r="G4111">
        <v>0</v>
      </c>
      <c r="H4111">
        <v>0</v>
      </c>
      <c r="I4111">
        <v>0</v>
      </c>
      <c r="J4111">
        <v>0</v>
      </c>
      <c r="K4111">
        <v>0</v>
      </c>
      <c r="L4111">
        <v>0</v>
      </c>
      <c r="M4111">
        <v>0</v>
      </c>
      <c r="N4111">
        <v>0</v>
      </c>
      <c r="O4111">
        <v>0</v>
      </c>
      <c r="P4111">
        <v>0</v>
      </c>
      <c r="Q4111">
        <v>0</v>
      </c>
      <c r="R4111">
        <v>0</v>
      </c>
      <c r="S4111">
        <v>0</v>
      </c>
      <c r="T4111">
        <v>0</v>
      </c>
      <c r="U4111">
        <v>0</v>
      </c>
      <c r="V4111">
        <v>0</v>
      </c>
      <c r="W4111">
        <v>0</v>
      </c>
      <c r="X4111">
        <v>0</v>
      </c>
      <c r="Y4111">
        <v>0</v>
      </c>
      <c r="Z4111">
        <v>0</v>
      </c>
      <c r="AA4111">
        <v>0</v>
      </c>
      <c r="AB4111">
        <v>0</v>
      </c>
      <c r="AC4111">
        <v>0</v>
      </c>
      <c r="AD4111">
        <v>0</v>
      </c>
      <c r="AE4111">
        <v>0</v>
      </c>
      <c r="AF4111">
        <v>0</v>
      </c>
    </row>
    <row r="4112" spans="1:32">
      <c r="A4112" t="s">
        <v>9715</v>
      </c>
      <c r="B4112" t="s">
        <v>19</v>
      </c>
      <c r="C4112">
        <v>0</v>
      </c>
      <c r="D4112">
        <v>0</v>
      </c>
      <c r="E4112">
        <v>0</v>
      </c>
      <c r="F4112">
        <v>0</v>
      </c>
      <c r="G4112">
        <v>0</v>
      </c>
      <c r="H4112">
        <v>0</v>
      </c>
      <c r="I4112">
        <v>0</v>
      </c>
      <c r="J4112">
        <v>0</v>
      </c>
      <c r="K4112">
        <v>0</v>
      </c>
      <c r="L4112">
        <v>0</v>
      </c>
      <c r="M4112">
        <v>0</v>
      </c>
      <c r="N4112">
        <v>0</v>
      </c>
      <c r="O4112">
        <v>0</v>
      </c>
      <c r="P4112">
        <v>0</v>
      </c>
      <c r="Q4112">
        <v>0</v>
      </c>
      <c r="R4112">
        <v>0</v>
      </c>
      <c r="S4112">
        <v>0</v>
      </c>
      <c r="T4112">
        <v>0</v>
      </c>
      <c r="U4112">
        <v>0</v>
      </c>
      <c r="V4112">
        <v>0</v>
      </c>
      <c r="W4112">
        <v>0</v>
      </c>
      <c r="X4112">
        <v>0</v>
      </c>
      <c r="Y4112">
        <v>0</v>
      </c>
      <c r="Z4112">
        <v>0</v>
      </c>
      <c r="AA4112">
        <v>0</v>
      </c>
      <c r="AB4112">
        <v>0</v>
      </c>
      <c r="AC4112">
        <v>0</v>
      </c>
      <c r="AD4112">
        <v>0</v>
      </c>
      <c r="AE4112">
        <v>0</v>
      </c>
      <c r="AF4112">
        <v>0</v>
      </c>
    </row>
    <row r="4113" spans="1:32">
      <c r="A4113" t="s">
        <v>9716</v>
      </c>
      <c r="B4113" t="s">
        <v>19</v>
      </c>
      <c r="C4113">
        <v>0</v>
      </c>
      <c r="D4113">
        <v>0</v>
      </c>
      <c r="E4113">
        <v>0</v>
      </c>
      <c r="F4113">
        <v>0</v>
      </c>
      <c r="G4113">
        <v>0</v>
      </c>
      <c r="H4113">
        <v>0</v>
      </c>
      <c r="I4113">
        <v>0</v>
      </c>
      <c r="J4113">
        <v>0</v>
      </c>
      <c r="K4113">
        <v>0</v>
      </c>
      <c r="L4113">
        <v>0</v>
      </c>
      <c r="M4113">
        <v>0</v>
      </c>
      <c r="N4113">
        <v>0</v>
      </c>
      <c r="O4113">
        <v>0</v>
      </c>
      <c r="P4113">
        <v>0</v>
      </c>
      <c r="Q4113">
        <v>0</v>
      </c>
      <c r="R4113">
        <v>0</v>
      </c>
      <c r="S4113">
        <v>0</v>
      </c>
      <c r="T4113">
        <v>0</v>
      </c>
      <c r="U4113">
        <v>0</v>
      </c>
      <c r="V4113">
        <v>0</v>
      </c>
      <c r="W4113">
        <v>0</v>
      </c>
      <c r="X4113">
        <v>0</v>
      </c>
      <c r="Y4113">
        <v>0</v>
      </c>
      <c r="Z4113">
        <v>0</v>
      </c>
      <c r="AA4113">
        <v>0</v>
      </c>
      <c r="AB4113">
        <v>0</v>
      </c>
      <c r="AC4113">
        <v>0</v>
      </c>
      <c r="AD4113">
        <v>0</v>
      </c>
      <c r="AE4113">
        <v>0</v>
      </c>
      <c r="AF4113">
        <v>0</v>
      </c>
    </row>
    <row r="4114" spans="1:32">
      <c r="A4114" t="s">
        <v>9717</v>
      </c>
      <c r="B4114" t="s">
        <v>19</v>
      </c>
      <c r="C4114">
        <v>0</v>
      </c>
      <c r="D4114">
        <v>0</v>
      </c>
      <c r="E4114">
        <v>0</v>
      </c>
      <c r="F4114">
        <v>0</v>
      </c>
      <c r="G4114">
        <v>0</v>
      </c>
      <c r="H4114">
        <v>0</v>
      </c>
      <c r="I4114">
        <v>0</v>
      </c>
      <c r="J4114">
        <v>0</v>
      </c>
      <c r="K4114">
        <v>0</v>
      </c>
      <c r="L4114">
        <v>0</v>
      </c>
      <c r="M4114">
        <v>0</v>
      </c>
      <c r="N4114">
        <v>0</v>
      </c>
      <c r="O4114">
        <v>0</v>
      </c>
      <c r="P4114">
        <v>0</v>
      </c>
      <c r="Q4114">
        <v>0</v>
      </c>
      <c r="R4114">
        <v>0</v>
      </c>
      <c r="S4114">
        <v>0</v>
      </c>
      <c r="T4114">
        <v>0</v>
      </c>
      <c r="U4114">
        <v>0</v>
      </c>
      <c r="V4114">
        <v>0</v>
      </c>
      <c r="W4114">
        <v>0</v>
      </c>
      <c r="X4114">
        <v>0</v>
      </c>
      <c r="Y4114">
        <v>0</v>
      </c>
      <c r="Z4114">
        <v>0</v>
      </c>
      <c r="AA4114">
        <v>0</v>
      </c>
      <c r="AB4114">
        <v>0</v>
      </c>
      <c r="AC4114">
        <v>0</v>
      </c>
      <c r="AD4114">
        <v>0</v>
      </c>
      <c r="AE4114">
        <v>0</v>
      </c>
      <c r="AF4114">
        <v>0</v>
      </c>
    </row>
    <row r="4115" spans="1:32">
      <c r="A4115" t="s">
        <v>9718</v>
      </c>
      <c r="B4115" t="s">
        <v>19</v>
      </c>
      <c r="C4115">
        <v>0</v>
      </c>
      <c r="D4115">
        <v>0</v>
      </c>
      <c r="E4115">
        <v>0</v>
      </c>
      <c r="F4115">
        <v>0</v>
      </c>
      <c r="G4115">
        <v>0</v>
      </c>
      <c r="H4115">
        <v>0</v>
      </c>
      <c r="I4115">
        <v>0</v>
      </c>
      <c r="J4115">
        <v>0</v>
      </c>
      <c r="K4115">
        <v>0</v>
      </c>
      <c r="L4115">
        <v>0</v>
      </c>
      <c r="M4115">
        <v>0</v>
      </c>
      <c r="N4115">
        <v>0</v>
      </c>
      <c r="O4115">
        <v>0</v>
      </c>
      <c r="P4115">
        <v>0</v>
      </c>
      <c r="Q4115">
        <v>0</v>
      </c>
      <c r="R4115">
        <v>0</v>
      </c>
      <c r="S4115">
        <v>0</v>
      </c>
      <c r="T4115">
        <v>0</v>
      </c>
      <c r="U4115">
        <v>0</v>
      </c>
      <c r="V4115">
        <v>0</v>
      </c>
      <c r="W4115">
        <v>0</v>
      </c>
      <c r="X4115">
        <v>0</v>
      </c>
      <c r="Y4115">
        <v>0</v>
      </c>
      <c r="Z4115">
        <v>0</v>
      </c>
      <c r="AA4115">
        <v>0</v>
      </c>
      <c r="AB4115">
        <v>0</v>
      </c>
      <c r="AC4115">
        <v>0</v>
      </c>
      <c r="AD4115">
        <v>0</v>
      </c>
      <c r="AE4115">
        <v>0</v>
      </c>
      <c r="AF4115">
        <v>0</v>
      </c>
    </row>
    <row r="4116" spans="1:32">
      <c r="A4116" t="s">
        <v>9719</v>
      </c>
      <c r="B4116" t="s">
        <v>19</v>
      </c>
      <c r="C4116">
        <v>0</v>
      </c>
      <c r="D4116">
        <v>0</v>
      </c>
      <c r="E4116">
        <v>0</v>
      </c>
      <c r="F4116">
        <v>0</v>
      </c>
      <c r="G4116">
        <v>0</v>
      </c>
      <c r="H4116">
        <v>0</v>
      </c>
      <c r="I4116">
        <v>0</v>
      </c>
      <c r="J4116">
        <v>0</v>
      </c>
      <c r="K4116">
        <v>0</v>
      </c>
      <c r="L4116">
        <v>0</v>
      </c>
      <c r="M4116">
        <v>0</v>
      </c>
      <c r="N4116">
        <v>0</v>
      </c>
      <c r="O4116">
        <v>0</v>
      </c>
      <c r="P4116">
        <v>0</v>
      </c>
      <c r="Q4116">
        <v>0</v>
      </c>
      <c r="R4116">
        <v>0</v>
      </c>
      <c r="S4116">
        <v>0</v>
      </c>
      <c r="T4116">
        <v>0</v>
      </c>
      <c r="U4116">
        <v>0</v>
      </c>
      <c r="V4116">
        <v>0</v>
      </c>
      <c r="W4116">
        <v>0</v>
      </c>
      <c r="X4116">
        <v>0</v>
      </c>
      <c r="Y4116">
        <v>0</v>
      </c>
      <c r="Z4116">
        <v>0</v>
      </c>
      <c r="AA4116">
        <v>0</v>
      </c>
      <c r="AB4116">
        <v>0</v>
      </c>
      <c r="AC4116">
        <v>0</v>
      </c>
      <c r="AD4116">
        <v>0</v>
      </c>
      <c r="AE4116">
        <v>0</v>
      </c>
      <c r="AF4116">
        <v>0</v>
      </c>
    </row>
    <row r="4117" spans="1:32">
      <c r="A4117" t="s">
        <v>9720</v>
      </c>
      <c r="B4117" t="s">
        <v>19</v>
      </c>
      <c r="C4117">
        <v>0</v>
      </c>
      <c r="D4117">
        <v>0</v>
      </c>
      <c r="E4117">
        <v>0</v>
      </c>
      <c r="F4117">
        <v>0</v>
      </c>
      <c r="G4117">
        <v>0</v>
      </c>
      <c r="H4117">
        <v>0</v>
      </c>
      <c r="I4117">
        <v>0</v>
      </c>
      <c r="J4117">
        <v>0</v>
      </c>
      <c r="K4117">
        <v>0</v>
      </c>
      <c r="L4117">
        <v>0</v>
      </c>
      <c r="M4117">
        <v>0</v>
      </c>
      <c r="N4117">
        <v>0</v>
      </c>
      <c r="O4117">
        <v>0</v>
      </c>
      <c r="P4117">
        <v>0</v>
      </c>
      <c r="Q4117">
        <v>0</v>
      </c>
      <c r="R4117">
        <v>0</v>
      </c>
      <c r="S4117">
        <v>0</v>
      </c>
      <c r="T4117">
        <v>0</v>
      </c>
      <c r="U4117">
        <v>0</v>
      </c>
      <c r="V4117">
        <v>0</v>
      </c>
      <c r="W4117">
        <v>0</v>
      </c>
      <c r="X4117">
        <v>0</v>
      </c>
      <c r="Y4117">
        <v>0</v>
      </c>
      <c r="Z4117">
        <v>0</v>
      </c>
      <c r="AA4117">
        <v>0</v>
      </c>
      <c r="AB4117">
        <v>0</v>
      </c>
      <c r="AC4117">
        <v>0</v>
      </c>
      <c r="AD4117">
        <v>0</v>
      </c>
      <c r="AE4117">
        <v>0</v>
      </c>
      <c r="AF4117">
        <v>0</v>
      </c>
    </row>
    <row r="4118" spans="1:32">
      <c r="A4118" t="s">
        <v>9721</v>
      </c>
      <c r="B4118" t="s">
        <v>19</v>
      </c>
      <c r="C4118">
        <v>0</v>
      </c>
      <c r="D4118">
        <v>0</v>
      </c>
      <c r="E4118">
        <v>0</v>
      </c>
      <c r="F4118">
        <v>0</v>
      </c>
      <c r="G4118">
        <v>0</v>
      </c>
      <c r="H4118">
        <v>0</v>
      </c>
      <c r="I4118">
        <v>0</v>
      </c>
      <c r="J4118">
        <v>0</v>
      </c>
      <c r="K4118">
        <v>0</v>
      </c>
      <c r="L4118">
        <v>0</v>
      </c>
      <c r="M4118">
        <v>0</v>
      </c>
      <c r="N4118">
        <v>0</v>
      </c>
      <c r="O4118">
        <v>0</v>
      </c>
      <c r="P4118">
        <v>0</v>
      </c>
      <c r="Q4118">
        <v>0</v>
      </c>
      <c r="R4118">
        <v>0</v>
      </c>
      <c r="S4118">
        <v>0</v>
      </c>
      <c r="T4118">
        <v>0</v>
      </c>
      <c r="U4118">
        <v>0</v>
      </c>
      <c r="V4118">
        <v>0</v>
      </c>
      <c r="W4118">
        <v>0</v>
      </c>
      <c r="X4118">
        <v>0</v>
      </c>
      <c r="Y4118">
        <v>0</v>
      </c>
      <c r="Z4118">
        <v>0</v>
      </c>
      <c r="AA4118">
        <v>0</v>
      </c>
      <c r="AB4118">
        <v>0</v>
      </c>
      <c r="AC4118">
        <v>0</v>
      </c>
      <c r="AD4118">
        <v>0</v>
      </c>
      <c r="AE4118">
        <v>0</v>
      </c>
      <c r="AF4118">
        <v>0</v>
      </c>
    </row>
    <row r="4119" spans="1:32">
      <c r="A4119" t="s">
        <v>9722</v>
      </c>
      <c r="B4119" t="s">
        <v>19</v>
      </c>
      <c r="C4119">
        <v>0</v>
      </c>
      <c r="D4119">
        <v>0</v>
      </c>
      <c r="E4119">
        <v>0</v>
      </c>
      <c r="F4119">
        <v>0</v>
      </c>
      <c r="G4119">
        <v>0</v>
      </c>
      <c r="H4119">
        <v>0</v>
      </c>
      <c r="I4119">
        <v>0</v>
      </c>
      <c r="J4119">
        <v>0</v>
      </c>
      <c r="K4119">
        <v>0</v>
      </c>
      <c r="L4119">
        <v>0</v>
      </c>
      <c r="M4119">
        <v>0</v>
      </c>
      <c r="N4119">
        <v>0</v>
      </c>
      <c r="O4119">
        <v>0</v>
      </c>
      <c r="P4119">
        <v>0</v>
      </c>
      <c r="Q4119">
        <v>0</v>
      </c>
      <c r="R4119">
        <v>0</v>
      </c>
      <c r="S4119">
        <v>0</v>
      </c>
      <c r="T4119">
        <v>0</v>
      </c>
      <c r="U4119">
        <v>0</v>
      </c>
      <c r="V4119">
        <v>0</v>
      </c>
      <c r="W4119">
        <v>0</v>
      </c>
      <c r="X4119">
        <v>0</v>
      </c>
      <c r="Y4119">
        <v>0</v>
      </c>
      <c r="Z4119">
        <v>0</v>
      </c>
      <c r="AA4119">
        <v>0</v>
      </c>
      <c r="AB4119">
        <v>0</v>
      </c>
      <c r="AC4119">
        <v>0</v>
      </c>
      <c r="AD4119">
        <v>0</v>
      </c>
      <c r="AE4119">
        <v>0</v>
      </c>
      <c r="AF4119">
        <v>0</v>
      </c>
    </row>
    <row r="4120" spans="1:32">
      <c r="A4120" t="s">
        <v>9723</v>
      </c>
      <c r="B4120" t="s">
        <v>19</v>
      </c>
      <c r="C4120">
        <v>0</v>
      </c>
      <c r="D4120">
        <v>0</v>
      </c>
      <c r="E4120">
        <v>0</v>
      </c>
      <c r="F4120">
        <v>0</v>
      </c>
      <c r="G4120">
        <v>0</v>
      </c>
      <c r="H4120">
        <v>0</v>
      </c>
      <c r="I4120">
        <v>0</v>
      </c>
      <c r="J4120">
        <v>0</v>
      </c>
      <c r="K4120">
        <v>0</v>
      </c>
      <c r="L4120">
        <v>0</v>
      </c>
      <c r="M4120">
        <v>0</v>
      </c>
      <c r="N4120">
        <v>0</v>
      </c>
      <c r="O4120">
        <v>0</v>
      </c>
      <c r="P4120">
        <v>0</v>
      </c>
      <c r="Q4120">
        <v>0</v>
      </c>
      <c r="R4120">
        <v>0</v>
      </c>
      <c r="S4120">
        <v>0</v>
      </c>
      <c r="T4120">
        <v>0</v>
      </c>
      <c r="U4120">
        <v>0</v>
      </c>
      <c r="V4120">
        <v>0</v>
      </c>
      <c r="W4120">
        <v>0</v>
      </c>
      <c r="X4120">
        <v>0</v>
      </c>
      <c r="Y4120">
        <v>0</v>
      </c>
      <c r="Z4120">
        <v>0</v>
      </c>
      <c r="AA4120">
        <v>0</v>
      </c>
      <c r="AB4120">
        <v>0</v>
      </c>
      <c r="AC4120">
        <v>0</v>
      </c>
      <c r="AD4120">
        <v>0</v>
      </c>
      <c r="AE4120">
        <v>0</v>
      </c>
      <c r="AF4120">
        <v>0</v>
      </c>
    </row>
    <row r="4121" spans="1:32">
      <c r="A4121" t="s">
        <v>9724</v>
      </c>
      <c r="B4121" t="s">
        <v>19</v>
      </c>
      <c r="C4121">
        <v>0</v>
      </c>
      <c r="D4121">
        <v>0</v>
      </c>
      <c r="E4121">
        <v>0</v>
      </c>
      <c r="F4121">
        <v>0</v>
      </c>
      <c r="G4121">
        <v>0</v>
      </c>
      <c r="H4121">
        <v>0</v>
      </c>
      <c r="I4121">
        <v>0</v>
      </c>
      <c r="J4121">
        <v>0</v>
      </c>
      <c r="K4121">
        <v>0</v>
      </c>
      <c r="L4121">
        <v>0</v>
      </c>
      <c r="M4121">
        <v>0</v>
      </c>
      <c r="N4121">
        <v>0</v>
      </c>
      <c r="O4121">
        <v>0</v>
      </c>
      <c r="P4121">
        <v>0</v>
      </c>
      <c r="Q4121">
        <v>0</v>
      </c>
      <c r="R4121">
        <v>0</v>
      </c>
      <c r="S4121">
        <v>0</v>
      </c>
      <c r="T4121">
        <v>0</v>
      </c>
      <c r="U4121">
        <v>0</v>
      </c>
      <c r="V4121">
        <v>0</v>
      </c>
      <c r="W4121">
        <v>0</v>
      </c>
      <c r="X4121">
        <v>0</v>
      </c>
      <c r="Y4121">
        <v>0</v>
      </c>
      <c r="Z4121">
        <v>0</v>
      </c>
      <c r="AA4121">
        <v>0</v>
      </c>
      <c r="AB4121">
        <v>0</v>
      </c>
      <c r="AC4121">
        <v>0</v>
      </c>
      <c r="AD4121">
        <v>0</v>
      </c>
      <c r="AE4121">
        <v>0</v>
      </c>
      <c r="AF4121">
        <v>0</v>
      </c>
    </row>
    <row r="4122" spans="1:32">
      <c r="A4122" t="s">
        <v>9725</v>
      </c>
      <c r="B4122" t="s">
        <v>19</v>
      </c>
      <c r="C4122">
        <v>0</v>
      </c>
      <c r="D4122">
        <v>0</v>
      </c>
      <c r="E4122">
        <v>0</v>
      </c>
      <c r="F4122">
        <v>0</v>
      </c>
      <c r="G4122">
        <v>0</v>
      </c>
      <c r="H4122">
        <v>0</v>
      </c>
      <c r="I4122">
        <v>0</v>
      </c>
      <c r="J4122">
        <v>0</v>
      </c>
      <c r="K4122">
        <v>0</v>
      </c>
      <c r="L4122">
        <v>0</v>
      </c>
      <c r="M4122">
        <v>0</v>
      </c>
      <c r="N4122">
        <v>0</v>
      </c>
      <c r="O4122">
        <v>0</v>
      </c>
      <c r="P4122">
        <v>0</v>
      </c>
      <c r="Q4122">
        <v>0</v>
      </c>
      <c r="R4122">
        <v>0</v>
      </c>
      <c r="S4122">
        <v>0</v>
      </c>
      <c r="T4122">
        <v>0</v>
      </c>
      <c r="U4122">
        <v>0</v>
      </c>
      <c r="V4122">
        <v>0</v>
      </c>
      <c r="W4122">
        <v>0</v>
      </c>
      <c r="X4122">
        <v>0</v>
      </c>
      <c r="Y4122">
        <v>0</v>
      </c>
      <c r="Z4122">
        <v>0</v>
      </c>
      <c r="AA4122">
        <v>0</v>
      </c>
      <c r="AB4122">
        <v>0</v>
      </c>
      <c r="AC4122">
        <v>0</v>
      </c>
      <c r="AD4122">
        <v>0</v>
      </c>
      <c r="AE4122">
        <v>0</v>
      </c>
      <c r="AF4122">
        <v>0</v>
      </c>
    </row>
    <row r="4123" spans="1:32">
      <c r="A4123" t="s">
        <v>9726</v>
      </c>
      <c r="B4123" t="s">
        <v>19</v>
      </c>
      <c r="C4123">
        <v>0</v>
      </c>
      <c r="D4123">
        <v>0</v>
      </c>
      <c r="E4123">
        <v>0</v>
      </c>
      <c r="F4123">
        <v>0</v>
      </c>
      <c r="G4123">
        <v>0</v>
      </c>
      <c r="H4123">
        <v>0</v>
      </c>
      <c r="I4123">
        <v>0</v>
      </c>
      <c r="J4123">
        <v>0</v>
      </c>
      <c r="K4123">
        <v>0</v>
      </c>
      <c r="L4123">
        <v>0</v>
      </c>
      <c r="M4123">
        <v>0</v>
      </c>
      <c r="N4123">
        <v>0</v>
      </c>
      <c r="O4123">
        <v>0</v>
      </c>
      <c r="P4123">
        <v>0</v>
      </c>
      <c r="Q4123">
        <v>0</v>
      </c>
      <c r="R4123">
        <v>0</v>
      </c>
      <c r="S4123">
        <v>0</v>
      </c>
      <c r="T4123">
        <v>0</v>
      </c>
      <c r="U4123">
        <v>0</v>
      </c>
      <c r="V4123">
        <v>0</v>
      </c>
      <c r="W4123">
        <v>0</v>
      </c>
      <c r="X4123">
        <v>0</v>
      </c>
      <c r="Y4123">
        <v>0</v>
      </c>
      <c r="Z4123">
        <v>0</v>
      </c>
      <c r="AA4123">
        <v>0</v>
      </c>
      <c r="AB4123">
        <v>0</v>
      </c>
      <c r="AC4123">
        <v>0</v>
      </c>
      <c r="AD4123">
        <v>0</v>
      </c>
      <c r="AE4123">
        <v>0</v>
      </c>
      <c r="AF4123">
        <v>0</v>
      </c>
    </row>
    <row r="4124" spans="1:32">
      <c r="A4124" t="s">
        <v>9727</v>
      </c>
      <c r="B4124" t="s">
        <v>19</v>
      </c>
      <c r="C4124">
        <v>0</v>
      </c>
      <c r="D4124">
        <v>0</v>
      </c>
      <c r="E4124">
        <v>0</v>
      </c>
      <c r="F4124">
        <v>0</v>
      </c>
      <c r="G4124">
        <v>0</v>
      </c>
      <c r="H4124">
        <v>0</v>
      </c>
      <c r="I4124">
        <v>0</v>
      </c>
      <c r="J4124">
        <v>0</v>
      </c>
      <c r="K4124">
        <v>0</v>
      </c>
      <c r="L4124">
        <v>0</v>
      </c>
      <c r="M4124">
        <v>0</v>
      </c>
      <c r="N4124">
        <v>0</v>
      </c>
      <c r="O4124">
        <v>0</v>
      </c>
      <c r="P4124">
        <v>0</v>
      </c>
      <c r="Q4124">
        <v>0</v>
      </c>
      <c r="R4124">
        <v>0</v>
      </c>
      <c r="S4124">
        <v>0</v>
      </c>
      <c r="T4124">
        <v>0</v>
      </c>
      <c r="U4124">
        <v>0</v>
      </c>
      <c r="V4124">
        <v>0</v>
      </c>
      <c r="W4124">
        <v>0</v>
      </c>
      <c r="X4124">
        <v>0</v>
      </c>
      <c r="Y4124">
        <v>0</v>
      </c>
      <c r="Z4124">
        <v>0</v>
      </c>
      <c r="AA4124">
        <v>0</v>
      </c>
      <c r="AB4124">
        <v>0</v>
      </c>
      <c r="AC4124">
        <v>0</v>
      </c>
      <c r="AD4124">
        <v>0</v>
      </c>
      <c r="AE4124">
        <v>0</v>
      </c>
      <c r="AF4124">
        <v>0</v>
      </c>
    </row>
    <row r="4125" spans="1:32">
      <c r="A4125" t="s">
        <v>9728</v>
      </c>
      <c r="B4125" t="s">
        <v>19</v>
      </c>
      <c r="C4125">
        <v>0</v>
      </c>
      <c r="D4125">
        <v>0</v>
      </c>
      <c r="E4125">
        <v>0</v>
      </c>
      <c r="F4125">
        <v>0</v>
      </c>
      <c r="G4125">
        <v>0</v>
      </c>
      <c r="H4125">
        <v>0</v>
      </c>
      <c r="I4125">
        <v>0</v>
      </c>
      <c r="J4125">
        <v>0</v>
      </c>
      <c r="K4125">
        <v>0</v>
      </c>
      <c r="L4125">
        <v>0</v>
      </c>
      <c r="M4125">
        <v>0</v>
      </c>
      <c r="N4125">
        <v>0</v>
      </c>
      <c r="O4125">
        <v>0</v>
      </c>
      <c r="P4125">
        <v>0</v>
      </c>
      <c r="Q4125">
        <v>0</v>
      </c>
      <c r="R4125">
        <v>0</v>
      </c>
      <c r="S4125">
        <v>0</v>
      </c>
      <c r="T4125">
        <v>0</v>
      </c>
      <c r="U4125">
        <v>0</v>
      </c>
      <c r="V4125">
        <v>0</v>
      </c>
      <c r="W4125">
        <v>0</v>
      </c>
      <c r="X4125">
        <v>0</v>
      </c>
      <c r="Y4125">
        <v>0</v>
      </c>
      <c r="Z4125">
        <v>0</v>
      </c>
      <c r="AA4125">
        <v>0</v>
      </c>
      <c r="AB4125">
        <v>0</v>
      </c>
      <c r="AC4125">
        <v>0</v>
      </c>
      <c r="AD4125">
        <v>0</v>
      </c>
      <c r="AE4125">
        <v>0</v>
      </c>
      <c r="AF4125">
        <v>0</v>
      </c>
    </row>
    <row r="4126" spans="1:32">
      <c r="A4126" t="s">
        <v>9729</v>
      </c>
      <c r="B4126" t="s">
        <v>19</v>
      </c>
      <c r="C4126">
        <v>0</v>
      </c>
      <c r="D4126">
        <v>0</v>
      </c>
      <c r="E4126">
        <v>0</v>
      </c>
      <c r="F4126">
        <v>0</v>
      </c>
      <c r="G4126">
        <v>0</v>
      </c>
      <c r="H4126">
        <v>0</v>
      </c>
      <c r="I4126">
        <v>0</v>
      </c>
      <c r="J4126">
        <v>0</v>
      </c>
      <c r="K4126">
        <v>0</v>
      </c>
      <c r="L4126">
        <v>0</v>
      </c>
      <c r="M4126">
        <v>0</v>
      </c>
      <c r="N4126">
        <v>0</v>
      </c>
      <c r="O4126">
        <v>0</v>
      </c>
      <c r="P4126">
        <v>0</v>
      </c>
      <c r="Q4126">
        <v>0</v>
      </c>
      <c r="R4126">
        <v>0</v>
      </c>
      <c r="S4126">
        <v>0</v>
      </c>
      <c r="T4126">
        <v>0</v>
      </c>
      <c r="U4126">
        <v>0</v>
      </c>
      <c r="V4126">
        <v>0</v>
      </c>
      <c r="W4126">
        <v>0</v>
      </c>
      <c r="X4126">
        <v>0</v>
      </c>
      <c r="Y4126">
        <v>0</v>
      </c>
      <c r="Z4126">
        <v>0</v>
      </c>
      <c r="AA4126">
        <v>0</v>
      </c>
      <c r="AB4126">
        <v>0</v>
      </c>
      <c r="AC4126">
        <v>0</v>
      </c>
      <c r="AD4126">
        <v>0</v>
      </c>
      <c r="AE4126">
        <v>0</v>
      </c>
      <c r="AF4126">
        <v>0</v>
      </c>
    </row>
    <row r="4127" spans="1:32">
      <c r="A4127" t="s">
        <v>9730</v>
      </c>
      <c r="B4127" t="s">
        <v>19</v>
      </c>
      <c r="C4127">
        <v>0</v>
      </c>
      <c r="D4127">
        <v>0</v>
      </c>
      <c r="E4127">
        <v>0</v>
      </c>
      <c r="F4127">
        <v>0</v>
      </c>
      <c r="G4127">
        <v>0</v>
      </c>
      <c r="H4127">
        <v>0</v>
      </c>
      <c r="I4127">
        <v>0</v>
      </c>
      <c r="J4127">
        <v>0</v>
      </c>
      <c r="K4127">
        <v>0</v>
      </c>
      <c r="L4127">
        <v>0</v>
      </c>
      <c r="M4127">
        <v>0</v>
      </c>
      <c r="N4127">
        <v>0</v>
      </c>
      <c r="O4127">
        <v>0</v>
      </c>
      <c r="P4127">
        <v>0</v>
      </c>
      <c r="Q4127">
        <v>0</v>
      </c>
      <c r="R4127">
        <v>0</v>
      </c>
      <c r="S4127">
        <v>0</v>
      </c>
      <c r="T4127">
        <v>0</v>
      </c>
      <c r="U4127">
        <v>0</v>
      </c>
      <c r="V4127">
        <v>0</v>
      </c>
      <c r="W4127">
        <v>0</v>
      </c>
      <c r="X4127">
        <v>0</v>
      </c>
      <c r="Y4127">
        <v>0</v>
      </c>
      <c r="Z4127">
        <v>0</v>
      </c>
      <c r="AA4127">
        <v>0</v>
      </c>
      <c r="AB4127">
        <v>0</v>
      </c>
      <c r="AC4127">
        <v>0</v>
      </c>
      <c r="AD4127">
        <v>0</v>
      </c>
      <c r="AE4127">
        <v>0</v>
      </c>
      <c r="AF4127">
        <v>0</v>
      </c>
    </row>
    <row r="4128" spans="1:32">
      <c r="A4128" t="s">
        <v>9731</v>
      </c>
      <c r="B4128" t="s">
        <v>19</v>
      </c>
      <c r="C4128">
        <v>0</v>
      </c>
      <c r="D4128">
        <v>0</v>
      </c>
      <c r="E4128">
        <v>0</v>
      </c>
      <c r="F4128">
        <v>0</v>
      </c>
      <c r="G4128">
        <v>0</v>
      </c>
      <c r="H4128">
        <v>0</v>
      </c>
      <c r="I4128">
        <v>0</v>
      </c>
      <c r="J4128">
        <v>0</v>
      </c>
      <c r="K4128">
        <v>0</v>
      </c>
      <c r="L4128">
        <v>0</v>
      </c>
      <c r="M4128">
        <v>0</v>
      </c>
      <c r="N4128">
        <v>0</v>
      </c>
      <c r="O4128">
        <v>0</v>
      </c>
      <c r="P4128">
        <v>0</v>
      </c>
      <c r="Q4128">
        <v>0</v>
      </c>
      <c r="R4128">
        <v>0</v>
      </c>
      <c r="S4128">
        <v>0</v>
      </c>
      <c r="T4128">
        <v>0</v>
      </c>
      <c r="U4128">
        <v>0</v>
      </c>
      <c r="V4128">
        <v>0</v>
      </c>
      <c r="W4128">
        <v>0</v>
      </c>
      <c r="X4128">
        <v>0</v>
      </c>
      <c r="Y4128">
        <v>0</v>
      </c>
      <c r="Z4128">
        <v>0</v>
      </c>
      <c r="AA4128">
        <v>0</v>
      </c>
      <c r="AB4128">
        <v>0</v>
      </c>
      <c r="AC4128">
        <v>0</v>
      </c>
      <c r="AD4128">
        <v>0</v>
      </c>
      <c r="AE4128">
        <v>0</v>
      </c>
      <c r="AF4128">
        <v>0</v>
      </c>
    </row>
    <row r="4129" spans="1:32">
      <c r="A4129" t="s">
        <v>9732</v>
      </c>
      <c r="B4129" t="s">
        <v>19</v>
      </c>
      <c r="C4129">
        <v>0</v>
      </c>
      <c r="D4129">
        <v>0</v>
      </c>
      <c r="E4129">
        <v>0</v>
      </c>
      <c r="F4129">
        <v>0</v>
      </c>
      <c r="G4129">
        <v>0</v>
      </c>
      <c r="H4129">
        <v>0</v>
      </c>
      <c r="I4129">
        <v>0</v>
      </c>
      <c r="J4129">
        <v>0</v>
      </c>
      <c r="K4129">
        <v>0</v>
      </c>
      <c r="L4129">
        <v>0</v>
      </c>
      <c r="M4129">
        <v>0</v>
      </c>
      <c r="N4129">
        <v>0</v>
      </c>
      <c r="O4129">
        <v>0</v>
      </c>
      <c r="P4129">
        <v>0</v>
      </c>
      <c r="Q4129">
        <v>0</v>
      </c>
      <c r="R4129">
        <v>0</v>
      </c>
      <c r="S4129">
        <v>0</v>
      </c>
      <c r="T4129">
        <v>0</v>
      </c>
      <c r="U4129">
        <v>0</v>
      </c>
      <c r="V4129">
        <v>0</v>
      </c>
      <c r="W4129">
        <v>0</v>
      </c>
      <c r="X4129">
        <v>0</v>
      </c>
      <c r="Y4129">
        <v>0</v>
      </c>
      <c r="Z4129">
        <v>0</v>
      </c>
      <c r="AA4129">
        <v>0</v>
      </c>
      <c r="AB4129">
        <v>0</v>
      </c>
      <c r="AC4129">
        <v>0</v>
      </c>
      <c r="AD4129">
        <v>0</v>
      </c>
      <c r="AE4129">
        <v>0</v>
      </c>
      <c r="AF4129">
        <v>0</v>
      </c>
    </row>
    <row r="4130" spans="1:32">
      <c r="A4130" t="s">
        <v>9733</v>
      </c>
      <c r="B4130" t="s">
        <v>19</v>
      </c>
      <c r="C4130">
        <v>0</v>
      </c>
      <c r="D4130">
        <v>0</v>
      </c>
      <c r="E4130">
        <v>0</v>
      </c>
      <c r="F4130">
        <v>0</v>
      </c>
      <c r="G4130">
        <v>0</v>
      </c>
      <c r="H4130">
        <v>0</v>
      </c>
      <c r="I4130">
        <v>0</v>
      </c>
      <c r="J4130">
        <v>0</v>
      </c>
      <c r="K4130">
        <v>0</v>
      </c>
      <c r="L4130">
        <v>0</v>
      </c>
      <c r="M4130">
        <v>0</v>
      </c>
      <c r="N4130">
        <v>0</v>
      </c>
      <c r="O4130">
        <v>0</v>
      </c>
      <c r="P4130">
        <v>0</v>
      </c>
      <c r="Q4130">
        <v>0</v>
      </c>
      <c r="R4130">
        <v>0</v>
      </c>
      <c r="S4130">
        <v>0</v>
      </c>
      <c r="T4130">
        <v>0</v>
      </c>
      <c r="U4130">
        <v>0</v>
      </c>
      <c r="V4130">
        <v>0</v>
      </c>
      <c r="W4130">
        <v>0</v>
      </c>
      <c r="X4130">
        <v>0</v>
      </c>
      <c r="Y4130">
        <v>0</v>
      </c>
      <c r="Z4130">
        <v>0</v>
      </c>
      <c r="AA4130">
        <v>0</v>
      </c>
      <c r="AB4130">
        <v>0</v>
      </c>
      <c r="AC4130">
        <v>0</v>
      </c>
      <c r="AD4130">
        <v>0</v>
      </c>
      <c r="AE4130">
        <v>0</v>
      </c>
      <c r="AF4130">
        <v>0</v>
      </c>
    </row>
    <row r="4131" spans="1:32">
      <c r="A4131" t="s">
        <v>9734</v>
      </c>
      <c r="B4131" t="s">
        <v>19</v>
      </c>
      <c r="C4131">
        <v>0</v>
      </c>
      <c r="D4131">
        <v>0</v>
      </c>
      <c r="E4131">
        <v>0</v>
      </c>
      <c r="F4131">
        <v>0</v>
      </c>
      <c r="G4131">
        <v>0</v>
      </c>
      <c r="H4131">
        <v>0</v>
      </c>
      <c r="I4131">
        <v>0</v>
      </c>
      <c r="J4131">
        <v>0</v>
      </c>
      <c r="K4131">
        <v>0</v>
      </c>
      <c r="L4131">
        <v>0</v>
      </c>
      <c r="M4131">
        <v>0</v>
      </c>
      <c r="N4131">
        <v>0</v>
      </c>
      <c r="O4131">
        <v>0</v>
      </c>
      <c r="P4131">
        <v>0</v>
      </c>
      <c r="Q4131">
        <v>0</v>
      </c>
      <c r="R4131">
        <v>0</v>
      </c>
      <c r="S4131">
        <v>0</v>
      </c>
      <c r="T4131">
        <v>0</v>
      </c>
      <c r="U4131">
        <v>0</v>
      </c>
      <c r="V4131">
        <v>0</v>
      </c>
      <c r="W4131">
        <v>0</v>
      </c>
      <c r="X4131">
        <v>0</v>
      </c>
      <c r="Y4131">
        <v>0</v>
      </c>
      <c r="Z4131">
        <v>0</v>
      </c>
      <c r="AA4131">
        <v>0</v>
      </c>
      <c r="AB4131">
        <v>0</v>
      </c>
      <c r="AC4131">
        <v>0</v>
      </c>
      <c r="AD4131">
        <v>0</v>
      </c>
      <c r="AE4131">
        <v>0</v>
      </c>
      <c r="AF4131">
        <v>0</v>
      </c>
    </row>
    <row r="4132" spans="1:32">
      <c r="A4132" t="s">
        <v>9735</v>
      </c>
      <c r="B4132" t="s">
        <v>19</v>
      </c>
      <c r="C4132">
        <v>0</v>
      </c>
      <c r="D4132">
        <v>0</v>
      </c>
      <c r="E4132">
        <v>0</v>
      </c>
      <c r="F4132">
        <v>0</v>
      </c>
      <c r="G4132">
        <v>0</v>
      </c>
      <c r="H4132">
        <v>0</v>
      </c>
      <c r="I4132">
        <v>0</v>
      </c>
      <c r="J4132">
        <v>0</v>
      </c>
      <c r="K4132">
        <v>0</v>
      </c>
      <c r="L4132">
        <v>0</v>
      </c>
      <c r="M4132">
        <v>0</v>
      </c>
      <c r="N4132">
        <v>0</v>
      </c>
      <c r="O4132">
        <v>0</v>
      </c>
      <c r="P4132">
        <v>0</v>
      </c>
      <c r="Q4132">
        <v>0</v>
      </c>
      <c r="R4132">
        <v>0</v>
      </c>
      <c r="S4132">
        <v>0</v>
      </c>
      <c r="T4132">
        <v>0</v>
      </c>
      <c r="U4132">
        <v>0</v>
      </c>
      <c r="V4132">
        <v>0</v>
      </c>
      <c r="W4132">
        <v>0</v>
      </c>
      <c r="X4132">
        <v>0</v>
      </c>
      <c r="Y4132">
        <v>0</v>
      </c>
      <c r="Z4132">
        <v>0</v>
      </c>
      <c r="AA4132">
        <v>0</v>
      </c>
      <c r="AB4132">
        <v>0</v>
      </c>
      <c r="AC4132">
        <v>0</v>
      </c>
      <c r="AD4132">
        <v>0</v>
      </c>
      <c r="AE4132">
        <v>0</v>
      </c>
      <c r="AF4132">
        <v>0</v>
      </c>
    </row>
    <row r="4133" spans="1:32">
      <c r="A4133" t="s">
        <v>9736</v>
      </c>
      <c r="B4133" t="s">
        <v>19</v>
      </c>
      <c r="C4133">
        <v>0</v>
      </c>
      <c r="D4133">
        <v>0</v>
      </c>
      <c r="E4133">
        <v>0</v>
      </c>
      <c r="F4133">
        <v>0</v>
      </c>
      <c r="G4133">
        <v>0</v>
      </c>
      <c r="H4133">
        <v>0</v>
      </c>
      <c r="I4133">
        <v>0</v>
      </c>
      <c r="J4133">
        <v>0</v>
      </c>
      <c r="K4133">
        <v>0</v>
      </c>
      <c r="L4133">
        <v>0</v>
      </c>
      <c r="M4133">
        <v>0</v>
      </c>
      <c r="N4133">
        <v>0</v>
      </c>
      <c r="O4133">
        <v>0</v>
      </c>
      <c r="P4133">
        <v>0</v>
      </c>
      <c r="Q4133">
        <v>0</v>
      </c>
      <c r="R4133">
        <v>0</v>
      </c>
      <c r="S4133">
        <v>0</v>
      </c>
      <c r="T4133">
        <v>0</v>
      </c>
      <c r="U4133">
        <v>0</v>
      </c>
      <c r="V4133">
        <v>0</v>
      </c>
      <c r="W4133">
        <v>0</v>
      </c>
      <c r="X4133">
        <v>0</v>
      </c>
      <c r="Y4133">
        <v>0</v>
      </c>
      <c r="Z4133">
        <v>0</v>
      </c>
      <c r="AA4133">
        <v>0</v>
      </c>
      <c r="AB4133">
        <v>0</v>
      </c>
      <c r="AC4133">
        <v>0</v>
      </c>
      <c r="AD4133">
        <v>0</v>
      </c>
      <c r="AE4133">
        <v>0</v>
      </c>
      <c r="AF4133">
        <v>0</v>
      </c>
    </row>
    <row r="4134" spans="1:32">
      <c r="A4134" t="s">
        <v>9737</v>
      </c>
      <c r="B4134" t="s">
        <v>19</v>
      </c>
      <c r="C4134">
        <v>0</v>
      </c>
      <c r="D4134">
        <v>0</v>
      </c>
      <c r="E4134">
        <v>0</v>
      </c>
      <c r="F4134">
        <v>0</v>
      </c>
      <c r="G4134">
        <v>0</v>
      </c>
      <c r="H4134">
        <v>0</v>
      </c>
      <c r="I4134">
        <v>0</v>
      </c>
      <c r="J4134">
        <v>0</v>
      </c>
      <c r="K4134">
        <v>0</v>
      </c>
      <c r="L4134">
        <v>0</v>
      </c>
      <c r="M4134">
        <v>0</v>
      </c>
      <c r="N4134">
        <v>0</v>
      </c>
      <c r="O4134">
        <v>0</v>
      </c>
      <c r="P4134">
        <v>0</v>
      </c>
      <c r="Q4134">
        <v>0</v>
      </c>
      <c r="R4134">
        <v>0</v>
      </c>
      <c r="S4134">
        <v>0</v>
      </c>
      <c r="T4134">
        <v>0</v>
      </c>
      <c r="U4134">
        <v>0</v>
      </c>
      <c r="V4134">
        <v>0</v>
      </c>
      <c r="W4134">
        <v>0</v>
      </c>
      <c r="X4134">
        <v>0</v>
      </c>
      <c r="Y4134">
        <v>0</v>
      </c>
      <c r="Z4134">
        <v>0</v>
      </c>
      <c r="AA4134">
        <v>0</v>
      </c>
      <c r="AB4134">
        <v>0</v>
      </c>
      <c r="AC4134">
        <v>0</v>
      </c>
      <c r="AD4134">
        <v>0</v>
      </c>
      <c r="AE4134">
        <v>0</v>
      </c>
      <c r="AF4134">
        <v>0</v>
      </c>
    </row>
    <row r="4135" spans="1:32">
      <c r="A4135" t="s">
        <v>9738</v>
      </c>
      <c r="B4135" t="s">
        <v>19</v>
      </c>
      <c r="C4135">
        <v>0</v>
      </c>
      <c r="D4135">
        <v>0</v>
      </c>
      <c r="E4135">
        <v>0</v>
      </c>
      <c r="F4135">
        <v>0</v>
      </c>
      <c r="G4135">
        <v>0</v>
      </c>
      <c r="H4135">
        <v>0</v>
      </c>
      <c r="I4135">
        <v>0</v>
      </c>
      <c r="J4135">
        <v>0</v>
      </c>
      <c r="K4135">
        <v>0</v>
      </c>
      <c r="L4135">
        <v>0</v>
      </c>
      <c r="M4135">
        <v>0</v>
      </c>
      <c r="N4135">
        <v>0</v>
      </c>
      <c r="O4135">
        <v>0</v>
      </c>
      <c r="P4135">
        <v>0</v>
      </c>
      <c r="Q4135">
        <v>0</v>
      </c>
      <c r="R4135">
        <v>0</v>
      </c>
      <c r="S4135">
        <v>0</v>
      </c>
      <c r="T4135">
        <v>0</v>
      </c>
      <c r="U4135">
        <v>0</v>
      </c>
      <c r="V4135">
        <v>0</v>
      </c>
      <c r="W4135">
        <v>0</v>
      </c>
      <c r="X4135">
        <v>0</v>
      </c>
      <c r="Y4135">
        <v>0</v>
      </c>
      <c r="Z4135">
        <v>0</v>
      </c>
      <c r="AA4135">
        <v>0</v>
      </c>
      <c r="AB4135">
        <v>0</v>
      </c>
      <c r="AC4135">
        <v>0</v>
      </c>
      <c r="AD4135">
        <v>0</v>
      </c>
      <c r="AE4135">
        <v>0</v>
      </c>
      <c r="AF4135">
        <v>0</v>
      </c>
    </row>
    <row r="4136" spans="1:32">
      <c r="A4136" t="s">
        <v>9739</v>
      </c>
      <c r="B4136" t="s">
        <v>19</v>
      </c>
      <c r="C4136">
        <v>0</v>
      </c>
      <c r="D4136">
        <v>0</v>
      </c>
      <c r="E4136">
        <v>0</v>
      </c>
      <c r="F4136">
        <v>0</v>
      </c>
      <c r="G4136">
        <v>0</v>
      </c>
      <c r="H4136">
        <v>0</v>
      </c>
      <c r="I4136">
        <v>0</v>
      </c>
      <c r="J4136">
        <v>0</v>
      </c>
      <c r="K4136">
        <v>0</v>
      </c>
      <c r="L4136">
        <v>0</v>
      </c>
      <c r="M4136">
        <v>0</v>
      </c>
      <c r="N4136">
        <v>0</v>
      </c>
      <c r="O4136">
        <v>0</v>
      </c>
      <c r="P4136">
        <v>0</v>
      </c>
      <c r="Q4136">
        <v>0</v>
      </c>
      <c r="R4136">
        <v>0</v>
      </c>
      <c r="S4136">
        <v>0</v>
      </c>
      <c r="T4136">
        <v>0</v>
      </c>
      <c r="U4136">
        <v>0</v>
      </c>
      <c r="V4136">
        <v>0</v>
      </c>
      <c r="W4136">
        <v>0</v>
      </c>
      <c r="X4136">
        <v>0</v>
      </c>
      <c r="Y4136">
        <v>0</v>
      </c>
      <c r="Z4136">
        <v>0</v>
      </c>
      <c r="AA4136">
        <v>0</v>
      </c>
      <c r="AB4136">
        <v>0</v>
      </c>
      <c r="AC4136">
        <v>0</v>
      </c>
      <c r="AD4136">
        <v>0</v>
      </c>
      <c r="AE4136">
        <v>0</v>
      </c>
      <c r="AF4136">
        <v>0</v>
      </c>
    </row>
    <row r="4137" spans="1:32">
      <c r="A4137" t="s">
        <v>9740</v>
      </c>
      <c r="B4137" t="s">
        <v>19</v>
      </c>
      <c r="C4137">
        <v>0</v>
      </c>
      <c r="D4137">
        <v>0</v>
      </c>
      <c r="E4137">
        <v>0</v>
      </c>
      <c r="F4137">
        <v>0</v>
      </c>
      <c r="G4137">
        <v>0</v>
      </c>
      <c r="H4137">
        <v>0</v>
      </c>
      <c r="I4137">
        <v>0</v>
      </c>
      <c r="J4137">
        <v>0</v>
      </c>
      <c r="K4137">
        <v>0</v>
      </c>
      <c r="L4137">
        <v>0</v>
      </c>
      <c r="M4137">
        <v>0</v>
      </c>
      <c r="N4137">
        <v>0</v>
      </c>
      <c r="O4137">
        <v>0</v>
      </c>
      <c r="P4137">
        <v>0</v>
      </c>
      <c r="Q4137">
        <v>0</v>
      </c>
      <c r="R4137">
        <v>0</v>
      </c>
      <c r="S4137">
        <v>0</v>
      </c>
      <c r="T4137">
        <v>0</v>
      </c>
      <c r="U4137">
        <v>0</v>
      </c>
      <c r="V4137">
        <v>0</v>
      </c>
      <c r="W4137">
        <v>0</v>
      </c>
      <c r="X4137">
        <v>0</v>
      </c>
      <c r="Y4137">
        <v>0</v>
      </c>
      <c r="Z4137">
        <v>0</v>
      </c>
      <c r="AA4137">
        <v>0</v>
      </c>
      <c r="AB4137">
        <v>0</v>
      </c>
      <c r="AC4137">
        <v>0</v>
      </c>
      <c r="AD4137">
        <v>0</v>
      </c>
      <c r="AE4137">
        <v>0</v>
      </c>
      <c r="AF4137">
        <v>0</v>
      </c>
    </row>
    <row r="4138" spans="1:32">
      <c r="A4138" t="s">
        <v>9741</v>
      </c>
      <c r="B4138" t="s">
        <v>19</v>
      </c>
      <c r="C4138">
        <v>0</v>
      </c>
      <c r="D4138">
        <v>0</v>
      </c>
      <c r="E4138">
        <v>0</v>
      </c>
      <c r="F4138">
        <v>0</v>
      </c>
      <c r="G4138">
        <v>0</v>
      </c>
      <c r="H4138">
        <v>0</v>
      </c>
      <c r="I4138">
        <v>0</v>
      </c>
      <c r="J4138">
        <v>0</v>
      </c>
      <c r="K4138">
        <v>0</v>
      </c>
      <c r="L4138">
        <v>0</v>
      </c>
      <c r="M4138">
        <v>0</v>
      </c>
      <c r="N4138">
        <v>0</v>
      </c>
      <c r="O4138">
        <v>0</v>
      </c>
      <c r="P4138">
        <v>0</v>
      </c>
      <c r="Q4138">
        <v>0</v>
      </c>
      <c r="R4138">
        <v>0</v>
      </c>
      <c r="S4138">
        <v>0</v>
      </c>
      <c r="T4138">
        <v>0</v>
      </c>
      <c r="U4138">
        <v>0</v>
      </c>
      <c r="V4138">
        <v>0</v>
      </c>
      <c r="W4138">
        <v>0</v>
      </c>
      <c r="X4138">
        <v>0</v>
      </c>
      <c r="Y4138">
        <v>0</v>
      </c>
      <c r="Z4138">
        <v>0</v>
      </c>
      <c r="AA4138">
        <v>0</v>
      </c>
      <c r="AB4138">
        <v>0</v>
      </c>
      <c r="AC4138">
        <v>0</v>
      </c>
      <c r="AD4138">
        <v>0</v>
      </c>
      <c r="AE4138">
        <v>0</v>
      </c>
      <c r="AF4138">
        <v>0</v>
      </c>
    </row>
    <row r="4139" spans="1:32">
      <c r="A4139" t="s">
        <v>9742</v>
      </c>
      <c r="B4139" t="s">
        <v>19</v>
      </c>
      <c r="C4139">
        <v>0</v>
      </c>
      <c r="D4139">
        <v>0</v>
      </c>
      <c r="E4139">
        <v>0</v>
      </c>
      <c r="F4139">
        <v>0</v>
      </c>
      <c r="G4139">
        <v>0</v>
      </c>
      <c r="H4139">
        <v>0</v>
      </c>
      <c r="I4139">
        <v>0</v>
      </c>
      <c r="J4139">
        <v>0</v>
      </c>
      <c r="K4139">
        <v>0</v>
      </c>
      <c r="L4139">
        <v>0</v>
      </c>
      <c r="M4139">
        <v>0</v>
      </c>
      <c r="N4139">
        <v>0</v>
      </c>
      <c r="O4139">
        <v>0</v>
      </c>
      <c r="P4139">
        <v>0</v>
      </c>
      <c r="Q4139">
        <v>0</v>
      </c>
      <c r="R4139">
        <v>0</v>
      </c>
      <c r="S4139">
        <v>0</v>
      </c>
      <c r="T4139">
        <v>0</v>
      </c>
      <c r="U4139">
        <v>0</v>
      </c>
      <c r="V4139">
        <v>0</v>
      </c>
      <c r="W4139">
        <v>0</v>
      </c>
      <c r="X4139">
        <v>0</v>
      </c>
      <c r="Y4139">
        <v>0</v>
      </c>
      <c r="Z4139">
        <v>0</v>
      </c>
      <c r="AA4139">
        <v>0</v>
      </c>
      <c r="AB4139">
        <v>0</v>
      </c>
      <c r="AC4139">
        <v>0</v>
      </c>
      <c r="AD4139">
        <v>0</v>
      </c>
      <c r="AE4139">
        <v>0</v>
      </c>
      <c r="AF4139">
        <v>0</v>
      </c>
    </row>
    <row r="4140" spans="1:32">
      <c r="A4140" t="s">
        <v>9743</v>
      </c>
      <c r="B4140" t="s">
        <v>19</v>
      </c>
      <c r="C4140">
        <v>0</v>
      </c>
      <c r="D4140">
        <v>0</v>
      </c>
      <c r="E4140">
        <v>0</v>
      </c>
      <c r="F4140">
        <v>0</v>
      </c>
      <c r="G4140">
        <v>0</v>
      </c>
      <c r="H4140">
        <v>0</v>
      </c>
      <c r="I4140">
        <v>0</v>
      </c>
      <c r="J4140">
        <v>0</v>
      </c>
      <c r="K4140">
        <v>0</v>
      </c>
      <c r="L4140">
        <v>0</v>
      </c>
      <c r="M4140">
        <v>0</v>
      </c>
      <c r="N4140">
        <v>0</v>
      </c>
      <c r="O4140">
        <v>0</v>
      </c>
      <c r="P4140">
        <v>0</v>
      </c>
      <c r="Q4140">
        <v>0</v>
      </c>
      <c r="R4140">
        <v>0</v>
      </c>
      <c r="S4140">
        <v>0</v>
      </c>
      <c r="T4140">
        <v>0</v>
      </c>
      <c r="U4140">
        <v>0</v>
      </c>
      <c r="V4140">
        <v>0</v>
      </c>
      <c r="W4140">
        <v>0</v>
      </c>
      <c r="X4140">
        <v>0</v>
      </c>
      <c r="Y4140">
        <v>0</v>
      </c>
      <c r="Z4140">
        <v>0</v>
      </c>
      <c r="AA4140">
        <v>0</v>
      </c>
      <c r="AB4140">
        <v>0</v>
      </c>
      <c r="AC4140">
        <v>0</v>
      </c>
      <c r="AD4140">
        <v>0</v>
      </c>
      <c r="AE4140">
        <v>0</v>
      </c>
      <c r="AF4140">
        <v>0</v>
      </c>
    </row>
    <row r="4141" spans="1:32">
      <c r="A4141" t="s">
        <v>9744</v>
      </c>
      <c r="B4141" t="s">
        <v>19</v>
      </c>
      <c r="C4141">
        <v>0</v>
      </c>
      <c r="D4141">
        <v>0</v>
      </c>
      <c r="E4141">
        <v>0</v>
      </c>
      <c r="F4141">
        <v>0</v>
      </c>
      <c r="G4141">
        <v>0</v>
      </c>
      <c r="H4141">
        <v>0</v>
      </c>
      <c r="I4141">
        <v>0</v>
      </c>
      <c r="J4141">
        <v>0</v>
      </c>
      <c r="K4141">
        <v>0</v>
      </c>
      <c r="L4141">
        <v>0</v>
      </c>
      <c r="M4141">
        <v>0</v>
      </c>
      <c r="N4141">
        <v>0</v>
      </c>
      <c r="O4141">
        <v>0</v>
      </c>
      <c r="P4141">
        <v>0</v>
      </c>
      <c r="Q4141">
        <v>0</v>
      </c>
      <c r="R4141">
        <v>0</v>
      </c>
      <c r="S4141">
        <v>0</v>
      </c>
      <c r="T4141">
        <v>0</v>
      </c>
      <c r="U4141">
        <v>0</v>
      </c>
      <c r="V4141">
        <v>0</v>
      </c>
      <c r="W4141">
        <v>0</v>
      </c>
      <c r="X4141">
        <v>0</v>
      </c>
      <c r="Y4141">
        <v>0</v>
      </c>
      <c r="Z4141">
        <v>0</v>
      </c>
      <c r="AA4141">
        <v>0</v>
      </c>
      <c r="AB4141">
        <v>0</v>
      </c>
      <c r="AC4141">
        <v>0</v>
      </c>
      <c r="AD4141">
        <v>0</v>
      </c>
      <c r="AE4141">
        <v>0</v>
      </c>
      <c r="AF4141">
        <v>0</v>
      </c>
    </row>
    <row r="4142" spans="1:32">
      <c r="A4142" t="s">
        <v>9745</v>
      </c>
      <c r="B4142" t="s">
        <v>19</v>
      </c>
      <c r="C4142">
        <v>0</v>
      </c>
      <c r="D4142">
        <v>0</v>
      </c>
      <c r="E4142">
        <v>0</v>
      </c>
      <c r="F4142">
        <v>0</v>
      </c>
      <c r="G4142">
        <v>0</v>
      </c>
      <c r="H4142">
        <v>0</v>
      </c>
      <c r="I4142">
        <v>0</v>
      </c>
      <c r="J4142">
        <v>0</v>
      </c>
      <c r="K4142">
        <v>0</v>
      </c>
      <c r="L4142">
        <v>0</v>
      </c>
      <c r="M4142">
        <v>0</v>
      </c>
      <c r="N4142">
        <v>0</v>
      </c>
      <c r="O4142">
        <v>0</v>
      </c>
      <c r="P4142">
        <v>0</v>
      </c>
      <c r="Q4142">
        <v>0</v>
      </c>
      <c r="R4142">
        <v>0</v>
      </c>
      <c r="S4142">
        <v>0</v>
      </c>
      <c r="T4142">
        <v>0</v>
      </c>
      <c r="U4142">
        <v>0</v>
      </c>
      <c r="V4142">
        <v>0</v>
      </c>
      <c r="W4142">
        <v>0</v>
      </c>
      <c r="X4142">
        <v>0</v>
      </c>
      <c r="Y4142">
        <v>0</v>
      </c>
      <c r="Z4142">
        <v>0</v>
      </c>
      <c r="AA4142">
        <v>0</v>
      </c>
      <c r="AB4142">
        <v>0</v>
      </c>
      <c r="AC4142">
        <v>0</v>
      </c>
      <c r="AD4142">
        <v>0</v>
      </c>
      <c r="AE4142">
        <v>0</v>
      </c>
      <c r="AF4142">
        <v>0</v>
      </c>
    </row>
    <row r="4143" spans="1:32">
      <c r="A4143" t="s">
        <v>9746</v>
      </c>
      <c r="B4143" t="s">
        <v>19</v>
      </c>
      <c r="C4143">
        <v>0</v>
      </c>
      <c r="D4143">
        <v>0</v>
      </c>
      <c r="E4143">
        <v>0</v>
      </c>
      <c r="F4143">
        <v>0</v>
      </c>
      <c r="G4143">
        <v>0</v>
      </c>
      <c r="H4143">
        <v>0</v>
      </c>
      <c r="I4143">
        <v>0</v>
      </c>
      <c r="J4143">
        <v>0</v>
      </c>
      <c r="K4143">
        <v>0</v>
      </c>
      <c r="L4143">
        <v>0</v>
      </c>
      <c r="M4143">
        <v>0</v>
      </c>
      <c r="N4143">
        <v>0</v>
      </c>
      <c r="O4143">
        <v>0</v>
      </c>
      <c r="P4143">
        <v>0</v>
      </c>
      <c r="Q4143">
        <v>0</v>
      </c>
      <c r="R4143">
        <v>0</v>
      </c>
      <c r="S4143">
        <v>0</v>
      </c>
      <c r="T4143">
        <v>0</v>
      </c>
      <c r="U4143">
        <v>0</v>
      </c>
      <c r="V4143">
        <v>0</v>
      </c>
      <c r="W4143">
        <v>0</v>
      </c>
      <c r="X4143">
        <v>0</v>
      </c>
      <c r="Y4143">
        <v>0</v>
      </c>
      <c r="Z4143">
        <v>0</v>
      </c>
      <c r="AA4143">
        <v>0</v>
      </c>
      <c r="AB4143">
        <v>0</v>
      </c>
      <c r="AC4143">
        <v>0</v>
      </c>
      <c r="AD4143">
        <v>0</v>
      </c>
      <c r="AE4143">
        <v>0</v>
      </c>
      <c r="AF4143">
        <v>0</v>
      </c>
    </row>
    <row r="4144" spans="1:32">
      <c r="A4144" t="s">
        <v>9747</v>
      </c>
      <c r="B4144" t="s">
        <v>19</v>
      </c>
      <c r="C4144">
        <v>0</v>
      </c>
      <c r="D4144">
        <v>0</v>
      </c>
      <c r="E4144">
        <v>0</v>
      </c>
      <c r="F4144">
        <v>0</v>
      </c>
      <c r="G4144">
        <v>0</v>
      </c>
      <c r="H4144">
        <v>0</v>
      </c>
      <c r="I4144">
        <v>0</v>
      </c>
      <c r="J4144">
        <v>0</v>
      </c>
      <c r="K4144">
        <v>0</v>
      </c>
      <c r="L4144">
        <v>0</v>
      </c>
      <c r="M4144">
        <v>0</v>
      </c>
      <c r="N4144">
        <v>0</v>
      </c>
      <c r="O4144">
        <v>0</v>
      </c>
      <c r="P4144">
        <v>0</v>
      </c>
      <c r="Q4144">
        <v>0</v>
      </c>
      <c r="R4144">
        <v>0</v>
      </c>
      <c r="S4144">
        <v>0</v>
      </c>
      <c r="T4144">
        <v>0</v>
      </c>
      <c r="U4144">
        <v>0</v>
      </c>
      <c r="V4144">
        <v>0</v>
      </c>
      <c r="W4144">
        <v>0</v>
      </c>
      <c r="X4144">
        <v>0</v>
      </c>
      <c r="Y4144">
        <v>0</v>
      </c>
      <c r="Z4144">
        <v>0</v>
      </c>
      <c r="AA4144">
        <v>0</v>
      </c>
      <c r="AB4144">
        <v>0</v>
      </c>
      <c r="AC4144">
        <v>0</v>
      </c>
      <c r="AD4144">
        <v>0</v>
      </c>
      <c r="AE4144">
        <v>0</v>
      </c>
      <c r="AF4144">
        <v>0</v>
      </c>
    </row>
    <row r="4145" spans="1:32">
      <c r="A4145" t="s">
        <v>9748</v>
      </c>
      <c r="B4145" t="s">
        <v>19</v>
      </c>
      <c r="C4145">
        <v>0</v>
      </c>
      <c r="D4145">
        <v>0</v>
      </c>
      <c r="E4145">
        <v>0</v>
      </c>
      <c r="F4145">
        <v>0</v>
      </c>
      <c r="G4145">
        <v>0</v>
      </c>
      <c r="H4145">
        <v>0</v>
      </c>
      <c r="I4145">
        <v>0</v>
      </c>
      <c r="J4145">
        <v>0</v>
      </c>
      <c r="K4145">
        <v>0</v>
      </c>
      <c r="L4145">
        <v>0</v>
      </c>
      <c r="M4145">
        <v>0</v>
      </c>
      <c r="N4145">
        <v>0</v>
      </c>
      <c r="O4145">
        <v>0</v>
      </c>
      <c r="P4145">
        <v>0</v>
      </c>
      <c r="Q4145">
        <v>0</v>
      </c>
      <c r="R4145">
        <v>0</v>
      </c>
      <c r="S4145">
        <v>0</v>
      </c>
      <c r="T4145">
        <v>0</v>
      </c>
      <c r="U4145">
        <v>0</v>
      </c>
      <c r="V4145">
        <v>0</v>
      </c>
      <c r="W4145">
        <v>0</v>
      </c>
      <c r="X4145">
        <v>0</v>
      </c>
      <c r="Y4145">
        <v>0</v>
      </c>
      <c r="Z4145">
        <v>0</v>
      </c>
      <c r="AA4145">
        <v>0</v>
      </c>
      <c r="AB4145">
        <v>0</v>
      </c>
      <c r="AC4145">
        <v>0</v>
      </c>
      <c r="AD4145">
        <v>0</v>
      </c>
      <c r="AE4145">
        <v>0</v>
      </c>
      <c r="AF4145">
        <v>0</v>
      </c>
    </row>
    <row r="4146" spans="1:32">
      <c r="A4146" t="s">
        <v>9749</v>
      </c>
      <c r="B4146" t="s">
        <v>19</v>
      </c>
      <c r="C4146">
        <v>0</v>
      </c>
      <c r="D4146">
        <v>0</v>
      </c>
      <c r="E4146">
        <v>0</v>
      </c>
      <c r="F4146">
        <v>0</v>
      </c>
      <c r="G4146">
        <v>0</v>
      </c>
      <c r="H4146">
        <v>0</v>
      </c>
      <c r="I4146">
        <v>0</v>
      </c>
      <c r="J4146">
        <v>0</v>
      </c>
      <c r="K4146">
        <v>0</v>
      </c>
      <c r="L4146">
        <v>0</v>
      </c>
      <c r="M4146">
        <v>0</v>
      </c>
      <c r="N4146">
        <v>0</v>
      </c>
      <c r="O4146">
        <v>0</v>
      </c>
      <c r="P4146">
        <v>0</v>
      </c>
      <c r="Q4146">
        <v>0</v>
      </c>
      <c r="R4146">
        <v>0</v>
      </c>
      <c r="S4146">
        <v>0</v>
      </c>
      <c r="T4146">
        <v>0</v>
      </c>
      <c r="U4146">
        <v>0</v>
      </c>
      <c r="V4146">
        <v>0</v>
      </c>
      <c r="W4146">
        <v>0</v>
      </c>
      <c r="X4146">
        <v>0</v>
      </c>
      <c r="Y4146">
        <v>0</v>
      </c>
      <c r="Z4146">
        <v>0</v>
      </c>
      <c r="AA4146">
        <v>0</v>
      </c>
      <c r="AB4146">
        <v>0</v>
      </c>
      <c r="AC4146">
        <v>0</v>
      </c>
      <c r="AD4146">
        <v>0</v>
      </c>
      <c r="AE4146">
        <v>0</v>
      </c>
      <c r="AF4146">
        <v>0</v>
      </c>
    </row>
    <row r="4147" spans="1:32">
      <c r="A4147" t="s">
        <v>9750</v>
      </c>
      <c r="B4147" t="s">
        <v>19</v>
      </c>
      <c r="C4147">
        <v>0</v>
      </c>
      <c r="D4147">
        <v>0</v>
      </c>
      <c r="E4147">
        <v>0</v>
      </c>
      <c r="F4147">
        <v>0</v>
      </c>
      <c r="G4147">
        <v>0</v>
      </c>
      <c r="H4147">
        <v>0</v>
      </c>
      <c r="I4147">
        <v>0</v>
      </c>
      <c r="J4147">
        <v>0</v>
      </c>
      <c r="K4147">
        <v>0</v>
      </c>
      <c r="L4147">
        <v>0</v>
      </c>
      <c r="M4147">
        <v>0</v>
      </c>
      <c r="N4147">
        <v>0</v>
      </c>
      <c r="O4147">
        <v>0</v>
      </c>
      <c r="P4147">
        <v>0</v>
      </c>
      <c r="Q4147">
        <v>0</v>
      </c>
      <c r="R4147">
        <v>0</v>
      </c>
      <c r="S4147">
        <v>0</v>
      </c>
      <c r="T4147">
        <v>0</v>
      </c>
      <c r="U4147">
        <v>0</v>
      </c>
      <c r="V4147">
        <v>0</v>
      </c>
      <c r="W4147">
        <v>0</v>
      </c>
      <c r="X4147">
        <v>0</v>
      </c>
      <c r="Y4147">
        <v>0</v>
      </c>
      <c r="Z4147">
        <v>0</v>
      </c>
      <c r="AA4147">
        <v>0</v>
      </c>
      <c r="AB4147">
        <v>0</v>
      </c>
      <c r="AC4147">
        <v>0</v>
      </c>
      <c r="AD4147">
        <v>0</v>
      </c>
      <c r="AE4147">
        <v>0</v>
      </c>
      <c r="AF4147">
        <v>0</v>
      </c>
    </row>
    <row r="4148" spans="1:32">
      <c r="A4148" t="s">
        <v>9751</v>
      </c>
      <c r="B4148" t="s">
        <v>19</v>
      </c>
      <c r="C4148">
        <v>0</v>
      </c>
      <c r="D4148">
        <v>0</v>
      </c>
      <c r="E4148">
        <v>0</v>
      </c>
      <c r="F4148">
        <v>0</v>
      </c>
      <c r="G4148">
        <v>0</v>
      </c>
      <c r="H4148">
        <v>0</v>
      </c>
      <c r="I4148">
        <v>0</v>
      </c>
      <c r="J4148">
        <v>0</v>
      </c>
      <c r="K4148">
        <v>0</v>
      </c>
      <c r="L4148">
        <v>0</v>
      </c>
      <c r="M4148">
        <v>0</v>
      </c>
      <c r="N4148">
        <v>0</v>
      </c>
      <c r="O4148">
        <v>0</v>
      </c>
      <c r="P4148">
        <v>0</v>
      </c>
      <c r="Q4148">
        <v>0</v>
      </c>
      <c r="R4148">
        <v>0</v>
      </c>
      <c r="S4148">
        <v>0</v>
      </c>
      <c r="T4148">
        <v>0</v>
      </c>
      <c r="U4148">
        <v>0</v>
      </c>
      <c r="V4148">
        <v>0</v>
      </c>
      <c r="W4148">
        <v>0</v>
      </c>
      <c r="X4148">
        <v>0</v>
      </c>
      <c r="Y4148">
        <v>0</v>
      </c>
      <c r="Z4148">
        <v>0</v>
      </c>
      <c r="AA4148">
        <v>0</v>
      </c>
      <c r="AB4148">
        <v>0</v>
      </c>
      <c r="AC4148">
        <v>0</v>
      </c>
      <c r="AD4148">
        <v>0</v>
      </c>
      <c r="AE4148">
        <v>0</v>
      </c>
      <c r="AF4148">
        <v>0</v>
      </c>
    </row>
    <row r="4149" spans="1:32">
      <c r="A4149" t="s">
        <v>9752</v>
      </c>
      <c r="B4149" t="s">
        <v>19</v>
      </c>
      <c r="C4149">
        <v>0</v>
      </c>
      <c r="D4149">
        <v>0</v>
      </c>
      <c r="E4149">
        <v>0</v>
      </c>
      <c r="F4149">
        <v>0</v>
      </c>
      <c r="G4149">
        <v>0</v>
      </c>
      <c r="H4149">
        <v>0</v>
      </c>
      <c r="I4149">
        <v>0</v>
      </c>
      <c r="J4149">
        <v>0</v>
      </c>
      <c r="K4149">
        <v>0</v>
      </c>
      <c r="L4149">
        <v>0</v>
      </c>
      <c r="M4149">
        <v>0</v>
      </c>
      <c r="N4149">
        <v>0</v>
      </c>
      <c r="O4149">
        <v>0</v>
      </c>
      <c r="P4149">
        <v>0</v>
      </c>
      <c r="Q4149">
        <v>0</v>
      </c>
      <c r="R4149">
        <v>0</v>
      </c>
      <c r="S4149">
        <v>0</v>
      </c>
      <c r="T4149">
        <v>0</v>
      </c>
      <c r="U4149">
        <v>0</v>
      </c>
      <c r="V4149">
        <v>0</v>
      </c>
      <c r="W4149">
        <v>0</v>
      </c>
      <c r="X4149">
        <v>0</v>
      </c>
      <c r="Y4149">
        <v>0</v>
      </c>
      <c r="Z4149">
        <v>0</v>
      </c>
      <c r="AA4149">
        <v>0</v>
      </c>
      <c r="AB4149">
        <v>0</v>
      </c>
      <c r="AC4149">
        <v>0</v>
      </c>
      <c r="AD4149">
        <v>0</v>
      </c>
      <c r="AE4149">
        <v>0</v>
      </c>
      <c r="AF4149">
        <v>0</v>
      </c>
    </row>
    <row r="4150" spans="1:32">
      <c r="A4150" t="s">
        <v>9753</v>
      </c>
      <c r="B4150" t="s">
        <v>19</v>
      </c>
      <c r="C4150">
        <v>0</v>
      </c>
      <c r="D4150">
        <v>0</v>
      </c>
      <c r="E4150">
        <v>0</v>
      </c>
      <c r="F4150">
        <v>0</v>
      </c>
      <c r="G4150">
        <v>0</v>
      </c>
      <c r="H4150">
        <v>0</v>
      </c>
      <c r="I4150">
        <v>0</v>
      </c>
      <c r="J4150">
        <v>0</v>
      </c>
      <c r="K4150">
        <v>0</v>
      </c>
      <c r="L4150">
        <v>0</v>
      </c>
      <c r="M4150">
        <v>0</v>
      </c>
      <c r="N4150">
        <v>0</v>
      </c>
      <c r="O4150">
        <v>0</v>
      </c>
      <c r="P4150">
        <v>0</v>
      </c>
      <c r="Q4150">
        <v>0</v>
      </c>
      <c r="R4150">
        <v>0</v>
      </c>
      <c r="S4150">
        <v>0</v>
      </c>
      <c r="T4150">
        <v>0</v>
      </c>
      <c r="U4150">
        <v>0</v>
      </c>
      <c r="V4150">
        <v>0</v>
      </c>
      <c r="W4150">
        <v>0</v>
      </c>
      <c r="X4150">
        <v>0</v>
      </c>
      <c r="Y4150">
        <v>0</v>
      </c>
      <c r="Z4150">
        <v>0</v>
      </c>
      <c r="AA4150">
        <v>0</v>
      </c>
      <c r="AB4150">
        <v>0</v>
      </c>
      <c r="AC4150">
        <v>0</v>
      </c>
      <c r="AD4150">
        <v>0</v>
      </c>
      <c r="AE4150">
        <v>0</v>
      </c>
      <c r="AF4150">
        <v>0</v>
      </c>
    </row>
    <row r="4151" spans="1:32">
      <c r="A4151" t="s">
        <v>9754</v>
      </c>
      <c r="B4151" t="s">
        <v>19</v>
      </c>
      <c r="C4151">
        <v>0</v>
      </c>
      <c r="D4151">
        <v>0</v>
      </c>
      <c r="E4151">
        <v>0</v>
      </c>
      <c r="F4151">
        <v>0</v>
      </c>
      <c r="G4151">
        <v>0</v>
      </c>
      <c r="H4151">
        <v>0</v>
      </c>
      <c r="I4151">
        <v>0</v>
      </c>
      <c r="J4151">
        <v>0</v>
      </c>
      <c r="K4151">
        <v>0</v>
      </c>
      <c r="L4151">
        <v>0</v>
      </c>
      <c r="M4151">
        <v>0</v>
      </c>
      <c r="N4151">
        <v>0</v>
      </c>
      <c r="O4151">
        <v>0</v>
      </c>
      <c r="P4151">
        <v>0</v>
      </c>
      <c r="Q4151">
        <v>0</v>
      </c>
      <c r="R4151">
        <v>0</v>
      </c>
      <c r="S4151">
        <v>0</v>
      </c>
      <c r="T4151">
        <v>0</v>
      </c>
      <c r="U4151">
        <v>0</v>
      </c>
      <c r="V4151">
        <v>0</v>
      </c>
      <c r="W4151">
        <v>0</v>
      </c>
      <c r="X4151">
        <v>0</v>
      </c>
      <c r="Y4151">
        <v>0</v>
      </c>
      <c r="Z4151">
        <v>0</v>
      </c>
      <c r="AA4151">
        <v>0</v>
      </c>
      <c r="AB4151">
        <v>0</v>
      </c>
      <c r="AC4151">
        <v>0</v>
      </c>
      <c r="AD4151">
        <v>0</v>
      </c>
      <c r="AE4151">
        <v>0</v>
      </c>
      <c r="AF4151">
        <v>0</v>
      </c>
    </row>
    <row r="4152" spans="1:32">
      <c r="A4152" t="s">
        <v>9755</v>
      </c>
      <c r="B4152" t="s">
        <v>19</v>
      </c>
      <c r="C4152">
        <v>0</v>
      </c>
      <c r="D4152">
        <v>0</v>
      </c>
      <c r="E4152">
        <v>0</v>
      </c>
      <c r="F4152">
        <v>0</v>
      </c>
      <c r="G4152">
        <v>0</v>
      </c>
      <c r="H4152">
        <v>0</v>
      </c>
      <c r="I4152">
        <v>0</v>
      </c>
      <c r="J4152">
        <v>0</v>
      </c>
      <c r="K4152">
        <v>0</v>
      </c>
      <c r="L4152">
        <v>0</v>
      </c>
      <c r="M4152">
        <v>0</v>
      </c>
      <c r="N4152">
        <v>0</v>
      </c>
      <c r="O4152">
        <v>0</v>
      </c>
      <c r="P4152">
        <v>0</v>
      </c>
      <c r="Q4152">
        <v>0</v>
      </c>
      <c r="R4152">
        <v>0</v>
      </c>
      <c r="S4152">
        <v>0</v>
      </c>
      <c r="T4152">
        <v>0</v>
      </c>
      <c r="U4152">
        <v>0</v>
      </c>
      <c r="V4152">
        <v>0</v>
      </c>
      <c r="W4152">
        <v>0</v>
      </c>
      <c r="X4152">
        <v>0</v>
      </c>
      <c r="Y4152">
        <v>0</v>
      </c>
      <c r="Z4152">
        <v>0</v>
      </c>
      <c r="AA4152">
        <v>0</v>
      </c>
      <c r="AB4152">
        <v>0</v>
      </c>
      <c r="AC4152">
        <v>0</v>
      </c>
      <c r="AD4152">
        <v>0</v>
      </c>
      <c r="AE4152">
        <v>0</v>
      </c>
      <c r="AF4152">
        <v>0</v>
      </c>
    </row>
    <row r="4153" spans="1:32">
      <c r="A4153" t="s">
        <v>9756</v>
      </c>
      <c r="B4153" t="s">
        <v>19</v>
      </c>
      <c r="C4153">
        <v>0</v>
      </c>
      <c r="D4153">
        <v>0</v>
      </c>
      <c r="E4153">
        <v>0</v>
      </c>
      <c r="F4153">
        <v>0</v>
      </c>
      <c r="G4153">
        <v>0</v>
      </c>
      <c r="H4153">
        <v>0</v>
      </c>
      <c r="I4153">
        <v>0</v>
      </c>
      <c r="J4153">
        <v>0</v>
      </c>
      <c r="K4153">
        <v>0</v>
      </c>
      <c r="L4153">
        <v>0</v>
      </c>
      <c r="M4153">
        <v>0</v>
      </c>
      <c r="N4153">
        <v>0</v>
      </c>
      <c r="O4153">
        <v>0</v>
      </c>
      <c r="P4153">
        <v>0</v>
      </c>
      <c r="Q4153">
        <v>0</v>
      </c>
      <c r="R4153">
        <v>0</v>
      </c>
      <c r="S4153">
        <v>0</v>
      </c>
      <c r="T4153">
        <v>0</v>
      </c>
      <c r="U4153">
        <v>0</v>
      </c>
      <c r="V4153">
        <v>0</v>
      </c>
      <c r="W4153">
        <v>0</v>
      </c>
      <c r="X4153">
        <v>0</v>
      </c>
      <c r="Y4153">
        <v>0</v>
      </c>
      <c r="Z4153">
        <v>0</v>
      </c>
      <c r="AA4153">
        <v>0</v>
      </c>
      <c r="AB4153">
        <v>0</v>
      </c>
      <c r="AC4153">
        <v>0</v>
      </c>
      <c r="AD4153">
        <v>0</v>
      </c>
      <c r="AE4153">
        <v>0</v>
      </c>
      <c r="AF4153">
        <v>0</v>
      </c>
    </row>
    <row r="4154" spans="1:32">
      <c r="A4154" t="s">
        <v>9757</v>
      </c>
      <c r="B4154" t="s">
        <v>19</v>
      </c>
      <c r="C4154">
        <v>0</v>
      </c>
      <c r="D4154">
        <v>0</v>
      </c>
      <c r="E4154">
        <v>0</v>
      </c>
      <c r="F4154">
        <v>0</v>
      </c>
      <c r="G4154">
        <v>0</v>
      </c>
      <c r="H4154">
        <v>0</v>
      </c>
      <c r="I4154">
        <v>0</v>
      </c>
      <c r="J4154">
        <v>0</v>
      </c>
      <c r="K4154">
        <v>0</v>
      </c>
      <c r="L4154">
        <v>0</v>
      </c>
      <c r="M4154">
        <v>0</v>
      </c>
      <c r="N4154">
        <v>0</v>
      </c>
      <c r="O4154">
        <v>0</v>
      </c>
      <c r="P4154">
        <v>0</v>
      </c>
      <c r="Q4154">
        <v>0</v>
      </c>
      <c r="R4154">
        <v>0</v>
      </c>
      <c r="S4154">
        <v>0</v>
      </c>
      <c r="T4154">
        <v>0</v>
      </c>
      <c r="U4154">
        <v>0</v>
      </c>
      <c r="V4154">
        <v>0</v>
      </c>
      <c r="W4154">
        <v>0</v>
      </c>
      <c r="X4154">
        <v>0</v>
      </c>
      <c r="Y4154">
        <v>0</v>
      </c>
      <c r="Z4154">
        <v>0</v>
      </c>
      <c r="AA4154">
        <v>0</v>
      </c>
      <c r="AB4154">
        <v>0</v>
      </c>
      <c r="AC4154">
        <v>0</v>
      </c>
      <c r="AD4154">
        <v>0</v>
      </c>
      <c r="AE4154">
        <v>0</v>
      </c>
      <c r="AF4154">
        <v>0</v>
      </c>
    </row>
    <row r="4155" spans="1:32">
      <c r="A4155" t="s">
        <v>9758</v>
      </c>
      <c r="B4155" t="s">
        <v>19</v>
      </c>
      <c r="C4155">
        <v>0</v>
      </c>
      <c r="D4155">
        <v>0</v>
      </c>
      <c r="E4155">
        <v>0</v>
      </c>
      <c r="F4155">
        <v>0</v>
      </c>
      <c r="G4155">
        <v>0</v>
      </c>
      <c r="H4155">
        <v>0</v>
      </c>
      <c r="I4155">
        <v>0</v>
      </c>
      <c r="J4155">
        <v>0</v>
      </c>
      <c r="K4155">
        <v>0</v>
      </c>
      <c r="L4155">
        <v>0</v>
      </c>
      <c r="M4155">
        <v>0</v>
      </c>
      <c r="N4155">
        <v>0</v>
      </c>
      <c r="O4155">
        <v>0</v>
      </c>
      <c r="P4155">
        <v>0</v>
      </c>
      <c r="Q4155">
        <v>0</v>
      </c>
      <c r="R4155">
        <v>0</v>
      </c>
      <c r="S4155">
        <v>0</v>
      </c>
      <c r="T4155">
        <v>0</v>
      </c>
      <c r="U4155">
        <v>0</v>
      </c>
      <c r="V4155">
        <v>0</v>
      </c>
      <c r="W4155">
        <v>0</v>
      </c>
      <c r="X4155">
        <v>0</v>
      </c>
      <c r="Y4155">
        <v>0</v>
      </c>
      <c r="Z4155">
        <v>0</v>
      </c>
      <c r="AA4155">
        <v>0</v>
      </c>
      <c r="AB4155">
        <v>0</v>
      </c>
      <c r="AC4155">
        <v>0</v>
      </c>
      <c r="AD4155">
        <v>0</v>
      </c>
      <c r="AE4155">
        <v>0</v>
      </c>
      <c r="AF4155">
        <v>0</v>
      </c>
    </row>
    <row r="4156" spans="1:32">
      <c r="A4156" t="s">
        <v>9759</v>
      </c>
      <c r="B4156" t="s">
        <v>19</v>
      </c>
      <c r="C4156">
        <v>0</v>
      </c>
      <c r="D4156">
        <v>0</v>
      </c>
      <c r="E4156">
        <v>0</v>
      </c>
      <c r="F4156">
        <v>0</v>
      </c>
      <c r="G4156">
        <v>0</v>
      </c>
      <c r="H4156">
        <v>0</v>
      </c>
      <c r="I4156">
        <v>0</v>
      </c>
      <c r="J4156">
        <v>0</v>
      </c>
      <c r="K4156">
        <v>0</v>
      </c>
      <c r="L4156">
        <v>0</v>
      </c>
      <c r="M4156">
        <v>0</v>
      </c>
      <c r="N4156">
        <v>0</v>
      </c>
      <c r="O4156">
        <v>0</v>
      </c>
      <c r="P4156">
        <v>0</v>
      </c>
      <c r="Q4156">
        <v>0</v>
      </c>
      <c r="R4156">
        <v>0</v>
      </c>
      <c r="S4156">
        <v>0</v>
      </c>
      <c r="T4156">
        <v>0</v>
      </c>
      <c r="U4156">
        <v>0</v>
      </c>
      <c r="V4156">
        <v>0</v>
      </c>
      <c r="W4156">
        <v>0</v>
      </c>
      <c r="X4156">
        <v>0</v>
      </c>
      <c r="Y4156">
        <v>0</v>
      </c>
      <c r="Z4156">
        <v>0</v>
      </c>
      <c r="AA4156">
        <v>0</v>
      </c>
      <c r="AB4156">
        <v>0</v>
      </c>
      <c r="AC4156">
        <v>0</v>
      </c>
      <c r="AD4156">
        <v>0</v>
      </c>
      <c r="AE4156">
        <v>0</v>
      </c>
      <c r="AF4156">
        <v>0</v>
      </c>
    </row>
    <row r="4157" spans="1:32">
      <c r="A4157" t="s">
        <v>9760</v>
      </c>
      <c r="B4157" t="s">
        <v>19</v>
      </c>
      <c r="C4157">
        <v>0</v>
      </c>
      <c r="D4157">
        <v>0</v>
      </c>
      <c r="E4157">
        <v>0</v>
      </c>
      <c r="F4157">
        <v>0</v>
      </c>
      <c r="G4157">
        <v>0</v>
      </c>
      <c r="H4157">
        <v>0</v>
      </c>
      <c r="I4157">
        <v>0</v>
      </c>
      <c r="J4157">
        <v>0</v>
      </c>
      <c r="K4157">
        <v>0</v>
      </c>
      <c r="L4157">
        <v>0</v>
      </c>
      <c r="M4157">
        <v>0</v>
      </c>
      <c r="N4157">
        <v>0</v>
      </c>
      <c r="O4157">
        <v>0</v>
      </c>
      <c r="P4157">
        <v>0</v>
      </c>
      <c r="Q4157">
        <v>0</v>
      </c>
      <c r="R4157">
        <v>0</v>
      </c>
      <c r="S4157">
        <v>0</v>
      </c>
      <c r="T4157">
        <v>0</v>
      </c>
      <c r="U4157">
        <v>0</v>
      </c>
      <c r="V4157">
        <v>0</v>
      </c>
      <c r="W4157">
        <v>0</v>
      </c>
      <c r="X4157">
        <v>0</v>
      </c>
      <c r="Y4157">
        <v>0</v>
      </c>
      <c r="Z4157">
        <v>0</v>
      </c>
      <c r="AA4157">
        <v>0</v>
      </c>
      <c r="AB4157">
        <v>0</v>
      </c>
      <c r="AC4157">
        <v>0</v>
      </c>
      <c r="AD4157">
        <v>0</v>
      </c>
      <c r="AE4157">
        <v>0</v>
      </c>
      <c r="AF4157">
        <v>0</v>
      </c>
    </row>
    <row r="4158" spans="1:32">
      <c r="A4158" t="s">
        <v>9761</v>
      </c>
      <c r="B4158" t="s">
        <v>19</v>
      </c>
      <c r="C4158">
        <v>0</v>
      </c>
      <c r="D4158">
        <v>0</v>
      </c>
      <c r="E4158">
        <v>0</v>
      </c>
      <c r="F4158">
        <v>0</v>
      </c>
      <c r="G4158">
        <v>0</v>
      </c>
      <c r="H4158">
        <v>0</v>
      </c>
      <c r="I4158">
        <v>0</v>
      </c>
      <c r="J4158">
        <v>0</v>
      </c>
      <c r="K4158">
        <v>0</v>
      </c>
      <c r="L4158">
        <v>0</v>
      </c>
      <c r="M4158">
        <v>0</v>
      </c>
      <c r="N4158">
        <v>0</v>
      </c>
      <c r="O4158">
        <v>0</v>
      </c>
      <c r="P4158">
        <v>0</v>
      </c>
      <c r="Q4158">
        <v>0</v>
      </c>
      <c r="R4158">
        <v>0</v>
      </c>
      <c r="S4158">
        <v>0</v>
      </c>
      <c r="T4158">
        <v>0</v>
      </c>
      <c r="U4158">
        <v>0</v>
      </c>
      <c r="V4158">
        <v>0</v>
      </c>
      <c r="W4158">
        <v>0</v>
      </c>
      <c r="X4158">
        <v>0</v>
      </c>
      <c r="Y4158">
        <v>0</v>
      </c>
      <c r="Z4158">
        <v>0</v>
      </c>
      <c r="AA4158">
        <v>0</v>
      </c>
      <c r="AB4158">
        <v>0</v>
      </c>
      <c r="AC4158">
        <v>0</v>
      </c>
      <c r="AD4158">
        <v>0</v>
      </c>
      <c r="AE4158">
        <v>0</v>
      </c>
      <c r="AF4158">
        <v>0</v>
      </c>
    </row>
    <row r="4159" spans="1:32">
      <c r="A4159" t="s">
        <v>9762</v>
      </c>
      <c r="B4159" t="s">
        <v>19</v>
      </c>
      <c r="C4159">
        <v>0</v>
      </c>
      <c r="D4159">
        <v>0</v>
      </c>
      <c r="E4159">
        <v>0</v>
      </c>
      <c r="F4159">
        <v>0</v>
      </c>
      <c r="G4159">
        <v>0</v>
      </c>
      <c r="H4159">
        <v>0</v>
      </c>
      <c r="I4159">
        <v>0</v>
      </c>
      <c r="J4159">
        <v>0</v>
      </c>
      <c r="K4159">
        <v>0</v>
      </c>
      <c r="L4159">
        <v>0</v>
      </c>
      <c r="M4159">
        <v>0</v>
      </c>
      <c r="N4159">
        <v>0</v>
      </c>
      <c r="O4159">
        <v>0</v>
      </c>
      <c r="P4159">
        <v>0</v>
      </c>
      <c r="Q4159">
        <v>0</v>
      </c>
      <c r="R4159">
        <v>0</v>
      </c>
      <c r="S4159">
        <v>0</v>
      </c>
      <c r="T4159">
        <v>0</v>
      </c>
      <c r="U4159">
        <v>0</v>
      </c>
      <c r="V4159">
        <v>0</v>
      </c>
      <c r="W4159">
        <v>0</v>
      </c>
      <c r="X4159">
        <v>0</v>
      </c>
      <c r="Y4159">
        <v>0</v>
      </c>
      <c r="Z4159">
        <v>0</v>
      </c>
      <c r="AA4159">
        <v>0</v>
      </c>
      <c r="AB4159">
        <v>0</v>
      </c>
      <c r="AC4159">
        <v>0</v>
      </c>
      <c r="AD4159">
        <v>0</v>
      </c>
      <c r="AE4159">
        <v>0</v>
      </c>
      <c r="AF4159">
        <v>0</v>
      </c>
    </row>
    <row r="4160" spans="1:32">
      <c r="A4160" t="s">
        <v>9763</v>
      </c>
      <c r="B4160" t="s">
        <v>19</v>
      </c>
      <c r="C4160">
        <v>0</v>
      </c>
      <c r="D4160">
        <v>0</v>
      </c>
      <c r="E4160">
        <v>0</v>
      </c>
      <c r="F4160">
        <v>0</v>
      </c>
      <c r="G4160">
        <v>0</v>
      </c>
      <c r="H4160">
        <v>0</v>
      </c>
      <c r="I4160">
        <v>0</v>
      </c>
      <c r="J4160">
        <v>0</v>
      </c>
      <c r="K4160">
        <v>0</v>
      </c>
      <c r="L4160">
        <v>0</v>
      </c>
      <c r="M4160">
        <v>0</v>
      </c>
      <c r="N4160">
        <v>0</v>
      </c>
      <c r="O4160">
        <v>0</v>
      </c>
      <c r="P4160">
        <v>0</v>
      </c>
      <c r="Q4160">
        <v>0</v>
      </c>
      <c r="R4160">
        <v>0</v>
      </c>
      <c r="S4160">
        <v>0</v>
      </c>
      <c r="T4160">
        <v>0</v>
      </c>
      <c r="U4160">
        <v>0</v>
      </c>
      <c r="V4160">
        <v>0</v>
      </c>
      <c r="W4160">
        <v>0</v>
      </c>
      <c r="X4160">
        <v>0</v>
      </c>
      <c r="Y4160">
        <v>0</v>
      </c>
      <c r="Z4160">
        <v>0</v>
      </c>
      <c r="AA4160">
        <v>0</v>
      </c>
      <c r="AB4160">
        <v>0</v>
      </c>
      <c r="AC4160">
        <v>0</v>
      </c>
      <c r="AD4160">
        <v>0</v>
      </c>
      <c r="AE4160">
        <v>0</v>
      </c>
      <c r="AF4160">
        <v>0</v>
      </c>
    </row>
    <row r="4161" spans="1:32">
      <c r="A4161" t="s">
        <v>9764</v>
      </c>
      <c r="B4161" t="s">
        <v>19</v>
      </c>
      <c r="C4161">
        <v>0</v>
      </c>
      <c r="D4161">
        <v>0</v>
      </c>
      <c r="E4161">
        <v>0</v>
      </c>
      <c r="F4161">
        <v>0</v>
      </c>
      <c r="G4161">
        <v>0</v>
      </c>
      <c r="H4161">
        <v>0</v>
      </c>
      <c r="I4161">
        <v>0</v>
      </c>
      <c r="J4161">
        <v>0</v>
      </c>
      <c r="K4161">
        <v>0</v>
      </c>
      <c r="L4161">
        <v>0</v>
      </c>
      <c r="M4161">
        <v>0</v>
      </c>
      <c r="N4161">
        <v>0</v>
      </c>
      <c r="O4161">
        <v>0</v>
      </c>
      <c r="P4161">
        <v>0</v>
      </c>
      <c r="Q4161">
        <v>0</v>
      </c>
      <c r="R4161">
        <v>0</v>
      </c>
      <c r="S4161">
        <v>0</v>
      </c>
      <c r="T4161">
        <v>0</v>
      </c>
      <c r="U4161">
        <v>0</v>
      </c>
      <c r="V4161">
        <v>0</v>
      </c>
      <c r="W4161">
        <v>0</v>
      </c>
      <c r="X4161">
        <v>0</v>
      </c>
      <c r="Y4161">
        <v>0</v>
      </c>
      <c r="Z4161">
        <v>0</v>
      </c>
      <c r="AA4161">
        <v>0</v>
      </c>
      <c r="AB4161">
        <v>0</v>
      </c>
      <c r="AC4161">
        <v>0</v>
      </c>
      <c r="AD4161">
        <v>0</v>
      </c>
      <c r="AE4161">
        <v>0</v>
      </c>
      <c r="AF4161">
        <v>0</v>
      </c>
    </row>
    <row r="4162" spans="1:32">
      <c r="A4162" t="s">
        <v>9765</v>
      </c>
      <c r="B4162" t="s">
        <v>19</v>
      </c>
      <c r="C4162">
        <v>0</v>
      </c>
      <c r="D4162">
        <v>0</v>
      </c>
      <c r="E4162">
        <v>0</v>
      </c>
      <c r="F4162">
        <v>0</v>
      </c>
      <c r="G4162">
        <v>0</v>
      </c>
      <c r="H4162">
        <v>0</v>
      </c>
      <c r="I4162">
        <v>0</v>
      </c>
      <c r="J4162">
        <v>0</v>
      </c>
      <c r="K4162">
        <v>0</v>
      </c>
      <c r="L4162">
        <v>0</v>
      </c>
      <c r="M4162">
        <v>0</v>
      </c>
      <c r="N4162">
        <v>0</v>
      </c>
      <c r="O4162">
        <v>0</v>
      </c>
      <c r="P4162">
        <v>0</v>
      </c>
      <c r="Q4162">
        <v>0</v>
      </c>
      <c r="R4162">
        <v>0</v>
      </c>
      <c r="S4162">
        <v>0</v>
      </c>
      <c r="T4162">
        <v>0</v>
      </c>
      <c r="U4162">
        <v>0</v>
      </c>
      <c r="V4162">
        <v>0</v>
      </c>
      <c r="W4162">
        <v>0</v>
      </c>
      <c r="X4162">
        <v>0</v>
      </c>
      <c r="Y4162">
        <v>0</v>
      </c>
      <c r="Z4162">
        <v>0</v>
      </c>
      <c r="AA4162">
        <v>0</v>
      </c>
      <c r="AB4162">
        <v>0</v>
      </c>
      <c r="AC4162">
        <v>0</v>
      </c>
      <c r="AD4162">
        <v>0</v>
      </c>
      <c r="AE4162">
        <v>0</v>
      </c>
      <c r="AF4162">
        <v>0</v>
      </c>
    </row>
    <row r="4163" spans="1:32">
      <c r="A4163" t="s">
        <v>9766</v>
      </c>
      <c r="B4163" t="s">
        <v>19</v>
      </c>
      <c r="C4163">
        <v>0</v>
      </c>
      <c r="D4163">
        <v>0</v>
      </c>
      <c r="E4163">
        <v>0</v>
      </c>
      <c r="F4163">
        <v>0</v>
      </c>
      <c r="G4163">
        <v>0</v>
      </c>
      <c r="H4163">
        <v>0</v>
      </c>
      <c r="I4163">
        <v>0</v>
      </c>
      <c r="J4163">
        <v>0</v>
      </c>
      <c r="K4163">
        <v>0</v>
      </c>
      <c r="L4163">
        <v>0</v>
      </c>
      <c r="M4163">
        <v>0</v>
      </c>
      <c r="N4163">
        <v>0</v>
      </c>
      <c r="O4163">
        <v>0</v>
      </c>
      <c r="P4163">
        <v>0</v>
      </c>
      <c r="Q4163">
        <v>0</v>
      </c>
      <c r="R4163">
        <v>0</v>
      </c>
      <c r="S4163">
        <v>0</v>
      </c>
      <c r="T4163">
        <v>0</v>
      </c>
      <c r="U4163">
        <v>0</v>
      </c>
      <c r="V4163">
        <v>0</v>
      </c>
      <c r="W4163">
        <v>0</v>
      </c>
      <c r="X4163">
        <v>0</v>
      </c>
      <c r="Y4163">
        <v>0</v>
      </c>
      <c r="Z4163">
        <v>0</v>
      </c>
      <c r="AA4163">
        <v>0</v>
      </c>
      <c r="AB4163">
        <v>0</v>
      </c>
      <c r="AC4163">
        <v>0</v>
      </c>
      <c r="AD4163">
        <v>0</v>
      </c>
      <c r="AE4163">
        <v>0</v>
      </c>
      <c r="AF4163">
        <v>0</v>
      </c>
    </row>
    <row r="4164" spans="1:32">
      <c r="A4164" t="s">
        <v>9767</v>
      </c>
      <c r="B4164" t="s">
        <v>19</v>
      </c>
      <c r="C4164">
        <v>0</v>
      </c>
      <c r="D4164">
        <v>0</v>
      </c>
      <c r="E4164">
        <v>0</v>
      </c>
      <c r="F4164">
        <v>0</v>
      </c>
      <c r="G4164">
        <v>0</v>
      </c>
      <c r="H4164">
        <v>0</v>
      </c>
      <c r="I4164">
        <v>0</v>
      </c>
      <c r="J4164">
        <v>0</v>
      </c>
      <c r="K4164">
        <v>0</v>
      </c>
      <c r="L4164">
        <v>0</v>
      </c>
      <c r="M4164">
        <v>0</v>
      </c>
      <c r="N4164">
        <v>0</v>
      </c>
      <c r="O4164">
        <v>0</v>
      </c>
      <c r="P4164">
        <v>0</v>
      </c>
      <c r="Q4164">
        <v>0</v>
      </c>
      <c r="R4164">
        <v>0</v>
      </c>
      <c r="S4164">
        <v>0</v>
      </c>
      <c r="T4164">
        <v>0</v>
      </c>
      <c r="U4164">
        <v>0</v>
      </c>
      <c r="V4164">
        <v>0</v>
      </c>
      <c r="W4164">
        <v>0</v>
      </c>
      <c r="X4164">
        <v>0</v>
      </c>
      <c r="Y4164">
        <v>0</v>
      </c>
      <c r="Z4164">
        <v>0</v>
      </c>
      <c r="AA4164">
        <v>0</v>
      </c>
      <c r="AB4164">
        <v>0</v>
      </c>
      <c r="AC4164">
        <v>0</v>
      </c>
      <c r="AD4164">
        <v>0</v>
      </c>
      <c r="AE4164">
        <v>0</v>
      </c>
      <c r="AF4164">
        <v>0</v>
      </c>
    </row>
    <row r="4165" spans="1:32">
      <c r="A4165" t="s">
        <v>9768</v>
      </c>
      <c r="B4165" t="s">
        <v>19</v>
      </c>
      <c r="C4165">
        <v>0</v>
      </c>
      <c r="D4165">
        <v>0</v>
      </c>
      <c r="E4165">
        <v>0</v>
      </c>
      <c r="F4165">
        <v>0</v>
      </c>
      <c r="G4165">
        <v>0</v>
      </c>
      <c r="H4165">
        <v>0</v>
      </c>
      <c r="I4165">
        <v>0</v>
      </c>
      <c r="J4165">
        <v>0</v>
      </c>
      <c r="K4165">
        <v>0</v>
      </c>
      <c r="L4165">
        <v>0</v>
      </c>
      <c r="M4165">
        <v>0</v>
      </c>
      <c r="N4165">
        <v>0</v>
      </c>
      <c r="O4165">
        <v>0</v>
      </c>
      <c r="P4165">
        <v>0</v>
      </c>
      <c r="Q4165">
        <v>0</v>
      </c>
      <c r="R4165">
        <v>0</v>
      </c>
      <c r="S4165">
        <v>0</v>
      </c>
      <c r="T4165">
        <v>0</v>
      </c>
      <c r="U4165">
        <v>0</v>
      </c>
      <c r="V4165">
        <v>0</v>
      </c>
      <c r="W4165">
        <v>0</v>
      </c>
      <c r="X4165">
        <v>0</v>
      </c>
      <c r="Y4165">
        <v>0</v>
      </c>
      <c r="Z4165">
        <v>0</v>
      </c>
      <c r="AA4165">
        <v>0</v>
      </c>
      <c r="AB4165">
        <v>0</v>
      </c>
      <c r="AC4165">
        <v>0</v>
      </c>
      <c r="AD4165">
        <v>0</v>
      </c>
      <c r="AE4165">
        <v>0</v>
      </c>
      <c r="AF4165">
        <v>0</v>
      </c>
    </row>
    <row r="4166" spans="1:32">
      <c r="A4166" t="s">
        <v>9769</v>
      </c>
      <c r="B4166" t="s">
        <v>19</v>
      </c>
      <c r="C4166">
        <v>0</v>
      </c>
      <c r="D4166">
        <v>0</v>
      </c>
      <c r="E4166">
        <v>0</v>
      </c>
      <c r="F4166">
        <v>0</v>
      </c>
      <c r="G4166">
        <v>0</v>
      </c>
      <c r="H4166">
        <v>0</v>
      </c>
      <c r="I4166">
        <v>0</v>
      </c>
      <c r="J4166">
        <v>0</v>
      </c>
      <c r="K4166">
        <v>0</v>
      </c>
      <c r="L4166">
        <v>0</v>
      </c>
      <c r="M4166">
        <v>0</v>
      </c>
      <c r="N4166">
        <v>0</v>
      </c>
      <c r="O4166">
        <v>0</v>
      </c>
      <c r="P4166">
        <v>0</v>
      </c>
      <c r="Q4166">
        <v>0</v>
      </c>
      <c r="R4166">
        <v>0</v>
      </c>
      <c r="S4166">
        <v>0</v>
      </c>
      <c r="T4166">
        <v>0</v>
      </c>
      <c r="U4166">
        <v>0</v>
      </c>
      <c r="V4166">
        <v>0</v>
      </c>
      <c r="W4166">
        <v>0</v>
      </c>
      <c r="X4166">
        <v>0</v>
      </c>
      <c r="Y4166">
        <v>0</v>
      </c>
      <c r="Z4166">
        <v>0</v>
      </c>
      <c r="AA4166">
        <v>0</v>
      </c>
      <c r="AB4166">
        <v>0</v>
      </c>
      <c r="AC4166">
        <v>0</v>
      </c>
      <c r="AD4166">
        <v>0</v>
      </c>
      <c r="AE4166">
        <v>0</v>
      </c>
      <c r="AF4166">
        <v>0</v>
      </c>
    </row>
    <row r="4167" spans="1:32">
      <c r="A4167" t="s">
        <v>9770</v>
      </c>
      <c r="B4167" t="s">
        <v>19</v>
      </c>
      <c r="C4167">
        <v>0</v>
      </c>
      <c r="D4167">
        <v>0</v>
      </c>
      <c r="E4167">
        <v>0</v>
      </c>
      <c r="F4167">
        <v>0</v>
      </c>
      <c r="G4167">
        <v>0</v>
      </c>
      <c r="H4167">
        <v>0</v>
      </c>
      <c r="I4167">
        <v>0</v>
      </c>
      <c r="J4167">
        <v>0</v>
      </c>
      <c r="K4167">
        <v>0</v>
      </c>
      <c r="L4167">
        <v>0</v>
      </c>
      <c r="M4167">
        <v>0</v>
      </c>
      <c r="N4167">
        <v>0</v>
      </c>
      <c r="O4167">
        <v>0</v>
      </c>
      <c r="P4167">
        <v>0</v>
      </c>
      <c r="Q4167">
        <v>0</v>
      </c>
      <c r="R4167">
        <v>0</v>
      </c>
      <c r="S4167">
        <v>0</v>
      </c>
      <c r="T4167">
        <v>0</v>
      </c>
      <c r="U4167">
        <v>0</v>
      </c>
      <c r="V4167">
        <v>0</v>
      </c>
      <c r="W4167">
        <v>0</v>
      </c>
      <c r="X4167">
        <v>0</v>
      </c>
      <c r="Y4167">
        <v>0</v>
      </c>
      <c r="Z4167">
        <v>0</v>
      </c>
      <c r="AA4167">
        <v>0</v>
      </c>
      <c r="AB4167">
        <v>0</v>
      </c>
      <c r="AC4167">
        <v>0</v>
      </c>
      <c r="AD4167">
        <v>0</v>
      </c>
      <c r="AE4167">
        <v>0</v>
      </c>
      <c r="AF4167">
        <v>0</v>
      </c>
    </row>
    <row r="4168" spans="1:32">
      <c r="A4168" t="s">
        <v>9771</v>
      </c>
      <c r="B4168" t="s">
        <v>19</v>
      </c>
      <c r="C4168">
        <v>0</v>
      </c>
      <c r="D4168">
        <v>0</v>
      </c>
      <c r="E4168">
        <v>0</v>
      </c>
      <c r="F4168">
        <v>0</v>
      </c>
      <c r="G4168">
        <v>0</v>
      </c>
      <c r="H4168">
        <v>0</v>
      </c>
      <c r="I4168">
        <v>0</v>
      </c>
      <c r="J4168">
        <v>0</v>
      </c>
      <c r="K4168">
        <v>0</v>
      </c>
      <c r="L4168">
        <v>0</v>
      </c>
      <c r="M4168">
        <v>0</v>
      </c>
      <c r="N4168">
        <v>0</v>
      </c>
      <c r="O4168">
        <v>0</v>
      </c>
      <c r="P4168">
        <v>0</v>
      </c>
      <c r="Q4168">
        <v>0</v>
      </c>
      <c r="R4168">
        <v>0</v>
      </c>
      <c r="S4168">
        <v>0</v>
      </c>
      <c r="T4168">
        <v>0</v>
      </c>
      <c r="U4168">
        <v>0</v>
      </c>
      <c r="V4168">
        <v>0</v>
      </c>
      <c r="W4168">
        <v>0</v>
      </c>
      <c r="X4168">
        <v>0</v>
      </c>
      <c r="Y4168">
        <v>0</v>
      </c>
      <c r="Z4168">
        <v>0</v>
      </c>
      <c r="AA4168">
        <v>0</v>
      </c>
      <c r="AB4168">
        <v>0</v>
      </c>
      <c r="AC4168">
        <v>0</v>
      </c>
      <c r="AD4168">
        <v>0</v>
      </c>
      <c r="AE4168">
        <v>0</v>
      </c>
      <c r="AF4168">
        <v>0</v>
      </c>
    </row>
    <row r="4169" spans="1:32">
      <c r="A4169" t="s">
        <v>9772</v>
      </c>
      <c r="B4169" t="s">
        <v>19</v>
      </c>
      <c r="C4169">
        <v>0</v>
      </c>
      <c r="D4169">
        <v>0</v>
      </c>
      <c r="E4169">
        <v>0</v>
      </c>
      <c r="F4169">
        <v>0</v>
      </c>
      <c r="G4169">
        <v>0</v>
      </c>
      <c r="H4169">
        <v>0</v>
      </c>
      <c r="I4169">
        <v>0</v>
      </c>
      <c r="J4169">
        <v>0</v>
      </c>
      <c r="K4169">
        <v>0</v>
      </c>
      <c r="L4169">
        <v>0</v>
      </c>
      <c r="M4169">
        <v>0</v>
      </c>
      <c r="N4169">
        <v>0</v>
      </c>
      <c r="O4169">
        <v>0</v>
      </c>
      <c r="P4169">
        <v>0</v>
      </c>
      <c r="Q4169">
        <v>0</v>
      </c>
      <c r="R4169">
        <v>0</v>
      </c>
      <c r="S4169">
        <v>0</v>
      </c>
      <c r="T4169">
        <v>0</v>
      </c>
      <c r="U4169">
        <v>0</v>
      </c>
      <c r="V4169">
        <v>0</v>
      </c>
      <c r="W4169">
        <v>0</v>
      </c>
      <c r="X4169">
        <v>0</v>
      </c>
      <c r="Y4169">
        <v>0</v>
      </c>
      <c r="Z4169">
        <v>0</v>
      </c>
      <c r="AA4169">
        <v>0</v>
      </c>
      <c r="AB4169">
        <v>0</v>
      </c>
      <c r="AC4169">
        <v>0</v>
      </c>
      <c r="AD4169">
        <v>0</v>
      </c>
      <c r="AE4169">
        <v>0</v>
      </c>
      <c r="AF4169">
        <v>0</v>
      </c>
    </row>
    <row r="4170" spans="1:32">
      <c r="A4170" t="s">
        <v>9773</v>
      </c>
      <c r="B4170" t="s">
        <v>19</v>
      </c>
      <c r="C4170">
        <v>0</v>
      </c>
      <c r="D4170">
        <v>0</v>
      </c>
      <c r="E4170">
        <v>0</v>
      </c>
      <c r="F4170">
        <v>0</v>
      </c>
      <c r="G4170">
        <v>0</v>
      </c>
      <c r="H4170">
        <v>0</v>
      </c>
      <c r="I4170">
        <v>0</v>
      </c>
      <c r="J4170">
        <v>0</v>
      </c>
      <c r="K4170">
        <v>0</v>
      </c>
      <c r="L4170">
        <v>0</v>
      </c>
      <c r="M4170">
        <v>0</v>
      </c>
      <c r="N4170">
        <v>0</v>
      </c>
      <c r="O4170">
        <v>0</v>
      </c>
      <c r="P4170">
        <v>0</v>
      </c>
      <c r="Q4170">
        <v>0</v>
      </c>
      <c r="R4170">
        <v>0</v>
      </c>
      <c r="S4170">
        <v>0</v>
      </c>
      <c r="T4170">
        <v>0</v>
      </c>
      <c r="U4170">
        <v>0</v>
      </c>
      <c r="V4170">
        <v>0</v>
      </c>
      <c r="W4170">
        <v>0</v>
      </c>
      <c r="X4170">
        <v>0</v>
      </c>
      <c r="Y4170">
        <v>0</v>
      </c>
      <c r="Z4170">
        <v>0</v>
      </c>
      <c r="AA4170">
        <v>0</v>
      </c>
      <c r="AB4170">
        <v>0</v>
      </c>
      <c r="AC4170">
        <v>0</v>
      </c>
      <c r="AD4170">
        <v>0</v>
      </c>
      <c r="AE4170">
        <v>0</v>
      </c>
      <c r="AF4170">
        <v>0</v>
      </c>
    </row>
    <row r="4171" spans="1:32">
      <c r="A4171" t="s">
        <v>9774</v>
      </c>
      <c r="B4171" t="s">
        <v>19</v>
      </c>
      <c r="C4171">
        <v>0</v>
      </c>
      <c r="D4171">
        <v>0</v>
      </c>
      <c r="E4171">
        <v>0</v>
      </c>
      <c r="F4171">
        <v>0</v>
      </c>
      <c r="G4171">
        <v>0</v>
      </c>
      <c r="H4171">
        <v>0</v>
      </c>
      <c r="I4171">
        <v>0</v>
      </c>
      <c r="J4171">
        <v>0</v>
      </c>
      <c r="K4171">
        <v>0</v>
      </c>
      <c r="L4171">
        <v>0</v>
      </c>
      <c r="M4171">
        <v>0</v>
      </c>
      <c r="N4171">
        <v>0</v>
      </c>
      <c r="O4171">
        <v>0</v>
      </c>
      <c r="P4171">
        <v>0</v>
      </c>
      <c r="Q4171">
        <v>0</v>
      </c>
      <c r="R4171">
        <v>0</v>
      </c>
      <c r="S4171">
        <v>0</v>
      </c>
      <c r="T4171">
        <v>0</v>
      </c>
      <c r="U4171">
        <v>0</v>
      </c>
      <c r="V4171">
        <v>0</v>
      </c>
      <c r="W4171">
        <v>0</v>
      </c>
      <c r="X4171">
        <v>0</v>
      </c>
      <c r="Y4171">
        <v>0</v>
      </c>
      <c r="Z4171">
        <v>0</v>
      </c>
      <c r="AA4171">
        <v>0</v>
      </c>
      <c r="AB4171">
        <v>0</v>
      </c>
      <c r="AC4171">
        <v>0</v>
      </c>
      <c r="AD4171">
        <v>0</v>
      </c>
      <c r="AE4171">
        <v>0</v>
      </c>
      <c r="AF4171">
        <v>0</v>
      </c>
    </row>
    <row r="4172" spans="1:32">
      <c r="A4172" t="s">
        <v>9775</v>
      </c>
      <c r="B4172" t="s">
        <v>19</v>
      </c>
      <c r="C4172">
        <v>0</v>
      </c>
      <c r="D4172">
        <v>0</v>
      </c>
      <c r="E4172">
        <v>0</v>
      </c>
      <c r="F4172">
        <v>0</v>
      </c>
      <c r="G4172">
        <v>0</v>
      </c>
      <c r="H4172">
        <v>0</v>
      </c>
      <c r="I4172">
        <v>0</v>
      </c>
      <c r="J4172">
        <v>0</v>
      </c>
      <c r="K4172">
        <v>0</v>
      </c>
      <c r="L4172">
        <v>0</v>
      </c>
      <c r="M4172">
        <v>0</v>
      </c>
      <c r="N4172">
        <v>0</v>
      </c>
      <c r="O4172">
        <v>0</v>
      </c>
      <c r="P4172">
        <v>0</v>
      </c>
      <c r="Q4172">
        <v>0</v>
      </c>
      <c r="R4172">
        <v>0</v>
      </c>
      <c r="S4172">
        <v>0</v>
      </c>
      <c r="T4172">
        <v>0</v>
      </c>
      <c r="U4172">
        <v>0</v>
      </c>
      <c r="V4172">
        <v>0</v>
      </c>
      <c r="W4172">
        <v>0</v>
      </c>
      <c r="X4172">
        <v>0</v>
      </c>
      <c r="Y4172">
        <v>0</v>
      </c>
      <c r="Z4172">
        <v>0</v>
      </c>
      <c r="AA4172">
        <v>0</v>
      </c>
      <c r="AB4172">
        <v>0</v>
      </c>
      <c r="AC4172">
        <v>0</v>
      </c>
      <c r="AD4172">
        <v>0</v>
      </c>
      <c r="AE4172">
        <v>0</v>
      </c>
      <c r="AF4172">
        <v>0</v>
      </c>
    </row>
    <row r="4173" spans="1:32">
      <c r="A4173" t="s">
        <v>9776</v>
      </c>
      <c r="B4173" t="s">
        <v>19</v>
      </c>
      <c r="C4173">
        <v>0</v>
      </c>
      <c r="D4173">
        <v>0</v>
      </c>
      <c r="E4173">
        <v>0</v>
      </c>
      <c r="F4173">
        <v>0</v>
      </c>
      <c r="G4173">
        <v>0</v>
      </c>
      <c r="H4173">
        <v>0</v>
      </c>
      <c r="I4173">
        <v>0</v>
      </c>
      <c r="J4173">
        <v>0</v>
      </c>
      <c r="K4173">
        <v>0</v>
      </c>
      <c r="L4173">
        <v>0</v>
      </c>
      <c r="M4173">
        <v>0</v>
      </c>
      <c r="N4173">
        <v>0</v>
      </c>
      <c r="O4173">
        <v>0</v>
      </c>
      <c r="P4173">
        <v>0</v>
      </c>
      <c r="Q4173">
        <v>0</v>
      </c>
      <c r="R4173">
        <v>0</v>
      </c>
      <c r="S4173">
        <v>0</v>
      </c>
      <c r="T4173">
        <v>0</v>
      </c>
      <c r="U4173">
        <v>0</v>
      </c>
      <c r="V4173">
        <v>0</v>
      </c>
      <c r="W4173">
        <v>0</v>
      </c>
      <c r="X4173">
        <v>0</v>
      </c>
      <c r="Y4173">
        <v>0</v>
      </c>
      <c r="Z4173">
        <v>0</v>
      </c>
      <c r="AA4173">
        <v>0</v>
      </c>
      <c r="AB4173">
        <v>0</v>
      </c>
      <c r="AC4173">
        <v>0</v>
      </c>
      <c r="AD4173">
        <v>0</v>
      </c>
      <c r="AE4173">
        <v>0</v>
      </c>
      <c r="AF4173">
        <v>0</v>
      </c>
    </row>
    <row r="4174" spans="1:32">
      <c r="A4174" t="s">
        <v>9777</v>
      </c>
      <c r="B4174" t="s">
        <v>19</v>
      </c>
      <c r="C4174">
        <v>0</v>
      </c>
      <c r="D4174">
        <v>0</v>
      </c>
      <c r="E4174">
        <v>0</v>
      </c>
      <c r="F4174">
        <v>0</v>
      </c>
      <c r="G4174">
        <v>0</v>
      </c>
      <c r="H4174">
        <v>0</v>
      </c>
      <c r="I4174">
        <v>0</v>
      </c>
      <c r="J4174">
        <v>0</v>
      </c>
      <c r="K4174">
        <v>0</v>
      </c>
      <c r="L4174">
        <v>0</v>
      </c>
      <c r="M4174">
        <v>0</v>
      </c>
      <c r="N4174">
        <v>0</v>
      </c>
      <c r="O4174">
        <v>0</v>
      </c>
      <c r="P4174">
        <v>0</v>
      </c>
      <c r="Q4174">
        <v>0</v>
      </c>
      <c r="R4174">
        <v>0</v>
      </c>
      <c r="S4174">
        <v>0</v>
      </c>
      <c r="T4174">
        <v>0</v>
      </c>
      <c r="U4174">
        <v>0</v>
      </c>
      <c r="V4174">
        <v>0</v>
      </c>
      <c r="W4174">
        <v>0</v>
      </c>
      <c r="X4174">
        <v>0</v>
      </c>
      <c r="Y4174">
        <v>0</v>
      </c>
      <c r="Z4174">
        <v>0</v>
      </c>
      <c r="AA4174">
        <v>0</v>
      </c>
      <c r="AB4174">
        <v>0</v>
      </c>
      <c r="AC4174">
        <v>0</v>
      </c>
      <c r="AD4174">
        <v>0</v>
      </c>
      <c r="AE4174">
        <v>0</v>
      </c>
      <c r="AF4174">
        <v>0</v>
      </c>
    </row>
    <row r="4175" spans="1:32">
      <c r="A4175" t="s">
        <v>9778</v>
      </c>
      <c r="B4175" t="s">
        <v>19</v>
      </c>
      <c r="C4175">
        <v>0</v>
      </c>
      <c r="D4175">
        <v>0</v>
      </c>
      <c r="E4175">
        <v>0</v>
      </c>
      <c r="F4175">
        <v>0</v>
      </c>
      <c r="G4175">
        <v>0</v>
      </c>
      <c r="H4175">
        <v>0</v>
      </c>
      <c r="I4175">
        <v>0</v>
      </c>
      <c r="J4175">
        <v>0</v>
      </c>
      <c r="K4175">
        <v>0</v>
      </c>
      <c r="L4175">
        <v>0</v>
      </c>
      <c r="M4175">
        <v>0</v>
      </c>
      <c r="N4175">
        <v>0</v>
      </c>
      <c r="O4175">
        <v>0</v>
      </c>
      <c r="P4175">
        <v>0</v>
      </c>
      <c r="Q4175">
        <v>0</v>
      </c>
      <c r="R4175">
        <v>0</v>
      </c>
      <c r="S4175">
        <v>0</v>
      </c>
      <c r="T4175">
        <v>0</v>
      </c>
      <c r="U4175">
        <v>0</v>
      </c>
      <c r="V4175">
        <v>0</v>
      </c>
      <c r="W4175">
        <v>0</v>
      </c>
      <c r="X4175">
        <v>0</v>
      </c>
      <c r="Y4175">
        <v>0</v>
      </c>
      <c r="Z4175">
        <v>0</v>
      </c>
      <c r="AA4175">
        <v>0</v>
      </c>
      <c r="AB4175">
        <v>0</v>
      </c>
      <c r="AC4175">
        <v>0</v>
      </c>
      <c r="AD4175">
        <v>0</v>
      </c>
      <c r="AE4175">
        <v>0</v>
      </c>
      <c r="AF4175">
        <v>0</v>
      </c>
    </row>
    <row r="4176" spans="1:32">
      <c r="A4176" t="s">
        <v>9779</v>
      </c>
      <c r="B4176" t="s">
        <v>19</v>
      </c>
      <c r="C4176">
        <v>0</v>
      </c>
      <c r="D4176">
        <v>0</v>
      </c>
      <c r="E4176">
        <v>0</v>
      </c>
      <c r="F4176">
        <v>0</v>
      </c>
      <c r="G4176">
        <v>0</v>
      </c>
      <c r="H4176">
        <v>0</v>
      </c>
      <c r="I4176">
        <v>0</v>
      </c>
      <c r="J4176">
        <v>0</v>
      </c>
      <c r="K4176">
        <v>0</v>
      </c>
      <c r="L4176">
        <v>0</v>
      </c>
      <c r="M4176">
        <v>0</v>
      </c>
      <c r="N4176">
        <v>0</v>
      </c>
      <c r="O4176">
        <v>0</v>
      </c>
      <c r="P4176">
        <v>0</v>
      </c>
      <c r="Q4176">
        <v>0</v>
      </c>
      <c r="R4176">
        <v>0</v>
      </c>
      <c r="S4176">
        <v>0</v>
      </c>
      <c r="T4176">
        <v>0</v>
      </c>
      <c r="U4176">
        <v>0</v>
      </c>
      <c r="V4176">
        <v>0</v>
      </c>
      <c r="W4176">
        <v>0</v>
      </c>
      <c r="X4176">
        <v>0</v>
      </c>
      <c r="Y4176">
        <v>0</v>
      </c>
      <c r="Z4176">
        <v>0</v>
      </c>
      <c r="AA4176">
        <v>0</v>
      </c>
      <c r="AB4176">
        <v>0</v>
      </c>
      <c r="AC4176">
        <v>0</v>
      </c>
      <c r="AD4176">
        <v>0</v>
      </c>
      <c r="AE4176">
        <v>0</v>
      </c>
      <c r="AF4176">
        <v>0</v>
      </c>
    </row>
    <row r="4177" spans="1:32">
      <c r="A4177" t="s">
        <v>9780</v>
      </c>
      <c r="B4177" t="s">
        <v>19</v>
      </c>
      <c r="C4177">
        <v>0</v>
      </c>
      <c r="D4177">
        <v>0</v>
      </c>
      <c r="E4177">
        <v>0</v>
      </c>
      <c r="F4177">
        <v>0</v>
      </c>
      <c r="G4177">
        <v>0</v>
      </c>
      <c r="H4177">
        <v>0</v>
      </c>
      <c r="I4177">
        <v>0</v>
      </c>
      <c r="J4177">
        <v>0</v>
      </c>
      <c r="K4177">
        <v>0</v>
      </c>
      <c r="L4177">
        <v>0</v>
      </c>
      <c r="M4177">
        <v>0</v>
      </c>
      <c r="N4177">
        <v>0</v>
      </c>
      <c r="O4177">
        <v>0</v>
      </c>
      <c r="P4177">
        <v>0</v>
      </c>
      <c r="Q4177">
        <v>0</v>
      </c>
      <c r="R4177">
        <v>0</v>
      </c>
      <c r="S4177">
        <v>0</v>
      </c>
      <c r="T4177">
        <v>0</v>
      </c>
      <c r="U4177">
        <v>0</v>
      </c>
      <c r="V4177">
        <v>0</v>
      </c>
      <c r="W4177">
        <v>0</v>
      </c>
      <c r="X4177">
        <v>0</v>
      </c>
      <c r="Y4177">
        <v>0</v>
      </c>
      <c r="Z4177">
        <v>0</v>
      </c>
      <c r="AA4177">
        <v>0</v>
      </c>
      <c r="AB4177">
        <v>0</v>
      </c>
      <c r="AC4177">
        <v>0</v>
      </c>
      <c r="AD4177">
        <v>0</v>
      </c>
      <c r="AE4177">
        <v>0</v>
      </c>
      <c r="AF4177">
        <v>0</v>
      </c>
    </row>
    <row r="4178" spans="1:32">
      <c r="A4178" t="s">
        <v>9781</v>
      </c>
      <c r="B4178" t="s">
        <v>19</v>
      </c>
      <c r="C4178" s="2">
        <v>25372500000</v>
      </c>
      <c r="D4178" s="2">
        <v>3943680000</v>
      </c>
      <c r="E4178" s="2">
        <v>3434020000</v>
      </c>
      <c r="F4178" s="2">
        <v>3296900000</v>
      </c>
      <c r="G4178" s="2">
        <v>3161310000</v>
      </c>
      <c r="H4178" s="2">
        <v>3032400000</v>
      </c>
      <c r="I4178" s="2">
        <v>2909410000</v>
      </c>
      <c r="J4178" s="2">
        <v>2794840000</v>
      </c>
      <c r="K4178" s="2">
        <v>2691740000</v>
      </c>
      <c r="L4178" s="2">
        <v>2601090000</v>
      </c>
      <c r="M4178" s="2">
        <v>2524350000</v>
      </c>
      <c r="N4178" s="2">
        <v>2462420000</v>
      </c>
      <c r="O4178" s="2">
        <v>2421150000</v>
      </c>
      <c r="P4178" s="2">
        <v>2397010000</v>
      </c>
      <c r="Q4178" s="2">
        <v>2388580000</v>
      </c>
      <c r="R4178" s="2">
        <v>2389500000</v>
      </c>
      <c r="S4178" s="2">
        <v>2390310000</v>
      </c>
      <c r="T4178" s="2">
        <v>2391240000</v>
      </c>
      <c r="U4178" s="2">
        <v>2391710000</v>
      </c>
      <c r="V4178" s="2">
        <v>2392280000</v>
      </c>
      <c r="W4178" s="2">
        <v>2393270000</v>
      </c>
      <c r="X4178" s="2">
        <v>2393750000</v>
      </c>
      <c r="Y4178" s="2">
        <v>2394100000</v>
      </c>
      <c r="Z4178" s="2">
        <v>2394890000</v>
      </c>
      <c r="AA4178" s="2">
        <v>2395340000</v>
      </c>
      <c r="AB4178" s="2">
        <v>2396010000</v>
      </c>
      <c r="AC4178" s="2">
        <v>2396710000</v>
      </c>
      <c r="AD4178" s="2">
        <v>2397090000</v>
      </c>
      <c r="AE4178" s="2">
        <v>2397860000</v>
      </c>
      <c r="AF4178" s="2">
        <v>2398450000</v>
      </c>
    </row>
    <row r="4179" spans="1:32">
      <c r="A4179" t="s">
        <v>9782</v>
      </c>
      <c r="B4179" t="s">
        <v>19</v>
      </c>
      <c r="C4179">
        <v>470625</v>
      </c>
      <c r="D4179">
        <v>73149.7</v>
      </c>
      <c r="E4179">
        <v>63696.2</v>
      </c>
      <c r="F4179">
        <v>61152.9</v>
      </c>
      <c r="G4179">
        <v>58638</v>
      </c>
      <c r="H4179">
        <v>56246.7</v>
      </c>
      <c r="I4179">
        <v>53965.5</v>
      </c>
      <c r="J4179">
        <v>51840.4</v>
      </c>
      <c r="K4179">
        <v>49928</v>
      </c>
      <c r="L4179">
        <v>48246.6</v>
      </c>
      <c r="M4179">
        <v>46823.199999999997</v>
      </c>
      <c r="N4179">
        <v>45674.400000000001</v>
      </c>
      <c r="O4179">
        <v>44908.9</v>
      </c>
      <c r="P4179">
        <v>44461.2</v>
      </c>
      <c r="Q4179">
        <v>44304.800000000003</v>
      </c>
      <c r="R4179">
        <v>44321.9</v>
      </c>
      <c r="S4179">
        <v>44337</v>
      </c>
      <c r="T4179">
        <v>44354.2</v>
      </c>
      <c r="U4179">
        <v>44362.8</v>
      </c>
      <c r="V4179">
        <v>44373.4</v>
      </c>
      <c r="W4179">
        <v>44391.8</v>
      </c>
      <c r="X4179">
        <v>44400.7</v>
      </c>
      <c r="Y4179">
        <v>44407.1</v>
      </c>
      <c r="Z4179">
        <v>44421.9</v>
      </c>
      <c r="AA4179">
        <v>44430.2</v>
      </c>
      <c r="AB4179">
        <v>44442.6</v>
      </c>
      <c r="AC4179">
        <v>44455.7</v>
      </c>
      <c r="AD4179">
        <v>44462.7</v>
      </c>
      <c r="AE4179">
        <v>44476.9</v>
      </c>
      <c r="AF4179">
        <v>44487.8</v>
      </c>
    </row>
    <row r="4180" spans="1:32">
      <c r="A4180" t="s">
        <v>9783</v>
      </c>
      <c r="B4180" t="s">
        <v>19</v>
      </c>
      <c r="C4180" s="2">
        <v>2319340</v>
      </c>
      <c r="D4180">
        <v>360497</v>
      </c>
      <c r="E4180">
        <v>313909</v>
      </c>
      <c r="F4180">
        <v>301374</v>
      </c>
      <c r="G4180">
        <v>288980</v>
      </c>
      <c r="H4180">
        <v>277196</v>
      </c>
      <c r="I4180">
        <v>265953</v>
      </c>
      <c r="J4180">
        <v>255480</v>
      </c>
      <c r="K4180">
        <v>246056</v>
      </c>
      <c r="L4180">
        <v>237770</v>
      </c>
      <c r="M4180">
        <v>230755</v>
      </c>
      <c r="N4180">
        <v>225093</v>
      </c>
      <c r="O4180">
        <v>221320</v>
      </c>
      <c r="P4180">
        <v>219114</v>
      </c>
      <c r="Q4180">
        <v>218343</v>
      </c>
      <c r="R4180">
        <v>218428</v>
      </c>
      <c r="S4180">
        <v>218502</v>
      </c>
      <c r="T4180">
        <v>218587</v>
      </c>
      <c r="U4180">
        <v>218629</v>
      </c>
      <c r="V4180">
        <v>218681</v>
      </c>
      <c r="W4180">
        <v>218772</v>
      </c>
      <c r="X4180">
        <v>218816</v>
      </c>
      <c r="Y4180">
        <v>218848</v>
      </c>
      <c r="Z4180">
        <v>218921</v>
      </c>
      <c r="AA4180">
        <v>218961</v>
      </c>
      <c r="AB4180">
        <v>219023</v>
      </c>
      <c r="AC4180">
        <v>219087</v>
      </c>
      <c r="AD4180">
        <v>219122</v>
      </c>
      <c r="AE4180">
        <v>219191</v>
      </c>
      <c r="AF4180">
        <v>219245</v>
      </c>
    </row>
    <row r="4181" spans="1:32">
      <c r="A4181" t="s">
        <v>9784</v>
      </c>
      <c r="B4181" t="s">
        <v>19</v>
      </c>
      <c r="C4181" s="2">
        <v>6888090</v>
      </c>
      <c r="D4181" s="2">
        <v>1070620</v>
      </c>
      <c r="E4181">
        <v>932261</v>
      </c>
      <c r="F4181">
        <v>895036</v>
      </c>
      <c r="G4181">
        <v>858228</v>
      </c>
      <c r="H4181">
        <v>823229</v>
      </c>
      <c r="I4181">
        <v>789841</v>
      </c>
      <c r="J4181">
        <v>758738</v>
      </c>
      <c r="K4181">
        <v>730748</v>
      </c>
      <c r="L4181">
        <v>706139</v>
      </c>
      <c r="M4181">
        <v>685306</v>
      </c>
      <c r="N4181">
        <v>668492</v>
      </c>
      <c r="O4181">
        <v>657288</v>
      </c>
      <c r="P4181">
        <v>650736</v>
      </c>
      <c r="Q4181">
        <v>648447</v>
      </c>
      <c r="R4181">
        <v>648698</v>
      </c>
      <c r="S4181">
        <v>648918</v>
      </c>
      <c r="T4181">
        <v>649170</v>
      </c>
      <c r="U4181">
        <v>649296</v>
      </c>
      <c r="V4181">
        <v>649450</v>
      </c>
      <c r="W4181">
        <v>649720</v>
      </c>
      <c r="X4181">
        <v>649851</v>
      </c>
      <c r="Y4181">
        <v>649945</v>
      </c>
      <c r="Z4181">
        <v>650161</v>
      </c>
      <c r="AA4181">
        <v>650282</v>
      </c>
      <c r="AB4181">
        <v>650464</v>
      </c>
      <c r="AC4181">
        <v>650655</v>
      </c>
      <c r="AD4181">
        <v>650758</v>
      </c>
      <c r="AE4181">
        <v>650965</v>
      </c>
      <c r="AF4181">
        <v>651126</v>
      </c>
    </row>
    <row r="4182" spans="1:32">
      <c r="A4182" t="s">
        <v>9785</v>
      </c>
      <c r="B4182" t="s">
        <v>19</v>
      </c>
      <c r="C4182">
        <v>488193</v>
      </c>
      <c r="D4182">
        <v>75880.3</v>
      </c>
      <c r="E4182">
        <v>66074</v>
      </c>
      <c r="F4182">
        <v>63435.7</v>
      </c>
      <c r="G4182">
        <v>60826.9</v>
      </c>
      <c r="H4182">
        <v>58346.400000000001</v>
      </c>
      <c r="I4182">
        <v>55980</v>
      </c>
      <c r="J4182">
        <v>53775.6</v>
      </c>
      <c r="K4182">
        <v>51791.8</v>
      </c>
      <c r="L4182">
        <v>50047.6</v>
      </c>
      <c r="M4182">
        <v>48571.1</v>
      </c>
      <c r="N4182">
        <v>47379.4</v>
      </c>
      <c r="O4182">
        <v>46585.3</v>
      </c>
      <c r="P4182">
        <v>46120.9</v>
      </c>
      <c r="Q4182">
        <v>45958.7</v>
      </c>
      <c r="R4182">
        <v>45976.5</v>
      </c>
      <c r="S4182">
        <v>45992.1</v>
      </c>
      <c r="T4182">
        <v>46009.9</v>
      </c>
      <c r="U4182">
        <v>46018.8</v>
      </c>
      <c r="V4182">
        <v>46029.8</v>
      </c>
      <c r="W4182">
        <v>46048.9</v>
      </c>
      <c r="X4182">
        <v>46058.2</v>
      </c>
      <c r="Y4182">
        <v>46064.800000000003</v>
      </c>
      <c r="Z4182">
        <v>46080.2</v>
      </c>
      <c r="AA4182">
        <v>46088.7</v>
      </c>
      <c r="AB4182">
        <v>46101.599999999999</v>
      </c>
      <c r="AC4182">
        <v>46115.199999999997</v>
      </c>
      <c r="AD4182">
        <v>46122.5</v>
      </c>
      <c r="AE4182">
        <v>46137.2</v>
      </c>
      <c r="AF4182">
        <v>46148.5</v>
      </c>
    </row>
    <row r="4183" spans="1:32">
      <c r="A4183" t="s">
        <v>9786</v>
      </c>
      <c r="B4183" t="s">
        <v>19</v>
      </c>
      <c r="C4183">
        <v>437854</v>
      </c>
      <c r="D4183">
        <v>68056</v>
      </c>
      <c r="E4183">
        <v>59260.800000000003</v>
      </c>
      <c r="F4183">
        <v>56894.6</v>
      </c>
      <c r="G4183">
        <v>54554.8</v>
      </c>
      <c r="H4183">
        <v>52330</v>
      </c>
      <c r="I4183">
        <v>50207.7</v>
      </c>
      <c r="J4183">
        <v>48230.5</v>
      </c>
      <c r="K4183">
        <v>46451.3</v>
      </c>
      <c r="L4183">
        <v>44887</v>
      </c>
      <c r="M4183">
        <v>43562.7</v>
      </c>
      <c r="N4183">
        <v>42493.9</v>
      </c>
      <c r="O4183">
        <v>41781.699999999997</v>
      </c>
      <c r="P4183">
        <v>41365.199999999997</v>
      </c>
      <c r="Q4183">
        <v>41219.699999999997</v>
      </c>
      <c r="R4183">
        <v>41235.599999999999</v>
      </c>
      <c r="S4183">
        <v>41249.599999999999</v>
      </c>
      <c r="T4183">
        <v>41265.599999999999</v>
      </c>
      <c r="U4183">
        <v>41273.599999999999</v>
      </c>
      <c r="V4183">
        <v>41283.5</v>
      </c>
      <c r="W4183">
        <v>41300.6</v>
      </c>
      <c r="X4183">
        <v>41308.9</v>
      </c>
      <c r="Y4183">
        <v>41314.9</v>
      </c>
      <c r="Z4183">
        <v>41328.6</v>
      </c>
      <c r="AA4183">
        <v>41336.300000000003</v>
      </c>
      <c r="AB4183">
        <v>41347.9</v>
      </c>
      <c r="AC4183">
        <v>41360.1</v>
      </c>
      <c r="AD4183">
        <v>41366.6</v>
      </c>
      <c r="AE4183">
        <v>41379.800000000003</v>
      </c>
      <c r="AF4183">
        <v>41390</v>
      </c>
    </row>
    <row r="4184" spans="1:32">
      <c r="A4184" t="s">
        <v>9787</v>
      </c>
      <c r="B4184" t="s">
        <v>19</v>
      </c>
      <c r="C4184" s="2">
        <v>1135850</v>
      </c>
      <c r="D4184">
        <v>176546</v>
      </c>
      <c r="E4184">
        <v>153731</v>
      </c>
      <c r="F4184">
        <v>147592</v>
      </c>
      <c r="G4184">
        <v>141523</v>
      </c>
      <c r="H4184">
        <v>135751</v>
      </c>
      <c r="I4184">
        <v>130245</v>
      </c>
      <c r="J4184">
        <v>125117</v>
      </c>
      <c r="K4184">
        <v>120501</v>
      </c>
      <c r="L4184">
        <v>116443</v>
      </c>
      <c r="M4184">
        <v>113008</v>
      </c>
      <c r="N4184">
        <v>110235</v>
      </c>
      <c r="O4184">
        <v>108387</v>
      </c>
      <c r="P4184">
        <v>107307</v>
      </c>
      <c r="Q4184">
        <v>106929</v>
      </c>
      <c r="R4184">
        <v>106971</v>
      </c>
      <c r="S4184">
        <v>107007</v>
      </c>
      <c r="T4184">
        <v>107049</v>
      </c>
      <c r="U4184">
        <v>107069</v>
      </c>
      <c r="V4184">
        <v>107095</v>
      </c>
      <c r="W4184">
        <v>107139</v>
      </c>
      <c r="X4184">
        <v>107161</v>
      </c>
      <c r="Y4184">
        <v>107176</v>
      </c>
      <c r="Z4184">
        <v>107212</v>
      </c>
      <c r="AA4184">
        <v>107232</v>
      </c>
      <c r="AB4184">
        <v>107262</v>
      </c>
      <c r="AC4184">
        <v>107294</v>
      </c>
      <c r="AD4184">
        <v>107311</v>
      </c>
      <c r="AE4184">
        <v>107345</v>
      </c>
      <c r="AF4184">
        <v>107371</v>
      </c>
    </row>
    <row r="4185" spans="1:32">
      <c r="A4185" t="s">
        <v>9788</v>
      </c>
      <c r="B4185" t="s">
        <v>19</v>
      </c>
      <c r="C4185">
        <v>114531</v>
      </c>
      <c r="D4185">
        <v>17801.7</v>
      </c>
      <c r="E4185">
        <v>15501.1</v>
      </c>
      <c r="F4185">
        <v>14882.1</v>
      </c>
      <c r="G4185">
        <v>14270.1</v>
      </c>
      <c r="H4185">
        <v>13688.2</v>
      </c>
      <c r="I4185">
        <v>13133</v>
      </c>
      <c r="J4185">
        <v>12615.9</v>
      </c>
      <c r="K4185">
        <v>12150.5</v>
      </c>
      <c r="L4185">
        <v>11741.3</v>
      </c>
      <c r="M4185">
        <v>11394.9</v>
      </c>
      <c r="N4185">
        <v>11115.3</v>
      </c>
      <c r="O4185">
        <v>10929</v>
      </c>
      <c r="P4185">
        <v>10820.1</v>
      </c>
      <c r="Q4185">
        <v>10782</v>
      </c>
      <c r="R4185">
        <v>10786.2</v>
      </c>
      <c r="S4185">
        <v>10789.8</v>
      </c>
      <c r="T4185">
        <v>10794</v>
      </c>
      <c r="U4185">
        <v>10796.1</v>
      </c>
      <c r="V4185">
        <v>10798.7</v>
      </c>
      <c r="W4185">
        <v>10803.2</v>
      </c>
      <c r="X4185">
        <v>10805.3</v>
      </c>
      <c r="Y4185">
        <v>10806.9</v>
      </c>
      <c r="Z4185">
        <v>10810.5</v>
      </c>
      <c r="AA4185">
        <v>10812.5</v>
      </c>
      <c r="AB4185">
        <v>10815.5</v>
      </c>
      <c r="AC4185">
        <v>10818.7</v>
      </c>
      <c r="AD4185">
        <v>10820.4</v>
      </c>
      <c r="AE4185">
        <v>10823.9</v>
      </c>
      <c r="AF4185">
        <v>10826.5</v>
      </c>
    </row>
    <row r="4186" spans="1:32">
      <c r="A4186" t="s">
        <v>9789</v>
      </c>
      <c r="B4186" t="s">
        <v>19</v>
      </c>
      <c r="C4186">
        <v>75340.600000000006</v>
      </c>
      <c r="D4186">
        <v>11710.3</v>
      </c>
      <c r="E4186">
        <v>10196.9</v>
      </c>
      <c r="F4186">
        <v>9789.73</v>
      </c>
      <c r="G4186">
        <v>9387.1299999999992</v>
      </c>
      <c r="H4186">
        <v>9004.32</v>
      </c>
      <c r="I4186">
        <v>8639.1299999999992</v>
      </c>
      <c r="J4186">
        <v>8298.93</v>
      </c>
      <c r="K4186">
        <v>7992.78</v>
      </c>
      <c r="L4186">
        <v>7723.61</v>
      </c>
      <c r="M4186">
        <v>7495.75</v>
      </c>
      <c r="N4186">
        <v>7311.83</v>
      </c>
      <c r="O4186">
        <v>7189.29</v>
      </c>
      <c r="P4186">
        <v>7117.62</v>
      </c>
      <c r="Q4186">
        <v>7092.58</v>
      </c>
      <c r="R4186">
        <v>7095.33</v>
      </c>
      <c r="S4186">
        <v>7097.74</v>
      </c>
      <c r="T4186">
        <v>7100.49</v>
      </c>
      <c r="U4186">
        <v>7101.87</v>
      </c>
      <c r="V4186">
        <v>7103.56</v>
      </c>
      <c r="W4186">
        <v>7106.51</v>
      </c>
      <c r="X4186">
        <v>7107.94</v>
      </c>
      <c r="Y4186">
        <v>7108.97</v>
      </c>
      <c r="Z4186">
        <v>7111.33</v>
      </c>
      <c r="AA4186">
        <v>7112.66</v>
      </c>
      <c r="AB4186">
        <v>7114.65</v>
      </c>
      <c r="AC4186">
        <v>7116.74</v>
      </c>
      <c r="AD4186">
        <v>7117.87</v>
      </c>
      <c r="AE4186">
        <v>7120.13</v>
      </c>
      <c r="AF4186">
        <v>7121.89</v>
      </c>
    </row>
    <row r="4187" spans="1:32">
      <c r="A4187" t="s">
        <v>9790</v>
      </c>
      <c r="B4187" t="s">
        <v>19</v>
      </c>
      <c r="C4187" s="2">
        <v>1013550</v>
      </c>
      <c r="D4187">
        <v>157537</v>
      </c>
      <c r="E4187">
        <v>137178</v>
      </c>
      <c r="F4187">
        <v>131700</v>
      </c>
      <c r="G4187">
        <v>126284</v>
      </c>
      <c r="H4187">
        <v>121134</v>
      </c>
      <c r="I4187">
        <v>116221</v>
      </c>
      <c r="J4187">
        <v>111645</v>
      </c>
      <c r="K4187">
        <v>107526</v>
      </c>
      <c r="L4187">
        <v>103905</v>
      </c>
      <c r="M4187">
        <v>100840</v>
      </c>
      <c r="N4187">
        <v>98365.5</v>
      </c>
      <c r="O4187">
        <v>96716.9</v>
      </c>
      <c r="P4187">
        <v>95752.7</v>
      </c>
      <c r="Q4187">
        <v>95415.9</v>
      </c>
      <c r="R4187">
        <v>95452.800000000003</v>
      </c>
      <c r="S4187">
        <v>95485.3</v>
      </c>
      <c r="T4187">
        <v>95522.3</v>
      </c>
      <c r="U4187">
        <v>95540.800000000003</v>
      </c>
      <c r="V4187">
        <v>95563.6</v>
      </c>
      <c r="W4187">
        <v>95603.3</v>
      </c>
      <c r="X4187">
        <v>95622.5</v>
      </c>
      <c r="Y4187">
        <v>95636.3</v>
      </c>
      <c r="Z4187">
        <v>95668.2</v>
      </c>
      <c r="AA4187">
        <v>95686</v>
      </c>
      <c r="AB4187">
        <v>95712.7</v>
      </c>
      <c r="AC4187">
        <v>95740.9</v>
      </c>
      <c r="AD4187">
        <v>95756.1</v>
      </c>
      <c r="AE4187">
        <v>95786.5</v>
      </c>
      <c r="AF4187">
        <v>95810.1</v>
      </c>
    </row>
    <row r="4188" spans="1:32">
      <c r="A4188" t="s">
        <v>9791</v>
      </c>
      <c r="B4188" t="s">
        <v>19</v>
      </c>
      <c r="C4188">
        <v>202710</v>
      </c>
      <c r="D4188">
        <v>31507.4</v>
      </c>
      <c r="E4188">
        <v>27435.599999999999</v>
      </c>
      <c r="F4188">
        <v>26340.1</v>
      </c>
      <c r="G4188">
        <v>25256.799999999999</v>
      </c>
      <c r="H4188">
        <v>24226.9</v>
      </c>
      <c r="I4188">
        <v>23244.3</v>
      </c>
      <c r="J4188">
        <v>22328.9</v>
      </c>
      <c r="K4188">
        <v>21505.200000000001</v>
      </c>
      <c r="L4188">
        <v>20781</v>
      </c>
      <c r="M4188">
        <v>20167.900000000001</v>
      </c>
      <c r="N4188">
        <v>19673.099999999999</v>
      </c>
      <c r="O4188">
        <v>19343.400000000001</v>
      </c>
      <c r="P4188">
        <v>19150.5</v>
      </c>
      <c r="Q4188">
        <v>19083.2</v>
      </c>
      <c r="R4188">
        <v>19090.599999999999</v>
      </c>
      <c r="S4188">
        <v>19097.099999999999</v>
      </c>
      <c r="T4188">
        <v>19104.5</v>
      </c>
      <c r="U4188">
        <v>19108.2</v>
      </c>
      <c r="V4188">
        <v>19112.7</v>
      </c>
      <c r="W4188">
        <v>19120.7</v>
      </c>
      <c r="X4188">
        <v>19124.5</v>
      </c>
      <c r="Y4188">
        <v>19127.3</v>
      </c>
      <c r="Z4188">
        <v>19133.599999999999</v>
      </c>
      <c r="AA4188">
        <v>19137.2</v>
      </c>
      <c r="AB4188">
        <v>19142.5</v>
      </c>
      <c r="AC4188">
        <v>19148.2</v>
      </c>
      <c r="AD4188">
        <v>19151.2</v>
      </c>
      <c r="AE4188">
        <v>19157.3</v>
      </c>
      <c r="AF4188">
        <v>19162</v>
      </c>
    </row>
    <row r="4189" spans="1:32">
      <c r="A4189" t="s">
        <v>9792</v>
      </c>
      <c r="B4189" t="s">
        <v>19</v>
      </c>
      <c r="C4189">
        <v>0</v>
      </c>
      <c r="D4189">
        <v>0</v>
      </c>
      <c r="E4189">
        <v>0</v>
      </c>
      <c r="F4189">
        <v>0</v>
      </c>
      <c r="G4189">
        <v>0</v>
      </c>
      <c r="H4189">
        <v>0</v>
      </c>
      <c r="I4189">
        <v>0</v>
      </c>
      <c r="J4189">
        <v>0</v>
      </c>
      <c r="K4189">
        <v>0</v>
      </c>
      <c r="L4189">
        <v>0</v>
      </c>
      <c r="M4189">
        <v>0</v>
      </c>
      <c r="N4189">
        <v>0</v>
      </c>
      <c r="O4189">
        <v>0</v>
      </c>
      <c r="P4189">
        <v>0</v>
      </c>
      <c r="Q4189">
        <v>0</v>
      </c>
      <c r="R4189">
        <v>0</v>
      </c>
      <c r="S4189">
        <v>0</v>
      </c>
      <c r="T4189">
        <v>0</v>
      </c>
      <c r="U4189">
        <v>0</v>
      </c>
      <c r="V4189">
        <v>0</v>
      </c>
      <c r="W4189">
        <v>0</v>
      </c>
      <c r="X4189">
        <v>0</v>
      </c>
      <c r="Y4189">
        <v>0</v>
      </c>
      <c r="Z4189">
        <v>0</v>
      </c>
      <c r="AA4189">
        <v>0</v>
      </c>
      <c r="AB4189">
        <v>0</v>
      </c>
      <c r="AC4189">
        <v>0</v>
      </c>
      <c r="AD4189">
        <v>0</v>
      </c>
      <c r="AE4189">
        <v>0</v>
      </c>
      <c r="AF4189">
        <v>0</v>
      </c>
    </row>
    <row r="4190" spans="1:32">
      <c r="A4190" t="s">
        <v>9793</v>
      </c>
      <c r="B4190" t="s">
        <v>19</v>
      </c>
      <c r="C4190">
        <v>0</v>
      </c>
      <c r="D4190">
        <v>0</v>
      </c>
      <c r="E4190">
        <v>0</v>
      </c>
      <c r="F4190">
        <v>0</v>
      </c>
      <c r="G4190">
        <v>0</v>
      </c>
      <c r="H4190">
        <v>0</v>
      </c>
      <c r="I4190">
        <v>0</v>
      </c>
      <c r="J4190">
        <v>0</v>
      </c>
      <c r="K4190">
        <v>0</v>
      </c>
      <c r="L4190">
        <v>0</v>
      </c>
      <c r="M4190">
        <v>0</v>
      </c>
      <c r="N4190">
        <v>0</v>
      </c>
      <c r="O4190">
        <v>0</v>
      </c>
      <c r="P4190">
        <v>0</v>
      </c>
      <c r="Q4190">
        <v>0</v>
      </c>
      <c r="R4190">
        <v>0</v>
      </c>
      <c r="S4190">
        <v>0</v>
      </c>
      <c r="T4190">
        <v>0</v>
      </c>
      <c r="U4190">
        <v>0</v>
      </c>
      <c r="V4190">
        <v>0</v>
      </c>
      <c r="W4190">
        <v>0</v>
      </c>
      <c r="X4190">
        <v>0</v>
      </c>
      <c r="Y4190">
        <v>0</v>
      </c>
      <c r="Z4190">
        <v>0</v>
      </c>
      <c r="AA4190">
        <v>0</v>
      </c>
      <c r="AB4190">
        <v>0</v>
      </c>
      <c r="AC4190">
        <v>0</v>
      </c>
      <c r="AD4190">
        <v>0</v>
      </c>
      <c r="AE4190">
        <v>0</v>
      </c>
      <c r="AF4190">
        <v>0</v>
      </c>
    </row>
    <row r="4191" spans="1:32">
      <c r="A4191" t="s">
        <v>9794</v>
      </c>
      <c r="B4191" t="s">
        <v>19</v>
      </c>
      <c r="C4191">
        <v>0</v>
      </c>
      <c r="D4191">
        <v>0</v>
      </c>
      <c r="E4191">
        <v>0</v>
      </c>
      <c r="F4191">
        <v>0</v>
      </c>
      <c r="G4191">
        <v>0</v>
      </c>
      <c r="H4191">
        <v>0</v>
      </c>
      <c r="I4191">
        <v>0</v>
      </c>
      <c r="J4191">
        <v>0</v>
      </c>
      <c r="K4191">
        <v>0</v>
      </c>
      <c r="L4191">
        <v>0</v>
      </c>
      <c r="M4191">
        <v>0</v>
      </c>
      <c r="N4191">
        <v>0</v>
      </c>
      <c r="O4191">
        <v>0</v>
      </c>
      <c r="P4191">
        <v>0</v>
      </c>
      <c r="Q4191">
        <v>0</v>
      </c>
      <c r="R4191">
        <v>0</v>
      </c>
      <c r="S4191">
        <v>0</v>
      </c>
      <c r="T4191">
        <v>0</v>
      </c>
      <c r="U4191">
        <v>0</v>
      </c>
      <c r="V4191">
        <v>0</v>
      </c>
      <c r="W4191">
        <v>0</v>
      </c>
      <c r="X4191">
        <v>0</v>
      </c>
      <c r="Y4191">
        <v>0</v>
      </c>
      <c r="Z4191">
        <v>0</v>
      </c>
      <c r="AA4191">
        <v>0</v>
      </c>
      <c r="AB4191">
        <v>0</v>
      </c>
      <c r="AC4191">
        <v>0</v>
      </c>
      <c r="AD4191">
        <v>0</v>
      </c>
      <c r="AE4191">
        <v>0</v>
      </c>
      <c r="AF4191">
        <v>0</v>
      </c>
    </row>
    <row r="4192" spans="1:32">
      <c r="A4192" t="s">
        <v>9795</v>
      </c>
      <c r="B4192" t="s">
        <v>19</v>
      </c>
      <c r="C4192">
        <v>0</v>
      </c>
      <c r="D4192">
        <v>0</v>
      </c>
      <c r="E4192">
        <v>0</v>
      </c>
      <c r="F4192">
        <v>0</v>
      </c>
      <c r="G4192">
        <v>0</v>
      </c>
      <c r="H4192">
        <v>0</v>
      </c>
      <c r="I4192">
        <v>0</v>
      </c>
      <c r="J4192">
        <v>0</v>
      </c>
      <c r="K4192">
        <v>0</v>
      </c>
      <c r="L4192">
        <v>0</v>
      </c>
      <c r="M4192">
        <v>0</v>
      </c>
      <c r="N4192">
        <v>0</v>
      </c>
      <c r="O4192">
        <v>0</v>
      </c>
      <c r="P4192">
        <v>0</v>
      </c>
      <c r="Q4192">
        <v>0</v>
      </c>
      <c r="R4192">
        <v>0</v>
      </c>
      <c r="S4192">
        <v>0</v>
      </c>
      <c r="T4192">
        <v>0</v>
      </c>
      <c r="U4192">
        <v>0</v>
      </c>
      <c r="V4192">
        <v>0</v>
      </c>
      <c r="W4192">
        <v>0</v>
      </c>
      <c r="X4192">
        <v>0</v>
      </c>
      <c r="Y4192">
        <v>0</v>
      </c>
      <c r="Z4192">
        <v>0</v>
      </c>
      <c r="AA4192">
        <v>0</v>
      </c>
      <c r="AB4192">
        <v>0</v>
      </c>
      <c r="AC4192">
        <v>0</v>
      </c>
      <c r="AD4192">
        <v>0</v>
      </c>
      <c r="AE4192">
        <v>0</v>
      </c>
      <c r="AF4192">
        <v>0</v>
      </c>
    </row>
    <row r="4193" spans="1:32">
      <c r="A4193" t="s">
        <v>9796</v>
      </c>
      <c r="B4193" t="s">
        <v>19</v>
      </c>
      <c r="C4193">
        <v>0</v>
      </c>
      <c r="D4193">
        <v>0</v>
      </c>
      <c r="E4193">
        <v>0</v>
      </c>
      <c r="F4193">
        <v>0</v>
      </c>
      <c r="G4193">
        <v>0</v>
      </c>
      <c r="H4193">
        <v>0</v>
      </c>
      <c r="I4193">
        <v>0</v>
      </c>
      <c r="J4193">
        <v>0</v>
      </c>
      <c r="K4193">
        <v>0</v>
      </c>
      <c r="L4193">
        <v>0</v>
      </c>
      <c r="M4193">
        <v>0</v>
      </c>
      <c r="N4193">
        <v>0</v>
      </c>
      <c r="O4193">
        <v>0</v>
      </c>
      <c r="P4193">
        <v>0</v>
      </c>
      <c r="Q4193">
        <v>0</v>
      </c>
      <c r="R4193">
        <v>0</v>
      </c>
      <c r="S4193">
        <v>0</v>
      </c>
      <c r="T4193">
        <v>0</v>
      </c>
      <c r="U4193">
        <v>0</v>
      </c>
      <c r="V4193">
        <v>0</v>
      </c>
      <c r="W4193">
        <v>0</v>
      </c>
      <c r="X4193">
        <v>0</v>
      </c>
      <c r="Y4193">
        <v>0</v>
      </c>
      <c r="Z4193">
        <v>0</v>
      </c>
      <c r="AA4193">
        <v>0</v>
      </c>
      <c r="AB4193">
        <v>0</v>
      </c>
      <c r="AC4193">
        <v>0</v>
      </c>
      <c r="AD4193">
        <v>0</v>
      </c>
      <c r="AE4193">
        <v>0</v>
      </c>
      <c r="AF4193">
        <v>0</v>
      </c>
    </row>
    <row r="4194" spans="1:32">
      <c r="A4194" t="s">
        <v>9797</v>
      </c>
      <c r="B4194" t="s">
        <v>19</v>
      </c>
      <c r="C4194">
        <v>0</v>
      </c>
      <c r="D4194">
        <v>0</v>
      </c>
      <c r="E4194">
        <v>0</v>
      </c>
      <c r="F4194">
        <v>0</v>
      </c>
      <c r="G4194">
        <v>0</v>
      </c>
      <c r="H4194">
        <v>0</v>
      </c>
      <c r="I4194">
        <v>0</v>
      </c>
      <c r="J4194">
        <v>0</v>
      </c>
      <c r="K4194">
        <v>0</v>
      </c>
      <c r="L4194">
        <v>0</v>
      </c>
      <c r="M4194">
        <v>0</v>
      </c>
      <c r="N4194">
        <v>0</v>
      </c>
      <c r="O4194">
        <v>0</v>
      </c>
      <c r="P4194">
        <v>0</v>
      </c>
      <c r="Q4194">
        <v>0</v>
      </c>
      <c r="R4194">
        <v>0</v>
      </c>
      <c r="S4194">
        <v>0</v>
      </c>
      <c r="T4194">
        <v>0</v>
      </c>
      <c r="U4194">
        <v>0</v>
      </c>
      <c r="V4194">
        <v>0</v>
      </c>
      <c r="W4194">
        <v>0</v>
      </c>
      <c r="X4194">
        <v>0</v>
      </c>
      <c r="Y4194">
        <v>0</v>
      </c>
      <c r="Z4194">
        <v>0</v>
      </c>
      <c r="AA4194">
        <v>0</v>
      </c>
      <c r="AB4194">
        <v>0</v>
      </c>
      <c r="AC4194">
        <v>0</v>
      </c>
      <c r="AD4194">
        <v>0</v>
      </c>
      <c r="AE4194">
        <v>0</v>
      </c>
      <c r="AF4194">
        <v>0</v>
      </c>
    </row>
    <row r="4195" spans="1:32">
      <c r="A4195" t="s">
        <v>9798</v>
      </c>
      <c r="B4195" t="s">
        <v>19</v>
      </c>
      <c r="C4195">
        <v>0</v>
      </c>
      <c r="D4195">
        <v>0</v>
      </c>
      <c r="E4195">
        <v>0</v>
      </c>
      <c r="F4195">
        <v>0</v>
      </c>
      <c r="G4195">
        <v>0</v>
      </c>
      <c r="H4195">
        <v>0</v>
      </c>
      <c r="I4195">
        <v>0</v>
      </c>
      <c r="J4195">
        <v>0</v>
      </c>
      <c r="K4195">
        <v>0</v>
      </c>
      <c r="L4195">
        <v>0</v>
      </c>
      <c r="M4195">
        <v>0</v>
      </c>
      <c r="N4195">
        <v>0</v>
      </c>
      <c r="O4195">
        <v>0</v>
      </c>
      <c r="P4195">
        <v>0</v>
      </c>
      <c r="Q4195">
        <v>0</v>
      </c>
      <c r="R4195">
        <v>0</v>
      </c>
      <c r="S4195">
        <v>0</v>
      </c>
      <c r="T4195">
        <v>0</v>
      </c>
      <c r="U4195">
        <v>0</v>
      </c>
      <c r="V4195">
        <v>0</v>
      </c>
      <c r="W4195">
        <v>0</v>
      </c>
      <c r="X4195">
        <v>0</v>
      </c>
      <c r="Y4195">
        <v>0</v>
      </c>
      <c r="Z4195">
        <v>0</v>
      </c>
      <c r="AA4195">
        <v>0</v>
      </c>
      <c r="AB4195">
        <v>0</v>
      </c>
      <c r="AC4195">
        <v>0</v>
      </c>
      <c r="AD4195">
        <v>0</v>
      </c>
      <c r="AE4195">
        <v>0</v>
      </c>
      <c r="AF4195">
        <v>0</v>
      </c>
    </row>
    <row r="4196" spans="1:32">
      <c r="A4196" t="s">
        <v>9799</v>
      </c>
      <c r="B4196" t="s">
        <v>19</v>
      </c>
      <c r="C4196">
        <v>0</v>
      </c>
      <c r="D4196">
        <v>0</v>
      </c>
      <c r="E4196">
        <v>0</v>
      </c>
      <c r="F4196">
        <v>0</v>
      </c>
      <c r="G4196">
        <v>0</v>
      </c>
      <c r="H4196">
        <v>0</v>
      </c>
      <c r="I4196">
        <v>0</v>
      </c>
      <c r="J4196">
        <v>0</v>
      </c>
      <c r="K4196">
        <v>0</v>
      </c>
      <c r="L4196">
        <v>0</v>
      </c>
      <c r="M4196">
        <v>0</v>
      </c>
      <c r="N4196">
        <v>0</v>
      </c>
      <c r="O4196">
        <v>0</v>
      </c>
      <c r="P4196">
        <v>0</v>
      </c>
      <c r="Q4196">
        <v>0</v>
      </c>
      <c r="R4196">
        <v>0</v>
      </c>
      <c r="S4196">
        <v>0</v>
      </c>
      <c r="T4196">
        <v>0</v>
      </c>
      <c r="U4196">
        <v>0</v>
      </c>
      <c r="V4196">
        <v>0</v>
      </c>
      <c r="W4196">
        <v>0</v>
      </c>
      <c r="X4196">
        <v>0</v>
      </c>
      <c r="Y4196">
        <v>0</v>
      </c>
      <c r="Z4196">
        <v>0</v>
      </c>
      <c r="AA4196">
        <v>0</v>
      </c>
      <c r="AB4196">
        <v>0</v>
      </c>
      <c r="AC4196">
        <v>0</v>
      </c>
      <c r="AD4196">
        <v>0</v>
      </c>
      <c r="AE4196">
        <v>0</v>
      </c>
      <c r="AF4196">
        <v>0</v>
      </c>
    </row>
    <row r="4197" spans="1:32">
      <c r="A4197" t="s">
        <v>9800</v>
      </c>
      <c r="B4197" t="s">
        <v>19</v>
      </c>
      <c r="C4197">
        <v>0</v>
      </c>
      <c r="D4197">
        <v>0</v>
      </c>
      <c r="E4197">
        <v>0</v>
      </c>
      <c r="F4197">
        <v>0</v>
      </c>
      <c r="G4197">
        <v>0</v>
      </c>
      <c r="H4197">
        <v>0</v>
      </c>
      <c r="I4197">
        <v>0</v>
      </c>
      <c r="J4197">
        <v>0</v>
      </c>
      <c r="K4197">
        <v>0</v>
      </c>
      <c r="L4197">
        <v>0</v>
      </c>
      <c r="M4197">
        <v>0</v>
      </c>
      <c r="N4197">
        <v>0</v>
      </c>
      <c r="O4197">
        <v>0</v>
      </c>
      <c r="P4197">
        <v>0</v>
      </c>
      <c r="Q4197">
        <v>0</v>
      </c>
      <c r="R4197">
        <v>0</v>
      </c>
      <c r="S4197">
        <v>0</v>
      </c>
      <c r="T4197">
        <v>0</v>
      </c>
      <c r="U4197">
        <v>0</v>
      </c>
      <c r="V4197">
        <v>0</v>
      </c>
      <c r="W4197">
        <v>0</v>
      </c>
      <c r="X4197">
        <v>0</v>
      </c>
      <c r="Y4197">
        <v>0</v>
      </c>
      <c r="Z4197">
        <v>0</v>
      </c>
      <c r="AA4197">
        <v>0</v>
      </c>
      <c r="AB4197">
        <v>0</v>
      </c>
      <c r="AC4197">
        <v>0</v>
      </c>
      <c r="AD4197">
        <v>0</v>
      </c>
      <c r="AE4197">
        <v>0</v>
      </c>
      <c r="AF4197">
        <v>0</v>
      </c>
    </row>
    <row r="4198" spans="1:32">
      <c r="A4198" t="s">
        <v>9801</v>
      </c>
      <c r="B4198" t="s">
        <v>19</v>
      </c>
      <c r="C4198">
        <v>0</v>
      </c>
      <c r="D4198">
        <v>0</v>
      </c>
      <c r="E4198">
        <v>0</v>
      </c>
      <c r="F4198">
        <v>0</v>
      </c>
      <c r="G4198">
        <v>0</v>
      </c>
      <c r="H4198">
        <v>0</v>
      </c>
      <c r="I4198">
        <v>0</v>
      </c>
      <c r="J4198">
        <v>0</v>
      </c>
      <c r="K4198">
        <v>0</v>
      </c>
      <c r="L4198">
        <v>0</v>
      </c>
      <c r="M4198">
        <v>0</v>
      </c>
      <c r="N4198">
        <v>0</v>
      </c>
      <c r="O4198">
        <v>0</v>
      </c>
      <c r="P4198">
        <v>0</v>
      </c>
      <c r="Q4198">
        <v>0</v>
      </c>
      <c r="R4198">
        <v>0</v>
      </c>
      <c r="S4198">
        <v>0</v>
      </c>
      <c r="T4198">
        <v>0</v>
      </c>
      <c r="U4198">
        <v>0</v>
      </c>
      <c r="V4198">
        <v>0</v>
      </c>
      <c r="W4198">
        <v>0</v>
      </c>
      <c r="X4198">
        <v>0</v>
      </c>
      <c r="Y4198">
        <v>0</v>
      </c>
      <c r="Z4198">
        <v>0</v>
      </c>
      <c r="AA4198">
        <v>0</v>
      </c>
      <c r="AB4198">
        <v>0</v>
      </c>
      <c r="AC4198">
        <v>0</v>
      </c>
      <c r="AD4198">
        <v>0</v>
      </c>
      <c r="AE4198">
        <v>0</v>
      </c>
      <c r="AF4198">
        <v>0</v>
      </c>
    </row>
    <row r="4199" spans="1:32">
      <c r="A4199" t="s">
        <v>9802</v>
      </c>
      <c r="B4199" t="s">
        <v>19</v>
      </c>
      <c r="C4199">
        <v>0</v>
      </c>
      <c r="D4199">
        <v>0</v>
      </c>
      <c r="E4199">
        <v>0</v>
      </c>
      <c r="F4199">
        <v>0</v>
      </c>
      <c r="G4199">
        <v>0</v>
      </c>
      <c r="H4199">
        <v>0</v>
      </c>
      <c r="I4199">
        <v>0</v>
      </c>
      <c r="J4199">
        <v>0</v>
      </c>
      <c r="K4199">
        <v>0</v>
      </c>
      <c r="L4199">
        <v>0</v>
      </c>
      <c r="M4199">
        <v>0</v>
      </c>
      <c r="N4199">
        <v>0</v>
      </c>
      <c r="O4199">
        <v>0</v>
      </c>
      <c r="P4199">
        <v>0</v>
      </c>
      <c r="Q4199">
        <v>0</v>
      </c>
      <c r="R4199">
        <v>0</v>
      </c>
      <c r="S4199">
        <v>0</v>
      </c>
      <c r="T4199">
        <v>0</v>
      </c>
      <c r="U4199">
        <v>0</v>
      </c>
      <c r="V4199">
        <v>0</v>
      </c>
      <c r="W4199">
        <v>0</v>
      </c>
      <c r="X4199">
        <v>0</v>
      </c>
      <c r="Y4199">
        <v>0</v>
      </c>
      <c r="Z4199">
        <v>0</v>
      </c>
      <c r="AA4199">
        <v>0</v>
      </c>
      <c r="AB4199">
        <v>0</v>
      </c>
      <c r="AC4199">
        <v>0</v>
      </c>
      <c r="AD4199">
        <v>0</v>
      </c>
      <c r="AE4199">
        <v>0</v>
      </c>
      <c r="AF4199">
        <v>0</v>
      </c>
    </row>
    <row r="4200" spans="1:32">
      <c r="A4200" t="s">
        <v>9803</v>
      </c>
      <c r="B4200" t="s">
        <v>19</v>
      </c>
      <c r="C4200">
        <v>0</v>
      </c>
      <c r="D4200">
        <v>0</v>
      </c>
      <c r="E4200">
        <v>0</v>
      </c>
      <c r="F4200">
        <v>0</v>
      </c>
      <c r="G4200">
        <v>0</v>
      </c>
      <c r="H4200">
        <v>0</v>
      </c>
      <c r="I4200">
        <v>0</v>
      </c>
      <c r="J4200">
        <v>0</v>
      </c>
      <c r="K4200">
        <v>0</v>
      </c>
      <c r="L4200">
        <v>0</v>
      </c>
      <c r="M4200">
        <v>0</v>
      </c>
      <c r="N4200">
        <v>0</v>
      </c>
      <c r="O4200">
        <v>0</v>
      </c>
      <c r="P4200">
        <v>0</v>
      </c>
      <c r="Q4200">
        <v>0</v>
      </c>
      <c r="R4200">
        <v>0</v>
      </c>
      <c r="S4200">
        <v>0</v>
      </c>
      <c r="T4200">
        <v>0</v>
      </c>
      <c r="U4200">
        <v>0</v>
      </c>
      <c r="V4200">
        <v>0</v>
      </c>
      <c r="W4200">
        <v>0</v>
      </c>
      <c r="X4200">
        <v>0</v>
      </c>
      <c r="Y4200">
        <v>0</v>
      </c>
      <c r="Z4200">
        <v>0</v>
      </c>
      <c r="AA4200">
        <v>0</v>
      </c>
      <c r="AB4200">
        <v>0</v>
      </c>
      <c r="AC4200">
        <v>0</v>
      </c>
      <c r="AD4200">
        <v>0</v>
      </c>
      <c r="AE4200">
        <v>0</v>
      </c>
      <c r="AF4200">
        <v>0</v>
      </c>
    </row>
    <row r="4201" spans="1:32">
      <c r="A4201" t="s">
        <v>9804</v>
      </c>
      <c r="B4201" t="s">
        <v>19</v>
      </c>
      <c r="C4201">
        <v>0</v>
      </c>
      <c r="D4201">
        <v>0</v>
      </c>
      <c r="E4201">
        <v>0</v>
      </c>
      <c r="F4201">
        <v>0</v>
      </c>
      <c r="G4201">
        <v>0</v>
      </c>
      <c r="H4201">
        <v>0</v>
      </c>
      <c r="I4201">
        <v>0</v>
      </c>
      <c r="J4201">
        <v>0</v>
      </c>
      <c r="K4201">
        <v>0</v>
      </c>
      <c r="L4201">
        <v>0</v>
      </c>
      <c r="M4201">
        <v>0</v>
      </c>
      <c r="N4201">
        <v>0</v>
      </c>
      <c r="O4201">
        <v>0</v>
      </c>
      <c r="P4201">
        <v>0</v>
      </c>
      <c r="Q4201">
        <v>0</v>
      </c>
      <c r="R4201">
        <v>0</v>
      </c>
      <c r="S4201">
        <v>0</v>
      </c>
      <c r="T4201">
        <v>0</v>
      </c>
      <c r="U4201">
        <v>0</v>
      </c>
      <c r="V4201">
        <v>0</v>
      </c>
      <c r="W4201">
        <v>0</v>
      </c>
      <c r="X4201">
        <v>0</v>
      </c>
      <c r="Y4201">
        <v>0</v>
      </c>
      <c r="Z4201">
        <v>0</v>
      </c>
      <c r="AA4201">
        <v>0</v>
      </c>
      <c r="AB4201">
        <v>0</v>
      </c>
      <c r="AC4201">
        <v>0</v>
      </c>
      <c r="AD4201">
        <v>0</v>
      </c>
      <c r="AE4201">
        <v>0</v>
      </c>
      <c r="AF4201">
        <v>0</v>
      </c>
    </row>
    <row r="4202" spans="1:32">
      <c r="A4202" t="s">
        <v>9805</v>
      </c>
      <c r="B4202" t="s">
        <v>19</v>
      </c>
      <c r="C4202" s="2">
        <v>531911000000</v>
      </c>
      <c r="D4202" s="2">
        <v>601275000000</v>
      </c>
      <c r="E4202" s="2">
        <v>507298000000</v>
      </c>
      <c r="F4202" s="2">
        <v>470747000000</v>
      </c>
      <c r="G4202" s="2">
        <v>448587000000</v>
      </c>
      <c r="H4202" s="2">
        <v>434815000000</v>
      </c>
      <c r="I4202" s="2">
        <v>416998000000</v>
      </c>
      <c r="J4202" s="2">
        <v>402880000000</v>
      </c>
      <c r="K4202" s="2">
        <v>386617000000</v>
      </c>
      <c r="L4202" s="2">
        <v>373209000000</v>
      </c>
      <c r="M4202" s="2">
        <v>359005000000</v>
      </c>
      <c r="N4202" s="2">
        <v>352210000000</v>
      </c>
      <c r="O4202" s="2">
        <v>348684000000</v>
      </c>
      <c r="P4202" s="2">
        <v>342880000000</v>
      </c>
      <c r="Q4202" s="2">
        <v>339322000000</v>
      </c>
      <c r="R4202" s="2">
        <v>335331000000</v>
      </c>
      <c r="S4202" s="2">
        <v>334645000000</v>
      </c>
      <c r="T4202" s="2">
        <v>332374000000</v>
      </c>
      <c r="U4202" s="2">
        <v>328746000000</v>
      </c>
      <c r="V4202" s="2">
        <v>323385000000</v>
      </c>
      <c r="W4202" s="2">
        <v>321673000000</v>
      </c>
      <c r="X4202" s="2">
        <v>320346000000</v>
      </c>
      <c r="Y4202" s="2">
        <v>320995000000</v>
      </c>
      <c r="Z4202" s="2">
        <v>321585000000</v>
      </c>
      <c r="AA4202" s="2">
        <v>320568000000</v>
      </c>
      <c r="AB4202" s="2">
        <v>320369000000</v>
      </c>
      <c r="AC4202" s="2">
        <v>319200000000</v>
      </c>
      <c r="AD4202" s="2">
        <v>319582000000</v>
      </c>
      <c r="AE4202" s="2">
        <v>320304000000</v>
      </c>
      <c r="AF4202" s="2">
        <v>320869000000</v>
      </c>
    </row>
    <row r="4203" spans="1:32">
      <c r="A4203" t="s">
        <v>9806</v>
      </c>
      <c r="B4203" t="s">
        <v>19</v>
      </c>
      <c r="C4203" s="2">
        <v>9866210</v>
      </c>
      <c r="D4203" s="2">
        <v>11152800</v>
      </c>
      <c r="E4203" s="2">
        <v>9409680</v>
      </c>
      <c r="F4203" s="2">
        <v>8731690</v>
      </c>
      <c r="G4203" s="2">
        <v>8320660</v>
      </c>
      <c r="H4203" s="2">
        <v>8065210</v>
      </c>
      <c r="I4203" s="2">
        <v>7734740</v>
      </c>
      <c r="J4203" s="2">
        <v>7472860</v>
      </c>
      <c r="K4203" s="2">
        <v>7171210</v>
      </c>
      <c r="L4203" s="2">
        <v>6922510</v>
      </c>
      <c r="M4203" s="2">
        <v>6659050</v>
      </c>
      <c r="N4203" s="2">
        <v>6533010</v>
      </c>
      <c r="O4203" s="2">
        <v>6467600</v>
      </c>
      <c r="P4203" s="2">
        <v>6359950</v>
      </c>
      <c r="Q4203" s="2">
        <v>6293950</v>
      </c>
      <c r="R4203" s="2">
        <v>6219920</v>
      </c>
      <c r="S4203" s="2">
        <v>6207200</v>
      </c>
      <c r="T4203" s="2">
        <v>6165070</v>
      </c>
      <c r="U4203" s="2">
        <v>6097770</v>
      </c>
      <c r="V4203" s="2">
        <v>5998340</v>
      </c>
      <c r="W4203" s="2">
        <v>5966580</v>
      </c>
      <c r="X4203" s="2">
        <v>5941970</v>
      </c>
      <c r="Y4203" s="2">
        <v>5954010</v>
      </c>
      <c r="Z4203" s="2">
        <v>5964960</v>
      </c>
      <c r="AA4203" s="2">
        <v>5946090</v>
      </c>
      <c r="AB4203" s="2">
        <v>5942400</v>
      </c>
      <c r="AC4203" s="2">
        <v>5920720</v>
      </c>
      <c r="AD4203" s="2">
        <v>5927790</v>
      </c>
      <c r="AE4203" s="2">
        <v>5941180</v>
      </c>
      <c r="AF4203" s="2">
        <v>5951680</v>
      </c>
    </row>
    <row r="4204" spans="1:32">
      <c r="A4204" t="s">
        <v>9807</v>
      </c>
      <c r="B4204" t="s">
        <v>19</v>
      </c>
      <c r="C4204" s="2">
        <v>48622800</v>
      </c>
      <c r="D4204" s="2">
        <v>54963500</v>
      </c>
      <c r="E4204" s="2">
        <v>46372900</v>
      </c>
      <c r="F4204" s="2">
        <v>43031600</v>
      </c>
      <c r="G4204" s="2">
        <v>41006000</v>
      </c>
      <c r="H4204" s="2">
        <v>39747100</v>
      </c>
      <c r="I4204" s="2">
        <v>38118400</v>
      </c>
      <c r="J4204" s="2">
        <v>36827800</v>
      </c>
      <c r="K4204" s="2">
        <v>35341300</v>
      </c>
      <c r="L4204" s="2">
        <v>34115600</v>
      </c>
      <c r="M4204" s="2">
        <v>32817200</v>
      </c>
      <c r="N4204" s="2">
        <v>32196100</v>
      </c>
      <c r="O4204" s="2">
        <v>31873700</v>
      </c>
      <c r="P4204" s="2">
        <v>31343200</v>
      </c>
      <c r="Q4204" s="2">
        <v>31017900</v>
      </c>
      <c r="R4204" s="2">
        <v>30653100</v>
      </c>
      <c r="S4204" s="2">
        <v>30590400</v>
      </c>
      <c r="T4204" s="2">
        <v>30382800</v>
      </c>
      <c r="U4204" s="2">
        <v>30051100</v>
      </c>
      <c r="V4204" s="2">
        <v>29561100</v>
      </c>
      <c r="W4204" s="2">
        <v>29404600</v>
      </c>
      <c r="X4204" s="2">
        <v>29283300</v>
      </c>
      <c r="Y4204" s="2">
        <v>29342600</v>
      </c>
      <c r="Z4204" s="2">
        <v>29396600</v>
      </c>
      <c r="AA4204" s="2">
        <v>29303600</v>
      </c>
      <c r="AB4204" s="2">
        <v>29285400</v>
      </c>
      <c r="AC4204" s="2">
        <v>29178600</v>
      </c>
      <c r="AD4204" s="2">
        <v>29213400</v>
      </c>
      <c r="AE4204" s="2">
        <v>29279400</v>
      </c>
      <c r="AF4204" s="2">
        <v>29331100</v>
      </c>
    </row>
    <row r="4205" spans="1:32">
      <c r="A4205" t="s">
        <v>9808</v>
      </c>
      <c r="B4205" t="s">
        <v>19</v>
      </c>
      <c r="C4205" s="2">
        <v>144402000</v>
      </c>
      <c r="D4205" s="2">
        <v>163233000</v>
      </c>
      <c r="E4205" s="2">
        <v>137720000</v>
      </c>
      <c r="F4205" s="2">
        <v>127797000</v>
      </c>
      <c r="G4205" s="2">
        <v>121781000</v>
      </c>
      <c r="H4205" s="2">
        <v>118043000</v>
      </c>
      <c r="I4205" s="2">
        <v>113206000</v>
      </c>
      <c r="J4205" s="2">
        <v>109373000</v>
      </c>
      <c r="K4205" s="2">
        <v>104958000</v>
      </c>
      <c r="L4205" s="2">
        <v>101318000</v>
      </c>
      <c r="M4205" s="2">
        <v>97462100</v>
      </c>
      <c r="N4205" s="2">
        <v>95617300</v>
      </c>
      <c r="O4205" s="2">
        <v>94660000</v>
      </c>
      <c r="P4205" s="2">
        <v>93084500</v>
      </c>
      <c r="Q4205" s="2">
        <v>92118500</v>
      </c>
      <c r="R4205" s="2">
        <v>91035000</v>
      </c>
      <c r="S4205" s="2">
        <v>90848800</v>
      </c>
      <c r="T4205" s="2">
        <v>90232200</v>
      </c>
      <c r="U4205" s="2">
        <v>89247200</v>
      </c>
      <c r="V4205" s="2">
        <v>87791900</v>
      </c>
      <c r="W4205" s="2">
        <v>87327000</v>
      </c>
      <c r="X4205" s="2">
        <v>86966800</v>
      </c>
      <c r="Y4205" s="2">
        <v>87143100</v>
      </c>
      <c r="Z4205" s="2">
        <v>87303400</v>
      </c>
      <c r="AA4205" s="2">
        <v>87027200</v>
      </c>
      <c r="AB4205" s="2">
        <v>86973200</v>
      </c>
      <c r="AC4205" s="2">
        <v>86655900</v>
      </c>
      <c r="AD4205" s="2">
        <v>86759400</v>
      </c>
      <c r="AE4205" s="2">
        <v>86955400</v>
      </c>
      <c r="AF4205" s="2">
        <v>87109000</v>
      </c>
    </row>
    <row r="4206" spans="1:32">
      <c r="A4206" t="s">
        <v>9809</v>
      </c>
      <c r="B4206" t="s">
        <v>19</v>
      </c>
      <c r="C4206" s="2">
        <v>10234500</v>
      </c>
      <c r="D4206" s="2">
        <v>11569100</v>
      </c>
      <c r="E4206" s="2">
        <v>9760940</v>
      </c>
      <c r="F4206" s="2">
        <v>9057640</v>
      </c>
      <c r="G4206" s="2">
        <v>8631260</v>
      </c>
      <c r="H4206" s="2">
        <v>8366280</v>
      </c>
      <c r="I4206" s="2">
        <v>8023470</v>
      </c>
      <c r="J4206" s="2">
        <v>7751810</v>
      </c>
      <c r="K4206" s="2">
        <v>7438910</v>
      </c>
      <c r="L4206" s="2">
        <v>7180930</v>
      </c>
      <c r="M4206" s="2">
        <v>6907630</v>
      </c>
      <c r="N4206" s="2">
        <v>6776880</v>
      </c>
      <c r="O4206" s="2">
        <v>6709030</v>
      </c>
      <c r="P4206" s="2">
        <v>6597370</v>
      </c>
      <c r="Q4206" s="2">
        <v>6528900</v>
      </c>
      <c r="R4206" s="2">
        <v>6452110</v>
      </c>
      <c r="S4206" s="2">
        <v>6438910</v>
      </c>
      <c r="T4206" s="2">
        <v>6395210</v>
      </c>
      <c r="U4206" s="2">
        <v>6325400</v>
      </c>
      <c r="V4206" s="2">
        <v>6222260</v>
      </c>
      <c r="W4206" s="2">
        <v>6189310</v>
      </c>
      <c r="X4206" s="2">
        <v>6163780</v>
      </c>
      <c r="Y4206" s="2">
        <v>6176270</v>
      </c>
      <c r="Z4206" s="2">
        <v>6187630</v>
      </c>
      <c r="AA4206" s="2">
        <v>6168050</v>
      </c>
      <c r="AB4206" s="2">
        <v>6164230</v>
      </c>
      <c r="AC4206" s="2">
        <v>6141740</v>
      </c>
      <c r="AD4206" s="2">
        <v>6149070</v>
      </c>
      <c r="AE4206" s="2">
        <v>6162970</v>
      </c>
      <c r="AF4206" s="2">
        <v>6173850</v>
      </c>
    </row>
    <row r="4207" spans="1:32">
      <c r="A4207" t="s">
        <v>9810</v>
      </c>
      <c r="B4207" t="s">
        <v>19</v>
      </c>
      <c r="C4207" s="2">
        <v>9179190</v>
      </c>
      <c r="D4207" s="2">
        <v>10376200</v>
      </c>
      <c r="E4207" s="2">
        <v>8754440</v>
      </c>
      <c r="F4207" s="2">
        <v>8123670</v>
      </c>
      <c r="G4207" s="2">
        <v>7741260</v>
      </c>
      <c r="H4207" s="2">
        <v>7503600</v>
      </c>
      <c r="I4207" s="2">
        <v>7196140</v>
      </c>
      <c r="J4207" s="2">
        <v>6952490</v>
      </c>
      <c r="K4207" s="2">
        <v>6671850</v>
      </c>
      <c r="L4207" s="2">
        <v>6440470</v>
      </c>
      <c r="M4207" s="2">
        <v>6195350</v>
      </c>
      <c r="N4207" s="2">
        <v>6078090</v>
      </c>
      <c r="O4207" s="2">
        <v>6017230</v>
      </c>
      <c r="P4207" s="2">
        <v>5917080</v>
      </c>
      <c r="Q4207" s="2">
        <v>5855680</v>
      </c>
      <c r="R4207" s="2">
        <v>5786800</v>
      </c>
      <c r="S4207" s="2">
        <v>5774970</v>
      </c>
      <c r="T4207" s="2">
        <v>5735770</v>
      </c>
      <c r="U4207" s="2">
        <v>5673160</v>
      </c>
      <c r="V4207" s="2">
        <v>5580650</v>
      </c>
      <c r="W4207" s="2">
        <v>5551100</v>
      </c>
      <c r="X4207" s="2">
        <v>5528200</v>
      </c>
      <c r="Y4207" s="2">
        <v>5539410</v>
      </c>
      <c r="Z4207" s="2">
        <v>5549600</v>
      </c>
      <c r="AA4207" s="2">
        <v>5532040</v>
      </c>
      <c r="AB4207" s="2">
        <v>5528610</v>
      </c>
      <c r="AC4207" s="2">
        <v>5508440</v>
      </c>
      <c r="AD4207" s="2">
        <v>5515020</v>
      </c>
      <c r="AE4207" s="2">
        <v>5527480</v>
      </c>
      <c r="AF4207" s="2">
        <v>5537240</v>
      </c>
    </row>
    <row r="4208" spans="1:32">
      <c r="A4208" t="s">
        <v>9811</v>
      </c>
      <c r="B4208" t="s">
        <v>19</v>
      </c>
      <c r="C4208" s="2">
        <v>23812100</v>
      </c>
      <c r="D4208" s="2">
        <v>26917300</v>
      </c>
      <c r="E4208" s="2">
        <v>22710200</v>
      </c>
      <c r="F4208" s="2">
        <v>21073900</v>
      </c>
      <c r="G4208" s="2">
        <v>20081900</v>
      </c>
      <c r="H4208" s="2">
        <v>19465400</v>
      </c>
      <c r="I4208" s="2">
        <v>18667800</v>
      </c>
      <c r="J4208" s="2">
        <v>18035700</v>
      </c>
      <c r="K4208" s="2">
        <v>17307700</v>
      </c>
      <c r="L4208" s="2">
        <v>16707500</v>
      </c>
      <c r="M4208" s="2">
        <v>16071600</v>
      </c>
      <c r="N4208" s="2">
        <v>15767400</v>
      </c>
      <c r="O4208" s="2">
        <v>15609500</v>
      </c>
      <c r="P4208" s="2">
        <v>15349700</v>
      </c>
      <c r="Q4208" s="2">
        <v>15190400</v>
      </c>
      <c r="R4208" s="2">
        <v>15011800</v>
      </c>
      <c r="S4208" s="2">
        <v>14981100</v>
      </c>
      <c r="T4208" s="2">
        <v>14879400</v>
      </c>
      <c r="U4208" s="2">
        <v>14717000</v>
      </c>
      <c r="V4208" s="2">
        <v>14477000</v>
      </c>
      <c r="W4208" s="2">
        <v>14400300</v>
      </c>
      <c r="X4208" s="2">
        <v>14340900</v>
      </c>
      <c r="Y4208" s="2">
        <v>14370000</v>
      </c>
      <c r="Z4208" s="2">
        <v>14396400</v>
      </c>
      <c r="AA4208" s="2">
        <v>14350900</v>
      </c>
      <c r="AB4208" s="2">
        <v>14342000</v>
      </c>
      <c r="AC4208" s="2">
        <v>14289600</v>
      </c>
      <c r="AD4208" s="2">
        <v>14306700</v>
      </c>
      <c r="AE4208" s="2">
        <v>14339000</v>
      </c>
      <c r="AF4208" s="2">
        <v>14364300</v>
      </c>
    </row>
    <row r="4209" spans="1:32">
      <c r="A4209" t="s">
        <v>9812</v>
      </c>
      <c r="B4209" t="s">
        <v>19</v>
      </c>
      <c r="C4209" s="2">
        <v>2401040</v>
      </c>
      <c r="D4209" s="2">
        <v>2714150</v>
      </c>
      <c r="E4209" s="2">
        <v>2289940</v>
      </c>
      <c r="F4209" s="2">
        <v>2124940</v>
      </c>
      <c r="G4209" s="2">
        <v>2024910</v>
      </c>
      <c r="H4209" s="2">
        <v>1962750</v>
      </c>
      <c r="I4209" s="2">
        <v>1882320</v>
      </c>
      <c r="J4209" s="2">
        <v>1818590</v>
      </c>
      <c r="K4209" s="2">
        <v>1745180</v>
      </c>
      <c r="L4209" s="2">
        <v>1684660</v>
      </c>
      <c r="M4209" s="2">
        <v>1620540</v>
      </c>
      <c r="N4209" s="2">
        <v>1589870</v>
      </c>
      <c r="O4209" s="2">
        <v>1573950</v>
      </c>
      <c r="P4209" s="2">
        <v>1547760</v>
      </c>
      <c r="Q4209" s="2">
        <v>1531690</v>
      </c>
      <c r="R4209" s="2">
        <v>1513680</v>
      </c>
      <c r="S4209" s="2">
        <v>1510580</v>
      </c>
      <c r="T4209" s="2">
        <v>1500330</v>
      </c>
      <c r="U4209" s="2">
        <v>1483950</v>
      </c>
      <c r="V4209" s="2">
        <v>1459750</v>
      </c>
      <c r="W4209" s="2">
        <v>1452020</v>
      </c>
      <c r="X4209" s="2">
        <v>1446030</v>
      </c>
      <c r="Y4209" s="2">
        <v>1448970</v>
      </c>
      <c r="Z4209" s="2">
        <v>1451630</v>
      </c>
      <c r="AA4209" s="2">
        <v>1447040</v>
      </c>
      <c r="AB4209" s="2">
        <v>1446140</v>
      </c>
      <c r="AC4209" s="2">
        <v>1440860</v>
      </c>
      <c r="AD4209" s="2">
        <v>1442590</v>
      </c>
      <c r="AE4209" s="2">
        <v>1445840</v>
      </c>
      <c r="AF4209" s="2">
        <v>1448400</v>
      </c>
    </row>
    <row r="4210" spans="1:32">
      <c r="A4210" t="s">
        <v>9813</v>
      </c>
      <c r="B4210" t="s">
        <v>19</v>
      </c>
      <c r="C4210" s="2">
        <v>1579440</v>
      </c>
      <c r="D4210" s="2">
        <v>1785410</v>
      </c>
      <c r="E4210" s="2">
        <v>1506360</v>
      </c>
      <c r="F4210" s="2">
        <v>1397820</v>
      </c>
      <c r="G4210" s="2">
        <v>1332020</v>
      </c>
      <c r="H4210" s="2">
        <v>1291130</v>
      </c>
      <c r="I4210" s="2">
        <v>1238220</v>
      </c>
      <c r="J4210" s="2">
        <v>1196300</v>
      </c>
      <c r="K4210" s="2">
        <v>1148010</v>
      </c>
      <c r="L4210" s="2">
        <v>1108200</v>
      </c>
      <c r="M4210" s="2">
        <v>1066020</v>
      </c>
      <c r="N4210" s="2">
        <v>1045840</v>
      </c>
      <c r="O4210" s="2">
        <v>1035370</v>
      </c>
      <c r="P4210" s="2">
        <v>1018140</v>
      </c>
      <c r="Q4210" s="2">
        <v>1007570</v>
      </c>
      <c r="R4210">
        <v>995723</v>
      </c>
      <c r="S4210">
        <v>993687</v>
      </c>
      <c r="T4210">
        <v>986942</v>
      </c>
      <c r="U4210">
        <v>976169</v>
      </c>
      <c r="V4210">
        <v>960251</v>
      </c>
      <c r="W4210">
        <v>955166</v>
      </c>
      <c r="X4210">
        <v>951227</v>
      </c>
      <c r="Y4210">
        <v>953155</v>
      </c>
      <c r="Z4210">
        <v>954908</v>
      </c>
      <c r="AA4210">
        <v>951886</v>
      </c>
      <c r="AB4210">
        <v>951296</v>
      </c>
      <c r="AC4210">
        <v>947826</v>
      </c>
      <c r="AD4210">
        <v>948957</v>
      </c>
      <c r="AE4210">
        <v>951101</v>
      </c>
      <c r="AF4210">
        <v>952781</v>
      </c>
    </row>
    <row r="4211" spans="1:32">
      <c r="A4211" t="s">
        <v>9814</v>
      </c>
      <c r="B4211" t="s">
        <v>19</v>
      </c>
      <c r="C4211" s="2">
        <v>21248100</v>
      </c>
      <c r="D4211" s="2">
        <v>24019000</v>
      </c>
      <c r="E4211" s="2">
        <v>20264900</v>
      </c>
      <c r="F4211" s="2">
        <v>18804800</v>
      </c>
      <c r="G4211" s="2">
        <v>17919600</v>
      </c>
      <c r="H4211" s="2">
        <v>17369400</v>
      </c>
      <c r="I4211" s="2">
        <v>16657700</v>
      </c>
      <c r="J4211" s="2">
        <v>16093700</v>
      </c>
      <c r="K4211" s="2">
        <v>15444100</v>
      </c>
      <c r="L4211" s="2">
        <v>14908500</v>
      </c>
      <c r="M4211" s="2">
        <v>14341100</v>
      </c>
      <c r="N4211" s="2">
        <v>14069700</v>
      </c>
      <c r="O4211" s="2">
        <v>13928800</v>
      </c>
      <c r="P4211" s="2">
        <v>13697000</v>
      </c>
      <c r="Q4211" s="2">
        <v>13554800</v>
      </c>
      <c r="R4211" s="2">
        <v>13395400</v>
      </c>
      <c r="S4211" s="2">
        <v>13368000</v>
      </c>
      <c r="T4211" s="2">
        <v>13277300</v>
      </c>
      <c r="U4211" s="2">
        <v>13132300</v>
      </c>
      <c r="V4211" s="2">
        <v>12918200</v>
      </c>
      <c r="W4211" s="2">
        <v>12849800</v>
      </c>
      <c r="X4211" s="2">
        <v>12796800</v>
      </c>
      <c r="Y4211" s="2">
        <v>12822700</v>
      </c>
      <c r="Z4211" s="2">
        <v>12846300</v>
      </c>
      <c r="AA4211" s="2">
        <v>12805600</v>
      </c>
      <c r="AB4211" s="2">
        <v>12797700</v>
      </c>
      <c r="AC4211" s="2">
        <v>12751000</v>
      </c>
      <c r="AD4211" s="2">
        <v>12766200</v>
      </c>
      <c r="AE4211" s="2">
        <v>12795100</v>
      </c>
      <c r="AF4211" s="2">
        <v>12817700</v>
      </c>
    </row>
    <row r="4212" spans="1:32">
      <c r="A4212" t="s">
        <v>9815</v>
      </c>
      <c r="B4212" t="s">
        <v>19</v>
      </c>
      <c r="C4212" s="2">
        <v>4249620</v>
      </c>
      <c r="D4212" s="2">
        <v>4803800</v>
      </c>
      <c r="E4212" s="2">
        <v>4052980</v>
      </c>
      <c r="F4212" s="2">
        <v>3760960</v>
      </c>
      <c r="G4212" s="2">
        <v>3583910</v>
      </c>
      <c r="H4212" s="2">
        <v>3473890</v>
      </c>
      <c r="I4212" s="2">
        <v>3331550</v>
      </c>
      <c r="J4212" s="2">
        <v>3218750</v>
      </c>
      <c r="K4212" s="2">
        <v>3088820</v>
      </c>
      <c r="L4212" s="2">
        <v>2981700</v>
      </c>
      <c r="M4212" s="2">
        <v>2868220</v>
      </c>
      <c r="N4212" s="2">
        <v>2813930</v>
      </c>
      <c r="O4212" s="2">
        <v>2785760</v>
      </c>
      <c r="P4212" s="2">
        <v>2739390</v>
      </c>
      <c r="Q4212" s="2">
        <v>2710960</v>
      </c>
      <c r="R4212" s="2">
        <v>2679080</v>
      </c>
      <c r="S4212" s="2">
        <v>2673600</v>
      </c>
      <c r="T4212" s="2">
        <v>2655450</v>
      </c>
      <c r="U4212" s="2">
        <v>2626460</v>
      </c>
      <c r="V4212" s="2">
        <v>2583640</v>
      </c>
      <c r="W4212" s="2">
        <v>2569950</v>
      </c>
      <c r="X4212" s="2">
        <v>2559350</v>
      </c>
      <c r="Y4212" s="2">
        <v>2564540</v>
      </c>
      <c r="Z4212" s="2">
        <v>2569260</v>
      </c>
      <c r="AA4212" s="2">
        <v>2561130</v>
      </c>
      <c r="AB4212" s="2">
        <v>2559540</v>
      </c>
      <c r="AC4212" s="2">
        <v>2550200</v>
      </c>
      <c r="AD4212" s="2">
        <v>2553250</v>
      </c>
      <c r="AE4212" s="2">
        <v>2559020</v>
      </c>
      <c r="AF4212" s="2">
        <v>2563540</v>
      </c>
    </row>
    <row r="4213" spans="1:32">
      <c r="A4213" t="s">
        <v>9816</v>
      </c>
      <c r="B4213" t="s">
        <v>19</v>
      </c>
      <c r="C4213">
        <v>0</v>
      </c>
      <c r="D4213">
        <v>0</v>
      </c>
      <c r="E4213">
        <v>0</v>
      </c>
      <c r="F4213">
        <v>0</v>
      </c>
      <c r="G4213">
        <v>0</v>
      </c>
      <c r="H4213">
        <v>0</v>
      </c>
      <c r="I4213">
        <v>0</v>
      </c>
      <c r="J4213">
        <v>0</v>
      </c>
      <c r="K4213">
        <v>0</v>
      </c>
      <c r="L4213">
        <v>0</v>
      </c>
      <c r="M4213">
        <v>0</v>
      </c>
      <c r="N4213">
        <v>0</v>
      </c>
      <c r="O4213">
        <v>0</v>
      </c>
      <c r="P4213">
        <v>0</v>
      </c>
      <c r="Q4213">
        <v>0</v>
      </c>
      <c r="R4213">
        <v>0</v>
      </c>
      <c r="S4213">
        <v>0</v>
      </c>
      <c r="T4213">
        <v>0</v>
      </c>
      <c r="U4213">
        <v>0</v>
      </c>
      <c r="V4213">
        <v>0</v>
      </c>
      <c r="W4213">
        <v>0</v>
      </c>
      <c r="X4213">
        <v>0</v>
      </c>
      <c r="Y4213">
        <v>0</v>
      </c>
      <c r="Z4213">
        <v>0</v>
      </c>
      <c r="AA4213">
        <v>0</v>
      </c>
      <c r="AB4213">
        <v>0</v>
      </c>
      <c r="AC4213">
        <v>0</v>
      </c>
      <c r="AD4213">
        <v>0</v>
      </c>
      <c r="AE4213">
        <v>0</v>
      </c>
      <c r="AF4213">
        <v>0</v>
      </c>
    </row>
    <row r="4214" spans="1:32">
      <c r="A4214" t="s">
        <v>9817</v>
      </c>
      <c r="B4214" t="s">
        <v>19</v>
      </c>
      <c r="C4214">
        <v>0</v>
      </c>
      <c r="D4214">
        <v>0</v>
      </c>
      <c r="E4214">
        <v>0</v>
      </c>
      <c r="F4214">
        <v>0</v>
      </c>
      <c r="G4214">
        <v>0</v>
      </c>
      <c r="H4214">
        <v>0</v>
      </c>
      <c r="I4214">
        <v>0</v>
      </c>
      <c r="J4214">
        <v>0</v>
      </c>
      <c r="K4214">
        <v>0</v>
      </c>
      <c r="L4214">
        <v>0</v>
      </c>
      <c r="M4214">
        <v>0</v>
      </c>
      <c r="N4214">
        <v>0</v>
      </c>
      <c r="O4214">
        <v>0</v>
      </c>
      <c r="P4214">
        <v>0</v>
      </c>
      <c r="Q4214">
        <v>0</v>
      </c>
      <c r="R4214">
        <v>0</v>
      </c>
      <c r="S4214">
        <v>0</v>
      </c>
      <c r="T4214">
        <v>0</v>
      </c>
      <c r="U4214">
        <v>0</v>
      </c>
      <c r="V4214">
        <v>0</v>
      </c>
      <c r="W4214">
        <v>0</v>
      </c>
      <c r="X4214">
        <v>0</v>
      </c>
      <c r="Y4214">
        <v>0</v>
      </c>
      <c r="Z4214">
        <v>0</v>
      </c>
      <c r="AA4214">
        <v>0</v>
      </c>
      <c r="AB4214">
        <v>0</v>
      </c>
      <c r="AC4214">
        <v>0</v>
      </c>
      <c r="AD4214">
        <v>0</v>
      </c>
      <c r="AE4214">
        <v>0</v>
      </c>
      <c r="AF4214">
        <v>0</v>
      </c>
    </row>
    <row r="4215" spans="1:32">
      <c r="A4215" t="s">
        <v>9818</v>
      </c>
      <c r="B4215" t="s">
        <v>19</v>
      </c>
      <c r="C4215">
        <v>0</v>
      </c>
      <c r="D4215">
        <v>0</v>
      </c>
      <c r="E4215">
        <v>0</v>
      </c>
      <c r="F4215">
        <v>0</v>
      </c>
      <c r="G4215">
        <v>0</v>
      </c>
      <c r="H4215">
        <v>0</v>
      </c>
      <c r="I4215">
        <v>0</v>
      </c>
      <c r="J4215">
        <v>0</v>
      </c>
      <c r="K4215">
        <v>0</v>
      </c>
      <c r="L4215">
        <v>0</v>
      </c>
      <c r="M4215">
        <v>0</v>
      </c>
      <c r="N4215">
        <v>0</v>
      </c>
      <c r="O4215">
        <v>0</v>
      </c>
      <c r="P4215">
        <v>0</v>
      </c>
      <c r="Q4215">
        <v>0</v>
      </c>
      <c r="R4215">
        <v>0</v>
      </c>
      <c r="S4215">
        <v>0</v>
      </c>
      <c r="T4215">
        <v>0</v>
      </c>
      <c r="U4215">
        <v>0</v>
      </c>
      <c r="V4215">
        <v>0</v>
      </c>
      <c r="W4215">
        <v>0</v>
      </c>
      <c r="X4215">
        <v>0</v>
      </c>
      <c r="Y4215">
        <v>0</v>
      </c>
      <c r="Z4215">
        <v>0</v>
      </c>
      <c r="AA4215">
        <v>0</v>
      </c>
      <c r="AB4215">
        <v>0</v>
      </c>
      <c r="AC4215">
        <v>0</v>
      </c>
      <c r="AD4215">
        <v>0</v>
      </c>
      <c r="AE4215">
        <v>0</v>
      </c>
      <c r="AF4215">
        <v>0</v>
      </c>
    </row>
    <row r="4216" spans="1:32">
      <c r="A4216" t="s">
        <v>9819</v>
      </c>
      <c r="B4216" t="s">
        <v>19</v>
      </c>
      <c r="C4216">
        <v>0</v>
      </c>
      <c r="D4216">
        <v>0</v>
      </c>
      <c r="E4216">
        <v>0</v>
      </c>
      <c r="F4216">
        <v>0</v>
      </c>
      <c r="G4216">
        <v>0</v>
      </c>
      <c r="H4216">
        <v>0</v>
      </c>
      <c r="I4216">
        <v>0</v>
      </c>
      <c r="J4216">
        <v>0</v>
      </c>
      <c r="K4216">
        <v>0</v>
      </c>
      <c r="L4216">
        <v>0</v>
      </c>
      <c r="M4216">
        <v>0</v>
      </c>
      <c r="N4216">
        <v>0</v>
      </c>
      <c r="O4216">
        <v>0</v>
      </c>
      <c r="P4216">
        <v>0</v>
      </c>
      <c r="Q4216">
        <v>0</v>
      </c>
      <c r="R4216">
        <v>0</v>
      </c>
      <c r="S4216">
        <v>0</v>
      </c>
      <c r="T4216">
        <v>0</v>
      </c>
      <c r="U4216">
        <v>0</v>
      </c>
      <c r="V4216">
        <v>0</v>
      </c>
      <c r="W4216">
        <v>0</v>
      </c>
      <c r="X4216">
        <v>0</v>
      </c>
      <c r="Y4216">
        <v>0</v>
      </c>
      <c r="Z4216">
        <v>0</v>
      </c>
      <c r="AA4216">
        <v>0</v>
      </c>
      <c r="AB4216">
        <v>0</v>
      </c>
      <c r="AC4216">
        <v>0</v>
      </c>
      <c r="AD4216">
        <v>0</v>
      </c>
      <c r="AE4216">
        <v>0</v>
      </c>
      <c r="AF4216">
        <v>0</v>
      </c>
    </row>
    <row r="4217" spans="1:32">
      <c r="A4217" t="s">
        <v>9820</v>
      </c>
      <c r="B4217" t="s">
        <v>19</v>
      </c>
      <c r="C4217">
        <v>0</v>
      </c>
      <c r="D4217">
        <v>0</v>
      </c>
      <c r="E4217">
        <v>0</v>
      </c>
      <c r="F4217">
        <v>0</v>
      </c>
      <c r="G4217">
        <v>0</v>
      </c>
      <c r="H4217">
        <v>0</v>
      </c>
      <c r="I4217">
        <v>0</v>
      </c>
      <c r="J4217">
        <v>0</v>
      </c>
      <c r="K4217">
        <v>0</v>
      </c>
      <c r="L4217">
        <v>0</v>
      </c>
      <c r="M4217">
        <v>0</v>
      </c>
      <c r="N4217">
        <v>0</v>
      </c>
      <c r="O4217">
        <v>0</v>
      </c>
      <c r="P4217">
        <v>0</v>
      </c>
      <c r="Q4217">
        <v>0</v>
      </c>
      <c r="R4217">
        <v>0</v>
      </c>
      <c r="S4217">
        <v>0</v>
      </c>
      <c r="T4217">
        <v>0</v>
      </c>
      <c r="U4217">
        <v>0</v>
      </c>
      <c r="V4217">
        <v>0</v>
      </c>
      <c r="W4217">
        <v>0</v>
      </c>
      <c r="X4217">
        <v>0</v>
      </c>
      <c r="Y4217">
        <v>0</v>
      </c>
      <c r="Z4217">
        <v>0</v>
      </c>
      <c r="AA4217">
        <v>0</v>
      </c>
      <c r="AB4217">
        <v>0</v>
      </c>
      <c r="AC4217">
        <v>0</v>
      </c>
      <c r="AD4217">
        <v>0</v>
      </c>
      <c r="AE4217">
        <v>0</v>
      </c>
      <c r="AF4217">
        <v>0</v>
      </c>
    </row>
    <row r="4218" spans="1:32">
      <c r="A4218" t="s">
        <v>9821</v>
      </c>
      <c r="B4218" t="s">
        <v>19</v>
      </c>
      <c r="C4218">
        <v>0</v>
      </c>
      <c r="D4218">
        <v>0</v>
      </c>
      <c r="E4218">
        <v>0</v>
      </c>
      <c r="F4218">
        <v>0</v>
      </c>
      <c r="G4218">
        <v>0</v>
      </c>
      <c r="H4218">
        <v>0</v>
      </c>
      <c r="I4218">
        <v>0</v>
      </c>
      <c r="J4218">
        <v>0</v>
      </c>
      <c r="K4218">
        <v>0</v>
      </c>
      <c r="L4218">
        <v>0</v>
      </c>
      <c r="M4218">
        <v>0</v>
      </c>
      <c r="N4218">
        <v>0</v>
      </c>
      <c r="O4218">
        <v>0</v>
      </c>
      <c r="P4218">
        <v>0</v>
      </c>
      <c r="Q4218">
        <v>0</v>
      </c>
      <c r="R4218">
        <v>0</v>
      </c>
      <c r="S4218">
        <v>0</v>
      </c>
      <c r="T4218">
        <v>0</v>
      </c>
      <c r="U4218">
        <v>0</v>
      </c>
      <c r="V4218">
        <v>0</v>
      </c>
      <c r="W4218">
        <v>0</v>
      </c>
      <c r="X4218">
        <v>0</v>
      </c>
      <c r="Y4218">
        <v>0</v>
      </c>
      <c r="Z4218">
        <v>0</v>
      </c>
      <c r="AA4218">
        <v>0</v>
      </c>
      <c r="AB4218">
        <v>0</v>
      </c>
      <c r="AC4218">
        <v>0</v>
      </c>
      <c r="AD4218">
        <v>0</v>
      </c>
      <c r="AE4218">
        <v>0</v>
      </c>
      <c r="AF4218">
        <v>0</v>
      </c>
    </row>
    <row r="4219" spans="1:32">
      <c r="A4219" t="s">
        <v>9822</v>
      </c>
      <c r="B4219" t="s">
        <v>19</v>
      </c>
      <c r="C4219">
        <v>0</v>
      </c>
      <c r="D4219">
        <v>0</v>
      </c>
      <c r="E4219">
        <v>0</v>
      </c>
      <c r="F4219">
        <v>0</v>
      </c>
      <c r="G4219">
        <v>0</v>
      </c>
      <c r="H4219">
        <v>0</v>
      </c>
      <c r="I4219">
        <v>0</v>
      </c>
      <c r="J4219">
        <v>0</v>
      </c>
      <c r="K4219">
        <v>0</v>
      </c>
      <c r="L4219">
        <v>0</v>
      </c>
      <c r="M4219">
        <v>0</v>
      </c>
      <c r="N4219">
        <v>0</v>
      </c>
      <c r="O4219">
        <v>0</v>
      </c>
      <c r="P4219">
        <v>0</v>
      </c>
      <c r="Q4219">
        <v>0</v>
      </c>
      <c r="R4219">
        <v>0</v>
      </c>
      <c r="S4219">
        <v>0</v>
      </c>
      <c r="T4219">
        <v>0</v>
      </c>
      <c r="U4219">
        <v>0</v>
      </c>
      <c r="V4219">
        <v>0</v>
      </c>
      <c r="W4219">
        <v>0</v>
      </c>
      <c r="X4219">
        <v>0</v>
      </c>
      <c r="Y4219">
        <v>0</v>
      </c>
      <c r="Z4219">
        <v>0</v>
      </c>
      <c r="AA4219">
        <v>0</v>
      </c>
      <c r="AB4219">
        <v>0</v>
      </c>
      <c r="AC4219">
        <v>0</v>
      </c>
      <c r="AD4219">
        <v>0</v>
      </c>
      <c r="AE4219">
        <v>0</v>
      </c>
      <c r="AF4219">
        <v>0</v>
      </c>
    </row>
    <row r="4220" spans="1:32">
      <c r="A4220" t="s">
        <v>9823</v>
      </c>
      <c r="B4220" t="s">
        <v>19</v>
      </c>
      <c r="C4220">
        <v>0</v>
      </c>
      <c r="D4220">
        <v>0</v>
      </c>
      <c r="E4220">
        <v>0</v>
      </c>
      <c r="F4220">
        <v>0</v>
      </c>
      <c r="G4220">
        <v>0</v>
      </c>
      <c r="H4220">
        <v>0</v>
      </c>
      <c r="I4220">
        <v>0</v>
      </c>
      <c r="J4220">
        <v>0</v>
      </c>
      <c r="K4220">
        <v>0</v>
      </c>
      <c r="L4220">
        <v>0</v>
      </c>
      <c r="M4220">
        <v>0</v>
      </c>
      <c r="N4220">
        <v>0</v>
      </c>
      <c r="O4220">
        <v>0</v>
      </c>
      <c r="P4220">
        <v>0</v>
      </c>
      <c r="Q4220">
        <v>0</v>
      </c>
      <c r="R4220">
        <v>0</v>
      </c>
      <c r="S4220">
        <v>0</v>
      </c>
      <c r="T4220">
        <v>0</v>
      </c>
      <c r="U4220">
        <v>0</v>
      </c>
      <c r="V4220">
        <v>0</v>
      </c>
      <c r="W4220">
        <v>0</v>
      </c>
      <c r="X4220">
        <v>0</v>
      </c>
      <c r="Y4220">
        <v>0</v>
      </c>
      <c r="Z4220">
        <v>0</v>
      </c>
      <c r="AA4220">
        <v>0</v>
      </c>
      <c r="AB4220">
        <v>0</v>
      </c>
      <c r="AC4220">
        <v>0</v>
      </c>
      <c r="AD4220">
        <v>0</v>
      </c>
      <c r="AE4220">
        <v>0</v>
      </c>
      <c r="AF4220">
        <v>0</v>
      </c>
    </row>
    <row r="4221" spans="1:32">
      <c r="A4221" t="s">
        <v>9824</v>
      </c>
      <c r="B4221" t="s">
        <v>19</v>
      </c>
      <c r="C4221">
        <v>0</v>
      </c>
      <c r="D4221">
        <v>0</v>
      </c>
      <c r="E4221">
        <v>0</v>
      </c>
      <c r="F4221">
        <v>0</v>
      </c>
      <c r="G4221">
        <v>0</v>
      </c>
      <c r="H4221">
        <v>0</v>
      </c>
      <c r="I4221">
        <v>0</v>
      </c>
      <c r="J4221">
        <v>0</v>
      </c>
      <c r="K4221">
        <v>0</v>
      </c>
      <c r="L4221">
        <v>0</v>
      </c>
      <c r="M4221">
        <v>0</v>
      </c>
      <c r="N4221">
        <v>0</v>
      </c>
      <c r="O4221">
        <v>0</v>
      </c>
      <c r="P4221">
        <v>0</v>
      </c>
      <c r="Q4221">
        <v>0</v>
      </c>
      <c r="R4221">
        <v>0</v>
      </c>
      <c r="S4221">
        <v>0</v>
      </c>
      <c r="T4221">
        <v>0</v>
      </c>
      <c r="U4221">
        <v>0</v>
      </c>
      <c r="V4221">
        <v>0</v>
      </c>
      <c r="W4221">
        <v>0</v>
      </c>
      <c r="X4221">
        <v>0</v>
      </c>
      <c r="Y4221">
        <v>0</v>
      </c>
      <c r="Z4221">
        <v>0</v>
      </c>
      <c r="AA4221">
        <v>0</v>
      </c>
      <c r="AB4221">
        <v>0</v>
      </c>
      <c r="AC4221">
        <v>0</v>
      </c>
      <c r="AD4221">
        <v>0</v>
      </c>
      <c r="AE4221">
        <v>0</v>
      </c>
      <c r="AF4221">
        <v>0</v>
      </c>
    </row>
    <row r="4222" spans="1:32">
      <c r="A4222" t="s">
        <v>9825</v>
      </c>
      <c r="B4222" t="s">
        <v>19</v>
      </c>
      <c r="C4222">
        <v>0</v>
      </c>
      <c r="D4222">
        <v>0</v>
      </c>
      <c r="E4222">
        <v>0</v>
      </c>
      <c r="F4222">
        <v>0</v>
      </c>
      <c r="G4222">
        <v>0</v>
      </c>
      <c r="H4222">
        <v>0</v>
      </c>
      <c r="I4222">
        <v>0</v>
      </c>
      <c r="J4222">
        <v>0</v>
      </c>
      <c r="K4222">
        <v>0</v>
      </c>
      <c r="L4222">
        <v>0</v>
      </c>
      <c r="M4222">
        <v>0</v>
      </c>
      <c r="N4222">
        <v>0</v>
      </c>
      <c r="O4222">
        <v>0</v>
      </c>
      <c r="P4222">
        <v>0</v>
      </c>
      <c r="Q4222">
        <v>0</v>
      </c>
      <c r="R4222">
        <v>0</v>
      </c>
      <c r="S4222">
        <v>0</v>
      </c>
      <c r="T4222">
        <v>0</v>
      </c>
      <c r="U4222">
        <v>0</v>
      </c>
      <c r="V4222">
        <v>0</v>
      </c>
      <c r="W4222">
        <v>0</v>
      </c>
      <c r="X4222">
        <v>0</v>
      </c>
      <c r="Y4222">
        <v>0</v>
      </c>
      <c r="Z4222">
        <v>0</v>
      </c>
      <c r="AA4222">
        <v>0</v>
      </c>
      <c r="AB4222">
        <v>0</v>
      </c>
      <c r="AC4222">
        <v>0</v>
      </c>
      <c r="AD4222">
        <v>0</v>
      </c>
      <c r="AE4222">
        <v>0</v>
      </c>
      <c r="AF4222">
        <v>0</v>
      </c>
    </row>
    <row r="4223" spans="1:32">
      <c r="A4223" t="s">
        <v>9826</v>
      </c>
      <c r="B4223" t="s">
        <v>19</v>
      </c>
      <c r="C4223">
        <v>0</v>
      </c>
      <c r="D4223">
        <v>0</v>
      </c>
      <c r="E4223">
        <v>0</v>
      </c>
      <c r="F4223">
        <v>0</v>
      </c>
      <c r="G4223">
        <v>0</v>
      </c>
      <c r="H4223">
        <v>0</v>
      </c>
      <c r="I4223">
        <v>0</v>
      </c>
      <c r="J4223">
        <v>0</v>
      </c>
      <c r="K4223">
        <v>0</v>
      </c>
      <c r="L4223">
        <v>0</v>
      </c>
      <c r="M4223">
        <v>0</v>
      </c>
      <c r="N4223">
        <v>0</v>
      </c>
      <c r="O4223">
        <v>0</v>
      </c>
      <c r="P4223">
        <v>0</v>
      </c>
      <c r="Q4223">
        <v>0</v>
      </c>
      <c r="R4223">
        <v>0</v>
      </c>
      <c r="S4223">
        <v>0</v>
      </c>
      <c r="T4223">
        <v>0</v>
      </c>
      <c r="U4223">
        <v>0</v>
      </c>
      <c r="V4223">
        <v>0</v>
      </c>
      <c r="W4223">
        <v>0</v>
      </c>
      <c r="X4223">
        <v>0</v>
      </c>
      <c r="Y4223">
        <v>0</v>
      </c>
      <c r="Z4223">
        <v>0</v>
      </c>
      <c r="AA4223">
        <v>0</v>
      </c>
      <c r="AB4223">
        <v>0</v>
      </c>
      <c r="AC4223">
        <v>0</v>
      </c>
      <c r="AD4223">
        <v>0</v>
      </c>
      <c r="AE4223">
        <v>0</v>
      </c>
      <c r="AF4223">
        <v>0</v>
      </c>
    </row>
    <row r="4224" spans="1:32">
      <c r="A4224" t="s">
        <v>9827</v>
      </c>
      <c r="B4224" t="s">
        <v>19</v>
      </c>
      <c r="C4224">
        <v>0</v>
      </c>
      <c r="D4224">
        <v>0</v>
      </c>
      <c r="E4224">
        <v>0</v>
      </c>
      <c r="F4224">
        <v>0</v>
      </c>
      <c r="G4224">
        <v>0</v>
      </c>
      <c r="H4224">
        <v>0</v>
      </c>
      <c r="I4224">
        <v>0</v>
      </c>
      <c r="J4224">
        <v>0</v>
      </c>
      <c r="K4224">
        <v>0</v>
      </c>
      <c r="L4224">
        <v>0</v>
      </c>
      <c r="M4224">
        <v>0</v>
      </c>
      <c r="N4224">
        <v>0</v>
      </c>
      <c r="O4224">
        <v>0</v>
      </c>
      <c r="P4224">
        <v>0</v>
      </c>
      <c r="Q4224">
        <v>0</v>
      </c>
      <c r="R4224">
        <v>0</v>
      </c>
      <c r="S4224">
        <v>0</v>
      </c>
      <c r="T4224">
        <v>0</v>
      </c>
      <c r="U4224">
        <v>0</v>
      </c>
      <c r="V4224">
        <v>0</v>
      </c>
      <c r="W4224">
        <v>0</v>
      </c>
      <c r="X4224">
        <v>0</v>
      </c>
      <c r="Y4224">
        <v>0</v>
      </c>
      <c r="Z4224">
        <v>0</v>
      </c>
      <c r="AA4224">
        <v>0</v>
      </c>
      <c r="AB4224">
        <v>0</v>
      </c>
      <c r="AC4224">
        <v>0</v>
      </c>
      <c r="AD4224">
        <v>0</v>
      </c>
      <c r="AE4224">
        <v>0</v>
      </c>
      <c r="AF4224">
        <v>0</v>
      </c>
    </row>
    <row r="4225" spans="1:32">
      <c r="A4225" t="s">
        <v>9828</v>
      </c>
      <c r="B4225" t="s">
        <v>19</v>
      </c>
      <c r="C4225">
        <v>0</v>
      </c>
      <c r="D4225">
        <v>0</v>
      </c>
      <c r="E4225">
        <v>0</v>
      </c>
      <c r="F4225">
        <v>0</v>
      </c>
      <c r="G4225">
        <v>0</v>
      </c>
      <c r="H4225">
        <v>0</v>
      </c>
      <c r="I4225">
        <v>0</v>
      </c>
      <c r="J4225">
        <v>0</v>
      </c>
      <c r="K4225">
        <v>0</v>
      </c>
      <c r="L4225">
        <v>0</v>
      </c>
      <c r="M4225">
        <v>0</v>
      </c>
      <c r="N4225">
        <v>0</v>
      </c>
      <c r="O4225">
        <v>0</v>
      </c>
      <c r="P4225">
        <v>0</v>
      </c>
      <c r="Q4225">
        <v>0</v>
      </c>
      <c r="R4225">
        <v>0</v>
      </c>
      <c r="S4225">
        <v>0</v>
      </c>
      <c r="T4225">
        <v>0</v>
      </c>
      <c r="U4225">
        <v>0</v>
      </c>
      <c r="V4225">
        <v>0</v>
      </c>
      <c r="W4225">
        <v>0</v>
      </c>
      <c r="X4225">
        <v>0</v>
      </c>
      <c r="Y4225">
        <v>0</v>
      </c>
      <c r="Z4225">
        <v>0</v>
      </c>
      <c r="AA4225">
        <v>0</v>
      </c>
      <c r="AB4225">
        <v>0</v>
      </c>
      <c r="AC4225">
        <v>0</v>
      </c>
      <c r="AD4225">
        <v>0</v>
      </c>
      <c r="AE4225">
        <v>0</v>
      </c>
      <c r="AF4225">
        <v>0</v>
      </c>
    </row>
    <row r="4226" spans="1:32">
      <c r="A4226" t="s">
        <v>9829</v>
      </c>
      <c r="B4226" t="s">
        <v>19</v>
      </c>
      <c r="C4226" s="2">
        <v>20689500000</v>
      </c>
      <c r="D4226" s="2">
        <v>54003900000</v>
      </c>
      <c r="E4226" s="2">
        <v>44691000000</v>
      </c>
      <c r="F4226" s="2">
        <v>42756900000</v>
      </c>
      <c r="G4226" s="2">
        <v>40985100000</v>
      </c>
      <c r="H4226" s="2">
        <v>39127400000</v>
      </c>
      <c r="I4226" s="2">
        <v>37043500000</v>
      </c>
      <c r="J4226" s="2">
        <v>35092800000</v>
      </c>
      <c r="K4226" s="2">
        <v>33328300000</v>
      </c>
      <c r="L4226" s="2">
        <v>31754800000</v>
      </c>
      <c r="M4226" s="2">
        <v>30369300000</v>
      </c>
      <c r="N4226" s="2">
        <v>29194100000</v>
      </c>
      <c r="O4226" s="2">
        <v>28286600000</v>
      </c>
      <c r="P4226" s="2">
        <v>27575700000</v>
      </c>
      <c r="Q4226" s="2">
        <v>27071600000</v>
      </c>
      <c r="R4226" s="2">
        <v>26668400000</v>
      </c>
      <c r="S4226" s="2">
        <v>26267800000</v>
      </c>
      <c r="T4226" s="2">
        <v>25868200000</v>
      </c>
      <c r="U4226" s="2">
        <v>25475900000</v>
      </c>
      <c r="V4226" s="2">
        <v>25080200000</v>
      </c>
      <c r="W4226" s="2">
        <v>24689100000</v>
      </c>
      <c r="X4226" s="2">
        <v>24305500000</v>
      </c>
      <c r="Y4226" s="2">
        <v>23929900000</v>
      </c>
      <c r="Z4226" s="2">
        <v>23563900000</v>
      </c>
      <c r="AA4226" s="2">
        <v>23196700000</v>
      </c>
      <c r="AB4226" s="2">
        <v>22838200000</v>
      </c>
      <c r="AC4226" s="2">
        <v>22490500000</v>
      </c>
      <c r="AD4226" s="2">
        <v>22143000000</v>
      </c>
      <c r="AE4226" s="2">
        <v>21804000000</v>
      </c>
      <c r="AF4226" s="2">
        <v>21469000000</v>
      </c>
    </row>
    <row r="4227" spans="1:32">
      <c r="A4227" t="s">
        <v>9830</v>
      </c>
      <c r="B4227" t="s">
        <v>19</v>
      </c>
      <c r="C4227">
        <v>383761</v>
      </c>
      <c r="D4227" s="2">
        <v>1001700</v>
      </c>
      <c r="E4227">
        <v>828955</v>
      </c>
      <c r="F4227">
        <v>793080</v>
      </c>
      <c r="G4227">
        <v>760216</v>
      </c>
      <c r="H4227">
        <v>725759</v>
      </c>
      <c r="I4227">
        <v>687106</v>
      </c>
      <c r="J4227">
        <v>650923</v>
      </c>
      <c r="K4227">
        <v>618193</v>
      </c>
      <c r="L4227">
        <v>589007</v>
      </c>
      <c r="M4227">
        <v>563308</v>
      </c>
      <c r="N4227">
        <v>541509</v>
      </c>
      <c r="O4227">
        <v>524676</v>
      </c>
      <c r="P4227">
        <v>511490</v>
      </c>
      <c r="Q4227">
        <v>502140</v>
      </c>
      <c r="R4227">
        <v>494662</v>
      </c>
      <c r="S4227">
        <v>487232</v>
      </c>
      <c r="T4227">
        <v>479819</v>
      </c>
      <c r="U4227">
        <v>472542</v>
      </c>
      <c r="V4227">
        <v>465203</v>
      </c>
      <c r="W4227">
        <v>457949</v>
      </c>
      <c r="X4227">
        <v>450833</v>
      </c>
      <c r="Y4227">
        <v>443865</v>
      </c>
      <c r="Z4227">
        <v>437077</v>
      </c>
      <c r="AA4227">
        <v>430266</v>
      </c>
      <c r="AB4227">
        <v>423617</v>
      </c>
      <c r="AC4227">
        <v>417166</v>
      </c>
      <c r="AD4227">
        <v>410721</v>
      </c>
      <c r="AE4227">
        <v>404433</v>
      </c>
      <c r="AF4227">
        <v>398219</v>
      </c>
    </row>
    <row r="4228" spans="1:32">
      <c r="A4228" t="s">
        <v>9831</v>
      </c>
      <c r="B4228" t="s">
        <v>19</v>
      </c>
      <c r="C4228" s="2">
        <v>1891260</v>
      </c>
      <c r="D4228" s="2">
        <v>4936570</v>
      </c>
      <c r="E4228" s="2">
        <v>4085270</v>
      </c>
      <c r="F4228" s="2">
        <v>3908470</v>
      </c>
      <c r="G4228" s="2">
        <v>3746510</v>
      </c>
      <c r="H4228" s="2">
        <v>3576690</v>
      </c>
      <c r="I4228" s="2">
        <v>3386200</v>
      </c>
      <c r="J4228" s="2">
        <v>3207890</v>
      </c>
      <c r="K4228" s="2">
        <v>3046590</v>
      </c>
      <c r="L4228" s="2">
        <v>2902750</v>
      </c>
      <c r="M4228" s="2">
        <v>2776100</v>
      </c>
      <c r="N4228" s="2">
        <v>2668670</v>
      </c>
      <c r="O4228" s="2">
        <v>2585710</v>
      </c>
      <c r="P4228" s="2">
        <v>2520730</v>
      </c>
      <c r="Q4228" s="2">
        <v>2474650</v>
      </c>
      <c r="R4228" s="2">
        <v>2437800</v>
      </c>
      <c r="S4228" s="2">
        <v>2401180</v>
      </c>
      <c r="T4228" s="2">
        <v>2364650</v>
      </c>
      <c r="U4228" s="2">
        <v>2328790</v>
      </c>
      <c r="V4228" s="2">
        <v>2292620</v>
      </c>
      <c r="W4228" s="2">
        <v>2256870</v>
      </c>
      <c r="X4228" s="2">
        <v>2221800</v>
      </c>
      <c r="Y4228" s="2">
        <v>2187460</v>
      </c>
      <c r="Z4228" s="2">
        <v>2154010</v>
      </c>
      <c r="AA4228" s="2">
        <v>2120440</v>
      </c>
      <c r="AB4228" s="2">
        <v>2087670</v>
      </c>
      <c r="AC4228" s="2">
        <v>2055880</v>
      </c>
      <c r="AD4228" s="2">
        <v>2024120</v>
      </c>
      <c r="AE4228" s="2">
        <v>1993130</v>
      </c>
      <c r="AF4228" s="2">
        <v>1962510</v>
      </c>
    </row>
    <row r="4229" spans="1:32">
      <c r="A4229" t="s">
        <v>9832</v>
      </c>
      <c r="B4229" t="s">
        <v>19</v>
      </c>
      <c r="C4229" s="2">
        <v>5616740</v>
      </c>
      <c r="D4229" s="2">
        <v>14660900</v>
      </c>
      <c r="E4229" s="2">
        <v>12132600</v>
      </c>
      <c r="F4229" s="2">
        <v>11607500</v>
      </c>
      <c r="G4229" s="2">
        <v>11126600</v>
      </c>
      <c r="H4229" s="2">
        <v>10622200</v>
      </c>
      <c r="I4229" s="2">
        <v>10056500</v>
      </c>
      <c r="J4229" s="2">
        <v>9526930</v>
      </c>
      <c r="K4229" s="2">
        <v>9047900</v>
      </c>
      <c r="L4229" s="2">
        <v>8620730</v>
      </c>
      <c r="M4229" s="2">
        <v>8244600</v>
      </c>
      <c r="N4229" s="2">
        <v>7925550</v>
      </c>
      <c r="O4229" s="2">
        <v>7679180</v>
      </c>
      <c r="P4229" s="2">
        <v>7486190</v>
      </c>
      <c r="Q4229" s="2">
        <v>7349340</v>
      </c>
      <c r="R4229" s="2">
        <v>7239890</v>
      </c>
      <c r="S4229" s="2">
        <v>7131140</v>
      </c>
      <c r="T4229" s="2">
        <v>7022650</v>
      </c>
      <c r="U4229" s="2">
        <v>6916150</v>
      </c>
      <c r="V4229" s="2">
        <v>6808730</v>
      </c>
      <c r="W4229" s="2">
        <v>6702550</v>
      </c>
      <c r="X4229" s="2">
        <v>6598400</v>
      </c>
      <c r="Y4229" s="2">
        <v>6496430</v>
      </c>
      <c r="Z4229" s="2">
        <v>6397070</v>
      </c>
      <c r="AA4229" s="2">
        <v>6297390</v>
      </c>
      <c r="AB4229" s="2">
        <v>6200070</v>
      </c>
      <c r="AC4229" s="2">
        <v>6105660</v>
      </c>
      <c r="AD4229" s="2">
        <v>6011330</v>
      </c>
      <c r="AE4229" s="2">
        <v>5919300</v>
      </c>
      <c r="AF4229" s="2">
        <v>5828350</v>
      </c>
    </row>
    <row r="4230" spans="1:32">
      <c r="A4230" t="s">
        <v>9833</v>
      </c>
      <c r="B4230" t="s">
        <v>19</v>
      </c>
      <c r="C4230">
        <v>398087</v>
      </c>
      <c r="D4230" s="2">
        <v>1039090</v>
      </c>
      <c r="E4230">
        <v>859900</v>
      </c>
      <c r="F4230">
        <v>822685</v>
      </c>
      <c r="G4230">
        <v>788595</v>
      </c>
      <c r="H4230">
        <v>752851</v>
      </c>
      <c r="I4230">
        <v>712755</v>
      </c>
      <c r="J4230">
        <v>675221</v>
      </c>
      <c r="K4230">
        <v>641270</v>
      </c>
      <c r="L4230">
        <v>610994</v>
      </c>
      <c r="M4230">
        <v>584336</v>
      </c>
      <c r="N4230">
        <v>561723</v>
      </c>
      <c r="O4230">
        <v>544262</v>
      </c>
      <c r="P4230">
        <v>530584</v>
      </c>
      <c r="Q4230">
        <v>520885</v>
      </c>
      <c r="R4230">
        <v>513128</v>
      </c>
      <c r="S4230">
        <v>505420</v>
      </c>
      <c r="T4230">
        <v>497730</v>
      </c>
      <c r="U4230">
        <v>490182</v>
      </c>
      <c r="V4230">
        <v>482569</v>
      </c>
      <c r="W4230">
        <v>475044</v>
      </c>
      <c r="X4230">
        <v>467662</v>
      </c>
      <c r="Y4230">
        <v>460435</v>
      </c>
      <c r="Z4230">
        <v>453392</v>
      </c>
      <c r="AA4230">
        <v>446328</v>
      </c>
      <c r="AB4230">
        <v>439430</v>
      </c>
      <c r="AC4230">
        <v>432739</v>
      </c>
      <c r="AD4230">
        <v>426053</v>
      </c>
      <c r="AE4230">
        <v>419531</v>
      </c>
      <c r="AF4230">
        <v>413085</v>
      </c>
    </row>
    <row r="4231" spans="1:32">
      <c r="A4231" t="s">
        <v>9834</v>
      </c>
      <c r="B4231" t="s">
        <v>19</v>
      </c>
      <c r="C4231">
        <v>357038</v>
      </c>
      <c r="D4231">
        <v>931944</v>
      </c>
      <c r="E4231">
        <v>771232</v>
      </c>
      <c r="F4231">
        <v>737855</v>
      </c>
      <c r="G4231">
        <v>707279</v>
      </c>
      <c r="H4231">
        <v>675222</v>
      </c>
      <c r="I4231">
        <v>639260</v>
      </c>
      <c r="J4231">
        <v>605596</v>
      </c>
      <c r="K4231">
        <v>575146</v>
      </c>
      <c r="L4231">
        <v>547992</v>
      </c>
      <c r="M4231">
        <v>524083</v>
      </c>
      <c r="N4231">
        <v>503802</v>
      </c>
      <c r="O4231">
        <v>488141</v>
      </c>
      <c r="P4231">
        <v>475873</v>
      </c>
      <c r="Q4231">
        <v>467174</v>
      </c>
      <c r="R4231">
        <v>460217</v>
      </c>
      <c r="S4231">
        <v>453304</v>
      </c>
      <c r="T4231">
        <v>446407</v>
      </c>
      <c r="U4231">
        <v>439637</v>
      </c>
      <c r="V4231">
        <v>432809</v>
      </c>
      <c r="W4231">
        <v>426060</v>
      </c>
      <c r="X4231">
        <v>419439</v>
      </c>
      <c r="Y4231">
        <v>412957</v>
      </c>
      <c r="Z4231">
        <v>406641</v>
      </c>
      <c r="AA4231">
        <v>400305</v>
      </c>
      <c r="AB4231">
        <v>394119</v>
      </c>
      <c r="AC4231">
        <v>388117</v>
      </c>
      <c r="AD4231">
        <v>382121</v>
      </c>
      <c r="AE4231">
        <v>376271</v>
      </c>
      <c r="AF4231">
        <v>370490</v>
      </c>
    </row>
    <row r="4232" spans="1:32">
      <c r="A4232" t="s">
        <v>9835</v>
      </c>
      <c r="B4232" t="s">
        <v>19</v>
      </c>
      <c r="C4232">
        <v>926206</v>
      </c>
      <c r="D4232" s="2">
        <v>2417590</v>
      </c>
      <c r="E4232" s="2">
        <v>2000680</v>
      </c>
      <c r="F4232" s="2">
        <v>1914100</v>
      </c>
      <c r="G4232" s="2">
        <v>1834780</v>
      </c>
      <c r="H4232" s="2">
        <v>1751620</v>
      </c>
      <c r="I4232" s="2">
        <v>1658330</v>
      </c>
      <c r="J4232" s="2">
        <v>1571000</v>
      </c>
      <c r="K4232" s="2">
        <v>1492010</v>
      </c>
      <c r="L4232" s="2">
        <v>1421570</v>
      </c>
      <c r="M4232" s="2">
        <v>1359540</v>
      </c>
      <c r="N4232" s="2">
        <v>1306930</v>
      </c>
      <c r="O4232" s="2">
        <v>1266300</v>
      </c>
      <c r="P4232" s="2">
        <v>1234480</v>
      </c>
      <c r="Q4232" s="2">
        <v>1211910</v>
      </c>
      <c r="R4232" s="2">
        <v>1193860</v>
      </c>
      <c r="S4232" s="2">
        <v>1175930</v>
      </c>
      <c r="T4232" s="2">
        <v>1158040</v>
      </c>
      <c r="U4232" s="2">
        <v>1140480</v>
      </c>
      <c r="V4232" s="2">
        <v>1122770</v>
      </c>
      <c r="W4232" s="2">
        <v>1105260</v>
      </c>
      <c r="X4232" s="2">
        <v>1088080</v>
      </c>
      <c r="Y4232" s="2">
        <v>1071270</v>
      </c>
      <c r="Z4232" s="2">
        <v>1054880</v>
      </c>
      <c r="AA4232" s="2">
        <v>1038450</v>
      </c>
      <c r="AB4232" s="2">
        <v>1022400</v>
      </c>
      <c r="AC4232" s="2">
        <v>1006830</v>
      </c>
      <c r="AD4232">
        <v>991273</v>
      </c>
      <c r="AE4232">
        <v>976099</v>
      </c>
      <c r="AF4232">
        <v>961101</v>
      </c>
    </row>
    <row r="4233" spans="1:32">
      <c r="A4233" t="s">
        <v>9836</v>
      </c>
      <c r="B4233" t="s">
        <v>19</v>
      </c>
      <c r="C4233">
        <v>93391.9</v>
      </c>
      <c r="D4233">
        <v>243772</v>
      </c>
      <c r="E4233">
        <v>201734</v>
      </c>
      <c r="F4233">
        <v>193004</v>
      </c>
      <c r="G4233">
        <v>185006</v>
      </c>
      <c r="H4233">
        <v>176620</v>
      </c>
      <c r="I4233">
        <v>167214</v>
      </c>
      <c r="J4233">
        <v>158408</v>
      </c>
      <c r="K4233">
        <v>150443</v>
      </c>
      <c r="L4233">
        <v>143341</v>
      </c>
      <c r="M4233">
        <v>137086</v>
      </c>
      <c r="N4233">
        <v>131781</v>
      </c>
      <c r="O4233">
        <v>127685</v>
      </c>
      <c r="P4233">
        <v>124476</v>
      </c>
      <c r="Q4233">
        <v>122201</v>
      </c>
      <c r="R4233">
        <v>120381</v>
      </c>
      <c r="S4233">
        <v>118573</v>
      </c>
      <c r="T4233">
        <v>116769</v>
      </c>
      <c r="U4233">
        <v>114998</v>
      </c>
      <c r="V4233">
        <v>113212</v>
      </c>
      <c r="W4233">
        <v>111446</v>
      </c>
      <c r="X4233">
        <v>109714</v>
      </c>
      <c r="Y4233">
        <v>108019</v>
      </c>
      <c r="Z4233">
        <v>106367</v>
      </c>
      <c r="AA4233">
        <v>104709</v>
      </c>
      <c r="AB4233">
        <v>103091</v>
      </c>
      <c r="AC4233">
        <v>101521</v>
      </c>
      <c r="AD4233">
        <v>99952.9</v>
      </c>
      <c r="AE4233">
        <v>98422.8</v>
      </c>
      <c r="AF4233">
        <v>96910.5</v>
      </c>
    </row>
    <row r="4234" spans="1:32">
      <c r="A4234" t="s">
        <v>9837</v>
      </c>
      <c r="B4234" t="s">
        <v>19</v>
      </c>
      <c r="C4234">
        <v>61434.8</v>
      </c>
      <c r="D4234">
        <v>160358</v>
      </c>
      <c r="E4234">
        <v>132704</v>
      </c>
      <c r="F4234">
        <v>126961</v>
      </c>
      <c r="G4234">
        <v>121700</v>
      </c>
      <c r="H4234">
        <v>116184</v>
      </c>
      <c r="I4234">
        <v>109996</v>
      </c>
      <c r="J4234">
        <v>104204</v>
      </c>
      <c r="K4234">
        <v>98964.2</v>
      </c>
      <c r="L4234">
        <v>94291.8</v>
      </c>
      <c r="M4234">
        <v>90177.8</v>
      </c>
      <c r="N4234">
        <v>86688.1</v>
      </c>
      <c r="O4234">
        <v>83993.4</v>
      </c>
      <c r="P4234">
        <v>81882.5</v>
      </c>
      <c r="Q4234">
        <v>80385.7</v>
      </c>
      <c r="R4234">
        <v>79188.5</v>
      </c>
      <c r="S4234">
        <v>77999</v>
      </c>
      <c r="T4234">
        <v>76812.399999999994</v>
      </c>
      <c r="U4234">
        <v>75647.5</v>
      </c>
      <c r="V4234">
        <v>74472.600000000006</v>
      </c>
      <c r="W4234">
        <v>73311.199999999997</v>
      </c>
      <c r="X4234">
        <v>72172.100000000006</v>
      </c>
      <c r="Y4234">
        <v>71056.7</v>
      </c>
      <c r="Z4234">
        <v>69969.899999999994</v>
      </c>
      <c r="AA4234">
        <v>68879.600000000006</v>
      </c>
      <c r="AB4234">
        <v>67815.199999999997</v>
      </c>
      <c r="AC4234">
        <v>66782.600000000006</v>
      </c>
      <c r="AD4234">
        <v>65750.7</v>
      </c>
      <c r="AE4234">
        <v>64744.2</v>
      </c>
      <c r="AF4234">
        <v>63749.4</v>
      </c>
    </row>
    <row r="4235" spans="1:32">
      <c r="A4235" t="s">
        <v>9838</v>
      </c>
      <c r="B4235" t="s">
        <v>19</v>
      </c>
      <c r="C4235">
        <v>826477</v>
      </c>
      <c r="D4235" s="2">
        <v>2157280</v>
      </c>
      <c r="E4235" s="2">
        <v>1785260</v>
      </c>
      <c r="F4235" s="2">
        <v>1708000</v>
      </c>
      <c r="G4235" s="2">
        <v>1637220</v>
      </c>
      <c r="H4235" s="2">
        <v>1563010</v>
      </c>
      <c r="I4235" s="2">
        <v>1479770</v>
      </c>
      <c r="J4235" s="2">
        <v>1401840</v>
      </c>
      <c r="K4235" s="2">
        <v>1331360</v>
      </c>
      <c r="L4235" s="2">
        <v>1268500</v>
      </c>
      <c r="M4235" s="2">
        <v>1213150</v>
      </c>
      <c r="N4235" s="2">
        <v>1166210</v>
      </c>
      <c r="O4235" s="2">
        <v>1129960</v>
      </c>
      <c r="P4235" s="2">
        <v>1101560</v>
      </c>
      <c r="Q4235" s="2">
        <v>1081420</v>
      </c>
      <c r="R4235" s="2">
        <v>1065320</v>
      </c>
      <c r="S4235" s="2">
        <v>1049310</v>
      </c>
      <c r="T4235" s="2">
        <v>1033350</v>
      </c>
      <c r="U4235" s="2">
        <v>1017680</v>
      </c>
      <c r="V4235" s="2">
        <v>1001870</v>
      </c>
      <c r="W4235">
        <v>986250</v>
      </c>
      <c r="X4235">
        <v>970925</v>
      </c>
      <c r="Y4235">
        <v>955920</v>
      </c>
      <c r="Z4235">
        <v>941299</v>
      </c>
      <c r="AA4235">
        <v>926632</v>
      </c>
      <c r="AB4235">
        <v>912312</v>
      </c>
      <c r="AC4235">
        <v>898420</v>
      </c>
      <c r="AD4235">
        <v>884539</v>
      </c>
      <c r="AE4235">
        <v>870998</v>
      </c>
      <c r="AF4235">
        <v>857615</v>
      </c>
    </row>
    <row r="4236" spans="1:32">
      <c r="A4236" t="s">
        <v>9839</v>
      </c>
      <c r="B4236" t="s">
        <v>19</v>
      </c>
      <c r="C4236">
        <v>165295</v>
      </c>
      <c r="D4236">
        <v>431456</v>
      </c>
      <c r="E4236">
        <v>357052</v>
      </c>
      <c r="F4236">
        <v>341599</v>
      </c>
      <c r="G4236">
        <v>327444</v>
      </c>
      <c r="H4236">
        <v>312603</v>
      </c>
      <c r="I4236">
        <v>295954</v>
      </c>
      <c r="J4236">
        <v>280369</v>
      </c>
      <c r="K4236">
        <v>266271</v>
      </c>
      <c r="L4236">
        <v>253700</v>
      </c>
      <c r="M4236">
        <v>242631</v>
      </c>
      <c r="N4236">
        <v>233241</v>
      </c>
      <c r="O4236">
        <v>225991</v>
      </c>
      <c r="P4236">
        <v>220312</v>
      </c>
      <c r="Q4236">
        <v>216284</v>
      </c>
      <c r="R4236">
        <v>213063</v>
      </c>
      <c r="S4236">
        <v>209863</v>
      </c>
      <c r="T4236">
        <v>206670</v>
      </c>
      <c r="U4236">
        <v>203536</v>
      </c>
      <c r="V4236">
        <v>200375</v>
      </c>
      <c r="W4236">
        <v>197250</v>
      </c>
      <c r="X4236">
        <v>194185</v>
      </c>
      <c r="Y4236">
        <v>191184</v>
      </c>
      <c r="Z4236">
        <v>188260</v>
      </c>
      <c r="AA4236">
        <v>185326</v>
      </c>
      <c r="AB4236">
        <v>182462</v>
      </c>
      <c r="AC4236">
        <v>179684</v>
      </c>
      <c r="AD4236">
        <v>176908</v>
      </c>
      <c r="AE4236">
        <v>174200</v>
      </c>
      <c r="AF4236">
        <v>171523</v>
      </c>
    </row>
    <row r="4237" spans="1:32">
      <c r="A4237" t="s">
        <v>9840</v>
      </c>
      <c r="B4237" t="s">
        <v>19</v>
      </c>
      <c r="C4237">
        <v>0</v>
      </c>
      <c r="D4237">
        <v>0</v>
      </c>
      <c r="E4237">
        <v>0</v>
      </c>
      <c r="F4237">
        <v>0</v>
      </c>
      <c r="G4237">
        <v>0</v>
      </c>
      <c r="H4237">
        <v>0</v>
      </c>
      <c r="I4237">
        <v>0</v>
      </c>
      <c r="J4237">
        <v>0</v>
      </c>
      <c r="K4237">
        <v>0</v>
      </c>
      <c r="L4237">
        <v>0</v>
      </c>
      <c r="M4237">
        <v>0</v>
      </c>
      <c r="N4237">
        <v>0</v>
      </c>
      <c r="O4237">
        <v>0</v>
      </c>
      <c r="P4237">
        <v>0</v>
      </c>
      <c r="Q4237">
        <v>0</v>
      </c>
      <c r="R4237">
        <v>0</v>
      </c>
      <c r="S4237">
        <v>0</v>
      </c>
      <c r="T4237">
        <v>0</v>
      </c>
      <c r="U4237">
        <v>0</v>
      </c>
      <c r="V4237">
        <v>0</v>
      </c>
      <c r="W4237">
        <v>0</v>
      </c>
      <c r="X4237">
        <v>0</v>
      </c>
      <c r="Y4237">
        <v>0</v>
      </c>
      <c r="Z4237">
        <v>0</v>
      </c>
      <c r="AA4237">
        <v>0</v>
      </c>
      <c r="AB4237">
        <v>0</v>
      </c>
      <c r="AC4237">
        <v>0</v>
      </c>
      <c r="AD4237">
        <v>0</v>
      </c>
      <c r="AE4237">
        <v>0</v>
      </c>
      <c r="AF4237">
        <v>0</v>
      </c>
    </row>
    <row r="4238" spans="1:32">
      <c r="A4238" t="s">
        <v>9841</v>
      </c>
      <c r="B4238" t="s">
        <v>19</v>
      </c>
      <c r="C4238" s="2">
        <v>10444000000</v>
      </c>
      <c r="D4238" s="2">
        <v>27259800000</v>
      </c>
      <c r="E4238" s="2">
        <v>22556000000</v>
      </c>
      <c r="F4238" s="2">
        <v>21578600000</v>
      </c>
      <c r="G4238" s="2">
        <v>20692500000</v>
      </c>
      <c r="H4238" s="2">
        <v>19746100000</v>
      </c>
      <c r="I4238" s="2">
        <v>18700700000</v>
      </c>
      <c r="J4238" s="2">
        <v>17709600000</v>
      </c>
      <c r="K4238" s="2">
        <v>16819100000</v>
      </c>
      <c r="L4238" s="2">
        <v>16028700000</v>
      </c>
      <c r="M4238" s="2">
        <v>15330500000</v>
      </c>
      <c r="N4238" s="2">
        <v>14733200000</v>
      </c>
      <c r="O4238" s="2">
        <v>14277600000</v>
      </c>
      <c r="P4238" s="2">
        <v>13919400000</v>
      </c>
      <c r="Q4238" s="2">
        <v>13663400000</v>
      </c>
      <c r="R4238" s="2">
        <v>13459100000</v>
      </c>
      <c r="S4238" s="2">
        <v>13258400000</v>
      </c>
      <c r="T4238" s="2">
        <v>13054500000</v>
      </c>
      <c r="U4238" s="2">
        <v>12855300000</v>
      </c>
      <c r="V4238" s="2">
        <v>12662300000</v>
      </c>
      <c r="W4238" s="2">
        <v>12464400000</v>
      </c>
      <c r="X4238" s="2">
        <v>12269400000</v>
      </c>
      <c r="Y4238" s="2">
        <v>12078600000</v>
      </c>
      <c r="Z4238" s="2">
        <v>11894000000</v>
      </c>
      <c r="AA4238" s="2">
        <v>11710700000</v>
      </c>
      <c r="AB4238" s="2">
        <v>11527100000</v>
      </c>
      <c r="AC4238" s="2">
        <v>11349200000</v>
      </c>
      <c r="AD4238" s="2">
        <v>11174800000</v>
      </c>
      <c r="AE4238" s="2">
        <v>11005100000</v>
      </c>
      <c r="AF4238" s="2">
        <v>10838400000</v>
      </c>
    </row>
    <row r="4239" spans="1:32">
      <c r="A4239" t="s">
        <v>9842</v>
      </c>
      <c r="B4239" t="s">
        <v>19</v>
      </c>
      <c r="C4239">
        <v>193722</v>
      </c>
      <c r="D4239">
        <v>505631</v>
      </c>
      <c r="E4239">
        <v>418382</v>
      </c>
      <c r="F4239">
        <v>400252</v>
      </c>
      <c r="G4239">
        <v>383818</v>
      </c>
      <c r="H4239">
        <v>366262</v>
      </c>
      <c r="I4239">
        <v>346873</v>
      </c>
      <c r="J4239">
        <v>328489</v>
      </c>
      <c r="K4239">
        <v>311970</v>
      </c>
      <c r="L4239">
        <v>297310</v>
      </c>
      <c r="M4239">
        <v>284359</v>
      </c>
      <c r="N4239">
        <v>273280</v>
      </c>
      <c r="O4239">
        <v>264829</v>
      </c>
      <c r="P4239">
        <v>258185</v>
      </c>
      <c r="Q4239">
        <v>253436</v>
      </c>
      <c r="R4239">
        <v>249647</v>
      </c>
      <c r="S4239">
        <v>245924</v>
      </c>
      <c r="T4239">
        <v>242142</v>
      </c>
      <c r="U4239">
        <v>238447</v>
      </c>
      <c r="V4239">
        <v>234868</v>
      </c>
      <c r="W4239">
        <v>231197</v>
      </c>
      <c r="X4239">
        <v>227580</v>
      </c>
      <c r="Y4239">
        <v>224040</v>
      </c>
      <c r="Z4239">
        <v>220617</v>
      </c>
      <c r="AA4239">
        <v>217218</v>
      </c>
      <c r="AB4239">
        <v>213811</v>
      </c>
      <c r="AC4239">
        <v>210512</v>
      </c>
      <c r="AD4239">
        <v>207277</v>
      </c>
      <c r="AE4239">
        <v>204130</v>
      </c>
      <c r="AF4239">
        <v>201037</v>
      </c>
    </row>
    <row r="4240" spans="1:32">
      <c r="A4240" t="s">
        <v>9843</v>
      </c>
      <c r="B4240" t="s">
        <v>19</v>
      </c>
      <c r="C4240">
        <v>954704</v>
      </c>
      <c r="D4240" s="2">
        <v>2491860</v>
      </c>
      <c r="E4240" s="2">
        <v>2061880</v>
      </c>
      <c r="F4240" s="2">
        <v>1972530</v>
      </c>
      <c r="G4240" s="2">
        <v>1891530</v>
      </c>
      <c r="H4240" s="2">
        <v>1805020</v>
      </c>
      <c r="I4240" s="2">
        <v>1709460</v>
      </c>
      <c r="J4240" s="2">
        <v>1618860</v>
      </c>
      <c r="K4240" s="2">
        <v>1537460</v>
      </c>
      <c r="L4240" s="2">
        <v>1465210</v>
      </c>
      <c r="M4240" s="2">
        <v>1401380</v>
      </c>
      <c r="N4240" s="2">
        <v>1346780</v>
      </c>
      <c r="O4240" s="2">
        <v>1305130</v>
      </c>
      <c r="P4240" s="2">
        <v>1272390</v>
      </c>
      <c r="Q4240" s="2">
        <v>1248990</v>
      </c>
      <c r="R4240" s="2">
        <v>1230320</v>
      </c>
      <c r="S4240" s="2">
        <v>1211970</v>
      </c>
      <c r="T4240" s="2">
        <v>1193330</v>
      </c>
      <c r="U4240" s="2">
        <v>1175120</v>
      </c>
      <c r="V4240" s="2">
        <v>1157480</v>
      </c>
      <c r="W4240" s="2">
        <v>1139390</v>
      </c>
      <c r="X4240" s="2">
        <v>1121560</v>
      </c>
      <c r="Y4240" s="2">
        <v>1104120</v>
      </c>
      <c r="Z4240" s="2">
        <v>1087250</v>
      </c>
      <c r="AA4240" s="2">
        <v>1070500</v>
      </c>
      <c r="AB4240" s="2">
        <v>1053700</v>
      </c>
      <c r="AC4240" s="2">
        <v>1037450</v>
      </c>
      <c r="AD4240" s="2">
        <v>1021510</v>
      </c>
      <c r="AE4240" s="2">
        <v>1006000</v>
      </c>
      <c r="AF4240">
        <v>990755</v>
      </c>
    </row>
    <row r="4241" spans="1:32">
      <c r="A4241" t="s">
        <v>9844</v>
      </c>
      <c r="B4241" t="s">
        <v>19</v>
      </c>
      <c r="C4241" s="2">
        <v>2835320</v>
      </c>
      <c r="D4241" s="2">
        <v>7400430</v>
      </c>
      <c r="E4241" s="2">
        <v>6123460</v>
      </c>
      <c r="F4241" s="2">
        <v>5858100</v>
      </c>
      <c r="G4241" s="2">
        <v>5617570</v>
      </c>
      <c r="H4241" s="2">
        <v>5360620</v>
      </c>
      <c r="I4241" s="2">
        <v>5076840</v>
      </c>
      <c r="J4241" s="2">
        <v>4807780</v>
      </c>
      <c r="K4241" s="2">
        <v>4566010</v>
      </c>
      <c r="L4241" s="2">
        <v>4351440</v>
      </c>
      <c r="M4241" s="2">
        <v>4161900</v>
      </c>
      <c r="N4241" s="2">
        <v>3999740</v>
      </c>
      <c r="O4241" s="2">
        <v>3876050</v>
      </c>
      <c r="P4241" s="2">
        <v>3778800</v>
      </c>
      <c r="Q4241" s="2">
        <v>3709300</v>
      </c>
      <c r="R4241" s="2">
        <v>3653850</v>
      </c>
      <c r="S4241" s="2">
        <v>3599350</v>
      </c>
      <c r="T4241" s="2">
        <v>3544000</v>
      </c>
      <c r="U4241" s="2">
        <v>3489920</v>
      </c>
      <c r="V4241" s="2">
        <v>3437540</v>
      </c>
      <c r="W4241" s="2">
        <v>3383810</v>
      </c>
      <c r="X4241" s="2">
        <v>3330870</v>
      </c>
      <c r="Y4241" s="2">
        <v>3279060</v>
      </c>
      <c r="Z4241" s="2">
        <v>3228950</v>
      </c>
      <c r="AA4241" s="2">
        <v>3179210</v>
      </c>
      <c r="AB4241" s="2">
        <v>3129340</v>
      </c>
      <c r="AC4241" s="2">
        <v>3081060</v>
      </c>
      <c r="AD4241" s="2">
        <v>3033710</v>
      </c>
      <c r="AE4241" s="2">
        <v>2987650</v>
      </c>
      <c r="AF4241" s="2">
        <v>2942390</v>
      </c>
    </row>
    <row r="4242" spans="1:32">
      <c r="A4242" t="s">
        <v>9845</v>
      </c>
      <c r="B4242" t="s">
        <v>19</v>
      </c>
      <c r="C4242">
        <v>200954</v>
      </c>
      <c r="D4242">
        <v>524506</v>
      </c>
      <c r="E4242">
        <v>434000</v>
      </c>
      <c r="F4242">
        <v>415193</v>
      </c>
      <c r="G4242">
        <v>398145</v>
      </c>
      <c r="H4242">
        <v>379934</v>
      </c>
      <c r="I4242">
        <v>359821</v>
      </c>
      <c r="J4242">
        <v>340751</v>
      </c>
      <c r="K4242">
        <v>323616</v>
      </c>
      <c r="L4242">
        <v>308409</v>
      </c>
      <c r="M4242">
        <v>294974</v>
      </c>
      <c r="N4242">
        <v>283482</v>
      </c>
      <c r="O4242">
        <v>274715</v>
      </c>
      <c r="P4242">
        <v>267823</v>
      </c>
      <c r="Q4242">
        <v>262897</v>
      </c>
      <c r="R4242">
        <v>258967</v>
      </c>
      <c r="S4242">
        <v>255104</v>
      </c>
      <c r="T4242">
        <v>251181</v>
      </c>
      <c r="U4242">
        <v>247348</v>
      </c>
      <c r="V4242">
        <v>243636</v>
      </c>
      <c r="W4242">
        <v>239828</v>
      </c>
      <c r="X4242">
        <v>236075</v>
      </c>
      <c r="Y4242">
        <v>232404</v>
      </c>
      <c r="Z4242">
        <v>228852</v>
      </c>
      <c r="AA4242">
        <v>225327</v>
      </c>
      <c r="AB4242">
        <v>221792</v>
      </c>
      <c r="AC4242">
        <v>218370</v>
      </c>
      <c r="AD4242">
        <v>215015</v>
      </c>
      <c r="AE4242">
        <v>211750</v>
      </c>
      <c r="AF4242">
        <v>208542</v>
      </c>
    </row>
    <row r="4243" spans="1:32">
      <c r="A4243" t="s">
        <v>9846</v>
      </c>
      <c r="B4243" t="s">
        <v>19</v>
      </c>
      <c r="C4243">
        <v>180232</v>
      </c>
      <c r="D4243">
        <v>470422</v>
      </c>
      <c r="E4243">
        <v>389249</v>
      </c>
      <c r="F4243">
        <v>372381</v>
      </c>
      <c r="G4243">
        <v>357091</v>
      </c>
      <c r="H4243">
        <v>340758</v>
      </c>
      <c r="I4243">
        <v>322719</v>
      </c>
      <c r="J4243">
        <v>305615</v>
      </c>
      <c r="K4243">
        <v>290247</v>
      </c>
      <c r="L4243">
        <v>276607</v>
      </c>
      <c r="M4243">
        <v>264558</v>
      </c>
      <c r="N4243">
        <v>254251</v>
      </c>
      <c r="O4243">
        <v>246388</v>
      </c>
      <c r="P4243">
        <v>240206</v>
      </c>
      <c r="Q4243">
        <v>235788</v>
      </c>
      <c r="R4243">
        <v>232263</v>
      </c>
      <c r="S4243">
        <v>228799</v>
      </c>
      <c r="T4243">
        <v>225281</v>
      </c>
      <c r="U4243">
        <v>221843</v>
      </c>
      <c r="V4243">
        <v>218514</v>
      </c>
      <c r="W4243">
        <v>215098</v>
      </c>
      <c r="X4243">
        <v>211733</v>
      </c>
      <c r="Y4243">
        <v>208440</v>
      </c>
      <c r="Z4243">
        <v>205254</v>
      </c>
      <c r="AA4243">
        <v>202092</v>
      </c>
      <c r="AB4243">
        <v>198922</v>
      </c>
      <c r="AC4243">
        <v>195853</v>
      </c>
      <c r="AD4243">
        <v>192844</v>
      </c>
      <c r="AE4243">
        <v>189916</v>
      </c>
      <c r="AF4243">
        <v>187038</v>
      </c>
    </row>
    <row r="4244" spans="1:32">
      <c r="A4244" t="s">
        <v>9847</v>
      </c>
      <c r="B4244" t="s">
        <v>19</v>
      </c>
      <c r="C4244">
        <v>467548</v>
      </c>
      <c r="D4244" s="2">
        <v>1220340</v>
      </c>
      <c r="E4244" s="2">
        <v>1009760</v>
      </c>
      <c r="F4244">
        <v>966007</v>
      </c>
      <c r="G4244">
        <v>926342</v>
      </c>
      <c r="H4244">
        <v>883972</v>
      </c>
      <c r="I4244">
        <v>837176</v>
      </c>
      <c r="J4244">
        <v>792807</v>
      </c>
      <c r="K4244">
        <v>752939</v>
      </c>
      <c r="L4244">
        <v>717557</v>
      </c>
      <c r="M4244">
        <v>686300</v>
      </c>
      <c r="N4244">
        <v>659561</v>
      </c>
      <c r="O4244">
        <v>639164</v>
      </c>
      <c r="P4244">
        <v>623128</v>
      </c>
      <c r="Q4244">
        <v>611667</v>
      </c>
      <c r="R4244">
        <v>602523</v>
      </c>
      <c r="S4244">
        <v>593537</v>
      </c>
      <c r="T4244">
        <v>584408</v>
      </c>
      <c r="U4244">
        <v>575492</v>
      </c>
      <c r="V4244">
        <v>566854</v>
      </c>
      <c r="W4244">
        <v>557994</v>
      </c>
      <c r="X4244">
        <v>549263</v>
      </c>
      <c r="Y4244">
        <v>540721</v>
      </c>
      <c r="Z4244">
        <v>532458</v>
      </c>
      <c r="AA4244">
        <v>524255</v>
      </c>
      <c r="AB4244">
        <v>516031</v>
      </c>
      <c r="AC4244">
        <v>508070</v>
      </c>
      <c r="AD4244">
        <v>500262</v>
      </c>
      <c r="AE4244">
        <v>492667</v>
      </c>
      <c r="AF4244">
        <v>485203</v>
      </c>
    </row>
    <row r="4245" spans="1:32">
      <c r="A4245" t="s">
        <v>9848</v>
      </c>
      <c r="B4245" t="s">
        <v>19</v>
      </c>
      <c r="C4245">
        <v>47144.1</v>
      </c>
      <c r="D4245">
        <v>123050</v>
      </c>
      <c r="E4245">
        <v>101817</v>
      </c>
      <c r="F4245">
        <v>97405.2</v>
      </c>
      <c r="G4245">
        <v>93405.7</v>
      </c>
      <c r="H4245">
        <v>89133.4</v>
      </c>
      <c r="I4245">
        <v>84414.8</v>
      </c>
      <c r="J4245">
        <v>79940.899999999994</v>
      </c>
      <c r="K4245">
        <v>75921</v>
      </c>
      <c r="L4245">
        <v>72353.3</v>
      </c>
      <c r="M4245">
        <v>69201.600000000006</v>
      </c>
      <c r="N4245">
        <v>66505.399999999994</v>
      </c>
      <c r="O4245">
        <v>64448.800000000003</v>
      </c>
      <c r="P4245">
        <v>62831.8</v>
      </c>
      <c r="Q4245">
        <v>61676.2</v>
      </c>
      <c r="R4245">
        <v>60754.1</v>
      </c>
      <c r="S4245">
        <v>59848</v>
      </c>
      <c r="T4245">
        <v>58927.5</v>
      </c>
      <c r="U4245">
        <v>58028.5</v>
      </c>
      <c r="V4245">
        <v>57157.5</v>
      </c>
      <c r="W4245">
        <v>56264.1</v>
      </c>
      <c r="X4245">
        <v>55383.7</v>
      </c>
      <c r="Y4245">
        <v>54522.400000000001</v>
      </c>
      <c r="Z4245">
        <v>53689.2</v>
      </c>
      <c r="AA4245">
        <v>52862.1</v>
      </c>
      <c r="AB4245">
        <v>52032.9</v>
      </c>
      <c r="AC4245">
        <v>51230.1</v>
      </c>
      <c r="AD4245">
        <v>50442.9</v>
      </c>
      <c r="AE4245">
        <v>49677</v>
      </c>
      <c r="AF4245">
        <v>48924.4</v>
      </c>
    </row>
    <row r="4246" spans="1:32">
      <c r="A4246" t="s">
        <v>9849</v>
      </c>
      <c r="B4246" t="s">
        <v>19</v>
      </c>
      <c r="C4246">
        <v>31012.2</v>
      </c>
      <c r="D4246">
        <v>80944.5</v>
      </c>
      <c r="E4246">
        <v>66977.2</v>
      </c>
      <c r="F4246">
        <v>64074.8</v>
      </c>
      <c r="G4246">
        <v>61443.9</v>
      </c>
      <c r="H4246">
        <v>58633.5</v>
      </c>
      <c r="I4246">
        <v>55529.5</v>
      </c>
      <c r="J4246">
        <v>52586.5</v>
      </c>
      <c r="K4246">
        <v>49942.1</v>
      </c>
      <c r="L4246">
        <v>47595.199999999997</v>
      </c>
      <c r="M4246">
        <v>45522</v>
      </c>
      <c r="N4246">
        <v>43748.4</v>
      </c>
      <c r="O4246">
        <v>42395.5</v>
      </c>
      <c r="P4246">
        <v>41331.800000000003</v>
      </c>
      <c r="Q4246">
        <v>40571.599999999999</v>
      </c>
      <c r="R4246">
        <v>39965.1</v>
      </c>
      <c r="S4246">
        <v>39369</v>
      </c>
      <c r="T4246">
        <v>38763.5</v>
      </c>
      <c r="U4246">
        <v>38172.1</v>
      </c>
      <c r="V4246">
        <v>37599.199999999997</v>
      </c>
      <c r="W4246">
        <v>37011.5</v>
      </c>
      <c r="X4246">
        <v>36432.400000000001</v>
      </c>
      <c r="Y4246">
        <v>35865.800000000003</v>
      </c>
      <c r="Z4246">
        <v>35317.699999999997</v>
      </c>
      <c r="AA4246">
        <v>34773.599999999999</v>
      </c>
      <c r="AB4246">
        <v>34228.1</v>
      </c>
      <c r="AC4246">
        <v>33700</v>
      </c>
      <c r="AD4246">
        <v>33182.199999999997</v>
      </c>
      <c r="AE4246">
        <v>32678.400000000001</v>
      </c>
      <c r="AF4246">
        <v>32183.3</v>
      </c>
    </row>
    <row r="4247" spans="1:32">
      <c r="A4247" t="s">
        <v>9850</v>
      </c>
      <c r="B4247" t="s">
        <v>19</v>
      </c>
      <c r="C4247">
        <v>417205</v>
      </c>
      <c r="D4247" s="2">
        <v>1088940</v>
      </c>
      <c r="E4247">
        <v>901039</v>
      </c>
      <c r="F4247">
        <v>861993</v>
      </c>
      <c r="G4247">
        <v>826599</v>
      </c>
      <c r="H4247">
        <v>788791</v>
      </c>
      <c r="I4247">
        <v>747034</v>
      </c>
      <c r="J4247">
        <v>707442</v>
      </c>
      <c r="K4247">
        <v>671867</v>
      </c>
      <c r="L4247">
        <v>640295</v>
      </c>
      <c r="M4247">
        <v>612404</v>
      </c>
      <c r="N4247">
        <v>588543</v>
      </c>
      <c r="O4247">
        <v>570343</v>
      </c>
      <c r="P4247">
        <v>556033</v>
      </c>
      <c r="Q4247">
        <v>545807</v>
      </c>
      <c r="R4247">
        <v>537647</v>
      </c>
      <c r="S4247">
        <v>529628</v>
      </c>
      <c r="T4247">
        <v>521483</v>
      </c>
      <c r="U4247">
        <v>513526</v>
      </c>
      <c r="V4247">
        <v>505819</v>
      </c>
      <c r="W4247">
        <v>497913</v>
      </c>
      <c r="X4247">
        <v>490122</v>
      </c>
      <c r="Y4247">
        <v>482499</v>
      </c>
      <c r="Z4247">
        <v>475126</v>
      </c>
      <c r="AA4247">
        <v>467806</v>
      </c>
      <c r="AB4247">
        <v>460468</v>
      </c>
      <c r="AC4247">
        <v>453364</v>
      </c>
      <c r="AD4247">
        <v>446397</v>
      </c>
      <c r="AE4247">
        <v>439619</v>
      </c>
      <c r="AF4247">
        <v>432959</v>
      </c>
    </row>
    <row r="4248" spans="1:32">
      <c r="A4248" t="s">
        <v>9851</v>
      </c>
      <c r="B4248" t="s">
        <v>19</v>
      </c>
      <c r="C4248">
        <v>83441</v>
      </c>
      <c r="D4248">
        <v>217788</v>
      </c>
      <c r="E4248">
        <v>180208</v>
      </c>
      <c r="F4248">
        <v>172399</v>
      </c>
      <c r="G4248">
        <v>165320</v>
      </c>
      <c r="H4248">
        <v>157758</v>
      </c>
      <c r="I4248">
        <v>149407</v>
      </c>
      <c r="J4248">
        <v>141488</v>
      </c>
      <c r="K4248">
        <v>134373</v>
      </c>
      <c r="L4248">
        <v>128059</v>
      </c>
      <c r="M4248">
        <v>122481</v>
      </c>
      <c r="N4248">
        <v>117709</v>
      </c>
      <c r="O4248">
        <v>114069</v>
      </c>
      <c r="P4248">
        <v>111207</v>
      </c>
      <c r="Q4248">
        <v>109161</v>
      </c>
      <c r="R4248">
        <v>107529</v>
      </c>
      <c r="S4248">
        <v>105926</v>
      </c>
      <c r="T4248">
        <v>104297</v>
      </c>
      <c r="U4248">
        <v>102705</v>
      </c>
      <c r="V4248">
        <v>101164</v>
      </c>
      <c r="W4248">
        <v>99582.5</v>
      </c>
      <c r="X4248">
        <v>98024.3</v>
      </c>
      <c r="Y4248">
        <v>96499.8</v>
      </c>
      <c r="Z4248">
        <v>95025.2</v>
      </c>
      <c r="AA4248">
        <v>93561.2</v>
      </c>
      <c r="AB4248">
        <v>92093.6</v>
      </c>
      <c r="AC4248">
        <v>90672.7</v>
      </c>
      <c r="AD4248">
        <v>89279.4</v>
      </c>
      <c r="AE4248">
        <v>87923.8</v>
      </c>
      <c r="AF4248">
        <v>86591.8</v>
      </c>
    </row>
    <row r="4249" spans="1:32">
      <c r="A4249" t="s">
        <v>9852</v>
      </c>
      <c r="B4249" t="s">
        <v>19</v>
      </c>
      <c r="C4249">
        <v>0</v>
      </c>
      <c r="D4249">
        <v>0</v>
      </c>
      <c r="E4249">
        <v>0</v>
      </c>
      <c r="F4249">
        <v>0</v>
      </c>
      <c r="G4249">
        <v>0</v>
      </c>
      <c r="H4249">
        <v>0</v>
      </c>
      <c r="I4249">
        <v>0</v>
      </c>
      <c r="J4249">
        <v>0</v>
      </c>
      <c r="K4249">
        <v>0</v>
      </c>
      <c r="L4249">
        <v>0</v>
      </c>
      <c r="M4249">
        <v>0</v>
      </c>
      <c r="N4249">
        <v>0</v>
      </c>
      <c r="O4249">
        <v>0</v>
      </c>
      <c r="P4249">
        <v>0</v>
      </c>
      <c r="Q4249">
        <v>0</v>
      </c>
      <c r="R4249">
        <v>0</v>
      </c>
      <c r="S4249">
        <v>0</v>
      </c>
      <c r="T4249">
        <v>0</v>
      </c>
      <c r="U4249">
        <v>0</v>
      </c>
      <c r="V4249">
        <v>0</v>
      </c>
      <c r="W4249">
        <v>0</v>
      </c>
      <c r="X4249">
        <v>0</v>
      </c>
      <c r="Y4249">
        <v>0</v>
      </c>
      <c r="Z4249">
        <v>0</v>
      </c>
      <c r="AA4249">
        <v>0</v>
      </c>
      <c r="AB4249">
        <v>0</v>
      </c>
      <c r="AC4249">
        <v>0</v>
      </c>
      <c r="AD4249">
        <v>0</v>
      </c>
      <c r="AE4249">
        <v>0</v>
      </c>
      <c r="AF4249">
        <v>0</v>
      </c>
    </row>
    <row r="4250" spans="1:32">
      <c r="A4250" t="s">
        <v>9853</v>
      </c>
      <c r="B4250" t="s">
        <v>19</v>
      </c>
      <c r="C4250">
        <v>0</v>
      </c>
      <c r="D4250">
        <v>0</v>
      </c>
      <c r="E4250">
        <v>0</v>
      </c>
      <c r="F4250">
        <v>0</v>
      </c>
      <c r="G4250">
        <v>0</v>
      </c>
      <c r="H4250">
        <v>0</v>
      </c>
      <c r="I4250">
        <v>0</v>
      </c>
      <c r="J4250">
        <v>0</v>
      </c>
      <c r="K4250">
        <v>0</v>
      </c>
      <c r="L4250">
        <v>0</v>
      </c>
      <c r="M4250">
        <v>0</v>
      </c>
      <c r="N4250">
        <v>0</v>
      </c>
      <c r="O4250">
        <v>0</v>
      </c>
      <c r="P4250">
        <v>0</v>
      </c>
      <c r="Q4250">
        <v>0</v>
      </c>
      <c r="R4250">
        <v>0</v>
      </c>
      <c r="S4250">
        <v>0</v>
      </c>
      <c r="T4250">
        <v>0</v>
      </c>
      <c r="U4250">
        <v>0</v>
      </c>
      <c r="V4250">
        <v>0</v>
      </c>
      <c r="W4250">
        <v>0</v>
      </c>
      <c r="X4250">
        <v>0</v>
      </c>
      <c r="Y4250">
        <v>0</v>
      </c>
      <c r="Z4250">
        <v>0</v>
      </c>
      <c r="AA4250">
        <v>0</v>
      </c>
      <c r="AB4250">
        <v>0</v>
      </c>
      <c r="AC4250">
        <v>0</v>
      </c>
      <c r="AD4250">
        <v>0</v>
      </c>
      <c r="AE4250">
        <v>0</v>
      </c>
      <c r="AF4250">
        <v>0</v>
      </c>
    </row>
    <row r="4251" spans="1:32">
      <c r="A4251" t="s">
        <v>9854</v>
      </c>
      <c r="B4251" t="s">
        <v>19</v>
      </c>
      <c r="C4251">
        <v>0</v>
      </c>
      <c r="D4251">
        <v>0</v>
      </c>
      <c r="E4251">
        <v>0</v>
      </c>
      <c r="F4251">
        <v>0</v>
      </c>
      <c r="G4251">
        <v>0</v>
      </c>
      <c r="H4251">
        <v>0</v>
      </c>
      <c r="I4251">
        <v>0</v>
      </c>
      <c r="J4251">
        <v>0</v>
      </c>
      <c r="K4251">
        <v>0</v>
      </c>
      <c r="L4251">
        <v>0</v>
      </c>
      <c r="M4251">
        <v>0</v>
      </c>
      <c r="N4251">
        <v>0</v>
      </c>
      <c r="O4251">
        <v>0</v>
      </c>
      <c r="P4251">
        <v>0</v>
      </c>
      <c r="Q4251">
        <v>0</v>
      </c>
      <c r="R4251">
        <v>0</v>
      </c>
      <c r="S4251">
        <v>0</v>
      </c>
      <c r="T4251">
        <v>0</v>
      </c>
      <c r="U4251">
        <v>0</v>
      </c>
      <c r="V4251">
        <v>0</v>
      </c>
      <c r="W4251">
        <v>0</v>
      </c>
      <c r="X4251">
        <v>0</v>
      </c>
      <c r="Y4251">
        <v>0</v>
      </c>
      <c r="Z4251">
        <v>0</v>
      </c>
      <c r="AA4251">
        <v>0</v>
      </c>
      <c r="AB4251">
        <v>0</v>
      </c>
      <c r="AC4251">
        <v>0</v>
      </c>
      <c r="AD4251">
        <v>0</v>
      </c>
      <c r="AE4251">
        <v>0</v>
      </c>
      <c r="AF4251">
        <v>0</v>
      </c>
    </row>
    <row r="4252" spans="1:32">
      <c r="A4252" t="s">
        <v>9855</v>
      </c>
      <c r="B4252" t="s">
        <v>19</v>
      </c>
      <c r="C4252">
        <v>0</v>
      </c>
      <c r="D4252">
        <v>0</v>
      </c>
      <c r="E4252">
        <v>0</v>
      </c>
      <c r="F4252">
        <v>0</v>
      </c>
      <c r="G4252">
        <v>0</v>
      </c>
      <c r="H4252">
        <v>0</v>
      </c>
      <c r="I4252">
        <v>0</v>
      </c>
      <c r="J4252">
        <v>0</v>
      </c>
      <c r="K4252">
        <v>0</v>
      </c>
      <c r="L4252">
        <v>0</v>
      </c>
      <c r="M4252">
        <v>0</v>
      </c>
      <c r="N4252">
        <v>0</v>
      </c>
      <c r="O4252">
        <v>0</v>
      </c>
      <c r="P4252">
        <v>0</v>
      </c>
      <c r="Q4252">
        <v>0</v>
      </c>
      <c r="R4252">
        <v>0</v>
      </c>
      <c r="S4252">
        <v>0</v>
      </c>
      <c r="T4252">
        <v>0</v>
      </c>
      <c r="U4252">
        <v>0</v>
      </c>
      <c r="V4252">
        <v>0</v>
      </c>
      <c r="W4252">
        <v>0</v>
      </c>
      <c r="X4252">
        <v>0</v>
      </c>
      <c r="Y4252">
        <v>0</v>
      </c>
      <c r="Z4252">
        <v>0</v>
      </c>
      <c r="AA4252">
        <v>0</v>
      </c>
      <c r="AB4252">
        <v>0</v>
      </c>
      <c r="AC4252">
        <v>0</v>
      </c>
      <c r="AD4252">
        <v>0</v>
      </c>
      <c r="AE4252">
        <v>0</v>
      </c>
      <c r="AF4252">
        <v>0</v>
      </c>
    </row>
    <row r="4253" spans="1:32">
      <c r="A4253" t="s">
        <v>9856</v>
      </c>
      <c r="B4253" t="s">
        <v>19</v>
      </c>
      <c r="C4253">
        <v>0</v>
      </c>
      <c r="D4253">
        <v>0</v>
      </c>
      <c r="E4253">
        <v>0</v>
      </c>
      <c r="F4253">
        <v>0</v>
      </c>
      <c r="G4253">
        <v>0</v>
      </c>
      <c r="H4253">
        <v>0</v>
      </c>
      <c r="I4253">
        <v>0</v>
      </c>
      <c r="J4253">
        <v>0</v>
      </c>
      <c r="K4253">
        <v>0</v>
      </c>
      <c r="L4253">
        <v>0</v>
      </c>
      <c r="M4253">
        <v>0</v>
      </c>
      <c r="N4253">
        <v>0</v>
      </c>
      <c r="O4253">
        <v>0</v>
      </c>
      <c r="P4253">
        <v>0</v>
      </c>
      <c r="Q4253">
        <v>0</v>
      </c>
      <c r="R4253">
        <v>0</v>
      </c>
      <c r="S4253">
        <v>0</v>
      </c>
      <c r="T4253">
        <v>0</v>
      </c>
      <c r="U4253">
        <v>0</v>
      </c>
      <c r="V4253">
        <v>0</v>
      </c>
      <c r="W4253">
        <v>0</v>
      </c>
      <c r="X4253">
        <v>0</v>
      </c>
      <c r="Y4253">
        <v>0</v>
      </c>
      <c r="Z4253">
        <v>0</v>
      </c>
      <c r="AA4253">
        <v>0</v>
      </c>
      <c r="AB4253">
        <v>0</v>
      </c>
      <c r="AC4253">
        <v>0</v>
      </c>
      <c r="AD4253">
        <v>0</v>
      </c>
      <c r="AE4253">
        <v>0</v>
      </c>
      <c r="AF4253">
        <v>0</v>
      </c>
    </row>
    <row r="4254" spans="1:32">
      <c r="A4254" t="s">
        <v>9857</v>
      </c>
      <c r="B4254" t="s">
        <v>19</v>
      </c>
      <c r="C4254">
        <v>0</v>
      </c>
      <c r="D4254">
        <v>0</v>
      </c>
      <c r="E4254">
        <v>0</v>
      </c>
      <c r="F4254">
        <v>0</v>
      </c>
      <c r="G4254">
        <v>0</v>
      </c>
      <c r="H4254">
        <v>0</v>
      </c>
      <c r="I4254">
        <v>0</v>
      </c>
      <c r="J4254">
        <v>0</v>
      </c>
      <c r="K4254">
        <v>0</v>
      </c>
      <c r="L4254">
        <v>0</v>
      </c>
      <c r="M4254">
        <v>0</v>
      </c>
      <c r="N4254">
        <v>0</v>
      </c>
      <c r="O4254">
        <v>0</v>
      </c>
      <c r="P4254">
        <v>0</v>
      </c>
      <c r="Q4254">
        <v>0</v>
      </c>
      <c r="R4254">
        <v>0</v>
      </c>
      <c r="S4254">
        <v>0</v>
      </c>
      <c r="T4254">
        <v>0</v>
      </c>
      <c r="U4254">
        <v>0</v>
      </c>
      <c r="V4254">
        <v>0</v>
      </c>
      <c r="W4254">
        <v>0</v>
      </c>
      <c r="X4254">
        <v>0</v>
      </c>
      <c r="Y4254">
        <v>0</v>
      </c>
      <c r="Z4254">
        <v>0</v>
      </c>
      <c r="AA4254">
        <v>0</v>
      </c>
      <c r="AB4254">
        <v>0</v>
      </c>
      <c r="AC4254">
        <v>0</v>
      </c>
      <c r="AD4254">
        <v>0</v>
      </c>
      <c r="AE4254">
        <v>0</v>
      </c>
      <c r="AF4254">
        <v>0</v>
      </c>
    </row>
    <row r="4255" spans="1:32">
      <c r="A4255" t="s">
        <v>9858</v>
      </c>
      <c r="B4255" t="s">
        <v>19</v>
      </c>
      <c r="C4255">
        <v>0</v>
      </c>
      <c r="D4255">
        <v>0</v>
      </c>
      <c r="E4255">
        <v>0</v>
      </c>
      <c r="F4255">
        <v>0</v>
      </c>
      <c r="G4255">
        <v>0</v>
      </c>
      <c r="H4255">
        <v>0</v>
      </c>
      <c r="I4255">
        <v>0</v>
      </c>
      <c r="J4255">
        <v>0</v>
      </c>
      <c r="K4255">
        <v>0</v>
      </c>
      <c r="L4255">
        <v>0</v>
      </c>
      <c r="M4255">
        <v>0</v>
      </c>
      <c r="N4255">
        <v>0</v>
      </c>
      <c r="O4255">
        <v>0</v>
      </c>
      <c r="P4255">
        <v>0</v>
      </c>
      <c r="Q4255">
        <v>0</v>
      </c>
      <c r="R4255">
        <v>0</v>
      </c>
      <c r="S4255">
        <v>0</v>
      </c>
      <c r="T4255">
        <v>0</v>
      </c>
      <c r="U4255">
        <v>0</v>
      </c>
      <c r="V4255">
        <v>0</v>
      </c>
      <c r="W4255">
        <v>0</v>
      </c>
      <c r="X4255">
        <v>0</v>
      </c>
      <c r="Y4255">
        <v>0</v>
      </c>
      <c r="Z4255">
        <v>0</v>
      </c>
      <c r="AA4255">
        <v>0</v>
      </c>
      <c r="AB4255">
        <v>0</v>
      </c>
      <c r="AC4255">
        <v>0</v>
      </c>
      <c r="AD4255">
        <v>0</v>
      </c>
      <c r="AE4255">
        <v>0</v>
      </c>
      <c r="AF4255">
        <v>0</v>
      </c>
    </row>
    <row r="4256" spans="1:32">
      <c r="A4256" t="s">
        <v>9859</v>
      </c>
      <c r="B4256" t="s">
        <v>19</v>
      </c>
      <c r="C4256">
        <v>0</v>
      </c>
      <c r="D4256">
        <v>0</v>
      </c>
      <c r="E4256">
        <v>0</v>
      </c>
      <c r="F4256">
        <v>0</v>
      </c>
      <c r="G4256">
        <v>0</v>
      </c>
      <c r="H4256">
        <v>0</v>
      </c>
      <c r="I4256">
        <v>0</v>
      </c>
      <c r="J4256">
        <v>0</v>
      </c>
      <c r="K4256">
        <v>0</v>
      </c>
      <c r="L4256">
        <v>0</v>
      </c>
      <c r="M4256">
        <v>0</v>
      </c>
      <c r="N4256">
        <v>0</v>
      </c>
      <c r="O4256">
        <v>0</v>
      </c>
      <c r="P4256">
        <v>0</v>
      </c>
      <c r="Q4256">
        <v>0</v>
      </c>
      <c r="R4256">
        <v>0</v>
      </c>
      <c r="S4256">
        <v>0</v>
      </c>
      <c r="T4256">
        <v>0</v>
      </c>
      <c r="U4256">
        <v>0</v>
      </c>
      <c r="V4256">
        <v>0</v>
      </c>
      <c r="W4256">
        <v>0</v>
      </c>
      <c r="X4256">
        <v>0</v>
      </c>
      <c r="Y4256">
        <v>0</v>
      </c>
      <c r="Z4256">
        <v>0</v>
      </c>
      <c r="AA4256">
        <v>0</v>
      </c>
      <c r="AB4256">
        <v>0</v>
      </c>
      <c r="AC4256">
        <v>0</v>
      </c>
      <c r="AD4256">
        <v>0</v>
      </c>
      <c r="AE4256">
        <v>0</v>
      </c>
      <c r="AF4256">
        <v>0</v>
      </c>
    </row>
    <row r="4257" spans="1:32">
      <c r="A4257" t="s">
        <v>9860</v>
      </c>
      <c r="B4257" t="s">
        <v>19</v>
      </c>
      <c r="C4257">
        <v>0</v>
      </c>
      <c r="D4257">
        <v>0</v>
      </c>
      <c r="E4257">
        <v>0</v>
      </c>
      <c r="F4257">
        <v>0</v>
      </c>
      <c r="G4257">
        <v>0</v>
      </c>
      <c r="H4257">
        <v>0</v>
      </c>
      <c r="I4257">
        <v>0</v>
      </c>
      <c r="J4257">
        <v>0</v>
      </c>
      <c r="K4257">
        <v>0</v>
      </c>
      <c r="L4257">
        <v>0</v>
      </c>
      <c r="M4257">
        <v>0</v>
      </c>
      <c r="N4257">
        <v>0</v>
      </c>
      <c r="O4257">
        <v>0</v>
      </c>
      <c r="P4257">
        <v>0</v>
      </c>
      <c r="Q4257">
        <v>0</v>
      </c>
      <c r="R4257">
        <v>0</v>
      </c>
      <c r="S4257">
        <v>0</v>
      </c>
      <c r="T4257">
        <v>0</v>
      </c>
      <c r="U4257">
        <v>0</v>
      </c>
      <c r="V4257">
        <v>0</v>
      </c>
      <c r="W4257">
        <v>0</v>
      </c>
      <c r="X4257">
        <v>0</v>
      </c>
      <c r="Y4257">
        <v>0</v>
      </c>
      <c r="Z4257">
        <v>0</v>
      </c>
      <c r="AA4257">
        <v>0</v>
      </c>
      <c r="AB4257">
        <v>0</v>
      </c>
      <c r="AC4257">
        <v>0</v>
      </c>
      <c r="AD4257">
        <v>0</v>
      </c>
      <c r="AE4257">
        <v>0</v>
      </c>
      <c r="AF4257">
        <v>0</v>
      </c>
    </row>
    <row r="4258" spans="1:32">
      <c r="A4258" t="s">
        <v>9861</v>
      </c>
      <c r="B4258" t="s">
        <v>19</v>
      </c>
      <c r="C4258">
        <v>0</v>
      </c>
      <c r="D4258">
        <v>0</v>
      </c>
      <c r="E4258">
        <v>0</v>
      </c>
      <c r="F4258">
        <v>0</v>
      </c>
      <c r="G4258">
        <v>0</v>
      </c>
      <c r="H4258">
        <v>0</v>
      </c>
      <c r="I4258">
        <v>0</v>
      </c>
      <c r="J4258">
        <v>0</v>
      </c>
      <c r="K4258">
        <v>0</v>
      </c>
      <c r="L4258">
        <v>0</v>
      </c>
      <c r="M4258">
        <v>0</v>
      </c>
      <c r="N4258">
        <v>0</v>
      </c>
      <c r="O4258">
        <v>0</v>
      </c>
      <c r="P4258">
        <v>0</v>
      </c>
      <c r="Q4258">
        <v>0</v>
      </c>
      <c r="R4258">
        <v>0</v>
      </c>
      <c r="S4258">
        <v>0</v>
      </c>
      <c r="T4258">
        <v>0</v>
      </c>
      <c r="U4258">
        <v>0</v>
      </c>
      <c r="V4258">
        <v>0</v>
      </c>
      <c r="W4258">
        <v>0</v>
      </c>
      <c r="X4258">
        <v>0</v>
      </c>
      <c r="Y4258">
        <v>0</v>
      </c>
      <c r="Z4258">
        <v>0</v>
      </c>
      <c r="AA4258">
        <v>0</v>
      </c>
      <c r="AB4258">
        <v>0</v>
      </c>
      <c r="AC4258">
        <v>0</v>
      </c>
      <c r="AD4258">
        <v>0</v>
      </c>
      <c r="AE4258">
        <v>0</v>
      </c>
      <c r="AF4258">
        <v>0</v>
      </c>
    </row>
    <row r="4259" spans="1:32">
      <c r="A4259" t="s">
        <v>9862</v>
      </c>
      <c r="B4259" t="s">
        <v>19</v>
      </c>
      <c r="C4259">
        <v>0</v>
      </c>
      <c r="D4259">
        <v>0</v>
      </c>
      <c r="E4259">
        <v>0</v>
      </c>
      <c r="F4259">
        <v>0</v>
      </c>
      <c r="G4259">
        <v>0</v>
      </c>
      <c r="H4259">
        <v>0</v>
      </c>
      <c r="I4259">
        <v>0</v>
      </c>
      <c r="J4259">
        <v>0</v>
      </c>
      <c r="K4259">
        <v>0</v>
      </c>
      <c r="L4259">
        <v>0</v>
      </c>
      <c r="M4259">
        <v>0</v>
      </c>
      <c r="N4259">
        <v>0</v>
      </c>
      <c r="O4259">
        <v>0</v>
      </c>
      <c r="P4259">
        <v>0</v>
      </c>
      <c r="Q4259">
        <v>0</v>
      </c>
      <c r="R4259">
        <v>0</v>
      </c>
      <c r="S4259">
        <v>0</v>
      </c>
      <c r="T4259">
        <v>0</v>
      </c>
      <c r="U4259">
        <v>0</v>
      </c>
      <c r="V4259">
        <v>0</v>
      </c>
      <c r="W4259">
        <v>0</v>
      </c>
      <c r="X4259">
        <v>0</v>
      </c>
      <c r="Y4259">
        <v>0</v>
      </c>
      <c r="Z4259">
        <v>0</v>
      </c>
      <c r="AA4259">
        <v>0</v>
      </c>
      <c r="AB4259">
        <v>0</v>
      </c>
      <c r="AC4259">
        <v>0</v>
      </c>
      <c r="AD4259">
        <v>0</v>
      </c>
      <c r="AE4259">
        <v>0</v>
      </c>
      <c r="AF4259">
        <v>0</v>
      </c>
    </row>
    <row r="4260" spans="1:32">
      <c r="A4260" t="s">
        <v>9863</v>
      </c>
      <c r="B4260" t="s">
        <v>19</v>
      </c>
      <c r="C4260">
        <v>0</v>
      </c>
      <c r="D4260">
        <v>0</v>
      </c>
      <c r="E4260">
        <v>0</v>
      </c>
      <c r="F4260">
        <v>0</v>
      </c>
      <c r="G4260">
        <v>0</v>
      </c>
      <c r="H4260">
        <v>0</v>
      </c>
      <c r="I4260">
        <v>0</v>
      </c>
      <c r="J4260">
        <v>0</v>
      </c>
      <c r="K4260">
        <v>0</v>
      </c>
      <c r="L4260">
        <v>0</v>
      </c>
      <c r="M4260">
        <v>0</v>
      </c>
      <c r="N4260">
        <v>0</v>
      </c>
      <c r="O4260">
        <v>0</v>
      </c>
      <c r="P4260">
        <v>0</v>
      </c>
      <c r="Q4260">
        <v>0</v>
      </c>
      <c r="R4260">
        <v>0</v>
      </c>
      <c r="S4260">
        <v>0</v>
      </c>
      <c r="T4260">
        <v>0</v>
      </c>
      <c r="U4260">
        <v>0</v>
      </c>
      <c r="V4260">
        <v>0</v>
      </c>
      <c r="W4260">
        <v>0</v>
      </c>
      <c r="X4260">
        <v>0</v>
      </c>
      <c r="Y4260">
        <v>0</v>
      </c>
      <c r="Z4260">
        <v>0</v>
      </c>
      <c r="AA4260">
        <v>0</v>
      </c>
      <c r="AB4260">
        <v>0</v>
      </c>
      <c r="AC4260">
        <v>0</v>
      </c>
      <c r="AD4260">
        <v>0</v>
      </c>
      <c r="AE4260">
        <v>0</v>
      </c>
      <c r="AF4260">
        <v>0</v>
      </c>
    </row>
    <row r="4261" spans="1:32">
      <c r="A4261" t="s">
        <v>9864</v>
      </c>
      <c r="B4261" t="s">
        <v>19</v>
      </c>
      <c r="C4261">
        <v>0</v>
      </c>
      <c r="D4261">
        <v>0</v>
      </c>
      <c r="E4261">
        <v>0</v>
      </c>
      <c r="F4261">
        <v>0</v>
      </c>
      <c r="G4261">
        <v>0</v>
      </c>
      <c r="H4261">
        <v>0</v>
      </c>
      <c r="I4261">
        <v>0</v>
      </c>
      <c r="J4261">
        <v>0</v>
      </c>
      <c r="K4261">
        <v>0</v>
      </c>
      <c r="L4261">
        <v>0</v>
      </c>
      <c r="M4261">
        <v>0</v>
      </c>
      <c r="N4261">
        <v>0</v>
      </c>
      <c r="O4261">
        <v>0</v>
      </c>
      <c r="P4261">
        <v>0</v>
      </c>
      <c r="Q4261">
        <v>0</v>
      </c>
      <c r="R4261">
        <v>0</v>
      </c>
      <c r="S4261">
        <v>0</v>
      </c>
      <c r="T4261">
        <v>0</v>
      </c>
      <c r="U4261">
        <v>0</v>
      </c>
      <c r="V4261">
        <v>0</v>
      </c>
      <c r="W4261">
        <v>0</v>
      </c>
      <c r="X4261">
        <v>0</v>
      </c>
      <c r="Y4261">
        <v>0</v>
      </c>
      <c r="Z4261">
        <v>0</v>
      </c>
      <c r="AA4261">
        <v>0</v>
      </c>
      <c r="AB4261">
        <v>0</v>
      </c>
      <c r="AC4261">
        <v>0</v>
      </c>
      <c r="AD4261">
        <v>0</v>
      </c>
      <c r="AE4261">
        <v>0</v>
      </c>
      <c r="AF4261">
        <v>0</v>
      </c>
    </row>
    <row r="4262" spans="1:32">
      <c r="A4262" t="s">
        <v>9865</v>
      </c>
      <c r="B4262" t="s">
        <v>19</v>
      </c>
      <c r="C4262" s="2">
        <v>1946590000000</v>
      </c>
      <c r="D4262" s="2">
        <v>2624740000000</v>
      </c>
      <c r="E4262" s="2">
        <v>3041550000000</v>
      </c>
      <c r="F4262" s="2">
        <v>2031460000000</v>
      </c>
      <c r="G4262" s="2">
        <v>1737810000000</v>
      </c>
      <c r="H4262" s="2">
        <v>1620660000000</v>
      </c>
      <c r="I4262" s="2">
        <v>1528280000000</v>
      </c>
      <c r="J4262" s="2">
        <v>1452430000000</v>
      </c>
      <c r="K4262" s="2">
        <v>1408880000000</v>
      </c>
      <c r="L4262" s="2">
        <v>1377330000000</v>
      </c>
      <c r="M4262" s="2">
        <v>1364570000000</v>
      </c>
      <c r="N4262" s="2">
        <v>1367570000000</v>
      </c>
      <c r="O4262" s="2">
        <v>1393100000000</v>
      </c>
      <c r="P4262" s="2">
        <v>1429900000000</v>
      </c>
      <c r="Q4262" s="2">
        <v>1480970000000</v>
      </c>
      <c r="R4262" s="2">
        <v>1517020000000</v>
      </c>
      <c r="S4262" s="2">
        <v>1562080000000</v>
      </c>
      <c r="T4262" s="2">
        <v>1628170000000</v>
      </c>
      <c r="U4262" s="2">
        <v>1645440000000</v>
      </c>
      <c r="V4262" s="2">
        <v>1714530000000</v>
      </c>
      <c r="W4262" s="2">
        <v>1767850000000</v>
      </c>
      <c r="X4262" s="2">
        <v>1805400000000</v>
      </c>
      <c r="Y4262" s="2">
        <v>1813660000000</v>
      </c>
      <c r="Z4262" s="2">
        <v>1828680000000</v>
      </c>
      <c r="AA4262" s="2">
        <v>1848210000000</v>
      </c>
      <c r="AB4262" s="2">
        <v>1849710000000</v>
      </c>
      <c r="AC4262" s="2">
        <v>1866990000000</v>
      </c>
      <c r="AD4262" s="2">
        <v>1864730000000</v>
      </c>
      <c r="AE4262" s="2">
        <v>1862480000000</v>
      </c>
      <c r="AF4262" s="2">
        <v>1880500000000</v>
      </c>
    </row>
    <row r="4263" spans="1:32">
      <c r="A4263" t="s">
        <v>9866</v>
      </c>
      <c r="B4263" t="s">
        <v>19</v>
      </c>
      <c r="C4263" s="2">
        <v>36106600</v>
      </c>
      <c r="D4263" s="2">
        <v>48685400</v>
      </c>
      <c r="E4263" s="2">
        <v>56416500</v>
      </c>
      <c r="F4263" s="2">
        <v>37680600</v>
      </c>
      <c r="G4263" s="2">
        <v>32234000</v>
      </c>
      <c r="H4263" s="2">
        <v>30060900</v>
      </c>
      <c r="I4263" s="2">
        <v>28347600</v>
      </c>
      <c r="J4263" s="2">
        <v>26940600</v>
      </c>
      <c r="K4263" s="2">
        <v>26132700</v>
      </c>
      <c r="L4263" s="2">
        <v>25547600</v>
      </c>
      <c r="M4263" s="2">
        <v>25310800</v>
      </c>
      <c r="N4263" s="2">
        <v>25366500</v>
      </c>
      <c r="O4263" s="2">
        <v>25840200</v>
      </c>
      <c r="P4263" s="2">
        <v>26522700</v>
      </c>
      <c r="Q4263" s="2">
        <v>27470000</v>
      </c>
      <c r="R4263" s="2">
        <v>28138600</v>
      </c>
      <c r="S4263" s="2">
        <v>28974400</v>
      </c>
      <c r="T4263" s="2">
        <v>30200200</v>
      </c>
      <c r="U4263" s="2">
        <v>30520600</v>
      </c>
      <c r="V4263" s="2">
        <v>31802200</v>
      </c>
      <c r="W4263" s="2">
        <v>32791200</v>
      </c>
      <c r="X4263" s="2">
        <v>33487700</v>
      </c>
      <c r="Y4263" s="2">
        <v>33641000</v>
      </c>
      <c r="Z4263" s="2">
        <v>33919600</v>
      </c>
      <c r="AA4263" s="2">
        <v>34281700</v>
      </c>
      <c r="AB4263" s="2">
        <v>34309600</v>
      </c>
      <c r="AC4263" s="2">
        <v>34630000</v>
      </c>
      <c r="AD4263" s="2">
        <v>34588200</v>
      </c>
      <c r="AE4263" s="2">
        <v>34546400</v>
      </c>
      <c r="AF4263" s="2">
        <v>34880700</v>
      </c>
    </row>
    <row r="4264" spans="1:32">
      <c r="A4264" t="s">
        <v>9867</v>
      </c>
      <c r="B4264" t="s">
        <v>19</v>
      </c>
      <c r="C4264" s="2">
        <v>177941000</v>
      </c>
      <c r="D4264" s="2">
        <v>239932000</v>
      </c>
      <c r="E4264" s="2">
        <v>278032000</v>
      </c>
      <c r="F4264" s="2">
        <v>185698000</v>
      </c>
      <c r="G4264" s="2">
        <v>158856000</v>
      </c>
      <c r="H4264" s="2">
        <v>148147000</v>
      </c>
      <c r="I4264" s="2">
        <v>139703000</v>
      </c>
      <c r="J4264" s="2">
        <v>132769000</v>
      </c>
      <c r="K4264" s="2">
        <v>128787000</v>
      </c>
      <c r="L4264" s="2">
        <v>125904000</v>
      </c>
      <c r="M4264" s="2">
        <v>124737000</v>
      </c>
      <c r="N4264" s="2">
        <v>125012000</v>
      </c>
      <c r="O4264" s="2">
        <v>127346000</v>
      </c>
      <c r="P4264" s="2">
        <v>130710000</v>
      </c>
      <c r="Q4264" s="2">
        <v>135378000</v>
      </c>
      <c r="R4264" s="2">
        <v>138673000</v>
      </c>
      <c r="S4264" s="2">
        <v>142792000</v>
      </c>
      <c r="T4264" s="2">
        <v>148833000</v>
      </c>
      <c r="U4264" s="2">
        <v>150412000</v>
      </c>
      <c r="V4264" s="2">
        <v>156728000</v>
      </c>
      <c r="W4264" s="2">
        <v>161602000</v>
      </c>
      <c r="X4264" s="2">
        <v>165035000</v>
      </c>
      <c r="Y4264" s="2">
        <v>165790000</v>
      </c>
      <c r="Z4264" s="2">
        <v>167163000</v>
      </c>
      <c r="AA4264" s="2">
        <v>168948000</v>
      </c>
      <c r="AB4264" s="2">
        <v>169085000</v>
      </c>
      <c r="AC4264" s="2">
        <v>170664000</v>
      </c>
      <c r="AD4264" s="2">
        <v>170458000</v>
      </c>
      <c r="AE4264" s="2">
        <v>170252000</v>
      </c>
      <c r="AF4264" s="2">
        <v>171900000</v>
      </c>
    </row>
    <row r="4265" spans="1:32">
      <c r="A4265" t="s">
        <v>9868</v>
      </c>
      <c r="B4265" t="s">
        <v>19</v>
      </c>
      <c r="C4265" s="2">
        <v>528457000</v>
      </c>
      <c r="D4265" s="2">
        <v>712561000</v>
      </c>
      <c r="E4265" s="2">
        <v>825714000</v>
      </c>
      <c r="F4265" s="2">
        <v>551495000</v>
      </c>
      <c r="G4265" s="2">
        <v>471778000</v>
      </c>
      <c r="H4265" s="2">
        <v>439973000</v>
      </c>
      <c r="I4265" s="2">
        <v>414896000</v>
      </c>
      <c r="J4265" s="2">
        <v>394304000</v>
      </c>
      <c r="K4265" s="2">
        <v>382479000</v>
      </c>
      <c r="L4265" s="2">
        <v>373916000</v>
      </c>
      <c r="M4265" s="2">
        <v>370450000</v>
      </c>
      <c r="N4265" s="2">
        <v>371265000</v>
      </c>
      <c r="O4265" s="2">
        <v>378197000</v>
      </c>
      <c r="P4265" s="2">
        <v>388188000</v>
      </c>
      <c r="Q4265" s="2">
        <v>402051000</v>
      </c>
      <c r="R4265" s="2">
        <v>411838000</v>
      </c>
      <c r="S4265" s="2">
        <v>424070000</v>
      </c>
      <c r="T4265" s="2">
        <v>442012000</v>
      </c>
      <c r="U4265" s="2">
        <v>446701000</v>
      </c>
      <c r="V4265" s="2">
        <v>465458000</v>
      </c>
      <c r="W4265" s="2">
        <v>479934000</v>
      </c>
      <c r="X4265" s="2">
        <v>490128000</v>
      </c>
      <c r="Y4265" s="2">
        <v>492370000</v>
      </c>
      <c r="Z4265" s="2">
        <v>496448000</v>
      </c>
      <c r="AA4265" s="2">
        <v>501749000</v>
      </c>
      <c r="AB4265" s="2">
        <v>502156000</v>
      </c>
      <c r="AC4265" s="2">
        <v>506846000</v>
      </c>
      <c r="AD4265" s="2">
        <v>506234000</v>
      </c>
      <c r="AE4265" s="2">
        <v>505622000</v>
      </c>
      <c r="AF4265" s="2">
        <v>510516000</v>
      </c>
    </row>
    <row r="4266" spans="1:32">
      <c r="A4266" t="s">
        <v>9869</v>
      </c>
      <c r="B4266" t="s">
        <v>19</v>
      </c>
      <c r="C4266" s="2">
        <v>37454400</v>
      </c>
      <c r="D4266" s="2">
        <v>50502800</v>
      </c>
      <c r="E4266" s="2">
        <v>58522500</v>
      </c>
      <c r="F4266" s="2">
        <v>39087200</v>
      </c>
      <c r="G4266" s="2">
        <v>33437300</v>
      </c>
      <c r="H4266" s="2">
        <v>31183100</v>
      </c>
      <c r="I4266" s="2">
        <v>29405800</v>
      </c>
      <c r="J4266" s="2">
        <v>27946300</v>
      </c>
      <c r="K4266" s="2">
        <v>27108200</v>
      </c>
      <c r="L4266" s="2">
        <v>26501300</v>
      </c>
      <c r="M4266" s="2">
        <v>26255600</v>
      </c>
      <c r="N4266" s="2">
        <v>26313400</v>
      </c>
      <c r="O4266" s="2">
        <v>26804800</v>
      </c>
      <c r="P4266" s="2">
        <v>27512800</v>
      </c>
      <c r="Q4266" s="2">
        <v>28495400</v>
      </c>
      <c r="R4266" s="2">
        <v>29189000</v>
      </c>
      <c r="S4266" s="2">
        <v>30056000</v>
      </c>
      <c r="T4266" s="2">
        <v>31327600</v>
      </c>
      <c r="U4266" s="2">
        <v>31660000</v>
      </c>
      <c r="V4266" s="2">
        <v>32989400</v>
      </c>
      <c r="W4266" s="2">
        <v>34015300</v>
      </c>
      <c r="X4266" s="2">
        <v>34737800</v>
      </c>
      <c r="Y4266" s="2">
        <v>34896800</v>
      </c>
      <c r="Z4266" s="2">
        <v>35185800</v>
      </c>
      <c r="AA4266" s="2">
        <v>35561400</v>
      </c>
      <c r="AB4266" s="2">
        <v>35590400</v>
      </c>
      <c r="AC4266" s="2">
        <v>35922700</v>
      </c>
      <c r="AD4266" s="2">
        <v>35879400</v>
      </c>
      <c r="AE4266" s="2">
        <v>35836000</v>
      </c>
      <c r="AF4266" s="2">
        <v>36182800</v>
      </c>
    </row>
    <row r="4267" spans="1:32">
      <c r="A4267" t="s">
        <v>9870</v>
      </c>
      <c r="B4267" t="s">
        <v>19</v>
      </c>
      <c r="C4267" s="2">
        <v>33592300</v>
      </c>
      <c r="D4267" s="2">
        <v>45295200</v>
      </c>
      <c r="E4267" s="2">
        <v>52488000</v>
      </c>
      <c r="F4267" s="2">
        <v>35056800</v>
      </c>
      <c r="G4267" s="2">
        <v>29989400</v>
      </c>
      <c r="H4267" s="2">
        <v>27967700</v>
      </c>
      <c r="I4267" s="2">
        <v>26373600</v>
      </c>
      <c r="J4267" s="2">
        <v>25064600</v>
      </c>
      <c r="K4267" s="2">
        <v>24313000</v>
      </c>
      <c r="L4267" s="2">
        <v>23768600</v>
      </c>
      <c r="M4267" s="2">
        <v>23548300</v>
      </c>
      <c r="N4267" s="2">
        <v>23600200</v>
      </c>
      <c r="O4267" s="2">
        <v>24040800</v>
      </c>
      <c r="P4267" s="2">
        <v>24675800</v>
      </c>
      <c r="Q4267" s="2">
        <v>25557100</v>
      </c>
      <c r="R4267" s="2">
        <v>26179200</v>
      </c>
      <c r="S4267" s="2">
        <v>26956800</v>
      </c>
      <c r="T4267" s="2">
        <v>28097300</v>
      </c>
      <c r="U4267" s="2">
        <v>28395400</v>
      </c>
      <c r="V4267" s="2">
        <v>29587700</v>
      </c>
      <c r="W4267" s="2">
        <v>30507800</v>
      </c>
      <c r="X4267" s="2">
        <v>31155800</v>
      </c>
      <c r="Y4267" s="2">
        <v>31298400</v>
      </c>
      <c r="Z4267" s="2">
        <v>31557600</v>
      </c>
      <c r="AA4267" s="2">
        <v>31894600</v>
      </c>
      <c r="AB4267" s="2">
        <v>31920500</v>
      </c>
      <c r="AC4267" s="2">
        <v>32218600</v>
      </c>
      <c r="AD4267" s="2">
        <v>32179700</v>
      </c>
      <c r="AE4267" s="2">
        <v>32140800</v>
      </c>
      <c r="AF4267" s="2">
        <v>32451800</v>
      </c>
    </row>
    <row r="4268" spans="1:32">
      <c r="A4268" t="s">
        <v>9871</v>
      </c>
      <c r="B4268" t="s">
        <v>19</v>
      </c>
      <c r="C4268" s="2">
        <v>87143000</v>
      </c>
      <c r="D4268" s="2">
        <v>117502000</v>
      </c>
      <c r="E4268" s="2">
        <v>136161000</v>
      </c>
      <c r="F4268" s="2">
        <v>90942100</v>
      </c>
      <c r="G4268" s="2">
        <v>77796700</v>
      </c>
      <c r="H4268" s="2">
        <v>72552000</v>
      </c>
      <c r="I4268" s="2">
        <v>68416700</v>
      </c>
      <c r="J4268" s="2">
        <v>65021100</v>
      </c>
      <c r="K4268" s="2">
        <v>63071100</v>
      </c>
      <c r="L4268" s="2">
        <v>61659100</v>
      </c>
      <c r="M4268" s="2">
        <v>61087500</v>
      </c>
      <c r="N4268" s="2">
        <v>61222000</v>
      </c>
      <c r="O4268" s="2">
        <v>62365100</v>
      </c>
      <c r="P4268" s="2">
        <v>64012500</v>
      </c>
      <c r="Q4268" s="2">
        <v>66298600</v>
      </c>
      <c r="R4268" s="2">
        <v>67912400</v>
      </c>
      <c r="S4268" s="2">
        <v>69929600</v>
      </c>
      <c r="T4268" s="2">
        <v>72888200</v>
      </c>
      <c r="U4268" s="2">
        <v>73661400</v>
      </c>
      <c r="V4268" s="2">
        <v>76754500</v>
      </c>
      <c r="W4268" s="2">
        <v>79141500</v>
      </c>
      <c r="X4268" s="2">
        <v>80822500</v>
      </c>
      <c r="Y4268" s="2">
        <v>81192300</v>
      </c>
      <c r="Z4268" s="2">
        <v>81864700</v>
      </c>
      <c r="AA4268" s="2">
        <v>82738800</v>
      </c>
      <c r="AB4268" s="2">
        <v>82806100</v>
      </c>
      <c r="AC4268" s="2">
        <v>83579300</v>
      </c>
      <c r="AD4268" s="2">
        <v>83478500</v>
      </c>
      <c r="AE4268" s="2">
        <v>83377600</v>
      </c>
      <c r="AF4268" s="2">
        <v>84184500</v>
      </c>
    </row>
    <row r="4269" spans="1:32">
      <c r="A4269" t="s">
        <v>9872</v>
      </c>
      <c r="B4269" t="s">
        <v>19</v>
      </c>
      <c r="C4269" s="2">
        <v>8786880</v>
      </c>
      <c r="D4269" s="2">
        <v>11848000</v>
      </c>
      <c r="E4269" s="2">
        <v>13729500</v>
      </c>
      <c r="F4269" s="2">
        <v>9169950</v>
      </c>
      <c r="G4269" s="2">
        <v>7844460</v>
      </c>
      <c r="H4269" s="2">
        <v>7315620</v>
      </c>
      <c r="I4269" s="2">
        <v>6898650</v>
      </c>
      <c r="J4269" s="2">
        <v>6556260</v>
      </c>
      <c r="K4269" s="2">
        <v>6359640</v>
      </c>
      <c r="L4269" s="2">
        <v>6217260</v>
      </c>
      <c r="M4269" s="2">
        <v>6159630</v>
      </c>
      <c r="N4269" s="2">
        <v>6173190</v>
      </c>
      <c r="O4269" s="2">
        <v>6288450</v>
      </c>
      <c r="P4269" s="2">
        <v>6454560</v>
      </c>
      <c r="Q4269" s="2">
        <v>6685080</v>
      </c>
      <c r="R4269" s="2">
        <v>6847800</v>
      </c>
      <c r="S4269" s="2">
        <v>7051200</v>
      </c>
      <c r="T4269" s="2">
        <v>7349520</v>
      </c>
      <c r="U4269" s="2">
        <v>7427490</v>
      </c>
      <c r="V4269" s="2">
        <v>7739370</v>
      </c>
      <c r="W4269" s="2">
        <v>7980060</v>
      </c>
      <c r="X4269" s="2">
        <v>8149560</v>
      </c>
      <c r="Y4269" s="2">
        <v>8186850</v>
      </c>
      <c r="Z4269" s="2">
        <v>8254650</v>
      </c>
      <c r="AA4269" s="2">
        <v>8342790</v>
      </c>
      <c r="AB4269" s="2">
        <v>8349570</v>
      </c>
      <c r="AC4269" s="2">
        <v>8427540</v>
      </c>
      <c r="AD4269" s="2">
        <v>8417370</v>
      </c>
      <c r="AE4269" s="2">
        <v>8407200</v>
      </c>
      <c r="AF4269" s="2">
        <v>8488560</v>
      </c>
    </row>
    <row r="4270" spans="1:32">
      <c r="A4270" t="s">
        <v>9873</v>
      </c>
      <c r="B4270" t="s">
        <v>19</v>
      </c>
      <c r="C4270" s="2">
        <v>5780160</v>
      </c>
      <c r="D4270" s="2">
        <v>7793850</v>
      </c>
      <c r="E4270" s="2">
        <v>9031500</v>
      </c>
      <c r="F4270" s="2">
        <v>6032150</v>
      </c>
      <c r="G4270" s="2">
        <v>5160220</v>
      </c>
      <c r="H4270" s="2">
        <v>4812340</v>
      </c>
      <c r="I4270" s="2">
        <v>4538050</v>
      </c>
      <c r="J4270" s="2">
        <v>4312820</v>
      </c>
      <c r="K4270" s="2">
        <v>4183480</v>
      </c>
      <c r="L4270" s="2">
        <v>4089820</v>
      </c>
      <c r="M4270" s="2">
        <v>4051910</v>
      </c>
      <c r="N4270" s="2">
        <v>4060830</v>
      </c>
      <c r="O4270" s="2">
        <v>4136650</v>
      </c>
      <c r="P4270" s="2">
        <v>4245920</v>
      </c>
      <c r="Q4270" s="2">
        <v>4397560</v>
      </c>
      <c r="R4270" s="2">
        <v>4504600</v>
      </c>
      <c r="S4270" s="2">
        <v>4638400</v>
      </c>
      <c r="T4270" s="2">
        <v>4834640</v>
      </c>
      <c r="U4270" s="2">
        <v>4885930</v>
      </c>
      <c r="V4270" s="2">
        <v>5091090</v>
      </c>
      <c r="W4270" s="2">
        <v>5249420</v>
      </c>
      <c r="X4270" s="2">
        <v>5360920</v>
      </c>
      <c r="Y4270" s="2">
        <v>5385450</v>
      </c>
      <c r="Z4270" s="2">
        <v>5430050</v>
      </c>
      <c r="AA4270" s="2">
        <v>5488030</v>
      </c>
      <c r="AB4270" s="2">
        <v>5492490</v>
      </c>
      <c r="AC4270" s="2">
        <v>5543780</v>
      </c>
      <c r="AD4270" s="2">
        <v>5537090</v>
      </c>
      <c r="AE4270" s="2">
        <v>5530400</v>
      </c>
      <c r="AF4270" s="2">
        <v>5583920</v>
      </c>
    </row>
    <row r="4271" spans="1:32">
      <c r="A4271" t="s">
        <v>9874</v>
      </c>
      <c r="B4271" t="s">
        <v>19</v>
      </c>
      <c r="C4271" s="2">
        <v>77760000</v>
      </c>
      <c r="D4271" s="2">
        <v>104850000</v>
      </c>
      <c r="E4271" s="2">
        <v>121500000</v>
      </c>
      <c r="F4271" s="2">
        <v>81150000</v>
      </c>
      <c r="G4271" s="2">
        <v>69420000</v>
      </c>
      <c r="H4271" s="2">
        <v>64740000</v>
      </c>
      <c r="I4271" s="2">
        <v>61050000</v>
      </c>
      <c r="J4271" s="2">
        <v>58020000</v>
      </c>
      <c r="K4271" s="2">
        <v>56280000</v>
      </c>
      <c r="L4271" s="2">
        <v>55020000</v>
      </c>
      <c r="M4271" s="2">
        <v>54510000</v>
      </c>
      <c r="N4271" s="2">
        <v>54630000</v>
      </c>
      <c r="O4271" s="2">
        <v>55650000</v>
      </c>
      <c r="P4271" s="2">
        <v>57120000</v>
      </c>
      <c r="Q4271" s="2">
        <v>59160000</v>
      </c>
      <c r="R4271" s="2">
        <v>60600000</v>
      </c>
      <c r="S4271" s="2">
        <v>62400000</v>
      </c>
      <c r="T4271" s="2">
        <v>65040000</v>
      </c>
      <c r="U4271" s="2">
        <v>65730000</v>
      </c>
      <c r="V4271" s="2">
        <v>68490000</v>
      </c>
      <c r="W4271" s="2">
        <v>70620000</v>
      </c>
      <c r="X4271" s="2">
        <v>72120000</v>
      </c>
      <c r="Y4271" s="2">
        <v>72450000</v>
      </c>
      <c r="Z4271" s="2">
        <v>73050000</v>
      </c>
      <c r="AA4271" s="2">
        <v>73830000</v>
      </c>
      <c r="AB4271" s="2">
        <v>73890000</v>
      </c>
      <c r="AC4271" s="2">
        <v>74580000</v>
      </c>
      <c r="AD4271" s="2">
        <v>74490000</v>
      </c>
      <c r="AE4271" s="2">
        <v>74400000</v>
      </c>
      <c r="AF4271" s="2">
        <v>75120000</v>
      </c>
    </row>
    <row r="4272" spans="1:32">
      <c r="A4272" t="s">
        <v>9875</v>
      </c>
      <c r="B4272" t="s">
        <v>19</v>
      </c>
      <c r="C4272" s="2">
        <v>15552000</v>
      </c>
      <c r="D4272" s="2">
        <v>20970000</v>
      </c>
      <c r="E4272" s="2">
        <v>24300000</v>
      </c>
      <c r="F4272" s="2">
        <v>16230000</v>
      </c>
      <c r="G4272" s="2">
        <v>13884000</v>
      </c>
      <c r="H4272" s="2">
        <v>12948000</v>
      </c>
      <c r="I4272" s="2">
        <v>12210000</v>
      </c>
      <c r="J4272" s="2">
        <v>11604000</v>
      </c>
      <c r="K4272" s="2">
        <v>11256000</v>
      </c>
      <c r="L4272" s="2">
        <v>11004000</v>
      </c>
      <c r="M4272" s="2">
        <v>10902000</v>
      </c>
      <c r="N4272" s="2">
        <v>10926000</v>
      </c>
      <c r="O4272" s="2">
        <v>11130000</v>
      </c>
      <c r="P4272" s="2">
        <v>11424000</v>
      </c>
      <c r="Q4272" s="2">
        <v>11832000</v>
      </c>
      <c r="R4272" s="2">
        <v>12120000</v>
      </c>
      <c r="S4272" s="2">
        <v>12480000</v>
      </c>
      <c r="T4272" s="2">
        <v>13008000</v>
      </c>
      <c r="U4272" s="2">
        <v>13146000</v>
      </c>
      <c r="V4272" s="2">
        <v>13698000</v>
      </c>
      <c r="W4272" s="2">
        <v>14124000</v>
      </c>
      <c r="X4272" s="2">
        <v>14424000</v>
      </c>
      <c r="Y4272" s="2">
        <v>14490000</v>
      </c>
      <c r="Z4272" s="2">
        <v>14610000</v>
      </c>
      <c r="AA4272" s="2">
        <v>14766000</v>
      </c>
      <c r="AB4272" s="2">
        <v>14778000</v>
      </c>
      <c r="AC4272" s="2">
        <v>14916000</v>
      </c>
      <c r="AD4272" s="2">
        <v>14898000</v>
      </c>
      <c r="AE4272" s="2">
        <v>14880000</v>
      </c>
      <c r="AF4272" s="2">
        <v>15024000</v>
      </c>
    </row>
    <row r="4273" spans="1:32">
      <c r="A4273" t="s">
        <v>9876</v>
      </c>
      <c r="B4273" t="s">
        <v>19</v>
      </c>
      <c r="C4273">
        <v>0</v>
      </c>
      <c r="D4273">
        <v>0</v>
      </c>
      <c r="E4273">
        <v>0</v>
      </c>
      <c r="F4273">
        <v>0</v>
      </c>
      <c r="G4273">
        <v>0</v>
      </c>
      <c r="H4273">
        <v>0</v>
      </c>
      <c r="I4273">
        <v>0</v>
      </c>
      <c r="J4273">
        <v>0</v>
      </c>
      <c r="K4273">
        <v>0</v>
      </c>
      <c r="L4273">
        <v>0</v>
      </c>
      <c r="M4273">
        <v>0</v>
      </c>
      <c r="N4273">
        <v>0</v>
      </c>
      <c r="O4273">
        <v>0</v>
      </c>
      <c r="P4273">
        <v>0</v>
      </c>
      <c r="Q4273">
        <v>0</v>
      </c>
      <c r="R4273">
        <v>0</v>
      </c>
      <c r="S4273">
        <v>0</v>
      </c>
      <c r="T4273">
        <v>0</v>
      </c>
      <c r="U4273">
        <v>0</v>
      </c>
      <c r="V4273">
        <v>0</v>
      </c>
      <c r="W4273">
        <v>0</v>
      </c>
      <c r="X4273">
        <v>0</v>
      </c>
      <c r="Y4273">
        <v>0</v>
      </c>
      <c r="Z4273">
        <v>0</v>
      </c>
      <c r="AA4273">
        <v>0</v>
      </c>
      <c r="AB4273">
        <v>0</v>
      </c>
      <c r="AC4273">
        <v>0</v>
      </c>
      <c r="AD4273">
        <v>0</v>
      </c>
      <c r="AE4273">
        <v>0</v>
      </c>
      <c r="AF4273">
        <v>0</v>
      </c>
    </row>
    <row r="4274" spans="1:32">
      <c r="A4274" t="s">
        <v>9877</v>
      </c>
      <c r="B4274" t="s">
        <v>19</v>
      </c>
      <c r="C4274">
        <v>0</v>
      </c>
      <c r="D4274">
        <v>0</v>
      </c>
      <c r="E4274">
        <v>0</v>
      </c>
      <c r="F4274">
        <v>0</v>
      </c>
      <c r="G4274">
        <v>0</v>
      </c>
      <c r="H4274">
        <v>0</v>
      </c>
      <c r="I4274">
        <v>0</v>
      </c>
      <c r="J4274">
        <v>0</v>
      </c>
      <c r="K4274">
        <v>0</v>
      </c>
      <c r="L4274">
        <v>0</v>
      </c>
      <c r="M4274">
        <v>0</v>
      </c>
      <c r="N4274">
        <v>0</v>
      </c>
      <c r="O4274">
        <v>0</v>
      </c>
      <c r="P4274">
        <v>0</v>
      </c>
      <c r="Q4274">
        <v>0</v>
      </c>
      <c r="R4274">
        <v>0</v>
      </c>
      <c r="S4274">
        <v>0</v>
      </c>
      <c r="T4274">
        <v>0</v>
      </c>
      <c r="U4274">
        <v>0</v>
      </c>
      <c r="V4274">
        <v>0</v>
      </c>
      <c r="W4274">
        <v>0</v>
      </c>
      <c r="X4274">
        <v>0</v>
      </c>
      <c r="Y4274">
        <v>0</v>
      </c>
      <c r="Z4274">
        <v>0</v>
      </c>
      <c r="AA4274">
        <v>0</v>
      </c>
      <c r="AB4274">
        <v>0</v>
      </c>
      <c r="AC4274">
        <v>0</v>
      </c>
      <c r="AD4274">
        <v>0</v>
      </c>
      <c r="AE4274">
        <v>0</v>
      </c>
      <c r="AF4274">
        <v>0</v>
      </c>
    </row>
    <row r="4275" spans="1:32">
      <c r="A4275" t="s">
        <v>9878</v>
      </c>
      <c r="B4275" t="s">
        <v>19</v>
      </c>
      <c r="C4275">
        <v>0</v>
      </c>
      <c r="D4275">
        <v>0</v>
      </c>
      <c r="E4275">
        <v>0</v>
      </c>
      <c r="F4275">
        <v>0</v>
      </c>
      <c r="G4275">
        <v>0</v>
      </c>
      <c r="H4275">
        <v>0</v>
      </c>
      <c r="I4275">
        <v>0</v>
      </c>
      <c r="J4275">
        <v>0</v>
      </c>
      <c r="K4275">
        <v>0</v>
      </c>
      <c r="L4275">
        <v>0</v>
      </c>
      <c r="M4275">
        <v>0</v>
      </c>
      <c r="N4275">
        <v>0</v>
      </c>
      <c r="O4275">
        <v>0</v>
      </c>
      <c r="P4275">
        <v>0</v>
      </c>
      <c r="Q4275">
        <v>0</v>
      </c>
      <c r="R4275">
        <v>0</v>
      </c>
      <c r="S4275">
        <v>0</v>
      </c>
      <c r="T4275">
        <v>0</v>
      </c>
      <c r="U4275">
        <v>0</v>
      </c>
      <c r="V4275">
        <v>0</v>
      </c>
      <c r="W4275">
        <v>0</v>
      </c>
      <c r="X4275">
        <v>0</v>
      </c>
      <c r="Y4275">
        <v>0</v>
      </c>
      <c r="Z4275">
        <v>0</v>
      </c>
      <c r="AA4275">
        <v>0</v>
      </c>
      <c r="AB4275">
        <v>0</v>
      </c>
      <c r="AC4275">
        <v>0</v>
      </c>
      <c r="AD4275">
        <v>0</v>
      </c>
      <c r="AE4275">
        <v>0</v>
      </c>
      <c r="AF4275">
        <v>0</v>
      </c>
    </row>
    <row r="4276" spans="1:32">
      <c r="A4276" t="s">
        <v>9879</v>
      </c>
      <c r="B4276" t="s">
        <v>19</v>
      </c>
      <c r="C4276">
        <v>0</v>
      </c>
      <c r="D4276">
        <v>0</v>
      </c>
      <c r="E4276">
        <v>0</v>
      </c>
      <c r="F4276">
        <v>0</v>
      </c>
      <c r="G4276">
        <v>0</v>
      </c>
      <c r="H4276">
        <v>0</v>
      </c>
      <c r="I4276">
        <v>0</v>
      </c>
      <c r="J4276">
        <v>0</v>
      </c>
      <c r="K4276">
        <v>0</v>
      </c>
      <c r="L4276">
        <v>0</v>
      </c>
      <c r="M4276">
        <v>0</v>
      </c>
      <c r="N4276">
        <v>0</v>
      </c>
      <c r="O4276">
        <v>0</v>
      </c>
      <c r="P4276">
        <v>0</v>
      </c>
      <c r="Q4276">
        <v>0</v>
      </c>
      <c r="R4276">
        <v>0</v>
      </c>
      <c r="S4276">
        <v>0</v>
      </c>
      <c r="T4276">
        <v>0</v>
      </c>
      <c r="U4276">
        <v>0</v>
      </c>
      <c r="V4276">
        <v>0</v>
      </c>
      <c r="W4276">
        <v>0</v>
      </c>
      <c r="X4276">
        <v>0</v>
      </c>
      <c r="Y4276">
        <v>0</v>
      </c>
      <c r="Z4276">
        <v>0</v>
      </c>
      <c r="AA4276">
        <v>0</v>
      </c>
      <c r="AB4276">
        <v>0</v>
      </c>
      <c r="AC4276">
        <v>0</v>
      </c>
      <c r="AD4276">
        <v>0</v>
      </c>
      <c r="AE4276">
        <v>0</v>
      </c>
      <c r="AF4276">
        <v>0</v>
      </c>
    </row>
    <row r="4277" spans="1:32">
      <c r="A4277" t="s">
        <v>9880</v>
      </c>
      <c r="B4277" t="s">
        <v>19</v>
      </c>
      <c r="C4277">
        <v>0</v>
      </c>
      <c r="D4277">
        <v>0</v>
      </c>
      <c r="E4277">
        <v>0</v>
      </c>
      <c r="F4277">
        <v>0</v>
      </c>
      <c r="G4277">
        <v>0</v>
      </c>
      <c r="H4277">
        <v>0</v>
      </c>
      <c r="I4277">
        <v>0</v>
      </c>
      <c r="J4277">
        <v>0</v>
      </c>
      <c r="K4277">
        <v>0</v>
      </c>
      <c r="L4277">
        <v>0</v>
      </c>
      <c r="M4277">
        <v>0</v>
      </c>
      <c r="N4277">
        <v>0</v>
      </c>
      <c r="O4277">
        <v>0</v>
      </c>
      <c r="P4277">
        <v>0</v>
      </c>
      <c r="Q4277">
        <v>0</v>
      </c>
      <c r="R4277">
        <v>0</v>
      </c>
      <c r="S4277">
        <v>0</v>
      </c>
      <c r="T4277">
        <v>0</v>
      </c>
      <c r="U4277">
        <v>0</v>
      </c>
      <c r="V4277">
        <v>0</v>
      </c>
      <c r="W4277">
        <v>0</v>
      </c>
      <c r="X4277">
        <v>0</v>
      </c>
      <c r="Y4277">
        <v>0</v>
      </c>
      <c r="Z4277">
        <v>0</v>
      </c>
      <c r="AA4277">
        <v>0</v>
      </c>
      <c r="AB4277">
        <v>0</v>
      </c>
      <c r="AC4277">
        <v>0</v>
      </c>
      <c r="AD4277">
        <v>0</v>
      </c>
      <c r="AE4277">
        <v>0</v>
      </c>
      <c r="AF4277">
        <v>0</v>
      </c>
    </row>
    <row r="4278" spans="1:32">
      <c r="A4278" t="s">
        <v>9881</v>
      </c>
      <c r="B4278" t="s">
        <v>19</v>
      </c>
      <c r="C4278">
        <v>0</v>
      </c>
      <c r="D4278">
        <v>0</v>
      </c>
      <c r="E4278">
        <v>0</v>
      </c>
      <c r="F4278">
        <v>0</v>
      </c>
      <c r="G4278">
        <v>0</v>
      </c>
      <c r="H4278">
        <v>0</v>
      </c>
      <c r="I4278">
        <v>0</v>
      </c>
      <c r="J4278">
        <v>0</v>
      </c>
      <c r="K4278">
        <v>0</v>
      </c>
      <c r="L4278">
        <v>0</v>
      </c>
      <c r="M4278">
        <v>0</v>
      </c>
      <c r="N4278">
        <v>0</v>
      </c>
      <c r="O4278">
        <v>0</v>
      </c>
      <c r="P4278">
        <v>0</v>
      </c>
      <c r="Q4278">
        <v>0</v>
      </c>
      <c r="R4278">
        <v>0</v>
      </c>
      <c r="S4278">
        <v>0</v>
      </c>
      <c r="T4278">
        <v>0</v>
      </c>
      <c r="U4278">
        <v>0</v>
      </c>
      <c r="V4278">
        <v>0</v>
      </c>
      <c r="W4278">
        <v>0</v>
      </c>
      <c r="X4278">
        <v>0</v>
      </c>
      <c r="Y4278">
        <v>0</v>
      </c>
      <c r="Z4278">
        <v>0</v>
      </c>
      <c r="AA4278">
        <v>0</v>
      </c>
      <c r="AB4278">
        <v>0</v>
      </c>
      <c r="AC4278">
        <v>0</v>
      </c>
      <c r="AD4278">
        <v>0</v>
      </c>
      <c r="AE4278">
        <v>0</v>
      </c>
      <c r="AF4278">
        <v>0</v>
      </c>
    </row>
    <row r="4279" spans="1:32">
      <c r="A4279" t="s">
        <v>9882</v>
      </c>
      <c r="B4279" t="s">
        <v>19</v>
      </c>
      <c r="C4279">
        <v>0</v>
      </c>
      <c r="D4279">
        <v>0</v>
      </c>
      <c r="E4279">
        <v>0</v>
      </c>
      <c r="F4279">
        <v>0</v>
      </c>
      <c r="G4279">
        <v>0</v>
      </c>
      <c r="H4279">
        <v>0</v>
      </c>
      <c r="I4279">
        <v>0</v>
      </c>
      <c r="J4279">
        <v>0</v>
      </c>
      <c r="K4279">
        <v>0</v>
      </c>
      <c r="L4279">
        <v>0</v>
      </c>
      <c r="M4279">
        <v>0</v>
      </c>
      <c r="N4279">
        <v>0</v>
      </c>
      <c r="O4279">
        <v>0</v>
      </c>
      <c r="P4279">
        <v>0</v>
      </c>
      <c r="Q4279">
        <v>0</v>
      </c>
      <c r="R4279">
        <v>0</v>
      </c>
      <c r="S4279">
        <v>0</v>
      </c>
      <c r="T4279">
        <v>0</v>
      </c>
      <c r="U4279">
        <v>0</v>
      </c>
      <c r="V4279">
        <v>0</v>
      </c>
      <c r="W4279">
        <v>0</v>
      </c>
      <c r="X4279">
        <v>0</v>
      </c>
      <c r="Y4279">
        <v>0</v>
      </c>
      <c r="Z4279">
        <v>0</v>
      </c>
      <c r="AA4279">
        <v>0</v>
      </c>
      <c r="AB4279">
        <v>0</v>
      </c>
      <c r="AC4279">
        <v>0</v>
      </c>
      <c r="AD4279">
        <v>0</v>
      </c>
      <c r="AE4279">
        <v>0</v>
      </c>
      <c r="AF4279">
        <v>0</v>
      </c>
    </row>
    <row r="4280" spans="1:32">
      <c r="A4280" t="s">
        <v>9883</v>
      </c>
      <c r="B4280" t="s">
        <v>19</v>
      </c>
      <c r="C4280">
        <v>0</v>
      </c>
      <c r="D4280">
        <v>0</v>
      </c>
      <c r="E4280">
        <v>0</v>
      </c>
      <c r="F4280">
        <v>0</v>
      </c>
      <c r="G4280">
        <v>0</v>
      </c>
      <c r="H4280">
        <v>0</v>
      </c>
      <c r="I4280">
        <v>0</v>
      </c>
      <c r="J4280">
        <v>0</v>
      </c>
      <c r="K4280">
        <v>0</v>
      </c>
      <c r="L4280">
        <v>0</v>
      </c>
      <c r="M4280">
        <v>0</v>
      </c>
      <c r="N4280">
        <v>0</v>
      </c>
      <c r="O4280">
        <v>0</v>
      </c>
      <c r="P4280">
        <v>0</v>
      </c>
      <c r="Q4280">
        <v>0</v>
      </c>
      <c r="R4280">
        <v>0</v>
      </c>
      <c r="S4280">
        <v>0</v>
      </c>
      <c r="T4280">
        <v>0</v>
      </c>
      <c r="U4280">
        <v>0</v>
      </c>
      <c r="V4280">
        <v>0</v>
      </c>
      <c r="W4280">
        <v>0</v>
      </c>
      <c r="X4280">
        <v>0</v>
      </c>
      <c r="Y4280">
        <v>0</v>
      </c>
      <c r="Z4280">
        <v>0</v>
      </c>
      <c r="AA4280">
        <v>0</v>
      </c>
      <c r="AB4280">
        <v>0</v>
      </c>
      <c r="AC4280">
        <v>0</v>
      </c>
      <c r="AD4280">
        <v>0</v>
      </c>
      <c r="AE4280">
        <v>0</v>
      </c>
      <c r="AF4280">
        <v>0</v>
      </c>
    </row>
    <row r="4281" spans="1:32">
      <c r="A4281" t="s">
        <v>9884</v>
      </c>
      <c r="B4281" t="s">
        <v>19</v>
      </c>
      <c r="C4281">
        <v>0</v>
      </c>
      <c r="D4281">
        <v>0</v>
      </c>
      <c r="E4281">
        <v>0</v>
      </c>
      <c r="F4281">
        <v>0</v>
      </c>
      <c r="G4281">
        <v>0</v>
      </c>
      <c r="H4281">
        <v>0</v>
      </c>
      <c r="I4281">
        <v>0</v>
      </c>
      <c r="J4281">
        <v>0</v>
      </c>
      <c r="K4281">
        <v>0</v>
      </c>
      <c r="L4281">
        <v>0</v>
      </c>
      <c r="M4281">
        <v>0</v>
      </c>
      <c r="N4281">
        <v>0</v>
      </c>
      <c r="O4281">
        <v>0</v>
      </c>
      <c r="P4281">
        <v>0</v>
      </c>
      <c r="Q4281">
        <v>0</v>
      </c>
      <c r="R4281">
        <v>0</v>
      </c>
      <c r="S4281">
        <v>0</v>
      </c>
      <c r="T4281">
        <v>0</v>
      </c>
      <c r="U4281">
        <v>0</v>
      </c>
      <c r="V4281">
        <v>0</v>
      </c>
      <c r="W4281">
        <v>0</v>
      </c>
      <c r="X4281">
        <v>0</v>
      </c>
      <c r="Y4281">
        <v>0</v>
      </c>
      <c r="Z4281">
        <v>0</v>
      </c>
      <c r="AA4281">
        <v>0</v>
      </c>
      <c r="AB4281">
        <v>0</v>
      </c>
      <c r="AC4281">
        <v>0</v>
      </c>
      <c r="AD4281">
        <v>0</v>
      </c>
      <c r="AE4281">
        <v>0</v>
      </c>
      <c r="AF4281">
        <v>0</v>
      </c>
    </row>
    <row r="4282" spans="1:32">
      <c r="A4282" t="s">
        <v>9885</v>
      </c>
      <c r="B4282" t="s">
        <v>19</v>
      </c>
      <c r="C4282">
        <v>0</v>
      </c>
      <c r="D4282">
        <v>0</v>
      </c>
      <c r="E4282">
        <v>0</v>
      </c>
      <c r="F4282">
        <v>0</v>
      </c>
      <c r="G4282">
        <v>0</v>
      </c>
      <c r="H4282">
        <v>0</v>
      </c>
      <c r="I4282">
        <v>0</v>
      </c>
      <c r="J4282">
        <v>0</v>
      </c>
      <c r="K4282">
        <v>0</v>
      </c>
      <c r="L4282">
        <v>0</v>
      </c>
      <c r="M4282">
        <v>0</v>
      </c>
      <c r="N4282">
        <v>0</v>
      </c>
      <c r="O4282">
        <v>0</v>
      </c>
      <c r="P4282">
        <v>0</v>
      </c>
      <c r="Q4282">
        <v>0</v>
      </c>
      <c r="R4282">
        <v>0</v>
      </c>
      <c r="S4282">
        <v>0</v>
      </c>
      <c r="T4282">
        <v>0</v>
      </c>
      <c r="U4282">
        <v>0</v>
      </c>
      <c r="V4282">
        <v>0</v>
      </c>
      <c r="W4282">
        <v>0</v>
      </c>
      <c r="X4282">
        <v>0</v>
      </c>
      <c r="Y4282">
        <v>0</v>
      </c>
      <c r="Z4282">
        <v>0</v>
      </c>
      <c r="AA4282">
        <v>0</v>
      </c>
      <c r="AB4282">
        <v>0</v>
      </c>
      <c r="AC4282">
        <v>0</v>
      </c>
      <c r="AD4282">
        <v>0</v>
      </c>
      <c r="AE4282">
        <v>0</v>
      </c>
      <c r="AF4282">
        <v>0</v>
      </c>
    </row>
    <row r="4283" spans="1:32">
      <c r="A4283" t="s">
        <v>9886</v>
      </c>
      <c r="B4283" t="s">
        <v>19</v>
      </c>
      <c r="C4283">
        <v>0</v>
      </c>
      <c r="D4283">
        <v>0</v>
      </c>
      <c r="E4283">
        <v>0</v>
      </c>
      <c r="F4283">
        <v>0</v>
      </c>
      <c r="G4283">
        <v>0</v>
      </c>
      <c r="H4283">
        <v>0</v>
      </c>
      <c r="I4283">
        <v>0</v>
      </c>
      <c r="J4283">
        <v>0</v>
      </c>
      <c r="K4283">
        <v>0</v>
      </c>
      <c r="L4283">
        <v>0</v>
      </c>
      <c r="M4283">
        <v>0</v>
      </c>
      <c r="N4283">
        <v>0</v>
      </c>
      <c r="O4283">
        <v>0</v>
      </c>
      <c r="P4283">
        <v>0</v>
      </c>
      <c r="Q4283">
        <v>0</v>
      </c>
      <c r="R4283">
        <v>0</v>
      </c>
      <c r="S4283">
        <v>0</v>
      </c>
      <c r="T4283">
        <v>0</v>
      </c>
      <c r="U4283">
        <v>0</v>
      </c>
      <c r="V4283">
        <v>0</v>
      </c>
      <c r="W4283">
        <v>0</v>
      </c>
      <c r="X4283">
        <v>0</v>
      </c>
      <c r="Y4283">
        <v>0</v>
      </c>
      <c r="Z4283">
        <v>0</v>
      </c>
      <c r="AA4283">
        <v>0</v>
      </c>
      <c r="AB4283">
        <v>0</v>
      </c>
      <c r="AC4283">
        <v>0</v>
      </c>
      <c r="AD4283">
        <v>0</v>
      </c>
      <c r="AE4283">
        <v>0</v>
      </c>
      <c r="AF4283">
        <v>0</v>
      </c>
    </row>
    <row r="4284" spans="1:32">
      <c r="A4284" t="s">
        <v>9887</v>
      </c>
      <c r="B4284" t="s">
        <v>19</v>
      </c>
      <c r="C4284">
        <v>0</v>
      </c>
      <c r="D4284">
        <v>0</v>
      </c>
      <c r="E4284">
        <v>0</v>
      </c>
      <c r="F4284">
        <v>0</v>
      </c>
      <c r="G4284">
        <v>0</v>
      </c>
      <c r="H4284">
        <v>0</v>
      </c>
      <c r="I4284">
        <v>0</v>
      </c>
      <c r="J4284">
        <v>0</v>
      </c>
      <c r="K4284">
        <v>0</v>
      </c>
      <c r="L4284">
        <v>0</v>
      </c>
      <c r="M4284">
        <v>0</v>
      </c>
      <c r="N4284">
        <v>0</v>
      </c>
      <c r="O4284">
        <v>0</v>
      </c>
      <c r="P4284">
        <v>0</v>
      </c>
      <c r="Q4284">
        <v>0</v>
      </c>
      <c r="R4284">
        <v>0</v>
      </c>
      <c r="S4284">
        <v>0</v>
      </c>
      <c r="T4284">
        <v>0</v>
      </c>
      <c r="U4284">
        <v>0</v>
      </c>
      <c r="V4284">
        <v>0</v>
      </c>
      <c r="W4284">
        <v>0</v>
      </c>
      <c r="X4284">
        <v>0</v>
      </c>
      <c r="Y4284">
        <v>0</v>
      </c>
      <c r="Z4284">
        <v>0</v>
      </c>
      <c r="AA4284">
        <v>0</v>
      </c>
      <c r="AB4284">
        <v>0</v>
      </c>
      <c r="AC4284">
        <v>0</v>
      </c>
      <c r="AD4284">
        <v>0</v>
      </c>
      <c r="AE4284">
        <v>0</v>
      </c>
      <c r="AF4284">
        <v>0</v>
      </c>
    </row>
    <row r="4285" spans="1:32">
      <c r="A4285" t="s">
        <v>9888</v>
      </c>
      <c r="B4285" t="s">
        <v>19</v>
      </c>
      <c r="C4285">
        <v>0</v>
      </c>
      <c r="D4285">
        <v>0</v>
      </c>
      <c r="E4285">
        <v>0</v>
      </c>
      <c r="F4285">
        <v>0</v>
      </c>
      <c r="G4285">
        <v>0</v>
      </c>
      <c r="H4285">
        <v>0</v>
      </c>
      <c r="I4285">
        <v>0</v>
      </c>
      <c r="J4285">
        <v>0</v>
      </c>
      <c r="K4285">
        <v>0</v>
      </c>
      <c r="L4285">
        <v>0</v>
      </c>
      <c r="M4285">
        <v>0</v>
      </c>
      <c r="N4285">
        <v>0</v>
      </c>
      <c r="O4285">
        <v>0</v>
      </c>
      <c r="P4285">
        <v>0</v>
      </c>
      <c r="Q4285">
        <v>0</v>
      </c>
      <c r="R4285">
        <v>0</v>
      </c>
      <c r="S4285">
        <v>0</v>
      </c>
      <c r="T4285">
        <v>0</v>
      </c>
      <c r="U4285">
        <v>0</v>
      </c>
      <c r="V4285">
        <v>0</v>
      </c>
      <c r="W4285">
        <v>0</v>
      </c>
      <c r="X4285">
        <v>0</v>
      </c>
      <c r="Y4285">
        <v>0</v>
      </c>
      <c r="Z4285">
        <v>0</v>
      </c>
      <c r="AA4285">
        <v>0</v>
      </c>
      <c r="AB4285">
        <v>0</v>
      </c>
      <c r="AC4285">
        <v>0</v>
      </c>
      <c r="AD4285">
        <v>0</v>
      </c>
      <c r="AE4285">
        <v>0</v>
      </c>
      <c r="AF4285">
        <v>0</v>
      </c>
    </row>
    <row r="4286" spans="1:32">
      <c r="A4286" t="s">
        <v>9889</v>
      </c>
      <c r="B4286" t="s">
        <v>19</v>
      </c>
      <c r="C4286" s="2">
        <v>258223000000</v>
      </c>
      <c r="D4286" s="2">
        <v>383537000000</v>
      </c>
      <c r="E4286" s="2">
        <v>386996000000</v>
      </c>
      <c r="F4286" s="2">
        <v>273604000000</v>
      </c>
      <c r="G4286" s="2">
        <v>232990000000</v>
      </c>
      <c r="H4286" s="2">
        <v>180778000000</v>
      </c>
      <c r="I4286" s="2">
        <v>143244000000</v>
      </c>
      <c r="J4286" s="2">
        <v>118362000000</v>
      </c>
      <c r="K4286" s="2">
        <v>115570000000</v>
      </c>
      <c r="L4286" s="2">
        <v>115475000000</v>
      </c>
      <c r="M4286" s="2">
        <v>117956000000</v>
      </c>
      <c r="N4286" s="2">
        <v>121675000000</v>
      </c>
      <c r="O4286" s="2">
        <v>127498000000</v>
      </c>
      <c r="P4286" s="2">
        <v>132680000000</v>
      </c>
      <c r="Q4286" s="2">
        <v>137502000000</v>
      </c>
      <c r="R4286" s="2">
        <v>138754000000</v>
      </c>
      <c r="S4286" s="2">
        <v>141203000000</v>
      </c>
      <c r="T4286" s="2">
        <v>146121000000</v>
      </c>
      <c r="U4286" s="2">
        <v>144801000000</v>
      </c>
      <c r="V4286" s="2">
        <v>151337000000</v>
      </c>
      <c r="W4286" s="2">
        <v>155197000000</v>
      </c>
      <c r="X4286" s="2">
        <v>156569000000</v>
      </c>
      <c r="Y4286" s="2">
        <v>155240000000</v>
      </c>
      <c r="Z4286" s="2">
        <v>154967000000</v>
      </c>
      <c r="AA4286" s="2">
        <v>155131000000</v>
      </c>
      <c r="AB4286" s="2">
        <v>154602000000</v>
      </c>
      <c r="AC4286" s="2">
        <v>155139000000</v>
      </c>
      <c r="AD4286" s="2">
        <v>153658000000</v>
      </c>
      <c r="AE4286" s="2">
        <v>151898000000</v>
      </c>
      <c r="AF4286" s="2">
        <v>153739000000</v>
      </c>
    </row>
    <row r="4287" spans="1:32">
      <c r="A4287" t="s">
        <v>9890</v>
      </c>
      <c r="B4287" t="s">
        <v>19</v>
      </c>
      <c r="C4287" s="2">
        <v>4789680</v>
      </c>
      <c r="D4287" s="2">
        <v>7114070</v>
      </c>
      <c r="E4287" s="2">
        <v>7178240</v>
      </c>
      <c r="F4287" s="2">
        <v>5074960</v>
      </c>
      <c r="G4287" s="2">
        <v>4321630</v>
      </c>
      <c r="H4287" s="2">
        <v>3353180</v>
      </c>
      <c r="I4287" s="2">
        <v>2656970</v>
      </c>
      <c r="J4287" s="2">
        <v>2195440</v>
      </c>
      <c r="K4287" s="2">
        <v>2143660</v>
      </c>
      <c r="L4287" s="2">
        <v>2141900</v>
      </c>
      <c r="M4287" s="2">
        <v>2187910</v>
      </c>
      <c r="N4287" s="2">
        <v>2256900</v>
      </c>
      <c r="O4287" s="2">
        <v>2364910</v>
      </c>
      <c r="P4287" s="2">
        <v>2461040</v>
      </c>
      <c r="Q4287" s="2">
        <v>2550470</v>
      </c>
      <c r="R4287" s="2">
        <v>2573690</v>
      </c>
      <c r="S4287" s="2">
        <v>2619120</v>
      </c>
      <c r="T4287" s="2">
        <v>2710340</v>
      </c>
      <c r="U4287" s="2">
        <v>2685860</v>
      </c>
      <c r="V4287" s="2">
        <v>2807100</v>
      </c>
      <c r="W4287" s="2">
        <v>2878680</v>
      </c>
      <c r="X4287" s="2">
        <v>2904140</v>
      </c>
      <c r="Y4287" s="2">
        <v>2879480</v>
      </c>
      <c r="Z4287" s="2">
        <v>2874420</v>
      </c>
      <c r="AA4287" s="2">
        <v>2877460</v>
      </c>
      <c r="AB4287" s="2">
        <v>2867650</v>
      </c>
      <c r="AC4287" s="2">
        <v>2877600</v>
      </c>
      <c r="AD4287" s="2">
        <v>2850150</v>
      </c>
      <c r="AE4287" s="2">
        <v>2817500</v>
      </c>
      <c r="AF4287" s="2">
        <v>2851650</v>
      </c>
    </row>
    <row r="4288" spans="1:32">
      <c r="A4288" t="s">
        <v>9891</v>
      </c>
      <c r="B4288" t="s">
        <v>19</v>
      </c>
      <c r="C4288" s="2">
        <v>23604600</v>
      </c>
      <c r="D4288" s="2">
        <v>35059700</v>
      </c>
      <c r="E4288" s="2">
        <v>35375900</v>
      </c>
      <c r="F4288" s="2">
        <v>25010500</v>
      </c>
      <c r="G4288" s="2">
        <v>21297900</v>
      </c>
      <c r="H4288" s="2">
        <v>16525200</v>
      </c>
      <c r="I4288" s="2">
        <v>13094100</v>
      </c>
      <c r="J4288" s="2">
        <v>10819600</v>
      </c>
      <c r="K4288" s="2">
        <v>10564400</v>
      </c>
      <c r="L4288" s="2">
        <v>10555800</v>
      </c>
      <c r="M4288" s="2">
        <v>10782500</v>
      </c>
      <c r="N4288" s="2">
        <v>11122500</v>
      </c>
      <c r="O4288" s="2">
        <v>11654800</v>
      </c>
      <c r="P4288" s="2">
        <v>12128500</v>
      </c>
      <c r="Q4288" s="2">
        <v>12569300</v>
      </c>
      <c r="R4288" s="2">
        <v>12683700</v>
      </c>
      <c r="S4288" s="2">
        <v>12907600</v>
      </c>
      <c r="T4288" s="2">
        <v>13357100</v>
      </c>
      <c r="U4288" s="2">
        <v>13236500</v>
      </c>
      <c r="V4288" s="2">
        <v>13834000</v>
      </c>
      <c r="W4288" s="2">
        <v>14186700</v>
      </c>
      <c r="X4288" s="2">
        <v>14312200</v>
      </c>
      <c r="Y4288" s="2">
        <v>14190700</v>
      </c>
      <c r="Z4288" s="2">
        <v>14165700</v>
      </c>
      <c r="AA4288" s="2">
        <v>14180700</v>
      </c>
      <c r="AB4288" s="2">
        <v>14132400</v>
      </c>
      <c r="AC4288" s="2">
        <v>14181400</v>
      </c>
      <c r="AD4288" s="2">
        <v>14046100</v>
      </c>
      <c r="AE4288" s="2">
        <v>13885200</v>
      </c>
      <c r="AF4288" s="2">
        <v>14053500</v>
      </c>
    </row>
    <row r="4289" spans="1:32">
      <c r="A4289" t="s">
        <v>9892</v>
      </c>
      <c r="B4289" t="s">
        <v>19</v>
      </c>
      <c r="C4289" s="2">
        <v>70102000</v>
      </c>
      <c r="D4289" s="2">
        <v>104122000</v>
      </c>
      <c r="E4289" s="2">
        <v>105061000</v>
      </c>
      <c r="F4289" s="2">
        <v>74277300</v>
      </c>
      <c r="G4289" s="2">
        <v>63251600</v>
      </c>
      <c r="H4289" s="2">
        <v>49077200</v>
      </c>
      <c r="I4289" s="2">
        <v>38887500</v>
      </c>
      <c r="J4289" s="2">
        <v>32132500</v>
      </c>
      <c r="K4289" s="2">
        <v>31374800</v>
      </c>
      <c r="L4289" s="2">
        <v>31349000</v>
      </c>
      <c r="M4289" s="2">
        <v>32022400</v>
      </c>
      <c r="N4289" s="2">
        <v>33032100</v>
      </c>
      <c r="O4289" s="2">
        <v>34612900</v>
      </c>
      <c r="P4289" s="2">
        <v>36019800</v>
      </c>
      <c r="Q4289" s="2">
        <v>37328800</v>
      </c>
      <c r="R4289" s="2">
        <v>37668600</v>
      </c>
      <c r="S4289" s="2">
        <v>38333600</v>
      </c>
      <c r="T4289" s="2">
        <v>39668600</v>
      </c>
      <c r="U4289" s="2">
        <v>39310400</v>
      </c>
      <c r="V4289" s="2">
        <v>41084800</v>
      </c>
      <c r="W4289" s="2">
        <v>42132500</v>
      </c>
      <c r="X4289" s="2">
        <v>42505100</v>
      </c>
      <c r="Y4289" s="2">
        <v>42144100</v>
      </c>
      <c r="Z4289" s="2">
        <v>42070100</v>
      </c>
      <c r="AA4289" s="2">
        <v>42114500</v>
      </c>
      <c r="AB4289" s="2">
        <v>41971000</v>
      </c>
      <c r="AC4289" s="2">
        <v>42116700</v>
      </c>
      <c r="AD4289" s="2">
        <v>41714900</v>
      </c>
      <c r="AE4289" s="2">
        <v>41237100</v>
      </c>
      <c r="AF4289" s="2">
        <v>41736800</v>
      </c>
    </row>
    <row r="4290" spans="1:32">
      <c r="A4290" t="s">
        <v>9893</v>
      </c>
      <c r="B4290" t="s">
        <v>19</v>
      </c>
      <c r="C4290" s="2">
        <v>4968480</v>
      </c>
      <c r="D4290" s="2">
        <v>7379640</v>
      </c>
      <c r="E4290" s="2">
        <v>7446200</v>
      </c>
      <c r="F4290" s="2">
        <v>5264410</v>
      </c>
      <c r="G4290" s="2">
        <v>4482960</v>
      </c>
      <c r="H4290" s="2">
        <v>3478350</v>
      </c>
      <c r="I4290" s="2">
        <v>2756150</v>
      </c>
      <c r="J4290" s="2">
        <v>2277400</v>
      </c>
      <c r="K4290" s="2">
        <v>2223690</v>
      </c>
      <c r="L4290" s="2">
        <v>2221860</v>
      </c>
      <c r="M4290" s="2">
        <v>2269590</v>
      </c>
      <c r="N4290" s="2">
        <v>2341150</v>
      </c>
      <c r="O4290" s="2">
        <v>2453190</v>
      </c>
      <c r="P4290" s="2">
        <v>2552900</v>
      </c>
      <c r="Q4290" s="2">
        <v>2645680</v>
      </c>
      <c r="R4290" s="2">
        <v>2669760</v>
      </c>
      <c r="S4290" s="2">
        <v>2716900</v>
      </c>
      <c r="T4290" s="2">
        <v>2811510</v>
      </c>
      <c r="U4290" s="2">
        <v>2786130</v>
      </c>
      <c r="V4290" s="2">
        <v>2911880</v>
      </c>
      <c r="W4290" s="2">
        <v>2986140</v>
      </c>
      <c r="X4290" s="2">
        <v>3012550</v>
      </c>
      <c r="Y4290" s="2">
        <v>2986970</v>
      </c>
      <c r="Z4290" s="2">
        <v>2981720</v>
      </c>
      <c r="AA4290" s="2">
        <v>2984870</v>
      </c>
      <c r="AB4290" s="2">
        <v>2974700</v>
      </c>
      <c r="AC4290" s="2">
        <v>2985020</v>
      </c>
      <c r="AD4290" s="2">
        <v>2956540</v>
      </c>
      <c r="AE4290" s="2">
        <v>2922680</v>
      </c>
      <c r="AF4290" s="2">
        <v>2958100</v>
      </c>
    </row>
    <row r="4291" spans="1:32">
      <c r="A4291" t="s">
        <v>9894</v>
      </c>
      <c r="B4291" t="s">
        <v>19</v>
      </c>
      <c r="C4291" s="2">
        <v>4456160</v>
      </c>
      <c r="D4291" s="2">
        <v>6618690</v>
      </c>
      <c r="E4291" s="2">
        <v>6678390</v>
      </c>
      <c r="F4291" s="2">
        <v>4721570</v>
      </c>
      <c r="G4291" s="2">
        <v>4020700</v>
      </c>
      <c r="H4291" s="2">
        <v>3119680</v>
      </c>
      <c r="I4291" s="2">
        <v>2471950</v>
      </c>
      <c r="J4291" s="2">
        <v>2042560</v>
      </c>
      <c r="K4291" s="2">
        <v>1994390</v>
      </c>
      <c r="L4291" s="2">
        <v>1992760</v>
      </c>
      <c r="M4291" s="2">
        <v>2035560</v>
      </c>
      <c r="N4291" s="2">
        <v>2099740</v>
      </c>
      <c r="O4291" s="2">
        <v>2200230</v>
      </c>
      <c r="P4291" s="2">
        <v>2289660</v>
      </c>
      <c r="Q4291" s="2">
        <v>2372870</v>
      </c>
      <c r="R4291" s="2">
        <v>2394470</v>
      </c>
      <c r="S4291" s="2">
        <v>2436740</v>
      </c>
      <c r="T4291" s="2">
        <v>2521610</v>
      </c>
      <c r="U4291" s="2">
        <v>2498840</v>
      </c>
      <c r="V4291" s="2">
        <v>2611630</v>
      </c>
      <c r="W4291" s="2">
        <v>2678230</v>
      </c>
      <c r="X4291" s="2">
        <v>2701920</v>
      </c>
      <c r="Y4291" s="2">
        <v>2678970</v>
      </c>
      <c r="Z4291" s="2">
        <v>2674260</v>
      </c>
      <c r="AA4291" s="2">
        <v>2677090</v>
      </c>
      <c r="AB4291" s="2">
        <v>2667970</v>
      </c>
      <c r="AC4291" s="2">
        <v>2677220</v>
      </c>
      <c r="AD4291" s="2">
        <v>2651680</v>
      </c>
      <c r="AE4291" s="2">
        <v>2621310</v>
      </c>
      <c r="AF4291" s="2">
        <v>2653080</v>
      </c>
    </row>
    <row r="4292" spans="1:32">
      <c r="A4292" t="s">
        <v>9895</v>
      </c>
      <c r="B4292" t="s">
        <v>19</v>
      </c>
      <c r="C4292" s="2">
        <v>11559900</v>
      </c>
      <c r="D4292" s="2">
        <v>17169800</v>
      </c>
      <c r="E4292" s="2">
        <v>17324700</v>
      </c>
      <c r="F4292" s="2">
        <v>12248400</v>
      </c>
      <c r="G4292" s="2">
        <v>10430200</v>
      </c>
      <c r="H4292" s="2">
        <v>8092880</v>
      </c>
      <c r="I4292" s="2">
        <v>6412580</v>
      </c>
      <c r="J4292" s="2">
        <v>5298690</v>
      </c>
      <c r="K4292" s="2">
        <v>5173730</v>
      </c>
      <c r="L4292" s="2">
        <v>5169480</v>
      </c>
      <c r="M4292" s="2">
        <v>5280520</v>
      </c>
      <c r="N4292" s="2">
        <v>5447020</v>
      </c>
      <c r="O4292" s="2">
        <v>5707700</v>
      </c>
      <c r="P4292" s="2">
        <v>5939700</v>
      </c>
      <c r="Q4292" s="2">
        <v>6155550</v>
      </c>
      <c r="R4292" s="2">
        <v>6211580</v>
      </c>
      <c r="S4292" s="2">
        <v>6321250</v>
      </c>
      <c r="T4292" s="2">
        <v>6541390</v>
      </c>
      <c r="U4292" s="2">
        <v>6482320</v>
      </c>
      <c r="V4292" s="2">
        <v>6774920</v>
      </c>
      <c r="W4292" s="2">
        <v>6947680</v>
      </c>
      <c r="X4292" s="2">
        <v>7009140</v>
      </c>
      <c r="Y4292" s="2">
        <v>6949600</v>
      </c>
      <c r="Z4292" s="2">
        <v>6937390</v>
      </c>
      <c r="AA4292" s="2">
        <v>6944730</v>
      </c>
      <c r="AB4292" s="2">
        <v>6921060</v>
      </c>
      <c r="AC4292" s="2">
        <v>6945080</v>
      </c>
      <c r="AD4292" s="2">
        <v>6878820</v>
      </c>
      <c r="AE4292" s="2">
        <v>6800030</v>
      </c>
      <c r="AF4292" s="2">
        <v>6882440</v>
      </c>
    </row>
    <row r="4293" spans="1:32">
      <c r="A4293" t="s">
        <v>9896</v>
      </c>
      <c r="B4293" t="s">
        <v>19</v>
      </c>
      <c r="C4293" s="2">
        <v>1165620</v>
      </c>
      <c r="D4293" s="2">
        <v>1731280</v>
      </c>
      <c r="E4293" s="2">
        <v>1746890</v>
      </c>
      <c r="F4293" s="2">
        <v>1235040</v>
      </c>
      <c r="G4293" s="2">
        <v>1051710</v>
      </c>
      <c r="H4293">
        <v>816028</v>
      </c>
      <c r="I4293">
        <v>646599</v>
      </c>
      <c r="J4293">
        <v>534282</v>
      </c>
      <c r="K4293">
        <v>521681</v>
      </c>
      <c r="L4293">
        <v>521253</v>
      </c>
      <c r="M4293">
        <v>532450</v>
      </c>
      <c r="N4293">
        <v>549239</v>
      </c>
      <c r="O4293">
        <v>575523</v>
      </c>
      <c r="P4293">
        <v>598917</v>
      </c>
      <c r="Q4293">
        <v>620682</v>
      </c>
      <c r="R4293">
        <v>626331</v>
      </c>
      <c r="S4293">
        <v>637389</v>
      </c>
      <c r="T4293">
        <v>659587</v>
      </c>
      <c r="U4293">
        <v>653631</v>
      </c>
      <c r="V4293">
        <v>683134</v>
      </c>
      <c r="W4293">
        <v>700555</v>
      </c>
      <c r="X4293">
        <v>706751</v>
      </c>
      <c r="Y4293">
        <v>700748</v>
      </c>
      <c r="Z4293">
        <v>699517</v>
      </c>
      <c r="AA4293">
        <v>700256</v>
      </c>
      <c r="AB4293">
        <v>697871</v>
      </c>
      <c r="AC4293">
        <v>700293</v>
      </c>
      <c r="AD4293">
        <v>693611</v>
      </c>
      <c r="AE4293">
        <v>685666</v>
      </c>
      <c r="AF4293">
        <v>693976</v>
      </c>
    </row>
    <row r="4294" spans="1:32">
      <c r="A4294" t="s">
        <v>9897</v>
      </c>
      <c r="B4294" t="s">
        <v>19</v>
      </c>
      <c r="C4294">
        <v>766762</v>
      </c>
      <c r="D4294" s="2">
        <v>1138860</v>
      </c>
      <c r="E4294" s="2">
        <v>1149140</v>
      </c>
      <c r="F4294">
        <v>812431</v>
      </c>
      <c r="G4294">
        <v>691833</v>
      </c>
      <c r="H4294">
        <v>536797</v>
      </c>
      <c r="I4294">
        <v>425344</v>
      </c>
      <c r="J4294">
        <v>351460</v>
      </c>
      <c r="K4294">
        <v>343171</v>
      </c>
      <c r="L4294">
        <v>342889</v>
      </c>
      <c r="M4294">
        <v>350255</v>
      </c>
      <c r="N4294">
        <v>361299</v>
      </c>
      <c r="O4294">
        <v>378589</v>
      </c>
      <c r="P4294">
        <v>393978</v>
      </c>
      <c r="Q4294">
        <v>408295</v>
      </c>
      <c r="R4294">
        <v>412012</v>
      </c>
      <c r="S4294">
        <v>419286</v>
      </c>
      <c r="T4294">
        <v>433888</v>
      </c>
      <c r="U4294">
        <v>429969</v>
      </c>
      <c r="V4294">
        <v>449377</v>
      </c>
      <c r="W4294">
        <v>460837</v>
      </c>
      <c r="X4294">
        <v>464913</v>
      </c>
      <c r="Y4294">
        <v>460964</v>
      </c>
      <c r="Z4294">
        <v>460154</v>
      </c>
      <c r="AA4294">
        <v>460641</v>
      </c>
      <c r="AB4294">
        <v>459071</v>
      </c>
      <c r="AC4294">
        <v>460664</v>
      </c>
      <c r="AD4294">
        <v>456269</v>
      </c>
      <c r="AE4294">
        <v>451043</v>
      </c>
      <c r="AF4294">
        <v>456510</v>
      </c>
    </row>
    <row r="4295" spans="1:32">
      <c r="A4295" t="s">
        <v>9898</v>
      </c>
      <c r="B4295" t="s">
        <v>19</v>
      </c>
      <c r="C4295" s="2">
        <v>10315200</v>
      </c>
      <c r="D4295" s="2">
        <v>15321100</v>
      </c>
      <c r="E4295" s="2">
        <v>15459200</v>
      </c>
      <c r="F4295" s="2">
        <v>10929600</v>
      </c>
      <c r="G4295" s="2">
        <v>9307170</v>
      </c>
      <c r="H4295" s="2">
        <v>7221490</v>
      </c>
      <c r="I4295" s="2">
        <v>5722110</v>
      </c>
      <c r="J4295" s="2">
        <v>4728160</v>
      </c>
      <c r="K4295" s="2">
        <v>4616650</v>
      </c>
      <c r="L4295" s="2">
        <v>4612860</v>
      </c>
      <c r="M4295" s="2">
        <v>4711950</v>
      </c>
      <c r="N4295" s="2">
        <v>4860520</v>
      </c>
      <c r="O4295" s="2">
        <v>5093130</v>
      </c>
      <c r="P4295" s="2">
        <v>5300150</v>
      </c>
      <c r="Q4295" s="2">
        <v>5492760</v>
      </c>
      <c r="R4295" s="2">
        <v>5542760</v>
      </c>
      <c r="S4295" s="2">
        <v>5640610</v>
      </c>
      <c r="T4295" s="2">
        <v>5837050</v>
      </c>
      <c r="U4295" s="2">
        <v>5784340</v>
      </c>
      <c r="V4295" s="2">
        <v>6045440</v>
      </c>
      <c r="W4295" s="2">
        <v>6199600</v>
      </c>
      <c r="X4295" s="2">
        <v>6254430</v>
      </c>
      <c r="Y4295" s="2">
        <v>6201310</v>
      </c>
      <c r="Z4295" s="2">
        <v>6190420</v>
      </c>
      <c r="AA4295" s="2">
        <v>6196960</v>
      </c>
      <c r="AB4295" s="2">
        <v>6175850</v>
      </c>
      <c r="AC4295" s="2">
        <v>6197280</v>
      </c>
      <c r="AD4295" s="2">
        <v>6138150</v>
      </c>
      <c r="AE4295" s="2">
        <v>6067840</v>
      </c>
      <c r="AF4295" s="2">
        <v>6141380</v>
      </c>
    </row>
    <row r="4296" spans="1:32">
      <c r="A4296" t="s">
        <v>9899</v>
      </c>
      <c r="B4296" t="s">
        <v>19</v>
      </c>
      <c r="C4296" s="2">
        <v>2063040</v>
      </c>
      <c r="D4296" s="2">
        <v>3064210</v>
      </c>
      <c r="E4296" s="2">
        <v>3091850</v>
      </c>
      <c r="F4296" s="2">
        <v>2185910</v>
      </c>
      <c r="G4296" s="2">
        <v>1861430</v>
      </c>
      <c r="H4296" s="2">
        <v>1444300</v>
      </c>
      <c r="I4296" s="2">
        <v>1144420</v>
      </c>
      <c r="J4296">
        <v>945631</v>
      </c>
      <c r="K4296">
        <v>923330</v>
      </c>
      <c r="L4296">
        <v>922572</v>
      </c>
      <c r="M4296">
        <v>942389</v>
      </c>
      <c r="N4296">
        <v>972104</v>
      </c>
      <c r="O4296" s="2">
        <v>1018630</v>
      </c>
      <c r="P4296" s="2">
        <v>1060030</v>
      </c>
      <c r="Q4296" s="2">
        <v>1098550</v>
      </c>
      <c r="R4296" s="2">
        <v>1108550</v>
      </c>
      <c r="S4296" s="2">
        <v>1128120</v>
      </c>
      <c r="T4296" s="2">
        <v>1167410</v>
      </c>
      <c r="U4296" s="2">
        <v>1156870</v>
      </c>
      <c r="V4296" s="2">
        <v>1209090</v>
      </c>
      <c r="W4296" s="2">
        <v>1239920</v>
      </c>
      <c r="X4296" s="2">
        <v>1250890</v>
      </c>
      <c r="Y4296" s="2">
        <v>1240260</v>
      </c>
      <c r="Z4296" s="2">
        <v>1238080</v>
      </c>
      <c r="AA4296" s="2">
        <v>1239390</v>
      </c>
      <c r="AB4296" s="2">
        <v>1235170</v>
      </c>
      <c r="AC4296" s="2">
        <v>1239460</v>
      </c>
      <c r="AD4296" s="2">
        <v>1227630</v>
      </c>
      <c r="AE4296" s="2">
        <v>1213570</v>
      </c>
      <c r="AF4296" s="2">
        <v>1228280</v>
      </c>
    </row>
    <row r="4297" spans="1:32">
      <c r="A4297" t="s">
        <v>9900</v>
      </c>
      <c r="B4297" t="s">
        <v>19</v>
      </c>
      <c r="C4297">
        <v>0</v>
      </c>
      <c r="D4297">
        <v>0</v>
      </c>
      <c r="E4297">
        <v>0</v>
      </c>
      <c r="F4297">
        <v>0</v>
      </c>
      <c r="G4297">
        <v>0</v>
      </c>
      <c r="H4297">
        <v>0</v>
      </c>
      <c r="I4297">
        <v>0</v>
      </c>
      <c r="J4297">
        <v>0</v>
      </c>
      <c r="K4297">
        <v>0</v>
      </c>
      <c r="L4297">
        <v>0</v>
      </c>
      <c r="M4297">
        <v>0</v>
      </c>
      <c r="N4297">
        <v>0</v>
      </c>
      <c r="O4297">
        <v>0</v>
      </c>
      <c r="P4297">
        <v>0</v>
      </c>
      <c r="Q4297">
        <v>0</v>
      </c>
      <c r="R4297">
        <v>0</v>
      </c>
      <c r="S4297">
        <v>0</v>
      </c>
      <c r="T4297">
        <v>0</v>
      </c>
      <c r="U4297">
        <v>0</v>
      </c>
      <c r="V4297">
        <v>0</v>
      </c>
      <c r="W4297">
        <v>0</v>
      </c>
      <c r="X4297">
        <v>0</v>
      </c>
      <c r="Y4297">
        <v>0</v>
      </c>
      <c r="Z4297">
        <v>0</v>
      </c>
      <c r="AA4297">
        <v>0</v>
      </c>
      <c r="AB4297">
        <v>0</v>
      </c>
      <c r="AC4297">
        <v>0</v>
      </c>
      <c r="AD4297">
        <v>0</v>
      </c>
      <c r="AE4297">
        <v>0</v>
      </c>
      <c r="AF4297">
        <v>0</v>
      </c>
    </row>
    <row r="4298" spans="1:32">
      <c r="A4298" t="s">
        <v>9901</v>
      </c>
      <c r="B4298" t="s">
        <v>19</v>
      </c>
      <c r="C4298" s="2">
        <v>197062000</v>
      </c>
      <c r="D4298" s="2">
        <v>265779000</v>
      </c>
      <c r="E4298" s="2">
        <v>231458000</v>
      </c>
      <c r="F4298" s="2">
        <v>222146000</v>
      </c>
      <c r="G4298" s="2">
        <v>213059000</v>
      </c>
      <c r="H4298" s="2">
        <v>204272000</v>
      </c>
      <c r="I4298" s="2">
        <v>196011000</v>
      </c>
      <c r="J4298" s="2">
        <v>188351000</v>
      </c>
      <c r="K4298" s="2">
        <v>181367000</v>
      </c>
      <c r="L4298" s="2">
        <v>175283000</v>
      </c>
      <c r="M4298" s="2">
        <v>170102000</v>
      </c>
      <c r="N4298" s="2">
        <v>165896000</v>
      </c>
      <c r="O4298" s="2">
        <v>163192000</v>
      </c>
      <c r="P4298" s="2">
        <v>161540000</v>
      </c>
      <c r="Q4298" s="2">
        <v>161014000</v>
      </c>
      <c r="R4298" s="2">
        <v>161014000</v>
      </c>
      <c r="S4298" s="2">
        <v>161090000</v>
      </c>
      <c r="T4298" s="2">
        <v>161090000</v>
      </c>
      <c r="U4298" s="2">
        <v>161165000</v>
      </c>
      <c r="V4298" s="2">
        <v>161240000</v>
      </c>
      <c r="W4298" s="2">
        <v>161240000</v>
      </c>
      <c r="X4298" s="2">
        <v>161315000</v>
      </c>
      <c r="Y4298" s="2">
        <v>161315000</v>
      </c>
      <c r="Z4298" s="2">
        <v>161390000</v>
      </c>
      <c r="AA4298" s="2">
        <v>161465000</v>
      </c>
      <c r="AB4298" s="2">
        <v>161465000</v>
      </c>
      <c r="AC4298" s="2">
        <v>161540000</v>
      </c>
      <c r="AD4298" s="2">
        <v>161540000</v>
      </c>
      <c r="AE4298" s="2">
        <v>161615000</v>
      </c>
      <c r="AF4298" s="2">
        <v>161615000</v>
      </c>
    </row>
    <row r="4299" spans="1:32">
      <c r="A4299" t="s">
        <v>9902</v>
      </c>
      <c r="B4299" t="s">
        <v>19</v>
      </c>
      <c r="C4299">
        <v>3655.23</v>
      </c>
      <c r="D4299">
        <v>4929.83</v>
      </c>
      <c r="E4299">
        <v>4293.2299999999996</v>
      </c>
      <c r="F4299">
        <v>4120.49</v>
      </c>
      <c r="G4299">
        <v>3951.94</v>
      </c>
      <c r="H4299">
        <v>3788.96</v>
      </c>
      <c r="I4299">
        <v>3635.73</v>
      </c>
      <c r="J4299">
        <v>3493.64</v>
      </c>
      <c r="K4299">
        <v>3364.1</v>
      </c>
      <c r="L4299">
        <v>3251.26</v>
      </c>
      <c r="M4299">
        <v>3155.15</v>
      </c>
      <c r="N4299">
        <v>3077.14</v>
      </c>
      <c r="O4299">
        <v>3026.99</v>
      </c>
      <c r="P4299">
        <v>2996.34</v>
      </c>
      <c r="Q4299">
        <v>2986.59</v>
      </c>
      <c r="R4299">
        <v>2986.59</v>
      </c>
      <c r="S4299">
        <v>2987.99</v>
      </c>
      <c r="T4299">
        <v>2987.99</v>
      </c>
      <c r="U4299">
        <v>2989.38</v>
      </c>
      <c r="V4299">
        <v>2990.77</v>
      </c>
      <c r="W4299">
        <v>2990.77</v>
      </c>
      <c r="X4299">
        <v>2992.16</v>
      </c>
      <c r="Y4299">
        <v>2992.16</v>
      </c>
      <c r="Z4299">
        <v>2993.56</v>
      </c>
      <c r="AA4299">
        <v>2994.95</v>
      </c>
      <c r="AB4299">
        <v>2994.95</v>
      </c>
      <c r="AC4299">
        <v>2996.34</v>
      </c>
      <c r="AD4299">
        <v>2996.34</v>
      </c>
      <c r="AE4299">
        <v>2997.74</v>
      </c>
      <c r="AF4299">
        <v>2997.74</v>
      </c>
    </row>
    <row r="4300" spans="1:32">
      <c r="A4300" t="s">
        <v>9903</v>
      </c>
      <c r="B4300" t="s">
        <v>19</v>
      </c>
      <c r="C4300">
        <v>18013.8</v>
      </c>
      <c r="D4300">
        <v>24295.200000000001</v>
      </c>
      <c r="E4300">
        <v>21157.9</v>
      </c>
      <c r="F4300">
        <v>20306.7</v>
      </c>
      <c r="G4300">
        <v>19476</v>
      </c>
      <c r="H4300">
        <v>18672.8</v>
      </c>
      <c r="I4300">
        <v>17917.7</v>
      </c>
      <c r="J4300">
        <v>17217.400000000001</v>
      </c>
      <c r="K4300">
        <v>16579</v>
      </c>
      <c r="L4300">
        <v>16022.9</v>
      </c>
      <c r="M4300">
        <v>15549.2</v>
      </c>
      <c r="N4300">
        <v>15164.8</v>
      </c>
      <c r="O4300">
        <v>14917.6</v>
      </c>
      <c r="P4300">
        <v>14766.6</v>
      </c>
      <c r="Q4300">
        <v>14718.6</v>
      </c>
      <c r="R4300">
        <v>14718.6</v>
      </c>
      <c r="S4300">
        <v>14725.4</v>
      </c>
      <c r="T4300">
        <v>14725.4</v>
      </c>
      <c r="U4300">
        <v>14732.3</v>
      </c>
      <c r="V4300">
        <v>14739.2</v>
      </c>
      <c r="W4300">
        <v>14739.2</v>
      </c>
      <c r="X4300">
        <v>14746</v>
      </c>
      <c r="Y4300">
        <v>14746</v>
      </c>
      <c r="Z4300">
        <v>14752.9</v>
      </c>
      <c r="AA4300">
        <v>14759.8</v>
      </c>
      <c r="AB4300">
        <v>14759.8</v>
      </c>
      <c r="AC4300">
        <v>14766.6</v>
      </c>
      <c r="AD4300">
        <v>14766.6</v>
      </c>
      <c r="AE4300">
        <v>14773.5</v>
      </c>
      <c r="AF4300">
        <v>14773.5</v>
      </c>
    </row>
    <row r="4301" spans="1:32">
      <c r="A4301" t="s">
        <v>9904</v>
      </c>
      <c r="B4301" t="s">
        <v>19</v>
      </c>
      <c r="C4301">
        <v>53498.1</v>
      </c>
      <c r="D4301">
        <v>72153.100000000006</v>
      </c>
      <c r="E4301">
        <v>62835.8</v>
      </c>
      <c r="F4301">
        <v>60307.7</v>
      </c>
      <c r="G4301">
        <v>57840.800000000003</v>
      </c>
      <c r="H4301">
        <v>55455.4</v>
      </c>
      <c r="I4301">
        <v>53212.7</v>
      </c>
      <c r="J4301">
        <v>51133.1</v>
      </c>
      <c r="K4301">
        <v>49237</v>
      </c>
      <c r="L4301">
        <v>47585.599999999999</v>
      </c>
      <c r="M4301">
        <v>46178.8</v>
      </c>
      <c r="N4301">
        <v>45037.1</v>
      </c>
      <c r="O4301">
        <v>44303.1</v>
      </c>
      <c r="P4301">
        <v>43854.6</v>
      </c>
      <c r="Q4301">
        <v>43711.9</v>
      </c>
      <c r="R4301">
        <v>43711.9</v>
      </c>
      <c r="S4301">
        <v>43732.3</v>
      </c>
      <c r="T4301">
        <v>43732.3</v>
      </c>
      <c r="U4301">
        <v>43752.6</v>
      </c>
      <c r="V4301">
        <v>43773</v>
      </c>
      <c r="W4301">
        <v>43773</v>
      </c>
      <c r="X4301">
        <v>43793.4</v>
      </c>
      <c r="Y4301">
        <v>43793.4</v>
      </c>
      <c r="Z4301">
        <v>43813.8</v>
      </c>
      <c r="AA4301">
        <v>43834.2</v>
      </c>
      <c r="AB4301">
        <v>43834.2</v>
      </c>
      <c r="AC4301">
        <v>43854.6</v>
      </c>
      <c r="AD4301">
        <v>43854.6</v>
      </c>
      <c r="AE4301">
        <v>43875</v>
      </c>
      <c r="AF4301">
        <v>43875</v>
      </c>
    </row>
    <row r="4302" spans="1:32">
      <c r="A4302" t="s">
        <v>9905</v>
      </c>
      <c r="B4302" t="s">
        <v>19</v>
      </c>
      <c r="C4302">
        <v>3791.68</v>
      </c>
      <c r="D4302">
        <v>5113.8599999999997</v>
      </c>
      <c r="E4302">
        <v>4453.49</v>
      </c>
      <c r="F4302">
        <v>4274.3100000000004</v>
      </c>
      <c r="G4302">
        <v>4099.47</v>
      </c>
      <c r="H4302">
        <v>3930.4</v>
      </c>
      <c r="I4302">
        <v>3771.45</v>
      </c>
      <c r="J4302">
        <v>3624.06</v>
      </c>
      <c r="K4302">
        <v>3489.68</v>
      </c>
      <c r="L4302">
        <v>3372.63</v>
      </c>
      <c r="M4302">
        <v>3272.93</v>
      </c>
      <c r="N4302">
        <v>3192.01</v>
      </c>
      <c r="O4302">
        <v>3139.99</v>
      </c>
      <c r="P4302">
        <v>3108.2</v>
      </c>
      <c r="Q4302">
        <v>3098.08</v>
      </c>
      <c r="R4302">
        <v>3098.08</v>
      </c>
      <c r="S4302">
        <v>3099.53</v>
      </c>
      <c r="T4302">
        <v>3099.53</v>
      </c>
      <c r="U4302">
        <v>3100.97</v>
      </c>
      <c r="V4302">
        <v>3102.42</v>
      </c>
      <c r="W4302">
        <v>3102.42</v>
      </c>
      <c r="X4302">
        <v>3103.86</v>
      </c>
      <c r="Y4302">
        <v>3103.86</v>
      </c>
      <c r="Z4302">
        <v>3105.31</v>
      </c>
      <c r="AA4302">
        <v>3106.75</v>
      </c>
      <c r="AB4302">
        <v>3106.75</v>
      </c>
      <c r="AC4302">
        <v>3108.2</v>
      </c>
      <c r="AD4302">
        <v>3108.2</v>
      </c>
      <c r="AE4302">
        <v>3109.64</v>
      </c>
      <c r="AF4302">
        <v>3109.64</v>
      </c>
    </row>
    <row r="4303" spans="1:32">
      <c r="A4303" t="s">
        <v>9906</v>
      </c>
      <c r="B4303" t="s">
        <v>19</v>
      </c>
      <c r="C4303">
        <v>3400.7</v>
      </c>
      <c r="D4303">
        <v>4586.54</v>
      </c>
      <c r="E4303">
        <v>3994.27</v>
      </c>
      <c r="F4303">
        <v>3833.57</v>
      </c>
      <c r="G4303">
        <v>3676.75</v>
      </c>
      <c r="H4303">
        <v>3525.12</v>
      </c>
      <c r="I4303">
        <v>3382.56</v>
      </c>
      <c r="J4303">
        <v>3250.37</v>
      </c>
      <c r="K4303">
        <v>3129.84</v>
      </c>
      <c r="L4303">
        <v>3024.86</v>
      </c>
      <c r="M4303">
        <v>2935.44</v>
      </c>
      <c r="N4303">
        <v>2862.86</v>
      </c>
      <c r="O4303">
        <v>2816.21</v>
      </c>
      <c r="P4303">
        <v>2787.7</v>
      </c>
      <c r="Q4303">
        <v>2778.62</v>
      </c>
      <c r="R4303">
        <v>2778.62</v>
      </c>
      <c r="S4303">
        <v>2779.92</v>
      </c>
      <c r="T4303">
        <v>2779.92</v>
      </c>
      <c r="U4303">
        <v>2781.22</v>
      </c>
      <c r="V4303">
        <v>2782.51</v>
      </c>
      <c r="W4303">
        <v>2782.51</v>
      </c>
      <c r="X4303">
        <v>2783.81</v>
      </c>
      <c r="Y4303">
        <v>2783.81</v>
      </c>
      <c r="Z4303">
        <v>2785.1</v>
      </c>
      <c r="AA4303">
        <v>2786.4</v>
      </c>
      <c r="AB4303">
        <v>2786.4</v>
      </c>
      <c r="AC4303">
        <v>2787.7</v>
      </c>
      <c r="AD4303">
        <v>2787.7</v>
      </c>
      <c r="AE4303">
        <v>2788.99</v>
      </c>
      <c r="AF4303">
        <v>2788.99</v>
      </c>
    </row>
    <row r="4304" spans="1:32">
      <c r="A4304" t="s">
        <v>9907</v>
      </c>
      <c r="B4304" t="s">
        <v>19</v>
      </c>
      <c r="C4304">
        <v>8821.89</v>
      </c>
      <c r="D4304">
        <v>11898.1</v>
      </c>
      <c r="E4304">
        <v>10361.700000000001</v>
      </c>
      <c r="F4304">
        <v>9944.7999999999993</v>
      </c>
      <c r="G4304">
        <v>9537.99</v>
      </c>
      <c r="H4304">
        <v>9144.64</v>
      </c>
      <c r="I4304">
        <v>8774.82</v>
      </c>
      <c r="J4304">
        <v>8431.9</v>
      </c>
      <c r="K4304">
        <v>8119.23</v>
      </c>
      <c r="L4304">
        <v>7846.91</v>
      </c>
      <c r="M4304">
        <v>7614.93</v>
      </c>
      <c r="N4304">
        <v>7426.66</v>
      </c>
      <c r="O4304">
        <v>7305.63</v>
      </c>
      <c r="P4304">
        <v>7231.66</v>
      </c>
      <c r="Q4304">
        <v>7208.13</v>
      </c>
      <c r="R4304">
        <v>7208.13</v>
      </c>
      <c r="S4304">
        <v>7211.49</v>
      </c>
      <c r="T4304">
        <v>7211.49</v>
      </c>
      <c r="U4304">
        <v>7214.85</v>
      </c>
      <c r="V4304">
        <v>7218.21</v>
      </c>
      <c r="W4304">
        <v>7218.21</v>
      </c>
      <c r="X4304">
        <v>7221.58</v>
      </c>
      <c r="Y4304">
        <v>7221.58</v>
      </c>
      <c r="Z4304">
        <v>7224.94</v>
      </c>
      <c r="AA4304">
        <v>7228.3</v>
      </c>
      <c r="AB4304">
        <v>7228.3</v>
      </c>
      <c r="AC4304">
        <v>7231.66</v>
      </c>
      <c r="AD4304">
        <v>7231.66</v>
      </c>
      <c r="AE4304">
        <v>7235.02</v>
      </c>
      <c r="AF4304">
        <v>7235.02</v>
      </c>
    </row>
    <row r="4305" spans="1:32">
      <c r="A4305" t="s">
        <v>9908</v>
      </c>
      <c r="B4305" t="s">
        <v>19</v>
      </c>
      <c r="C4305">
        <v>889.53599999999994</v>
      </c>
      <c r="D4305">
        <v>1199.72</v>
      </c>
      <c r="E4305">
        <v>1044.8</v>
      </c>
      <c r="F4305">
        <v>1002.76</v>
      </c>
      <c r="G4305">
        <v>961.74300000000005</v>
      </c>
      <c r="H4305">
        <v>922.08</v>
      </c>
      <c r="I4305">
        <v>884.79</v>
      </c>
      <c r="J4305">
        <v>850.21199999999999</v>
      </c>
      <c r="K4305">
        <v>818.68499999999995</v>
      </c>
      <c r="L4305">
        <v>791.226</v>
      </c>
      <c r="M4305">
        <v>767.83500000000004</v>
      </c>
      <c r="N4305">
        <v>748.851</v>
      </c>
      <c r="O4305">
        <v>736.64700000000005</v>
      </c>
      <c r="P4305">
        <v>729.18899999999996</v>
      </c>
      <c r="Q4305">
        <v>726.81600000000003</v>
      </c>
      <c r="R4305">
        <v>726.81600000000003</v>
      </c>
      <c r="S4305">
        <v>727.15499999999997</v>
      </c>
      <c r="T4305">
        <v>727.15499999999997</v>
      </c>
      <c r="U4305">
        <v>727.49400000000003</v>
      </c>
      <c r="V4305">
        <v>727.83299999999997</v>
      </c>
      <c r="W4305">
        <v>727.83299999999997</v>
      </c>
      <c r="X4305">
        <v>728.17200000000003</v>
      </c>
      <c r="Y4305">
        <v>728.17200000000003</v>
      </c>
      <c r="Z4305">
        <v>728.51099999999997</v>
      </c>
      <c r="AA4305">
        <v>728.85</v>
      </c>
      <c r="AB4305">
        <v>728.85</v>
      </c>
      <c r="AC4305">
        <v>729.18899999999996</v>
      </c>
      <c r="AD4305">
        <v>729.18899999999996</v>
      </c>
      <c r="AE4305">
        <v>729.52800000000002</v>
      </c>
      <c r="AF4305">
        <v>729.52800000000002</v>
      </c>
    </row>
    <row r="4306" spans="1:32">
      <c r="A4306" t="s">
        <v>9909</v>
      </c>
      <c r="B4306" t="s">
        <v>19</v>
      </c>
      <c r="C4306">
        <v>585.15200000000004</v>
      </c>
      <c r="D4306">
        <v>789.197</v>
      </c>
      <c r="E4306">
        <v>687.28599999999994</v>
      </c>
      <c r="F4306">
        <v>659.63400000000001</v>
      </c>
      <c r="G4306">
        <v>632.65099999999995</v>
      </c>
      <c r="H4306">
        <v>606.55999999999995</v>
      </c>
      <c r="I4306">
        <v>582.03</v>
      </c>
      <c r="J4306">
        <v>559.28399999999999</v>
      </c>
      <c r="K4306">
        <v>538.54499999999996</v>
      </c>
      <c r="L4306">
        <v>520.48199999999997</v>
      </c>
      <c r="M4306">
        <v>505.09500000000003</v>
      </c>
      <c r="N4306">
        <v>492.60700000000003</v>
      </c>
      <c r="O4306">
        <v>484.57900000000001</v>
      </c>
      <c r="P4306">
        <v>479.673</v>
      </c>
      <c r="Q4306">
        <v>478.11200000000002</v>
      </c>
      <c r="R4306">
        <v>478.11200000000002</v>
      </c>
      <c r="S4306">
        <v>478.33499999999998</v>
      </c>
      <c r="T4306">
        <v>478.33499999999998</v>
      </c>
      <c r="U4306">
        <v>478.55799999999999</v>
      </c>
      <c r="V4306">
        <v>478.78100000000001</v>
      </c>
      <c r="W4306">
        <v>478.78100000000001</v>
      </c>
      <c r="X4306">
        <v>479.00400000000002</v>
      </c>
      <c r="Y4306">
        <v>479.00400000000002</v>
      </c>
      <c r="Z4306">
        <v>479.22699999999998</v>
      </c>
      <c r="AA4306">
        <v>479.45</v>
      </c>
      <c r="AB4306">
        <v>479.45</v>
      </c>
      <c r="AC4306">
        <v>479.673</v>
      </c>
      <c r="AD4306">
        <v>479.673</v>
      </c>
      <c r="AE4306">
        <v>479.89600000000002</v>
      </c>
      <c r="AF4306">
        <v>479.89600000000002</v>
      </c>
    </row>
    <row r="4307" spans="1:32">
      <c r="A4307" t="s">
        <v>9910</v>
      </c>
      <c r="B4307" t="s">
        <v>19</v>
      </c>
      <c r="C4307">
        <v>7872</v>
      </c>
      <c r="D4307">
        <v>10617</v>
      </c>
      <c r="E4307">
        <v>9246</v>
      </c>
      <c r="F4307">
        <v>8874</v>
      </c>
      <c r="G4307">
        <v>8511</v>
      </c>
      <c r="H4307">
        <v>8160</v>
      </c>
      <c r="I4307">
        <v>7830</v>
      </c>
      <c r="J4307">
        <v>7524</v>
      </c>
      <c r="K4307">
        <v>7245</v>
      </c>
      <c r="L4307">
        <v>7002</v>
      </c>
      <c r="M4307">
        <v>6795</v>
      </c>
      <c r="N4307">
        <v>6627</v>
      </c>
      <c r="O4307">
        <v>6519</v>
      </c>
      <c r="P4307">
        <v>6453</v>
      </c>
      <c r="Q4307">
        <v>6432</v>
      </c>
      <c r="R4307">
        <v>6432</v>
      </c>
      <c r="S4307">
        <v>6435</v>
      </c>
      <c r="T4307">
        <v>6435</v>
      </c>
      <c r="U4307">
        <v>6438</v>
      </c>
      <c r="V4307">
        <v>6441</v>
      </c>
      <c r="W4307">
        <v>6441</v>
      </c>
      <c r="X4307">
        <v>6444</v>
      </c>
      <c r="Y4307">
        <v>6444</v>
      </c>
      <c r="Z4307">
        <v>6447</v>
      </c>
      <c r="AA4307">
        <v>6450</v>
      </c>
      <c r="AB4307">
        <v>6450</v>
      </c>
      <c r="AC4307">
        <v>6453</v>
      </c>
      <c r="AD4307">
        <v>6453</v>
      </c>
      <c r="AE4307">
        <v>6456</v>
      </c>
      <c r="AF4307">
        <v>6456</v>
      </c>
    </row>
    <row r="4308" spans="1:32">
      <c r="A4308" t="s">
        <v>9911</v>
      </c>
      <c r="B4308" t="s">
        <v>19</v>
      </c>
      <c r="C4308">
        <v>1574.4</v>
      </c>
      <c r="D4308">
        <v>2123.4</v>
      </c>
      <c r="E4308">
        <v>1849.2</v>
      </c>
      <c r="F4308">
        <v>1774.8</v>
      </c>
      <c r="G4308">
        <v>1702.2</v>
      </c>
      <c r="H4308">
        <v>1632</v>
      </c>
      <c r="I4308">
        <v>1566</v>
      </c>
      <c r="J4308">
        <v>1504.8</v>
      </c>
      <c r="K4308">
        <v>1449</v>
      </c>
      <c r="L4308">
        <v>1400.4</v>
      </c>
      <c r="M4308">
        <v>1359</v>
      </c>
      <c r="N4308">
        <v>1325.4</v>
      </c>
      <c r="O4308">
        <v>1303.8</v>
      </c>
      <c r="P4308">
        <v>1290.5999999999999</v>
      </c>
      <c r="Q4308">
        <v>1286.4000000000001</v>
      </c>
      <c r="R4308">
        <v>1286.4000000000001</v>
      </c>
      <c r="S4308">
        <v>1287</v>
      </c>
      <c r="T4308">
        <v>1287</v>
      </c>
      <c r="U4308">
        <v>1287.5999999999999</v>
      </c>
      <c r="V4308">
        <v>1288.2</v>
      </c>
      <c r="W4308">
        <v>1288.2</v>
      </c>
      <c r="X4308">
        <v>1288.8</v>
      </c>
      <c r="Y4308">
        <v>1288.8</v>
      </c>
      <c r="Z4308">
        <v>1289.4000000000001</v>
      </c>
      <c r="AA4308">
        <v>1290</v>
      </c>
      <c r="AB4308">
        <v>1290</v>
      </c>
      <c r="AC4308">
        <v>1290.5999999999999</v>
      </c>
      <c r="AD4308">
        <v>1290.5999999999999</v>
      </c>
      <c r="AE4308">
        <v>1291.2</v>
      </c>
      <c r="AF4308">
        <v>1291.2</v>
      </c>
    </row>
    <row r="4309" spans="1:32">
      <c r="A4309" t="s">
        <v>9912</v>
      </c>
      <c r="B4309" t="s">
        <v>19</v>
      </c>
      <c r="C4309">
        <v>0</v>
      </c>
      <c r="D4309">
        <v>0</v>
      </c>
      <c r="E4309">
        <v>0</v>
      </c>
      <c r="F4309">
        <v>0</v>
      </c>
      <c r="G4309">
        <v>0</v>
      </c>
      <c r="H4309">
        <v>0</v>
      </c>
      <c r="I4309">
        <v>0</v>
      </c>
      <c r="J4309">
        <v>0</v>
      </c>
      <c r="K4309">
        <v>0</v>
      </c>
      <c r="L4309">
        <v>0</v>
      </c>
      <c r="M4309">
        <v>0</v>
      </c>
      <c r="N4309">
        <v>0</v>
      </c>
      <c r="O4309">
        <v>0</v>
      </c>
      <c r="P4309">
        <v>0</v>
      </c>
      <c r="Q4309">
        <v>0</v>
      </c>
      <c r="R4309">
        <v>0</v>
      </c>
      <c r="S4309">
        <v>0</v>
      </c>
      <c r="T4309">
        <v>0</v>
      </c>
      <c r="U4309">
        <v>0</v>
      </c>
      <c r="V4309">
        <v>0</v>
      </c>
      <c r="W4309">
        <v>0</v>
      </c>
      <c r="X4309">
        <v>0</v>
      </c>
      <c r="Y4309">
        <v>0</v>
      </c>
      <c r="Z4309">
        <v>0</v>
      </c>
      <c r="AA4309">
        <v>0</v>
      </c>
      <c r="AB4309">
        <v>0</v>
      </c>
      <c r="AC4309">
        <v>0</v>
      </c>
      <c r="AD4309">
        <v>0</v>
      </c>
      <c r="AE4309">
        <v>0</v>
      </c>
      <c r="AF4309">
        <v>0</v>
      </c>
    </row>
    <row r="4310" spans="1:32">
      <c r="A4310" t="s">
        <v>9913</v>
      </c>
      <c r="B4310" t="s">
        <v>19</v>
      </c>
      <c r="C4310">
        <v>0</v>
      </c>
      <c r="D4310">
        <v>0</v>
      </c>
      <c r="E4310">
        <v>0</v>
      </c>
      <c r="F4310">
        <v>0</v>
      </c>
      <c r="G4310">
        <v>0</v>
      </c>
      <c r="H4310">
        <v>0</v>
      </c>
      <c r="I4310">
        <v>0</v>
      </c>
      <c r="J4310">
        <v>0</v>
      </c>
      <c r="K4310">
        <v>0</v>
      </c>
      <c r="L4310">
        <v>0</v>
      </c>
      <c r="M4310">
        <v>0</v>
      </c>
      <c r="N4310">
        <v>0</v>
      </c>
      <c r="O4310">
        <v>0</v>
      </c>
      <c r="P4310">
        <v>0</v>
      </c>
      <c r="Q4310">
        <v>0</v>
      </c>
      <c r="R4310">
        <v>0</v>
      </c>
      <c r="S4310">
        <v>0</v>
      </c>
      <c r="T4310">
        <v>0</v>
      </c>
      <c r="U4310">
        <v>0</v>
      </c>
      <c r="V4310">
        <v>0</v>
      </c>
      <c r="W4310">
        <v>0</v>
      </c>
      <c r="X4310">
        <v>0</v>
      </c>
      <c r="Y4310">
        <v>0</v>
      </c>
      <c r="Z4310">
        <v>0</v>
      </c>
      <c r="AA4310">
        <v>0</v>
      </c>
      <c r="AB4310">
        <v>0</v>
      </c>
      <c r="AC4310">
        <v>0</v>
      </c>
      <c r="AD4310">
        <v>0</v>
      </c>
      <c r="AE4310">
        <v>0</v>
      </c>
      <c r="AF4310">
        <v>0</v>
      </c>
    </row>
    <row r="4311" spans="1:32">
      <c r="A4311" t="s">
        <v>9914</v>
      </c>
      <c r="B4311" t="s">
        <v>19</v>
      </c>
      <c r="C4311">
        <v>0</v>
      </c>
      <c r="D4311">
        <v>0</v>
      </c>
      <c r="E4311">
        <v>0</v>
      </c>
      <c r="F4311">
        <v>0</v>
      </c>
      <c r="G4311">
        <v>0</v>
      </c>
      <c r="H4311">
        <v>0</v>
      </c>
      <c r="I4311">
        <v>0</v>
      </c>
      <c r="J4311">
        <v>0</v>
      </c>
      <c r="K4311">
        <v>0</v>
      </c>
      <c r="L4311">
        <v>0</v>
      </c>
      <c r="M4311">
        <v>0</v>
      </c>
      <c r="N4311">
        <v>0</v>
      </c>
      <c r="O4311">
        <v>0</v>
      </c>
      <c r="P4311">
        <v>0</v>
      </c>
      <c r="Q4311">
        <v>0</v>
      </c>
      <c r="R4311">
        <v>0</v>
      </c>
      <c r="S4311">
        <v>0</v>
      </c>
      <c r="T4311">
        <v>0</v>
      </c>
      <c r="U4311">
        <v>0</v>
      </c>
      <c r="V4311">
        <v>0</v>
      </c>
      <c r="W4311">
        <v>0</v>
      </c>
      <c r="X4311">
        <v>0</v>
      </c>
      <c r="Y4311">
        <v>0</v>
      </c>
      <c r="Z4311">
        <v>0</v>
      </c>
      <c r="AA4311">
        <v>0</v>
      </c>
      <c r="AB4311">
        <v>0</v>
      </c>
      <c r="AC4311">
        <v>0</v>
      </c>
      <c r="AD4311">
        <v>0</v>
      </c>
      <c r="AE4311">
        <v>0</v>
      </c>
      <c r="AF4311">
        <v>0</v>
      </c>
    </row>
    <row r="4312" spans="1:32">
      <c r="A4312" t="s">
        <v>9915</v>
      </c>
      <c r="B4312" t="s">
        <v>19</v>
      </c>
      <c r="C4312">
        <v>0</v>
      </c>
      <c r="D4312">
        <v>0</v>
      </c>
      <c r="E4312">
        <v>0</v>
      </c>
      <c r="F4312">
        <v>0</v>
      </c>
      <c r="G4312">
        <v>0</v>
      </c>
      <c r="H4312">
        <v>0</v>
      </c>
      <c r="I4312">
        <v>0</v>
      </c>
      <c r="J4312">
        <v>0</v>
      </c>
      <c r="K4312">
        <v>0</v>
      </c>
      <c r="L4312">
        <v>0</v>
      </c>
      <c r="M4312">
        <v>0</v>
      </c>
      <c r="N4312">
        <v>0</v>
      </c>
      <c r="O4312">
        <v>0</v>
      </c>
      <c r="P4312">
        <v>0</v>
      </c>
      <c r="Q4312">
        <v>0</v>
      </c>
      <c r="R4312">
        <v>0</v>
      </c>
      <c r="S4312">
        <v>0</v>
      </c>
      <c r="T4312">
        <v>0</v>
      </c>
      <c r="U4312">
        <v>0</v>
      </c>
      <c r="V4312">
        <v>0</v>
      </c>
      <c r="W4312">
        <v>0</v>
      </c>
      <c r="X4312">
        <v>0</v>
      </c>
      <c r="Y4312">
        <v>0</v>
      </c>
      <c r="Z4312">
        <v>0</v>
      </c>
      <c r="AA4312">
        <v>0</v>
      </c>
      <c r="AB4312">
        <v>0</v>
      </c>
      <c r="AC4312">
        <v>0</v>
      </c>
      <c r="AD4312">
        <v>0</v>
      </c>
      <c r="AE4312">
        <v>0</v>
      </c>
      <c r="AF4312">
        <v>0</v>
      </c>
    </row>
    <row r="4313" spans="1:32">
      <c r="A4313" t="s">
        <v>9916</v>
      </c>
      <c r="B4313" t="s">
        <v>19</v>
      </c>
      <c r="C4313">
        <v>0</v>
      </c>
      <c r="D4313">
        <v>0</v>
      </c>
      <c r="E4313">
        <v>0</v>
      </c>
      <c r="F4313">
        <v>0</v>
      </c>
      <c r="G4313">
        <v>0</v>
      </c>
      <c r="H4313">
        <v>0</v>
      </c>
      <c r="I4313">
        <v>0</v>
      </c>
      <c r="J4313">
        <v>0</v>
      </c>
      <c r="K4313">
        <v>0</v>
      </c>
      <c r="L4313">
        <v>0</v>
      </c>
      <c r="M4313">
        <v>0</v>
      </c>
      <c r="N4313">
        <v>0</v>
      </c>
      <c r="O4313">
        <v>0</v>
      </c>
      <c r="P4313">
        <v>0</v>
      </c>
      <c r="Q4313">
        <v>0</v>
      </c>
      <c r="R4313">
        <v>0</v>
      </c>
      <c r="S4313">
        <v>0</v>
      </c>
      <c r="T4313">
        <v>0</v>
      </c>
      <c r="U4313">
        <v>0</v>
      </c>
      <c r="V4313">
        <v>0</v>
      </c>
      <c r="W4313">
        <v>0</v>
      </c>
      <c r="X4313">
        <v>0</v>
      </c>
      <c r="Y4313">
        <v>0</v>
      </c>
      <c r="Z4313">
        <v>0</v>
      </c>
      <c r="AA4313">
        <v>0</v>
      </c>
      <c r="AB4313">
        <v>0</v>
      </c>
      <c r="AC4313">
        <v>0</v>
      </c>
      <c r="AD4313">
        <v>0</v>
      </c>
      <c r="AE4313">
        <v>0</v>
      </c>
      <c r="AF4313">
        <v>0</v>
      </c>
    </row>
    <row r="4314" spans="1:32">
      <c r="A4314" t="s">
        <v>9917</v>
      </c>
      <c r="B4314" t="s">
        <v>19</v>
      </c>
      <c r="C4314">
        <v>0</v>
      </c>
      <c r="D4314">
        <v>0</v>
      </c>
      <c r="E4314">
        <v>0</v>
      </c>
      <c r="F4314">
        <v>0</v>
      </c>
      <c r="G4314">
        <v>0</v>
      </c>
      <c r="H4314">
        <v>0</v>
      </c>
      <c r="I4314">
        <v>0</v>
      </c>
      <c r="J4314">
        <v>0</v>
      </c>
      <c r="K4314">
        <v>0</v>
      </c>
      <c r="L4314">
        <v>0</v>
      </c>
      <c r="M4314">
        <v>0</v>
      </c>
      <c r="N4314">
        <v>0</v>
      </c>
      <c r="O4314">
        <v>0</v>
      </c>
      <c r="P4314">
        <v>0</v>
      </c>
      <c r="Q4314">
        <v>0</v>
      </c>
      <c r="R4314">
        <v>0</v>
      </c>
      <c r="S4314">
        <v>0</v>
      </c>
      <c r="T4314">
        <v>0</v>
      </c>
      <c r="U4314">
        <v>0</v>
      </c>
      <c r="V4314">
        <v>0</v>
      </c>
      <c r="W4314">
        <v>0</v>
      </c>
      <c r="X4314">
        <v>0</v>
      </c>
      <c r="Y4314">
        <v>0</v>
      </c>
      <c r="Z4314">
        <v>0</v>
      </c>
      <c r="AA4314">
        <v>0</v>
      </c>
      <c r="AB4314">
        <v>0</v>
      </c>
      <c r="AC4314">
        <v>0</v>
      </c>
      <c r="AD4314">
        <v>0</v>
      </c>
      <c r="AE4314">
        <v>0</v>
      </c>
      <c r="AF4314">
        <v>0</v>
      </c>
    </row>
    <row r="4315" spans="1:32">
      <c r="A4315" t="s">
        <v>9918</v>
      </c>
      <c r="B4315" t="s">
        <v>19</v>
      </c>
      <c r="C4315">
        <v>0</v>
      </c>
      <c r="D4315">
        <v>0</v>
      </c>
      <c r="E4315">
        <v>0</v>
      </c>
      <c r="F4315">
        <v>0</v>
      </c>
      <c r="G4315">
        <v>0</v>
      </c>
      <c r="H4315">
        <v>0</v>
      </c>
      <c r="I4315">
        <v>0</v>
      </c>
      <c r="J4315">
        <v>0</v>
      </c>
      <c r="K4315">
        <v>0</v>
      </c>
      <c r="L4315">
        <v>0</v>
      </c>
      <c r="M4315">
        <v>0</v>
      </c>
      <c r="N4315">
        <v>0</v>
      </c>
      <c r="O4315">
        <v>0</v>
      </c>
      <c r="P4315">
        <v>0</v>
      </c>
      <c r="Q4315">
        <v>0</v>
      </c>
      <c r="R4315">
        <v>0</v>
      </c>
      <c r="S4315">
        <v>0</v>
      </c>
      <c r="T4315">
        <v>0</v>
      </c>
      <c r="U4315">
        <v>0</v>
      </c>
      <c r="V4315">
        <v>0</v>
      </c>
      <c r="W4315">
        <v>0</v>
      </c>
      <c r="X4315">
        <v>0</v>
      </c>
      <c r="Y4315">
        <v>0</v>
      </c>
      <c r="Z4315">
        <v>0</v>
      </c>
      <c r="AA4315">
        <v>0</v>
      </c>
      <c r="AB4315">
        <v>0</v>
      </c>
      <c r="AC4315">
        <v>0</v>
      </c>
      <c r="AD4315">
        <v>0</v>
      </c>
      <c r="AE4315">
        <v>0</v>
      </c>
      <c r="AF4315">
        <v>0</v>
      </c>
    </row>
    <row r="4316" spans="1:32">
      <c r="A4316" t="s">
        <v>9919</v>
      </c>
      <c r="B4316" t="s">
        <v>19</v>
      </c>
      <c r="C4316">
        <v>0</v>
      </c>
      <c r="D4316">
        <v>0</v>
      </c>
      <c r="E4316">
        <v>0</v>
      </c>
      <c r="F4316">
        <v>0</v>
      </c>
      <c r="G4316">
        <v>0</v>
      </c>
      <c r="H4316">
        <v>0</v>
      </c>
      <c r="I4316">
        <v>0</v>
      </c>
      <c r="J4316">
        <v>0</v>
      </c>
      <c r="K4316">
        <v>0</v>
      </c>
      <c r="L4316">
        <v>0</v>
      </c>
      <c r="M4316">
        <v>0</v>
      </c>
      <c r="N4316">
        <v>0</v>
      </c>
      <c r="O4316">
        <v>0</v>
      </c>
      <c r="P4316">
        <v>0</v>
      </c>
      <c r="Q4316">
        <v>0</v>
      </c>
      <c r="R4316">
        <v>0</v>
      </c>
      <c r="S4316">
        <v>0</v>
      </c>
      <c r="T4316">
        <v>0</v>
      </c>
      <c r="U4316">
        <v>0</v>
      </c>
      <c r="V4316">
        <v>0</v>
      </c>
      <c r="W4316">
        <v>0</v>
      </c>
      <c r="X4316">
        <v>0</v>
      </c>
      <c r="Y4316">
        <v>0</v>
      </c>
      <c r="Z4316">
        <v>0</v>
      </c>
      <c r="AA4316">
        <v>0</v>
      </c>
      <c r="AB4316">
        <v>0</v>
      </c>
      <c r="AC4316">
        <v>0</v>
      </c>
      <c r="AD4316">
        <v>0</v>
      </c>
      <c r="AE4316">
        <v>0</v>
      </c>
      <c r="AF4316">
        <v>0</v>
      </c>
    </row>
    <row r="4317" spans="1:32">
      <c r="A4317" t="s">
        <v>9920</v>
      </c>
      <c r="B4317" t="s">
        <v>19</v>
      </c>
      <c r="C4317">
        <v>0</v>
      </c>
      <c r="D4317">
        <v>0</v>
      </c>
      <c r="E4317">
        <v>0</v>
      </c>
      <c r="F4317">
        <v>0</v>
      </c>
      <c r="G4317">
        <v>0</v>
      </c>
      <c r="H4317">
        <v>0</v>
      </c>
      <c r="I4317">
        <v>0</v>
      </c>
      <c r="J4317">
        <v>0</v>
      </c>
      <c r="K4317">
        <v>0</v>
      </c>
      <c r="L4317">
        <v>0</v>
      </c>
      <c r="M4317">
        <v>0</v>
      </c>
      <c r="N4317">
        <v>0</v>
      </c>
      <c r="O4317">
        <v>0</v>
      </c>
      <c r="P4317">
        <v>0</v>
      </c>
      <c r="Q4317">
        <v>0</v>
      </c>
      <c r="R4317">
        <v>0</v>
      </c>
      <c r="S4317">
        <v>0</v>
      </c>
      <c r="T4317">
        <v>0</v>
      </c>
      <c r="U4317">
        <v>0</v>
      </c>
      <c r="V4317">
        <v>0</v>
      </c>
      <c r="W4317">
        <v>0</v>
      </c>
      <c r="X4317">
        <v>0</v>
      </c>
      <c r="Y4317">
        <v>0</v>
      </c>
      <c r="Z4317">
        <v>0</v>
      </c>
      <c r="AA4317">
        <v>0</v>
      </c>
      <c r="AB4317">
        <v>0</v>
      </c>
      <c r="AC4317">
        <v>0</v>
      </c>
      <c r="AD4317">
        <v>0</v>
      </c>
      <c r="AE4317">
        <v>0</v>
      </c>
      <c r="AF4317">
        <v>0</v>
      </c>
    </row>
    <row r="4318" spans="1:32">
      <c r="A4318" t="s">
        <v>9921</v>
      </c>
      <c r="B4318" t="s">
        <v>19</v>
      </c>
      <c r="C4318">
        <v>0</v>
      </c>
      <c r="D4318">
        <v>0</v>
      </c>
      <c r="E4318">
        <v>0</v>
      </c>
      <c r="F4318">
        <v>0</v>
      </c>
      <c r="G4318">
        <v>0</v>
      </c>
      <c r="H4318">
        <v>0</v>
      </c>
      <c r="I4318">
        <v>0</v>
      </c>
      <c r="J4318">
        <v>0</v>
      </c>
      <c r="K4318">
        <v>0</v>
      </c>
      <c r="L4318">
        <v>0</v>
      </c>
      <c r="M4318">
        <v>0</v>
      </c>
      <c r="N4318">
        <v>0</v>
      </c>
      <c r="O4318">
        <v>0</v>
      </c>
      <c r="P4318">
        <v>0</v>
      </c>
      <c r="Q4318">
        <v>0</v>
      </c>
      <c r="R4318">
        <v>0</v>
      </c>
      <c r="S4318">
        <v>0</v>
      </c>
      <c r="T4318">
        <v>0</v>
      </c>
      <c r="U4318">
        <v>0</v>
      </c>
      <c r="V4318">
        <v>0</v>
      </c>
      <c r="W4318">
        <v>0</v>
      </c>
      <c r="X4318">
        <v>0</v>
      </c>
      <c r="Y4318">
        <v>0</v>
      </c>
      <c r="Z4318">
        <v>0</v>
      </c>
      <c r="AA4318">
        <v>0</v>
      </c>
      <c r="AB4318">
        <v>0</v>
      </c>
      <c r="AC4318">
        <v>0</v>
      </c>
      <c r="AD4318">
        <v>0</v>
      </c>
      <c r="AE4318">
        <v>0</v>
      </c>
      <c r="AF4318">
        <v>0</v>
      </c>
    </row>
    <row r="4319" spans="1:32">
      <c r="A4319" t="s">
        <v>9922</v>
      </c>
      <c r="B4319" t="s">
        <v>19</v>
      </c>
      <c r="C4319">
        <v>0</v>
      </c>
      <c r="D4319">
        <v>0</v>
      </c>
      <c r="E4319">
        <v>0</v>
      </c>
      <c r="F4319">
        <v>0</v>
      </c>
      <c r="G4319">
        <v>0</v>
      </c>
      <c r="H4319">
        <v>0</v>
      </c>
      <c r="I4319">
        <v>0</v>
      </c>
      <c r="J4319">
        <v>0</v>
      </c>
      <c r="K4319">
        <v>0</v>
      </c>
      <c r="L4319">
        <v>0</v>
      </c>
      <c r="M4319">
        <v>0</v>
      </c>
      <c r="N4319">
        <v>0</v>
      </c>
      <c r="O4319">
        <v>0</v>
      </c>
      <c r="P4319">
        <v>0</v>
      </c>
      <c r="Q4319">
        <v>0</v>
      </c>
      <c r="R4319">
        <v>0</v>
      </c>
      <c r="S4319">
        <v>0</v>
      </c>
      <c r="T4319">
        <v>0</v>
      </c>
      <c r="U4319">
        <v>0</v>
      </c>
      <c r="V4319">
        <v>0</v>
      </c>
      <c r="W4319">
        <v>0</v>
      </c>
      <c r="X4319">
        <v>0</v>
      </c>
      <c r="Y4319">
        <v>0</v>
      </c>
      <c r="Z4319">
        <v>0</v>
      </c>
      <c r="AA4319">
        <v>0</v>
      </c>
      <c r="AB4319">
        <v>0</v>
      </c>
      <c r="AC4319">
        <v>0</v>
      </c>
      <c r="AD4319">
        <v>0</v>
      </c>
      <c r="AE4319">
        <v>0</v>
      </c>
      <c r="AF4319">
        <v>0</v>
      </c>
    </row>
    <row r="4320" spans="1:32">
      <c r="A4320" t="s">
        <v>9923</v>
      </c>
      <c r="B4320" t="s">
        <v>19</v>
      </c>
      <c r="C4320">
        <v>0</v>
      </c>
      <c r="D4320">
        <v>0</v>
      </c>
      <c r="E4320">
        <v>0</v>
      </c>
      <c r="F4320">
        <v>0</v>
      </c>
      <c r="G4320">
        <v>0</v>
      </c>
      <c r="H4320">
        <v>0</v>
      </c>
      <c r="I4320">
        <v>0</v>
      </c>
      <c r="J4320">
        <v>0</v>
      </c>
      <c r="K4320">
        <v>0</v>
      </c>
      <c r="L4320">
        <v>0</v>
      </c>
      <c r="M4320">
        <v>0</v>
      </c>
      <c r="N4320">
        <v>0</v>
      </c>
      <c r="O4320">
        <v>0</v>
      </c>
      <c r="P4320">
        <v>0</v>
      </c>
      <c r="Q4320">
        <v>0</v>
      </c>
      <c r="R4320">
        <v>0</v>
      </c>
      <c r="S4320">
        <v>0</v>
      </c>
      <c r="T4320">
        <v>0</v>
      </c>
      <c r="U4320">
        <v>0</v>
      </c>
      <c r="V4320">
        <v>0</v>
      </c>
      <c r="W4320">
        <v>0</v>
      </c>
      <c r="X4320">
        <v>0</v>
      </c>
      <c r="Y4320">
        <v>0</v>
      </c>
      <c r="Z4320">
        <v>0</v>
      </c>
      <c r="AA4320">
        <v>0</v>
      </c>
      <c r="AB4320">
        <v>0</v>
      </c>
      <c r="AC4320">
        <v>0</v>
      </c>
      <c r="AD4320">
        <v>0</v>
      </c>
      <c r="AE4320">
        <v>0</v>
      </c>
      <c r="AF4320">
        <v>0</v>
      </c>
    </row>
    <row r="4321" spans="1:32">
      <c r="A4321" t="s">
        <v>9924</v>
      </c>
      <c r="B4321" t="s">
        <v>19</v>
      </c>
      <c r="C4321">
        <v>0</v>
      </c>
      <c r="D4321">
        <v>0</v>
      </c>
      <c r="E4321">
        <v>0</v>
      </c>
      <c r="F4321">
        <v>0</v>
      </c>
      <c r="G4321">
        <v>0</v>
      </c>
      <c r="H4321">
        <v>0</v>
      </c>
      <c r="I4321">
        <v>0</v>
      </c>
      <c r="J4321">
        <v>0</v>
      </c>
      <c r="K4321">
        <v>0</v>
      </c>
      <c r="L4321">
        <v>0</v>
      </c>
      <c r="M4321">
        <v>0</v>
      </c>
      <c r="N4321">
        <v>0</v>
      </c>
      <c r="O4321">
        <v>0</v>
      </c>
      <c r="P4321">
        <v>0</v>
      </c>
      <c r="Q4321">
        <v>0</v>
      </c>
      <c r="R4321">
        <v>0</v>
      </c>
      <c r="S4321">
        <v>0</v>
      </c>
      <c r="T4321">
        <v>0</v>
      </c>
      <c r="U4321">
        <v>0</v>
      </c>
      <c r="V4321">
        <v>0</v>
      </c>
      <c r="W4321">
        <v>0</v>
      </c>
      <c r="X4321">
        <v>0</v>
      </c>
      <c r="Y4321">
        <v>0</v>
      </c>
      <c r="Z4321">
        <v>0</v>
      </c>
      <c r="AA4321">
        <v>0</v>
      </c>
      <c r="AB4321">
        <v>0</v>
      </c>
      <c r="AC4321">
        <v>0</v>
      </c>
      <c r="AD4321">
        <v>0</v>
      </c>
      <c r="AE4321">
        <v>0</v>
      </c>
      <c r="AF4321">
        <v>0</v>
      </c>
    </row>
    <row r="4322" spans="1:32">
      <c r="A4322" t="s">
        <v>9925</v>
      </c>
      <c r="B4322" t="s">
        <v>19</v>
      </c>
      <c r="C4322">
        <v>0</v>
      </c>
      <c r="D4322">
        <v>0</v>
      </c>
      <c r="E4322">
        <v>0</v>
      </c>
      <c r="F4322">
        <v>0</v>
      </c>
      <c r="G4322">
        <v>0</v>
      </c>
      <c r="H4322">
        <v>0</v>
      </c>
      <c r="I4322">
        <v>0</v>
      </c>
      <c r="J4322">
        <v>0</v>
      </c>
      <c r="K4322">
        <v>0</v>
      </c>
      <c r="L4322">
        <v>0</v>
      </c>
      <c r="M4322">
        <v>0</v>
      </c>
      <c r="N4322">
        <v>0</v>
      </c>
      <c r="O4322">
        <v>0</v>
      </c>
      <c r="P4322">
        <v>0</v>
      </c>
      <c r="Q4322">
        <v>0</v>
      </c>
      <c r="R4322">
        <v>0</v>
      </c>
      <c r="S4322">
        <v>0</v>
      </c>
      <c r="T4322">
        <v>0</v>
      </c>
      <c r="U4322">
        <v>0</v>
      </c>
      <c r="V4322">
        <v>0</v>
      </c>
      <c r="W4322">
        <v>0</v>
      </c>
      <c r="X4322">
        <v>0</v>
      </c>
      <c r="Y4322">
        <v>0</v>
      </c>
      <c r="Z4322">
        <v>0</v>
      </c>
      <c r="AA4322">
        <v>0</v>
      </c>
      <c r="AB4322">
        <v>0</v>
      </c>
      <c r="AC4322">
        <v>0</v>
      </c>
      <c r="AD4322">
        <v>0</v>
      </c>
      <c r="AE4322">
        <v>0</v>
      </c>
      <c r="AF4322">
        <v>0</v>
      </c>
    </row>
    <row r="4323" spans="1:32">
      <c r="A4323" t="s">
        <v>9926</v>
      </c>
      <c r="B4323" t="s">
        <v>19</v>
      </c>
      <c r="C4323">
        <v>0</v>
      </c>
      <c r="D4323">
        <v>0</v>
      </c>
      <c r="E4323">
        <v>0</v>
      </c>
      <c r="F4323">
        <v>0</v>
      </c>
      <c r="G4323">
        <v>0</v>
      </c>
      <c r="H4323">
        <v>0</v>
      </c>
      <c r="I4323">
        <v>0</v>
      </c>
      <c r="J4323">
        <v>0</v>
      </c>
      <c r="K4323">
        <v>0</v>
      </c>
      <c r="L4323">
        <v>0</v>
      </c>
      <c r="M4323">
        <v>0</v>
      </c>
      <c r="N4323">
        <v>0</v>
      </c>
      <c r="O4323">
        <v>0</v>
      </c>
      <c r="P4323">
        <v>0</v>
      </c>
      <c r="Q4323">
        <v>0</v>
      </c>
      <c r="R4323">
        <v>0</v>
      </c>
      <c r="S4323">
        <v>0</v>
      </c>
      <c r="T4323">
        <v>0</v>
      </c>
      <c r="U4323">
        <v>0</v>
      </c>
      <c r="V4323">
        <v>0</v>
      </c>
      <c r="W4323">
        <v>0</v>
      </c>
      <c r="X4323">
        <v>0</v>
      </c>
      <c r="Y4323">
        <v>0</v>
      </c>
      <c r="Z4323">
        <v>0</v>
      </c>
      <c r="AA4323">
        <v>0</v>
      </c>
      <c r="AB4323">
        <v>0</v>
      </c>
      <c r="AC4323">
        <v>0</v>
      </c>
      <c r="AD4323">
        <v>0</v>
      </c>
      <c r="AE4323">
        <v>0</v>
      </c>
      <c r="AF4323">
        <v>0</v>
      </c>
    </row>
    <row r="4324" spans="1:32">
      <c r="A4324" t="s">
        <v>9927</v>
      </c>
      <c r="B4324" t="s">
        <v>19</v>
      </c>
      <c r="C4324">
        <v>0</v>
      </c>
      <c r="D4324">
        <v>0</v>
      </c>
      <c r="E4324">
        <v>0</v>
      </c>
      <c r="F4324">
        <v>0</v>
      </c>
      <c r="G4324">
        <v>0</v>
      </c>
      <c r="H4324">
        <v>0</v>
      </c>
      <c r="I4324">
        <v>0</v>
      </c>
      <c r="J4324">
        <v>0</v>
      </c>
      <c r="K4324">
        <v>0</v>
      </c>
      <c r="L4324">
        <v>0</v>
      </c>
      <c r="M4324">
        <v>0</v>
      </c>
      <c r="N4324">
        <v>0</v>
      </c>
      <c r="O4324">
        <v>0</v>
      </c>
      <c r="P4324">
        <v>0</v>
      </c>
      <c r="Q4324">
        <v>0</v>
      </c>
      <c r="R4324">
        <v>0</v>
      </c>
      <c r="S4324">
        <v>0</v>
      </c>
      <c r="T4324">
        <v>0</v>
      </c>
      <c r="U4324">
        <v>0</v>
      </c>
      <c r="V4324">
        <v>0</v>
      </c>
      <c r="W4324">
        <v>0</v>
      </c>
      <c r="X4324">
        <v>0</v>
      </c>
      <c r="Y4324">
        <v>0</v>
      </c>
      <c r="Z4324">
        <v>0</v>
      </c>
      <c r="AA4324">
        <v>0</v>
      </c>
      <c r="AB4324">
        <v>0</v>
      </c>
      <c r="AC4324">
        <v>0</v>
      </c>
      <c r="AD4324">
        <v>0</v>
      </c>
      <c r="AE4324">
        <v>0</v>
      </c>
      <c r="AF4324">
        <v>0</v>
      </c>
    </row>
    <row r="4325" spans="1:32">
      <c r="A4325" t="s">
        <v>9928</v>
      </c>
      <c r="B4325" t="s">
        <v>19</v>
      </c>
      <c r="C4325">
        <v>0</v>
      </c>
      <c r="D4325">
        <v>0</v>
      </c>
      <c r="E4325">
        <v>0</v>
      </c>
      <c r="F4325">
        <v>0</v>
      </c>
      <c r="G4325">
        <v>0</v>
      </c>
      <c r="H4325">
        <v>0</v>
      </c>
      <c r="I4325">
        <v>0</v>
      </c>
      <c r="J4325">
        <v>0</v>
      </c>
      <c r="K4325">
        <v>0</v>
      </c>
      <c r="L4325">
        <v>0</v>
      </c>
      <c r="M4325">
        <v>0</v>
      </c>
      <c r="N4325">
        <v>0</v>
      </c>
      <c r="O4325">
        <v>0</v>
      </c>
      <c r="P4325">
        <v>0</v>
      </c>
      <c r="Q4325">
        <v>0</v>
      </c>
      <c r="R4325">
        <v>0</v>
      </c>
      <c r="S4325">
        <v>0</v>
      </c>
      <c r="T4325">
        <v>0</v>
      </c>
      <c r="U4325">
        <v>0</v>
      </c>
      <c r="V4325">
        <v>0</v>
      </c>
      <c r="W4325">
        <v>0</v>
      </c>
      <c r="X4325">
        <v>0</v>
      </c>
      <c r="Y4325">
        <v>0</v>
      </c>
      <c r="Z4325">
        <v>0</v>
      </c>
      <c r="AA4325">
        <v>0</v>
      </c>
      <c r="AB4325">
        <v>0</v>
      </c>
      <c r="AC4325">
        <v>0</v>
      </c>
      <c r="AD4325">
        <v>0</v>
      </c>
      <c r="AE4325">
        <v>0</v>
      </c>
      <c r="AF4325">
        <v>0</v>
      </c>
    </row>
    <row r="4326" spans="1:32">
      <c r="A4326" t="s">
        <v>9929</v>
      </c>
      <c r="B4326" t="s">
        <v>19</v>
      </c>
      <c r="C4326">
        <v>0</v>
      </c>
      <c r="D4326">
        <v>0</v>
      </c>
      <c r="E4326">
        <v>0</v>
      </c>
      <c r="F4326">
        <v>0</v>
      </c>
      <c r="G4326">
        <v>0</v>
      </c>
      <c r="H4326">
        <v>0</v>
      </c>
      <c r="I4326">
        <v>0</v>
      </c>
      <c r="J4326">
        <v>0</v>
      </c>
      <c r="K4326">
        <v>0</v>
      </c>
      <c r="L4326">
        <v>0</v>
      </c>
      <c r="M4326">
        <v>0</v>
      </c>
      <c r="N4326">
        <v>0</v>
      </c>
      <c r="O4326">
        <v>0</v>
      </c>
      <c r="P4326">
        <v>0</v>
      </c>
      <c r="Q4326">
        <v>0</v>
      </c>
      <c r="R4326">
        <v>0</v>
      </c>
      <c r="S4326">
        <v>0</v>
      </c>
      <c r="T4326">
        <v>0</v>
      </c>
      <c r="U4326">
        <v>0</v>
      </c>
      <c r="V4326">
        <v>0</v>
      </c>
      <c r="W4326">
        <v>0</v>
      </c>
      <c r="X4326">
        <v>0</v>
      </c>
      <c r="Y4326">
        <v>0</v>
      </c>
      <c r="Z4326">
        <v>0</v>
      </c>
      <c r="AA4326">
        <v>0</v>
      </c>
      <c r="AB4326">
        <v>0</v>
      </c>
      <c r="AC4326">
        <v>0</v>
      </c>
      <c r="AD4326">
        <v>0</v>
      </c>
      <c r="AE4326">
        <v>0</v>
      </c>
      <c r="AF4326">
        <v>0</v>
      </c>
    </row>
    <row r="4327" spans="1:32">
      <c r="A4327" t="s">
        <v>9930</v>
      </c>
      <c r="B4327" t="s">
        <v>19</v>
      </c>
      <c r="C4327">
        <v>0</v>
      </c>
      <c r="D4327">
        <v>0</v>
      </c>
      <c r="E4327">
        <v>0</v>
      </c>
      <c r="F4327">
        <v>0</v>
      </c>
      <c r="G4327">
        <v>0</v>
      </c>
      <c r="H4327">
        <v>0</v>
      </c>
      <c r="I4327">
        <v>0</v>
      </c>
      <c r="J4327">
        <v>0</v>
      </c>
      <c r="K4327">
        <v>0</v>
      </c>
      <c r="L4327">
        <v>0</v>
      </c>
      <c r="M4327">
        <v>0</v>
      </c>
      <c r="N4327">
        <v>0</v>
      </c>
      <c r="O4327">
        <v>0</v>
      </c>
      <c r="P4327">
        <v>0</v>
      </c>
      <c r="Q4327">
        <v>0</v>
      </c>
      <c r="R4327">
        <v>0</v>
      </c>
      <c r="S4327">
        <v>0</v>
      </c>
      <c r="T4327">
        <v>0</v>
      </c>
      <c r="U4327">
        <v>0</v>
      </c>
      <c r="V4327">
        <v>0</v>
      </c>
      <c r="W4327">
        <v>0</v>
      </c>
      <c r="X4327">
        <v>0</v>
      </c>
      <c r="Y4327">
        <v>0</v>
      </c>
      <c r="Z4327">
        <v>0</v>
      </c>
      <c r="AA4327">
        <v>0</v>
      </c>
      <c r="AB4327">
        <v>0</v>
      </c>
      <c r="AC4327">
        <v>0</v>
      </c>
      <c r="AD4327">
        <v>0</v>
      </c>
      <c r="AE4327">
        <v>0</v>
      </c>
      <c r="AF4327">
        <v>0</v>
      </c>
    </row>
    <row r="4328" spans="1:32">
      <c r="A4328" t="s">
        <v>9931</v>
      </c>
      <c r="B4328" t="s">
        <v>19</v>
      </c>
      <c r="C4328">
        <v>0</v>
      </c>
      <c r="D4328">
        <v>0</v>
      </c>
      <c r="E4328">
        <v>0</v>
      </c>
      <c r="F4328">
        <v>0</v>
      </c>
      <c r="G4328">
        <v>0</v>
      </c>
      <c r="H4328">
        <v>0</v>
      </c>
      <c r="I4328">
        <v>0</v>
      </c>
      <c r="J4328">
        <v>0</v>
      </c>
      <c r="K4328">
        <v>0</v>
      </c>
      <c r="L4328">
        <v>0</v>
      </c>
      <c r="M4328">
        <v>0</v>
      </c>
      <c r="N4328">
        <v>0</v>
      </c>
      <c r="O4328">
        <v>0</v>
      </c>
      <c r="P4328">
        <v>0</v>
      </c>
      <c r="Q4328">
        <v>0</v>
      </c>
      <c r="R4328">
        <v>0</v>
      </c>
      <c r="S4328">
        <v>0</v>
      </c>
      <c r="T4328">
        <v>0</v>
      </c>
      <c r="U4328">
        <v>0</v>
      </c>
      <c r="V4328">
        <v>0</v>
      </c>
      <c r="W4328">
        <v>0</v>
      </c>
      <c r="X4328">
        <v>0</v>
      </c>
      <c r="Y4328">
        <v>0</v>
      </c>
      <c r="Z4328">
        <v>0</v>
      </c>
      <c r="AA4328">
        <v>0</v>
      </c>
      <c r="AB4328">
        <v>0</v>
      </c>
      <c r="AC4328">
        <v>0</v>
      </c>
      <c r="AD4328">
        <v>0</v>
      </c>
      <c r="AE4328">
        <v>0</v>
      </c>
      <c r="AF4328">
        <v>0</v>
      </c>
    </row>
    <row r="4329" spans="1:32">
      <c r="A4329" t="s">
        <v>9932</v>
      </c>
      <c r="B4329" t="s">
        <v>19</v>
      </c>
      <c r="C4329">
        <v>0</v>
      </c>
      <c r="D4329">
        <v>0</v>
      </c>
      <c r="E4329">
        <v>0</v>
      </c>
      <c r="F4329">
        <v>0</v>
      </c>
      <c r="G4329">
        <v>0</v>
      </c>
      <c r="H4329">
        <v>0</v>
      </c>
      <c r="I4329">
        <v>0</v>
      </c>
      <c r="J4329">
        <v>0</v>
      </c>
      <c r="K4329">
        <v>0</v>
      </c>
      <c r="L4329">
        <v>0</v>
      </c>
      <c r="M4329">
        <v>0</v>
      </c>
      <c r="N4329">
        <v>0</v>
      </c>
      <c r="O4329">
        <v>0</v>
      </c>
      <c r="P4329">
        <v>0</v>
      </c>
      <c r="Q4329">
        <v>0</v>
      </c>
      <c r="R4329">
        <v>0</v>
      </c>
      <c r="S4329">
        <v>0</v>
      </c>
      <c r="T4329">
        <v>0</v>
      </c>
      <c r="U4329">
        <v>0</v>
      </c>
      <c r="V4329">
        <v>0</v>
      </c>
      <c r="W4329">
        <v>0</v>
      </c>
      <c r="X4329">
        <v>0</v>
      </c>
      <c r="Y4329">
        <v>0</v>
      </c>
      <c r="Z4329">
        <v>0</v>
      </c>
      <c r="AA4329">
        <v>0</v>
      </c>
      <c r="AB4329">
        <v>0</v>
      </c>
      <c r="AC4329">
        <v>0</v>
      </c>
      <c r="AD4329">
        <v>0</v>
      </c>
      <c r="AE4329">
        <v>0</v>
      </c>
      <c r="AF4329">
        <v>0</v>
      </c>
    </row>
    <row r="4330" spans="1:32">
      <c r="A4330" t="s">
        <v>9933</v>
      </c>
      <c r="B4330" t="s">
        <v>19</v>
      </c>
      <c r="C4330">
        <v>0</v>
      </c>
      <c r="D4330">
        <v>0</v>
      </c>
      <c r="E4330">
        <v>0</v>
      </c>
      <c r="F4330">
        <v>0</v>
      </c>
      <c r="G4330">
        <v>0</v>
      </c>
      <c r="H4330">
        <v>0</v>
      </c>
      <c r="I4330">
        <v>0</v>
      </c>
      <c r="J4330">
        <v>0</v>
      </c>
      <c r="K4330">
        <v>0</v>
      </c>
      <c r="L4330">
        <v>0</v>
      </c>
      <c r="M4330">
        <v>0</v>
      </c>
      <c r="N4330">
        <v>0</v>
      </c>
      <c r="O4330">
        <v>0</v>
      </c>
      <c r="P4330">
        <v>0</v>
      </c>
      <c r="Q4330">
        <v>0</v>
      </c>
      <c r="R4330">
        <v>0</v>
      </c>
      <c r="S4330">
        <v>0</v>
      </c>
      <c r="T4330">
        <v>0</v>
      </c>
      <c r="U4330">
        <v>0</v>
      </c>
      <c r="V4330">
        <v>0</v>
      </c>
      <c r="W4330">
        <v>0</v>
      </c>
      <c r="X4330">
        <v>0</v>
      </c>
      <c r="Y4330">
        <v>0</v>
      </c>
      <c r="Z4330">
        <v>0</v>
      </c>
      <c r="AA4330">
        <v>0</v>
      </c>
      <c r="AB4330">
        <v>0</v>
      </c>
      <c r="AC4330">
        <v>0</v>
      </c>
      <c r="AD4330">
        <v>0</v>
      </c>
      <c r="AE4330">
        <v>0</v>
      </c>
      <c r="AF4330">
        <v>0</v>
      </c>
    </row>
    <row r="4331" spans="1:32">
      <c r="A4331" t="s">
        <v>9934</v>
      </c>
      <c r="B4331" t="s">
        <v>19</v>
      </c>
      <c r="C4331">
        <v>0</v>
      </c>
      <c r="D4331">
        <v>0</v>
      </c>
      <c r="E4331">
        <v>0</v>
      </c>
      <c r="F4331">
        <v>0</v>
      </c>
      <c r="G4331">
        <v>0</v>
      </c>
      <c r="H4331">
        <v>0</v>
      </c>
      <c r="I4331">
        <v>0</v>
      </c>
      <c r="J4331">
        <v>0</v>
      </c>
      <c r="K4331">
        <v>0</v>
      </c>
      <c r="L4331">
        <v>0</v>
      </c>
      <c r="M4331">
        <v>0</v>
      </c>
      <c r="N4331">
        <v>0</v>
      </c>
      <c r="O4331">
        <v>0</v>
      </c>
      <c r="P4331">
        <v>0</v>
      </c>
      <c r="Q4331">
        <v>0</v>
      </c>
      <c r="R4331">
        <v>0</v>
      </c>
      <c r="S4331">
        <v>0</v>
      </c>
      <c r="T4331">
        <v>0</v>
      </c>
      <c r="U4331">
        <v>0</v>
      </c>
      <c r="V4331">
        <v>0</v>
      </c>
      <c r="W4331">
        <v>0</v>
      </c>
      <c r="X4331">
        <v>0</v>
      </c>
      <c r="Y4331">
        <v>0</v>
      </c>
      <c r="Z4331">
        <v>0</v>
      </c>
      <c r="AA4331">
        <v>0</v>
      </c>
      <c r="AB4331">
        <v>0</v>
      </c>
      <c r="AC4331">
        <v>0</v>
      </c>
      <c r="AD4331">
        <v>0</v>
      </c>
      <c r="AE4331">
        <v>0</v>
      </c>
      <c r="AF4331">
        <v>0</v>
      </c>
    </row>
    <row r="4332" spans="1:32">
      <c r="A4332" t="s">
        <v>9935</v>
      </c>
      <c r="B4332" t="s">
        <v>19</v>
      </c>
      <c r="C4332">
        <v>0</v>
      </c>
      <c r="D4332">
        <v>0</v>
      </c>
      <c r="E4332">
        <v>0</v>
      </c>
      <c r="F4332">
        <v>0</v>
      </c>
      <c r="G4332">
        <v>0</v>
      </c>
      <c r="H4332">
        <v>0</v>
      </c>
      <c r="I4332">
        <v>0</v>
      </c>
      <c r="J4332">
        <v>0</v>
      </c>
      <c r="K4332">
        <v>0</v>
      </c>
      <c r="L4332">
        <v>0</v>
      </c>
      <c r="M4332">
        <v>0</v>
      </c>
      <c r="N4332">
        <v>0</v>
      </c>
      <c r="O4332">
        <v>0</v>
      </c>
      <c r="P4332">
        <v>0</v>
      </c>
      <c r="Q4332">
        <v>0</v>
      </c>
      <c r="R4332">
        <v>0</v>
      </c>
      <c r="S4332">
        <v>0</v>
      </c>
      <c r="T4332">
        <v>0</v>
      </c>
      <c r="U4332">
        <v>0</v>
      </c>
      <c r="V4332">
        <v>0</v>
      </c>
      <c r="W4332">
        <v>0</v>
      </c>
      <c r="X4332">
        <v>0</v>
      </c>
      <c r="Y4332">
        <v>0</v>
      </c>
      <c r="Z4332">
        <v>0</v>
      </c>
      <c r="AA4332">
        <v>0</v>
      </c>
      <c r="AB4332">
        <v>0</v>
      </c>
      <c r="AC4332">
        <v>0</v>
      </c>
      <c r="AD4332">
        <v>0</v>
      </c>
      <c r="AE4332">
        <v>0</v>
      </c>
      <c r="AF4332">
        <v>0</v>
      </c>
    </row>
    <row r="4333" spans="1:32">
      <c r="A4333" t="s">
        <v>9936</v>
      </c>
      <c r="B4333" t="s">
        <v>19</v>
      </c>
      <c r="C4333">
        <v>0</v>
      </c>
      <c r="D4333">
        <v>0</v>
      </c>
      <c r="E4333">
        <v>0</v>
      </c>
      <c r="F4333">
        <v>0</v>
      </c>
      <c r="G4333">
        <v>0</v>
      </c>
      <c r="H4333">
        <v>0</v>
      </c>
      <c r="I4333">
        <v>0</v>
      </c>
      <c r="J4333">
        <v>0</v>
      </c>
      <c r="K4333">
        <v>0</v>
      </c>
      <c r="L4333">
        <v>0</v>
      </c>
      <c r="M4333">
        <v>0</v>
      </c>
      <c r="N4333">
        <v>0</v>
      </c>
      <c r="O4333">
        <v>0</v>
      </c>
      <c r="P4333">
        <v>0</v>
      </c>
      <c r="Q4333">
        <v>0</v>
      </c>
      <c r="R4333">
        <v>0</v>
      </c>
      <c r="S4333">
        <v>0</v>
      </c>
      <c r="T4333">
        <v>0</v>
      </c>
      <c r="U4333">
        <v>0</v>
      </c>
      <c r="V4333">
        <v>0</v>
      </c>
      <c r="W4333">
        <v>0</v>
      </c>
      <c r="X4333">
        <v>0</v>
      </c>
      <c r="Y4333">
        <v>0</v>
      </c>
      <c r="Z4333">
        <v>0</v>
      </c>
      <c r="AA4333">
        <v>0</v>
      </c>
      <c r="AB4333">
        <v>0</v>
      </c>
      <c r="AC4333">
        <v>0</v>
      </c>
      <c r="AD4333">
        <v>0</v>
      </c>
      <c r="AE4333">
        <v>0</v>
      </c>
      <c r="AF4333">
        <v>0</v>
      </c>
    </row>
    <row r="4334" spans="1:32">
      <c r="A4334" t="s">
        <v>9937</v>
      </c>
      <c r="B4334" t="s">
        <v>19</v>
      </c>
      <c r="C4334">
        <v>0</v>
      </c>
      <c r="D4334">
        <v>0</v>
      </c>
      <c r="E4334">
        <v>0</v>
      </c>
      <c r="F4334">
        <v>0</v>
      </c>
      <c r="G4334">
        <v>0</v>
      </c>
      <c r="H4334">
        <v>0</v>
      </c>
      <c r="I4334">
        <v>0</v>
      </c>
      <c r="J4334">
        <v>0</v>
      </c>
      <c r="K4334">
        <v>0</v>
      </c>
      <c r="L4334">
        <v>0</v>
      </c>
      <c r="M4334">
        <v>0</v>
      </c>
      <c r="N4334">
        <v>0</v>
      </c>
      <c r="O4334">
        <v>0</v>
      </c>
      <c r="P4334">
        <v>0</v>
      </c>
      <c r="Q4334">
        <v>0</v>
      </c>
      <c r="R4334">
        <v>0</v>
      </c>
      <c r="S4334">
        <v>0</v>
      </c>
      <c r="T4334">
        <v>0</v>
      </c>
      <c r="U4334">
        <v>0</v>
      </c>
      <c r="V4334">
        <v>0</v>
      </c>
      <c r="W4334">
        <v>0</v>
      </c>
      <c r="X4334">
        <v>0</v>
      </c>
      <c r="Y4334">
        <v>0</v>
      </c>
      <c r="Z4334">
        <v>0</v>
      </c>
      <c r="AA4334">
        <v>0</v>
      </c>
      <c r="AB4334">
        <v>0</v>
      </c>
      <c r="AC4334">
        <v>0</v>
      </c>
      <c r="AD4334">
        <v>0</v>
      </c>
      <c r="AE4334">
        <v>0</v>
      </c>
      <c r="AF4334">
        <v>0</v>
      </c>
    </row>
    <row r="4335" spans="1:32">
      <c r="A4335" t="s">
        <v>9938</v>
      </c>
      <c r="B4335" t="s">
        <v>19</v>
      </c>
      <c r="C4335">
        <v>0</v>
      </c>
      <c r="D4335">
        <v>0</v>
      </c>
      <c r="E4335">
        <v>0</v>
      </c>
      <c r="F4335">
        <v>0</v>
      </c>
      <c r="G4335">
        <v>0</v>
      </c>
      <c r="H4335">
        <v>0</v>
      </c>
      <c r="I4335">
        <v>0</v>
      </c>
      <c r="J4335">
        <v>0</v>
      </c>
      <c r="K4335">
        <v>0</v>
      </c>
      <c r="L4335">
        <v>0</v>
      </c>
      <c r="M4335">
        <v>0</v>
      </c>
      <c r="N4335">
        <v>0</v>
      </c>
      <c r="O4335">
        <v>0</v>
      </c>
      <c r="P4335">
        <v>0</v>
      </c>
      <c r="Q4335">
        <v>0</v>
      </c>
      <c r="R4335">
        <v>0</v>
      </c>
      <c r="S4335">
        <v>0</v>
      </c>
      <c r="T4335">
        <v>0</v>
      </c>
      <c r="U4335">
        <v>0</v>
      </c>
      <c r="V4335">
        <v>0</v>
      </c>
      <c r="W4335">
        <v>0</v>
      </c>
      <c r="X4335">
        <v>0</v>
      </c>
      <c r="Y4335">
        <v>0</v>
      </c>
      <c r="Z4335">
        <v>0</v>
      </c>
      <c r="AA4335">
        <v>0</v>
      </c>
      <c r="AB4335">
        <v>0</v>
      </c>
      <c r="AC4335">
        <v>0</v>
      </c>
      <c r="AD4335">
        <v>0</v>
      </c>
      <c r="AE4335">
        <v>0</v>
      </c>
      <c r="AF4335">
        <v>0</v>
      </c>
    </row>
    <row r="4336" spans="1:32">
      <c r="A4336" t="s">
        <v>9939</v>
      </c>
      <c r="B4336" t="s">
        <v>19</v>
      </c>
      <c r="C4336">
        <v>0</v>
      </c>
      <c r="D4336">
        <v>0</v>
      </c>
      <c r="E4336">
        <v>0</v>
      </c>
      <c r="F4336">
        <v>0</v>
      </c>
      <c r="G4336">
        <v>0</v>
      </c>
      <c r="H4336">
        <v>0</v>
      </c>
      <c r="I4336">
        <v>0</v>
      </c>
      <c r="J4336">
        <v>0</v>
      </c>
      <c r="K4336">
        <v>0</v>
      </c>
      <c r="L4336">
        <v>0</v>
      </c>
      <c r="M4336">
        <v>0</v>
      </c>
      <c r="N4336">
        <v>0</v>
      </c>
      <c r="O4336">
        <v>0</v>
      </c>
      <c r="P4336">
        <v>0</v>
      </c>
      <c r="Q4336">
        <v>0</v>
      </c>
      <c r="R4336">
        <v>0</v>
      </c>
      <c r="S4336">
        <v>0</v>
      </c>
      <c r="T4336">
        <v>0</v>
      </c>
      <c r="U4336">
        <v>0</v>
      </c>
      <c r="V4336">
        <v>0</v>
      </c>
      <c r="W4336">
        <v>0</v>
      </c>
      <c r="X4336">
        <v>0</v>
      </c>
      <c r="Y4336">
        <v>0</v>
      </c>
      <c r="Z4336">
        <v>0</v>
      </c>
      <c r="AA4336">
        <v>0</v>
      </c>
      <c r="AB4336">
        <v>0</v>
      </c>
      <c r="AC4336">
        <v>0</v>
      </c>
      <c r="AD4336">
        <v>0</v>
      </c>
      <c r="AE4336">
        <v>0</v>
      </c>
      <c r="AF4336">
        <v>0</v>
      </c>
    </row>
    <row r="4337" spans="1:32">
      <c r="A4337" t="s">
        <v>9940</v>
      </c>
      <c r="B4337" t="s">
        <v>19</v>
      </c>
      <c r="C4337">
        <v>0</v>
      </c>
      <c r="D4337">
        <v>0</v>
      </c>
      <c r="E4337">
        <v>0</v>
      </c>
      <c r="F4337">
        <v>0</v>
      </c>
      <c r="G4337">
        <v>0</v>
      </c>
      <c r="H4337">
        <v>0</v>
      </c>
      <c r="I4337">
        <v>0</v>
      </c>
      <c r="J4337">
        <v>0</v>
      </c>
      <c r="K4337">
        <v>0</v>
      </c>
      <c r="L4337">
        <v>0</v>
      </c>
      <c r="M4337">
        <v>0</v>
      </c>
      <c r="N4337">
        <v>0</v>
      </c>
      <c r="O4337">
        <v>0</v>
      </c>
      <c r="P4337">
        <v>0</v>
      </c>
      <c r="Q4337">
        <v>0</v>
      </c>
      <c r="R4337">
        <v>0</v>
      </c>
      <c r="S4337">
        <v>0</v>
      </c>
      <c r="T4337">
        <v>0</v>
      </c>
      <c r="U4337">
        <v>0</v>
      </c>
      <c r="V4337">
        <v>0</v>
      </c>
      <c r="W4337">
        <v>0</v>
      </c>
      <c r="X4337">
        <v>0</v>
      </c>
      <c r="Y4337">
        <v>0</v>
      </c>
      <c r="Z4337">
        <v>0</v>
      </c>
      <c r="AA4337">
        <v>0</v>
      </c>
      <c r="AB4337">
        <v>0</v>
      </c>
      <c r="AC4337">
        <v>0</v>
      </c>
      <c r="AD4337">
        <v>0</v>
      </c>
      <c r="AE4337">
        <v>0</v>
      </c>
      <c r="AF4337">
        <v>0</v>
      </c>
    </row>
    <row r="4338" spans="1:32">
      <c r="A4338" t="s">
        <v>9941</v>
      </c>
      <c r="B4338" t="s">
        <v>19</v>
      </c>
      <c r="C4338">
        <v>0</v>
      </c>
      <c r="D4338">
        <v>0</v>
      </c>
      <c r="E4338">
        <v>0</v>
      </c>
      <c r="F4338">
        <v>0</v>
      </c>
      <c r="G4338">
        <v>0</v>
      </c>
      <c r="H4338">
        <v>0</v>
      </c>
      <c r="I4338">
        <v>0</v>
      </c>
      <c r="J4338">
        <v>0</v>
      </c>
      <c r="K4338">
        <v>0</v>
      </c>
      <c r="L4338">
        <v>0</v>
      </c>
      <c r="M4338">
        <v>0</v>
      </c>
      <c r="N4338">
        <v>0</v>
      </c>
      <c r="O4338">
        <v>0</v>
      </c>
      <c r="P4338">
        <v>0</v>
      </c>
      <c r="Q4338">
        <v>0</v>
      </c>
      <c r="R4338">
        <v>0</v>
      </c>
      <c r="S4338">
        <v>0</v>
      </c>
      <c r="T4338">
        <v>0</v>
      </c>
      <c r="U4338">
        <v>0</v>
      </c>
      <c r="V4338">
        <v>0</v>
      </c>
      <c r="W4338">
        <v>0</v>
      </c>
      <c r="X4338">
        <v>0</v>
      </c>
      <c r="Y4338">
        <v>0</v>
      </c>
      <c r="Z4338">
        <v>0</v>
      </c>
      <c r="AA4338">
        <v>0</v>
      </c>
      <c r="AB4338">
        <v>0</v>
      </c>
      <c r="AC4338">
        <v>0</v>
      </c>
      <c r="AD4338">
        <v>0</v>
      </c>
      <c r="AE4338">
        <v>0</v>
      </c>
      <c r="AF4338">
        <v>0</v>
      </c>
    </row>
    <row r="4339" spans="1:32">
      <c r="A4339" t="s">
        <v>9942</v>
      </c>
      <c r="B4339" t="s">
        <v>19</v>
      </c>
      <c r="C4339">
        <v>0</v>
      </c>
      <c r="D4339">
        <v>0</v>
      </c>
      <c r="E4339">
        <v>0</v>
      </c>
      <c r="F4339">
        <v>0</v>
      </c>
      <c r="G4339">
        <v>0</v>
      </c>
      <c r="H4339">
        <v>0</v>
      </c>
      <c r="I4339">
        <v>0</v>
      </c>
      <c r="J4339">
        <v>0</v>
      </c>
      <c r="K4339">
        <v>0</v>
      </c>
      <c r="L4339">
        <v>0</v>
      </c>
      <c r="M4339">
        <v>0</v>
      </c>
      <c r="N4339">
        <v>0</v>
      </c>
      <c r="O4339">
        <v>0</v>
      </c>
      <c r="P4339">
        <v>0</v>
      </c>
      <c r="Q4339">
        <v>0</v>
      </c>
      <c r="R4339">
        <v>0</v>
      </c>
      <c r="S4339">
        <v>0</v>
      </c>
      <c r="T4339">
        <v>0</v>
      </c>
      <c r="U4339">
        <v>0</v>
      </c>
      <c r="V4339">
        <v>0</v>
      </c>
      <c r="W4339">
        <v>0</v>
      </c>
      <c r="X4339">
        <v>0</v>
      </c>
      <c r="Y4339">
        <v>0</v>
      </c>
      <c r="Z4339">
        <v>0</v>
      </c>
      <c r="AA4339">
        <v>0</v>
      </c>
      <c r="AB4339">
        <v>0</v>
      </c>
      <c r="AC4339">
        <v>0</v>
      </c>
      <c r="AD4339">
        <v>0</v>
      </c>
      <c r="AE4339">
        <v>0</v>
      </c>
      <c r="AF4339">
        <v>0</v>
      </c>
    </row>
    <row r="4340" spans="1:32">
      <c r="A4340" t="s">
        <v>9943</v>
      </c>
      <c r="B4340" t="s">
        <v>19</v>
      </c>
      <c r="C4340">
        <v>0</v>
      </c>
      <c r="D4340">
        <v>0</v>
      </c>
      <c r="E4340">
        <v>0</v>
      </c>
      <c r="F4340">
        <v>0</v>
      </c>
      <c r="G4340">
        <v>0</v>
      </c>
      <c r="H4340">
        <v>0</v>
      </c>
      <c r="I4340">
        <v>0</v>
      </c>
      <c r="J4340">
        <v>0</v>
      </c>
      <c r="K4340">
        <v>0</v>
      </c>
      <c r="L4340">
        <v>0</v>
      </c>
      <c r="M4340">
        <v>0</v>
      </c>
      <c r="N4340">
        <v>0</v>
      </c>
      <c r="O4340">
        <v>0</v>
      </c>
      <c r="P4340">
        <v>0</v>
      </c>
      <c r="Q4340">
        <v>0</v>
      </c>
      <c r="R4340">
        <v>0</v>
      </c>
      <c r="S4340">
        <v>0</v>
      </c>
      <c r="T4340">
        <v>0</v>
      </c>
      <c r="U4340">
        <v>0</v>
      </c>
      <c r="V4340">
        <v>0</v>
      </c>
      <c r="W4340">
        <v>0</v>
      </c>
      <c r="X4340">
        <v>0</v>
      </c>
      <c r="Y4340">
        <v>0</v>
      </c>
      <c r="Z4340">
        <v>0</v>
      </c>
      <c r="AA4340">
        <v>0</v>
      </c>
      <c r="AB4340">
        <v>0</v>
      </c>
      <c r="AC4340">
        <v>0</v>
      </c>
      <c r="AD4340">
        <v>0</v>
      </c>
      <c r="AE4340">
        <v>0</v>
      </c>
      <c r="AF4340">
        <v>0</v>
      </c>
    </row>
    <row r="4341" spans="1:32">
      <c r="A4341" t="s">
        <v>9944</v>
      </c>
      <c r="B4341" t="s">
        <v>19</v>
      </c>
      <c r="C4341">
        <v>0</v>
      </c>
      <c r="D4341">
        <v>0</v>
      </c>
      <c r="E4341">
        <v>0</v>
      </c>
      <c r="F4341">
        <v>0</v>
      </c>
      <c r="G4341">
        <v>0</v>
      </c>
      <c r="H4341">
        <v>0</v>
      </c>
      <c r="I4341">
        <v>0</v>
      </c>
      <c r="J4341">
        <v>0</v>
      </c>
      <c r="K4341">
        <v>0</v>
      </c>
      <c r="L4341">
        <v>0</v>
      </c>
      <c r="M4341">
        <v>0</v>
      </c>
      <c r="N4341">
        <v>0</v>
      </c>
      <c r="O4341">
        <v>0</v>
      </c>
      <c r="P4341">
        <v>0</v>
      </c>
      <c r="Q4341">
        <v>0</v>
      </c>
      <c r="R4341">
        <v>0</v>
      </c>
      <c r="S4341">
        <v>0</v>
      </c>
      <c r="T4341">
        <v>0</v>
      </c>
      <c r="U4341">
        <v>0</v>
      </c>
      <c r="V4341">
        <v>0</v>
      </c>
      <c r="W4341">
        <v>0</v>
      </c>
      <c r="X4341">
        <v>0</v>
      </c>
      <c r="Y4341">
        <v>0</v>
      </c>
      <c r="Z4341">
        <v>0</v>
      </c>
      <c r="AA4341">
        <v>0</v>
      </c>
      <c r="AB4341">
        <v>0</v>
      </c>
      <c r="AC4341">
        <v>0</v>
      </c>
      <c r="AD4341">
        <v>0</v>
      </c>
      <c r="AE4341">
        <v>0</v>
      </c>
      <c r="AF4341">
        <v>0</v>
      </c>
    </row>
    <row r="4342" spans="1:32">
      <c r="A4342" t="s">
        <v>9945</v>
      </c>
      <c r="B4342" t="s">
        <v>19</v>
      </c>
      <c r="C4342">
        <v>0</v>
      </c>
      <c r="D4342">
        <v>0</v>
      </c>
      <c r="E4342">
        <v>0</v>
      </c>
      <c r="F4342">
        <v>0</v>
      </c>
      <c r="G4342">
        <v>0</v>
      </c>
      <c r="H4342">
        <v>0</v>
      </c>
      <c r="I4342">
        <v>0</v>
      </c>
      <c r="J4342">
        <v>0</v>
      </c>
      <c r="K4342">
        <v>0</v>
      </c>
      <c r="L4342">
        <v>0</v>
      </c>
      <c r="M4342">
        <v>0</v>
      </c>
      <c r="N4342">
        <v>0</v>
      </c>
      <c r="O4342">
        <v>0</v>
      </c>
      <c r="P4342">
        <v>0</v>
      </c>
      <c r="Q4342">
        <v>0</v>
      </c>
      <c r="R4342">
        <v>0</v>
      </c>
      <c r="S4342">
        <v>0</v>
      </c>
      <c r="T4342">
        <v>0</v>
      </c>
      <c r="U4342">
        <v>0</v>
      </c>
      <c r="V4342">
        <v>0</v>
      </c>
      <c r="W4342">
        <v>0</v>
      </c>
      <c r="X4342">
        <v>0</v>
      </c>
      <c r="Y4342">
        <v>0</v>
      </c>
      <c r="Z4342">
        <v>0</v>
      </c>
      <c r="AA4342">
        <v>0</v>
      </c>
      <c r="AB4342">
        <v>0</v>
      </c>
      <c r="AC4342">
        <v>0</v>
      </c>
      <c r="AD4342">
        <v>0</v>
      </c>
      <c r="AE4342">
        <v>0</v>
      </c>
      <c r="AF4342">
        <v>0</v>
      </c>
    </row>
    <row r="4343" spans="1:32">
      <c r="A4343" t="s">
        <v>9946</v>
      </c>
      <c r="B4343" t="s">
        <v>19</v>
      </c>
      <c r="C4343">
        <v>0</v>
      </c>
      <c r="D4343">
        <v>0</v>
      </c>
      <c r="E4343">
        <v>0</v>
      </c>
      <c r="F4343">
        <v>0</v>
      </c>
      <c r="G4343">
        <v>0</v>
      </c>
      <c r="H4343">
        <v>0</v>
      </c>
      <c r="I4343">
        <v>0</v>
      </c>
      <c r="J4343">
        <v>0</v>
      </c>
      <c r="K4343">
        <v>0</v>
      </c>
      <c r="L4343">
        <v>0</v>
      </c>
      <c r="M4343">
        <v>0</v>
      </c>
      <c r="N4343">
        <v>0</v>
      </c>
      <c r="O4343">
        <v>0</v>
      </c>
      <c r="P4343">
        <v>0</v>
      </c>
      <c r="Q4343">
        <v>0</v>
      </c>
      <c r="R4343">
        <v>0</v>
      </c>
      <c r="S4343">
        <v>0</v>
      </c>
      <c r="T4343">
        <v>0</v>
      </c>
      <c r="U4343">
        <v>0</v>
      </c>
      <c r="V4343">
        <v>0</v>
      </c>
      <c r="W4343">
        <v>0</v>
      </c>
      <c r="X4343">
        <v>0</v>
      </c>
      <c r="Y4343">
        <v>0</v>
      </c>
      <c r="Z4343">
        <v>0</v>
      </c>
      <c r="AA4343">
        <v>0</v>
      </c>
      <c r="AB4343">
        <v>0</v>
      </c>
      <c r="AC4343">
        <v>0</v>
      </c>
      <c r="AD4343">
        <v>0</v>
      </c>
      <c r="AE4343">
        <v>0</v>
      </c>
      <c r="AF4343">
        <v>0</v>
      </c>
    </row>
    <row r="4344" spans="1:32">
      <c r="A4344" t="s">
        <v>9947</v>
      </c>
      <c r="B4344" t="s">
        <v>19</v>
      </c>
      <c r="C4344">
        <v>0</v>
      </c>
      <c r="D4344">
        <v>0</v>
      </c>
      <c r="E4344">
        <v>0</v>
      </c>
      <c r="F4344">
        <v>0</v>
      </c>
      <c r="G4344">
        <v>0</v>
      </c>
      <c r="H4344">
        <v>0</v>
      </c>
      <c r="I4344">
        <v>0</v>
      </c>
      <c r="J4344">
        <v>0</v>
      </c>
      <c r="K4344">
        <v>0</v>
      </c>
      <c r="L4344">
        <v>0</v>
      </c>
      <c r="M4344">
        <v>0</v>
      </c>
      <c r="N4344">
        <v>0</v>
      </c>
      <c r="O4344">
        <v>0</v>
      </c>
      <c r="P4344">
        <v>0</v>
      </c>
      <c r="Q4344">
        <v>0</v>
      </c>
      <c r="R4344">
        <v>0</v>
      </c>
      <c r="S4344">
        <v>0</v>
      </c>
      <c r="T4344">
        <v>0</v>
      </c>
      <c r="U4344">
        <v>0</v>
      </c>
      <c r="V4344">
        <v>0</v>
      </c>
      <c r="W4344">
        <v>0</v>
      </c>
      <c r="X4344">
        <v>0</v>
      </c>
      <c r="Y4344">
        <v>0</v>
      </c>
      <c r="Z4344">
        <v>0</v>
      </c>
      <c r="AA4344">
        <v>0</v>
      </c>
      <c r="AB4344">
        <v>0</v>
      </c>
      <c r="AC4344">
        <v>0</v>
      </c>
      <c r="AD4344">
        <v>0</v>
      </c>
      <c r="AE4344">
        <v>0</v>
      </c>
      <c r="AF4344">
        <v>0</v>
      </c>
    </row>
    <row r="4345" spans="1:32">
      <c r="A4345" t="s">
        <v>9948</v>
      </c>
      <c r="B4345" t="s">
        <v>19</v>
      </c>
      <c r="C4345">
        <v>0</v>
      </c>
      <c r="D4345">
        <v>0</v>
      </c>
      <c r="E4345">
        <v>0</v>
      </c>
      <c r="F4345">
        <v>0</v>
      </c>
      <c r="G4345">
        <v>0</v>
      </c>
      <c r="H4345">
        <v>0</v>
      </c>
      <c r="I4345">
        <v>0</v>
      </c>
      <c r="J4345">
        <v>0</v>
      </c>
      <c r="K4345">
        <v>0</v>
      </c>
      <c r="L4345">
        <v>0</v>
      </c>
      <c r="M4345">
        <v>0</v>
      </c>
      <c r="N4345">
        <v>0</v>
      </c>
      <c r="O4345">
        <v>0</v>
      </c>
      <c r="P4345">
        <v>0</v>
      </c>
      <c r="Q4345">
        <v>0</v>
      </c>
      <c r="R4345">
        <v>0</v>
      </c>
      <c r="S4345">
        <v>0</v>
      </c>
      <c r="T4345">
        <v>0</v>
      </c>
      <c r="U4345">
        <v>0</v>
      </c>
      <c r="V4345">
        <v>0</v>
      </c>
      <c r="W4345">
        <v>0</v>
      </c>
      <c r="X4345">
        <v>0</v>
      </c>
      <c r="Y4345">
        <v>0</v>
      </c>
      <c r="Z4345">
        <v>0</v>
      </c>
      <c r="AA4345">
        <v>0</v>
      </c>
      <c r="AB4345">
        <v>0</v>
      </c>
      <c r="AC4345">
        <v>0</v>
      </c>
      <c r="AD4345">
        <v>0</v>
      </c>
      <c r="AE4345">
        <v>0</v>
      </c>
      <c r="AF4345">
        <v>0</v>
      </c>
    </row>
    <row r="4346" spans="1:32">
      <c r="A4346" t="s">
        <v>9949</v>
      </c>
      <c r="B4346" t="s">
        <v>19</v>
      </c>
      <c r="C4346" s="2">
        <v>8986140000</v>
      </c>
      <c r="D4346" s="2">
        <v>23455200000</v>
      </c>
      <c r="E4346" s="2">
        <v>19395900000</v>
      </c>
      <c r="F4346" s="2">
        <v>18540800000</v>
      </c>
      <c r="G4346" s="2">
        <v>17762100000</v>
      </c>
      <c r="H4346" s="2">
        <v>16943100000</v>
      </c>
      <c r="I4346" s="2">
        <v>16034500000</v>
      </c>
      <c r="J4346" s="2">
        <v>15179700000</v>
      </c>
      <c r="K4346" s="2">
        <v>14414600000</v>
      </c>
      <c r="L4346" s="2">
        <v>13719700000</v>
      </c>
      <c r="M4346" s="2">
        <v>13117400000</v>
      </c>
      <c r="N4346" s="2">
        <v>12599900000</v>
      </c>
      <c r="O4346" s="2">
        <v>12210000000</v>
      </c>
      <c r="P4346" s="2">
        <v>11905100000</v>
      </c>
      <c r="Q4346" s="2">
        <v>11693200000</v>
      </c>
      <c r="R4346" s="2">
        <v>11516500000</v>
      </c>
      <c r="S4346" s="2">
        <v>11348000000</v>
      </c>
      <c r="T4346" s="2">
        <v>11173200000</v>
      </c>
      <c r="U4346" s="2">
        <v>11003400000</v>
      </c>
      <c r="V4346" s="2">
        <v>10838100000</v>
      </c>
      <c r="W4346" s="2">
        <v>10672400000</v>
      </c>
      <c r="X4346" s="2">
        <v>10503100000</v>
      </c>
      <c r="Y4346" s="2">
        <v>10343500000</v>
      </c>
      <c r="Z4346" s="2">
        <v>10183100000</v>
      </c>
      <c r="AA4346" s="2">
        <v>10030100000</v>
      </c>
      <c r="AB4346" s="2">
        <v>9873560000</v>
      </c>
      <c r="AC4346" s="2">
        <v>9721950000</v>
      </c>
      <c r="AD4346" s="2">
        <v>9573240000</v>
      </c>
      <c r="AE4346" s="2">
        <v>9427080000</v>
      </c>
      <c r="AF4346" s="2">
        <v>9287170000</v>
      </c>
    </row>
    <row r="4347" spans="1:32">
      <c r="A4347" t="s">
        <v>9950</v>
      </c>
      <c r="B4347" t="s">
        <v>19</v>
      </c>
      <c r="C4347">
        <v>166680</v>
      </c>
      <c r="D4347">
        <v>435061</v>
      </c>
      <c r="E4347">
        <v>359767</v>
      </c>
      <c r="F4347">
        <v>343907</v>
      </c>
      <c r="G4347">
        <v>329462</v>
      </c>
      <c r="H4347">
        <v>314270</v>
      </c>
      <c r="I4347">
        <v>297418</v>
      </c>
      <c r="J4347">
        <v>281562</v>
      </c>
      <c r="K4347">
        <v>267370</v>
      </c>
      <c r="L4347">
        <v>254481</v>
      </c>
      <c r="M4347">
        <v>243310</v>
      </c>
      <c r="N4347">
        <v>233711</v>
      </c>
      <c r="O4347">
        <v>226479</v>
      </c>
      <c r="P4347">
        <v>220823</v>
      </c>
      <c r="Q4347">
        <v>216893</v>
      </c>
      <c r="R4347">
        <v>213616</v>
      </c>
      <c r="S4347">
        <v>210489</v>
      </c>
      <c r="T4347">
        <v>207248</v>
      </c>
      <c r="U4347">
        <v>204098</v>
      </c>
      <c r="V4347">
        <v>201031</v>
      </c>
      <c r="W4347">
        <v>197957</v>
      </c>
      <c r="X4347">
        <v>194818</v>
      </c>
      <c r="Y4347">
        <v>191858</v>
      </c>
      <c r="Z4347">
        <v>188883</v>
      </c>
      <c r="AA4347">
        <v>186045</v>
      </c>
      <c r="AB4347">
        <v>183141</v>
      </c>
      <c r="AC4347">
        <v>180329</v>
      </c>
      <c r="AD4347">
        <v>177570</v>
      </c>
      <c r="AE4347">
        <v>174859</v>
      </c>
      <c r="AF4347">
        <v>172264</v>
      </c>
    </row>
    <row r="4348" spans="1:32">
      <c r="A4348" t="s">
        <v>9951</v>
      </c>
      <c r="B4348" t="s">
        <v>19</v>
      </c>
      <c r="C4348">
        <v>821436</v>
      </c>
      <c r="D4348" s="2">
        <v>2144070</v>
      </c>
      <c r="E4348" s="2">
        <v>1773010</v>
      </c>
      <c r="F4348" s="2">
        <v>1694840</v>
      </c>
      <c r="G4348" s="2">
        <v>1623660</v>
      </c>
      <c r="H4348" s="2">
        <v>1548790</v>
      </c>
      <c r="I4348" s="2">
        <v>1465740</v>
      </c>
      <c r="J4348" s="2">
        <v>1387600</v>
      </c>
      <c r="K4348" s="2">
        <v>1317660</v>
      </c>
      <c r="L4348" s="2">
        <v>1254140</v>
      </c>
      <c r="M4348" s="2">
        <v>1199080</v>
      </c>
      <c r="N4348" s="2">
        <v>1151780</v>
      </c>
      <c r="O4348" s="2">
        <v>1116140</v>
      </c>
      <c r="P4348" s="2">
        <v>1088260</v>
      </c>
      <c r="Q4348" s="2">
        <v>1068890</v>
      </c>
      <c r="R4348" s="2">
        <v>1052740</v>
      </c>
      <c r="S4348" s="2">
        <v>1037330</v>
      </c>
      <c r="T4348" s="2">
        <v>1021360</v>
      </c>
      <c r="U4348" s="2">
        <v>1005840</v>
      </c>
      <c r="V4348">
        <v>990726</v>
      </c>
      <c r="W4348">
        <v>975576</v>
      </c>
      <c r="X4348">
        <v>960106</v>
      </c>
      <c r="Y4348">
        <v>945519</v>
      </c>
      <c r="Z4348">
        <v>930855</v>
      </c>
      <c r="AA4348">
        <v>916869</v>
      </c>
      <c r="AB4348">
        <v>902556</v>
      </c>
      <c r="AC4348">
        <v>888697</v>
      </c>
      <c r="AD4348">
        <v>875104</v>
      </c>
      <c r="AE4348">
        <v>861743</v>
      </c>
      <c r="AF4348">
        <v>848953</v>
      </c>
    </row>
    <row r="4349" spans="1:32">
      <c r="A4349" t="s">
        <v>9952</v>
      </c>
      <c r="B4349" t="s">
        <v>19</v>
      </c>
      <c r="C4349" s="2">
        <v>2439540</v>
      </c>
      <c r="D4349" s="2">
        <v>6367570</v>
      </c>
      <c r="E4349" s="2">
        <v>5265560</v>
      </c>
      <c r="F4349" s="2">
        <v>5033430</v>
      </c>
      <c r="G4349" s="2">
        <v>4822020</v>
      </c>
      <c r="H4349" s="2">
        <v>4599670</v>
      </c>
      <c r="I4349" s="2">
        <v>4353020</v>
      </c>
      <c r="J4349" s="2">
        <v>4120950</v>
      </c>
      <c r="K4349" s="2">
        <v>3913240</v>
      </c>
      <c r="L4349" s="2">
        <v>3724590</v>
      </c>
      <c r="M4349" s="2">
        <v>3561100</v>
      </c>
      <c r="N4349" s="2">
        <v>3420600</v>
      </c>
      <c r="O4349" s="2">
        <v>3314750</v>
      </c>
      <c r="P4349" s="2">
        <v>3231980</v>
      </c>
      <c r="Q4349" s="2">
        <v>3174450</v>
      </c>
      <c r="R4349" s="2">
        <v>3126490</v>
      </c>
      <c r="S4349" s="2">
        <v>3080730</v>
      </c>
      <c r="T4349" s="2">
        <v>3033290</v>
      </c>
      <c r="U4349" s="2">
        <v>2987180</v>
      </c>
      <c r="V4349" s="2">
        <v>2942300</v>
      </c>
      <c r="W4349" s="2">
        <v>2897310</v>
      </c>
      <c r="X4349" s="2">
        <v>2851370</v>
      </c>
      <c r="Y4349" s="2">
        <v>2808050</v>
      </c>
      <c r="Z4349" s="2">
        <v>2764500</v>
      </c>
      <c r="AA4349" s="2">
        <v>2722960</v>
      </c>
      <c r="AB4349" s="2">
        <v>2680450</v>
      </c>
      <c r="AC4349" s="2">
        <v>2639290</v>
      </c>
      <c r="AD4349" s="2">
        <v>2598920</v>
      </c>
      <c r="AE4349" s="2">
        <v>2559240</v>
      </c>
      <c r="AF4349" s="2">
        <v>2521260</v>
      </c>
    </row>
    <row r="4350" spans="1:32">
      <c r="A4350" t="s">
        <v>9953</v>
      </c>
      <c r="B4350" t="s">
        <v>19</v>
      </c>
      <c r="C4350">
        <v>172902</v>
      </c>
      <c r="D4350">
        <v>451302</v>
      </c>
      <c r="E4350">
        <v>373197</v>
      </c>
      <c r="F4350">
        <v>356744</v>
      </c>
      <c r="G4350">
        <v>341761</v>
      </c>
      <c r="H4350">
        <v>326002</v>
      </c>
      <c r="I4350">
        <v>308520</v>
      </c>
      <c r="J4350">
        <v>292072</v>
      </c>
      <c r="K4350">
        <v>277351</v>
      </c>
      <c r="L4350">
        <v>263981</v>
      </c>
      <c r="M4350">
        <v>252393</v>
      </c>
      <c r="N4350">
        <v>242435</v>
      </c>
      <c r="O4350">
        <v>234933</v>
      </c>
      <c r="P4350">
        <v>229067</v>
      </c>
      <c r="Q4350">
        <v>224990</v>
      </c>
      <c r="R4350">
        <v>221590</v>
      </c>
      <c r="S4350">
        <v>218346</v>
      </c>
      <c r="T4350">
        <v>214984</v>
      </c>
      <c r="U4350">
        <v>211717</v>
      </c>
      <c r="V4350">
        <v>208536</v>
      </c>
      <c r="W4350">
        <v>205347</v>
      </c>
      <c r="X4350">
        <v>202091</v>
      </c>
      <c r="Y4350">
        <v>199020</v>
      </c>
      <c r="Z4350">
        <v>195934</v>
      </c>
      <c r="AA4350">
        <v>192990</v>
      </c>
      <c r="AB4350">
        <v>189977</v>
      </c>
      <c r="AC4350">
        <v>187060</v>
      </c>
      <c r="AD4350">
        <v>184199</v>
      </c>
      <c r="AE4350">
        <v>181387</v>
      </c>
      <c r="AF4350">
        <v>178695</v>
      </c>
    </row>
    <row r="4351" spans="1:32">
      <c r="A4351" t="s">
        <v>9954</v>
      </c>
      <c r="B4351" t="s">
        <v>19</v>
      </c>
      <c r="C4351">
        <v>155074</v>
      </c>
      <c r="D4351">
        <v>404766</v>
      </c>
      <c r="E4351">
        <v>334715</v>
      </c>
      <c r="F4351">
        <v>319959</v>
      </c>
      <c r="G4351">
        <v>306521</v>
      </c>
      <c r="H4351">
        <v>292386</v>
      </c>
      <c r="I4351">
        <v>276707</v>
      </c>
      <c r="J4351">
        <v>261956</v>
      </c>
      <c r="K4351">
        <v>248752</v>
      </c>
      <c r="L4351">
        <v>236760</v>
      </c>
      <c r="M4351">
        <v>226368</v>
      </c>
      <c r="N4351">
        <v>217437</v>
      </c>
      <c r="O4351">
        <v>210708</v>
      </c>
      <c r="P4351">
        <v>205447</v>
      </c>
      <c r="Q4351">
        <v>201790</v>
      </c>
      <c r="R4351">
        <v>198741</v>
      </c>
      <c r="S4351">
        <v>195832</v>
      </c>
      <c r="T4351">
        <v>192817</v>
      </c>
      <c r="U4351">
        <v>189886</v>
      </c>
      <c r="V4351">
        <v>187033</v>
      </c>
      <c r="W4351">
        <v>184173</v>
      </c>
      <c r="X4351">
        <v>181252</v>
      </c>
      <c r="Y4351">
        <v>178499</v>
      </c>
      <c r="Z4351">
        <v>175730</v>
      </c>
      <c r="AA4351">
        <v>173090</v>
      </c>
      <c r="AB4351">
        <v>170388</v>
      </c>
      <c r="AC4351">
        <v>167772</v>
      </c>
      <c r="AD4351">
        <v>165205</v>
      </c>
      <c r="AE4351">
        <v>162683</v>
      </c>
      <c r="AF4351">
        <v>160269</v>
      </c>
    </row>
    <row r="4352" spans="1:32">
      <c r="A4352" t="s">
        <v>9955</v>
      </c>
      <c r="B4352" t="s">
        <v>19</v>
      </c>
      <c r="C4352">
        <v>402282</v>
      </c>
      <c r="D4352" s="2">
        <v>1050020</v>
      </c>
      <c r="E4352">
        <v>868296</v>
      </c>
      <c r="F4352">
        <v>830017</v>
      </c>
      <c r="G4352">
        <v>795156</v>
      </c>
      <c r="H4352">
        <v>758490</v>
      </c>
      <c r="I4352">
        <v>717816</v>
      </c>
      <c r="J4352">
        <v>679549</v>
      </c>
      <c r="K4352">
        <v>645297</v>
      </c>
      <c r="L4352">
        <v>614189</v>
      </c>
      <c r="M4352">
        <v>587228</v>
      </c>
      <c r="N4352">
        <v>564061</v>
      </c>
      <c r="O4352">
        <v>546606</v>
      </c>
      <c r="P4352">
        <v>532956</v>
      </c>
      <c r="Q4352">
        <v>523470</v>
      </c>
      <c r="R4352">
        <v>515561</v>
      </c>
      <c r="S4352">
        <v>508014</v>
      </c>
      <c r="T4352">
        <v>500192</v>
      </c>
      <c r="U4352">
        <v>492589</v>
      </c>
      <c r="V4352">
        <v>485189</v>
      </c>
      <c r="W4352">
        <v>477770</v>
      </c>
      <c r="X4352">
        <v>470193</v>
      </c>
      <c r="Y4352">
        <v>463049</v>
      </c>
      <c r="Z4352">
        <v>455868</v>
      </c>
      <c r="AA4352">
        <v>449019</v>
      </c>
      <c r="AB4352">
        <v>442009</v>
      </c>
      <c r="AC4352">
        <v>435222</v>
      </c>
      <c r="AD4352">
        <v>428565</v>
      </c>
      <c r="AE4352">
        <v>422022</v>
      </c>
      <c r="AF4352">
        <v>415758</v>
      </c>
    </row>
    <row r="4353" spans="1:32">
      <c r="A4353" t="s">
        <v>9956</v>
      </c>
      <c r="B4353" t="s">
        <v>19</v>
      </c>
      <c r="C4353">
        <v>40563.300000000003</v>
      </c>
      <c r="D4353">
        <v>105876</v>
      </c>
      <c r="E4353">
        <v>87552.7</v>
      </c>
      <c r="F4353">
        <v>83693</v>
      </c>
      <c r="G4353">
        <v>80177.899999999994</v>
      </c>
      <c r="H4353">
        <v>76480.7</v>
      </c>
      <c r="I4353">
        <v>72379.399999999994</v>
      </c>
      <c r="J4353">
        <v>68520.800000000003</v>
      </c>
      <c r="K4353">
        <v>65067.1</v>
      </c>
      <c r="L4353">
        <v>61930.400000000001</v>
      </c>
      <c r="M4353">
        <v>59211.9</v>
      </c>
      <c r="N4353">
        <v>56875.8</v>
      </c>
      <c r="O4353">
        <v>55115.8</v>
      </c>
      <c r="P4353">
        <v>53739.5</v>
      </c>
      <c r="Q4353">
        <v>52783</v>
      </c>
      <c r="R4353">
        <v>51985.5</v>
      </c>
      <c r="S4353">
        <v>51224.5</v>
      </c>
      <c r="T4353">
        <v>50435.8</v>
      </c>
      <c r="U4353">
        <v>49669.2</v>
      </c>
      <c r="V4353">
        <v>48922.9</v>
      </c>
      <c r="W4353">
        <v>48174.9</v>
      </c>
      <c r="X4353">
        <v>47410.9</v>
      </c>
      <c r="Y4353">
        <v>46690.6</v>
      </c>
      <c r="Z4353">
        <v>45966.5</v>
      </c>
      <c r="AA4353">
        <v>45275.8</v>
      </c>
      <c r="AB4353">
        <v>44569.1</v>
      </c>
      <c r="AC4353">
        <v>43884.7</v>
      </c>
      <c r="AD4353">
        <v>43213.4</v>
      </c>
      <c r="AE4353">
        <v>42553.7</v>
      </c>
      <c r="AF4353">
        <v>41922.1</v>
      </c>
    </row>
    <row r="4354" spans="1:32">
      <c r="A4354" t="s">
        <v>9957</v>
      </c>
      <c r="B4354" t="s">
        <v>19</v>
      </c>
      <c r="C4354">
        <v>26683.200000000001</v>
      </c>
      <c r="D4354">
        <v>69647.199999999997</v>
      </c>
      <c r="E4354">
        <v>57593.7</v>
      </c>
      <c r="F4354">
        <v>55054.7</v>
      </c>
      <c r="G4354">
        <v>52742.400000000001</v>
      </c>
      <c r="H4354">
        <v>50310.3</v>
      </c>
      <c r="I4354">
        <v>47612.4</v>
      </c>
      <c r="J4354">
        <v>45074.2</v>
      </c>
      <c r="K4354">
        <v>42802.3</v>
      </c>
      <c r="L4354">
        <v>40738.9</v>
      </c>
      <c r="M4354">
        <v>38950.6</v>
      </c>
      <c r="N4354">
        <v>37413.9</v>
      </c>
      <c r="O4354">
        <v>36256.1</v>
      </c>
      <c r="P4354">
        <v>35350.800000000003</v>
      </c>
      <c r="Q4354">
        <v>34721.599999999999</v>
      </c>
      <c r="R4354">
        <v>34196.9</v>
      </c>
      <c r="S4354">
        <v>33696.400000000001</v>
      </c>
      <c r="T4354">
        <v>33177.5</v>
      </c>
      <c r="U4354">
        <v>32673.200000000001</v>
      </c>
      <c r="V4354">
        <v>32182.3</v>
      </c>
      <c r="W4354">
        <v>31690.2</v>
      </c>
      <c r="X4354">
        <v>31187.7</v>
      </c>
      <c r="Y4354">
        <v>30713.9</v>
      </c>
      <c r="Z4354">
        <v>30237.5</v>
      </c>
      <c r="AA4354">
        <v>29783.200000000001</v>
      </c>
      <c r="AB4354">
        <v>29318.3</v>
      </c>
      <c r="AC4354">
        <v>28868.1</v>
      </c>
      <c r="AD4354">
        <v>28426.5</v>
      </c>
      <c r="AE4354">
        <v>27992.5</v>
      </c>
      <c r="AF4354">
        <v>27577.1</v>
      </c>
    </row>
    <row r="4355" spans="1:32">
      <c r="A4355" t="s">
        <v>9958</v>
      </c>
      <c r="B4355" t="s">
        <v>19</v>
      </c>
      <c r="C4355">
        <v>358967</v>
      </c>
      <c r="D4355">
        <v>936958</v>
      </c>
      <c r="E4355">
        <v>774803</v>
      </c>
      <c r="F4355">
        <v>740646</v>
      </c>
      <c r="G4355">
        <v>709538</v>
      </c>
      <c r="H4355">
        <v>676820</v>
      </c>
      <c r="I4355">
        <v>640526</v>
      </c>
      <c r="J4355">
        <v>606379</v>
      </c>
      <c r="K4355">
        <v>575815</v>
      </c>
      <c r="L4355">
        <v>548057</v>
      </c>
      <c r="M4355">
        <v>523999</v>
      </c>
      <c r="N4355">
        <v>503326</v>
      </c>
      <c r="O4355">
        <v>487751</v>
      </c>
      <c r="P4355">
        <v>475571</v>
      </c>
      <c r="Q4355">
        <v>467106</v>
      </c>
      <c r="R4355">
        <v>460048</v>
      </c>
      <c r="S4355">
        <v>453314</v>
      </c>
      <c r="T4355">
        <v>446335</v>
      </c>
      <c r="U4355">
        <v>439550</v>
      </c>
      <c r="V4355">
        <v>432946</v>
      </c>
      <c r="W4355">
        <v>426326</v>
      </c>
      <c r="X4355">
        <v>419565</v>
      </c>
      <c r="Y4355">
        <v>413191</v>
      </c>
      <c r="Z4355">
        <v>406783</v>
      </c>
      <c r="AA4355">
        <v>400671</v>
      </c>
      <c r="AB4355">
        <v>394417</v>
      </c>
      <c r="AC4355">
        <v>388360</v>
      </c>
      <c r="AD4355">
        <v>382420</v>
      </c>
      <c r="AE4355">
        <v>376581</v>
      </c>
      <c r="AF4355">
        <v>370992</v>
      </c>
    </row>
    <row r="4356" spans="1:32">
      <c r="A4356" t="s">
        <v>9959</v>
      </c>
      <c r="B4356" t="s">
        <v>19</v>
      </c>
      <c r="C4356">
        <v>71793.399999999994</v>
      </c>
      <c r="D4356">
        <v>187392</v>
      </c>
      <c r="E4356">
        <v>154961</v>
      </c>
      <c r="F4356">
        <v>148129</v>
      </c>
      <c r="G4356">
        <v>141908</v>
      </c>
      <c r="H4356">
        <v>135364</v>
      </c>
      <c r="I4356">
        <v>128105</v>
      </c>
      <c r="J4356">
        <v>121276</v>
      </c>
      <c r="K4356">
        <v>115163</v>
      </c>
      <c r="L4356">
        <v>109611</v>
      </c>
      <c r="M4356">
        <v>104800</v>
      </c>
      <c r="N4356">
        <v>100665</v>
      </c>
      <c r="O4356">
        <v>97550.1</v>
      </c>
      <c r="P4356">
        <v>95114.1</v>
      </c>
      <c r="Q4356">
        <v>93421.3</v>
      </c>
      <c r="R4356">
        <v>92009.7</v>
      </c>
      <c r="S4356">
        <v>90662.9</v>
      </c>
      <c r="T4356">
        <v>89266.9</v>
      </c>
      <c r="U4356">
        <v>87910</v>
      </c>
      <c r="V4356">
        <v>86589.3</v>
      </c>
      <c r="W4356">
        <v>85265.2</v>
      </c>
      <c r="X4356">
        <v>83913.1</v>
      </c>
      <c r="Y4356">
        <v>82638.2</v>
      </c>
      <c r="Z4356">
        <v>81356.600000000006</v>
      </c>
      <c r="AA4356">
        <v>80134.2</v>
      </c>
      <c r="AB4356">
        <v>78883.3</v>
      </c>
      <c r="AC4356">
        <v>77672</v>
      </c>
      <c r="AD4356">
        <v>76483.899999999994</v>
      </c>
      <c r="AE4356">
        <v>75316.2</v>
      </c>
      <c r="AF4356">
        <v>74198.399999999994</v>
      </c>
    </row>
    <row r="4357" spans="1:32">
      <c r="A4357" t="s">
        <v>9960</v>
      </c>
      <c r="B4357" t="s">
        <v>19</v>
      </c>
      <c r="C4357">
        <v>0</v>
      </c>
      <c r="D4357">
        <v>0</v>
      </c>
      <c r="E4357">
        <v>0</v>
      </c>
      <c r="F4357">
        <v>0</v>
      </c>
      <c r="G4357">
        <v>0</v>
      </c>
      <c r="H4357">
        <v>0</v>
      </c>
      <c r="I4357">
        <v>0</v>
      </c>
      <c r="J4357">
        <v>0</v>
      </c>
      <c r="K4357">
        <v>0</v>
      </c>
      <c r="L4357">
        <v>0</v>
      </c>
      <c r="M4357">
        <v>0</v>
      </c>
      <c r="N4357">
        <v>0</v>
      </c>
      <c r="O4357">
        <v>0</v>
      </c>
      <c r="P4357">
        <v>0</v>
      </c>
      <c r="Q4357">
        <v>0</v>
      </c>
      <c r="R4357">
        <v>0</v>
      </c>
      <c r="S4357">
        <v>0</v>
      </c>
      <c r="T4357">
        <v>0</v>
      </c>
      <c r="U4357">
        <v>0</v>
      </c>
      <c r="V4357">
        <v>0</v>
      </c>
      <c r="W4357">
        <v>0</v>
      </c>
      <c r="X4357">
        <v>0</v>
      </c>
      <c r="Y4357">
        <v>0</v>
      </c>
      <c r="Z4357">
        <v>0</v>
      </c>
      <c r="AA4357">
        <v>0</v>
      </c>
      <c r="AB4357">
        <v>0</v>
      </c>
      <c r="AC4357">
        <v>0</v>
      </c>
      <c r="AD4357">
        <v>0</v>
      </c>
      <c r="AE4357">
        <v>0</v>
      </c>
      <c r="AF4357">
        <v>0</v>
      </c>
    </row>
    <row r="4358" spans="1:32">
      <c r="A4358" t="s">
        <v>9961</v>
      </c>
      <c r="B4358" t="s">
        <v>19</v>
      </c>
      <c r="C4358">
        <v>612516</v>
      </c>
      <c r="D4358">
        <v>826100</v>
      </c>
      <c r="E4358">
        <v>674173</v>
      </c>
      <c r="F4358">
        <v>672520</v>
      </c>
      <c r="G4358">
        <v>671094</v>
      </c>
      <c r="H4358">
        <v>595318</v>
      </c>
      <c r="I4358">
        <v>594116</v>
      </c>
      <c r="J4358">
        <v>592839</v>
      </c>
      <c r="K4358">
        <v>517664</v>
      </c>
      <c r="L4358">
        <v>516613</v>
      </c>
      <c r="M4358">
        <v>515561</v>
      </c>
      <c r="N4358">
        <v>514510</v>
      </c>
      <c r="O4358">
        <v>514735</v>
      </c>
      <c r="P4358">
        <v>514886</v>
      </c>
      <c r="Q4358">
        <v>515036</v>
      </c>
      <c r="R4358">
        <v>515261</v>
      </c>
      <c r="S4358">
        <v>515411</v>
      </c>
      <c r="T4358">
        <v>515637</v>
      </c>
      <c r="U4358">
        <v>515787</v>
      </c>
      <c r="V4358">
        <v>515937</v>
      </c>
      <c r="W4358">
        <v>516087</v>
      </c>
      <c r="X4358">
        <v>516312</v>
      </c>
      <c r="Y4358">
        <v>516463</v>
      </c>
      <c r="Z4358">
        <v>516613</v>
      </c>
      <c r="AA4358">
        <v>516763</v>
      </c>
      <c r="AB4358">
        <v>516913</v>
      </c>
      <c r="AC4358">
        <v>517063</v>
      </c>
      <c r="AD4358">
        <v>517214</v>
      </c>
      <c r="AE4358">
        <v>517364</v>
      </c>
      <c r="AF4358">
        <v>517514</v>
      </c>
    </row>
    <row r="4359" spans="1:32">
      <c r="A4359" t="s">
        <v>9962</v>
      </c>
      <c r="B4359" t="s">
        <v>19</v>
      </c>
      <c r="C4359">
        <v>11.3613</v>
      </c>
      <c r="D4359">
        <v>15.323</v>
      </c>
      <c r="E4359">
        <v>12.505000000000001</v>
      </c>
      <c r="F4359">
        <v>12.474299999999999</v>
      </c>
      <c r="G4359">
        <v>12.447800000000001</v>
      </c>
      <c r="H4359">
        <v>11.042299999999999</v>
      </c>
      <c r="I4359">
        <v>11.02</v>
      </c>
      <c r="J4359">
        <v>10.9963</v>
      </c>
      <c r="K4359">
        <v>9.6019500000000004</v>
      </c>
      <c r="L4359">
        <v>9.5824499999999997</v>
      </c>
      <c r="M4359">
        <v>9.5629399999999993</v>
      </c>
      <c r="N4359">
        <v>9.5434400000000004</v>
      </c>
      <c r="O4359">
        <v>9.5476200000000002</v>
      </c>
      <c r="P4359">
        <v>9.5504099999999994</v>
      </c>
      <c r="Q4359">
        <v>9.5531900000000007</v>
      </c>
      <c r="R4359">
        <v>9.5573700000000006</v>
      </c>
      <c r="S4359">
        <v>9.5601599999999998</v>
      </c>
      <c r="T4359">
        <v>9.5643399999999996</v>
      </c>
      <c r="U4359">
        <v>9.5671199999999992</v>
      </c>
      <c r="V4359">
        <v>9.5699100000000001</v>
      </c>
      <c r="W4359">
        <v>9.5726999999999993</v>
      </c>
      <c r="X4359">
        <v>9.5768699999999995</v>
      </c>
      <c r="Y4359">
        <v>9.5796600000000005</v>
      </c>
      <c r="Z4359">
        <v>9.5824499999999997</v>
      </c>
      <c r="AA4359">
        <v>9.5852299999999993</v>
      </c>
      <c r="AB4359">
        <v>9.5880200000000002</v>
      </c>
      <c r="AC4359">
        <v>9.5907999999999998</v>
      </c>
      <c r="AD4359">
        <v>9.5935900000000007</v>
      </c>
      <c r="AE4359">
        <v>9.5963799999999999</v>
      </c>
      <c r="AF4359">
        <v>9.5991599999999995</v>
      </c>
    </row>
    <row r="4360" spans="1:32">
      <c r="A4360" t="s">
        <v>9963</v>
      </c>
      <c r="B4360" t="s">
        <v>19</v>
      </c>
      <c r="C4360">
        <v>55.990900000000003</v>
      </c>
      <c r="D4360">
        <v>75.515000000000001</v>
      </c>
      <c r="E4360">
        <v>61.627099999999999</v>
      </c>
      <c r="F4360">
        <v>61.476100000000002</v>
      </c>
      <c r="G4360">
        <v>61.345599999999997</v>
      </c>
      <c r="H4360">
        <v>54.418900000000001</v>
      </c>
      <c r="I4360">
        <v>54.308999999999997</v>
      </c>
      <c r="J4360">
        <v>54.192300000000003</v>
      </c>
      <c r="K4360">
        <v>47.320399999999999</v>
      </c>
      <c r="L4360">
        <v>47.224299999999999</v>
      </c>
      <c r="M4360">
        <v>47.1282</v>
      </c>
      <c r="N4360">
        <v>47.0321</v>
      </c>
      <c r="O4360">
        <v>47.052700000000002</v>
      </c>
      <c r="P4360">
        <v>47.066400000000002</v>
      </c>
      <c r="Q4360">
        <v>47.080199999999998</v>
      </c>
      <c r="R4360">
        <v>47.1008</v>
      </c>
      <c r="S4360">
        <v>47.1145</v>
      </c>
      <c r="T4360">
        <v>47.135100000000001</v>
      </c>
      <c r="U4360">
        <v>47.148800000000001</v>
      </c>
      <c r="V4360">
        <v>47.162500000000001</v>
      </c>
      <c r="W4360">
        <v>47.176299999999998</v>
      </c>
      <c r="X4360">
        <v>47.196899999999999</v>
      </c>
      <c r="Y4360">
        <v>47.210599999999999</v>
      </c>
      <c r="Z4360">
        <v>47.224299999999999</v>
      </c>
      <c r="AA4360">
        <v>47.238100000000003</v>
      </c>
      <c r="AB4360">
        <v>47.251800000000003</v>
      </c>
      <c r="AC4360">
        <v>47.265500000000003</v>
      </c>
      <c r="AD4360">
        <v>47.279299999999999</v>
      </c>
      <c r="AE4360">
        <v>47.292999999999999</v>
      </c>
      <c r="AF4360">
        <v>47.306699999999999</v>
      </c>
    </row>
    <row r="4361" spans="1:32">
      <c r="A4361" t="s">
        <v>9964</v>
      </c>
      <c r="B4361" t="s">
        <v>19</v>
      </c>
      <c r="C4361">
        <v>166.285</v>
      </c>
      <c r="D4361">
        <v>224.268</v>
      </c>
      <c r="E4361">
        <v>183.023</v>
      </c>
      <c r="F4361">
        <v>182.57499999999999</v>
      </c>
      <c r="G4361">
        <v>182.18700000000001</v>
      </c>
      <c r="H4361">
        <v>161.61600000000001</v>
      </c>
      <c r="I4361">
        <v>161.28899999999999</v>
      </c>
      <c r="J4361">
        <v>160.94300000000001</v>
      </c>
      <c r="K4361">
        <v>140.53399999999999</v>
      </c>
      <c r="L4361">
        <v>140.249</v>
      </c>
      <c r="M4361">
        <v>139.964</v>
      </c>
      <c r="N4361">
        <v>139.678</v>
      </c>
      <c r="O4361">
        <v>139.739</v>
      </c>
      <c r="P4361">
        <v>139.78</v>
      </c>
      <c r="Q4361">
        <v>139.821</v>
      </c>
      <c r="R4361">
        <v>139.88200000000001</v>
      </c>
      <c r="S4361">
        <v>139.923</v>
      </c>
      <c r="T4361">
        <v>139.98400000000001</v>
      </c>
      <c r="U4361">
        <v>140.02500000000001</v>
      </c>
      <c r="V4361">
        <v>140.066</v>
      </c>
      <c r="W4361">
        <v>140.10599999999999</v>
      </c>
      <c r="X4361">
        <v>140.167</v>
      </c>
      <c r="Y4361">
        <v>140.208</v>
      </c>
      <c r="Z4361">
        <v>140.249</v>
      </c>
      <c r="AA4361">
        <v>140.29</v>
      </c>
      <c r="AB4361">
        <v>140.33099999999999</v>
      </c>
      <c r="AC4361">
        <v>140.37100000000001</v>
      </c>
      <c r="AD4361">
        <v>140.41200000000001</v>
      </c>
      <c r="AE4361">
        <v>140.453</v>
      </c>
      <c r="AF4361">
        <v>140.494</v>
      </c>
    </row>
    <row r="4362" spans="1:32">
      <c r="A4362" t="s">
        <v>9965</v>
      </c>
      <c r="B4362" t="s">
        <v>19</v>
      </c>
      <c r="C4362">
        <v>11.785399999999999</v>
      </c>
      <c r="D4362">
        <v>15.895</v>
      </c>
      <c r="E4362">
        <v>12.9718</v>
      </c>
      <c r="F4362">
        <v>12.94</v>
      </c>
      <c r="G4362">
        <v>12.9125</v>
      </c>
      <c r="H4362">
        <v>11.454499999999999</v>
      </c>
      <c r="I4362">
        <v>11.4314</v>
      </c>
      <c r="J4362">
        <v>11.4068</v>
      </c>
      <c r="K4362">
        <v>9.9603800000000007</v>
      </c>
      <c r="L4362">
        <v>9.9401499999999992</v>
      </c>
      <c r="M4362">
        <v>9.9199199999999994</v>
      </c>
      <c r="N4362">
        <v>9.8996899999999997</v>
      </c>
      <c r="O4362">
        <v>9.9040300000000006</v>
      </c>
      <c r="P4362">
        <v>9.9069199999999995</v>
      </c>
      <c r="Q4362">
        <v>9.9098100000000002</v>
      </c>
      <c r="R4362">
        <v>9.9141399999999997</v>
      </c>
      <c r="S4362">
        <v>9.9170300000000005</v>
      </c>
      <c r="T4362">
        <v>9.9213699999999996</v>
      </c>
      <c r="U4362">
        <v>9.9242600000000003</v>
      </c>
      <c r="V4362">
        <v>9.9271499999999993</v>
      </c>
      <c r="W4362">
        <v>9.93004</v>
      </c>
      <c r="X4362">
        <v>9.9343699999999995</v>
      </c>
      <c r="Y4362">
        <v>9.9372600000000002</v>
      </c>
      <c r="Z4362">
        <v>9.9401499999999992</v>
      </c>
      <c r="AA4362">
        <v>9.9430399999999999</v>
      </c>
      <c r="AB4362">
        <v>9.9459300000000006</v>
      </c>
      <c r="AC4362">
        <v>9.9488199999999996</v>
      </c>
      <c r="AD4362">
        <v>9.9517100000000003</v>
      </c>
      <c r="AE4362">
        <v>9.9545999999999992</v>
      </c>
      <c r="AF4362">
        <v>9.95749</v>
      </c>
    </row>
    <row r="4363" spans="1:32">
      <c r="A4363" t="s">
        <v>9966</v>
      </c>
      <c r="B4363" t="s">
        <v>19</v>
      </c>
      <c r="C4363">
        <v>10.5702</v>
      </c>
      <c r="D4363">
        <v>14.256</v>
      </c>
      <c r="E4363">
        <v>11.6342</v>
      </c>
      <c r="F4363">
        <v>11.605700000000001</v>
      </c>
      <c r="G4363">
        <v>11.581099999999999</v>
      </c>
      <c r="H4363">
        <v>10.273400000000001</v>
      </c>
      <c r="I4363">
        <v>10.252700000000001</v>
      </c>
      <c r="J4363">
        <v>10.230600000000001</v>
      </c>
      <c r="K4363">
        <v>8.9333299999999998</v>
      </c>
      <c r="L4363">
        <v>8.9151799999999994</v>
      </c>
      <c r="M4363">
        <v>8.8970400000000005</v>
      </c>
      <c r="N4363">
        <v>8.8788999999999998</v>
      </c>
      <c r="O4363">
        <v>8.8827800000000003</v>
      </c>
      <c r="P4363">
        <v>8.8853799999999996</v>
      </c>
      <c r="Q4363">
        <v>8.8879699999999993</v>
      </c>
      <c r="R4363">
        <v>8.8918599999999994</v>
      </c>
      <c r="S4363">
        <v>8.8944500000000009</v>
      </c>
      <c r="T4363">
        <v>8.8983399999999993</v>
      </c>
      <c r="U4363">
        <v>8.9009300000000007</v>
      </c>
      <c r="V4363">
        <v>8.9035200000000003</v>
      </c>
      <c r="W4363">
        <v>8.90611</v>
      </c>
      <c r="X4363">
        <v>8.91</v>
      </c>
      <c r="Y4363">
        <v>8.9125899999999998</v>
      </c>
      <c r="Z4363">
        <v>8.9151799999999994</v>
      </c>
      <c r="AA4363">
        <v>8.9177800000000005</v>
      </c>
      <c r="AB4363">
        <v>8.9203700000000001</v>
      </c>
      <c r="AC4363">
        <v>8.9229599999999998</v>
      </c>
      <c r="AD4363">
        <v>8.9255499999999994</v>
      </c>
      <c r="AE4363">
        <v>8.9281400000000009</v>
      </c>
      <c r="AF4363">
        <v>8.9307400000000001</v>
      </c>
    </row>
    <row r="4364" spans="1:32">
      <c r="A4364" t="s">
        <v>9967</v>
      </c>
      <c r="B4364" t="s">
        <v>19</v>
      </c>
      <c r="C4364">
        <v>27.420500000000001</v>
      </c>
      <c r="D4364">
        <v>36.981999999999999</v>
      </c>
      <c r="E4364">
        <v>30.180700000000002</v>
      </c>
      <c r="F4364">
        <v>30.1067</v>
      </c>
      <c r="G4364">
        <v>30.0428</v>
      </c>
      <c r="H4364">
        <v>26.650600000000001</v>
      </c>
      <c r="I4364">
        <v>26.596800000000002</v>
      </c>
      <c r="J4364">
        <v>26.5396</v>
      </c>
      <c r="K4364">
        <v>23.174299999999999</v>
      </c>
      <c r="L4364">
        <v>23.127199999999998</v>
      </c>
      <c r="M4364">
        <v>23.080100000000002</v>
      </c>
      <c r="N4364">
        <v>23.033100000000001</v>
      </c>
      <c r="O4364">
        <v>23.043099999999999</v>
      </c>
      <c r="P4364">
        <v>23.049900000000001</v>
      </c>
      <c r="Q4364">
        <v>23.0566</v>
      </c>
      <c r="R4364">
        <v>23.066700000000001</v>
      </c>
      <c r="S4364">
        <v>23.073399999999999</v>
      </c>
      <c r="T4364">
        <v>23.083500000000001</v>
      </c>
      <c r="U4364">
        <v>23.090199999999999</v>
      </c>
      <c r="V4364">
        <v>23.096900000000002</v>
      </c>
      <c r="W4364">
        <v>23.1037</v>
      </c>
      <c r="X4364">
        <v>23.113700000000001</v>
      </c>
      <c r="Y4364">
        <v>23.1205</v>
      </c>
      <c r="Z4364">
        <v>23.127199999999998</v>
      </c>
      <c r="AA4364">
        <v>23.133900000000001</v>
      </c>
      <c r="AB4364">
        <v>23.140599999999999</v>
      </c>
      <c r="AC4364">
        <v>23.147400000000001</v>
      </c>
      <c r="AD4364">
        <v>23.1541</v>
      </c>
      <c r="AE4364">
        <v>23.160799999999998</v>
      </c>
      <c r="AF4364">
        <v>23.1675</v>
      </c>
    </row>
    <row r="4365" spans="1:32">
      <c r="A4365" t="s">
        <v>9968</v>
      </c>
      <c r="B4365" t="s">
        <v>19</v>
      </c>
      <c r="C4365">
        <v>2.7648799999999998</v>
      </c>
      <c r="D4365">
        <v>3.7290000000000001</v>
      </c>
      <c r="E4365">
        <v>3.0432000000000001</v>
      </c>
      <c r="F4365">
        <v>3.0357400000000001</v>
      </c>
      <c r="G4365">
        <v>3.0293000000000001</v>
      </c>
      <c r="H4365">
        <v>2.6872500000000001</v>
      </c>
      <c r="I4365">
        <v>2.6818300000000002</v>
      </c>
      <c r="J4365">
        <v>2.6760700000000002</v>
      </c>
      <c r="K4365">
        <v>2.3367300000000002</v>
      </c>
      <c r="L4365">
        <v>2.3319800000000002</v>
      </c>
      <c r="M4365">
        <v>2.3272300000000001</v>
      </c>
      <c r="N4365">
        <v>2.3224900000000002</v>
      </c>
      <c r="O4365">
        <v>2.3235100000000002</v>
      </c>
      <c r="P4365">
        <v>2.3241800000000001</v>
      </c>
      <c r="Q4365">
        <v>2.3248600000000001</v>
      </c>
      <c r="R4365">
        <v>2.3258800000000002</v>
      </c>
      <c r="S4365">
        <v>2.3265600000000002</v>
      </c>
      <c r="T4365">
        <v>2.3275700000000001</v>
      </c>
      <c r="U4365">
        <v>2.3282500000000002</v>
      </c>
      <c r="V4365">
        <v>2.3289300000000002</v>
      </c>
      <c r="W4365">
        <v>2.3296100000000002</v>
      </c>
      <c r="X4365">
        <v>2.3306200000000001</v>
      </c>
      <c r="Y4365">
        <v>2.3313000000000001</v>
      </c>
      <c r="Z4365">
        <v>2.3319800000000002</v>
      </c>
      <c r="AA4365">
        <v>2.3326600000000002</v>
      </c>
      <c r="AB4365">
        <v>2.3333400000000002</v>
      </c>
      <c r="AC4365">
        <v>2.3340100000000001</v>
      </c>
      <c r="AD4365">
        <v>2.3346900000000002</v>
      </c>
      <c r="AE4365">
        <v>2.3353700000000002</v>
      </c>
      <c r="AF4365">
        <v>2.3360500000000002</v>
      </c>
    </row>
    <row r="4366" spans="1:32">
      <c r="A4366" t="s">
        <v>9969</v>
      </c>
      <c r="B4366" t="s">
        <v>19</v>
      </c>
      <c r="C4366">
        <v>1.8187899999999999</v>
      </c>
      <c r="D4366">
        <v>2.4529999999999998</v>
      </c>
      <c r="E4366">
        <v>2.0018699999999998</v>
      </c>
      <c r="F4366">
        <v>1.9969600000000001</v>
      </c>
      <c r="G4366">
        <v>1.9927299999999999</v>
      </c>
      <c r="H4366">
        <v>1.76772</v>
      </c>
      <c r="I4366">
        <v>1.7641500000000001</v>
      </c>
      <c r="J4366">
        <v>1.7603599999999999</v>
      </c>
      <c r="K4366">
        <v>1.53714</v>
      </c>
      <c r="L4366">
        <v>1.5340199999999999</v>
      </c>
      <c r="M4366">
        <v>1.5308900000000001</v>
      </c>
      <c r="N4366">
        <v>1.5277700000000001</v>
      </c>
      <c r="O4366">
        <v>1.52844</v>
      </c>
      <c r="P4366">
        <v>1.5288900000000001</v>
      </c>
      <c r="Q4366">
        <v>1.5293300000000001</v>
      </c>
      <c r="R4366">
        <v>1.53</v>
      </c>
      <c r="S4366">
        <v>1.5304500000000001</v>
      </c>
      <c r="T4366">
        <v>1.53112</v>
      </c>
      <c r="U4366">
        <v>1.53156</v>
      </c>
      <c r="V4366">
        <v>1.5320100000000001</v>
      </c>
      <c r="W4366">
        <v>1.5324599999999999</v>
      </c>
      <c r="X4366">
        <v>1.53312</v>
      </c>
      <c r="Y4366">
        <v>1.5335700000000001</v>
      </c>
      <c r="Z4366">
        <v>1.5340199999999999</v>
      </c>
      <c r="AA4366">
        <v>1.5344599999999999</v>
      </c>
      <c r="AB4366">
        <v>1.53491</v>
      </c>
      <c r="AC4366">
        <v>1.53535</v>
      </c>
      <c r="AD4366">
        <v>1.5358000000000001</v>
      </c>
      <c r="AE4366">
        <v>1.5362499999999999</v>
      </c>
      <c r="AF4366">
        <v>1.5366899999999999</v>
      </c>
    </row>
    <row r="4367" spans="1:32">
      <c r="A4367" t="s">
        <v>9970</v>
      </c>
      <c r="B4367" t="s">
        <v>19</v>
      </c>
      <c r="C4367">
        <v>24.468</v>
      </c>
      <c r="D4367">
        <v>33</v>
      </c>
      <c r="E4367">
        <v>26.931000000000001</v>
      </c>
      <c r="F4367">
        <v>26.864999999999998</v>
      </c>
      <c r="G4367">
        <v>26.808</v>
      </c>
      <c r="H4367">
        <v>23.780999999999999</v>
      </c>
      <c r="I4367">
        <v>23.733000000000001</v>
      </c>
      <c r="J4367">
        <v>23.681999999999999</v>
      </c>
      <c r="K4367">
        <v>20.678999999999998</v>
      </c>
      <c r="L4367">
        <v>20.637</v>
      </c>
      <c r="M4367">
        <v>20.594999999999999</v>
      </c>
      <c r="N4367">
        <v>20.553000000000001</v>
      </c>
      <c r="O4367">
        <v>20.562000000000001</v>
      </c>
      <c r="P4367">
        <v>20.568000000000001</v>
      </c>
      <c r="Q4367">
        <v>20.574000000000002</v>
      </c>
      <c r="R4367">
        <v>20.582999999999998</v>
      </c>
      <c r="S4367">
        <v>20.588999999999999</v>
      </c>
      <c r="T4367">
        <v>20.597999999999999</v>
      </c>
      <c r="U4367">
        <v>20.603999999999999</v>
      </c>
      <c r="V4367">
        <v>20.61</v>
      </c>
      <c r="W4367">
        <v>20.616</v>
      </c>
      <c r="X4367">
        <v>20.625</v>
      </c>
      <c r="Y4367">
        <v>20.631</v>
      </c>
      <c r="Z4367">
        <v>20.637</v>
      </c>
      <c r="AA4367">
        <v>20.643000000000001</v>
      </c>
      <c r="AB4367">
        <v>20.649000000000001</v>
      </c>
      <c r="AC4367">
        <v>20.655000000000001</v>
      </c>
      <c r="AD4367">
        <v>20.661000000000001</v>
      </c>
      <c r="AE4367">
        <v>20.667000000000002</v>
      </c>
      <c r="AF4367">
        <v>20.672999999999998</v>
      </c>
    </row>
    <row r="4368" spans="1:32">
      <c r="A4368" t="s">
        <v>9971</v>
      </c>
      <c r="B4368" t="s">
        <v>19</v>
      </c>
      <c r="C4368">
        <v>4.8936000000000002</v>
      </c>
      <c r="D4368">
        <v>6.6</v>
      </c>
      <c r="E4368">
        <v>5.3861999999999997</v>
      </c>
      <c r="F4368">
        <v>5.3730000000000002</v>
      </c>
      <c r="G4368">
        <v>5.3616000000000001</v>
      </c>
      <c r="H4368">
        <v>4.7561999999999998</v>
      </c>
      <c r="I4368">
        <v>4.7465999999999999</v>
      </c>
      <c r="J4368">
        <v>4.7363999999999997</v>
      </c>
      <c r="K4368">
        <v>4.1357999999999997</v>
      </c>
      <c r="L4368">
        <v>4.1273999999999997</v>
      </c>
      <c r="M4368">
        <v>4.1189999999999998</v>
      </c>
      <c r="N4368">
        <v>4.1105999999999998</v>
      </c>
      <c r="O4368">
        <v>4.1124000000000001</v>
      </c>
      <c r="P4368">
        <v>4.1135999999999999</v>
      </c>
      <c r="Q4368">
        <v>4.1147999999999998</v>
      </c>
      <c r="R4368">
        <v>4.1166</v>
      </c>
      <c r="S4368">
        <v>4.1177999999999999</v>
      </c>
      <c r="T4368">
        <v>4.1196000000000002</v>
      </c>
      <c r="U4368">
        <v>4.1208</v>
      </c>
      <c r="V4368">
        <v>4.1219999999999999</v>
      </c>
      <c r="W4368">
        <v>4.1231999999999998</v>
      </c>
      <c r="X4368">
        <v>4.125</v>
      </c>
      <c r="Y4368">
        <v>4.1261999999999999</v>
      </c>
      <c r="Z4368">
        <v>4.1273999999999997</v>
      </c>
      <c r="AA4368">
        <v>4.1285999999999996</v>
      </c>
      <c r="AB4368">
        <v>4.1298000000000004</v>
      </c>
      <c r="AC4368">
        <v>4.1310000000000002</v>
      </c>
      <c r="AD4368">
        <v>4.1322000000000001</v>
      </c>
      <c r="AE4368">
        <v>4.1334</v>
      </c>
      <c r="AF4368">
        <v>4.1345999999999998</v>
      </c>
    </row>
    <row r="4369" spans="1:32">
      <c r="A4369" t="s">
        <v>9972</v>
      </c>
      <c r="B4369" t="s">
        <v>19</v>
      </c>
      <c r="C4369">
        <v>0</v>
      </c>
      <c r="D4369">
        <v>0</v>
      </c>
      <c r="E4369">
        <v>0</v>
      </c>
      <c r="F4369">
        <v>0</v>
      </c>
      <c r="G4369">
        <v>0</v>
      </c>
      <c r="H4369">
        <v>0</v>
      </c>
      <c r="I4369">
        <v>0</v>
      </c>
      <c r="J4369">
        <v>0</v>
      </c>
      <c r="K4369">
        <v>0</v>
      </c>
      <c r="L4369">
        <v>0</v>
      </c>
      <c r="M4369">
        <v>0</v>
      </c>
      <c r="N4369">
        <v>0</v>
      </c>
      <c r="O4369">
        <v>0</v>
      </c>
      <c r="P4369">
        <v>0</v>
      </c>
      <c r="Q4369">
        <v>0</v>
      </c>
      <c r="R4369">
        <v>0</v>
      </c>
      <c r="S4369">
        <v>0</v>
      </c>
      <c r="T4369">
        <v>0</v>
      </c>
      <c r="U4369">
        <v>0</v>
      </c>
      <c r="V4369">
        <v>0</v>
      </c>
      <c r="W4369">
        <v>0</v>
      </c>
      <c r="X4369">
        <v>0</v>
      </c>
      <c r="Y4369">
        <v>0</v>
      </c>
      <c r="Z4369">
        <v>0</v>
      </c>
      <c r="AA4369">
        <v>0</v>
      </c>
      <c r="AB4369">
        <v>0</v>
      </c>
      <c r="AC4369">
        <v>0</v>
      </c>
      <c r="AD4369">
        <v>0</v>
      </c>
      <c r="AE4369">
        <v>0</v>
      </c>
      <c r="AF4369">
        <v>0</v>
      </c>
    </row>
    <row r="4370" spans="1:32">
      <c r="A4370" t="s">
        <v>9973</v>
      </c>
      <c r="B4370" t="s">
        <v>19</v>
      </c>
      <c r="C4370" s="2">
        <v>2728380</v>
      </c>
      <c r="D4370" s="2">
        <v>3679900</v>
      </c>
      <c r="E4370" s="2">
        <v>3223290</v>
      </c>
      <c r="F4370" s="2">
        <v>3067830</v>
      </c>
      <c r="G4370" s="2">
        <v>2987480</v>
      </c>
      <c r="H4370" s="2">
        <v>2832770</v>
      </c>
      <c r="I4370" s="2">
        <v>2753170</v>
      </c>
      <c r="J4370" s="2">
        <v>2599210</v>
      </c>
      <c r="K4370" s="2">
        <v>2520360</v>
      </c>
      <c r="L4370" s="2">
        <v>2441500</v>
      </c>
      <c r="M4370" s="2">
        <v>2363400</v>
      </c>
      <c r="N4370" s="2">
        <v>2285290</v>
      </c>
      <c r="O4370" s="2">
        <v>2286040</v>
      </c>
      <c r="P4370" s="2">
        <v>2286800</v>
      </c>
      <c r="Q4370" s="2">
        <v>2213200</v>
      </c>
      <c r="R4370" s="2">
        <v>2213950</v>
      </c>
      <c r="S4370" s="2">
        <v>2214700</v>
      </c>
      <c r="T4370" s="2">
        <v>2215450</v>
      </c>
      <c r="U4370" s="2">
        <v>2216200</v>
      </c>
      <c r="V4370" s="2">
        <v>2216200</v>
      </c>
      <c r="W4370" s="2">
        <v>2216950</v>
      </c>
      <c r="X4370" s="2">
        <v>2217700</v>
      </c>
      <c r="Y4370" s="2">
        <v>2218450</v>
      </c>
      <c r="Z4370" s="2">
        <v>2219200</v>
      </c>
      <c r="AA4370" s="2">
        <v>2219200</v>
      </c>
      <c r="AB4370" s="2">
        <v>2219960</v>
      </c>
      <c r="AC4370" s="2">
        <v>2220710</v>
      </c>
      <c r="AD4370" s="2">
        <v>2221460</v>
      </c>
      <c r="AE4370" s="2">
        <v>2221460</v>
      </c>
      <c r="AF4370" s="2">
        <v>2222210</v>
      </c>
    </row>
    <row r="4371" spans="1:32">
      <c r="A4371" t="s">
        <v>9974</v>
      </c>
      <c r="B4371" t="s">
        <v>19</v>
      </c>
      <c r="C4371">
        <v>50.607700000000001</v>
      </c>
      <c r="D4371">
        <v>68.257000000000005</v>
      </c>
      <c r="E4371">
        <v>59.787599999999998</v>
      </c>
      <c r="F4371">
        <v>56.904000000000003</v>
      </c>
      <c r="G4371">
        <v>55.413499999999999</v>
      </c>
      <c r="H4371">
        <v>52.543999999999997</v>
      </c>
      <c r="I4371">
        <v>51.067399999999999</v>
      </c>
      <c r="J4371">
        <v>48.2117</v>
      </c>
      <c r="K4371">
        <v>46.749099999999999</v>
      </c>
      <c r="L4371">
        <v>45.2864</v>
      </c>
      <c r="M4371">
        <v>43.837699999999998</v>
      </c>
      <c r="N4371">
        <v>42.389000000000003</v>
      </c>
      <c r="O4371">
        <v>42.402900000000002</v>
      </c>
      <c r="P4371">
        <v>42.416899999999998</v>
      </c>
      <c r="Q4371">
        <v>41.051699999999997</v>
      </c>
      <c r="R4371">
        <v>41.065600000000003</v>
      </c>
      <c r="S4371">
        <v>41.079599999999999</v>
      </c>
      <c r="T4371">
        <v>41.093499999999999</v>
      </c>
      <c r="U4371">
        <v>41.107399999999998</v>
      </c>
      <c r="V4371">
        <v>41.107399999999998</v>
      </c>
      <c r="W4371">
        <v>41.121400000000001</v>
      </c>
      <c r="X4371">
        <v>41.135300000000001</v>
      </c>
      <c r="Y4371">
        <v>41.1492</v>
      </c>
      <c r="Z4371">
        <v>41.1631</v>
      </c>
      <c r="AA4371">
        <v>41.1631</v>
      </c>
      <c r="AB4371">
        <v>41.177100000000003</v>
      </c>
      <c r="AC4371">
        <v>41.191000000000003</v>
      </c>
      <c r="AD4371">
        <v>41.204900000000002</v>
      </c>
      <c r="AE4371">
        <v>41.204900000000002</v>
      </c>
      <c r="AF4371">
        <v>41.218899999999998</v>
      </c>
    </row>
    <row r="4372" spans="1:32">
      <c r="A4372" t="s">
        <v>9975</v>
      </c>
      <c r="B4372" t="s">
        <v>19</v>
      </c>
      <c r="C4372">
        <v>249.405</v>
      </c>
      <c r="D4372">
        <v>336.38499999999999</v>
      </c>
      <c r="E4372">
        <v>294.64600000000002</v>
      </c>
      <c r="F4372">
        <v>280.435</v>
      </c>
      <c r="G4372">
        <v>273.08999999999997</v>
      </c>
      <c r="H4372">
        <v>258.94799999999998</v>
      </c>
      <c r="I4372">
        <v>251.67099999999999</v>
      </c>
      <c r="J4372">
        <v>237.59800000000001</v>
      </c>
      <c r="K4372">
        <v>230.38900000000001</v>
      </c>
      <c r="L4372">
        <v>223.18100000000001</v>
      </c>
      <c r="M4372">
        <v>216.042</v>
      </c>
      <c r="N4372">
        <v>208.90199999999999</v>
      </c>
      <c r="O4372">
        <v>208.971</v>
      </c>
      <c r="P4372">
        <v>209.03899999999999</v>
      </c>
      <c r="Q4372">
        <v>202.31200000000001</v>
      </c>
      <c r="R4372">
        <v>202.38</v>
      </c>
      <c r="S4372">
        <v>202.44900000000001</v>
      </c>
      <c r="T4372">
        <v>202.517</v>
      </c>
      <c r="U4372">
        <v>202.58600000000001</v>
      </c>
      <c r="V4372">
        <v>202.58600000000001</v>
      </c>
      <c r="W4372">
        <v>202.655</v>
      </c>
      <c r="X4372">
        <v>202.72300000000001</v>
      </c>
      <c r="Y4372">
        <v>202.792</v>
      </c>
      <c r="Z4372">
        <v>202.86099999999999</v>
      </c>
      <c r="AA4372">
        <v>202.86099999999999</v>
      </c>
      <c r="AB4372">
        <v>202.929</v>
      </c>
      <c r="AC4372">
        <v>202.99799999999999</v>
      </c>
      <c r="AD4372">
        <v>203.06700000000001</v>
      </c>
      <c r="AE4372">
        <v>203.06700000000001</v>
      </c>
      <c r="AF4372">
        <v>203.13499999999999</v>
      </c>
    </row>
    <row r="4373" spans="1:32">
      <c r="A4373" t="s">
        <v>9976</v>
      </c>
      <c r="B4373" t="s">
        <v>19</v>
      </c>
      <c r="C4373">
        <v>740.69600000000003</v>
      </c>
      <c r="D4373">
        <v>999.01199999999994</v>
      </c>
      <c r="E4373">
        <v>875.053</v>
      </c>
      <c r="F4373">
        <v>832.85</v>
      </c>
      <c r="G4373">
        <v>811.03499999999997</v>
      </c>
      <c r="H4373">
        <v>769.03499999999997</v>
      </c>
      <c r="I4373">
        <v>747.42399999999998</v>
      </c>
      <c r="J4373">
        <v>705.62900000000002</v>
      </c>
      <c r="K4373">
        <v>684.221</v>
      </c>
      <c r="L4373">
        <v>662.81399999999996</v>
      </c>
      <c r="M4373">
        <v>641.61</v>
      </c>
      <c r="N4373">
        <v>620.40700000000004</v>
      </c>
      <c r="O4373">
        <v>620.61099999999999</v>
      </c>
      <c r="P4373">
        <v>620.81500000000005</v>
      </c>
      <c r="Q4373">
        <v>600.83399999999995</v>
      </c>
      <c r="R4373">
        <v>601.03800000000001</v>
      </c>
      <c r="S4373">
        <v>601.24199999999996</v>
      </c>
      <c r="T4373">
        <v>601.44600000000003</v>
      </c>
      <c r="U4373">
        <v>601.65</v>
      </c>
      <c r="V4373">
        <v>601.65</v>
      </c>
      <c r="W4373">
        <v>601.85400000000004</v>
      </c>
      <c r="X4373">
        <v>602.05799999999999</v>
      </c>
      <c r="Y4373">
        <v>602.26199999999994</v>
      </c>
      <c r="Z4373">
        <v>602.46500000000003</v>
      </c>
      <c r="AA4373">
        <v>602.46500000000003</v>
      </c>
      <c r="AB4373">
        <v>602.66899999999998</v>
      </c>
      <c r="AC4373">
        <v>602.87300000000005</v>
      </c>
      <c r="AD4373">
        <v>603.077</v>
      </c>
      <c r="AE4373">
        <v>603.077</v>
      </c>
      <c r="AF4373">
        <v>603.28099999999995</v>
      </c>
    </row>
    <row r="4374" spans="1:32">
      <c r="A4374" t="s">
        <v>9977</v>
      </c>
      <c r="B4374" t="s">
        <v>19</v>
      </c>
      <c r="C4374">
        <v>52.4968</v>
      </c>
      <c r="D4374">
        <v>70.805000000000007</v>
      </c>
      <c r="E4374">
        <v>62.019399999999997</v>
      </c>
      <c r="F4374">
        <v>59.028199999999998</v>
      </c>
      <c r="G4374">
        <v>57.482100000000003</v>
      </c>
      <c r="H4374">
        <v>54.505400000000002</v>
      </c>
      <c r="I4374">
        <v>52.973700000000001</v>
      </c>
      <c r="J4374">
        <v>50.011400000000002</v>
      </c>
      <c r="K4374">
        <v>48.494199999999999</v>
      </c>
      <c r="L4374">
        <v>46.976999999999997</v>
      </c>
      <c r="M4374">
        <v>45.4741</v>
      </c>
      <c r="N4374">
        <v>43.971400000000003</v>
      </c>
      <c r="O4374">
        <v>43.985799999999998</v>
      </c>
      <c r="P4374">
        <v>44.000300000000003</v>
      </c>
      <c r="Q4374">
        <v>42.584099999999999</v>
      </c>
      <c r="R4374">
        <v>42.598599999999998</v>
      </c>
      <c r="S4374">
        <v>42.613100000000003</v>
      </c>
      <c r="T4374">
        <v>42.627499999999998</v>
      </c>
      <c r="U4374">
        <v>42.642000000000003</v>
      </c>
      <c r="V4374">
        <v>42.642000000000003</v>
      </c>
      <c r="W4374">
        <v>42.656399999999998</v>
      </c>
      <c r="X4374">
        <v>42.6708</v>
      </c>
      <c r="Y4374">
        <v>42.685299999999998</v>
      </c>
      <c r="Z4374">
        <v>42.6997</v>
      </c>
      <c r="AA4374">
        <v>42.6997</v>
      </c>
      <c r="AB4374">
        <v>42.714199999999998</v>
      </c>
      <c r="AC4374">
        <v>42.728700000000003</v>
      </c>
      <c r="AD4374">
        <v>42.743099999999998</v>
      </c>
      <c r="AE4374">
        <v>42.743099999999998</v>
      </c>
      <c r="AF4374">
        <v>42.7575</v>
      </c>
    </row>
    <row r="4375" spans="1:32">
      <c r="A4375" t="s">
        <v>9978</v>
      </c>
      <c r="B4375" t="s">
        <v>19</v>
      </c>
      <c r="C4375">
        <v>47.0837</v>
      </c>
      <c r="D4375">
        <v>63.503999999999998</v>
      </c>
      <c r="E4375">
        <v>55.624299999999998</v>
      </c>
      <c r="F4375">
        <v>52.941600000000001</v>
      </c>
      <c r="G4375">
        <v>51.554900000000004</v>
      </c>
      <c r="H4375">
        <v>48.885100000000001</v>
      </c>
      <c r="I4375">
        <v>47.511400000000002</v>
      </c>
      <c r="J4375">
        <v>44.854599999999998</v>
      </c>
      <c r="K4375">
        <v>43.4938</v>
      </c>
      <c r="L4375">
        <v>42.133000000000003</v>
      </c>
      <c r="M4375">
        <v>40.7851</v>
      </c>
      <c r="N4375">
        <v>39.4373</v>
      </c>
      <c r="O4375">
        <v>39.450200000000002</v>
      </c>
      <c r="P4375">
        <v>39.463200000000001</v>
      </c>
      <c r="Q4375">
        <v>38.193100000000001</v>
      </c>
      <c r="R4375">
        <v>38.206099999999999</v>
      </c>
      <c r="S4375">
        <v>38.219000000000001</v>
      </c>
      <c r="T4375">
        <v>38.231999999999999</v>
      </c>
      <c r="U4375">
        <v>38.244999999999997</v>
      </c>
      <c r="V4375">
        <v>38.244999999999997</v>
      </c>
      <c r="W4375">
        <v>38.257899999999999</v>
      </c>
      <c r="X4375">
        <v>38.270899999999997</v>
      </c>
      <c r="Y4375">
        <v>38.283799999999999</v>
      </c>
      <c r="Z4375">
        <v>38.296799999999998</v>
      </c>
      <c r="AA4375">
        <v>38.296799999999998</v>
      </c>
      <c r="AB4375">
        <v>38.309800000000003</v>
      </c>
      <c r="AC4375">
        <v>38.322699999999998</v>
      </c>
      <c r="AD4375">
        <v>38.335700000000003</v>
      </c>
      <c r="AE4375">
        <v>38.335700000000003</v>
      </c>
      <c r="AF4375">
        <v>38.348599999999998</v>
      </c>
    </row>
    <row r="4376" spans="1:32">
      <c r="A4376" t="s">
        <v>9979</v>
      </c>
      <c r="B4376" t="s">
        <v>19</v>
      </c>
      <c r="C4376">
        <v>122.14100000000001</v>
      </c>
      <c r="D4376">
        <v>164.738</v>
      </c>
      <c r="E4376">
        <v>144.297</v>
      </c>
      <c r="F4376">
        <v>137.33799999999999</v>
      </c>
      <c r="G4376">
        <v>133.74</v>
      </c>
      <c r="H4376">
        <v>126.815</v>
      </c>
      <c r="I4376">
        <v>123.251</v>
      </c>
      <c r="J4376">
        <v>116.35899999999999</v>
      </c>
      <c r="K4376">
        <v>112.82899999999999</v>
      </c>
      <c r="L4376">
        <v>109.29900000000001</v>
      </c>
      <c r="M4376">
        <v>105.80200000000001</v>
      </c>
      <c r="N4376">
        <v>102.306</v>
      </c>
      <c r="O4376">
        <v>102.339</v>
      </c>
      <c r="P4376">
        <v>102.373</v>
      </c>
      <c r="Q4376">
        <v>99.078100000000006</v>
      </c>
      <c r="R4376">
        <v>99.111800000000002</v>
      </c>
      <c r="S4376">
        <v>99.145399999999995</v>
      </c>
      <c r="T4376">
        <v>99.179000000000002</v>
      </c>
      <c r="U4376">
        <v>99.212599999999995</v>
      </c>
      <c r="V4376">
        <v>99.212599999999995</v>
      </c>
      <c r="W4376">
        <v>99.246200000000002</v>
      </c>
      <c r="X4376">
        <v>99.279899999999998</v>
      </c>
      <c r="Y4376">
        <v>99.313500000000005</v>
      </c>
      <c r="Z4376">
        <v>99.347099999999998</v>
      </c>
      <c r="AA4376">
        <v>99.347099999999998</v>
      </c>
      <c r="AB4376">
        <v>99.380700000000004</v>
      </c>
      <c r="AC4376">
        <v>99.414299999999997</v>
      </c>
      <c r="AD4376">
        <v>99.447999999999993</v>
      </c>
      <c r="AE4376">
        <v>99.447999999999993</v>
      </c>
      <c r="AF4376">
        <v>99.4816</v>
      </c>
    </row>
    <row r="4377" spans="1:32">
      <c r="A4377" t="s">
        <v>9980</v>
      </c>
      <c r="B4377" t="s">
        <v>19</v>
      </c>
      <c r="C4377">
        <v>12.315899999999999</v>
      </c>
      <c r="D4377">
        <v>16.611000000000001</v>
      </c>
      <c r="E4377">
        <v>14.549899999999999</v>
      </c>
      <c r="F4377">
        <v>13.848100000000001</v>
      </c>
      <c r="G4377">
        <v>13.4854</v>
      </c>
      <c r="H4377">
        <v>12.787100000000001</v>
      </c>
      <c r="I4377">
        <v>12.4277</v>
      </c>
      <c r="J4377">
        <v>11.732799999999999</v>
      </c>
      <c r="K4377">
        <v>11.376799999999999</v>
      </c>
      <c r="L4377">
        <v>11.020899999999999</v>
      </c>
      <c r="M4377">
        <v>10.6683</v>
      </c>
      <c r="N4377">
        <v>10.315799999999999</v>
      </c>
      <c r="O4377">
        <v>10.3192</v>
      </c>
      <c r="P4377">
        <v>10.3225</v>
      </c>
      <c r="Q4377">
        <v>9.9903300000000002</v>
      </c>
      <c r="R4377">
        <v>9.9937199999999997</v>
      </c>
      <c r="S4377">
        <v>9.9971099999999993</v>
      </c>
      <c r="T4377">
        <v>10.000500000000001</v>
      </c>
      <c r="U4377">
        <v>10.0039</v>
      </c>
      <c r="V4377">
        <v>10.0039</v>
      </c>
      <c r="W4377">
        <v>10.007300000000001</v>
      </c>
      <c r="X4377">
        <v>10.0107</v>
      </c>
      <c r="Y4377">
        <v>10.014099999999999</v>
      </c>
      <c r="Z4377">
        <v>10.0174</v>
      </c>
      <c r="AA4377">
        <v>10.0174</v>
      </c>
      <c r="AB4377">
        <v>10.020799999999999</v>
      </c>
      <c r="AC4377">
        <v>10.0242</v>
      </c>
      <c r="AD4377">
        <v>10.0276</v>
      </c>
      <c r="AE4377">
        <v>10.0276</v>
      </c>
      <c r="AF4377">
        <v>10.031000000000001</v>
      </c>
    </row>
    <row r="4378" spans="1:32">
      <c r="A4378" t="s">
        <v>9981</v>
      </c>
      <c r="B4378" t="s">
        <v>19</v>
      </c>
      <c r="C4378">
        <v>8.1015899999999998</v>
      </c>
      <c r="D4378">
        <v>10.927</v>
      </c>
      <c r="E4378">
        <v>9.5711600000000008</v>
      </c>
      <c r="F4378">
        <v>9.1095500000000005</v>
      </c>
      <c r="G4378">
        <v>8.8709399999999992</v>
      </c>
      <c r="H4378">
        <v>8.4115599999999997</v>
      </c>
      <c r="I4378">
        <v>8.1751799999999992</v>
      </c>
      <c r="J4378">
        <v>7.7180299999999997</v>
      </c>
      <c r="K4378">
        <v>7.4838800000000001</v>
      </c>
      <c r="L4378">
        <v>7.2497299999999996</v>
      </c>
      <c r="M4378">
        <v>7.0178099999999999</v>
      </c>
      <c r="N4378">
        <v>6.7858900000000002</v>
      </c>
      <c r="O4378">
        <v>6.7881200000000002</v>
      </c>
      <c r="P4378">
        <v>6.7903500000000001</v>
      </c>
      <c r="Q4378">
        <v>6.5718100000000002</v>
      </c>
      <c r="R4378">
        <v>6.5740400000000001</v>
      </c>
      <c r="S4378">
        <v>6.5762700000000001</v>
      </c>
      <c r="T4378">
        <v>6.5785</v>
      </c>
      <c r="U4378">
        <v>6.58073</v>
      </c>
      <c r="V4378">
        <v>6.58073</v>
      </c>
      <c r="W4378">
        <v>6.5829599999999999</v>
      </c>
      <c r="X4378">
        <v>6.5851899999999999</v>
      </c>
      <c r="Y4378">
        <v>6.5874199999999998</v>
      </c>
      <c r="Z4378">
        <v>6.5896499999999998</v>
      </c>
      <c r="AA4378">
        <v>6.5896499999999998</v>
      </c>
      <c r="AB4378">
        <v>6.5918799999999997</v>
      </c>
      <c r="AC4378">
        <v>6.5941099999999997</v>
      </c>
      <c r="AD4378">
        <v>6.5963399999999996</v>
      </c>
      <c r="AE4378">
        <v>6.5963399999999996</v>
      </c>
      <c r="AF4378">
        <v>6.5985699999999996</v>
      </c>
    </row>
    <row r="4379" spans="1:32">
      <c r="A4379" t="s">
        <v>9982</v>
      </c>
      <c r="B4379" t="s">
        <v>19</v>
      </c>
      <c r="C4379">
        <v>108.99</v>
      </c>
      <c r="D4379">
        <v>147</v>
      </c>
      <c r="E4379">
        <v>128.76</v>
      </c>
      <c r="F4379">
        <v>122.55</v>
      </c>
      <c r="G4379">
        <v>119.34</v>
      </c>
      <c r="H4379">
        <v>113.16</v>
      </c>
      <c r="I4379">
        <v>109.98</v>
      </c>
      <c r="J4379">
        <v>103.83</v>
      </c>
      <c r="K4379">
        <v>100.68</v>
      </c>
      <c r="L4379">
        <v>97.53</v>
      </c>
      <c r="M4379">
        <v>94.41</v>
      </c>
      <c r="N4379">
        <v>91.29</v>
      </c>
      <c r="O4379">
        <v>91.32</v>
      </c>
      <c r="P4379">
        <v>91.35</v>
      </c>
      <c r="Q4379">
        <v>88.41</v>
      </c>
      <c r="R4379">
        <v>88.44</v>
      </c>
      <c r="S4379">
        <v>88.47</v>
      </c>
      <c r="T4379">
        <v>88.5</v>
      </c>
      <c r="U4379">
        <v>88.53</v>
      </c>
      <c r="V4379">
        <v>88.53</v>
      </c>
      <c r="W4379">
        <v>88.56</v>
      </c>
      <c r="X4379">
        <v>88.59</v>
      </c>
      <c r="Y4379">
        <v>88.62</v>
      </c>
      <c r="Z4379">
        <v>88.65</v>
      </c>
      <c r="AA4379">
        <v>88.65</v>
      </c>
      <c r="AB4379">
        <v>88.68</v>
      </c>
      <c r="AC4379">
        <v>88.71</v>
      </c>
      <c r="AD4379">
        <v>88.74</v>
      </c>
      <c r="AE4379">
        <v>88.74</v>
      </c>
      <c r="AF4379">
        <v>88.77</v>
      </c>
    </row>
    <row r="4380" spans="1:32">
      <c r="A4380" t="s">
        <v>9983</v>
      </c>
      <c r="B4380" t="s">
        <v>19</v>
      </c>
      <c r="C4380">
        <v>21.797999999999998</v>
      </c>
      <c r="D4380">
        <v>29.4</v>
      </c>
      <c r="E4380">
        <v>25.751999999999999</v>
      </c>
      <c r="F4380">
        <v>24.51</v>
      </c>
      <c r="G4380">
        <v>23.867999999999999</v>
      </c>
      <c r="H4380">
        <v>22.632000000000001</v>
      </c>
      <c r="I4380">
        <v>21.995999999999999</v>
      </c>
      <c r="J4380">
        <v>20.765999999999998</v>
      </c>
      <c r="K4380">
        <v>20.135999999999999</v>
      </c>
      <c r="L4380">
        <v>19.506</v>
      </c>
      <c r="M4380">
        <v>18.882000000000001</v>
      </c>
      <c r="N4380">
        <v>18.257999999999999</v>
      </c>
      <c r="O4380">
        <v>18.263999999999999</v>
      </c>
      <c r="P4380">
        <v>18.27</v>
      </c>
      <c r="Q4380">
        <v>17.681999999999999</v>
      </c>
      <c r="R4380">
        <v>17.687999999999999</v>
      </c>
      <c r="S4380">
        <v>17.693999999999999</v>
      </c>
      <c r="T4380">
        <v>17.7</v>
      </c>
      <c r="U4380">
        <v>17.706</v>
      </c>
      <c r="V4380">
        <v>17.706</v>
      </c>
      <c r="W4380">
        <v>17.712</v>
      </c>
      <c r="X4380">
        <v>17.718</v>
      </c>
      <c r="Y4380">
        <v>17.724</v>
      </c>
      <c r="Z4380">
        <v>17.73</v>
      </c>
      <c r="AA4380">
        <v>17.73</v>
      </c>
      <c r="AB4380">
        <v>17.736000000000001</v>
      </c>
      <c r="AC4380">
        <v>17.742000000000001</v>
      </c>
      <c r="AD4380">
        <v>17.748000000000001</v>
      </c>
      <c r="AE4380">
        <v>17.748000000000001</v>
      </c>
      <c r="AF4380">
        <v>17.754000000000001</v>
      </c>
    </row>
    <row r="4381" spans="1:32">
      <c r="A4381" t="s">
        <v>9984</v>
      </c>
      <c r="B4381" t="s">
        <v>19</v>
      </c>
      <c r="C4381">
        <v>0</v>
      </c>
      <c r="D4381">
        <v>0</v>
      </c>
      <c r="E4381">
        <v>0</v>
      </c>
      <c r="F4381">
        <v>0</v>
      </c>
      <c r="G4381">
        <v>0</v>
      </c>
      <c r="H4381">
        <v>0</v>
      </c>
      <c r="I4381">
        <v>0</v>
      </c>
      <c r="J4381">
        <v>0</v>
      </c>
      <c r="K4381">
        <v>0</v>
      </c>
      <c r="L4381">
        <v>0</v>
      </c>
      <c r="M4381">
        <v>0</v>
      </c>
      <c r="N4381">
        <v>0</v>
      </c>
      <c r="O4381">
        <v>0</v>
      </c>
      <c r="P4381">
        <v>0</v>
      </c>
      <c r="Q4381">
        <v>0</v>
      </c>
      <c r="R4381">
        <v>0</v>
      </c>
      <c r="S4381">
        <v>0</v>
      </c>
      <c r="T4381">
        <v>0</v>
      </c>
      <c r="U4381">
        <v>0</v>
      </c>
      <c r="V4381">
        <v>0</v>
      </c>
      <c r="W4381">
        <v>0</v>
      </c>
      <c r="X4381">
        <v>0</v>
      </c>
      <c r="Y4381">
        <v>0</v>
      </c>
      <c r="Z4381">
        <v>0</v>
      </c>
      <c r="AA4381">
        <v>0</v>
      </c>
      <c r="AB4381">
        <v>0</v>
      </c>
      <c r="AC4381">
        <v>0</v>
      </c>
      <c r="AD4381">
        <v>0</v>
      </c>
      <c r="AE4381">
        <v>0</v>
      </c>
      <c r="AF4381">
        <v>0</v>
      </c>
    </row>
    <row r="4382" spans="1:32">
      <c r="A4382" t="s">
        <v>9985</v>
      </c>
      <c r="B4382" t="s">
        <v>19</v>
      </c>
      <c r="C4382">
        <v>0</v>
      </c>
      <c r="D4382">
        <v>0</v>
      </c>
      <c r="E4382">
        <v>0</v>
      </c>
      <c r="F4382">
        <v>0</v>
      </c>
      <c r="G4382">
        <v>0</v>
      </c>
      <c r="H4382">
        <v>0</v>
      </c>
      <c r="I4382">
        <v>0</v>
      </c>
      <c r="J4382">
        <v>0</v>
      </c>
      <c r="K4382">
        <v>0</v>
      </c>
      <c r="L4382">
        <v>0</v>
      </c>
      <c r="M4382">
        <v>0</v>
      </c>
      <c r="N4382">
        <v>0</v>
      </c>
      <c r="O4382">
        <v>0</v>
      </c>
      <c r="P4382">
        <v>0</v>
      </c>
      <c r="Q4382">
        <v>0</v>
      </c>
      <c r="R4382">
        <v>0</v>
      </c>
      <c r="S4382">
        <v>0</v>
      </c>
      <c r="T4382">
        <v>0</v>
      </c>
      <c r="U4382">
        <v>0</v>
      </c>
      <c r="V4382">
        <v>0</v>
      </c>
      <c r="W4382">
        <v>0</v>
      </c>
      <c r="X4382">
        <v>0</v>
      </c>
      <c r="Y4382">
        <v>0</v>
      </c>
      <c r="Z4382">
        <v>0</v>
      </c>
      <c r="AA4382">
        <v>0</v>
      </c>
      <c r="AB4382">
        <v>0</v>
      </c>
      <c r="AC4382">
        <v>0</v>
      </c>
      <c r="AD4382">
        <v>0</v>
      </c>
      <c r="AE4382">
        <v>0</v>
      </c>
      <c r="AF4382">
        <v>0</v>
      </c>
    </row>
    <row r="4383" spans="1:32">
      <c r="A4383" t="s">
        <v>9986</v>
      </c>
      <c r="B4383" t="s">
        <v>19</v>
      </c>
      <c r="C4383">
        <v>0</v>
      </c>
      <c r="D4383">
        <v>0</v>
      </c>
      <c r="E4383">
        <v>0</v>
      </c>
      <c r="F4383">
        <v>0</v>
      </c>
      <c r="G4383">
        <v>0</v>
      </c>
      <c r="H4383">
        <v>0</v>
      </c>
      <c r="I4383">
        <v>0</v>
      </c>
      <c r="J4383">
        <v>0</v>
      </c>
      <c r="K4383">
        <v>0</v>
      </c>
      <c r="L4383">
        <v>0</v>
      </c>
      <c r="M4383">
        <v>0</v>
      </c>
      <c r="N4383">
        <v>0</v>
      </c>
      <c r="O4383">
        <v>0</v>
      </c>
      <c r="P4383">
        <v>0</v>
      </c>
      <c r="Q4383">
        <v>0</v>
      </c>
      <c r="R4383">
        <v>0</v>
      </c>
      <c r="S4383">
        <v>0</v>
      </c>
      <c r="T4383">
        <v>0</v>
      </c>
      <c r="U4383">
        <v>0</v>
      </c>
      <c r="V4383">
        <v>0</v>
      </c>
      <c r="W4383">
        <v>0</v>
      </c>
      <c r="X4383">
        <v>0</v>
      </c>
      <c r="Y4383">
        <v>0</v>
      </c>
      <c r="Z4383">
        <v>0</v>
      </c>
      <c r="AA4383">
        <v>0</v>
      </c>
      <c r="AB4383">
        <v>0</v>
      </c>
      <c r="AC4383">
        <v>0</v>
      </c>
      <c r="AD4383">
        <v>0</v>
      </c>
      <c r="AE4383">
        <v>0</v>
      </c>
      <c r="AF4383">
        <v>0</v>
      </c>
    </row>
    <row r="4384" spans="1:32">
      <c r="A4384" t="s">
        <v>9987</v>
      </c>
      <c r="B4384" t="s">
        <v>19</v>
      </c>
      <c r="C4384">
        <v>0</v>
      </c>
      <c r="D4384">
        <v>0</v>
      </c>
      <c r="E4384">
        <v>0</v>
      </c>
      <c r="F4384">
        <v>0</v>
      </c>
      <c r="G4384">
        <v>0</v>
      </c>
      <c r="H4384">
        <v>0</v>
      </c>
      <c r="I4384">
        <v>0</v>
      </c>
      <c r="J4384">
        <v>0</v>
      </c>
      <c r="K4384">
        <v>0</v>
      </c>
      <c r="L4384">
        <v>0</v>
      </c>
      <c r="M4384">
        <v>0</v>
      </c>
      <c r="N4384">
        <v>0</v>
      </c>
      <c r="O4384">
        <v>0</v>
      </c>
      <c r="P4384">
        <v>0</v>
      </c>
      <c r="Q4384">
        <v>0</v>
      </c>
      <c r="R4384">
        <v>0</v>
      </c>
      <c r="S4384">
        <v>0</v>
      </c>
      <c r="T4384">
        <v>0</v>
      </c>
      <c r="U4384">
        <v>0</v>
      </c>
      <c r="V4384">
        <v>0</v>
      </c>
      <c r="W4384">
        <v>0</v>
      </c>
      <c r="X4384">
        <v>0</v>
      </c>
      <c r="Y4384">
        <v>0</v>
      </c>
      <c r="Z4384">
        <v>0</v>
      </c>
      <c r="AA4384">
        <v>0</v>
      </c>
      <c r="AB4384">
        <v>0</v>
      </c>
      <c r="AC4384">
        <v>0</v>
      </c>
      <c r="AD4384">
        <v>0</v>
      </c>
      <c r="AE4384">
        <v>0</v>
      </c>
      <c r="AF4384">
        <v>0</v>
      </c>
    </row>
    <row r="4385" spans="1:32">
      <c r="A4385" t="s">
        <v>9988</v>
      </c>
      <c r="B4385" t="s">
        <v>19</v>
      </c>
      <c r="C4385">
        <v>0</v>
      </c>
      <c r="D4385">
        <v>0</v>
      </c>
      <c r="E4385">
        <v>0</v>
      </c>
      <c r="F4385">
        <v>0</v>
      </c>
      <c r="G4385">
        <v>0</v>
      </c>
      <c r="H4385">
        <v>0</v>
      </c>
      <c r="I4385">
        <v>0</v>
      </c>
      <c r="J4385">
        <v>0</v>
      </c>
      <c r="K4385">
        <v>0</v>
      </c>
      <c r="L4385">
        <v>0</v>
      </c>
      <c r="M4385">
        <v>0</v>
      </c>
      <c r="N4385">
        <v>0</v>
      </c>
      <c r="O4385">
        <v>0</v>
      </c>
      <c r="P4385">
        <v>0</v>
      </c>
      <c r="Q4385">
        <v>0</v>
      </c>
      <c r="R4385">
        <v>0</v>
      </c>
      <c r="S4385">
        <v>0</v>
      </c>
      <c r="T4385">
        <v>0</v>
      </c>
      <c r="U4385">
        <v>0</v>
      </c>
      <c r="V4385">
        <v>0</v>
      </c>
      <c r="W4385">
        <v>0</v>
      </c>
      <c r="X4385">
        <v>0</v>
      </c>
      <c r="Y4385">
        <v>0</v>
      </c>
      <c r="Z4385">
        <v>0</v>
      </c>
      <c r="AA4385">
        <v>0</v>
      </c>
      <c r="AB4385">
        <v>0</v>
      </c>
      <c r="AC4385">
        <v>0</v>
      </c>
      <c r="AD4385">
        <v>0</v>
      </c>
      <c r="AE4385">
        <v>0</v>
      </c>
      <c r="AF4385">
        <v>0</v>
      </c>
    </row>
    <row r="4386" spans="1:32">
      <c r="A4386" t="s">
        <v>9989</v>
      </c>
      <c r="B4386" t="s">
        <v>19</v>
      </c>
      <c r="C4386">
        <v>0</v>
      </c>
      <c r="D4386">
        <v>0</v>
      </c>
      <c r="E4386">
        <v>0</v>
      </c>
      <c r="F4386">
        <v>0</v>
      </c>
      <c r="G4386">
        <v>0</v>
      </c>
      <c r="H4386">
        <v>0</v>
      </c>
      <c r="I4386">
        <v>0</v>
      </c>
      <c r="J4386">
        <v>0</v>
      </c>
      <c r="K4386">
        <v>0</v>
      </c>
      <c r="L4386">
        <v>0</v>
      </c>
      <c r="M4386">
        <v>0</v>
      </c>
      <c r="N4386">
        <v>0</v>
      </c>
      <c r="O4386">
        <v>0</v>
      </c>
      <c r="P4386">
        <v>0</v>
      </c>
      <c r="Q4386">
        <v>0</v>
      </c>
      <c r="R4386">
        <v>0</v>
      </c>
      <c r="S4386">
        <v>0</v>
      </c>
      <c r="T4386">
        <v>0</v>
      </c>
      <c r="U4386">
        <v>0</v>
      </c>
      <c r="V4386">
        <v>0</v>
      </c>
      <c r="W4386">
        <v>0</v>
      </c>
      <c r="X4386">
        <v>0</v>
      </c>
      <c r="Y4386">
        <v>0</v>
      </c>
      <c r="Z4386">
        <v>0</v>
      </c>
      <c r="AA4386">
        <v>0</v>
      </c>
      <c r="AB4386">
        <v>0</v>
      </c>
      <c r="AC4386">
        <v>0</v>
      </c>
      <c r="AD4386">
        <v>0</v>
      </c>
      <c r="AE4386">
        <v>0</v>
      </c>
      <c r="AF4386">
        <v>0</v>
      </c>
    </row>
    <row r="4387" spans="1:32">
      <c r="A4387" t="s">
        <v>9990</v>
      </c>
      <c r="B4387" t="s">
        <v>19</v>
      </c>
      <c r="C4387">
        <v>0</v>
      </c>
      <c r="D4387">
        <v>0</v>
      </c>
      <c r="E4387">
        <v>0</v>
      </c>
      <c r="F4387">
        <v>0</v>
      </c>
      <c r="G4387">
        <v>0</v>
      </c>
      <c r="H4387">
        <v>0</v>
      </c>
      <c r="I4387">
        <v>0</v>
      </c>
      <c r="J4387">
        <v>0</v>
      </c>
      <c r="K4387">
        <v>0</v>
      </c>
      <c r="L4387">
        <v>0</v>
      </c>
      <c r="M4387">
        <v>0</v>
      </c>
      <c r="N4387">
        <v>0</v>
      </c>
      <c r="O4387">
        <v>0</v>
      </c>
      <c r="P4387">
        <v>0</v>
      </c>
      <c r="Q4387">
        <v>0</v>
      </c>
      <c r="R4387">
        <v>0</v>
      </c>
      <c r="S4387">
        <v>0</v>
      </c>
      <c r="T4387">
        <v>0</v>
      </c>
      <c r="U4387">
        <v>0</v>
      </c>
      <c r="V4387">
        <v>0</v>
      </c>
      <c r="W4387">
        <v>0</v>
      </c>
      <c r="X4387">
        <v>0</v>
      </c>
      <c r="Y4387">
        <v>0</v>
      </c>
      <c r="Z4387">
        <v>0</v>
      </c>
      <c r="AA4387">
        <v>0</v>
      </c>
      <c r="AB4387">
        <v>0</v>
      </c>
      <c r="AC4387">
        <v>0</v>
      </c>
      <c r="AD4387">
        <v>0</v>
      </c>
      <c r="AE4387">
        <v>0</v>
      </c>
      <c r="AF4387">
        <v>0</v>
      </c>
    </row>
    <row r="4388" spans="1:32">
      <c r="A4388" t="s">
        <v>9991</v>
      </c>
      <c r="B4388" t="s">
        <v>19</v>
      </c>
      <c r="C4388">
        <v>0</v>
      </c>
      <c r="D4388">
        <v>0</v>
      </c>
      <c r="E4388">
        <v>0</v>
      </c>
      <c r="F4388">
        <v>0</v>
      </c>
      <c r="G4388">
        <v>0</v>
      </c>
      <c r="H4388">
        <v>0</v>
      </c>
      <c r="I4388">
        <v>0</v>
      </c>
      <c r="J4388">
        <v>0</v>
      </c>
      <c r="K4388">
        <v>0</v>
      </c>
      <c r="L4388">
        <v>0</v>
      </c>
      <c r="M4388">
        <v>0</v>
      </c>
      <c r="N4388">
        <v>0</v>
      </c>
      <c r="O4388">
        <v>0</v>
      </c>
      <c r="P4388">
        <v>0</v>
      </c>
      <c r="Q4388">
        <v>0</v>
      </c>
      <c r="R4388">
        <v>0</v>
      </c>
      <c r="S4388">
        <v>0</v>
      </c>
      <c r="T4388">
        <v>0</v>
      </c>
      <c r="U4388">
        <v>0</v>
      </c>
      <c r="V4388">
        <v>0</v>
      </c>
      <c r="W4388">
        <v>0</v>
      </c>
      <c r="X4388">
        <v>0</v>
      </c>
      <c r="Y4388">
        <v>0</v>
      </c>
      <c r="Z4388">
        <v>0</v>
      </c>
      <c r="AA4388">
        <v>0</v>
      </c>
      <c r="AB4388">
        <v>0</v>
      </c>
      <c r="AC4388">
        <v>0</v>
      </c>
      <c r="AD4388">
        <v>0</v>
      </c>
      <c r="AE4388">
        <v>0</v>
      </c>
      <c r="AF4388">
        <v>0</v>
      </c>
    </row>
    <row r="4389" spans="1:32">
      <c r="A4389" t="s">
        <v>9992</v>
      </c>
      <c r="B4389" t="s">
        <v>19</v>
      </c>
      <c r="C4389">
        <v>0</v>
      </c>
      <c r="D4389">
        <v>0</v>
      </c>
      <c r="E4389">
        <v>0</v>
      </c>
      <c r="F4389">
        <v>0</v>
      </c>
      <c r="G4389">
        <v>0</v>
      </c>
      <c r="H4389">
        <v>0</v>
      </c>
      <c r="I4389">
        <v>0</v>
      </c>
      <c r="J4389">
        <v>0</v>
      </c>
      <c r="K4389">
        <v>0</v>
      </c>
      <c r="L4389">
        <v>0</v>
      </c>
      <c r="M4389">
        <v>0</v>
      </c>
      <c r="N4389">
        <v>0</v>
      </c>
      <c r="O4389">
        <v>0</v>
      </c>
      <c r="P4389">
        <v>0</v>
      </c>
      <c r="Q4389">
        <v>0</v>
      </c>
      <c r="R4389">
        <v>0</v>
      </c>
      <c r="S4389">
        <v>0</v>
      </c>
      <c r="T4389">
        <v>0</v>
      </c>
      <c r="U4389">
        <v>0</v>
      </c>
      <c r="V4389">
        <v>0</v>
      </c>
      <c r="W4389">
        <v>0</v>
      </c>
      <c r="X4389">
        <v>0</v>
      </c>
      <c r="Y4389">
        <v>0</v>
      </c>
      <c r="Z4389">
        <v>0</v>
      </c>
      <c r="AA4389">
        <v>0</v>
      </c>
      <c r="AB4389">
        <v>0</v>
      </c>
      <c r="AC4389">
        <v>0</v>
      </c>
      <c r="AD4389">
        <v>0</v>
      </c>
      <c r="AE4389">
        <v>0</v>
      </c>
      <c r="AF4389">
        <v>0</v>
      </c>
    </row>
    <row r="4390" spans="1:32">
      <c r="A4390" t="s">
        <v>9993</v>
      </c>
      <c r="B4390" t="s">
        <v>19</v>
      </c>
      <c r="C4390">
        <v>0</v>
      </c>
      <c r="D4390">
        <v>0</v>
      </c>
      <c r="E4390">
        <v>0</v>
      </c>
      <c r="F4390">
        <v>0</v>
      </c>
      <c r="G4390">
        <v>0</v>
      </c>
      <c r="H4390">
        <v>0</v>
      </c>
      <c r="I4390">
        <v>0</v>
      </c>
      <c r="J4390">
        <v>0</v>
      </c>
      <c r="K4390">
        <v>0</v>
      </c>
      <c r="L4390">
        <v>0</v>
      </c>
      <c r="M4390">
        <v>0</v>
      </c>
      <c r="N4390">
        <v>0</v>
      </c>
      <c r="O4390">
        <v>0</v>
      </c>
      <c r="P4390">
        <v>0</v>
      </c>
      <c r="Q4390">
        <v>0</v>
      </c>
      <c r="R4390">
        <v>0</v>
      </c>
      <c r="S4390">
        <v>0</v>
      </c>
      <c r="T4390">
        <v>0</v>
      </c>
      <c r="U4390">
        <v>0</v>
      </c>
      <c r="V4390">
        <v>0</v>
      </c>
      <c r="W4390">
        <v>0</v>
      </c>
      <c r="X4390">
        <v>0</v>
      </c>
      <c r="Y4390">
        <v>0</v>
      </c>
      <c r="Z4390">
        <v>0</v>
      </c>
      <c r="AA4390">
        <v>0</v>
      </c>
      <c r="AB4390">
        <v>0</v>
      </c>
      <c r="AC4390">
        <v>0</v>
      </c>
      <c r="AD4390">
        <v>0</v>
      </c>
      <c r="AE4390">
        <v>0</v>
      </c>
      <c r="AF4390">
        <v>0</v>
      </c>
    </row>
    <row r="4391" spans="1:32">
      <c r="A4391" t="s">
        <v>9994</v>
      </c>
      <c r="B4391" t="s">
        <v>19</v>
      </c>
      <c r="C4391">
        <v>0</v>
      </c>
      <c r="D4391">
        <v>0</v>
      </c>
      <c r="E4391">
        <v>0</v>
      </c>
      <c r="F4391">
        <v>0</v>
      </c>
      <c r="G4391">
        <v>0</v>
      </c>
      <c r="H4391">
        <v>0</v>
      </c>
      <c r="I4391">
        <v>0</v>
      </c>
      <c r="J4391">
        <v>0</v>
      </c>
      <c r="K4391">
        <v>0</v>
      </c>
      <c r="L4391">
        <v>0</v>
      </c>
      <c r="M4391">
        <v>0</v>
      </c>
      <c r="N4391">
        <v>0</v>
      </c>
      <c r="O4391">
        <v>0</v>
      </c>
      <c r="P4391">
        <v>0</v>
      </c>
      <c r="Q4391">
        <v>0</v>
      </c>
      <c r="R4391">
        <v>0</v>
      </c>
      <c r="S4391">
        <v>0</v>
      </c>
      <c r="T4391">
        <v>0</v>
      </c>
      <c r="U4391">
        <v>0</v>
      </c>
      <c r="V4391">
        <v>0</v>
      </c>
      <c r="W4391">
        <v>0</v>
      </c>
      <c r="X4391">
        <v>0</v>
      </c>
      <c r="Y4391">
        <v>0</v>
      </c>
      <c r="Z4391">
        <v>0</v>
      </c>
      <c r="AA4391">
        <v>0</v>
      </c>
      <c r="AB4391">
        <v>0</v>
      </c>
      <c r="AC4391">
        <v>0</v>
      </c>
      <c r="AD4391">
        <v>0</v>
      </c>
      <c r="AE4391">
        <v>0</v>
      </c>
      <c r="AF4391">
        <v>0</v>
      </c>
    </row>
    <row r="4392" spans="1:32">
      <c r="A4392" t="s">
        <v>9995</v>
      </c>
      <c r="B4392" t="s">
        <v>19</v>
      </c>
      <c r="C4392">
        <v>0</v>
      </c>
      <c r="D4392">
        <v>0</v>
      </c>
      <c r="E4392">
        <v>0</v>
      </c>
      <c r="F4392">
        <v>0</v>
      </c>
      <c r="G4392">
        <v>0</v>
      </c>
      <c r="H4392">
        <v>0</v>
      </c>
      <c r="I4392">
        <v>0</v>
      </c>
      <c r="J4392">
        <v>0</v>
      </c>
      <c r="K4392">
        <v>0</v>
      </c>
      <c r="L4392">
        <v>0</v>
      </c>
      <c r="M4392">
        <v>0</v>
      </c>
      <c r="N4392">
        <v>0</v>
      </c>
      <c r="O4392">
        <v>0</v>
      </c>
      <c r="P4392">
        <v>0</v>
      </c>
      <c r="Q4392">
        <v>0</v>
      </c>
      <c r="R4392">
        <v>0</v>
      </c>
      <c r="S4392">
        <v>0</v>
      </c>
      <c r="T4392">
        <v>0</v>
      </c>
      <c r="U4392">
        <v>0</v>
      </c>
      <c r="V4392">
        <v>0</v>
      </c>
      <c r="W4392">
        <v>0</v>
      </c>
      <c r="X4392">
        <v>0</v>
      </c>
      <c r="Y4392">
        <v>0</v>
      </c>
      <c r="Z4392">
        <v>0</v>
      </c>
      <c r="AA4392">
        <v>0</v>
      </c>
      <c r="AB4392">
        <v>0</v>
      </c>
      <c r="AC4392">
        <v>0</v>
      </c>
      <c r="AD4392">
        <v>0</v>
      </c>
      <c r="AE4392">
        <v>0</v>
      </c>
      <c r="AF4392">
        <v>0</v>
      </c>
    </row>
    <row r="4393" spans="1:32">
      <c r="A4393" t="s">
        <v>9996</v>
      </c>
      <c r="B4393" t="s">
        <v>19</v>
      </c>
      <c r="C4393">
        <v>0</v>
      </c>
      <c r="D4393">
        <v>0</v>
      </c>
      <c r="E4393">
        <v>0</v>
      </c>
      <c r="F4393">
        <v>0</v>
      </c>
      <c r="G4393">
        <v>0</v>
      </c>
      <c r="H4393">
        <v>0</v>
      </c>
      <c r="I4393">
        <v>0</v>
      </c>
      <c r="J4393">
        <v>0</v>
      </c>
      <c r="K4393">
        <v>0</v>
      </c>
      <c r="L4393">
        <v>0</v>
      </c>
      <c r="M4393">
        <v>0</v>
      </c>
      <c r="N4393">
        <v>0</v>
      </c>
      <c r="O4393">
        <v>0</v>
      </c>
      <c r="P4393">
        <v>0</v>
      </c>
      <c r="Q4393">
        <v>0</v>
      </c>
      <c r="R4393">
        <v>0</v>
      </c>
      <c r="S4393">
        <v>0</v>
      </c>
      <c r="T4393">
        <v>0</v>
      </c>
      <c r="U4393">
        <v>0</v>
      </c>
      <c r="V4393">
        <v>0</v>
      </c>
      <c r="W4393">
        <v>0</v>
      </c>
      <c r="X4393">
        <v>0</v>
      </c>
      <c r="Y4393">
        <v>0</v>
      </c>
      <c r="Z4393">
        <v>0</v>
      </c>
      <c r="AA4393">
        <v>0</v>
      </c>
      <c r="AB4393">
        <v>0</v>
      </c>
      <c r="AC4393">
        <v>0</v>
      </c>
      <c r="AD4393">
        <v>0</v>
      </c>
      <c r="AE4393">
        <v>0</v>
      </c>
      <c r="AF4393">
        <v>0</v>
      </c>
    </row>
    <row r="4394" spans="1:32">
      <c r="A4394" t="s">
        <v>9997</v>
      </c>
      <c r="B4394" t="s">
        <v>19</v>
      </c>
      <c r="C4394" s="2">
        <v>101986000</v>
      </c>
      <c r="D4394" s="2">
        <v>137583000</v>
      </c>
      <c r="E4394" s="2">
        <v>119709000</v>
      </c>
      <c r="F4394" s="2">
        <v>114828000</v>
      </c>
      <c r="G4394" s="2">
        <v>110097000</v>
      </c>
      <c r="H4394" s="2">
        <v>105516000</v>
      </c>
      <c r="I4394" s="2">
        <v>101235000</v>
      </c>
      <c r="J4394" s="2">
        <v>97254500</v>
      </c>
      <c r="K4394" s="2">
        <v>93649700</v>
      </c>
      <c r="L4394" s="2">
        <v>90420400</v>
      </c>
      <c r="M4394" s="2">
        <v>87716800</v>
      </c>
      <c r="N4394" s="2">
        <v>85538900</v>
      </c>
      <c r="O4394" s="2">
        <v>84112000</v>
      </c>
      <c r="P4394" s="2">
        <v>83285900</v>
      </c>
      <c r="Q4394" s="2">
        <v>82985500</v>
      </c>
      <c r="R4394" s="2">
        <v>83060600</v>
      </c>
      <c r="S4394" s="2">
        <v>83060600</v>
      </c>
      <c r="T4394" s="2">
        <v>83135700</v>
      </c>
      <c r="U4394" s="2">
        <v>83135700</v>
      </c>
      <c r="V4394" s="2">
        <v>83135700</v>
      </c>
      <c r="W4394" s="2">
        <v>83210800</v>
      </c>
      <c r="X4394" s="2">
        <v>83210800</v>
      </c>
      <c r="Y4394" s="2">
        <v>83285900</v>
      </c>
      <c r="Z4394" s="2">
        <v>83285900</v>
      </c>
      <c r="AA4394" s="2">
        <v>83285900</v>
      </c>
      <c r="AB4394" s="2">
        <v>83361000</v>
      </c>
      <c r="AC4394" s="2">
        <v>83361000</v>
      </c>
      <c r="AD4394" s="2">
        <v>83361000</v>
      </c>
      <c r="AE4394" s="2">
        <v>83436100</v>
      </c>
      <c r="AF4394" s="2">
        <v>83436100</v>
      </c>
    </row>
    <row r="4395" spans="1:32">
      <c r="A4395" t="s">
        <v>9998</v>
      </c>
      <c r="B4395" t="s">
        <v>19</v>
      </c>
      <c r="C4395">
        <v>1891.69</v>
      </c>
      <c r="D4395">
        <v>2551.98</v>
      </c>
      <c r="E4395">
        <v>2220.44</v>
      </c>
      <c r="F4395">
        <v>2129.9</v>
      </c>
      <c r="G4395">
        <v>2042.14</v>
      </c>
      <c r="H4395">
        <v>1957.17</v>
      </c>
      <c r="I4395">
        <v>1877.76</v>
      </c>
      <c r="J4395">
        <v>1803.94</v>
      </c>
      <c r="K4395">
        <v>1737.07</v>
      </c>
      <c r="L4395">
        <v>1677.17</v>
      </c>
      <c r="M4395">
        <v>1627.02</v>
      </c>
      <c r="N4395">
        <v>1586.63</v>
      </c>
      <c r="O4395">
        <v>1560.16</v>
      </c>
      <c r="P4395">
        <v>1544.84</v>
      </c>
      <c r="Q4395">
        <v>1539.27</v>
      </c>
      <c r="R4395">
        <v>1540.66</v>
      </c>
      <c r="S4395">
        <v>1540.66</v>
      </c>
      <c r="T4395">
        <v>1542.05</v>
      </c>
      <c r="U4395">
        <v>1542.05</v>
      </c>
      <c r="V4395">
        <v>1542.05</v>
      </c>
      <c r="W4395">
        <v>1543.44</v>
      </c>
      <c r="X4395">
        <v>1543.44</v>
      </c>
      <c r="Y4395">
        <v>1544.84</v>
      </c>
      <c r="Z4395">
        <v>1544.84</v>
      </c>
      <c r="AA4395">
        <v>1544.84</v>
      </c>
      <c r="AB4395">
        <v>1546.23</v>
      </c>
      <c r="AC4395">
        <v>1546.23</v>
      </c>
      <c r="AD4395">
        <v>1546.23</v>
      </c>
      <c r="AE4395">
        <v>1547.62</v>
      </c>
      <c r="AF4395">
        <v>1547.62</v>
      </c>
    </row>
    <row r="4396" spans="1:32">
      <c r="A4396" t="s">
        <v>9999</v>
      </c>
      <c r="B4396" t="s">
        <v>19</v>
      </c>
      <c r="C4396">
        <v>9322.67</v>
      </c>
      <c r="D4396">
        <v>12576.7</v>
      </c>
      <c r="E4396">
        <v>10942.8</v>
      </c>
      <c r="F4396">
        <v>10496.6</v>
      </c>
      <c r="G4396">
        <v>10064.1</v>
      </c>
      <c r="H4396">
        <v>9645.33</v>
      </c>
      <c r="I4396">
        <v>9254.02</v>
      </c>
      <c r="J4396">
        <v>8890.18</v>
      </c>
      <c r="K4396">
        <v>8560.66</v>
      </c>
      <c r="L4396">
        <v>8265.4599999999991</v>
      </c>
      <c r="M4396">
        <v>8018.32</v>
      </c>
      <c r="N4396">
        <v>7819.24</v>
      </c>
      <c r="O4396">
        <v>7688.8</v>
      </c>
      <c r="P4396">
        <v>7613.29</v>
      </c>
      <c r="Q4396">
        <v>7585.83</v>
      </c>
      <c r="R4396">
        <v>7592.69</v>
      </c>
      <c r="S4396">
        <v>7592.69</v>
      </c>
      <c r="T4396">
        <v>7599.56</v>
      </c>
      <c r="U4396">
        <v>7599.56</v>
      </c>
      <c r="V4396">
        <v>7599.56</v>
      </c>
      <c r="W4396">
        <v>7606.42</v>
      </c>
      <c r="X4396">
        <v>7606.42</v>
      </c>
      <c r="Y4396">
        <v>7613.29</v>
      </c>
      <c r="Z4396">
        <v>7613.29</v>
      </c>
      <c r="AA4396">
        <v>7613.29</v>
      </c>
      <c r="AB4396">
        <v>7620.15</v>
      </c>
      <c r="AC4396">
        <v>7620.15</v>
      </c>
      <c r="AD4396">
        <v>7620.15</v>
      </c>
      <c r="AE4396">
        <v>7627.02</v>
      </c>
      <c r="AF4396">
        <v>7627.02</v>
      </c>
    </row>
    <row r="4397" spans="1:32">
      <c r="A4397" t="s">
        <v>10000</v>
      </c>
      <c r="B4397" t="s">
        <v>19</v>
      </c>
      <c r="C4397">
        <v>27686.9</v>
      </c>
      <c r="D4397">
        <v>37350.800000000003</v>
      </c>
      <c r="E4397">
        <v>32498.5</v>
      </c>
      <c r="F4397">
        <v>31173.3</v>
      </c>
      <c r="G4397">
        <v>29888.799999999999</v>
      </c>
      <c r="H4397">
        <v>28645.1</v>
      </c>
      <c r="I4397">
        <v>27483</v>
      </c>
      <c r="J4397">
        <v>26402.5</v>
      </c>
      <c r="K4397">
        <v>25423.8</v>
      </c>
      <c r="L4397">
        <v>24547.200000000001</v>
      </c>
      <c r="M4397">
        <v>23813.200000000001</v>
      </c>
      <c r="N4397">
        <v>23221.9</v>
      </c>
      <c r="O4397">
        <v>22834.6</v>
      </c>
      <c r="P4397">
        <v>22610.3</v>
      </c>
      <c r="Q4397">
        <v>22528.7</v>
      </c>
      <c r="R4397">
        <v>22549.1</v>
      </c>
      <c r="S4397">
        <v>22549.1</v>
      </c>
      <c r="T4397">
        <v>22569.5</v>
      </c>
      <c r="U4397">
        <v>22569.5</v>
      </c>
      <c r="V4397">
        <v>22569.5</v>
      </c>
      <c r="W4397">
        <v>22589.9</v>
      </c>
      <c r="X4397">
        <v>22589.9</v>
      </c>
      <c r="Y4397">
        <v>22610.3</v>
      </c>
      <c r="Z4397">
        <v>22610.3</v>
      </c>
      <c r="AA4397">
        <v>22610.3</v>
      </c>
      <c r="AB4397">
        <v>22630.7</v>
      </c>
      <c r="AC4397">
        <v>22630.7</v>
      </c>
      <c r="AD4397">
        <v>22630.7</v>
      </c>
      <c r="AE4397">
        <v>22651.1</v>
      </c>
      <c r="AF4397">
        <v>22651.1</v>
      </c>
    </row>
    <row r="4398" spans="1:32">
      <c r="A4398" t="s">
        <v>10001</v>
      </c>
      <c r="B4398" t="s">
        <v>19</v>
      </c>
      <c r="C4398">
        <v>1962.31</v>
      </c>
      <c r="D4398">
        <v>2647.24</v>
      </c>
      <c r="E4398">
        <v>2303.33</v>
      </c>
      <c r="F4398">
        <v>2209.41</v>
      </c>
      <c r="G4398">
        <v>2118.37</v>
      </c>
      <c r="H4398">
        <v>2030.23</v>
      </c>
      <c r="I4398">
        <v>1947.86</v>
      </c>
      <c r="J4398">
        <v>1871.28</v>
      </c>
      <c r="K4398">
        <v>1801.92</v>
      </c>
      <c r="L4398">
        <v>1739.78</v>
      </c>
      <c r="M4398">
        <v>1687.76</v>
      </c>
      <c r="N4398">
        <v>1645.86</v>
      </c>
      <c r="O4398">
        <v>1618.4</v>
      </c>
      <c r="P4398">
        <v>1602.51</v>
      </c>
      <c r="Q4398">
        <v>1596.73</v>
      </c>
      <c r="R4398">
        <v>1598.17</v>
      </c>
      <c r="S4398">
        <v>1598.17</v>
      </c>
      <c r="T4398">
        <v>1599.62</v>
      </c>
      <c r="U4398">
        <v>1599.62</v>
      </c>
      <c r="V4398">
        <v>1599.62</v>
      </c>
      <c r="W4398">
        <v>1601.06</v>
      </c>
      <c r="X4398">
        <v>1601.06</v>
      </c>
      <c r="Y4398">
        <v>1602.51</v>
      </c>
      <c r="Z4398">
        <v>1602.51</v>
      </c>
      <c r="AA4398">
        <v>1602.51</v>
      </c>
      <c r="AB4398">
        <v>1603.95</v>
      </c>
      <c r="AC4398">
        <v>1603.95</v>
      </c>
      <c r="AD4398">
        <v>1603.95</v>
      </c>
      <c r="AE4398">
        <v>1605.4</v>
      </c>
      <c r="AF4398">
        <v>1605.4</v>
      </c>
    </row>
    <row r="4399" spans="1:32">
      <c r="A4399" t="s">
        <v>10002</v>
      </c>
      <c r="B4399" t="s">
        <v>19</v>
      </c>
      <c r="C4399">
        <v>1759.97</v>
      </c>
      <c r="D4399">
        <v>2374.27</v>
      </c>
      <c r="E4399">
        <v>2065.8200000000002</v>
      </c>
      <c r="F4399">
        <v>1981.58</v>
      </c>
      <c r="G4399">
        <v>1899.94</v>
      </c>
      <c r="H4399">
        <v>1820.88</v>
      </c>
      <c r="I4399">
        <v>1747.01</v>
      </c>
      <c r="J4399">
        <v>1678.32</v>
      </c>
      <c r="K4399">
        <v>1616.11</v>
      </c>
      <c r="L4399">
        <v>1560.38</v>
      </c>
      <c r="M4399">
        <v>1513.73</v>
      </c>
      <c r="N4399">
        <v>1476.14</v>
      </c>
      <c r="O4399">
        <v>1451.52</v>
      </c>
      <c r="P4399">
        <v>1437.26</v>
      </c>
      <c r="Q4399">
        <v>1432.08</v>
      </c>
      <c r="R4399">
        <v>1433.38</v>
      </c>
      <c r="S4399">
        <v>1433.38</v>
      </c>
      <c r="T4399">
        <v>1434.67</v>
      </c>
      <c r="U4399">
        <v>1434.67</v>
      </c>
      <c r="V4399">
        <v>1434.67</v>
      </c>
      <c r="W4399">
        <v>1435.97</v>
      </c>
      <c r="X4399">
        <v>1435.97</v>
      </c>
      <c r="Y4399">
        <v>1437.26</v>
      </c>
      <c r="Z4399">
        <v>1437.26</v>
      </c>
      <c r="AA4399">
        <v>1437.26</v>
      </c>
      <c r="AB4399">
        <v>1438.56</v>
      </c>
      <c r="AC4399">
        <v>1438.56</v>
      </c>
      <c r="AD4399">
        <v>1438.56</v>
      </c>
      <c r="AE4399">
        <v>1439.86</v>
      </c>
      <c r="AF4399">
        <v>1439.86</v>
      </c>
    </row>
    <row r="4400" spans="1:32">
      <c r="A4400" t="s">
        <v>10003</v>
      </c>
      <c r="B4400" t="s">
        <v>19</v>
      </c>
      <c r="C4400">
        <v>4565.6000000000004</v>
      </c>
      <c r="D4400">
        <v>6159.18</v>
      </c>
      <c r="E4400">
        <v>5359.03</v>
      </c>
      <c r="F4400">
        <v>5140.5</v>
      </c>
      <c r="G4400">
        <v>4928.6899999999996</v>
      </c>
      <c r="H4400">
        <v>4723.6099999999997</v>
      </c>
      <c r="I4400">
        <v>4531.9799999999996</v>
      </c>
      <c r="J4400">
        <v>4353.79</v>
      </c>
      <c r="K4400">
        <v>4192.41</v>
      </c>
      <c r="L4400">
        <v>4047.85</v>
      </c>
      <c r="M4400">
        <v>3926.82</v>
      </c>
      <c r="N4400">
        <v>3829.32</v>
      </c>
      <c r="O4400">
        <v>3765.44</v>
      </c>
      <c r="P4400">
        <v>3728.46</v>
      </c>
      <c r="Q4400">
        <v>3715.01</v>
      </c>
      <c r="R4400">
        <v>3718.37</v>
      </c>
      <c r="S4400">
        <v>3718.37</v>
      </c>
      <c r="T4400">
        <v>3721.73</v>
      </c>
      <c r="U4400">
        <v>3721.73</v>
      </c>
      <c r="V4400">
        <v>3721.73</v>
      </c>
      <c r="W4400">
        <v>3725.1</v>
      </c>
      <c r="X4400">
        <v>3725.1</v>
      </c>
      <c r="Y4400">
        <v>3728.46</v>
      </c>
      <c r="Z4400">
        <v>3728.46</v>
      </c>
      <c r="AA4400">
        <v>3728.46</v>
      </c>
      <c r="AB4400">
        <v>3731.82</v>
      </c>
      <c r="AC4400">
        <v>3731.82</v>
      </c>
      <c r="AD4400">
        <v>3731.82</v>
      </c>
      <c r="AE4400">
        <v>3735.18</v>
      </c>
      <c r="AF4400">
        <v>3735.18</v>
      </c>
    </row>
    <row r="4401" spans="1:32">
      <c r="A4401" t="s">
        <v>10004</v>
      </c>
      <c r="B4401" t="s">
        <v>19</v>
      </c>
      <c r="C4401">
        <v>460.36200000000002</v>
      </c>
      <c r="D4401">
        <v>621.048</v>
      </c>
      <c r="E4401">
        <v>540.36599999999999</v>
      </c>
      <c r="F4401">
        <v>518.33100000000002</v>
      </c>
      <c r="G4401">
        <v>496.97399999999999</v>
      </c>
      <c r="H4401">
        <v>476.29500000000002</v>
      </c>
      <c r="I4401">
        <v>456.97199999999998</v>
      </c>
      <c r="J4401">
        <v>439.005</v>
      </c>
      <c r="K4401">
        <v>422.733</v>
      </c>
      <c r="L4401">
        <v>408.15600000000001</v>
      </c>
      <c r="M4401">
        <v>395.952</v>
      </c>
      <c r="N4401">
        <v>386.12099999999998</v>
      </c>
      <c r="O4401">
        <v>379.68</v>
      </c>
      <c r="P4401">
        <v>375.95100000000002</v>
      </c>
      <c r="Q4401">
        <v>374.59500000000003</v>
      </c>
      <c r="R4401">
        <v>374.93400000000003</v>
      </c>
      <c r="S4401">
        <v>374.93400000000003</v>
      </c>
      <c r="T4401">
        <v>375.27300000000002</v>
      </c>
      <c r="U4401">
        <v>375.27300000000002</v>
      </c>
      <c r="V4401">
        <v>375.27300000000002</v>
      </c>
      <c r="W4401">
        <v>375.61200000000002</v>
      </c>
      <c r="X4401">
        <v>375.61200000000002</v>
      </c>
      <c r="Y4401">
        <v>375.95100000000002</v>
      </c>
      <c r="Z4401">
        <v>375.95100000000002</v>
      </c>
      <c r="AA4401">
        <v>375.95100000000002</v>
      </c>
      <c r="AB4401">
        <v>376.29</v>
      </c>
      <c r="AC4401">
        <v>376.29</v>
      </c>
      <c r="AD4401">
        <v>376.29</v>
      </c>
      <c r="AE4401">
        <v>376.62900000000002</v>
      </c>
      <c r="AF4401">
        <v>376.62900000000002</v>
      </c>
    </row>
    <row r="4402" spans="1:32">
      <c r="A4402" t="s">
        <v>10005</v>
      </c>
      <c r="B4402" t="s">
        <v>19</v>
      </c>
      <c r="C4402">
        <v>302.834</v>
      </c>
      <c r="D4402">
        <v>408.536</v>
      </c>
      <c r="E4402">
        <v>355.46199999999999</v>
      </c>
      <c r="F4402">
        <v>340.96699999999998</v>
      </c>
      <c r="G4402">
        <v>326.91800000000001</v>
      </c>
      <c r="H4402">
        <v>313.315</v>
      </c>
      <c r="I4402">
        <v>300.60399999999998</v>
      </c>
      <c r="J4402">
        <v>288.78500000000003</v>
      </c>
      <c r="K4402">
        <v>278.08100000000002</v>
      </c>
      <c r="L4402">
        <v>268.49200000000002</v>
      </c>
      <c r="M4402">
        <v>260.464</v>
      </c>
      <c r="N4402">
        <v>253.99700000000001</v>
      </c>
      <c r="O4402">
        <v>249.76</v>
      </c>
      <c r="P4402">
        <v>247.30699999999999</v>
      </c>
      <c r="Q4402">
        <v>246.41499999999999</v>
      </c>
      <c r="R4402">
        <v>246.63800000000001</v>
      </c>
      <c r="S4402">
        <v>246.63800000000001</v>
      </c>
      <c r="T4402">
        <v>246.86099999999999</v>
      </c>
      <c r="U4402">
        <v>246.86099999999999</v>
      </c>
      <c r="V4402">
        <v>246.86099999999999</v>
      </c>
      <c r="W4402">
        <v>247.084</v>
      </c>
      <c r="X4402">
        <v>247.084</v>
      </c>
      <c r="Y4402">
        <v>247.30699999999999</v>
      </c>
      <c r="Z4402">
        <v>247.30699999999999</v>
      </c>
      <c r="AA4402">
        <v>247.30699999999999</v>
      </c>
      <c r="AB4402">
        <v>247.53</v>
      </c>
      <c r="AC4402">
        <v>247.53</v>
      </c>
      <c r="AD4402">
        <v>247.53</v>
      </c>
      <c r="AE4402">
        <v>247.75299999999999</v>
      </c>
      <c r="AF4402">
        <v>247.75299999999999</v>
      </c>
    </row>
    <row r="4403" spans="1:32">
      <c r="A4403" t="s">
        <v>10006</v>
      </c>
      <c r="B4403" t="s">
        <v>19</v>
      </c>
      <c r="C4403">
        <v>4074</v>
      </c>
      <c r="D4403">
        <v>5496</v>
      </c>
      <c r="E4403">
        <v>4782</v>
      </c>
      <c r="F4403">
        <v>4587</v>
      </c>
      <c r="G4403">
        <v>4398</v>
      </c>
      <c r="H4403">
        <v>4215</v>
      </c>
      <c r="I4403">
        <v>4044</v>
      </c>
      <c r="J4403">
        <v>3885</v>
      </c>
      <c r="K4403">
        <v>3741</v>
      </c>
      <c r="L4403">
        <v>3612</v>
      </c>
      <c r="M4403">
        <v>3504</v>
      </c>
      <c r="N4403">
        <v>3417</v>
      </c>
      <c r="O4403">
        <v>3360</v>
      </c>
      <c r="P4403">
        <v>3327</v>
      </c>
      <c r="Q4403">
        <v>3315</v>
      </c>
      <c r="R4403">
        <v>3318</v>
      </c>
      <c r="S4403">
        <v>3318</v>
      </c>
      <c r="T4403">
        <v>3321</v>
      </c>
      <c r="U4403">
        <v>3321</v>
      </c>
      <c r="V4403">
        <v>3321</v>
      </c>
      <c r="W4403">
        <v>3324</v>
      </c>
      <c r="X4403">
        <v>3324</v>
      </c>
      <c r="Y4403">
        <v>3327</v>
      </c>
      <c r="Z4403">
        <v>3327</v>
      </c>
      <c r="AA4403">
        <v>3327</v>
      </c>
      <c r="AB4403">
        <v>3330</v>
      </c>
      <c r="AC4403">
        <v>3330</v>
      </c>
      <c r="AD4403">
        <v>3330</v>
      </c>
      <c r="AE4403">
        <v>3333</v>
      </c>
      <c r="AF4403">
        <v>3333</v>
      </c>
    </row>
    <row r="4404" spans="1:32">
      <c r="A4404" t="s">
        <v>10007</v>
      </c>
      <c r="B4404" t="s">
        <v>19</v>
      </c>
      <c r="C4404">
        <v>814.8</v>
      </c>
      <c r="D4404">
        <v>1099.2</v>
      </c>
      <c r="E4404">
        <v>956.4</v>
      </c>
      <c r="F4404">
        <v>917.4</v>
      </c>
      <c r="G4404">
        <v>879.6</v>
      </c>
      <c r="H4404">
        <v>843</v>
      </c>
      <c r="I4404">
        <v>808.8</v>
      </c>
      <c r="J4404">
        <v>777</v>
      </c>
      <c r="K4404">
        <v>748.2</v>
      </c>
      <c r="L4404">
        <v>722.4</v>
      </c>
      <c r="M4404">
        <v>700.8</v>
      </c>
      <c r="N4404">
        <v>683.4</v>
      </c>
      <c r="O4404">
        <v>672</v>
      </c>
      <c r="P4404">
        <v>665.4</v>
      </c>
      <c r="Q4404">
        <v>663</v>
      </c>
      <c r="R4404">
        <v>663.6</v>
      </c>
      <c r="S4404">
        <v>663.6</v>
      </c>
      <c r="T4404">
        <v>664.2</v>
      </c>
      <c r="U4404">
        <v>664.2</v>
      </c>
      <c r="V4404">
        <v>664.2</v>
      </c>
      <c r="W4404">
        <v>664.8</v>
      </c>
      <c r="X4404">
        <v>664.8</v>
      </c>
      <c r="Y4404">
        <v>665.4</v>
      </c>
      <c r="Z4404">
        <v>665.4</v>
      </c>
      <c r="AA4404">
        <v>665.4</v>
      </c>
      <c r="AB4404">
        <v>666</v>
      </c>
      <c r="AC4404">
        <v>666</v>
      </c>
      <c r="AD4404">
        <v>666</v>
      </c>
      <c r="AE4404">
        <v>666.6</v>
      </c>
      <c r="AF4404">
        <v>666.6</v>
      </c>
    </row>
    <row r="4405" spans="1:32">
      <c r="A4405" t="s">
        <v>10008</v>
      </c>
      <c r="B4405" t="s">
        <v>19</v>
      </c>
      <c r="C4405">
        <v>0</v>
      </c>
      <c r="D4405">
        <v>0</v>
      </c>
      <c r="E4405">
        <v>0</v>
      </c>
      <c r="F4405">
        <v>0</v>
      </c>
      <c r="G4405">
        <v>0</v>
      </c>
      <c r="H4405">
        <v>0</v>
      </c>
      <c r="I4405">
        <v>0</v>
      </c>
      <c r="J4405">
        <v>0</v>
      </c>
      <c r="K4405">
        <v>0</v>
      </c>
      <c r="L4405">
        <v>0</v>
      </c>
      <c r="M4405">
        <v>0</v>
      </c>
      <c r="N4405">
        <v>0</v>
      </c>
      <c r="O4405">
        <v>0</v>
      </c>
      <c r="P4405">
        <v>0</v>
      </c>
      <c r="Q4405">
        <v>0</v>
      </c>
      <c r="R4405">
        <v>0</v>
      </c>
      <c r="S4405">
        <v>0</v>
      </c>
      <c r="T4405">
        <v>0</v>
      </c>
      <c r="U4405">
        <v>0</v>
      </c>
      <c r="V4405">
        <v>0</v>
      </c>
      <c r="W4405">
        <v>0</v>
      </c>
      <c r="X4405">
        <v>0</v>
      </c>
      <c r="Y4405">
        <v>0</v>
      </c>
      <c r="Z4405">
        <v>0</v>
      </c>
      <c r="AA4405">
        <v>0</v>
      </c>
      <c r="AB4405">
        <v>0</v>
      </c>
      <c r="AC4405">
        <v>0</v>
      </c>
      <c r="AD4405">
        <v>0</v>
      </c>
      <c r="AE4405">
        <v>0</v>
      </c>
      <c r="AF4405">
        <v>0</v>
      </c>
    </row>
    <row r="4406" spans="1:32">
      <c r="A4406" t="s">
        <v>10009</v>
      </c>
      <c r="B4406" t="s">
        <v>19</v>
      </c>
      <c r="C4406" s="2">
        <v>133303000000</v>
      </c>
      <c r="D4406" s="2">
        <v>179789000000</v>
      </c>
      <c r="E4406" s="2">
        <v>274716000000</v>
      </c>
      <c r="F4406" s="2">
        <v>136532000000</v>
      </c>
      <c r="G4406" s="2">
        <v>96353300000</v>
      </c>
      <c r="H4406" s="2">
        <v>61799800000</v>
      </c>
      <c r="I4406" s="2">
        <v>44639400000</v>
      </c>
      <c r="J4406" s="2">
        <v>35109300000</v>
      </c>
      <c r="K4406" s="2">
        <v>33870100000</v>
      </c>
      <c r="L4406" s="2">
        <v>33674800000</v>
      </c>
      <c r="M4406" s="2">
        <v>34403300000</v>
      </c>
      <c r="N4406" s="2">
        <v>35830200000</v>
      </c>
      <c r="O4406" s="2">
        <v>38053200000</v>
      </c>
      <c r="P4406" s="2">
        <v>39825500000</v>
      </c>
      <c r="Q4406" s="2">
        <v>41447700000</v>
      </c>
      <c r="R4406" s="2">
        <v>42056000000</v>
      </c>
      <c r="S4406" s="2">
        <v>42761900000</v>
      </c>
      <c r="T4406" s="2">
        <v>44872300000</v>
      </c>
      <c r="U4406" s="2">
        <v>44181300000</v>
      </c>
      <c r="V4406" s="2">
        <v>46486900000</v>
      </c>
      <c r="W4406" s="2">
        <v>48071500000</v>
      </c>
      <c r="X4406" s="2">
        <v>48800000000</v>
      </c>
      <c r="Y4406" s="2">
        <v>48161600000</v>
      </c>
      <c r="Z4406" s="2">
        <v>48079000000</v>
      </c>
      <c r="AA4406" s="2">
        <v>48191700000</v>
      </c>
      <c r="AB4406" s="2">
        <v>47861200000</v>
      </c>
      <c r="AC4406" s="2">
        <v>47883800000</v>
      </c>
      <c r="AD4406" s="2">
        <v>47575900000</v>
      </c>
      <c r="AE4406" s="2">
        <v>46719700000</v>
      </c>
      <c r="AF4406" s="2">
        <v>46787300000</v>
      </c>
    </row>
    <row r="4407" spans="1:32">
      <c r="A4407" t="s">
        <v>10010</v>
      </c>
      <c r="B4407" t="s">
        <v>19</v>
      </c>
      <c r="C4407" s="2">
        <v>2472580</v>
      </c>
      <c r="D4407" s="2">
        <v>3334840</v>
      </c>
      <c r="E4407" s="2">
        <v>5095590</v>
      </c>
      <c r="F4407" s="2">
        <v>2532470</v>
      </c>
      <c r="G4407" s="2">
        <v>1787220</v>
      </c>
      <c r="H4407" s="2">
        <v>1146300</v>
      </c>
      <c r="I4407">
        <v>827999</v>
      </c>
      <c r="J4407">
        <v>651228</v>
      </c>
      <c r="K4407">
        <v>628243</v>
      </c>
      <c r="L4407">
        <v>624621</v>
      </c>
      <c r="M4407">
        <v>638133</v>
      </c>
      <c r="N4407">
        <v>664600</v>
      </c>
      <c r="O4407">
        <v>705833</v>
      </c>
      <c r="P4407">
        <v>738708</v>
      </c>
      <c r="Q4407">
        <v>768797</v>
      </c>
      <c r="R4407">
        <v>780080</v>
      </c>
      <c r="S4407">
        <v>793174</v>
      </c>
      <c r="T4407">
        <v>832318</v>
      </c>
      <c r="U4407">
        <v>819502</v>
      </c>
      <c r="V4407">
        <v>862267</v>
      </c>
      <c r="W4407">
        <v>891659</v>
      </c>
      <c r="X4407">
        <v>905171</v>
      </c>
      <c r="Y4407">
        <v>893331</v>
      </c>
      <c r="Z4407">
        <v>891799</v>
      </c>
      <c r="AA4407">
        <v>893888</v>
      </c>
      <c r="AB4407">
        <v>887759</v>
      </c>
      <c r="AC4407">
        <v>888177</v>
      </c>
      <c r="AD4407">
        <v>882466</v>
      </c>
      <c r="AE4407">
        <v>866585</v>
      </c>
      <c r="AF4407">
        <v>867839</v>
      </c>
    </row>
    <row r="4408" spans="1:32">
      <c r="A4408" t="s">
        <v>10011</v>
      </c>
      <c r="B4408" t="s">
        <v>19</v>
      </c>
      <c r="C4408" s="2">
        <v>12185400</v>
      </c>
      <c r="D4408" s="2">
        <v>16434800</v>
      </c>
      <c r="E4408" s="2">
        <v>25112200</v>
      </c>
      <c r="F4408" s="2">
        <v>12480600</v>
      </c>
      <c r="G4408" s="2">
        <v>8807800</v>
      </c>
      <c r="H4408" s="2">
        <v>5649210</v>
      </c>
      <c r="I4408" s="2">
        <v>4080560</v>
      </c>
      <c r="J4408" s="2">
        <v>3209390</v>
      </c>
      <c r="K4408" s="2">
        <v>3096120</v>
      </c>
      <c r="L4408" s="2">
        <v>3078270</v>
      </c>
      <c r="M4408" s="2">
        <v>3144860</v>
      </c>
      <c r="N4408" s="2">
        <v>3275290</v>
      </c>
      <c r="O4408" s="2">
        <v>3478500</v>
      </c>
      <c r="P4408" s="2">
        <v>3640510</v>
      </c>
      <c r="Q4408" s="2">
        <v>3788790</v>
      </c>
      <c r="R4408" s="2">
        <v>3844400</v>
      </c>
      <c r="S4408" s="2">
        <v>3908930</v>
      </c>
      <c r="T4408" s="2">
        <v>4101840</v>
      </c>
      <c r="U4408" s="2">
        <v>4038680</v>
      </c>
      <c r="V4408" s="2">
        <v>4249440</v>
      </c>
      <c r="W4408" s="2">
        <v>4394290</v>
      </c>
      <c r="X4408" s="2">
        <v>4460880</v>
      </c>
      <c r="Y4408" s="2">
        <v>4402520</v>
      </c>
      <c r="Z4408" s="2">
        <v>4394970</v>
      </c>
      <c r="AA4408" s="2">
        <v>4405270</v>
      </c>
      <c r="AB4408" s="2">
        <v>4375060</v>
      </c>
      <c r="AC4408" s="2">
        <v>4377120</v>
      </c>
      <c r="AD4408" s="2">
        <v>4348980</v>
      </c>
      <c r="AE4408" s="2">
        <v>4270720</v>
      </c>
      <c r="AF4408" s="2">
        <v>4276900</v>
      </c>
    </row>
    <row r="4409" spans="1:32">
      <c r="A4409" t="s">
        <v>10012</v>
      </c>
      <c r="B4409" t="s">
        <v>19</v>
      </c>
      <c r="C4409" s="2">
        <v>36188700</v>
      </c>
      <c r="D4409" s="2">
        <v>48808900</v>
      </c>
      <c r="E4409" s="2">
        <v>74579300</v>
      </c>
      <c r="F4409" s="2">
        <v>37065400</v>
      </c>
      <c r="G4409" s="2">
        <v>26157800</v>
      </c>
      <c r="H4409" s="2">
        <v>16777300</v>
      </c>
      <c r="I4409" s="2">
        <v>12118600</v>
      </c>
      <c r="J4409" s="2">
        <v>9531390</v>
      </c>
      <c r="K4409" s="2">
        <v>9194990</v>
      </c>
      <c r="L4409" s="2">
        <v>9141980</v>
      </c>
      <c r="M4409" s="2">
        <v>9339740</v>
      </c>
      <c r="N4409" s="2">
        <v>9727110</v>
      </c>
      <c r="O4409" s="2">
        <v>10330600</v>
      </c>
      <c r="P4409" s="2">
        <v>10811800</v>
      </c>
      <c r="Q4409" s="2">
        <v>11252100</v>
      </c>
      <c r="R4409" s="2">
        <v>11417300</v>
      </c>
      <c r="S4409" s="2">
        <v>11608900</v>
      </c>
      <c r="T4409" s="2">
        <v>12181800</v>
      </c>
      <c r="U4409" s="2">
        <v>11994300</v>
      </c>
      <c r="V4409" s="2">
        <v>12620200</v>
      </c>
      <c r="W4409" s="2">
        <v>13050400</v>
      </c>
      <c r="X4409" s="2">
        <v>13248100</v>
      </c>
      <c r="Y4409" s="2">
        <v>13074800</v>
      </c>
      <c r="Z4409" s="2">
        <v>13052400</v>
      </c>
      <c r="AA4409" s="2">
        <v>13083000</v>
      </c>
      <c r="AB4409" s="2">
        <v>12993300</v>
      </c>
      <c r="AC4409" s="2">
        <v>12999400</v>
      </c>
      <c r="AD4409" s="2">
        <v>12915800</v>
      </c>
      <c r="AE4409" s="2">
        <v>12683400</v>
      </c>
      <c r="AF4409" s="2">
        <v>12701700</v>
      </c>
    </row>
    <row r="4410" spans="1:32">
      <c r="A4410" t="s">
        <v>10013</v>
      </c>
      <c r="B4410" t="s">
        <v>19</v>
      </c>
      <c r="C4410" s="2">
        <v>2564880</v>
      </c>
      <c r="D4410" s="2">
        <v>3459330</v>
      </c>
      <c r="E4410" s="2">
        <v>5285810</v>
      </c>
      <c r="F4410" s="2">
        <v>2627010</v>
      </c>
      <c r="G4410" s="2">
        <v>1853940</v>
      </c>
      <c r="H4410" s="2">
        <v>1189090</v>
      </c>
      <c r="I4410">
        <v>858908</v>
      </c>
      <c r="J4410">
        <v>675538</v>
      </c>
      <c r="K4410">
        <v>651695</v>
      </c>
      <c r="L4410">
        <v>647938</v>
      </c>
      <c r="M4410">
        <v>661955</v>
      </c>
      <c r="N4410">
        <v>689410</v>
      </c>
      <c r="O4410">
        <v>732182</v>
      </c>
      <c r="P4410">
        <v>766284</v>
      </c>
      <c r="Q4410">
        <v>797496</v>
      </c>
      <c r="R4410">
        <v>809200</v>
      </c>
      <c r="S4410">
        <v>822783</v>
      </c>
      <c r="T4410">
        <v>863388</v>
      </c>
      <c r="U4410">
        <v>850094</v>
      </c>
      <c r="V4410">
        <v>894455</v>
      </c>
      <c r="W4410">
        <v>924945</v>
      </c>
      <c r="X4410">
        <v>938961</v>
      </c>
      <c r="Y4410">
        <v>926679</v>
      </c>
      <c r="Z4410">
        <v>925089</v>
      </c>
      <c r="AA4410">
        <v>927257</v>
      </c>
      <c r="AB4410">
        <v>920899</v>
      </c>
      <c r="AC4410">
        <v>921332</v>
      </c>
      <c r="AD4410">
        <v>915408</v>
      </c>
      <c r="AE4410">
        <v>898935</v>
      </c>
      <c r="AF4410">
        <v>900235</v>
      </c>
    </row>
    <row r="4411" spans="1:32">
      <c r="A4411" t="s">
        <v>10014</v>
      </c>
      <c r="B4411" t="s">
        <v>19</v>
      </c>
      <c r="C4411" s="2">
        <v>2300400</v>
      </c>
      <c r="D4411" s="2">
        <v>3102620</v>
      </c>
      <c r="E4411" s="2">
        <v>4740770</v>
      </c>
      <c r="F4411" s="2">
        <v>2356130</v>
      </c>
      <c r="G4411" s="2">
        <v>1662770</v>
      </c>
      <c r="H4411" s="2">
        <v>1066480</v>
      </c>
      <c r="I4411">
        <v>770342</v>
      </c>
      <c r="J4411">
        <v>605880</v>
      </c>
      <c r="K4411">
        <v>584496</v>
      </c>
      <c r="L4411">
        <v>581126</v>
      </c>
      <c r="M4411">
        <v>593698</v>
      </c>
      <c r="N4411">
        <v>618322</v>
      </c>
      <c r="O4411">
        <v>656683</v>
      </c>
      <c r="P4411">
        <v>687269</v>
      </c>
      <c r="Q4411">
        <v>715262</v>
      </c>
      <c r="R4411">
        <v>725760</v>
      </c>
      <c r="S4411">
        <v>737942</v>
      </c>
      <c r="T4411">
        <v>774360</v>
      </c>
      <c r="U4411">
        <v>762437</v>
      </c>
      <c r="V4411">
        <v>802224</v>
      </c>
      <c r="W4411">
        <v>829570</v>
      </c>
      <c r="X4411">
        <v>842141</v>
      </c>
      <c r="Y4411">
        <v>831125</v>
      </c>
      <c r="Z4411">
        <v>829699</v>
      </c>
      <c r="AA4411">
        <v>831643</v>
      </c>
      <c r="AB4411">
        <v>825941</v>
      </c>
      <c r="AC4411">
        <v>826330</v>
      </c>
      <c r="AD4411">
        <v>821016</v>
      </c>
      <c r="AE4411">
        <v>806242</v>
      </c>
      <c r="AF4411">
        <v>807408</v>
      </c>
    </row>
    <row r="4412" spans="1:32">
      <c r="A4412" t="s">
        <v>10015</v>
      </c>
      <c r="B4412" t="s">
        <v>19</v>
      </c>
      <c r="C4412" s="2">
        <v>5967550</v>
      </c>
      <c r="D4412" s="2">
        <v>8048630</v>
      </c>
      <c r="E4412" s="2">
        <v>12298200</v>
      </c>
      <c r="F4412" s="2">
        <v>6112120</v>
      </c>
      <c r="G4412" s="2">
        <v>4313450</v>
      </c>
      <c r="H4412" s="2">
        <v>2766590</v>
      </c>
      <c r="I4412" s="2">
        <v>1998370</v>
      </c>
      <c r="J4412" s="2">
        <v>1571740</v>
      </c>
      <c r="K4412" s="2">
        <v>1516260</v>
      </c>
      <c r="L4412" s="2">
        <v>1507520</v>
      </c>
      <c r="M4412" s="2">
        <v>1540130</v>
      </c>
      <c r="N4412" s="2">
        <v>1604010</v>
      </c>
      <c r="O4412" s="2">
        <v>1703530</v>
      </c>
      <c r="P4412" s="2">
        <v>1782870</v>
      </c>
      <c r="Q4412" s="2">
        <v>1855490</v>
      </c>
      <c r="R4412" s="2">
        <v>1882720</v>
      </c>
      <c r="S4412" s="2">
        <v>1914320</v>
      </c>
      <c r="T4412" s="2">
        <v>2008800</v>
      </c>
      <c r="U4412" s="2">
        <v>1977860</v>
      </c>
      <c r="V4412" s="2">
        <v>2081080</v>
      </c>
      <c r="W4412" s="2">
        <v>2152020</v>
      </c>
      <c r="X4412" s="2">
        <v>2184630</v>
      </c>
      <c r="Y4412" s="2">
        <v>2156050</v>
      </c>
      <c r="Z4412" s="2">
        <v>2152350</v>
      </c>
      <c r="AA4412" s="2">
        <v>2157400</v>
      </c>
      <c r="AB4412" s="2">
        <v>2142600</v>
      </c>
      <c r="AC4412" s="2">
        <v>2143610</v>
      </c>
      <c r="AD4412" s="2">
        <v>2129830</v>
      </c>
      <c r="AE4412" s="2">
        <v>2091500</v>
      </c>
      <c r="AF4412" s="2">
        <v>2094530</v>
      </c>
    </row>
    <row r="4413" spans="1:32">
      <c r="A4413" t="s">
        <v>10016</v>
      </c>
      <c r="B4413" t="s">
        <v>19</v>
      </c>
      <c r="C4413">
        <v>601725</v>
      </c>
      <c r="D4413">
        <v>811566</v>
      </c>
      <c r="E4413" s="2">
        <v>1240060</v>
      </c>
      <c r="F4413">
        <v>616302</v>
      </c>
      <c r="G4413">
        <v>434937</v>
      </c>
      <c r="H4413">
        <v>278963</v>
      </c>
      <c r="I4413">
        <v>201502</v>
      </c>
      <c r="J4413">
        <v>158483</v>
      </c>
      <c r="K4413">
        <v>152889</v>
      </c>
      <c r="L4413">
        <v>152008</v>
      </c>
      <c r="M4413">
        <v>155296</v>
      </c>
      <c r="N4413">
        <v>161737</v>
      </c>
      <c r="O4413">
        <v>171771</v>
      </c>
      <c r="P4413">
        <v>179772</v>
      </c>
      <c r="Q4413">
        <v>187094</v>
      </c>
      <c r="R4413">
        <v>189840</v>
      </c>
      <c r="S4413">
        <v>193027</v>
      </c>
      <c r="T4413">
        <v>202553</v>
      </c>
      <c r="U4413">
        <v>199434</v>
      </c>
      <c r="V4413">
        <v>209841</v>
      </c>
      <c r="W4413">
        <v>216994</v>
      </c>
      <c r="X4413">
        <v>220282</v>
      </c>
      <c r="Y4413">
        <v>217401</v>
      </c>
      <c r="Z4413">
        <v>217028</v>
      </c>
      <c r="AA4413">
        <v>217536</v>
      </c>
      <c r="AB4413">
        <v>216045</v>
      </c>
      <c r="AC4413">
        <v>216146</v>
      </c>
      <c r="AD4413">
        <v>214757</v>
      </c>
      <c r="AE4413">
        <v>210892</v>
      </c>
      <c r="AF4413">
        <v>211197</v>
      </c>
    </row>
    <row r="4414" spans="1:32">
      <c r="A4414" t="s">
        <v>10017</v>
      </c>
      <c r="B4414" t="s">
        <v>19</v>
      </c>
      <c r="C4414">
        <v>395825</v>
      </c>
      <c r="D4414">
        <v>533862</v>
      </c>
      <c r="E4414">
        <v>815734</v>
      </c>
      <c r="F4414">
        <v>405414</v>
      </c>
      <c r="G4414">
        <v>286109</v>
      </c>
      <c r="H4414">
        <v>183507</v>
      </c>
      <c r="I4414">
        <v>132551</v>
      </c>
      <c r="J4414">
        <v>104253</v>
      </c>
      <c r="K4414">
        <v>100573</v>
      </c>
      <c r="L4414">
        <v>99993.2</v>
      </c>
      <c r="M4414">
        <v>102156</v>
      </c>
      <c r="N4414">
        <v>106393</v>
      </c>
      <c r="O4414">
        <v>112994</v>
      </c>
      <c r="P4414">
        <v>118257</v>
      </c>
      <c r="Q4414">
        <v>123074</v>
      </c>
      <c r="R4414">
        <v>124880</v>
      </c>
      <c r="S4414">
        <v>126976</v>
      </c>
      <c r="T4414">
        <v>133243</v>
      </c>
      <c r="U4414">
        <v>131191</v>
      </c>
      <c r="V4414">
        <v>138037</v>
      </c>
      <c r="W4414">
        <v>142742</v>
      </c>
      <c r="X4414">
        <v>144905</v>
      </c>
      <c r="Y4414">
        <v>143010</v>
      </c>
      <c r="Z4414">
        <v>142765</v>
      </c>
      <c r="AA4414">
        <v>143099</v>
      </c>
      <c r="AB4414">
        <v>142118</v>
      </c>
      <c r="AC4414">
        <v>142185</v>
      </c>
      <c r="AD4414">
        <v>141271</v>
      </c>
      <c r="AE4414">
        <v>138728</v>
      </c>
      <c r="AF4414">
        <v>138929</v>
      </c>
    </row>
    <row r="4415" spans="1:32">
      <c r="A4415" t="s">
        <v>10018</v>
      </c>
      <c r="B4415" t="s">
        <v>19</v>
      </c>
      <c r="C4415" s="2">
        <v>5325000</v>
      </c>
      <c r="D4415" s="2">
        <v>7182000</v>
      </c>
      <c r="E4415" s="2">
        <v>10974000</v>
      </c>
      <c r="F4415" s="2">
        <v>5454000</v>
      </c>
      <c r="G4415" s="2">
        <v>3849000</v>
      </c>
      <c r="H4415" s="2">
        <v>2468700</v>
      </c>
      <c r="I4415" s="2">
        <v>1783200</v>
      </c>
      <c r="J4415" s="2">
        <v>1402500</v>
      </c>
      <c r="K4415" s="2">
        <v>1353000</v>
      </c>
      <c r="L4415" s="2">
        <v>1345200</v>
      </c>
      <c r="M4415" s="2">
        <v>1374300</v>
      </c>
      <c r="N4415" s="2">
        <v>1431300</v>
      </c>
      <c r="O4415" s="2">
        <v>1520100</v>
      </c>
      <c r="P4415" s="2">
        <v>1590900</v>
      </c>
      <c r="Q4415" s="2">
        <v>1655700</v>
      </c>
      <c r="R4415" s="2">
        <v>1680000</v>
      </c>
      <c r="S4415" s="2">
        <v>1708200</v>
      </c>
      <c r="T4415" s="2">
        <v>1792500</v>
      </c>
      <c r="U4415" s="2">
        <v>1764900</v>
      </c>
      <c r="V4415" s="2">
        <v>1857000</v>
      </c>
      <c r="W4415" s="2">
        <v>1920300</v>
      </c>
      <c r="X4415" s="2">
        <v>1949400</v>
      </c>
      <c r="Y4415" s="2">
        <v>1923900</v>
      </c>
      <c r="Z4415" s="2">
        <v>1920600</v>
      </c>
      <c r="AA4415" s="2">
        <v>1925100</v>
      </c>
      <c r="AB4415" s="2">
        <v>1911900</v>
      </c>
      <c r="AC4415" s="2">
        <v>1912800</v>
      </c>
      <c r="AD4415" s="2">
        <v>1900500</v>
      </c>
      <c r="AE4415" s="2">
        <v>1866300</v>
      </c>
      <c r="AF4415" s="2">
        <v>1869000</v>
      </c>
    </row>
    <row r="4416" spans="1:32">
      <c r="A4416" t="s">
        <v>10019</v>
      </c>
      <c r="B4416" t="s">
        <v>19</v>
      </c>
      <c r="C4416" s="2">
        <v>1065000</v>
      </c>
      <c r="D4416" s="2">
        <v>1436400</v>
      </c>
      <c r="E4416" s="2">
        <v>2194800</v>
      </c>
      <c r="F4416" s="2">
        <v>1090800</v>
      </c>
      <c r="G4416">
        <v>769800</v>
      </c>
      <c r="H4416">
        <v>493740</v>
      </c>
      <c r="I4416">
        <v>356640</v>
      </c>
      <c r="J4416">
        <v>280500</v>
      </c>
      <c r="K4416">
        <v>270600</v>
      </c>
      <c r="L4416">
        <v>269040</v>
      </c>
      <c r="M4416">
        <v>274860</v>
      </c>
      <c r="N4416">
        <v>286260</v>
      </c>
      <c r="O4416">
        <v>304020</v>
      </c>
      <c r="P4416">
        <v>318180</v>
      </c>
      <c r="Q4416">
        <v>331140</v>
      </c>
      <c r="R4416">
        <v>336000</v>
      </c>
      <c r="S4416">
        <v>341640</v>
      </c>
      <c r="T4416">
        <v>358500</v>
      </c>
      <c r="U4416">
        <v>352980</v>
      </c>
      <c r="V4416">
        <v>371400</v>
      </c>
      <c r="W4416">
        <v>384060</v>
      </c>
      <c r="X4416">
        <v>389880</v>
      </c>
      <c r="Y4416">
        <v>384780</v>
      </c>
      <c r="Z4416">
        <v>384120</v>
      </c>
      <c r="AA4416">
        <v>385020</v>
      </c>
      <c r="AB4416">
        <v>382380</v>
      </c>
      <c r="AC4416">
        <v>382560</v>
      </c>
      <c r="AD4416">
        <v>380100</v>
      </c>
      <c r="AE4416">
        <v>373260</v>
      </c>
      <c r="AF4416">
        <v>373800</v>
      </c>
    </row>
    <row r="4417" spans="1:32">
      <c r="A4417" t="s">
        <v>10020</v>
      </c>
      <c r="B4417" t="s">
        <v>19</v>
      </c>
      <c r="C4417">
        <v>0</v>
      </c>
      <c r="D4417">
        <v>0</v>
      </c>
      <c r="E4417">
        <v>0</v>
      </c>
      <c r="F4417">
        <v>0</v>
      </c>
      <c r="G4417">
        <v>0</v>
      </c>
      <c r="H4417">
        <v>0</v>
      </c>
      <c r="I4417">
        <v>0</v>
      </c>
      <c r="J4417">
        <v>0</v>
      </c>
      <c r="K4417">
        <v>0</v>
      </c>
      <c r="L4417">
        <v>0</v>
      </c>
      <c r="M4417">
        <v>0</v>
      </c>
      <c r="N4417">
        <v>0</v>
      </c>
      <c r="O4417">
        <v>0</v>
      </c>
      <c r="P4417">
        <v>0</v>
      </c>
      <c r="Q4417">
        <v>0</v>
      </c>
      <c r="R4417">
        <v>0</v>
      </c>
      <c r="S4417">
        <v>0</v>
      </c>
      <c r="T4417">
        <v>0</v>
      </c>
      <c r="U4417">
        <v>0</v>
      </c>
      <c r="V4417">
        <v>0</v>
      </c>
      <c r="W4417">
        <v>0</v>
      </c>
      <c r="X4417">
        <v>0</v>
      </c>
      <c r="Y4417">
        <v>0</v>
      </c>
      <c r="Z4417">
        <v>0</v>
      </c>
      <c r="AA4417">
        <v>0</v>
      </c>
      <c r="AB4417">
        <v>0</v>
      </c>
      <c r="AC4417">
        <v>0</v>
      </c>
      <c r="AD4417">
        <v>0</v>
      </c>
      <c r="AE4417">
        <v>0</v>
      </c>
      <c r="AF4417">
        <v>0</v>
      </c>
    </row>
    <row r="4418" spans="1:32">
      <c r="A4418" t="s">
        <v>10021</v>
      </c>
      <c r="B4418" t="s">
        <v>19</v>
      </c>
      <c r="C4418" s="2">
        <v>75475500000</v>
      </c>
      <c r="D4418" s="2">
        <v>101760000000</v>
      </c>
      <c r="E4418" s="2">
        <v>155457000000</v>
      </c>
      <c r="F4418" s="2">
        <v>77277900000</v>
      </c>
      <c r="G4418" s="2">
        <v>54530100000</v>
      </c>
      <c r="H4418" s="2">
        <v>34974100000</v>
      </c>
      <c r="I4418" s="2">
        <v>25263600000</v>
      </c>
      <c r="J4418" s="2">
        <v>19864000000</v>
      </c>
      <c r="K4418" s="2">
        <v>19165500000</v>
      </c>
      <c r="L4418" s="2">
        <v>19052900000</v>
      </c>
      <c r="M4418" s="2">
        <v>19465900000</v>
      </c>
      <c r="N4418" s="2">
        <v>20277000000</v>
      </c>
      <c r="O4418" s="2">
        <v>21531200000</v>
      </c>
      <c r="P4418" s="2">
        <v>22537500000</v>
      </c>
      <c r="Q4418" s="2">
        <v>23453700000</v>
      </c>
      <c r="R4418" s="2">
        <v>23799200000</v>
      </c>
      <c r="S4418" s="2">
        <v>24197200000</v>
      </c>
      <c r="T4418" s="2">
        <v>25391300000</v>
      </c>
      <c r="U4418" s="2">
        <v>25000800000</v>
      </c>
      <c r="V4418" s="2">
        <v>26307500000</v>
      </c>
      <c r="W4418" s="2">
        <v>27201200000</v>
      </c>
      <c r="X4418" s="2">
        <v>27614300000</v>
      </c>
      <c r="Y4418" s="2">
        <v>27253800000</v>
      </c>
      <c r="Z4418" s="2">
        <v>27208700000</v>
      </c>
      <c r="AA4418" s="2">
        <v>27276300000</v>
      </c>
      <c r="AB4418" s="2">
        <v>27088600000</v>
      </c>
      <c r="AC4418" s="2">
        <v>27096100000</v>
      </c>
      <c r="AD4418" s="2">
        <v>26923400000</v>
      </c>
      <c r="AE4418" s="2">
        <v>26442700000</v>
      </c>
      <c r="AF4418" s="2">
        <v>26480300000</v>
      </c>
    </row>
    <row r="4419" spans="1:32">
      <c r="A4419" t="s">
        <v>10022</v>
      </c>
      <c r="B4419" t="s">
        <v>19</v>
      </c>
      <c r="C4419" s="2">
        <v>1399960</v>
      </c>
      <c r="D4419" s="2">
        <v>1887520</v>
      </c>
      <c r="E4419" s="2">
        <v>2883510</v>
      </c>
      <c r="F4419" s="2">
        <v>1433400</v>
      </c>
      <c r="G4419" s="2">
        <v>1011460</v>
      </c>
      <c r="H4419">
        <v>648720</v>
      </c>
      <c r="I4419">
        <v>468605</v>
      </c>
      <c r="J4419">
        <v>368448</v>
      </c>
      <c r="K4419">
        <v>355494</v>
      </c>
      <c r="L4419">
        <v>353404</v>
      </c>
      <c r="M4419">
        <v>361066</v>
      </c>
      <c r="N4419">
        <v>376110</v>
      </c>
      <c r="O4419">
        <v>399373</v>
      </c>
      <c r="P4419">
        <v>418039</v>
      </c>
      <c r="Q4419">
        <v>435034</v>
      </c>
      <c r="R4419">
        <v>441442</v>
      </c>
      <c r="S4419">
        <v>448825</v>
      </c>
      <c r="T4419">
        <v>470973</v>
      </c>
      <c r="U4419">
        <v>463730</v>
      </c>
      <c r="V4419">
        <v>487968</v>
      </c>
      <c r="W4419">
        <v>504545</v>
      </c>
      <c r="X4419">
        <v>512206</v>
      </c>
      <c r="Y4419">
        <v>505520</v>
      </c>
      <c r="Z4419">
        <v>504684</v>
      </c>
      <c r="AA4419">
        <v>505938</v>
      </c>
      <c r="AB4419">
        <v>502455</v>
      </c>
      <c r="AC4419">
        <v>502594</v>
      </c>
      <c r="AD4419">
        <v>499390</v>
      </c>
      <c r="AE4419">
        <v>490475</v>
      </c>
      <c r="AF4419">
        <v>491172</v>
      </c>
    </row>
    <row r="4420" spans="1:32">
      <c r="A4420" t="s">
        <v>10023</v>
      </c>
      <c r="B4420" t="s">
        <v>19</v>
      </c>
      <c r="C4420" s="2">
        <v>6899320</v>
      </c>
      <c r="D4420" s="2">
        <v>9302080</v>
      </c>
      <c r="E4420" s="2">
        <v>14210600</v>
      </c>
      <c r="F4420" s="2">
        <v>7064080</v>
      </c>
      <c r="G4420" s="2">
        <v>4984680</v>
      </c>
      <c r="H4420" s="2">
        <v>3197030</v>
      </c>
      <c r="I4420" s="2">
        <v>2309390</v>
      </c>
      <c r="J4420" s="2">
        <v>1815790</v>
      </c>
      <c r="K4420" s="2">
        <v>1751950</v>
      </c>
      <c r="L4420" s="2">
        <v>1741650</v>
      </c>
      <c r="M4420" s="2">
        <v>1779410</v>
      </c>
      <c r="N4420" s="2">
        <v>1853550</v>
      </c>
      <c r="O4420" s="2">
        <v>1968200</v>
      </c>
      <c r="P4420" s="2">
        <v>2060190</v>
      </c>
      <c r="Q4420" s="2">
        <v>2143940</v>
      </c>
      <c r="R4420" s="2">
        <v>2175520</v>
      </c>
      <c r="S4420" s="2">
        <v>2211900</v>
      </c>
      <c r="T4420" s="2">
        <v>2321060</v>
      </c>
      <c r="U4420" s="2">
        <v>2285360</v>
      </c>
      <c r="V4420" s="2">
        <v>2404810</v>
      </c>
      <c r="W4420" s="2">
        <v>2486500</v>
      </c>
      <c r="X4420" s="2">
        <v>2524260</v>
      </c>
      <c r="Y4420" s="2">
        <v>2491310</v>
      </c>
      <c r="Z4420" s="2">
        <v>2487190</v>
      </c>
      <c r="AA4420" s="2">
        <v>2493370</v>
      </c>
      <c r="AB4420" s="2">
        <v>2476210</v>
      </c>
      <c r="AC4420" s="2">
        <v>2476890</v>
      </c>
      <c r="AD4420" s="2">
        <v>2461100</v>
      </c>
      <c r="AE4420" s="2">
        <v>2417170</v>
      </c>
      <c r="AF4420" s="2">
        <v>2420600</v>
      </c>
    </row>
    <row r="4421" spans="1:32">
      <c r="A4421" t="s">
        <v>10024</v>
      </c>
      <c r="B4421" t="s">
        <v>19</v>
      </c>
      <c r="C4421" s="2">
        <v>20489900</v>
      </c>
      <c r="D4421" s="2">
        <v>27625700</v>
      </c>
      <c r="E4421" s="2">
        <v>42203200</v>
      </c>
      <c r="F4421" s="2">
        <v>20979300</v>
      </c>
      <c r="G4421" s="2">
        <v>14803700</v>
      </c>
      <c r="H4421" s="2">
        <v>9494690</v>
      </c>
      <c r="I4421" s="2">
        <v>6858520</v>
      </c>
      <c r="J4421" s="2">
        <v>5392630</v>
      </c>
      <c r="K4421" s="2">
        <v>5203020</v>
      </c>
      <c r="L4421" s="2">
        <v>5172440</v>
      </c>
      <c r="M4421" s="2">
        <v>5284570</v>
      </c>
      <c r="N4421" s="2">
        <v>5504760</v>
      </c>
      <c r="O4421" s="2">
        <v>5845240</v>
      </c>
      <c r="P4421" s="2">
        <v>6118440</v>
      </c>
      <c r="Q4421" s="2">
        <v>6367170</v>
      </c>
      <c r="R4421" s="2">
        <v>6460960</v>
      </c>
      <c r="S4421" s="2">
        <v>6569010</v>
      </c>
      <c r="T4421" s="2">
        <v>6893180</v>
      </c>
      <c r="U4421" s="2">
        <v>6787170</v>
      </c>
      <c r="V4421" s="2">
        <v>7141920</v>
      </c>
      <c r="W4421" s="2">
        <v>7384530</v>
      </c>
      <c r="X4421" s="2">
        <v>7496670</v>
      </c>
      <c r="Y4421" s="2">
        <v>7398810</v>
      </c>
      <c r="Z4421" s="2">
        <v>7386570</v>
      </c>
      <c r="AA4421" s="2">
        <v>7404920</v>
      </c>
      <c r="AB4421" s="2">
        <v>7353950</v>
      </c>
      <c r="AC4421" s="2">
        <v>7355990</v>
      </c>
      <c r="AD4421" s="2">
        <v>7309100</v>
      </c>
      <c r="AE4421" s="2">
        <v>7178610</v>
      </c>
      <c r="AF4421" s="2">
        <v>7188810</v>
      </c>
    </row>
    <row r="4422" spans="1:32">
      <c r="A4422" t="s">
        <v>10025</v>
      </c>
      <c r="B4422" t="s">
        <v>19</v>
      </c>
      <c r="C4422" s="2">
        <v>1452220</v>
      </c>
      <c r="D4422" s="2">
        <v>1957980</v>
      </c>
      <c r="E4422" s="2">
        <v>2991150</v>
      </c>
      <c r="F4422" s="2">
        <v>1486900</v>
      </c>
      <c r="G4422" s="2">
        <v>1049210</v>
      </c>
      <c r="H4422">
        <v>672936</v>
      </c>
      <c r="I4422">
        <v>486098</v>
      </c>
      <c r="J4422">
        <v>382202</v>
      </c>
      <c r="K4422">
        <v>368764</v>
      </c>
      <c r="L4422">
        <v>366596</v>
      </c>
      <c r="M4422">
        <v>374544</v>
      </c>
      <c r="N4422">
        <v>390150</v>
      </c>
      <c r="O4422">
        <v>414282</v>
      </c>
      <c r="P4422">
        <v>433645</v>
      </c>
      <c r="Q4422">
        <v>451274</v>
      </c>
      <c r="R4422">
        <v>457920</v>
      </c>
      <c r="S4422">
        <v>465579</v>
      </c>
      <c r="T4422">
        <v>488555</v>
      </c>
      <c r="U4422">
        <v>481040</v>
      </c>
      <c r="V4422">
        <v>506184</v>
      </c>
      <c r="W4422">
        <v>523379</v>
      </c>
      <c r="X4422">
        <v>531326</v>
      </c>
      <c r="Y4422">
        <v>524390</v>
      </c>
      <c r="Z4422">
        <v>523524</v>
      </c>
      <c r="AA4422">
        <v>524824</v>
      </c>
      <c r="AB4422">
        <v>521212</v>
      </c>
      <c r="AC4422">
        <v>521356</v>
      </c>
      <c r="AD4422">
        <v>518032</v>
      </c>
      <c r="AE4422">
        <v>508785</v>
      </c>
      <c r="AF4422">
        <v>509507</v>
      </c>
    </row>
    <row r="4423" spans="1:32">
      <c r="A4423" t="s">
        <v>10026</v>
      </c>
      <c r="B4423" t="s">
        <v>19</v>
      </c>
      <c r="C4423" s="2">
        <v>1302480</v>
      </c>
      <c r="D4423" s="2">
        <v>1756080</v>
      </c>
      <c r="E4423" s="2">
        <v>2682720</v>
      </c>
      <c r="F4423" s="2">
        <v>1333580</v>
      </c>
      <c r="G4423">
        <v>941026</v>
      </c>
      <c r="H4423">
        <v>603547</v>
      </c>
      <c r="I4423">
        <v>435974</v>
      </c>
      <c r="J4423">
        <v>342792</v>
      </c>
      <c r="K4423">
        <v>330739</v>
      </c>
      <c r="L4423">
        <v>328795</v>
      </c>
      <c r="M4423">
        <v>335923</v>
      </c>
      <c r="N4423">
        <v>349920</v>
      </c>
      <c r="O4423">
        <v>371563</v>
      </c>
      <c r="P4423">
        <v>388930</v>
      </c>
      <c r="Q4423">
        <v>404741</v>
      </c>
      <c r="R4423">
        <v>410702</v>
      </c>
      <c r="S4423">
        <v>417571</v>
      </c>
      <c r="T4423">
        <v>438178</v>
      </c>
      <c r="U4423">
        <v>431438</v>
      </c>
      <c r="V4423">
        <v>453989</v>
      </c>
      <c r="W4423">
        <v>469411</v>
      </c>
      <c r="X4423">
        <v>476539</v>
      </c>
      <c r="Y4423">
        <v>470318</v>
      </c>
      <c r="Z4423">
        <v>469541</v>
      </c>
      <c r="AA4423">
        <v>470707</v>
      </c>
      <c r="AB4423">
        <v>467467</v>
      </c>
      <c r="AC4423">
        <v>467597</v>
      </c>
      <c r="AD4423">
        <v>464616</v>
      </c>
      <c r="AE4423">
        <v>456322</v>
      </c>
      <c r="AF4423">
        <v>456970</v>
      </c>
    </row>
    <row r="4424" spans="1:32">
      <c r="A4424" t="s">
        <v>10027</v>
      </c>
      <c r="B4424" t="s">
        <v>19</v>
      </c>
      <c r="C4424" s="2">
        <v>3378810</v>
      </c>
      <c r="D4424" s="2">
        <v>4555510</v>
      </c>
      <c r="E4424" s="2">
        <v>6959340</v>
      </c>
      <c r="F4424" s="2">
        <v>3459500</v>
      </c>
      <c r="G4424" s="2">
        <v>2441150</v>
      </c>
      <c r="H4424" s="2">
        <v>1565680</v>
      </c>
      <c r="I4424" s="2">
        <v>1130980</v>
      </c>
      <c r="J4424">
        <v>889249</v>
      </c>
      <c r="K4424">
        <v>857982</v>
      </c>
      <c r="L4424">
        <v>852939</v>
      </c>
      <c r="M4424">
        <v>871430</v>
      </c>
      <c r="N4424">
        <v>907740</v>
      </c>
      <c r="O4424">
        <v>963885</v>
      </c>
      <c r="P4424" s="2">
        <v>1008940</v>
      </c>
      <c r="Q4424" s="2">
        <v>1049950</v>
      </c>
      <c r="R4424" s="2">
        <v>1065420</v>
      </c>
      <c r="S4424" s="2">
        <v>1083240</v>
      </c>
      <c r="T4424" s="2">
        <v>1136690</v>
      </c>
      <c r="U4424" s="2">
        <v>1119210</v>
      </c>
      <c r="V4424" s="2">
        <v>1177710</v>
      </c>
      <c r="W4424" s="2">
        <v>1217720</v>
      </c>
      <c r="X4424" s="2">
        <v>1236210</v>
      </c>
      <c r="Y4424" s="2">
        <v>1220070</v>
      </c>
      <c r="Z4424" s="2">
        <v>1218050</v>
      </c>
      <c r="AA4424" s="2">
        <v>1221080</v>
      </c>
      <c r="AB4424" s="2">
        <v>1212670</v>
      </c>
      <c r="AC4424" s="2">
        <v>1213010</v>
      </c>
      <c r="AD4424" s="2">
        <v>1205280</v>
      </c>
      <c r="AE4424" s="2">
        <v>1183760</v>
      </c>
      <c r="AF4424" s="2">
        <v>1185440</v>
      </c>
    </row>
    <row r="4425" spans="1:32">
      <c r="A4425" t="s">
        <v>10028</v>
      </c>
      <c r="B4425" t="s">
        <v>19</v>
      </c>
      <c r="C4425">
        <v>340695</v>
      </c>
      <c r="D4425">
        <v>459345</v>
      </c>
      <c r="E4425">
        <v>701730</v>
      </c>
      <c r="F4425">
        <v>348831</v>
      </c>
      <c r="G4425">
        <v>246148</v>
      </c>
      <c r="H4425">
        <v>157872</v>
      </c>
      <c r="I4425">
        <v>114040</v>
      </c>
      <c r="J4425">
        <v>89665.5</v>
      </c>
      <c r="K4425">
        <v>86512.8</v>
      </c>
      <c r="L4425">
        <v>86004.3</v>
      </c>
      <c r="M4425">
        <v>87868.800000000003</v>
      </c>
      <c r="N4425">
        <v>91530</v>
      </c>
      <c r="O4425">
        <v>97191.3</v>
      </c>
      <c r="P4425">
        <v>101734</v>
      </c>
      <c r="Q4425">
        <v>105870</v>
      </c>
      <c r="R4425">
        <v>107429</v>
      </c>
      <c r="S4425">
        <v>109226</v>
      </c>
      <c r="T4425">
        <v>114616</v>
      </c>
      <c r="U4425">
        <v>112853</v>
      </c>
      <c r="V4425">
        <v>118752</v>
      </c>
      <c r="W4425">
        <v>122786</v>
      </c>
      <c r="X4425">
        <v>124650</v>
      </c>
      <c r="Y4425">
        <v>123023</v>
      </c>
      <c r="Z4425">
        <v>122820</v>
      </c>
      <c r="AA4425">
        <v>123125</v>
      </c>
      <c r="AB4425">
        <v>122277</v>
      </c>
      <c r="AC4425">
        <v>122311</v>
      </c>
      <c r="AD4425">
        <v>121532</v>
      </c>
      <c r="AE4425">
        <v>119362</v>
      </c>
      <c r="AF4425">
        <v>119531</v>
      </c>
    </row>
    <row r="4426" spans="1:32">
      <c r="A4426" t="s">
        <v>10029</v>
      </c>
      <c r="B4426" t="s">
        <v>19</v>
      </c>
      <c r="C4426">
        <v>224115</v>
      </c>
      <c r="D4426">
        <v>302165</v>
      </c>
      <c r="E4426">
        <v>461610</v>
      </c>
      <c r="F4426">
        <v>229467</v>
      </c>
      <c r="G4426">
        <v>161920</v>
      </c>
      <c r="H4426">
        <v>103851</v>
      </c>
      <c r="I4426">
        <v>75017.2</v>
      </c>
      <c r="J4426">
        <v>58983.5</v>
      </c>
      <c r="K4426">
        <v>56909.599999999999</v>
      </c>
      <c r="L4426">
        <v>56575.1</v>
      </c>
      <c r="M4426">
        <v>57801.599999999999</v>
      </c>
      <c r="N4426">
        <v>60210</v>
      </c>
      <c r="O4426">
        <v>63934.1</v>
      </c>
      <c r="P4426">
        <v>66922.3</v>
      </c>
      <c r="Q4426">
        <v>69642.899999999994</v>
      </c>
      <c r="R4426">
        <v>70668.7</v>
      </c>
      <c r="S4426">
        <v>71850.600000000006</v>
      </c>
      <c r="T4426">
        <v>75396.3</v>
      </c>
      <c r="U4426">
        <v>74236.7</v>
      </c>
      <c r="V4426">
        <v>78116.899999999994</v>
      </c>
      <c r="W4426">
        <v>80770.600000000006</v>
      </c>
      <c r="X4426">
        <v>81997.100000000006</v>
      </c>
      <c r="Y4426">
        <v>80926.7</v>
      </c>
      <c r="Z4426">
        <v>80792.899999999994</v>
      </c>
      <c r="AA4426">
        <v>80993.600000000006</v>
      </c>
      <c r="AB4426">
        <v>80436.100000000006</v>
      </c>
      <c r="AC4426">
        <v>80458.399999999994</v>
      </c>
      <c r="AD4426">
        <v>79945.5</v>
      </c>
      <c r="AE4426">
        <v>78518.3</v>
      </c>
      <c r="AF4426">
        <v>78629.8</v>
      </c>
    </row>
    <row r="4427" spans="1:32">
      <c r="A4427" t="s">
        <v>10030</v>
      </c>
      <c r="B4427" t="s">
        <v>19</v>
      </c>
      <c r="C4427" s="2">
        <v>3015000</v>
      </c>
      <c r="D4427" s="2">
        <v>4065000</v>
      </c>
      <c r="E4427" s="2">
        <v>6210000</v>
      </c>
      <c r="F4427" s="2">
        <v>3087000</v>
      </c>
      <c r="G4427" s="2">
        <v>2178300</v>
      </c>
      <c r="H4427" s="2">
        <v>1397100</v>
      </c>
      <c r="I4427" s="2">
        <v>1009200</v>
      </c>
      <c r="J4427">
        <v>793500</v>
      </c>
      <c r="K4427">
        <v>765600</v>
      </c>
      <c r="L4427">
        <v>761100</v>
      </c>
      <c r="M4427">
        <v>777600</v>
      </c>
      <c r="N4427">
        <v>810000</v>
      </c>
      <c r="O4427">
        <v>860100</v>
      </c>
      <c r="P4427">
        <v>900300</v>
      </c>
      <c r="Q4427">
        <v>936900</v>
      </c>
      <c r="R4427">
        <v>950700</v>
      </c>
      <c r="S4427">
        <v>966600</v>
      </c>
      <c r="T4427" s="2">
        <v>1014300</v>
      </c>
      <c r="U4427">
        <v>998700</v>
      </c>
      <c r="V4427" s="2">
        <v>1050900</v>
      </c>
      <c r="W4427" s="2">
        <v>1086600</v>
      </c>
      <c r="X4427" s="2">
        <v>1103100</v>
      </c>
      <c r="Y4427" s="2">
        <v>1088700</v>
      </c>
      <c r="Z4427" s="2">
        <v>1086900</v>
      </c>
      <c r="AA4427" s="2">
        <v>1089600</v>
      </c>
      <c r="AB4427" s="2">
        <v>1082100</v>
      </c>
      <c r="AC4427" s="2">
        <v>1082400</v>
      </c>
      <c r="AD4427" s="2">
        <v>1075500</v>
      </c>
      <c r="AE4427" s="2">
        <v>1056300</v>
      </c>
      <c r="AF4427" s="2">
        <v>1057800</v>
      </c>
    </row>
    <row r="4428" spans="1:32">
      <c r="A4428" t="s">
        <v>10031</v>
      </c>
      <c r="B4428" t="s">
        <v>19</v>
      </c>
      <c r="C4428">
        <v>603000</v>
      </c>
      <c r="D4428">
        <v>813000</v>
      </c>
      <c r="E4428" s="2">
        <v>1242000</v>
      </c>
      <c r="F4428">
        <v>617400</v>
      </c>
      <c r="G4428">
        <v>435660</v>
      </c>
      <c r="H4428">
        <v>279420</v>
      </c>
      <c r="I4428">
        <v>201840</v>
      </c>
      <c r="J4428">
        <v>158700</v>
      </c>
      <c r="K4428">
        <v>153120</v>
      </c>
      <c r="L4428">
        <v>152220</v>
      </c>
      <c r="M4428">
        <v>155520</v>
      </c>
      <c r="N4428">
        <v>162000</v>
      </c>
      <c r="O4428">
        <v>172020</v>
      </c>
      <c r="P4428">
        <v>180060</v>
      </c>
      <c r="Q4428">
        <v>187380</v>
      </c>
      <c r="R4428">
        <v>190140</v>
      </c>
      <c r="S4428">
        <v>193320</v>
      </c>
      <c r="T4428">
        <v>202860</v>
      </c>
      <c r="U4428">
        <v>199740</v>
      </c>
      <c r="V4428">
        <v>210180</v>
      </c>
      <c r="W4428">
        <v>217320</v>
      </c>
      <c r="X4428">
        <v>220620</v>
      </c>
      <c r="Y4428">
        <v>217740</v>
      </c>
      <c r="Z4428">
        <v>217380</v>
      </c>
      <c r="AA4428">
        <v>217920</v>
      </c>
      <c r="AB4428">
        <v>216420</v>
      </c>
      <c r="AC4428">
        <v>216480</v>
      </c>
      <c r="AD4428">
        <v>215100</v>
      </c>
      <c r="AE4428">
        <v>211260</v>
      </c>
      <c r="AF4428">
        <v>211560</v>
      </c>
    </row>
    <row r="4429" spans="1:32">
      <c r="A4429" t="s">
        <v>10032</v>
      </c>
      <c r="B4429" t="s">
        <v>19</v>
      </c>
      <c r="C4429">
        <v>0</v>
      </c>
      <c r="D4429">
        <v>0</v>
      </c>
      <c r="E4429">
        <v>0</v>
      </c>
      <c r="F4429">
        <v>0</v>
      </c>
      <c r="G4429">
        <v>0</v>
      </c>
      <c r="H4429">
        <v>0</v>
      </c>
      <c r="I4429">
        <v>0</v>
      </c>
      <c r="J4429">
        <v>0</v>
      </c>
      <c r="K4429">
        <v>0</v>
      </c>
      <c r="L4429">
        <v>0</v>
      </c>
      <c r="M4429">
        <v>0</v>
      </c>
      <c r="N4429">
        <v>0</v>
      </c>
      <c r="O4429">
        <v>0</v>
      </c>
      <c r="P4429">
        <v>0</v>
      </c>
      <c r="Q4429">
        <v>0</v>
      </c>
      <c r="R4429">
        <v>0</v>
      </c>
      <c r="S4429">
        <v>0</v>
      </c>
      <c r="T4429">
        <v>0</v>
      </c>
      <c r="U4429">
        <v>0</v>
      </c>
      <c r="V4429">
        <v>0</v>
      </c>
      <c r="W4429">
        <v>0</v>
      </c>
      <c r="X4429">
        <v>0</v>
      </c>
      <c r="Y4429">
        <v>0</v>
      </c>
      <c r="Z4429">
        <v>0</v>
      </c>
      <c r="AA4429">
        <v>0</v>
      </c>
      <c r="AB4429">
        <v>0</v>
      </c>
      <c r="AC4429">
        <v>0</v>
      </c>
      <c r="AD4429">
        <v>0</v>
      </c>
      <c r="AE4429">
        <v>0</v>
      </c>
      <c r="AF4429">
        <v>0</v>
      </c>
    </row>
    <row r="4430" spans="1:32">
      <c r="A4430" t="s">
        <v>10033</v>
      </c>
      <c r="B4430" t="s">
        <v>19</v>
      </c>
      <c r="C4430" s="2">
        <v>32626600000</v>
      </c>
      <c r="D4430" s="2">
        <v>85141200000</v>
      </c>
      <c r="E4430" s="2">
        <v>70440200000</v>
      </c>
      <c r="F4430" s="2">
        <v>67394600000</v>
      </c>
      <c r="G4430" s="2">
        <v>64608100000</v>
      </c>
      <c r="H4430" s="2">
        <v>61666100000</v>
      </c>
      <c r="I4430" s="2">
        <v>58385800000</v>
      </c>
      <c r="J4430" s="2">
        <v>55318800000</v>
      </c>
      <c r="K4430" s="2">
        <v>52539500000</v>
      </c>
      <c r="L4430" s="2">
        <v>50047700000</v>
      </c>
      <c r="M4430" s="2">
        <v>47872600000</v>
      </c>
      <c r="N4430" s="2">
        <v>46024200000</v>
      </c>
      <c r="O4430" s="2">
        <v>44582900000</v>
      </c>
      <c r="P4430" s="2">
        <v>43471700000</v>
      </c>
      <c r="Q4430" s="2">
        <v>42676700000</v>
      </c>
      <c r="R4430" s="2">
        <v>42035400000</v>
      </c>
      <c r="S4430" s="2">
        <v>41402900000</v>
      </c>
      <c r="T4430" s="2">
        <v>40772200000</v>
      </c>
      <c r="U4430" s="2">
        <v>40151300000</v>
      </c>
      <c r="V4430" s="2">
        <v>39537000000</v>
      </c>
      <c r="W4430" s="2">
        <v>38922700000</v>
      </c>
      <c r="X4430" s="2">
        <v>38318900000</v>
      </c>
      <c r="Y4430" s="2">
        <v>37721300000</v>
      </c>
      <c r="Z4430" s="2">
        <v>37141400000</v>
      </c>
      <c r="AA4430" s="2">
        <v>36566600000</v>
      </c>
      <c r="AB4430" s="2">
        <v>36002900000</v>
      </c>
      <c r="AC4430" s="2">
        <v>35451300000</v>
      </c>
      <c r="AD4430" s="2">
        <v>34903800000</v>
      </c>
      <c r="AE4430" s="2">
        <v>34366600000</v>
      </c>
      <c r="AF4430" s="2">
        <v>33843400000</v>
      </c>
    </row>
    <row r="4431" spans="1:32">
      <c r="A4431" t="s">
        <v>10034</v>
      </c>
      <c r="B4431" t="s">
        <v>19</v>
      </c>
      <c r="C4431">
        <v>605178</v>
      </c>
      <c r="D4431" s="2">
        <v>1579250</v>
      </c>
      <c r="E4431" s="2">
        <v>1306570</v>
      </c>
      <c r="F4431" s="2">
        <v>1250080</v>
      </c>
      <c r="G4431" s="2">
        <v>1198390</v>
      </c>
      <c r="H4431" s="2">
        <v>1143820</v>
      </c>
      <c r="I4431" s="2">
        <v>1082980</v>
      </c>
      <c r="J4431" s="2">
        <v>1026090</v>
      </c>
      <c r="K4431">
        <v>974534</v>
      </c>
      <c r="L4431">
        <v>928315</v>
      </c>
      <c r="M4431">
        <v>887970</v>
      </c>
      <c r="N4431">
        <v>853685</v>
      </c>
      <c r="O4431">
        <v>826950</v>
      </c>
      <c r="P4431">
        <v>806340</v>
      </c>
      <c r="Q4431">
        <v>791594</v>
      </c>
      <c r="R4431">
        <v>779698</v>
      </c>
      <c r="S4431">
        <v>767967</v>
      </c>
      <c r="T4431">
        <v>756267</v>
      </c>
      <c r="U4431">
        <v>744751</v>
      </c>
      <c r="V4431">
        <v>733356</v>
      </c>
      <c r="W4431">
        <v>721963</v>
      </c>
      <c r="X4431">
        <v>710762</v>
      </c>
      <c r="Y4431">
        <v>699676</v>
      </c>
      <c r="Z4431">
        <v>688920</v>
      </c>
      <c r="AA4431">
        <v>678260</v>
      </c>
      <c r="AB4431">
        <v>667804</v>
      </c>
      <c r="AC4431">
        <v>657572</v>
      </c>
      <c r="AD4431">
        <v>647417</v>
      </c>
      <c r="AE4431">
        <v>637451</v>
      </c>
      <c r="AF4431">
        <v>627748</v>
      </c>
    </row>
    <row r="4432" spans="1:32">
      <c r="A4432" t="s">
        <v>10035</v>
      </c>
      <c r="B4432" t="s">
        <v>19</v>
      </c>
      <c r="C4432" s="2">
        <v>2982440</v>
      </c>
      <c r="D4432" s="2">
        <v>7782880</v>
      </c>
      <c r="E4432" s="2">
        <v>6439040</v>
      </c>
      <c r="F4432" s="2">
        <v>6160640</v>
      </c>
      <c r="G4432" s="2">
        <v>5905920</v>
      </c>
      <c r="H4432" s="2">
        <v>5636990</v>
      </c>
      <c r="I4432" s="2">
        <v>5337130</v>
      </c>
      <c r="J4432" s="2">
        <v>5056770</v>
      </c>
      <c r="K4432" s="2">
        <v>4802710</v>
      </c>
      <c r="L4432" s="2">
        <v>4574930</v>
      </c>
      <c r="M4432" s="2">
        <v>4376110</v>
      </c>
      <c r="N4432" s="2">
        <v>4207140</v>
      </c>
      <c r="O4432" s="2">
        <v>4075380</v>
      </c>
      <c r="P4432" s="2">
        <v>3973810</v>
      </c>
      <c r="Q4432" s="2">
        <v>3901140</v>
      </c>
      <c r="R4432" s="2">
        <v>3842520</v>
      </c>
      <c r="S4432" s="2">
        <v>3784700</v>
      </c>
      <c r="T4432" s="2">
        <v>3727050</v>
      </c>
      <c r="U4432" s="2">
        <v>3670290</v>
      </c>
      <c r="V4432" s="2">
        <v>3614130</v>
      </c>
      <c r="W4432" s="2">
        <v>3557980</v>
      </c>
      <c r="X4432" s="2">
        <v>3502790</v>
      </c>
      <c r="Y4432" s="2">
        <v>3448150</v>
      </c>
      <c r="Z4432" s="2">
        <v>3395150</v>
      </c>
      <c r="AA4432" s="2">
        <v>3342610</v>
      </c>
      <c r="AB4432" s="2">
        <v>3291080</v>
      </c>
      <c r="AC4432" s="2">
        <v>3240660</v>
      </c>
      <c r="AD4432" s="2">
        <v>3190610</v>
      </c>
      <c r="AE4432" s="2">
        <v>3141500</v>
      </c>
      <c r="AF4432" s="2">
        <v>3093680</v>
      </c>
    </row>
    <row r="4433" spans="1:32">
      <c r="A4433" t="s">
        <v>10036</v>
      </c>
      <c r="B4433" t="s">
        <v>19</v>
      </c>
      <c r="C4433" s="2">
        <v>8857400</v>
      </c>
      <c r="D4433" s="2">
        <v>23114000</v>
      </c>
      <c r="E4433" s="2">
        <v>19123000</v>
      </c>
      <c r="F4433" s="2">
        <v>18296100</v>
      </c>
      <c r="G4433" s="2">
        <v>17539700</v>
      </c>
      <c r="H4433" s="2">
        <v>16741000</v>
      </c>
      <c r="I4433" s="2">
        <v>15850500</v>
      </c>
      <c r="J4433" s="2">
        <v>15017800</v>
      </c>
      <c r="K4433" s="2">
        <v>14263300</v>
      </c>
      <c r="L4433" s="2">
        <v>13586900</v>
      </c>
      <c r="M4433" s="2">
        <v>12996400</v>
      </c>
      <c r="N4433" s="2">
        <v>12494600</v>
      </c>
      <c r="O4433" s="2">
        <v>12103300</v>
      </c>
      <c r="P4433" s="2">
        <v>11801600</v>
      </c>
      <c r="Q4433" s="2">
        <v>11585800</v>
      </c>
      <c r="R4433" s="2">
        <v>11411700</v>
      </c>
      <c r="S4433" s="2">
        <v>11240000</v>
      </c>
      <c r="T4433" s="2">
        <v>11068800</v>
      </c>
      <c r="U4433" s="2">
        <v>10900200</v>
      </c>
      <c r="V4433" s="2">
        <v>10733400</v>
      </c>
      <c r="W4433" s="2">
        <v>10566700</v>
      </c>
      <c r="X4433" s="2">
        <v>10402700</v>
      </c>
      <c r="Y4433" s="2">
        <v>10240500</v>
      </c>
      <c r="Z4433" s="2">
        <v>10083100</v>
      </c>
      <c r="AA4433" s="2">
        <v>9927040</v>
      </c>
      <c r="AB4433" s="2">
        <v>9774010</v>
      </c>
      <c r="AC4433" s="2">
        <v>9624250</v>
      </c>
      <c r="AD4433" s="2">
        <v>9475620</v>
      </c>
      <c r="AE4433" s="2">
        <v>9329760</v>
      </c>
      <c r="AF4433" s="2">
        <v>9187740</v>
      </c>
    </row>
    <row r="4434" spans="1:32">
      <c r="A4434" t="s">
        <v>10037</v>
      </c>
      <c r="B4434" t="s">
        <v>19</v>
      </c>
      <c r="C4434">
        <v>627769</v>
      </c>
      <c r="D4434" s="2">
        <v>1638200</v>
      </c>
      <c r="E4434" s="2">
        <v>1355340</v>
      </c>
      <c r="F4434" s="2">
        <v>1296740</v>
      </c>
      <c r="G4434" s="2">
        <v>1243120</v>
      </c>
      <c r="H4434" s="2">
        <v>1186520</v>
      </c>
      <c r="I4434" s="2">
        <v>1123400</v>
      </c>
      <c r="J4434" s="2">
        <v>1064390</v>
      </c>
      <c r="K4434" s="2">
        <v>1010910</v>
      </c>
      <c r="L4434">
        <v>962968</v>
      </c>
      <c r="M4434">
        <v>921118</v>
      </c>
      <c r="N4434">
        <v>885553</v>
      </c>
      <c r="O4434">
        <v>857819</v>
      </c>
      <c r="P4434">
        <v>836440</v>
      </c>
      <c r="Q4434">
        <v>821144</v>
      </c>
      <c r="R4434">
        <v>808803</v>
      </c>
      <c r="S4434">
        <v>796635</v>
      </c>
      <c r="T4434">
        <v>784498</v>
      </c>
      <c r="U4434">
        <v>772552</v>
      </c>
      <c r="V4434">
        <v>760731</v>
      </c>
      <c r="W4434">
        <v>748913</v>
      </c>
      <c r="X4434">
        <v>737294</v>
      </c>
      <c r="Y4434">
        <v>725795</v>
      </c>
      <c r="Z4434">
        <v>714637</v>
      </c>
      <c r="AA4434">
        <v>703579</v>
      </c>
      <c r="AB4434">
        <v>692733</v>
      </c>
      <c r="AC4434">
        <v>682119</v>
      </c>
      <c r="AD4434">
        <v>671585</v>
      </c>
      <c r="AE4434">
        <v>661247</v>
      </c>
      <c r="AF4434">
        <v>651181</v>
      </c>
    </row>
    <row r="4435" spans="1:32">
      <c r="A4435" t="s">
        <v>10038</v>
      </c>
      <c r="B4435" t="s">
        <v>19</v>
      </c>
      <c r="C4435">
        <v>563037</v>
      </c>
      <c r="D4435" s="2">
        <v>1469280</v>
      </c>
      <c r="E4435" s="2">
        <v>1215590</v>
      </c>
      <c r="F4435" s="2">
        <v>1163030</v>
      </c>
      <c r="G4435" s="2">
        <v>1114940</v>
      </c>
      <c r="H4435" s="2">
        <v>1064170</v>
      </c>
      <c r="I4435" s="2">
        <v>1007560</v>
      </c>
      <c r="J4435">
        <v>954636</v>
      </c>
      <c r="K4435">
        <v>906673</v>
      </c>
      <c r="L4435">
        <v>863673</v>
      </c>
      <c r="M4435">
        <v>826138</v>
      </c>
      <c r="N4435">
        <v>794240</v>
      </c>
      <c r="O4435">
        <v>769366</v>
      </c>
      <c r="P4435">
        <v>750191</v>
      </c>
      <c r="Q4435">
        <v>736472</v>
      </c>
      <c r="R4435">
        <v>725404</v>
      </c>
      <c r="S4435">
        <v>714490</v>
      </c>
      <c r="T4435">
        <v>703605</v>
      </c>
      <c r="U4435">
        <v>692891</v>
      </c>
      <c r="V4435">
        <v>682289</v>
      </c>
      <c r="W4435">
        <v>671689</v>
      </c>
      <c r="X4435">
        <v>661269</v>
      </c>
      <c r="Y4435">
        <v>650955</v>
      </c>
      <c r="Z4435">
        <v>640948</v>
      </c>
      <c r="AA4435">
        <v>631030</v>
      </c>
      <c r="AB4435">
        <v>621303</v>
      </c>
      <c r="AC4435">
        <v>611783</v>
      </c>
      <c r="AD4435">
        <v>602335</v>
      </c>
      <c r="AE4435">
        <v>593063</v>
      </c>
      <c r="AF4435">
        <v>584035</v>
      </c>
    </row>
    <row r="4436" spans="1:32">
      <c r="A4436" t="s">
        <v>10039</v>
      </c>
      <c r="B4436" t="s">
        <v>19</v>
      </c>
      <c r="C4436" s="2">
        <v>1460590</v>
      </c>
      <c r="D4436" s="2">
        <v>3811520</v>
      </c>
      <c r="E4436" s="2">
        <v>3153400</v>
      </c>
      <c r="F4436" s="2">
        <v>3017050</v>
      </c>
      <c r="G4436" s="2">
        <v>2892310</v>
      </c>
      <c r="H4436" s="2">
        <v>2760600</v>
      </c>
      <c r="I4436" s="2">
        <v>2613760</v>
      </c>
      <c r="J4436" s="2">
        <v>2476460</v>
      </c>
      <c r="K4436" s="2">
        <v>2352030</v>
      </c>
      <c r="L4436" s="2">
        <v>2240480</v>
      </c>
      <c r="M4436" s="2">
        <v>2143110</v>
      </c>
      <c r="N4436" s="2">
        <v>2060370</v>
      </c>
      <c r="O4436" s="2">
        <v>1995840</v>
      </c>
      <c r="P4436" s="2">
        <v>1946100</v>
      </c>
      <c r="Q4436" s="2">
        <v>1910510</v>
      </c>
      <c r="R4436" s="2">
        <v>1881800</v>
      </c>
      <c r="S4436" s="2">
        <v>1853480</v>
      </c>
      <c r="T4436" s="2">
        <v>1825250</v>
      </c>
      <c r="U4436" s="2">
        <v>1797450</v>
      </c>
      <c r="V4436" s="2">
        <v>1769950</v>
      </c>
      <c r="W4436" s="2">
        <v>1742450</v>
      </c>
      <c r="X4436" s="2">
        <v>1715420</v>
      </c>
      <c r="Y4436" s="2">
        <v>1688670</v>
      </c>
      <c r="Z4436" s="2">
        <v>1662710</v>
      </c>
      <c r="AA4436" s="2">
        <v>1636980</v>
      </c>
      <c r="AB4436" s="2">
        <v>1611740</v>
      </c>
      <c r="AC4436" s="2">
        <v>1587050</v>
      </c>
      <c r="AD4436" s="2">
        <v>1562540</v>
      </c>
      <c r="AE4436" s="2">
        <v>1538490</v>
      </c>
      <c r="AF4436" s="2">
        <v>1515070</v>
      </c>
    </row>
    <row r="4437" spans="1:32">
      <c r="A4437" t="s">
        <v>10040</v>
      </c>
      <c r="B4437" t="s">
        <v>19</v>
      </c>
      <c r="C4437">
        <v>147276</v>
      </c>
      <c r="D4437">
        <v>384326</v>
      </c>
      <c r="E4437">
        <v>317966</v>
      </c>
      <c r="F4437">
        <v>304218</v>
      </c>
      <c r="G4437">
        <v>291640</v>
      </c>
      <c r="H4437">
        <v>278360</v>
      </c>
      <c r="I4437">
        <v>263553</v>
      </c>
      <c r="J4437">
        <v>249708</v>
      </c>
      <c r="K4437">
        <v>237162</v>
      </c>
      <c r="L4437">
        <v>225914</v>
      </c>
      <c r="M4437">
        <v>216096</v>
      </c>
      <c r="N4437">
        <v>207752</v>
      </c>
      <c r="O4437">
        <v>201246</v>
      </c>
      <c r="P4437">
        <v>196231</v>
      </c>
      <c r="Q4437">
        <v>192642</v>
      </c>
      <c r="R4437">
        <v>189747</v>
      </c>
      <c r="S4437">
        <v>186892</v>
      </c>
      <c r="T4437">
        <v>184045</v>
      </c>
      <c r="U4437">
        <v>181242</v>
      </c>
      <c r="V4437">
        <v>178469</v>
      </c>
      <c r="W4437">
        <v>175697</v>
      </c>
      <c r="X4437">
        <v>172971</v>
      </c>
      <c r="Y4437">
        <v>170273</v>
      </c>
      <c r="Z4437">
        <v>167655</v>
      </c>
      <c r="AA4437">
        <v>165061</v>
      </c>
      <c r="AB4437">
        <v>162517</v>
      </c>
      <c r="AC4437">
        <v>160027</v>
      </c>
      <c r="AD4437">
        <v>157555</v>
      </c>
      <c r="AE4437">
        <v>155130</v>
      </c>
      <c r="AF4437">
        <v>152769</v>
      </c>
    </row>
    <row r="4438" spans="1:32">
      <c r="A4438" t="s">
        <v>10041</v>
      </c>
      <c r="B4438" t="s">
        <v>19</v>
      </c>
      <c r="C4438">
        <v>96880.6</v>
      </c>
      <c r="D4438">
        <v>252816</v>
      </c>
      <c r="E4438">
        <v>209163</v>
      </c>
      <c r="F4438">
        <v>200120</v>
      </c>
      <c r="G4438">
        <v>191845</v>
      </c>
      <c r="H4438">
        <v>183110</v>
      </c>
      <c r="I4438">
        <v>173369</v>
      </c>
      <c r="J4438">
        <v>164262</v>
      </c>
      <c r="K4438">
        <v>156009</v>
      </c>
      <c r="L4438">
        <v>148610</v>
      </c>
      <c r="M4438">
        <v>142152</v>
      </c>
      <c r="N4438">
        <v>136663</v>
      </c>
      <c r="O4438">
        <v>132383</v>
      </c>
      <c r="P4438">
        <v>129084</v>
      </c>
      <c r="Q4438">
        <v>126723</v>
      </c>
      <c r="R4438">
        <v>124819</v>
      </c>
      <c r="S4438">
        <v>122941</v>
      </c>
      <c r="T4438">
        <v>121068</v>
      </c>
      <c r="U4438">
        <v>119224</v>
      </c>
      <c r="V4438">
        <v>117400</v>
      </c>
      <c r="W4438">
        <v>115576</v>
      </c>
      <c r="X4438">
        <v>113783</v>
      </c>
      <c r="Y4438">
        <v>112009</v>
      </c>
      <c r="Z4438">
        <v>110287</v>
      </c>
      <c r="AA4438">
        <v>108580</v>
      </c>
      <c r="AB4438">
        <v>106906</v>
      </c>
      <c r="AC4438">
        <v>105268</v>
      </c>
      <c r="AD4438">
        <v>103643</v>
      </c>
      <c r="AE4438">
        <v>102047</v>
      </c>
      <c r="AF4438">
        <v>100494</v>
      </c>
    </row>
    <row r="4439" spans="1:32">
      <c r="A4439" t="s">
        <v>10042</v>
      </c>
      <c r="B4439" t="s">
        <v>19</v>
      </c>
      <c r="C4439" s="2">
        <v>1303330</v>
      </c>
      <c r="D4439" s="2">
        <v>3401110</v>
      </c>
      <c r="E4439" s="2">
        <v>2813860</v>
      </c>
      <c r="F4439" s="2">
        <v>2692190</v>
      </c>
      <c r="G4439" s="2">
        <v>2580880</v>
      </c>
      <c r="H4439" s="2">
        <v>2463360</v>
      </c>
      <c r="I4439" s="2">
        <v>2332320</v>
      </c>
      <c r="J4439" s="2">
        <v>2209810</v>
      </c>
      <c r="K4439" s="2">
        <v>2098780</v>
      </c>
      <c r="L4439" s="2">
        <v>1999240</v>
      </c>
      <c r="M4439" s="2">
        <v>1912360</v>
      </c>
      <c r="N4439" s="2">
        <v>1838520</v>
      </c>
      <c r="O4439" s="2">
        <v>1780940</v>
      </c>
      <c r="P4439" s="2">
        <v>1736550</v>
      </c>
      <c r="Q4439" s="2">
        <v>1704800</v>
      </c>
      <c r="R4439" s="2">
        <v>1679180</v>
      </c>
      <c r="S4439" s="2">
        <v>1653910</v>
      </c>
      <c r="T4439" s="2">
        <v>1628720</v>
      </c>
      <c r="U4439" s="2">
        <v>1603910</v>
      </c>
      <c r="V4439" s="2">
        <v>1579370</v>
      </c>
      <c r="W4439" s="2">
        <v>1554840</v>
      </c>
      <c r="X4439" s="2">
        <v>1530710</v>
      </c>
      <c r="Y4439" s="2">
        <v>1506840</v>
      </c>
      <c r="Z4439" s="2">
        <v>1483680</v>
      </c>
      <c r="AA4439" s="2">
        <v>1460720</v>
      </c>
      <c r="AB4439" s="2">
        <v>1438200</v>
      </c>
      <c r="AC4439" s="2">
        <v>1416160</v>
      </c>
      <c r="AD4439" s="2">
        <v>1394290</v>
      </c>
      <c r="AE4439" s="2">
        <v>1372830</v>
      </c>
      <c r="AF4439" s="2">
        <v>1351930</v>
      </c>
    </row>
    <row r="4440" spans="1:32">
      <c r="A4440" t="s">
        <v>10043</v>
      </c>
      <c r="B4440" t="s">
        <v>19</v>
      </c>
      <c r="C4440">
        <v>260665</v>
      </c>
      <c r="D4440">
        <v>680223</v>
      </c>
      <c r="E4440">
        <v>562771</v>
      </c>
      <c r="F4440">
        <v>538439</v>
      </c>
      <c r="G4440">
        <v>516176</v>
      </c>
      <c r="H4440">
        <v>492672</v>
      </c>
      <c r="I4440">
        <v>466465</v>
      </c>
      <c r="J4440">
        <v>441961</v>
      </c>
      <c r="K4440">
        <v>419756</v>
      </c>
      <c r="L4440">
        <v>399848</v>
      </c>
      <c r="M4440">
        <v>382471</v>
      </c>
      <c r="N4440">
        <v>367703</v>
      </c>
      <c r="O4440">
        <v>356188</v>
      </c>
      <c r="P4440">
        <v>347311</v>
      </c>
      <c r="Q4440">
        <v>340959</v>
      </c>
      <c r="R4440">
        <v>335835</v>
      </c>
      <c r="S4440">
        <v>330783</v>
      </c>
      <c r="T4440">
        <v>325743</v>
      </c>
      <c r="U4440">
        <v>320783</v>
      </c>
      <c r="V4440">
        <v>315875</v>
      </c>
      <c r="W4440">
        <v>310967</v>
      </c>
      <c r="X4440">
        <v>306143</v>
      </c>
      <c r="Y4440">
        <v>301368</v>
      </c>
      <c r="Z4440">
        <v>296735</v>
      </c>
      <c r="AA4440">
        <v>292144</v>
      </c>
      <c r="AB4440">
        <v>287640</v>
      </c>
      <c r="AC4440">
        <v>283233</v>
      </c>
      <c r="AD4440">
        <v>278859</v>
      </c>
      <c r="AE4440">
        <v>274566</v>
      </c>
      <c r="AF4440">
        <v>270387</v>
      </c>
    </row>
    <row r="4441" spans="1:32">
      <c r="A4441" t="s">
        <v>10044</v>
      </c>
      <c r="B4441" t="s">
        <v>19</v>
      </c>
      <c r="C4441">
        <v>0</v>
      </c>
      <c r="D4441">
        <v>0</v>
      </c>
      <c r="E4441">
        <v>0</v>
      </c>
      <c r="F4441">
        <v>0</v>
      </c>
      <c r="G4441">
        <v>0</v>
      </c>
      <c r="H4441">
        <v>0</v>
      </c>
      <c r="I4441">
        <v>0</v>
      </c>
      <c r="J4441">
        <v>0</v>
      </c>
      <c r="K4441">
        <v>0</v>
      </c>
      <c r="L4441">
        <v>0</v>
      </c>
      <c r="M4441">
        <v>0</v>
      </c>
      <c r="N4441">
        <v>0</v>
      </c>
      <c r="O4441">
        <v>0</v>
      </c>
      <c r="P4441">
        <v>0</v>
      </c>
      <c r="Q4441">
        <v>0</v>
      </c>
      <c r="R4441">
        <v>0</v>
      </c>
      <c r="S4441">
        <v>0</v>
      </c>
      <c r="T4441">
        <v>0</v>
      </c>
      <c r="U4441">
        <v>0</v>
      </c>
      <c r="V4441">
        <v>0</v>
      </c>
      <c r="W4441">
        <v>0</v>
      </c>
      <c r="X4441">
        <v>0</v>
      </c>
      <c r="Y4441">
        <v>0</v>
      </c>
      <c r="Z4441">
        <v>0</v>
      </c>
      <c r="AA4441">
        <v>0</v>
      </c>
      <c r="AB4441">
        <v>0</v>
      </c>
      <c r="AC4441">
        <v>0</v>
      </c>
      <c r="AD4441">
        <v>0</v>
      </c>
      <c r="AE4441">
        <v>0</v>
      </c>
      <c r="AF4441">
        <v>0</v>
      </c>
    </row>
    <row r="4442" spans="1:32">
      <c r="A4442" t="s">
        <v>10045</v>
      </c>
      <c r="B4442" t="s">
        <v>19</v>
      </c>
      <c r="C4442">
        <v>0</v>
      </c>
      <c r="D4442">
        <v>0</v>
      </c>
      <c r="E4442">
        <v>0</v>
      </c>
      <c r="F4442">
        <v>0</v>
      </c>
      <c r="G4442">
        <v>0</v>
      </c>
      <c r="H4442">
        <v>0</v>
      </c>
      <c r="I4442">
        <v>0</v>
      </c>
      <c r="J4442">
        <v>0</v>
      </c>
      <c r="K4442">
        <v>0</v>
      </c>
      <c r="L4442">
        <v>0</v>
      </c>
      <c r="M4442">
        <v>0</v>
      </c>
      <c r="N4442">
        <v>0</v>
      </c>
      <c r="O4442">
        <v>0</v>
      </c>
      <c r="P4442">
        <v>0</v>
      </c>
      <c r="Q4442">
        <v>0</v>
      </c>
      <c r="R4442">
        <v>0</v>
      </c>
      <c r="S4442">
        <v>0</v>
      </c>
      <c r="T4442">
        <v>0</v>
      </c>
      <c r="U4442">
        <v>0</v>
      </c>
      <c r="V4442">
        <v>0</v>
      </c>
      <c r="W4442">
        <v>0</v>
      </c>
      <c r="X4442">
        <v>0</v>
      </c>
      <c r="Y4442">
        <v>0</v>
      </c>
      <c r="Z4442">
        <v>0</v>
      </c>
      <c r="AA4442">
        <v>0</v>
      </c>
      <c r="AB4442">
        <v>0</v>
      </c>
      <c r="AC4442">
        <v>0</v>
      </c>
      <c r="AD4442">
        <v>0</v>
      </c>
      <c r="AE4442">
        <v>0</v>
      </c>
      <c r="AF4442">
        <v>0</v>
      </c>
    </row>
    <row r="4443" spans="1:32">
      <c r="A4443" t="s">
        <v>10046</v>
      </c>
      <c r="B4443" t="s">
        <v>19</v>
      </c>
      <c r="C4443">
        <v>0</v>
      </c>
      <c r="D4443">
        <v>0</v>
      </c>
      <c r="E4443">
        <v>0</v>
      </c>
      <c r="F4443">
        <v>0</v>
      </c>
      <c r="G4443">
        <v>0</v>
      </c>
      <c r="H4443">
        <v>0</v>
      </c>
      <c r="I4443">
        <v>0</v>
      </c>
      <c r="J4443">
        <v>0</v>
      </c>
      <c r="K4443">
        <v>0</v>
      </c>
      <c r="L4443">
        <v>0</v>
      </c>
      <c r="M4443">
        <v>0</v>
      </c>
      <c r="N4443">
        <v>0</v>
      </c>
      <c r="O4443">
        <v>0</v>
      </c>
      <c r="P4443">
        <v>0</v>
      </c>
      <c r="Q4443">
        <v>0</v>
      </c>
      <c r="R4443">
        <v>0</v>
      </c>
      <c r="S4443">
        <v>0</v>
      </c>
      <c r="T4443">
        <v>0</v>
      </c>
      <c r="U4443">
        <v>0</v>
      </c>
      <c r="V4443">
        <v>0</v>
      </c>
      <c r="W4443">
        <v>0</v>
      </c>
      <c r="X4443">
        <v>0</v>
      </c>
      <c r="Y4443">
        <v>0</v>
      </c>
      <c r="Z4443">
        <v>0</v>
      </c>
      <c r="AA4443">
        <v>0</v>
      </c>
      <c r="AB4443">
        <v>0</v>
      </c>
      <c r="AC4443">
        <v>0</v>
      </c>
      <c r="AD4443">
        <v>0</v>
      </c>
      <c r="AE4443">
        <v>0</v>
      </c>
      <c r="AF4443">
        <v>0</v>
      </c>
    </row>
    <row r="4444" spans="1:32">
      <c r="A4444" t="s">
        <v>10047</v>
      </c>
      <c r="B4444" t="s">
        <v>19</v>
      </c>
      <c r="C4444">
        <v>0</v>
      </c>
      <c r="D4444">
        <v>0</v>
      </c>
      <c r="E4444">
        <v>0</v>
      </c>
      <c r="F4444">
        <v>0</v>
      </c>
      <c r="G4444">
        <v>0</v>
      </c>
      <c r="H4444">
        <v>0</v>
      </c>
      <c r="I4444">
        <v>0</v>
      </c>
      <c r="J4444">
        <v>0</v>
      </c>
      <c r="K4444">
        <v>0</v>
      </c>
      <c r="L4444">
        <v>0</v>
      </c>
      <c r="M4444">
        <v>0</v>
      </c>
      <c r="N4444">
        <v>0</v>
      </c>
      <c r="O4444">
        <v>0</v>
      </c>
      <c r="P4444">
        <v>0</v>
      </c>
      <c r="Q4444">
        <v>0</v>
      </c>
      <c r="R4444">
        <v>0</v>
      </c>
      <c r="S4444">
        <v>0</v>
      </c>
      <c r="T4444">
        <v>0</v>
      </c>
      <c r="U4444">
        <v>0</v>
      </c>
      <c r="V4444">
        <v>0</v>
      </c>
      <c r="W4444">
        <v>0</v>
      </c>
      <c r="X4444">
        <v>0</v>
      </c>
      <c r="Y4444">
        <v>0</v>
      </c>
      <c r="Z4444">
        <v>0</v>
      </c>
      <c r="AA4444">
        <v>0</v>
      </c>
      <c r="AB4444">
        <v>0</v>
      </c>
      <c r="AC4444">
        <v>0</v>
      </c>
      <c r="AD4444">
        <v>0</v>
      </c>
      <c r="AE4444">
        <v>0</v>
      </c>
      <c r="AF4444">
        <v>0</v>
      </c>
    </row>
    <row r="4445" spans="1:32">
      <c r="A4445" t="s">
        <v>10048</v>
      </c>
      <c r="B4445" t="s">
        <v>19</v>
      </c>
      <c r="C4445">
        <v>0</v>
      </c>
      <c r="D4445">
        <v>0</v>
      </c>
      <c r="E4445">
        <v>0</v>
      </c>
      <c r="F4445">
        <v>0</v>
      </c>
      <c r="G4445">
        <v>0</v>
      </c>
      <c r="H4445">
        <v>0</v>
      </c>
      <c r="I4445">
        <v>0</v>
      </c>
      <c r="J4445">
        <v>0</v>
      </c>
      <c r="K4445">
        <v>0</v>
      </c>
      <c r="L4445">
        <v>0</v>
      </c>
      <c r="M4445">
        <v>0</v>
      </c>
      <c r="N4445">
        <v>0</v>
      </c>
      <c r="O4445">
        <v>0</v>
      </c>
      <c r="P4445">
        <v>0</v>
      </c>
      <c r="Q4445">
        <v>0</v>
      </c>
      <c r="R4445">
        <v>0</v>
      </c>
      <c r="S4445">
        <v>0</v>
      </c>
      <c r="T4445">
        <v>0</v>
      </c>
      <c r="U4445">
        <v>0</v>
      </c>
      <c r="V4445">
        <v>0</v>
      </c>
      <c r="W4445">
        <v>0</v>
      </c>
      <c r="X4445">
        <v>0</v>
      </c>
      <c r="Y4445">
        <v>0</v>
      </c>
      <c r="Z4445">
        <v>0</v>
      </c>
      <c r="AA4445">
        <v>0</v>
      </c>
      <c r="AB4445">
        <v>0</v>
      </c>
      <c r="AC4445">
        <v>0</v>
      </c>
      <c r="AD4445">
        <v>0</v>
      </c>
      <c r="AE4445">
        <v>0</v>
      </c>
      <c r="AF4445">
        <v>0</v>
      </c>
    </row>
    <row r="4446" spans="1:32">
      <c r="A4446" t="s">
        <v>10049</v>
      </c>
      <c r="B4446" t="s">
        <v>19</v>
      </c>
      <c r="C4446">
        <v>0</v>
      </c>
      <c r="D4446">
        <v>0</v>
      </c>
      <c r="E4446">
        <v>0</v>
      </c>
      <c r="F4446">
        <v>0</v>
      </c>
      <c r="G4446">
        <v>0</v>
      </c>
      <c r="H4446">
        <v>0</v>
      </c>
      <c r="I4446">
        <v>0</v>
      </c>
      <c r="J4446">
        <v>0</v>
      </c>
      <c r="K4446">
        <v>0</v>
      </c>
      <c r="L4446">
        <v>0</v>
      </c>
      <c r="M4446">
        <v>0</v>
      </c>
      <c r="N4446">
        <v>0</v>
      </c>
      <c r="O4446">
        <v>0</v>
      </c>
      <c r="P4446">
        <v>0</v>
      </c>
      <c r="Q4446">
        <v>0</v>
      </c>
      <c r="R4446">
        <v>0</v>
      </c>
      <c r="S4446">
        <v>0</v>
      </c>
      <c r="T4446">
        <v>0</v>
      </c>
      <c r="U4446">
        <v>0</v>
      </c>
      <c r="V4446">
        <v>0</v>
      </c>
      <c r="W4446">
        <v>0</v>
      </c>
      <c r="X4446">
        <v>0</v>
      </c>
      <c r="Y4446">
        <v>0</v>
      </c>
      <c r="Z4446">
        <v>0</v>
      </c>
      <c r="AA4446">
        <v>0</v>
      </c>
      <c r="AB4446">
        <v>0</v>
      </c>
      <c r="AC4446">
        <v>0</v>
      </c>
      <c r="AD4446">
        <v>0</v>
      </c>
      <c r="AE4446">
        <v>0</v>
      </c>
      <c r="AF4446">
        <v>0</v>
      </c>
    </row>
    <row r="4447" spans="1:32">
      <c r="A4447" t="s">
        <v>10050</v>
      </c>
      <c r="B4447" t="s">
        <v>19</v>
      </c>
      <c r="C4447">
        <v>0</v>
      </c>
      <c r="D4447">
        <v>0</v>
      </c>
      <c r="E4447">
        <v>0</v>
      </c>
      <c r="F4447">
        <v>0</v>
      </c>
      <c r="G4447">
        <v>0</v>
      </c>
      <c r="H4447">
        <v>0</v>
      </c>
      <c r="I4447">
        <v>0</v>
      </c>
      <c r="J4447">
        <v>0</v>
      </c>
      <c r="K4447">
        <v>0</v>
      </c>
      <c r="L4447">
        <v>0</v>
      </c>
      <c r="M4447">
        <v>0</v>
      </c>
      <c r="N4447">
        <v>0</v>
      </c>
      <c r="O4447">
        <v>0</v>
      </c>
      <c r="P4447">
        <v>0</v>
      </c>
      <c r="Q4447">
        <v>0</v>
      </c>
      <c r="R4447">
        <v>0</v>
      </c>
      <c r="S4447">
        <v>0</v>
      </c>
      <c r="T4447">
        <v>0</v>
      </c>
      <c r="U4447">
        <v>0</v>
      </c>
      <c r="V4447">
        <v>0</v>
      </c>
      <c r="W4447">
        <v>0</v>
      </c>
      <c r="X4447">
        <v>0</v>
      </c>
      <c r="Y4447">
        <v>0</v>
      </c>
      <c r="Z4447">
        <v>0</v>
      </c>
      <c r="AA4447">
        <v>0</v>
      </c>
      <c r="AB4447">
        <v>0</v>
      </c>
      <c r="AC4447">
        <v>0</v>
      </c>
      <c r="AD4447">
        <v>0</v>
      </c>
      <c r="AE4447">
        <v>0</v>
      </c>
      <c r="AF4447">
        <v>0</v>
      </c>
    </row>
    <row r="4448" spans="1:32">
      <c r="A4448" t="s">
        <v>10051</v>
      </c>
      <c r="B4448" t="s">
        <v>19</v>
      </c>
      <c r="C4448">
        <v>0</v>
      </c>
      <c r="D4448">
        <v>0</v>
      </c>
      <c r="E4448">
        <v>0</v>
      </c>
      <c r="F4448">
        <v>0</v>
      </c>
      <c r="G4448">
        <v>0</v>
      </c>
      <c r="H4448">
        <v>0</v>
      </c>
      <c r="I4448">
        <v>0</v>
      </c>
      <c r="J4448">
        <v>0</v>
      </c>
      <c r="K4448">
        <v>0</v>
      </c>
      <c r="L4448">
        <v>0</v>
      </c>
      <c r="M4448">
        <v>0</v>
      </c>
      <c r="N4448">
        <v>0</v>
      </c>
      <c r="O4448">
        <v>0</v>
      </c>
      <c r="P4448">
        <v>0</v>
      </c>
      <c r="Q4448">
        <v>0</v>
      </c>
      <c r="R4448">
        <v>0</v>
      </c>
      <c r="S4448">
        <v>0</v>
      </c>
      <c r="T4448">
        <v>0</v>
      </c>
      <c r="U4448">
        <v>0</v>
      </c>
      <c r="V4448">
        <v>0</v>
      </c>
      <c r="W4448">
        <v>0</v>
      </c>
      <c r="X4448">
        <v>0</v>
      </c>
      <c r="Y4448">
        <v>0</v>
      </c>
      <c r="Z4448">
        <v>0</v>
      </c>
      <c r="AA4448">
        <v>0</v>
      </c>
      <c r="AB4448">
        <v>0</v>
      </c>
      <c r="AC4448">
        <v>0</v>
      </c>
      <c r="AD4448">
        <v>0</v>
      </c>
      <c r="AE4448">
        <v>0</v>
      </c>
      <c r="AF4448">
        <v>0</v>
      </c>
    </row>
    <row r="4449" spans="1:32">
      <c r="A4449" t="s">
        <v>10052</v>
      </c>
      <c r="B4449" t="s">
        <v>19</v>
      </c>
      <c r="C4449">
        <v>0</v>
      </c>
      <c r="D4449">
        <v>0</v>
      </c>
      <c r="E4449">
        <v>0</v>
      </c>
      <c r="F4449">
        <v>0</v>
      </c>
      <c r="G4449">
        <v>0</v>
      </c>
      <c r="H4449">
        <v>0</v>
      </c>
      <c r="I4449">
        <v>0</v>
      </c>
      <c r="J4449">
        <v>0</v>
      </c>
      <c r="K4449">
        <v>0</v>
      </c>
      <c r="L4449">
        <v>0</v>
      </c>
      <c r="M4449">
        <v>0</v>
      </c>
      <c r="N4449">
        <v>0</v>
      </c>
      <c r="O4449">
        <v>0</v>
      </c>
      <c r="P4449">
        <v>0</v>
      </c>
      <c r="Q4449">
        <v>0</v>
      </c>
      <c r="R4449">
        <v>0</v>
      </c>
      <c r="S4449">
        <v>0</v>
      </c>
      <c r="T4449">
        <v>0</v>
      </c>
      <c r="U4449">
        <v>0</v>
      </c>
      <c r="V4449">
        <v>0</v>
      </c>
      <c r="W4449">
        <v>0</v>
      </c>
      <c r="X4449">
        <v>0</v>
      </c>
      <c r="Y4449">
        <v>0</v>
      </c>
      <c r="Z4449">
        <v>0</v>
      </c>
      <c r="AA4449">
        <v>0</v>
      </c>
      <c r="AB4449">
        <v>0</v>
      </c>
      <c r="AC4449">
        <v>0</v>
      </c>
      <c r="AD4449">
        <v>0</v>
      </c>
      <c r="AE4449">
        <v>0</v>
      </c>
      <c r="AF4449">
        <v>0</v>
      </c>
    </row>
    <row r="4450" spans="1:32">
      <c r="A4450" t="s">
        <v>10053</v>
      </c>
      <c r="B4450" t="s">
        <v>19</v>
      </c>
      <c r="C4450">
        <v>0</v>
      </c>
      <c r="D4450">
        <v>0</v>
      </c>
      <c r="E4450">
        <v>0</v>
      </c>
      <c r="F4450">
        <v>0</v>
      </c>
      <c r="G4450">
        <v>0</v>
      </c>
      <c r="H4450">
        <v>0</v>
      </c>
      <c r="I4450">
        <v>0</v>
      </c>
      <c r="J4450">
        <v>0</v>
      </c>
      <c r="K4450">
        <v>0</v>
      </c>
      <c r="L4450">
        <v>0</v>
      </c>
      <c r="M4450">
        <v>0</v>
      </c>
      <c r="N4450">
        <v>0</v>
      </c>
      <c r="O4450">
        <v>0</v>
      </c>
      <c r="P4450">
        <v>0</v>
      </c>
      <c r="Q4450">
        <v>0</v>
      </c>
      <c r="R4450">
        <v>0</v>
      </c>
      <c r="S4450">
        <v>0</v>
      </c>
      <c r="T4450">
        <v>0</v>
      </c>
      <c r="U4450">
        <v>0</v>
      </c>
      <c r="V4450">
        <v>0</v>
      </c>
      <c r="W4450">
        <v>0</v>
      </c>
      <c r="X4450">
        <v>0</v>
      </c>
      <c r="Y4450">
        <v>0</v>
      </c>
      <c r="Z4450">
        <v>0</v>
      </c>
      <c r="AA4450">
        <v>0</v>
      </c>
      <c r="AB4450">
        <v>0</v>
      </c>
      <c r="AC4450">
        <v>0</v>
      </c>
      <c r="AD4450">
        <v>0</v>
      </c>
      <c r="AE4450">
        <v>0</v>
      </c>
      <c r="AF4450">
        <v>0</v>
      </c>
    </row>
    <row r="4451" spans="1:32">
      <c r="A4451" t="s">
        <v>10054</v>
      </c>
      <c r="B4451" t="s">
        <v>19</v>
      </c>
      <c r="C4451">
        <v>0</v>
      </c>
      <c r="D4451">
        <v>0</v>
      </c>
      <c r="E4451">
        <v>0</v>
      </c>
      <c r="F4451">
        <v>0</v>
      </c>
      <c r="G4451">
        <v>0</v>
      </c>
      <c r="H4451">
        <v>0</v>
      </c>
      <c r="I4451">
        <v>0</v>
      </c>
      <c r="J4451">
        <v>0</v>
      </c>
      <c r="K4451">
        <v>0</v>
      </c>
      <c r="L4451">
        <v>0</v>
      </c>
      <c r="M4451">
        <v>0</v>
      </c>
      <c r="N4451">
        <v>0</v>
      </c>
      <c r="O4451">
        <v>0</v>
      </c>
      <c r="P4451">
        <v>0</v>
      </c>
      <c r="Q4451">
        <v>0</v>
      </c>
      <c r="R4451">
        <v>0</v>
      </c>
      <c r="S4451">
        <v>0</v>
      </c>
      <c r="T4451">
        <v>0</v>
      </c>
      <c r="U4451">
        <v>0</v>
      </c>
      <c r="V4451">
        <v>0</v>
      </c>
      <c r="W4451">
        <v>0</v>
      </c>
      <c r="X4451">
        <v>0</v>
      </c>
      <c r="Y4451">
        <v>0</v>
      </c>
      <c r="Z4451">
        <v>0</v>
      </c>
      <c r="AA4451">
        <v>0</v>
      </c>
      <c r="AB4451">
        <v>0</v>
      </c>
      <c r="AC4451">
        <v>0</v>
      </c>
      <c r="AD4451">
        <v>0</v>
      </c>
      <c r="AE4451">
        <v>0</v>
      </c>
      <c r="AF4451">
        <v>0</v>
      </c>
    </row>
    <row r="4452" spans="1:32">
      <c r="A4452" t="s">
        <v>10055</v>
      </c>
      <c r="B4452" t="s">
        <v>19</v>
      </c>
      <c r="C4452">
        <v>0</v>
      </c>
      <c r="D4452">
        <v>0</v>
      </c>
      <c r="E4452">
        <v>0</v>
      </c>
      <c r="F4452">
        <v>0</v>
      </c>
      <c r="G4452">
        <v>0</v>
      </c>
      <c r="H4452">
        <v>0</v>
      </c>
      <c r="I4452">
        <v>0</v>
      </c>
      <c r="J4452">
        <v>0</v>
      </c>
      <c r="K4452">
        <v>0</v>
      </c>
      <c r="L4452">
        <v>0</v>
      </c>
      <c r="M4452">
        <v>0</v>
      </c>
      <c r="N4452">
        <v>0</v>
      </c>
      <c r="O4452">
        <v>0</v>
      </c>
      <c r="P4452">
        <v>0</v>
      </c>
      <c r="Q4452">
        <v>0</v>
      </c>
      <c r="R4452">
        <v>0</v>
      </c>
      <c r="S4452">
        <v>0</v>
      </c>
      <c r="T4452">
        <v>0</v>
      </c>
      <c r="U4452">
        <v>0</v>
      </c>
      <c r="V4452">
        <v>0</v>
      </c>
      <c r="W4452">
        <v>0</v>
      </c>
      <c r="X4452">
        <v>0</v>
      </c>
      <c r="Y4452">
        <v>0</v>
      </c>
      <c r="Z4452">
        <v>0</v>
      </c>
      <c r="AA4452">
        <v>0</v>
      </c>
      <c r="AB4452">
        <v>0</v>
      </c>
      <c r="AC4452">
        <v>0</v>
      </c>
      <c r="AD4452">
        <v>0</v>
      </c>
      <c r="AE4452">
        <v>0</v>
      </c>
      <c r="AF4452">
        <v>0</v>
      </c>
    </row>
    <row r="4453" spans="1:32">
      <c r="A4453" t="s">
        <v>10056</v>
      </c>
      <c r="B4453" t="s">
        <v>19</v>
      </c>
      <c r="C4453">
        <v>0</v>
      </c>
      <c r="D4453">
        <v>0</v>
      </c>
      <c r="E4453">
        <v>0</v>
      </c>
      <c r="F4453">
        <v>0</v>
      </c>
      <c r="G4453">
        <v>0</v>
      </c>
      <c r="H4453">
        <v>0</v>
      </c>
      <c r="I4453">
        <v>0</v>
      </c>
      <c r="J4453">
        <v>0</v>
      </c>
      <c r="K4453">
        <v>0</v>
      </c>
      <c r="L4453">
        <v>0</v>
      </c>
      <c r="M4453">
        <v>0</v>
      </c>
      <c r="N4453">
        <v>0</v>
      </c>
      <c r="O4453">
        <v>0</v>
      </c>
      <c r="P4453">
        <v>0</v>
      </c>
      <c r="Q4453">
        <v>0</v>
      </c>
      <c r="R4453">
        <v>0</v>
      </c>
      <c r="S4453">
        <v>0</v>
      </c>
      <c r="T4453">
        <v>0</v>
      </c>
      <c r="U4453">
        <v>0</v>
      </c>
      <c r="V4453">
        <v>0</v>
      </c>
      <c r="W4453">
        <v>0</v>
      </c>
      <c r="X4453">
        <v>0</v>
      </c>
      <c r="Y4453">
        <v>0</v>
      </c>
      <c r="Z4453">
        <v>0</v>
      </c>
      <c r="AA4453">
        <v>0</v>
      </c>
      <c r="AB4453">
        <v>0</v>
      </c>
      <c r="AC4453">
        <v>0</v>
      </c>
      <c r="AD4453">
        <v>0</v>
      </c>
      <c r="AE4453">
        <v>0</v>
      </c>
      <c r="AF4453">
        <v>0</v>
      </c>
    </row>
    <row r="4454" spans="1:32">
      <c r="A4454" t="s">
        <v>10057</v>
      </c>
      <c r="B4454" t="s">
        <v>19</v>
      </c>
      <c r="C4454">
        <v>0</v>
      </c>
      <c r="D4454">
        <v>0</v>
      </c>
      <c r="E4454">
        <v>0</v>
      </c>
      <c r="F4454">
        <v>0</v>
      </c>
      <c r="G4454">
        <v>0</v>
      </c>
      <c r="H4454">
        <v>0</v>
      </c>
      <c r="I4454">
        <v>0</v>
      </c>
      <c r="J4454">
        <v>0</v>
      </c>
      <c r="K4454">
        <v>0</v>
      </c>
      <c r="L4454">
        <v>0</v>
      </c>
      <c r="M4454">
        <v>0</v>
      </c>
      <c r="N4454">
        <v>0</v>
      </c>
      <c r="O4454">
        <v>0</v>
      </c>
      <c r="P4454">
        <v>0</v>
      </c>
      <c r="Q4454">
        <v>0</v>
      </c>
      <c r="R4454">
        <v>0</v>
      </c>
      <c r="S4454">
        <v>0</v>
      </c>
      <c r="T4454">
        <v>0</v>
      </c>
      <c r="U4454">
        <v>0</v>
      </c>
      <c r="V4454">
        <v>0</v>
      </c>
      <c r="W4454">
        <v>0</v>
      </c>
      <c r="X4454">
        <v>0</v>
      </c>
      <c r="Y4454">
        <v>0</v>
      </c>
      <c r="Z4454">
        <v>0</v>
      </c>
      <c r="AA4454">
        <v>0</v>
      </c>
      <c r="AB4454">
        <v>0</v>
      </c>
      <c r="AC4454">
        <v>0</v>
      </c>
      <c r="AD4454">
        <v>0</v>
      </c>
      <c r="AE4454">
        <v>0</v>
      </c>
      <c r="AF4454">
        <v>0</v>
      </c>
    </row>
    <row r="4455" spans="1:32">
      <c r="A4455" t="s">
        <v>10058</v>
      </c>
      <c r="B4455" t="s">
        <v>19</v>
      </c>
      <c r="C4455">
        <v>0</v>
      </c>
      <c r="D4455">
        <v>0</v>
      </c>
      <c r="E4455">
        <v>0</v>
      </c>
      <c r="F4455">
        <v>0</v>
      </c>
      <c r="G4455">
        <v>0</v>
      </c>
      <c r="H4455">
        <v>0</v>
      </c>
      <c r="I4455">
        <v>0</v>
      </c>
      <c r="J4455">
        <v>0</v>
      </c>
      <c r="K4455">
        <v>0</v>
      </c>
      <c r="L4455">
        <v>0</v>
      </c>
      <c r="M4455">
        <v>0</v>
      </c>
      <c r="N4455">
        <v>0</v>
      </c>
      <c r="O4455">
        <v>0</v>
      </c>
      <c r="P4455">
        <v>0</v>
      </c>
      <c r="Q4455">
        <v>0</v>
      </c>
      <c r="R4455">
        <v>0</v>
      </c>
      <c r="S4455">
        <v>0</v>
      </c>
      <c r="T4455">
        <v>0</v>
      </c>
      <c r="U4455">
        <v>0</v>
      </c>
      <c r="V4455">
        <v>0</v>
      </c>
      <c r="W4455">
        <v>0</v>
      </c>
      <c r="X4455">
        <v>0</v>
      </c>
      <c r="Y4455">
        <v>0</v>
      </c>
      <c r="Z4455">
        <v>0</v>
      </c>
      <c r="AA4455">
        <v>0</v>
      </c>
      <c r="AB4455">
        <v>0</v>
      </c>
      <c r="AC4455">
        <v>0</v>
      </c>
      <c r="AD4455">
        <v>0</v>
      </c>
      <c r="AE4455">
        <v>0</v>
      </c>
      <c r="AF4455">
        <v>0</v>
      </c>
    </row>
    <row r="4456" spans="1:32">
      <c r="A4456" t="s">
        <v>10059</v>
      </c>
      <c r="B4456" t="s">
        <v>19</v>
      </c>
      <c r="C4456">
        <v>0</v>
      </c>
      <c r="D4456">
        <v>0</v>
      </c>
      <c r="E4456">
        <v>0</v>
      </c>
      <c r="F4456">
        <v>0</v>
      </c>
      <c r="G4456">
        <v>0</v>
      </c>
      <c r="H4456">
        <v>0</v>
      </c>
      <c r="I4456">
        <v>0</v>
      </c>
      <c r="J4456">
        <v>0</v>
      </c>
      <c r="K4456">
        <v>0</v>
      </c>
      <c r="L4456">
        <v>0</v>
      </c>
      <c r="M4456">
        <v>0</v>
      </c>
      <c r="N4456">
        <v>0</v>
      </c>
      <c r="O4456">
        <v>0</v>
      </c>
      <c r="P4456">
        <v>0</v>
      </c>
      <c r="Q4456">
        <v>0</v>
      </c>
      <c r="R4456">
        <v>0</v>
      </c>
      <c r="S4456">
        <v>0</v>
      </c>
      <c r="T4456">
        <v>0</v>
      </c>
      <c r="U4456">
        <v>0</v>
      </c>
      <c r="V4456">
        <v>0</v>
      </c>
      <c r="W4456">
        <v>0</v>
      </c>
      <c r="X4456">
        <v>0</v>
      </c>
      <c r="Y4456">
        <v>0</v>
      </c>
      <c r="Z4456">
        <v>0</v>
      </c>
      <c r="AA4456">
        <v>0</v>
      </c>
      <c r="AB4456">
        <v>0</v>
      </c>
      <c r="AC4456">
        <v>0</v>
      </c>
      <c r="AD4456">
        <v>0</v>
      </c>
      <c r="AE4456">
        <v>0</v>
      </c>
      <c r="AF4456">
        <v>0</v>
      </c>
    </row>
    <row r="4457" spans="1:32">
      <c r="A4457" t="s">
        <v>10060</v>
      </c>
      <c r="B4457" t="s">
        <v>19</v>
      </c>
      <c r="C4457">
        <v>0</v>
      </c>
      <c r="D4457">
        <v>0</v>
      </c>
      <c r="E4457">
        <v>0</v>
      </c>
      <c r="F4457">
        <v>0</v>
      </c>
      <c r="G4457">
        <v>0</v>
      </c>
      <c r="H4457">
        <v>0</v>
      </c>
      <c r="I4457">
        <v>0</v>
      </c>
      <c r="J4457">
        <v>0</v>
      </c>
      <c r="K4457">
        <v>0</v>
      </c>
      <c r="L4457">
        <v>0</v>
      </c>
      <c r="M4457">
        <v>0</v>
      </c>
      <c r="N4457">
        <v>0</v>
      </c>
      <c r="O4457">
        <v>0</v>
      </c>
      <c r="P4457">
        <v>0</v>
      </c>
      <c r="Q4457">
        <v>0</v>
      </c>
      <c r="R4457">
        <v>0</v>
      </c>
      <c r="S4457">
        <v>0</v>
      </c>
      <c r="T4457">
        <v>0</v>
      </c>
      <c r="U4457">
        <v>0</v>
      </c>
      <c r="V4457">
        <v>0</v>
      </c>
      <c r="W4457">
        <v>0</v>
      </c>
      <c r="X4457">
        <v>0</v>
      </c>
      <c r="Y4457">
        <v>0</v>
      </c>
      <c r="Z4457">
        <v>0</v>
      </c>
      <c r="AA4457">
        <v>0</v>
      </c>
      <c r="AB4457">
        <v>0</v>
      </c>
      <c r="AC4457">
        <v>0</v>
      </c>
      <c r="AD4457">
        <v>0</v>
      </c>
      <c r="AE4457">
        <v>0</v>
      </c>
      <c r="AF4457">
        <v>0</v>
      </c>
    </row>
    <row r="4458" spans="1:32">
      <c r="A4458" t="s">
        <v>10061</v>
      </c>
      <c r="B4458" t="s">
        <v>19</v>
      </c>
      <c r="C4458">
        <v>0</v>
      </c>
      <c r="D4458">
        <v>0</v>
      </c>
      <c r="E4458">
        <v>0</v>
      </c>
      <c r="F4458">
        <v>0</v>
      </c>
      <c r="G4458">
        <v>0</v>
      </c>
      <c r="H4458">
        <v>0</v>
      </c>
      <c r="I4458">
        <v>0</v>
      </c>
      <c r="J4458">
        <v>0</v>
      </c>
      <c r="K4458">
        <v>0</v>
      </c>
      <c r="L4458">
        <v>0</v>
      </c>
      <c r="M4458">
        <v>0</v>
      </c>
      <c r="N4458">
        <v>0</v>
      </c>
      <c r="O4458">
        <v>0</v>
      </c>
      <c r="P4458">
        <v>0</v>
      </c>
      <c r="Q4458">
        <v>0</v>
      </c>
      <c r="R4458">
        <v>0</v>
      </c>
      <c r="S4458">
        <v>0</v>
      </c>
      <c r="T4458">
        <v>0</v>
      </c>
      <c r="U4458">
        <v>0</v>
      </c>
      <c r="V4458">
        <v>0</v>
      </c>
      <c r="W4458">
        <v>0</v>
      </c>
      <c r="X4458">
        <v>0</v>
      </c>
      <c r="Y4458">
        <v>0</v>
      </c>
      <c r="Z4458">
        <v>0</v>
      </c>
      <c r="AA4458">
        <v>0</v>
      </c>
      <c r="AB4458">
        <v>0</v>
      </c>
      <c r="AC4458">
        <v>0</v>
      </c>
      <c r="AD4458">
        <v>0</v>
      </c>
      <c r="AE4458">
        <v>0</v>
      </c>
      <c r="AF4458">
        <v>0</v>
      </c>
    </row>
    <row r="4459" spans="1:32">
      <c r="A4459" t="s">
        <v>10062</v>
      </c>
      <c r="B4459" t="s">
        <v>19</v>
      </c>
      <c r="C4459">
        <v>0</v>
      </c>
      <c r="D4459">
        <v>0</v>
      </c>
      <c r="E4459">
        <v>0</v>
      </c>
      <c r="F4459">
        <v>0</v>
      </c>
      <c r="G4459">
        <v>0</v>
      </c>
      <c r="H4459">
        <v>0</v>
      </c>
      <c r="I4459">
        <v>0</v>
      </c>
      <c r="J4459">
        <v>0</v>
      </c>
      <c r="K4459">
        <v>0</v>
      </c>
      <c r="L4459">
        <v>0</v>
      </c>
      <c r="M4459">
        <v>0</v>
      </c>
      <c r="N4459">
        <v>0</v>
      </c>
      <c r="O4459">
        <v>0</v>
      </c>
      <c r="P4459">
        <v>0</v>
      </c>
      <c r="Q4459">
        <v>0</v>
      </c>
      <c r="R4459">
        <v>0</v>
      </c>
      <c r="S4459">
        <v>0</v>
      </c>
      <c r="T4459">
        <v>0</v>
      </c>
      <c r="U4459">
        <v>0</v>
      </c>
      <c r="V4459">
        <v>0</v>
      </c>
      <c r="W4459">
        <v>0</v>
      </c>
      <c r="X4459">
        <v>0</v>
      </c>
      <c r="Y4459">
        <v>0</v>
      </c>
      <c r="Z4459">
        <v>0</v>
      </c>
      <c r="AA4459">
        <v>0</v>
      </c>
      <c r="AB4459">
        <v>0</v>
      </c>
      <c r="AC4459">
        <v>0</v>
      </c>
      <c r="AD4459">
        <v>0</v>
      </c>
      <c r="AE4459">
        <v>0</v>
      </c>
      <c r="AF4459">
        <v>0</v>
      </c>
    </row>
    <row r="4460" spans="1:32">
      <c r="A4460" t="s">
        <v>10063</v>
      </c>
      <c r="B4460" t="s">
        <v>19</v>
      </c>
      <c r="C4460">
        <v>0</v>
      </c>
      <c r="D4460">
        <v>0</v>
      </c>
      <c r="E4460">
        <v>0</v>
      </c>
      <c r="F4460">
        <v>0</v>
      </c>
      <c r="G4460">
        <v>0</v>
      </c>
      <c r="H4460">
        <v>0</v>
      </c>
      <c r="I4460">
        <v>0</v>
      </c>
      <c r="J4460">
        <v>0</v>
      </c>
      <c r="K4460">
        <v>0</v>
      </c>
      <c r="L4460">
        <v>0</v>
      </c>
      <c r="M4460">
        <v>0</v>
      </c>
      <c r="N4460">
        <v>0</v>
      </c>
      <c r="O4460">
        <v>0</v>
      </c>
      <c r="P4460">
        <v>0</v>
      </c>
      <c r="Q4460">
        <v>0</v>
      </c>
      <c r="R4460">
        <v>0</v>
      </c>
      <c r="S4460">
        <v>0</v>
      </c>
      <c r="T4460">
        <v>0</v>
      </c>
      <c r="U4460">
        <v>0</v>
      </c>
      <c r="V4460">
        <v>0</v>
      </c>
      <c r="W4460">
        <v>0</v>
      </c>
      <c r="X4460">
        <v>0</v>
      </c>
      <c r="Y4460">
        <v>0</v>
      </c>
      <c r="Z4460">
        <v>0</v>
      </c>
      <c r="AA4460">
        <v>0</v>
      </c>
      <c r="AB4460">
        <v>0</v>
      </c>
      <c r="AC4460">
        <v>0</v>
      </c>
      <c r="AD4460">
        <v>0</v>
      </c>
      <c r="AE4460">
        <v>0</v>
      </c>
      <c r="AF4460">
        <v>0</v>
      </c>
    </row>
    <row r="4461" spans="1:32">
      <c r="A4461" t="s">
        <v>10064</v>
      </c>
      <c r="B4461" t="s">
        <v>19</v>
      </c>
      <c r="C4461">
        <v>0</v>
      </c>
      <c r="D4461">
        <v>0</v>
      </c>
      <c r="E4461">
        <v>0</v>
      </c>
      <c r="F4461">
        <v>0</v>
      </c>
      <c r="G4461">
        <v>0</v>
      </c>
      <c r="H4461">
        <v>0</v>
      </c>
      <c r="I4461">
        <v>0</v>
      </c>
      <c r="J4461">
        <v>0</v>
      </c>
      <c r="K4461">
        <v>0</v>
      </c>
      <c r="L4461">
        <v>0</v>
      </c>
      <c r="M4461">
        <v>0</v>
      </c>
      <c r="N4461">
        <v>0</v>
      </c>
      <c r="O4461">
        <v>0</v>
      </c>
      <c r="P4461">
        <v>0</v>
      </c>
      <c r="Q4461">
        <v>0</v>
      </c>
      <c r="R4461">
        <v>0</v>
      </c>
      <c r="S4461">
        <v>0</v>
      </c>
      <c r="T4461">
        <v>0</v>
      </c>
      <c r="U4461">
        <v>0</v>
      </c>
      <c r="V4461">
        <v>0</v>
      </c>
      <c r="W4461">
        <v>0</v>
      </c>
      <c r="X4461">
        <v>0</v>
      </c>
      <c r="Y4461">
        <v>0</v>
      </c>
      <c r="Z4461">
        <v>0</v>
      </c>
      <c r="AA4461">
        <v>0</v>
      </c>
      <c r="AB4461">
        <v>0</v>
      </c>
      <c r="AC4461">
        <v>0</v>
      </c>
      <c r="AD4461">
        <v>0</v>
      </c>
      <c r="AE4461">
        <v>0</v>
      </c>
      <c r="AF4461">
        <v>0</v>
      </c>
    </row>
    <row r="4462" spans="1:32">
      <c r="A4462" t="s">
        <v>10065</v>
      </c>
      <c r="B4462" t="s">
        <v>19</v>
      </c>
      <c r="C4462">
        <v>0</v>
      </c>
      <c r="D4462">
        <v>0</v>
      </c>
      <c r="E4462">
        <v>0</v>
      </c>
      <c r="F4462">
        <v>0</v>
      </c>
      <c r="G4462">
        <v>0</v>
      </c>
      <c r="H4462">
        <v>0</v>
      </c>
      <c r="I4462">
        <v>0</v>
      </c>
      <c r="J4462">
        <v>0</v>
      </c>
      <c r="K4462">
        <v>0</v>
      </c>
      <c r="L4462">
        <v>0</v>
      </c>
      <c r="M4462">
        <v>0</v>
      </c>
      <c r="N4462">
        <v>0</v>
      </c>
      <c r="O4462">
        <v>0</v>
      </c>
      <c r="P4462">
        <v>0</v>
      </c>
      <c r="Q4462">
        <v>0</v>
      </c>
      <c r="R4462">
        <v>0</v>
      </c>
      <c r="S4462">
        <v>0</v>
      </c>
      <c r="T4462">
        <v>0</v>
      </c>
      <c r="U4462">
        <v>0</v>
      </c>
      <c r="V4462">
        <v>0</v>
      </c>
      <c r="W4462">
        <v>0</v>
      </c>
      <c r="X4462">
        <v>0</v>
      </c>
      <c r="Y4462">
        <v>0</v>
      </c>
      <c r="Z4462">
        <v>0</v>
      </c>
      <c r="AA4462">
        <v>0</v>
      </c>
      <c r="AB4462">
        <v>0</v>
      </c>
      <c r="AC4462">
        <v>0</v>
      </c>
      <c r="AD4462">
        <v>0</v>
      </c>
      <c r="AE4462">
        <v>0</v>
      </c>
      <c r="AF4462">
        <v>0</v>
      </c>
    </row>
    <row r="4463" spans="1:32">
      <c r="A4463" t="s">
        <v>10066</v>
      </c>
      <c r="B4463" t="s">
        <v>19</v>
      </c>
      <c r="C4463">
        <v>0</v>
      </c>
      <c r="D4463">
        <v>0</v>
      </c>
      <c r="E4463">
        <v>0</v>
      </c>
      <c r="F4463">
        <v>0</v>
      </c>
      <c r="G4463">
        <v>0</v>
      </c>
      <c r="H4463">
        <v>0</v>
      </c>
      <c r="I4463">
        <v>0</v>
      </c>
      <c r="J4463">
        <v>0</v>
      </c>
      <c r="K4463">
        <v>0</v>
      </c>
      <c r="L4463">
        <v>0</v>
      </c>
      <c r="M4463">
        <v>0</v>
      </c>
      <c r="N4463">
        <v>0</v>
      </c>
      <c r="O4463">
        <v>0</v>
      </c>
      <c r="P4463">
        <v>0</v>
      </c>
      <c r="Q4463">
        <v>0</v>
      </c>
      <c r="R4463">
        <v>0</v>
      </c>
      <c r="S4463">
        <v>0</v>
      </c>
      <c r="T4463">
        <v>0</v>
      </c>
      <c r="U4463">
        <v>0</v>
      </c>
      <c r="V4463">
        <v>0</v>
      </c>
      <c r="W4463">
        <v>0</v>
      </c>
      <c r="X4463">
        <v>0</v>
      </c>
      <c r="Y4463">
        <v>0</v>
      </c>
      <c r="Z4463">
        <v>0</v>
      </c>
      <c r="AA4463">
        <v>0</v>
      </c>
      <c r="AB4463">
        <v>0</v>
      </c>
      <c r="AC4463">
        <v>0</v>
      </c>
      <c r="AD4463">
        <v>0</v>
      </c>
      <c r="AE4463">
        <v>0</v>
      </c>
      <c r="AF4463">
        <v>0</v>
      </c>
    </row>
    <row r="4464" spans="1:32">
      <c r="A4464" t="s">
        <v>10067</v>
      </c>
      <c r="B4464" t="s">
        <v>19</v>
      </c>
      <c r="C4464">
        <v>0</v>
      </c>
      <c r="D4464">
        <v>0</v>
      </c>
      <c r="E4464">
        <v>0</v>
      </c>
      <c r="F4464">
        <v>0</v>
      </c>
      <c r="G4464">
        <v>0</v>
      </c>
      <c r="H4464">
        <v>0</v>
      </c>
      <c r="I4464">
        <v>0</v>
      </c>
      <c r="J4464">
        <v>0</v>
      </c>
      <c r="K4464">
        <v>0</v>
      </c>
      <c r="L4464">
        <v>0</v>
      </c>
      <c r="M4464">
        <v>0</v>
      </c>
      <c r="N4464">
        <v>0</v>
      </c>
      <c r="O4464">
        <v>0</v>
      </c>
      <c r="P4464">
        <v>0</v>
      </c>
      <c r="Q4464">
        <v>0</v>
      </c>
      <c r="R4464">
        <v>0</v>
      </c>
      <c r="S4464">
        <v>0</v>
      </c>
      <c r="T4464">
        <v>0</v>
      </c>
      <c r="U4464">
        <v>0</v>
      </c>
      <c r="V4464">
        <v>0</v>
      </c>
      <c r="W4464">
        <v>0</v>
      </c>
      <c r="X4464">
        <v>0</v>
      </c>
      <c r="Y4464">
        <v>0</v>
      </c>
      <c r="Z4464">
        <v>0</v>
      </c>
      <c r="AA4464">
        <v>0</v>
      </c>
      <c r="AB4464">
        <v>0</v>
      </c>
      <c r="AC4464">
        <v>0</v>
      </c>
      <c r="AD4464">
        <v>0</v>
      </c>
      <c r="AE4464">
        <v>0</v>
      </c>
      <c r="AF4464">
        <v>0</v>
      </c>
    </row>
    <row r="4465" spans="1:32">
      <c r="A4465" t="s">
        <v>10068</v>
      </c>
      <c r="B4465" t="s">
        <v>19</v>
      </c>
      <c r="C4465">
        <v>0</v>
      </c>
      <c r="D4465">
        <v>0</v>
      </c>
      <c r="E4465">
        <v>0</v>
      </c>
      <c r="F4465">
        <v>0</v>
      </c>
      <c r="G4465">
        <v>0</v>
      </c>
      <c r="H4465">
        <v>0</v>
      </c>
      <c r="I4465">
        <v>0</v>
      </c>
      <c r="J4465">
        <v>0</v>
      </c>
      <c r="K4465">
        <v>0</v>
      </c>
      <c r="L4465">
        <v>0</v>
      </c>
      <c r="M4465">
        <v>0</v>
      </c>
      <c r="N4465">
        <v>0</v>
      </c>
      <c r="O4465">
        <v>0</v>
      </c>
      <c r="P4465">
        <v>0</v>
      </c>
      <c r="Q4465">
        <v>0</v>
      </c>
      <c r="R4465">
        <v>0</v>
      </c>
      <c r="S4465">
        <v>0</v>
      </c>
      <c r="T4465">
        <v>0</v>
      </c>
      <c r="U4465">
        <v>0</v>
      </c>
      <c r="V4465">
        <v>0</v>
      </c>
      <c r="W4465">
        <v>0</v>
      </c>
      <c r="X4465">
        <v>0</v>
      </c>
      <c r="Y4465">
        <v>0</v>
      </c>
      <c r="Z4465">
        <v>0</v>
      </c>
      <c r="AA4465">
        <v>0</v>
      </c>
      <c r="AB4465">
        <v>0</v>
      </c>
      <c r="AC4465">
        <v>0</v>
      </c>
      <c r="AD4465">
        <v>0</v>
      </c>
      <c r="AE4465">
        <v>0</v>
      </c>
      <c r="AF4465">
        <v>0</v>
      </c>
    </row>
    <row r="4466" spans="1:32">
      <c r="A4466" t="s">
        <v>10069</v>
      </c>
      <c r="B4466" t="s">
        <v>19</v>
      </c>
      <c r="C4466">
        <v>0</v>
      </c>
      <c r="D4466">
        <v>0</v>
      </c>
      <c r="E4466">
        <v>0</v>
      </c>
      <c r="F4466">
        <v>0</v>
      </c>
      <c r="G4466">
        <v>0</v>
      </c>
      <c r="H4466">
        <v>0</v>
      </c>
      <c r="I4466">
        <v>0</v>
      </c>
      <c r="J4466">
        <v>0</v>
      </c>
      <c r="K4466">
        <v>0</v>
      </c>
      <c r="L4466">
        <v>0</v>
      </c>
      <c r="M4466">
        <v>0</v>
      </c>
      <c r="N4466">
        <v>0</v>
      </c>
      <c r="O4466">
        <v>0</v>
      </c>
      <c r="P4466">
        <v>0</v>
      </c>
      <c r="Q4466">
        <v>0</v>
      </c>
      <c r="R4466">
        <v>0</v>
      </c>
      <c r="S4466">
        <v>0</v>
      </c>
      <c r="T4466">
        <v>0</v>
      </c>
      <c r="U4466">
        <v>0</v>
      </c>
      <c r="V4466">
        <v>0</v>
      </c>
      <c r="W4466">
        <v>0</v>
      </c>
      <c r="X4466">
        <v>0</v>
      </c>
      <c r="Y4466">
        <v>0</v>
      </c>
      <c r="Z4466">
        <v>0</v>
      </c>
      <c r="AA4466">
        <v>0</v>
      </c>
      <c r="AB4466">
        <v>0</v>
      </c>
      <c r="AC4466">
        <v>0</v>
      </c>
      <c r="AD4466">
        <v>0</v>
      </c>
      <c r="AE4466">
        <v>0</v>
      </c>
      <c r="AF4466">
        <v>0</v>
      </c>
    </row>
    <row r="4467" spans="1:32">
      <c r="A4467" t="s">
        <v>10070</v>
      </c>
      <c r="B4467" t="s">
        <v>19</v>
      </c>
      <c r="C4467">
        <v>0</v>
      </c>
      <c r="D4467">
        <v>0</v>
      </c>
      <c r="E4467">
        <v>0</v>
      </c>
      <c r="F4467">
        <v>0</v>
      </c>
      <c r="G4467">
        <v>0</v>
      </c>
      <c r="H4467">
        <v>0</v>
      </c>
      <c r="I4467">
        <v>0</v>
      </c>
      <c r="J4467">
        <v>0</v>
      </c>
      <c r="K4467">
        <v>0</v>
      </c>
      <c r="L4467">
        <v>0</v>
      </c>
      <c r="M4467">
        <v>0</v>
      </c>
      <c r="N4467">
        <v>0</v>
      </c>
      <c r="O4467">
        <v>0</v>
      </c>
      <c r="P4467">
        <v>0</v>
      </c>
      <c r="Q4467">
        <v>0</v>
      </c>
      <c r="R4467">
        <v>0</v>
      </c>
      <c r="S4467">
        <v>0</v>
      </c>
      <c r="T4467">
        <v>0</v>
      </c>
      <c r="U4467">
        <v>0</v>
      </c>
      <c r="V4467">
        <v>0</v>
      </c>
      <c r="W4467">
        <v>0</v>
      </c>
      <c r="X4467">
        <v>0</v>
      </c>
      <c r="Y4467">
        <v>0</v>
      </c>
      <c r="Z4467">
        <v>0</v>
      </c>
      <c r="AA4467">
        <v>0</v>
      </c>
      <c r="AB4467">
        <v>0</v>
      </c>
      <c r="AC4467">
        <v>0</v>
      </c>
      <c r="AD4467">
        <v>0</v>
      </c>
      <c r="AE4467">
        <v>0</v>
      </c>
      <c r="AF4467">
        <v>0</v>
      </c>
    </row>
    <row r="4468" spans="1:32">
      <c r="A4468" t="s">
        <v>10071</v>
      </c>
      <c r="B4468" t="s">
        <v>19</v>
      </c>
      <c r="C4468">
        <v>0</v>
      </c>
      <c r="D4468">
        <v>0</v>
      </c>
      <c r="E4468">
        <v>0</v>
      </c>
      <c r="F4468">
        <v>0</v>
      </c>
      <c r="G4468">
        <v>0</v>
      </c>
      <c r="H4468">
        <v>0</v>
      </c>
      <c r="I4468">
        <v>0</v>
      </c>
      <c r="J4468">
        <v>0</v>
      </c>
      <c r="K4468">
        <v>0</v>
      </c>
      <c r="L4468">
        <v>0</v>
      </c>
      <c r="M4468">
        <v>0</v>
      </c>
      <c r="N4468">
        <v>0</v>
      </c>
      <c r="O4468">
        <v>0</v>
      </c>
      <c r="P4468">
        <v>0</v>
      </c>
      <c r="Q4468">
        <v>0</v>
      </c>
      <c r="R4468">
        <v>0</v>
      </c>
      <c r="S4468">
        <v>0</v>
      </c>
      <c r="T4468">
        <v>0</v>
      </c>
      <c r="U4468">
        <v>0</v>
      </c>
      <c r="V4468">
        <v>0</v>
      </c>
      <c r="W4468">
        <v>0</v>
      </c>
      <c r="X4468">
        <v>0</v>
      </c>
      <c r="Y4468">
        <v>0</v>
      </c>
      <c r="Z4468">
        <v>0</v>
      </c>
      <c r="AA4468">
        <v>0</v>
      </c>
      <c r="AB4468">
        <v>0</v>
      </c>
      <c r="AC4468">
        <v>0</v>
      </c>
      <c r="AD4468">
        <v>0</v>
      </c>
      <c r="AE4468">
        <v>0</v>
      </c>
      <c r="AF4468">
        <v>0</v>
      </c>
    </row>
    <row r="4469" spans="1:32">
      <c r="A4469" t="s">
        <v>10072</v>
      </c>
      <c r="B4469" t="s">
        <v>19</v>
      </c>
      <c r="C4469">
        <v>0</v>
      </c>
      <c r="D4469">
        <v>0</v>
      </c>
      <c r="E4469">
        <v>0</v>
      </c>
      <c r="F4469">
        <v>0</v>
      </c>
      <c r="G4469">
        <v>0</v>
      </c>
      <c r="H4469">
        <v>0</v>
      </c>
      <c r="I4469">
        <v>0</v>
      </c>
      <c r="J4469">
        <v>0</v>
      </c>
      <c r="K4469">
        <v>0</v>
      </c>
      <c r="L4469">
        <v>0</v>
      </c>
      <c r="M4469">
        <v>0</v>
      </c>
      <c r="N4469">
        <v>0</v>
      </c>
      <c r="O4469">
        <v>0</v>
      </c>
      <c r="P4469">
        <v>0</v>
      </c>
      <c r="Q4469">
        <v>0</v>
      </c>
      <c r="R4469">
        <v>0</v>
      </c>
      <c r="S4469">
        <v>0</v>
      </c>
      <c r="T4469">
        <v>0</v>
      </c>
      <c r="U4469">
        <v>0</v>
      </c>
      <c r="V4469">
        <v>0</v>
      </c>
      <c r="W4469">
        <v>0</v>
      </c>
      <c r="X4469">
        <v>0</v>
      </c>
      <c r="Y4469">
        <v>0</v>
      </c>
      <c r="Z4469">
        <v>0</v>
      </c>
      <c r="AA4469">
        <v>0</v>
      </c>
      <c r="AB4469">
        <v>0</v>
      </c>
      <c r="AC4469">
        <v>0</v>
      </c>
      <c r="AD4469">
        <v>0</v>
      </c>
      <c r="AE4469">
        <v>0</v>
      </c>
      <c r="AF4469">
        <v>0</v>
      </c>
    </row>
    <row r="4470" spans="1:32">
      <c r="A4470" t="s">
        <v>10073</v>
      </c>
      <c r="B4470" t="s">
        <v>19</v>
      </c>
      <c r="C4470">
        <v>0</v>
      </c>
      <c r="D4470">
        <v>0</v>
      </c>
      <c r="E4470">
        <v>0</v>
      </c>
      <c r="F4470">
        <v>0</v>
      </c>
      <c r="G4470">
        <v>0</v>
      </c>
      <c r="H4470">
        <v>0</v>
      </c>
      <c r="I4470">
        <v>0</v>
      </c>
      <c r="J4470">
        <v>0</v>
      </c>
      <c r="K4470">
        <v>0</v>
      </c>
      <c r="L4470">
        <v>0</v>
      </c>
      <c r="M4470">
        <v>0</v>
      </c>
      <c r="N4470">
        <v>0</v>
      </c>
      <c r="O4470">
        <v>0</v>
      </c>
      <c r="P4470">
        <v>0</v>
      </c>
      <c r="Q4470">
        <v>0</v>
      </c>
      <c r="R4470">
        <v>0</v>
      </c>
      <c r="S4470">
        <v>0</v>
      </c>
      <c r="T4470">
        <v>0</v>
      </c>
      <c r="U4470">
        <v>0</v>
      </c>
      <c r="V4470">
        <v>0</v>
      </c>
      <c r="W4470">
        <v>0</v>
      </c>
      <c r="X4470">
        <v>0</v>
      </c>
      <c r="Y4470">
        <v>0</v>
      </c>
      <c r="Z4470">
        <v>0</v>
      </c>
      <c r="AA4470">
        <v>0</v>
      </c>
      <c r="AB4470">
        <v>0</v>
      </c>
      <c r="AC4470">
        <v>0</v>
      </c>
      <c r="AD4470">
        <v>0</v>
      </c>
      <c r="AE4470">
        <v>0</v>
      </c>
      <c r="AF4470">
        <v>0</v>
      </c>
    </row>
    <row r="4471" spans="1:32">
      <c r="A4471" t="s">
        <v>10074</v>
      </c>
      <c r="B4471" t="s">
        <v>19</v>
      </c>
      <c r="C4471">
        <v>0</v>
      </c>
      <c r="D4471">
        <v>0</v>
      </c>
      <c r="E4471">
        <v>0</v>
      </c>
      <c r="F4471">
        <v>0</v>
      </c>
      <c r="G4471">
        <v>0</v>
      </c>
      <c r="H4471">
        <v>0</v>
      </c>
      <c r="I4471">
        <v>0</v>
      </c>
      <c r="J4471">
        <v>0</v>
      </c>
      <c r="K4471">
        <v>0</v>
      </c>
      <c r="L4471">
        <v>0</v>
      </c>
      <c r="M4471">
        <v>0</v>
      </c>
      <c r="N4471">
        <v>0</v>
      </c>
      <c r="O4471">
        <v>0</v>
      </c>
      <c r="P4471">
        <v>0</v>
      </c>
      <c r="Q4471">
        <v>0</v>
      </c>
      <c r="R4471">
        <v>0</v>
      </c>
      <c r="S4471">
        <v>0</v>
      </c>
      <c r="T4471">
        <v>0</v>
      </c>
      <c r="U4471">
        <v>0</v>
      </c>
      <c r="V4471">
        <v>0</v>
      </c>
      <c r="W4471">
        <v>0</v>
      </c>
      <c r="X4471">
        <v>0</v>
      </c>
      <c r="Y4471">
        <v>0</v>
      </c>
      <c r="Z4471">
        <v>0</v>
      </c>
      <c r="AA4471">
        <v>0</v>
      </c>
      <c r="AB4471">
        <v>0</v>
      </c>
      <c r="AC4471">
        <v>0</v>
      </c>
      <c r="AD4471">
        <v>0</v>
      </c>
      <c r="AE4471">
        <v>0</v>
      </c>
      <c r="AF4471">
        <v>0</v>
      </c>
    </row>
    <row r="4472" spans="1:32">
      <c r="A4472" t="s">
        <v>10075</v>
      </c>
      <c r="B4472" t="s">
        <v>19</v>
      </c>
      <c r="C4472">
        <v>0</v>
      </c>
      <c r="D4472">
        <v>0</v>
      </c>
      <c r="E4472">
        <v>0</v>
      </c>
      <c r="F4472">
        <v>0</v>
      </c>
      <c r="G4472">
        <v>0</v>
      </c>
      <c r="H4472">
        <v>0</v>
      </c>
      <c r="I4472">
        <v>0</v>
      </c>
      <c r="J4472">
        <v>0</v>
      </c>
      <c r="K4472">
        <v>0</v>
      </c>
      <c r="L4472">
        <v>0</v>
      </c>
      <c r="M4472">
        <v>0</v>
      </c>
      <c r="N4472">
        <v>0</v>
      </c>
      <c r="O4472">
        <v>0</v>
      </c>
      <c r="P4472">
        <v>0</v>
      </c>
      <c r="Q4472">
        <v>0</v>
      </c>
      <c r="R4472">
        <v>0</v>
      </c>
      <c r="S4472">
        <v>0</v>
      </c>
      <c r="T4472">
        <v>0</v>
      </c>
      <c r="U4472">
        <v>0</v>
      </c>
      <c r="V4472">
        <v>0</v>
      </c>
      <c r="W4472">
        <v>0</v>
      </c>
      <c r="X4472">
        <v>0</v>
      </c>
      <c r="Y4472">
        <v>0</v>
      </c>
      <c r="Z4472">
        <v>0</v>
      </c>
      <c r="AA4472">
        <v>0</v>
      </c>
      <c r="AB4472">
        <v>0</v>
      </c>
      <c r="AC4472">
        <v>0</v>
      </c>
      <c r="AD4472">
        <v>0</v>
      </c>
      <c r="AE4472">
        <v>0</v>
      </c>
      <c r="AF4472">
        <v>0</v>
      </c>
    </row>
    <row r="4473" spans="1:32">
      <c r="A4473" t="s">
        <v>10076</v>
      </c>
      <c r="B4473" t="s">
        <v>19</v>
      </c>
      <c r="C4473">
        <v>0</v>
      </c>
      <c r="D4473">
        <v>0</v>
      </c>
      <c r="E4473">
        <v>0</v>
      </c>
      <c r="F4473">
        <v>0</v>
      </c>
      <c r="G4473">
        <v>0</v>
      </c>
      <c r="H4473">
        <v>0</v>
      </c>
      <c r="I4473">
        <v>0</v>
      </c>
      <c r="J4473">
        <v>0</v>
      </c>
      <c r="K4473">
        <v>0</v>
      </c>
      <c r="L4473">
        <v>0</v>
      </c>
      <c r="M4473">
        <v>0</v>
      </c>
      <c r="N4473">
        <v>0</v>
      </c>
      <c r="O4473">
        <v>0</v>
      </c>
      <c r="P4473">
        <v>0</v>
      </c>
      <c r="Q4473">
        <v>0</v>
      </c>
      <c r="R4473">
        <v>0</v>
      </c>
      <c r="S4473">
        <v>0</v>
      </c>
      <c r="T4473">
        <v>0</v>
      </c>
      <c r="U4473">
        <v>0</v>
      </c>
      <c r="V4473">
        <v>0</v>
      </c>
      <c r="W4473">
        <v>0</v>
      </c>
      <c r="X4473">
        <v>0</v>
      </c>
      <c r="Y4473">
        <v>0</v>
      </c>
      <c r="Z4473">
        <v>0</v>
      </c>
      <c r="AA4473">
        <v>0</v>
      </c>
      <c r="AB4473">
        <v>0</v>
      </c>
      <c r="AC4473">
        <v>0</v>
      </c>
      <c r="AD4473">
        <v>0</v>
      </c>
      <c r="AE4473">
        <v>0</v>
      </c>
      <c r="AF4473">
        <v>0</v>
      </c>
    </row>
    <row r="4474" spans="1:32">
      <c r="A4474" t="s">
        <v>10077</v>
      </c>
      <c r="B4474" t="s">
        <v>19</v>
      </c>
      <c r="C4474">
        <v>0</v>
      </c>
      <c r="D4474">
        <v>0</v>
      </c>
      <c r="E4474">
        <v>0</v>
      </c>
      <c r="F4474">
        <v>0</v>
      </c>
      <c r="G4474">
        <v>0</v>
      </c>
      <c r="H4474">
        <v>0</v>
      </c>
      <c r="I4474">
        <v>0</v>
      </c>
      <c r="J4474">
        <v>0</v>
      </c>
      <c r="K4474">
        <v>0</v>
      </c>
      <c r="L4474">
        <v>0</v>
      </c>
      <c r="M4474">
        <v>0</v>
      </c>
      <c r="N4474">
        <v>0</v>
      </c>
      <c r="O4474">
        <v>0</v>
      </c>
      <c r="P4474">
        <v>0</v>
      </c>
      <c r="Q4474">
        <v>0</v>
      </c>
      <c r="R4474">
        <v>0</v>
      </c>
      <c r="S4474">
        <v>0</v>
      </c>
      <c r="T4474">
        <v>0</v>
      </c>
      <c r="U4474">
        <v>0</v>
      </c>
      <c r="V4474">
        <v>0</v>
      </c>
      <c r="W4474">
        <v>0</v>
      </c>
      <c r="X4474">
        <v>0</v>
      </c>
      <c r="Y4474">
        <v>0</v>
      </c>
      <c r="Z4474">
        <v>0</v>
      </c>
      <c r="AA4474">
        <v>0</v>
      </c>
      <c r="AB4474">
        <v>0</v>
      </c>
      <c r="AC4474">
        <v>0</v>
      </c>
      <c r="AD4474">
        <v>0</v>
      </c>
      <c r="AE4474">
        <v>0</v>
      </c>
      <c r="AF4474">
        <v>0</v>
      </c>
    </row>
    <row r="4475" spans="1:32">
      <c r="A4475" t="s">
        <v>10078</v>
      </c>
      <c r="B4475" t="s">
        <v>19</v>
      </c>
      <c r="C4475">
        <v>0</v>
      </c>
      <c r="D4475">
        <v>0</v>
      </c>
      <c r="E4475">
        <v>0</v>
      </c>
      <c r="F4475">
        <v>0</v>
      </c>
      <c r="G4475">
        <v>0</v>
      </c>
      <c r="H4475">
        <v>0</v>
      </c>
      <c r="I4475">
        <v>0</v>
      </c>
      <c r="J4475">
        <v>0</v>
      </c>
      <c r="K4475">
        <v>0</v>
      </c>
      <c r="L4475">
        <v>0</v>
      </c>
      <c r="M4475">
        <v>0</v>
      </c>
      <c r="N4475">
        <v>0</v>
      </c>
      <c r="O4475">
        <v>0</v>
      </c>
      <c r="P4475">
        <v>0</v>
      </c>
      <c r="Q4475">
        <v>0</v>
      </c>
      <c r="R4475">
        <v>0</v>
      </c>
      <c r="S4475">
        <v>0</v>
      </c>
      <c r="T4475">
        <v>0</v>
      </c>
      <c r="U4475">
        <v>0</v>
      </c>
      <c r="V4475">
        <v>0</v>
      </c>
      <c r="W4475">
        <v>0</v>
      </c>
      <c r="X4475">
        <v>0</v>
      </c>
      <c r="Y4475">
        <v>0</v>
      </c>
      <c r="Z4475">
        <v>0</v>
      </c>
      <c r="AA4475">
        <v>0</v>
      </c>
      <c r="AB4475">
        <v>0</v>
      </c>
      <c r="AC4475">
        <v>0</v>
      </c>
      <c r="AD4475">
        <v>0</v>
      </c>
      <c r="AE4475">
        <v>0</v>
      </c>
      <c r="AF4475">
        <v>0</v>
      </c>
    </row>
    <row r="4476" spans="1:32">
      <c r="A4476" t="s">
        <v>10079</v>
      </c>
      <c r="B4476" t="s">
        <v>19</v>
      </c>
      <c r="C4476">
        <v>0</v>
      </c>
      <c r="D4476">
        <v>0</v>
      </c>
      <c r="E4476">
        <v>0</v>
      </c>
      <c r="F4476">
        <v>0</v>
      </c>
      <c r="G4476">
        <v>0</v>
      </c>
      <c r="H4476">
        <v>0</v>
      </c>
      <c r="I4476">
        <v>0</v>
      </c>
      <c r="J4476">
        <v>0</v>
      </c>
      <c r="K4476">
        <v>0</v>
      </c>
      <c r="L4476">
        <v>0</v>
      </c>
      <c r="M4476">
        <v>0</v>
      </c>
      <c r="N4476">
        <v>0</v>
      </c>
      <c r="O4476">
        <v>0</v>
      </c>
      <c r="P4476">
        <v>0</v>
      </c>
      <c r="Q4476">
        <v>0</v>
      </c>
      <c r="R4476">
        <v>0</v>
      </c>
      <c r="S4476">
        <v>0</v>
      </c>
      <c r="T4476">
        <v>0</v>
      </c>
      <c r="U4476">
        <v>0</v>
      </c>
      <c r="V4476">
        <v>0</v>
      </c>
      <c r="W4476">
        <v>0</v>
      </c>
      <c r="X4476">
        <v>0</v>
      </c>
      <c r="Y4476">
        <v>0</v>
      </c>
      <c r="Z4476">
        <v>0</v>
      </c>
      <c r="AA4476">
        <v>0</v>
      </c>
      <c r="AB4476">
        <v>0</v>
      </c>
      <c r="AC4476">
        <v>0</v>
      </c>
      <c r="AD4476">
        <v>0</v>
      </c>
      <c r="AE4476">
        <v>0</v>
      </c>
      <c r="AF4476">
        <v>0</v>
      </c>
    </row>
    <row r="4477" spans="1:32">
      <c r="A4477" t="s">
        <v>10080</v>
      </c>
      <c r="B4477" t="s">
        <v>19</v>
      </c>
      <c r="C4477">
        <v>0</v>
      </c>
      <c r="D4477">
        <v>0</v>
      </c>
      <c r="E4477">
        <v>0</v>
      </c>
      <c r="F4477">
        <v>0</v>
      </c>
      <c r="G4477">
        <v>0</v>
      </c>
      <c r="H4477">
        <v>0</v>
      </c>
      <c r="I4477">
        <v>0</v>
      </c>
      <c r="J4477">
        <v>0</v>
      </c>
      <c r="K4477">
        <v>0</v>
      </c>
      <c r="L4477">
        <v>0</v>
      </c>
      <c r="M4477">
        <v>0</v>
      </c>
      <c r="N4477">
        <v>0</v>
      </c>
      <c r="O4477">
        <v>0</v>
      </c>
      <c r="P4477">
        <v>0</v>
      </c>
      <c r="Q4477">
        <v>0</v>
      </c>
      <c r="R4477">
        <v>0</v>
      </c>
      <c r="S4477">
        <v>0</v>
      </c>
      <c r="T4477">
        <v>0</v>
      </c>
      <c r="U4477">
        <v>0</v>
      </c>
      <c r="V4477">
        <v>0</v>
      </c>
      <c r="W4477">
        <v>0</v>
      </c>
      <c r="X4477">
        <v>0</v>
      </c>
      <c r="Y4477">
        <v>0</v>
      </c>
      <c r="Z4477">
        <v>0</v>
      </c>
      <c r="AA4477">
        <v>0</v>
      </c>
      <c r="AB4477">
        <v>0</v>
      </c>
      <c r="AC4477">
        <v>0</v>
      </c>
      <c r="AD4477">
        <v>0</v>
      </c>
      <c r="AE4477">
        <v>0</v>
      </c>
      <c r="AF4477">
        <v>0</v>
      </c>
    </row>
    <row r="4478" spans="1:32">
      <c r="A4478" t="s">
        <v>10081</v>
      </c>
      <c r="B4478" t="s">
        <v>19</v>
      </c>
      <c r="C4478" s="2">
        <v>3896560000000</v>
      </c>
      <c r="D4478" s="2">
        <v>4060050000000</v>
      </c>
      <c r="E4478" s="2">
        <v>4203860000000</v>
      </c>
      <c r="F4478" s="2">
        <v>5468710000000</v>
      </c>
      <c r="G4478" s="2">
        <v>5507430000000</v>
      </c>
      <c r="H4478" s="2">
        <v>5558440000000</v>
      </c>
      <c r="I4478" s="2">
        <v>5604540000000</v>
      </c>
      <c r="J4478" s="2">
        <v>5635880000000</v>
      </c>
      <c r="K4478" s="2">
        <v>5670910000000</v>
      </c>
      <c r="L4478" s="2">
        <v>5696110000000</v>
      </c>
      <c r="M4478" s="2">
        <v>5717010000000</v>
      </c>
      <c r="N4478" s="2">
        <v>5774170000000</v>
      </c>
      <c r="O4478" s="2">
        <v>5794450000000</v>
      </c>
      <c r="P4478" s="2">
        <v>5813500000000</v>
      </c>
      <c r="Q4478" s="2">
        <v>5830710000000</v>
      </c>
      <c r="R4478" s="2">
        <v>5844850000000</v>
      </c>
      <c r="S4478" s="2">
        <v>5877420000000</v>
      </c>
      <c r="T4478" s="2">
        <v>5908150000000</v>
      </c>
      <c r="U4478" s="2">
        <v>5933960000000</v>
      </c>
      <c r="V4478" s="2">
        <v>5953630000000</v>
      </c>
      <c r="W4478" s="2">
        <v>5963460000000</v>
      </c>
      <c r="X4478" s="2">
        <v>5975140000000</v>
      </c>
      <c r="Y4478" s="2">
        <v>5985590000000</v>
      </c>
      <c r="Z4478" s="2">
        <v>5994810000000</v>
      </c>
      <c r="AA4478" s="2">
        <v>6003410000000</v>
      </c>
      <c r="AB4478" s="2">
        <v>6011400000000</v>
      </c>
      <c r="AC4478" s="2">
        <v>6018160000000</v>
      </c>
      <c r="AD4478" s="2">
        <v>6023080000000</v>
      </c>
      <c r="AE4478" s="2">
        <v>6028610000000</v>
      </c>
      <c r="AF4478" s="2">
        <v>6034760000000</v>
      </c>
    </row>
    <row r="4479" spans="1:32">
      <c r="A4479" t="s">
        <v>10082</v>
      </c>
      <c r="B4479" t="s">
        <v>19</v>
      </c>
      <c r="C4479" s="2">
        <v>2934030000</v>
      </c>
      <c r="D4479" s="2">
        <v>3057120000</v>
      </c>
      <c r="E4479" s="2">
        <v>3165420000</v>
      </c>
      <c r="F4479" s="2">
        <v>4117820000</v>
      </c>
      <c r="G4479" s="2">
        <v>4146970000</v>
      </c>
      <c r="H4479" s="2">
        <v>4185380000</v>
      </c>
      <c r="I4479" s="2">
        <v>4220090000</v>
      </c>
      <c r="J4479" s="2">
        <v>4243690000</v>
      </c>
      <c r="K4479" s="2">
        <v>4270070000</v>
      </c>
      <c r="L4479" s="2">
        <v>4289050000</v>
      </c>
      <c r="M4479" s="2">
        <v>4304780000</v>
      </c>
      <c r="N4479" s="2">
        <v>4347820000</v>
      </c>
      <c r="O4479" s="2">
        <v>4363090000</v>
      </c>
      <c r="P4479" s="2">
        <v>4377440000</v>
      </c>
      <c r="Q4479" s="2">
        <v>4390390000</v>
      </c>
      <c r="R4479" s="2">
        <v>4401040000</v>
      </c>
      <c r="S4479" s="2">
        <v>4425570000</v>
      </c>
      <c r="T4479" s="2">
        <v>4448700000</v>
      </c>
      <c r="U4479" s="2">
        <v>4468140000</v>
      </c>
      <c r="V4479" s="2">
        <v>4482950000</v>
      </c>
      <c r="W4479" s="2">
        <v>4490350000</v>
      </c>
      <c r="X4479" s="2">
        <v>4499150000</v>
      </c>
      <c r="Y4479" s="2">
        <v>4507010000</v>
      </c>
      <c r="Z4479" s="2">
        <v>4513960000</v>
      </c>
      <c r="AA4479" s="2">
        <v>4520440000</v>
      </c>
      <c r="AB4479" s="2">
        <v>4526450000</v>
      </c>
      <c r="AC4479" s="2">
        <v>4531540000</v>
      </c>
      <c r="AD4479" s="2">
        <v>4535240000</v>
      </c>
      <c r="AE4479" s="2">
        <v>4539410000</v>
      </c>
      <c r="AF4479" s="2">
        <v>4544040000</v>
      </c>
    </row>
    <row r="4480" spans="1:32">
      <c r="A4480" t="s">
        <v>10083</v>
      </c>
      <c r="B4480" t="s">
        <v>19</v>
      </c>
      <c r="C4480" s="2">
        <v>49488300000</v>
      </c>
      <c r="D4480" s="2">
        <v>51564600000</v>
      </c>
      <c r="E4480" s="2">
        <v>53391100000</v>
      </c>
      <c r="F4480" s="2">
        <v>69455300000</v>
      </c>
      <c r="G4480" s="2">
        <v>69947100000</v>
      </c>
      <c r="H4480" s="2">
        <v>70594900000</v>
      </c>
      <c r="I4480" s="2">
        <v>71180400000</v>
      </c>
      <c r="J4480" s="2">
        <v>71578500000</v>
      </c>
      <c r="K4480" s="2">
        <v>72023400000</v>
      </c>
      <c r="L4480" s="2">
        <v>72343400000</v>
      </c>
      <c r="M4480" s="2">
        <v>72608800000</v>
      </c>
      <c r="N4480" s="2">
        <v>73334700000</v>
      </c>
      <c r="O4480" s="2">
        <v>73592300000</v>
      </c>
      <c r="P4480" s="2">
        <v>73834300000</v>
      </c>
      <c r="Q4480" s="2">
        <v>74052900000</v>
      </c>
      <c r="R4480" s="2">
        <v>74232400000</v>
      </c>
      <c r="S4480" s="2">
        <v>74646100000</v>
      </c>
      <c r="T4480" s="2">
        <v>75036400000</v>
      </c>
      <c r="U4480" s="2">
        <v>75364200000</v>
      </c>
      <c r="V4480" s="2">
        <v>75614000000</v>
      </c>
      <c r="W4480" s="2">
        <v>75738900000</v>
      </c>
      <c r="X4480" s="2">
        <v>75887200000</v>
      </c>
      <c r="Y4480" s="2">
        <v>76019900000</v>
      </c>
      <c r="Z4480" s="2">
        <v>76137000000</v>
      </c>
      <c r="AA4480" s="2">
        <v>76246300000</v>
      </c>
      <c r="AB4480" s="2">
        <v>76347700000</v>
      </c>
      <c r="AC4480" s="2">
        <v>76433600000</v>
      </c>
      <c r="AD4480" s="2">
        <v>76496100000</v>
      </c>
      <c r="AE4480" s="2">
        <v>76566300000</v>
      </c>
      <c r="AF4480" s="2">
        <v>76644400000</v>
      </c>
    </row>
    <row r="4481" spans="1:32">
      <c r="A4481" t="s">
        <v>10084</v>
      </c>
      <c r="B4481" t="s">
        <v>19</v>
      </c>
      <c r="C4481" s="2">
        <v>32142700000</v>
      </c>
      <c r="D4481" s="2">
        <v>33491300000</v>
      </c>
      <c r="E4481" s="2">
        <v>34677600000</v>
      </c>
      <c r="F4481" s="2">
        <v>45111300000</v>
      </c>
      <c r="G4481" s="2">
        <v>45430700000</v>
      </c>
      <c r="H4481" s="2">
        <v>45851500000</v>
      </c>
      <c r="I4481" s="2">
        <v>46231800000</v>
      </c>
      <c r="J4481" s="2">
        <v>46490300000</v>
      </c>
      <c r="K4481" s="2">
        <v>46779300000</v>
      </c>
      <c r="L4481" s="2">
        <v>46987200000</v>
      </c>
      <c r="M4481" s="2">
        <v>47159600000</v>
      </c>
      <c r="N4481" s="2">
        <v>47631100000</v>
      </c>
      <c r="O4481" s="2">
        <v>47798400000</v>
      </c>
      <c r="P4481" s="2">
        <v>47955500000</v>
      </c>
      <c r="Q4481" s="2">
        <v>48097500000</v>
      </c>
      <c r="R4481" s="2">
        <v>48214100000</v>
      </c>
      <c r="S4481" s="2">
        <v>48482800000</v>
      </c>
      <c r="T4481" s="2">
        <v>48736300000</v>
      </c>
      <c r="U4481" s="2">
        <v>48949200000</v>
      </c>
      <c r="V4481" s="2">
        <v>49111400000</v>
      </c>
      <c r="W4481" s="2">
        <v>49192600000</v>
      </c>
      <c r="X4481" s="2">
        <v>49288900000</v>
      </c>
      <c r="Y4481" s="2">
        <v>49375100000</v>
      </c>
      <c r="Z4481" s="2">
        <v>49451100000</v>
      </c>
      <c r="AA4481" s="2">
        <v>49522100000</v>
      </c>
      <c r="AB4481" s="2">
        <v>49588000000</v>
      </c>
      <c r="AC4481" s="2">
        <v>49643800000</v>
      </c>
      <c r="AD4481" s="2">
        <v>49684300000</v>
      </c>
      <c r="AE4481" s="2">
        <v>49730000000</v>
      </c>
      <c r="AF4481" s="2">
        <v>49780700000</v>
      </c>
    </row>
    <row r="4482" spans="1:32">
      <c r="A4482" t="s">
        <v>10085</v>
      </c>
      <c r="B4482" t="s">
        <v>19</v>
      </c>
      <c r="C4482" s="2">
        <v>5942360000</v>
      </c>
      <c r="D4482" s="2">
        <v>6191670000</v>
      </c>
      <c r="E4482" s="2">
        <v>6411000000</v>
      </c>
      <c r="F4482" s="2">
        <v>8339920000</v>
      </c>
      <c r="G4482" s="2">
        <v>8398970000</v>
      </c>
      <c r="H4482" s="2">
        <v>8476760000</v>
      </c>
      <c r="I4482" s="2">
        <v>8547060000</v>
      </c>
      <c r="J4482" s="2">
        <v>8594860000</v>
      </c>
      <c r="K4482" s="2">
        <v>8648280000</v>
      </c>
      <c r="L4482" s="2">
        <v>8686710000</v>
      </c>
      <c r="M4482" s="2">
        <v>8718580000</v>
      </c>
      <c r="N4482" s="2">
        <v>8805750000</v>
      </c>
      <c r="O4482" s="2">
        <v>8836680000</v>
      </c>
      <c r="P4482" s="2">
        <v>8865730000</v>
      </c>
      <c r="Q4482" s="2">
        <v>8891980000</v>
      </c>
      <c r="R4482" s="2">
        <v>8913530000</v>
      </c>
      <c r="S4482" s="2">
        <v>8963210000</v>
      </c>
      <c r="T4482" s="2">
        <v>9010070000</v>
      </c>
      <c r="U4482" s="2">
        <v>9049440000</v>
      </c>
      <c r="V4482" s="2">
        <v>9079430000</v>
      </c>
      <c r="W4482" s="2">
        <v>9094430000</v>
      </c>
      <c r="X4482" s="2">
        <v>9112240000</v>
      </c>
      <c r="Y4482" s="2">
        <v>9128170000</v>
      </c>
      <c r="Z4482" s="2">
        <v>9142230000</v>
      </c>
      <c r="AA4482" s="2">
        <v>9155350000</v>
      </c>
      <c r="AB4482" s="2">
        <v>9167540000</v>
      </c>
      <c r="AC4482" s="2">
        <v>9177850000</v>
      </c>
      <c r="AD4482" s="2">
        <v>9185340000</v>
      </c>
      <c r="AE4482" s="2">
        <v>9193780000</v>
      </c>
      <c r="AF4482" s="2">
        <v>9203150000</v>
      </c>
    </row>
    <row r="4483" spans="1:32">
      <c r="A4483" t="s">
        <v>10086</v>
      </c>
      <c r="B4483" t="s">
        <v>19</v>
      </c>
      <c r="C4483" s="2">
        <v>5206980000</v>
      </c>
      <c r="D4483" s="2">
        <v>5425440000</v>
      </c>
      <c r="E4483" s="2">
        <v>5617620000</v>
      </c>
      <c r="F4483" s="2">
        <v>7307840000</v>
      </c>
      <c r="G4483" s="2">
        <v>7359580000</v>
      </c>
      <c r="H4483" s="2">
        <v>7427750000</v>
      </c>
      <c r="I4483" s="2">
        <v>7489340000</v>
      </c>
      <c r="J4483" s="2">
        <v>7531230000</v>
      </c>
      <c r="K4483" s="2">
        <v>7578040000</v>
      </c>
      <c r="L4483" s="2">
        <v>7611720000</v>
      </c>
      <c r="M4483" s="2">
        <v>7639640000</v>
      </c>
      <c r="N4483" s="2">
        <v>7716020000</v>
      </c>
      <c r="O4483" s="2">
        <v>7743120000</v>
      </c>
      <c r="P4483" s="2">
        <v>7768580000</v>
      </c>
      <c r="Q4483" s="2">
        <v>7791580000</v>
      </c>
      <c r="R4483" s="2">
        <v>7810470000</v>
      </c>
      <c r="S4483" s="2">
        <v>7854000000</v>
      </c>
      <c r="T4483" s="2">
        <v>7895060000</v>
      </c>
      <c r="U4483" s="2">
        <v>7929550000</v>
      </c>
      <c r="V4483" s="2">
        <v>7955840000</v>
      </c>
      <c r="W4483" s="2">
        <v>7968980000</v>
      </c>
      <c r="X4483" s="2">
        <v>7984580000</v>
      </c>
      <c r="Y4483" s="2">
        <v>7998540000</v>
      </c>
      <c r="Z4483" s="2">
        <v>8010860000</v>
      </c>
      <c r="AA4483" s="2">
        <v>8022360000</v>
      </c>
      <c r="AB4483" s="2">
        <v>8033040000</v>
      </c>
      <c r="AC4483" s="2">
        <v>8042070000</v>
      </c>
      <c r="AD4483" s="2">
        <v>8048640000</v>
      </c>
      <c r="AE4483" s="2">
        <v>8056030000</v>
      </c>
      <c r="AF4483" s="2">
        <v>8064250000</v>
      </c>
    </row>
    <row r="4484" spans="1:32">
      <c r="A4484" t="s">
        <v>10087</v>
      </c>
      <c r="B4484" t="s">
        <v>19</v>
      </c>
      <c r="C4484" s="2">
        <v>22046800000</v>
      </c>
      <c r="D4484" s="2">
        <v>22971800000</v>
      </c>
      <c r="E4484" s="2">
        <v>23785500000</v>
      </c>
      <c r="F4484" s="2">
        <v>30942000000</v>
      </c>
      <c r="G4484" s="2">
        <v>31161100000</v>
      </c>
      <c r="H4484" s="2">
        <v>31449700000</v>
      </c>
      <c r="I4484" s="2">
        <v>31710500000</v>
      </c>
      <c r="J4484" s="2">
        <v>31887800000</v>
      </c>
      <c r="K4484" s="2">
        <v>32086100000</v>
      </c>
      <c r="L4484" s="2">
        <v>32228600000</v>
      </c>
      <c r="M4484" s="2">
        <v>32346900000</v>
      </c>
      <c r="N4484" s="2">
        <v>32670300000</v>
      </c>
      <c r="O4484" s="2">
        <v>32785000000</v>
      </c>
      <c r="P4484" s="2">
        <v>32892800000</v>
      </c>
      <c r="Q4484" s="2">
        <v>32990200000</v>
      </c>
      <c r="R4484" s="2">
        <v>33070200000</v>
      </c>
      <c r="S4484" s="2">
        <v>33254500000</v>
      </c>
      <c r="T4484" s="2">
        <v>33428300000</v>
      </c>
      <c r="U4484" s="2">
        <v>33574400000</v>
      </c>
      <c r="V4484" s="2">
        <v>33685700000</v>
      </c>
      <c r="W4484" s="2">
        <v>33741300000</v>
      </c>
      <c r="X4484" s="2">
        <v>33807400000</v>
      </c>
      <c r="Y4484" s="2">
        <v>33866500000</v>
      </c>
      <c r="Z4484" s="2">
        <v>33918700000</v>
      </c>
      <c r="AA4484" s="2">
        <v>33967300000</v>
      </c>
      <c r="AB4484" s="2">
        <v>34012500000</v>
      </c>
      <c r="AC4484" s="2">
        <v>34050800000</v>
      </c>
      <c r="AD4484" s="2">
        <v>34078600000</v>
      </c>
      <c r="AE4484" s="2">
        <v>34109900000</v>
      </c>
      <c r="AF4484" s="2">
        <v>34144700000</v>
      </c>
    </row>
    <row r="4485" spans="1:32">
      <c r="A4485" t="s">
        <v>10088</v>
      </c>
      <c r="B4485" t="s">
        <v>19</v>
      </c>
      <c r="C4485" s="2">
        <v>403161000</v>
      </c>
      <c r="D4485" s="2">
        <v>420076000</v>
      </c>
      <c r="E4485" s="2">
        <v>434956000</v>
      </c>
      <c r="F4485" s="2">
        <v>565824000</v>
      </c>
      <c r="G4485" s="2">
        <v>569830000</v>
      </c>
      <c r="H4485" s="2">
        <v>575108000</v>
      </c>
      <c r="I4485" s="2">
        <v>579877000</v>
      </c>
      <c r="J4485" s="2">
        <v>583120000</v>
      </c>
      <c r="K4485" s="2">
        <v>586745000</v>
      </c>
      <c r="L4485" s="2">
        <v>589352000</v>
      </c>
      <c r="M4485" s="2">
        <v>591514000</v>
      </c>
      <c r="N4485" s="2">
        <v>597428000</v>
      </c>
      <c r="O4485" s="2">
        <v>599527000</v>
      </c>
      <c r="P4485" s="2">
        <v>601498000</v>
      </c>
      <c r="Q4485" s="2">
        <v>603278000</v>
      </c>
      <c r="R4485" s="2">
        <v>604741000</v>
      </c>
      <c r="S4485" s="2">
        <v>608111000</v>
      </c>
      <c r="T4485" s="2">
        <v>611291000</v>
      </c>
      <c r="U4485" s="2">
        <v>613961000</v>
      </c>
      <c r="V4485" s="2">
        <v>615996000</v>
      </c>
      <c r="W4485" s="2">
        <v>617014000</v>
      </c>
      <c r="X4485" s="2">
        <v>618222000</v>
      </c>
      <c r="Y4485" s="2">
        <v>619303000</v>
      </c>
      <c r="Z4485" s="2">
        <v>620257000</v>
      </c>
      <c r="AA4485" s="2">
        <v>621147000</v>
      </c>
      <c r="AB4485" s="2">
        <v>621974000</v>
      </c>
      <c r="AC4485" s="2">
        <v>622673000</v>
      </c>
      <c r="AD4485" s="2">
        <v>623182000</v>
      </c>
      <c r="AE4485" s="2">
        <v>623754000</v>
      </c>
      <c r="AF4485" s="2">
        <v>624390000</v>
      </c>
    </row>
    <row r="4486" spans="1:32">
      <c r="A4486" t="s">
        <v>10089</v>
      </c>
      <c r="B4486" t="s">
        <v>19</v>
      </c>
      <c r="C4486" s="2">
        <v>1977190000</v>
      </c>
      <c r="D4486" s="2">
        <v>2060150000</v>
      </c>
      <c r="E4486" s="2">
        <v>2133120000</v>
      </c>
      <c r="F4486" s="2">
        <v>2774930000</v>
      </c>
      <c r="G4486" s="2">
        <v>2794580000</v>
      </c>
      <c r="H4486" s="2">
        <v>2820460000</v>
      </c>
      <c r="I4486" s="2">
        <v>2843850000</v>
      </c>
      <c r="J4486" s="2">
        <v>2859760000</v>
      </c>
      <c r="K4486" s="2">
        <v>2877530000</v>
      </c>
      <c r="L4486" s="2">
        <v>2890320000</v>
      </c>
      <c r="M4486" s="2">
        <v>2900920000</v>
      </c>
      <c r="N4486" s="2">
        <v>2929920000</v>
      </c>
      <c r="O4486" s="2">
        <v>2940220000</v>
      </c>
      <c r="P4486" s="2">
        <v>2949880000</v>
      </c>
      <c r="Q4486" s="2">
        <v>2958620000</v>
      </c>
      <c r="R4486" s="2">
        <v>2965790000</v>
      </c>
      <c r="S4486" s="2">
        <v>2982320000</v>
      </c>
      <c r="T4486" s="2">
        <v>2997910000</v>
      </c>
      <c r="U4486" s="2">
        <v>3011010000</v>
      </c>
      <c r="V4486" s="2">
        <v>3020990000</v>
      </c>
      <c r="W4486" s="2">
        <v>3025980000</v>
      </c>
      <c r="X4486" s="2">
        <v>3031900000</v>
      </c>
      <c r="Y4486" s="2">
        <v>3037200000</v>
      </c>
      <c r="Z4486" s="2">
        <v>3041880000</v>
      </c>
      <c r="AA4486" s="2">
        <v>3046250000</v>
      </c>
      <c r="AB4486" s="2">
        <v>3050300000</v>
      </c>
      <c r="AC4486" s="2">
        <v>3053730000</v>
      </c>
      <c r="AD4486" s="2">
        <v>3056230000</v>
      </c>
      <c r="AE4486" s="2">
        <v>3059030000</v>
      </c>
      <c r="AF4486" s="2">
        <v>3062150000</v>
      </c>
    </row>
    <row r="4487" spans="1:32">
      <c r="A4487" t="s">
        <v>10090</v>
      </c>
      <c r="B4487" t="s">
        <v>19</v>
      </c>
      <c r="C4487" s="2">
        <v>190200000</v>
      </c>
      <c r="D4487" s="2">
        <v>198180000</v>
      </c>
      <c r="E4487" s="2">
        <v>205200000</v>
      </c>
      <c r="F4487" s="2">
        <v>266940000</v>
      </c>
      <c r="G4487" s="2">
        <v>268830000</v>
      </c>
      <c r="H4487" s="2">
        <v>271320000</v>
      </c>
      <c r="I4487" s="2">
        <v>273570000</v>
      </c>
      <c r="J4487" s="2">
        <v>275100000</v>
      </c>
      <c r="K4487" s="2">
        <v>276810000</v>
      </c>
      <c r="L4487" s="2">
        <v>278040000</v>
      </c>
      <c r="M4487" s="2">
        <v>279060000</v>
      </c>
      <c r="N4487" s="2">
        <v>281850000</v>
      </c>
      <c r="O4487" s="2">
        <v>282840000</v>
      </c>
      <c r="P4487" s="2">
        <v>283770000</v>
      </c>
      <c r="Q4487" s="2">
        <v>284610000</v>
      </c>
      <c r="R4487" s="2">
        <v>285300000</v>
      </c>
      <c r="S4487" s="2">
        <v>286890000</v>
      </c>
      <c r="T4487" s="2">
        <v>288390000</v>
      </c>
      <c r="U4487" s="2">
        <v>289650000</v>
      </c>
      <c r="V4487" s="2">
        <v>290610000</v>
      </c>
      <c r="W4487" s="2">
        <v>291090000</v>
      </c>
      <c r="X4487" s="2">
        <v>291660000</v>
      </c>
      <c r="Y4487" s="2">
        <v>292170000</v>
      </c>
      <c r="Z4487" s="2">
        <v>292620000</v>
      </c>
      <c r="AA4487" s="2">
        <v>293040000</v>
      </c>
      <c r="AB4487" s="2">
        <v>293430000</v>
      </c>
      <c r="AC4487" s="2">
        <v>293760000</v>
      </c>
      <c r="AD4487" s="2">
        <v>294000000</v>
      </c>
      <c r="AE4487" s="2">
        <v>294270000</v>
      </c>
      <c r="AF4487" s="2">
        <v>294570000</v>
      </c>
    </row>
    <row r="4488" spans="1:32">
      <c r="A4488" t="s">
        <v>10091</v>
      </c>
      <c r="B4488" t="s">
        <v>19</v>
      </c>
      <c r="C4488" s="2">
        <v>38040000</v>
      </c>
      <c r="D4488" s="2">
        <v>39636000</v>
      </c>
      <c r="E4488" s="2">
        <v>41040000</v>
      </c>
      <c r="F4488" s="2">
        <v>53388000</v>
      </c>
      <c r="G4488" s="2">
        <v>53766000</v>
      </c>
      <c r="H4488" s="2">
        <v>54264000</v>
      </c>
      <c r="I4488" s="2">
        <v>54714000</v>
      </c>
      <c r="J4488" s="2">
        <v>55020000</v>
      </c>
      <c r="K4488" s="2">
        <v>55362000</v>
      </c>
      <c r="L4488" s="2">
        <v>55608000</v>
      </c>
      <c r="M4488" s="2">
        <v>55812000</v>
      </c>
      <c r="N4488" s="2">
        <v>56370000</v>
      </c>
      <c r="O4488" s="2">
        <v>56568000</v>
      </c>
      <c r="P4488" s="2">
        <v>56754000</v>
      </c>
      <c r="Q4488" s="2">
        <v>56922000</v>
      </c>
      <c r="R4488" s="2">
        <v>57060000</v>
      </c>
      <c r="S4488" s="2">
        <v>57378000</v>
      </c>
      <c r="T4488" s="2">
        <v>57678000</v>
      </c>
      <c r="U4488" s="2">
        <v>57930000</v>
      </c>
      <c r="V4488" s="2">
        <v>58122000</v>
      </c>
      <c r="W4488" s="2">
        <v>58218000</v>
      </c>
      <c r="X4488" s="2">
        <v>58332000</v>
      </c>
      <c r="Y4488" s="2">
        <v>58434000</v>
      </c>
      <c r="Z4488" s="2">
        <v>58524000</v>
      </c>
      <c r="AA4488" s="2">
        <v>58608000</v>
      </c>
      <c r="AB4488" s="2">
        <v>58686000</v>
      </c>
      <c r="AC4488" s="2">
        <v>58752000</v>
      </c>
      <c r="AD4488" s="2">
        <v>58800000</v>
      </c>
      <c r="AE4488" s="2">
        <v>58854000</v>
      </c>
      <c r="AF4488" s="2">
        <v>58914000</v>
      </c>
    </row>
    <row r="4489" spans="1:32">
      <c r="A4489" t="s">
        <v>10092</v>
      </c>
      <c r="B4489" t="s">
        <v>19</v>
      </c>
      <c r="C4489">
        <v>0</v>
      </c>
      <c r="D4489">
        <v>0</v>
      </c>
      <c r="E4489">
        <v>0</v>
      </c>
      <c r="F4489">
        <v>0</v>
      </c>
      <c r="G4489">
        <v>0</v>
      </c>
      <c r="H4489">
        <v>0</v>
      </c>
      <c r="I4489">
        <v>0</v>
      </c>
      <c r="J4489">
        <v>0</v>
      </c>
      <c r="K4489">
        <v>0</v>
      </c>
      <c r="L4489">
        <v>0</v>
      </c>
      <c r="M4489">
        <v>0</v>
      </c>
      <c r="N4489">
        <v>0</v>
      </c>
      <c r="O4489">
        <v>0</v>
      </c>
      <c r="P4489">
        <v>0</v>
      </c>
      <c r="Q4489">
        <v>0</v>
      </c>
      <c r="R4489">
        <v>0</v>
      </c>
      <c r="S4489">
        <v>0</v>
      </c>
      <c r="T4489">
        <v>0</v>
      </c>
      <c r="U4489">
        <v>0</v>
      </c>
      <c r="V4489">
        <v>0</v>
      </c>
      <c r="W4489">
        <v>0</v>
      </c>
      <c r="X4489">
        <v>0</v>
      </c>
      <c r="Y4489">
        <v>0</v>
      </c>
      <c r="Z4489">
        <v>0</v>
      </c>
      <c r="AA4489">
        <v>0</v>
      </c>
      <c r="AB4489">
        <v>0</v>
      </c>
      <c r="AC4489">
        <v>0</v>
      </c>
      <c r="AD4489">
        <v>0</v>
      </c>
      <c r="AE4489">
        <v>0</v>
      </c>
      <c r="AF4489">
        <v>0</v>
      </c>
    </row>
    <row r="4490" spans="1:32">
      <c r="A4490" t="s">
        <v>10093</v>
      </c>
      <c r="B4490" t="s">
        <v>19</v>
      </c>
      <c r="C4490">
        <v>0</v>
      </c>
      <c r="D4490">
        <v>0</v>
      </c>
      <c r="E4490">
        <v>0</v>
      </c>
      <c r="F4490">
        <v>0</v>
      </c>
      <c r="G4490">
        <v>0</v>
      </c>
      <c r="H4490">
        <v>0</v>
      </c>
      <c r="I4490">
        <v>0</v>
      </c>
      <c r="J4490">
        <v>0</v>
      </c>
      <c r="K4490">
        <v>0</v>
      </c>
      <c r="L4490">
        <v>0</v>
      </c>
      <c r="M4490">
        <v>0</v>
      </c>
      <c r="N4490">
        <v>0</v>
      </c>
      <c r="O4490">
        <v>0</v>
      </c>
      <c r="P4490">
        <v>0</v>
      </c>
      <c r="Q4490">
        <v>0</v>
      </c>
      <c r="R4490">
        <v>0</v>
      </c>
      <c r="S4490">
        <v>0</v>
      </c>
      <c r="T4490">
        <v>0</v>
      </c>
      <c r="U4490">
        <v>0</v>
      </c>
      <c r="V4490">
        <v>0</v>
      </c>
      <c r="W4490">
        <v>0</v>
      </c>
      <c r="X4490">
        <v>0</v>
      </c>
      <c r="Y4490">
        <v>0</v>
      </c>
      <c r="Z4490">
        <v>0</v>
      </c>
      <c r="AA4490">
        <v>0</v>
      </c>
      <c r="AB4490">
        <v>0</v>
      </c>
      <c r="AC4490">
        <v>0</v>
      </c>
      <c r="AD4490">
        <v>0</v>
      </c>
      <c r="AE4490">
        <v>0</v>
      </c>
      <c r="AF4490">
        <v>0</v>
      </c>
    </row>
    <row r="4491" spans="1:32">
      <c r="A4491" t="s">
        <v>10094</v>
      </c>
      <c r="B4491" t="s">
        <v>19</v>
      </c>
      <c r="C4491">
        <v>0</v>
      </c>
      <c r="D4491">
        <v>0</v>
      </c>
      <c r="E4491">
        <v>0</v>
      </c>
      <c r="F4491">
        <v>0</v>
      </c>
      <c r="G4491">
        <v>0</v>
      </c>
      <c r="H4491">
        <v>0</v>
      </c>
      <c r="I4491">
        <v>0</v>
      </c>
      <c r="J4491">
        <v>0</v>
      </c>
      <c r="K4491">
        <v>0</v>
      </c>
      <c r="L4491">
        <v>0</v>
      </c>
      <c r="M4491">
        <v>0</v>
      </c>
      <c r="N4491">
        <v>0</v>
      </c>
      <c r="O4491">
        <v>0</v>
      </c>
      <c r="P4491">
        <v>0</v>
      </c>
      <c r="Q4491">
        <v>0</v>
      </c>
      <c r="R4491">
        <v>0</v>
      </c>
      <c r="S4491">
        <v>0</v>
      </c>
      <c r="T4491">
        <v>0</v>
      </c>
      <c r="U4491">
        <v>0</v>
      </c>
      <c r="V4491">
        <v>0</v>
      </c>
      <c r="W4491">
        <v>0</v>
      </c>
      <c r="X4491">
        <v>0</v>
      </c>
      <c r="Y4491">
        <v>0</v>
      </c>
      <c r="Z4491">
        <v>0</v>
      </c>
      <c r="AA4491">
        <v>0</v>
      </c>
      <c r="AB4491">
        <v>0</v>
      </c>
      <c r="AC4491">
        <v>0</v>
      </c>
      <c r="AD4491">
        <v>0</v>
      </c>
      <c r="AE4491">
        <v>0</v>
      </c>
      <c r="AF4491">
        <v>0</v>
      </c>
    </row>
    <row r="4492" spans="1:32">
      <c r="A4492" t="s">
        <v>10095</v>
      </c>
      <c r="B4492" t="s">
        <v>19</v>
      </c>
      <c r="C4492">
        <v>0</v>
      </c>
      <c r="D4492">
        <v>0</v>
      </c>
      <c r="E4492">
        <v>0</v>
      </c>
      <c r="F4492">
        <v>0</v>
      </c>
      <c r="G4492">
        <v>0</v>
      </c>
      <c r="H4492">
        <v>0</v>
      </c>
      <c r="I4492">
        <v>0</v>
      </c>
      <c r="J4492">
        <v>0</v>
      </c>
      <c r="K4492">
        <v>0</v>
      </c>
      <c r="L4492">
        <v>0</v>
      </c>
      <c r="M4492">
        <v>0</v>
      </c>
      <c r="N4492">
        <v>0</v>
      </c>
      <c r="O4492">
        <v>0</v>
      </c>
      <c r="P4492">
        <v>0</v>
      </c>
      <c r="Q4492">
        <v>0</v>
      </c>
      <c r="R4492">
        <v>0</v>
      </c>
      <c r="S4492">
        <v>0</v>
      </c>
      <c r="T4492">
        <v>0</v>
      </c>
      <c r="U4492">
        <v>0</v>
      </c>
      <c r="V4492">
        <v>0</v>
      </c>
      <c r="W4492">
        <v>0</v>
      </c>
      <c r="X4492">
        <v>0</v>
      </c>
      <c r="Y4492">
        <v>0</v>
      </c>
      <c r="Z4492">
        <v>0</v>
      </c>
      <c r="AA4492">
        <v>0</v>
      </c>
      <c r="AB4492">
        <v>0</v>
      </c>
      <c r="AC4492">
        <v>0</v>
      </c>
      <c r="AD4492">
        <v>0</v>
      </c>
      <c r="AE4492">
        <v>0</v>
      </c>
      <c r="AF4492">
        <v>0</v>
      </c>
    </row>
    <row r="4493" spans="1:32">
      <c r="A4493" t="s">
        <v>10096</v>
      </c>
      <c r="B4493" t="s">
        <v>19</v>
      </c>
      <c r="C4493">
        <v>0</v>
      </c>
      <c r="D4493">
        <v>0</v>
      </c>
      <c r="E4493">
        <v>0</v>
      </c>
      <c r="F4493">
        <v>0</v>
      </c>
      <c r="G4493">
        <v>0</v>
      </c>
      <c r="H4493">
        <v>0</v>
      </c>
      <c r="I4493">
        <v>0</v>
      </c>
      <c r="J4493">
        <v>0</v>
      </c>
      <c r="K4493">
        <v>0</v>
      </c>
      <c r="L4493">
        <v>0</v>
      </c>
      <c r="M4493">
        <v>0</v>
      </c>
      <c r="N4493">
        <v>0</v>
      </c>
      <c r="O4493">
        <v>0</v>
      </c>
      <c r="P4493">
        <v>0</v>
      </c>
      <c r="Q4493">
        <v>0</v>
      </c>
      <c r="R4493">
        <v>0</v>
      </c>
      <c r="S4493">
        <v>0</v>
      </c>
      <c r="T4493">
        <v>0</v>
      </c>
      <c r="U4493">
        <v>0</v>
      </c>
      <c r="V4493">
        <v>0</v>
      </c>
      <c r="W4493">
        <v>0</v>
      </c>
      <c r="X4493">
        <v>0</v>
      </c>
      <c r="Y4493">
        <v>0</v>
      </c>
      <c r="Z4493">
        <v>0</v>
      </c>
      <c r="AA4493">
        <v>0</v>
      </c>
      <c r="AB4493">
        <v>0</v>
      </c>
      <c r="AC4493">
        <v>0</v>
      </c>
      <c r="AD4493">
        <v>0</v>
      </c>
      <c r="AE4493">
        <v>0</v>
      </c>
      <c r="AF4493">
        <v>0</v>
      </c>
    </row>
    <row r="4494" spans="1:32">
      <c r="A4494" t="s">
        <v>10097</v>
      </c>
      <c r="B4494" t="s">
        <v>19</v>
      </c>
      <c r="C4494">
        <v>0</v>
      </c>
      <c r="D4494">
        <v>0</v>
      </c>
      <c r="E4494">
        <v>0</v>
      </c>
      <c r="F4494">
        <v>0</v>
      </c>
      <c r="G4494">
        <v>0</v>
      </c>
      <c r="H4494">
        <v>0</v>
      </c>
      <c r="I4494">
        <v>0</v>
      </c>
      <c r="J4494">
        <v>0</v>
      </c>
      <c r="K4494">
        <v>0</v>
      </c>
      <c r="L4494">
        <v>0</v>
      </c>
      <c r="M4494">
        <v>0</v>
      </c>
      <c r="N4494">
        <v>0</v>
      </c>
      <c r="O4494">
        <v>0</v>
      </c>
      <c r="P4494">
        <v>0</v>
      </c>
      <c r="Q4494">
        <v>0</v>
      </c>
      <c r="R4494">
        <v>0</v>
      </c>
      <c r="S4494">
        <v>0</v>
      </c>
      <c r="T4494">
        <v>0</v>
      </c>
      <c r="U4494">
        <v>0</v>
      </c>
      <c r="V4494">
        <v>0</v>
      </c>
      <c r="W4494">
        <v>0</v>
      </c>
      <c r="X4494">
        <v>0</v>
      </c>
      <c r="Y4494">
        <v>0</v>
      </c>
      <c r="Z4494">
        <v>0</v>
      </c>
      <c r="AA4494">
        <v>0</v>
      </c>
      <c r="AB4494">
        <v>0</v>
      </c>
      <c r="AC4494">
        <v>0</v>
      </c>
      <c r="AD4494">
        <v>0</v>
      </c>
      <c r="AE4494">
        <v>0</v>
      </c>
      <c r="AF4494">
        <v>0</v>
      </c>
    </row>
    <row r="4495" spans="1:32">
      <c r="A4495" t="s">
        <v>10098</v>
      </c>
      <c r="B4495" t="s">
        <v>19</v>
      </c>
      <c r="C4495">
        <v>0</v>
      </c>
      <c r="D4495">
        <v>0</v>
      </c>
      <c r="E4495">
        <v>0</v>
      </c>
      <c r="F4495">
        <v>0</v>
      </c>
      <c r="G4495">
        <v>0</v>
      </c>
      <c r="H4495">
        <v>0</v>
      </c>
      <c r="I4495">
        <v>0</v>
      </c>
      <c r="J4495">
        <v>0</v>
      </c>
      <c r="K4495">
        <v>0</v>
      </c>
      <c r="L4495">
        <v>0</v>
      </c>
      <c r="M4495">
        <v>0</v>
      </c>
      <c r="N4495">
        <v>0</v>
      </c>
      <c r="O4495">
        <v>0</v>
      </c>
      <c r="P4495">
        <v>0</v>
      </c>
      <c r="Q4495">
        <v>0</v>
      </c>
      <c r="R4495">
        <v>0</v>
      </c>
      <c r="S4495">
        <v>0</v>
      </c>
      <c r="T4495">
        <v>0</v>
      </c>
      <c r="U4495">
        <v>0</v>
      </c>
      <c r="V4495">
        <v>0</v>
      </c>
      <c r="W4495">
        <v>0</v>
      </c>
      <c r="X4495">
        <v>0</v>
      </c>
      <c r="Y4495">
        <v>0</v>
      </c>
      <c r="Z4495">
        <v>0</v>
      </c>
      <c r="AA4495">
        <v>0</v>
      </c>
      <c r="AB4495">
        <v>0</v>
      </c>
      <c r="AC4495">
        <v>0</v>
      </c>
      <c r="AD4495">
        <v>0</v>
      </c>
      <c r="AE4495">
        <v>0</v>
      </c>
      <c r="AF4495">
        <v>0</v>
      </c>
    </row>
    <row r="4496" spans="1:32">
      <c r="A4496" t="s">
        <v>10099</v>
      </c>
      <c r="B4496" t="s">
        <v>19</v>
      </c>
      <c r="C4496">
        <v>0</v>
      </c>
      <c r="D4496">
        <v>0</v>
      </c>
      <c r="E4496">
        <v>0</v>
      </c>
      <c r="F4496">
        <v>0</v>
      </c>
      <c r="G4496">
        <v>0</v>
      </c>
      <c r="H4496">
        <v>0</v>
      </c>
      <c r="I4496">
        <v>0</v>
      </c>
      <c r="J4496">
        <v>0</v>
      </c>
      <c r="K4496">
        <v>0</v>
      </c>
      <c r="L4496">
        <v>0</v>
      </c>
      <c r="M4496">
        <v>0</v>
      </c>
      <c r="N4496">
        <v>0</v>
      </c>
      <c r="O4496">
        <v>0</v>
      </c>
      <c r="P4496">
        <v>0</v>
      </c>
      <c r="Q4496">
        <v>0</v>
      </c>
      <c r="R4496">
        <v>0</v>
      </c>
      <c r="S4496">
        <v>0</v>
      </c>
      <c r="T4496">
        <v>0</v>
      </c>
      <c r="U4496">
        <v>0</v>
      </c>
      <c r="V4496">
        <v>0</v>
      </c>
      <c r="W4496">
        <v>0</v>
      </c>
      <c r="X4496">
        <v>0</v>
      </c>
      <c r="Y4496">
        <v>0</v>
      </c>
      <c r="Z4496">
        <v>0</v>
      </c>
      <c r="AA4496">
        <v>0</v>
      </c>
      <c r="AB4496">
        <v>0</v>
      </c>
      <c r="AC4496">
        <v>0</v>
      </c>
      <c r="AD4496">
        <v>0</v>
      </c>
      <c r="AE4496">
        <v>0</v>
      </c>
      <c r="AF4496">
        <v>0</v>
      </c>
    </row>
    <row r="4497" spans="1:32">
      <c r="A4497" t="s">
        <v>10100</v>
      </c>
      <c r="B4497" t="s">
        <v>19</v>
      </c>
      <c r="C4497">
        <v>0</v>
      </c>
      <c r="D4497">
        <v>0</v>
      </c>
      <c r="E4497">
        <v>0</v>
      </c>
      <c r="F4497">
        <v>0</v>
      </c>
      <c r="G4497">
        <v>0</v>
      </c>
      <c r="H4497">
        <v>0</v>
      </c>
      <c r="I4497">
        <v>0</v>
      </c>
      <c r="J4497">
        <v>0</v>
      </c>
      <c r="K4497">
        <v>0</v>
      </c>
      <c r="L4497">
        <v>0</v>
      </c>
      <c r="M4497">
        <v>0</v>
      </c>
      <c r="N4497">
        <v>0</v>
      </c>
      <c r="O4497">
        <v>0</v>
      </c>
      <c r="P4497">
        <v>0</v>
      </c>
      <c r="Q4497">
        <v>0</v>
      </c>
      <c r="R4497">
        <v>0</v>
      </c>
      <c r="S4497">
        <v>0</v>
      </c>
      <c r="T4497">
        <v>0</v>
      </c>
      <c r="U4497">
        <v>0</v>
      </c>
      <c r="V4497">
        <v>0</v>
      </c>
      <c r="W4497">
        <v>0</v>
      </c>
      <c r="X4497">
        <v>0</v>
      </c>
      <c r="Y4497">
        <v>0</v>
      </c>
      <c r="Z4497">
        <v>0</v>
      </c>
      <c r="AA4497">
        <v>0</v>
      </c>
      <c r="AB4497">
        <v>0</v>
      </c>
      <c r="AC4497">
        <v>0</v>
      </c>
      <c r="AD4497">
        <v>0</v>
      </c>
      <c r="AE4497">
        <v>0</v>
      </c>
      <c r="AF4497">
        <v>0</v>
      </c>
    </row>
    <row r="4498" spans="1:32">
      <c r="A4498" t="s">
        <v>10101</v>
      </c>
      <c r="B4498" t="s">
        <v>19</v>
      </c>
      <c r="C4498">
        <v>0</v>
      </c>
      <c r="D4498">
        <v>0</v>
      </c>
      <c r="E4498">
        <v>0</v>
      </c>
      <c r="F4498">
        <v>0</v>
      </c>
      <c r="G4498">
        <v>0</v>
      </c>
      <c r="H4498">
        <v>0</v>
      </c>
      <c r="I4498">
        <v>0</v>
      </c>
      <c r="J4498">
        <v>0</v>
      </c>
      <c r="K4498">
        <v>0</v>
      </c>
      <c r="L4498">
        <v>0</v>
      </c>
      <c r="M4498">
        <v>0</v>
      </c>
      <c r="N4498">
        <v>0</v>
      </c>
      <c r="O4498">
        <v>0</v>
      </c>
      <c r="P4498">
        <v>0</v>
      </c>
      <c r="Q4498">
        <v>0</v>
      </c>
      <c r="R4498">
        <v>0</v>
      </c>
      <c r="S4498">
        <v>0</v>
      </c>
      <c r="T4498">
        <v>0</v>
      </c>
      <c r="U4498">
        <v>0</v>
      </c>
      <c r="V4498">
        <v>0</v>
      </c>
      <c r="W4498">
        <v>0</v>
      </c>
      <c r="X4498">
        <v>0</v>
      </c>
      <c r="Y4498">
        <v>0</v>
      </c>
      <c r="Z4498">
        <v>0</v>
      </c>
      <c r="AA4498">
        <v>0</v>
      </c>
      <c r="AB4498">
        <v>0</v>
      </c>
      <c r="AC4498">
        <v>0</v>
      </c>
      <c r="AD4498">
        <v>0</v>
      </c>
      <c r="AE4498">
        <v>0</v>
      </c>
      <c r="AF4498">
        <v>0</v>
      </c>
    </row>
    <row r="4499" spans="1:32">
      <c r="A4499" t="s">
        <v>10102</v>
      </c>
      <c r="B4499" t="s">
        <v>19</v>
      </c>
      <c r="C4499">
        <v>0</v>
      </c>
      <c r="D4499">
        <v>0</v>
      </c>
      <c r="E4499">
        <v>0</v>
      </c>
      <c r="F4499">
        <v>0</v>
      </c>
      <c r="G4499">
        <v>0</v>
      </c>
      <c r="H4499">
        <v>0</v>
      </c>
      <c r="I4499">
        <v>0</v>
      </c>
      <c r="J4499">
        <v>0</v>
      </c>
      <c r="K4499">
        <v>0</v>
      </c>
      <c r="L4499">
        <v>0</v>
      </c>
      <c r="M4499">
        <v>0</v>
      </c>
      <c r="N4499">
        <v>0</v>
      </c>
      <c r="O4499">
        <v>0</v>
      </c>
      <c r="P4499">
        <v>0</v>
      </c>
      <c r="Q4499">
        <v>0</v>
      </c>
      <c r="R4499">
        <v>0</v>
      </c>
      <c r="S4499">
        <v>0</v>
      </c>
      <c r="T4499">
        <v>0</v>
      </c>
      <c r="U4499">
        <v>0</v>
      </c>
      <c r="V4499">
        <v>0</v>
      </c>
      <c r="W4499">
        <v>0</v>
      </c>
      <c r="X4499">
        <v>0</v>
      </c>
      <c r="Y4499">
        <v>0</v>
      </c>
      <c r="Z4499">
        <v>0</v>
      </c>
      <c r="AA4499">
        <v>0</v>
      </c>
      <c r="AB4499">
        <v>0</v>
      </c>
      <c r="AC4499">
        <v>0</v>
      </c>
      <c r="AD4499">
        <v>0</v>
      </c>
      <c r="AE4499">
        <v>0</v>
      </c>
      <c r="AF4499">
        <v>0</v>
      </c>
    </row>
    <row r="4500" spans="1:32">
      <c r="A4500" t="s">
        <v>10103</v>
      </c>
      <c r="B4500" t="s">
        <v>19</v>
      </c>
      <c r="C4500">
        <v>0</v>
      </c>
      <c r="D4500">
        <v>0</v>
      </c>
      <c r="E4500">
        <v>0</v>
      </c>
      <c r="F4500">
        <v>0</v>
      </c>
      <c r="G4500">
        <v>0</v>
      </c>
      <c r="H4500">
        <v>0</v>
      </c>
      <c r="I4500">
        <v>0</v>
      </c>
      <c r="J4500">
        <v>0</v>
      </c>
      <c r="K4500">
        <v>0</v>
      </c>
      <c r="L4500">
        <v>0</v>
      </c>
      <c r="M4500">
        <v>0</v>
      </c>
      <c r="N4500">
        <v>0</v>
      </c>
      <c r="O4500">
        <v>0</v>
      </c>
      <c r="P4500">
        <v>0</v>
      </c>
      <c r="Q4500">
        <v>0</v>
      </c>
      <c r="R4500">
        <v>0</v>
      </c>
      <c r="S4500">
        <v>0</v>
      </c>
      <c r="T4500">
        <v>0</v>
      </c>
      <c r="U4500">
        <v>0</v>
      </c>
      <c r="V4500">
        <v>0</v>
      </c>
      <c r="W4500">
        <v>0</v>
      </c>
      <c r="X4500">
        <v>0</v>
      </c>
      <c r="Y4500">
        <v>0</v>
      </c>
      <c r="Z4500">
        <v>0</v>
      </c>
      <c r="AA4500">
        <v>0</v>
      </c>
      <c r="AB4500">
        <v>0</v>
      </c>
      <c r="AC4500">
        <v>0</v>
      </c>
      <c r="AD4500">
        <v>0</v>
      </c>
      <c r="AE4500">
        <v>0</v>
      </c>
      <c r="AF4500">
        <v>0</v>
      </c>
    </row>
    <row r="4501" spans="1:32">
      <c r="A4501" t="s">
        <v>10104</v>
      </c>
      <c r="B4501" t="s">
        <v>19</v>
      </c>
      <c r="C4501">
        <v>0</v>
      </c>
      <c r="D4501">
        <v>0</v>
      </c>
      <c r="E4501">
        <v>0</v>
      </c>
      <c r="F4501">
        <v>0</v>
      </c>
      <c r="G4501">
        <v>0</v>
      </c>
      <c r="H4501">
        <v>0</v>
      </c>
      <c r="I4501">
        <v>0</v>
      </c>
      <c r="J4501">
        <v>0</v>
      </c>
      <c r="K4501">
        <v>0</v>
      </c>
      <c r="L4501">
        <v>0</v>
      </c>
      <c r="M4501">
        <v>0</v>
      </c>
      <c r="N4501">
        <v>0</v>
      </c>
      <c r="O4501">
        <v>0</v>
      </c>
      <c r="P4501">
        <v>0</v>
      </c>
      <c r="Q4501">
        <v>0</v>
      </c>
      <c r="R4501">
        <v>0</v>
      </c>
      <c r="S4501">
        <v>0</v>
      </c>
      <c r="T4501">
        <v>0</v>
      </c>
      <c r="U4501">
        <v>0</v>
      </c>
      <c r="V4501">
        <v>0</v>
      </c>
      <c r="W4501">
        <v>0</v>
      </c>
      <c r="X4501">
        <v>0</v>
      </c>
      <c r="Y4501">
        <v>0</v>
      </c>
      <c r="Z4501">
        <v>0</v>
      </c>
      <c r="AA4501">
        <v>0</v>
      </c>
      <c r="AB4501">
        <v>0</v>
      </c>
      <c r="AC4501">
        <v>0</v>
      </c>
      <c r="AD4501">
        <v>0</v>
      </c>
      <c r="AE4501">
        <v>0</v>
      </c>
      <c r="AF4501">
        <v>0</v>
      </c>
    </row>
    <row r="4502" spans="1:32">
      <c r="A4502" t="s">
        <v>10105</v>
      </c>
      <c r="B4502" t="s">
        <v>19</v>
      </c>
      <c r="C4502">
        <v>0</v>
      </c>
      <c r="D4502">
        <v>0</v>
      </c>
      <c r="E4502">
        <v>0</v>
      </c>
      <c r="F4502">
        <v>0</v>
      </c>
      <c r="G4502">
        <v>0</v>
      </c>
      <c r="H4502">
        <v>0</v>
      </c>
      <c r="I4502">
        <v>0</v>
      </c>
      <c r="J4502">
        <v>0</v>
      </c>
      <c r="K4502">
        <v>0</v>
      </c>
      <c r="L4502">
        <v>0</v>
      </c>
      <c r="M4502">
        <v>0</v>
      </c>
      <c r="N4502">
        <v>0</v>
      </c>
      <c r="O4502">
        <v>0</v>
      </c>
      <c r="P4502">
        <v>0</v>
      </c>
      <c r="Q4502">
        <v>0</v>
      </c>
      <c r="R4502">
        <v>0</v>
      </c>
      <c r="S4502">
        <v>0</v>
      </c>
      <c r="T4502">
        <v>0</v>
      </c>
      <c r="U4502">
        <v>0</v>
      </c>
      <c r="V4502">
        <v>0</v>
      </c>
      <c r="W4502">
        <v>0</v>
      </c>
      <c r="X4502">
        <v>0</v>
      </c>
      <c r="Y4502">
        <v>0</v>
      </c>
      <c r="Z4502">
        <v>0</v>
      </c>
      <c r="AA4502">
        <v>0</v>
      </c>
      <c r="AB4502">
        <v>0</v>
      </c>
      <c r="AC4502">
        <v>0</v>
      </c>
      <c r="AD4502">
        <v>0</v>
      </c>
      <c r="AE4502">
        <v>0</v>
      </c>
      <c r="AF4502">
        <v>0</v>
      </c>
    </row>
    <row r="4503" spans="1:32">
      <c r="A4503" t="s">
        <v>10106</v>
      </c>
      <c r="B4503" t="s">
        <v>19</v>
      </c>
      <c r="C4503">
        <v>0</v>
      </c>
      <c r="D4503">
        <v>0</v>
      </c>
      <c r="E4503">
        <v>0</v>
      </c>
      <c r="F4503">
        <v>0</v>
      </c>
      <c r="G4503">
        <v>0</v>
      </c>
      <c r="H4503">
        <v>0</v>
      </c>
      <c r="I4503">
        <v>0</v>
      </c>
      <c r="J4503">
        <v>0</v>
      </c>
      <c r="K4503">
        <v>0</v>
      </c>
      <c r="L4503">
        <v>0</v>
      </c>
      <c r="M4503">
        <v>0</v>
      </c>
      <c r="N4503">
        <v>0</v>
      </c>
      <c r="O4503">
        <v>0</v>
      </c>
      <c r="P4503">
        <v>0</v>
      </c>
      <c r="Q4503">
        <v>0</v>
      </c>
      <c r="R4503">
        <v>0</v>
      </c>
      <c r="S4503">
        <v>0</v>
      </c>
      <c r="T4503">
        <v>0</v>
      </c>
      <c r="U4503">
        <v>0</v>
      </c>
      <c r="V4503">
        <v>0</v>
      </c>
      <c r="W4503">
        <v>0</v>
      </c>
      <c r="X4503">
        <v>0</v>
      </c>
      <c r="Y4503">
        <v>0</v>
      </c>
      <c r="Z4503">
        <v>0</v>
      </c>
      <c r="AA4503">
        <v>0</v>
      </c>
      <c r="AB4503">
        <v>0</v>
      </c>
      <c r="AC4503">
        <v>0</v>
      </c>
      <c r="AD4503">
        <v>0</v>
      </c>
      <c r="AE4503">
        <v>0</v>
      </c>
      <c r="AF4503">
        <v>0</v>
      </c>
    </row>
    <row r="4504" spans="1:32">
      <c r="A4504" t="s">
        <v>10107</v>
      </c>
      <c r="B4504" t="s">
        <v>19</v>
      </c>
      <c r="C4504">
        <v>0</v>
      </c>
      <c r="D4504">
        <v>0</v>
      </c>
      <c r="E4504">
        <v>0</v>
      </c>
      <c r="F4504">
        <v>0</v>
      </c>
      <c r="G4504">
        <v>0</v>
      </c>
      <c r="H4504">
        <v>0</v>
      </c>
      <c r="I4504">
        <v>0</v>
      </c>
      <c r="J4504">
        <v>0</v>
      </c>
      <c r="K4504">
        <v>0</v>
      </c>
      <c r="L4504">
        <v>0</v>
      </c>
      <c r="M4504">
        <v>0</v>
      </c>
      <c r="N4504">
        <v>0</v>
      </c>
      <c r="O4504">
        <v>0</v>
      </c>
      <c r="P4504">
        <v>0</v>
      </c>
      <c r="Q4504">
        <v>0</v>
      </c>
      <c r="R4504">
        <v>0</v>
      </c>
      <c r="S4504">
        <v>0</v>
      </c>
      <c r="T4504">
        <v>0</v>
      </c>
      <c r="U4504">
        <v>0</v>
      </c>
      <c r="V4504">
        <v>0</v>
      </c>
      <c r="W4504">
        <v>0</v>
      </c>
      <c r="X4504">
        <v>0</v>
      </c>
      <c r="Y4504">
        <v>0</v>
      </c>
      <c r="Z4504">
        <v>0</v>
      </c>
      <c r="AA4504">
        <v>0</v>
      </c>
      <c r="AB4504">
        <v>0</v>
      </c>
      <c r="AC4504">
        <v>0</v>
      </c>
      <c r="AD4504">
        <v>0</v>
      </c>
      <c r="AE4504">
        <v>0</v>
      </c>
      <c r="AF4504">
        <v>0</v>
      </c>
    </row>
    <row r="4505" spans="1:32">
      <c r="A4505" t="s">
        <v>10108</v>
      </c>
      <c r="B4505" t="s">
        <v>19</v>
      </c>
      <c r="C4505">
        <v>0</v>
      </c>
      <c r="D4505">
        <v>0</v>
      </c>
      <c r="E4505">
        <v>0</v>
      </c>
      <c r="F4505">
        <v>0</v>
      </c>
      <c r="G4505">
        <v>0</v>
      </c>
      <c r="H4505">
        <v>0</v>
      </c>
      <c r="I4505">
        <v>0</v>
      </c>
      <c r="J4505">
        <v>0</v>
      </c>
      <c r="K4505">
        <v>0</v>
      </c>
      <c r="L4505">
        <v>0</v>
      </c>
      <c r="M4505">
        <v>0</v>
      </c>
      <c r="N4505">
        <v>0</v>
      </c>
      <c r="O4505">
        <v>0</v>
      </c>
      <c r="P4505">
        <v>0</v>
      </c>
      <c r="Q4505">
        <v>0</v>
      </c>
      <c r="R4505">
        <v>0</v>
      </c>
      <c r="S4505">
        <v>0</v>
      </c>
      <c r="T4505">
        <v>0</v>
      </c>
      <c r="U4505">
        <v>0</v>
      </c>
      <c r="V4505">
        <v>0</v>
      </c>
      <c r="W4505">
        <v>0</v>
      </c>
      <c r="X4505">
        <v>0</v>
      </c>
      <c r="Y4505">
        <v>0</v>
      </c>
      <c r="Z4505">
        <v>0</v>
      </c>
      <c r="AA4505">
        <v>0</v>
      </c>
      <c r="AB4505">
        <v>0</v>
      </c>
      <c r="AC4505">
        <v>0</v>
      </c>
      <c r="AD4505">
        <v>0</v>
      </c>
      <c r="AE4505">
        <v>0</v>
      </c>
      <c r="AF4505">
        <v>0</v>
      </c>
    </row>
    <row r="4506" spans="1:32">
      <c r="A4506" t="s">
        <v>10109</v>
      </c>
      <c r="B4506" t="s">
        <v>19</v>
      </c>
      <c r="C4506">
        <v>0</v>
      </c>
      <c r="D4506">
        <v>0</v>
      </c>
      <c r="E4506">
        <v>0</v>
      </c>
      <c r="F4506">
        <v>0</v>
      </c>
      <c r="G4506">
        <v>0</v>
      </c>
      <c r="H4506">
        <v>0</v>
      </c>
      <c r="I4506">
        <v>0</v>
      </c>
      <c r="J4506">
        <v>0</v>
      </c>
      <c r="K4506">
        <v>0</v>
      </c>
      <c r="L4506">
        <v>0</v>
      </c>
      <c r="M4506">
        <v>0</v>
      </c>
      <c r="N4506">
        <v>0</v>
      </c>
      <c r="O4506">
        <v>0</v>
      </c>
      <c r="P4506">
        <v>0</v>
      </c>
      <c r="Q4506">
        <v>0</v>
      </c>
      <c r="R4506">
        <v>0</v>
      </c>
      <c r="S4506">
        <v>0</v>
      </c>
      <c r="T4506">
        <v>0</v>
      </c>
      <c r="U4506">
        <v>0</v>
      </c>
      <c r="V4506">
        <v>0</v>
      </c>
      <c r="W4506">
        <v>0</v>
      </c>
      <c r="X4506">
        <v>0</v>
      </c>
      <c r="Y4506">
        <v>0</v>
      </c>
      <c r="Z4506">
        <v>0</v>
      </c>
      <c r="AA4506">
        <v>0</v>
      </c>
      <c r="AB4506">
        <v>0</v>
      </c>
      <c r="AC4506">
        <v>0</v>
      </c>
      <c r="AD4506">
        <v>0</v>
      </c>
      <c r="AE4506">
        <v>0</v>
      </c>
      <c r="AF4506">
        <v>0</v>
      </c>
    </row>
    <row r="4507" spans="1:32">
      <c r="A4507" t="s">
        <v>10110</v>
      </c>
      <c r="B4507" t="s">
        <v>19</v>
      </c>
      <c r="C4507">
        <v>0</v>
      </c>
      <c r="D4507">
        <v>0</v>
      </c>
      <c r="E4507">
        <v>0</v>
      </c>
      <c r="F4507">
        <v>0</v>
      </c>
      <c r="G4507">
        <v>0</v>
      </c>
      <c r="H4507">
        <v>0</v>
      </c>
      <c r="I4507">
        <v>0</v>
      </c>
      <c r="J4507">
        <v>0</v>
      </c>
      <c r="K4507">
        <v>0</v>
      </c>
      <c r="L4507">
        <v>0</v>
      </c>
      <c r="M4507">
        <v>0</v>
      </c>
      <c r="N4507">
        <v>0</v>
      </c>
      <c r="O4507">
        <v>0</v>
      </c>
      <c r="P4507">
        <v>0</v>
      </c>
      <c r="Q4507">
        <v>0</v>
      </c>
      <c r="R4507">
        <v>0</v>
      </c>
      <c r="S4507">
        <v>0</v>
      </c>
      <c r="T4507">
        <v>0</v>
      </c>
      <c r="U4507">
        <v>0</v>
      </c>
      <c r="V4507">
        <v>0</v>
      </c>
      <c r="W4507">
        <v>0</v>
      </c>
      <c r="X4507">
        <v>0</v>
      </c>
      <c r="Y4507">
        <v>0</v>
      </c>
      <c r="Z4507">
        <v>0</v>
      </c>
      <c r="AA4507">
        <v>0</v>
      </c>
      <c r="AB4507">
        <v>0</v>
      </c>
      <c r="AC4507">
        <v>0</v>
      </c>
      <c r="AD4507">
        <v>0</v>
      </c>
      <c r="AE4507">
        <v>0</v>
      </c>
      <c r="AF4507">
        <v>0</v>
      </c>
    </row>
    <row r="4508" spans="1:32">
      <c r="A4508" t="s">
        <v>10111</v>
      </c>
      <c r="B4508" t="s">
        <v>19</v>
      </c>
      <c r="C4508">
        <v>0</v>
      </c>
      <c r="D4508">
        <v>0</v>
      </c>
      <c r="E4508">
        <v>0</v>
      </c>
      <c r="F4508">
        <v>0</v>
      </c>
      <c r="G4508">
        <v>0</v>
      </c>
      <c r="H4508">
        <v>0</v>
      </c>
      <c r="I4508">
        <v>0</v>
      </c>
      <c r="J4508">
        <v>0</v>
      </c>
      <c r="K4508">
        <v>0</v>
      </c>
      <c r="L4508">
        <v>0</v>
      </c>
      <c r="M4508">
        <v>0</v>
      </c>
      <c r="N4508">
        <v>0</v>
      </c>
      <c r="O4508">
        <v>0</v>
      </c>
      <c r="P4508">
        <v>0</v>
      </c>
      <c r="Q4508">
        <v>0</v>
      </c>
      <c r="R4508">
        <v>0</v>
      </c>
      <c r="S4508">
        <v>0</v>
      </c>
      <c r="T4508">
        <v>0</v>
      </c>
      <c r="U4508">
        <v>0</v>
      </c>
      <c r="V4508">
        <v>0</v>
      </c>
      <c r="W4508">
        <v>0</v>
      </c>
      <c r="X4508">
        <v>0</v>
      </c>
      <c r="Y4508">
        <v>0</v>
      </c>
      <c r="Z4508">
        <v>0</v>
      </c>
      <c r="AA4508">
        <v>0</v>
      </c>
      <c r="AB4508">
        <v>0</v>
      </c>
      <c r="AC4508">
        <v>0</v>
      </c>
      <c r="AD4508">
        <v>0</v>
      </c>
      <c r="AE4508">
        <v>0</v>
      </c>
      <c r="AF4508">
        <v>0</v>
      </c>
    </row>
    <row r="4509" spans="1:32">
      <c r="A4509" t="s">
        <v>10112</v>
      </c>
      <c r="B4509" t="s">
        <v>19</v>
      </c>
      <c r="C4509">
        <v>0</v>
      </c>
      <c r="D4509">
        <v>0</v>
      </c>
      <c r="E4509">
        <v>0</v>
      </c>
      <c r="F4509">
        <v>0</v>
      </c>
      <c r="G4509">
        <v>0</v>
      </c>
      <c r="H4509">
        <v>0</v>
      </c>
      <c r="I4509">
        <v>0</v>
      </c>
      <c r="J4509">
        <v>0</v>
      </c>
      <c r="K4509">
        <v>0</v>
      </c>
      <c r="L4509">
        <v>0</v>
      </c>
      <c r="M4509">
        <v>0</v>
      </c>
      <c r="N4509">
        <v>0</v>
      </c>
      <c r="O4509">
        <v>0</v>
      </c>
      <c r="P4509">
        <v>0</v>
      </c>
      <c r="Q4509">
        <v>0</v>
      </c>
      <c r="R4509">
        <v>0</v>
      </c>
      <c r="S4509">
        <v>0</v>
      </c>
      <c r="T4509">
        <v>0</v>
      </c>
      <c r="U4509">
        <v>0</v>
      </c>
      <c r="V4509">
        <v>0</v>
      </c>
      <c r="W4509">
        <v>0</v>
      </c>
      <c r="X4509">
        <v>0</v>
      </c>
      <c r="Y4509">
        <v>0</v>
      </c>
      <c r="Z4509">
        <v>0</v>
      </c>
      <c r="AA4509">
        <v>0</v>
      </c>
      <c r="AB4509">
        <v>0</v>
      </c>
      <c r="AC4509">
        <v>0</v>
      </c>
      <c r="AD4509">
        <v>0</v>
      </c>
      <c r="AE4509">
        <v>0</v>
      </c>
      <c r="AF4509">
        <v>0</v>
      </c>
    </row>
    <row r="4510" spans="1:32">
      <c r="A4510" t="s">
        <v>10113</v>
      </c>
      <c r="B4510" t="s">
        <v>19</v>
      </c>
      <c r="C4510">
        <v>0</v>
      </c>
      <c r="D4510">
        <v>0</v>
      </c>
      <c r="E4510">
        <v>0</v>
      </c>
      <c r="F4510">
        <v>0</v>
      </c>
      <c r="G4510">
        <v>0</v>
      </c>
      <c r="H4510">
        <v>0</v>
      </c>
      <c r="I4510">
        <v>0</v>
      </c>
      <c r="J4510">
        <v>0</v>
      </c>
      <c r="K4510">
        <v>0</v>
      </c>
      <c r="L4510">
        <v>0</v>
      </c>
      <c r="M4510">
        <v>0</v>
      </c>
      <c r="N4510">
        <v>0</v>
      </c>
      <c r="O4510">
        <v>0</v>
      </c>
      <c r="P4510">
        <v>0</v>
      </c>
      <c r="Q4510">
        <v>0</v>
      </c>
      <c r="R4510">
        <v>0</v>
      </c>
      <c r="S4510">
        <v>0</v>
      </c>
      <c r="T4510">
        <v>0</v>
      </c>
      <c r="U4510">
        <v>0</v>
      </c>
      <c r="V4510">
        <v>0</v>
      </c>
      <c r="W4510">
        <v>0</v>
      </c>
      <c r="X4510">
        <v>0</v>
      </c>
      <c r="Y4510">
        <v>0</v>
      </c>
      <c r="Z4510">
        <v>0</v>
      </c>
      <c r="AA4510">
        <v>0</v>
      </c>
      <c r="AB4510">
        <v>0</v>
      </c>
      <c r="AC4510">
        <v>0</v>
      </c>
      <c r="AD4510">
        <v>0</v>
      </c>
      <c r="AE4510">
        <v>0</v>
      </c>
      <c r="AF4510">
        <v>0</v>
      </c>
    </row>
    <row r="4511" spans="1:32">
      <c r="A4511" t="s">
        <v>10114</v>
      </c>
      <c r="B4511" t="s">
        <v>19</v>
      </c>
      <c r="C4511">
        <v>0</v>
      </c>
      <c r="D4511">
        <v>0</v>
      </c>
      <c r="E4511">
        <v>0</v>
      </c>
      <c r="F4511">
        <v>0</v>
      </c>
      <c r="G4511">
        <v>0</v>
      </c>
      <c r="H4511">
        <v>0</v>
      </c>
      <c r="I4511">
        <v>0</v>
      </c>
      <c r="J4511">
        <v>0</v>
      </c>
      <c r="K4511">
        <v>0</v>
      </c>
      <c r="L4511">
        <v>0</v>
      </c>
      <c r="M4511">
        <v>0</v>
      </c>
      <c r="N4511">
        <v>0</v>
      </c>
      <c r="O4511">
        <v>0</v>
      </c>
      <c r="P4511">
        <v>0</v>
      </c>
      <c r="Q4511">
        <v>0</v>
      </c>
      <c r="R4511">
        <v>0</v>
      </c>
      <c r="S4511">
        <v>0</v>
      </c>
      <c r="T4511">
        <v>0</v>
      </c>
      <c r="U4511">
        <v>0</v>
      </c>
      <c r="V4511">
        <v>0</v>
      </c>
      <c r="W4511">
        <v>0</v>
      </c>
      <c r="X4511">
        <v>0</v>
      </c>
      <c r="Y4511">
        <v>0</v>
      </c>
      <c r="Z4511">
        <v>0</v>
      </c>
      <c r="AA4511">
        <v>0</v>
      </c>
      <c r="AB4511">
        <v>0</v>
      </c>
      <c r="AC4511">
        <v>0</v>
      </c>
      <c r="AD4511">
        <v>0</v>
      </c>
      <c r="AE4511">
        <v>0</v>
      </c>
      <c r="AF4511">
        <v>0</v>
      </c>
    </row>
    <row r="4512" spans="1:32">
      <c r="A4512" t="s">
        <v>10115</v>
      </c>
      <c r="B4512" t="s">
        <v>19</v>
      </c>
      <c r="C4512">
        <v>0</v>
      </c>
      <c r="D4512">
        <v>0</v>
      </c>
      <c r="E4512">
        <v>0</v>
      </c>
      <c r="F4512">
        <v>0</v>
      </c>
      <c r="G4512">
        <v>0</v>
      </c>
      <c r="H4512">
        <v>0</v>
      </c>
      <c r="I4512">
        <v>0</v>
      </c>
      <c r="J4512">
        <v>0</v>
      </c>
      <c r="K4512">
        <v>0</v>
      </c>
      <c r="L4512">
        <v>0</v>
      </c>
      <c r="M4512">
        <v>0</v>
      </c>
      <c r="N4512">
        <v>0</v>
      </c>
      <c r="O4512">
        <v>0</v>
      </c>
      <c r="P4512">
        <v>0</v>
      </c>
      <c r="Q4512">
        <v>0</v>
      </c>
      <c r="R4512">
        <v>0</v>
      </c>
      <c r="S4512">
        <v>0</v>
      </c>
      <c r="T4512">
        <v>0</v>
      </c>
      <c r="U4512">
        <v>0</v>
      </c>
      <c r="V4512">
        <v>0</v>
      </c>
      <c r="W4512">
        <v>0</v>
      </c>
      <c r="X4512">
        <v>0</v>
      </c>
      <c r="Y4512">
        <v>0</v>
      </c>
      <c r="Z4512">
        <v>0</v>
      </c>
      <c r="AA4512">
        <v>0</v>
      </c>
      <c r="AB4512">
        <v>0</v>
      </c>
      <c r="AC4512">
        <v>0</v>
      </c>
      <c r="AD4512">
        <v>0</v>
      </c>
      <c r="AE4512">
        <v>0</v>
      </c>
      <c r="AF4512">
        <v>0</v>
      </c>
    </row>
    <row r="4513" spans="1:32">
      <c r="A4513" t="s">
        <v>10116</v>
      </c>
      <c r="B4513" t="s">
        <v>19</v>
      </c>
      <c r="C4513">
        <v>0</v>
      </c>
      <c r="D4513">
        <v>0</v>
      </c>
      <c r="E4513">
        <v>0</v>
      </c>
      <c r="F4513">
        <v>0</v>
      </c>
      <c r="G4513">
        <v>0</v>
      </c>
      <c r="H4513">
        <v>0</v>
      </c>
      <c r="I4513">
        <v>0</v>
      </c>
      <c r="J4513">
        <v>0</v>
      </c>
      <c r="K4513">
        <v>0</v>
      </c>
      <c r="L4513">
        <v>0</v>
      </c>
      <c r="M4513">
        <v>0</v>
      </c>
      <c r="N4513">
        <v>0</v>
      </c>
      <c r="O4513">
        <v>0</v>
      </c>
      <c r="P4513">
        <v>0</v>
      </c>
      <c r="Q4513">
        <v>0</v>
      </c>
      <c r="R4513">
        <v>0</v>
      </c>
      <c r="S4513">
        <v>0</v>
      </c>
      <c r="T4513">
        <v>0</v>
      </c>
      <c r="U4513">
        <v>0</v>
      </c>
      <c r="V4513">
        <v>0</v>
      </c>
      <c r="W4513">
        <v>0</v>
      </c>
      <c r="X4513">
        <v>0</v>
      </c>
      <c r="Y4513">
        <v>0</v>
      </c>
      <c r="Z4513">
        <v>0</v>
      </c>
      <c r="AA4513">
        <v>0</v>
      </c>
      <c r="AB4513">
        <v>0</v>
      </c>
      <c r="AC4513">
        <v>0</v>
      </c>
      <c r="AD4513">
        <v>0</v>
      </c>
      <c r="AE4513">
        <v>0</v>
      </c>
      <c r="AF4513">
        <v>0</v>
      </c>
    </row>
    <row r="4514" spans="1:32">
      <c r="A4514" t="s">
        <v>10117</v>
      </c>
      <c r="B4514" t="s">
        <v>19</v>
      </c>
      <c r="C4514">
        <v>0</v>
      </c>
      <c r="D4514">
        <v>0</v>
      </c>
      <c r="E4514">
        <v>0</v>
      </c>
      <c r="F4514">
        <v>0</v>
      </c>
      <c r="G4514">
        <v>0</v>
      </c>
      <c r="H4514">
        <v>0</v>
      </c>
      <c r="I4514">
        <v>0</v>
      </c>
      <c r="J4514">
        <v>0</v>
      </c>
      <c r="K4514">
        <v>0</v>
      </c>
      <c r="L4514">
        <v>0</v>
      </c>
      <c r="M4514">
        <v>0</v>
      </c>
      <c r="N4514">
        <v>0</v>
      </c>
      <c r="O4514">
        <v>0</v>
      </c>
      <c r="P4514">
        <v>0</v>
      </c>
      <c r="Q4514">
        <v>0</v>
      </c>
      <c r="R4514">
        <v>0</v>
      </c>
      <c r="S4514">
        <v>0</v>
      </c>
      <c r="T4514">
        <v>0</v>
      </c>
      <c r="U4514">
        <v>0</v>
      </c>
      <c r="V4514">
        <v>0</v>
      </c>
      <c r="W4514">
        <v>0</v>
      </c>
      <c r="X4514">
        <v>0</v>
      </c>
      <c r="Y4514">
        <v>0</v>
      </c>
      <c r="Z4514">
        <v>0</v>
      </c>
      <c r="AA4514">
        <v>0</v>
      </c>
      <c r="AB4514">
        <v>0</v>
      </c>
      <c r="AC4514">
        <v>0</v>
      </c>
      <c r="AD4514">
        <v>0</v>
      </c>
      <c r="AE4514">
        <v>0</v>
      </c>
      <c r="AF4514">
        <v>0</v>
      </c>
    </row>
    <row r="4515" spans="1:32">
      <c r="A4515" t="s">
        <v>10118</v>
      </c>
      <c r="B4515" t="s">
        <v>19</v>
      </c>
      <c r="C4515">
        <v>0</v>
      </c>
      <c r="D4515">
        <v>0</v>
      </c>
      <c r="E4515">
        <v>0</v>
      </c>
      <c r="F4515">
        <v>0</v>
      </c>
      <c r="G4515">
        <v>0</v>
      </c>
      <c r="H4515">
        <v>0</v>
      </c>
      <c r="I4515">
        <v>0</v>
      </c>
      <c r="J4515">
        <v>0</v>
      </c>
      <c r="K4515">
        <v>0</v>
      </c>
      <c r="L4515">
        <v>0</v>
      </c>
      <c r="M4515">
        <v>0</v>
      </c>
      <c r="N4515">
        <v>0</v>
      </c>
      <c r="O4515">
        <v>0</v>
      </c>
      <c r="P4515">
        <v>0</v>
      </c>
      <c r="Q4515">
        <v>0</v>
      </c>
      <c r="R4515">
        <v>0</v>
      </c>
      <c r="S4515">
        <v>0</v>
      </c>
      <c r="T4515">
        <v>0</v>
      </c>
      <c r="U4515">
        <v>0</v>
      </c>
      <c r="V4515">
        <v>0</v>
      </c>
      <c r="W4515">
        <v>0</v>
      </c>
      <c r="X4515">
        <v>0</v>
      </c>
      <c r="Y4515">
        <v>0</v>
      </c>
      <c r="Z4515">
        <v>0</v>
      </c>
      <c r="AA4515">
        <v>0</v>
      </c>
      <c r="AB4515">
        <v>0</v>
      </c>
      <c r="AC4515">
        <v>0</v>
      </c>
      <c r="AD4515">
        <v>0</v>
      </c>
      <c r="AE4515">
        <v>0</v>
      </c>
      <c r="AF4515">
        <v>0</v>
      </c>
    </row>
    <row r="4516" spans="1:32">
      <c r="A4516" t="s">
        <v>10119</v>
      </c>
      <c r="B4516" t="s">
        <v>19</v>
      </c>
      <c r="C4516">
        <v>0</v>
      </c>
      <c r="D4516">
        <v>0</v>
      </c>
      <c r="E4516">
        <v>0</v>
      </c>
      <c r="F4516">
        <v>0</v>
      </c>
      <c r="G4516">
        <v>0</v>
      </c>
      <c r="H4516">
        <v>0</v>
      </c>
      <c r="I4516">
        <v>0</v>
      </c>
      <c r="J4516">
        <v>0</v>
      </c>
      <c r="K4516">
        <v>0</v>
      </c>
      <c r="L4516">
        <v>0</v>
      </c>
      <c r="M4516">
        <v>0</v>
      </c>
      <c r="N4516">
        <v>0</v>
      </c>
      <c r="O4516">
        <v>0</v>
      </c>
      <c r="P4516">
        <v>0</v>
      </c>
      <c r="Q4516">
        <v>0</v>
      </c>
      <c r="R4516">
        <v>0</v>
      </c>
      <c r="S4516">
        <v>0</v>
      </c>
      <c r="T4516">
        <v>0</v>
      </c>
      <c r="U4516">
        <v>0</v>
      </c>
      <c r="V4516">
        <v>0</v>
      </c>
      <c r="W4516">
        <v>0</v>
      </c>
      <c r="X4516">
        <v>0</v>
      </c>
      <c r="Y4516">
        <v>0</v>
      </c>
      <c r="Z4516">
        <v>0</v>
      </c>
      <c r="AA4516">
        <v>0</v>
      </c>
      <c r="AB4516">
        <v>0</v>
      </c>
      <c r="AC4516">
        <v>0</v>
      </c>
      <c r="AD4516">
        <v>0</v>
      </c>
      <c r="AE4516">
        <v>0</v>
      </c>
      <c r="AF4516">
        <v>0</v>
      </c>
    </row>
    <row r="4517" spans="1:32">
      <c r="A4517" t="s">
        <v>10120</v>
      </c>
      <c r="B4517" t="s">
        <v>19</v>
      </c>
      <c r="C4517">
        <v>0</v>
      </c>
      <c r="D4517">
        <v>0</v>
      </c>
      <c r="E4517">
        <v>0</v>
      </c>
      <c r="F4517">
        <v>0</v>
      </c>
      <c r="G4517">
        <v>0</v>
      </c>
      <c r="H4517">
        <v>0</v>
      </c>
      <c r="I4517">
        <v>0</v>
      </c>
      <c r="J4517">
        <v>0</v>
      </c>
      <c r="K4517">
        <v>0</v>
      </c>
      <c r="L4517">
        <v>0</v>
      </c>
      <c r="M4517">
        <v>0</v>
      </c>
      <c r="N4517">
        <v>0</v>
      </c>
      <c r="O4517">
        <v>0</v>
      </c>
      <c r="P4517">
        <v>0</v>
      </c>
      <c r="Q4517">
        <v>0</v>
      </c>
      <c r="R4517">
        <v>0</v>
      </c>
      <c r="S4517">
        <v>0</v>
      </c>
      <c r="T4517">
        <v>0</v>
      </c>
      <c r="U4517">
        <v>0</v>
      </c>
      <c r="V4517">
        <v>0</v>
      </c>
      <c r="W4517">
        <v>0</v>
      </c>
      <c r="X4517">
        <v>0</v>
      </c>
      <c r="Y4517">
        <v>0</v>
      </c>
      <c r="Z4517">
        <v>0</v>
      </c>
      <c r="AA4517">
        <v>0</v>
      </c>
      <c r="AB4517">
        <v>0</v>
      </c>
      <c r="AC4517">
        <v>0</v>
      </c>
      <c r="AD4517">
        <v>0</v>
      </c>
      <c r="AE4517">
        <v>0</v>
      </c>
      <c r="AF4517">
        <v>0</v>
      </c>
    </row>
    <row r="4518" spans="1:32">
      <c r="A4518" t="s">
        <v>10121</v>
      </c>
      <c r="B4518" t="s">
        <v>19</v>
      </c>
      <c r="C4518">
        <v>0</v>
      </c>
      <c r="D4518">
        <v>0</v>
      </c>
      <c r="E4518">
        <v>0</v>
      </c>
      <c r="F4518">
        <v>0</v>
      </c>
      <c r="G4518">
        <v>0</v>
      </c>
      <c r="H4518">
        <v>0</v>
      </c>
      <c r="I4518">
        <v>0</v>
      </c>
      <c r="J4518">
        <v>0</v>
      </c>
      <c r="K4518">
        <v>0</v>
      </c>
      <c r="L4518">
        <v>0</v>
      </c>
      <c r="M4518">
        <v>0</v>
      </c>
      <c r="N4518">
        <v>0</v>
      </c>
      <c r="O4518">
        <v>0</v>
      </c>
      <c r="P4518">
        <v>0</v>
      </c>
      <c r="Q4518">
        <v>0</v>
      </c>
      <c r="R4518">
        <v>0</v>
      </c>
      <c r="S4518">
        <v>0</v>
      </c>
      <c r="T4518">
        <v>0</v>
      </c>
      <c r="U4518">
        <v>0</v>
      </c>
      <c r="V4518">
        <v>0</v>
      </c>
      <c r="W4518">
        <v>0</v>
      </c>
      <c r="X4518">
        <v>0</v>
      </c>
      <c r="Y4518">
        <v>0</v>
      </c>
      <c r="Z4518">
        <v>0</v>
      </c>
      <c r="AA4518">
        <v>0</v>
      </c>
      <c r="AB4518">
        <v>0</v>
      </c>
      <c r="AC4518">
        <v>0</v>
      </c>
      <c r="AD4518">
        <v>0</v>
      </c>
      <c r="AE4518">
        <v>0</v>
      </c>
      <c r="AF4518">
        <v>0</v>
      </c>
    </row>
    <row r="4519" spans="1:32">
      <c r="A4519" t="s">
        <v>10122</v>
      </c>
      <c r="B4519" t="s">
        <v>19</v>
      </c>
      <c r="C4519">
        <v>0</v>
      </c>
      <c r="D4519">
        <v>0</v>
      </c>
      <c r="E4519">
        <v>0</v>
      </c>
      <c r="F4519">
        <v>0</v>
      </c>
      <c r="G4519">
        <v>0</v>
      </c>
      <c r="H4519">
        <v>0</v>
      </c>
      <c r="I4519">
        <v>0</v>
      </c>
      <c r="J4519">
        <v>0</v>
      </c>
      <c r="K4519">
        <v>0</v>
      </c>
      <c r="L4519">
        <v>0</v>
      </c>
      <c r="M4519">
        <v>0</v>
      </c>
      <c r="N4519">
        <v>0</v>
      </c>
      <c r="O4519">
        <v>0</v>
      </c>
      <c r="P4519">
        <v>0</v>
      </c>
      <c r="Q4519">
        <v>0</v>
      </c>
      <c r="R4519">
        <v>0</v>
      </c>
      <c r="S4519">
        <v>0</v>
      </c>
      <c r="T4519">
        <v>0</v>
      </c>
      <c r="U4519">
        <v>0</v>
      </c>
      <c r="V4519">
        <v>0</v>
      </c>
      <c r="W4519">
        <v>0</v>
      </c>
      <c r="X4519">
        <v>0</v>
      </c>
      <c r="Y4519">
        <v>0</v>
      </c>
      <c r="Z4519">
        <v>0</v>
      </c>
      <c r="AA4519">
        <v>0</v>
      </c>
      <c r="AB4519">
        <v>0</v>
      </c>
      <c r="AC4519">
        <v>0</v>
      </c>
      <c r="AD4519">
        <v>0</v>
      </c>
      <c r="AE4519">
        <v>0</v>
      </c>
      <c r="AF4519">
        <v>0</v>
      </c>
    </row>
    <row r="4520" spans="1:32">
      <c r="A4520" t="s">
        <v>10123</v>
      </c>
      <c r="B4520" t="s">
        <v>19</v>
      </c>
      <c r="C4520">
        <v>0</v>
      </c>
      <c r="D4520">
        <v>0</v>
      </c>
      <c r="E4520">
        <v>0</v>
      </c>
      <c r="F4520">
        <v>0</v>
      </c>
      <c r="G4520">
        <v>0</v>
      </c>
      <c r="H4520">
        <v>0</v>
      </c>
      <c r="I4520">
        <v>0</v>
      </c>
      <c r="J4520">
        <v>0</v>
      </c>
      <c r="K4520">
        <v>0</v>
      </c>
      <c r="L4520">
        <v>0</v>
      </c>
      <c r="M4520">
        <v>0</v>
      </c>
      <c r="N4520">
        <v>0</v>
      </c>
      <c r="O4520">
        <v>0</v>
      </c>
      <c r="P4520">
        <v>0</v>
      </c>
      <c r="Q4520">
        <v>0</v>
      </c>
      <c r="R4520">
        <v>0</v>
      </c>
      <c r="S4520">
        <v>0</v>
      </c>
      <c r="T4520">
        <v>0</v>
      </c>
      <c r="U4520">
        <v>0</v>
      </c>
      <c r="V4520">
        <v>0</v>
      </c>
      <c r="W4520">
        <v>0</v>
      </c>
      <c r="X4520">
        <v>0</v>
      </c>
      <c r="Y4520">
        <v>0</v>
      </c>
      <c r="Z4520">
        <v>0</v>
      </c>
      <c r="AA4520">
        <v>0</v>
      </c>
      <c r="AB4520">
        <v>0</v>
      </c>
      <c r="AC4520">
        <v>0</v>
      </c>
      <c r="AD4520">
        <v>0</v>
      </c>
      <c r="AE4520">
        <v>0</v>
      </c>
      <c r="AF4520">
        <v>0</v>
      </c>
    </row>
    <row r="4521" spans="1:32">
      <c r="A4521" t="s">
        <v>10124</v>
      </c>
      <c r="B4521" t="s">
        <v>19</v>
      </c>
      <c r="C4521">
        <v>0</v>
      </c>
      <c r="D4521">
        <v>0</v>
      </c>
      <c r="E4521">
        <v>0</v>
      </c>
      <c r="F4521">
        <v>0</v>
      </c>
      <c r="G4521">
        <v>0</v>
      </c>
      <c r="H4521">
        <v>0</v>
      </c>
      <c r="I4521">
        <v>0</v>
      </c>
      <c r="J4521">
        <v>0</v>
      </c>
      <c r="K4521">
        <v>0</v>
      </c>
      <c r="L4521">
        <v>0</v>
      </c>
      <c r="M4521">
        <v>0</v>
      </c>
      <c r="N4521">
        <v>0</v>
      </c>
      <c r="O4521">
        <v>0</v>
      </c>
      <c r="P4521">
        <v>0</v>
      </c>
      <c r="Q4521">
        <v>0</v>
      </c>
      <c r="R4521">
        <v>0</v>
      </c>
      <c r="S4521">
        <v>0</v>
      </c>
      <c r="T4521">
        <v>0</v>
      </c>
      <c r="U4521">
        <v>0</v>
      </c>
      <c r="V4521">
        <v>0</v>
      </c>
      <c r="W4521">
        <v>0</v>
      </c>
      <c r="X4521">
        <v>0</v>
      </c>
      <c r="Y4521">
        <v>0</v>
      </c>
      <c r="Z4521">
        <v>0</v>
      </c>
      <c r="AA4521">
        <v>0</v>
      </c>
      <c r="AB4521">
        <v>0</v>
      </c>
      <c r="AC4521">
        <v>0</v>
      </c>
      <c r="AD4521">
        <v>0</v>
      </c>
      <c r="AE4521">
        <v>0</v>
      </c>
      <c r="AF4521">
        <v>0</v>
      </c>
    </row>
    <row r="4522" spans="1:32">
      <c r="A4522" t="s">
        <v>10125</v>
      </c>
      <c r="B4522" t="s">
        <v>19</v>
      </c>
      <c r="C4522">
        <v>0</v>
      </c>
      <c r="D4522">
        <v>0</v>
      </c>
      <c r="E4522">
        <v>0</v>
      </c>
      <c r="F4522">
        <v>0</v>
      </c>
      <c r="G4522">
        <v>0</v>
      </c>
      <c r="H4522">
        <v>0</v>
      </c>
      <c r="I4522">
        <v>0</v>
      </c>
      <c r="J4522">
        <v>0</v>
      </c>
      <c r="K4522">
        <v>0</v>
      </c>
      <c r="L4522">
        <v>0</v>
      </c>
      <c r="M4522">
        <v>0</v>
      </c>
      <c r="N4522">
        <v>0</v>
      </c>
      <c r="O4522">
        <v>0</v>
      </c>
      <c r="P4522">
        <v>0</v>
      </c>
      <c r="Q4522">
        <v>0</v>
      </c>
      <c r="R4522">
        <v>0</v>
      </c>
      <c r="S4522">
        <v>0</v>
      </c>
      <c r="T4522">
        <v>0</v>
      </c>
      <c r="U4522">
        <v>0</v>
      </c>
      <c r="V4522">
        <v>0</v>
      </c>
      <c r="W4522">
        <v>0</v>
      </c>
      <c r="X4522">
        <v>0</v>
      </c>
      <c r="Y4522">
        <v>0</v>
      </c>
      <c r="Z4522">
        <v>0</v>
      </c>
      <c r="AA4522">
        <v>0</v>
      </c>
      <c r="AB4522">
        <v>0</v>
      </c>
      <c r="AC4522">
        <v>0</v>
      </c>
      <c r="AD4522">
        <v>0</v>
      </c>
      <c r="AE4522">
        <v>0</v>
      </c>
      <c r="AF4522">
        <v>0</v>
      </c>
    </row>
    <row r="4523" spans="1:32">
      <c r="A4523" t="s">
        <v>10126</v>
      </c>
      <c r="B4523" t="s">
        <v>19</v>
      </c>
      <c r="C4523">
        <v>0</v>
      </c>
      <c r="D4523">
        <v>0</v>
      </c>
      <c r="E4523">
        <v>0</v>
      </c>
      <c r="F4523">
        <v>0</v>
      </c>
      <c r="G4523">
        <v>0</v>
      </c>
      <c r="H4523">
        <v>0</v>
      </c>
      <c r="I4523">
        <v>0</v>
      </c>
      <c r="J4523">
        <v>0</v>
      </c>
      <c r="K4523">
        <v>0</v>
      </c>
      <c r="L4523">
        <v>0</v>
      </c>
      <c r="M4523">
        <v>0</v>
      </c>
      <c r="N4523">
        <v>0</v>
      </c>
      <c r="O4523">
        <v>0</v>
      </c>
      <c r="P4523">
        <v>0</v>
      </c>
      <c r="Q4523">
        <v>0</v>
      </c>
      <c r="R4523">
        <v>0</v>
      </c>
      <c r="S4523">
        <v>0</v>
      </c>
      <c r="T4523">
        <v>0</v>
      </c>
      <c r="U4523">
        <v>0</v>
      </c>
      <c r="V4523">
        <v>0</v>
      </c>
      <c r="W4523">
        <v>0</v>
      </c>
      <c r="X4523">
        <v>0</v>
      </c>
      <c r="Y4523">
        <v>0</v>
      </c>
      <c r="Z4523">
        <v>0</v>
      </c>
      <c r="AA4523">
        <v>0</v>
      </c>
      <c r="AB4523">
        <v>0</v>
      </c>
      <c r="AC4523">
        <v>0</v>
      </c>
      <c r="AD4523">
        <v>0</v>
      </c>
      <c r="AE4523">
        <v>0</v>
      </c>
      <c r="AF4523">
        <v>0</v>
      </c>
    </row>
    <row r="4524" spans="1:32">
      <c r="A4524" t="s">
        <v>10127</v>
      </c>
      <c r="B4524" t="s">
        <v>19</v>
      </c>
      <c r="C4524">
        <v>0</v>
      </c>
      <c r="D4524">
        <v>0</v>
      </c>
      <c r="E4524">
        <v>0</v>
      </c>
      <c r="F4524">
        <v>0</v>
      </c>
      <c r="G4524">
        <v>0</v>
      </c>
      <c r="H4524">
        <v>0</v>
      </c>
      <c r="I4524">
        <v>0</v>
      </c>
      <c r="J4524">
        <v>0</v>
      </c>
      <c r="K4524">
        <v>0</v>
      </c>
      <c r="L4524">
        <v>0</v>
      </c>
      <c r="M4524">
        <v>0</v>
      </c>
      <c r="N4524">
        <v>0</v>
      </c>
      <c r="O4524">
        <v>0</v>
      </c>
      <c r="P4524">
        <v>0</v>
      </c>
      <c r="Q4524">
        <v>0</v>
      </c>
      <c r="R4524">
        <v>0</v>
      </c>
      <c r="S4524">
        <v>0</v>
      </c>
      <c r="T4524">
        <v>0</v>
      </c>
      <c r="U4524">
        <v>0</v>
      </c>
      <c r="V4524">
        <v>0</v>
      </c>
      <c r="W4524">
        <v>0</v>
      </c>
      <c r="X4524">
        <v>0</v>
      </c>
      <c r="Y4524">
        <v>0</v>
      </c>
      <c r="Z4524">
        <v>0</v>
      </c>
      <c r="AA4524">
        <v>0</v>
      </c>
      <c r="AB4524">
        <v>0</v>
      </c>
      <c r="AC4524">
        <v>0</v>
      </c>
      <c r="AD4524">
        <v>0</v>
      </c>
      <c r="AE4524">
        <v>0</v>
      </c>
      <c r="AF4524">
        <v>0</v>
      </c>
    </row>
    <row r="4525" spans="1:32">
      <c r="A4525" t="s">
        <v>10128</v>
      </c>
      <c r="B4525" t="s">
        <v>19</v>
      </c>
      <c r="C4525">
        <v>0</v>
      </c>
      <c r="D4525">
        <v>0</v>
      </c>
      <c r="E4525">
        <v>0</v>
      </c>
      <c r="F4525">
        <v>0</v>
      </c>
      <c r="G4525">
        <v>0</v>
      </c>
      <c r="H4525">
        <v>0</v>
      </c>
      <c r="I4525">
        <v>0</v>
      </c>
      <c r="J4525">
        <v>0</v>
      </c>
      <c r="K4525">
        <v>0</v>
      </c>
      <c r="L4525">
        <v>0</v>
      </c>
      <c r="M4525">
        <v>0</v>
      </c>
      <c r="N4525">
        <v>0</v>
      </c>
      <c r="O4525">
        <v>0</v>
      </c>
      <c r="P4525">
        <v>0</v>
      </c>
      <c r="Q4525">
        <v>0</v>
      </c>
      <c r="R4525">
        <v>0</v>
      </c>
      <c r="S4525">
        <v>0</v>
      </c>
      <c r="T4525">
        <v>0</v>
      </c>
      <c r="U4525">
        <v>0</v>
      </c>
      <c r="V4525">
        <v>0</v>
      </c>
      <c r="W4525">
        <v>0</v>
      </c>
      <c r="X4525">
        <v>0</v>
      </c>
      <c r="Y4525">
        <v>0</v>
      </c>
      <c r="Z4525">
        <v>0</v>
      </c>
      <c r="AA4525">
        <v>0</v>
      </c>
      <c r="AB4525">
        <v>0</v>
      </c>
      <c r="AC4525">
        <v>0</v>
      </c>
      <c r="AD4525">
        <v>0</v>
      </c>
      <c r="AE4525">
        <v>0</v>
      </c>
      <c r="AF4525">
        <v>0</v>
      </c>
    </row>
    <row r="4526" spans="1:32">
      <c r="A4526" t="s">
        <v>10129</v>
      </c>
      <c r="B4526" t="s">
        <v>19</v>
      </c>
      <c r="C4526" s="2">
        <v>83093900000</v>
      </c>
      <c r="D4526" s="2">
        <v>86597100000</v>
      </c>
      <c r="E4526" s="2">
        <v>93050400000</v>
      </c>
      <c r="F4526" s="2">
        <v>288985000000</v>
      </c>
      <c r="G4526" s="2">
        <v>258378000000</v>
      </c>
      <c r="H4526" s="2">
        <v>231950000000</v>
      </c>
      <c r="I4526" s="2">
        <v>219166000000</v>
      </c>
      <c r="J4526" s="2">
        <v>212652000000</v>
      </c>
      <c r="K4526" s="2">
        <v>212775000000</v>
      </c>
      <c r="L4526" s="2">
        <v>213205000000</v>
      </c>
      <c r="M4526" s="2">
        <v>214250000000</v>
      </c>
      <c r="N4526" s="2">
        <v>215848000000</v>
      </c>
      <c r="O4526" s="2">
        <v>218429000000</v>
      </c>
      <c r="P4526" s="2">
        <v>220580000000</v>
      </c>
      <c r="Q4526" s="2">
        <v>222608000000</v>
      </c>
      <c r="R4526" s="2">
        <v>223284000000</v>
      </c>
      <c r="S4526" s="2">
        <v>224452000000</v>
      </c>
      <c r="T4526" s="2">
        <v>226910000000</v>
      </c>
      <c r="U4526" s="2">
        <v>226849000000</v>
      </c>
      <c r="V4526" s="2">
        <v>229860000000</v>
      </c>
      <c r="W4526" s="2">
        <v>232257000000</v>
      </c>
      <c r="X4526" s="2">
        <v>233917000000</v>
      </c>
      <c r="Y4526" s="2">
        <v>234531000000</v>
      </c>
      <c r="Z4526" s="2">
        <v>235822000000</v>
      </c>
      <c r="AA4526" s="2">
        <v>237113000000</v>
      </c>
      <c r="AB4526" s="2">
        <v>238035000000</v>
      </c>
      <c r="AC4526" s="2">
        <v>239325000000</v>
      </c>
      <c r="AD4526" s="2">
        <v>240309000000</v>
      </c>
      <c r="AE4526" s="2">
        <v>240800000000</v>
      </c>
      <c r="AF4526" s="2">
        <v>242521000000</v>
      </c>
    </row>
    <row r="4527" spans="1:32">
      <c r="A4527" t="s">
        <v>10130</v>
      </c>
      <c r="B4527" t="s">
        <v>19</v>
      </c>
      <c r="C4527" s="2">
        <v>62567900</v>
      </c>
      <c r="D4527" s="2">
        <v>65205700</v>
      </c>
      <c r="E4527" s="2">
        <v>70064900</v>
      </c>
      <c r="F4527" s="2">
        <v>217599000</v>
      </c>
      <c r="G4527" s="2">
        <v>194553000</v>
      </c>
      <c r="H4527" s="2">
        <v>174653000</v>
      </c>
      <c r="I4527" s="2">
        <v>165027000</v>
      </c>
      <c r="J4527" s="2">
        <v>160122000</v>
      </c>
      <c r="K4527" s="2">
        <v>160214000</v>
      </c>
      <c r="L4527" s="2">
        <v>160538000</v>
      </c>
      <c r="M4527" s="2">
        <v>161325000</v>
      </c>
      <c r="N4527" s="2">
        <v>162528000</v>
      </c>
      <c r="O4527" s="2">
        <v>164472000</v>
      </c>
      <c r="P4527" s="2">
        <v>166092000</v>
      </c>
      <c r="Q4527" s="2">
        <v>167619000</v>
      </c>
      <c r="R4527" s="2">
        <v>168128000</v>
      </c>
      <c r="S4527" s="2">
        <v>169007000</v>
      </c>
      <c r="T4527" s="2">
        <v>170858000</v>
      </c>
      <c r="U4527" s="2">
        <v>170812000</v>
      </c>
      <c r="V4527" s="2">
        <v>173080000</v>
      </c>
      <c r="W4527" s="2">
        <v>174885000</v>
      </c>
      <c r="X4527" s="2">
        <v>176134000</v>
      </c>
      <c r="Y4527" s="2">
        <v>176597000</v>
      </c>
      <c r="Z4527" s="2">
        <v>177569000</v>
      </c>
      <c r="AA4527" s="2">
        <v>178541000</v>
      </c>
      <c r="AB4527" s="2">
        <v>179235000</v>
      </c>
      <c r="AC4527" s="2">
        <v>180207000</v>
      </c>
      <c r="AD4527" s="2">
        <v>180947000</v>
      </c>
      <c r="AE4527" s="2">
        <v>181317000</v>
      </c>
      <c r="AF4527" s="2">
        <v>182613000</v>
      </c>
    </row>
    <row r="4528" spans="1:32">
      <c r="A4528" t="s">
        <v>10131</v>
      </c>
      <c r="B4528" t="s">
        <v>19</v>
      </c>
      <c r="C4528" s="2">
        <v>1055330000</v>
      </c>
      <c r="D4528" s="2">
        <v>1099830000</v>
      </c>
      <c r="E4528" s="2">
        <v>1181790000</v>
      </c>
      <c r="F4528" s="2">
        <v>3670250000</v>
      </c>
      <c r="G4528" s="2">
        <v>3281520000</v>
      </c>
      <c r="H4528" s="2">
        <v>2945880000</v>
      </c>
      <c r="I4528" s="2">
        <v>2783520000</v>
      </c>
      <c r="J4528" s="2">
        <v>2700780000</v>
      </c>
      <c r="K4528" s="2">
        <v>2702340000</v>
      </c>
      <c r="L4528" s="2">
        <v>2707800000</v>
      </c>
      <c r="M4528" s="2">
        <v>2721070000</v>
      </c>
      <c r="N4528" s="2">
        <v>2741370000</v>
      </c>
      <c r="O4528" s="2">
        <v>2774150000</v>
      </c>
      <c r="P4528" s="2">
        <v>2801470000</v>
      </c>
      <c r="Q4528" s="2">
        <v>2827230000</v>
      </c>
      <c r="R4528" s="2">
        <v>2835820000</v>
      </c>
      <c r="S4528" s="2">
        <v>2850650000</v>
      </c>
      <c r="T4528" s="2">
        <v>2881870000</v>
      </c>
      <c r="U4528" s="2">
        <v>2881090000</v>
      </c>
      <c r="V4528" s="2">
        <v>2919340000</v>
      </c>
      <c r="W4528" s="2">
        <v>2949780000</v>
      </c>
      <c r="X4528" s="2">
        <v>2970860000</v>
      </c>
      <c r="Y4528" s="2">
        <v>2978660000</v>
      </c>
      <c r="Z4528" s="2">
        <v>2995050000</v>
      </c>
      <c r="AA4528" s="2">
        <v>3011450000</v>
      </c>
      <c r="AB4528" s="2">
        <v>3023160000</v>
      </c>
      <c r="AC4528" s="2">
        <v>3039550000</v>
      </c>
      <c r="AD4528" s="2">
        <v>3052040000</v>
      </c>
      <c r="AE4528" s="2">
        <v>3058280000</v>
      </c>
      <c r="AF4528" s="2">
        <v>3080140000</v>
      </c>
    </row>
    <row r="4529" spans="1:32">
      <c r="A4529" t="s">
        <v>10132</v>
      </c>
      <c r="B4529" t="s">
        <v>19</v>
      </c>
      <c r="C4529" s="2">
        <v>685441000</v>
      </c>
      <c r="D4529" s="2">
        <v>714339000</v>
      </c>
      <c r="E4529" s="2">
        <v>767572000</v>
      </c>
      <c r="F4529" s="2">
        <v>2383830000</v>
      </c>
      <c r="G4529" s="2">
        <v>2131360000</v>
      </c>
      <c r="H4529" s="2">
        <v>1913350000</v>
      </c>
      <c r="I4529" s="2">
        <v>1807900000</v>
      </c>
      <c r="J4529" s="2">
        <v>1754160000</v>
      </c>
      <c r="K4529" s="2">
        <v>1755180000</v>
      </c>
      <c r="L4529" s="2">
        <v>1758720000</v>
      </c>
      <c r="M4529" s="2">
        <v>1767340000</v>
      </c>
      <c r="N4529" s="2">
        <v>1780520000</v>
      </c>
      <c r="O4529" s="2">
        <v>1801820000</v>
      </c>
      <c r="P4529" s="2">
        <v>1819560000</v>
      </c>
      <c r="Q4529" s="2">
        <v>1836290000</v>
      </c>
      <c r="R4529" s="2">
        <v>1841870000</v>
      </c>
      <c r="S4529" s="2">
        <v>1851500000</v>
      </c>
      <c r="T4529" s="2">
        <v>1871780000</v>
      </c>
      <c r="U4529" s="2">
        <v>1871270000</v>
      </c>
      <c r="V4529" s="2">
        <v>1896120000</v>
      </c>
      <c r="W4529" s="2">
        <v>1915890000</v>
      </c>
      <c r="X4529" s="2">
        <v>1929580000</v>
      </c>
      <c r="Y4529" s="2">
        <v>1934650000</v>
      </c>
      <c r="Z4529" s="2">
        <v>1945290000</v>
      </c>
      <c r="AA4529" s="2">
        <v>1955940000</v>
      </c>
      <c r="AB4529" s="2">
        <v>1963550000</v>
      </c>
      <c r="AC4529" s="2">
        <v>1974190000</v>
      </c>
      <c r="AD4529" s="2">
        <v>1982300000</v>
      </c>
      <c r="AE4529" s="2">
        <v>1986360000</v>
      </c>
      <c r="AF4529" s="2">
        <v>2000550000</v>
      </c>
    </row>
    <row r="4530" spans="1:32">
      <c r="A4530" t="s">
        <v>10133</v>
      </c>
      <c r="B4530" t="s">
        <v>19</v>
      </c>
      <c r="C4530" s="2">
        <v>126720000</v>
      </c>
      <c r="D4530" s="2">
        <v>132063000</v>
      </c>
      <c r="E4530" s="2">
        <v>141904000</v>
      </c>
      <c r="F4530" s="2">
        <v>440709000</v>
      </c>
      <c r="G4530" s="2">
        <v>394033000</v>
      </c>
      <c r="H4530" s="2">
        <v>353729000</v>
      </c>
      <c r="I4530" s="2">
        <v>334234000</v>
      </c>
      <c r="J4530" s="2">
        <v>324299000</v>
      </c>
      <c r="K4530" s="2">
        <v>324486000</v>
      </c>
      <c r="L4530" s="2">
        <v>325142000</v>
      </c>
      <c r="M4530" s="2">
        <v>326736000</v>
      </c>
      <c r="N4530" s="2">
        <v>329173000</v>
      </c>
      <c r="O4530" s="2">
        <v>333109000</v>
      </c>
      <c r="P4530" s="2">
        <v>336390000</v>
      </c>
      <c r="Q4530" s="2">
        <v>339483000</v>
      </c>
      <c r="R4530" s="2">
        <v>340514000</v>
      </c>
      <c r="S4530" s="2">
        <v>342295000</v>
      </c>
      <c r="T4530" s="2">
        <v>346044000</v>
      </c>
      <c r="U4530" s="2">
        <v>345950000</v>
      </c>
      <c r="V4530" s="2">
        <v>350543000</v>
      </c>
      <c r="W4530" s="2">
        <v>354198000</v>
      </c>
      <c r="X4530" s="2">
        <v>356729000</v>
      </c>
      <c r="Y4530" s="2">
        <v>357666000</v>
      </c>
      <c r="Z4530" s="2">
        <v>359634000</v>
      </c>
      <c r="AA4530" s="2">
        <v>361603000</v>
      </c>
      <c r="AB4530" s="2">
        <v>363009000</v>
      </c>
      <c r="AC4530" s="2">
        <v>364977000</v>
      </c>
      <c r="AD4530" s="2">
        <v>366476000</v>
      </c>
      <c r="AE4530" s="2">
        <v>367226000</v>
      </c>
      <c r="AF4530" s="2">
        <v>369851000</v>
      </c>
    </row>
    <row r="4531" spans="1:32">
      <c r="A4531" t="s">
        <v>10134</v>
      </c>
      <c r="B4531" t="s">
        <v>19</v>
      </c>
      <c r="C4531" s="2">
        <v>111038000</v>
      </c>
      <c r="D4531" s="2">
        <v>115720000</v>
      </c>
      <c r="E4531" s="2">
        <v>124343000</v>
      </c>
      <c r="F4531" s="2">
        <v>386171000</v>
      </c>
      <c r="G4531" s="2">
        <v>345270000</v>
      </c>
      <c r="H4531" s="2">
        <v>309955000</v>
      </c>
      <c r="I4531" s="2">
        <v>292872000</v>
      </c>
      <c r="J4531" s="2">
        <v>284166000</v>
      </c>
      <c r="K4531" s="2">
        <v>284331000</v>
      </c>
      <c r="L4531" s="2">
        <v>284906000</v>
      </c>
      <c r="M4531" s="2">
        <v>286302000</v>
      </c>
      <c r="N4531" s="2">
        <v>288437000</v>
      </c>
      <c r="O4531" s="2">
        <v>291886000</v>
      </c>
      <c r="P4531" s="2">
        <v>294761000</v>
      </c>
      <c r="Q4531" s="2">
        <v>297471000</v>
      </c>
      <c r="R4531" s="2">
        <v>298375000</v>
      </c>
      <c r="S4531" s="2">
        <v>299935000</v>
      </c>
      <c r="T4531" s="2">
        <v>303220000</v>
      </c>
      <c r="U4531" s="2">
        <v>303138000</v>
      </c>
      <c r="V4531" s="2">
        <v>307162000</v>
      </c>
      <c r="W4531" s="2">
        <v>310365000</v>
      </c>
      <c r="X4531" s="2">
        <v>312583000</v>
      </c>
      <c r="Y4531" s="2">
        <v>313404000</v>
      </c>
      <c r="Z4531" s="2">
        <v>315129000</v>
      </c>
      <c r="AA4531" s="2">
        <v>316854000</v>
      </c>
      <c r="AB4531" s="2">
        <v>318086000</v>
      </c>
      <c r="AC4531" s="2">
        <v>319810000</v>
      </c>
      <c r="AD4531" s="2">
        <v>321124000</v>
      </c>
      <c r="AE4531" s="2">
        <v>321781000</v>
      </c>
      <c r="AF4531" s="2">
        <v>324081000</v>
      </c>
    </row>
    <row r="4532" spans="1:32">
      <c r="A4532" t="s">
        <v>10135</v>
      </c>
      <c r="B4532" t="s">
        <v>19</v>
      </c>
      <c r="C4532" s="2">
        <v>470146000</v>
      </c>
      <c r="D4532" s="2">
        <v>489967000</v>
      </c>
      <c r="E4532" s="2">
        <v>526480000</v>
      </c>
      <c r="F4532" s="2">
        <v>1635080000</v>
      </c>
      <c r="G4532" s="2">
        <v>1461900000</v>
      </c>
      <c r="H4532" s="2">
        <v>1312370000</v>
      </c>
      <c r="I4532" s="2">
        <v>1240040000</v>
      </c>
      <c r="J4532" s="2">
        <v>1203180000</v>
      </c>
      <c r="K4532" s="2">
        <v>1203880000</v>
      </c>
      <c r="L4532" s="2">
        <v>1206310000</v>
      </c>
      <c r="M4532" s="2">
        <v>1212230000</v>
      </c>
      <c r="N4532" s="2">
        <v>1221270000</v>
      </c>
      <c r="O4532" s="2">
        <v>1235870000</v>
      </c>
      <c r="P4532" s="2">
        <v>1248040000</v>
      </c>
      <c r="Q4532" s="2">
        <v>1259520000</v>
      </c>
      <c r="R4532" s="2">
        <v>1263340000</v>
      </c>
      <c r="S4532" s="2">
        <v>1269950000</v>
      </c>
      <c r="T4532" s="2">
        <v>1283860000</v>
      </c>
      <c r="U4532" s="2">
        <v>1283510000</v>
      </c>
      <c r="V4532" s="2">
        <v>1300550000</v>
      </c>
      <c r="W4532" s="2">
        <v>1314110000</v>
      </c>
      <c r="X4532" s="2">
        <v>1323500000</v>
      </c>
      <c r="Y4532" s="2">
        <v>1326980000</v>
      </c>
      <c r="Z4532" s="2">
        <v>1334280000</v>
      </c>
      <c r="AA4532" s="2">
        <v>1341580000</v>
      </c>
      <c r="AB4532" s="2">
        <v>1346800000</v>
      </c>
      <c r="AC4532" s="2">
        <v>1354100000</v>
      </c>
      <c r="AD4532" s="2">
        <v>1359670000</v>
      </c>
      <c r="AE4532" s="2">
        <v>1362450000</v>
      </c>
      <c r="AF4532" s="2">
        <v>1372190000</v>
      </c>
    </row>
    <row r="4533" spans="1:32">
      <c r="A4533" t="s">
        <v>10136</v>
      </c>
      <c r="B4533" t="s">
        <v>19</v>
      </c>
      <c r="C4533" s="2">
        <v>8597370</v>
      </c>
      <c r="D4533" s="2">
        <v>8959830</v>
      </c>
      <c r="E4533" s="2">
        <v>9627530</v>
      </c>
      <c r="F4533" s="2">
        <v>29900000</v>
      </c>
      <c r="G4533" s="2">
        <v>26733200</v>
      </c>
      <c r="H4533" s="2">
        <v>23998900</v>
      </c>
      <c r="I4533" s="2">
        <v>22676200</v>
      </c>
      <c r="J4533" s="2">
        <v>22002100</v>
      </c>
      <c r="K4533" s="2">
        <v>22014900</v>
      </c>
      <c r="L4533" s="2">
        <v>22059400</v>
      </c>
      <c r="M4533" s="2">
        <v>22167500</v>
      </c>
      <c r="N4533" s="2">
        <v>22332800</v>
      </c>
      <c r="O4533" s="2">
        <v>22599900</v>
      </c>
      <c r="P4533" s="2">
        <v>22822500</v>
      </c>
      <c r="Q4533" s="2">
        <v>23032300</v>
      </c>
      <c r="R4533" s="2">
        <v>23102200</v>
      </c>
      <c r="S4533" s="2">
        <v>23223100</v>
      </c>
      <c r="T4533" s="2">
        <v>23477400</v>
      </c>
      <c r="U4533" s="2">
        <v>23471100</v>
      </c>
      <c r="V4533" s="2">
        <v>23782700</v>
      </c>
      <c r="W4533" s="2">
        <v>24030700</v>
      </c>
      <c r="X4533" s="2">
        <v>24202400</v>
      </c>
      <c r="Y4533" s="2">
        <v>24265900</v>
      </c>
      <c r="Z4533" s="2">
        <v>24399500</v>
      </c>
      <c r="AA4533" s="2">
        <v>24533000</v>
      </c>
      <c r="AB4533" s="2">
        <v>24628400</v>
      </c>
      <c r="AC4533" s="2">
        <v>24761900</v>
      </c>
      <c r="AD4533" s="2">
        <v>24863700</v>
      </c>
      <c r="AE4533" s="2">
        <v>24914600</v>
      </c>
      <c r="AF4533" s="2">
        <v>25092600</v>
      </c>
    </row>
    <row r="4534" spans="1:32">
      <c r="A4534" t="s">
        <v>10137</v>
      </c>
      <c r="B4534" t="s">
        <v>19</v>
      </c>
      <c r="C4534" s="2">
        <v>42163500</v>
      </c>
      <c r="D4534" s="2">
        <v>43941100</v>
      </c>
      <c r="E4534" s="2">
        <v>47215600</v>
      </c>
      <c r="F4534" s="2">
        <v>146637000</v>
      </c>
      <c r="G4534" s="2">
        <v>131106000</v>
      </c>
      <c r="H4534" s="2">
        <v>117696000</v>
      </c>
      <c r="I4534" s="2">
        <v>111209000</v>
      </c>
      <c r="J4534" s="2">
        <v>107904000</v>
      </c>
      <c r="K4534" s="2">
        <v>107966000</v>
      </c>
      <c r="L4534" s="2">
        <v>108184000</v>
      </c>
      <c r="M4534" s="2">
        <v>108714000</v>
      </c>
      <c r="N4534" s="2">
        <v>109525000</v>
      </c>
      <c r="O4534" s="2">
        <v>110835000</v>
      </c>
      <c r="P4534" s="2">
        <v>111927000</v>
      </c>
      <c r="Q4534" s="2">
        <v>112956000</v>
      </c>
      <c r="R4534" s="2">
        <v>113299000</v>
      </c>
      <c r="S4534" s="2">
        <v>113891000</v>
      </c>
      <c r="T4534" s="2">
        <v>115139000</v>
      </c>
      <c r="U4534" s="2">
        <v>115108000</v>
      </c>
      <c r="V4534" s="2">
        <v>116636000</v>
      </c>
      <c r="W4534" s="2">
        <v>117852000</v>
      </c>
      <c r="X4534" s="2">
        <v>118694000</v>
      </c>
      <c r="Y4534" s="2">
        <v>119006000</v>
      </c>
      <c r="Z4534" s="2">
        <v>119661000</v>
      </c>
      <c r="AA4534" s="2">
        <v>120316000</v>
      </c>
      <c r="AB4534" s="2">
        <v>120783000</v>
      </c>
      <c r="AC4534" s="2">
        <v>121438000</v>
      </c>
      <c r="AD4534" s="2">
        <v>121937000</v>
      </c>
      <c r="AE4534" s="2">
        <v>122187000</v>
      </c>
      <c r="AF4534" s="2">
        <v>123060000</v>
      </c>
    </row>
    <row r="4535" spans="1:32">
      <c r="A4535" t="s">
        <v>10138</v>
      </c>
      <c r="B4535" t="s">
        <v>19</v>
      </c>
      <c r="C4535" s="2">
        <v>4056000</v>
      </c>
      <c r="D4535" s="2">
        <v>4227000</v>
      </c>
      <c r="E4535" s="2">
        <v>4542000</v>
      </c>
      <c r="F4535" s="2">
        <v>14106000</v>
      </c>
      <c r="G4535" s="2">
        <v>12612000</v>
      </c>
      <c r="H4535" s="2">
        <v>11322000</v>
      </c>
      <c r="I4535" s="2">
        <v>10698000</v>
      </c>
      <c r="J4535" s="2">
        <v>10380000</v>
      </c>
      <c r="K4535" s="2">
        <v>10386000</v>
      </c>
      <c r="L4535" s="2">
        <v>10407000</v>
      </c>
      <c r="M4535" s="2">
        <v>10458000</v>
      </c>
      <c r="N4535" s="2">
        <v>10536000</v>
      </c>
      <c r="O4535" s="2">
        <v>10662000</v>
      </c>
      <c r="P4535" s="2">
        <v>10767000</v>
      </c>
      <c r="Q4535" s="2">
        <v>10866000</v>
      </c>
      <c r="R4535" s="2">
        <v>10899000</v>
      </c>
      <c r="S4535" s="2">
        <v>10956000</v>
      </c>
      <c r="T4535" s="2">
        <v>11076000</v>
      </c>
      <c r="U4535" s="2">
        <v>11073000</v>
      </c>
      <c r="V4535" s="2">
        <v>11220000</v>
      </c>
      <c r="W4535" s="2">
        <v>11337000</v>
      </c>
      <c r="X4535" s="2">
        <v>11418000</v>
      </c>
      <c r="Y4535" s="2">
        <v>11448000</v>
      </c>
      <c r="Z4535" s="2">
        <v>11511000</v>
      </c>
      <c r="AA4535" s="2">
        <v>11574000</v>
      </c>
      <c r="AB4535" s="2">
        <v>11619000</v>
      </c>
      <c r="AC4535" s="2">
        <v>11682000</v>
      </c>
      <c r="AD4535" s="2">
        <v>11730000</v>
      </c>
      <c r="AE4535" s="2">
        <v>11754000</v>
      </c>
      <c r="AF4535" s="2">
        <v>11838000</v>
      </c>
    </row>
    <row r="4536" spans="1:32">
      <c r="A4536" t="s">
        <v>10139</v>
      </c>
      <c r="B4536" t="s">
        <v>19</v>
      </c>
      <c r="C4536">
        <v>811200</v>
      </c>
      <c r="D4536">
        <v>845400</v>
      </c>
      <c r="E4536">
        <v>908400</v>
      </c>
      <c r="F4536" s="2">
        <v>2821200</v>
      </c>
      <c r="G4536" s="2">
        <v>2522400</v>
      </c>
      <c r="H4536" s="2">
        <v>2264400</v>
      </c>
      <c r="I4536" s="2">
        <v>2139600</v>
      </c>
      <c r="J4536" s="2">
        <v>2076000</v>
      </c>
      <c r="K4536" s="2">
        <v>2077200</v>
      </c>
      <c r="L4536" s="2">
        <v>2081400</v>
      </c>
      <c r="M4536" s="2">
        <v>2091600</v>
      </c>
      <c r="N4536" s="2">
        <v>2107200</v>
      </c>
      <c r="O4536" s="2">
        <v>2132400</v>
      </c>
      <c r="P4536" s="2">
        <v>2153400</v>
      </c>
      <c r="Q4536" s="2">
        <v>2173200</v>
      </c>
      <c r="R4536" s="2">
        <v>2179800</v>
      </c>
      <c r="S4536" s="2">
        <v>2191200</v>
      </c>
      <c r="T4536" s="2">
        <v>2215200</v>
      </c>
      <c r="U4536" s="2">
        <v>2214600</v>
      </c>
      <c r="V4536" s="2">
        <v>2244000</v>
      </c>
      <c r="W4536" s="2">
        <v>2267400</v>
      </c>
      <c r="X4536" s="2">
        <v>2283600</v>
      </c>
      <c r="Y4536" s="2">
        <v>2289600</v>
      </c>
      <c r="Z4536" s="2">
        <v>2302200</v>
      </c>
      <c r="AA4536" s="2">
        <v>2314800</v>
      </c>
      <c r="AB4536" s="2">
        <v>2323800</v>
      </c>
      <c r="AC4536" s="2">
        <v>2336400</v>
      </c>
      <c r="AD4536" s="2">
        <v>2346000</v>
      </c>
      <c r="AE4536" s="2">
        <v>2350800</v>
      </c>
      <c r="AF4536" s="2">
        <v>2367600</v>
      </c>
    </row>
    <row r="4537" spans="1:32">
      <c r="A4537" t="s">
        <v>10140</v>
      </c>
      <c r="B4537" t="s">
        <v>19</v>
      </c>
      <c r="C4537">
        <v>0</v>
      </c>
      <c r="D4537">
        <v>0</v>
      </c>
      <c r="E4537">
        <v>0</v>
      </c>
      <c r="F4537">
        <v>0</v>
      </c>
      <c r="G4537">
        <v>0</v>
      </c>
      <c r="H4537">
        <v>0</v>
      </c>
      <c r="I4537">
        <v>0</v>
      </c>
      <c r="J4537">
        <v>0</v>
      </c>
      <c r="K4537">
        <v>0</v>
      </c>
      <c r="L4537">
        <v>0</v>
      </c>
      <c r="M4537">
        <v>0</v>
      </c>
      <c r="N4537">
        <v>0</v>
      </c>
      <c r="O4537">
        <v>0</v>
      </c>
      <c r="P4537">
        <v>0</v>
      </c>
      <c r="Q4537">
        <v>0</v>
      </c>
      <c r="R4537">
        <v>0</v>
      </c>
      <c r="S4537">
        <v>0</v>
      </c>
      <c r="T4537">
        <v>0</v>
      </c>
      <c r="U4537">
        <v>0</v>
      </c>
      <c r="V4537">
        <v>0</v>
      </c>
      <c r="W4537">
        <v>0</v>
      </c>
      <c r="X4537">
        <v>0</v>
      </c>
      <c r="Y4537">
        <v>0</v>
      </c>
      <c r="Z4537">
        <v>0</v>
      </c>
      <c r="AA4537">
        <v>0</v>
      </c>
      <c r="AB4537">
        <v>0</v>
      </c>
      <c r="AC4537">
        <v>0</v>
      </c>
      <c r="AD4537">
        <v>0</v>
      </c>
      <c r="AE4537">
        <v>0</v>
      </c>
      <c r="AF4537">
        <v>0</v>
      </c>
    </row>
    <row r="4538" spans="1:32">
      <c r="A4538" t="s">
        <v>10141</v>
      </c>
      <c r="B4538" t="s">
        <v>19</v>
      </c>
      <c r="C4538" s="2">
        <v>29420900000</v>
      </c>
      <c r="D4538" s="2">
        <v>30656200000</v>
      </c>
      <c r="E4538" s="2">
        <v>28794000000</v>
      </c>
      <c r="F4538" s="2">
        <v>103007000000</v>
      </c>
      <c r="G4538" s="2">
        <v>99135000000</v>
      </c>
      <c r="H4538" s="2">
        <v>95877600000</v>
      </c>
      <c r="I4538" s="2">
        <v>94279600000</v>
      </c>
      <c r="J4538" s="2">
        <v>93480700000</v>
      </c>
      <c r="K4538" s="2">
        <v>93603600000</v>
      </c>
      <c r="L4538" s="2">
        <v>93603600000</v>
      </c>
      <c r="M4538" s="2">
        <v>93665000000</v>
      </c>
      <c r="N4538" s="2">
        <v>93972300000</v>
      </c>
      <c r="O4538" s="2">
        <v>94586900000</v>
      </c>
      <c r="P4538" s="2">
        <v>95140100000</v>
      </c>
      <c r="Q4538" s="2">
        <v>95754700000</v>
      </c>
      <c r="R4538" s="2">
        <v>96184900000</v>
      </c>
      <c r="S4538" s="2">
        <v>96799500000</v>
      </c>
      <c r="T4538" s="2">
        <v>97537000000</v>
      </c>
      <c r="U4538" s="2">
        <v>97967200000</v>
      </c>
      <c r="V4538" s="2">
        <v>98950600000</v>
      </c>
      <c r="W4538" s="2">
        <v>99934000000</v>
      </c>
      <c r="X4538" s="2">
        <v>100856000000</v>
      </c>
      <c r="Y4538" s="2">
        <v>101593000000</v>
      </c>
      <c r="Z4538" s="2">
        <v>102392000000</v>
      </c>
      <c r="AA4538" s="2">
        <v>103191000000</v>
      </c>
      <c r="AB4538" s="2">
        <v>103929000000</v>
      </c>
      <c r="AC4538" s="2">
        <v>104789000000</v>
      </c>
      <c r="AD4538" s="2">
        <v>105527000000</v>
      </c>
      <c r="AE4538" s="2">
        <v>106141000000</v>
      </c>
      <c r="AF4538" s="2">
        <v>107125000000</v>
      </c>
    </row>
    <row r="4539" spans="1:32">
      <c r="A4539" t="s">
        <v>10142</v>
      </c>
      <c r="B4539" t="s">
        <v>19</v>
      </c>
      <c r="C4539" s="2">
        <v>22153300</v>
      </c>
      <c r="D4539" s="2">
        <v>23083500</v>
      </c>
      <c r="E4539" s="2">
        <v>21681200</v>
      </c>
      <c r="F4539" s="2">
        <v>77561900</v>
      </c>
      <c r="G4539" s="2">
        <v>74646400</v>
      </c>
      <c r="H4539" s="2">
        <v>72193700</v>
      </c>
      <c r="I4539" s="2">
        <v>70990500</v>
      </c>
      <c r="J4539" s="2">
        <v>70388800</v>
      </c>
      <c r="K4539" s="2">
        <v>70481400</v>
      </c>
      <c r="L4539" s="2">
        <v>70481400</v>
      </c>
      <c r="M4539" s="2">
        <v>70527700</v>
      </c>
      <c r="N4539" s="2">
        <v>70759100</v>
      </c>
      <c r="O4539" s="2">
        <v>71221800</v>
      </c>
      <c r="P4539" s="2">
        <v>71638300</v>
      </c>
      <c r="Q4539" s="2">
        <v>72101100</v>
      </c>
      <c r="R4539" s="2">
        <v>72425100</v>
      </c>
      <c r="S4539" s="2">
        <v>72887800</v>
      </c>
      <c r="T4539" s="2">
        <v>73443200</v>
      </c>
      <c r="U4539" s="2">
        <v>73767100</v>
      </c>
      <c r="V4539" s="2">
        <v>74507600</v>
      </c>
      <c r="W4539" s="2">
        <v>75248000</v>
      </c>
      <c r="X4539" s="2">
        <v>75942200</v>
      </c>
      <c r="Y4539" s="2">
        <v>76497500</v>
      </c>
      <c r="Z4539" s="2">
        <v>77099100</v>
      </c>
      <c r="AA4539" s="2">
        <v>77700800</v>
      </c>
      <c r="AB4539" s="2">
        <v>78256100</v>
      </c>
      <c r="AC4539" s="2">
        <v>78904000</v>
      </c>
      <c r="AD4539" s="2">
        <v>79459300</v>
      </c>
      <c r="AE4539" s="2">
        <v>79922100</v>
      </c>
      <c r="AF4539" s="2">
        <v>80662600</v>
      </c>
    </row>
    <row r="4540" spans="1:32">
      <c r="A4540" t="s">
        <v>10143</v>
      </c>
      <c r="B4540" t="s">
        <v>19</v>
      </c>
      <c r="C4540" s="2">
        <v>373660000</v>
      </c>
      <c r="D4540" s="2">
        <v>389349000</v>
      </c>
      <c r="E4540" s="2">
        <v>365698000</v>
      </c>
      <c r="F4540" s="2">
        <v>1308240000</v>
      </c>
      <c r="G4540" s="2">
        <v>1259060000</v>
      </c>
      <c r="H4540" s="2">
        <v>1217690000</v>
      </c>
      <c r="I4540" s="2">
        <v>1197400000</v>
      </c>
      <c r="J4540" s="2">
        <v>1187250000</v>
      </c>
      <c r="K4540" s="2">
        <v>1188810000</v>
      </c>
      <c r="L4540" s="2">
        <v>1188810000</v>
      </c>
      <c r="M4540" s="2">
        <v>1189590000</v>
      </c>
      <c r="N4540" s="2">
        <v>1193490000</v>
      </c>
      <c r="O4540" s="2">
        <v>1201300000</v>
      </c>
      <c r="P4540" s="2">
        <v>1208330000</v>
      </c>
      <c r="Q4540" s="2">
        <v>1216130000</v>
      </c>
      <c r="R4540" s="2">
        <v>1221600000</v>
      </c>
      <c r="S4540" s="2">
        <v>1229400000</v>
      </c>
      <c r="T4540" s="2">
        <v>1238770000</v>
      </c>
      <c r="U4540" s="2">
        <v>1244230000</v>
      </c>
      <c r="V4540" s="2">
        <v>1256720000</v>
      </c>
      <c r="W4540" s="2">
        <v>1269210000</v>
      </c>
      <c r="X4540" s="2">
        <v>1280920000</v>
      </c>
      <c r="Y4540" s="2">
        <v>1290290000</v>
      </c>
      <c r="Z4540" s="2">
        <v>1300430000</v>
      </c>
      <c r="AA4540" s="2">
        <v>1310580000</v>
      </c>
      <c r="AB4540" s="2">
        <v>1319950000</v>
      </c>
      <c r="AC4540" s="2">
        <v>1330880000</v>
      </c>
      <c r="AD4540" s="2">
        <v>1340240000</v>
      </c>
      <c r="AE4540" s="2">
        <v>1348050000</v>
      </c>
      <c r="AF4540" s="2">
        <v>1360540000</v>
      </c>
    </row>
    <row r="4541" spans="1:32">
      <c r="A4541" t="s">
        <v>10144</v>
      </c>
      <c r="B4541" t="s">
        <v>19</v>
      </c>
      <c r="C4541" s="2">
        <v>242693000</v>
      </c>
      <c r="D4541" s="2">
        <v>252883000</v>
      </c>
      <c r="E4541" s="2">
        <v>237522000</v>
      </c>
      <c r="F4541" s="2">
        <v>849704000</v>
      </c>
      <c r="G4541" s="2">
        <v>817764000</v>
      </c>
      <c r="H4541" s="2">
        <v>790893000</v>
      </c>
      <c r="I4541" s="2">
        <v>777712000</v>
      </c>
      <c r="J4541" s="2">
        <v>771121000</v>
      </c>
      <c r="K4541" s="2">
        <v>772135000</v>
      </c>
      <c r="L4541" s="2">
        <v>772135000</v>
      </c>
      <c r="M4541" s="2">
        <v>772642000</v>
      </c>
      <c r="N4541" s="2">
        <v>775177000</v>
      </c>
      <c r="O4541" s="2">
        <v>780247000</v>
      </c>
      <c r="P4541" s="2">
        <v>784810000</v>
      </c>
      <c r="Q4541" s="2">
        <v>789880000</v>
      </c>
      <c r="R4541" s="2">
        <v>793428000</v>
      </c>
      <c r="S4541" s="2">
        <v>798498000</v>
      </c>
      <c r="T4541" s="2">
        <v>804582000</v>
      </c>
      <c r="U4541" s="2">
        <v>808131000</v>
      </c>
      <c r="V4541" s="2">
        <v>816243000</v>
      </c>
      <c r="W4541" s="2">
        <v>824354000</v>
      </c>
      <c r="X4541" s="2">
        <v>831959000</v>
      </c>
      <c r="Y4541" s="2">
        <v>838043000</v>
      </c>
      <c r="Z4541" s="2">
        <v>844634000</v>
      </c>
      <c r="AA4541" s="2">
        <v>851224000</v>
      </c>
      <c r="AB4541" s="2">
        <v>857308000</v>
      </c>
      <c r="AC4541" s="2">
        <v>864406000</v>
      </c>
      <c r="AD4541" s="2">
        <v>870490000</v>
      </c>
      <c r="AE4541" s="2">
        <v>875560000</v>
      </c>
      <c r="AF4541" s="2">
        <v>883671000</v>
      </c>
    </row>
    <row r="4542" spans="1:32">
      <c r="A4542" t="s">
        <v>10145</v>
      </c>
      <c r="B4542" t="s">
        <v>19</v>
      </c>
      <c r="C4542" s="2">
        <v>44867600</v>
      </c>
      <c r="D4542" s="2">
        <v>46751500</v>
      </c>
      <c r="E4542" s="2">
        <v>43911600</v>
      </c>
      <c r="F4542" s="2">
        <v>157088000</v>
      </c>
      <c r="G4542" s="2">
        <v>151183000</v>
      </c>
      <c r="H4542" s="2">
        <v>146216000</v>
      </c>
      <c r="I4542" s="2">
        <v>143779000</v>
      </c>
      <c r="J4542" s="2">
        <v>142560000</v>
      </c>
      <c r="K4542" s="2">
        <v>142748000</v>
      </c>
      <c r="L4542" s="2">
        <v>142748000</v>
      </c>
      <c r="M4542" s="2">
        <v>142841000</v>
      </c>
      <c r="N4542" s="2">
        <v>143310000</v>
      </c>
      <c r="O4542" s="2">
        <v>144247000</v>
      </c>
      <c r="P4542" s="2">
        <v>145091000</v>
      </c>
      <c r="Q4542" s="2">
        <v>146028000</v>
      </c>
      <c r="R4542" s="2">
        <v>146684000</v>
      </c>
      <c r="S4542" s="2">
        <v>147622000</v>
      </c>
      <c r="T4542" s="2">
        <v>148746000</v>
      </c>
      <c r="U4542" s="2">
        <v>149402000</v>
      </c>
      <c r="V4542" s="2">
        <v>150902000</v>
      </c>
      <c r="W4542" s="2">
        <v>152402000</v>
      </c>
      <c r="X4542" s="2">
        <v>153808000</v>
      </c>
      <c r="Y4542" s="2">
        <v>154932000</v>
      </c>
      <c r="Z4542" s="2">
        <v>156151000</v>
      </c>
      <c r="AA4542" s="2">
        <v>157369000</v>
      </c>
      <c r="AB4542" s="2">
        <v>158494000</v>
      </c>
      <c r="AC4542" s="2">
        <v>159806000</v>
      </c>
      <c r="AD4542" s="2">
        <v>160931000</v>
      </c>
      <c r="AE4542" s="2">
        <v>161868000</v>
      </c>
      <c r="AF4542" s="2">
        <v>163368000</v>
      </c>
    </row>
    <row r="4543" spans="1:32">
      <c r="A4543" t="s">
        <v>10146</v>
      </c>
      <c r="B4543" t="s">
        <v>19</v>
      </c>
      <c r="C4543" s="2">
        <v>39315200</v>
      </c>
      <c r="D4543" s="2">
        <v>40965900</v>
      </c>
      <c r="E4543" s="2">
        <v>38477400</v>
      </c>
      <c r="F4543" s="2">
        <v>137648000</v>
      </c>
      <c r="G4543" s="2">
        <v>132474000</v>
      </c>
      <c r="H4543" s="2">
        <v>128121000</v>
      </c>
      <c r="I4543" s="2">
        <v>125986000</v>
      </c>
      <c r="J4543" s="2">
        <v>124918000</v>
      </c>
      <c r="K4543" s="2">
        <v>125082000</v>
      </c>
      <c r="L4543" s="2">
        <v>125082000</v>
      </c>
      <c r="M4543" s="2">
        <v>125165000</v>
      </c>
      <c r="N4543" s="2">
        <v>125575000</v>
      </c>
      <c r="O4543" s="2">
        <v>126397000</v>
      </c>
      <c r="P4543" s="2">
        <v>127136000</v>
      </c>
      <c r="Q4543" s="2">
        <v>127957000</v>
      </c>
      <c r="R4543" s="2">
        <v>128532000</v>
      </c>
      <c r="S4543" s="2">
        <v>129353000</v>
      </c>
      <c r="T4543" s="2">
        <v>130339000</v>
      </c>
      <c r="U4543" s="2">
        <v>130914000</v>
      </c>
      <c r="V4543" s="2">
        <v>132228000</v>
      </c>
      <c r="W4543" s="2">
        <v>133542000</v>
      </c>
      <c r="X4543" s="2">
        <v>134774000</v>
      </c>
      <c r="Y4543" s="2">
        <v>135759000</v>
      </c>
      <c r="Z4543" s="2">
        <v>136827000</v>
      </c>
      <c r="AA4543" s="2">
        <v>137895000</v>
      </c>
      <c r="AB4543" s="2">
        <v>138880000</v>
      </c>
      <c r="AC4543" s="2">
        <v>140030000</v>
      </c>
      <c r="AD4543" s="2">
        <v>141015000</v>
      </c>
      <c r="AE4543" s="2">
        <v>141837000</v>
      </c>
      <c r="AF4543" s="2">
        <v>143151000</v>
      </c>
    </row>
    <row r="4544" spans="1:32">
      <c r="A4544" t="s">
        <v>10147</v>
      </c>
      <c r="B4544" t="s">
        <v>19</v>
      </c>
      <c r="C4544" s="2">
        <v>166464000</v>
      </c>
      <c r="D4544" s="2">
        <v>173453000</v>
      </c>
      <c r="E4544" s="2">
        <v>162917000</v>
      </c>
      <c r="F4544" s="2">
        <v>582814000</v>
      </c>
      <c r="G4544" s="2">
        <v>560906000</v>
      </c>
      <c r="H4544" s="2">
        <v>542476000</v>
      </c>
      <c r="I4544" s="2">
        <v>533435000</v>
      </c>
      <c r="J4544" s="2">
        <v>528914000</v>
      </c>
      <c r="K4544" s="2">
        <v>529610000</v>
      </c>
      <c r="L4544" s="2">
        <v>529610000</v>
      </c>
      <c r="M4544" s="2">
        <v>529957000</v>
      </c>
      <c r="N4544" s="2">
        <v>531696000</v>
      </c>
      <c r="O4544" s="2">
        <v>535173000</v>
      </c>
      <c r="P4544" s="2">
        <v>538303000</v>
      </c>
      <c r="Q4544" s="2">
        <v>541780000</v>
      </c>
      <c r="R4544" s="2">
        <v>544215000</v>
      </c>
      <c r="S4544" s="2">
        <v>547692000</v>
      </c>
      <c r="T4544" s="2">
        <v>551865000</v>
      </c>
      <c r="U4544" s="2">
        <v>554299000</v>
      </c>
      <c r="V4544" s="2">
        <v>559863000</v>
      </c>
      <c r="W4544" s="2">
        <v>565427000</v>
      </c>
      <c r="X4544" s="2">
        <v>570643000</v>
      </c>
      <c r="Y4544" s="2">
        <v>574816000</v>
      </c>
      <c r="Z4544" s="2">
        <v>579337000</v>
      </c>
      <c r="AA4544" s="2">
        <v>583857000</v>
      </c>
      <c r="AB4544" s="2">
        <v>588030000</v>
      </c>
      <c r="AC4544" s="2">
        <v>592898000</v>
      </c>
      <c r="AD4544" s="2">
        <v>597071000</v>
      </c>
      <c r="AE4544" s="2">
        <v>600549000</v>
      </c>
      <c r="AF4544" s="2">
        <v>606113000</v>
      </c>
    </row>
    <row r="4545" spans="1:32">
      <c r="A4545" t="s">
        <v>10148</v>
      </c>
      <c r="B4545" t="s">
        <v>19</v>
      </c>
      <c r="C4545" s="2">
        <v>3044050</v>
      </c>
      <c r="D4545" s="2">
        <v>3171870</v>
      </c>
      <c r="E4545" s="2">
        <v>2979190</v>
      </c>
      <c r="F4545" s="2">
        <v>10657700</v>
      </c>
      <c r="G4545" s="2">
        <v>10257100</v>
      </c>
      <c r="H4545" s="2">
        <v>9920040</v>
      </c>
      <c r="I4545" s="2">
        <v>9754710</v>
      </c>
      <c r="J4545" s="2">
        <v>9672040</v>
      </c>
      <c r="K4545" s="2">
        <v>9684760</v>
      </c>
      <c r="L4545" s="2">
        <v>9684760</v>
      </c>
      <c r="M4545" s="2">
        <v>9691120</v>
      </c>
      <c r="N4545" s="2">
        <v>9722910</v>
      </c>
      <c r="O4545" s="2">
        <v>9786500</v>
      </c>
      <c r="P4545" s="2">
        <v>9843730</v>
      </c>
      <c r="Q4545" s="2">
        <v>9907320</v>
      </c>
      <c r="R4545" s="2">
        <v>9951830</v>
      </c>
      <c r="S4545" s="2">
        <v>10015400</v>
      </c>
      <c r="T4545" s="2">
        <v>10091700</v>
      </c>
      <c r="U4545" s="2">
        <v>10136200</v>
      </c>
      <c r="V4545" s="2">
        <v>10238000</v>
      </c>
      <c r="W4545" s="2">
        <v>10339700</v>
      </c>
      <c r="X4545" s="2">
        <v>10435100</v>
      </c>
      <c r="Y4545" s="2">
        <v>10511400</v>
      </c>
      <c r="Z4545" s="2">
        <v>10594100</v>
      </c>
      <c r="AA4545" s="2">
        <v>10676800</v>
      </c>
      <c r="AB4545" s="2">
        <v>10753100</v>
      </c>
      <c r="AC4545" s="2">
        <v>10842100</v>
      </c>
      <c r="AD4545" s="2">
        <v>10918400</v>
      </c>
      <c r="AE4545" s="2">
        <v>10982000</v>
      </c>
      <c r="AF4545" s="2">
        <v>11083700</v>
      </c>
    </row>
    <row r="4546" spans="1:32">
      <c r="A4546" t="s">
        <v>10149</v>
      </c>
      <c r="B4546" t="s">
        <v>19</v>
      </c>
      <c r="C4546" s="2">
        <v>14928700</v>
      </c>
      <c r="D4546" s="2">
        <v>15555600</v>
      </c>
      <c r="E4546" s="2">
        <v>14610600</v>
      </c>
      <c r="F4546" s="2">
        <v>52267700</v>
      </c>
      <c r="G4546" s="2">
        <v>50303000</v>
      </c>
      <c r="H4546" s="2">
        <v>48650200</v>
      </c>
      <c r="I4546" s="2">
        <v>47839300</v>
      </c>
      <c r="J4546" s="2">
        <v>47433900</v>
      </c>
      <c r="K4546" s="2">
        <v>47496300</v>
      </c>
      <c r="L4546" s="2">
        <v>47496300</v>
      </c>
      <c r="M4546" s="2">
        <v>47527500</v>
      </c>
      <c r="N4546" s="2">
        <v>47683400</v>
      </c>
      <c r="O4546" s="2">
        <v>47995300</v>
      </c>
      <c r="P4546" s="2">
        <v>48275900</v>
      </c>
      <c r="Q4546" s="2">
        <v>48587800</v>
      </c>
      <c r="R4546" s="2">
        <v>48806100</v>
      </c>
      <c r="S4546" s="2">
        <v>49117900</v>
      </c>
      <c r="T4546" s="2">
        <v>49492200</v>
      </c>
      <c r="U4546" s="2">
        <v>49710500</v>
      </c>
      <c r="V4546" s="2">
        <v>50209500</v>
      </c>
      <c r="W4546" s="2">
        <v>50708400</v>
      </c>
      <c r="X4546" s="2">
        <v>51176200</v>
      </c>
      <c r="Y4546" s="2">
        <v>51550500</v>
      </c>
      <c r="Z4546" s="2">
        <v>51955900</v>
      </c>
      <c r="AA4546" s="2">
        <v>52361300</v>
      </c>
      <c r="AB4546" s="2">
        <v>52735500</v>
      </c>
      <c r="AC4546" s="2">
        <v>53172100</v>
      </c>
      <c r="AD4546" s="2">
        <v>53546400</v>
      </c>
      <c r="AE4546" s="2">
        <v>53858200</v>
      </c>
      <c r="AF4546" s="2">
        <v>54357200</v>
      </c>
    </row>
    <row r="4547" spans="1:32">
      <c r="A4547" t="s">
        <v>10150</v>
      </c>
      <c r="B4547" t="s">
        <v>19</v>
      </c>
      <c r="C4547" s="2">
        <v>1436100</v>
      </c>
      <c r="D4547" s="2">
        <v>1496400</v>
      </c>
      <c r="E4547" s="2">
        <v>1405500</v>
      </c>
      <c r="F4547" s="2">
        <v>5028000</v>
      </c>
      <c r="G4547" s="2">
        <v>4839000</v>
      </c>
      <c r="H4547" s="2">
        <v>4680000</v>
      </c>
      <c r="I4547" s="2">
        <v>4602000</v>
      </c>
      <c r="J4547" s="2">
        <v>4563000</v>
      </c>
      <c r="K4547" s="2">
        <v>4569000</v>
      </c>
      <c r="L4547" s="2">
        <v>4569000</v>
      </c>
      <c r="M4547" s="2">
        <v>4572000</v>
      </c>
      <c r="N4547" s="2">
        <v>4587000</v>
      </c>
      <c r="O4547" s="2">
        <v>4617000</v>
      </c>
      <c r="P4547" s="2">
        <v>4644000</v>
      </c>
      <c r="Q4547" s="2">
        <v>4674000</v>
      </c>
      <c r="R4547" s="2">
        <v>4695000</v>
      </c>
      <c r="S4547" s="2">
        <v>4725000</v>
      </c>
      <c r="T4547" s="2">
        <v>4761000</v>
      </c>
      <c r="U4547" s="2">
        <v>4782000</v>
      </c>
      <c r="V4547" s="2">
        <v>4830000</v>
      </c>
      <c r="W4547" s="2">
        <v>4878000</v>
      </c>
      <c r="X4547" s="2">
        <v>4923000</v>
      </c>
      <c r="Y4547" s="2">
        <v>4959000</v>
      </c>
      <c r="Z4547" s="2">
        <v>4998000</v>
      </c>
      <c r="AA4547" s="2">
        <v>5037000</v>
      </c>
      <c r="AB4547" s="2">
        <v>5073000</v>
      </c>
      <c r="AC4547" s="2">
        <v>5115000</v>
      </c>
      <c r="AD4547" s="2">
        <v>5151000</v>
      </c>
      <c r="AE4547" s="2">
        <v>5181000</v>
      </c>
      <c r="AF4547" s="2">
        <v>5229000</v>
      </c>
    </row>
    <row r="4548" spans="1:32">
      <c r="A4548" t="s">
        <v>10151</v>
      </c>
      <c r="B4548" t="s">
        <v>19</v>
      </c>
      <c r="C4548">
        <v>287220</v>
      </c>
      <c r="D4548">
        <v>299280</v>
      </c>
      <c r="E4548">
        <v>281100</v>
      </c>
      <c r="F4548" s="2">
        <v>1005600</v>
      </c>
      <c r="G4548">
        <v>967800</v>
      </c>
      <c r="H4548">
        <v>936000</v>
      </c>
      <c r="I4548">
        <v>920400</v>
      </c>
      <c r="J4548">
        <v>912600</v>
      </c>
      <c r="K4548">
        <v>913800</v>
      </c>
      <c r="L4548">
        <v>913800</v>
      </c>
      <c r="M4548">
        <v>914400</v>
      </c>
      <c r="N4548">
        <v>917400</v>
      </c>
      <c r="O4548">
        <v>923400</v>
      </c>
      <c r="P4548">
        <v>928800</v>
      </c>
      <c r="Q4548">
        <v>934800</v>
      </c>
      <c r="R4548">
        <v>939000</v>
      </c>
      <c r="S4548">
        <v>945000</v>
      </c>
      <c r="T4548">
        <v>952200</v>
      </c>
      <c r="U4548">
        <v>956400</v>
      </c>
      <c r="V4548">
        <v>966000</v>
      </c>
      <c r="W4548">
        <v>975600</v>
      </c>
      <c r="X4548">
        <v>984600</v>
      </c>
      <c r="Y4548">
        <v>991800</v>
      </c>
      <c r="Z4548">
        <v>999600</v>
      </c>
      <c r="AA4548" s="2">
        <v>1007400</v>
      </c>
      <c r="AB4548" s="2">
        <v>1014600</v>
      </c>
      <c r="AC4548" s="2">
        <v>1023000</v>
      </c>
      <c r="AD4548" s="2">
        <v>1030200</v>
      </c>
      <c r="AE4548" s="2">
        <v>1036200</v>
      </c>
      <c r="AF4548" s="2">
        <v>1045800</v>
      </c>
    </row>
    <row r="4549" spans="1:32">
      <c r="A4549" t="s">
        <v>10152</v>
      </c>
      <c r="B4549" t="s">
        <v>19</v>
      </c>
      <c r="C4549">
        <v>0</v>
      </c>
      <c r="D4549">
        <v>0</v>
      </c>
      <c r="E4549">
        <v>0</v>
      </c>
      <c r="F4549">
        <v>0</v>
      </c>
      <c r="G4549">
        <v>0</v>
      </c>
      <c r="H4549">
        <v>0</v>
      </c>
      <c r="I4549">
        <v>0</v>
      </c>
      <c r="J4549">
        <v>0</v>
      </c>
      <c r="K4549">
        <v>0</v>
      </c>
      <c r="L4549">
        <v>0</v>
      </c>
      <c r="M4549">
        <v>0</v>
      </c>
      <c r="N4549">
        <v>0</v>
      </c>
      <c r="O4549">
        <v>0</v>
      </c>
      <c r="P4549">
        <v>0</v>
      </c>
      <c r="Q4549">
        <v>0</v>
      </c>
      <c r="R4549">
        <v>0</v>
      </c>
      <c r="S4549">
        <v>0</v>
      </c>
      <c r="T4549">
        <v>0</v>
      </c>
      <c r="U4549">
        <v>0</v>
      </c>
      <c r="V4549">
        <v>0</v>
      </c>
      <c r="W4549">
        <v>0</v>
      </c>
      <c r="X4549">
        <v>0</v>
      </c>
      <c r="Y4549">
        <v>0</v>
      </c>
      <c r="Z4549">
        <v>0</v>
      </c>
      <c r="AA4549">
        <v>0</v>
      </c>
      <c r="AB4549">
        <v>0</v>
      </c>
      <c r="AC4549">
        <v>0</v>
      </c>
      <c r="AD4549">
        <v>0</v>
      </c>
      <c r="AE4549">
        <v>0</v>
      </c>
      <c r="AF4549">
        <v>0</v>
      </c>
    </row>
    <row r="4550" spans="1:32">
      <c r="A4550" t="s">
        <v>10153</v>
      </c>
      <c r="B4550" t="s">
        <v>19</v>
      </c>
      <c r="C4550" s="2">
        <v>42315200000</v>
      </c>
      <c r="D4550" s="2">
        <v>44091400000</v>
      </c>
      <c r="E4550" s="2">
        <v>37484500000</v>
      </c>
      <c r="F4550" s="2">
        <v>124518000000</v>
      </c>
      <c r="G4550" s="2">
        <v>137179000000</v>
      </c>
      <c r="H4550" s="2">
        <v>147627000000</v>
      </c>
      <c r="I4550" s="2">
        <v>158874000000</v>
      </c>
      <c r="J4550" s="2">
        <v>167048000000</v>
      </c>
      <c r="K4550" s="2">
        <v>170490000000</v>
      </c>
      <c r="L4550" s="2">
        <v>169199000000</v>
      </c>
      <c r="M4550" s="2">
        <v>169568000000</v>
      </c>
      <c r="N4550" s="2">
        <v>169875000000</v>
      </c>
      <c r="O4550" s="2">
        <v>168523000000</v>
      </c>
      <c r="P4550" s="2">
        <v>166311000000</v>
      </c>
      <c r="Q4550" s="2">
        <v>163176000000</v>
      </c>
      <c r="R4550" s="2">
        <v>158075000000</v>
      </c>
      <c r="S4550" s="2">
        <v>158505000000</v>
      </c>
      <c r="T4550" s="2">
        <v>158198000000</v>
      </c>
      <c r="U4550" s="2">
        <v>159673000000</v>
      </c>
      <c r="V4550" s="2">
        <v>161271000000</v>
      </c>
      <c r="W4550" s="2">
        <v>164467000000</v>
      </c>
      <c r="X4550" s="2">
        <v>167233000000</v>
      </c>
      <c r="Y4550" s="2">
        <v>167294000000</v>
      </c>
      <c r="Z4550" s="2">
        <v>168216000000</v>
      </c>
      <c r="AA4550" s="2">
        <v>169998000000</v>
      </c>
      <c r="AB4550" s="2">
        <v>173379000000</v>
      </c>
      <c r="AC4550" s="2">
        <v>176882000000</v>
      </c>
      <c r="AD4550" s="2">
        <v>179217000000</v>
      </c>
      <c r="AE4550" s="2">
        <v>181307000000</v>
      </c>
      <c r="AF4550" s="2">
        <v>184319000000</v>
      </c>
    </row>
    <row r="4551" spans="1:32">
      <c r="A4551" t="s">
        <v>10154</v>
      </c>
      <c r="B4551" t="s">
        <v>19</v>
      </c>
      <c r="C4551" s="2">
        <v>31862400</v>
      </c>
      <c r="D4551" s="2">
        <v>33199800</v>
      </c>
      <c r="E4551" s="2">
        <v>28225000</v>
      </c>
      <c r="F4551" s="2">
        <v>93759200</v>
      </c>
      <c r="G4551" s="2">
        <v>103292000</v>
      </c>
      <c r="H4551" s="2">
        <v>111160000</v>
      </c>
      <c r="I4551" s="2">
        <v>119629000</v>
      </c>
      <c r="J4551" s="2">
        <v>125784000</v>
      </c>
      <c r="K4551" s="2">
        <v>128375000</v>
      </c>
      <c r="L4551" s="2">
        <v>127403000</v>
      </c>
      <c r="M4551" s="2">
        <v>127681000</v>
      </c>
      <c r="N4551" s="2">
        <v>127912000</v>
      </c>
      <c r="O4551" s="2">
        <v>126894000</v>
      </c>
      <c r="P4551" s="2">
        <v>125228000</v>
      </c>
      <c r="Q4551" s="2">
        <v>122868000</v>
      </c>
      <c r="R4551" s="2">
        <v>119027000</v>
      </c>
      <c r="S4551" s="2">
        <v>119351000</v>
      </c>
      <c r="T4551" s="2">
        <v>119120000</v>
      </c>
      <c r="U4551" s="2">
        <v>120230000</v>
      </c>
      <c r="V4551" s="2">
        <v>121433000</v>
      </c>
      <c r="W4551" s="2">
        <v>123840000</v>
      </c>
      <c r="X4551" s="2">
        <v>125922000</v>
      </c>
      <c r="Y4551" s="2">
        <v>125969000</v>
      </c>
      <c r="Z4551" s="2">
        <v>126663000</v>
      </c>
      <c r="AA4551" s="2">
        <v>128005000</v>
      </c>
      <c r="AB4551" s="2">
        <v>130550000</v>
      </c>
      <c r="AC4551" s="2">
        <v>133188000</v>
      </c>
      <c r="AD4551" s="2">
        <v>134947000</v>
      </c>
      <c r="AE4551" s="2">
        <v>136520000</v>
      </c>
      <c r="AF4551" s="2">
        <v>138788000</v>
      </c>
    </row>
    <row r="4552" spans="1:32">
      <c r="A4552" t="s">
        <v>10155</v>
      </c>
      <c r="B4552" t="s">
        <v>19</v>
      </c>
      <c r="C4552" s="2">
        <v>537424000</v>
      </c>
      <c r="D4552" s="2">
        <v>559982000</v>
      </c>
      <c r="E4552" s="2">
        <v>476071000</v>
      </c>
      <c r="F4552" s="2">
        <v>1581440000</v>
      </c>
      <c r="G4552" s="2">
        <v>1742240000</v>
      </c>
      <c r="H4552" s="2">
        <v>1874930000</v>
      </c>
      <c r="I4552" s="2">
        <v>2017780000</v>
      </c>
      <c r="J4552" s="2">
        <v>2121590000</v>
      </c>
      <c r="K4552" s="2">
        <v>2165310000</v>
      </c>
      <c r="L4552" s="2">
        <v>2148910000</v>
      </c>
      <c r="M4552" s="2">
        <v>2153600000</v>
      </c>
      <c r="N4552" s="2">
        <v>2157500000</v>
      </c>
      <c r="O4552" s="2">
        <v>2140330000</v>
      </c>
      <c r="P4552" s="2">
        <v>2112230000</v>
      </c>
      <c r="Q4552" s="2">
        <v>2072420000</v>
      </c>
      <c r="R4552" s="2">
        <v>2007630000</v>
      </c>
      <c r="S4552" s="2">
        <v>2013100000</v>
      </c>
      <c r="T4552" s="2">
        <v>2009190000</v>
      </c>
      <c r="U4552" s="2">
        <v>2027930000</v>
      </c>
      <c r="V4552" s="2">
        <v>2048220000</v>
      </c>
      <c r="W4552" s="2">
        <v>2088810000</v>
      </c>
      <c r="X4552" s="2">
        <v>2123940000</v>
      </c>
      <c r="Y4552" s="2">
        <v>2124720000</v>
      </c>
      <c r="Z4552" s="2">
        <v>2136430000</v>
      </c>
      <c r="AA4552" s="2">
        <v>2159060000</v>
      </c>
      <c r="AB4552" s="2">
        <v>2201990000</v>
      </c>
      <c r="AC4552" s="2">
        <v>2246490000</v>
      </c>
      <c r="AD4552" s="2">
        <v>2276150000</v>
      </c>
      <c r="AE4552" s="2">
        <v>2302690000</v>
      </c>
      <c r="AF4552" s="2">
        <v>2340940000</v>
      </c>
    </row>
    <row r="4553" spans="1:32">
      <c r="A4553" t="s">
        <v>10156</v>
      </c>
      <c r="B4553" t="s">
        <v>19</v>
      </c>
      <c r="C4553" s="2">
        <v>349058000</v>
      </c>
      <c r="D4553" s="2">
        <v>363710000</v>
      </c>
      <c r="E4553" s="2">
        <v>309209000</v>
      </c>
      <c r="F4553" s="2">
        <v>1027150000</v>
      </c>
      <c r="G4553" s="2">
        <v>1131590000</v>
      </c>
      <c r="H4553" s="2">
        <v>1217770000</v>
      </c>
      <c r="I4553" s="2">
        <v>1310550000</v>
      </c>
      <c r="J4553" s="2">
        <v>1377980000</v>
      </c>
      <c r="K4553" s="2">
        <v>1406370000</v>
      </c>
      <c r="L4553" s="2">
        <v>1395720000</v>
      </c>
      <c r="M4553" s="2">
        <v>1398770000</v>
      </c>
      <c r="N4553" s="2">
        <v>1401300000</v>
      </c>
      <c r="O4553" s="2">
        <v>1390150000</v>
      </c>
      <c r="P4553" s="2">
        <v>1371900000</v>
      </c>
      <c r="Q4553" s="2">
        <v>1346040000</v>
      </c>
      <c r="R4553" s="2">
        <v>1303960000</v>
      </c>
      <c r="S4553" s="2">
        <v>1307510000</v>
      </c>
      <c r="T4553" s="2">
        <v>1304970000</v>
      </c>
      <c r="U4553" s="2">
        <v>1317140000</v>
      </c>
      <c r="V4553" s="2">
        <v>1330320000</v>
      </c>
      <c r="W4553" s="2">
        <v>1356690000</v>
      </c>
      <c r="X4553" s="2">
        <v>1379500000</v>
      </c>
      <c r="Y4553" s="2">
        <v>1380010000</v>
      </c>
      <c r="Z4553" s="2">
        <v>1387610000</v>
      </c>
      <c r="AA4553" s="2">
        <v>1402310000</v>
      </c>
      <c r="AB4553" s="2">
        <v>1430200000</v>
      </c>
      <c r="AC4553" s="2">
        <v>1459100000</v>
      </c>
      <c r="AD4553" s="2">
        <v>1478360000</v>
      </c>
      <c r="AE4553" s="2">
        <v>1495600000</v>
      </c>
      <c r="AF4553" s="2">
        <v>1520440000</v>
      </c>
    </row>
    <row r="4554" spans="1:32">
      <c r="A4554" t="s">
        <v>10157</v>
      </c>
      <c r="B4554" t="s">
        <v>19</v>
      </c>
      <c r="C4554" s="2">
        <v>64531700</v>
      </c>
      <c r="D4554" s="2">
        <v>67240500</v>
      </c>
      <c r="E4554" s="2">
        <v>57164700</v>
      </c>
      <c r="F4554" s="2">
        <v>189893000</v>
      </c>
      <c r="G4554" s="2">
        <v>209201000</v>
      </c>
      <c r="H4554" s="2">
        <v>225135000</v>
      </c>
      <c r="I4554" s="2">
        <v>242287000</v>
      </c>
      <c r="J4554" s="2">
        <v>254753000</v>
      </c>
      <c r="K4554" s="2">
        <v>260001000</v>
      </c>
      <c r="L4554" s="2">
        <v>258033000</v>
      </c>
      <c r="M4554" s="2">
        <v>258596000</v>
      </c>
      <c r="N4554" s="2">
        <v>259064000</v>
      </c>
      <c r="O4554" s="2">
        <v>257002000</v>
      </c>
      <c r="P4554" s="2">
        <v>253628000</v>
      </c>
      <c r="Q4554" s="2">
        <v>248848000</v>
      </c>
      <c r="R4554" s="2">
        <v>241068000</v>
      </c>
      <c r="S4554" s="2">
        <v>241725000</v>
      </c>
      <c r="T4554" s="2">
        <v>241256000</v>
      </c>
      <c r="U4554" s="2">
        <v>243505000</v>
      </c>
      <c r="V4554" s="2">
        <v>245942000</v>
      </c>
      <c r="W4554" s="2">
        <v>250816000</v>
      </c>
      <c r="X4554" s="2">
        <v>255034000</v>
      </c>
      <c r="Y4554" s="2">
        <v>255128000</v>
      </c>
      <c r="Z4554" s="2">
        <v>256534000</v>
      </c>
      <c r="AA4554" s="2">
        <v>259252000</v>
      </c>
      <c r="AB4554" s="2">
        <v>264407000</v>
      </c>
      <c r="AC4554" s="2">
        <v>269749000</v>
      </c>
      <c r="AD4554" s="2">
        <v>273311000</v>
      </c>
      <c r="AE4554" s="2">
        <v>276498000</v>
      </c>
      <c r="AF4554" s="2">
        <v>281090000</v>
      </c>
    </row>
    <row r="4555" spans="1:32">
      <c r="A4555" t="s">
        <v>10158</v>
      </c>
      <c r="B4555" t="s">
        <v>19</v>
      </c>
      <c r="C4555" s="2">
        <v>56545800</v>
      </c>
      <c r="D4555" s="2">
        <v>58919300</v>
      </c>
      <c r="E4555" s="2">
        <v>50090500</v>
      </c>
      <c r="F4555" s="2">
        <v>166393000</v>
      </c>
      <c r="G4555" s="2">
        <v>183312000</v>
      </c>
      <c r="H4555" s="2">
        <v>197274000</v>
      </c>
      <c r="I4555" s="2">
        <v>212303000</v>
      </c>
      <c r="J4555" s="2">
        <v>223227000</v>
      </c>
      <c r="K4555" s="2">
        <v>227826000</v>
      </c>
      <c r="L4555" s="2">
        <v>226101000</v>
      </c>
      <c r="M4555" s="2">
        <v>226594000</v>
      </c>
      <c r="N4555" s="2">
        <v>227005000</v>
      </c>
      <c r="O4555" s="2">
        <v>225198000</v>
      </c>
      <c r="P4555" s="2">
        <v>222241000</v>
      </c>
      <c r="Q4555" s="2">
        <v>218052000</v>
      </c>
      <c r="R4555" s="2">
        <v>211236000</v>
      </c>
      <c r="S4555" s="2">
        <v>211811000</v>
      </c>
      <c r="T4555" s="2">
        <v>211400000</v>
      </c>
      <c r="U4555" s="2">
        <v>213371000</v>
      </c>
      <c r="V4555" s="2">
        <v>215506000</v>
      </c>
      <c r="W4555" s="2">
        <v>219777000</v>
      </c>
      <c r="X4555" s="2">
        <v>223473000</v>
      </c>
      <c r="Y4555" s="2">
        <v>223555000</v>
      </c>
      <c r="Z4555" s="2">
        <v>224787000</v>
      </c>
      <c r="AA4555" s="2">
        <v>227169000</v>
      </c>
      <c r="AB4555" s="2">
        <v>231686000</v>
      </c>
      <c r="AC4555" s="2">
        <v>236367000</v>
      </c>
      <c r="AD4555" s="2">
        <v>239488000</v>
      </c>
      <c r="AE4555" s="2">
        <v>242281000</v>
      </c>
      <c r="AF4555" s="2">
        <v>246305000</v>
      </c>
    </row>
    <row r="4556" spans="1:32">
      <c r="A4556" t="s">
        <v>10159</v>
      </c>
      <c r="B4556" t="s">
        <v>19</v>
      </c>
      <c r="C4556" s="2">
        <v>239420000</v>
      </c>
      <c r="D4556" s="2">
        <v>249469000</v>
      </c>
      <c r="E4556" s="2">
        <v>212087000</v>
      </c>
      <c r="F4556" s="2">
        <v>704523000</v>
      </c>
      <c r="G4556" s="2">
        <v>776158000</v>
      </c>
      <c r="H4556" s="2">
        <v>835274000</v>
      </c>
      <c r="I4556" s="2">
        <v>898910000</v>
      </c>
      <c r="J4556" s="2">
        <v>945160000</v>
      </c>
      <c r="K4556" s="2">
        <v>964634000</v>
      </c>
      <c r="L4556" s="2">
        <v>957331000</v>
      </c>
      <c r="M4556" s="2">
        <v>959417000</v>
      </c>
      <c r="N4556" s="2">
        <v>961156000</v>
      </c>
      <c r="O4556" s="2">
        <v>953506000</v>
      </c>
      <c r="P4556" s="2">
        <v>940987000</v>
      </c>
      <c r="Q4556" s="2">
        <v>923252000</v>
      </c>
      <c r="R4556" s="2">
        <v>894390000</v>
      </c>
      <c r="S4556" s="2">
        <v>896824000</v>
      </c>
      <c r="T4556" s="2">
        <v>895085000</v>
      </c>
      <c r="U4556" s="2">
        <v>903431000</v>
      </c>
      <c r="V4556" s="2">
        <v>912472000</v>
      </c>
      <c r="W4556" s="2">
        <v>930555000</v>
      </c>
      <c r="X4556" s="2">
        <v>946203000</v>
      </c>
      <c r="Y4556" s="2">
        <v>946551000</v>
      </c>
      <c r="Z4556" s="2">
        <v>951767000</v>
      </c>
      <c r="AA4556" s="2">
        <v>961852000</v>
      </c>
      <c r="AB4556" s="2">
        <v>980977000</v>
      </c>
      <c r="AC4556" s="2">
        <v>1000800000</v>
      </c>
      <c r="AD4556" s="2">
        <v>1014010000</v>
      </c>
      <c r="AE4556" s="2">
        <v>1025840000</v>
      </c>
      <c r="AF4556" s="2">
        <v>1042880000</v>
      </c>
    </row>
    <row r="4557" spans="1:32">
      <c r="A4557" t="s">
        <v>10160</v>
      </c>
      <c r="B4557" t="s">
        <v>19</v>
      </c>
      <c r="C4557" s="2">
        <v>4378170</v>
      </c>
      <c r="D4557" s="2">
        <v>4561950</v>
      </c>
      <c r="E4557" s="2">
        <v>3878350</v>
      </c>
      <c r="F4557" s="2">
        <v>12883300</v>
      </c>
      <c r="G4557" s="2">
        <v>14193300</v>
      </c>
      <c r="H4557" s="2">
        <v>15274300</v>
      </c>
      <c r="I4557" s="2">
        <v>16438000</v>
      </c>
      <c r="J4557" s="2">
        <v>17283800</v>
      </c>
      <c r="K4557" s="2">
        <v>17639900</v>
      </c>
      <c r="L4557" s="2">
        <v>17506300</v>
      </c>
      <c r="M4557" s="2">
        <v>17544500</v>
      </c>
      <c r="N4557" s="2">
        <v>17576300</v>
      </c>
      <c r="O4557" s="2">
        <v>17436400</v>
      </c>
      <c r="P4557" s="2">
        <v>17207500</v>
      </c>
      <c r="Q4557" s="2">
        <v>16883100</v>
      </c>
      <c r="R4557" s="2">
        <v>16355300</v>
      </c>
      <c r="S4557" s="2">
        <v>16399900</v>
      </c>
      <c r="T4557" s="2">
        <v>16368100</v>
      </c>
      <c r="U4557" s="2">
        <v>16520700</v>
      </c>
      <c r="V4557" s="2">
        <v>16686000</v>
      </c>
      <c r="W4557" s="2">
        <v>17016700</v>
      </c>
      <c r="X4557" s="2">
        <v>17302800</v>
      </c>
      <c r="Y4557" s="2">
        <v>17309200</v>
      </c>
      <c r="Z4557" s="2">
        <v>17404600</v>
      </c>
      <c r="AA4557" s="2">
        <v>17589000</v>
      </c>
      <c r="AB4557" s="2">
        <v>17938700</v>
      </c>
      <c r="AC4557" s="2">
        <v>18301200</v>
      </c>
      <c r="AD4557" s="2">
        <v>18542800</v>
      </c>
      <c r="AE4557" s="2">
        <v>18759100</v>
      </c>
      <c r="AF4557" s="2">
        <v>19070600</v>
      </c>
    </row>
    <row r="4558" spans="1:32">
      <c r="A4558" t="s">
        <v>10161</v>
      </c>
      <c r="B4558" t="s">
        <v>19</v>
      </c>
      <c r="C4558" s="2">
        <v>21471600</v>
      </c>
      <c r="D4558" s="2">
        <v>22372800</v>
      </c>
      <c r="E4558" s="2">
        <v>19020300</v>
      </c>
      <c r="F4558" s="2">
        <v>63182800</v>
      </c>
      <c r="G4558" s="2">
        <v>69607200</v>
      </c>
      <c r="H4558" s="2">
        <v>74908800</v>
      </c>
      <c r="I4558" s="2">
        <v>80615800</v>
      </c>
      <c r="J4558" s="2">
        <v>84763500</v>
      </c>
      <c r="K4558" s="2">
        <v>86510000</v>
      </c>
      <c r="L4558" s="2">
        <v>85855100</v>
      </c>
      <c r="M4558" s="2">
        <v>86042200</v>
      </c>
      <c r="N4558" s="2">
        <v>86198100</v>
      </c>
      <c r="O4558" s="2">
        <v>85512000</v>
      </c>
      <c r="P4558" s="2">
        <v>84389300</v>
      </c>
      <c r="Q4558" s="2">
        <v>82798800</v>
      </c>
      <c r="R4558" s="2">
        <v>80210400</v>
      </c>
      <c r="S4558" s="2">
        <v>80428700</v>
      </c>
      <c r="T4558" s="2">
        <v>80272800</v>
      </c>
      <c r="U4558" s="2">
        <v>81021200</v>
      </c>
      <c r="V4558" s="2">
        <v>81832100</v>
      </c>
      <c r="W4558" s="2">
        <v>83453700</v>
      </c>
      <c r="X4558" s="2">
        <v>84857100</v>
      </c>
      <c r="Y4558" s="2">
        <v>84888300</v>
      </c>
      <c r="Z4558" s="2">
        <v>85356100</v>
      </c>
      <c r="AA4558" s="2">
        <v>86260500</v>
      </c>
      <c r="AB4558" s="2">
        <v>87975700</v>
      </c>
      <c r="AC4558" s="2">
        <v>89753300</v>
      </c>
      <c r="AD4558" s="2">
        <v>90938400</v>
      </c>
      <c r="AE4558" s="2">
        <v>91998700</v>
      </c>
      <c r="AF4558" s="2">
        <v>93526800</v>
      </c>
    </row>
    <row r="4559" spans="1:32">
      <c r="A4559" t="s">
        <v>10162</v>
      </c>
      <c r="B4559" t="s">
        <v>19</v>
      </c>
      <c r="C4559" s="2">
        <v>2065500</v>
      </c>
      <c r="D4559" s="2">
        <v>2152200</v>
      </c>
      <c r="E4559" s="2">
        <v>1829700</v>
      </c>
      <c r="F4559" s="2">
        <v>6078000</v>
      </c>
      <c r="G4559" s="2">
        <v>6696000</v>
      </c>
      <c r="H4559" s="2">
        <v>7206000</v>
      </c>
      <c r="I4559" s="2">
        <v>7755000</v>
      </c>
      <c r="J4559" s="2">
        <v>8154000</v>
      </c>
      <c r="K4559" s="2">
        <v>8322000</v>
      </c>
      <c r="L4559" s="2">
        <v>8259000</v>
      </c>
      <c r="M4559" s="2">
        <v>8277000</v>
      </c>
      <c r="N4559" s="2">
        <v>8292000</v>
      </c>
      <c r="O4559" s="2">
        <v>8226000</v>
      </c>
      <c r="P4559" s="2">
        <v>8118000</v>
      </c>
      <c r="Q4559" s="2">
        <v>7965000</v>
      </c>
      <c r="R4559" s="2">
        <v>7716000</v>
      </c>
      <c r="S4559" s="2">
        <v>7737000</v>
      </c>
      <c r="T4559" s="2">
        <v>7722000</v>
      </c>
      <c r="U4559" s="2">
        <v>7794000</v>
      </c>
      <c r="V4559" s="2">
        <v>7872000</v>
      </c>
      <c r="W4559" s="2">
        <v>8028000</v>
      </c>
      <c r="X4559" s="2">
        <v>8163000</v>
      </c>
      <c r="Y4559" s="2">
        <v>8166000</v>
      </c>
      <c r="Z4559" s="2">
        <v>8211000</v>
      </c>
      <c r="AA4559" s="2">
        <v>8298000</v>
      </c>
      <c r="AB4559" s="2">
        <v>8463000</v>
      </c>
      <c r="AC4559" s="2">
        <v>8634000</v>
      </c>
      <c r="AD4559" s="2">
        <v>8748000</v>
      </c>
      <c r="AE4559" s="2">
        <v>8850000</v>
      </c>
      <c r="AF4559" s="2">
        <v>8997000</v>
      </c>
    </row>
    <row r="4560" spans="1:32">
      <c r="A4560" t="s">
        <v>10163</v>
      </c>
      <c r="B4560" t="s">
        <v>19</v>
      </c>
      <c r="C4560">
        <v>413100</v>
      </c>
      <c r="D4560">
        <v>430440</v>
      </c>
      <c r="E4560">
        <v>365940</v>
      </c>
      <c r="F4560" s="2">
        <v>1215600</v>
      </c>
      <c r="G4560" s="2">
        <v>1339200</v>
      </c>
      <c r="H4560" s="2">
        <v>1441200</v>
      </c>
      <c r="I4560" s="2">
        <v>1551000</v>
      </c>
      <c r="J4560" s="2">
        <v>1630800</v>
      </c>
      <c r="K4560" s="2">
        <v>1664400</v>
      </c>
      <c r="L4560" s="2">
        <v>1651800</v>
      </c>
      <c r="M4560" s="2">
        <v>1655400</v>
      </c>
      <c r="N4560" s="2">
        <v>1658400</v>
      </c>
      <c r="O4560" s="2">
        <v>1645200</v>
      </c>
      <c r="P4560" s="2">
        <v>1623600</v>
      </c>
      <c r="Q4560" s="2">
        <v>1593000</v>
      </c>
      <c r="R4560" s="2">
        <v>1543200</v>
      </c>
      <c r="S4560" s="2">
        <v>1547400</v>
      </c>
      <c r="T4560" s="2">
        <v>1544400</v>
      </c>
      <c r="U4560" s="2">
        <v>1558800</v>
      </c>
      <c r="V4560" s="2">
        <v>1574400</v>
      </c>
      <c r="W4560" s="2">
        <v>1605600</v>
      </c>
      <c r="X4560" s="2">
        <v>1632600</v>
      </c>
      <c r="Y4560" s="2">
        <v>1633200</v>
      </c>
      <c r="Z4560" s="2">
        <v>1642200</v>
      </c>
      <c r="AA4560" s="2">
        <v>1659600</v>
      </c>
      <c r="AB4560" s="2">
        <v>1692600</v>
      </c>
      <c r="AC4560" s="2">
        <v>1726800</v>
      </c>
      <c r="AD4560" s="2">
        <v>1749600</v>
      </c>
      <c r="AE4560" s="2">
        <v>1770000</v>
      </c>
      <c r="AF4560" s="2">
        <v>1799400</v>
      </c>
    </row>
    <row r="4561" spans="1:32">
      <c r="A4561" t="s">
        <v>10164</v>
      </c>
      <c r="B4561" t="s">
        <v>19</v>
      </c>
      <c r="C4561">
        <v>0</v>
      </c>
      <c r="D4561">
        <v>0</v>
      </c>
      <c r="E4561">
        <v>0</v>
      </c>
      <c r="F4561">
        <v>0</v>
      </c>
      <c r="G4561">
        <v>0</v>
      </c>
      <c r="H4561">
        <v>0</v>
      </c>
      <c r="I4561">
        <v>0</v>
      </c>
      <c r="J4561">
        <v>0</v>
      </c>
      <c r="K4561">
        <v>0</v>
      </c>
      <c r="L4561">
        <v>0</v>
      </c>
      <c r="M4561">
        <v>0</v>
      </c>
      <c r="N4561">
        <v>0</v>
      </c>
      <c r="O4561">
        <v>0</v>
      </c>
      <c r="P4561">
        <v>0</v>
      </c>
      <c r="Q4561">
        <v>0</v>
      </c>
      <c r="R4561">
        <v>0</v>
      </c>
      <c r="S4561">
        <v>0</v>
      </c>
      <c r="T4561">
        <v>0</v>
      </c>
      <c r="U4561">
        <v>0</v>
      </c>
      <c r="V4561">
        <v>0</v>
      </c>
      <c r="W4561">
        <v>0</v>
      </c>
      <c r="X4561">
        <v>0</v>
      </c>
      <c r="Y4561">
        <v>0</v>
      </c>
      <c r="Z4561">
        <v>0</v>
      </c>
      <c r="AA4561">
        <v>0</v>
      </c>
      <c r="AB4561">
        <v>0</v>
      </c>
      <c r="AC4561">
        <v>0</v>
      </c>
      <c r="AD4561">
        <v>0</v>
      </c>
      <c r="AE4561">
        <v>0</v>
      </c>
      <c r="AF4561">
        <v>0</v>
      </c>
    </row>
    <row r="4562" spans="1:32">
      <c r="A4562" t="s">
        <v>10165</v>
      </c>
      <c r="B4562" t="s">
        <v>19</v>
      </c>
      <c r="C4562" s="2">
        <v>17675900000</v>
      </c>
      <c r="D4562" s="2">
        <v>18419600000</v>
      </c>
      <c r="E4562" s="2">
        <v>53507100000</v>
      </c>
      <c r="F4562" s="2">
        <v>131955000000</v>
      </c>
      <c r="G4562" s="2">
        <v>127960000000</v>
      </c>
      <c r="H4562" s="2">
        <v>124395000000</v>
      </c>
      <c r="I4562" s="2">
        <v>122736000000</v>
      </c>
      <c r="J4562" s="2">
        <v>121814000000</v>
      </c>
      <c r="K4562" s="2">
        <v>121875000000</v>
      </c>
      <c r="L4562" s="2">
        <v>121691000000</v>
      </c>
      <c r="M4562" s="2">
        <v>121629000000</v>
      </c>
      <c r="N4562" s="2">
        <v>121752000000</v>
      </c>
      <c r="O4562" s="2">
        <v>122244000000</v>
      </c>
      <c r="P4562" s="2">
        <v>122797000000</v>
      </c>
      <c r="Q4562" s="2">
        <v>123473000000</v>
      </c>
      <c r="R4562" s="2">
        <v>123965000000</v>
      </c>
      <c r="S4562" s="2">
        <v>124641000000</v>
      </c>
      <c r="T4562" s="2">
        <v>125501000000</v>
      </c>
      <c r="U4562" s="2">
        <v>125993000000</v>
      </c>
      <c r="V4562" s="2">
        <v>127099000000</v>
      </c>
      <c r="W4562" s="2">
        <v>128206000000</v>
      </c>
      <c r="X4562" s="2">
        <v>129250000000</v>
      </c>
      <c r="Y4562" s="2">
        <v>130172000000</v>
      </c>
      <c r="Z4562" s="2">
        <v>131217000000</v>
      </c>
      <c r="AA4562" s="2">
        <v>132078000000</v>
      </c>
      <c r="AB4562" s="2">
        <v>132999000000</v>
      </c>
      <c r="AC4562" s="2">
        <v>133983000000</v>
      </c>
      <c r="AD4562" s="2">
        <v>134782000000</v>
      </c>
      <c r="AE4562" s="2">
        <v>135519000000</v>
      </c>
      <c r="AF4562" s="2">
        <v>136687000000</v>
      </c>
    </row>
    <row r="4563" spans="1:32">
      <c r="A4563" t="s">
        <v>10166</v>
      </c>
      <c r="B4563" t="s">
        <v>19</v>
      </c>
      <c r="C4563" s="2">
        <v>13309600</v>
      </c>
      <c r="D4563" s="2">
        <v>13869500</v>
      </c>
      <c r="E4563" s="2">
        <v>40289600</v>
      </c>
      <c r="F4563" s="2">
        <v>99358900</v>
      </c>
      <c r="G4563" s="2">
        <v>96350800</v>
      </c>
      <c r="H4563" s="2">
        <v>93666700</v>
      </c>
      <c r="I4563" s="2">
        <v>92417200</v>
      </c>
      <c r="J4563" s="2">
        <v>91723000</v>
      </c>
      <c r="K4563" s="2">
        <v>91769300</v>
      </c>
      <c r="L4563" s="2">
        <v>91630400</v>
      </c>
      <c r="M4563" s="2">
        <v>91584200</v>
      </c>
      <c r="N4563" s="2">
        <v>91676700</v>
      </c>
      <c r="O4563" s="2">
        <v>92046900</v>
      </c>
      <c r="P4563" s="2">
        <v>92463400</v>
      </c>
      <c r="Q4563" s="2">
        <v>92972500</v>
      </c>
      <c r="R4563" s="2">
        <v>93342700</v>
      </c>
      <c r="S4563" s="2">
        <v>93851800</v>
      </c>
      <c r="T4563" s="2">
        <v>94499700</v>
      </c>
      <c r="U4563" s="2">
        <v>94869900</v>
      </c>
      <c r="V4563" s="2">
        <v>95702900</v>
      </c>
      <c r="W4563" s="2">
        <v>96535900</v>
      </c>
      <c r="X4563" s="2">
        <v>97322600</v>
      </c>
      <c r="Y4563" s="2">
        <v>98016800</v>
      </c>
      <c r="Z4563" s="2">
        <v>98803500</v>
      </c>
      <c r="AA4563" s="2">
        <v>99451400</v>
      </c>
      <c r="AB4563" s="2">
        <v>100146000</v>
      </c>
      <c r="AC4563" s="2">
        <v>100886000</v>
      </c>
      <c r="AD4563" s="2">
        <v>101488000</v>
      </c>
      <c r="AE4563" s="2">
        <v>102043000</v>
      </c>
      <c r="AF4563" s="2">
        <v>102922000</v>
      </c>
    </row>
    <row r="4564" spans="1:32">
      <c r="A4564" t="s">
        <v>10167</v>
      </c>
      <c r="B4564" t="s">
        <v>19</v>
      </c>
      <c r="C4564" s="2">
        <v>224493000</v>
      </c>
      <c r="D4564" s="2">
        <v>233937000</v>
      </c>
      <c r="E4564" s="2">
        <v>679566000</v>
      </c>
      <c r="F4564" s="2">
        <v>1675890000</v>
      </c>
      <c r="G4564" s="2">
        <v>1625150000</v>
      </c>
      <c r="H4564" s="2">
        <v>1579880000</v>
      </c>
      <c r="I4564" s="2">
        <v>1558800000</v>
      </c>
      <c r="J4564" s="2">
        <v>1547090000</v>
      </c>
      <c r="K4564" s="2">
        <v>1547870000</v>
      </c>
      <c r="L4564" s="2">
        <v>1545530000</v>
      </c>
      <c r="M4564" s="2">
        <v>1544750000</v>
      </c>
      <c r="N4564" s="2">
        <v>1546310000</v>
      </c>
      <c r="O4564" s="2">
        <v>1552560000</v>
      </c>
      <c r="P4564" s="2">
        <v>1559580000</v>
      </c>
      <c r="Q4564" s="2">
        <v>1568170000</v>
      </c>
      <c r="R4564" s="2">
        <v>1574410000</v>
      </c>
      <c r="S4564" s="2">
        <v>1583000000</v>
      </c>
      <c r="T4564" s="2">
        <v>1593930000</v>
      </c>
      <c r="U4564" s="2">
        <v>1600170000</v>
      </c>
      <c r="V4564" s="2">
        <v>1614220000</v>
      </c>
      <c r="W4564" s="2">
        <v>1628270000</v>
      </c>
      <c r="X4564" s="2">
        <v>1641540000</v>
      </c>
      <c r="Y4564" s="2">
        <v>1653250000</v>
      </c>
      <c r="Z4564" s="2">
        <v>1666520000</v>
      </c>
      <c r="AA4564" s="2">
        <v>1677450000</v>
      </c>
      <c r="AB4564" s="2">
        <v>1689160000</v>
      </c>
      <c r="AC4564" s="2">
        <v>1701650000</v>
      </c>
      <c r="AD4564" s="2">
        <v>1711790000</v>
      </c>
      <c r="AE4564" s="2">
        <v>1721160000</v>
      </c>
      <c r="AF4564" s="2">
        <v>1735990000</v>
      </c>
    </row>
    <row r="4565" spans="1:32">
      <c r="A4565" t="s">
        <v>10168</v>
      </c>
      <c r="B4565" t="s">
        <v>19</v>
      </c>
      <c r="C4565" s="2">
        <v>145808000</v>
      </c>
      <c r="D4565" s="2">
        <v>151943000</v>
      </c>
      <c r="E4565" s="2">
        <v>441379000</v>
      </c>
      <c r="F4565" s="2">
        <v>1088490000</v>
      </c>
      <c r="G4565" s="2">
        <v>1055540000</v>
      </c>
      <c r="H4565" s="2">
        <v>1026130000</v>
      </c>
      <c r="I4565" s="2">
        <v>1012450000</v>
      </c>
      <c r="J4565" s="2">
        <v>1004840000</v>
      </c>
      <c r="K4565" s="2">
        <v>1005350000</v>
      </c>
      <c r="L4565" s="2">
        <v>1003830000</v>
      </c>
      <c r="M4565" s="2">
        <v>1003320000</v>
      </c>
      <c r="N4565" s="2">
        <v>1004330000</v>
      </c>
      <c r="O4565" s="2">
        <v>1008390000</v>
      </c>
      <c r="P4565" s="2">
        <v>1012950000</v>
      </c>
      <c r="Q4565" s="2">
        <v>1018530000</v>
      </c>
      <c r="R4565" s="2">
        <v>1022580000</v>
      </c>
      <c r="S4565" s="2">
        <v>1028160000</v>
      </c>
      <c r="T4565" s="2">
        <v>1035260000</v>
      </c>
      <c r="U4565" s="2">
        <v>1039320000</v>
      </c>
      <c r="V4565" s="2">
        <v>1048440000</v>
      </c>
      <c r="W4565" s="2">
        <v>1057570000</v>
      </c>
      <c r="X4565" s="2">
        <v>1066190000</v>
      </c>
      <c r="Y4565" s="2">
        <v>1073790000</v>
      </c>
      <c r="Z4565" s="2">
        <v>1082410000</v>
      </c>
      <c r="AA4565" s="2">
        <v>1089510000</v>
      </c>
      <c r="AB4565" s="2">
        <v>1097110000</v>
      </c>
      <c r="AC4565" s="2">
        <v>1105220000</v>
      </c>
      <c r="AD4565" s="2">
        <v>1111810000</v>
      </c>
      <c r="AE4565" s="2">
        <v>1117900000</v>
      </c>
      <c r="AF4565" s="2">
        <v>1127530000</v>
      </c>
    </row>
    <row r="4566" spans="1:32">
      <c r="A4566" t="s">
        <v>10169</v>
      </c>
      <c r="B4566" t="s">
        <v>19</v>
      </c>
      <c r="C4566" s="2">
        <v>26956200</v>
      </c>
      <c r="D4566" s="2">
        <v>28090300</v>
      </c>
      <c r="E4566" s="2">
        <v>81599600</v>
      </c>
      <c r="F4566" s="2">
        <v>201234000</v>
      </c>
      <c r="G4566" s="2">
        <v>195142000</v>
      </c>
      <c r="H4566" s="2">
        <v>189705000</v>
      </c>
      <c r="I4566" s="2">
        <v>187175000</v>
      </c>
      <c r="J4566" s="2">
        <v>185769000</v>
      </c>
      <c r="K4566" s="2">
        <v>185863000</v>
      </c>
      <c r="L4566" s="2">
        <v>185581000</v>
      </c>
      <c r="M4566" s="2">
        <v>185488000</v>
      </c>
      <c r="N4566" s="2">
        <v>185675000</v>
      </c>
      <c r="O4566" s="2">
        <v>186425000</v>
      </c>
      <c r="P4566" s="2">
        <v>187269000</v>
      </c>
      <c r="Q4566" s="2">
        <v>188300000</v>
      </c>
      <c r="R4566" s="2">
        <v>189049000</v>
      </c>
      <c r="S4566" s="2">
        <v>190080000</v>
      </c>
      <c r="T4566" s="2">
        <v>191393000</v>
      </c>
      <c r="U4566" s="2">
        <v>192142000</v>
      </c>
      <c r="V4566" s="2">
        <v>193830000</v>
      </c>
      <c r="W4566" s="2">
        <v>195517000</v>
      </c>
      <c r="X4566" s="2">
        <v>197110000</v>
      </c>
      <c r="Y4566" s="2">
        <v>198516000</v>
      </c>
      <c r="Z4566" s="2">
        <v>200109000</v>
      </c>
      <c r="AA4566" s="2">
        <v>201421000</v>
      </c>
      <c r="AB4566" s="2">
        <v>202827000</v>
      </c>
      <c r="AC4566" s="2">
        <v>204327000</v>
      </c>
      <c r="AD4566" s="2">
        <v>205546000</v>
      </c>
      <c r="AE4566" s="2">
        <v>206670000</v>
      </c>
      <c r="AF4566" s="2">
        <v>208451000</v>
      </c>
    </row>
    <row r="4567" spans="1:32">
      <c r="A4567" t="s">
        <v>10170</v>
      </c>
      <c r="B4567" t="s">
        <v>19</v>
      </c>
      <c r="C4567" s="2">
        <v>23620300</v>
      </c>
      <c r="D4567" s="2">
        <v>24614100</v>
      </c>
      <c r="E4567" s="2">
        <v>71501500</v>
      </c>
      <c r="F4567" s="2">
        <v>176331000</v>
      </c>
      <c r="G4567" s="2">
        <v>170993000</v>
      </c>
      <c r="H4567" s="2">
        <v>166229000</v>
      </c>
      <c r="I4567" s="2">
        <v>164012000</v>
      </c>
      <c r="J4567" s="2">
        <v>162780000</v>
      </c>
      <c r="K4567" s="2">
        <v>162862000</v>
      </c>
      <c r="L4567" s="2">
        <v>162615000</v>
      </c>
      <c r="M4567" s="2">
        <v>162533000</v>
      </c>
      <c r="N4567" s="2">
        <v>162698000</v>
      </c>
      <c r="O4567" s="2">
        <v>163355000</v>
      </c>
      <c r="P4567" s="2">
        <v>164094000</v>
      </c>
      <c r="Q4567" s="2">
        <v>164997000</v>
      </c>
      <c r="R4567" s="2">
        <v>165654000</v>
      </c>
      <c r="S4567" s="2">
        <v>166558000</v>
      </c>
      <c r="T4567" s="2">
        <v>167707000</v>
      </c>
      <c r="U4567" s="2">
        <v>168364000</v>
      </c>
      <c r="V4567" s="2">
        <v>169843000</v>
      </c>
      <c r="W4567" s="2">
        <v>171321000</v>
      </c>
      <c r="X4567" s="2">
        <v>172717000</v>
      </c>
      <c r="Y4567" s="2">
        <v>173949000</v>
      </c>
      <c r="Z4567" s="2">
        <v>175345000</v>
      </c>
      <c r="AA4567" s="2">
        <v>176495000</v>
      </c>
      <c r="AB4567" s="2">
        <v>177727000</v>
      </c>
      <c r="AC4567" s="2">
        <v>179041000</v>
      </c>
      <c r="AD4567" s="2">
        <v>180109000</v>
      </c>
      <c r="AE4567" s="2">
        <v>181094000</v>
      </c>
      <c r="AF4567" s="2">
        <v>182655000</v>
      </c>
    </row>
    <row r="4568" spans="1:32">
      <c r="A4568" t="s">
        <v>10171</v>
      </c>
      <c r="B4568" t="s">
        <v>19</v>
      </c>
      <c r="C4568" s="2">
        <v>100010000</v>
      </c>
      <c r="D4568" s="2">
        <v>104218000</v>
      </c>
      <c r="E4568" s="2">
        <v>302743000</v>
      </c>
      <c r="F4568" s="2">
        <v>746600000</v>
      </c>
      <c r="G4568" s="2">
        <v>723997000</v>
      </c>
      <c r="H4568" s="2">
        <v>703828000</v>
      </c>
      <c r="I4568" s="2">
        <v>694439000</v>
      </c>
      <c r="J4568" s="2">
        <v>689223000</v>
      </c>
      <c r="K4568" s="2">
        <v>689570000</v>
      </c>
      <c r="L4568" s="2">
        <v>688527000</v>
      </c>
      <c r="M4568" s="2">
        <v>688179000</v>
      </c>
      <c r="N4568" s="2">
        <v>688875000</v>
      </c>
      <c r="O4568" s="2">
        <v>691657000</v>
      </c>
      <c r="P4568" s="2">
        <v>694787000</v>
      </c>
      <c r="Q4568" s="2">
        <v>698612000</v>
      </c>
      <c r="R4568" s="2">
        <v>701394000</v>
      </c>
      <c r="S4568" s="2">
        <v>705219000</v>
      </c>
      <c r="T4568" s="2">
        <v>710087000</v>
      </c>
      <c r="U4568" s="2">
        <v>712869000</v>
      </c>
      <c r="V4568" s="2">
        <v>719128000</v>
      </c>
      <c r="W4568" s="2">
        <v>725388000</v>
      </c>
      <c r="X4568" s="2">
        <v>731299000</v>
      </c>
      <c r="Y4568" s="2">
        <v>736515000</v>
      </c>
      <c r="Z4568" s="2">
        <v>742427000</v>
      </c>
      <c r="AA4568" s="2">
        <v>747295000</v>
      </c>
      <c r="AB4568" s="2">
        <v>752512000</v>
      </c>
      <c r="AC4568" s="2">
        <v>758075000</v>
      </c>
      <c r="AD4568" s="2">
        <v>762596000</v>
      </c>
      <c r="AE4568" s="2">
        <v>766769000</v>
      </c>
      <c r="AF4568" s="2">
        <v>773376000</v>
      </c>
    </row>
    <row r="4569" spans="1:32">
      <c r="A4569" t="s">
        <v>10172</v>
      </c>
      <c r="B4569" t="s">
        <v>19</v>
      </c>
      <c r="C4569" s="2">
        <v>1828850</v>
      </c>
      <c r="D4569" s="2">
        <v>1905790</v>
      </c>
      <c r="E4569" s="2">
        <v>5536150</v>
      </c>
      <c r="F4569" s="2">
        <v>13652800</v>
      </c>
      <c r="G4569" s="2">
        <v>13239400</v>
      </c>
      <c r="H4569" s="2">
        <v>12870600</v>
      </c>
      <c r="I4569" s="2">
        <v>12698900</v>
      </c>
      <c r="J4569" s="2">
        <v>12603500</v>
      </c>
      <c r="K4569" s="2">
        <v>12609900</v>
      </c>
      <c r="L4569" s="2">
        <v>12590800</v>
      </c>
      <c r="M4569" s="2">
        <v>12584500</v>
      </c>
      <c r="N4569" s="2">
        <v>12597200</v>
      </c>
      <c r="O4569" s="2">
        <v>12648100</v>
      </c>
      <c r="P4569" s="2">
        <v>12705300</v>
      </c>
      <c r="Q4569" s="2">
        <v>12775200</v>
      </c>
      <c r="R4569" s="2">
        <v>12826100</v>
      </c>
      <c r="S4569" s="2">
        <v>12896100</v>
      </c>
      <c r="T4569" s="2">
        <v>12985100</v>
      </c>
      <c r="U4569" s="2">
        <v>13036000</v>
      </c>
      <c r="V4569" s="2">
        <v>13150400</v>
      </c>
      <c r="W4569" s="2">
        <v>13264900</v>
      </c>
      <c r="X4569" s="2">
        <v>13373000</v>
      </c>
      <c r="Y4569" s="2">
        <v>13468400</v>
      </c>
      <c r="Z4569" s="2">
        <v>13576500</v>
      </c>
      <c r="AA4569" s="2">
        <v>13665500</v>
      </c>
      <c r="AB4569" s="2">
        <v>13760900</v>
      </c>
      <c r="AC4569" s="2">
        <v>13862600</v>
      </c>
      <c r="AD4569" s="2">
        <v>13945300</v>
      </c>
      <c r="AE4569" s="2">
        <v>14021600</v>
      </c>
      <c r="AF4569" s="2">
        <v>14142400</v>
      </c>
    </row>
    <row r="4570" spans="1:32">
      <c r="A4570" t="s">
        <v>10173</v>
      </c>
      <c r="B4570" t="s">
        <v>19</v>
      </c>
      <c r="C4570" s="2">
        <v>8969090</v>
      </c>
      <c r="D4570" s="2">
        <v>9346440</v>
      </c>
      <c r="E4570" s="2">
        <v>27150500</v>
      </c>
      <c r="F4570" s="2">
        <v>66956300</v>
      </c>
      <c r="G4570" s="2">
        <v>64929300</v>
      </c>
      <c r="H4570" s="2">
        <v>63120500</v>
      </c>
      <c r="I4570" s="2">
        <v>62278400</v>
      </c>
      <c r="J4570" s="2">
        <v>61810700</v>
      </c>
      <c r="K4570" s="2">
        <v>61841800</v>
      </c>
      <c r="L4570" s="2">
        <v>61748300</v>
      </c>
      <c r="M4570" s="2">
        <v>61717100</v>
      </c>
      <c r="N4570" s="2">
        <v>61779500</v>
      </c>
      <c r="O4570" s="2">
        <v>62029000</v>
      </c>
      <c r="P4570" s="2">
        <v>62309600</v>
      </c>
      <c r="Q4570" s="2">
        <v>62652700</v>
      </c>
      <c r="R4570" s="2">
        <v>62902200</v>
      </c>
      <c r="S4570" s="2">
        <v>63245200</v>
      </c>
      <c r="T4570" s="2">
        <v>63681800</v>
      </c>
      <c r="U4570" s="2">
        <v>63931300</v>
      </c>
      <c r="V4570" s="2">
        <v>64492600</v>
      </c>
      <c r="W4570" s="2">
        <v>65054000</v>
      </c>
      <c r="X4570" s="2">
        <v>65584200</v>
      </c>
      <c r="Y4570" s="2">
        <v>66051900</v>
      </c>
      <c r="Z4570" s="2">
        <v>66582100</v>
      </c>
      <c r="AA4570" s="2">
        <v>67018700</v>
      </c>
      <c r="AB4570" s="2">
        <v>67486500</v>
      </c>
      <c r="AC4570" s="2">
        <v>67985500</v>
      </c>
      <c r="AD4570" s="2">
        <v>68390900</v>
      </c>
      <c r="AE4570" s="2">
        <v>68765100</v>
      </c>
      <c r="AF4570" s="2">
        <v>69357700</v>
      </c>
    </row>
    <row r="4571" spans="1:32">
      <c r="A4571" t="s">
        <v>10174</v>
      </c>
      <c r="B4571" t="s">
        <v>19</v>
      </c>
      <c r="C4571">
        <v>862800</v>
      </c>
      <c r="D4571">
        <v>899100</v>
      </c>
      <c r="E4571" s="2">
        <v>2611800</v>
      </c>
      <c r="F4571" s="2">
        <v>6441000</v>
      </c>
      <c r="G4571" s="2">
        <v>6246000</v>
      </c>
      <c r="H4571" s="2">
        <v>6072000</v>
      </c>
      <c r="I4571" s="2">
        <v>5991000</v>
      </c>
      <c r="J4571" s="2">
        <v>5946000</v>
      </c>
      <c r="K4571" s="2">
        <v>5949000</v>
      </c>
      <c r="L4571" s="2">
        <v>5940000</v>
      </c>
      <c r="M4571" s="2">
        <v>5937000</v>
      </c>
      <c r="N4571" s="2">
        <v>5943000</v>
      </c>
      <c r="O4571" s="2">
        <v>5967000</v>
      </c>
      <c r="P4571" s="2">
        <v>5994000</v>
      </c>
      <c r="Q4571" s="2">
        <v>6027000</v>
      </c>
      <c r="R4571" s="2">
        <v>6051000</v>
      </c>
      <c r="S4571" s="2">
        <v>6084000</v>
      </c>
      <c r="T4571" s="2">
        <v>6126000</v>
      </c>
      <c r="U4571" s="2">
        <v>6150000</v>
      </c>
      <c r="V4571" s="2">
        <v>6204000</v>
      </c>
      <c r="W4571" s="2">
        <v>6258000</v>
      </c>
      <c r="X4571" s="2">
        <v>6309000</v>
      </c>
      <c r="Y4571" s="2">
        <v>6354000</v>
      </c>
      <c r="Z4571" s="2">
        <v>6405000</v>
      </c>
      <c r="AA4571" s="2">
        <v>6447000</v>
      </c>
      <c r="AB4571" s="2">
        <v>6492000</v>
      </c>
      <c r="AC4571" s="2">
        <v>6540000</v>
      </c>
      <c r="AD4571" s="2">
        <v>6579000</v>
      </c>
      <c r="AE4571" s="2">
        <v>6615000</v>
      </c>
      <c r="AF4571" s="2">
        <v>6672000</v>
      </c>
    </row>
    <row r="4572" spans="1:32">
      <c r="A4572" t="s">
        <v>10175</v>
      </c>
      <c r="B4572" t="s">
        <v>19</v>
      </c>
      <c r="C4572">
        <v>172560</v>
      </c>
      <c r="D4572">
        <v>179820</v>
      </c>
      <c r="E4572">
        <v>522360</v>
      </c>
      <c r="F4572" s="2">
        <v>1288200</v>
      </c>
      <c r="G4572" s="2">
        <v>1249200</v>
      </c>
      <c r="H4572" s="2">
        <v>1214400</v>
      </c>
      <c r="I4572" s="2">
        <v>1198200</v>
      </c>
      <c r="J4572" s="2">
        <v>1189200</v>
      </c>
      <c r="K4572" s="2">
        <v>1189800</v>
      </c>
      <c r="L4572" s="2">
        <v>1188000</v>
      </c>
      <c r="M4572" s="2">
        <v>1187400</v>
      </c>
      <c r="N4572" s="2">
        <v>1188600</v>
      </c>
      <c r="O4572" s="2">
        <v>1193400</v>
      </c>
      <c r="P4572" s="2">
        <v>1198800</v>
      </c>
      <c r="Q4572" s="2">
        <v>1205400</v>
      </c>
      <c r="R4572" s="2">
        <v>1210200</v>
      </c>
      <c r="S4572" s="2">
        <v>1216800</v>
      </c>
      <c r="T4572" s="2">
        <v>1225200</v>
      </c>
      <c r="U4572" s="2">
        <v>1230000</v>
      </c>
      <c r="V4572" s="2">
        <v>1240800</v>
      </c>
      <c r="W4572" s="2">
        <v>1251600</v>
      </c>
      <c r="X4572" s="2">
        <v>1261800</v>
      </c>
      <c r="Y4572" s="2">
        <v>1270800</v>
      </c>
      <c r="Z4572" s="2">
        <v>1281000</v>
      </c>
      <c r="AA4572" s="2">
        <v>1289400</v>
      </c>
      <c r="AB4572" s="2">
        <v>1298400</v>
      </c>
      <c r="AC4572" s="2">
        <v>1308000</v>
      </c>
      <c r="AD4572" s="2">
        <v>1315800</v>
      </c>
      <c r="AE4572" s="2">
        <v>1323000</v>
      </c>
      <c r="AF4572" s="2">
        <v>1334400</v>
      </c>
    </row>
    <row r="4573" spans="1:32">
      <c r="A4573" t="s">
        <v>10176</v>
      </c>
      <c r="B4573" t="s">
        <v>19</v>
      </c>
      <c r="C4573">
        <v>0</v>
      </c>
      <c r="D4573">
        <v>0</v>
      </c>
      <c r="E4573">
        <v>0</v>
      </c>
      <c r="F4573">
        <v>0</v>
      </c>
      <c r="G4573">
        <v>0</v>
      </c>
      <c r="H4573">
        <v>0</v>
      </c>
      <c r="I4573">
        <v>0</v>
      </c>
      <c r="J4573">
        <v>0</v>
      </c>
      <c r="K4573">
        <v>0</v>
      </c>
      <c r="L4573">
        <v>0</v>
      </c>
      <c r="M4573">
        <v>0</v>
      </c>
      <c r="N4573">
        <v>0</v>
      </c>
      <c r="O4573">
        <v>0</v>
      </c>
      <c r="P4573">
        <v>0</v>
      </c>
      <c r="Q4573">
        <v>0</v>
      </c>
      <c r="R4573">
        <v>0</v>
      </c>
      <c r="S4573">
        <v>0</v>
      </c>
      <c r="T4573">
        <v>0</v>
      </c>
      <c r="U4573">
        <v>0</v>
      </c>
      <c r="V4573">
        <v>0</v>
      </c>
      <c r="W4573">
        <v>0</v>
      </c>
      <c r="X4573">
        <v>0</v>
      </c>
      <c r="Y4573">
        <v>0</v>
      </c>
      <c r="Z4573">
        <v>0</v>
      </c>
      <c r="AA4573">
        <v>0</v>
      </c>
      <c r="AB4573">
        <v>0</v>
      </c>
      <c r="AC4573">
        <v>0</v>
      </c>
      <c r="AD4573">
        <v>0</v>
      </c>
      <c r="AE4573">
        <v>0</v>
      </c>
      <c r="AF4573">
        <v>0</v>
      </c>
    </row>
    <row r="4574" spans="1:32">
      <c r="A4574" t="s">
        <v>10177</v>
      </c>
      <c r="B4574" t="s">
        <v>19</v>
      </c>
      <c r="C4574">
        <v>0</v>
      </c>
      <c r="D4574">
        <v>0</v>
      </c>
      <c r="E4574" s="2">
        <v>292181000000</v>
      </c>
      <c r="F4574">
        <v>0</v>
      </c>
      <c r="G4574">
        <v>0</v>
      </c>
      <c r="H4574">
        <v>0</v>
      </c>
      <c r="I4574">
        <v>0</v>
      </c>
      <c r="J4574">
        <v>0</v>
      </c>
      <c r="K4574">
        <v>0</v>
      </c>
      <c r="L4574">
        <v>0</v>
      </c>
      <c r="M4574">
        <v>0</v>
      </c>
      <c r="N4574">
        <v>0</v>
      </c>
      <c r="O4574">
        <v>0</v>
      </c>
      <c r="P4574">
        <v>0</v>
      </c>
      <c r="Q4574">
        <v>0</v>
      </c>
      <c r="R4574">
        <v>0</v>
      </c>
      <c r="S4574">
        <v>0</v>
      </c>
      <c r="T4574">
        <v>0</v>
      </c>
      <c r="U4574">
        <v>0</v>
      </c>
      <c r="V4574">
        <v>0</v>
      </c>
      <c r="W4574">
        <v>0</v>
      </c>
      <c r="X4574">
        <v>0</v>
      </c>
      <c r="Y4574">
        <v>0</v>
      </c>
      <c r="Z4574">
        <v>0</v>
      </c>
      <c r="AA4574">
        <v>0</v>
      </c>
      <c r="AB4574">
        <v>0</v>
      </c>
      <c r="AC4574">
        <v>0</v>
      </c>
      <c r="AD4574">
        <v>0</v>
      </c>
      <c r="AE4574">
        <v>0</v>
      </c>
      <c r="AF4574">
        <v>0</v>
      </c>
    </row>
    <row r="4575" spans="1:32">
      <c r="A4575" t="s">
        <v>10178</v>
      </c>
      <c r="B4575" t="s">
        <v>19</v>
      </c>
      <c r="C4575">
        <v>0</v>
      </c>
      <c r="D4575">
        <v>0</v>
      </c>
      <c r="E4575" s="2">
        <v>220006000</v>
      </c>
      <c r="F4575">
        <v>0</v>
      </c>
      <c r="G4575">
        <v>0</v>
      </c>
      <c r="H4575">
        <v>0</v>
      </c>
      <c r="I4575">
        <v>0</v>
      </c>
      <c r="J4575">
        <v>0</v>
      </c>
      <c r="K4575">
        <v>0</v>
      </c>
      <c r="L4575">
        <v>0</v>
      </c>
      <c r="M4575">
        <v>0</v>
      </c>
      <c r="N4575">
        <v>0</v>
      </c>
      <c r="O4575">
        <v>0</v>
      </c>
      <c r="P4575">
        <v>0</v>
      </c>
      <c r="Q4575">
        <v>0</v>
      </c>
      <c r="R4575">
        <v>0</v>
      </c>
      <c r="S4575">
        <v>0</v>
      </c>
      <c r="T4575">
        <v>0</v>
      </c>
      <c r="U4575">
        <v>0</v>
      </c>
      <c r="V4575">
        <v>0</v>
      </c>
      <c r="W4575">
        <v>0</v>
      </c>
      <c r="X4575">
        <v>0</v>
      </c>
      <c r="Y4575">
        <v>0</v>
      </c>
      <c r="Z4575">
        <v>0</v>
      </c>
      <c r="AA4575">
        <v>0</v>
      </c>
      <c r="AB4575">
        <v>0</v>
      </c>
      <c r="AC4575">
        <v>0</v>
      </c>
      <c r="AD4575">
        <v>0</v>
      </c>
      <c r="AE4575">
        <v>0</v>
      </c>
      <c r="AF4575">
        <v>0</v>
      </c>
    </row>
    <row r="4576" spans="1:32">
      <c r="A4576" t="s">
        <v>10179</v>
      </c>
      <c r="B4576" t="s">
        <v>19</v>
      </c>
      <c r="C4576">
        <v>0</v>
      </c>
      <c r="D4576">
        <v>0</v>
      </c>
      <c r="E4576" s="2">
        <v>3710840000</v>
      </c>
      <c r="F4576">
        <v>0</v>
      </c>
      <c r="G4576">
        <v>0</v>
      </c>
      <c r="H4576">
        <v>0</v>
      </c>
      <c r="I4576">
        <v>0</v>
      </c>
      <c r="J4576">
        <v>0</v>
      </c>
      <c r="K4576">
        <v>0</v>
      </c>
      <c r="L4576">
        <v>0</v>
      </c>
      <c r="M4576">
        <v>0</v>
      </c>
      <c r="N4576">
        <v>0</v>
      </c>
      <c r="O4576">
        <v>0</v>
      </c>
      <c r="P4576">
        <v>0</v>
      </c>
      <c r="Q4576">
        <v>0</v>
      </c>
      <c r="R4576">
        <v>0</v>
      </c>
      <c r="S4576">
        <v>0</v>
      </c>
      <c r="T4576">
        <v>0</v>
      </c>
      <c r="U4576">
        <v>0</v>
      </c>
      <c r="V4576">
        <v>0</v>
      </c>
      <c r="W4576">
        <v>0</v>
      </c>
      <c r="X4576">
        <v>0</v>
      </c>
      <c r="Y4576">
        <v>0</v>
      </c>
      <c r="Z4576">
        <v>0</v>
      </c>
      <c r="AA4576">
        <v>0</v>
      </c>
      <c r="AB4576">
        <v>0</v>
      </c>
      <c r="AC4576">
        <v>0</v>
      </c>
      <c r="AD4576">
        <v>0</v>
      </c>
      <c r="AE4576">
        <v>0</v>
      </c>
      <c r="AF4576">
        <v>0</v>
      </c>
    </row>
    <row r="4577" spans="1:32">
      <c r="A4577" t="s">
        <v>10180</v>
      </c>
      <c r="B4577" t="s">
        <v>19</v>
      </c>
      <c r="C4577">
        <v>0</v>
      </c>
      <c r="D4577">
        <v>0</v>
      </c>
      <c r="E4577" s="2">
        <v>2410200000</v>
      </c>
      <c r="F4577">
        <v>0</v>
      </c>
      <c r="G4577">
        <v>0</v>
      </c>
      <c r="H4577">
        <v>0</v>
      </c>
      <c r="I4577">
        <v>0</v>
      </c>
      <c r="J4577">
        <v>0</v>
      </c>
      <c r="K4577">
        <v>0</v>
      </c>
      <c r="L4577">
        <v>0</v>
      </c>
      <c r="M4577">
        <v>0</v>
      </c>
      <c r="N4577">
        <v>0</v>
      </c>
      <c r="O4577">
        <v>0</v>
      </c>
      <c r="P4577">
        <v>0</v>
      </c>
      <c r="Q4577">
        <v>0</v>
      </c>
      <c r="R4577">
        <v>0</v>
      </c>
      <c r="S4577">
        <v>0</v>
      </c>
      <c r="T4577">
        <v>0</v>
      </c>
      <c r="U4577">
        <v>0</v>
      </c>
      <c r="V4577">
        <v>0</v>
      </c>
      <c r="W4577">
        <v>0</v>
      </c>
      <c r="X4577">
        <v>0</v>
      </c>
      <c r="Y4577">
        <v>0</v>
      </c>
      <c r="Z4577">
        <v>0</v>
      </c>
      <c r="AA4577">
        <v>0</v>
      </c>
      <c r="AB4577">
        <v>0</v>
      </c>
      <c r="AC4577">
        <v>0</v>
      </c>
      <c r="AD4577">
        <v>0</v>
      </c>
      <c r="AE4577">
        <v>0</v>
      </c>
      <c r="AF4577">
        <v>0</v>
      </c>
    </row>
    <row r="4578" spans="1:32">
      <c r="A4578" t="s">
        <v>10181</v>
      </c>
      <c r="B4578" t="s">
        <v>19</v>
      </c>
      <c r="C4578">
        <v>0</v>
      </c>
      <c r="D4578">
        <v>0</v>
      </c>
      <c r="E4578" s="2">
        <v>445583000</v>
      </c>
      <c r="F4578">
        <v>0</v>
      </c>
      <c r="G4578">
        <v>0</v>
      </c>
      <c r="H4578">
        <v>0</v>
      </c>
      <c r="I4578">
        <v>0</v>
      </c>
      <c r="J4578">
        <v>0</v>
      </c>
      <c r="K4578">
        <v>0</v>
      </c>
      <c r="L4578">
        <v>0</v>
      </c>
      <c r="M4578">
        <v>0</v>
      </c>
      <c r="N4578">
        <v>0</v>
      </c>
      <c r="O4578">
        <v>0</v>
      </c>
      <c r="P4578">
        <v>0</v>
      </c>
      <c r="Q4578">
        <v>0</v>
      </c>
      <c r="R4578">
        <v>0</v>
      </c>
      <c r="S4578">
        <v>0</v>
      </c>
      <c r="T4578">
        <v>0</v>
      </c>
      <c r="U4578">
        <v>0</v>
      </c>
      <c r="V4578">
        <v>0</v>
      </c>
      <c r="W4578">
        <v>0</v>
      </c>
      <c r="X4578">
        <v>0</v>
      </c>
      <c r="Y4578">
        <v>0</v>
      </c>
      <c r="Z4578">
        <v>0</v>
      </c>
      <c r="AA4578">
        <v>0</v>
      </c>
      <c r="AB4578">
        <v>0</v>
      </c>
      <c r="AC4578">
        <v>0</v>
      </c>
      <c r="AD4578">
        <v>0</v>
      </c>
      <c r="AE4578">
        <v>0</v>
      </c>
      <c r="AF4578">
        <v>0</v>
      </c>
    </row>
    <row r="4579" spans="1:32">
      <c r="A4579" t="s">
        <v>10182</v>
      </c>
      <c r="B4579" t="s">
        <v>19</v>
      </c>
      <c r="C4579">
        <v>0</v>
      </c>
      <c r="D4579">
        <v>0</v>
      </c>
      <c r="E4579" s="2">
        <v>390441000</v>
      </c>
      <c r="F4579">
        <v>0</v>
      </c>
      <c r="G4579">
        <v>0</v>
      </c>
      <c r="H4579">
        <v>0</v>
      </c>
      <c r="I4579">
        <v>0</v>
      </c>
      <c r="J4579">
        <v>0</v>
      </c>
      <c r="K4579">
        <v>0</v>
      </c>
      <c r="L4579">
        <v>0</v>
      </c>
      <c r="M4579">
        <v>0</v>
      </c>
      <c r="N4579">
        <v>0</v>
      </c>
      <c r="O4579">
        <v>0</v>
      </c>
      <c r="P4579">
        <v>0</v>
      </c>
      <c r="Q4579">
        <v>0</v>
      </c>
      <c r="R4579">
        <v>0</v>
      </c>
      <c r="S4579">
        <v>0</v>
      </c>
      <c r="T4579">
        <v>0</v>
      </c>
      <c r="U4579">
        <v>0</v>
      </c>
      <c r="V4579">
        <v>0</v>
      </c>
      <c r="W4579">
        <v>0</v>
      </c>
      <c r="X4579">
        <v>0</v>
      </c>
      <c r="Y4579">
        <v>0</v>
      </c>
      <c r="Z4579">
        <v>0</v>
      </c>
      <c r="AA4579">
        <v>0</v>
      </c>
      <c r="AB4579">
        <v>0</v>
      </c>
      <c r="AC4579">
        <v>0</v>
      </c>
      <c r="AD4579">
        <v>0</v>
      </c>
      <c r="AE4579">
        <v>0</v>
      </c>
      <c r="AF4579">
        <v>0</v>
      </c>
    </row>
    <row r="4580" spans="1:32">
      <c r="A4580" t="s">
        <v>10183</v>
      </c>
      <c r="B4580" t="s">
        <v>19</v>
      </c>
      <c r="C4580">
        <v>0</v>
      </c>
      <c r="D4580">
        <v>0</v>
      </c>
      <c r="E4580" s="2">
        <v>1653160000</v>
      </c>
      <c r="F4580">
        <v>0</v>
      </c>
      <c r="G4580">
        <v>0</v>
      </c>
      <c r="H4580">
        <v>0</v>
      </c>
      <c r="I4580">
        <v>0</v>
      </c>
      <c r="J4580">
        <v>0</v>
      </c>
      <c r="K4580">
        <v>0</v>
      </c>
      <c r="L4580">
        <v>0</v>
      </c>
      <c r="M4580">
        <v>0</v>
      </c>
      <c r="N4580">
        <v>0</v>
      </c>
      <c r="O4580">
        <v>0</v>
      </c>
      <c r="P4580">
        <v>0</v>
      </c>
      <c r="Q4580">
        <v>0</v>
      </c>
      <c r="R4580">
        <v>0</v>
      </c>
      <c r="S4580">
        <v>0</v>
      </c>
      <c r="T4580">
        <v>0</v>
      </c>
      <c r="U4580">
        <v>0</v>
      </c>
      <c r="V4580">
        <v>0</v>
      </c>
      <c r="W4580">
        <v>0</v>
      </c>
      <c r="X4580">
        <v>0</v>
      </c>
      <c r="Y4580">
        <v>0</v>
      </c>
      <c r="Z4580">
        <v>0</v>
      </c>
      <c r="AA4580">
        <v>0</v>
      </c>
      <c r="AB4580">
        <v>0</v>
      </c>
      <c r="AC4580">
        <v>0</v>
      </c>
      <c r="AD4580">
        <v>0</v>
      </c>
      <c r="AE4580">
        <v>0</v>
      </c>
      <c r="AF4580">
        <v>0</v>
      </c>
    </row>
    <row r="4581" spans="1:32">
      <c r="A4581" t="s">
        <v>10184</v>
      </c>
      <c r="B4581" t="s">
        <v>19</v>
      </c>
      <c r="C4581">
        <v>0</v>
      </c>
      <c r="D4581">
        <v>0</v>
      </c>
      <c r="E4581" s="2">
        <v>30230700</v>
      </c>
      <c r="F4581">
        <v>0</v>
      </c>
      <c r="G4581">
        <v>0</v>
      </c>
      <c r="H4581">
        <v>0</v>
      </c>
      <c r="I4581">
        <v>0</v>
      </c>
      <c r="J4581">
        <v>0</v>
      </c>
      <c r="K4581">
        <v>0</v>
      </c>
      <c r="L4581">
        <v>0</v>
      </c>
      <c r="M4581">
        <v>0</v>
      </c>
      <c r="N4581">
        <v>0</v>
      </c>
      <c r="O4581">
        <v>0</v>
      </c>
      <c r="P4581">
        <v>0</v>
      </c>
      <c r="Q4581">
        <v>0</v>
      </c>
      <c r="R4581">
        <v>0</v>
      </c>
      <c r="S4581">
        <v>0</v>
      </c>
      <c r="T4581">
        <v>0</v>
      </c>
      <c r="U4581">
        <v>0</v>
      </c>
      <c r="V4581">
        <v>0</v>
      </c>
      <c r="W4581">
        <v>0</v>
      </c>
      <c r="X4581">
        <v>0</v>
      </c>
      <c r="Y4581">
        <v>0</v>
      </c>
      <c r="Z4581">
        <v>0</v>
      </c>
      <c r="AA4581">
        <v>0</v>
      </c>
      <c r="AB4581">
        <v>0</v>
      </c>
      <c r="AC4581">
        <v>0</v>
      </c>
      <c r="AD4581">
        <v>0</v>
      </c>
      <c r="AE4581">
        <v>0</v>
      </c>
      <c r="AF4581">
        <v>0</v>
      </c>
    </row>
    <row r="4582" spans="1:32">
      <c r="A4582" t="s">
        <v>10185</v>
      </c>
      <c r="B4582" t="s">
        <v>19</v>
      </c>
      <c r="C4582">
        <v>0</v>
      </c>
      <c r="D4582">
        <v>0</v>
      </c>
      <c r="E4582" s="2">
        <v>148258000</v>
      </c>
      <c r="F4582">
        <v>0</v>
      </c>
      <c r="G4582">
        <v>0</v>
      </c>
      <c r="H4582">
        <v>0</v>
      </c>
      <c r="I4582">
        <v>0</v>
      </c>
      <c r="J4582">
        <v>0</v>
      </c>
      <c r="K4582">
        <v>0</v>
      </c>
      <c r="L4582">
        <v>0</v>
      </c>
      <c r="M4582">
        <v>0</v>
      </c>
      <c r="N4582">
        <v>0</v>
      </c>
      <c r="O4582">
        <v>0</v>
      </c>
      <c r="P4582">
        <v>0</v>
      </c>
      <c r="Q4582">
        <v>0</v>
      </c>
      <c r="R4582">
        <v>0</v>
      </c>
      <c r="S4582">
        <v>0</v>
      </c>
      <c r="T4582">
        <v>0</v>
      </c>
      <c r="U4582">
        <v>0</v>
      </c>
      <c r="V4582">
        <v>0</v>
      </c>
      <c r="W4582">
        <v>0</v>
      </c>
      <c r="X4582">
        <v>0</v>
      </c>
      <c r="Y4582">
        <v>0</v>
      </c>
      <c r="Z4582">
        <v>0</v>
      </c>
      <c r="AA4582">
        <v>0</v>
      </c>
      <c r="AB4582">
        <v>0</v>
      </c>
      <c r="AC4582">
        <v>0</v>
      </c>
      <c r="AD4582">
        <v>0</v>
      </c>
      <c r="AE4582">
        <v>0</v>
      </c>
      <c r="AF4582">
        <v>0</v>
      </c>
    </row>
    <row r="4583" spans="1:32">
      <c r="A4583" t="s">
        <v>10186</v>
      </c>
      <c r="B4583" t="s">
        <v>19</v>
      </c>
      <c r="C4583">
        <v>0</v>
      </c>
      <c r="D4583">
        <v>0</v>
      </c>
      <c r="E4583" s="2">
        <v>14262000</v>
      </c>
      <c r="F4583">
        <v>0</v>
      </c>
      <c r="G4583">
        <v>0</v>
      </c>
      <c r="H4583">
        <v>0</v>
      </c>
      <c r="I4583">
        <v>0</v>
      </c>
      <c r="J4583">
        <v>0</v>
      </c>
      <c r="K4583">
        <v>0</v>
      </c>
      <c r="L4583">
        <v>0</v>
      </c>
      <c r="M4583">
        <v>0</v>
      </c>
      <c r="N4583">
        <v>0</v>
      </c>
      <c r="O4583">
        <v>0</v>
      </c>
      <c r="P4583">
        <v>0</v>
      </c>
      <c r="Q4583">
        <v>0</v>
      </c>
      <c r="R4583">
        <v>0</v>
      </c>
      <c r="S4583">
        <v>0</v>
      </c>
      <c r="T4583">
        <v>0</v>
      </c>
      <c r="U4583">
        <v>0</v>
      </c>
      <c r="V4583">
        <v>0</v>
      </c>
      <c r="W4583">
        <v>0</v>
      </c>
      <c r="X4583">
        <v>0</v>
      </c>
      <c r="Y4583">
        <v>0</v>
      </c>
      <c r="Z4583">
        <v>0</v>
      </c>
      <c r="AA4583">
        <v>0</v>
      </c>
      <c r="AB4583">
        <v>0</v>
      </c>
      <c r="AC4583">
        <v>0</v>
      </c>
      <c r="AD4583">
        <v>0</v>
      </c>
      <c r="AE4583">
        <v>0</v>
      </c>
      <c r="AF4583">
        <v>0</v>
      </c>
    </row>
    <row r="4584" spans="1:32">
      <c r="A4584" t="s">
        <v>10187</v>
      </c>
      <c r="B4584" t="s">
        <v>19</v>
      </c>
      <c r="C4584">
        <v>0</v>
      </c>
      <c r="D4584">
        <v>0</v>
      </c>
      <c r="E4584" s="2">
        <v>2852400</v>
      </c>
      <c r="F4584">
        <v>0</v>
      </c>
      <c r="G4584">
        <v>0</v>
      </c>
      <c r="H4584">
        <v>0</v>
      </c>
      <c r="I4584">
        <v>0</v>
      </c>
      <c r="J4584">
        <v>0</v>
      </c>
      <c r="K4584">
        <v>0</v>
      </c>
      <c r="L4584">
        <v>0</v>
      </c>
      <c r="M4584">
        <v>0</v>
      </c>
      <c r="N4584">
        <v>0</v>
      </c>
      <c r="O4584">
        <v>0</v>
      </c>
      <c r="P4584">
        <v>0</v>
      </c>
      <c r="Q4584">
        <v>0</v>
      </c>
      <c r="R4584">
        <v>0</v>
      </c>
      <c r="S4584">
        <v>0</v>
      </c>
      <c r="T4584">
        <v>0</v>
      </c>
      <c r="U4584">
        <v>0</v>
      </c>
      <c r="V4584">
        <v>0</v>
      </c>
      <c r="W4584">
        <v>0</v>
      </c>
      <c r="X4584">
        <v>0</v>
      </c>
      <c r="Y4584">
        <v>0</v>
      </c>
      <c r="Z4584">
        <v>0</v>
      </c>
      <c r="AA4584">
        <v>0</v>
      </c>
      <c r="AB4584">
        <v>0</v>
      </c>
      <c r="AC4584">
        <v>0</v>
      </c>
      <c r="AD4584">
        <v>0</v>
      </c>
      <c r="AE4584">
        <v>0</v>
      </c>
      <c r="AF4584">
        <v>0</v>
      </c>
    </row>
    <row r="4585" spans="1:32">
      <c r="A4585" t="s">
        <v>10188</v>
      </c>
      <c r="B4585" t="s">
        <v>19</v>
      </c>
      <c r="C4585">
        <v>0</v>
      </c>
      <c r="D4585">
        <v>0</v>
      </c>
      <c r="E4585">
        <v>0</v>
      </c>
      <c r="F4585">
        <v>0</v>
      </c>
      <c r="G4585">
        <v>0</v>
      </c>
      <c r="H4585">
        <v>0</v>
      </c>
      <c r="I4585">
        <v>0</v>
      </c>
      <c r="J4585">
        <v>0</v>
      </c>
      <c r="K4585">
        <v>0</v>
      </c>
      <c r="L4585">
        <v>0</v>
      </c>
      <c r="M4585">
        <v>0</v>
      </c>
      <c r="N4585">
        <v>0</v>
      </c>
      <c r="O4585">
        <v>0</v>
      </c>
      <c r="P4585">
        <v>0</v>
      </c>
      <c r="Q4585">
        <v>0</v>
      </c>
      <c r="R4585">
        <v>0</v>
      </c>
      <c r="S4585">
        <v>0</v>
      </c>
      <c r="T4585">
        <v>0</v>
      </c>
      <c r="U4585">
        <v>0</v>
      </c>
      <c r="V4585">
        <v>0</v>
      </c>
      <c r="W4585">
        <v>0</v>
      </c>
      <c r="X4585">
        <v>0</v>
      </c>
      <c r="Y4585">
        <v>0</v>
      </c>
      <c r="Z4585">
        <v>0</v>
      </c>
      <c r="AA4585">
        <v>0</v>
      </c>
      <c r="AB4585">
        <v>0</v>
      </c>
      <c r="AC4585">
        <v>0</v>
      </c>
      <c r="AD4585">
        <v>0</v>
      </c>
      <c r="AE4585">
        <v>0</v>
      </c>
      <c r="AF4585">
        <v>0</v>
      </c>
    </row>
    <row r="4586" spans="1:32">
      <c r="A4586" t="s">
        <v>10189</v>
      </c>
      <c r="B4586" t="s">
        <v>19</v>
      </c>
      <c r="C4586">
        <v>0</v>
      </c>
      <c r="D4586">
        <v>0</v>
      </c>
      <c r="E4586">
        <v>0</v>
      </c>
      <c r="F4586">
        <v>0</v>
      </c>
      <c r="G4586">
        <v>0</v>
      </c>
      <c r="H4586">
        <v>0</v>
      </c>
      <c r="I4586">
        <v>0</v>
      </c>
      <c r="J4586">
        <v>0</v>
      </c>
      <c r="K4586">
        <v>0</v>
      </c>
      <c r="L4586">
        <v>0</v>
      </c>
      <c r="M4586">
        <v>0</v>
      </c>
      <c r="N4586">
        <v>0</v>
      </c>
      <c r="O4586">
        <v>0</v>
      </c>
      <c r="P4586">
        <v>0</v>
      </c>
      <c r="Q4586">
        <v>0</v>
      </c>
      <c r="R4586">
        <v>0</v>
      </c>
      <c r="S4586">
        <v>0</v>
      </c>
      <c r="T4586">
        <v>0</v>
      </c>
      <c r="U4586">
        <v>0</v>
      </c>
      <c r="V4586">
        <v>0</v>
      </c>
      <c r="W4586">
        <v>0</v>
      </c>
      <c r="X4586">
        <v>0</v>
      </c>
      <c r="Y4586">
        <v>0</v>
      </c>
      <c r="Z4586">
        <v>0</v>
      </c>
      <c r="AA4586">
        <v>0</v>
      </c>
      <c r="AB4586">
        <v>0</v>
      </c>
      <c r="AC4586">
        <v>0</v>
      </c>
      <c r="AD4586">
        <v>0</v>
      </c>
      <c r="AE4586">
        <v>0</v>
      </c>
      <c r="AF4586">
        <v>0</v>
      </c>
    </row>
    <row r="4587" spans="1:32">
      <c r="A4587" t="s">
        <v>10190</v>
      </c>
      <c r="B4587" t="s">
        <v>19</v>
      </c>
      <c r="C4587">
        <v>0</v>
      </c>
      <c r="D4587">
        <v>0</v>
      </c>
      <c r="E4587">
        <v>0</v>
      </c>
      <c r="F4587">
        <v>0</v>
      </c>
      <c r="G4587">
        <v>0</v>
      </c>
      <c r="H4587">
        <v>0</v>
      </c>
      <c r="I4587">
        <v>0</v>
      </c>
      <c r="J4587">
        <v>0</v>
      </c>
      <c r="K4587">
        <v>0</v>
      </c>
      <c r="L4587">
        <v>0</v>
      </c>
      <c r="M4587">
        <v>0</v>
      </c>
      <c r="N4587">
        <v>0</v>
      </c>
      <c r="O4587">
        <v>0</v>
      </c>
      <c r="P4587">
        <v>0</v>
      </c>
      <c r="Q4587">
        <v>0</v>
      </c>
      <c r="R4587">
        <v>0</v>
      </c>
      <c r="S4587">
        <v>0</v>
      </c>
      <c r="T4587">
        <v>0</v>
      </c>
      <c r="U4587">
        <v>0</v>
      </c>
      <c r="V4587">
        <v>0</v>
      </c>
      <c r="W4587">
        <v>0</v>
      </c>
      <c r="X4587">
        <v>0</v>
      </c>
      <c r="Y4587">
        <v>0</v>
      </c>
      <c r="Z4587">
        <v>0</v>
      </c>
      <c r="AA4587">
        <v>0</v>
      </c>
      <c r="AB4587">
        <v>0</v>
      </c>
      <c r="AC4587">
        <v>0</v>
      </c>
      <c r="AD4587">
        <v>0</v>
      </c>
      <c r="AE4587">
        <v>0</v>
      </c>
      <c r="AF4587">
        <v>0</v>
      </c>
    </row>
    <row r="4588" spans="1:32">
      <c r="A4588" t="s">
        <v>10191</v>
      </c>
      <c r="B4588" t="s">
        <v>19</v>
      </c>
      <c r="C4588">
        <v>0</v>
      </c>
      <c r="D4588">
        <v>0</v>
      </c>
      <c r="E4588">
        <v>0</v>
      </c>
      <c r="F4588">
        <v>0</v>
      </c>
      <c r="G4588">
        <v>0</v>
      </c>
      <c r="H4588">
        <v>0</v>
      </c>
      <c r="I4588">
        <v>0</v>
      </c>
      <c r="J4588">
        <v>0</v>
      </c>
      <c r="K4588">
        <v>0</v>
      </c>
      <c r="L4588">
        <v>0</v>
      </c>
      <c r="M4588">
        <v>0</v>
      </c>
      <c r="N4588">
        <v>0</v>
      </c>
      <c r="O4588">
        <v>0</v>
      </c>
      <c r="P4588">
        <v>0</v>
      </c>
      <c r="Q4588">
        <v>0</v>
      </c>
      <c r="R4588">
        <v>0</v>
      </c>
      <c r="S4588">
        <v>0</v>
      </c>
      <c r="T4588">
        <v>0</v>
      </c>
      <c r="U4588">
        <v>0</v>
      </c>
      <c r="V4588">
        <v>0</v>
      </c>
      <c r="W4588">
        <v>0</v>
      </c>
      <c r="X4588">
        <v>0</v>
      </c>
      <c r="Y4588">
        <v>0</v>
      </c>
      <c r="Z4588">
        <v>0</v>
      </c>
      <c r="AA4588">
        <v>0</v>
      </c>
      <c r="AB4588">
        <v>0</v>
      </c>
      <c r="AC4588">
        <v>0</v>
      </c>
      <c r="AD4588">
        <v>0</v>
      </c>
      <c r="AE4588">
        <v>0</v>
      </c>
      <c r="AF4588">
        <v>0</v>
      </c>
    </row>
    <row r="4589" spans="1:32">
      <c r="A4589" t="s">
        <v>10192</v>
      </c>
      <c r="B4589" t="s">
        <v>19</v>
      </c>
      <c r="C4589">
        <v>0</v>
      </c>
      <c r="D4589">
        <v>0</v>
      </c>
      <c r="E4589">
        <v>0</v>
      </c>
      <c r="F4589">
        <v>0</v>
      </c>
      <c r="G4589">
        <v>0</v>
      </c>
      <c r="H4589">
        <v>0</v>
      </c>
      <c r="I4589">
        <v>0</v>
      </c>
      <c r="J4589">
        <v>0</v>
      </c>
      <c r="K4589">
        <v>0</v>
      </c>
      <c r="L4589">
        <v>0</v>
      </c>
      <c r="M4589">
        <v>0</v>
      </c>
      <c r="N4589">
        <v>0</v>
      </c>
      <c r="O4589">
        <v>0</v>
      </c>
      <c r="P4589">
        <v>0</v>
      </c>
      <c r="Q4589">
        <v>0</v>
      </c>
      <c r="R4589">
        <v>0</v>
      </c>
      <c r="S4589">
        <v>0</v>
      </c>
      <c r="T4589">
        <v>0</v>
      </c>
      <c r="U4589">
        <v>0</v>
      </c>
      <c r="V4589">
        <v>0</v>
      </c>
      <c r="W4589">
        <v>0</v>
      </c>
      <c r="X4589">
        <v>0</v>
      </c>
      <c r="Y4589">
        <v>0</v>
      </c>
      <c r="Z4589">
        <v>0</v>
      </c>
      <c r="AA4589">
        <v>0</v>
      </c>
      <c r="AB4589">
        <v>0</v>
      </c>
      <c r="AC4589">
        <v>0</v>
      </c>
      <c r="AD4589">
        <v>0</v>
      </c>
      <c r="AE4589">
        <v>0</v>
      </c>
      <c r="AF4589">
        <v>0</v>
      </c>
    </row>
    <row r="4590" spans="1:32">
      <c r="A4590" t="s">
        <v>10193</v>
      </c>
      <c r="B4590" t="s">
        <v>19</v>
      </c>
      <c r="C4590">
        <v>0</v>
      </c>
      <c r="D4590">
        <v>0</v>
      </c>
      <c r="E4590">
        <v>0</v>
      </c>
      <c r="F4590">
        <v>0</v>
      </c>
      <c r="G4590">
        <v>0</v>
      </c>
      <c r="H4590">
        <v>0</v>
      </c>
      <c r="I4590">
        <v>0</v>
      </c>
      <c r="J4590">
        <v>0</v>
      </c>
      <c r="K4590">
        <v>0</v>
      </c>
      <c r="L4590">
        <v>0</v>
      </c>
      <c r="M4590">
        <v>0</v>
      </c>
      <c r="N4590">
        <v>0</v>
      </c>
      <c r="O4590">
        <v>0</v>
      </c>
      <c r="P4590">
        <v>0</v>
      </c>
      <c r="Q4590">
        <v>0</v>
      </c>
      <c r="R4590">
        <v>0</v>
      </c>
      <c r="S4590">
        <v>0</v>
      </c>
      <c r="T4590">
        <v>0</v>
      </c>
      <c r="U4590">
        <v>0</v>
      </c>
      <c r="V4590">
        <v>0</v>
      </c>
      <c r="W4590">
        <v>0</v>
      </c>
      <c r="X4590">
        <v>0</v>
      </c>
      <c r="Y4590">
        <v>0</v>
      </c>
      <c r="Z4590">
        <v>0</v>
      </c>
      <c r="AA4590">
        <v>0</v>
      </c>
      <c r="AB4590">
        <v>0</v>
      </c>
      <c r="AC4590">
        <v>0</v>
      </c>
      <c r="AD4590">
        <v>0</v>
      </c>
      <c r="AE4590">
        <v>0</v>
      </c>
      <c r="AF4590">
        <v>0</v>
      </c>
    </row>
    <row r="4591" spans="1:32">
      <c r="A4591" t="s">
        <v>10194</v>
      </c>
      <c r="B4591" t="s">
        <v>19</v>
      </c>
      <c r="C4591">
        <v>0</v>
      </c>
      <c r="D4591">
        <v>0</v>
      </c>
      <c r="E4591">
        <v>0</v>
      </c>
      <c r="F4591">
        <v>0</v>
      </c>
      <c r="G4591">
        <v>0</v>
      </c>
      <c r="H4591">
        <v>0</v>
      </c>
      <c r="I4591">
        <v>0</v>
      </c>
      <c r="J4591">
        <v>0</v>
      </c>
      <c r="K4591">
        <v>0</v>
      </c>
      <c r="L4591">
        <v>0</v>
      </c>
      <c r="M4591">
        <v>0</v>
      </c>
      <c r="N4591">
        <v>0</v>
      </c>
      <c r="O4591">
        <v>0</v>
      </c>
      <c r="P4591">
        <v>0</v>
      </c>
      <c r="Q4591">
        <v>0</v>
      </c>
      <c r="R4591">
        <v>0</v>
      </c>
      <c r="S4591">
        <v>0</v>
      </c>
      <c r="T4591">
        <v>0</v>
      </c>
      <c r="U4591">
        <v>0</v>
      </c>
      <c r="V4591">
        <v>0</v>
      </c>
      <c r="W4591">
        <v>0</v>
      </c>
      <c r="X4591">
        <v>0</v>
      </c>
      <c r="Y4591">
        <v>0</v>
      </c>
      <c r="Z4591">
        <v>0</v>
      </c>
      <c r="AA4591">
        <v>0</v>
      </c>
      <c r="AB4591">
        <v>0</v>
      </c>
      <c r="AC4591">
        <v>0</v>
      </c>
      <c r="AD4591">
        <v>0</v>
      </c>
      <c r="AE4591">
        <v>0</v>
      </c>
      <c r="AF4591">
        <v>0</v>
      </c>
    </row>
    <row r="4592" spans="1:32">
      <c r="A4592" t="s">
        <v>10195</v>
      </c>
      <c r="B4592" t="s">
        <v>19</v>
      </c>
      <c r="C4592">
        <v>0</v>
      </c>
      <c r="D4592">
        <v>0</v>
      </c>
      <c r="E4592">
        <v>0</v>
      </c>
      <c r="F4592">
        <v>0</v>
      </c>
      <c r="G4592">
        <v>0</v>
      </c>
      <c r="H4592">
        <v>0</v>
      </c>
      <c r="I4592">
        <v>0</v>
      </c>
      <c r="J4592">
        <v>0</v>
      </c>
      <c r="K4592">
        <v>0</v>
      </c>
      <c r="L4592">
        <v>0</v>
      </c>
      <c r="M4592">
        <v>0</v>
      </c>
      <c r="N4592">
        <v>0</v>
      </c>
      <c r="O4592">
        <v>0</v>
      </c>
      <c r="P4592">
        <v>0</v>
      </c>
      <c r="Q4592">
        <v>0</v>
      </c>
      <c r="R4592">
        <v>0</v>
      </c>
      <c r="S4592">
        <v>0</v>
      </c>
      <c r="T4592">
        <v>0</v>
      </c>
      <c r="U4592">
        <v>0</v>
      </c>
      <c r="V4592">
        <v>0</v>
      </c>
      <c r="W4592">
        <v>0</v>
      </c>
      <c r="X4592">
        <v>0</v>
      </c>
      <c r="Y4592">
        <v>0</v>
      </c>
      <c r="Z4592">
        <v>0</v>
      </c>
      <c r="AA4592">
        <v>0</v>
      </c>
      <c r="AB4592">
        <v>0</v>
      </c>
      <c r="AC4592">
        <v>0</v>
      </c>
      <c r="AD4592">
        <v>0</v>
      </c>
      <c r="AE4592">
        <v>0</v>
      </c>
      <c r="AF4592">
        <v>0</v>
      </c>
    </row>
    <row r="4593" spans="1:32">
      <c r="A4593" t="s">
        <v>10196</v>
      </c>
      <c r="B4593" t="s">
        <v>19</v>
      </c>
      <c r="C4593">
        <v>0</v>
      </c>
      <c r="D4593">
        <v>0</v>
      </c>
      <c r="E4593">
        <v>0</v>
      </c>
      <c r="F4593">
        <v>0</v>
      </c>
      <c r="G4593">
        <v>0</v>
      </c>
      <c r="H4593">
        <v>0</v>
      </c>
      <c r="I4593">
        <v>0</v>
      </c>
      <c r="J4593">
        <v>0</v>
      </c>
      <c r="K4593">
        <v>0</v>
      </c>
      <c r="L4593">
        <v>0</v>
      </c>
      <c r="M4593">
        <v>0</v>
      </c>
      <c r="N4593">
        <v>0</v>
      </c>
      <c r="O4593">
        <v>0</v>
      </c>
      <c r="P4593">
        <v>0</v>
      </c>
      <c r="Q4593">
        <v>0</v>
      </c>
      <c r="R4593">
        <v>0</v>
      </c>
      <c r="S4593">
        <v>0</v>
      </c>
      <c r="T4593">
        <v>0</v>
      </c>
      <c r="U4593">
        <v>0</v>
      </c>
      <c r="V4593">
        <v>0</v>
      </c>
      <c r="W4593">
        <v>0</v>
      </c>
      <c r="X4593">
        <v>0</v>
      </c>
      <c r="Y4593">
        <v>0</v>
      </c>
      <c r="Z4593">
        <v>0</v>
      </c>
      <c r="AA4593">
        <v>0</v>
      </c>
      <c r="AB4593">
        <v>0</v>
      </c>
      <c r="AC4593">
        <v>0</v>
      </c>
      <c r="AD4593">
        <v>0</v>
      </c>
      <c r="AE4593">
        <v>0</v>
      </c>
      <c r="AF4593">
        <v>0</v>
      </c>
    </row>
    <row r="4594" spans="1:32">
      <c r="A4594" t="s">
        <v>10197</v>
      </c>
      <c r="B4594" t="s">
        <v>19</v>
      </c>
      <c r="C4594">
        <v>0</v>
      </c>
      <c r="D4594">
        <v>0</v>
      </c>
      <c r="E4594">
        <v>0</v>
      </c>
      <c r="F4594">
        <v>0</v>
      </c>
      <c r="G4594">
        <v>0</v>
      </c>
      <c r="H4594">
        <v>0</v>
      </c>
      <c r="I4594">
        <v>0</v>
      </c>
      <c r="J4594">
        <v>0</v>
      </c>
      <c r="K4594">
        <v>0</v>
      </c>
      <c r="L4594">
        <v>0</v>
      </c>
      <c r="M4594">
        <v>0</v>
      </c>
      <c r="N4594">
        <v>0</v>
      </c>
      <c r="O4594">
        <v>0</v>
      </c>
      <c r="P4594">
        <v>0</v>
      </c>
      <c r="Q4594">
        <v>0</v>
      </c>
      <c r="R4594">
        <v>0</v>
      </c>
      <c r="S4594">
        <v>0</v>
      </c>
      <c r="T4594">
        <v>0</v>
      </c>
      <c r="U4594">
        <v>0</v>
      </c>
      <c r="V4594">
        <v>0</v>
      </c>
      <c r="W4594">
        <v>0</v>
      </c>
      <c r="X4594">
        <v>0</v>
      </c>
      <c r="Y4594">
        <v>0</v>
      </c>
      <c r="Z4594">
        <v>0</v>
      </c>
      <c r="AA4594">
        <v>0</v>
      </c>
      <c r="AB4594">
        <v>0</v>
      </c>
      <c r="AC4594">
        <v>0</v>
      </c>
      <c r="AD4594">
        <v>0</v>
      </c>
      <c r="AE4594">
        <v>0</v>
      </c>
      <c r="AF4594">
        <v>0</v>
      </c>
    </row>
    <row r="4595" spans="1:32">
      <c r="A4595" t="s">
        <v>10198</v>
      </c>
      <c r="B4595" t="s">
        <v>19</v>
      </c>
      <c r="C4595">
        <v>0</v>
      </c>
      <c r="D4595">
        <v>0</v>
      </c>
      <c r="E4595">
        <v>0</v>
      </c>
      <c r="F4595">
        <v>0</v>
      </c>
      <c r="G4595">
        <v>0</v>
      </c>
      <c r="H4595">
        <v>0</v>
      </c>
      <c r="I4595">
        <v>0</v>
      </c>
      <c r="J4595">
        <v>0</v>
      </c>
      <c r="K4595">
        <v>0</v>
      </c>
      <c r="L4595">
        <v>0</v>
      </c>
      <c r="M4595">
        <v>0</v>
      </c>
      <c r="N4595">
        <v>0</v>
      </c>
      <c r="O4595">
        <v>0</v>
      </c>
      <c r="P4595">
        <v>0</v>
      </c>
      <c r="Q4595">
        <v>0</v>
      </c>
      <c r="R4595">
        <v>0</v>
      </c>
      <c r="S4595">
        <v>0</v>
      </c>
      <c r="T4595">
        <v>0</v>
      </c>
      <c r="U4595">
        <v>0</v>
      </c>
      <c r="V4595">
        <v>0</v>
      </c>
      <c r="W4595">
        <v>0</v>
      </c>
      <c r="X4595">
        <v>0</v>
      </c>
      <c r="Y4595">
        <v>0</v>
      </c>
      <c r="Z4595">
        <v>0</v>
      </c>
      <c r="AA4595">
        <v>0</v>
      </c>
      <c r="AB4595">
        <v>0</v>
      </c>
      <c r="AC4595">
        <v>0</v>
      </c>
      <c r="AD4595">
        <v>0</v>
      </c>
      <c r="AE4595">
        <v>0</v>
      </c>
      <c r="AF4595">
        <v>0</v>
      </c>
    </row>
    <row r="4596" spans="1:32">
      <c r="A4596" t="s">
        <v>10199</v>
      </c>
      <c r="B4596" t="s">
        <v>19</v>
      </c>
      <c r="C4596">
        <v>0</v>
      </c>
      <c r="D4596">
        <v>0</v>
      </c>
      <c r="E4596">
        <v>0</v>
      </c>
      <c r="F4596">
        <v>0</v>
      </c>
      <c r="G4596">
        <v>0</v>
      </c>
      <c r="H4596">
        <v>0</v>
      </c>
      <c r="I4596">
        <v>0</v>
      </c>
      <c r="J4596">
        <v>0</v>
      </c>
      <c r="K4596">
        <v>0</v>
      </c>
      <c r="L4596">
        <v>0</v>
      </c>
      <c r="M4596">
        <v>0</v>
      </c>
      <c r="N4596">
        <v>0</v>
      </c>
      <c r="O4596">
        <v>0</v>
      </c>
      <c r="P4596">
        <v>0</v>
      </c>
      <c r="Q4596">
        <v>0</v>
      </c>
      <c r="R4596">
        <v>0</v>
      </c>
      <c r="S4596">
        <v>0</v>
      </c>
      <c r="T4596">
        <v>0</v>
      </c>
      <c r="U4596">
        <v>0</v>
      </c>
      <c r="V4596">
        <v>0</v>
      </c>
      <c r="W4596">
        <v>0</v>
      </c>
      <c r="X4596">
        <v>0</v>
      </c>
      <c r="Y4596">
        <v>0</v>
      </c>
      <c r="Z4596">
        <v>0</v>
      </c>
      <c r="AA4596">
        <v>0</v>
      </c>
      <c r="AB4596">
        <v>0</v>
      </c>
      <c r="AC4596">
        <v>0</v>
      </c>
      <c r="AD4596">
        <v>0</v>
      </c>
      <c r="AE4596">
        <v>0</v>
      </c>
      <c r="AF4596">
        <v>0</v>
      </c>
    </row>
    <row r="4597" spans="1:32">
      <c r="A4597" t="s">
        <v>10200</v>
      </c>
      <c r="B4597" t="s">
        <v>19</v>
      </c>
      <c r="C4597">
        <v>0</v>
      </c>
      <c r="D4597">
        <v>0</v>
      </c>
      <c r="E4597">
        <v>0</v>
      </c>
      <c r="F4597">
        <v>0</v>
      </c>
      <c r="G4597">
        <v>0</v>
      </c>
      <c r="H4597">
        <v>0</v>
      </c>
      <c r="I4597">
        <v>0</v>
      </c>
      <c r="J4597">
        <v>0</v>
      </c>
      <c r="K4597">
        <v>0</v>
      </c>
      <c r="L4597">
        <v>0</v>
      </c>
      <c r="M4597">
        <v>0</v>
      </c>
      <c r="N4597">
        <v>0</v>
      </c>
      <c r="O4597">
        <v>0</v>
      </c>
      <c r="P4597">
        <v>0</v>
      </c>
      <c r="Q4597">
        <v>0</v>
      </c>
      <c r="R4597">
        <v>0</v>
      </c>
      <c r="S4597">
        <v>0</v>
      </c>
      <c r="T4597">
        <v>0</v>
      </c>
      <c r="U4597">
        <v>0</v>
      </c>
      <c r="V4597">
        <v>0</v>
      </c>
      <c r="W4597">
        <v>0</v>
      </c>
      <c r="X4597">
        <v>0</v>
      </c>
      <c r="Y4597">
        <v>0</v>
      </c>
      <c r="Z4597">
        <v>0</v>
      </c>
      <c r="AA4597">
        <v>0</v>
      </c>
      <c r="AB4597">
        <v>0</v>
      </c>
      <c r="AC4597">
        <v>0</v>
      </c>
      <c r="AD4597">
        <v>0</v>
      </c>
      <c r="AE4597">
        <v>0</v>
      </c>
      <c r="AF4597">
        <v>0</v>
      </c>
    </row>
    <row r="4598" spans="1:32">
      <c r="A4598" t="s">
        <v>10201</v>
      </c>
      <c r="B4598" t="s">
        <v>19</v>
      </c>
      <c r="C4598" s="2">
        <v>27620100000</v>
      </c>
      <c r="D4598" s="2">
        <v>28781700000</v>
      </c>
      <c r="E4598" s="2">
        <v>30674700000</v>
      </c>
      <c r="F4598" s="2">
        <v>111980000000</v>
      </c>
      <c r="G4598" s="2">
        <v>117512000000</v>
      </c>
      <c r="H4598" s="2">
        <v>121138000000</v>
      </c>
      <c r="I4598" s="2">
        <v>123104000000</v>
      </c>
      <c r="J4598" s="2">
        <v>123043000000</v>
      </c>
      <c r="K4598" s="2">
        <v>122060000000</v>
      </c>
      <c r="L4598" s="2">
        <v>120031000000</v>
      </c>
      <c r="M4598" s="2">
        <v>117819000000</v>
      </c>
      <c r="N4598" s="2">
        <v>115545000000</v>
      </c>
      <c r="O4598" s="2">
        <v>113640000000</v>
      </c>
      <c r="P4598" s="2">
        <v>112410000000</v>
      </c>
      <c r="Q4598" s="2">
        <v>111857000000</v>
      </c>
      <c r="R4598" s="2">
        <v>110997000000</v>
      </c>
      <c r="S4598" s="2">
        <v>109706000000</v>
      </c>
      <c r="T4598" s="2">
        <v>107985000000</v>
      </c>
      <c r="U4598" s="2">
        <v>107371000000</v>
      </c>
      <c r="V4598" s="2">
        <v>105834000000</v>
      </c>
      <c r="W4598" s="2">
        <v>104482000000</v>
      </c>
      <c r="X4598" s="2">
        <v>103683000000</v>
      </c>
      <c r="Y4598" s="2">
        <v>103191000000</v>
      </c>
      <c r="Z4598" s="2">
        <v>102638000000</v>
      </c>
      <c r="AA4598" s="2">
        <v>101716000000</v>
      </c>
      <c r="AB4598" s="2">
        <v>101102000000</v>
      </c>
      <c r="AC4598" s="2">
        <v>100303000000</v>
      </c>
      <c r="AD4598" s="2">
        <v>99319400000</v>
      </c>
      <c r="AE4598" s="2">
        <v>98581800000</v>
      </c>
      <c r="AF4598" s="2">
        <v>98336000000</v>
      </c>
    </row>
    <row r="4599" spans="1:32">
      <c r="A4599" t="s">
        <v>10202</v>
      </c>
      <c r="B4599" t="s">
        <v>19</v>
      </c>
      <c r="C4599" s="2">
        <v>20797300</v>
      </c>
      <c r="D4599" s="2">
        <v>21672000</v>
      </c>
      <c r="E4599" s="2">
        <v>23097300</v>
      </c>
      <c r="F4599" s="2">
        <v>84318500</v>
      </c>
      <c r="G4599" s="2">
        <v>88483500</v>
      </c>
      <c r="H4599" s="2">
        <v>91213900</v>
      </c>
      <c r="I4599" s="2">
        <v>92694800</v>
      </c>
      <c r="J4599" s="2">
        <v>92648600</v>
      </c>
      <c r="K4599" s="2">
        <v>91908100</v>
      </c>
      <c r="L4599" s="2">
        <v>90380900</v>
      </c>
      <c r="M4599" s="2">
        <v>88714900</v>
      </c>
      <c r="N4599" s="2">
        <v>87002600</v>
      </c>
      <c r="O4599" s="2">
        <v>85568000</v>
      </c>
      <c r="P4599" s="2">
        <v>84642500</v>
      </c>
      <c r="Q4599" s="2">
        <v>84226000</v>
      </c>
      <c r="R4599" s="2">
        <v>83578100</v>
      </c>
      <c r="S4599" s="2">
        <v>82606200</v>
      </c>
      <c r="T4599" s="2">
        <v>81310400</v>
      </c>
      <c r="U4599" s="2">
        <v>80847700</v>
      </c>
      <c r="V4599" s="2">
        <v>79690700</v>
      </c>
      <c r="W4599" s="2">
        <v>78672600</v>
      </c>
      <c r="X4599" s="2">
        <v>78071000</v>
      </c>
      <c r="Y4599" s="2">
        <v>77700800</v>
      </c>
      <c r="Z4599" s="2">
        <v>77284300</v>
      </c>
      <c r="AA4599" s="2">
        <v>76590100</v>
      </c>
      <c r="AB4599" s="2">
        <v>76127300</v>
      </c>
      <c r="AC4599" s="2">
        <v>75525700</v>
      </c>
      <c r="AD4599" s="2">
        <v>74785200</v>
      </c>
      <c r="AE4599" s="2">
        <v>74229900</v>
      </c>
      <c r="AF4599" s="2">
        <v>74044800</v>
      </c>
    </row>
    <row r="4600" spans="1:32">
      <c r="A4600" t="s">
        <v>10203</v>
      </c>
      <c r="B4600" t="s">
        <v>19</v>
      </c>
      <c r="C4600" s="2">
        <v>350789000</v>
      </c>
      <c r="D4600" s="2">
        <v>365542000</v>
      </c>
      <c r="E4600" s="2">
        <v>389583000</v>
      </c>
      <c r="F4600" s="2">
        <v>1422200000</v>
      </c>
      <c r="G4600" s="2">
        <v>1492450000</v>
      </c>
      <c r="H4600" s="2">
        <v>1538510000</v>
      </c>
      <c r="I4600" s="2">
        <v>1563490000</v>
      </c>
      <c r="J4600" s="2">
        <v>1562710000</v>
      </c>
      <c r="K4600" s="2">
        <v>1550220000</v>
      </c>
      <c r="L4600" s="2">
        <v>1524460000</v>
      </c>
      <c r="M4600" s="2">
        <v>1496360000</v>
      </c>
      <c r="N4600" s="2">
        <v>1467480000</v>
      </c>
      <c r="O4600" s="2">
        <v>1443280000</v>
      </c>
      <c r="P4600" s="2">
        <v>1427670000</v>
      </c>
      <c r="Q4600" s="2">
        <v>1420640000</v>
      </c>
      <c r="R4600" s="2">
        <v>1409710000</v>
      </c>
      <c r="S4600" s="2">
        <v>1393320000</v>
      </c>
      <c r="T4600" s="2">
        <v>1371470000</v>
      </c>
      <c r="U4600" s="2">
        <v>1363660000</v>
      </c>
      <c r="V4600" s="2">
        <v>1344140000</v>
      </c>
      <c r="W4600" s="2">
        <v>1326970000</v>
      </c>
      <c r="X4600" s="2">
        <v>1316820000</v>
      </c>
      <c r="Y4600" s="2">
        <v>1310580000</v>
      </c>
      <c r="Z4600" s="2">
        <v>1303560000</v>
      </c>
      <c r="AA4600" s="2">
        <v>1291850000</v>
      </c>
      <c r="AB4600" s="2">
        <v>1284040000</v>
      </c>
      <c r="AC4600" s="2">
        <v>1273890000</v>
      </c>
      <c r="AD4600" s="2">
        <v>1261400000</v>
      </c>
      <c r="AE4600" s="2">
        <v>1252040000</v>
      </c>
      <c r="AF4600" s="2">
        <v>1248920000</v>
      </c>
    </row>
    <row r="4601" spans="1:32">
      <c r="A4601" t="s">
        <v>10204</v>
      </c>
      <c r="B4601" t="s">
        <v>19</v>
      </c>
      <c r="C4601" s="2">
        <v>227838000</v>
      </c>
      <c r="D4601" s="2">
        <v>237420000</v>
      </c>
      <c r="E4601" s="2">
        <v>253035000</v>
      </c>
      <c r="F4601" s="2">
        <v>923723000</v>
      </c>
      <c r="G4601" s="2">
        <v>969351000</v>
      </c>
      <c r="H4601" s="2">
        <v>999263000</v>
      </c>
      <c r="I4601" s="2">
        <v>1015490000</v>
      </c>
      <c r="J4601" s="2">
        <v>1014980000</v>
      </c>
      <c r="K4601" s="2">
        <v>1006870000</v>
      </c>
      <c r="L4601" s="2">
        <v>990138000</v>
      </c>
      <c r="M4601" s="2">
        <v>971886000</v>
      </c>
      <c r="N4601" s="2">
        <v>953128000</v>
      </c>
      <c r="O4601" s="2">
        <v>937412000</v>
      </c>
      <c r="P4601" s="2">
        <v>927272000</v>
      </c>
      <c r="Q4601" s="2">
        <v>922709000</v>
      </c>
      <c r="R4601" s="2">
        <v>915611000</v>
      </c>
      <c r="S4601" s="2">
        <v>904965000</v>
      </c>
      <c r="T4601" s="2">
        <v>890769000</v>
      </c>
      <c r="U4601" s="2">
        <v>885699000</v>
      </c>
      <c r="V4601" s="2">
        <v>873025000</v>
      </c>
      <c r="W4601" s="2">
        <v>861871000</v>
      </c>
      <c r="X4601" s="2">
        <v>855280000</v>
      </c>
      <c r="Y4601" s="2">
        <v>851224000</v>
      </c>
      <c r="Z4601" s="2">
        <v>846662000</v>
      </c>
      <c r="AA4601" s="2">
        <v>839057000</v>
      </c>
      <c r="AB4601" s="2">
        <v>833987000</v>
      </c>
      <c r="AC4601" s="2">
        <v>827396000</v>
      </c>
      <c r="AD4601" s="2">
        <v>819285000</v>
      </c>
      <c r="AE4601" s="2">
        <v>813201000</v>
      </c>
      <c r="AF4601" s="2">
        <v>811173000</v>
      </c>
    </row>
    <row r="4602" spans="1:32">
      <c r="A4602" t="s">
        <v>10205</v>
      </c>
      <c r="B4602" t="s">
        <v>19</v>
      </c>
      <c r="C4602" s="2">
        <v>42121400</v>
      </c>
      <c r="D4602" s="2">
        <v>43892800</v>
      </c>
      <c r="E4602" s="2">
        <v>46779600</v>
      </c>
      <c r="F4602" s="2">
        <v>170772000</v>
      </c>
      <c r="G4602" s="2">
        <v>179208000</v>
      </c>
      <c r="H4602" s="2">
        <v>184738000</v>
      </c>
      <c r="I4602" s="2">
        <v>187737000</v>
      </c>
      <c r="J4602" s="2">
        <v>187643000</v>
      </c>
      <c r="K4602" s="2">
        <v>186144000</v>
      </c>
      <c r="L4602" s="2">
        <v>183051000</v>
      </c>
      <c r="M4602" s="2">
        <v>179677000</v>
      </c>
      <c r="N4602" s="2">
        <v>176209000</v>
      </c>
      <c r="O4602" s="2">
        <v>173303000</v>
      </c>
      <c r="P4602" s="2">
        <v>171429000</v>
      </c>
      <c r="Q4602" s="2">
        <v>170585000</v>
      </c>
      <c r="R4602" s="2">
        <v>169273000</v>
      </c>
      <c r="S4602" s="2">
        <v>167304000</v>
      </c>
      <c r="T4602" s="2">
        <v>164680000</v>
      </c>
      <c r="U4602" s="2">
        <v>163743000</v>
      </c>
      <c r="V4602" s="2">
        <v>161400000</v>
      </c>
      <c r="W4602" s="2">
        <v>159338000</v>
      </c>
      <c r="X4602" s="2">
        <v>158119000</v>
      </c>
      <c r="Y4602" s="2">
        <v>157369000</v>
      </c>
      <c r="Z4602" s="2">
        <v>156526000</v>
      </c>
      <c r="AA4602" s="2">
        <v>155120000</v>
      </c>
      <c r="AB4602" s="2">
        <v>154183000</v>
      </c>
      <c r="AC4602" s="2">
        <v>152964000</v>
      </c>
      <c r="AD4602" s="2">
        <v>151464000</v>
      </c>
      <c r="AE4602" s="2">
        <v>150340000</v>
      </c>
      <c r="AF4602" s="2">
        <v>149965000</v>
      </c>
    </row>
    <row r="4603" spans="1:32">
      <c r="A4603" t="s">
        <v>10206</v>
      </c>
      <c r="B4603" t="s">
        <v>19</v>
      </c>
      <c r="C4603" s="2">
        <v>36908800</v>
      </c>
      <c r="D4603" s="2">
        <v>38461000</v>
      </c>
      <c r="E4603" s="2">
        <v>40990600</v>
      </c>
      <c r="F4603" s="2">
        <v>149639000</v>
      </c>
      <c r="G4603" s="2">
        <v>157031000</v>
      </c>
      <c r="H4603" s="2">
        <v>161876000</v>
      </c>
      <c r="I4603" s="2">
        <v>164504000</v>
      </c>
      <c r="J4603" s="2">
        <v>164422000</v>
      </c>
      <c r="K4603" s="2">
        <v>163108000</v>
      </c>
      <c r="L4603" s="2">
        <v>160398000</v>
      </c>
      <c r="M4603" s="2">
        <v>157441000</v>
      </c>
      <c r="N4603" s="2">
        <v>154403000</v>
      </c>
      <c r="O4603" s="2">
        <v>151857000</v>
      </c>
      <c r="P4603" s="2">
        <v>150214000</v>
      </c>
      <c r="Q4603" s="2">
        <v>149475000</v>
      </c>
      <c r="R4603" s="2">
        <v>148325000</v>
      </c>
      <c r="S4603" s="2">
        <v>146600000</v>
      </c>
      <c r="T4603" s="2">
        <v>144301000</v>
      </c>
      <c r="U4603" s="2">
        <v>143479000</v>
      </c>
      <c r="V4603" s="2">
        <v>141426000</v>
      </c>
      <c r="W4603" s="2">
        <v>139619000</v>
      </c>
      <c r="X4603" s="2">
        <v>138552000</v>
      </c>
      <c r="Y4603" s="2">
        <v>137895000</v>
      </c>
      <c r="Z4603" s="2">
        <v>137155000</v>
      </c>
      <c r="AA4603" s="2">
        <v>135923000</v>
      </c>
      <c r="AB4603" s="2">
        <v>135102000</v>
      </c>
      <c r="AC4603" s="2">
        <v>134035000</v>
      </c>
      <c r="AD4603" s="2">
        <v>132720000</v>
      </c>
      <c r="AE4603" s="2">
        <v>131735000</v>
      </c>
      <c r="AF4603" s="2">
        <v>131406000</v>
      </c>
    </row>
    <row r="4604" spans="1:32">
      <c r="A4604" t="s">
        <v>10207</v>
      </c>
      <c r="B4604" t="s">
        <v>19</v>
      </c>
      <c r="C4604" s="2">
        <v>156275000</v>
      </c>
      <c r="D4604" s="2">
        <v>162847000</v>
      </c>
      <c r="E4604" s="2">
        <v>173558000</v>
      </c>
      <c r="F4604" s="2">
        <v>633584000</v>
      </c>
      <c r="G4604" s="2">
        <v>664881000</v>
      </c>
      <c r="H4604" s="2">
        <v>685398000</v>
      </c>
      <c r="I4604" s="2">
        <v>696525000</v>
      </c>
      <c r="J4604" s="2">
        <v>696177000</v>
      </c>
      <c r="K4604" s="2">
        <v>690614000</v>
      </c>
      <c r="L4604" s="2">
        <v>679138000</v>
      </c>
      <c r="M4604" s="2">
        <v>666619000</v>
      </c>
      <c r="N4604" s="2">
        <v>653753000</v>
      </c>
      <c r="O4604" s="2">
        <v>642973000</v>
      </c>
      <c r="P4604" s="2">
        <v>636018000</v>
      </c>
      <c r="Q4604" s="2">
        <v>632889000</v>
      </c>
      <c r="R4604" s="2">
        <v>628020000</v>
      </c>
      <c r="S4604" s="2">
        <v>620718000</v>
      </c>
      <c r="T4604" s="2">
        <v>610981000</v>
      </c>
      <c r="U4604" s="2">
        <v>607504000</v>
      </c>
      <c r="V4604" s="2">
        <v>598810000</v>
      </c>
      <c r="W4604" s="2">
        <v>591160000</v>
      </c>
      <c r="X4604" s="2">
        <v>586639000</v>
      </c>
      <c r="Y4604" s="2">
        <v>583857000</v>
      </c>
      <c r="Z4604" s="2">
        <v>580727000</v>
      </c>
      <c r="AA4604" s="2">
        <v>575511000</v>
      </c>
      <c r="AB4604" s="2">
        <v>572034000</v>
      </c>
      <c r="AC4604" s="2">
        <v>567513000</v>
      </c>
      <c r="AD4604" s="2">
        <v>561949000</v>
      </c>
      <c r="AE4604" s="2">
        <v>557777000</v>
      </c>
      <c r="AF4604" s="2">
        <v>556386000</v>
      </c>
    </row>
    <row r="4605" spans="1:32">
      <c r="A4605" t="s">
        <v>10208</v>
      </c>
      <c r="B4605" t="s">
        <v>19</v>
      </c>
      <c r="C4605" s="2">
        <v>2857730</v>
      </c>
      <c r="D4605" s="2">
        <v>2977920</v>
      </c>
      <c r="E4605" s="2">
        <v>3173780</v>
      </c>
      <c r="F4605" s="2">
        <v>11586100</v>
      </c>
      <c r="G4605" s="2">
        <v>12158400</v>
      </c>
      <c r="H4605" s="2">
        <v>12533600</v>
      </c>
      <c r="I4605" s="2">
        <v>12737100</v>
      </c>
      <c r="J4605" s="2">
        <v>12730700</v>
      </c>
      <c r="K4605" s="2">
        <v>12629000</v>
      </c>
      <c r="L4605" s="2">
        <v>12419100</v>
      </c>
      <c r="M4605" s="2">
        <v>12190200</v>
      </c>
      <c r="N4605" s="2">
        <v>11954900</v>
      </c>
      <c r="O4605" s="2">
        <v>11757800</v>
      </c>
      <c r="P4605" s="2">
        <v>11630600</v>
      </c>
      <c r="Q4605" s="2">
        <v>11573400</v>
      </c>
      <c r="R4605" s="2">
        <v>11484400</v>
      </c>
      <c r="S4605" s="2">
        <v>11350800</v>
      </c>
      <c r="T4605" s="2">
        <v>11172800</v>
      </c>
      <c r="U4605" s="2">
        <v>11109200</v>
      </c>
      <c r="V4605" s="2">
        <v>10950200</v>
      </c>
      <c r="W4605" s="2">
        <v>10810300</v>
      </c>
      <c r="X4605" s="2">
        <v>10727600</v>
      </c>
      <c r="Y4605" s="2">
        <v>10676800</v>
      </c>
      <c r="Z4605" s="2">
        <v>10619500</v>
      </c>
      <c r="AA4605" s="2">
        <v>10524100</v>
      </c>
      <c r="AB4605" s="2">
        <v>10460600</v>
      </c>
      <c r="AC4605" s="2">
        <v>10377900</v>
      </c>
      <c r="AD4605" s="2">
        <v>10276100</v>
      </c>
      <c r="AE4605" s="2">
        <v>10199800</v>
      </c>
      <c r="AF4605" s="2">
        <v>10174400</v>
      </c>
    </row>
    <row r="4606" spans="1:32">
      <c r="A4606" t="s">
        <v>10209</v>
      </c>
      <c r="B4606" t="s">
        <v>19</v>
      </c>
      <c r="C4606" s="2">
        <v>14015000</v>
      </c>
      <c r="D4606" s="2">
        <v>14604400</v>
      </c>
      <c r="E4606" s="2">
        <v>15564900</v>
      </c>
      <c r="F4606" s="2">
        <v>56820900</v>
      </c>
      <c r="G4606" s="2">
        <v>59627600</v>
      </c>
      <c r="H4606" s="2">
        <v>61467600</v>
      </c>
      <c r="I4606" s="2">
        <v>62465600</v>
      </c>
      <c r="J4606" s="2">
        <v>62434400</v>
      </c>
      <c r="K4606" s="2">
        <v>61935400</v>
      </c>
      <c r="L4606" s="2">
        <v>60906300</v>
      </c>
      <c r="M4606" s="2">
        <v>59783600</v>
      </c>
      <c r="N4606" s="2">
        <v>58629700</v>
      </c>
      <c r="O4606" s="2">
        <v>57662900</v>
      </c>
      <c r="P4606" s="2">
        <v>57039200</v>
      </c>
      <c r="Q4606" s="2">
        <v>56758500</v>
      </c>
      <c r="R4606" s="2">
        <v>56321900</v>
      </c>
      <c r="S4606" s="2">
        <v>55667000</v>
      </c>
      <c r="T4606" s="2">
        <v>54793800</v>
      </c>
      <c r="U4606" s="2">
        <v>54481900</v>
      </c>
      <c r="V4606" s="2">
        <v>53702300</v>
      </c>
      <c r="W4606" s="2">
        <v>53016200</v>
      </c>
      <c r="X4606" s="2">
        <v>52610800</v>
      </c>
      <c r="Y4606" s="2">
        <v>52361300</v>
      </c>
      <c r="Z4606" s="2">
        <v>52080600</v>
      </c>
      <c r="AA4606" s="2">
        <v>51612800</v>
      </c>
      <c r="AB4606" s="2">
        <v>51301000</v>
      </c>
      <c r="AC4606" s="2">
        <v>50895600</v>
      </c>
      <c r="AD4606" s="2">
        <v>50396600</v>
      </c>
      <c r="AE4606" s="2">
        <v>50022300</v>
      </c>
      <c r="AF4606" s="2">
        <v>49897600</v>
      </c>
    </row>
    <row r="4607" spans="1:32">
      <c r="A4607" t="s">
        <v>10210</v>
      </c>
      <c r="B4607" t="s">
        <v>19</v>
      </c>
      <c r="C4607" s="2">
        <v>1348200</v>
      </c>
      <c r="D4607" s="2">
        <v>1404900</v>
      </c>
      <c r="E4607" s="2">
        <v>1497300</v>
      </c>
      <c r="F4607" s="2">
        <v>5466000</v>
      </c>
      <c r="G4607" s="2">
        <v>5736000</v>
      </c>
      <c r="H4607" s="2">
        <v>5913000</v>
      </c>
      <c r="I4607" s="2">
        <v>6009000</v>
      </c>
      <c r="J4607" s="2">
        <v>6006000</v>
      </c>
      <c r="K4607" s="2">
        <v>5958000</v>
      </c>
      <c r="L4607" s="2">
        <v>5859000</v>
      </c>
      <c r="M4607" s="2">
        <v>5751000</v>
      </c>
      <c r="N4607" s="2">
        <v>5640000</v>
      </c>
      <c r="O4607" s="2">
        <v>5547000</v>
      </c>
      <c r="P4607" s="2">
        <v>5487000</v>
      </c>
      <c r="Q4607" s="2">
        <v>5460000</v>
      </c>
      <c r="R4607" s="2">
        <v>5418000</v>
      </c>
      <c r="S4607" s="2">
        <v>5355000</v>
      </c>
      <c r="T4607" s="2">
        <v>5271000</v>
      </c>
      <c r="U4607" s="2">
        <v>5241000</v>
      </c>
      <c r="V4607" s="2">
        <v>5166000</v>
      </c>
      <c r="W4607" s="2">
        <v>5100000</v>
      </c>
      <c r="X4607" s="2">
        <v>5061000</v>
      </c>
      <c r="Y4607" s="2">
        <v>5037000</v>
      </c>
      <c r="Z4607" s="2">
        <v>5010000</v>
      </c>
      <c r="AA4607" s="2">
        <v>4965000</v>
      </c>
      <c r="AB4607" s="2">
        <v>4935000</v>
      </c>
      <c r="AC4607" s="2">
        <v>4896000</v>
      </c>
      <c r="AD4607" s="2">
        <v>4848000</v>
      </c>
      <c r="AE4607" s="2">
        <v>4812000</v>
      </c>
      <c r="AF4607" s="2">
        <v>4800000</v>
      </c>
    </row>
    <row r="4608" spans="1:32">
      <c r="A4608" t="s">
        <v>10211</v>
      </c>
      <c r="B4608" t="s">
        <v>19</v>
      </c>
      <c r="C4608">
        <v>269640</v>
      </c>
      <c r="D4608">
        <v>280980</v>
      </c>
      <c r="E4608">
        <v>299460</v>
      </c>
      <c r="F4608" s="2">
        <v>1093200</v>
      </c>
      <c r="G4608" s="2">
        <v>1147200</v>
      </c>
      <c r="H4608" s="2">
        <v>1182600</v>
      </c>
      <c r="I4608" s="2">
        <v>1201800</v>
      </c>
      <c r="J4608" s="2">
        <v>1201200</v>
      </c>
      <c r="K4608" s="2">
        <v>1191600</v>
      </c>
      <c r="L4608" s="2">
        <v>1171800</v>
      </c>
      <c r="M4608" s="2">
        <v>1150200</v>
      </c>
      <c r="N4608" s="2">
        <v>1128000</v>
      </c>
      <c r="O4608" s="2">
        <v>1109400</v>
      </c>
      <c r="P4608" s="2">
        <v>1097400</v>
      </c>
      <c r="Q4608" s="2">
        <v>1092000</v>
      </c>
      <c r="R4608" s="2">
        <v>1083600</v>
      </c>
      <c r="S4608" s="2">
        <v>1071000</v>
      </c>
      <c r="T4608" s="2">
        <v>1054200</v>
      </c>
      <c r="U4608" s="2">
        <v>1048200</v>
      </c>
      <c r="V4608" s="2">
        <v>1033200</v>
      </c>
      <c r="W4608" s="2">
        <v>1020000</v>
      </c>
      <c r="X4608" s="2">
        <v>1012200</v>
      </c>
      <c r="Y4608" s="2">
        <v>1007400</v>
      </c>
      <c r="Z4608" s="2">
        <v>1002000</v>
      </c>
      <c r="AA4608">
        <v>993000</v>
      </c>
      <c r="AB4608">
        <v>987000</v>
      </c>
      <c r="AC4608">
        <v>979200</v>
      </c>
      <c r="AD4608">
        <v>969600</v>
      </c>
      <c r="AE4608">
        <v>962400</v>
      </c>
      <c r="AF4608">
        <v>960000</v>
      </c>
    </row>
    <row r="4609" spans="1:32">
      <c r="A4609" t="s">
        <v>10212</v>
      </c>
      <c r="B4609" t="s">
        <v>19</v>
      </c>
      <c r="C4609">
        <v>0</v>
      </c>
      <c r="D4609">
        <v>0</v>
      </c>
      <c r="E4609">
        <v>0</v>
      </c>
      <c r="F4609">
        <v>0</v>
      </c>
      <c r="G4609">
        <v>0</v>
      </c>
      <c r="H4609">
        <v>0</v>
      </c>
      <c r="I4609">
        <v>0</v>
      </c>
      <c r="J4609">
        <v>0</v>
      </c>
      <c r="K4609">
        <v>0</v>
      </c>
      <c r="L4609">
        <v>0</v>
      </c>
      <c r="M4609">
        <v>0</v>
      </c>
      <c r="N4609">
        <v>0</v>
      </c>
      <c r="O4609">
        <v>0</v>
      </c>
      <c r="P4609">
        <v>0</v>
      </c>
      <c r="Q4609">
        <v>0</v>
      </c>
      <c r="R4609">
        <v>0</v>
      </c>
      <c r="S4609">
        <v>0</v>
      </c>
      <c r="T4609">
        <v>0</v>
      </c>
      <c r="U4609">
        <v>0</v>
      </c>
      <c r="V4609">
        <v>0</v>
      </c>
      <c r="W4609">
        <v>0</v>
      </c>
      <c r="X4609">
        <v>0</v>
      </c>
      <c r="Y4609">
        <v>0</v>
      </c>
      <c r="Z4609">
        <v>0</v>
      </c>
      <c r="AA4609">
        <v>0</v>
      </c>
      <c r="AB4609">
        <v>0</v>
      </c>
      <c r="AC4609">
        <v>0</v>
      </c>
      <c r="AD4609">
        <v>0</v>
      </c>
      <c r="AE4609">
        <v>0</v>
      </c>
      <c r="AF4609">
        <v>0</v>
      </c>
    </row>
    <row r="4610" spans="1:32">
      <c r="A4610" t="s">
        <v>10213</v>
      </c>
      <c r="B4610" t="s">
        <v>19</v>
      </c>
      <c r="C4610">
        <v>0</v>
      </c>
      <c r="D4610">
        <v>0</v>
      </c>
      <c r="E4610">
        <v>0</v>
      </c>
      <c r="F4610">
        <v>0</v>
      </c>
      <c r="G4610">
        <v>0</v>
      </c>
      <c r="H4610">
        <v>0</v>
      </c>
      <c r="I4610">
        <v>0</v>
      </c>
      <c r="J4610">
        <v>0</v>
      </c>
      <c r="K4610">
        <v>0</v>
      </c>
      <c r="L4610">
        <v>0</v>
      </c>
      <c r="M4610">
        <v>0</v>
      </c>
      <c r="N4610">
        <v>0</v>
      </c>
      <c r="O4610">
        <v>0</v>
      </c>
      <c r="P4610">
        <v>0</v>
      </c>
      <c r="Q4610">
        <v>0</v>
      </c>
      <c r="R4610">
        <v>0</v>
      </c>
      <c r="S4610">
        <v>0</v>
      </c>
      <c r="T4610">
        <v>0</v>
      </c>
      <c r="U4610">
        <v>0</v>
      </c>
      <c r="V4610">
        <v>0</v>
      </c>
      <c r="W4610">
        <v>0</v>
      </c>
      <c r="X4610">
        <v>0</v>
      </c>
      <c r="Y4610">
        <v>0</v>
      </c>
      <c r="Z4610">
        <v>0</v>
      </c>
      <c r="AA4610">
        <v>0</v>
      </c>
      <c r="AB4610">
        <v>0</v>
      </c>
      <c r="AC4610">
        <v>0</v>
      </c>
      <c r="AD4610">
        <v>0</v>
      </c>
      <c r="AE4610">
        <v>0</v>
      </c>
      <c r="AF4610">
        <v>0</v>
      </c>
    </row>
    <row r="4611" spans="1:32">
      <c r="A4611" t="s">
        <v>10214</v>
      </c>
      <c r="B4611" t="s">
        <v>19</v>
      </c>
      <c r="C4611">
        <v>0</v>
      </c>
      <c r="D4611">
        <v>0</v>
      </c>
      <c r="E4611">
        <v>0</v>
      </c>
      <c r="F4611">
        <v>0</v>
      </c>
      <c r="G4611">
        <v>0</v>
      </c>
      <c r="H4611">
        <v>0</v>
      </c>
      <c r="I4611">
        <v>0</v>
      </c>
      <c r="J4611">
        <v>0</v>
      </c>
      <c r="K4611">
        <v>0</v>
      </c>
      <c r="L4611">
        <v>0</v>
      </c>
      <c r="M4611">
        <v>0</v>
      </c>
      <c r="N4611">
        <v>0</v>
      </c>
      <c r="O4611">
        <v>0</v>
      </c>
      <c r="P4611">
        <v>0</v>
      </c>
      <c r="Q4611">
        <v>0</v>
      </c>
      <c r="R4611">
        <v>0</v>
      </c>
      <c r="S4611">
        <v>0</v>
      </c>
      <c r="T4611">
        <v>0</v>
      </c>
      <c r="U4611">
        <v>0</v>
      </c>
      <c r="V4611">
        <v>0</v>
      </c>
      <c r="W4611">
        <v>0</v>
      </c>
      <c r="X4611">
        <v>0</v>
      </c>
      <c r="Y4611">
        <v>0</v>
      </c>
      <c r="Z4611">
        <v>0</v>
      </c>
      <c r="AA4611">
        <v>0</v>
      </c>
      <c r="AB4611">
        <v>0</v>
      </c>
      <c r="AC4611">
        <v>0</v>
      </c>
      <c r="AD4611">
        <v>0</v>
      </c>
      <c r="AE4611">
        <v>0</v>
      </c>
      <c r="AF4611">
        <v>0</v>
      </c>
    </row>
    <row r="4612" spans="1:32">
      <c r="A4612" t="s">
        <v>10215</v>
      </c>
      <c r="B4612" t="s">
        <v>19</v>
      </c>
      <c r="C4612">
        <v>0</v>
      </c>
      <c r="D4612">
        <v>0</v>
      </c>
      <c r="E4612">
        <v>0</v>
      </c>
      <c r="F4612">
        <v>0</v>
      </c>
      <c r="G4612">
        <v>0</v>
      </c>
      <c r="H4612">
        <v>0</v>
      </c>
      <c r="I4612">
        <v>0</v>
      </c>
      <c r="J4612">
        <v>0</v>
      </c>
      <c r="K4612">
        <v>0</v>
      </c>
      <c r="L4612">
        <v>0</v>
      </c>
      <c r="M4612">
        <v>0</v>
      </c>
      <c r="N4612">
        <v>0</v>
      </c>
      <c r="O4612">
        <v>0</v>
      </c>
      <c r="P4612">
        <v>0</v>
      </c>
      <c r="Q4612">
        <v>0</v>
      </c>
      <c r="R4612">
        <v>0</v>
      </c>
      <c r="S4612">
        <v>0</v>
      </c>
      <c r="T4612">
        <v>0</v>
      </c>
      <c r="U4612">
        <v>0</v>
      </c>
      <c r="V4612">
        <v>0</v>
      </c>
      <c r="W4612">
        <v>0</v>
      </c>
      <c r="X4612">
        <v>0</v>
      </c>
      <c r="Y4612">
        <v>0</v>
      </c>
      <c r="Z4612">
        <v>0</v>
      </c>
      <c r="AA4612">
        <v>0</v>
      </c>
      <c r="AB4612">
        <v>0</v>
      </c>
      <c r="AC4612">
        <v>0</v>
      </c>
      <c r="AD4612">
        <v>0</v>
      </c>
      <c r="AE4612">
        <v>0</v>
      </c>
      <c r="AF4612">
        <v>0</v>
      </c>
    </row>
    <row r="4613" spans="1:32">
      <c r="A4613" t="s">
        <v>10216</v>
      </c>
      <c r="B4613" t="s">
        <v>19</v>
      </c>
      <c r="C4613">
        <v>0</v>
      </c>
      <c r="D4613">
        <v>0</v>
      </c>
      <c r="E4613">
        <v>0</v>
      </c>
      <c r="F4613">
        <v>0</v>
      </c>
      <c r="G4613">
        <v>0</v>
      </c>
      <c r="H4613">
        <v>0</v>
      </c>
      <c r="I4613">
        <v>0</v>
      </c>
      <c r="J4613">
        <v>0</v>
      </c>
      <c r="K4613">
        <v>0</v>
      </c>
      <c r="L4613">
        <v>0</v>
      </c>
      <c r="M4613">
        <v>0</v>
      </c>
      <c r="N4613">
        <v>0</v>
      </c>
      <c r="O4613">
        <v>0</v>
      </c>
      <c r="P4613">
        <v>0</v>
      </c>
      <c r="Q4613">
        <v>0</v>
      </c>
      <c r="R4613">
        <v>0</v>
      </c>
      <c r="S4613">
        <v>0</v>
      </c>
      <c r="T4613">
        <v>0</v>
      </c>
      <c r="U4613">
        <v>0</v>
      </c>
      <c r="V4613">
        <v>0</v>
      </c>
      <c r="W4613">
        <v>0</v>
      </c>
      <c r="X4613">
        <v>0</v>
      </c>
      <c r="Y4613">
        <v>0</v>
      </c>
      <c r="Z4613">
        <v>0</v>
      </c>
      <c r="AA4613">
        <v>0</v>
      </c>
      <c r="AB4613">
        <v>0</v>
      </c>
      <c r="AC4613">
        <v>0</v>
      </c>
      <c r="AD4613">
        <v>0</v>
      </c>
      <c r="AE4613">
        <v>0</v>
      </c>
      <c r="AF4613">
        <v>0</v>
      </c>
    </row>
    <row r="4614" spans="1:32">
      <c r="A4614" t="s">
        <v>10217</v>
      </c>
      <c r="B4614" t="s">
        <v>19</v>
      </c>
      <c r="C4614">
        <v>0</v>
      </c>
      <c r="D4614">
        <v>0</v>
      </c>
      <c r="E4614">
        <v>0</v>
      </c>
      <c r="F4614">
        <v>0</v>
      </c>
      <c r="G4614">
        <v>0</v>
      </c>
      <c r="H4614">
        <v>0</v>
      </c>
      <c r="I4614">
        <v>0</v>
      </c>
      <c r="J4614">
        <v>0</v>
      </c>
      <c r="K4614">
        <v>0</v>
      </c>
      <c r="L4614">
        <v>0</v>
      </c>
      <c r="M4614">
        <v>0</v>
      </c>
      <c r="N4614">
        <v>0</v>
      </c>
      <c r="O4614">
        <v>0</v>
      </c>
      <c r="P4614">
        <v>0</v>
      </c>
      <c r="Q4614">
        <v>0</v>
      </c>
      <c r="R4614">
        <v>0</v>
      </c>
      <c r="S4614">
        <v>0</v>
      </c>
      <c r="T4614">
        <v>0</v>
      </c>
      <c r="U4614">
        <v>0</v>
      </c>
      <c r="V4614">
        <v>0</v>
      </c>
      <c r="W4614">
        <v>0</v>
      </c>
      <c r="X4614">
        <v>0</v>
      </c>
      <c r="Y4614">
        <v>0</v>
      </c>
      <c r="Z4614">
        <v>0</v>
      </c>
      <c r="AA4614">
        <v>0</v>
      </c>
      <c r="AB4614">
        <v>0</v>
      </c>
      <c r="AC4614">
        <v>0</v>
      </c>
      <c r="AD4614">
        <v>0</v>
      </c>
      <c r="AE4614">
        <v>0</v>
      </c>
      <c r="AF4614">
        <v>0</v>
      </c>
    </row>
    <row r="4615" spans="1:32">
      <c r="A4615" t="s">
        <v>10218</v>
      </c>
      <c r="B4615" t="s">
        <v>19</v>
      </c>
      <c r="C4615">
        <v>0</v>
      </c>
      <c r="D4615">
        <v>0</v>
      </c>
      <c r="E4615">
        <v>0</v>
      </c>
      <c r="F4615">
        <v>0</v>
      </c>
      <c r="G4615">
        <v>0</v>
      </c>
      <c r="H4615">
        <v>0</v>
      </c>
      <c r="I4615">
        <v>0</v>
      </c>
      <c r="J4615">
        <v>0</v>
      </c>
      <c r="K4615">
        <v>0</v>
      </c>
      <c r="L4615">
        <v>0</v>
      </c>
      <c r="M4615">
        <v>0</v>
      </c>
      <c r="N4615">
        <v>0</v>
      </c>
      <c r="O4615">
        <v>0</v>
      </c>
      <c r="P4615">
        <v>0</v>
      </c>
      <c r="Q4615">
        <v>0</v>
      </c>
      <c r="R4615">
        <v>0</v>
      </c>
      <c r="S4615">
        <v>0</v>
      </c>
      <c r="T4615">
        <v>0</v>
      </c>
      <c r="U4615">
        <v>0</v>
      </c>
      <c r="V4615">
        <v>0</v>
      </c>
      <c r="W4615">
        <v>0</v>
      </c>
      <c r="X4615">
        <v>0</v>
      </c>
      <c r="Y4615">
        <v>0</v>
      </c>
      <c r="Z4615">
        <v>0</v>
      </c>
      <c r="AA4615">
        <v>0</v>
      </c>
      <c r="AB4615">
        <v>0</v>
      </c>
      <c r="AC4615">
        <v>0</v>
      </c>
      <c r="AD4615">
        <v>0</v>
      </c>
      <c r="AE4615">
        <v>0</v>
      </c>
      <c r="AF4615">
        <v>0</v>
      </c>
    </row>
    <row r="4616" spans="1:32">
      <c r="A4616" t="s">
        <v>10219</v>
      </c>
      <c r="B4616" t="s">
        <v>19</v>
      </c>
      <c r="C4616">
        <v>0</v>
      </c>
      <c r="D4616">
        <v>0</v>
      </c>
      <c r="E4616">
        <v>0</v>
      </c>
      <c r="F4616">
        <v>0</v>
      </c>
      <c r="G4616">
        <v>0</v>
      </c>
      <c r="H4616">
        <v>0</v>
      </c>
      <c r="I4616">
        <v>0</v>
      </c>
      <c r="J4616">
        <v>0</v>
      </c>
      <c r="K4616">
        <v>0</v>
      </c>
      <c r="L4616">
        <v>0</v>
      </c>
      <c r="M4616">
        <v>0</v>
      </c>
      <c r="N4616">
        <v>0</v>
      </c>
      <c r="O4616">
        <v>0</v>
      </c>
      <c r="P4616">
        <v>0</v>
      </c>
      <c r="Q4616">
        <v>0</v>
      </c>
      <c r="R4616">
        <v>0</v>
      </c>
      <c r="S4616">
        <v>0</v>
      </c>
      <c r="T4616">
        <v>0</v>
      </c>
      <c r="U4616">
        <v>0</v>
      </c>
      <c r="V4616">
        <v>0</v>
      </c>
      <c r="W4616">
        <v>0</v>
      </c>
      <c r="X4616">
        <v>0</v>
      </c>
      <c r="Y4616">
        <v>0</v>
      </c>
      <c r="Z4616">
        <v>0</v>
      </c>
      <c r="AA4616">
        <v>0</v>
      </c>
      <c r="AB4616">
        <v>0</v>
      </c>
      <c r="AC4616">
        <v>0</v>
      </c>
      <c r="AD4616">
        <v>0</v>
      </c>
      <c r="AE4616">
        <v>0</v>
      </c>
      <c r="AF4616">
        <v>0</v>
      </c>
    </row>
    <row r="4617" spans="1:32">
      <c r="A4617" t="s">
        <v>10220</v>
      </c>
      <c r="B4617" t="s">
        <v>19</v>
      </c>
      <c r="C4617">
        <v>0</v>
      </c>
      <c r="D4617">
        <v>0</v>
      </c>
      <c r="E4617">
        <v>0</v>
      </c>
      <c r="F4617">
        <v>0</v>
      </c>
      <c r="G4617">
        <v>0</v>
      </c>
      <c r="H4617">
        <v>0</v>
      </c>
      <c r="I4617">
        <v>0</v>
      </c>
      <c r="J4617">
        <v>0</v>
      </c>
      <c r="K4617">
        <v>0</v>
      </c>
      <c r="L4617">
        <v>0</v>
      </c>
      <c r="M4617">
        <v>0</v>
      </c>
      <c r="N4617">
        <v>0</v>
      </c>
      <c r="O4617">
        <v>0</v>
      </c>
      <c r="P4617">
        <v>0</v>
      </c>
      <c r="Q4617">
        <v>0</v>
      </c>
      <c r="R4617">
        <v>0</v>
      </c>
      <c r="S4617">
        <v>0</v>
      </c>
      <c r="T4617">
        <v>0</v>
      </c>
      <c r="U4617">
        <v>0</v>
      </c>
      <c r="V4617">
        <v>0</v>
      </c>
      <c r="W4617">
        <v>0</v>
      </c>
      <c r="X4617">
        <v>0</v>
      </c>
      <c r="Y4617">
        <v>0</v>
      </c>
      <c r="Z4617">
        <v>0</v>
      </c>
      <c r="AA4617">
        <v>0</v>
      </c>
      <c r="AB4617">
        <v>0</v>
      </c>
      <c r="AC4617">
        <v>0</v>
      </c>
      <c r="AD4617">
        <v>0</v>
      </c>
      <c r="AE4617">
        <v>0</v>
      </c>
      <c r="AF4617">
        <v>0</v>
      </c>
    </row>
    <row r="4618" spans="1:32">
      <c r="A4618" t="s">
        <v>10221</v>
      </c>
      <c r="B4618" t="s">
        <v>19</v>
      </c>
      <c r="C4618">
        <v>0</v>
      </c>
      <c r="D4618">
        <v>0</v>
      </c>
      <c r="E4618">
        <v>0</v>
      </c>
      <c r="F4618">
        <v>0</v>
      </c>
      <c r="G4618">
        <v>0</v>
      </c>
      <c r="H4618">
        <v>0</v>
      </c>
      <c r="I4618">
        <v>0</v>
      </c>
      <c r="J4618">
        <v>0</v>
      </c>
      <c r="K4618">
        <v>0</v>
      </c>
      <c r="L4618">
        <v>0</v>
      </c>
      <c r="M4618">
        <v>0</v>
      </c>
      <c r="N4618">
        <v>0</v>
      </c>
      <c r="O4618">
        <v>0</v>
      </c>
      <c r="P4618">
        <v>0</v>
      </c>
      <c r="Q4618">
        <v>0</v>
      </c>
      <c r="R4618">
        <v>0</v>
      </c>
      <c r="S4618">
        <v>0</v>
      </c>
      <c r="T4618">
        <v>0</v>
      </c>
      <c r="U4618">
        <v>0</v>
      </c>
      <c r="V4618">
        <v>0</v>
      </c>
      <c r="W4618">
        <v>0</v>
      </c>
      <c r="X4618">
        <v>0</v>
      </c>
      <c r="Y4618">
        <v>0</v>
      </c>
      <c r="Z4618">
        <v>0</v>
      </c>
      <c r="AA4618">
        <v>0</v>
      </c>
      <c r="AB4618">
        <v>0</v>
      </c>
      <c r="AC4618">
        <v>0</v>
      </c>
      <c r="AD4618">
        <v>0</v>
      </c>
      <c r="AE4618">
        <v>0</v>
      </c>
      <c r="AF4618">
        <v>0</v>
      </c>
    </row>
    <row r="4619" spans="1:32">
      <c r="A4619" t="s">
        <v>10222</v>
      </c>
      <c r="B4619" t="s">
        <v>19</v>
      </c>
      <c r="C4619">
        <v>0</v>
      </c>
      <c r="D4619">
        <v>0</v>
      </c>
      <c r="E4619">
        <v>0</v>
      </c>
      <c r="F4619">
        <v>0</v>
      </c>
      <c r="G4619">
        <v>0</v>
      </c>
      <c r="H4619">
        <v>0</v>
      </c>
      <c r="I4619">
        <v>0</v>
      </c>
      <c r="J4619">
        <v>0</v>
      </c>
      <c r="K4619">
        <v>0</v>
      </c>
      <c r="L4619">
        <v>0</v>
      </c>
      <c r="M4619">
        <v>0</v>
      </c>
      <c r="N4619">
        <v>0</v>
      </c>
      <c r="O4619">
        <v>0</v>
      </c>
      <c r="P4619">
        <v>0</v>
      </c>
      <c r="Q4619">
        <v>0</v>
      </c>
      <c r="R4619">
        <v>0</v>
      </c>
      <c r="S4619">
        <v>0</v>
      </c>
      <c r="T4619">
        <v>0</v>
      </c>
      <c r="U4619">
        <v>0</v>
      </c>
      <c r="V4619">
        <v>0</v>
      </c>
      <c r="W4619">
        <v>0</v>
      </c>
      <c r="X4619">
        <v>0</v>
      </c>
      <c r="Y4619">
        <v>0</v>
      </c>
      <c r="Z4619">
        <v>0</v>
      </c>
      <c r="AA4619">
        <v>0</v>
      </c>
      <c r="AB4619">
        <v>0</v>
      </c>
      <c r="AC4619">
        <v>0</v>
      </c>
      <c r="AD4619">
        <v>0</v>
      </c>
      <c r="AE4619">
        <v>0</v>
      </c>
      <c r="AF4619">
        <v>0</v>
      </c>
    </row>
    <row r="4620" spans="1:32">
      <c r="A4620" t="s">
        <v>10223</v>
      </c>
      <c r="B4620" t="s">
        <v>19</v>
      </c>
      <c r="C4620">
        <v>0</v>
      </c>
      <c r="D4620">
        <v>0</v>
      </c>
      <c r="E4620">
        <v>0</v>
      </c>
      <c r="F4620">
        <v>0</v>
      </c>
      <c r="G4620">
        <v>0</v>
      </c>
      <c r="H4620">
        <v>0</v>
      </c>
      <c r="I4620">
        <v>0</v>
      </c>
      <c r="J4620">
        <v>0</v>
      </c>
      <c r="K4620">
        <v>0</v>
      </c>
      <c r="L4620">
        <v>0</v>
      </c>
      <c r="M4620">
        <v>0</v>
      </c>
      <c r="N4620">
        <v>0</v>
      </c>
      <c r="O4620">
        <v>0</v>
      </c>
      <c r="P4620">
        <v>0</v>
      </c>
      <c r="Q4620">
        <v>0</v>
      </c>
      <c r="R4620">
        <v>0</v>
      </c>
      <c r="S4620">
        <v>0</v>
      </c>
      <c r="T4620">
        <v>0</v>
      </c>
      <c r="U4620">
        <v>0</v>
      </c>
      <c r="V4620">
        <v>0</v>
      </c>
      <c r="W4620">
        <v>0</v>
      </c>
      <c r="X4620">
        <v>0</v>
      </c>
      <c r="Y4620">
        <v>0</v>
      </c>
      <c r="Z4620">
        <v>0</v>
      </c>
      <c r="AA4620">
        <v>0</v>
      </c>
      <c r="AB4620">
        <v>0</v>
      </c>
      <c r="AC4620">
        <v>0</v>
      </c>
      <c r="AD4620">
        <v>0</v>
      </c>
      <c r="AE4620">
        <v>0</v>
      </c>
      <c r="AF4620">
        <v>0</v>
      </c>
    </row>
    <row r="4621" spans="1:32">
      <c r="A4621" t="s">
        <v>10224</v>
      </c>
      <c r="B4621" t="s">
        <v>19</v>
      </c>
      <c r="C4621">
        <v>0</v>
      </c>
      <c r="D4621">
        <v>0</v>
      </c>
      <c r="E4621">
        <v>0</v>
      </c>
      <c r="F4621">
        <v>0</v>
      </c>
      <c r="G4621">
        <v>0</v>
      </c>
      <c r="H4621">
        <v>0</v>
      </c>
      <c r="I4621">
        <v>0</v>
      </c>
      <c r="J4621">
        <v>0</v>
      </c>
      <c r="K4621">
        <v>0</v>
      </c>
      <c r="L4621">
        <v>0</v>
      </c>
      <c r="M4621">
        <v>0</v>
      </c>
      <c r="N4621">
        <v>0</v>
      </c>
      <c r="O4621">
        <v>0</v>
      </c>
      <c r="P4621">
        <v>0</v>
      </c>
      <c r="Q4621">
        <v>0</v>
      </c>
      <c r="R4621">
        <v>0</v>
      </c>
      <c r="S4621">
        <v>0</v>
      </c>
      <c r="T4621">
        <v>0</v>
      </c>
      <c r="U4621">
        <v>0</v>
      </c>
      <c r="V4621">
        <v>0</v>
      </c>
      <c r="W4621">
        <v>0</v>
      </c>
      <c r="X4621">
        <v>0</v>
      </c>
      <c r="Y4621">
        <v>0</v>
      </c>
      <c r="Z4621">
        <v>0</v>
      </c>
      <c r="AA4621">
        <v>0</v>
      </c>
      <c r="AB4621">
        <v>0</v>
      </c>
      <c r="AC4621">
        <v>0</v>
      </c>
      <c r="AD4621">
        <v>0</v>
      </c>
      <c r="AE4621">
        <v>0</v>
      </c>
      <c r="AF4621">
        <v>0</v>
      </c>
    </row>
    <row r="4622" spans="1:32">
      <c r="A4622" t="s">
        <v>10225</v>
      </c>
      <c r="B4622" t="s">
        <v>19</v>
      </c>
      <c r="C4622">
        <v>0</v>
      </c>
      <c r="D4622">
        <v>0</v>
      </c>
      <c r="E4622">
        <v>0</v>
      </c>
      <c r="F4622">
        <v>0</v>
      </c>
      <c r="G4622">
        <v>0</v>
      </c>
      <c r="H4622">
        <v>0</v>
      </c>
      <c r="I4622">
        <v>0</v>
      </c>
      <c r="J4622">
        <v>0</v>
      </c>
      <c r="K4622">
        <v>0</v>
      </c>
      <c r="L4622">
        <v>0</v>
      </c>
      <c r="M4622">
        <v>0</v>
      </c>
      <c r="N4622">
        <v>0</v>
      </c>
      <c r="O4622">
        <v>0</v>
      </c>
      <c r="P4622">
        <v>0</v>
      </c>
      <c r="Q4622">
        <v>0</v>
      </c>
      <c r="R4622">
        <v>0</v>
      </c>
      <c r="S4622">
        <v>0</v>
      </c>
      <c r="T4622">
        <v>0</v>
      </c>
      <c r="U4622">
        <v>0</v>
      </c>
      <c r="V4622">
        <v>0</v>
      </c>
      <c r="W4622">
        <v>0</v>
      </c>
      <c r="X4622">
        <v>0</v>
      </c>
      <c r="Y4622">
        <v>0</v>
      </c>
      <c r="Z4622">
        <v>0</v>
      </c>
      <c r="AA4622">
        <v>0</v>
      </c>
      <c r="AB4622">
        <v>0</v>
      </c>
      <c r="AC4622">
        <v>0</v>
      </c>
      <c r="AD4622">
        <v>0</v>
      </c>
      <c r="AE4622">
        <v>0</v>
      </c>
      <c r="AF4622">
        <v>0</v>
      </c>
    </row>
    <row r="4623" spans="1:32">
      <c r="A4623" t="s">
        <v>10226</v>
      </c>
      <c r="B4623" t="s">
        <v>19</v>
      </c>
      <c r="C4623">
        <v>0</v>
      </c>
      <c r="D4623">
        <v>0</v>
      </c>
      <c r="E4623">
        <v>0</v>
      </c>
      <c r="F4623">
        <v>0</v>
      </c>
      <c r="G4623">
        <v>0</v>
      </c>
      <c r="H4623">
        <v>0</v>
      </c>
      <c r="I4623">
        <v>0</v>
      </c>
      <c r="J4623">
        <v>0</v>
      </c>
      <c r="K4623">
        <v>0</v>
      </c>
      <c r="L4623">
        <v>0</v>
      </c>
      <c r="M4623">
        <v>0</v>
      </c>
      <c r="N4623">
        <v>0</v>
      </c>
      <c r="O4623">
        <v>0</v>
      </c>
      <c r="P4623">
        <v>0</v>
      </c>
      <c r="Q4623">
        <v>0</v>
      </c>
      <c r="R4623">
        <v>0</v>
      </c>
      <c r="S4623">
        <v>0</v>
      </c>
      <c r="T4623">
        <v>0</v>
      </c>
      <c r="U4623">
        <v>0</v>
      </c>
      <c r="V4623">
        <v>0</v>
      </c>
      <c r="W4623">
        <v>0</v>
      </c>
      <c r="X4623">
        <v>0</v>
      </c>
      <c r="Y4623">
        <v>0</v>
      </c>
      <c r="Z4623">
        <v>0</v>
      </c>
      <c r="AA4623">
        <v>0</v>
      </c>
      <c r="AB4623">
        <v>0</v>
      </c>
      <c r="AC4623">
        <v>0</v>
      </c>
      <c r="AD4623">
        <v>0</v>
      </c>
      <c r="AE4623">
        <v>0</v>
      </c>
      <c r="AF4623">
        <v>0</v>
      </c>
    </row>
    <row r="4624" spans="1:32">
      <c r="A4624" t="s">
        <v>10227</v>
      </c>
      <c r="B4624" t="s">
        <v>19</v>
      </c>
      <c r="C4624">
        <v>0</v>
      </c>
      <c r="D4624">
        <v>0</v>
      </c>
      <c r="E4624">
        <v>0</v>
      </c>
      <c r="F4624">
        <v>0</v>
      </c>
      <c r="G4624">
        <v>0</v>
      </c>
      <c r="H4624">
        <v>0</v>
      </c>
      <c r="I4624">
        <v>0</v>
      </c>
      <c r="J4624">
        <v>0</v>
      </c>
      <c r="K4624">
        <v>0</v>
      </c>
      <c r="L4624">
        <v>0</v>
      </c>
      <c r="M4624">
        <v>0</v>
      </c>
      <c r="N4624">
        <v>0</v>
      </c>
      <c r="O4624">
        <v>0</v>
      </c>
      <c r="P4624">
        <v>0</v>
      </c>
      <c r="Q4624">
        <v>0</v>
      </c>
      <c r="R4624">
        <v>0</v>
      </c>
      <c r="S4624">
        <v>0</v>
      </c>
      <c r="T4624">
        <v>0</v>
      </c>
      <c r="U4624">
        <v>0</v>
      </c>
      <c r="V4624">
        <v>0</v>
      </c>
      <c r="W4624">
        <v>0</v>
      </c>
      <c r="X4624">
        <v>0</v>
      </c>
      <c r="Y4624">
        <v>0</v>
      </c>
      <c r="Z4624">
        <v>0</v>
      </c>
      <c r="AA4624">
        <v>0</v>
      </c>
      <c r="AB4624">
        <v>0</v>
      </c>
      <c r="AC4624">
        <v>0</v>
      </c>
      <c r="AD4624">
        <v>0</v>
      </c>
      <c r="AE4624">
        <v>0</v>
      </c>
      <c r="AF4624">
        <v>0</v>
      </c>
    </row>
    <row r="4625" spans="1:32">
      <c r="A4625" t="s">
        <v>10228</v>
      </c>
      <c r="B4625" t="s">
        <v>19</v>
      </c>
      <c r="C4625">
        <v>0</v>
      </c>
      <c r="D4625">
        <v>0</v>
      </c>
      <c r="E4625">
        <v>0</v>
      </c>
      <c r="F4625">
        <v>0</v>
      </c>
      <c r="G4625">
        <v>0</v>
      </c>
      <c r="H4625">
        <v>0</v>
      </c>
      <c r="I4625">
        <v>0</v>
      </c>
      <c r="J4625">
        <v>0</v>
      </c>
      <c r="K4625">
        <v>0</v>
      </c>
      <c r="L4625">
        <v>0</v>
      </c>
      <c r="M4625">
        <v>0</v>
      </c>
      <c r="N4625">
        <v>0</v>
      </c>
      <c r="O4625">
        <v>0</v>
      </c>
      <c r="P4625">
        <v>0</v>
      </c>
      <c r="Q4625">
        <v>0</v>
      </c>
      <c r="R4625">
        <v>0</v>
      </c>
      <c r="S4625">
        <v>0</v>
      </c>
      <c r="T4625">
        <v>0</v>
      </c>
      <c r="U4625">
        <v>0</v>
      </c>
      <c r="V4625">
        <v>0</v>
      </c>
      <c r="W4625">
        <v>0</v>
      </c>
      <c r="X4625">
        <v>0</v>
      </c>
      <c r="Y4625">
        <v>0</v>
      </c>
      <c r="Z4625">
        <v>0</v>
      </c>
      <c r="AA4625">
        <v>0</v>
      </c>
      <c r="AB4625">
        <v>0</v>
      </c>
      <c r="AC4625">
        <v>0</v>
      </c>
      <c r="AD4625">
        <v>0</v>
      </c>
      <c r="AE4625">
        <v>0</v>
      </c>
      <c r="AF4625">
        <v>0</v>
      </c>
    </row>
    <row r="4626" spans="1:32">
      <c r="A4626" t="s">
        <v>10229</v>
      </c>
      <c r="B4626" t="s">
        <v>19</v>
      </c>
      <c r="C4626">
        <v>0</v>
      </c>
      <c r="D4626">
        <v>0</v>
      </c>
      <c r="E4626">
        <v>0</v>
      </c>
      <c r="F4626">
        <v>0</v>
      </c>
      <c r="G4626">
        <v>0</v>
      </c>
      <c r="H4626">
        <v>0</v>
      </c>
      <c r="I4626">
        <v>0</v>
      </c>
      <c r="J4626">
        <v>0</v>
      </c>
      <c r="K4626">
        <v>0</v>
      </c>
      <c r="L4626">
        <v>0</v>
      </c>
      <c r="M4626">
        <v>0</v>
      </c>
      <c r="N4626">
        <v>0</v>
      </c>
      <c r="O4626">
        <v>0</v>
      </c>
      <c r="P4626">
        <v>0</v>
      </c>
      <c r="Q4626">
        <v>0</v>
      </c>
      <c r="R4626">
        <v>0</v>
      </c>
      <c r="S4626">
        <v>0</v>
      </c>
      <c r="T4626">
        <v>0</v>
      </c>
      <c r="U4626">
        <v>0</v>
      </c>
      <c r="V4626">
        <v>0</v>
      </c>
      <c r="W4626">
        <v>0</v>
      </c>
      <c r="X4626">
        <v>0</v>
      </c>
      <c r="Y4626">
        <v>0</v>
      </c>
      <c r="Z4626">
        <v>0</v>
      </c>
      <c r="AA4626">
        <v>0</v>
      </c>
      <c r="AB4626">
        <v>0</v>
      </c>
      <c r="AC4626">
        <v>0</v>
      </c>
      <c r="AD4626">
        <v>0</v>
      </c>
      <c r="AE4626">
        <v>0</v>
      </c>
      <c r="AF4626">
        <v>0</v>
      </c>
    </row>
    <row r="4627" spans="1:32">
      <c r="A4627" t="s">
        <v>10230</v>
      </c>
      <c r="B4627" t="s">
        <v>19</v>
      </c>
      <c r="C4627">
        <v>0</v>
      </c>
      <c r="D4627">
        <v>0</v>
      </c>
      <c r="E4627">
        <v>0</v>
      </c>
      <c r="F4627">
        <v>0</v>
      </c>
      <c r="G4627">
        <v>0</v>
      </c>
      <c r="H4627">
        <v>0</v>
      </c>
      <c r="I4627">
        <v>0</v>
      </c>
      <c r="J4627">
        <v>0</v>
      </c>
      <c r="K4627">
        <v>0</v>
      </c>
      <c r="L4627">
        <v>0</v>
      </c>
      <c r="M4627">
        <v>0</v>
      </c>
      <c r="N4627">
        <v>0</v>
      </c>
      <c r="O4627">
        <v>0</v>
      </c>
      <c r="P4627">
        <v>0</v>
      </c>
      <c r="Q4627">
        <v>0</v>
      </c>
      <c r="R4627">
        <v>0</v>
      </c>
      <c r="S4627">
        <v>0</v>
      </c>
      <c r="T4627">
        <v>0</v>
      </c>
      <c r="U4627">
        <v>0</v>
      </c>
      <c r="V4627">
        <v>0</v>
      </c>
      <c r="W4627">
        <v>0</v>
      </c>
      <c r="X4627">
        <v>0</v>
      </c>
      <c r="Y4627">
        <v>0</v>
      </c>
      <c r="Z4627">
        <v>0</v>
      </c>
      <c r="AA4627">
        <v>0</v>
      </c>
      <c r="AB4627">
        <v>0</v>
      </c>
      <c r="AC4627">
        <v>0</v>
      </c>
      <c r="AD4627">
        <v>0</v>
      </c>
      <c r="AE4627">
        <v>0</v>
      </c>
      <c r="AF4627">
        <v>0</v>
      </c>
    </row>
    <row r="4628" spans="1:32">
      <c r="A4628" t="s">
        <v>10231</v>
      </c>
      <c r="B4628" t="s">
        <v>19</v>
      </c>
      <c r="C4628">
        <v>0</v>
      </c>
      <c r="D4628">
        <v>0</v>
      </c>
      <c r="E4628">
        <v>0</v>
      </c>
      <c r="F4628">
        <v>0</v>
      </c>
      <c r="G4628">
        <v>0</v>
      </c>
      <c r="H4628">
        <v>0</v>
      </c>
      <c r="I4628">
        <v>0</v>
      </c>
      <c r="J4628">
        <v>0</v>
      </c>
      <c r="K4628">
        <v>0</v>
      </c>
      <c r="L4628">
        <v>0</v>
      </c>
      <c r="M4628">
        <v>0</v>
      </c>
      <c r="N4628">
        <v>0</v>
      </c>
      <c r="O4628">
        <v>0</v>
      </c>
      <c r="P4628">
        <v>0</v>
      </c>
      <c r="Q4628">
        <v>0</v>
      </c>
      <c r="R4628">
        <v>0</v>
      </c>
      <c r="S4628">
        <v>0</v>
      </c>
      <c r="T4628">
        <v>0</v>
      </c>
      <c r="U4628">
        <v>0</v>
      </c>
      <c r="V4628">
        <v>0</v>
      </c>
      <c r="W4628">
        <v>0</v>
      </c>
      <c r="X4628">
        <v>0</v>
      </c>
      <c r="Y4628">
        <v>0</v>
      </c>
      <c r="Z4628">
        <v>0</v>
      </c>
      <c r="AA4628">
        <v>0</v>
      </c>
      <c r="AB4628">
        <v>0</v>
      </c>
      <c r="AC4628">
        <v>0</v>
      </c>
      <c r="AD4628">
        <v>0</v>
      </c>
      <c r="AE4628">
        <v>0</v>
      </c>
      <c r="AF4628">
        <v>0</v>
      </c>
    </row>
    <row r="4629" spans="1:32">
      <c r="A4629" t="s">
        <v>10232</v>
      </c>
      <c r="B4629" t="s">
        <v>19</v>
      </c>
      <c r="C4629">
        <v>0</v>
      </c>
      <c r="D4629">
        <v>0</v>
      </c>
      <c r="E4629">
        <v>0</v>
      </c>
      <c r="F4629">
        <v>0</v>
      </c>
      <c r="G4629">
        <v>0</v>
      </c>
      <c r="H4629">
        <v>0</v>
      </c>
      <c r="I4629">
        <v>0</v>
      </c>
      <c r="J4629">
        <v>0</v>
      </c>
      <c r="K4629">
        <v>0</v>
      </c>
      <c r="L4629">
        <v>0</v>
      </c>
      <c r="M4629">
        <v>0</v>
      </c>
      <c r="N4629">
        <v>0</v>
      </c>
      <c r="O4629">
        <v>0</v>
      </c>
      <c r="P4629">
        <v>0</v>
      </c>
      <c r="Q4629">
        <v>0</v>
      </c>
      <c r="R4629">
        <v>0</v>
      </c>
      <c r="S4629">
        <v>0</v>
      </c>
      <c r="T4629">
        <v>0</v>
      </c>
      <c r="U4629">
        <v>0</v>
      </c>
      <c r="V4629">
        <v>0</v>
      </c>
      <c r="W4629">
        <v>0</v>
      </c>
      <c r="X4629">
        <v>0</v>
      </c>
      <c r="Y4629">
        <v>0</v>
      </c>
      <c r="Z4629">
        <v>0</v>
      </c>
      <c r="AA4629">
        <v>0</v>
      </c>
      <c r="AB4629">
        <v>0</v>
      </c>
      <c r="AC4629">
        <v>0</v>
      </c>
      <c r="AD4629">
        <v>0</v>
      </c>
      <c r="AE4629">
        <v>0</v>
      </c>
      <c r="AF4629">
        <v>0</v>
      </c>
    </row>
    <row r="4630" spans="1:32">
      <c r="A4630" t="s">
        <v>10233</v>
      </c>
      <c r="B4630" t="s">
        <v>19</v>
      </c>
      <c r="C4630">
        <v>0</v>
      </c>
      <c r="D4630">
        <v>0</v>
      </c>
      <c r="E4630">
        <v>0</v>
      </c>
      <c r="F4630">
        <v>0</v>
      </c>
      <c r="G4630">
        <v>0</v>
      </c>
      <c r="H4630">
        <v>0</v>
      </c>
      <c r="I4630">
        <v>0</v>
      </c>
      <c r="J4630">
        <v>0</v>
      </c>
      <c r="K4630">
        <v>0</v>
      </c>
      <c r="L4630">
        <v>0</v>
      </c>
      <c r="M4630">
        <v>0</v>
      </c>
      <c r="N4630">
        <v>0</v>
      </c>
      <c r="O4630">
        <v>0</v>
      </c>
      <c r="P4630">
        <v>0</v>
      </c>
      <c r="Q4630">
        <v>0</v>
      </c>
      <c r="R4630">
        <v>0</v>
      </c>
      <c r="S4630">
        <v>0</v>
      </c>
      <c r="T4630">
        <v>0</v>
      </c>
      <c r="U4630">
        <v>0</v>
      </c>
      <c r="V4630">
        <v>0</v>
      </c>
      <c r="W4630">
        <v>0</v>
      </c>
      <c r="X4630">
        <v>0</v>
      </c>
      <c r="Y4630">
        <v>0</v>
      </c>
      <c r="Z4630">
        <v>0</v>
      </c>
      <c r="AA4630">
        <v>0</v>
      </c>
      <c r="AB4630">
        <v>0</v>
      </c>
      <c r="AC4630">
        <v>0</v>
      </c>
      <c r="AD4630">
        <v>0</v>
      </c>
      <c r="AE4630">
        <v>0</v>
      </c>
      <c r="AF4630">
        <v>0</v>
      </c>
    </row>
    <row r="4631" spans="1:32">
      <c r="A4631" t="s">
        <v>10234</v>
      </c>
      <c r="B4631" t="s">
        <v>19</v>
      </c>
      <c r="C4631">
        <v>0</v>
      </c>
      <c r="D4631">
        <v>0</v>
      </c>
      <c r="E4631">
        <v>0</v>
      </c>
      <c r="F4631">
        <v>0</v>
      </c>
      <c r="G4631">
        <v>0</v>
      </c>
      <c r="H4631">
        <v>0</v>
      </c>
      <c r="I4631">
        <v>0</v>
      </c>
      <c r="J4631">
        <v>0</v>
      </c>
      <c r="K4631">
        <v>0</v>
      </c>
      <c r="L4631">
        <v>0</v>
      </c>
      <c r="M4631">
        <v>0</v>
      </c>
      <c r="N4631">
        <v>0</v>
      </c>
      <c r="O4631">
        <v>0</v>
      </c>
      <c r="P4631">
        <v>0</v>
      </c>
      <c r="Q4631">
        <v>0</v>
      </c>
      <c r="R4631">
        <v>0</v>
      </c>
      <c r="S4631">
        <v>0</v>
      </c>
      <c r="T4631">
        <v>0</v>
      </c>
      <c r="U4631">
        <v>0</v>
      </c>
      <c r="V4631">
        <v>0</v>
      </c>
      <c r="W4631">
        <v>0</v>
      </c>
      <c r="X4631">
        <v>0</v>
      </c>
      <c r="Y4631">
        <v>0</v>
      </c>
      <c r="Z4631">
        <v>0</v>
      </c>
      <c r="AA4631">
        <v>0</v>
      </c>
      <c r="AB4631">
        <v>0</v>
      </c>
      <c r="AC4631">
        <v>0</v>
      </c>
      <c r="AD4631">
        <v>0</v>
      </c>
      <c r="AE4631">
        <v>0</v>
      </c>
      <c r="AF4631">
        <v>0</v>
      </c>
    </row>
    <row r="4632" spans="1:32">
      <c r="A4632" t="s">
        <v>10235</v>
      </c>
      <c r="B4632" t="s">
        <v>19</v>
      </c>
      <c r="C4632">
        <v>0</v>
      </c>
      <c r="D4632">
        <v>0</v>
      </c>
      <c r="E4632">
        <v>0</v>
      </c>
      <c r="F4632">
        <v>0</v>
      </c>
      <c r="G4632">
        <v>0</v>
      </c>
      <c r="H4632">
        <v>0</v>
      </c>
      <c r="I4632">
        <v>0</v>
      </c>
      <c r="J4632">
        <v>0</v>
      </c>
      <c r="K4632">
        <v>0</v>
      </c>
      <c r="L4632">
        <v>0</v>
      </c>
      <c r="M4632">
        <v>0</v>
      </c>
      <c r="N4632">
        <v>0</v>
      </c>
      <c r="O4632">
        <v>0</v>
      </c>
      <c r="P4632">
        <v>0</v>
      </c>
      <c r="Q4632">
        <v>0</v>
      </c>
      <c r="R4632">
        <v>0</v>
      </c>
      <c r="S4632">
        <v>0</v>
      </c>
      <c r="T4632">
        <v>0</v>
      </c>
      <c r="U4632">
        <v>0</v>
      </c>
      <c r="V4632">
        <v>0</v>
      </c>
      <c r="W4632">
        <v>0</v>
      </c>
      <c r="X4632">
        <v>0</v>
      </c>
      <c r="Y4632">
        <v>0</v>
      </c>
      <c r="Z4632">
        <v>0</v>
      </c>
      <c r="AA4632">
        <v>0</v>
      </c>
      <c r="AB4632">
        <v>0</v>
      </c>
      <c r="AC4632">
        <v>0</v>
      </c>
      <c r="AD4632">
        <v>0</v>
      </c>
      <c r="AE4632">
        <v>0</v>
      </c>
      <c r="AF4632">
        <v>0</v>
      </c>
    </row>
    <row r="4633" spans="1:32">
      <c r="A4633" t="s">
        <v>10236</v>
      </c>
      <c r="B4633" t="s">
        <v>19</v>
      </c>
      <c r="C4633">
        <v>0</v>
      </c>
      <c r="D4633">
        <v>0</v>
      </c>
      <c r="E4633">
        <v>0</v>
      </c>
      <c r="F4633">
        <v>0</v>
      </c>
      <c r="G4633">
        <v>0</v>
      </c>
      <c r="H4633">
        <v>0</v>
      </c>
      <c r="I4633">
        <v>0</v>
      </c>
      <c r="J4633">
        <v>0</v>
      </c>
      <c r="K4633">
        <v>0</v>
      </c>
      <c r="L4633">
        <v>0</v>
      </c>
      <c r="M4633">
        <v>0</v>
      </c>
      <c r="N4633">
        <v>0</v>
      </c>
      <c r="O4633">
        <v>0</v>
      </c>
      <c r="P4633">
        <v>0</v>
      </c>
      <c r="Q4633">
        <v>0</v>
      </c>
      <c r="R4633">
        <v>0</v>
      </c>
      <c r="S4633">
        <v>0</v>
      </c>
      <c r="T4633">
        <v>0</v>
      </c>
      <c r="U4633">
        <v>0</v>
      </c>
      <c r="V4633">
        <v>0</v>
      </c>
      <c r="W4633">
        <v>0</v>
      </c>
      <c r="X4633">
        <v>0</v>
      </c>
      <c r="Y4633">
        <v>0</v>
      </c>
      <c r="Z4633">
        <v>0</v>
      </c>
      <c r="AA4633">
        <v>0</v>
      </c>
      <c r="AB4633">
        <v>0</v>
      </c>
      <c r="AC4633">
        <v>0</v>
      </c>
      <c r="AD4633">
        <v>0</v>
      </c>
      <c r="AE4633">
        <v>0</v>
      </c>
      <c r="AF4633">
        <v>0</v>
      </c>
    </row>
    <row r="4634" spans="1:32">
      <c r="A4634" t="s">
        <v>10237</v>
      </c>
      <c r="B4634" t="s">
        <v>19</v>
      </c>
      <c r="C4634">
        <v>0</v>
      </c>
      <c r="D4634">
        <v>0</v>
      </c>
      <c r="E4634">
        <v>0</v>
      </c>
      <c r="F4634">
        <v>0</v>
      </c>
      <c r="G4634">
        <v>0</v>
      </c>
      <c r="H4634">
        <v>0</v>
      </c>
      <c r="I4634">
        <v>0</v>
      </c>
      <c r="J4634">
        <v>0</v>
      </c>
      <c r="K4634">
        <v>0</v>
      </c>
      <c r="L4634">
        <v>0</v>
      </c>
      <c r="M4634">
        <v>0</v>
      </c>
      <c r="N4634">
        <v>0</v>
      </c>
      <c r="O4634">
        <v>0</v>
      </c>
      <c r="P4634">
        <v>0</v>
      </c>
      <c r="Q4634">
        <v>0</v>
      </c>
      <c r="R4634">
        <v>0</v>
      </c>
      <c r="S4634">
        <v>0</v>
      </c>
      <c r="T4634">
        <v>0</v>
      </c>
      <c r="U4634">
        <v>0</v>
      </c>
      <c r="V4634">
        <v>0</v>
      </c>
      <c r="W4634">
        <v>0</v>
      </c>
      <c r="X4634">
        <v>0</v>
      </c>
      <c r="Y4634">
        <v>0</v>
      </c>
      <c r="Z4634">
        <v>0</v>
      </c>
      <c r="AA4634">
        <v>0</v>
      </c>
      <c r="AB4634">
        <v>0</v>
      </c>
      <c r="AC4634">
        <v>0</v>
      </c>
      <c r="AD4634">
        <v>0</v>
      </c>
      <c r="AE4634">
        <v>0</v>
      </c>
      <c r="AF4634">
        <v>0</v>
      </c>
    </row>
    <row r="4635" spans="1:32">
      <c r="A4635" t="s">
        <v>10238</v>
      </c>
      <c r="B4635" t="s">
        <v>19</v>
      </c>
      <c r="C4635">
        <v>0</v>
      </c>
      <c r="D4635">
        <v>0</v>
      </c>
      <c r="E4635">
        <v>0</v>
      </c>
      <c r="F4635">
        <v>0</v>
      </c>
      <c r="G4635">
        <v>0</v>
      </c>
      <c r="H4635">
        <v>0</v>
      </c>
      <c r="I4635">
        <v>0</v>
      </c>
      <c r="J4635">
        <v>0</v>
      </c>
      <c r="K4635">
        <v>0</v>
      </c>
      <c r="L4635">
        <v>0</v>
      </c>
      <c r="M4635">
        <v>0</v>
      </c>
      <c r="N4635">
        <v>0</v>
      </c>
      <c r="O4635">
        <v>0</v>
      </c>
      <c r="P4635">
        <v>0</v>
      </c>
      <c r="Q4635">
        <v>0</v>
      </c>
      <c r="R4635">
        <v>0</v>
      </c>
      <c r="S4635">
        <v>0</v>
      </c>
      <c r="T4635">
        <v>0</v>
      </c>
      <c r="U4635">
        <v>0</v>
      </c>
      <c r="V4635">
        <v>0</v>
      </c>
      <c r="W4635">
        <v>0</v>
      </c>
      <c r="X4635">
        <v>0</v>
      </c>
      <c r="Y4635">
        <v>0</v>
      </c>
      <c r="Z4635">
        <v>0</v>
      </c>
      <c r="AA4635">
        <v>0</v>
      </c>
      <c r="AB4635">
        <v>0</v>
      </c>
      <c r="AC4635">
        <v>0</v>
      </c>
      <c r="AD4635">
        <v>0</v>
      </c>
      <c r="AE4635">
        <v>0</v>
      </c>
      <c r="AF4635">
        <v>0</v>
      </c>
    </row>
    <row r="4636" spans="1:32">
      <c r="A4636" t="s">
        <v>10239</v>
      </c>
      <c r="B4636" t="s">
        <v>19</v>
      </c>
      <c r="C4636">
        <v>0</v>
      </c>
      <c r="D4636">
        <v>0</v>
      </c>
      <c r="E4636">
        <v>0</v>
      </c>
      <c r="F4636">
        <v>0</v>
      </c>
      <c r="G4636">
        <v>0</v>
      </c>
      <c r="H4636">
        <v>0</v>
      </c>
      <c r="I4636">
        <v>0</v>
      </c>
      <c r="J4636">
        <v>0</v>
      </c>
      <c r="K4636">
        <v>0</v>
      </c>
      <c r="L4636">
        <v>0</v>
      </c>
      <c r="M4636">
        <v>0</v>
      </c>
      <c r="N4636">
        <v>0</v>
      </c>
      <c r="O4636">
        <v>0</v>
      </c>
      <c r="P4636">
        <v>0</v>
      </c>
      <c r="Q4636">
        <v>0</v>
      </c>
      <c r="R4636">
        <v>0</v>
      </c>
      <c r="S4636">
        <v>0</v>
      </c>
      <c r="T4636">
        <v>0</v>
      </c>
      <c r="U4636">
        <v>0</v>
      </c>
      <c r="V4636">
        <v>0</v>
      </c>
      <c r="W4636">
        <v>0</v>
      </c>
      <c r="X4636">
        <v>0</v>
      </c>
      <c r="Y4636">
        <v>0</v>
      </c>
      <c r="Z4636">
        <v>0</v>
      </c>
      <c r="AA4636">
        <v>0</v>
      </c>
      <c r="AB4636">
        <v>0</v>
      </c>
      <c r="AC4636">
        <v>0</v>
      </c>
      <c r="AD4636">
        <v>0</v>
      </c>
      <c r="AE4636">
        <v>0</v>
      </c>
      <c r="AF4636">
        <v>0</v>
      </c>
    </row>
    <row r="4637" spans="1:32">
      <c r="A4637" t="s">
        <v>10240</v>
      </c>
      <c r="B4637" t="s">
        <v>19</v>
      </c>
      <c r="C4637">
        <v>0</v>
      </c>
      <c r="D4637">
        <v>0</v>
      </c>
      <c r="E4637">
        <v>0</v>
      </c>
      <c r="F4637">
        <v>0</v>
      </c>
      <c r="G4637">
        <v>0</v>
      </c>
      <c r="H4637">
        <v>0</v>
      </c>
      <c r="I4637">
        <v>0</v>
      </c>
      <c r="J4637">
        <v>0</v>
      </c>
      <c r="K4637">
        <v>0</v>
      </c>
      <c r="L4637">
        <v>0</v>
      </c>
      <c r="M4637">
        <v>0</v>
      </c>
      <c r="N4637">
        <v>0</v>
      </c>
      <c r="O4637">
        <v>0</v>
      </c>
      <c r="P4637">
        <v>0</v>
      </c>
      <c r="Q4637">
        <v>0</v>
      </c>
      <c r="R4637">
        <v>0</v>
      </c>
      <c r="S4637">
        <v>0</v>
      </c>
      <c r="T4637">
        <v>0</v>
      </c>
      <c r="U4637">
        <v>0</v>
      </c>
      <c r="V4637">
        <v>0</v>
      </c>
      <c r="W4637">
        <v>0</v>
      </c>
      <c r="X4637">
        <v>0</v>
      </c>
      <c r="Y4637">
        <v>0</v>
      </c>
      <c r="Z4637">
        <v>0</v>
      </c>
      <c r="AA4637">
        <v>0</v>
      </c>
      <c r="AB4637">
        <v>0</v>
      </c>
      <c r="AC4637">
        <v>0</v>
      </c>
      <c r="AD4637">
        <v>0</v>
      </c>
      <c r="AE4637">
        <v>0</v>
      </c>
      <c r="AF4637">
        <v>0</v>
      </c>
    </row>
    <row r="4638" spans="1:32">
      <c r="A4638" t="s">
        <v>10241</v>
      </c>
      <c r="B4638" t="s">
        <v>19</v>
      </c>
      <c r="C4638">
        <v>0</v>
      </c>
      <c r="D4638">
        <v>0</v>
      </c>
      <c r="E4638">
        <v>0</v>
      </c>
      <c r="F4638">
        <v>0</v>
      </c>
      <c r="G4638">
        <v>0</v>
      </c>
      <c r="H4638">
        <v>0</v>
      </c>
      <c r="I4638">
        <v>0</v>
      </c>
      <c r="J4638">
        <v>0</v>
      </c>
      <c r="K4638">
        <v>0</v>
      </c>
      <c r="L4638">
        <v>0</v>
      </c>
      <c r="M4638">
        <v>0</v>
      </c>
      <c r="N4638">
        <v>0</v>
      </c>
      <c r="O4638">
        <v>0</v>
      </c>
      <c r="P4638">
        <v>0</v>
      </c>
      <c r="Q4638">
        <v>0</v>
      </c>
      <c r="R4638">
        <v>0</v>
      </c>
      <c r="S4638">
        <v>0</v>
      </c>
      <c r="T4638">
        <v>0</v>
      </c>
      <c r="U4638">
        <v>0</v>
      </c>
      <c r="V4638">
        <v>0</v>
      </c>
      <c r="W4638">
        <v>0</v>
      </c>
      <c r="X4638">
        <v>0</v>
      </c>
      <c r="Y4638">
        <v>0</v>
      </c>
      <c r="Z4638">
        <v>0</v>
      </c>
      <c r="AA4638">
        <v>0</v>
      </c>
      <c r="AB4638">
        <v>0</v>
      </c>
      <c r="AC4638">
        <v>0</v>
      </c>
      <c r="AD4638">
        <v>0</v>
      </c>
      <c r="AE4638">
        <v>0</v>
      </c>
      <c r="AF4638">
        <v>0</v>
      </c>
    </row>
    <row r="4639" spans="1:32">
      <c r="A4639" t="s">
        <v>10242</v>
      </c>
      <c r="B4639" t="s">
        <v>19</v>
      </c>
      <c r="C4639">
        <v>0</v>
      </c>
      <c r="D4639">
        <v>0</v>
      </c>
      <c r="E4639">
        <v>0</v>
      </c>
      <c r="F4639">
        <v>0</v>
      </c>
      <c r="G4639">
        <v>0</v>
      </c>
      <c r="H4639">
        <v>0</v>
      </c>
      <c r="I4639">
        <v>0</v>
      </c>
      <c r="J4639">
        <v>0</v>
      </c>
      <c r="K4639">
        <v>0</v>
      </c>
      <c r="L4639">
        <v>0</v>
      </c>
      <c r="M4639">
        <v>0</v>
      </c>
      <c r="N4639">
        <v>0</v>
      </c>
      <c r="O4639">
        <v>0</v>
      </c>
      <c r="P4639">
        <v>0</v>
      </c>
      <c r="Q4639">
        <v>0</v>
      </c>
      <c r="R4639">
        <v>0</v>
      </c>
      <c r="S4639">
        <v>0</v>
      </c>
      <c r="T4639">
        <v>0</v>
      </c>
      <c r="U4639">
        <v>0</v>
      </c>
      <c r="V4639">
        <v>0</v>
      </c>
      <c r="W4639">
        <v>0</v>
      </c>
      <c r="X4639">
        <v>0</v>
      </c>
      <c r="Y4639">
        <v>0</v>
      </c>
      <c r="Z4639">
        <v>0</v>
      </c>
      <c r="AA4639">
        <v>0</v>
      </c>
      <c r="AB4639">
        <v>0</v>
      </c>
      <c r="AC4639">
        <v>0</v>
      </c>
      <c r="AD4639">
        <v>0</v>
      </c>
      <c r="AE4639">
        <v>0</v>
      </c>
      <c r="AF4639">
        <v>0</v>
      </c>
    </row>
    <row r="4640" spans="1:32">
      <c r="A4640" t="s">
        <v>10243</v>
      </c>
      <c r="B4640" t="s">
        <v>19</v>
      </c>
      <c r="C4640">
        <v>0</v>
      </c>
      <c r="D4640">
        <v>0</v>
      </c>
      <c r="E4640">
        <v>0</v>
      </c>
      <c r="F4640">
        <v>0</v>
      </c>
      <c r="G4640">
        <v>0</v>
      </c>
      <c r="H4640">
        <v>0</v>
      </c>
      <c r="I4640">
        <v>0</v>
      </c>
      <c r="J4640">
        <v>0</v>
      </c>
      <c r="K4640">
        <v>0</v>
      </c>
      <c r="L4640">
        <v>0</v>
      </c>
      <c r="M4640">
        <v>0</v>
      </c>
      <c r="N4640">
        <v>0</v>
      </c>
      <c r="O4640">
        <v>0</v>
      </c>
      <c r="P4640">
        <v>0</v>
      </c>
      <c r="Q4640">
        <v>0</v>
      </c>
      <c r="R4640">
        <v>0</v>
      </c>
      <c r="S4640">
        <v>0</v>
      </c>
      <c r="T4640">
        <v>0</v>
      </c>
      <c r="U4640">
        <v>0</v>
      </c>
      <c r="V4640">
        <v>0</v>
      </c>
      <c r="W4640">
        <v>0</v>
      </c>
      <c r="X4640">
        <v>0</v>
      </c>
      <c r="Y4640">
        <v>0</v>
      </c>
      <c r="Z4640">
        <v>0</v>
      </c>
      <c r="AA4640">
        <v>0</v>
      </c>
      <c r="AB4640">
        <v>0</v>
      </c>
      <c r="AC4640">
        <v>0</v>
      </c>
      <c r="AD4640">
        <v>0</v>
      </c>
      <c r="AE4640">
        <v>0</v>
      </c>
      <c r="AF4640">
        <v>0</v>
      </c>
    </row>
    <row r="4641" spans="1:32">
      <c r="A4641" t="s">
        <v>10244</v>
      </c>
      <c r="B4641" t="s">
        <v>19</v>
      </c>
      <c r="C4641">
        <v>0</v>
      </c>
      <c r="D4641">
        <v>0</v>
      </c>
      <c r="E4641">
        <v>0</v>
      </c>
      <c r="F4641">
        <v>0</v>
      </c>
      <c r="G4641">
        <v>0</v>
      </c>
      <c r="H4641">
        <v>0</v>
      </c>
      <c r="I4641">
        <v>0</v>
      </c>
      <c r="J4641">
        <v>0</v>
      </c>
      <c r="K4641">
        <v>0</v>
      </c>
      <c r="L4641">
        <v>0</v>
      </c>
      <c r="M4641">
        <v>0</v>
      </c>
      <c r="N4641">
        <v>0</v>
      </c>
      <c r="O4641">
        <v>0</v>
      </c>
      <c r="P4641">
        <v>0</v>
      </c>
      <c r="Q4641">
        <v>0</v>
      </c>
      <c r="R4641">
        <v>0</v>
      </c>
      <c r="S4641">
        <v>0</v>
      </c>
      <c r="T4641">
        <v>0</v>
      </c>
      <c r="U4641">
        <v>0</v>
      </c>
      <c r="V4641">
        <v>0</v>
      </c>
      <c r="W4641">
        <v>0</v>
      </c>
      <c r="X4641">
        <v>0</v>
      </c>
      <c r="Y4641">
        <v>0</v>
      </c>
      <c r="Z4641">
        <v>0</v>
      </c>
      <c r="AA4641">
        <v>0</v>
      </c>
      <c r="AB4641">
        <v>0</v>
      </c>
      <c r="AC4641">
        <v>0</v>
      </c>
      <c r="AD4641">
        <v>0</v>
      </c>
      <c r="AE4641">
        <v>0</v>
      </c>
      <c r="AF4641">
        <v>0</v>
      </c>
    </row>
    <row r="4642" spans="1:32">
      <c r="A4642" t="s">
        <v>10245</v>
      </c>
      <c r="B4642" t="s">
        <v>19</v>
      </c>
      <c r="C4642">
        <v>0</v>
      </c>
      <c r="D4642">
        <v>0</v>
      </c>
      <c r="E4642">
        <v>0</v>
      </c>
      <c r="F4642">
        <v>0</v>
      </c>
      <c r="G4642">
        <v>0</v>
      </c>
      <c r="H4642">
        <v>0</v>
      </c>
      <c r="I4642">
        <v>0</v>
      </c>
      <c r="J4642">
        <v>0</v>
      </c>
      <c r="K4642">
        <v>0</v>
      </c>
      <c r="L4642">
        <v>0</v>
      </c>
      <c r="M4642">
        <v>0</v>
      </c>
      <c r="N4642">
        <v>0</v>
      </c>
      <c r="O4642">
        <v>0</v>
      </c>
      <c r="P4642">
        <v>0</v>
      </c>
      <c r="Q4642">
        <v>0</v>
      </c>
      <c r="R4642">
        <v>0</v>
      </c>
      <c r="S4642">
        <v>0</v>
      </c>
      <c r="T4642">
        <v>0</v>
      </c>
      <c r="U4642">
        <v>0</v>
      </c>
      <c r="V4642">
        <v>0</v>
      </c>
      <c r="W4642">
        <v>0</v>
      </c>
      <c r="X4642">
        <v>0</v>
      </c>
      <c r="Y4642">
        <v>0</v>
      </c>
      <c r="Z4642">
        <v>0</v>
      </c>
      <c r="AA4642">
        <v>0</v>
      </c>
      <c r="AB4642">
        <v>0</v>
      </c>
      <c r="AC4642">
        <v>0</v>
      </c>
      <c r="AD4642">
        <v>0</v>
      </c>
      <c r="AE4642">
        <v>0</v>
      </c>
      <c r="AF4642">
        <v>0</v>
      </c>
    </row>
    <row r="4643" spans="1:32">
      <c r="A4643" t="s">
        <v>10246</v>
      </c>
      <c r="B4643" t="s">
        <v>19</v>
      </c>
      <c r="C4643">
        <v>0</v>
      </c>
      <c r="D4643">
        <v>0</v>
      </c>
      <c r="E4643">
        <v>0</v>
      </c>
      <c r="F4643">
        <v>0</v>
      </c>
      <c r="G4643">
        <v>0</v>
      </c>
      <c r="H4643">
        <v>0</v>
      </c>
      <c r="I4643">
        <v>0</v>
      </c>
      <c r="J4643">
        <v>0</v>
      </c>
      <c r="K4643">
        <v>0</v>
      </c>
      <c r="L4643">
        <v>0</v>
      </c>
      <c r="M4643">
        <v>0</v>
      </c>
      <c r="N4643">
        <v>0</v>
      </c>
      <c r="O4643">
        <v>0</v>
      </c>
      <c r="P4643">
        <v>0</v>
      </c>
      <c r="Q4643">
        <v>0</v>
      </c>
      <c r="R4643">
        <v>0</v>
      </c>
      <c r="S4643">
        <v>0</v>
      </c>
      <c r="T4643">
        <v>0</v>
      </c>
      <c r="U4643">
        <v>0</v>
      </c>
      <c r="V4643">
        <v>0</v>
      </c>
      <c r="W4643">
        <v>0</v>
      </c>
      <c r="X4643">
        <v>0</v>
      </c>
      <c r="Y4643">
        <v>0</v>
      </c>
      <c r="Z4643">
        <v>0</v>
      </c>
      <c r="AA4643">
        <v>0</v>
      </c>
      <c r="AB4643">
        <v>0</v>
      </c>
      <c r="AC4643">
        <v>0</v>
      </c>
      <c r="AD4643">
        <v>0</v>
      </c>
      <c r="AE4643">
        <v>0</v>
      </c>
      <c r="AF4643">
        <v>0</v>
      </c>
    </row>
    <row r="4644" spans="1:32">
      <c r="A4644" t="s">
        <v>10247</v>
      </c>
      <c r="B4644" t="s">
        <v>19</v>
      </c>
      <c r="C4644">
        <v>0</v>
      </c>
      <c r="D4644">
        <v>0</v>
      </c>
      <c r="E4644">
        <v>0</v>
      </c>
      <c r="F4644">
        <v>0</v>
      </c>
      <c r="G4644">
        <v>0</v>
      </c>
      <c r="H4644">
        <v>0</v>
      </c>
      <c r="I4644">
        <v>0</v>
      </c>
      <c r="J4644">
        <v>0</v>
      </c>
      <c r="K4644">
        <v>0</v>
      </c>
      <c r="L4644">
        <v>0</v>
      </c>
      <c r="M4644">
        <v>0</v>
      </c>
      <c r="N4644">
        <v>0</v>
      </c>
      <c r="O4644">
        <v>0</v>
      </c>
      <c r="P4644">
        <v>0</v>
      </c>
      <c r="Q4644">
        <v>0</v>
      </c>
      <c r="R4644">
        <v>0</v>
      </c>
      <c r="S4644">
        <v>0</v>
      </c>
      <c r="T4644">
        <v>0</v>
      </c>
      <c r="U4644">
        <v>0</v>
      </c>
      <c r="V4644">
        <v>0</v>
      </c>
      <c r="W4644">
        <v>0</v>
      </c>
      <c r="X4644">
        <v>0</v>
      </c>
      <c r="Y4644">
        <v>0</v>
      </c>
      <c r="Z4644">
        <v>0</v>
      </c>
      <c r="AA4644">
        <v>0</v>
      </c>
      <c r="AB4644">
        <v>0</v>
      </c>
      <c r="AC4644">
        <v>0</v>
      </c>
      <c r="AD4644">
        <v>0</v>
      </c>
      <c r="AE4644">
        <v>0</v>
      </c>
      <c r="AF4644">
        <v>0</v>
      </c>
    </row>
    <row r="4645" spans="1:32">
      <c r="A4645" t="s">
        <v>10248</v>
      </c>
      <c r="B4645" t="s">
        <v>19</v>
      </c>
      <c r="C4645">
        <v>0</v>
      </c>
      <c r="D4645">
        <v>0</v>
      </c>
      <c r="E4645">
        <v>0</v>
      </c>
      <c r="F4645">
        <v>0</v>
      </c>
      <c r="G4645">
        <v>0</v>
      </c>
      <c r="H4645">
        <v>0</v>
      </c>
      <c r="I4645">
        <v>0</v>
      </c>
      <c r="J4645">
        <v>0</v>
      </c>
      <c r="K4645">
        <v>0</v>
      </c>
      <c r="L4645">
        <v>0</v>
      </c>
      <c r="M4645">
        <v>0</v>
      </c>
      <c r="N4645">
        <v>0</v>
      </c>
      <c r="O4645">
        <v>0</v>
      </c>
      <c r="P4645">
        <v>0</v>
      </c>
      <c r="Q4645">
        <v>0</v>
      </c>
      <c r="R4645">
        <v>0</v>
      </c>
      <c r="S4645">
        <v>0</v>
      </c>
      <c r="T4645">
        <v>0</v>
      </c>
      <c r="U4645">
        <v>0</v>
      </c>
      <c r="V4645">
        <v>0</v>
      </c>
      <c r="W4645">
        <v>0</v>
      </c>
      <c r="X4645">
        <v>0</v>
      </c>
      <c r="Y4645">
        <v>0</v>
      </c>
      <c r="Z4645">
        <v>0</v>
      </c>
      <c r="AA4645">
        <v>0</v>
      </c>
      <c r="AB4645">
        <v>0</v>
      </c>
      <c r="AC4645">
        <v>0</v>
      </c>
      <c r="AD4645">
        <v>0</v>
      </c>
      <c r="AE4645">
        <v>0</v>
      </c>
      <c r="AF4645">
        <v>0</v>
      </c>
    </row>
    <row r="4646" spans="1:32">
      <c r="A4646" t="s">
        <v>10249</v>
      </c>
      <c r="B4646" t="s">
        <v>19</v>
      </c>
      <c r="C4646" s="2">
        <v>25315400000</v>
      </c>
      <c r="D4646" s="2">
        <v>26378600000</v>
      </c>
      <c r="E4646" s="2">
        <v>24756100000</v>
      </c>
      <c r="F4646" s="2">
        <v>88502400000</v>
      </c>
      <c r="G4646" s="2">
        <v>85122100000</v>
      </c>
      <c r="H4646" s="2">
        <v>82233500000</v>
      </c>
      <c r="I4646" s="2">
        <v>80819900000</v>
      </c>
      <c r="J4646" s="2">
        <v>80143800000</v>
      </c>
      <c r="K4646" s="2">
        <v>80143800000</v>
      </c>
      <c r="L4646" s="2">
        <v>80143800000</v>
      </c>
      <c r="M4646" s="2">
        <v>80143800000</v>
      </c>
      <c r="N4646" s="2">
        <v>80389700000</v>
      </c>
      <c r="O4646" s="2">
        <v>80942800000</v>
      </c>
      <c r="P4646" s="2">
        <v>81373000000</v>
      </c>
      <c r="Q4646" s="2">
        <v>81926200000</v>
      </c>
      <c r="R4646" s="2">
        <v>82294900000</v>
      </c>
      <c r="S4646" s="2">
        <v>82786600000</v>
      </c>
      <c r="T4646" s="2">
        <v>83462700000</v>
      </c>
      <c r="U4646" s="2">
        <v>83892900000</v>
      </c>
      <c r="V4646" s="2">
        <v>84753300000</v>
      </c>
      <c r="W4646" s="2">
        <v>85552300000</v>
      </c>
      <c r="X4646" s="2">
        <v>86351300000</v>
      </c>
      <c r="Y4646" s="2">
        <v>86965900000</v>
      </c>
      <c r="Z4646" s="2">
        <v>87703400000</v>
      </c>
      <c r="AA4646" s="2">
        <v>88379500000</v>
      </c>
      <c r="AB4646" s="2">
        <v>88994100000</v>
      </c>
      <c r="AC4646" s="2">
        <v>89793100000</v>
      </c>
      <c r="AD4646" s="2">
        <v>90407700000</v>
      </c>
      <c r="AE4646" s="2">
        <v>90899300000</v>
      </c>
      <c r="AF4646" s="2">
        <v>91821200000</v>
      </c>
    </row>
    <row r="4647" spans="1:32">
      <c r="A4647" t="s">
        <v>10250</v>
      </c>
      <c r="B4647" t="s">
        <v>19</v>
      </c>
      <c r="C4647" s="2">
        <v>19061900</v>
      </c>
      <c r="D4647" s="2">
        <v>19862500</v>
      </c>
      <c r="E4647" s="2">
        <v>18640800</v>
      </c>
      <c r="F4647" s="2">
        <v>66640300</v>
      </c>
      <c r="G4647" s="2">
        <v>64095000</v>
      </c>
      <c r="H4647" s="2">
        <v>61920000</v>
      </c>
      <c r="I4647" s="2">
        <v>60855600</v>
      </c>
      <c r="J4647" s="2">
        <v>60346500</v>
      </c>
      <c r="K4647" s="2">
        <v>60346500</v>
      </c>
      <c r="L4647" s="2">
        <v>60346500</v>
      </c>
      <c r="M4647" s="2">
        <v>60346500</v>
      </c>
      <c r="N4647" s="2">
        <v>60531600</v>
      </c>
      <c r="O4647" s="2">
        <v>60948100</v>
      </c>
      <c r="P4647" s="2">
        <v>61272100</v>
      </c>
      <c r="Q4647" s="2">
        <v>61688600</v>
      </c>
      <c r="R4647" s="2">
        <v>61966200</v>
      </c>
      <c r="S4647" s="2">
        <v>62336500</v>
      </c>
      <c r="T4647" s="2">
        <v>62845500</v>
      </c>
      <c r="U4647" s="2">
        <v>63169500</v>
      </c>
      <c r="V4647" s="2">
        <v>63817400</v>
      </c>
      <c r="W4647" s="2">
        <v>64419000</v>
      </c>
      <c r="X4647" s="2">
        <v>65020600</v>
      </c>
      <c r="Y4647" s="2">
        <v>65483400</v>
      </c>
      <c r="Z4647" s="2">
        <v>66038700</v>
      </c>
      <c r="AA4647" s="2">
        <v>66547800</v>
      </c>
      <c r="AB4647" s="2">
        <v>67010500</v>
      </c>
      <c r="AC4647" s="2">
        <v>67612200</v>
      </c>
      <c r="AD4647" s="2">
        <v>68074900</v>
      </c>
      <c r="AE4647" s="2">
        <v>68445200</v>
      </c>
      <c r="AF4647" s="2">
        <v>69139300</v>
      </c>
    </row>
    <row r="4648" spans="1:32">
      <c r="A4648" t="s">
        <v>10251</v>
      </c>
      <c r="B4648" t="s">
        <v>19</v>
      </c>
      <c r="C4648" s="2">
        <v>321518000</v>
      </c>
      <c r="D4648" s="2">
        <v>335022000</v>
      </c>
      <c r="E4648" s="2">
        <v>314414000</v>
      </c>
      <c r="F4648" s="2">
        <v>1124020000</v>
      </c>
      <c r="G4648" s="2">
        <v>1081090000</v>
      </c>
      <c r="H4648" s="2">
        <v>1044410000</v>
      </c>
      <c r="I4648" s="2">
        <v>1026450000</v>
      </c>
      <c r="J4648" s="2">
        <v>1017870000</v>
      </c>
      <c r="K4648" s="2">
        <v>1017870000</v>
      </c>
      <c r="L4648" s="2">
        <v>1017870000</v>
      </c>
      <c r="M4648" s="2">
        <v>1017870000</v>
      </c>
      <c r="N4648" s="2">
        <v>1020990000</v>
      </c>
      <c r="O4648" s="2">
        <v>1028010000</v>
      </c>
      <c r="P4648" s="2">
        <v>1033480000</v>
      </c>
      <c r="Q4648" s="2">
        <v>1040500000</v>
      </c>
      <c r="R4648" s="2">
        <v>1045190000</v>
      </c>
      <c r="S4648" s="2">
        <v>1051430000</v>
      </c>
      <c r="T4648" s="2">
        <v>1060020000</v>
      </c>
      <c r="U4648" s="2">
        <v>1065480000</v>
      </c>
      <c r="V4648" s="2">
        <v>1076410000</v>
      </c>
      <c r="W4648" s="2">
        <v>1086560000</v>
      </c>
      <c r="X4648" s="2">
        <v>1096700000</v>
      </c>
      <c r="Y4648" s="2">
        <v>1104510000</v>
      </c>
      <c r="Z4648" s="2">
        <v>1113880000</v>
      </c>
      <c r="AA4648" s="2">
        <v>1122460000</v>
      </c>
      <c r="AB4648" s="2">
        <v>1130270000</v>
      </c>
      <c r="AC4648" s="2">
        <v>1140420000</v>
      </c>
      <c r="AD4648" s="2">
        <v>1148220000</v>
      </c>
      <c r="AE4648" s="2">
        <v>1154470000</v>
      </c>
      <c r="AF4648" s="2">
        <v>1166170000</v>
      </c>
    </row>
    <row r="4649" spans="1:32">
      <c r="A4649" t="s">
        <v>10252</v>
      </c>
      <c r="B4649" t="s">
        <v>19</v>
      </c>
      <c r="C4649" s="2">
        <v>208826000</v>
      </c>
      <c r="D4649" s="2">
        <v>217597000</v>
      </c>
      <c r="E4649" s="2">
        <v>204213000</v>
      </c>
      <c r="F4649" s="2">
        <v>730056000</v>
      </c>
      <c r="G4649" s="2">
        <v>702171000</v>
      </c>
      <c r="H4649" s="2">
        <v>678343000</v>
      </c>
      <c r="I4649" s="2">
        <v>666683000</v>
      </c>
      <c r="J4649" s="2">
        <v>661106000</v>
      </c>
      <c r="K4649" s="2">
        <v>661106000</v>
      </c>
      <c r="L4649" s="2">
        <v>661106000</v>
      </c>
      <c r="M4649" s="2">
        <v>661106000</v>
      </c>
      <c r="N4649" s="2">
        <v>663134000</v>
      </c>
      <c r="O4649" s="2">
        <v>667697000</v>
      </c>
      <c r="P4649" s="2">
        <v>671245000</v>
      </c>
      <c r="Q4649" s="2">
        <v>675808000</v>
      </c>
      <c r="R4649" s="2">
        <v>678850000</v>
      </c>
      <c r="S4649" s="2">
        <v>682906000</v>
      </c>
      <c r="T4649" s="2">
        <v>688483000</v>
      </c>
      <c r="U4649" s="2">
        <v>692032000</v>
      </c>
      <c r="V4649" s="2">
        <v>699130000</v>
      </c>
      <c r="W4649" s="2">
        <v>705720000</v>
      </c>
      <c r="X4649" s="2">
        <v>712311000</v>
      </c>
      <c r="Y4649" s="2">
        <v>717381000</v>
      </c>
      <c r="Z4649" s="2">
        <v>723465000</v>
      </c>
      <c r="AA4649" s="2">
        <v>729042000</v>
      </c>
      <c r="AB4649" s="2">
        <v>734111000</v>
      </c>
      <c r="AC4649" s="2">
        <v>740702000</v>
      </c>
      <c r="AD4649" s="2">
        <v>745772000</v>
      </c>
      <c r="AE4649" s="2">
        <v>749828000</v>
      </c>
      <c r="AF4649" s="2">
        <v>757433000</v>
      </c>
    </row>
    <row r="4650" spans="1:32">
      <c r="A4650" t="s">
        <v>10253</v>
      </c>
      <c r="B4650" t="s">
        <v>19</v>
      </c>
      <c r="C4650" s="2">
        <v>38606600</v>
      </c>
      <c r="D4650" s="2">
        <v>40228100</v>
      </c>
      <c r="E4650" s="2">
        <v>37753600</v>
      </c>
      <c r="F4650" s="2">
        <v>134968000</v>
      </c>
      <c r="G4650" s="2">
        <v>129813000</v>
      </c>
      <c r="H4650" s="2">
        <v>125408000</v>
      </c>
      <c r="I4650" s="2">
        <v>123252000</v>
      </c>
      <c r="J4650" s="2">
        <v>122221000</v>
      </c>
      <c r="K4650" s="2">
        <v>122221000</v>
      </c>
      <c r="L4650" s="2">
        <v>122221000</v>
      </c>
      <c r="M4650" s="2">
        <v>122221000</v>
      </c>
      <c r="N4650" s="2">
        <v>122596000</v>
      </c>
      <c r="O4650" s="2">
        <v>123440000</v>
      </c>
      <c r="P4650" s="2">
        <v>124096000</v>
      </c>
      <c r="Q4650" s="2">
        <v>124939000</v>
      </c>
      <c r="R4650" s="2">
        <v>125502000</v>
      </c>
      <c r="S4650" s="2">
        <v>126252000</v>
      </c>
      <c r="T4650" s="2">
        <v>127283000</v>
      </c>
      <c r="U4650" s="2">
        <v>127939000</v>
      </c>
      <c r="V4650" s="2">
        <v>129251000</v>
      </c>
      <c r="W4650" s="2">
        <v>130469000</v>
      </c>
      <c r="X4650" s="2">
        <v>131688000</v>
      </c>
      <c r="Y4650" s="2">
        <v>132625000</v>
      </c>
      <c r="Z4650" s="2">
        <v>133750000</v>
      </c>
      <c r="AA4650" s="2">
        <v>134781000</v>
      </c>
      <c r="AB4650" s="2">
        <v>135718000</v>
      </c>
      <c r="AC4650" s="2">
        <v>136937000</v>
      </c>
      <c r="AD4650" s="2">
        <v>137874000</v>
      </c>
      <c r="AE4650" s="2">
        <v>138624000</v>
      </c>
      <c r="AF4650" s="2">
        <v>140030000</v>
      </c>
    </row>
    <row r="4651" spans="1:32">
      <c r="A4651" t="s">
        <v>10254</v>
      </c>
      <c r="B4651" t="s">
        <v>19</v>
      </c>
      <c r="C4651" s="2">
        <v>33828900</v>
      </c>
      <c r="D4651" s="2">
        <v>35249800</v>
      </c>
      <c r="E4651" s="2">
        <v>33081600</v>
      </c>
      <c r="F4651" s="2">
        <v>118266000</v>
      </c>
      <c r="G4651" s="2">
        <v>113749000</v>
      </c>
      <c r="H4651" s="2">
        <v>109889000</v>
      </c>
      <c r="I4651" s="2">
        <v>108000000</v>
      </c>
      <c r="J4651" s="2">
        <v>107096000</v>
      </c>
      <c r="K4651" s="2">
        <v>107096000</v>
      </c>
      <c r="L4651" s="2">
        <v>107096000</v>
      </c>
      <c r="M4651" s="2">
        <v>107096000</v>
      </c>
      <c r="N4651" s="2">
        <v>107425000</v>
      </c>
      <c r="O4651" s="2">
        <v>108164000</v>
      </c>
      <c r="P4651" s="2">
        <v>108739000</v>
      </c>
      <c r="Q4651" s="2">
        <v>109478000</v>
      </c>
      <c r="R4651" s="2">
        <v>109971000</v>
      </c>
      <c r="S4651" s="2">
        <v>110628000</v>
      </c>
      <c r="T4651" s="2">
        <v>111531000</v>
      </c>
      <c r="U4651" s="2">
        <v>112106000</v>
      </c>
      <c r="V4651" s="2">
        <v>113256000</v>
      </c>
      <c r="W4651" s="2">
        <v>114324000</v>
      </c>
      <c r="X4651" s="2">
        <v>115391000</v>
      </c>
      <c r="Y4651" s="2">
        <v>116213000</v>
      </c>
      <c r="Z4651" s="2">
        <v>117198000</v>
      </c>
      <c r="AA4651" s="2">
        <v>118102000</v>
      </c>
      <c r="AB4651" s="2">
        <v>118923000</v>
      </c>
      <c r="AC4651" s="2">
        <v>119990000</v>
      </c>
      <c r="AD4651" s="2">
        <v>120812000</v>
      </c>
      <c r="AE4651" s="2">
        <v>121469000</v>
      </c>
      <c r="AF4651" s="2">
        <v>122701000</v>
      </c>
    </row>
    <row r="4652" spans="1:32">
      <c r="A4652" t="s">
        <v>10255</v>
      </c>
      <c r="B4652" t="s">
        <v>19</v>
      </c>
      <c r="C4652" s="2">
        <v>143235000</v>
      </c>
      <c r="D4652" s="2">
        <v>149250000</v>
      </c>
      <c r="E4652" s="2">
        <v>140070000</v>
      </c>
      <c r="F4652" s="2">
        <v>500747000</v>
      </c>
      <c r="G4652" s="2">
        <v>481621000</v>
      </c>
      <c r="H4652" s="2">
        <v>465277000</v>
      </c>
      <c r="I4652" s="2">
        <v>457279000</v>
      </c>
      <c r="J4652" s="2">
        <v>453454000</v>
      </c>
      <c r="K4652" s="2">
        <v>453454000</v>
      </c>
      <c r="L4652" s="2">
        <v>453454000</v>
      </c>
      <c r="M4652" s="2">
        <v>453454000</v>
      </c>
      <c r="N4652" s="2">
        <v>454845000</v>
      </c>
      <c r="O4652" s="2">
        <v>457975000</v>
      </c>
      <c r="P4652" s="2">
        <v>460409000</v>
      </c>
      <c r="Q4652" s="2">
        <v>463539000</v>
      </c>
      <c r="R4652" s="2">
        <v>465625000</v>
      </c>
      <c r="S4652" s="2">
        <v>468407000</v>
      </c>
      <c r="T4652" s="2">
        <v>472232000</v>
      </c>
      <c r="U4652" s="2">
        <v>474666000</v>
      </c>
      <c r="V4652" s="2">
        <v>479535000</v>
      </c>
      <c r="W4652" s="2">
        <v>484055000</v>
      </c>
      <c r="X4652" s="2">
        <v>488576000</v>
      </c>
      <c r="Y4652" s="2">
        <v>492054000</v>
      </c>
      <c r="Z4652" s="2">
        <v>496226000</v>
      </c>
      <c r="AA4652" s="2">
        <v>500052000</v>
      </c>
      <c r="AB4652" s="2">
        <v>503529000</v>
      </c>
      <c r="AC4652" s="2">
        <v>508050000</v>
      </c>
      <c r="AD4652" s="2">
        <v>511527000</v>
      </c>
      <c r="AE4652" s="2">
        <v>514309000</v>
      </c>
      <c r="AF4652" s="2">
        <v>519525000</v>
      </c>
    </row>
    <row r="4653" spans="1:32">
      <c r="A4653" t="s">
        <v>10256</v>
      </c>
      <c r="B4653" t="s">
        <v>19</v>
      </c>
      <c r="C4653" s="2">
        <v>2619270</v>
      </c>
      <c r="D4653" s="2">
        <v>2729280</v>
      </c>
      <c r="E4653" s="2">
        <v>2561410</v>
      </c>
      <c r="F4653" s="2">
        <v>9156960</v>
      </c>
      <c r="G4653" s="2">
        <v>8807210</v>
      </c>
      <c r="H4653" s="2">
        <v>8508340</v>
      </c>
      <c r="I4653" s="2">
        <v>8362080</v>
      </c>
      <c r="J4653" s="2">
        <v>8292140</v>
      </c>
      <c r="K4653" s="2">
        <v>8292140</v>
      </c>
      <c r="L4653" s="2">
        <v>8292140</v>
      </c>
      <c r="M4653" s="2">
        <v>8292140</v>
      </c>
      <c r="N4653" s="2">
        <v>8317570</v>
      </c>
      <c r="O4653" s="2">
        <v>8374800</v>
      </c>
      <c r="P4653" s="2">
        <v>8419320</v>
      </c>
      <c r="Q4653" s="2">
        <v>8476550</v>
      </c>
      <c r="R4653" s="2">
        <v>8514700</v>
      </c>
      <c r="S4653" s="2">
        <v>8565570</v>
      </c>
      <c r="T4653" s="2">
        <v>8635520</v>
      </c>
      <c r="U4653" s="2">
        <v>8680030</v>
      </c>
      <c r="V4653" s="2">
        <v>8769060</v>
      </c>
      <c r="W4653" s="2">
        <v>8851730</v>
      </c>
      <c r="X4653" s="2">
        <v>8934390</v>
      </c>
      <c r="Y4653" s="2">
        <v>8997980</v>
      </c>
      <c r="Z4653" s="2">
        <v>9074290</v>
      </c>
      <c r="AA4653" s="2">
        <v>9144240</v>
      </c>
      <c r="AB4653" s="2">
        <v>9207830</v>
      </c>
      <c r="AC4653" s="2">
        <v>9290500</v>
      </c>
      <c r="AD4653" s="2">
        <v>9354090</v>
      </c>
      <c r="AE4653" s="2">
        <v>9404960</v>
      </c>
      <c r="AF4653" s="2">
        <v>9500350</v>
      </c>
    </row>
    <row r="4654" spans="1:32">
      <c r="A4654" t="s">
        <v>10257</v>
      </c>
      <c r="B4654" t="s">
        <v>19</v>
      </c>
      <c r="C4654" s="2">
        <v>12845500</v>
      </c>
      <c r="D4654" s="2">
        <v>13385000</v>
      </c>
      <c r="E4654" s="2">
        <v>12561700</v>
      </c>
      <c r="F4654" s="2">
        <v>44907800</v>
      </c>
      <c r="G4654" s="2">
        <v>43192600</v>
      </c>
      <c r="H4654" s="2">
        <v>41726900</v>
      </c>
      <c r="I4654" s="2">
        <v>41009600</v>
      </c>
      <c r="J4654" s="2">
        <v>40666500</v>
      </c>
      <c r="K4654" s="2">
        <v>40666500</v>
      </c>
      <c r="L4654" s="2">
        <v>40666500</v>
      </c>
      <c r="M4654" s="2">
        <v>40666500</v>
      </c>
      <c r="N4654" s="2">
        <v>40791300</v>
      </c>
      <c r="O4654" s="2">
        <v>41072000</v>
      </c>
      <c r="P4654" s="2">
        <v>41290300</v>
      </c>
      <c r="Q4654" s="2">
        <v>41570900</v>
      </c>
      <c r="R4654" s="2">
        <v>41758100</v>
      </c>
      <c r="S4654" s="2">
        <v>42007500</v>
      </c>
      <c r="T4654" s="2">
        <v>42350600</v>
      </c>
      <c r="U4654" s="2">
        <v>42568900</v>
      </c>
      <c r="V4654" s="2">
        <v>43005500</v>
      </c>
      <c r="W4654" s="2">
        <v>43410900</v>
      </c>
      <c r="X4654" s="2">
        <v>43816300</v>
      </c>
      <c r="Y4654" s="2">
        <v>44128200</v>
      </c>
      <c r="Z4654" s="2">
        <v>44502400</v>
      </c>
      <c r="AA4654" s="2">
        <v>44845500</v>
      </c>
      <c r="AB4654" s="2">
        <v>45157300</v>
      </c>
      <c r="AC4654" s="2">
        <v>45562700</v>
      </c>
      <c r="AD4654" s="2">
        <v>45874600</v>
      </c>
      <c r="AE4654" s="2">
        <v>46124100</v>
      </c>
      <c r="AF4654" s="2">
        <v>46591900</v>
      </c>
    </row>
    <row r="4655" spans="1:32">
      <c r="A4655" t="s">
        <v>10258</v>
      </c>
      <c r="B4655" t="s">
        <v>19</v>
      </c>
      <c r="C4655" s="2">
        <v>1235700</v>
      </c>
      <c r="D4655" s="2">
        <v>1287600</v>
      </c>
      <c r="E4655" s="2">
        <v>1208400</v>
      </c>
      <c r="F4655" s="2">
        <v>4320000</v>
      </c>
      <c r="G4655" s="2">
        <v>4155000</v>
      </c>
      <c r="H4655" s="2">
        <v>4014000</v>
      </c>
      <c r="I4655" s="2">
        <v>3945000</v>
      </c>
      <c r="J4655" s="2">
        <v>3912000</v>
      </c>
      <c r="K4655" s="2">
        <v>3912000</v>
      </c>
      <c r="L4655" s="2">
        <v>3912000</v>
      </c>
      <c r="M4655" s="2">
        <v>3912000</v>
      </c>
      <c r="N4655" s="2">
        <v>3924000</v>
      </c>
      <c r="O4655" s="2">
        <v>3951000</v>
      </c>
      <c r="P4655" s="2">
        <v>3972000</v>
      </c>
      <c r="Q4655" s="2">
        <v>3999000</v>
      </c>
      <c r="R4655" s="2">
        <v>4017000</v>
      </c>
      <c r="S4655" s="2">
        <v>4041000</v>
      </c>
      <c r="T4655" s="2">
        <v>4074000</v>
      </c>
      <c r="U4655" s="2">
        <v>4095000</v>
      </c>
      <c r="V4655" s="2">
        <v>4137000</v>
      </c>
      <c r="W4655" s="2">
        <v>4176000</v>
      </c>
      <c r="X4655" s="2">
        <v>4215000</v>
      </c>
      <c r="Y4655" s="2">
        <v>4245000</v>
      </c>
      <c r="Z4655" s="2">
        <v>4281000</v>
      </c>
      <c r="AA4655" s="2">
        <v>4314000</v>
      </c>
      <c r="AB4655" s="2">
        <v>4344000</v>
      </c>
      <c r="AC4655" s="2">
        <v>4383000</v>
      </c>
      <c r="AD4655" s="2">
        <v>4413000</v>
      </c>
      <c r="AE4655" s="2">
        <v>4437000</v>
      </c>
      <c r="AF4655" s="2">
        <v>4482000</v>
      </c>
    </row>
    <row r="4656" spans="1:32">
      <c r="A4656" t="s">
        <v>10259</v>
      </c>
      <c r="B4656" t="s">
        <v>19</v>
      </c>
      <c r="C4656">
        <v>247140</v>
      </c>
      <c r="D4656">
        <v>257520</v>
      </c>
      <c r="E4656">
        <v>241680</v>
      </c>
      <c r="F4656">
        <v>864000</v>
      </c>
      <c r="G4656">
        <v>831000</v>
      </c>
      <c r="H4656">
        <v>802800</v>
      </c>
      <c r="I4656">
        <v>789000</v>
      </c>
      <c r="J4656">
        <v>782400</v>
      </c>
      <c r="K4656">
        <v>782400</v>
      </c>
      <c r="L4656">
        <v>782400</v>
      </c>
      <c r="M4656">
        <v>782400</v>
      </c>
      <c r="N4656">
        <v>784800</v>
      </c>
      <c r="O4656">
        <v>790200</v>
      </c>
      <c r="P4656">
        <v>794400</v>
      </c>
      <c r="Q4656">
        <v>799800</v>
      </c>
      <c r="R4656">
        <v>803400</v>
      </c>
      <c r="S4656">
        <v>808200</v>
      </c>
      <c r="T4656">
        <v>814800</v>
      </c>
      <c r="U4656">
        <v>819000</v>
      </c>
      <c r="V4656">
        <v>827400</v>
      </c>
      <c r="W4656">
        <v>835200</v>
      </c>
      <c r="X4656">
        <v>843000</v>
      </c>
      <c r="Y4656">
        <v>849000</v>
      </c>
      <c r="Z4656">
        <v>856200</v>
      </c>
      <c r="AA4656">
        <v>862800</v>
      </c>
      <c r="AB4656">
        <v>868800</v>
      </c>
      <c r="AC4656">
        <v>876600</v>
      </c>
      <c r="AD4656">
        <v>882600</v>
      </c>
      <c r="AE4656">
        <v>887400</v>
      </c>
      <c r="AF4656">
        <v>896400</v>
      </c>
    </row>
    <row r="4657" spans="1:32">
      <c r="A4657" t="s">
        <v>10260</v>
      </c>
      <c r="B4657" t="s">
        <v>19</v>
      </c>
      <c r="C4657">
        <v>0</v>
      </c>
      <c r="D4657">
        <v>0</v>
      </c>
      <c r="E4657">
        <v>0</v>
      </c>
      <c r="F4657">
        <v>0</v>
      </c>
      <c r="G4657">
        <v>0</v>
      </c>
      <c r="H4657">
        <v>0</v>
      </c>
      <c r="I4657">
        <v>0</v>
      </c>
      <c r="J4657">
        <v>0</v>
      </c>
      <c r="K4657">
        <v>0</v>
      </c>
      <c r="L4657">
        <v>0</v>
      </c>
      <c r="M4657">
        <v>0</v>
      </c>
      <c r="N4657">
        <v>0</v>
      </c>
      <c r="O4657">
        <v>0</v>
      </c>
      <c r="P4657">
        <v>0</v>
      </c>
      <c r="Q4657">
        <v>0</v>
      </c>
      <c r="R4657">
        <v>0</v>
      </c>
      <c r="S4657">
        <v>0</v>
      </c>
      <c r="T4657">
        <v>0</v>
      </c>
      <c r="U4657">
        <v>0</v>
      </c>
      <c r="V4657">
        <v>0</v>
      </c>
      <c r="W4657">
        <v>0</v>
      </c>
      <c r="X4657">
        <v>0</v>
      </c>
      <c r="Y4657">
        <v>0</v>
      </c>
      <c r="Z4657">
        <v>0</v>
      </c>
      <c r="AA4657">
        <v>0</v>
      </c>
      <c r="AB4657">
        <v>0</v>
      </c>
      <c r="AC4657">
        <v>0</v>
      </c>
      <c r="AD4657">
        <v>0</v>
      </c>
      <c r="AE4657">
        <v>0</v>
      </c>
      <c r="AF4657">
        <v>0</v>
      </c>
    </row>
    <row r="4658" spans="1:32">
      <c r="A4658" t="s">
        <v>10261</v>
      </c>
      <c r="B4658" t="s">
        <v>19</v>
      </c>
      <c r="C4658" s="2">
        <v>26667500000</v>
      </c>
      <c r="D4658" s="2">
        <v>27786100000</v>
      </c>
      <c r="E4658" s="2">
        <v>29304100000</v>
      </c>
      <c r="F4658" s="2">
        <v>104482000000</v>
      </c>
      <c r="G4658" s="2">
        <v>110874000000</v>
      </c>
      <c r="H4658" s="2">
        <v>116467000000</v>
      </c>
      <c r="I4658" s="2">
        <v>120585000000</v>
      </c>
      <c r="J4658" s="2">
        <v>122121000000</v>
      </c>
      <c r="K4658" s="2">
        <v>121875000000</v>
      </c>
      <c r="L4658" s="2">
        <v>120339000000</v>
      </c>
      <c r="M4658" s="2">
        <v>118987000000</v>
      </c>
      <c r="N4658" s="2">
        <v>118188000000</v>
      </c>
      <c r="O4658" s="2">
        <v>118188000000</v>
      </c>
      <c r="P4658" s="2">
        <v>118741000000</v>
      </c>
      <c r="Q4658" s="2">
        <v>120216000000</v>
      </c>
      <c r="R4658" s="2">
        <v>121875000000</v>
      </c>
      <c r="S4658" s="2">
        <v>123289000000</v>
      </c>
      <c r="T4658" s="2">
        <v>124211000000</v>
      </c>
      <c r="U4658" s="2">
        <v>126116000000</v>
      </c>
      <c r="V4658" s="2">
        <v>126853000000</v>
      </c>
      <c r="W4658" s="2">
        <v>127960000000</v>
      </c>
      <c r="X4658" s="2">
        <v>129435000000</v>
      </c>
      <c r="Y4658" s="2">
        <v>130848000000</v>
      </c>
      <c r="Z4658" s="2">
        <v>132016000000</v>
      </c>
      <c r="AA4658" s="2">
        <v>132938000000</v>
      </c>
      <c r="AB4658" s="2">
        <v>134106000000</v>
      </c>
      <c r="AC4658" s="2">
        <v>135458000000</v>
      </c>
      <c r="AD4658" s="2">
        <v>136134000000</v>
      </c>
      <c r="AE4658" s="2">
        <v>136687000000</v>
      </c>
      <c r="AF4658" s="2">
        <v>137978000000</v>
      </c>
    </row>
    <row r="4659" spans="1:32">
      <c r="A4659" t="s">
        <v>10262</v>
      </c>
      <c r="B4659" t="s">
        <v>19</v>
      </c>
      <c r="C4659" s="2">
        <v>20080000</v>
      </c>
      <c r="D4659" s="2">
        <v>20922300</v>
      </c>
      <c r="E4659" s="2">
        <v>22065400</v>
      </c>
      <c r="F4659" s="2">
        <v>78672600</v>
      </c>
      <c r="G4659" s="2">
        <v>83485500</v>
      </c>
      <c r="H4659" s="2">
        <v>87696800</v>
      </c>
      <c r="I4659" s="2">
        <v>90797400</v>
      </c>
      <c r="J4659" s="2">
        <v>91954400</v>
      </c>
      <c r="K4659" s="2">
        <v>91769300</v>
      </c>
      <c r="L4659" s="2">
        <v>90612300</v>
      </c>
      <c r="M4659" s="2">
        <v>89594200</v>
      </c>
      <c r="N4659" s="2">
        <v>88992600</v>
      </c>
      <c r="O4659" s="2">
        <v>88992600</v>
      </c>
      <c r="P4659" s="2">
        <v>89409100</v>
      </c>
      <c r="Q4659" s="2">
        <v>90519800</v>
      </c>
      <c r="R4659" s="2">
        <v>91769300</v>
      </c>
      <c r="S4659" s="2">
        <v>92833700</v>
      </c>
      <c r="T4659" s="2">
        <v>93527800</v>
      </c>
      <c r="U4659" s="2">
        <v>94962500</v>
      </c>
      <c r="V4659" s="2">
        <v>95517800</v>
      </c>
      <c r="W4659" s="2">
        <v>96350800</v>
      </c>
      <c r="X4659" s="2">
        <v>97461500</v>
      </c>
      <c r="Y4659" s="2">
        <v>98525900</v>
      </c>
      <c r="Z4659" s="2">
        <v>99405100</v>
      </c>
      <c r="AA4659" s="2">
        <v>100099000</v>
      </c>
      <c r="AB4659" s="2">
        <v>100979000</v>
      </c>
      <c r="AC4659" s="2">
        <v>101997000</v>
      </c>
      <c r="AD4659" s="2">
        <v>102506000</v>
      </c>
      <c r="AE4659" s="2">
        <v>102922000</v>
      </c>
      <c r="AF4659" s="2">
        <v>103894000</v>
      </c>
    </row>
    <row r="4660" spans="1:32">
      <c r="A4660" t="s">
        <v>10263</v>
      </c>
      <c r="B4660" t="s">
        <v>19</v>
      </c>
      <c r="C4660" s="2">
        <v>338690000</v>
      </c>
      <c r="D4660" s="2">
        <v>352897000</v>
      </c>
      <c r="E4660" s="2">
        <v>372177000</v>
      </c>
      <c r="F4660" s="2">
        <v>1326970000</v>
      </c>
      <c r="G4660" s="2">
        <v>1408150000</v>
      </c>
      <c r="H4660" s="2">
        <v>1479180000</v>
      </c>
      <c r="I4660" s="2">
        <v>1531480000</v>
      </c>
      <c r="J4660" s="2">
        <v>1551000000</v>
      </c>
      <c r="K4660" s="2">
        <v>1547870000</v>
      </c>
      <c r="L4660" s="2">
        <v>1528360000</v>
      </c>
      <c r="M4660" s="2">
        <v>1511190000</v>
      </c>
      <c r="N4660" s="2">
        <v>1501040000</v>
      </c>
      <c r="O4660" s="2">
        <v>1501040000</v>
      </c>
      <c r="P4660" s="2">
        <v>1508070000</v>
      </c>
      <c r="Q4660" s="2">
        <v>1526800000</v>
      </c>
      <c r="R4660" s="2">
        <v>1547870000</v>
      </c>
      <c r="S4660" s="2">
        <v>1565830000</v>
      </c>
      <c r="T4660" s="2">
        <v>1577540000</v>
      </c>
      <c r="U4660" s="2">
        <v>1601730000</v>
      </c>
      <c r="V4660" s="2">
        <v>1611100000</v>
      </c>
      <c r="W4660" s="2">
        <v>1625150000</v>
      </c>
      <c r="X4660" s="2">
        <v>1643880000</v>
      </c>
      <c r="Y4660" s="2">
        <v>1661840000</v>
      </c>
      <c r="Z4660" s="2">
        <v>1676670000</v>
      </c>
      <c r="AA4660" s="2">
        <v>1688380000</v>
      </c>
      <c r="AB4660" s="2">
        <v>1703210000</v>
      </c>
      <c r="AC4660" s="2">
        <v>1720380000</v>
      </c>
      <c r="AD4660" s="2">
        <v>1728970000</v>
      </c>
      <c r="AE4660" s="2">
        <v>1735990000</v>
      </c>
      <c r="AF4660" s="2">
        <v>1752380000</v>
      </c>
    </row>
    <row r="4661" spans="1:32">
      <c r="A4661" t="s">
        <v>10264</v>
      </c>
      <c r="B4661" t="s">
        <v>19</v>
      </c>
      <c r="C4661" s="2">
        <v>219980000</v>
      </c>
      <c r="D4661" s="2">
        <v>229207000</v>
      </c>
      <c r="E4661" s="2">
        <v>241729000</v>
      </c>
      <c r="F4661" s="2">
        <v>861871000</v>
      </c>
      <c r="G4661" s="2">
        <v>914597000</v>
      </c>
      <c r="H4661" s="2">
        <v>960733000</v>
      </c>
      <c r="I4661" s="2">
        <v>994701000</v>
      </c>
      <c r="J4661" s="2">
        <v>1007380000</v>
      </c>
      <c r="K4661" s="2">
        <v>1005350000</v>
      </c>
      <c r="L4661" s="2">
        <v>992673000</v>
      </c>
      <c r="M4661" s="2">
        <v>981519000</v>
      </c>
      <c r="N4661" s="2">
        <v>974928000</v>
      </c>
      <c r="O4661" s="2">
        <v>974928000</v>
      </c>
      <c r="P4661" s="2">
        <v>979491000</v>
      </c>
      <c r="Q4661" s="2">
        <v>991659000</v>
      </c>
      <c r="R4661" s="2">
        <v>1005350000</v>
      </c>
      <c r="S4661" s="2">
        <v>1017010000</v>
      </c>
      <c r="T4661" s="2">
        <v>1024610000</v>
      </c>
      <c r="U4661" s="2">
        <v>1040330000</v>
      </c>
      <c r="V4661" s="2">
        <v>1046410000</v>
      </c>
      <c r="W4661" s="2">
        <v>1055540000</v>
      </c>
      <c r="X4661" s="2">
        <v>1067710000</v>
      </c>
      <c r="Y4661" s="2">
        <v>1079370000</v>
      </c>
      <c r="Z4661" s="2">
        <v>1089000000</v>
      </c>
      <c r="AA4661" s="2">
        <v>1096600000</v>
      </c>
      <c r="AB4661" s="2">
        <v>1106240000</v>
      </c>
      <c r="AC4661" s="2">
        <v>1117390000</v>
      </c>
      <c r="AD4661" s="2">
        <v>1122970000</v>
      </c>
      <c r="AE4661" s="2">
        <v>1127530000</v>
      </c>
      <c r="AF4661" s="2">
        <v>1138180000</v>
      </c>
    </row>
    <row r="4662" spans="1:32">
      <c r="A4662" t="s">
        <v>10265</v>
      </c>
      <c r="B4662" t="s">
        <v>19</v>
      </c>
      <c r="C4662" s="2">
        <v>40668600</v>
      </c>
      <c r="D4662" s="2">
        <v>42374400</v>
      </c>
      <c r="E4662" s="2">
        <v>44689500</v>
      </c>
      <c r="F4662" s="2">
        <v>159338000</v>
      </c>
      <c r="G4662" s="2">
        <v>169085000</v>
      </c>
      <c r="H4662" s="2">
        <v>177615000</v>
      </c>
      <c r="I4662" s="2">
        <v>183894000</v>
      </c>
      <c r="J4662" s="2">
        <v>186238000</v>
      </c>
      <c r="K4662" s="2">
        <v>185863000</v>
      </c>
      <c r="L4662" s="2">
        <v>183519000</v>
      </c>
      <c r="M4662" s="2">
        <v>181457000</v>
      </c>
      <c r="N4662" s="2">
        <v>180239000</v>
      </c>
      <c r="O4662" s="2">
        <v>180239000</v>
      </c>
      <c r="P4662" s="2">
        <v>181082000</v>
      </c>
      <c r="Q4662" s="2">
        <v>183332000</v>
      </c>
      <c r="R4662" s="2">
        <v>185863000</v>
      </c>
      <c r="S4662" s="2">
        <v>188018000</v>
      </c>
      <c r="T4662" s="2">
        <v>189424000</v>
      </c>
      <c r="U4662" s="2">
        <v>192330000</v>
      </c>
      <c r="V4662" s="2">
        <v>193455000</v>
      </c>
      <c r="W4662" s="2">
        <v>195142000</v>
      </c>
      <c r="X4662" s="2">
        <v>197391000</v>
      </c>
      <c r="Y4662" s="2">
        <v>199547000</v>
      </c>
      <c r="Z4662" s="2">
        <v>201328000</v>
      </c>
      <c r="AA4662" s="2">
        <v>202734000</v>
      </c>
      <c r="AB4662" s="2">
        <v>204514000</v>
      </c>
      <c r="AC4662" s="2">
        <v>206577000</v>
      </c>
      <c r="AD4662" s="2">
        <v>207608000</v>
      </c>
      <c r="AE4662" s="2">
        <v>208451000</v>
      </c>
      <c r="AF4662" s="2">
        <v>210419000</v>
      </c>
    </row>
    <row r="4663" spans="1:32">
      <c r="A4663" t="s">
        <v>10266</v>
      </c>
      <c r="B4663" t="s">
        <v>19</v>
      </c>
      <c r="C4663" s="2">
        <v>35635800</v>
      </c>
      <c r="D4663" s="2">
        <v>37130500</v>
      </c>
      <c r="E4663" s="2">
        <v>39159100</v>
      </c>
      <c r="F4663" s="2">
        <v>139619000</v>
      </c>
      <c r="G4663" s="2">
        <v>148161000</v>
      </c>
      <c r="H4663" s="2">
        <v>155634000</v>
      </c>
      <c r="I4663" s="2">
        <v>161137000</v>
      </c>
      <c r="J4663" s="2">
        <v>163190000</v>
      </c>
      <c r="K4663" s="2">
        <v>162862000</v>
      </c>
      <c r="L4663" s="2">
        <v>160809000</v>
      </c>
      <c r="M4663" s="2">
        <v>159002000</v>
      </c>
      <c r="N4663" s="2">
        <v>157934000</v>
      </c>
      <c r="O4663" s="2">
        <v>157934000</v>
      </c>
      <c r="P4663" s="2">
        <v>158673000</v>
      </c>
      <c r="Q4663" s="2">
        <v>160644000</v>
      </c>
      <c r="R4663" s="2">
        <v>162862000</v>
      </c>
      <c r="S4663" s="2">
        <v>164751000</v>
      </c>
      <c r="T4663" s="2">
        <v>165983000</v>
      </c>
      <c r="U4663" s="2">
        <v>168529000</v>
      </c>
      <c r="V4663" s="2">
        <v>169514000</v>
      </c>
      <c r="W4663" s="2">
        <v>170993000</v>
      </c>
      <c r="X4663" s="2">
        <v>172964000</v>
      </c>
      <c r="Y4663" s="2">
        <v>174853000</v>
      </c>
      <c r="Z4663" s="2">
        <v>176413000</v>
      </c>
      <c r="AA4663" s="2">
        <v>177645000</v>
      </c>
      <c r="AB4663" s="2">
        <v>179205000</v>
      </c>
      <c r="AC4663" s="2">
        <v>181012000</v>
      </c>
      <c r="AD4663" s="2">
        <v>181916000</v>
      </c>
      <c r="AE4663" s="2">
        <v>182655000</v>
      </c>
      <c r="AF4663" s="2">
        <v>184380000</v>
      </c>
    </row>
    <row r="4664" spans="1:32">
      <c r="A4664" t="s">
        <v>10267</v>
      </c>
      <c r="B4664" t="s">
        <v>19</v>
      </c>
      <c r="C4664" s="2">
        <v>150885000</v>
      </c>
      <c r="D4664" s="2">
        <v>157214000</v>
      </c>
      <c r="E4664" s="2">
        <v>165803000</v>
      </c>
      <c r="F4664" s="2">
        <v>591160000</v>
      </c>
      <c r="G4664" s="2">
        <v>627325000</v>
      </c>
      <c r="H4664" s="2">
        <v>658969000</v>
      </c>
      <c r="I4664" s="2">
        <v>682268000</v>
      </c>
      <c r="J4664" s="2">
        <v>690961000</v>
      </c>
      <c r="K4664" s="2">
        <v>689570000</v>
      </c>
      <c r="L4664" s="2">
        <v>680877000</v>
      </c>
      <c r="M4664" s="2">
        <v>673227000</v>
      </c>
      <c r="N4664" s="2">
        <v>668706000</v>
      </c>
      <c r="O4664" s="2">
        <v>668706000</v>
      </c>
      <c r="P4664" s="2">
        <v>671836000</v>
      </c>
      <c r="Q4664" s="2">
        <v>680181000</v>
      </c>
      <c r="R4664" s="2">
        <v>689570000</v>
      </c>
      <c r="S4664" s="2">
        <v>697568000</v>
      </c>
      <c r="T4664" s="2">
        <v>702785000</v>
      </c>
      <c r="U4664" s="2">
        <v>713565000</v>
      </c>
      <c r="V4664" s="2">
        <v>717737000</v>
      </c>
      <c r="W4664" s="2">
        <v>723997000</v>
      </c>
      <c r="X4664" s="2">
        <v>732343000</v>
      </c>
      <c r="Y4664" s="2">
        <v>740341000</v>
      </c>
      <c r="Z4664" s="2">
        <v>746948000</v>
      </c>
      <c r="AA4664" s="2">
        <v>752164000</v>
      </c>
      <c r="AB4664" s="2">
        <v>758771000</v>
      </c>
      <c r="AC4664" s="2">
        <v>766421000</v>
      </c>
      <c r="AD4664" s="2">
        <v>770246000</v>
      </c>
      <c r="AE4664" s="2">
        <v>773376000</v>
      </c>
      <c r="AF4664" s="2">
        <v>780679000</v>
      </c>
    </row>
    <row r="4665" spans="1:32">
      <c r="A4665" t="s">
        <v>10268</v>
      </c>
      <c r="B4665" t="s">
        <v>19</v>
      </c>
      <c r="C4665" s="2">
        <v>2759170</v>
      </c>
      <c r="D4665" s="2">
        <v>2874900</v>
      </c>
      <c r="E4665" s="2">
        <v>3031970</v>
      </c>
      <c r="F4665" s="2">
        <v>10810300</v>
      </c>
      <c r="G4665" s="2">
        <v>11471600</v>
      </c>
      <c r="H4665" s="2">
        <v>12050300</v>
      </c>
      <c r="I4665" s="2">
        <v>12476400</v>
      </c>
      <c r="J4665" s="2">
        <v>12635300</v>
      </c>
      <c r="K4665" s="2">
        <v>12609900</v>
      </c>
      <c r="L4665" s="2">
        <v>12450900</v>
      </c>
      <c r="M4665" s="2">
        <v>12311000</v>
      </c>
      <c r="N4665" s="2">
        <v>12228400</v>
      </c>
      <c r="O4665" s="2">
        <v>12228400</v>
      </c>
      <c r="P4665" s="2">
        <v>12285600</v>
      </c>
      <c r="Q4665" s="2">
        <v>12438200</v>
      </c>
      <c r="R4665" s="2">
        <v>12609900</v>
      </c>
      <c r="S4665" s="2">
        <v>12756200</v>
      </c>
      <c r="T4665" s="2">
        <v>12851500</v>
      </c>
      <c r="U4665" s="2">
        <v>13048700</v>
      </c>
      <c r="V4665" s="2">
        <v>13125000</v>
      </c>
      <c r="W4665" s="2">
        <v>13239400</v>
      </c>
      <c r="X4665" s="2">
        <v>13392100</v>
      </c>
      <c r="Y4665" s="2">
        <v>13538300</v>
      </c>
      <c r="Z4665" s="2">
        <v>13659100</v>
      </c>
      <c r="AA4665" s="2">
        <v>13754500</v>
      </c>
      <c r="AB4665" s="2">
        <v>13875300</v>
      </c>
      <c r="AC4665" s="2">
        <v>14015200</v>
      </c>
      <c r="AD4665" s="2">
        <v>14085200</v>
      </c>
      <c r="AE4665" s="2">
        <v>14142400</v>
      </c>
      <c r="AF4665" s="2">
        <v>14276000</v>
      </c>
    </row>
    <row r="4666" spans="1:32">
      <c r="A4666" t="s">
        <v>10269</v>
      </c>
      <c r="B4666" t="s">
        <v>19</v>
      </c>
      <c r="C4666" s="2">
        <v>13531600</v>
      </c>
      <c r="D4666" s="2">
        <v>14099200</v>
      </c>
      <c r="E4666" s="2">
        <v>14869500</v>
      </c>
      <c r="F4666" s="2">
        <v>53016200</v>
      </c>
      <c r="G4666" s="2">
        <v>56259500</v>
      </c>
      <c r="H4666" s="2">
        <v>59097500</v>
      </c>
      <c r="I4666" s="2">
        <v>61186900</v>
      </c>
      <c r="J4666" s="2">
        <v>61966600</v>
      </c>
      <c r="K4666" s="2">
        <v>61841800</v>
      </c>
      <c r="L4666" s="2">
        <v>61062200</v>
      </c>
      <c r="M4666" s="2">
        <v>60376100</v>
      </c>
      <c r="N4666" s="2">
        <v>59970700</v>
      </c>
      <c r="O4666" s="2">
        <v>59970700</v>
      </c>
      <c r="P4666" s="2">
        <v>60251400</v>
      </c>
      <c r="Q4666" s="2">
        <v>60999800</v>
      </c>
      <c r="R4666" s="2">
        <v>61841800</v>
      </c>
      <c r="S4666" s="2">
        <v>62559100</v>
      </c>
      <c r="T4666" s="2">
        <v>63026900</v>
      </c>
      <c r="U4666" s="2">
        <v>63993700</v>
      </c>
      <c r="V4666" s="2">
        <v>64367900</v>
      </c>
      <c r="W4666" s="2">
        <v>64929300</v>
      </c>
      <c r="X4666" s="2">
        <v>65677700</v>
      </c>
      <c r="Y4666" s="2">
        <v>66395000</v>
      </c>
      <c r="Z4666" s="2">
        <v>66987500</v>
      </c>
      <c r="AA4666" s="2">
        <v>67455300</v>
      </c>
      <c r="AB4666" s="2">
        <v>68047900</v>
      </c>
      <c r="AC4666" s="2">
        <v>68733900</v>
      </c>
      <c r="AD4666" s="2">
        <v>69077000</v>
      </c>
      <c r="AE4666" s="2">
        <v>69357700</v>
      </c>
      <c r="AF4666" s="2">
        <v>70012600</v>
      </c>
    </row>
    <row r="4667" spans="1:32">
      <c r="A4667" t="s">
        <v>10270</v>
      </c>
      <c r="B4667" t="s">
        <v>19</v>
      </c>
      <c r="C4667" s="2">
        <v>1301700</v>
      </c>
      <c r="D4667" s="2">
        <v>1356300</v>
      </c>
      <c r="E4667" s="2">
        <v>1430400</v>
      </c>
      <c r="F4667" s="2">
        <v>5100000</v>
      </c>
      <c r="G4667" s="2">
        <v>5412000</v>
      </c>
      <c r="H4667" s="2">
        <v>5685000</v>
      </c>
      <c r="I4667" s="2">
        <v>5886000</v>
      </c>
      <c r="J4667" s="2">
        <v>5961000</v>
      </c>
      <c r="K4667" s="2">
        <v>5949000</v>
      </c>
      <c r="L4667" s="2">
        <v>5874000</v>
      </c>
      <c r="M4667" s="2">
        <v>5808000</v>
      </c>
      <c r="N4667" s="2">
        <v>5769000</v>
      </c>
      <c r="O4667" s="2">
        <v>5769000</v>
      </c>
      <c r="P4667" s="2">
        <v>5796000</v>
      </c>
      <c r="Q4667" s="2">
        <v>5868000</v>
      </c>
      <c r="R4667" s="2">
        <v>5949000</v>
      </c>
      <c r="S4667" s="2">
        <v>6018000</v>
      </c>
      <c r="T4667" s="2">
        <v>6063000</v>
      </c>
      <c r="U4667" s="2">
        <v>6156000</v>
      </c>
      <c r="V4667" s="2">
        <v>6192000</v>
      </c>
      <c r="W4667" s="2">
        <v>6246000</v>
      </c>
      <c r="X4667" s="2">
        <v>6318000</v>
      </c>
      <c r="Y4667" s="2">
        <v>6387000</v>
      </c>
      <c r="Z4667" s="2">
        <v>6444000</v>
      </c>
      <c r="AA4667" s="2">
        <v>6489000</v>
      </c>
      <c r="AB4667" s="2">
        <v>6546000</v>
      </c>
      <c r="AC4667" s="2">
        <v>6612000</v>
      </c>
      <c r="AD4667" s="2">
        <v>6645000</v>
      </c>
      <c r="AE4667" s="2">
        <v>6672000</v>
      </c>
      <c r="AF4667" s="2">
        <v>6735000</v>
      </c>
    </row>
    <row r="4668" spans="1:32">
      <c r="A4668" t="s">
        <v>10271</v>
      </c>
      <c r="B4668" t="s">
        <v>19</v>
      </c>
      <c r="C4668">
        <v>260340</v>
      </c>
      <c r="D4668">
        <v>271260</v>
      </c>
      <c r="E4668">
        <v>286080</v>
      </c>
      <c r="F4668" s="2">
        <v>1020000</v>
      </c>
      <c r="G4668" s="2">
        <v>1082400</v>
      </c>
      <c r="H4668" s="2">
        <v>1137000</v>
      </c>
      <c r="I4668" s="2">
        <v>1177200</v>
      </c>
      <c r="J4668" s="2">
        <v>1192200</v>
      </c>
      <c r="K4668" s="2">
        <v>1189800</v>
      </c>
      <c r="L4668" s="2">
        <v>1174800</v>
      </c>
      <c r="M4668" s="2">
        <v>1161600</v>
      </c>
      <c r="N4668" s="2">
        <v>1153800</v>
      </c>
      <c r="O4668" s="2">
        <v>1153800</v>
      </c>
      <c r="P4668" s="2">
        <v>1159200</v>
      </c>
      <c r="Q4668" s="2">
        <v>1173600</v>
      </c>
      <c r="R4668" s="2">
        <v>1189800</v>
      </c>
      <c r="S4668" s="2">
        <v>1203600</v>
      </c>
      <c r="T4668" s="2">
        <v>1212600</v>
      </c>
      <c r="U4668" s="2">
        <v>1231200</v>
      </c>
      <c r="V4668" s="2">
        <v>1238400</v>
      </c>
      <c r="W4668" s="2">
        <v>1249200</v>
      </c>
      <c r="X4668" s="2">
        <v>1263600</v>
      </c>
      <c r="Y4668" s="2">
        <v>1277400</v>
      </c>
      <c r="Z4668" s="2">
        <v>1288800</v>
      </c>
      <c r="AA4668" s="2">
        <v>1297800</v>
      </c>
      <c r="AB4668" s="2">
        <v>1309200</v>
      </c>
      <c r="AC4668" s="2">
        <v>1322400</v>
      </c>
      <c r="AD4668" s="2">
        <v>1329000</v>
      </c>
      <c r="AE4668" s="2">
        <v>1334400</v>
      </c>
      <c r="AF4668" s="2">
        <v>1347000</v>
      </c>
    </row>
    <row r="4669" spans="1:32">
      <c r="A4669" t="s">
        <v>10272</v>
      </c>
      <c r="B4669" t="s">
        <v>19</v>
      </c>
      <c r="C4669">
        <v>0</v>
      </c>
      <c r="D4669">
        <v>0</v>
      </c>
      <c r="E4669">
        <v>0</v>
      </c>
      <c r="F4669">
        <v>0</v>
      </c>
      <c r="G4669">
        <v>0</v>
      </c>
      <c r="H4669">
        <v>0</v>
      </c>
      <c r="I4669">
        <v>0</v>
      </c>
      <c r="J4669">
        <v>0</v>
      </c>
      <c r="K4669">
        <v>0</v>
      </c>
      <c r="L4669">
        <v>0</v>
      </c>
      <c r="M4669">
        <v>0</v>
      </c>
      <c r="N4669">
        <v>0</v>
      </c>
      <c r="O4669">
        <v>0</v>
      </c>
      <c r="P4669">
        <v>0</v>
      </c>
      <c r="Q4669">
        <v>0</v>
      </c>
      <c r="R4669">
        <v>0</v>
      </c>
      <c r="S4669">
        <v>0</v>
      </c>
      <c r="T4669">
        <v>0</v>
      </c>
      <c r="U4669">
        <v>0</v>
      </c>
      <c r="V4669">
        <v>0</v>
      </c>
      <c r="W4669">
        <v>0</v>
      </c>
      <c r="X4669">
        <v>0</v>
      </c>
      <c r="Y4669">
        <v>0</v>
      </c>
      <c r="Z4669">
        <v>0</v>
      </c>
      <c r="AA4669">
        <v>0</v>
      </c>
      <c r="AB4669">
        <v>0</v>
      </c>
      <c r="AC4669">
        <v>0</v>
      </c>
      <c r="AD4669">
        <v>0</v>
      </c>
      <c r="AE4669">
        <v>0</v>
      </c>
      <c r="AF4669">
        <v>0</v>
      </c>
    </row>
    <row r="4670" spans="1:32">
      <c r="A4670" t="s">
        <v>10273</v>
      </c>
      <c r="B4670" t="s">
        <v>19</v>
      </c>
      <c r="C4670">
        <v>0</v>
      </c>
      <c r="D4670">
        <v>0</v>
      </c>
      <c r="E4670">
        <v>0</v>
      </c>
      <c r="F4670">
        <v>0</v>
      </c>
      <c r="G4670">
        <v>0</v>
      </c>
      <c r="H4670">
        <v>0</v>
      </c>
      <c r="I4670">
        <v>0</v>
      </c>
      <c r="J4670">
        <v>0</v>
      </c>
      <c r="K4670">
        <v>0</v>
      </c>
      <c r="L4670">
        <v>0</v>
      </c>
      <c r="M4670">
        <v>0</v>
      </c>
      <c r="N4670">
        <v>0</v>
      </c>
      <c r="O4670">
        <v>0</v>
      </c>
      <c r="P4670">
        <v>0</v>
      </c>
      <c r="Q4670">
        <v>0</v>
      </c>
      <c r="R4670">
        <v>0</v>
      </c>
      <c r="S4670">
        <v>0</v>
      </c>
      <c r="T4670">
        <v>0</v>
      </c>
      <c r="U4670">
        <v>0</v>
      </c>
      <c r="V4670">
        <v>0</v>
      </c>
      <c r="W4670">
        <v>0</v>
      </c>
      <c r="X4670">
        <v>0</v>
      </c>
      <c r="Y4670">
        <v>0</v>
      </c>
      <c r="Z4670">
        <v>0</v>
      </c>
      <c r="AA4670">
        <v>0</v>
      </c>
      <c r="AB4670">
        <v>0</v>
      </c>
      <c r="AC4670">
        <v>0</v>
      </c>
      <c r="AD4670">
        <v>0</v>
      </c>
      <c r="AE4670">
        <v>0</v>
      </c>
      <c r="AF4670">
        <v>0</v>
      </c>
    </row>
    <row r="4671" spans="1:32">
      <c r="A4671" t="s">
        <v>10274</v>
      </c>
      <c r="B4671" t="s">
        <v>19</v>
      </c>
      <c r="C4671">
        <v>0</v>
      </c>
      <c r="D4671">
        <v>0</v>
      </c>
      <c r="E4671">
        <v>0</v>
      </c>
      <c r="F4671">
        <v>0</v>
      </c>
      <c r="G4671">
        <v>0</v>
      </c>
      <c r="H4671">
        <v>0</v>
      </c>
      <c r="I4671">
        <v>0</v>
      </c>
      <c r="J4671">
        <v>0</v>
      </c>
      <c r="K4671">
        <v>0</v>
      </c>
      <c r="L4671">
        <v>0</v>
      </c>
      <c r="M4671">
        <v>0</v>
      </c>
      <c r="N4671">
        <v>0</v>
      </c>
      <c r="O4671">
        <v>0</v>
      </c>
      <c r="P4671">
        <v>0</v>
      </c>
      <c r="Q4671">
        <v>0</v>
      </c>
      <c r="R4671">
        <v>0</v>
      </c>
      <c r="S4671">
        <v>0</v>
      </c>
      <c r="T4671">
        <v>0</v>
      </c>
      <c r="U4671">
        <v>0</v>
      </c>
      <c r="V4671">
        <v>0</v>
      </c>
      <c r="W4671">
        <v>0</v>
      </c>
      <c r="X4671">
        <v>0</v>
      </c>
      <c r="Y4671">
        <v>0</v>
      </c>
      <c r="Z4671">
        <v>0</v>
      </c>
      <c r="AA4671">
        <v>0</v>
      </c>
      <c r="AB4671">
        <v>0</v>
      </c>
      <c r="AC4671">
        <v>0</v>
      </c>
      <c r="AD4671">
        <v>0</v>
      </c>
      <c r="AE4671">
        <v>0</v>
      </c>
      <c r="AF4671">
        <v>0</v>
      </c>
    </row>
    <row r="4672" spans="1:32">
      <c r="A4672" t="s">
        <v>10275</v>
      </c>
      <c r="B4672" t="s">
        <v>19</v>
      </c>
      <c r="C4672">
        <v>0</v>
      </c>
      <c r="D4672">
        <v>0</v>
      </c>
      <c r="E4672">
        <v>0</v>
      </c>
      <c r="F4672">
        <v>0</v>
      </c>
      <c r="G4672">
        <v>0</v>
      </c>
      <c r="H4672">
        <v>0</v>
      </c>
      <c r="I4672">
        <v>0</v>
      </c>
      <c r="J4672">
        <v>0</v>
      </c>
      <c r="K4672">
        <v>0</v>
      </c>
      <c r="L4672">
        <v>0</v>
      </c>
      <c r="M4672">
        <v>0</v>
      </c>
      <c r="N4672">
        <v>0</v>
      </c>
      <c r="O4672">
        <v>0</v>
      </c>
      <c r="P4672">
        <v>0</v>
      </c>
      <c r="Q4672">
        <v>0</v>
      </c>
      <c r="R4672">
        <v>0</v>
      </c>
      <c r="S4672">
        <v>0</v>
      </c>
      <c r="T4672">
        <v>0</v>
      </c>
      <c r="U4672">
        <v>0</v>
      </c>
      <c r="V4672">
        <v>0</v>
      </c>
      <c r="W4672">
        <v>0</v>
      </c>
      <c r="X4672">
        <v>0</v>
      </c>
      <c r="Y4672">
        <v>0</v>
      </c>
      <c r="Z4672">
        <v>0</v>
      </c>
      <c r="AA4672">
        <v>0</v>
      </c>
      <c r="AB4672">
        <v>0</v>
      </c>
      <c r="AC4672">
        <v>0</v>
      </c>
      <c r="AD4672">
        <v>0</v>
      </c>
      <c r="AE4672">
        <v>0</v>
      </c>
      <c r="AF4672">
        <v>0</v>
      </c>
    </row>
    <row r="4673" spans="1:32">
      <c r="A4673" t="s">
        <v>10276</v>
      </c>
      <c r="B4673" t="s">
        <v>19</v>
      </c>
      <c r="C4673">
        <v>0</v>
      </c>
      <c r="D4673">
        <v>0</v>
      </c>
      <c r="E4673">
        <v>0</v>
      </c>
      <c r="F4673">
        <v>0</v>
      </c>
      <c r="G4673">
        <v>0</v>
      </c>
      <c r="H4673">
        <v>0</v>
      </c>
      <c r="I4673">
        <v>0</v>
      </c>
      <c r="J4673">
        <v>0</v>
      </c>
      <c r="K4673">
        <v>0</v>
      </c>
      <c r="L4673">
        <v>0</v>
      </c>
      <c r="M4673">
        <v>0</v>
      </c>
      <c r="N4673">
        <v>0</v>
      </c>
      <c r="O4673">
        <v>0</v>
      </c>
      <c r="P4673">
        <v>0</v>
      </c>
      <c r="Q4673">
        <v>0</v>
      </c>
      <c r="R4673">
        <v>0</v>
      </c>
      <c r="S4673">
        <v>0</v>
      </c>
      <c r="T4673">
        <v>0</v>
      </c>
      <c r="U4673">
        <v>0</v>
      </c>
      <c r="V4673">
        <v>0</v>
      </c>
      <c r="W4673">
        <v>0</v>
      </c>
      <c r="X4673">
        <v>0</v>
      </c>
      <c r="Y4673">
        <v>0</v>
      </c>
      <c r="Z4673">
        <v>0</v>
      </c>
      <c r="AA4673">
        <v>0</v>
      </c>
      <c r="AB4673">
        <v>0</v>
      </c>
      <c r="AC4673">
        <v>0</v>
      </c>
      <c r="AD4673">
        <v>0</v>
      </c>
      <c r="AE4673">
        <v>0</v>
      </c>
      <c r="AF4673">
        <v>0</v>
      </c>
    </row>
    <row r="4674" spans="1:32">
      <c r="A4674" t="s">
        <v>10277</v>
      </c>
      <c r="B4674" t="s">
        <v>19</v>
      </c>
      <c r="C4674">
        <v>0</v>
      </c>
      <c r="D4674">
        <v>0</v>
      </c>
      <c r="E4674">
        <v>0</v>
      </c>
      <c r="F4674">
        <v>0</v>
      </c>
      <c r="G4674">
        <v>0</v>
      </c>
      <c r="H4674">
        <v>0</v>
      </c>
      <c r="I4674">
        <v>0</v>
      </c>
      <c r="J4674">
        <v>0</v>
      </c>
      <c r="K4674">
        <v>0</v>
      </c>
      <c r="L4674">
        <v>0</v>
      </c>
      <c r="M4674">
        <v>0</v>
      </c>
      <c r="N4674">
        <v>0</v>
      </c>
      <c r="O4674">
        <v>0</v>
      </c>
      <c r="P4674">
        <v>0</v>
      </c>
      <c r="Q4674">
        <v>0</v>
      </c>
      <c r="R4674">
        <v>0</v>
      </c>
      <c r="S4674">
        <v>0</v>
      </c>
      <c r="T4674">
        <v>0</v>
      </c>
      <c r="U4674">
        <v>0</v>
      </c>
      <c r="V4674">
        <v>0</v>
      </c>
      <c r="W4674">
        <v>0</v>
      </c>
      <c r="X4674">
        <v>0</v>
      </c>
      <c r="Y4674">
        <v>0</v>
      </c>
      <c r="Z4674">
        <v>0</v>
      </c>
      <c r="AA4674">
        <v>0</v>
      </c>
      <c r="AB4674">
        <v>0</v>
      </c>
      <c r="AC4674">
        <v>0</v>
      </c>
      <c r="AD4674">
        <v>0</v>
      </c>
      <c r="AE4674">
        <v>0</v>
      </c>
      <c r="AF4674">
        <v>0</v>
      </c>
    </row>
    <row r="4675" spans="1:32">
      <c r="A4675" t="s">
        <v>10278</v>
      </c>
      <c r="B4675" t="s">
        <v>19</v>
      </c>
      <c r="C4675">
        <v>0</v>
      </c>
      <c r="D4675">
        <v>0</v>
      </c>
      <c r="E4675">
        <v>0</v>
      </c>
      <c r="F4675">
        <v>0</v>
      </c>
      <c r="G4675">
        <v>0</v>
      </c>
      <c r="H4675">
        <v>0</v>
      </c>
      <c r="I4675">
        <v>0</v>
      </c>
      <c r="J4675">
        <v>0</v>
      </c>
      <c r="K4675">
        <v>0</v>
      </c>
      <c r="L4675">
        <v>0</v>
      </c>
      <c r="M4675">
        <v>0</v>
      </c>
      <c r="N4675">
        <v>0</v>
      </c>
      <c r="O4675">
        <v>0</v>
      </c>
      <c r="P4675">
        <v>0</v>
      </c>
      <c r="Q4675">
        <v>0</v>
      </c>
      <c r="R4675">
        <v>0</v>
      </c>
      <c r="S4675">
        <v>0</v>
      </c>
      <c r="T4675">
        <v>0</v>
      </c>
      <c r="U4675">
        <v>0</v>
      </c>
      <c r="V4675">
        <v>0</v>
      </c>
      <c r="W4675">
        <v>0</v>
      </c>
      <c r="X4675">
        <v>0</v>
      </c>
      <c r="Y4675">
        <v>0</v>
      </c>
      <c r="Z4675">
        <v>0</v>
      </c>
      <c r="AA4675">
        <v>0</v>
      </c>
      <c r="AB4675">
        <v>0</v>
      </c>
      <c r="AC4675">
        <v>0</v>
      </c>
      <c r="AD4675">
        <v>0</v>
      </c>
      <c r="AE4675">
        <v>0</v>
      </c>
      <c r="AF4675">
        <v>0</v>
      </c>
    </row>
    <row r="4676" spans="1:32">
      <c r="A4676" t="s">
        <v>10279</v>
      </c>
      <c r="B4676" t="s">
        <v>19</v>
      </c>
      <c r="C4676">
        <v>0</v>
      </c>
      <c r="D4676">
        <v>0</v>
      </c>
      <c r="E4676">
        <v>0</v>
      </c>
      <c r="F4676">
        <v>0</v>
      </c>
      <c r="G4676">
        <v>0</v>
      </c>
      <c r="H4676">
        <v>0</v>
      </c>
      <c r="I4676">
        <v>0</v>
      </c>
      <c r="J4676">
        <v>0</v>
      </c>
      <c r="K4676">
        <v>0</v>
      </c>
      <c r="L4676">
        <v>0</v>
      </c>
      <c r="M4676">
        <v>0</v>
      </c>
      <c r="N4676">
        <v>0</v>
      </c>
      <c r="O4676">
        <v>0</v>
      </c>
      <c r="P4676">
        <v>0</v>
      </c>
      <c r="Q4676">
        <v>0</v>
      </c>
      <c r="R4676">
        <v>0</v>
      </c>
      <c r="S4676">
        <v>0</v>
      </c>
      <c r="T4676">
        <v>0</v>
      </c>
      <c r="U4676">
        <v>0</v>
      </c>
      <c r="V4676">
        <v>0</v>
      </c>
      <c r="W4676">
        <v>0</v>
      </c>
      <c r="X4676">
        <v>0</v>
      </c>
      <c r="Y4676">
        <v>0</v>
      </c>
      <c r="Z4676">
        <v>0</v>
      </c>
      <c r="AA4676">
        <v>0</v>
      </c>
      <c r="AB4676">
        <v>0</v>
      </c>
      <c r="AC4676">
        <v>0</v>
      </c>
      <c r="AD4676">
        <v>0</v>
      </c>
      <c r="AE4676">
        <v>0</v>
      </c>
      <c r="AF4676">
        <v>0</v>
      </c>
    </row>
    <row r="4677" spans="1:32">
      <c r="A4677" t="s">
        <v>10280</v>
      </c>
      <c r="B4677" t="s">
        <v>19</v>
      </c>
      <c r="C4677">
        <v>0</v>
      </c>
      <c r="D4677">
        <v>0</v>
      </c>
      <c r="E4677">
        <v>0</v>
      </c>
      <c r="F4677">
        <v>0</v>
      </c>
      <c r="G4677">
        <v>0</v>
      </c>
      <c r="H4677">
        <v>0</v>
      </c>
      <c r="I4677">
        <v>0</v>
      </c>
      <c r="J4677">
        <v>0</v>
      </c>
      <c r="K4677">
        <v>0</v>
      </c>
      <c r="L4677">
        <v>0</v>
      </c>
      <c r="M4677">
        <v>0</v>
      </c>
      <c r="N4677">
        <v>0</v>
      </c>
      <c r="O4677">
        <v>0</v>
      </c>
      <c r="P4677">
        <v>0</v>
      </c>
      <c r="Q4677">
        <v>0</v>
      </c>
      <c r="R4677">
        <v>0</v>
      </c>
      <c r="S4677">
        <v>0</v>
      </c>
      <c r="T4677">
        <v>0</v>
      </c>
      <c r="U4677">
        <v>0</v>
      </c>
      <c r="V4677">
        <v>0</v>
      </c>
      <c r="W4677">
        <v>0</v>
      </c>
      <c r="X4677">
        <v>0</v>
      </c>
      <c r="Y4677">
        <v>0</v>
      </c>
      <c r="Z4677">
        <v>0</v>
      </c>
      <c r="AA4677">
        <v>0</v>
      </c>
      <c r="AB4677">
        <v>0</v>
      </c>
      <c r="AC4677">
        <v>0</v>
      </c>
      <c r="AD4677">
        <v>0</v>
      </c>
      <c r="AE4677">
        <v>0</v>
      </c>
      <c r="AF4677">
        <v>0</v>
      </c>
    </row>
    <row r="4678" spans="1:32">
      <c r="A4678" t="s">
        <v>10281</v>
      </c>
      <c r="B4678" t="s">
        <v>19</v>
      </c>
      <c r="C4678">
        <v>0</v>
      </c>
      <c r="D4678">
        <v>0</v>
      </c>
      <c r="E4678">
        <v>0</v>
      </c>
      <c r="F4678">
        <v>0</v>
      </c>
      <c r="G4678">
        <v>0</v>
      </c>
      <c r="H4678">
        <v>0</v>
      </c>
      <c r="I4678">
        <v>0</v>
      </c>
      <c r="J4678">
        <v>0</v>
      </c>
      <c r="K4678">
        <v>0</v>
      </c>
      <c r="L4678">
        <v>0</v>
      </c>
      <c r="M4678">
        <v>0</v>
      </c>
      <c r="N4678">
        <v>0</v>
      </c>
      <c r="O4678">
        <v>0</v>
      </c>
      <c r="P4678">
        <v>0</v>
      </c>
      <c r="Q4678">
        <v>0</v>
      </c>
      <c r="R4678">
        <v>0</v>
      </c>
      <c r="S4678">
        <v>0</v>
      </c>
      <c r="T4678">
        <v>0</v>
      </c>
      <c r="U4678">
        <v>0</v>
      </c>
      <c r="V4678">
        <v>0</v>
      </c>
      <c r="W4678">
        <v>0</v>
      </c>
      <c r="X4678">
        <v>0</v>
      </c>
      <c r="Y4678">
        <v>0</v>
      </c>
      <c r="Z4678">
        <v>0</v>
      </c>
      <c r="AA4678">
        <v>0</v>
      </c>
      <c r="AB4678">
        <v>0</v>
      </c>
      <c r="AC4678">
        <v>0</v>
      </c>
      <c r="AD4678">
        <v>0</v>
      </c>
      <c r="AE4678">
        <v>0</v>
      </c>
      <c r="AF4678">
        <v>0</v>
      </c>
    </row>
    <row r="4679" spans="1:32">
      <c r="A4679" t="s">
        <v>10282</v>
      </c>
      <c r="B4679" t="s">
        <v>19</v>
      </c>
      <c r="C4679">
        <v>0</v>
      </c>
      <c r="D4679">
        <v>0</v>
      </c>
      <c r="E4679">
        <v>0</v>
      </c>
      <c r="F4679">
        <v>0</v>
      </c>
      <c r="G4679">
        <v>0</v>
      </c>
      <c r="H4679">
        <v>0</v>
      </c>
      <c r="I4679">
        <v>0</v>
      </c>
      <c r="J4679">
        <v>0</v>
      </c>
      <c r="K4679">
        <v>0</v>
      </c>
      <c r="L4679">
        <v>0</v>
      </c>
      <c r="M4679">
        <v>0</v>
      </c>
      <c r="N4679">
        <v>0</v>
      </c>
      <c r="O4679">
        <v>0</v>
      </c>
      <c r="P4679">
        <v>0</v>
      </c>
      <c r="Q4679">
        <v>0</v>
      </c>
      <c r="R4679">
        <v>0</v>
      </c>
      <c r="S4679">
        <v>0</v>
      </c>
      <c r="T4679">
        <v>0</v>
      </c>
      <c r="U4679">
        <v>0</v>
      </c>
      <c r="V4679">
        <v>0</v>
      </c>
      <c r="W4679">
        <v>0</v>
      </c>
      <c r="X4679">
        <v>0</v>
      </c>
      <c r="Y4679">
        <v>0</v>
      </c>
      <c r="Z4679">
        <v>0</v>
      </c>
      <c r="AA4679">
        <v>0</v>
      </c>
      <c r="AB4679">
        <v>0</v>
      </c>
      <c r="AC4679">
        <v>0</v>
      </c>
      <c r="AD4679">
        <v>0</v>
      </c>
      <c r="AE4679">
        <v>0</v>
      </c>
      <c r="AF4679">
        <v>0</v>
      </c>
    </row>
    <row r="4680" spans="1:32">
      <c r="A4680" t="s">
        <v>10283</v>
      </c>
      <c r="B4680" t="s">
        <v>19</v>
      </c>
      <c r="C4680">
        <v>0</v>
      </c>
      <c r="D4680">
        <v>0</v>
      </c>
      <c r="E4680">
        <v>0</v>
      </c>
      <c r="F4680">
        <v>0</v>
      </c>
      <c r="G4680">
        <v>0</v>
      </c>
      <c r="H4680">
        <v>0</v>
      </c>
      <c r="I4680">
        <v>0</v>
      </c>
      <c r="J4680">
        <v>0</v>
      </c>
      <c r="K4680">
        <v>0</v>
      </c>
      <c r="L4680">
        <v>0</v>
      </c>
      <c r="M4680">
        <v>0</v>
      </c>
      <c r="N4680">
        <v>0</v>
      </c>
      <c r="O4680">
        <v>0</v>
      </c>
      <c r="P4680">
        <v>0</v>
      </c>
      <c r="Q4680">
        <v>0</v>
      </c>
      <c r="R4680">
        <v>0</v>
      </c>
      <c r="S4680">
        <v>0</v>
      </c>
      <c r="T4680">
        <v>0</v>
      </c>
      <c r="U4680">
        <v>0</v>
      </c>
      <c r="V4680">
        <v>0</v>
      </c>
      <c r="W4680">
        <v>0</v>
      </c>
      <c r="X4680">
        <v>0</v>
      </c>
      <c r="Y4680">
        <v>0</v>
      </c>
      <c r="Z4680">
        <v>0</v>
      </c>
      <c r="AA4680">
        <v>0</v>
      </c>
      <c r="AB4680">
        <v>0</v>
      </c>
      <c r="AC4680">
        <v>0</v>
      </c>
      <c r="AD4680">
        <v>0</v>
      </c>
      <c r="AE4680">
        <v>0</v>
      </c>
      <c r="AF4680">
        <v>0</v>
      </c>
    </row>
    <row r="4681" spans="1:32">
      <c r="A4681" t="s">
        <v>10284</v>
      </c>
      <c r="B4681" t="s">
        <v>19</v>
      </c>
      <c r="C4681">
        <v>0</v>
      </c>
      <c r="D4681">
        <v>0</v>
      </c>
      <c r="E4681">
        <v>0</v>
      </c>
      <c r="F4681">
        <v>0</v>
      </c>
      <c r="G4681">
        <v>0</v>
      </c>
      <c r="H4681">
        <v>0</v>
      </c>
      <c r="I4681">
        <v>0</v>
      </c>
      <c r="J4681">
        <v>0</v>
      </c>
      <c r="K4681">
        <v>0</v>
      </c>
      <c r="L4681">
        <v>0</v>
      </c>
      <c r="M4681">
        <v>0</v>
      </c>
      <c r="N4681">
        <v>0</v>
      </c>
      <c r="O4681">
        <v>0</v>
      </c>
      <c r="P4681">
        <v>0</v>
      </c>
      <c r="Q4681">
        <v>0</v>
      </c>
      <c r="R4681">
        <v>0</v>
      </c>
      <c r="S4681">
        <v>0</v>
      </c>
      <c r="T4681">
        <v>0</v>
      </c>
      <c r="U4681">
        <v>0</v>
      </c>
      <c r="V4681">
        <v>0</v>
      </c>
      <c r="W4681">
        <v>0</v>
      </c>
      <c r="X4681">
        <v>0</v>
      </c>
      <c r="Y4681">
        <v>0</v>
      </c>
      <c r="Z4681">
        <v>0</v>
      </c>
      <c r="AA4681">
        <v>0</v>
      </c>
      <c r="AB4681">
        <v>0</v>
      </c>
      <c r="AC4681">
        <v>0</v>
      </c>
      <c r="AD4681">
        <v>0</v>
      </c>
      <c r="AE4681">
        <v>0</v>
      </c>
      <c r="AF4681">
        <v>0</v>
      </c>
    </row>
    <row r="4682" spans="1:32">
      <c r="A4682" t="s">
        <v>10285</v>
      </c>
      <c r="B4682" t="s">
        <v>19</v>
      </c>
      <c r="C4682" s="2">
        <v>14043600000</v>
      </c>
      <c r="D4682" s="2">
        <v>14633600000</v>
      </c>
      <c r="E4682" s="2">
        <v>15463300000</v>
      </c>
      <c r="F4682" s="2">
        <v>55375500000</v>
      </c>
      <c r="G4682" s="2">
        <v>58092000000</v>
      </c>
      <c r="H4682" s="2">
        <v>59481000000</v>
      </c>
      <c r="I4682" s="2">
        <v>60329100000</v>
      </c>
      <c r="J4682" s="2">
        <v>60476600000</v>
      </c>
      <c r="K4682" s="2">
        <v>59868200000</v>
      </c>
      <c r="L4682" s="2">
        <v>58872500000</v>
      </c>
      <c r="M4682" s="2">
        <v>57538900000</v>
      </c>
      <c r="N4682" s="2">
        <v>56401800000</v>
      </c>
      <c r="O4682" s="2">
        <v>55959300000</v>
      </c>
      <c r="P4682" s="2">
        <v>55805700000</v>
      </c>
      <c r="Q4682" s="2">
        <v>55934700000</v>
      </c>
      <c r="R4682" s="2">
        <v>56297400000</v>
      </c>
      <c r="S4682" s="2">
        <v>56715300000</v>
      </c>
      <c r="T4682" s="2">
        <v>57016400000</v>
      </c>
      <c r="U4682" s="2">
        <v>57895300000</v>
      </c>
      <c r="V4682" s="2">
        <v>58251800000</v>
      </c>
      <c r="W4682" s="2">
        <v>58786500000</v>
      </c>
      <c r="X4682" s="2">
        <v>59493300000</v>
      </c>
      <c r="Y4682" s="2">
        <v>60378300000</v>
      </c>
      <c r="Z4682" s="2">
        <v>61318600000</v>
      </c>
      <c r="AA4682" s="2">
        <v>62074600000</v>
      </c>
      <c r="AB4682" s="2">
        <v>62996500000</v>
      </c>
      <c r="AC4682" s="2">
        <v>63795500000</v>
      </c>
      <c r="AD4682" s="2">
        <v>64533000000</v>
      </c>
      <c r="AE4682" s="2">
        <v>65393400000</v>
      </c>
      <c r="AF4682" s="2">
        <v>66376800000</v>
      </c>
    </row>
    <row r="4683" spans="1:32">
      <c r="A4683" t="s">
        <v>10286</v>
      </c>
      <c r="B4683" t="s">
        <v>19</v>
      </c>
      <c r="C4683" s="2">
        <v>10574500</v>
      </c>
      <c r="D4683" s="2">
        <v>11018800</v>
      </c>
      <c r="E4683" s="2">
        <v>11643500</v>
      </c>
      <c r="F4683" s="2">
        <v>41696500</v>
      </c>
      <c r="G4683" s="2">
        <v>43742000</v>
      </c>
      <c r="H4683" s="2">
        <v>44787800</v>
      </c>
      <c r="I4683" s="2">
        <v>45426500</v>
      </c>
      <c r="J4683" s="2">
        <v>45537600</v>
      </c>
      <c r="K4683" s="2">
        <v>45079400</v>
      </c>
      <c r="L4683" s="2">
        <v>44329700</v>
      </c>
      <c r="M4683" s="2">
        <v>43325500</v>
      </c>
      <c r="N4683" s="2">
        <v>42469300</v>
      </c>
      <c r="O4683" s="2">
        <v>42136100</v>
      </c>
      <c r="P4683" s="2">
        <v>42020400</v>
      </c>
      <c r="Q4683" s="2">
        <v>42117600</v>
      </c>
      <c r="R4683" s="2">
        <v>42390600</v>
      </c>
      <c r="S4683" s="2">
        <v>42705300</v>
      </c>
      <c r="T4683" s="2">
        <v>42932100</v>
      </c>
      <c r="U4683" s="2">
        <v>43593900</v>
      </c>
      <c r="V4683" s="2">
        <v>43862300</v>
      </c>
      <c r="W4683" s="2">
        <v>44264900</v>
      </c>
      <c r="X4683" s="2">
        <v>44797100</v>
      </c>
      <c r="Y4683" s="2">
        <v>45463500</v>
      </c>
      <c r="Z4683" s="2">
        <v>46171600</v>
      </c>
      <c r="AA4683" s="2">
        <v>46740800</v>
      </c>
      <c r="AB4683" s="2">
        <v>47434900</v>
      </c>
      <c r="AC4683" s="2">
        <v>48036600</v>
      </c>
      <c r="AD4683" s="2">
        <v>48591900</v>
      </c>
      <c r="AE4683" s="2">
        <v>49239800</v>
      </c>
      <c r="AF4683" s="2">
        <v>49980200</v>
      </c>
    </row>
    <row r="4684" spans="1:32">
      <c r="A4684" t="s">
        <v>10287</v>
      </c>
      <c r="B4684" t="s">
        <v>19</v>
      </c>
      <c r="C4684" s="2">
        <v>178361000</v>
      </c>
      <c r="D4684" s="2">
        <v>185854000</v>
      </c>
      <c r="E4684" s="2">
        <v>196392000</v>
      </c>
      <c r="F4684" s="2">
        <v>703295000</v>
      </c>
      <c r="G4684" s="2">
        <v>737797000</v>
      </c>
      <c r="H4684" s="2">
        <v>755438000</v>
      </c>
      <c r="I4684" s="2">
        <v>766209000</v>
      </c>
      <c r="J4684" s="2">
        <v>768083000</v>
      </c>
      <c r="K4684" s="2">
        <v>760355000</v>
      </c>
      <c r="L4684" s="2">
        <v>747710000</v>
      </c>
      <c r="M4684" s="2">
        <v>730772000</v>
      </c>
      <c r="N4684" s="2">
        <v>716331000</v>
      </c>
      <c r="O4684" s="2">
        <v>710711000</v>
      </c>
      <c r="P4684" s="2">
        <v>708759000</v>
      </c>
      <c r="Q4684" s="2">
        <v>710399000</v>
      </c>
      <c r="R4684" s="2">
        <v>715004000</v>
      </c>
      <c r="S4684" s="2">
        <v>720312000</v>
      </c>
      <c r="T4684" s="2">
        <v>724137000</v>
      </c>
      <c r="U4684" s="2">
        <v>735299000</v>
      </c>
      <c r="V4684" s="2">
        <v>739826000</v>
      </c>
      <c r="W4684" s="2">
        <v>746617000</v>
      </c>
      <c r="X4684" s="2">
        <v>755594000</v>
      </c>
      <c r="Y4684" s="2">
        <v>766834000</v>
      </c>
      <c r="Z4684" s="2">
        <v>778777000</v>
      </c>
      <c r="AA4684" s="2">
        <v>788378000</v>
      </c>
      <c r="AB4684" s="2">
        <v>800086000</v>
      </c>
      <c r="AC4684" s="2">
        <v>810234000</v>
      </c>
      <c r="AD4684" s="2">
        <v>819601000</v>
      </c>
      <c r="AE4684" s="2">
        <v>830529000</v>
      </c>
      <c r="AF4684" s="2">
        <v>843018000</v>
      </c>
    </row>
    <row r="4685" spans="1:32">
      <c r="A4685" t="s">
        <v>10288</v>
      </c>
      <c r="B4685" t="s">
        <v>19</v>
      </c>
      <c r="C4685" s="2">
        <v>115846000</v>
      </c>
      <c r="D4685" s="2">
        <v>120713000</v>
      </c>
      <c r="E4685" s="2">
        <v>127557000</v>
      </c>
      <c r="F4685" s="2">
        <v>456792000</v>
      </c>
      <c r="G4685" s="2">
        <v>479200000</v>
      </c>
      <c r="H4685" s="2">
        <v>490658000</v>
      </c>
      <c r="I4685" s="2">
        <v>497655000</v>
      </c>
      <c r="J4685" s="2">
        <v>498871000</v>
      </c>
      <c r="K4685" s="2">
        <v>493852000</v>
      </c>
      <c r="L4685" s="2">
        <v>485639000</v>
      </c>
      <c r="M4685" s="2">
        <v>474637000</v>
      </c>
      <c r="N4685" s="2">
        <v>465258000</v>
      </c>
      <c r="O4685" s="2">
        <v>461608000</v>
      </c>
      <c r="P4685" s="2">
        <v>460341000</v>
      </c>
      <c r="Q4685" s="2">
        <v>461405000</v>
      </c>
      <c r="R4685" s="2">
        <v>464396000</v>
      </c>
      <c r="S4685" s="2">
        <v>467844000</v>
      </c>
      <c r="T4685" s="2">
        <v>470328000</v>
      </c>
      <c r="U4685" s="2">
        <v>477578000</v>
      </c>
      <c r="V4685" s="2">
        <v>480518000</v>
      </c>
      <c r="W4685" s="2">
        <v>484929000</v>
      </c>
      <c r="X4685" s="2">
        <v>490760000</v>
      </c>
      <c r="Y4685" s="2">
        <v>498060000</v>
      </c>
      <c r="Z4685" s="2">
        <v>505817000</v>
      </c>
      <c r="AA4685" s="2">
        <v>512053000</v>
      </c>
      <c r="AB4685" s="2">
        <v>519658000</v>
      </c>
      <c r="AC4685" s="2">
        <v>526248000</v>
      </c>
      <c r="AD4685" s="2">
        <v>532332000</v>
      </c>
      <c r="AE4685" s="2">
        <v>539430000</v>
      </c>
      <c r="AF4685" s="2">
        <v>547542000</v>
      </c>
    </row>
    <row r="4686" spans="1:32">
      <c r="A4686" t="s">
        <v>10289</v>
      </c>
      <c r="B4686" t="s">
        <v>19</v>
      </c>
      <c r="C4686" s="2">
        <v>21416800</v>
      </c>
      <c r="D4686" s="2">
        <v>22316600</v>
      </c>
      <c r="E4686" s="2">
        <v>23582000</v>
      </c>
      <c r="F4686" s="2">
        <v>84448900</v>
      </c>
      <c r="G4686" s="2">
        <v>88591700</v>
      </c>
      <c r="H4686" s="2">
        <v>90710000</v>
      </c>
      <c r="I4686" s="2">
        <v>92003400</v>
      </c>
      <c r="J4686" s="2">
        <v>92228400</v>
      </c>
      <c r="K4686" s="2">
        <v>91300400</v>
      </c>
      <c r="L4686" s="2">
        <v>89782100</v>
      </c>
      <c r="M4686" s="2">
        <v>87748200</v>
      </c>
      <c r="N4686" s="2">
        <v>86014200</v>
      </c>
      <c r="O4686" s="2">
        <v>85339300</v>
      </c>
      <c r="P4686" s="2">
        <v>85105000</v>
      </c>
      <c r="Q4686" s="2">
        <v>85301900</v>
      </c>
      <c r="R4686" s="2">
        <v>85854800</v>
      </c>
      <c r="S4686" s="2">
        <v>86492200</v>
      </c>
      <c r="T4686" s="2">
        <v>86951500</v>
      </c>
      <c r="U4686" s="2">
        <v>88291800</v>
      </c>
      <c r="V4686" s="2">
        <v>88835400</v>
      </c>
      <c r="W4686" s="2">
        <v>89650800</v>
      </c>
      <c r="X4686" s="2">
        <v>90728700</v>
      </c>
      <c r="Y4686" s="2">
        <v>92078400</v>
      </c>
      <c r="Z4686" s="2">
        <v>93512400</v>
      </c>
      <c r="AA4686" s="2">
        <v>94665300</v>
      </c>
      <c r="AB4686" s="2">
        <v>96071200</v>
      </c>
      <c r="AC4686" s="2">
        <v>97289700</v>
      </c>
      <c r="AD4686" s="2">
        <v>98414400</v>
      </c>
      <c r="AE4686" s="2">
        <v>99726600</v>
      </c>
      <c r="AF4686" s="2">
        <v>101226000</v>
      </c>
    </row>
    <row r="4687" spans="1:32">
      <c r="A4687" t="s">
        <v>10290</v>
      </c>
      <c r="B4687" t="s">
        <v>19</v>
      </c>
      <c r="C4687" s="2">
        <v>18766500</v>
      </c>
      <c r="D4687" s="2">
        <v>19554900</v>
      </c>
      <c r="E4687" s="2">
        <v>20663700</v>
      </c>
      <c r="F4687" s="2">
        <v>73998200</v>
      </c>
      <c r="G4687" s="2">
        <v>77628300</v>
      </c>
      <c r="H4687" s="2">
        <v>79484400</v>
      </c>
      <c r="I4687" s="2">
        <v>80617800</v>
      </c>
      <c r="J4687" s="2">
        <v>80814900</v>
      </c>
      <c r="K4687" s="2">
        <v>80001900</v>
      </c>
      <c r="L4687" s="2">
        <v>78671400</v>
      </c>
      <c r="M4687" s="2">
        <v>76889200</v>
      </c>
      <c r="N4687" s="2">
        <v>75369800</v>
      </c>
      <c r="O4687" s="2">
        <v>74778500</v>
      </c>
      <c r="P4687" s="2">
        <v>74573100</v>
      </c>
      <c r="Q4687" s="2">
        <v>74745600</v>
      </c>
      <c r="R4687" s="2">
        <v>75230200</v>
      </c>
      <c r="S4687" s="2">
        <v>75788600</v>
      </c>
      <c r="T4687" s="2">
        <v>76191100</v>
      </c>
      <c r="U4687" s="2">
        <v>77365500</v>
      </c>
      <c r="V4687" s="2">
        <v>77841900</v>
      </c>
      <c r="W4687" s="2">
        <v>78556400</v>
      </c>
      <c r="X4687" s="2">
        <v>79500900</v>
      </c>
      <c r="Y4687" s="2">
        <v>80683500</v>
      </c>
      <c r="Z4687" s="2">
        <v>81940100</v>
      </c>
      <c r="AA4687" s="2">
        <v>82950300</v>
      </c>
      <c r="AB4687" s="2">
        <v>84182200</v>
      </c>
      <c r="AC4687" s="2">
        <v>85249900</v>
      </c>
      <c r="AD4687" s="2">
        <v>86235400</v>
      </c>
      <c r="AE4687" s="2">
        <v>87385300</v>
      </c>
      <c r="AF4687" s="2">
        <v>88699300</v>
      </c>
    </row>
    <row r="4688" spans="1:32">
      <c r="A4688" t="s">
        <v>10291</v>
      </c>
      <c r="B4688" t="s">
        <v>19</v>
      </c>
      <c r="C4688" s="2">
        <v>79458800</v>
      </c>
      <c r="D4688" s="2">
        <v>82797100</v>
      </c>
      <c r="E4688" s="2">
        <v>87491600</v>
      </c>
      <c r="F4688" s="2">
        <v>313315000</v>
      </c>
      <c r="G4688" s="2">
        <v>328685000</v>
      </c>
      <c r="H4688" s="2">
        <v>336544000</v>
      </c>
      <c r="I4688" s="2">
        <v>341343000</v>
      </c>
      <c r="J4688" s="2">
        <v>342177000</v>
      </c>
      <c r="K4688" s="2">
        <v>338735000</v>
      </c>
      <c r="L4688" s="2">
        <v>333101000</v>
      </c>
      <c r="M4688" s="2">
        <v>325555000</v>
      </c>
      <c r="N4688" s="2">
        <v>319122000</v>
      </c>
      <c r="O4688" s="2">
        <v>316618000</v>
      </c>
      <c r="P4688" s="2">
        <v>315749000</v>
      </c>
      <c r="Q4688" s="2">
        <v>316479000</v>
      </c>
      <c r="R4688" s="2">
        <v>318531000</v>
      </c>
      <c r="S4688" s="2">
        <v>320895000</v>
      </c>
      <c r="T4688" s="2">
        <v>322599000</v>
      </c>
      <c r="U4688" s="2">
        <v>327572000</v>
      </c>
      <c r="V4688" s="2">
        <v>329589000</v>
      </c>
      <c r="W4688" s="2">
        <v>332614000</v>
      </c>
      <c r="X4688" s="2">
        <v>336613000</v>
      </c>
      <c r="Y4688" s="2">
        <v>341621000</v>
      </c>
      <c r="Z4688" s="2">
        <v>346941000</v>
      </c>
      <c r="AA4688" s="2">
        <v>351218000</v>
      </c>
      <c r="AB4688" s="2">
        <v>356435000</v>
      </c>
      <c r="AC4688" s="2">
        <v>360955000</v>
      </c>
      <c r="AD4688" s="2">
        <v>365128000</v>
      </c>
      <c r="AE4688" s="2">
        <v>369996000</v>
      </c>
      <c r="AF4688" s="2">
        <v>375560000</v>
      </c>
    </row>
    <row r="4689" spans="1:32">
      <c r="A4689" t="s">
        <v>10292</v>
      </c>
      <c r="B4689" t="s">
        <v>19</v>
      </c>
      <c r="C4689" s="2">
        <v>1453030</v>
      </c>
      <c r="D4689" s="2">
        <v>1514080</v>
      </c>
      <c r="E4689" s="2">
        <v>1599920</v>
      </c>
      <c r="F4689" s="2">
        <v>5729460</v>
      </c>
      <c r="G4689" s="2">
        <v>6010530</v>
      </c>
      <c r="H4689" s="2">
        <v>6154240</v>
      </c>
      <c r="I4689" s="2">
        <v>6241990</v>
      </c>
      <c r="J4689" s="2">
        <v>6257260</v>
      </c>
      <c r="K4689" s="2">
        <v>6194300</v>
      </c>
      <c r="L4689" s="2">
        <v>6091290</v>
      </c>
      <c r="M4689" s="2">
        <v>5953300</v>
      </c>
      <c r="N4689" s="2">
        <v>5835650</v>
      </c>
      <c r="O4689" s="2">
        <v>5789870</v>
      </c>
      <c r="P4689" s="2">
        <v>5773970</v>
      </c>
      <c r="Q4689" s="2">
        <v>5787330</v>
      </c>
      <c r="R4689" s="2">
        <v>5824840</v>
      </c>
      <c r="S4689" s="2">
        <v>5868090</v>
      </c>
      <c r="T4689" s="2">
        <v>5899240</v>
      </c>
      <c r="U4689" s="2">
        <v>5990180</v>
      </c>
      <c r="V4689" s="2">
        <v>6027060</v>
      </c>
      <c r="W4689" s="2">
        <v>6082380</v>
      </c>
      <c r="X4689" s="2">
        <v>6155510</v>
      </c>
      <c r="Y4689" s="2">
        <v>6247080</v>
      </c>
      <c r="Z4689" s="2">
        <v>6344370</v>
      </c>
      <c r="AA4689" s="2">
        <v>6422590</v>
      </c>
      <c r="AB4689" s="2">
        <v>6517970</v>
      </c>
      <c r="AC4689" s="2">
        <v>6600640</v>
      </c>
      <c r="AD4689" s="2">
        <v>6676950</v>
      </c>
      <c r="AE4689" s="2">
        <v>6765980</v>
      </c>
      <c r="AF4689" s="2">
        <v>6867720</v>
      </c>
    </row>
    <row r="4690" spans="1:32">
      <c r="A4690" t="s">
        <v>10293</v>
      </c>
      <c r="B4690" t="s">
        <v>19</v>
      </c>
      <c r="C4690" s="2">
        <v>7126000</v>
      </c>
      <c r="D4690" s="2">
        <v>7425390</v>
      </c>
      <c r="E4690" s="2">
        <v>7846400</v>
      </c>
      <c r="F4690" s="2">
        <v>28098600</v>
      </c>
      <c r="G4690" s="2">
        <v>29477000</v>
      </c>
      <c r="H4690" s="2">
        <v>30181800</v>
      </c>
      <c r="I4690" s="2">
        <v>30612200</v>
      </c>
      <c r="J4690" s="2">
        <v>30687000</v>
      </c>
      <c r="K4690" s="2">
        <v>30378300</v>
      </c>
      <c r="L4690" s="2">
        <v>29873100</v>
      </c>
      <c r="M4690" s="2">
        <v>29196300</v>
      </c>
      <c r="N4690" s="2">
        <v>28619400</v>
      </c>
      <c r="O4690" s="2">
        <v>28394900</v>
      </c>
      <c r="P4690" s="2">
        <v>28316900</v>
      </c>
      <c r="Q4690" s="2">
        <v>28382400</v>
      </c>
      <c r="R4690" s="2">
        <v>28566400</v>
      </c>
      <c r="S4690" s="2">
        <v>28778400</v>
      </c>
      <c r="T4690" s="2">
        <v>28931300</v>
      </c>
      <c r="U4690" s="2">
        <v>29377200</v>
      </c>
      <c r="V4690" s="2">
        <v>29558100</v>
      </c>
      <c r="W4690" s="2">
        <v>29829400</v>
      </c>
      <c r="X4690" s="2">
        <v>30188000</v>
      </c>
      <c r="Y4690" s="2">
        <v>30637100</v>
      </c>
      <c r="Z4690" s="2">
        <v>31114300</v>
      </c>
      <c r="AA4690" s="2">
        <v>31497900</v>
      </c>
      <c r="AB4690" s="2">
        <v>31965600</v>
      </c>
      <c r="AC4690" s="2">
        <v>32371100</v>
      </c>
      <c r="AD4690" s="2">
        <v>32745300</v>
      </c>
      <c r="AE4690" s="2">
        <v>33181900</v>
      </c>
      <c r="AF4690" s="2">
        <v>33680900</v>
      </c>
    </row>
    <row r="4691" spans="1:32">
      <c r="A4691" t="s">
        <v>10294</v>
      </c>
      <c r="B4691" t="s">
        <v>19</v>
      </c>
      <c r="C4691">
        <v>685500</v>
      </c>
      <c r="D4691">
        <v>714300</v>
      </c>
      <c r="E4691">
        <v>754800</v>
      </c>
      <c r="F4691" s="2">
        <v>2703000</v>
      </c>
      <c r="G4691" s="2">
        <v>2835600</v>
      </c>
      <c r="H4691" s="2">
        <v>2903400</v>
      </c>
      <c r="I4691" s="2">
        <v>2944800</v>
      </c>
      <c r="J4691" s="2">
        <v>2952000</v>
      </c>
      <c r="K4691" s="2">
        <v>2922300</v>
      </c>
      <c r="L4691" s="2">
        <v>2873700</v>
      </c>
      <c r="M4691" s="2">
        <v>2808600</v>
      </c>
      <c r="N4691" s="2">
        <v>2753100</v>
      </c>
      <c r="O4691" s="2">
        <v>2731500</v>
      </c>
      <c r="P4691" s="2">
        <v>2724000</v>
      </c>
      <c r="Q4691" s="2">
        <v>2730300</v>
      </c>
      <c r="R4691" s="2">
        <v>2748000</v>
      </c>
      <c r="S4691" s="2">
        <v>2768400</v>
      </c>
      <c r="T4691" s="2">
        <v>2783100</v>
      </c>
      <c r="U4691" s="2">
        <v>2826000</v>
      </c>
      <c r="V4691" s="2">
        <v>2843400</v>
      </c>
      <c r="W4691" s="2">
        <v>2869500</v>
      </c>
      <c r="X4691" s="2">
        <v>2904000</v>
      </c>
      <c r="Y4691" s="2">
        <v>2947200</v>
      </c>
      <c r="Z4691" s="2">
        <v>2993100</v>
      </c>
      <c r="AA4691" s="2">
        <v>3030000</v>
      </c>
      <c r="AB4691" s="2">
        <v>3075000</v>
      </c>
      <c r="AC4691" s="2">
        <v>3114000</v>
      </c>
      <c r="AD4691" s="2">
        <v>3150000</v>
      </c>
      <c r="AE4691" s="2">
        <v>3192000</v>
      </c>
      <c r="AF4691" s="2">
        <v>3240000</v>
      </c>
    </row>
    <row r="4692" spans="1:32">
      <c r="A4692" t="s">
        <v>10295</v>
      </c>
      <c r="B4692" t="s">
        <v>19</v>
      </c>
      <c r="C4692">
        <v>137100</v>
      </c>
      <c r="D4692">
        <v>142860</v>
      </c>
      <c r="E4692">
        <v>150960</v>
      </c>
      <c r="F4692">
        <v>540600</v>
      </c>
      <c r="G4692">
        <v>567120</v>
      </c>
      <c r="H4692">
        <v>580680</v>
      </c>
      <c r="I4692">
        <v>588960</v>
      </c>
      <c r="J4692">
        <v>590400</v>
      </c>
      <c r="K4692">
        <v>584460</v>
      </c>
      <c r="L4692">
        <v>574740</v>
      </c>
      <c r="M4692">
        <v>561720</v>
      </c>
      <c r="N4692">
        <v>550620</v>
      </c>
      <c r="O4692">
        <v>546300</v>
      </c>
      <c r="P4692">
        <v>544800</v>
      </c>
      <c r="Q4692">
        <v>546060</v>
      </c>
      <c r="R4692">
        <v>549600</v>
      </c>
      <c r="S4692">
        <v>553680</v>
      </c>
      <c r="T4692">
        <v>556620</v>
      </c>
      <c r="U4692">
        <v>565200</v>
      </c>
      <c r="V4692">
        <v>568680</v>
      </c>
      <c r="W4692">
        <v>573900</v>
      </c>
      <c r="X4692">
        <v>580800</v>
      </c>
      <c r="Y4692">
        <v>589440</v>
      </c>
      <c r="Z4692">
        <v>598620</v>
      </c>
      <c r="AA4692">
        <v>606000</v>
      </c>
      <c r="AB4692">
        <v>615000</v>
      </c>
      <c r="AC4692">
        <v>622800</v>
      </c>
      <c r="AD4692">
        <v>630000</v>
      </c>
      <c r="AE4692">
        <v>638400</v>
      </c>
      <c r="AF4692">
        <v>648000</v>
      </c>
    </row>
    <row r="4693" spans="1:32">
      <c r="A4693" t="s">
        <v>10296</v>
      </c>
      <c r="B4693" t="s">
        <v>19</v>
      </c>
      <c r="C4693">
        <v>0</v>
      </c>
      <c r="D4693">
        <v>0</v>
      </c>
      <c r="E4693">
        <v>0</v>
      </c>
      <c r="F4693">
        <v>0</v>
      </c>
      <c r="G4693">
        <v>0</v>
      </c>
      <c r="H4693">
        <v>0</v>
      </c>
      <c r="I4693">
        <v>0</v>
      </c>
      <c r="J4693">
        <v>0</v>
      </c>
      <c r="K4693">
        <v>0</v>
      </c>
      <c r="L4693">
        <v>0</v>
      </c>
      <c r="M4693">
        <v>0</v>
      </c>
      <c r="N4693">
        <v>0</v>
      </c>
      <c r="O4693">
        <v>0</v>
      </c>
      <c r="P4693">
        <v>0</v>
      </c>
      <c r="Q4693">
        <v>0</v>
      </c>
      <c r="R4693">
        <v>0</v>
      </c>
      <c r="S4693">
        <v>0</v>
      </c>
      <c r="T4693">
        <v>0</v>
      </c>
      <c r="U4693">
        <v>0</v>
      </c>
      <c r="V4693">
        <v>0</v>
      </c>
      <c r="W4693">
        <v>0</v>
      </c>
      <c r="X4693">
        <v>0</v>
      </c>
      <c r="Y4693">
        <v>0</v>
      </c>
      <c r="Z4693">
        <v>0</v>
      </c>
      <c r="AA4693">
        <v>0</v>
      </c>
      <c r="AB4693">
        <v>0</v>
      </c>
      <c r="AC4693">
        <v>0</v>
      </c>
      <c r="AD4693">
        <v>0</v>
      </c>
      <c r="AE4693">
        <v>0</v>
      </c>
      <c r="AF4693">
        <v>0</v>
      </c>
    </row>
    <row r="4694" spans="1:32">
      <c r="A4694" t="s">
        <v>10297</v>
      </c>
      <c r="B4694" t="s">
        <v>19</v>
      </c>
      <c r="C4694" s="2">
        <v>13607200000</v>
      </c>
      <c r="D4694" s="2">
        <v>14178800000</v>
      </c>
      <c r="E4694" s="2">
        <v>15014700000</v>
      </c>
      <c r="F4694" s="2">
        <v>54957500000</v>
      </c>
      <c r="G4694" s="2">
        <v>57465100000</v>
      </c>
      <c r="H4694" s="2">
        <v>60384500000</v>
      </c>
      <c r="I4694" s="2">
        <v>62689200000</v>
      </c>
      <c r="J4694" s="2">
        <v>63365300000</v>
      </c>
      <c r="K4694" s="2">
        <v>62996500000</v>
      </c>
      <c r="L4694" s="2">
        <v>62197500000</v>
      </c>
      <c r="M4694" s="2">
        <v>61644400000</v>
      </c>
      <c r="N4694" s="2">
        <v>61189600000</v>
      </c>
      <c r="O4694" s="2">
        <v>61035900000</v>
      </c>
      <c r="P4694" s="2">
        <v>61115800000</v>
      </c>
      <c r="Q4694" s="2">
        <v>61705800000</v>
      </c>
      <c r="R4694" s="2">
        <v>62320400000</v>
      </c>
      <c r="S4694" s="2">
        <v>62812100000</v>
      </c>
      <c r="T4694" s="2">
        <v>63058000000</v>
      </c>
      <c r="U4694" s="2">
        <v>63918400000</v>
      </c>
      <c r="V4694" s="2">
        <v>64164200000</v>
      </c>
      <c r="W4694" s="2">
        <v>64533000000</v>
      </c>
      <c r="X4694" s="2">
        <v>65209100000</v>
      </c>
      <c r="Y4694" s="2">
        <v>65823700000</v>
      </c>
      <c r="Z4694" s="2">
        <v>66499700000</v>
      </c>
      <c r="AA4694" s="2">
        <v>67114300000</v>
      </c>
      <c r="AB4694" s="2">
        <v>67913300000</v>
      </c>
      <c r="AC4694" s="2">
        <v>68712300000</v>
      </c>
      <c r="AD4694" s="2">
        <v>69326900000</v>
      </c>
      <c r="AE4694" s="2">
        <v>69880000000</v>
      </c>
      <c r="AF4694" s="2">
        <v>70556100000</v>
      </c>
    </row>
    <row r="4695" spans="1:32">
      <c r="A4695" t="s">
        <v>10298</v>
      </c>
      <c r="B4695" t="s">
        <v>19</v>
      </c>
      <c r="C4695" s="2">
        <v>10245900</v>
      </c>
      <c r="D4695" s="2">
        <v>10676300</v>
      </c>
      <c r="E4695" s="2">
        <v>11305700</v>
      </c>
      <c r="F4695" s="2">
        <v>41381800</v>
      </c>
      <c r="G4695" s="2">
        <v>43269900</v>
      </c>
      <c r="H4695" s="2">
        <v>45468100</v>
      </c>
      <c r="I4695" s="2">
        <v>47203600</v>
      </c>
      <c r="J4695" s="2">
        <v>47712600</v>
      </c>
      <c r="K4695" s="2">
        <v>47435000</v>
      </c>
      <c r="L4695" s="2">
        <v>46833300</v>
      </c>
      <c r="M4695" s="2">
        <v>46416800</v>
      </c>
      <c r="N4695" s="2">
        <v>46074400</v>
      </c>
      <c r="O4695" s="2">
        <v>45958700</v>
      </c>
      <c r="P4695" s="2">
        <v>46018800</v>
      </c>
      <c r="Q4695" s="2">
        <v>46463100</v>
      </c>
      <c r="R4695" s="2">
        <v>46925900</v>
      </c>
      <c r="S4695" s="2">
        <v>47296100</v>
      </c>
      <c r="T4695" s="2">
        <v>47481200</v>
      </c>
      <c r="U4695" s="2">
        <v>48129100</v>
      </c>
      <c r="V4695" s="2">
        <v>48314200</v>
      </c>
      <c r="W4695" s="2">
        <v>48591900</v>
      </c>
      <c r="X4695" s="2">
        <v>49101000</v>
      </c>
      <c r="Y4695" s="2">
        <v>49563700</v>
      </c>
      <c r="Z4695" s="2">
        <v>50072800</v>
      </c>
      <c r="AA4695" s="2">
        <v>50535600</v>
      </c>
      <c r="AB4695" s="2">
        <v>51137200</v>
      </c>
      <c r="AC4695" s="2">
        <v>51738800</v>
      </c>
      <c r="AD4695" s="2">
        <v>52201600</v>
      </c>
      <c r="AE4695" s="2">
        <v>52618100</v>
      </c>
      <c r="AF4695" s="2">
        <v>53127100</v>
      </c>
    </row>
    <row r="4696" spans="1:32">
      <c r="A4696" t="s">
        <v>10299</v>
      </c>
      <c r="B4696" t="s">
        <v>19</v>
      </c>
      <c r="C4696" s="2">
        <v>172819000</v>
      </c>
      <c r="D4696" s="2">
        <v>180078000</v>
      </c>
      <c r="E4696" s="2">
        <v>190694000</v>
      </c>
      <c r="F4696" s="2">
        <v>697987000</v>
      </c>
      <c r="G4696" s="2">
        <v>729835000</v>
      </c>
      <c r="H4696" s="2">
        <v>766912000</v>
      </c>
      <c r="I4696" s="2">
        <v>796183000</v>
      </c>
      <c r="J4696" s="2">
        <v>804770000</v>
      </c>
      <c r="K4696" s="2">
        <v>800086000</v>
      </c>
      <c r="L4696" s="2">
        <v>789939000</v>
      </c>
      <c r="M4696" s="2">
        <v>782914000</v>
      </c>
      <c r="N4696" s="2">
        <v>777137000</v>
      </c>
      <c r="O4696" s="2">
        <v>775186000</v>
      </c>
      <c r="P4696" s="2">
        <v>776201000</v>
      </c>
      <c r="Q4696" s="2">
        <v>783694000</v>
      </c>
      <c r="R4696" s="2">
        <v>791500000</v>
      </c>
      <c r="S4696" s="2">
        <v>797745000</v>
      </c>
      <c r="T4696" s="2">
        <v>800867000</v>
      </c>
      <c r="U4696" s="2">
        <v>811795000</v>
      </c>
      <c r="V4696" s="2">
        <v>814917000</v>
      </c>
      <c r="W4696" s="2">
        <v>819601000</v>
      </c>
      <c r="X4696" s="2">
        <v>828187000</v>
      </c>
      <c r="Y4696" s="2">
        <v>835993000</v>
      </c>
      <c r="Z4696" s="2">
        <v>844579000</v>
      </c>
      <c r="AA4696" s="2">
        <v>852385000</v>
      </c>
      <c r="AB4696" s="2">
        <v>862532000</v>
      </c>
      <c r="AC4696" s="2">
        <v>872679000</v>
      </c>
      <c r="AD4696" s="2">
        <v>880485000</v>
      </c>
      <c r="AE4696" s="2">
        <v>887510000</v>
      </c>
      <c r="AF4696" s="2">
        <v>896097000</v>
      </c>
    </row>
    <row r="4697" spans="1:32">
      <c r="A4697" t="s">
        <v>10300</v>
      </c>
      <c r="B4697" t="s">
        <v>19</v>
      </c>
      <c r="C4697" s="2">
        <v>112246000</v>
      </c>
      <c r="D4697" s="2">
        <v>116961000</v>
      </c>
      <c r="E4697" s="2">
        <v>123856000</v>
      </c>
      <c r="F4697" s="2">
        <v>453344000</v>
      </c>
      <c r="G4697" s="2">
        <v>474029000</v>
      </c>
      <c r="H4697" s="2">
        <v>498111000</v>
      </c>
      <c r="I4697" s="2">
        <v>517123000</v>
      </c>
      <c r="J4697" s="2">
        <v>522699000</v>
      </c>
      <c r="K4697" s="2">
        <v>519658000</v>
      </c>
      <c r="L4697" s="2">
        <v>513067000</v>
      </c>
      <c r="M4697" s="2">
        <v>508504000</v>
      </c>
      <c r="N4697" s="2">
        <v>504752000</v>
      </c>
      <c r="O4697" s="2">
        <v>503485000</v>
      </c>
      <c r="P4697" s="2">
        <v>504144000</v>
      </c>
      <c r="Q4697" s="2">
        <v>509011000</v>
      </c>
      <c r="R4697" s="2">
        <v>514081000</v>
      </c>
      <c r="S4697" s="2">
        <v>518137000</v>
      </c>
      <c r="T4697" s="2">
        <v>520165000</v>
      </c>
      <c r="U4697" s="2">
        <v>527262000</v>
      </c>
      <c r="V4697" s="2">
        <v>529290000</v>
      </c>
      <c r="W4697" s="2">
        <v>532332000</v>
      </c>
      <c r="X4697" s="2">
        <v>537909000</v>
      </c>
      <c r="Y4697" s="2">
        <v>542979000</v>
      </c>
      <c r="Z4697" s="2">
        <v>548556000</v>
      </c>
      <c r="AA4697" s="2">
        <v>553625000</v>
      </c>
      <c r="AB4697" s="2">
        <v>560216000</v>
      </c>
      <c r="AC4697" s="2">
        <v>566807000</v>
      </c>
      <c r="AD4697" s="2">
        <v>571877000</v>
      </c>
      <c r="AE4697" s="2">
        <v>576440000</v>
      </c>
      <c r="AF4697" s="2">
        <v>582016000</v>
      </c>
    </row>
    <row r="4698" spans="1:32">
      <c r="A4698" t="s">
        <v>10301</v>
      </c>
      <c r="B4698" t="s">
        <v>19</v>
      </c>
      <c r="C4698" s="2">
        <v>20751400</v>
      </c>
      <c r="D4698" s="2">
        <v>21623000</v>
      </c>
      <c r="E4698" s="2">
        <v>22897800</v>
      </c>
      <c r="F4698" s="2">
        <v>83811600</v>
      </c>
      <c r="G4698" s="2">
        <v>87635700</v>
      </c>
      <c r="H4698" s="2">
        <v>92087800</v>
      </c>
      <c r="I4698" s="2">
        <v>95602600</v>
      </c>
      <c r="J4698" s="2">
        <v>96633600</v>
      </c>
      <c r="K4698" s="2">
        <v>96071200</v>
      </c>
      <c r="L4698" s="2">
        <v>94852700</v>
      </c>
      <c r="M4698" s="2">
        <v>94009200</v>
      </c>
      <c r="N4698" s="2">
        <v>93315600</v>
      </c>
      <c r="O4698" s="2">
        <v>93081300</v>
      </c>
      <c r="P4698" s="2">
        <v>93203100</v>
      </c>
      <c r="Q4698" s="2">
        <v>94102900</v>
      </c>
      <c r="R4698" s="2">
        <v>95040200</v>
      </c>
      <c r="S4698" s="2">
        <v>95790000</v>
      </c>
      <c r="T4698" s="2">
        <v>96164900</v>
      </c>
      <c r="U4698" s="2">
        <v>97477100</v>
      </c>
      <c r="V4698" s="2">
        <v>97852000</v>
      </c>
      <c r="W4698" s="2">
        <v>98414400</v>
      </c>
      <c r="X4698" s="2">
        <v>99445400</v>
      </c>
      <c r="Y4698" s="2">
        <v>100383000</v>
      </c>
      <c r="Z4698" s="2">
        <v>101414000</v>
      </c>
      <c r="AA4698" s="2">
        <v>102351000</v>
      </c>
      <c r="AB4698" s="2">
        <v>103569000</v>
      </c>
      <c r="AC4698" s="2">
        <v>104788000</v>
      </c>
      <c r="AD4698" s="2">
        <v>105725000</v>
      </c>
      <c r="AE4698" s="2">
        <v>106569000</v>
      </c>
      <c r="AF4698" s="2">
        <v>107600000</v>
      </c>
    </row>
    <row r="4699" spans="1:32">
      <c r="A4699" t="s">
        <v>10302</v>
      </c>
      <c r="B4699" t="s">
        <v>19</v>
      </c>
      <c r="C4699" s="2">
        <v>18183400</v>
      </c>
      <c r="D4699" s="2">
        <v>18947200</v>
      </c>
      <c r="E4699" s="2">
        <v>20064100</v>
      </c>
      <c r="F4699" s="2">
        <v>73439800</v>
      </c>
      <c r="G4699" s="2">
        <v>76790600</v>
      </c>
      <c r="H4699" s="2">
        <v>80691700</v>
      </c>
      <c r="I4699" s="2">
        <v>83771600</v>
      </c>
      <c r="J4699" s="2">
        <v>84675000</v>
      </c>
      <c r="K4699" s="2">
        <v>84182200</v>
      </c>
      <c r="L4699" s="2">
        <v>83114500</v>
      </c>
      <c r="M4699" s="2">
        <v>82375400</v>
      </c>
      <c r="N4699" s="2">
        <v>81767600</v>
      </c>
      <c r="O4699" s="2">
        <v>81562300</v>
      </c>
      <c r="P4699" s="2">
        <v>81669100</v>
      </c>
      <c r="Q4699" s="2">
        <v>82457500</v>
      </c>
      <c r="R4699" s="2">
        <v>83278800</v>
      </c>
      <c r="S4699" s="2">
        <v>83935800</v>
      </c>
      <c r="T4699" s="2">
        <v>84264400</v>
      </c>
      <c r="U4699" s="2">
        <v>85414200</v>
      </c>
      <c r="V4699" s="2">
        <v>85742700</v>
      </c>
      <c r="W4699" s="2">
        <v>86235500</v>
      </c>
      <c r="X4699" s="2">
        <v>87138900</v>
      </c>
      <c r="Y4699" s="2">
        <v>87960200</v>
      </c>
      <c r="Z4699" s="2">
        <v>88863600</v>
      </c>
      <c r="AA4699" s="2">
        <v>89684900</v>
      </c>
      <c r="AB4699" s="2">
        <v>90752500</v>
      </c>
      <c r="AC4699" s="2">
        <v>91820200</v>
      </c>
      <c r="AD4699" s="2">
        <v>92641500</v>
      </c>
      <c r="AE4699" s="2">
        <v>93380700</v>
      </c>
      <c r="AF4699" s="2">
        <v>94284100</v>
      </c>
    </row>
    <row r="4700" spans="1:32">
      <c r="A4700" t="s">
        <v>10303</v>
      </c>
      <c r="B4700" t="s">
        <v>19</v>
      </c>
      <c r="C4700" s="2">
        <v>76989900</v>
      </c>
      <c r="D4700" s="2">
        <v>80223800</v>
      </c>
      <c r="E4700" s="2">
        <v>84953100</v>
      </c>
      <c r="F4700" s="2">
        <v>310950000</v>
      </c>
      <c r="G4700" s="2">
        <v>325138000</v>
      </c>
      <c r="H4700" s="2">
        <v>341656000</v>
      </c>
      <c r="I4700" s="2">
        <v>354696000</v>
      </c>
      <c r="J4700" s="2">
        <v>358521000</v>
      </c>
      <c r="K4700" s="2">
        <v>356435000</v>
      </c>
      <c r="L4700" s="2">
        <v>351914000</v>
      </c>
      <c r="M4700" s="2">
        <v>348784000</v>
      </c>
      <c r="N4700" s="2">
        <v>346211000</v>
      </c>
      <c r="O4700" s="2">
        <v>345342000</v>
      </c>
      <c r="P4700" s="2">
        <v>345794000</v>
      </c>
      <c r="Q4700" s="2">
        <v>349132000</v>
      </c>
      <c r="R4700" s="2">
        <v>352609000</v>
      </c>
      <c r="S4700" s="2">
        <v>355391000</v>
      </c>
      <c r="T4700" s="2">
        <v>356782000</v>
      </c>
      <c r="U4700" s="2">
        <v>361651000</v>
      </c>
      <c r="V4700" s="2">
        <v>363042000</v>
      </c>
      <c r="W4700" s="2">
        <v>365128000</v>
      </c>
      <c r="X4700" s="2">
        <v>368953000</v>
      </c>
      <c r="Y4700" s="2">
        <v>372431000</v>
      </c>
      <c r="Z4700" s="2">
        <v>376256000</v>
      </c>
      <c r="AA4700" s="2">
        <v>379733000</v>
      </c>
      <c r="AB4700" s="2">
        <v>384254000</v>
      </c>
      <c r="AC4700" s="2">
        <v>388774000</v>
      </c>
      <c r="AD4700" s="2">
        <v>392252000</v>
      </c>
      <c r="AE4700" s="2">
        <v>395382000</v>
      </c>
      <c r="AF4700" s="2">
        <v>399207000</v>
      </c>
    </row>
    <row r="4701" spans="1:32">
      <c r="A4701" t="s">
        <v>10304</v>
      </c>
      <c r="B4701" t="s">
        <v>19</v>
      </c>
      <c r="C4701" s="2">
        <v>1407880</v>
      </c>
      <c r="D4701" s="2">
        <v>1467020</v>
      </c>
      <c r="E4701" s="2">
        <v>1553500</v>
      </c>
      <c r="F4701" s="2">
        <v>5686220</v>
      </c>
      <c r="G4701" s="2">
        <v>5945670</v>
      </c>
      <c r="H4701" s="2">
        <v>6247720</v>
      </c>
      <c r="I4701" s="2">
        <v>6486180</v>
      </c>
      <c r="J4701" s="2">
        <v>6556130</v>
      </c>
      <c r="K4701" s="2">
        <v>6517980</v>
      </c>
      <c r="L4701" s="2">
        <v>6435310</v>
      </c>
      <c r="M4701" s="2">
        <v>6378080</v>
      </c>
      <c r="N4701" s="2">
        <v>6331020</v>
      </c>
      <c r="O4701" s="2">
        <v>6315120</v>
      </c>
      <c r="P4701" s="2">
        <v>6323390</v>
      </c>
      <c r="Q4701" s="2">
        <v>6384440</v>
      </c>
      <c r="R4701" s="2">
        <v>6448030</v>
      </c>
      <c r="S4701" s="2">
        <v>6498900</v>
      </c>
      <c r="T4701" s="2">
        <v>6524330</v>
      </c>
      <c r="U4701" s="2">
        <v>6613360</v>
      </c>
      <c r="V4701" s="2">
        <v>6638800</v>
      </c>
      <c r="W4701" s="2">
        <v>6676950</v>
      </c>
      <c r="X4701" s="2">
        <v>6746900</v>
      </c>
      <c r="Y4701" s="2">
        <v>6810490</v>
      </c>
      <c r="Z4701" s="2">
        <v>6880440</v>
      </c>
      <c r="AA4701" s="2">
        <v>6944030</v>
      </c>
      <c r="AB4701" s="2">
        <v>7026700</v>
      </c>
      <c r="AC4701" s="2">
        <v>7109360</v>
      </c>
      <c r="AD4701" s="2">
        <v>7172950</v>
      </c>
      <c r="AE4701" s="2">
        <v>7230180</v>
      </c>
      <c r="AF4701" s="2">
        <v>7300130</v>
      </c>
    </row>
    <row r="4702" spans="1:32">
      <c r="A4702" t="s">
        <v>10305</v>
      </c>
      <c r="B4702" t="s">
        <v>19</v>
      </c>
      <c r="C4702" s="2">
        <v>6904580</v>
      </c>
      <c r="D4702" s="2">
        <v>7194610</v>
      </c>
      <c r="E4702" s="2">
        <v>7618740</v>
      </c>
      <c r="F4702" s="2">
        <v>27886500</v>
      </c>
      <c r="G4702" s="2">
        <v>29158900</v>
      </c>
      <c r="H4702" s="2">
        <v>30640200</v>
      </c>
      <c r="I4702" s="2">
        <v>31809700</v>
      </c>
      <c r="J4702" s="2">
        <v>32152800</v>
      </c>
      <c r="K4702" s="2">
        <v>31965700</v>
      </c>
      <c r="L4702" s="2">
        <v>31560200</v>
      </c>
      <c r="M4702" s="2">
        <v>31279600</v>
      </c>
      <c r="N4702" s="2">
        <v>31048800</v>
      </c>
      <c r="O4702" s="2">
        <v>30970800</v>
      </c>
      <c r="P4702" s="2">
        <v>31011400</v>
      </c>
      <c r="Q4702" s="2">
        <v>31310700</v>
      </c>
      <c r="R4702" s="2">
        <v>31622600</v>
      </c>
      <c r="S4702" s="2">
        <v>31872100</v>
      </c>
      <c r="T4702" s="2">
        <v>31996800</v>
      </c>
      <c r="U4702" s="2">
        <v>32433400</v>
      </c>
      <c r="V4702" s="2">
        <v>32558200</v>
      </c>
      <c r="W4702" s="2">
        <v>32745300</v>
      </c>
      <c r="X4702" s="2">
        <v>33088300</v>
      </c>
      <c r="Y4702" s="2">
        <v>33400200</v>
      </c>
      <c r="Z4702" s="2">
        <v>33743300</v>
      </c>
      <c r="AA4702" s="2">
        <v>34055100</v>
      </c>
      <c r="AB4702" s="2">
        <v>34460500</v>
      </c>
      <c r="AC4702" s="2">
        <v>34865900</v>
      </c>
      <c r="AD4702" s="2">
        <v>35177800</v>
      </c>
      <c r="AE4702" s="2">
        <v>35458500</v>
      </c>
      <c r="AF4702" s="2">
        <v>35801500</v>
      </c>
    </row>
    <row r="4703" spans="1:32">
      <c r="A4703" t="s">
        <v>10306</v>
      </c>
      <c r="B4703" t="s">
        <v>19</v>
      </c>
      <c r="C4703">
        <v>664200</v>
      </c>
      <c r="D4703">
        <v>692100</v>
      </c>
      <c r="E4703">
        <v>732900</v>
      </c>
      <c r="F4703" s="2">
        <v>2682600</v>
      </c>
      <c r="G4703" s="2">
        <v>2805000</v>
      </c>
      <c r="H4703" s="2">
        <v>2947500</v>
      </c>
      <c r="I4703" s="2">
        <v>3060000</v>
      </c>
      <c r="J4703" s="2">
        <v>3093000</v>
      </c>
      <c r="K4703" s="2">
        <v>3075000</v>
      </c>
      <c r="L4703" s="2">
        <v>3036000</v>
      </c>
      <c r="M4703" s="2">
        <v>3009000</v>
      </c>
      <c r="N4703" s="2">
        <v>2986800</v>
      </c>
      <c r="O4703" s="2">
        <v>2979300</v>
      </c>
      <c r="P4703" s="2">
        <v>2983200</v>
      </c>
      <c r="Q4703" s="2">
        <v>3012000</v>
      </c>
      <c r="R4703" s="2">
        <v>3042000</v>
      </c>
      <c r="S4703" s="2">
        <v>3066000</v>
      </c>
      <c r="T4703" s="2">
        <v>3078000</v>
      </c>
      <c r="U4703" s="2">
        <v>3120000</v>
      </c>
      <c r="V4703" s="2">
        <v>3132000</v>
      </c>
      <c r="W4703" s="2">
        <v>3150000</v>
      </c>
      <c r="X4703" s="2">
        <v>3183000</v>
      </c>
      <c r="Y4703" s="2">
        <v>3213000</v>
      </c>
      <c r="Z4703" s="2">
        <v>3246000</v>
      </c>
      <c r="AA4703" s="2">
        <v>3276000</v>
      </c>
      <c r="AB4703" s="2">
        <v>3315000</v>
      </c>
      <c r="AC4703" s="2">
        <v>3354000</v>
      </c>
      <c r="AD4703" s="2">
        <v>3384000</v>
      </c>
      <c r="AE4703" s="2">
        <v>3411000</v>
      </c>
      <c r="AF4703" s="2">
        <v>3444000</v>
      </c>
    </row>
    <row r="4704" spans="1:32">
      <c r="A4704" t="s">
        <v>10307</v>
      </c>
      <c r="B4704" t="s">
        <v>19</v>
      </c>
      <c r="C4704">
        <v>132840</v>
      </c>
      <c r="D4704">
        <v>138420</v>
      </c>
      <c r="E4704">
        <v>146580</v>
      </c>
      <c r="F4704">
        <v>536520</v>
      </c>
      <c r="G4704">
        <v>561000</v>
      </c>
      <c r="H4704">
        <v>589500</v>
      </c>
      <c r="I4704">
        <v>612000</v>
      </c>
      <c r="J4704">
        <v>618600</v>
      </c>
      <c r="K4704">
        <v>615000</v>
      </c>
      <c r="L4704">
        <v>607200</v>
      </c>
      <c r="M4704">
        <v>601800</v>
      </c>
      <c r="N4704">
        <v>597360</v>
      </c>
      <c r="O4704">
        <v>595860</v>
      </c>
      <c r="P4704">
        <v>596640</v>
      </c>
      <c r="Q4704">
        <v>602400</v>
      </c>
      <c r="R4704">
        <v>608400</v>
      </c>
      <c r="S4704">
        <v>613200</v>
      </c>
      <c r="T4704">
        <v>615600</v>
      </c>
      <c r="U4704">
        <v>624000</v>
      </c>
      <c r="V4704">
        <v>626400</v>
      </c>
      <c r="W4704">
        <v>630000</v>
      </c>
      <c r="X4704">
        <v>636600</v>
      </c>
      <c r="Y4704">
        <v>642600</v>
      </c>
      <c r="Z4704">
        <v>649200</v>
      </c>
      <c r="AA4704">
        <v>655200</v>
      </c>
      <c r="AB4704">
        <v>663000</v>
      </c>
      <c r="AC4704">
        <v>670800</v>
      </c>
      <c r="AD4704">
        <v>676800</v>
      </c>
      <c r="AE4704">
        <v>682200</v>
      </c>
      <c r="AF4704">
        <v>688800</v>
      </c>
    </row>
    <row r="4705" spans="1:32">
      <c r="A4705" t="s">
        <v>10308</v>
      </c>
      <c r="B4705" t="s">
        <v>19</v>
      </c>
      <c r="C4705">
        <v>0</v>
      </c>
      <c r="D4705">
        <v>0</v>
      </c>
      <c r="E4705">
        <v>0</v>
      </c>
      <c r="F4705">
        <v>0</v>
      </c>
      <c r="G4705">
        <v>0</v>
      </c>
      <c r="H4705">
        <v>0</v>
      </c>
      <c r="I4705">
        <v>0</v>
      </c>
      <c r="J4705">
        <v>0</v>
      </c>
      <c r="K4705">
        <v>0</v>
      </c>
      <c r="L4705">
        <v>0</v>
      </c>
      <c r="M4705">
        <v>0</v>
      </c>
      <c r="N4705">
        <v>0</v>
      </c>
      <c r="O4705">
        <v>0</v>
      </c>
      <c r="P4705">
        <v>0</v>
      </c>
      <c r="Q4705">
        <v>0</v>
      </c>
      <c r="R4705">
        <v>0</v>
      </c>
      <c r="S4705">
        <v>0</v>
      </c>
      <c r="T4705">
        <v>0</v>
      </c>
      <c r="U4705">
        <v>0</v>
      </c>
      <c r="V4705">
        <v>0</v>
      </c>
      <c r="W4705">
        <v>0</v>
      </c>
      <c r="X4705">
        <v>0</v>
      </c>
      <c r="Y4705">
        <v>0</v>
      </c>
      <c r="Z4705">
        <v>0</v>
      </c>
      <c r="AA4705">
        <v>0</v>
      </c>
      <c r="AB4705">
        <v>0</v>
      </c>
      <c r="AC4705">
        <v>0</v>
      </c>
      <c r="AD4705">
        <v>0</v>
      </c>
      <c r="AE4705">
        <v>0</v>
      </c>
      <c r="AF4705">
        <v>0</v>
      </c>
    </row>
    <row r="4706" spans="1:32">
      <c r="A4706" t="s">
        <v>10309</v>
      </c>
      <c r="B4706" t="s">
        <v>19</v>
      </c>
      <c r="C4706" s="2">
        <v>17565300000</v>
      </c>
      <c r="D4706" s="2">
        <v>18302800000</v>
      </c>
      <c r="E4706" s="2">
        <v>20355600000</v>
      </c>
      <c r="F4706" s="2">
        <v>74858300000</v>
      </c>
      <c r="G4706" s="2">
        <v>76210400000</v>
      </c>
      <c r="H4706" s="2">
        <v>76763500000</v>
      </c>
      <c r="I4706" s="2">
        <v>78853200000</v>
      </c>
      <c r="J4706" s="2">
        <v>79467800000</v>
      </c>
      <c r="K4706" s="2">
        <v>78730300000</v>
      </c>
      <c r="L4706" s="2">
        <v>77132300000</v>
      </c>
      <c r="M4706" s="2">
        <v>75657300000</v>
      </c>
      <c r="N4706" s="2">
        <v>74489500000</v>
      </c>
      <c r="O4706" s="2">
        <v>73567600000</v>
      </c>
      <c r="P4706" s="2">
        <v>73198900000</v>
      </c>
      <c r="Q4706" s="2">
        <v>73260300000</v>
      </c>
      <c r="R4706" s="2">
        <v>73444700000</v>
      </c>
      <c r="S4706" s="2">
        <v>73321800000</v>
      </c>
      <c r="T4706" s="2">
        <v>72891600000</v>
      </c>
      <c r="U4706" s="2">
        <v>73137400000</v>
      </c>
      <c r="V4706" s="2">
        <v>72645700000</v>
      </c>
      <c r="W4706" s="2">
        <v>72277000000</v>
      </c>
      <c r="X4706" s="2">
        <v>72277000000</v>
      </c>
      <c r="Y4706" s="2">
        <v>72154000000</v>
      </c>
      <c r="Z4706" s="2">
        <v>71908200000</v>
      </c>
      <c r="AA4706" s="2">
        <v>71723800000</v>
      </c>
      <c r="AB4706" s="2">
        <v>71785300000</v>
      </c>
      <c r="AC4706" s="2">
        <v>71723800000</v>
      </c>
      <c r="AD4706" s="2">
        <v>71478000000</v>
      </c>
      <c r="AE4706" s="2">
        <v>71355100000</v>
      </c>
      <c r="AF4706" s="2">
        <v>71170700000</v>
      </c>
    </row>
    <row r="4707" spans="1:32">
      <c r="A4707" t="s">
        <v>10310</v>
      </c>
      <c r="B4707" t="s">
        <v>19</v>
      </c>
      <c r="C4707" s="2">
        <v>13226300</v>
      </c>
      <c r="D4707" s="2">
        <v>13781600</v>
      </c>
      <c r="E4707" s="2">
        <v>15327300</v>
      </c>
      <c r="F4707" s="2">
        <v>56366600</v>
      </c>
      <c r="G4707" s="2">
        <v>57384700</v>
      </c>
      <c r="H4707" s="2">
        <v>57801200</v>
      </c>
      <c r="I4707" s="2">
        <v>59374700</v>
      </c>
      <c r="J4707" s="2">
        <v>59837500</v>
      </c>
      <c r="K4707" s="2">
        <v>59282100</v>
      </c>
      <c r="L4707" s="2">
        <v>58078900</v>
      </c>
      <c r="M4707" s="2">
        <v>56968200</v>
      </c>
      <c r="N4707" s="2">
        <v>56088900</v>
      </c>
      <c r="O4707" s="2">
        <v>55394800</v>
      </c>
      <c r="P4707" s="2">
        <v>55117100</v>
      </c>
      <c r="Q4707" s="2">
        <v>55163400</v>
      </c>
      <c r="R4707" s="2">
        <v>55302200</v>
      </c>
      <c r="S4707" s="2">
        <v>55209700</v>
      </c>
      <c r="T4707" s="2">
        <v>54885700</v>
      </c>
      <c r="U4707" s="2">
        <v>55070800</v>
      </c>
      <c r="V4707" s="2">
        <v>54700600</v>
      </c>
      <c r="W4707" s="2">
        <v>54422900</v>
      </c>
      <c r="X4707" s="2">
        <v>54422900</v>
      </c>
      <c r="Y4707" s="2">
        <v>54330400</v>
      </c>
      <c r="Z4707" s="2">
        <v>54145300</v>
      </c>
      <c r="AA4707" s="2">
        <v>54006400</v>
      </c>
      <c r="AB4707" s="2">
        <v>54052700</v>
      </c>
      <c r="AC4707" s="2">
        <v>54006400</v>
      </c>
      <c r="AD4707" s="2">
        <v>53821300</v>
      </c>
      <c r="AE4707" s="2">
        <v>53728800</v>
      </c>
      <c r="AF4707" s="2">
        <v>53589900</v>
      </c>
    </row>
    <row r="4708" spans="1:32">
      <c r="A4708" t="s">
        <v>10311</v>
      </c>
      <c r="B4708" t="s">
        <v>19</v>
      </c>
      <c r="C4708" s="2">
        <v>223087000</v>
      </c>
      <c r="D4708" s="2">
        <v>232454000</v>
      </c>
      <c r="E4708" s="2">
        <v>258525000</v>
      </c>
      <c r="F4708" s="2">
        <v>950737000</v>
      </c>
      <c r="G4708" s="2">
        <v>967909000</v>
      </c>
      <c r="H4708" s="2">
        <v>974934000</v>
      </c>
      <c r="I4708" s="2">
        <v>1001470000</v>
      </c>
      <c r="J4708" s="2">
        <v>1009280000</v>
      </c>
      <c r="K4708" s="2">
        <v>999913000</v>
      </c>
      <c r="L4708" s="2">
        <v>979618000</v>
      </c>
      <c r="M4708" s="2">
        <v>960884000</v>
      </c>
      <c r="N4708" s="2">
        <v>946053000</v>
      </c>
      <c r="O4708" s="2">
        <v>934345000</v>
      </c>
      <c r="P4708" s="2">
        <v>929661000</v>
      </c>
      <c r="Q4708" s="2">
        <v>930442000</v>
      </c>
      <c r="R4708" s="2">
        <v>932784000</v>
      </c>
      <c r="S4708" s="2">
        <v>931222000</v>
      </c>
      <c r="T4708" s="2">
        <v>925758000</v>
      </c>
      <c r="U4708" s="2">
        <v>928881000</v>
      </c>
      <c r="V4708" s="2">
        <v>922636000</v>
      </c>
      <c r="W4708" s="2">
        <v>917953000</v>
      </c>
      <c r="X4708" s="2">
        <v>917953000</v>
      </c>
      <c r="Y4708" s="2">
        <v>916392000</v>
      </c>
      <c r="Z4708" s="2">
        <v>913269000</v>
      </c>
      <c r="AA4708" s="2">
        <v>910928000</v>
      </c>
      <c r="AB4708" s="2">
        <v>911708000</v>
      </c>
      <c r="AC4708" s="2">
        <v>910928000</v>
      </c>
      <c r="AD4708" s="2">
        <v>907805000</v>
      </c>
      <c r="AE4708" s="2">
        <v>906244000</v>
      </c>
      <c r="AF4708" s="2">
        <v>903902000</v>
      </c>
    </row>
    <row r="4709" spans="1:32">
      <c r="A4709" t="s">
        <v>10312</v>
      </c>
      <c r="B4709" t="s">
        <v>19</v>
      </c>
      <c r="C4709" s="2">
        <v>144896000</v>
      </c>
      <c r="D4709" s="2">
        <v>150980000</v>
      </c>
      <c r="E4709" s="2">
        <v>167913000</v>
      </c>
      <c r="F4709" s="2">
        <v>617505000</v>
      </c>
      <c r="G4709" s="2">
        <v>628659000</v>
      </c>
      <c r="H4709" s="2">
        <v>633222000</v>
      </c>
      <c r="I4709" s="2">
        <v>650459000</v>
      </c>
      <c r="J4709" s="2">
        <v>655529000</v>
      </c>
      <c r="K4709" s="2">
        <v>649445000</v>
      </c>
      <c r="L4709" s="2">
        <v>636264000</v>
      </c>
      <c r="M4709" s="2">
        <v>624096000</v>
      </c>
      <c r="N4709" s="2">
        <v>614463000</v>
      </c>
      <c r="O4709" s="2">
        <v>606859000</v>
      </c>
      <c r="P4709" s="2">
        <v>603817000</v>
      </c>
      <c r="Q4709" s="2">
        <v>604324000</v>
      </c>
      <c r="R4709" s="2">
        <v>605845000</v>
      </c>
      <c r="S4709" s="2">
        <v>604831000</v>
      </c>
      <c r="T4709" s="2">
        <v>601282000</v>
      </c>
      <c r="U4709" s="2">
        <v>603310000</v>
      </c>
      <c r="V4709" s="2">
        <v>599254000</v>
      </c>
      <c r="W4709" s="2">
        <v>596212000</v>
      </c>
      <c r="X4709" s="2">
        <v>596212000</v>
      </c>
      <c r="Y4709" s="2">
        <v>595198000</v>
      </c>
      <c r="Z4709" s="2">
        <v>593170000</v>
      </c>
      <c r="AA4709" s="2">
        <v>591649000</v>
      </c>
      <c r="AB4709" s="2">
        <v>592156000</v>
      </c>
      <c r="AC4709" s="2">
        <v>591649000</v>
      </c>
      <c r="AD4709" s="2">
        <v>589621000</v>
      </c>
      <c r="AE4709" s="2">
        <v>588607000</v>
      </c>
      <c r="AF4709" s="2">
        <v>587086000</v>
      </c>
    </row>
    <row r="4710" spans="1:32">
      <c r="A4710" t="s">
        <v>10313</v>
      </c>
      <c r="B4710" t="s">
        <v>19</v>
      </c>
      <c r="C4710" s="2">
        <v>26787500</v>
      </c>
      <c r="D4710" s="2">
        <v>27912200</v>
      </c>
      <c r="E4710" s="2">
        <v>31042700</v>
      </c>
      <c r="F4710" s="2">
        <v>114161000</v>
      </c>
      <c r="G4710" s="2">
        <v>116223000</v>
      </c>
      <c r="H4710" s="2">
        <v>117066000</v>
      </c>
      <c r="I4710" s="2">
        <v>120253000</v>
      </c>
      <c r="J4710" s="2">
        <v>121190000</v>
      </c>
      <c r="K4710" s="2">
        <v>120066000</v>
      </c>
      <c r="L4710" s="2">
        <v>117629000</v>
      </c>
      <c r="M4710" s="2">
        <v>115379000</v>
      </c>
      <c r="N4710" s="2">
        <v>113598000</v>
      </c>
      <c r="O4710" s="2">
        <v>112192000</v>
      </c>
      <c r="P4710" s="2">
        <v>111630000</v>
      </c>
      <c r="Q4710" s="2">
        <v>111724000</v>
      </c>
      <c r="R4710" s="2">
        <v>112005000</v>
      </c>
      <c r="S4710" s="2">
        <v>111818000</v>
      </c>
      <c r="T4710" s="2">
        <v>111161000</v>
      </c>
      <c r="U4710" s="2">
        <v>111536000</v>
      </c>
      <c r="V4710" s="2">
        <v>110786000</v>
      </c>
      <c r="W4710" s="2">
        <v>110224000</v>
      </c>
      <c r="X4710" s="2">
        <v>110224000</v>
      </c>
      <c r="Y4710" s="2">
        <v>110037000</v>
      </c>
      <c r="Z4710" s="2">
        <v>109662000</v>
      </c>
      <c r="AA4710" s="2">
        <v>109381000</v>
      </c>
      <c r="AB4710" s="2">
        <v>109474000</v>
      </c>
      <c r="AC4710" s="2">
        <v>109381000</v>
      </c>
      <c r="AD4710" s="2">
        <v>109006000</v>
      </c>
      <c r="AE4710" s="2">
        <v>108818000</v>
      </c>
      <c r="AF4710" s="2">
        <v>108537000</v>
      </c>
    </row>
    <row r="4711" spans="1:32">
      <c r="A4711" t="s">
        <v>10314</v>
      </c>
      <c r="B4711" t="s">
        <v>19</v>
      </c>
      <c r="C4711" s="2">
        <v>23472500</v>
      </c>
      <c r="D4711" s="2">
        <v>24458000</v>
      </c>
      <c r="E4711" s="2">
        <v>27201100</v>
      </c>
      <c r="F4711" s="2">
        <v>100033000</v>
      </c>
      <c r="G4711" s="2">
        <v>101840000</v>
      </c>
      <c r="H4711" s="2">
        <v>102579000</v>
      </c>
      <c r="I4711" s="2">
        <v>105372000</v>
      </c>
      <c r="J4711" s="2">
        <v>106193000</v>
      </c>
      <c r="K4711" s="2">
        <v>105207000</v>
      </c>
      <c r="L4711" s="2">
        <v>103072000</v>
      </c>
      <c r="M4711" s="2">
        <v>101101000</v>
      </c>
      <c r="N4711" s="2">
        <v>99540300</v>
      </c>
      <c r="O4711" s="2">
        <v>98308400</v>
      </c>
      <c r="P4711" s="2">
        <v>97815600</v>
      </c>
      <c r="Q4711" s="2">
        <v>97897800</v>
      </c>
      <c r="R4711" s="2">
        <v>98144200</v>
      </c>
      <c r="S4711" s="2">
        <v>97979900</v>
      </c>
      <c r="T4711" s="2">
        <v>97405000</v>
      </c>
      <c r="U4711" s="2">
        <v>97733500</v>
      </c>
      <c r="V4711" s="2">
        <v>97076500</v>
      </c>
      <c r="W4711" s="2">
        <v>96583700</v>
      </c>
      <c r="X4711" s="2">
        <v>96583700</v>
      </c>
      <c r="Y4711" s="2">
        <v>96419400</v>
      </c>
      <c r="Z4711" s="2">
        <v>96090900</v>
      </c>
      <c r="AA4711" s="2">
        <v>95844500</v>
      </c>
      <c r="AB4711" s="2">
        <v>95926700</v>
      </c>
      <c r="AC4711" s="2">
        <v>95844500</v>
      </c>
      <c r="AD4711" s="2">
        <v>95516000</v>
      </c>
      <c r="AE4711" s="2">
        <v>95351800</v>
      </c>
      <c r="AF4711" s="2">
        <v>95105400</v>
      </c>
    </row>
    <row r="4712" spans="1:32">
      <c r="A4712" t="s">
        <v>10315</v>
      </c>
      <c r="B4712" t="s">
        <v>19</v>
      </c>
      <c r="C4712" s="2">
        <v>99384400</v>
      </c>
      <c r="D4712" s="2">
        <v>103557000</v>
      </c>
      <c r="E4712" s="2">
        <v>115172000</v>
      </c>
      <c r="F4712" s="2">
        <v>423549000</v>
      </c>
      <c r="G4712" s="2">
        <v>431199000</v>
      </c>
      <c r="H4712" s="2">
        <v>434329000</v>
      </c>
      <c r="I4712" s="2">
        <v>446152000</v>
      </c>
      <c r="J4712" s="2">
        <v>449629000</v>
      </c>
      <c r="K4712" s="2">
        <v>445456000</v>
      </c>
      <c r="L4712" s="2">
        <v>436415000</v>
      </c>
      <c r="M4712" s="2">
        <v>428069000</v>
      </c>
      <c r="N4712" s="2">
        <v>421462000</v>
      </c>
      <c r="O4712" s="2">
        <v>416246000</v>
      </c>
      <c r="P4712" s="2">
        <v>414160000</v>
      </c>
      <c r="Q4712" s="2">
        <v>414507000</v>
      </c>
      <c r="R4712" s="2">
        <v>415550000</v>
      </c>
      <c r="S4712" s="2">
        <v>414855000</v>
      </c>
      <c r="T4712" s="2">
        <v>412421000</v>
      </c>
      <c r="U4712" s="2">
        <v>413812000</v>
      </c>
      <c r="V4712" s="2">
        <v>411030000</v>
      </c>
      <c r="W4712" s="2">
        <v>408943000</v>
      </c>
      <c r="X4712" s="2">
        <v>408943000</v>
      </c>
      <c r="Y4712" s="2">
        <v>408248000</v>
      </c>
      <c r="Z4712" s="2">
        <v>406857000</v>
      </c>
      <c r="AA4712" s="2">
        <v>405814000</v>
      </c>
      <c r="AB4712" s="2">
        <v>406161000</v>
      </c>
      <c r="AC4712" s="2">
        <v>405814000</v>
      </c>
      <c r="AD4712" s="2">
        <v>404423000</v>
      </c>
      <c r="AE4712" s="2">
        <v>403727000</v>
      </c>
      <c r="AF4712" s="2">
        <v>402684000</v>
      </c>
    </row>
    <row r="4713" spans="1:32">
      <c r="A4713" t="s">
        <v>10316</v>
      </c>
      <c r="B4713" t="s">
        <v>19</v>
      </c>
      <c r="C4713" s="2">
        <v>1817400</v>
      </c>
      <c r="D4713" s="2">
        <v>1893710</v>
      </c>
      <c r="E4713" s="2">
        <v>2106100</v>
      </c>
      <c r="F4713" s="2">
        <v>7745260</v>
      </c>
      <c r="G4713" s="2">
        <v>7885160</v>
      </c>
      <c r="H4713" s="2">
        <v>7942390</v>
      </c>
      <c r="I4713" s="2">
        <v>8158600</v>
      </c>
      <c r="J4713" s="2">
        <v>8222190</v>
      </c>
      <c r="K4713" s="2">
        <v>8145880</v>
      </c>
      <c r="L4713" s="2">
        <v>7980550</v>
      </c>
      <c r="M4713" s="2">
        <v>7827930</v>
      </c>
      <c r="N4713" s="2">
        <v>7707110</v>
      </c>
      <c r="O4713" s="2">
        <v>7611720</v>
      </c>
      <c r="P4713" s="2">
        <v>7573570</v>
      </c>
      <c r="Q4713" s="2">
        <v>7579930</v>
      </c>
      <c r="R4713" s="2">
        <v>7599010</v>
      </c>
      <c r="S4713" s="2">
        <v>7586290</v>
      </c>
      <c r="T4713" s="2">
        <v>7541770</v>
      </c>
      <c r="U4713" s="2">
        <v>7567210</v>
      </c>
      <c r="V4713" s="2">
        <v>7516340</v>
      </c>
      <c r="W4713" s="2">
        <v>7478180</v>
      </c>
      <c r="X4713" s="2">
        <v>7478180</v>
      </c>
      <c r="Y4713" s="2">
        <v>7465470</v>
      </c>
      <c r="Z4713" s="2">
        <v>7440030</v>
      </c>
      <c r="AA4713" s="2">
        <v>7420950</v>
      </c>
      <c r="AB4713" s="2">
        <v>7427310</v>
      </c>
      <c r="AC4713" s="2">
        <v>7420950</v>
      </c>
      <c r="AD4713" s="2">
        <v>7395520</v>
      </c>
      <c r="AE4713" s="2">
        <v>7382800</v>
      </c>
      <c r="AF4713" s="2">
        <v>7363720</v>
      </c>
    </row>
    <row r="4714" spans="1:32">
      <c r="A4714" t="s">
        <v>10317</v>
      </c>
      <c r="B4714" t="s">
        <v>19</v>
      </c>
      <c r="C4714" s="2">
        <v>8912960</v>
      </c>
      <c r="D4714" s="2">
        <v>9287190</v>
      </c>
      <c r="E4714" s="2">
        <v>10328800</v>
      </c>
      <c r="F4714" s="2">
        <v>37984500</v>
      </c>
      <c r="G4714" s="2">
        <v>38670600</v>
      </c>
      <c r="H4714" s="2">
        <v>38951300</v>
      </c>
      <c r="I4714" s="2">
        <v>40011600</v>
      </c>
      <c r="J4714" s="2">
        <v>40323500</v>
      </c>
      <c r="K4714" s="2">
        <v>39949300</v>
      </c>
      <c r="L4714" s="2">
        <v>39138400</v>
      </c>
      <c r="M4714" s="2">
        <v>38390000</v>
      </c>
      <c r="N4714" s="2">
        <v>37797400</v>
      </c>
      <c r="O4714" s="2">
        <v>37329600</v>
      </c>
      <c r="P4714" s="2">
        <v>37142500</v>
      </c>
      <c r="Q4714" s="2">
        <v>37173700</v>
      </c>
      <c r="R4714" s="2">
        <v>37267300</v>
      </c>
      <c r="S4714" s="2">
        <v>37204900</v>
      </c>
      <c r="T4714" s="2">
        <v>36986600</v>
      </c>
      <c r="U4714" s="2">
        <v>37111300</v>
      </c>
      <c r="V4714" s="2">
        <v>36861900</v>
      </c>
      <c r="W4714" s="2">
        <v>36674700</v>
      </c>
      <c r="X4714" s="2">
        <v>36674700</v>
      </c>
      <c r="Y4714" s="2">
        <v>36612400</v>
      </c>
      <c r="Z4714" s="2">
        <v>36487600</v>
      </c>
      <c r="AA4714" s="2">
        <v>36394100</v>
      </c>
      <c r="AB4714" s="2">
        <v>36425200</v>
      </c>
      <c r="AC4714" s="2">
        <v>36394100</v>
      </c>
      <c r="AD4714" s="2">
        <v>36269300</v>
      </c>
      <c r="AE4714" s="2">
        <v>36206900</v>
      </c>
      <c r="AF4714" s="2">
        <v>36113400</v>
      </c>
    </row>
    <row r="4715" spans="1:32">
      <c r="A4715" t="s">
        <v>10318</v>
      </c>
      <c r="B4715" t="s">
        <v>19</v>
      </c>
      <c r="C4715">
        <v>857400</v>
      </c>
      <c r="D4715">
        <v>893400</v>
      </c>
      <c r="E4715">
        <v>993600</v>
      </c>
      <c r="F4715" s="2">
        <v>3654000</v>
      </c>
      <c r="G4715" s="2">
        <v>3720000</v>
      </c>
      <c r="H4715" s="2">
        <v>3747000</v>
      </c>
      <c r="I4715" s="2">
        <v>3849000</v>
      </c>
      <c r="J4715" s="2">
        <v>3879000</v>
      </c>
      <c r="K4715" s="2">
        <v>3843000</v>
      </c>
      <c r="L4715" s="2">
        <v>3765000</v>
      </c>
      <c r="M4715" s="2">
        <v>3693000</v>
      </c>
      <c r="N4715" s="2">
        <v>3636000</v>
      </c>
      <c r="O4715" s="2">
        <v>3591000</v>
      </c>
      <c r="P4715" s="2">
        <v>3573000</v>
      </c>
      <c r="Q4715" s="2">
        <v>3576000</v>
      </c>
      <c r="R4715" s="2">
        <v>3585000</v>
      </c>
      <c r="S4715" s="2">
        <v>3579000</v>
      </c>
      <c r="T4715" s="2">
        <v>3558000</v>
      </c>
      <c r="U4715" s="2">
        <v>3570000</v>
      </c>
      <c r="V4715" s="2">
        <v>3546000</v>
      </c>
      <c r="W4715" s="2">
        <v>3528000</v>
      </c>
      <c r="X4715" s="2">
        <v>3528000</v>
      </c>
      <c r="Y4715" s="2">
        <v>3522000</v>
      </c>
      <c r="Z4715" s="2">
        <v>3510000</v>
      </c>
      <c r="AA4715" s="2">
        <v>3501000</v>
      </c>
      <c r="AB4715" s="2">
        <v>3504000</v>
      </c>
      <c r="AC4715" s="2">
        <v>3501000</v>
      </c>
      <c r="AD4715" s="2">
        <v>3489000</v>
      </c>
      <c r="AE4715" s="2">
        <v>3483000</v>
      </c>
      <c r="AF4715" s="2">
        <v>3474000</v>
      </c>
    </row>
    <row r="4716" spans="1:32">
      <c r="A4716" t="s">
        <v>10319</v>
      </c>
      <c r="B4716" t="s">
        <v>19</v>
      </c>
      <c r="C4716">
        <v>171480</v>
      </c>
      <c r="D4716">
        <v>178680</v>
      </c>
      <c r="E4716">
        <v>198720</v>
      </c>
      <c r="F4716">
        <v>730800</v>
      </c>
      <c r="G4716">
        <v>744000</v>
      </c>
      <c r="H4716">
        <v>749400</v>
      </c>
      <c r="I4716">
        <v>769800</v>
      </c>
      <c r="J4716">
        <v>775800</v>
      </c>
      <c r="K4716">
        <v>768600</v>
      </c>
      <c r="L4716">
        <v>753000</v>
      </c>
      <c r="M4716">
        <v>738600</v>
      </c>
      <c r="N4716">
        <v>727200</v>
      </c>
      <c r="O4716">
        <v>718200</v>
      </c>
      <c r="P4716">
        <v>714600</v>
      </c>
      <c r="Q4716">
        <v>715200</v>
      </c>
      <c r="R4716">
        <v>717000</v>
      </c>
      <c r="S4716">
        <v>715800</v>
      </c>
      <c r="T4716">
        <v>711600</v>
      </c>
      <c r="U4716">
        <v>714000</v>
      </c>
      <c r="V4716">
        <v>709200</v>
      </c>
      <c r="W4716">
        <v>705600</v>
      </c>
      <c r="X4716">
        <v>705600</v>
      </c>
      <c r="Y4716">
        <v>704400</v>
      </c>
      <c r="Z4716">
        <v>702000</v>
      </c>
      <c r="AA4716">
        <v>700200</v>
      </c>
      <c r="AB4716">
        <v>700800</v>
      </c>
      <c r="AC4716">
        <v>700200</v>
      </c>
      <c r="AD4716">
        <v>697800</v>
      </c>
      <c r="AE4716">
        <v>696600</v>
      </c>
      <c r="AF4716">
        <v>694800</v>
      </c>
    </row>
    <row r="4717" spans="1:32">
      <c r="A4717" t="s">
        <v>10320</v>
      </c>
      <c r="B4717" t="s">
        <v>19</v>
      </c>
      <c r="C4717">
        <v>0</v>
      </c>
      <c r="D4717">
        <v>0</v>
      </c>
      <c r="E4717">
        <v>0</v>
      </c>
      <c r="F4717">
        <v>0</v>
      </c>
      <c r="G4717">
        <v>0</v>
      </c>
      <c r="H4717">
        <v>0</v>
      </c>
      <c r="I4717">
        <v>0</v>
      </c>
      <c r="J4717">
        <v>0</v>
      </c>
      <c r="K4717">
        <v>0</v>
      </c>
      <c r="L4717">
        <v>0</v>
      </c>
      <c r="M4717">
        <v>0</v>
      </c>
      <c r="N4717">
        <v>0</v>
      </c>
      <c r="O4717">
        <v>0</v>
      </c>
      <c r="P4717">
        <v>0</v>
      </c>
      <c r="Q4717">
        <v>0</v>
      </c>
      <c r="R4717">
        <v>0</v>
      </c>
      <c r="S4717">
        <v>0</v>
      </c>
      <c r="T4717">
        <v>0</v>
      </c>
      <c r="U4717">
        <v>0</v>
      </c>
      <c r="V4717">
        <v>0</v>
      </c>
      <c r="W4717">
        <v>0</v>
      </c>
      <c r="X4717">
        <v>0</v>
      </c>
      <c r="Y4717">
        <v>0</v>
      </c>
      <c r="Z4717">
        <v>0</v>
      </c>
      <c r="AA4717">
        <v>0</v>
      </c>
      <c r="AB4717">
        <v>0</v>
      </c>
      <c r="AC4717">
        <v>0</v>
      </c>
      <c r="AD4717">
        <v>0</v>
      </c>
      <c r="AE4717">
        <v>0</v>
      </c>
      <c r="AF4717">
        <v>0</v>
      </c>
    </row>
    <row r="4718" spans="1:32">
      <c r="A4718" t="s">
        <v>10321</v>
      </c>
      <c r="B4718" t="s">
        <v>19</v>
      </c>
      <c r="C4718" s="2">
        <v>9944230000</v>
      </c>
      <c r="D4718" s="2">
        <v>10362200000</v>
      </c>
      <c r="E4718" s="2">
        <v>11523800000</v>
      </c>
      <c r="F4718" s="2">
        <v>42376700000</v>
      </c>
      <c r="G4718" s="2">
        <v>43144900000</v>
      </c>
      <c r="H4718" s="2">
        <v>43452200000</v>
      </c>
      <c r="I4718" s="2">
        <v>44638400000</v>
      </c>
      <c r="J4718" s="2">
        <v>44988700000</v>
      </c>
      <c r="K4718" s="2">
        <v>44546200000</v>
      </c>
      <c r="L4718" s="2">
        <v>43648900000</v>
      </c>
      <c r="M4718" s="2">
        <v>42819200000</v>
      </c>
      <c r="N4718" s="2">
        <v>42143100000</v>
      </c>
      <c r="O4718" s="2">
        <v>41639200000</v>
      </c>
      <c r="P4718" s="2">
        <v>41411700000</v>
      </c>
      <c r="Q4718" s="2">
        <v>41448600000</v>
      </c>
      <c r="R4718" s="2">
        <v>41571500000</v>
      </c>
      <c r="S4718" s="2">
        <v>41479400000</v>
      </c>
      <c r="T4718" s="2">
        <v>41233500000</v>
      </c>
      <c r="U4718" s="2">
        <v>41374900000</v>
      </c>
      <c r="V4718" s="2">
        <v>41104400000</v>
      </c>
      <c r="W4718" s="2">
        <v>40901600000</v>
      </c>
      <c r="X4718" s="2">
        <v>40889300000</v>
      </c>
      <c r="Y4718" s="2">
        <v>40815600000</v>
      </c>
      <c r="Z4718" s="2">
        <v>40698800000</v>
      </c>
      <c r="AA4718" s="2">
        <v>40582000000</v>
      </c>
      <c r="AB4718" s="2">
        <v>40612800000</v>
      </c>
      <c r="AC4718" s="2">
        <v>40582000000</v>
      </c>
      <c r="AD4718" s="2">
        <v>40440700000</v>
      </c>
      <c r="AE4718" s="2">
        <v>40366900000</v>
      </c>
      <c r="AF4718" s="2">
        <v>40293200000</v>
      </c>
    </row>
    <row r="4719" spans="1:32">
      <c r="A4719" t="s">
        <v>10322</v>
      </c>
      <c r="B4719" t="s">
        <v>19</v>
      </c>
      <c r="C4719" s="2">
        <v>7487780</v>
      </c>
      <c r="D4719" s="2">
        <v>7802470</v>
      </c>
      <c r="E4719" s="2">
        <v>8677120</v>
      </c>
      <c r="F4719" s="2">
        <v>31908700</v>
      </c>
      <c r="G4719" s="2">
        <v>32487200</v>
      </c>
      <c r="H4719" s="2">
        <v>32718500</v>
      </c>
      <c r="I4719" s="2">
        <v>33611700</v>
      </c>
      <c r="J4719" s="2">
        <v>33875500</v>
      </c>
      <c r="K4719" s="2">
        <v>33542300</v>
      </c>
      <c r="L4719" s="2">
        <v>32866600</v>
      </c>
      <c r="M4719" s="2">
        <v>32241900</v>
      </c>
      <c r="N4719" s="2">
        <v>31732800</v>
      </c>
      <c r="O4719" s="2">
        <v>31353300</v>
      </c>
      <c r="P4719" s="2">
        <v>31182100</v>
      </c>
      <c r="Q4719" s="2">
        <v>31209900</v>
      </c>
      <c r="R4719" s="2">
        <v>31302400</v>
      </c>
      <c r="S4719" s="2">
        <v>31233000</v>
      </c>
      <c r="T4719" s="2">
        <v>31047900</v>
      </c>
      <c r="U4719" s="2">
        <v>31154300</v>
      </c>
      <c r="V4719" s="2">
        <v>30950700</v>
      </c>
      <c r="W4719" s="2">
        <v>30798000</v>
      </c>
      <c r="X4719" s="2">
        <v>30788800</v>
      </c>
      <c r="Y4719" s="2">
        <v>30733200</v>
      </c>
      <c r="Z4719" s="2">
        <v>30645300</v>
      </c>
      <c r="AA4719" s="2">
        <v>30557400</v>
      </c>
      <c r="AB4719" s="2">
        <v>30580500</v>
      </c>
      <c r="AC4719" s="2">
        <v>30557400</v>
      </c>
      <c r="AD4719" s="2">
        <v>30450900</v>
      </c>
      <c r="AE4719" s="2">
        <v>30395400</v>
      </c>
      <c r="AF4719" s="2">
        <v>30339900</v>
      </c>
    </row>
    <row r="4720" spans="1:32">
      <c r="A4720" t="s">
        <v>10323</v>
      </c>
      <c r="B4720" t="s">
        <v>19</v>
      </c>
      <c r="C4720" s="2">
        <v>126297000</v>
      </c>
      <c r="D4720" s="2">
        <v>131604000</v>
      </c>
      <c r="E4720" s="2">
        <v>146357000</v>
      </c>
      <c r="F4720" s="2">
        <v>538204000</v>
      </c>
      <c r="G4720" s="2">
        <v>547962000</v>
      </c>
      <c r="H4720" s="2">
        <v>551864000</v>
      </c>
      <c r="I4720" s="2">
        <v>566929000</v>
      </c>
      <c r="J4720" s="2">
        <v>571379000</v>
      </c>
      <c r="K4720" s="2">
        <v>565759000</v>
      </c>
      <c r="L4720" s="2">
        <v>554362000</v>
      </c>
      <c r="M4720" s="2">
        <v>543825000</v>
      </c>
      <c r="N4720" s="2">
        <v>535238000</v>
      </c>
      <c r="O4720" s="2">
        <v>528838000</v>
      </c>
      <c r="P4720" s="2">
        <v>525949000</v>
      </c>
      <c r="Q4720" s="2">
        <v>526418000</v>
      </c>
      <c r="R4720" s="2">
        <v>527979000</v>
      </c>
      <c r="S4720" s="2">
        <v>526808000</v>
      </c>
      <c r="T4720" s="2">
        <v>523686000</v>
      </c>
      <c r="U4720" s="2">
        <v>525481000</v>
      </c>
      <c r="V4720" s="2">
        <v>522047000</v>
      </c>
      <c r="W4720" s="2">
        <v>519471000</v>
      </c>
      <c r="X4720" s="2">
        <v>519315000</v>
      </c>
      <c r="Y4720" s="2">
        <v>518378000</v>
      </c>
      <c r="Z4720" s="2">
        <v>516895000</v>
      </c>
      <c r="AA4720" s="2">
        <v>515412000</v>
      </c>
      <c r="AB4720" s="2">
        <v>515802000</v>
      </c>
      <c r="AC4720" s="2">
        <v>515412000</v>
      </c>
      <c r="AD4720" s="2">
        <v>513616000</v>
      </c>
      <c r="AE4720" s="2">
        <v>512680000</v>
      </c>
      <c r="AF4720" s="2">
        <v>511743000</v>
      </c>
    </row>
    <row r="4721" spans="1:32">
      <c r="A4721" t="s">
        <v>10324</v>
      </c>
      <c r="B4721" t="s">
        <v>19</v>
      </c>
      <c r="C4721" s="2">
        <v>82029800</v>
      </c>
      <c r="D4721" s="2">
        <v>85477300</v>
      </c>
      <c r="E4721" s="2">
        <v>95059300</v>
      </c>
      <c r="F4721" s="2">
        <v>349565000</v>
      </c>
      <c r="G4721" s="2">
        <v>355902000</v>
      </c>
      <c r="H4721" s="2">
        <v>358437000</v>
      </c>
      <c r="I4721" s="2">
        <v>368222000</v>
      </c>
      <c r="J4721" s="2">
        <v>371112000</v>
      </c>
      <c r="K4721" s="2">
        <v>367461000</v>
      </c>
      <c r="L4721" s="2">
        <v>360059000</v>
      </c>
      <c r="M4721" s="2">
        <v>353215000</v>
      </c>
      <c r="N4721" s="2">
        <v>347638000</v>
      </c>
      <c r="O4721" s="2">
        <v>343481000</v>
      </c>
      <c r="P4721" s="2">
        <v>341605000</v>
      </c>
      <c r="Q4721" s="2">
        <v>341909000</v>
      </c>
      <c r="R4721" s="2">
        <v>342923000</v>
      </c>
      <c r="S4721" s="2">
        <v>342163000</v>
      </c>
      <c r="T4721" s="2">
        <v>340135000</v>
      </c>
      <c r="U4721" s="2">
        <v>341301000</v>
      </c>
      <c r="V4721" s="2">
        <v>339070000</v>
      </c>
      <c r="W4721" s="2">
        <v>337397000</v>
      </c>
      <c r="X4721" s="2">
        <v>337296000</v>
      </c>
      <c r="Y4721" s="2">
        <v>336687000</v>
      </c>
      <c r="Z4721" s="2">
        <v>335724000</v>
      </c>
      <c r="AA4721" s="2">
        <v>334761000</v>
      </c>
      <c r="AB4721" s="2">
        <v>335014000</v>
      </c>
      <c r="AC4721" s="2">
        <v>334761000</v>
      </c>
      <c r="AD4721" s="2">
        <v>333595000</v>
      </c>
      <c r="AE4721" s="2">
        <v>332986000</v>
      </c>
      <c r="AF4721" s="2">
        <v>332378000</v>
      </c>
    </row>
    <row r="4722" spans="1:32">
      <c r="A4722" t="s">
        <v>10325</v>
      </c>
      <c r="B4722" t="s">
        <v>19</v>
      </c>
      <c r="C4722" s="2">
        <v>15165200</v>
      </c>
      <c r="D4722" s="2">
        <v>15802500</v>
      </c>
      <c r="E4722" s="2">
        <v>17574000</v>
      </c>
      <c r="F4722" s="2">
        <v>64625500</v>
      </c>
      <c r="G4722" s="2">
        <v>65797100</v>
      </c>
      <c r="H4722" s="2">
        <v>66265700</v>
      </c>
      <c r="I4722" s="2">
        <v>68074600</v>
      </c>
      <c r="J4722" s="2">
        <v>68608900</v>
      </c>
      <c r="K4722" s="2">
        <v>67934100</v>
      </c>
      <c r="L4722" s="2">
        <v>66565600</v>
      </c>
      <c r="M4722" s="2">
        <v>65300300</v>
      </c>
      <c r="N4722" s="2">
        <v>64269300</v>
      </c>
      <c r="O4722" s="2">
        <v>63500700</v>
      </c>
      <c r="P4722" s="2">
        <v>63153900</v>
      </c>
      <c r="Q4722" s="2">
        <v>63210200</v>
      </c>
      <c r="R4722" s="2">
        <v>63397600</v>
      </c>
      <c r="S4722" s="2">
        <v>63257000</v>
      </c>
      <c r="T4722" s="2">
        <v>62882100</v>
      </c>
      <c r="U4722" s="2">
        <v>63097700</v>
      </c>
      <c r="V4722" s="2">
        <v>62685300</v>
      </c>
      <c r="W4722" s="2">
        <v>62376000</v>
      </c>
      <c r="X4722" s="2">
        <v>62357200</v>
      </c>
      <c r="Y4722" s="2">
        <v>62244800</v>
      </c>
      <c r="Z4722" s="2">
        <v>62066700</v>
      </c>
      <c r="AA4722" s="2">
        <v>61888600</v>
      </c>
      <c r="AB4722" s="2">
        <v>61935500</v>
      </c>
      <c r="AC4722" s="2">
        <v>61888600</v>
      </c>
      <c r="AD4722" s="2">
        <v>61673000</v>
      </c>
      <c r="AE4722" s="2">
        <v>61560600</v>
      </c>
      <c r="AF4722" s="2">
        <v>61448100</v>
      </c>
    </row>
    <row r="4723" spans="1:32">
      <c r="A4723" t="s">
        <v>10326</v>
      </c>
      <c r="B4723" t="s">
        <v>19</v>
      </c>
      <c r="C4723" s="2">
        <v>13288500</v>
      </c>
      <c r="D4723" s="2">
        <v>13846900</v>
      </c>
      <c r="E4723" s="2">
        <v>15399200</v>
      </c>
      <c r="F4723" s="2">
        <v>56627900</v>
      </c>
      <c r="G4723" s="2">
        <v>57654600</v>
      </c>
      <c r="H4723" s="2">
        <v>58065200</v>
      </c>
      <c r="I4723" s="2">
        <v>59650300</v>
      </c>
      <c r="J4723" s="2">
        <v>60118400</v>
      </c>
      <c r="K4723" s="2">
        <v>59527100</v>
      </c>
      <c r="L4723" s="2">
        <v>58328000</v>
      </c>
      <c r="M4723" s="2">
        <v>57219300</v>
      </c>
      <c r="N4723" s="2">
        <v>56315900</v>
      </c>
      <c r="O4723" s="2">
        <v>55642400</v>
      </c>
      <c r="P4723" s="2">
        <v>55338500</v>
      </c>
      <c r="Q4723" s="2">
        <v>55387800</v>
      </c>
      <c r="R4723" s="2">
        <v>55552100</v>
      </c>
      <c r="S4723" s="2">
        <v>55428900</v>
      </c>
      <c r="T4723" s="2">
        <v>55100300</v>
      </c>
      <c r="U4723" s="2">
        <v>55289200</v>
      </c>
      <c r="V4723" s="2">
        <v>54927900</v>
      </c>
      <c r="W4723" s="2">
        <v>54656800</v>
      </c>
      <c r="X4723" s="2">
        <v>54640400</v>
      </c>
      <c r="Y4723" s="2">
        <v>54541900</v>
      </c>
      <c r="Z4723" s="2">
        <v>54385800</v>
      </c>
      <c r="AA4723" s="2">
        <v>54229800</v>
      </c>
      <c r="AB4723" s="2">
        <v>54270800</v>
      </c>
      <c r="AC4723" s="2">
        <v>54229800</v>
      </c>
      <c r="AD4723" s="2">
        <v>54040900</v>
      </c>
      <c r="AE4723" s="2">
        <v>53942300</v>
      </c>
      <c r="AF4723" s="2">
        <v>53843800</v>
      </c>
    </row>
    <row r="4724" spans="1:32">
      <c r="A4724" t="s">
        <v>10327</v>
      </c>
      <c r="B4724" t="s">
        <v>19</v>
      </c>
      <c r="C4724" s="2">
        <v>56264500</v>
      </c>
      <c r="D4724" s="2">
        <v>58629100</v>
      </c>
      <c r="E4724" s="2">
        <v>65201400</v>
      </c>
      <c r="F4724" s="2">
        <v>239767000</v>
      </c>
      <c r="G4724" s="2">
        <v>244114000</v>
      </c>
      <c r="H4724" s="2">
        <v>245853000</v>
      </c>
      <c r="I4724" s="2">
        <v>252564000</v>
      </c>
      <c r="J4724" s="2">
        <v>254546000</v>
      </c>
      <c r="K4724" s="2">
        <v>252043000</v>
      </c>
      <c r="L4724" s="2">
        <v>246966000</v>
      </c>
      <c r="M4724" s="2">
        <v>242271000</v>
      </c>
      <c r="N4724" s="2">
        <v>238446000</v>
      </c>
      <c r="O4724" s="2">
        <v>235595000</v>
      </c>
      <c r="P4724" s="2">
        <v>234308000</v>
      </c>
      <c r="Q4724" s="2">
        <v>234517000</v>
      </c>
      <c r="R4724" s="2">
        <v>235212000</v>
      </c>
      <c r="S4724" s="2">
        <v>234690000</v>
      </c>
      <c r="T4724" s="2">
        <v>233299000</v>
      </c>
      <c r="U4724" s="2">
        <v>234099000</v>
      </c>
      <c r="V4724" s="2">
        <v>232569000</v>
      </c>
      <c r="W4724" s="2">
        <v>231422000</v>
      </c>
      <c r="X4724" s="2">
        <v>231352000</v>
      </c>
      <c r="Y4724" s="2">
        <v>230935000</v>
      </c>
      <c r="Z4724" s="2">
        <v>230274000</v>
      </c>
      <c r="AA4724" s="2">
        <v>229613000</v>
      </c>
      <c r="AB4724" s="2">
        <v>229787000</v>
      </c>
      <c r="AC4724" s="2">
        <v>229613000</v>
      </c>
      <c r="AD4724" s="2">
        <v>228814000</v>
      </c>
      <c r="AE4724" s="2">
        <v>228396000</v>
      </c>
      <c r="AF4724" s="2">
        <v>227979000</v>
      </c>
    </row>
    <row r="4725" spans="1:32">
      <c r="A4725" t="s">
        <v>10328</v>
      </c>
      <c r="B4725" t="s">
        <v>19</v>
      </c>
      <c r="C4725" s="2">
        <v>1028890</v>
      </c>
      <c r="D4725" s="2">
        <v>1072130</v>
      </c>
      <c r="E4725" s="2">
        <v>1192310</v>
      </c>
      <c r="F4725" s="2">
        <v>4384530</v>
      </c>
      <c r="G4725" s="2">
        <v>4464020</v>
      </c>
      <c r="H4725" s="2">
        <v>4495810</v>
      </c>
      <c r="I4725" s="2">
        <v>4618540</v>
      </c>
      <c r="J4725" s="2">
        <v>4654790</v>
      </c>
      <c r="K4725" s="2">
        <v>4609000</v>
      </c>
      <c r="L4725" s="2">
        <v>4516160</v>
      </c>
      <c r="M4725" s="2">
        <v>4430320</v>
      </c>
      <c r="N4725" s="2">
        <v>4360370</v>
      </c>
      <c r="O4725" s="2">
        <v>4308220</v>
      </c>
      <c r="P4725" s="2">
        <v>4284690</v>
      </c>
      <c r="Q4725" s="2">
        <v>4288510</v>
      </c>
      <c r="R4725" s="2">
        <v>4301230</v>
      </c>
      <c r="S4725" s="2">
        <v>4291690</v>
      </c>
      <c r="T4725" s="2">
        <v>4266250</v>
      </c>
      <c r="U4725" s="2">
        <v>4280880</v>
      </c>
      <c r="V4725" s="2">
        <v>4252900</v>
      </c>
      <c r="W4725" s="2">
        <v>4231910</v>
      </c>
      <c r="X4725" s="2">
        <v>4230640</v>
      </c>
      <c r="Y4725" s="2">
        <v>4223010</v>
      </c>
      <c r="Z4725" s="2">
        <v>4210930</v>
      </c>
      <c r="AA4725" s="2">
        <v>4198850</v>
      </c>
      <c r="AB4725" s="2">
        <v>4202030</v>
      </c>
      <c r="AC4725" s="2">
        <v>4198850</v>
      </c>
      <c r="AD4725" s="2">
        <v>4184220</v>
      </c>
      <c r="AE4725" s="2">
        <v>4176590</v>
      </c>
      <c r="AF4725" s="2">
        <v>4168960</v>
      </c>
    </row>
    <row r="4726" spans="1:32">
      <c r="A4726" t="s">
        <v>10329</v>
      </c>
      <c r="B4726" t="s">
        <v>19</v>
      </c>
      <c r="C4726" s="2">
        <v>5045890</v>
      </c>
      <c r="D4726" s="2">
        <v>5257960</v>
      </c>
      <c r="E4726" s="2">
        <v>5847380</v>
      </c>
      <c r="F4726" s="2">
        <v>21502700</v>
      </c>
      <c r="G4726" s="2">
        <v>21892600</v>
      </c>
      <c r="H4726" s="2">
        <v>22048500</v>
      </c>
      <c r="I4726" s="2">
        <v>22650400</v>
      </c>
      <c r="J4726" s="2">
        <v>22828200</v>
      </c>
      <c r="K4726" s="2">
        <v>22603600</v>
      </c>
      <c r="L4726" s="2">
        <v>22148300</v>
      </c>
      <c r="M4726" s="2">
        <v>21727300</v>
      </c>
      <c r="N4726" s="2">
        <v>21384200</v>
      </c>
      <c r="O4726" s="2">
        <v>21128500</v>
      </c>
      <c r="P4726" s="2">
        <v>21013100</v>
      </c>
      <c r="Q4726" s="2">
        <v>21031800</v>
      </c>
      <c r="R4726" s="2">
        <v>21094200</v>
      </c>
      <c r="S4726" s="2">
        <v>21047400</v>
      </c>
      <c r="T4726" s="2">
        <v>20922700</v>
      </c>
      <c r="U4726" s="2">
        <v>20994400</v>
      </c>
      <c r="V4726" s="2">
        <v>20857200</v>
      </c>
      <c r="W4726" s="2">
        <v>20754300</v>
      </c>
      <c r="X4726" s="2">
        <v>20748000</v>
      </c>
      <c r="Y4726" s="2">
        <v>20710600</v>
      </c>
      <c r="Z4726" s="2">
        <v>20651400</v>
      </c>
      <c r="AA4726" s="2">
        <v>20592100</v>
      </c>
      <c r="AB4726" s="2">
        <v>20607700</v>
      </c>
      <c r="AC4726" s="2">
        <v>20592100</v>
      </c>
      <c r="AD4726" s="2">
        <v>20520400</v>
      </c>
      <c r="AE4726" s="2">
        <v>20483000</v>
      </c>
      <c r="AF4726" s="2">
        <v>20445500</v>
      </c>
    </row>
    <row r="4727" spans="1:32">
      <c r="A4727" t="s">
        <v>10330</v>
      </c>
      <c r="B4727" t="s">
        <v>19</v>
      </c>
      <c r="C4727">
        <v>485400</v>
      </c>
      <c r="D4727">
        <v>505800</v>
      </c>
      <c r="E4727">
        <v>562500</v>
      </c>
      <c r="F4727" s="2">
        <v>2068500</v>
      </c>
      <c r="G4727" s="2">
        <v>2106000</v>
      </c>
      <c r="H4727" s="2">
        <v>2121000</v>
      </c>
      <c r="I4727" s="2">
        <v>2178900</v>
      </c>
      <c r="J4727" s="2">
        <v>2196000</v>
      </c>
      <c r="K4727" s="2">
        <v>2174400</v>
      </c>
      <c r="L4727" s="2">
        <v>2130600</v>
      </c>
      <c r="M4727" s="2">
        <v>2090100</v>
      </c>
      <c r="N4727" s="2">
        <v>2057100</v>
      </c>
      <c r="O4727" s="2">
        <v>2032500</v>
      </c>
      <c r="P4727" s="2">
        <v>2021400</v>
      </c>
      <c r="Q4727" s="2">
        <v>2023200</v>
      </c>
      <c r="R4727" s="2">
        <v>2029200</v>
      </c>
      <c r="S4727" s="2">
        <v>2024700</v>
      </c>
      <c r="T4727" s="2">
        <v>2012700</v>
      </c>
      <c r="U4727" s="2">
        <v>2019600</v>
      </c>
      <c r="V4727" s="2">
        <v>2006400</v>
      </c>
      <c r="W4727" s="2">
        <v>1996500</v>
      </c>
      <c r="X4727" s="2">
        <v>1995900</v>
      </c>
      <c r="Y4727" s="2">
        <v>1992300</v>
      </c>
      <c r="Z4727" s="2">
        <v>1986600</v>
      </c>
      <c r="AA4727" s="2">
        <v>1980900</v>
      </c>
      <c r="AB4727" s="2">
        <v>1982400</v>
      </c>
      <c r="AC4727" s="2">
        <v>1980900</v>
      </c>
      <c r="AD4727" s="2">
        <v>1974000</v>
      </c>
      <c r="AE4727" s="2">
        <v>1970400</v>
      </c>
      <c r="AF4727" s="2">
        <v>1966800</v>
      </c>
    </row>
    <row r="4728" spans="1:32">
      <c r="A4728" t="s">
        <v>10331</v>
      </c>
      <c r="B4728" t="s">
        <v>19</v>
      </c>
      <c r="C4728">
        <v>97080</v>
      </c>
      <c r="D4728">
        <v>101160</v>
      </c>
      <c r="E4728">
        <v>112500</v>
      </c>
      <c r="F4728">
        <v>413700</v>
      </c>
      <c r="G4728">
        <v>421200</v>
      </c>
      <c r="H4728">
        <v>424200</v>
      </c>
      <c r="I4728">
        <v>435780</v>
      </c>
      <c r="J4728">
        <v>439200</v>
      </c>
      <c r="K4728">
        <v>434880</v>
      </c>
      <c r="L4728">
        <v>426120</v>
      </c>
      <c r="M4728">
        <v>418020</v>
      </c>
      <c r="N4728">
        <v>411420</v>
      </c>
      <c r="O4728">
        <v>406500</v>
      </c>
      <c r="P4728">
        <v>404280</v>
      </c>
      <c r="Q4728">
        <v>404640</v>
      </c>
      <c r="R4728">
        <v>405840</v>
      </c>
      <c r="S4728">
        <v>404940</v>
      </c>
      <c r="T4728">
        <v>402540</v>
      </c>
      <c r="U4728">
        <v>403920</v>
      </c>
      <c r="V4728">
        <v>401280</v>
      </c>
      <c r="W4728">
        <v>399300</v>
      </c>
      <c r="X4728">
        <v>399180</v>
      </c>
      <c r="Y4728">
        <v>398460</v>
      </c>
      <c r="Z4728">
        <v>397320</v>
      </c>
      <c r="AA4728">
        <v>396180</v>
      </c>
      <c r="AB4728">
        <v>396480</v>
      </c>
      <c r="AC4728">
        <v>396180</v>
      </c>
      <c r="AD4728">
        <v>394800</v>
      </c>
      <c r="AE4728">
        <v>394080</v>
      </c>
      <c r="AF4728">
        <v>393360</v>
      </c>
    </row>
    <row r="4729" spans="1:32">
      <c r="A4729" t="s">
        <v>10332</v>
      </c>
      <c r="B4729" t="s">
        <v>19</v>
      </c>
      <c r="C4729">
        <v>0</v>
      </c>
      <c r="D4729">
        <v>0</v>
      </c>
      <c r="E4729">
        <v>0</v>
      </c>
      <c r="F4729">
        <v>0</v>
      </c>
      <c r="G4729">
        <v>0</v>
      </c>
      <c r="H4729">
        <v>0</v>
      </c>
      <c r="I4729">
        <v>0</v>
      </c>
      <c r="J4729">
        <v>0</v>
      </c>
      <c r="K4729">
        <v>0</v>
      </c>
      <c r="L4729">
        <v>0</v>
      </c>
      <c r="M4729">
        <v>0</v>
      </c>
      <c r="N4729">
        <v>0</v>
      </c>
      <c r="O4729">
        <v>0</v>
      </c>
      <c r="P4729">
        <v>0</v>
      </c>
      <c r="Q4729">
        <v>0</v>
      </c>
      <c r="R4729">
        <v>0</v>
      </c>
      <c r="S4729">
        <v>0</v>
      </c>
      <c r="T4729">
        <v>0</v>
      </c>
      <c r="U4729">
        <v>0</v>
      </c>
      <c r="V4729">
        <v>0</v>
      </c>
      <c r="W4729">
        <v>0</v>
      </c>
      <c r="X4729">
        <v>0</v>
      </c>
      <c r="Y4729">
        <v>0</v>
      </c>
      <c r="Z4729">
        <v>0</v>
      </c>
      <c r="AA4729">
        <v>0</v>
      </c>
      <c r="AB4729">
        <v>0</v>
      </c>
      <c r="AC4729">
        <v>0</v>
      </c>
      <c r="AD4729">
        <v>0</v>
      </c>
      <c r="AE4729">
        <v>0</v>
      </c>
      <c r="AF4729">
        <v>0</v>
      </c>
    </row>
    <row r="4730" spans="1:32">
      <c r="A4730" t="s">
        <v>10333</v>
      </c>
      <c r="B4730" t="s">
        <v>19</v>
      </c>
      <c r="C4730" s="2">
        <v>91882700000</v>
      </c>
      <c r="D4730" s="2">
        <v>95754700000</v>
      </c>
      <c r="E4730" s="2">
        <v>89916000000</v>
      </c>
      <c r="F4730" s="2">
        <v>321682000000</v>
      </c>
      <c r="G4730" s="2">
        <v>309635000000</v>
      </c>
      <c r="H4730" s="2">
        <v>299372000000</v>
      </c>
      <c r="I4730" s="2">
        <v>294393000000</v>
      </c>
      <c r="J4730" s="2">
        <v>291935000000</v>
      </c>
      <c r="K4730" s="2">
        <v>292242000000</v>
      </c>
      <c r="L4730" s="2">
        <v>292304000000</v>
      </c>
      <c r="M4730" s="2">
        <v>292550000000</v>
      </c>
      <c r="N4730" s="2">
        <v>293533000000</v>
      </c>
      <c r="O4730" s="2">
        <v>295438000000</v>
      </c>
      <c r="P4730" s="2">
        <v>297159000000</v>
      </c>
      <c r="Q4730" s="2">
        <v>299126000000</v>
      </c>
      <c r="R4730" s="2">
        <v>300478000000</v>
      </c>
      <c r="S4730" s="2">
        <v>302199000000</v>
      </c>
      <c r="T4730" s="2">
        <v>304657000000</v>
      </c>
      <c r="U4730" s="2">
        <v>306009000000</v>
      </c>
      <c r="V4730" s="2">
        <v>309082000000</v>
      </c>
      <c r="W4730" s="2">
        <v>312155000000</v>
      </c>
      <c r="X4730" s="2">
        <v>314921000000</v>
      </c>
      <c r="Y4730" s="2">
        <v>317195000000</v>
      </c>
      <c r="Z4730" s="2">
        <v>319776000000</v>
      </c>
      <c r="AA4730" s="2">
        <v>322235000000</v>
      </c>
      <c r="AB4730" s="2">
        <v>324509000000</v>
      </c>
      <c r="AC4730" s="2">
        <v>327213000000</v>
      </c>
      <c r="AD4730" s="2">
        <v>329549000000</v>
      </c>
      <c r="AE4730" s="2">
        <v>331392000000</v>
      </c>
      <c r="AF4730" s="2">
        <v>334588000000</v>
      </c>
    </row>
    <row r="4731" spans="1:32">
      <c r="A4731" t="s">
        <v>10334</v>
      </c>
      <c r="B4731" t="s">
        <v>19</v>
      </c>
      <c r="C4731" s="2">
        <v>69185600</v>
      </c>
      <c r="D4731" s="2">
        <v>72101100</v>
      </c>
      <c r="E4731" s="2">
        <v>67704700</v>
      </c>
      <c r="F4731" s="2">
        <v>242219000</v>
      </c>
      <c r="G4731" s="2">
        <v>233149000</v>
      </c>
      <c r="H4731" s="2">
        <v>225420000</v>
      </c>
      <c r="I4731" s="2">
        <v>221672000</v>
      </c>
      <c r="J4731" s="2">
        <v>219820000</v>
      </c>
      <c r="K4731" s="2">
        <v>220052000</v>
      </c>
      <c r="L4731" s="2">
        <v>220098000</v>
      </c>
      <c r="M4731" s="2">
        <v>220283000</v>
      </c>
      <c r="N4731" s="2">
        <v>221024000</v>
      </c>
      <c r="O4731" s="2">
        <v>222458000</v>
      </c>
      <c r="P4731" s="2">
        <v>223754000</v>
      </c>
      <c r="Q4731" s="2">
        <v>225235000</v>
      </c>
      <c r="R4731" s="2">
        <v>226253000</v>
      </c>
      <c r="S4731" s="2">
        <v>227549000</v>
      </c>
      <c r="T4731" s="2">
        <v>229400000</v>
      </c>
      <c r="U4731" s="2">
        <v>230418000</v>
      </c>
      <c r="V4731" s="2">
        <v>232732000</v>
      </c>
      <c r="W4731" s="2">
        <v>235046000</v>
      </c>
      <c r="X4731" s="2">
        <v>237128000</v>
      </c>
      <c r="Y4731" s="2">
        <v>238841000</v>
      </c>
      <c r="Z4731" s="2">
        <v>240784000</v>
      </c>
      <c r="AA4731" s="2">
        <v>242636000</v>
      </c>
      <c r="AB4731" s="2">
        <v>244348000</v>
      </c>
      <c r="AC4731" s="2">
        <v>246384000</v>
      </c>
      <c r="AD4731" s="2">
        <v>248143000</v>
      </c>
      <c r="AE4731" s="2">
        <v>249531000</v>
      </c>
      <c r="AF4731" s="2">
        <v>251937000</v>
      </c>
    </row>
    <row r="4732" spans="1:32">
      <c r="A4732" t="s">
        <v>10335</v>
      </c>
      <c r="B4732" t="s">
        <v>19</v>
      </c>
      <c r="C4732" s="2">
        <v>1166960000</v>
      </c>
      <c r="D4732" s="2">
        <v>1216130000</v>
      </c>
      <c r="E4732" s="2">
        <v>1141980000</v>
      </c>
      <c r="F4732" s="2">
        <v>4085510000</v>
      </c>
      <c r="G4732" s="2">
        <v>3932520000</v>
      </c>
      <c r="H4732" s="2">
        <v>3802170000</v>
      </c>
      <c r="I4732" s="2">
        <v>3738940000</v>
      </c>
      <c r="J4732" s="2">
        <v>3707720000</v>
      </c>
      <c r="K4732" s="2">
        <v>3711620000</v>
      </c>
      <c r="L4732" s="2">
        <v>3712400000</v>
      </c>
      <c r="M4732" s="2">
        <v>3715520000</v>
      </c>
      <c r="N4732" s="2">
        <v>3728010000</v>
      </c>
      <c r="O4732" s="2">
        <v>3752210000</v>
      </c>
      <c r="P4732" s="2">
        <v>3774070000</v>
      </c>
      <c r="Q4732" s="2">
        <v>3799040000</v>
      </c>
      <c r="R4732" s="2">
        <v>3816220000</v>
      </c>
      <c r="S4732" s="2">
        <v>3838070000</v>
      </c>
      <c r="T4732" s="2">
        <v>3869300000</v>
      </c>
      <c r="U4732" s="2">
        <v>3886470000</v>
      </c>
      <c r="V4732" s="2">
        <v>3925500000</v>
      </c>
      <c r="W4732" s="2">
        <v>3964530000</v>
      </c>
      <c r="X4732" s="2">
        <v>3999650000</v>
      </c>
      <c r="Y4732" s="2">
        <v>4028530000</v>
      </c>
      <c r="Z4732" s="2">
        <v>4061320000</v>
      </c>
      <c r="AA4732" s="2">
        <v>4092540000</v>
      </c>
      <c r="AB4732" s="2">
        <v>4121420000</v>
      </c>
      <c r="AC4732" s="2">
        <v>4155770000</v>
      </c>
      <c r="AD4732" s="2">
        <v>4185430000</v>
      </c>
      <c r="AE4732" s="2">
        <v>4208840000</v>
      </c>
      <c r="AF4732" s="2">
        <v>4249430000</v>
      </c>
    </row>
    <row r="4733" spans="1:32">
      <c r="A4733" t="s">
        <v>10336</v>
      </c>
      <c r="B4733" t="s">
        <v>19</v>
      </c>
      <c r="C4733" s="2">
        <v>757940000</v>
      </c>
      <c r="D4733" s="2">
        <v>789880000</v>
      </c>
      <c r="E4733" s="2">
        <v>741716000</v>
      </c>
      <c r="F4733" s="2">
        <v>2653550000</v>
      </c>
      <c r="G4733" s="2">
        <v>2554180000</v>
      </c>
      <c r="H4733" s="2">
        <v>2469510000</v>
      </c>
      <c r="I4733" s="2">
        <v>2428450000</v>
      </c>
      <c r="J4733" s="2">
        <v>2408170000</v>
      </c>
      <c r="K4733" s="2">
        <v>2410700000</v>
      </c>
      <c r="L4733" s="2">
        <v>2411210000</v>
      </c>
      <c r="M4733" s="2">
        <v>2413240000</v>
      </c>
      <c r="N4733" s="2">
        <v>2421350000</v>
      </c>
      <c r="O4733" s="2">
        <v>2437070000</v>
      </c>
      <c r="P4733" s="2">
        <v>2451260000</v>
      </c>
      <c r="Q4733" s="2">
        <v>2467490000</v>
      </c>
      <c r="R4733" s="2">
        <v>2478640000</v>
      </c>
      <c r="S4733" s="2">
        <v>2492840000</v>
      </c>
      <c r="T4733" s="2">
        <v>2513110000</v>
      </c>
      <c r="U4733" s="2">
        <v>2524270000</v>
      </c>
      <c r="V4733" s="2">
        <v>2549620000</v>
      </c>
      <c r="W4733" s="2">
        <v>2574970000</v>
      </c>
      <c r="X4733" s="2">
        <v>2597780000</v>
      </c>
      <c r="Y4733" s="2">
        <v>2616540000</v>
      </c>
      <c r="Z4733" s="2">
        <v>2637830000</v>
      </c>
      <c r="AA4733" s="2">
        <v>2658110000</v>
      </c>
      <c r="AB4733" s="2">
        <v>2676870000</v>
      </c>
      <c r="AC4733" s="2">
        <v>2699180000</v>
      </c>
      <c r="AD4733" s="2">
        <v>2718440000</v>
      </c>
      <c r="AE4733" s="2">
        <v>2733650000</v>
      </c>
      <c r="AF4733" s="2">
        <v>2760020000</v>
      </c>
    </row>
    <row r="4734" spans="1:32">
      <c r="A4734" t="s">
        <v>10337</v>
      </c>
      <c r="B4734" t="s">
        <v>19</v>
      </c>
      <c r="C4734" s="2">
        <v>140123000</v>
      </c>
      <c r="D4734" s="2">
        <v>146028000</v>
      </c>
      <c r="E4734" s="2">
        <v>137124000</v>
      </c>
      <c r="F4734" s="2">
        <v>490572000</v>
      </c>
      <c r="G4734" s="2">
        <v>472202000</v>
      </c>
      <c r="H4734" s="2">
        <v>456549000</v>
      </c>
      <c r="I4734" s="2">
        <v>448957000</v>
      </c>
      <c r="J4734" s="2">
        <v>445208000</v>
      </c>
      <c r="K4734" s="2">
        <v>445677000</v>
      </c>
      <c r="L4734" s="2">
        <v>445770000</v>
      </c>
      <c r="M4734" s="2">
        <v>446145000</v>
      </c>
      <c r="N4734" s="2">
        <v>447645000</v>
      </c>
      <c r="O4734" s="2">
        <v>450550000</v>
      </c>
      <c r="P4734" s="2">
        <v>453175000</v>
      </c>
      <c r="Q4734" s="2">
        <v>456174000</v>
      </c>
      <c r="R4734" s="2">
        <v>458236000</v>
      </c>
      <c r="S4734" s="2">
        <v>460861000</v>
      </c>
      <c r="T4734" s="2">
        <v>464610000</v>
      </c>
      <c r="U4734" s="2">
        <v>466672000</v>
      </c>
      <c r="V4734" s="2">
        <v>471358000</v>
      </c>
      <c r="W4734" s="2">
        <v>476045000</v>
      </c>
      <c r="X4734" s="2">
        <v>480262000</v>
      </c>
      <c r="Y4734" s="2">
        <v>483730000</v>
      </c>
      <c r="Z4734" s="2">
        <v>487667000</v>
      </c>
      <c r="AA4734" s="2">
        <v>491416000</v>
      </c>
      <c r="AB4734" s="2">
        <v>494884000</v>
      </c>
      <c r="AC4734" s="2">
        <v>499008000</v>
      </c>
      <c r="AD4734" s="2">
        <v>502570000</v>
      </c>
      <c r="AE4734" s="2">
        <v>505381000</v>
      </c>
      <c r="AF4734" s="2">
        <v>510255000</v>
      </c>
    </row>
    <row r="4735" spans="1:32">
      <c r="A4735" t="s">
        <v>10338</v>
      </c>
      <c r="B4735" t="s">
        <v>19</v>
      </c>
      <c r="C4735" s="2">
        <v>122783000</v>
      </c>
      <c r="D4735" s="2">
        <v>127957000</v>
      </c>
      <c r="E4735" s="2">
        <v>120155000</v>
      </c>
      <c r="F4735" s="2">
        <v>429863000</v>
      </c>
      <c r="G4735" s="2">
        <v>413766000</v>
      </c>
      <c r="H4735" s="2">
        <v>400050000</v>
      </c>
      <c r="I4735" s="2">
        <v>393398000</v>
      </c>
      <c r="J4735" s="2">
        <v>390113000</v>
      </c>
      <c r="K4735" s="2">
        <v>390523000</v>
      </c>
      <c r="L4735" s="2">
        <v>390606000</v>
      </c>
      <c r="M4735" s="2">
        <v>390934000</v>
      </c>
      <c r="N4735" s="2">
        <v>392248000</v>
      </c>
      <c r="O4735" s="2">
        <v>394794000</v>
      </c>
      <c r="P4735" s="2">
        <v>397094000</v>
      </c>
      <c r="Q4735" s="2">
        <v>399722000</v>
      </c>
      <c r="R4735" s="2">
        <v>401529000</v>
      </c>
      <c r="S4735" s="2">
        <v>403828000</v>
      </c>
      <c r="T4735" s="2">
        <v>407113000</v>
      </c>
      <c r="U4735" s="2">
        <v>408920000</v>
      </c>
      <c r="V4735" s="2">
        <v>413027000</v>
      </c>
      <c r="W4735" s="2">
        <v>417133000</v>
      </c>
      <c r="X4735" s="2">
        <v>420829000</v>
      </c>
      <c r="Y4735" s="2">
        <v>423868000</v>
      </c>
      <c r="Z4735" s="2">
        <v>427317000</v>
      </c>
      <c r="AA4735" s="2">
        <v>430602000</v>
      </c>
      <c r="AB4735" s="2">
        <v>433641000</v>
      </c>
      <c r="AC4735" s="2">
        <v>437255000</v>
      </c>
      <c r="AD4735" s="2">
        <v>440376000</v>
      </c>
      <c r="AE4735" s="2">
        <v>442840000</v>
      </c>
      <c r="AF4735" s="2">
        <v>447110000</v>
      </c>
    </row>
    <row r="4736" spans="1:32">
      <c r="A4736" t="s">
        <v>10339</v>
      </c>
      <c r="B4736" t="s">
        <v>19</v>
      </c>
      <c r="C4736" s="2">
        <v>519873000</v>
      </c>
      <c r="D4736" s="2">
        <v>541780000</v>
      </c>
      <c r="E4736" s="2">
        <v>508745000</v>
      </c>
      <c r="F4736" s="2">
        <v>1820080000</v>
      </c>
      <c r="G4736" s="2">
        <v>1751920000</v>
      </c>
      <c r="H4736" s="2">
        <v>1693850000</v>
      </c>
      <c r="I4736" s="2">
        <v>1665680000</v>
      </c>
      <c r="J4736" s="2">
        <v>1651770000</v>
      </c>
      <c r="K4736" s="2">
        <v>1653510000</v>
      </c>
      <c r="L4736" s="2">
        <v>1653860000</v>
      </c>
      <c r="M4736" s="2">
        <v>1655250000</v>
      </c>
      <c r="N4736" s="2">
        <v>1660810000</v>
      </c>
      <c r="O4736" s="2">
        <v>1671590000</v>
      </c>
      <c r="P4736" s="2">
        <v>1681330000</v>
      </c>
      <c r="Q4736" s="2">
        <v>1692460000</v>
      </c>
      <c r="R4736" s="2">
        <v>1700110000</v>
      </c>
      <c r="S4736" s="2">
        <v>1709840000</v>
      </c>
      <c r="T4736" s="2">
        <v>1723750000</v>
      </c>
      <c r="U4736" s="2">
        <v>1731400000</v>
      </c>
      <c r="V4736" s="2">
        <v>1748790000</v>
      </c>
      <c r="W4736" s="2">
        <v>1766180000</v>
      </c>
      <c r="X4736" s="2">
        <v>1781820000</v>
      </c>
      <c r="Y4736" s="2">
        <v>1794690000</v>
      </c>
      <c r="Z4736" s="2">
        <v>1809300000</v>
      </c>
      <c r="AA4736" s="2">
        <v>1823210000</v>
      </c>
      <c r="AB4736" s="2">
        <v>1836070000</v>
      </c>
      <c r="AC4736" s="2">
        <v>1851370000</v>
      </c>
      <c r="AD4736" s="2">
        <v>1864590000</v>
      </c>
      <c r="AE4736" s="2">
        <v>1875020000</v>
      </c>
      <c r="AF4736" s="2">
        <v>1893100000</v>
      </c>
    </row>
    <row r="4737" spans="1:32">
      <c r="A4737" t="s">
        <v>10340</v>
      </c>
      <c r="B4737" t="s">
        <v>19</v>
      </c>
      <c r="C4737" s="2">
        <v>9506700</v>
      </c>
      <c r="D4737" s="2">
        <v>9907320</v>
      </c>
      <c r="E4737" s="2">
        <v>9303220</v>
      </c>
      <c r="F4737" s="2">
        <v>33283000</v>
      </c>
      <c r="G4737" s="2">
        <v>32036600</v>
      </c>
      <c r="H4737" s="2">
        <v>30974700</v>
      </c>
      <c r="I4737" s="2">
        <v>30459600</v>
      </c>
      <c r="J4737" s="2">
        <v>30205200</v>
      </c>
      <c r="K4737" s="2">
        <v>30237000</v>
      </c>
      <c r="L4737" s="2">
        <v>30243400</v>
      </c>
      <c r="M4737" s="2">
        <v>30268800</v>
      </c>
      <c r="N4737" s="2">
        <v>30370600</v>
      </c>
      <c r="O4737" s="2">
        <v>30567700</v>
      </c>
      <c r="P4737" s="2">
        <v>30745800</v>
      </c>
      <c r="Q4737" s="2">
        <v>30949300</v>
      </c>
      <c r="R4737" s="2">
        <v>31089200</v>
      </c>
      <c r="S4737" s="2">
        <v>31267200</v>
      </c>
      <c r="T4737" s="2">
        <v>31521600</v>
      </c>
      <c r="U4737" s="2">
        <v>31661500</v>
      </c>
      <c r="V4737" s="2">
        <v>31979400</v>
      </c>
      <c r="W4737" s="2">
        <v>32297400</v>
      </c>
      <c r="X4737" s="2">
        <v>32583500</v>
      </c>
      <c r="Y4737" s="2">
        <v>32818800</v>
      </c>
      <c r="Z4737" s="2">
        <v>33085900</v>
      </c>
      <c r="AA4737" s="2">
        <v>33340200</v>
      </c>
      <c r="AB4737" s="2">
        <v>33575500</v>
      </c>
      <c r="AC4737" s="2">
        <v>33855300</v>
      </c>
      <c r="AD4737" s="2">
        <v>34097000</v>
      </c>
      <c r="AE4737" s="2">
        <v>34287700</v>
      </c>
      <c r="AF4737" s="2">
        <v>34618400</v>
      </c>
    </row>
    <row r="4738" spans="1:32">
      <c r="A4738" t="s">
        <v>10341</v>
      </c>
      <c r="B4738" t="s">
        <v>19</v>
      </c>
      <c r="C4738" s="2">
        <v>46623100</v>
      </c>
      <c r="D4738" s="2">
        <v>48587800</v>
      </c>
      <c r="E4738" s="2">
        <v>45625100</v>
      </c>
      <c r="F4738" s="2">
        <v>163228000</v>
      </c>
      <c r="G4738" s="2">
        <v>157115000</v>
      </c>
      <c r="H4738" s="2">
        <v>151907000</v>
      </c>
      <c r="I4738" s="2">
        <v>149381000</v>
      </c>
      <c r="J4738" s="2">
        <v>148134000</v>
      </c>
      <c r="K4738" s="2">
        <v>148289000</v>
      </c>
      <c r="L4738" s="2">
        <v>148321000</v>
      </c>
      <c r="M4738" s="2">
        <v>148445000</v>
      </c>
      <c r="N4738" s="2">
        <v>148944000</v>
      </c>
      <c r="O4738" s="2">
        <v>149911000</v>
      </c>
      <c r="P4738" s="2">
        <v>150784000</v>
      </c>
      <c r="Q4738" s="2">
        <v>151782000</v>
      </c>
      <c r="R4738" s="2">
        <v>152468000</v>
      </c>
      <c r="S4738" s="2">
        <v>153342000</v>
      </c>
      <c r="T4738" s="2">
        <v>154589000</v>
      </c>
      <c r="U4738" s="2">
        <v>155275000</v>
      </c>
      <c r="V4738" s="2">
        <v>156834000</v>
      </c>
      <c r="W4738" s="2">
        <v>158394000</v>
      </c>
      <c r="X4738" s="2">
        <v>159797000</v>
      </c>
      <c r="Y4738" s="2">
        <v>160951000</v>
      </c>
      <c r="Z4738" s="2">
        <v>162261000</v>
      </c>
      <c r="AA4738" s="2">
        <v>163508000</v>
      </c>
      <c r="AB4738" s="2">
        <v>164662000</v>
      </c>
      <c r="AC4738" s="2">
        <v>166034000</v>
      </c>
      <c r="AD4738" s="2">
        <v>167219000</v>
      </c>
      <c r="AE4738" s="2">
        <v>168155000</v>
      </c>
      <c r="AF4738" s="2">
        <v>169777000</v>
      </c>
    </row>
    <row r="4739" spans="1:32">
      <c r="A4739" t="s">
        <v>10342</v>
      </c>
      <c r="B4739" t="s">
        <v>19</v>
      </c>
      <c r="C4739" s="2">
        <v>4485000</v>
      </c>
      <c r="D4739" s="2">
        <v>4674000</v>
      </c>
      <c r="E4739" s="2">
        <v>4389000</v>
      </c>
      <c r="F4739" s="2">
        <v>15702000</v>
      </c>
      <c r="G4739" s="2">
        <v>15114000</v>
      </c>
      <c r="H4739" s="2">
        <v>14613000</v>
      </c>
      <c r="I4739" s="2">
        <v>14370000</v>
      </c>
      <c r="J4739" s="2">
        <v>14250000</v>
      </c>
      <c r="K4739" s="2">
        <v>14265000</v>
      </c>
      <c r="L4739" s="2">
        <v>14268000</v>
      </c>
      <c r="M4739" s="2">
        <v>14280000</v>
      </c>
      <c r="N4739" s="2">
        <v>14328000</v>
      </c>
      <c r="O4739" s="2">
        <v>14421000</v>
      </c>
      <c r="P4739" s="2">
        <v>14505000</v>
      </c>
      <c r="Q4739" s="2">
        <v>14601000</v>
      </c>
      <c r="R4739" s="2">
        <v>14667000</v>
      </c>
      <c r="S4739" s="2">
        <v>14751000</v>
      </c>
      <c r="T4739" s="2">
        <v>14871000</v>
      </c>
      <c r="U4739" s="2">
        <v>14937000</v>
      </c>
      <c r="V4739" s="2">
        <v>15087000</v>
      </c>
      <c r="W4739" s="2">
        <v>15237000</v>
      </c>
      <c r="X4739" s="2">
        <v>15372000</v>
      </c>
      <c r="Y4739" s="2">
        <v>15483000</v>
      </c>
      <c r="Z4739" s="2">
        <v>15609000</v>
      </c>
      <c r="AA4739" s="2">
        <v>15729000</v>
      </c>
      <c r="AB4739" s="2">
        <v>15840000</v>
      </c>
      <c r="AC4739" s="2">
        <v>15972000</v>
      </c>
      <c r="AD4739" s="2">
        <v>16086000</v>
      </c>
      <c r="AE4739" s="2">
        <v>16176000</v>
      </c>
      <c r="AF4739" s="2">
        <v>16332000</v>
      </c>
    </row>
    <row r="4740" spans="1:32">
      <c r="A4740" t="s">
        <v>10343</v>
      </c>
      <c r="B4740" t="s">
        <v>19</v>
      </c>
      <c r="C4740">
        <v>897000</v>
      </c>
      <c r="D4740">
        <v>934800</v>
      </c>
      <c r="E4740">
        <v>877800</v>
      </c>
      <c r="F4740" s="2">
        <v>3140400</v>
      </c>
      <c r="G4740" s="2">
        <v>3022800</v>
      </c>
      <c r="H4740" s="2">
        <v>2922600</v>
      </c>
      <c r="I4740" s="2">
        <v>2874000</v>
      </c>
      <c r="J4740" s="2">
        <v>2850000</v>
      </c>
      <c r="K4740" s="2">
        <v>2853000</v>
      </c>
      <c r="L4740" s="2">
        <v>2853600</v>
      </c>
      <c r="M4740" s="2">
        <v>2856000</v>
      </c>
      <c r="N4740" s="2">
        <v>2865600</v>
      </c>
      <c r="O4740" s="2">
        <v>2884200</v>
      </c>
      <c r="P4740" s="2">
        <v>2901000</v>
      </c>
      <c r="Q4740" s="2">
        <v>2920200</v>
      </c>
      <c r="R4740" s="2">
        <v>2933400</v>
      </c>
      <c r="S4740" s="2">
        <v>2950200</v>
      </c>
      <c r="T4740" s="2">
        <v>2974200</v>
      </c>
      <c r="U4740" s="2">
        <v>2987400</v>
      </c>
      <c r="V4740" s="2">
        <v>3017400</v>
      </c>
      <c r="W4740" s="2">
        <v>3047400</v>
      </c>
      <c r="X4740" s="2">
        <v>3074400</v>
      </c>
      <c r="Y4740" s="2">
        <v>3096600</v>
      </c>
      <c r="Z4740" s="2">
        <v>3121800</v>
      </c>
      <c r="AA4740" s="2">
        <v>3145800</v>
      </c>
      <c r="AB4740" s="2">
        <v>3168000</v>
      </c>
      <c r="AC4740" s="2">
        <v>3194400</v>
      </c>
      <c r="AD4740" s="2">
        <v>3217200</v>
      </c>
      <c r="AE4740" s="2">
        <v>3235200</v>
      </c>
      <c r="AF4740" s="2">
        <v>3266400</v>
      </c>
    </row>
    <row r="4741" spans="1:32">
      <c r="A4741" t="s">
        <v>10344</v>
      </c>
      <c r="B4741" t="s">
        <v>19</v>
      </c>
      <c r="C4741">
        <v>0</v>
      </c>
      <c r="D4741">
        <v>0</v>
      </c>
      <c r="E4741">
        <v>0</v>
      </c>
      <c r="F4741">
        <v>0</v>
      </c>
      <c r="G4741">
        <v>0</v>
      </c>
      <c r="H4741">
        <v>0</v>
      </c>
      <c r="I4741">
        <v>0</v>
      </c>
      <c r="J4741">
        <v>0</v>
      </c>
      <c r="K4741">
        <v>0</v>
      </c>
      <c r="L4741">
        <v>0</v>
      </c>
      <c r="M4741">
        <v>0</v>
      </c>
      <c r="N4741">
        <v>0</v>
      </c>
      <c r="O4741">
        <v>0</v>
      </c>
      <c r="P4741">
        <v>0</v>
      </c>
      <c r="Q4741">
        <v>0</v>
      </c>
      <c r="R4741">
        <v>0</v>
      </c>
      <c r="S4741">
        <v>0</v>
      </c>
      <c r="T4741">
        <v>0</v>
      </c>
      <c r="U4741">
        <v>0</v>
      </c>
      <c r="V4741">
        <v>0</v>
      </c>
      <c r="W4741">
        <v>0</v>
      </c>
      <c r="X4741">
        <v>0</v>
      </c>
      <c r="Y4741">
        <v>0</v>
      </c>
      <c r="Z4741">
        <v>0</v>
      </c>
      <c r="AA4741">
        <v>0</v>
      </c>
      <c r="AB4741">
        <v>0</v>
      </c>
      <c r="AC4741">
        <v>0</v>
      </c>
      <c r="AD4741">
        <v>0</v>
      </c>
      <c r="AE4741">
        <v>0</v>
      </c>
      <c r="AF4741">
        <v>0</v>
      </c>
    </row>
    <row r="4742" spans="1:32">
      <c r="A4742" t="s">
        <v>10345</v>
      </c>
      <c r="B4742" t="s">
        <v>19</v>
      </c>
      <c r="C4742">
        <v>0</v>
      </c>
      <c r="D4742">
        <v>0</v>
      </c>
      <c r="E4742">
        <v>0</v>
      </c>
      <c r="F4742">
        <v>0</v>
      </c>
      <c r="G4742">
        <v>0</v>
      </c>
      <c r="H4742">
        <v>0</v>
      </c>
      <c r="I4742">
        <v>0</v>
      </c>
      <c r="J4742">
        <v>0</v>
      </c>
      <c r="K4742">
        <v>0</v>
      </c>
      <c r="L4742">
        <v>0</v>
      </c>
      <c r="M4742">
        <v>0</v>
      </c>
      <c r="N4742">
        <v>0</v>
      </c>
      <c r="O4742">
        <v>0</v>
      </c>
      <c r="P4742">
        <v>0</v>
      </c>
      <c r="Q4742">
        <v>0</v>
      </c>
      <c r="R4742">
        <v>0</v>
      </c>
      <c r="S4742">
        <v>0</v>
      </c>
      <c r="T4742">
        <v>0</v>
      </c>
      <c r="U4742">
        <v>0</v>
      </c>
      <c r="V4742">
        <v>0</v>
      </c>
      <c r="W4742">
        <v>0</v>
      </c>
      <c r="X4742">
        <v>0</v>
      </c>
      <c r="Y4742">
        <v>0</v>
      </c>
      <c r="Z4742">
        <v>0</v>
      </c>
      <c r="AA4742">
        <v>0</v>
      </c>
      <c r="AB4742">
        <v>0</v>
      </c>
      <c r="AC4742">
        <v>0</v>
      </c>
      <c r="AD4742">
        <v>0</v>
      </c>
      <c r="AE4742">
        <v>0</v>
      </c>
      <c r="AF4742">
        <v>0</v>
      </c>
    </row>
    <row r="4743" spans="1:32">
      <c r="A4743" t="s">
        <v>10346</v>
      </c>
      <c r="B4743" t="s">
        <v>19</v>
      </c>
      <c r="C4743">
        <v>0</v>
      </c>
      <c r="D4743">
        <v>0</v>
      </c>
      <c r="E4743">
        <v>0</v>
      </c>
      <c r="F4743">
        <v>0</v>
      </c>
      <c r="G4743">
        <v>0</v>
      </c>
      <c r="H4743">
        <v>0</v>
      </c>
      <c r="I4743">
        <v>0</v>
      </c>
      <c r="J4743">
        <v>0</v>
      </c>
      <c r="K4743">
        <v>0</v>
      </c>
      <c r="L4743">
        <v>0</v>
      </c>
      <c r="M4743">
        <v>0</v>
      </c>
      <c r="N4743">
        <v>0</v>
      </c>
      <c r="O4743">
        <v>0</v>
      </c>
      <c r="P4743">
        <v>0</v>
      </c>
      <c r="Q4743">
        <v>0</v>
      </c>
      <c r="R4743">
        <v>0</v>
      </c>
      <c r="S4743">
        <v>0</v>
      </c>
      <c r="T4743">
        <v>0</v>
      </c>
      <c r="U4743">
        <v>0</v>
      </c>
      <c r="V4743">
        <v>0</v>
      </c>
      <c r="W4743">
        <v>0</v>
      </c>
      <c r="X4743">
        <v>0</v>
      </c>
      <c r="Y4743">
        <v>0</v>
      </c>
      <c r="Z4743">
        <v>0</v>
      </c>
      <c r="AA4743">
        <v>0</v>
      </c>
      <c r="AB4743">
        <v>0</v>
      </c>
      <c r="AC4743">
        <v>0</v>
      </c>
      <c r="AD4743">
        <v>0</v>
      </c>
      <c r="AE4743">
        <v>0</v>
      </c>
      <c r="AF4743">
        <v>0</v>
      </c>
    </row>
    <row r="4744" spans="1:32">
      <c r="A4744" t="s">
        <v>10347</v>
      </c>
      <c r="B4744" t="s">
        <v>19</v>
      </c>
      <c r="C4744">
        <v>0</v>
      </c>
      <c r="D4744">
        <v>0</v>
      </c>
      <c r="E4744">
        <v>0</v>
      </c>
      <c r="F4744">
        <v>0</v>
      </c>
      <c r="G4744">
        <v>0</v>
      </c>
      <c r="H4744">
        <v>0</v>
      </c>
      <c r="I4744">
        <v>0</v>
      </c>
      <c r="J4744">
        <v>0</v>
      </c>
      <c r="K4744">
        <v>0</v>
      </c>
      <c r="L4744">
        <v>0</v>
      </c>
      <c r="M4744">
        <v>0</v>
      </c>
      <c r="N4744">
        <v>0</v>
      </c>
      <c r="O4744">
        <v>0</v>
      </c>
      <c r="P4744">
        <v>0</v>
      </c>
      <c r="Q4744">
        <v>0</v>
      </c>
      <c r="R4744">
        <v>0</v>
      </c>
      <c r="S4744">
        <v>0</v>
      </c>
      <c r="T4744">
        <v>0</v>
      </c>
      <c r="U4744">
        <v>0</v>
      </c>
      <c r="V4744">
        <v>0</v>
      </c>
      <c r="W4744">
        <v>0</v>
      </c>
      <c r="X4744">
        <v>0</v>
      </c>
      <c r="Y4744">
        <v>0</v>
      </c>
      <c r="Z4744">
        <v>0</v>
      </c>
      <c r="AA4744">
        <v>0</v>
      </c>
      <c r="AB4744">
        <v>0</v>
      </c>
      <c r="AC4744">
        <v>0</v>
      </c>
      <c r="AD4744">
        <v>0</v>
      </c>
      <c r="AE4744">
        <v>0</v>
      </c>
      <c r="AF4744">
        <v>0</v>
      </c>
    </row>
    <row r="4745" spans="1:32">
      <c r="A4745" t="s">
        <v>10348</v>
      </c>
      <c r="B4745" t="s">
        <v>19</v>
      </c>
      <c r="C4745">
        <v>0</v>
      </c>
      <c r="D4745">
        <v>0</v>
      </c>
      <c r="E4745">
        <v>0</v>
      </c>
      <c r="F4745">
        <v>0</v>
      </c>
      <c r="G4745">
        <v>0</v>
      </c>
      <c r="H4745">
        <v>0</v>
      </c>
      <c r="I4745">
        <v>0</v>
      </c>
      <c r="J4745">
        <v>0</v>
      </c>
      <c r="K4745">
        <v>0</v>
      </c>
      <c r="L4745">
        <v>0</v>
      </c>
      <c r="M4745">
        <v>0</v>
      </c>
      <c r="N4745">
        <v>0</v>
      </c>
      <c r="O4745">
        <v>0</v>
      </c>
      <c r="P4745">
        <v>0</v>
      </c>
      <c r="Q4745">
        <v>0</v>
      </c>
      <c r="R4745">
        <v>0</v>
      </c>
      <c r="S4745">
        <v>0</v>
      </c>
      <c r="T4745">
        <v>0</v>
      </c>
      <c r="U4745">
        <v>0</v>
      </c>
      <c r="V4745">
        <v>0</v>
      </c>
      <c r="W4745">
        <v>0</v>
      </c>
      <c r="X4745">
        <v>0</v>
      </c>
      <c r="Y4745">
        <v>0</v>
      </c>
      <c r="Z4745">
        <v>0</v>
      </c>
      <c r="AA4745">
        <v>0</v>
      </c>
      <c r="AB4745">
        <v>0</v>
      </c>
      <c r="AC4745">
        <v>0</v>
      </c>
      <c r="AD4745">
        <v>0</v>
      </c>
      <c r="AE4745">
        <v>0</v>
      </c>
      <c r="AF4745">
        <v>0</v>
      </c>
    </row>
    <row r="4746" spans="1:32">
      <c r="A4746" t="s">
        <v>10349</v>
      </c>
      <c r="B4746" t="s">
        <v>19</v>
      </c>
      <c r="C4746">
        <v>0</v>
      </c>
      <c r="D4746">
        <v>0</v>
      </c>
      <c r="E4746">
        <v>0</v>
      </c>
      <c r="F4746">
        <v>0</v>
      </c>
      <c r="G4746">
        <v>0</v>
      </c>
      <c r="H4746">
        <v>0</v>
      </c>
      <c r="I4746">
        <v>0</v>
      </c>
      <c r="J4746">
        <v>0</v>
      </c>
      <c r="K4746">
        <v>0</v>
      </c>
      <c r="L4746">
        <v>0</v>
      </c>
      <c r="M4746">
        <v>0</v>
      </c>
      <c r="N4746">
        <v>0</v>
      </c>
      <c r="O4746">
        <v>0</v>
      </c>
      <c r="P4746">
        <v>0</v>
      </c>
      <c r="Q4746">
        <v>0</v>
      </c>
      <c r="R4746">
        <v>0</v>
      </c>
      <c r="S4746">
        <v>0</v>
      </c>
      <c r="T4746">
        <v>0</v>
      </c>
      <c r="U4746">
        <v>0</v>
      </c>
      <c r="V4746">
        <v>0</v>
      </c>
      <c r="W4746">
        <v>0</v>
      </c>
      <c r="X4746">
        <v>0</v>
      </c>
      <c r="Y4746">
        <v>0</v>
      </c>
      <c r="Z4746">
        <v>0</v>
      </c>
      <c r="AA4746">
        <v>0</v>
      </c>
      <c r="AB4746">
        <v>0</v>
      </c>
      <c r="AC4746">
        <v>0</v>
      </c>
      <c r="AD4746">
        <v>0</v>
      </c>
      <c r="AE4746">
        <v>0</v>
      </c>
      <c r="AF4746">
        <v>0</v>
      </c>
    </row>
    <row r="4747" spans="1:32">
      <c r="A4747" t="s">
        <v>10350</v>
      </c>
      <c r="B4747" t="s">
        <v>19</v>
      </c>
      <c r="C4747">
        <v>0</v>
      </c>
      <c r="D4747">
        <v>0</v>
      </c>
      <c r="E4747">
        <v>0</v>
      </c>
      <c r="F4747">
        <v>0</v>
      </c>
      <c r="G4747">
        <v>0</v>
      </c>
      <c r="H4747">
        <v>0</v>
      </c>
      <c r="I4747">
        <v>0</v>
      </c>
      <c r="J4747">
        <v>0</v>
      </c>
      <c r="K4747">
        <v>0</v>
      </c>
      <c r="L4747">
        <v>0</v>
      </c>
      <c r="M4747">
        <v>0</v>
      </c>
      <c r="N4747">
        <v>0</v>
      </c>
      <c r="O4747">
        <v>0</v>
      </c>
      <c r="P4747">
        <v>0</v>
      </c>
      <c r="Q4747">
        <v>0</v>
      </c>
      <c r="R4747">
        <v>0</v>
      </c>
      <c r="S4747">
        <v>0</v>
      </c>
      <c r="T4747">
        <v>0</v>
      </c>
      <c r="U4747">
        <v>0</v>
      </c>
      <c r="V4747">
        <v>0</v>
      </c>
      <c r="W4747">
        <v>0</v>
      </c>
      <c r="X4747">
        <v>0</v>
      </c>
      <c r="Y4747">
        <v>0</v>
      </c>
      <c r="Z4747">
        <v>0</v>
      </c>
      <c r="AA4747">
        <v>0</v>
      </c>
      <c r="AB4747">
        <v>0</v>
      </c>
      <c r="AC4747">
        <v>0</v>
      </c>
      <c r="AD4747">
        <v>0</v>
      </c>
      <c r="AE4747">
        <v>0</v>
      </c>
      <c r="AF4747">
        <v>0</v>
      </c>
    </row>
    <row r="4748" spans="1:32">
      <c r="A4748" t="s">
        <v>10351</v>
      </c>
      <c r="B4748" t="s">
        <v>19</v>
      </c>
      <c r="C4748">
        <v>0</v>
      </c>
      <c r="D4748">
        <v>0</v>
      </c>
      <c r="E4748">
        <v>0</v>
      </c>
      <c r="F4748">
        <v>0</v>
      </c>
      <c r="G4748">
        <v>0</v>
      </c>
      <c r="H4748">
        <v>0</v>
      </c>
      <c r="I4748">
        <v>0</v>
      </c>
      <c r="J4748">
        <v>0</v>
      </c>
      <c r="K4748">
        <v>0</v>
      </c>
      <c r="L4748">
        <v>0</v>
      </c>
      <c r="M4748">
        <v>0</v>
      </c>
      <c r="N4748">
        <v>0</v>
      </c>
      <c r="O4748">
        <v>0</v>
      </c>
      <c r="P4748">
        <v>0</v>
      </c>
      <c r="Q4748">
        <v>0</v>
      </c>
      <c r="R4748">
        <v>0</v>
      </c>
      <c r="S4748">
        <v>0</v>
      </c>
      <c r="T4748">
        <v>0</v>
      </c>
      <c r="U4748">
        <v>0</v>
      </c>
      <c r="V4748">
        <v>0</v>
      </c>
      <c r="W4748">
        <v>0</v>
      </c>
      <c r="X4748">
        <v>0</v>
      </c>
      <c r="Y4748">
        <v>0</v>
      </c>
      <c r="Z4748">
        <v>0</v>
      </c>
      <c r="AA4748">
        <v>0</v>
      </c>
      <c r="AB4748">
        <v>0</v>
      </c>
      <c r="AC4748">
        <v>0</v>
      </c>
      <c r="AD4748">
        <v>0</v>
      </c>
      <c r="AE4748">
        <v>0</v>
      </c>
      <c r="AF4748">
        <v>0</v>
      </c>
    </row>
    <row r="4749" spans="1:32">
      <c r="A4749" t="s">
        <v>10352</v>
      </c>
      <c r="B4749" t="s">
        <v>19</v>
      </c>
      <c r="C4749">
        <v>0</v>
      </c>
      <c r="D4749">
        <v>0</v>
      </c>
      <c r="E4749">
        <v>0</v>
      </c>
      <c r="F4749">
        <v>0</v>
      </c>
      <c r="G4749">
        <v>0</v>
      </c>
      <c r="H4749">
        <v>0</v>
      </c>
      <c r="I4749">
        <v>0</v>
      </c>
      <c r="J4749">
        <v>0</v>
      </c>
      <c r="K4749">
        <v>0</v>
      </c>
      <c r="L4749">
        <v>0</v>
      </c>
      <c r="M4749">
        <v>0</v>
      </c>
      <c r="N4749">
        <v>0</v>
      </c>
      <c r="O4749">
        <v>0</v>
      </c>
      <c r="P4749">
        <v>0</v>
      </c>
      <c r="Q4749">
        <v>0</v>
      </c>
      <c r="R4749">
        <v>0</v>
      </c>
      <c r="S4749">
        <v>0</v>
      </c>
      <c r="T4749">
        <v>0</v>
      </c>
      <c r="U4749">
        <v>0</v>
      </c>
      <c r="V4749">
        <v>0</v>
      </c>
      <c r="W4749">
        <v>0</v>
      </c>
      <c r="X4749">
        <v>0</v>
      </c>
      <c r="Y4749">
        <v>0</v>
      </c>
      <c r="Z4749">
        <v>0</v>
      </c>
      <c r="AA4749">
        <v>0</v>
      </c>
      <c r="AB4749">
        <v>0</v>
      </c>
      <c r="AC4749">
        <v>0</v>
      </c>
      <c r="AD4749">
        <v>0</v>
      </c>
      <c r="AE4749">
        <v>0</v>
      </c>
      <c r="AF4749">
        <v>0</v>
      </c>
    </row>
    <row r="4750" spans="1:32">
      <c r="A4750" t="s">
        <v>10353</v>
      </c>
      <c r="B4750" t="s">
        <v>19</v>
      </c>
      <c r="C4750">
        <v>0</v>
      </c>
      <c r="D4750">
        <v>0</v>
      </c>
      <c r="E4750">
        <v>0</v>
      </c>
      <c r="F4750">
        <v>0</v>
      </c>
      <c r="G4750">
        <v>0</v>
      </c>
      <c r="H4750">
        <v>0</v>
      </c>
      <c r="I4750">
        <v>0</v>
      </c>
      <c r="J4750">
        <v>0</v>
      </c>
      <c r="K4750">
        <v>0</v>
      </c>
      <c r="L4750">
        <v>0</v>
      </c>
      <c r="M4750">
        <v>0</v>
      </c>
      <c r="N4750">
        <v>0</v>
      </c>
      <c r="O4750">
        <v>0</v>
      </c>
      <c r="P4750">
        <v>0</v>
      </c>
      <c r="Q4750">
        <v>0</v>
      </c>
      <c r="R4750">
        <v>0</v>
      </c>
      <c r="S4750">
        <v>0</v>
      </c>
      <c r="T4750">
        <v>0</v>
      </c>
      <c r="U4750">
        <v>0</v>
      </c>
      <c r="V4750">
        <v>0</v>
      </c>
      <c r="W4750">
        <v>0</v>
      </c>
      <c r="X4750">
        <v>0</v>
      </c>
      <c r="Y4750">
        <v>0</v>
      </c>
      <c r="Z4750">
        <v>0</v>
      </c>
      <c r="AA4750">
        <v>0</v>
      </c>
      <c r="AB4750">
        <v>0</v>
      </c>
      <c r="AC4750">
        <v>0</v>
      </c>
      <c r="AD4750">
        <v>0</v>
      </c>
      <c r="AE4750">
        <v>0</v>
      </c>
      <c r="AF4750">
        <v>0</v>
      </c>
    </row>
    <row r="4751" spans="1:32">
      <c r="A4751" t="s">
        <v>10354</v>
      </c>
      <c r="B4751" t="s">
        <v>19</v>
      </c>
      <c r="C4751">
        <v>0</v>
      </c>
      <c r="D4751">
        <v>0</v>
      </c>
      <c r="E4751">
        <v>0</v>
      </c>
      <c r="F4751">
        <v>0</v>
      </c>
      <c r="G4751">
        <v>0</v>
      </c>
      <c r="H4751">
        <v>0</v>
      </c>
      <c r="I4751">
        <v>0</v>
      </c>
      <c r="J4751">
        <v>0</v>
      </c>
      <c r="K4751">
        <v>0</v>
      </c>
      <c r="L4751">
        <v>0</v>
      </c>
      <c r="M4751">
        <v>0</v>
      </c>
      <c r="N4751">
        <v>0</v>
      </c>
      <c r="O4751">
        <v>0</v>
      </c>
      <c r="P4751">
        <v>0</v>
      </c>
      <c r="Q4751">
        <v>0</v>
      </c>
      <c r="R4751">
        <v>0</v>
      </c>
      <c r="S4751">
        <v>0</v>
      </c>
      <c r="T4751">
        <v>0</v>
      </c>
      <c r="U4751">
        <v>0</v>
      </c>
      <c r="V4751">
        <v>0</v>
      </c>
      <c r="W4751">
        <v>0</v>
      </c>
      <c r="X4751">
        <v>0</v>
      </c>
      <c r="Y4751">
        <v>0</v>
      </c>
      <c r="Z4751">
        <v>0</v>
      </c>
      <c r="AA4751">
        <v>0</v>
      </c>
      <c r="AB4751">
        <v>0</v>
      </c>
      <c r="AC4751">
        <v>0</v>
      </c>
      <c r="AD4751">
        <v>0</v>
      </c>
      <c r="AE4751">
        <v>0</v>
      </c>
      <c r="AF4751">
        <v>0</v>
      </c>
    </row>
    <row r="4752" spans="1:32">
      <c r="A4752" t="s">
        <v>10355</v>
      </c>
      <c r="B4752" t="s">
        <v>19</v>
      </c>
      <c r="C4752">
        <v>0</v>
      </c>
      <c r="D4752">
        <v>0</v>
      </c>
      <c r="E4752">
        <v>0</v>
      </c>
      <c r="F4752">
        <v>0</v>
      </c>
      <c r="G4752">
        <v>0</v>
      </c>
      <c r="H4752">
        <v>0</v>
      </c>
      <c r="I4752">
        <v>0</v>
      </c>
      <c r="J4752">
        <v>0</v>
      </c>
      <c r="K4752">
        <v>0</v>
      </c>
      <c r="L4752">
        <v>0</v>
      </c>
      <c r="M4752">
        <v>0</v>
      </c>
      <c r="N4752">
        <v>0</v>
      </c>
      <c r="O4752">
        <v>0</v>
      </c>
      <c r="P4752">
        <v>0</v>
      </c>
      <c r="Q4752">
        <v>0</v>
      </c>
      <c r="R4752">
        <v>0</v>
      </c>
      <c r="S4752">
        <v>0</v>
      </c>
      <c r="T4752">
        <v>0</v>
      </c>
      <c r="U4752">
        <v>0</v>
      </c>
      <c r="V4752">
        <v>0</v>
      </c>
      <c r="W4752">
        <v>0</v>
      </c>
      <c r="X4752">
        <v>0</v>
      </c>
      <c r="Y4752">
        <v>0</v>
      </c>
      <c r="Z4752">
        <v>0</v>
      </c>
      <c r="AA4752">
        <v>0</v>
      </c>
      <c r="AB4752">
        <v>0</v>
      </c>
      <c r="AC4752">
        <v>0</v>
      </c>
      <c r="AD4752">
        <v>0</v>
      </c>
      <c r="AE4752">
        <v>0</v>
      </c>
      <c r="AF4752">
        <v>0</v>
      </c>
    </row>
    <row r="4753" spans="1:32">
      <c r="A4753" t="s">
        <v>10356</v>
      </c>
      <c r="B4753" t="s">
        <v>19</v>
      </c>
      <c r="C4753">
        <v>0</v>
      </c>
      <c r="D4753">
        <v>0</v>
      </c>
      <c r="E4753">
        <v>0</v>
      </c>
      <c r="F4753">
        <v>0</v>
      </c>
      <c r="G4753">
        <v>0</v>
      </c>
      <c r="H4753">
        <v>0</v>
      </c>
      <c r="I4753">
        <v>0</v>
      </c>
      <c r="J4753">
        <v>0</v>
      </c>
      <c r="K4753">
        <v>0</v>
      </c>
      <c r="L4753">
        <v>0</v>
      </c>
      <c r="M4753">
        <v>0</v>
      </c>
      <c r="N4753">
        <v>0</v>
      </c>
      <c r="O4753">
        <v>0</v>
      </c>
      <c r="P4753">
        <v>0</v>
      </c>
      <c r="Q4753">
        <v>0</v>
      </c>
      <c r="R4753">
        <v>0</v>
      </c>
      <c r="S4753">
        <v>0</v>
      </c>
      <c r="T4753">
        <v>0</v>
      </c>
      <c r="U4753">
        <v>0</v>
      </c>
      <c r="V4753">
        <v>0</v>
      </c>
      <c r="W4753">
        <v>0</v>
      </c>
      <c r="X4753">
        <v>0</v>
      </c>
      <c r="Y4753">
        <v>0</v>
      </c>
      <c r="Z4753">
        <v>0</v>
      </c>
      <c r="AA4753">
        <v>0</v>
      </c>
      <c r="AB4753">
        <v>0</v>
      </c>
      <c r="AC4753">
        <v>0</v>
      </c>
      <c r="AD4753">
        <v>0</v>
      </c>
      <c r="AE4753">
        <v>0</v>
      </c>
      <c r="AF4753">
        <v>0</v>
      </c>
    </row>
    <row r="4754" spans="1:32">
      <c r="A4754" t="s">
        <v>10357</v>
      </c>
      <c r="B4754" t="s">
        <v>19</v>
      </c>
      <c r="C4754">
        <v>0</v>
      </c>
      <c r="D4754">
        <v>0</v>
      </c>
      <c r="E4754">
        <v>0</v>
      </c>
      <c r="F4754">
        <v>0</v>
      </c>
      <c r="G4754">
        <v>0</v>
      </c>
      <c r="H4754">
        <v>0</v>
      </c>
      <c r="I4754">
        <v>0</v>
      </c>
      <c r="J4754">
        <v>0</v>
      </c>
      <c r="K4754">
        <v>0</v>
      </c>
      <c r="L4754">
        <v>0</v>
      </c>
      <c r="M4754">
        <v>0</v>
      </c>
      <c r="N4754">
        <v>0</v>
      </c>
      <c r="O4754">
        <v>0</v>
      </c>
      <c r="P4754">
        <v>0</v>
      </c>
      <c r="Q4754">
        <v>0</v>
      </c>
      <c r="R4754">
        <v>0</v>
      </c>
      <c r="S4754">
        <v>0</v>
      </c>
      <c r="T4754">
        <v>0</v>
      </c>
      <c r="U4754">
        <v>0</v>
      </c>
      <c r="V4754">
        <v>0</v>
      </c>
      <c r="W4754">
        <v>0</v>
      </c>
      <c r="X4754">
        <v>0</v>
      </c>
      <c r="Y4754">
        <v>0</v>
      </c>
      <c r="Z4754">
        <v>0</v>
      </c>
      <c r="AA4754">
        <v>0</v>
      </c>
      <c r="AB4754">
        <v>0</v>
      </c>
      <c r="AC4754">
        <v>0</v>
      </c>
      <c r="AD4754">
        <v>0</v>
      </c>
      <c r="AE4754">
        <v>0</v>
      </c>
      <c r="AF4754">
        <v>0</v>
      </c>
    </row>
    <row r="4755" spans="1:32">
      <c r="A4755" t="s">
        <v>10358</v>
      </c>
      <c r="B4755" t="s">
        <v>19</v>
      </c>
      <c r="C4755">
        <v>0</v>
      </c>
      <c r="D4755">
        <v>0</v>
      </c>
      <c r="E4755">
        <v>0</v>
      </c>
      <c r="F4755">
        <v>0</v>
      </c>
      <c r="G4755">
        <v>0</v>
      </c>
      <c r="H4755">
        <v>0</v>
      </c>
      <c r="I4755">
        <v>0</v>
      </c>
      <c r="J4755">
        <v>0</v>
      </c>
      <c r="K4755">
        <v>0</v>
      </c>
      <c r="L4755">
        <v>0</v>
      </c>
      <c r="M4755">
        <v>0</v>
      </c>
      <c r="N4755">
        <v>0</v>
      </c>
      <c r="O4755">
        <v>0</v>
      </c>
      <c r="P4755">
        <v>0</v>
      </c>
      <c r="Q4755">
        <v>0</v>
      </c>
      <c r="R4755">
        <v>0</v>
      </c>
      <c r="S4755">
        <v>0</v>
      </c>
      <c r="T4755">
        <v>0</v>
      </c>
      <c r="U4755">
        <v>0</v>
      </c>
      <c r="V4755">
        <v>0</v>
      </c>
      <c r="W4755">
        <v>0</v>
      </c>
      <c r="X4755">
        <v>0</v>
      </c>
      <c r="Y4755">
        <v>0</v>
      </c>
      <c r="Z4755">
        <v>0</v>
      </c>
      <c r="AA4755">
        <v>0</v>
      </c>
      <c r="AB4755">
        <v>0</v>
      </c>
      <c r="AC4755">
        <v>0</v>
      </c>
      <c r="AD4755">
        <v>0</v>
      </c>
      <c r="AE4755">
        <v>0</v>
      </c>
      <c r="AF4755">
        <v>0</v>
      </c>
    </row>
    <row r="4756" spans="1:32">
      <c r="A4756" t="s">
        <v>10359</v>
      </c>
      <c r="B4756" t="s">
        <v>19</v>
      </c>
      <c r="C4756">
        <v>0</v>
      </c>
      <c r="D4756">
        <v>0</v>
      </c>
      <c r="E4756">
        <v>0</v>
      </c>
      <c r="F4756">
        <v>0</v>
      </c>
      <c r="G4756">
        <v>0</v>
      </c>
      <c r="H4756">
        <v>0</v>
      </c>
      <c r="I4756">
        <v>0</v>
      </c>
      <c r="J4756">
        <v>0</v>
      </c>
      <c r="K4756">
        <v>0</v>
      </c>
      <c r="L4756">
        <v>0</v>
      </c>
      <c r="M4756">
        <v>0</v>
      </c>
      <c r="N4756">
        <v>0</v>
      </c>
      <c r="O4756">
        <v>0</v>
      </c>
      <c r="P4756">
        <v>0</v>
      </c>
      <c r="Q4756">
        <v>0</v>
      </c>
      <c r="R4756">
        <v>0</v>
      </c>
      <c r="S4756">
        <v>0</v>
      </c>
      <c r="T4756">
        <v>0</v>
      </c>
      <c r="U4756">
        <v>0</v>
      </c>
      <c r="V4756">
        <v>0</v>
      </c>
      <c r="W4756">
        <v>0</v>
      </c>
      <c r="X4756">
        <v>0</v>
      </c>
      <c r="Y4756">
        <v>0</v>
      </c>
      <c r="Z4756">
        <v>0</v>
      </c>
      <c r="AA4756">
        <v>0</v>
      </c>
      <c r="AB4756">
        <v>0</v>
      </c>
      <c r="AC4756">
        <v>0</v>
      </c>
      <c r="AD4756">
        <v>0</v>
      </c>
      <c r="AE4756">
        <v>0</v>
      </c>
      <c r="AF4756">
        <v>0</v>
      </c>
    </row>
    <row r="4757" spans="1:32">
      <c r="A4757" t="s">
        <v>10360</v>
      </c>
      <c r="B4757" t="s">
        <v>19</v>
      </c>
      <c r="C4757">
        <v>0</v>
      </c>
      <c r="D4757">
        <v>0</v>
      </c>
      <c r="E4757">
        <v>0</v>
      </c>
      <c r="F4757">
        <v>0</v>
      </c>
      <c r="G4757">
        <v>0</v>
      </c>
      <c r="H4757">
        <v>0</v>
      </c>
      <c r="I4757">
        <v>0</v>
      </c>
      <c r="J4757">
        <v>0</v>
      </c>
      <c r="K4757">
        <v>0</v>
      </c>
      <c r="L4757">
        <v>0</v>
      </c>
      <c r="M4757">
        <v>0</v>
      </c>
      <c r="N4757">
        <v>0</v>
      </c>
      <c r="O4757">
        <v>0</v>
      </c>
      <c r="P4757">
        <v>0</v>
      </c>
      <c r="Q4757">
        <v>0</v>
      </c>
      <c r="R4757">
        <v>0</v>
      </c>
      <c r="S4757">
        <v>0</v>
      </c>
      <c r="T4757">
        <v>0</v>
      </c>
      <c r="U4757">
        <v>0</v>
      </c>
      <c r="V4757">
        <v>0</v>
      </c>
      <c r="W4757">
        <v>0</v>
      </c>
      <c r="X4757">
        <v>0</v>
      </c>
      <c r="Y4757">
        <v>0</v>
      </c>
      <c r="Z4757">
        <v>0</v>
      </c>
      <c r="AA4757">
        <v>0</v>
      </c>
      <c r="AB4757">
        <v>0</v>
      </c>
      <c r="AC4757">
        <v>0</v>
      </c>
      <c r="AD4757">
        <v>0</v>
      </c>
      <c r="AE4757">
        <v>0</v>
      </c>
      <c r="AF4757">
        <v>0</v>
      </c>
    </row>
    <row r="4758" spans="1:32">
      <c r="A4758" t="s">
        <v>10361</v>
      </c>
      <c r="B4758" t="s">
        <v>19</v>
      </c>
      <c r="C4758">
        <v>0</v>
      </c>
      <c r="D4758">
        <v>0</v>
      </c>
      <c r="E4758">
        <v>0</v>
      </c>
      <c r="F4758">
        <v>0</v>
      </c>
      <c r="G4758">
        <v>0</v>
      </c>
      <c r="H4758">
        <v>0</v>
      </c>
      <c r="I4758">
        <v>0</v>
      </c>
      <c r="J4758">
        <v>0</v>
      </c>
      <c r="K4758">
        <v>0</v>
      </c>
      <c r="L4758">
        <v>0</v>
      </c>
      <c r="M4758">
        <v>0</v>
      </c>
      <c r="N4758">
        <v>0</v>
      </c>
      <c r="O4758">
        <v>0</v>
      </c>
      <c r="P4758">
        <v>0</v>
      </c>
      <c r="Q4758">
        <v>0</v>
      </c>
      <c r="R4758">
        <v>0</v>
      </c>
      <c r="S4758">
        <v>0</v>
      </c>
      <c r="T4758">
        <v>0</v>
      </c>
      <c r="U4758">
        <v>0</v>
      </c>
      <c r="V4758">
        <v>0</v>
      </c>
      <c r="W4758">
        <v>0</v>
      </c>
      <c r="X4758">
        <v>0</v>
      </c>
      <c r="Y4758">
        <v>0</v>
      </c>
      <c r="Z4758">
        <v>0</v>
      </c>
      <c r="AA4758">
        <v>0</v>
      </c>
      <c r="AB4758">
        <v>0</v>
      </c>
      <c r="AC4758">
        <v>0</v>
      </c>
      <c r="AD4758">
        <v>0</v>
      </c>
      <c r="AE4758">
        <v>0</v>
      </c>
      <c r="AF4758">
        <v>0</v>
      </c>
    </row>
    <row r="4759" spans="1:32">
      <c r="A4759" t="s">
        <v>10362</v>
      </c>
      <c r="B4759" t="s">
        <v>19</v>
      </c>
      <c r="C4759">
        <v>0</v>
      </c>
      <c r="D4759">
        <v>0</v>
      </c>
      <c r="E4759">
        <v>0</v>
      </c>
      <c r="F4759">
        <v>0</v>
      </c>
      <c r="G4759">
        <v>0</v>
      </c>
      <c r="H4759">
        <v>0</v>
      </c>
      <c r="I4759">
        <v>0</v>
      </c>
      <c r="J4759">
        <v>0</v>
      </c>
      <c r="K4759">
        <v>0</v>
      </c>
      <c r="L4759">
        <v>0</v>
      </c>
      <c r="M4759">
        <v>0</v>
      </c>
      <c r="N4759">
        <v>0</v>
      </c>
      <c r="O4759">
        <v>0</v>
      </c>
      <c r="P4759">
        <v>0</v>
      </c>
      <c r="Q4759">
        <v>0</v>
      </c>
      <c r="R4759">
        <v>0</v>
      </c>
      <c r="S4759">
        <v>0</v>
      </c>
      <c r="T4759">
        <v>0</v>
      </c>
      <c r="U4759">
        <v>0</v>
      </c>
      <c r="V4759">
        <v>0</v>
      </c>
      <c r="W4759">
        <v>0</v>
      </c>
      <c r="X4759">
        <v>0</v>
      </c>
      <c r="Y4759">
        <v>0</v>
      </c>
      <c r="Z4759">
        <v>0</v>
      </c>
      <c r="AA4759">
        <v>0</v>
      </c>
      <c r="AB4759">
        <v>0</v>
      </c>
      <c r="AC4759">
        <v>0</v>
      </c>
      <c r="AD4759">
        <v>0</v>
      </c>
      <c r="AE4759">
        <v>0</v>
      </c>
      <c r="AF4759">
        <v>0</v>
      </c>
    </row>
    <row r="4760" spans="1:32">
      <c r="A4760" t="s">
        <v>10363</v>
      </c>
      <c r="B4760" t="s">
        <v>19</v>
      </c>
      <c r="C4760">
        <v>0</v>
      </c>
      <c r="D4760">
        <v>0</v>
      </c>
      <c r="E4760">
        <v>0</v>
      </c>
      <c r="F4760">
        <v>0</v>
      </c>
      <c r="G4760">
        <v>0</v>
      </c>
      <c r="H4760">
        <v>0</v>
      </c>
      <c r="I4760">
        <v>0</v>
      </c>
      <c r="J4760">
        <v>0</v>
      </c>
      <c r="K4760">
        <v>0</v>
      </c>
      <c r="L4760">
        <v>0</v>
      </c>
      <c r="M4760">
        <v>0</v>
      </c>
      <c r="N4760">
        <v>0</v>
      </c>
      <c r="O4760">
        <v>0</v>
      </c>
      <c r="P4760">
        <v>0</v>
      </c>
      <c r="Q4760">
        <v>0</v>
      </c>
      <c r="R4760">
        <v>0</v>
      </c>
      <c r="S4760">
        <v>0</v>
      </c>
      <c r="T4760">
        <v>0</v>
      </c>
      <c r="U4760">
        <v>0</v>
      </c>
      <c r="V4760">
        <v>0</v>
      </c>
      <c r="W4760">
        <v>0</v>
      </c>
      <c r="X4760">
        <v>0</v>
      </c>
      <c r="Y4760">
        <v>0</v>
      </c>
      <c r="Z4760">
        <v>0</v>
      </c>
      <c r="AA4760">
        <v>0</v>
      </c>
      <c r="AB4760">
        <v>0</v>
      </c>
      <c r="AC4760">
        <v>0</v>
      </c>
      <c r="AD4760">
        <v>0</v>
      </c>
      <c r="AE4760">
        <v>0</v>
      </c>
      <c r="AF4760">
        <v>0</v>
      </c>
    </row>
    <row r="4761" spans="1:32">
      <c r="A4761" t="s">
        <v>10364</v>
      </c>
      <c r="B4761" t="s">
        <v>19</v>
      </c>
      <c r="C4761">
        <v>0</v>
      </c>
      <c r="D4761">
        <v>0</v>
      </c>
      <c r="E4761">
        <v>0</v>
      </c>
      <c r="F4761">
        <v>0</v>
      </c>
      <c r="G4761">
        <v>0</v>
      </c>
      <c r="H4761">
        <v>0</v>
      </c>
      <c r="I4761">
        <v>0</v>
      </c>
      <c r="J4761">
        <v>0</v>
      </c>
      <c r="K4761">
        <v>0</v>
      </c>
      <c r="L4761">
        <v>0</v>
      </c>
      <c r="M4761">
        <v>0</v>
      </c>
      <c r="N4761">
        <v>0</v>
      </c>
      <c r="O4761">
        <v>0</v>
      </c>
      <c r="P4761">
        <v>0</v>
      </c>
      <c r="Q4761">
        <v>0</v>
      </c>
      <c r="R4761">
        <v>0</v>
      </c>
      <c r="S4761">
        <v>0</v>
      </c>
      <c r="T4761">
        <v>0</v>
      </c>
      <c r="U4761">
        <v>0</v>
      </c>
      <c r="V4761">
        <v>0</v>
      </c>
      <c r="W4761">
        <v>0</v>
      </c>
      <c r="X4761">
        <v>0</v>
      </c>
      <c r="Y4761">
        <v>0</v>
      </c>
      <c r="Z4761">
        <v>0</v>
      </c>
      <c r="AA4761">
        <v>0</v>
      </c>
      <c r="AB4761">
        <v>0</v>
      </c>
      <c r="AC4761">
        <v>0</v>
      </c>
      <c r="AD4761">
        <v>0</v>
      </c>
      <c r="AE4761">
        <v>0</v>
      </c>
      <c r="AF4761">
        <v>0</v>
      </c>
    </row>
    <row r="4762" spans="1:32">
      <c r="A4762" t="s">
        <v>10365</v>
      </c>
      <c r="B4762" t="s">
        <v>19</v>
      </c>
      <c r="C4762">
        <v>0</v>
      </c>
      <c r="D4762">
        <v>0</v>
      </c>
      <c r="E4762">
        <v>0</v>
      </c>
      <c r="F4762">
        <v>0</v>
      </c>
      <c r="G4762">
        <v>0</v>
      </c>
      <c r="H4762">
        <v>0</v>
      </c>
      <c r="I4762">
        <v>0</v>
      </c>
      <c r="J4762">
        <v>0</v>
      </c>
      <c r="K4762">
        <v>0</v>
      </c>
      <c r="L4762">
        <v>0</v>
      </c>
      <c r="M4762">
        <v>0</v>
      </c>
      <c r="N4762">
        <v>0</v>
      </c>
      <c r="O4762">
        <v>0</v>
      </c>
      <c r="P4762">
        <v>0</v>
      </c>
      <c r="Q4762">
        <v>0</v>
      </c>
      <c r="R4762">
        <v>0</v>
      </c>
      <c r="S4762">
        <v>0</v>
      </c>
      <c r="T4762">
        <v>0</v>
      </c>
      <c r="U4762">
        <v>0</v>
      </c>
      <c r="V4762">
        <v>0</v>
      </c>
      <c r="W4762">
        <v>0</v>
      </c>
      <c r="X4762">
        <v>0</v>
      </c>
      <c r="Y4762">
        <v>0</v>
      </c>
      <c r="Z4762">
        <v>0</v>
      </c>
      <c r="AA4762">
        <v>0</v>
      </c>
      <c r="AB4762">
        <v>0</v>
      </c>
      <c r="AC4762">
        <v>0</v>
      </c>
      <c r="AD4762">
        <v>0</v>
      </c>
      <c r="AE4762">
        <v>0</v>
      </c>
      <c r="AF4762">
        <v>0</v>
      </c>
    </row>
    <row r="4763" spans="1:32">
      <c r="A4763" t="s">
        <v>10366</v>
      </c>
      <c r="B4763" t="s">
        <v>19</v>
      </c>
      <c r="C4763">
        <v>0</v>
      </c>
      <c r="D4763">
        <v>0</v>
      </c>
      <c r="E4763">
        <v>0</v>
      </c>
      <c r="F4763">
        <v>0</v>
      </c>
      <c r="G4763">
        <v>0</v>
      </c>
      <c r="H4763">
        <v>0</v>
      </c>
      <c r="I4763">
        <v>0</v>
      </c>
      <c r="J4763">
        <v>0</v>
      </c>
      <c r="K4763">
        <v>0</v>
      </c>
      <c r="L4763">
        <v>0</v>
      </c>
      <c r="M4763">
        <v>0</v>
      </c>
      <c r="N4763">
        <v>0</v>
      </c>
      <c r="O4763">
        <v>0</v>
      </c>
      <c r="P4763">
        <v>0</v>
      </c>
      <c r="Q4763">
        <v>0</v>
      </c>
      <c r="R4763">
        <v>0</v>
      </c>
      <c r="S4763">
        <v>0</v>
      </c>
      <c r="T4763">
        <v>0</v>
      </c>
      <c r="U4763">
        <v>0</v>
      </c>
      <c r="V4763">
        <v>0</v>
      </c>
      <c r="W4763">
        <v>0</v>
      </c>
      <c r="X4763">
        <v>0</v>
      </c>
      <c r="Y4763">
        <v>0</v>
      </c>
      <c r="Z4763">
        <v>0</v>
      </c>
      <c r="AA4763">
        <v>0</v>
      </c>
      <c r="AB4763">
        <v>0</v>
      </c>
      <c r="AC4763">
        <v>0</v>
      </c>
      <c r="AD4763">
        <v>0</v>
      </c>
      <c r="AE4763">
        <v>0</v>
      </c>
      <c r="AF4763">
        <v>0</v>
      </c>
    </row>
    <row r="4764" spans="1:32">
      <c r="A4764" t="s">
        <v>10367</v>
      </c>
      <c r="B4764" t="s">
        <v>19</v>
      </c>
      <c r="C4764">
        <v>0</v>
      </c>
      <c r="D4764">
        <v>0</v>
      </c>
      <c r="E4764">
        <v>0</v>
      </c>
      <c r="F4764">
        <v>0</v>
      </c>
      <c r="G4764">
        <v>0</v>
      </c>
      <c r="H4764">
        <v>0</v>
      </c>
      <c r="I4764">
        <v>0</v>
      </c>
      <c r="J4764">
        <v>0</v>
      </c>
      <c r="K4764">
        <v>0</v>
      </c>
      <c r="L4764">
        <v>0</v>
      </c>
      <c r="M4764">
        <v>0</v>
      </c>
      <c r="N4764">
        <v>0</v>
      </c>
      <c r="O4764">
        <v>0</v>
      </c>
      <c r="P4764">
        <v>0</v>
      </c>
      <c r="Q4764">
        <v>0</v>
      </c>
      <c r="R4764">
        <v>0</v>
      </c>
      <c r="S4764">
        <v>0</v>
      </c>
      <c r="T4764">
        <v>0</v>
      </c>
      <c r="U4764">
        <v>0</v>
      </c>
      <c r="V4764">
        <v>0</v>
      </c>
      <c r="W4764">
        <v>0</v>
      </c>
      <c r="X4764">
        <v>0</v>
      </c>
      <c r="Y4764">
        <v>0</v>
      </c>
      <c r="Z4764">
        <v>0</v>
      </c>
      <c r="AA4764">
        <v>0</v>
      </c>
      <c r="AB4764">
        <v>0</v>
      </c>
      <c r="AC4764">
        <v>0</v>
      </c>
      <c r="AD4764">
        <v>0</v>
      </c>
      <c r="AE4764">
        <v>0</v>
      </c>
      <c r="AF4764">
        <v>0</v>
      </c>
    </row>
    <row r="4765" spans="1:32">
      <c r="A4765" t="s">
        <v>10368</v>
      </c>
      <c r="B4765" t="s">
        <v>19</v>
      </c>
      <c r="C4765">
        <v>0</v>
      </c>
      <c r="D4765">
        <v>0</v>
      </c>
      <c r="E4765">
        <v>0</v>
      </c>
      <c r="F4765">
        <v>0</v>
      </c>
      <c r="G4765">
        <v>0</v>
      </c>
      <c r="H4765">
        <v>0</v>
      </c>
      <c r="I4765">
        <v>0</v>
      </c>
      <c r="J4765">
        <v>0</v>
      </c>
      <c r="K4765">
        <v>0</v>
      </c>
      <c r="L4765">
        <v>0</v>
      </c>
      <c r="M4765">
        <v>0</v>
      </c>
      <c r="N4765">
        <v>0</v>
      </c>
      <c r="O4765">
        <v>0</v>
      </c>
      <c r="P4765">
        <v>0</v>
      </c>
      <c r="Q4765">
        <v>0</v>
      </c>
      <c r="R4765">
        <v>0</v>
      </c>
      <c r="S4765">
        <v>0</v>
      </c>
      <c r="T4765">
        <v>0</v>
      </c>
      <c r="U4765">
        <v>0</v>
      </c>
      <c r="V4765">
        <v>0</v>
      </c>
      <c r="W4765">
        <v>0</v>
      </c>
      <c r="X4765">
        <v>0</v>
      </c>
      <c r="Y4765">
        <v>0</v>
      </c>
      <c r="Z4765">
        <v>0</v>
      </c>
      <c r="AA4765">
        <v>0</v>
      </c>
      <c r="AB4765">
        <v>0</v>
      </c>
      <c r="AC4765">
        <v>0</v>
      </c>
      <c r="AD4765">
        <v>0</v>
      </c>
      <c r="AE4765">
        <v>0</v>
      </c>
      <c r="AF4765">
        <v>0</v>
      </c>
    </row>
    <row r="4766" spans="1:32">
      <c r="A4766" t="s">
        <v>10369</v>
      </c>
      <c r="B4766" t="s">
        <v>19</v>
      </c>
      <c r="C4766" s="2">
        <v>939109000000</v>
      </c>
      <c r="D4766" s="2">
        <v>979058000000</v>
      </c>
      <c r="E4766" s="2">
        <v>987662000000</v>
      </c>
      <c r="F4766" s="2">
        <v>1604720000000</v>
      </c>
      <c r="G4766" s="2">
        <v>1628080000000</v>
      </c>
      <c r="H4766" s="2">
        <v>1643440000000</v>
      </c>
      <c r="I4766" s="2">
        <v>1644670000000</v>
      </c>
      <c r="J4766" s="2">
        <v>1655730000000</v>
      </c>
      <c r="K4766" s="2">
        <v>1690760000000</v>
      </c>
      <c r="L4766" s="2">
        <v>1714120000000</v>
      </c>
      <c r="M4766" s="2">
        <v>1717190000000</v>
      </c>
      <c r="N4766" s="2">
        <v>1716580000000</v>
      </c>
      <c r="O4766" s="2">
        <v>1723340000000</v>
      </c>
      <c r="P4766" s="2">
        <v>1728260000000</v>
      </c>
      <c r="Q4766" s="2">
        <v>1738700000000</v>
      </c>
      <c r="R4766" s="2">
        <v>1755300000000</v>
      </c>
      <c r="S4766" s="2">
        <v>1779880000000</v>
      </c>
      <c r="T4766" s="2">
        <v>1807540000000</v>
      </c>
      <c r="U4766" s="2">
        <v>1830280000000</v>
      </c>
      <c r="V4766" s="2">
        <v>1856090000000</v>
      </c>
      <c r="W4766" s="2">
        <v>1886210000000</v>
      </c>
      <c r="X4766" s="2">
        <v>1911410000000</v>
      </c>
      <c r="Y4766" s="2">
        <v>1934150000000</v>
      </c>
      <c r="Z4766" s="2">
        <v>1956270000000</v>
      </c>
      <c r="AA4766" s="2">
        <v>1981470000000</v>
      </c>
      <c r="AB4766" s="2">
        <v>2007900000000</v>
      </c>
      <c r="AC4766" s="2">
        <v>2033100000000</v>
      </c>
      <c r="AD4766" s="2">
        <v>2055840000000</v>
      </c>
      <c r="AE4766" s="2">
        <v>2076120000000</v>
      </c>
      <c r="AF4766" s="2">
        <v>2105620000000</v>
      </c>
    </row>
    <row r="4767" spans="1:32">
      <c r="A4767" t="s">
        <v>10370</v>
      </c>
      <c r="B4767" t="s">
        <v>19</v>
      </c>
      <c r="C4767" s="2">
        <v>707128000</v>
      </c>
      <c r="D4767" s="2">
        <v>737209000</v>
      </c>
      <c r="E4767" s="2">
        <v>743687000</v>
      </c>
      <c r="F4767" s="2">
        <v>1208320000</v>
      </c>
      <c r="G4767" s="2">
        <v>1225900000</v>
      </c>
      <c r="H4767" s="2">
        <v>1237470000</v>
      </c>
      <c r="I4767" s="2">
        <v>1238400000</v>
      </c>
      <c r="J4767" s="2">
        <v>1246730000</v>
      </c>
      <c r="K4767" s="2">
        <v>1273110000</v>
      </c>
      <c r="L4767" s="2">
        <v>1290690000</v>
      </c>
      <c r="M4767" s="2">
        <v>1293010000</v>
      </c>
      <c r="N4767" s="2">
        <v>1292540000</v>
      </c>
      <c r="O4767" s="2">
        <v>1297640000</v>
      </c>
      <c r="P4767" s="2">
        <v>1301340000</v>
      </c>
      <c r="Q4767" s="2">
        <v>1309200000</v>
      </c>
      <c r="R4767" s="2">
        <v>1321700000</v>
      </c>
      <c r="S4767" s="2">
        <v>1340210000</v>
      </c>
      <c r="T4767" s="2">
        <v>1361040000</v>
      </c>
      <c r="U4767" s="2">
        <v>1378160000</v>
      </c>
      <c r="V4767" s="2">
        <v>1397600000</v>
      </c>
      <c r="W4767" s="2">
        <v>1420270000</v>
      </c>
      <c r="X4767" s="2">
        <v>1439250000</v>
      </c>
      <c r="Y4767" s="2">
        <v>1456370000</v>
      </c>
      <c r="Z4767" s="2">
        <v>1473030000</v>
      </c>
      <c r="AA4767" s="2">
        <v>1492000000</v>
      </c>
      <c r="AB4767" s="2">
        <v>1511900000</v>
      </c>
      <c r="AC4767" s="2">
        <v>1530880000</v>
      </c>
      <c r="AD4767" s="2">
        <v>1548000000</v>
      </c>
      <c r="AE4767" s="2">
        <v>1563270000</v>
      </c>
      <c r="AF4767" s="2">
        <v>1585480000</v>
      </c>
    </row>
    <row r="4768" spans="1:32">
      <c r="A4768" t="s">
        <v>10371</v>
      </c>
      <c r="B4768" t="s">
        <v>19</v>
      </c>
      <c r="C4768" s="2">
        <v>11927100000</v>
      </c>
      <c r="D4768" s="2">
        <v>12434500000</v>
      </c>
      <c r="E4768" s="2">
        <v>12543800000</v>
      </c>
      <c r="F4768" s="2">
        <v>20380700000</v>
      </c>
      <c r="G4768" s="2">
        <v>20677400000</v>
      </c>
      <c r="H4768" s="2">
        <v>20872500000</v>
      </c>
      <c r="I4768" s="2">
        <v>20888100000</v>
      </c>
      <c r="J4768" s="2">
        <v>21028600000</v>
      </c>
      <c r="K4768" s="2">
        <v>21473500000</v>
      </c>
      <c r="L4768" s="2">
        <v>21770200000</v>
      </c>
      <c r="M4768" s="2">
        <v>21809200000</v>
      </c>
      <c r="N4768" s="2">
        <v>21801400000</v>
      </c>
      <c r="O4768" s="2">
        <v>21887200000</v>
      </c>
      <c r="P4768" s="2">
        <v>21949700000</v>
      </c>
      <c r="Q4768" s="2">
        <v>22082400000</v>
      </c>
      <c r="R4768" s="2">
        <v>22293100000</v>
      </c>
      <c r="S4768" s="2">
        <v>22605400000</v>
      </c>
      <c r="T4768" s="2">
        <v>22956600000</v>
      </c>
      <c r="U4768" s="2">
        <v>23245400000</v>
      </c>
      <c r="V4768" s="2">
        <v>23573300000</v>
      </c>
      <c r="W4768" s="2">
        <v>23955800000</v>
      </c>
      <c r="X4768" s="2">
        <v>24275800000</v>
      </c>
      <c r="Y4768" s="2">
        <v>24564600000</v>
      </c>
      <c r="Z4768" s="2">
        <v>24845600000</v>
      </c>
      <c r="AA4768" s="2">
        <v>25165600000</v>
      </c>
      <c r="AB4768" s="2">
        <v>25501300000</v>
      </c>
      <c r="AC4768" s="2">
        <v>25821300000</v>
      </c>
      <c r="AD4768" s="2">
        <v>26110100000</v>
      </c>
      <c r="AE4768" s="2">
        <v>26367700000</v>
      </c>
      <c r="AF4768" s="2">
        <v>26742400000</v>
      </c>
    </row>
    <row r="4769" spans="1:32">
      <c r="A4769" t="s">
        <v>10372</v>
      </c>
      <c r="B4769" t="s">
        <v>19</v>
      </c>
      <c r="C4769" s="2">
        <v>7746700000</v>
      </c>
      <c r="D4769" s="2">
        <v>8076240000</v>
      </c>
      <c r="E4769" s="2">
        <v>8147220000</v>
      </c>
      <c r="F4769" s="2">
        <v>13237300000</v>
      </c>
      <c r="G4769" s="2">
        <v>13430000000</v>
      </c>
      <c r="H4769" s="2">
        <v>13556700000</v>
      </c>
      <c r="I4769" s="2">
        <v>13566900000</v>
      </c>
      <c r="J4769" s="2">
        <v>13658100000</v>
      </c>
      <c r="K4769" s="2">
        <v>13947100000</v>
      </c>
      <c r="L4769" s="2">
        <v>14139800000</v>
      </c>
      <c r="M4769" s="2">
        <v>14165100000</v>
      </c>
      <c r="N4769" s="2">
        <v>14160000000</v>
      </c>
      <c r="O4769" s="2">
        <v>14215800000</v>
      </c>
      <c r="P4769" s="2">
        <v>14256400000</v>
      </c>
      <c r="Q4769" s="2">
        <v>14342500000</v>
      </c>
      <c r="R4769" s="2">
        <v>14479400000</v>
      </c>
      <c r="S4769" s="2">
        <v>14682200000</v>
      </c>
      <c r="T4769" s="2">
        <v>14910400000</v>
      </c>
      <c r="U4769" s="2">
        <v>15098000000</v>
      </c>
      <c r="V4769" s="2">
        <v>15310900000</v>
      </c>
      <c r="W4769" s="2">
        <v>15559300000</v>
      </c>
      <c r="X4769" s="2">
        <v>15767200000</v>
      </c>
      <c r="Y4769" s="2">
        <v>15954800000</v>
      </c>
      <c r="Z4769" s="2">
        <v>16137300000</v>
      </c>
      <c r="AA4769" s="2">
        <v>16345100000</v>
      </c>
      <c r="AB4769" s="2">
        <v>16563100000</v>
      </c>
      <c r="AC4769" s="2">
        <v>16771000000</v>
      </c>
      <c r="AD4769" s="2">
        <v>16958600000</v>
      </c>
      <c r="AE4769" s="2">
        <v>17125900000</v>
      </c>
      <c r="AF4769" s="2">
        <v>17369200000</v>
      </c>
    </row>
    <row r="4770" spans="1:32">
      <c r="A4770" t="s">
        <v>10373</v>
      </c>
      <c r="B4770" t="s">
        <v>19</v>
      </c>
      <c r="C4770" s="2">
        <v>1432160000</v>
      </c>
      <c r="D4770" s="2">
        <v>1493090000</v>
      </c>
      <c r="E4770" s="2">
        <v>1506210000</v>
      </c>
      <c r="F4770" s="2">
        <v>2447240000</v>
      </c>
      <c r="G4770" s="2">
        <v>2482850000</v>
      </c>
      <c r="H4770" s="2">
        <v>2506290000</v>
      </c>
      <c r="I4770" s="2">
        <v>2508160000</v>
      </c>
      <c r="J4770" s="2">
        <v>2525030000</v>
      </c>
      <c r="K4770" s="2">
        <v>2578460000</v>
      </c>
      <c r="L4770" s="2">
        <v>2614070000</v>
      </c>
      <c r="M4770" s="2">
        <v>2618760000</v>
      </c>
      <c r="N4770" s="2">
        <v>2617820000</v>
      </c>
      <c r="O4770" s="2">
        <v>2628130000</v>
      </c>
      <c r="P4770" s="2">
        <v>2635630000</v>
      </c>
      <c r="Q4770" s="2">
        <v>2651570000</v>
      </c>
      <c r="R4770" s="2">
        <v>2676870000</v>
      </c>
      <c r="S4770" s="2">
        <v>2714360000</v>
      </c>
      <c r="T4770" s="2">
        <v>2756540000</v>
      </c>
      <c r="U4770" s="2">
        <v>2791220000</v>
      </c>
      <c r="V4770" s="2">
        <v>2830590000</v>
      </c>
      <c r="W4770" s="2">
        <v>2876510000</v>
      </c>
      <c r="X4770" s="2">
        <v>2914940000</v>
      </c>
      <c r="Y4770" s="2">
        <v>2949620000</v>
      </c>
      <c r="Z4770" s="2">
        <v>2983360000</v>
      </c>
      <c r="AA4770" s="2">
        <v>3021790000</v>
      </c>
      <c r="AB4770" s="2">
        <v>3062090000</v>
      </c>
      <c r="AC4770" s="2">
        <v>3100520000</v>
      </c>
      <c r="AD4770" s="2">
        <v>3135200000</v>
      </c>
      <c r="AE4770" s="2">
        <v>3166130000</v>
      </c>
      <c r="AF4770" s="2">
        <v>3211120000</v>
      </c>
    </row>
    <row r="4771" spans="1:32">
      <c r="A4771" t="s">
        <v>10374</v>
      </c>
      <c r="B4771" t="s">
        <v>19</v>
      </c>
      <c r="C4771" s="2">
        <v>1254930000</v>
      </c>
      <c r="D4771" s="2">
        <v>1308310000</v>
      </c>
      <c r="E4771" s="2">
        <v>1319810000</v>
      </c>
      <c r="F4771" s="2">
        <v>2144390000</v>
      </c>
      <c r="G4771" s="2">
        <v>2175600000</v>
      </c>
      <c r="H4771" s="2">
        <v>2196130000</v>
      </c>
      <c r="I4771" s="2">
        <v>2197770000</v>
      </c>
      <c r="J4771" s="2">
        <v>2212560000</v>
      </c>
      <c r="K4771" s="2">
        <v>2259370000</v>
      </c>
      <c r="L4771" s="2">
        <v>2290580000</v>
      </c>
      <c r="M4771" s="2">
        <v>2294680000</v>
      </c>
      <c r="N4771" s="2">
        <v>2293860000</v>
      </c>
      <c r="O4771" s="2">
        <v>2302900000</v>
      </c>
      <c r="P4771" s="2">
        <v>2309470000</v>
      </c>
      <c r="Q4771" s="2">
        <v>2323430000</v>
      </c>
      <c r="R4771" s="2">
        <v>2345600000</v>
      </c>
      <c r="S4771" s="2">
        <v>2378460000</v>
      </c>
      <c r="T4771" s="2">
        <v>2415410000</v>
      </c>
      <c r="U4771" s="2">
        <v>2445800000</v>
      </c>
      <c r="V4771" s="2">
        <v>2480300000</v>
      </c>
      <c r="W4771" s="2">
        <v>2520540000</v>
      </c>
      <c r="X4771" s="2">
        <v>2554210000</v>
      </c>
      <c r="Y4771" s="2">
        <v>2584600000</v>
      </c>
      <c r="Z4771" s="2">
        <v>2614170000</v>
      </c>
      <c r="AA4771" s="2">
        <v>2647840000</v>
      </c>
      <c r="AB4771" s="2">
        <v>2683150000</v>
      </c>
      <c r="AC4771" s="2">
        <v>2716830000</v>
      </c>
      <c r="AD4771" s="2">
        <v>2747220000</v>
      </c>
      <c r="AE4771" s="2">
        <v>2774320000</v>
      </c>
      <c r="AF4771" s="2">
        <v>2813740000</v>
      </c>
    </row>
    <row r="4772" spans="1:32">
      <c r="A4772" t="s">
        <v>10375</v>
      </c>
      <c r="B4772" t="s">
        <v>19</v>
      </c>
      <c r="C4772" s="2">
        <v>5313480000</v>
      </c>
      <c r="D4772" s="2">
        <v>5539510000</v>
      </c>
      <c r="E4772" s="2">
        <v>5588200000</v>
      </c>
      <c r="F4772" s="2">
        <v>9079520000</v>
      </c>
      <c r="G4772" s="2">
        <v>9211660000</v>
      </c>
      <c r="H4772" s="2">
        <v>9298590000</v>
      </c>
      <c r="I4772" s="2">
        <v>9305550000</v>
      </c>
      <c r="J4772" s="2">
        <v>9368140000</v>
      </c>
      <c r="K4772" s="2">
        <v>9566350000</v>
      </c>
      <c r="L4772" s="2">
        <v>9698500000</v>
      </c>
      <c r="M4772" s="2">
        <v>9715880000</v>
      </c>
      <c r="N4772" s="2">
        <v>9712410000</v>
      </c>
      <c r="O4772" s="2">
        <v>9750660000</v>
      </c>
      <c r="P4772" s="2">
        <v>9778480000</v>
      </c>
      <c r="Q4772" s="2">
        <v>9837590000</v>
      </c>
      <c r="R4772" s="2">
        <v>9931480000</v>
      </c>
      <c r="S4772" s="2">
        <v>10070600000</v>
      </c>
      <c r="T4772" s="2">
        <v>10227100000</v>
      </c>
      <c r="U4772" s="2">
        <v>10355700000</v>
      </c>
      <c r="V4772" s="2">
        <v>10501800000</v>
      </c>
      <c r="W4772" s="2">
        <v>10672200000</v>
      </c>
      <c r="X4772" s="2">
        <v>10814700000</v>
      </c>
      <c r="Y4772" s="2">
        <v>10943400000</v>
      </c>
      <c r="Z4772" s="2">
        <v>11068600000</v>
      </c>
      <c r="AA4772" s="2">
        <v>11211200000</v>
      </c>
      <c r="AB4772" s="2">
        <v>11360700000</v>
      </c>
      <c r="AC4772" s="2">
        <v>11503300000</v>
      </c>
      <c r="AD4772" s="2">
        <v>11631900000</v>
      </c>
      <c r="AE4772" s="2">
        <v>11746700000</v>
      </c>
      <c r="AF4772" s="2">
        <v>11913600000</v>
      </c>
    </row>
    <row r="4773" spans="1:32">
      <c r="A4773" t="s">
        <v>10376</v>
      </c>
      <c r="B4773" t="s">
        <v>19</v>
      </c>
      <c r="C4773" s="2">
        <v>97165500</v>
      </c>
      <c r="D4773" s="2">
        <v>101299000</v>
      </c>
      <c r="E4773" s="2">
        <v>102189000</v>
      </c>
      <c r="F4773" s="2">
        <v>166033000</v>
      </c>
      <c r="G4773" s="2">
        <v>168450000</v>
      </c>
      <c r="H4773" s="2">
        <v>170040000</v>
      </c>
      <c r="I4773" s="2">
        <v>170167000</v>
      </c>
      <c r="J4773" s="2">
        <v>171311000</v>
      </c>
      <c r="K4773" s="2">
        <v>174936000</v>
      </c>
      <c r="L4773" s="2">
        <v>177353000</v>
      </c>
      <c r="M4773" s="2">
        <v>177670000</v>
      </c>
      <c r="N4773" s="2">
        <v>177607000</v>
      </c>
      <c r="O4773" s="2">
        <v>178306000</v>
      </c>
      <c r="P4773" s="2">
        <v>178815000</v>
      </c>
      <c r="Q4773" s="2">
        <v>179896000</v>
      </c>
      <c r="R4773" s="2">
        <v>181613000</v>
      </c>
      <c r="S4773" s="2">
        <v>184157000</v>
      </c>
      <c r="T4773" s="2">
        <v>187018000</v>
      </c>
      <c r="U4773" s="2">
        <v>189371000</v>
      </c>
      <c r="V4773" s="2">
        <v>192042000</v>
      </c>
      <c r="W4773" s="2">
        <v>195158000</v>
      </c>
      <c r="X4773" s="2">
        <v>197765000</v>
      </c>
      <c r="Y4773" s="2">
        <v>200118000</v>
      </c>
      <c r="Z4773" s="2">
        <v>202407000</v>
      </c>
      <c r="AA4773" s="2">
        <v>205014000</v>
      </c>
      <c r="AB4773" s="2">
        <v>207749000</v>
      </c>
      <c r="AC4773" s="2">
        <v>210356000</v>
      </c>
      <c r="AD4773" s="2">
        <v>212709000</v>
      </c>
      <c r="AE4773" s="2">
        <v>214807000</v>
      </c>
      <c r="AF4773" s="2">
        <v>217859000</v>
      </c>
    </row>
    <row r="4774" spans="1:32">
      <c r="A4774" t="s">
        <v>10377</v>
      </c>
      <c r="B4774" t="s">
        <v>19</v>
      </c>
      <c r="C4774" s="2">
        <v>476522000</v>
      </c>
      <c r="D4774" s="2">
        <v>496793000</v>
      </c>
      <c r="E4774" s="2">
        <v>501159000</v>
      </c>
      <c r="F4774" s="2">
        <v>814266000</v>
      </c>
      <c r="G4774" s="2">
        <v>826117000</v>
      </c>
      <c r="H4774" s="2">
        <v>833914000</v>
      </c>
      <c r="I4774" s="2">
        <v>834537000</v>
      </c>
      <c r="J4774" s="2">
        <v>840151000</v>
      </c>
      <c r="K4774" s="2">
        <v>857927000</v>
      </c>
      <c r="L4774" s="2">
        <v>869778000</v>
      </c>
      <c r="M4774" s="2">
        <v>871337000</v>
      </c>
      <c r="N4774" s="2">
        <v>871025000</v>
      </c>
      <c r="O4774" s="2">
        <v>874455000</v>
      </c>
      <c r="P4774" s="2">
        <v>876950000</v>
      </c>
      <c r="Q4774" s="2">
        <v>882252000</v>
      </c>
      <c r="R4774" s="2">
        <v>890672000</v>
      </c>
      <c r="S4774" s="2">
        <v>903147000</v>
      </c>
      <c r="T4774" s="2">
        <v>917180000</v>
      </c>
      <c r="U4774" s="2">
        <v>928719000</v>
      </c>
      <c r="V4774" s="2">
        <v>941817000</v>
      </c>
      <c r="W4774" s="2">
        <v>957098000</v>
      </c>
      <c r="X4774" s="2">
        <v>969885000</v>
      </c>
      <c r="Y4774" s="2">
        <v>981423000</v>
      </c>
      <c r="Z4774" s="2">
        <v>992650000</v>
      </c>
      <c r="AA4774" s="2">
        <v>1005440000</v>
      </c>
      <c r="AB4774" s="2">
        <v>1018850000</v>
      </c>
      <c r="AC4774" s="2">
        <v>1031630000</v>
      </c>
      <c r="AD4774" s="2">
        <v>1043170000</v>
      </c>
      <c r="AE4774" s="2">
        <v>1053460000</v>
      </c>
      <c r="AF4774" s="2">
        <v>1068430000</v>
      </c>
    </row>
    <row r="4775" spans="1:32">
      <c r="A4775" t="s">
        <v>10378</v>
      </c>
      <c r="B4775" t="s">
        <v>19</v>
      </c>
      <c r="C4775" s="2">
        <v>45840000</v>
      </c>
      <c r="D4775" s="2">
        <v>47790000</v>
      </c>
      <c r="E4775" s="2">
        <v>48210000</v>
      </c>
      <c r="F4775" s="2">
        <v>78330000</v>
      </c>
      <c r="G4775" s="2">
        <v>79470000</v>
      </c>
      <c r="H4775" s="2">
        <v>80220000</v>
      </c>
      <c r="I4775" s="2">
        <v>80280000</v>
      </c>
      <c r="J4775" s="2">
        <v>80820000</v>
      </c>
      <c r="K4775" s="2">
        <v>82530000</v>
      </c>
      <c r="L4775" s="2">
        <v>83670000</v>
      </c>
      <c r="M4775" s="2">
        <v>83820000</v>
      </c>
      <c r="N4775" s="2">
        <v>83790000</v>
      </c>
      <c r="O4775" s="2">
        <v>84120000</v>
      </c>
      <c r="P4775" s="2">
        <v>84360000</v>
      </c>
      <c r="Q4775" s="2">
        <v>84870000</v>
      </c>
      <c r="R4775" s="2">
        <v>85680000</v>
      </c>
      <c r="S4775" s="2">
        <v>86880000</v>
      </c>
      <c r="T4775" s="2">
        <v>88230000</v>
      </c>
      <c r="U4775" s="2">
        <v>89340000</v>
      </c>
      <c r="V4775" s="2">
        <v>90600000</v>
      </c>
      <c r="W4775" s="2">
        <v>92070000</v>
      </c>
      <c r="X4775" s="2">
        <v>93300000</v>
      </c>
      <c r="Y4775" s="2">
        <v>94410000</v>
      </c>
      <c r="Z4775" s="2">
        <v>95490000</v>
      </c>
      <c r="AA4775" s="2">
        <v>96720000</v>
      </c>
      <c r="AB4775" s="2">
        <v>98010000</v>
      </c>
      <c r="AC4775" s="2">
        <v>99240000</v>
      </c>
      <c r="AD4775" s="2">
        <v>100350000</v>
      </c>
      <c r="AE4775" s="2">
        <v>101340000</v>
      </c>
      <c r="AF4775" s="2">
        <v>102780000</v>
      </c>
    </row>
    <row r="4776" spans="1:32">
      <c r="A4776" t="s">
        <v>10379</v>
      </c>
      <c r="B4776" t="s">
        <v>19</v>
      </c>
      <c r="C4776" s="2">
        <v>9168000</v>
      </c>
      <c r="D4776" s="2">
        <v>9558000</v>
      </c>
      <c r="E4776" s="2">
        <v>9642000</v>
      </c>
      <c r="F4776" s="2">
        <v>15666000</v>
      </c>
      <c r="G4776" s="2">
        <v>15894000</v>
      </c>
      <c r="H4776" s="2">
        <v>16044000</v>
      </c>
      <c r="I4776" s="2">
        <v>16056000</v>
      </c>
      <c r="J4776" s="2">
        <v>16164000</v>
      </c>
      <c r="K4776" s="2">
        <v>16506000</v>
      </c>
      <c r="L4776" s="2">
        <v>16734000</v>
      </c>
      <c r="M4776" s="2">
        <v>16764000</v>
      </c>
      <c r="N4776" s="2">
        <v>16758000</v>
      </c>
      <c r="O4776" s="2">
        <v>16824000</v>
      </c>
      <c r="P4776" s="2">
        <v>16872000</v>
      </c>
      <c r="Q4776" s="2">
        <v>16974000</v>
      </c>
      <c r="R4776" s="2">
        <v>17136000</v>
      </c>
      <c r="S4776" s="2">
        <v>17376000</v>
      </c>
      <c r="T4776" s="2">
        <v>17646000</v>
      </c>
      <c r="U4776" s="2">
        <v>17868000</v>
      </c>
      <c r="V4776" s="2">
        <v>18120000</v>
      </c>
      <c r="W4776" s="2">
        <v>18414000</v>
      </c>
      <c r="X4776" s="2">
        <v>18660000</v>
      </c>
      <c r="Y4776" s="2">
        <v>18882000</v>
      </c>
      <c r="Z4776" s="2">
        <v>19098000</v>
      </c>
      <c r="AA4776" s="2">
        <v>19344000</v>
      </c>
      <c r="AB4776" s="2">
        <v>19602000</v>
      </c>
      <c r="AC4776" s="2">
        <v>19848000</v>
      </c>
      <c r="AD4776" s="2">
        <v>20070000</v>
      </c>
      <c r="AE4776" s="2">
        <v>20268000</v>
      </c>
      <c r="AF4776" s="2">
        <v>20556000</v>
      </c>
    </row>
    <row r="4777" spans="1:32">
      <c r="A4777" t="s">
        <v>10380</v>
      </c>
      <c r="B4777" t="s">
        <v>19</v>
      </c>
      <c r="C4777">
        <v>0</v>
      </c>
      <c r="D4777">
        <v>0</v>
      </c>
      <c r="E4777">
        <v>0</v>
      </c>
      <c r="F4777">
        <v>0</v>
      </c>
      <c r="G4777">
        <v>0</v>
      </c>
      <c r="H4777">
        <v>0</v>
      </c>
      <c r="I4777">
        <v>0</v>
      </c>
      <c r="J4777">
        <v>0</v>
      </c>
      <c r="K4777">
        <v>0</v>
      </c>
      <c r="L4777">
        <v>0</v>
      </c>
      <c r="M4777">
        <v>0</v>
      </c>
      <c r="N4777">
        <v>0</v>
      </c>
      <c r="O4777">
        <v>0</v>
      </c>
      <c r="P4777">
        <v>0</v>
      </c>
      <c r="Q4777">
        <v>0</v>
      </c>
      <c r="R4777">
        <v>0</v>
      </c>
      <c r="S4777">
        <v>0</v>
      </c>
      <c r="T4777">
        <v>0</v>
      </c>
      <c r="U4777">
        <v>0</v>
      </c>
      <c r="V4777">
        <v>0</v>
      </c>
      <c r="W4777">
        <v>0</v>
      </c>
      <c r="X4777">
        <v>0</v>
      </c>
      <c r="Y4777">
        <v>0</v>
      </c>
      <c r="Z4777">
        <v>0</v>
      </c>
      <c r="AA4777">
        <v>0</v>
      </c>
      <c r="AB4777">
        <v>0</v>
      </c>
      <c r="AC4777">
        <v>0</v>
      </c>
      <c r="AD4777">
        <v>0</v>
      </c>
      <c r="AE4777">
        <v>0</v>
      </c>
      <c r="AF4777">
        <v>0</v>
      </c>
    </row>
    <row r="4778" spans="1:32">
      <c r="A4778" t="s">
        <v>10381</v>
      </c>
      <c r="B4778" t="s">
        <v>19</v>
      </c>
      <c r="C4778">
        <v>0</v>
      </c>
      <c r="D4778">
        <v>0</v>
      </c>
      <c r="E4778">
        <v>0</v>
      </c>
      <c r="F4778">
        <v>0</v>
      </c>
      <c r="G4778">
        <v>0</v>
      </c>
      <c r="H4778">
        <v>0</v>
      </c>
      <c r="I4778">
        <v>0</v>
      </c>
      <c r="J4778">
        <v>0</v>
      </c>
      <c r="K4778">
        <v>0</v>
      </c>
      <c r="L4778">
        <v>0</v>
      </c>
      <c r="M4778">
        <v>0</v>
      </c>
      <c r="N4778">
        <v>0</v>
      </c>
      <c r="O4778">
        <v>0</v>
      </c>
      <c r="P4778">
        <v>0</v>
      </c>
      <c r="Q4778">
        <v>0</v>
      </c>
      <c r="R4778">
        <v>0</v>
      </c>
      <c r="S4778">
        <v>0</v>
      </c>
      <c r="T4778">
        <v>0</v>
      </c>
      <c r="U4778">
        <v>0</v>
      </c>
      <c r="V4778">
        <v>0</v>
      </c>
      <c r="W4778">
        <v>0</v>
      </c>
      <c r="X4778">
        <v>0</v>
      </c>
      <c r="Y4778">
        <v>0</v>
      </c>
      <c r="Z4778">
        <v>0</v>
      </c>
      <c r="AA4778">
        <v>0</v>
      </c>
      <c r="AB4778">
        <v>0</v>
      </c>
      <c r="AC4778">
        <v>0</v>
      </c>
      <c r="AD4778">
        <v>0</v>
      </c>
      <c r="AE4778">
        <v>0</v>
      </c>
      <c r="AF4778">
        <v>0</v>
      </c>
    </row>
    <row r="4779" spans="1:32">
      <c r="A4779" t="s">
        <v>10382</v>
      </c>
      <c r="B4779" t="s">
        <v>19</v>
      </c>
      <c r="C4779">
        <v>0</v>
      </c>
      <c r="D4779">
        <v>0</v>
      </c>
      <c r="E4779">
        <v>0</v>
      </c>
      <c r="F4779">
        <v>0</v>
      </c>
      <c r="G4779">
        <v>0</v>
      </c>
      <c r="H4779">
        <v>0</v>
      </c>
      <c r="I4779">
        <v>0</v>
      </c>
      <c r="J4779">
        <v>0</v>
      </c>
      <c r="K4779">
        <v>0</v>
      </c>
      <c r="L4779">
        <v>0</v>
      </c>
      <c r="M4779">
        <v>0</v>
      </c>
      <c r="N4779">
        <v>0</v>
      </c>
      <c r="O4779">
        <v>0</v>
      </c>
      <c r="P4779">
        <v>0</v>
      </c>
      <c r="Q4779">
        <v>0</v>
      </c>
      <c r="R4779">
        <v>0</v>
      </c>
      <c r="S4779">
        <v>0</v>
      </c>
      <c r="T4779">
        <v>0</v>
      </c>
      <c r="U4779">
        <v>0</v>
      </c>
      <c r="V4779">
        <v>0</v>
      </c>
      <c r="W4779">
        <v>0</v>
      </c>
      <c r="X4779">
        <v>0</v>
      </c>
      <c r="Y4779">
        <v>0</v>
      </c>
      <c r="Z4779">
        <v>0</v>
      </c>
      <c r="AA4779">
        <v>0</v>
      </c>
      <c r="AB4779">
        <v>0</v>
      </c>
      <c r="AC4779">
        <v>0</v>
      </c>
      <c r="AD4779">
        <v>0</v>
      </c>
      <c r="AE4779">
        <v>0</v>
      </c>
      <c r="AF4779">
        <v>0</v>
      </c>
    </row>
    <row r="4780" spans="1:32">
      <c r="A4780" t="s">
        <v>10383</v>
      </c>
      <c r="B4780" t="s">
        <v>19</v>
      </c>
      <c r="C4780">
        <v>0</v>
      </c>
      <c r="D4780">
        <v>0</v>
      </c>
      <c r="E4780">
        <v>0</v>
      </c>
      <c r="F4780">
        <v>0</v>
      </c>
      <c r="G4780">
        <v>0</v>
      </c>
      <c r="H4780">
        <v>0</v>
      </c>
      <c r="I4780">
        <v>0</v>
      </c>
      <c r="J4780">
        <v>0</v>
      </c>
      <c r="K4780">
        <v>0</v>
      </c>
      <c r="L4780">
        <v>0</v>
      </c>
      <c r="M4780">
        <v>0</v>
      </c>
      <c r="N4780">
        <v>0</v>
      </c>
      <c r="O4780">
        <v>0</v>
      </c>
      <c r="P4780">
        <v>0</v>
      </c>
      <c r="Q4780">
        <v>0</v>
      </c>
      <c r="R4780">
        <v>0</v>
      </c>
      <c r="S4780">
        <v>0</v>
      </c>
      <c r="T4780">
        <v>0</v>
      </c>
      <c r="U4780">
        <v>0</v>
      </c>
      <c r="V4780">
        <v>0</v>
      </c>
      <c r="W4780">
        <v>0</v>
      </c>
      <c r="X4780">
        <v>0</v>
      </c>
      <c r="Y4780">
        <v>0</v>
      </c>
      <c r="Z4780">
        <v>0</v>
      </c>
      <c r="AA4780">
        <v>0</v>
      </c>
      <c r="AB4780">
        <v>0</v>
      </c>
      <c r="AC4780">
        <v>0</v>
      </c>
      <c r="AD4780">
        <v>0</v>
      </c>
      <c r="AE4780">
        <v>0</v>
      </c>
      <c r="AF4780">
        <v>0</v>
      </c>
    </row>
    <row r="4781" spans="1:32">
      <c r="A4781" t="s">
        <v>10384</v>
      </c>
      <c r="B4781" t="s">
        <v>19</v>
      </c>
      <c r="C4781">
        <v>0</v>
      </c>
      <c r="D4781">
        <v>0</v>
      </c>
      <c r="E4781">
        <v>0</v>
      </c>
      <c r="F4781">
        <v>0</v>
      </c>
      <c r="G4781">
        <v>0</v>
      </c>
      <c r="H4781">
        <v>0</v>
      </c>
      <c r="I4781">
        <v>0</v>
      </c>
      <c r="J4781">
        <v>0</v>
      </c>
      <c r="K4781">
        <v>0</v>
      </c>
      <c r="L4781">
        <v>0</v>
      </c>
      <c r="M4781">
        <v>0</v>
      </c>
      <c r="N4781">
        <v>0</v>
      </c>
      <c r="O4781">
        <v>0</v>
      </c>
      <c r="P4781">
        <v>0</v>
      </c>
      <c r="Q4781">
        <v>0</v>
      </c>
      <c r="R4781">
        <v>0</v>
      </c>
      <c r="S4781">
        <v>0</v>
      </c>
      <c r="T4781">
        <v>0</v>
      </c>
      <c r="U4781">
        <v>0</v>
      </c>
      <c r="V4781">
        <v>0</v>
      </c>
      <c r="W4781">
        <v>0</v>
      </c>
      <c r="X4781">
        <v>0</v>
      </c>
      <c r="Y4781">
        <v>0</v>
      </c>
      <c r="Z4781">
        <v>0</v>
      </c>
      <c r="AA4781">
        <v>0</v>
      </c>
      <c r="AB4781">
        <v>0</v>
      </c>
      <c r="AC4781">
        <v>0</v>
      </c>
      <c r="AD4781">
        <v>0</v>
      </c>
      <c r="AE4781">
        <v>0</v>
      </c>
      <c r="AF4781">
        <v>0</v>
      </c>
    </row>
    <row r="4782" spans="1:32">
      <c r="A4782" t="s">
        <v>10385</v>
      </c>
      <c r="B4782" t="s">
        <v>19</v>
      </c>
      <c r="C4782">
        <v>0</v>
      </c>
      <c r="D4782">
        <v>0</v>
      </c>
      <c r="E4782">
        <v>0</v>
      </c>
      <c r="F4782">
        <v>0</v>
      </c>
      <c r="G4782">
        <v>0</v>
      </c>
      <c r="H4782">
        <v>0</v>
      </c>
      <c r="I4782">
        <v>0</v>
      </c>
      <c r="J4782">
        <v>0</v>
      </c>
      <c r="K4782">
        <v>0</v>
      </c>
      <c r="L4782">
        <v>0</v>
      </c>
      <c r="M4782">
        <v>0</v>
      </c>
      <c r="N4782">
        <v>0</v>
      </c>
      <c r="O4782">
        <v>0</v>
      </c>
      <c r="P4782">
        <v>0</v>
      </c>
      <c r="Q4782">
        <v>0</v>
      </c>
      <c r="R4782">
        <v>0</v>
      </c>
      <c r="S4782">
        <v>0</v>
      </c>
      <c r="T4782">
        <v>0</v>
      </c>
      <c r="U4782">
        <v>0</v>
      </c>
      <c r="V4782">
        <v>0</v>
      </c>
      <c r="W4782">
        <v>0</v>
      </c>
      <c r="X4782">
        <v>0</v>
      </c>
      <c r="Y4782">
        <v>0</v>
      </c>
      <c r="Z4782">
        <v>0</v>
      </c>
      <c r="AA4782">
        <v>0</v>
      </c>
      <c r="AB4782">
        <v>0</v>
      </c>
      <c r="AC4782">
        <v>0</v>
      </c>
      <c r="AD4782">
        <v>0</v>
      </c>
      <c r="AE4782">
        <v>0</v>
      </c>
      <c r="AF4782">
        <v>0</v>
      </c>
    </row>
    <row r="4783" spans="1:32">
      <c r="A4783" t="s">
        <v>10386</v>
      </c>
      <c r="B4783" t="s">
        <v>19</v>
      </c>
      <c r="C4783">
        <v>0</v>
      </c>
      <c r="D4783">
        <v>0</v>
      </c>
      <c r="E4783">
        <v>0</v>
      </c>
      <c r="F4783">
        <v>0</v>
      </c>
      <c r="G4783">
        <v>0</v>
      </c>
      <c r="H4783">
        <v>0</v>
      </c>
      <c r="I4783">
        <v>0</v>
      </c>
      <c r="J4783">
        <v>0</v>
      </c>
      <c r="K4783">
        <v>0</v>
      </c>
      <c r="L4783">
        <v>0</v>
      </c>
      <c r="M4783">
        <v>0</v>
      </c>
      <c r="N4783">
        <v>0</v>
      </c>
      <c r="O4783">
        <v>0</v>
      </c>
      <c r="P4783">
        <v>0</v>
      </c>
      <c r="Q4783">
        <v>0</v>
      </c>
      <c r="R4783">
        <v>0</v>
      </c>
      <c r="S4783">
        <v>0</v>
      </c>
      <c r="T4783">
        <v>0</v>
      </c>
      <c r="U4783">
        <v>0</v>
      </c>
      <c r="V4783">
        <v>0</v>
      </c>
      <c r="W4783">
        <v>0</v>
      </c>
      <c r="X4783">
        <v>0</v>
      </c>
      <c r="Y4783">
        <v>0</v>
      </c>
      <c r="Z4783">
        <v>0</v>
      </c>
      <c r="AA4783">
        <v>0</v>
      </c>
      <c r="AB4783">
        <v>0</v>
      </c>
      <c r="AC4783">
        <v>0</v>
      </c>
      <c r="AD4783">
        <v>0</v>
      </c>
      <c r="AE4783">
        <v>0</v>
      </c>
      <c r="AF4783">
        <v>0</v>
      </c>
    </row>
    <row r="4784" spans="1:32">
      <c r="A4784" t="s">
        <v>10387</v>
      </c>
      <c r="B4784" t="s">
        <v>19</v>
      </c>
      <c r="C4784">
        <v>0</v>
      </c>
      <c r="D4784">
        <v>0</v>
      </c>
      <c r="E4784">
        <v>0</v>
      </c>
      <c r="F4784">
        <v>0</v>
      </c>
      <c r="G4784">
        <v>0</v>
      </c>
      <c r="H4784">
        <v>0</v>
      </c>
      <c r="I4784">
        <v>0</v>
      </c>
      <c r="J4784">
        <v>0</v>
      </c>
      <c r="K4784">
        <v>0</v>
      </c>
      <c r="L4784">
        <v>0</v>
      </c>
      <c r="M4784">
        <v>0</v>
      </c>
      <c r="N4784">
        <v>0</v>
      </c>
      <c r="O4784">
        <v>0</v>
      </c>
      <c r="P4784">
        <v>0</v>
      </c>
      <c r="Q4784">
        <v>0</v>
      </c>
      <c r="R4784">
        <v>0</v>
      </c>
      <c r="S4784">
        <v>0</v>
      </c>
      <c r="T4784">
        <v>0</v>
      </c>
      <c r="U4784">
        <v>0</v>
      </c>
      <c r="V4784">
        <v>0</v>
      </c>
      <c r="W4784">
        <v>0</v>
      </c>
      <c r="X4784">
        <v>0</v>
      </c>
      <c r="Y4784">
        <v>0</v>
      </c>
      <c r="Z4784">
        <v>0</v>
      </c>
      <c r="AA4784">
        <v>0</v>
      </c>
      <c r="AB4784">
        <v>0</v>
      </c>
      <c r="AC4784">
        <v>0</v>
      </c>
      <c r="AD4784">
        <v>0</v>
      </c>
      <c r="AE4784">
        <v>0</v>
      </c>
      <c r="AF4784">
        <v>0</v>
      </c>
    </row>
    <row r="4785" spans="1:32">
      <c r="A4785" t="s">
        <v>10388</v>
      </c>
      <c r="B4785" t="s">
        <v>19</v>
      </c>
      <c r="C4785">
        <v>0</v>
      </c>
      <c r="D4785">
        <v>0</v>
      </c>
      <c r="E4785">
        <v>0</v>
      </c>
      <c r="F4785">
        <v>0</v>
      </c>
      <c r="G4785">
        <v>0</v>
      </c>
      <c r="H4785">
        <v>0</v>
      </c>
      <c r="I4785">
        <v>0</v>
      </c>
      <c r="J4785">
        <v>0</v>
      </c>
      <c r="K4785">
        <v>0</v>
      </c>
      <c r="L4785">
        <v>0</v>
      </c>
      <c r="M4785">
        <v>0</v>
      </c>
      <c r="N4785">
        <v>0</v>
      </c>
      <c r="O4785">
        <v>0</v>
      </c>
      <c r="P4785">
        <v>0</v>
      </c>
      <c r="Q4785">
        <v>0</v>
      </c>
      <c r="R4785">
        <v>0</v>
      </c>
      <c r="S4785">
        <v>0</v>
      </c>
      <c r="T4785">
        <v>0</v>
      </c>
      <c r="U4785">
        <v>0</v>
      </c>
      <c r="V4785">
        <v>0</v>
      </c>
      <c r="W4785">
        <v>0</v>
      </c>
      <c r="X4785">
        <v>0</v>
      </c>
      <c r="Y4785">
        <v>0</v>
      </c>
      <c r="Z4785">
        <v>0</v>
      </c>
      <c r="AA4785">
        <v>0</v>
      </c>
      <c r="AB4785">
        <v>0</v>
      </c>
      <c r="AC4785">
        <v>0</v>
      </c>
      <c r="AD4785">
        <v>0</v>
      </c>
      <c r="AE4785">
        <v>0</v>
      </c>
      <c r="AF4785">
        <v>0</v>
      </c>
    </row>
    <row r="4786" spans="1:32">
      <c r="A4786" t="s">
        <v>10389</v>
      </c>
      <c r="B4786" t="s">
        <v>19</v>
      </c>
      <c r="C4786">
        <v>0</v>
      </c>
      <c r="D4786">
        <v>0</v>
      </c>
      <c r="E4786">
        <v>0</v>
      </c>
      <c r="F4786">
        <v>0</v>
      </c>
      <c r="G4786">
        <v>0</v>
      </c>
      <c r="H4786">
        <v>0</v>
      </c>
      <c r="I4786">
        <v>0</v>
      </c>
      <c r="J4786">
        <v>0</v>
      </c>
      <c r="K4786">
        <v>0</v>
      </c>
      <c r="L4786">
        <v>0</v>
      </c>
      <c r="M4786">
        <v>0</v>
      </c>
      <c r="N4786">
        <v>0</v>
      </c>
      <c r="O4786">
        <v>0</v>
      </c>
      <c r="P4786">
        <v>0</v>
      </c>
      <c r="Q4786">
        <v>0</v>
      </c>
      <c r="R4786">
        <v>0</v>
      </c>
      <c r="S4786">
        <v>0</v>
      </c>
      <c r="T4786">
        <v>0</v>
      </c>
      <c r="U4786">
        <v>0</v>
      </c>
      <c r="V4786">
        <v>0</v>
      </c>
      <c r="W4786">
        <v>0</v>
      </c>
      <c r="X4786">
        <v>0</v>
      </c>
      <c r="Y4786">
        <v>0</v>
      </c>
      <c r="Z4786">
        <v>0</v>
      </c>
      <c r="AA4786">
        <v>0</v>
      </c>
      <c r="AB4786">
        <v>0</v>
      </c>
      <c r="AC4786">
        <v>0</v>
      </c>
      <c r="AD4786">
        <v>0</v>
      </c>
      <c r="AE4786">
        <v>0</v>
      </c>
      <c r="AF4786">
        <v>0</v>
      </c>
    </row>
    <row r="4787" spans="1:32">
      <c r="A4787" t="s">
        <v>10390</v>
      </c>
      <c r="B4787" t="s">
        <v>19</v>
      </c>
      <c r="C4787">
        <v>0</v>
      </c>
      <c r="D4787">
        <v>0</v>
      </c>
      <c r="E4787">
        <v>0</v>
      </c>
      <c r="F4787">
        <v>0</v>
      </c>
      <c r="G4787">
        <v>0</v>
      </c>
      <c r="H4787">
        <v>0</v>
      </c>
      <c r="I4787">
        <v>0</v>
      </c>
      <c r="J4787">
        <v>0</v>
      </c>
      <c r="K4787">
        <v>0</v>
      </c>
      <c r="L4787">
        <v>0</v>
      </c>
      <c r="M4787">
        <v>0</v>
      </c>
      <c r="N4787">
        <v>0</v>
      </c>
      <c r="O4787">
        <v>0</v>
      </c>
      <c r="P4787">
        <v>0</v>
      </c>
      <c r="Q4787">
        <v>0</v>
      </c>
      <c r="R4787">
        <v>0</v>
      </c>
      <c r="S4787">
        <v>0</v>
      </c>
      <c r="T4787">
        <v>0</v>
      </c>
      <c r="U4787">
        <v>0</v>
      </c>
      <c r="V4787">
        <v>0</v>
      </c>
      <c r="W4787">
        <v>0</v>
      </c>
      <c r="X4787">
        <v>0</v>
      </c>
      <c r="Y4787">
        <v>0</v>
      </c>
      <c r="Z4787">
        <v>0</v>
      </c>
      <c r="AA4787">
        <v>0</v>
      </c>
      <c r="AB4787">
        <v>0</v>
      </c>
      <c r="AC4787">
        <v>0</v>
      </c>
      <c r="AD4787">
        <v>0</v>
      </c>
      <c r="AE4787">
        <v>0</v>
      </c>
      <c r="AF4787">
        <v>0</v>
      </c>
    </row>
    <row r="4788" spans="1:32">
      <c r="A4788" t="s">
        <v>10391</v>
      </c>
      <c r="B4788" t="s">
        <v>19</v>
      </c>
      <c r="C4788">
        <v>0</v>
      </c>
      <c r="D4788">
        <v>0</v>
      </c>
      <c r="E4788">
        <v>0</v>
      </c>
      <c r="F4788">
        <v>0</v>
      </c>
      <c r="G4788">
        <v>0</v>
      </c>
      <c r="H4788">
        <v>0</v>
      </c>
      <c r="I4788">
        <v>0</v>
      </c>
      <c r="J4788">
        <v>0</v>
      </c>
      <c r="K4788">
        <v>0</v>
      </c>
      <c r="L4788">
        <v>0</v>
      </c>
      <c r="M4788">
        <v>0</v>
      </c>
      <c r="N4788">
        <v>0</v>
      </c>
      <c r="O4788">
        <v>0</v>
      </c>
      <c r="P4788">
        <v>0</v>
      </c>
      <c r="Q4788">
        <v>0</v>
      </c>
      <c r="R4788">
        <v>0</v>
      </c>
      <c r="S4788">
        <v>0</v>
      </c>
      <c r="T4788">
        <v>0</v>
      </c>
      <c r="U4788">
        <v>0</v>
      </c>
      <c r="V4788">
        <v>0</v>
      </c>
      <c r="W4788">
        <v>0</v>
      </c>
      <c r="X4788">
        <v>0</v>
      </c>
      <c r="Y4788">
        <v>0</v>
      </c>
      <c r="Z4788">
        <v>0</v>
      </c>
      <c r="AA4788">
        <v>0</v>
      </c>
      <c r="AB4788">
        <v>0</v>
      </c>
      <c r="AC4788">
        <v>0</v>
      </c>
      <c r="AD4788">
        <v>0</v>
      </c>
      <c r="AE4788">
        <v>0</v>
      </c>
      <c r="AF4788">
        <v>0</v>
      </c>
    </row>
    <row r="4789" spans="1:32">
      <c r="A4789" t="s">
        <v>10392</v>
      </c>
      <c r="B4789" t="s">
        <v>19</v>
      </c>
      <c r="C4789">
        <v>0</v>
      </c>
      <c r="D4789">
        <v>0</v>
      </c>
      <c r="E4789">
        <v>0</v>
      </c>
      <c r="F4789">
        <v>0</v>
      </c>
      <c r="G4789">
        <v>0</v>
      </c>
      <c r="H4789">
        <v>0</v>
      </c>
      <c r="I4789">
        <v>0</v>
      </c>
      <c r="J4789">
        <v>0</v>
      </c>
      <c r="K4789">
        <v>0</v>
      </c>
      <c r="L4789">
        <v>0</v>
      </c>
      <c r="M4789">
        <v>0</v>
      </c>
      <c r="N4789">
        <v>0</v>
      </c>
      <c r="O4789">
        <v>0</v>
      </c>
      <c r="P4789">
        <v>0</v>
      </c>
      <c r="Q4789">
        <v>0</v>
      </c>
      <c r="R4789">
        <v>0</v>
      </c>
      <c r="S4789">
        <v>0</v>
      </c>
      <c r="T4789">
        <v>0</v>
      </c>
      <c r="U4789">
        <v>0</v>
      </c>
      <c r="V4789">
        <v>0</v>
      </c>
      <c r="W4789">
        <v>0</v>
      </c>
      <c r="X4789">
        <v>0</v>
      </c>
      <c r="Y4789">
        <v>0</v>
      </c>
      <c r="Z4789">
        <v>0</v>
      </c>
      <c r="AA4789">
        <v>0</v>
      </c>
      <c r="AB4789">
        <v>0</v>
      </c>
      <c r="AC4789">
        <v>0</v>
      </c>
      <c r="AD4789">
        <v>0</v>
      </c>
      <c r="AE4789">
        <v>0</v>
      </c>
      <c r="AF4789">
        <v>0</v>
      </c>
    </row>
    <row r="4790" spans="1:32">
      <c r="A4790" t="s">
        <v>10393</v>
      </c>
      <c r="B4790" t="s">
        <v>19</v>
      </c>
      <c r="C4790">
        <v>0</v>
      </c>
      <c r="D4790">
        <v>0</v>
      </c>
      <c r="E4790">
        <v>0</v>
      </c>
      <c r="F4790">
        <v>0</v>
      </c>
      <c r="G4790">
        <v>0</v>
      </c>
      <c r="H4790">
        <v>0</v>
      </c>
      <c r="I4790">
        <v>0</v>
      </c>
      <c r="J4790">
        <v>0</v>
      </c>
      <c r="K4790">
        <v>0</v>
      </c>
      <c r="L4790">
        <v>0</v>
      </c>
      <c r="M4790">
        <v>0</v>
      </c>
      <c r="N4790">
        <v>0</v>
      </c>
      <c r="O4790">
        <v>0</v>
      </c>
      <c r="P4790">
        <v>0</v>
      </c>
      <c r="Q4790">
        <v>0</v>
      </c>
      <c r="R4790">
        <v>0</v>
      </c>
      <c r="S4790">
        <v>0</v>
      </c>
      <c r="T4790">
        <v>0</v>
      </c>
      <c r="U4790">
        <v>0</v>
      </c>
      <c r="V4790">
        <v>0</v>
      </c>
      <c r="W4790">
        <v>0</v>
      </c>
      <c r="X4790">
        <v>0</v>
      </c>
      <c r="Y4790">
        <v>0</v>
      </c>
      <c r="Z4790">
        <v>0</v>
      </c>
      <c r="AA4790">
        <v>0</v>
      </c>
      <c r="AB4790">
        <v>0</v>
      </c>
      <c r="AC4790">
        <v>0</v>
      </c>
      <c r="AD4790">
        <v>0</v>
      </c>
      <c r="AE4790">
        <v>0</v>
      </c>
      <c r="AF4790">
        <v>0</v>
      </c>
    </row>
    <row r="4791" spans="1:32">
      <c r="A4791" t="s">
        <v>10394</v>
      </c>
      <c r="B4791" t="s">
        <v>19</v>
      </c>
      <c r="C4791">
        <v>0</v>
      </c>
      <c r="D4791">
        <v>0</v>
      </c>
      <c r="E4791">
        <v>0</v>
      </c>
      <c r="F4791">
        <v>0</v>
      </c>
      <c r="G4791">
        <v>0</v>
      </c>
      <c r="H4791">
        <v>0</v>
      </c>
      <c r="I4791">
        <v>0</v>
      </c>
      <c r="J4791">
        <v>0</v>
      </c>
      <c r="K4791">
        <v>0</v>
      </c>
      <c r="L4791">
        <v>0</v>
      </c>
      <c r="M4791">
        <v>0</v>
      </c>
      <c r="N4791">
        <v>0</v>
      </c>
      <c r="O4791">
        <v>0</v>
      </c>
      <c r="P4791">
        <v>0</v>
      </c>
      <c r="Q4791">
        <v>0</v>
      </c>
      <c r="R4791">
        <v>0</v>
      </c>
      <c r="S4791">
        <v>0</v>
      </c>
      <c r="T4791">
        <v>0</v>
      </c>
      <c r="U4791">
        <v>0</v>
      </c>
      <c r="V4791">
        <v>0</v>
      </c>
      <c r="W4791">
        <v>0</v>
      </c>
      <c r="X4791">
        <v>0</v>
      </c>
      <c r="Y4791">
        <v>0</v>
      </c>
      <c r="Z4791">
        <v>0</v>
      </c>
      <c r="AA4791">
        <v>0</v>
      </c>
      <c r="AB4791">
        <v>0</v>
      </c>
      <c r="AC4791">
        <v>0</v>
      </c>
      <c r="AD4791">
        <v>0</v>
      </c>
      <c r="AE4791">
        <v>0</v>
      </c>
      <c r="AF4791">
        <v>0</v>
      </c>
    </row>
    <row r="4792" spans="1:32">
      <c r="A4792" t="s">
        <v>10395</v>
      </c>
      <c r="B4792" t="s">
        <v>19</v>
      </c>
      <c r="C4792">
        <v>0</v>
      </c>
      <c r="D4792">
        <v>0</v>
      </c>
      <c r="E4792">
        <v>0</v>
      </c>
      <c r="F4792">
        <v>0</v>
      </c>
      <c r="G4792">
        <v>0</v>
      </c>
      <c r="H4792">
        <v>0</v>
      </c>
      <c r="I4792">
        <v>0</v>
      </c>
      <c r="J4792">
        <v>0</v>
      </c>
      <c r="K4792">
        <v>0</v>
      </c>
      <c r="L4792">
        <v>0</v>
      </c>
      <c r="M4792">
        <v>0</v>
      </c>
      <c r="N4792">
        <v>0</v>
      </c>
      <c r="O4792">
        <v>0</v>
      </c>
      <c r="P4792">
        <v>0</v>
      </c>
      <c r="Q4792">
        <v>0</v>
      </c>
      <c r="R4792">
        <v>0</v>
      </c>
      <c r="S4792">
        <v>0</v>
      </c>
      <c r="T4792">
        <v>0</v>
      </c>
      <c r="U4792">
        <v>0</v>
      </c>
      <c r="V4792">
        <v>0</v>
      </c>
      <c r="W4792">
        <v>0</v>
      </c>
      <c r="X4792">
        <v>0</v>
      </c>
      <c r="Y4792">
        <v>0</v>
      </c>
      <c r="Z4792">
        <v>0</v>
      </c>
      <c r="AA4792">
        <v>0</v>
      </c>
      <c r="AB4792">
        <v>0</v>
      </c>
      <c r="AC4792">
        <v>0</v>
      </c>
      <c r="AD4792">
        <v>0</v>
      </c>
      <c r="AE4792">
        <v>0</v>
      </c>
      <c r="AF4792">
        <v>0</v>
      </c>
    </row>
    <row r="4793" spans="1:32">
      <c r="A4793" t="s">
        <v>10396</v>
      </c>
      <c r="B4793" t="s">
        <v>19</v>
      </c>
      <c r="C4793">
        <v>0</v>
      </c>
      <c r="D4793">
        <v>0</v>
      </c>
      <c r="E4793">
        <v>0</v>
      </c>
      <c r="F4793">
        <v>0</v>
      </c>
      <c r="G4793">
        <v>0</v>
      </c>
      <c r="H4793">
        <v>0</v>
      </c>
      <c r="I4793">
        <v>0</v>
      </c>
      <c r="J4793">
        <v>0</v>
      </c>
      <c r="K4793">
        <v>0</v>
      </c>
      <c r="L4793">
        <v>0</v>
      </c>
      <c r="M4793">
        <v>0</v>
      </c>
      <c r="N4793">
        <v>0</v>
      </c>
      <c r="O4793">
        <v>0</v>
      </c>
      <c r="P4793">
        <v>0</v>
      </c>
      <c r="Q4793">
        <v>0</v>
      </c>
      <c r="R4793">
        <v>0</v>
      </c>
      <c r="S4793">
        <v>0</v>
      </c>
      <c r="T4793">
        <v>0</v>
      </c>
      <c r="U4793">
        <v>0</v>
      </c>
      <c r="V4793">
        <v>0</v>
      </c>
      <c r="W4793">
        <v>0</v>
      </c>
      <c r="X4793">
        <v>0</v>
      </c>
      <c r="Y4793">
        <v>0</v>
      </c>
      <c r="Z4793">
        <v>0</v>
      </c>
      <c r="AA4793">
        <v>0</v>
      </c>
      <c r="AB4793">
        <v>0</v>
      </c>
      <c r="AC4793">
        <v>0</v>
      </c>
      <c r="AD4793">
        <v>0</v>
      </c>
      <c r="AE4793">
        <v>0</v>
      </c>
      <c r="AF4793">
        <v>0</v>
      </c>
    </row>
    <row r="4794" spans="1:32">
      <c r="A4794" t="s">
        <v>10397</v>
      </c>
      <c r="B4794" t="s">
        <v>19</v>
      </c>
      <c r="C4794">
        <v>0</v>
      </c>
      <c r="D4794">
        <v>0</v>
      </c>
      <c r="E4794">
        <v>0</v>
      </c>
      <c r="F4794">
        <v>0</v>
      </c>
      <c r="G4794">
        <v>0</v>
      </c>
      <c r="H4794">
        <v>0</v>
      </c>
      <c r="I4794">
        <v>0</v>
      </c>
      <c r="J4794">
        <v>0</v>
      </c>
      <c r="K4794">
        <v>0</v>
      </c>
      <c r="L4794">
        <v>0</v>
      </c>
      <c r="M4794">
        <v>0</v>
      </c>
      <c r="N4794">
        <v>0</v>
      </c>
      <c r="O4794">
        <v>0</v>
      </c>
      <c r="P4794">
        <v>0</v>
      </c>
      <c r="Q4794">
        <v>0</v>
      </c>
      <c r="R4794">
        <v>0</v>
      </c>
      <c r="S4794">
        <v>0</v>
      </c>
      <c r="T4794">
        <v>0</v>
      </c>
      <c r="U4794">
        <v>0</v>
      </c>
      <c r="V4794">
        <v>0</v>
      </c>
      <c r="W4794">
        <v>0</v>
      </c>
      <c r="X4794">
        <v>0</v>
      </c>
      <c r="Y4794">
        <v>0</v>
      </c>
      <c r="Z4794">
        <v>0</v>
      </c>
      <c r="AA4794">
        <v>0</v>
      </c>
      <c r="AB4794">
        <v>0</v>
      </c>
      <c r="AC4794">
        <v>0</v>
      </c>
      <c r="AD4794">
        <v>0</v>
      </c>
      <c r="AE4794">
        <v>0</v>
      </c>
      <c r="AF4794">
        <v>0</v>
      </c>
    </row>
    <row r="4795" spans="1:32">
      <c r="A4795" t="s">
        <v>10398</v>
      </c>
      <c r="B4795" t="s">
        <v>19</v>
      </c>
      <c r="C4795">
        <v>0</v>
      </c>
      <c r="D4795">
        <v>0</v>
      </c>
      <c r="E4795">
        <v>0</v>
      </c>
      <c r="F4795">
        <v>0</v>
      </c>
      <c r="G4795">
        <v>0</v>
      </c>
      <c r="H4795">
        <v>0</v>
      </c>
      <c r="I4795">
        <v>0</v>
      </c>
      <c r="J4795">
        <v>0</v>
      </c>
      <c r="K4795">
        <v>0</v>
      </c>
      <c r="L4795">
        <v>0</v>
      </c>
      <c r="M4795">
        <v>0</v>
      </c>
      <c r="N4795">
        <v>0</v>
      </c>
      <c r="O4795">
        <v>0</v>
      </c>
      <c r="P4795">
        <v>0</v>
      </c>
      <c r="Q4795">
        <v>0</v>
      </c>
      <c r="R4795">
        <v>0</v>
      </c>
      <c r="S4795">
        <v>0</v>
      </c>
      <c r="T4795">
        <v>0</v>
      </c>
      <c r="U4795">
        <v>0</v>
      </c>
      <c r="V4795">
        <v>0</v>
      </c>
      <c r="W4795">
        <v>0</v>
      </c>
      <c r="X4795">
        <v>0</v>
      </c>
      <c r="Y4795">
        <v>0</v>
      </c>
      <c r="Z4795">
        <v>0</v>
      </c>
      <c r="AA4795">
        <v>0</v>
      </c>
      <c r="AB4795">
        <v>0</v>
      </c>
      <c r="AC4795">
        <v>0</v>
      </c>
      <c r="AD4795">
        <v>0</v>
      </c>
      <c r="AE4795">
        <v>0</v>
      </c>
      <c r="AF4795">
        <v>0</v>
      </c>
    </row>
    <row r="4796" spans="1:32">
      <c r="A4796" t="s">
        <v>10399</v>
      </c>
      <c r="B4796" t="s">
        <v>19</v>
      </c>
      <c r="C4796">
        <v>0</v>
      </c>
      <c r="D4796">
        <v>0</v>
      </c>
      <c r="E4796">
        <v>0</v>
      </c>
      <c r="F4796">
        <v>0</v>
      </c>
      <c r="G4796">
        <v>0</v>
      </c>
      <c r="H4796">
        <v>0</v>
      </c>
      <c r="I4796">
        <v>0</v>
      </c>
      <c r="J4796">
        <v>0</v>
      </c>
      <c r="K4796">
        <v>0</v>
      </c>
      <c r="L4796">
        <v>0</v>
      </c>
      <c r="M4796">
        <v>0</v>
      </c>
      <c r="N4796">
        <v>0</v>
      </c>
      <c r="O4796">
        <v>0</v>
      </c>
      <c r="P4796">
        <v>0</v>
      </c>
      <c r="Q4796">
        <v>0</v>
      </c>
      <c r="R4796">
        <v>0</v>
      </c>
      <c r="S4796">
        <v>0</v>
      </c>
      <c r="T4796">
        <v>0</v>
      </c>
      <c r="U4796">
        <v>0</v>
      </c>
      <c r="V4796">
        <v>0</v>
      </c>
      <c r="W4796">
        <v>0</v>
      </c>
      <c r="X4796">
        <v>0</v>
      </c>
      <c r="Y4796">
        <v>0</v>
      </c>
      <c r="Z4796">
        <v>0</v>
      </c>
      <c r="AA4796">
        <v>0</v>
      </c>
      <c r="AB4796">
        <v>0</v>
      </c>
      <c r="AC4796">
        <v>0</v>
      </c>
      <c r="AD4796">
        <v>0</v>
      </c>
      <c r="AE4796">
        <v>0</v>
      </c>
      <c r="AF4796">
        <v>0</v>
      </c>
    </row>
    <row r="4797" spans="1:32">
      <c r="A4797" t="s">
        <v>10400</v>
      </c>
      <c r="B4797" t="s">
        <v>19</v>
      </c>
      <c r="C4797">
        <v>0</v>
      </c>
      <c r="D4797">
        <v>0</v>
      </c>
      <c r="E4797">
        <v>0</v>
      </c>
      <c r="F4797">
        <v>0</v>
      </c>
      <c r="G4797">
        <v>0</v>
      </c>
      <c r="H4797">
        <v>0</v>
      </c>
      <c r="I4797">
        <v>0</v>
      </c>
      <c r="J4797">
        <v>0</v>
      </c>
      <c r="K4797">
        <v>0</v>
      </c>
      <c r="L4797">
        <v>0</v>
      </c>
      <c r="M4797">
        <v>0</v>
      </c>
      <c r="N4797">
        <v>0</v>
      </c>
      <c r="O4797">
        <v>0</v>
      </c>
      <c r="P4797">
        <v>0</v>
      </c>
      <c r="Q4797">
        <v>0</v>
      </c>
      <c r="R4797">
        <v>0</v>
      </c>
      <c r="S4797">
        <v>0</v>
      </c>
      <c r="T4797">
        <v>0</v>
      </c>
      <c r="U4797">
        <v>0</v>
      </c>
      <c r="V4797">
        <v>0</v>
      </c>
      <c r="W4797">
        <v>0</v>
      </c>
      <c r="X4797">
        <v>0</v>
      </c>
      <c r="Y4797">
        <v>0</v>
      </c>
      <c r="Z4797">
        <v>0</v>
      </c>
      <c r="AA4797">
        <v>0</v>
      </c>
      <c r="AB4797">
        <v>0</v>
      </c>
      <c r="AC4797">
        <v>0</v>
      </c>
      <c r="AD4797">
        <v>0</v>
      </c>
      <c r="AE4797">
        <v>0</v>
      </c>
      <c r="AF4797">
        <v>0</v>
      </c>
    </row>
    <row r="4798" spans="1:32">
      <c r="A4798" t="s">
        <v>10401</v>
      </c>
      <c r="B4798" t="s">
        <v>19</v>
      </c>
      <c r="C4798">
        <v>0</v>
      </c>
      <c r="D4798">
        <v>0</v>
      </c>
      <c r="E4798">
        <v>0</v>
      </c>
      <c r="F4798">
        <v>0</v>
      </c>
      <c r="G4798">
        <v>0</v>
      </c>
      <c r="H4798">
        <v>0</v>
      </c>
      <c r="I4798">
        <v>0</v>
      </c>
      <c r="J4798">
        <v>0</v>
      </c>
      <c r="K4798">
        <v>0</v>
      </c>
      <c r="L4798">
        <v>0</v>
      </c>
      <c r="M4798">
        <v>0</v>
      </c>
      <c r="N4798">
        <v>0</v>
      </c>
      <c r="O4798">
        <v>0</v>
      </c>
      <c r="P4798">
        <v>0</v>
      </c>
      <c r="Q4798">
        <v>0</v>
      </c>
      <c r="R4798">
        <v>0</v>
      </c>
      <c r="S4798">
        <v>0</v>
      </c>
      <c r="T4798">
        <v>0</v>
      </c>
      <c r="U4798">
        <v>0</v>
      </c>
      <c r="V4798">
        <v>0</v>
      </c>
      <c r="W4798">
        <v>0</v>
      </c>
      <c r="X4798">
        <v>0</v>
      </c>
      <c r="Y4798">
        <v>0</v>
      </c>
      <c r="Z4798">
        <v>0</v>
      </c>
      <c r="AA4798">
        <v>0</v>
      </c>
      <c r="AB4798">
        <v>0</v>
      </c>
      <c r="AC4798">
        <v>0</v>
      </c>
      <c r="AD4798">
        <v>0</v>
      </c>
      <c r="AE4798">
        <v>0</v>
      </c>
      <c r="AF4798">
        <v>0</v>
      </c>
    </row>
    <row r="4799" spans="1:32">
      <c r="A4799" t="s">
        <v>10402</v>
      </c>
      <c r="B4799" t="s">
        <v>19</v>
      </c>
      <c r="C4799">
        <v>0</v>
      </c>
      <c r="D4799">
        <v>0</v>
      </c>
      <c r="E4799">
        <v>0</v>
      </c>
      <c r="F4799">
        <v>0</v>
      </c>
      <c r="G4799">
        <v>0</v>
      </c>
      <c r="H4799">
        <v>0</v>
      </c>
      <c r="I4799">
        <v>0</v>
      </c>
      <c r="J4799">
        <v>0</v>
      </c>
      <c r="K4799">
        <v>0</v>
      </c>
      <c r="L4799">
        <v>0</v>
      </c>
      <c r="M4799">
        <v>0</v>
      </c>
      <c r="N4799">
        <v>0</v>
      </c>
      <c r="O4799">
        <v>0</v>
      </c>
      <c r="P4799">
        <v>0</v>
      </c>
      <c r="Q4799">
        <v>0</v>
      </c>
      <c r="R4799">
        <v>0</v>
      </c>
      <c r="S4799">
        <v>0</v>
      </c>
      <c r="T4799">
        <v>0</v>
      </c>
      <c r="U4799">
        <v>0</v>
      </c>
      <c r="V4799">
        <v>0</v>
      </c>
      <c r="W4799">
        <v>0</v>
      </c>
      <c r="X4799">
        <v>0</v>
      </c>
      <c r="Y4799">
        <v>0</v>
      </c>
      <c r="Z4799">
        <v>0</v>
      </c>
      <c r="AA4799">
        <v>0</v>
      </c>
      <c r="AB4799">
        <v>0</v>
      </c>
      <c r="AC4799">
        <v>0</v>
      </c>
      <c r="AD4799">
        <v>0</v>
      </c>
      <c r="AE4799">
        <v>0</v>
      </c>
      <c r="AF4799">
        <v>0</v>
      </c>
    </row>
    <row r="4800" spans="1:32">
      <c r="A4800" t="s">
        <v>10403</v>
      </c>
      <c r="B4800" t="s">
        <v>19</v>
      </c>
      <c r="C4800">
        <v>0</v>
      </c>
      <c r="D4800">
        <v>0</v>
      </c>
      <c r="E4800">
        <v>0</v>
      </c>
      <c r="F4800">
        <v>0</v>
      </c>
      <c r="G4800">
        <v>0</v>
      </c>
      <c r="H4800">
        <v>0</v>
      </c>
      <c r="I4800">
        <v>0</v>
      </c>
      <c r="J4800">
        <v>0</v>
      </c>
      <c r="K4800">
        <v>0</v>
      </c>
      <c r="L4800">
        <v>0</v>
      </c>
      <c r="M4800">
        <v>0</v>
      </c>
      <c r="N4800">
        <v>0</v>
      </c>
      <c r="O4800">
        <v>0</v>
      </c>
      <c r="P4800">
        <v>0</v>
      </c>
      <c r="Q4800">
        <v>0</v>
      </c>
      <c r="R4800">
        <v>0</v>
      </c>
      <c r="S4800">
        <v>0</v>
      </c>
      <c r="T4800">
        <v>0</v>
      </c>
      <c r="U4800">
        <v>0</v>
      </c>
      <c r="V4800">
        <v>0</v>
      </c>
      <c r="W4800">
        <v>0</v>
      </c>
      <c r="X4800">
        <v>0</v>
      </c>
      <c r="Y4800">
        <v>0</v>
      </c>
      <c r="Z4800">
        <v>0</v>
      </c>
      <c r="AA4800">
        <v>0</v>
      </c>
      <c r="AB4800">
        <v>0</v>
      </c>
      <c r="AC4800">
        <v>0</v>
      </c>
      <c r="AD4800">
        <v>0</v>
      </c>
      <c r="AE4800">
        <v>0</v>
      </c>
      <c r="AF4800">
        <v>0</v>
      </c>
    </row>
    <row r="4801" spans="1:32">
      <c r="A4801" t="s">
        <v>10404</v>
      </c>
      <c r="B4801" t="s">
        <v>19</v>
      </c>
      <c r="C4801">
        <v>0</v>
      </c>
      <c r="D4801">
        <v>0</v>
      </c>
      <c r="E4801">
        <v>0</v>
      </c>
      <c r="F4801">
        <v>0</v>
      </c>
      <c r="G4801">
        <v>0</v>
      </c>
      <c r="H4801">
        <v>0</v>
      </c>
      <c r="I4801">
        <v>0</v>
      </c>
      <c r="J4801">
        <v>0</v>
      </c>
      <c r="K4801">
        <v>0</v>
      </c>
      <c r="L4801">
        <v>0</v>
      </c>
      <c r="M4801">
        <v>0</v>
      </c>
      <c r="N4801">
        <v>0</v>
      </c>
      <c r="O4801">
        <v>0</v>
      </c>
      <c r="P4801">
        <v>0</v>
      </c>
      <c r="Q4801">
        <v>0</v>
      </c>
      <c r="R4801">
        <v>0</v>
      </c>
      <c r="S4801">
        <v>0</v>
      </c>
      <c r="T4801">
        <v>0</v>
      </c>
      <c r="U4801">
        <v>0</v>
      </c>
      <c r="V4801">
        <v>0</v>
      </c>
      <c r="W4801">
        <v>0</v>
      </c>
      <c r="X4801">
        <v>0</v>
      </c>
      <c r="Y4801">
        <v>0</v>
      </c>
      <c r="Z4801">
        <v>0</v>
      </c>
      <c r="AA4801">
        <v>0</v>
      </c>
      <c r="AB4801">
        <v>0</v>
      </c>
      <c r="AC4801">
        <v>0</v>
      </c>
      <c r="AD4801">
        <v>0</v>
      </c>
      <c r="AE4801">
        <v>0</v>
      </c>
      <c r="AF4801">
        <v>0</v>
      </c>
    </row>
    <row r="4802" spans="1:32">
      <c r="A4802" t="s">
        <v>10405</v>
      </c>
      <c r="B4802" t="s">
        <v>19</v>
      </c>
      <c r="C4802">
        <v>0</v>
      </c>
      <c r="D4802">
        <v>0</v>
      </c>
      <c r="E4802">
        <v>0</v>
      </c>
      <c r="F4802">
        <v>0</v>
      </c>
      <c r="G4802">
        <v>0</v>
      </c>
      <c r="H4802">
        <v>0</v>
      </c>
      <c r="I4802">
        <v>0</v>
      </c>
      <c r="J4802">
        <v>0</v>
      </c>
      <c r="K4802">
        <v>0</v>
      </c>
      <c r="L4802">
        <v>0</v>
      </c>
      <c r="M4802">
        <v>0</v>
      </c>
      <c r="N4802">
        <v>0</v>
      </c>
      <c r="O4802">
        <v>0</v>
      </c>
      <c r="P4802">
        <v>0</v>
      </c>
      <c r="Q4802">
        <v>0</v>
      </c>
      <c r="R4802">
        <v>0</v>
      </c>
      <c r="S4802">
        <v>0</v>
      </c>
      <c r="T4802">
        <v>0</v>
      </c>
      <c r="U4802">
        <v>0</v>
      </c>
      <c r="V4802">
        <v>0</v>
      </c>
      <c r="W4802">
        <v>0</v>
      </c>
      <c r="X4802">
        <v>0</v>
      </c>
      <c r="Y4802">
        <v>0</v>
      </c>
      <c r="Z4802">
        <v>0</v>
      </c>
      <c r="AA4802">
        <v>0</v>
      </c>
      <c r="AB4802">
        <v>0</v>
      </c>
      <c r="AC4802">
        <v>0</v>
      </c>
      <c r="AD4802">
        <v>0</v>
      </c>
      <c r="AE4802">
        <v>0</v>
      </c>
      <c r="AF4802">
        <v>0</v>
      </c>
    </row>
    <row r="4803" spans="1:32">
      <c r="A4803" t="s">
        <v>10406</v>
      </c>
      <c r="B4803" t="s">
        <v>19</v>
      </c>
      <c r="C4803">
        <v>0</v>
      </c>
      <c r="D4803">
        <v>0</v>
      </c>
      <c r="E4803">
        <v>0</v>
      </c>
      <c r="F4803">
        <v>0</v>
      </c>
      <c r="G4803">
        <v>0</v>
      </c>
      <c r="H4803">
        <v>0</v>
      </c>
      <c r="I4803">
        <v>0</v>
      </c>
      <c r="J4803">
        <v>0</v>
      </c>
      <c r="K4803">
        <v>0</v>
      </c>
      <c r="L4803">
        <v>0</v>
      </c>
      <c r="M4803">
        <v>0</v>
      </c>
      <c r="N4803">
        <v>0</v>
      </c>
      <c r="O4803">
        <v>0</v>
      </c>
      <c r="P4803">
        <v>0</v>
      </c>
      <c r="Q4803">
        <v>0</v>
      </c>
      <c r="R4803">
        <v>0</v>
      </c>
      <c r="S4803">
        <v>0</v>
      </c>
      <c r="T4803">
        <v>0</v>
      </c>
      <c r="U4803">
        <v>0</v>
      </c>
      <c r="V4803">
        <v>0</v>
      </c>
      <c r="W4803">
        <v>0</v>
      </c>
      <c r="X4803">
        <v>0</v>
      </c>
      <c r="Y4803">
        <v>0</v>
      </c>
      <c r="Z4803">
        <v>0</v>
      </c>
      <c r="AA4803">
        <v>0</v>
      </c>
      <c r="AB4803">
        <v>0</v>
      </c>
      <c r="AC4803">
        <v>0</v>
      </c>
      <c r="AD4803">
        <v>0</v>
      </c>
      <c r="AE4803">
        <v>0</v>
      </c>
      <c r="AF4803">
        <v>0</v>
      </c>
    </row>
    <row r="4804" spans="1:32">
      <c r="A4804" t="s">
        <v>10407</v>
      </c>
      <c r="B4804" t="s">
        <v>19</v>
      </c>
      <c r="C4804">
        <v>0</v>
      </c>
      <c r="D4804">
        <v>0</v>
      </c>
      <c r="E4804">
        <v>0</v>
      </c>
      <c r="F4804">
        <v>0</v>
      </c>
      <c r="G4804">
        <v>0</v>
      </c>
      <c r="H4804">
        <v>0</v>
      </c>
      <c r="I4804">
        <v>0</v>
      </c>
      <c r="J4804">
        <v>0</v>
      </c>
      <c r="K4804">
        <v>0</v>
      </c>
      <c r="L4804">
        <v>0</v>
      </c>
      <c r="M4804">
        <v>0</v>
      </c>
      <c r="N4804">
        <v>0</v>
      </c>
      <c r="O4804">
        <v>0</v>
      </c>
      <c r="P4804">
        <v>0</v>
      </c>
      <c r="Q4804">
        <v>0</v>
      </c>
      <c r="R4804">
        <v>0</v>
      </c>
      <c r="S4804">
        <v>0</v>
      </c>
      <c r="T4804">
        <v>0</v>
      </c>
      <c r="U4804">
        <v>0</v>
      </c>
      <c r="V4804">
        <v>0</v>
      </c>
      <c r="W4804">
        <v>0</v>
      </c>
      <c r="X4804">
        <v>0</v>
      </c>
      <c r="Y4804">
        <v>0</v>
      </c>
      <c r="Z4804">
        <v>0</v>
      </c>
      <c r="AA4804">
        <v>0</v>
      </c>
      <c r="AB4804">
        <v>0</v>
      </c>
      <c r="AC4804">
        <v>0</v>
      </c>
      <c r="AD4804">
        <v>0</v>
      </c>
      <c r="AE4804">
        <v>0</v>
      </c>
      <c r="AF4804">
        <v>0</v>
      </c>
    </row>
    <row r="4805" spans="1:32">
      <c r="A4805" t="s">
        <v>10408</v>
      </c>
      <c r="B4805" t="s">
        <v>19</v>
      </c>
      <c r="C4805">
        <v>0</v>
      </c>
      <c r="D4805">
        <v>0</v>
      </c>
      <c r="E4805">
        <v>0</v>
      </c>
      <c r="F4805">
        <v>0</v>
      </c>
      <c r="G4805">
        <v>0</v>
      </c>
      <c r="H4805">
        <v>0</v>
      </c>
      <c r="I4805">
        <v>0</v>
      </c>
      <c r="J4805">
        <v>0</v>
      </c>
      <c r="K4805">
        <v>0</v>
      </c>
      <c r="L4805">
        <v>0</v>
      </c>
      <c r="M4805">
        <v>0</v>
      </c>
      <c r="N4805">
        <v>0</v>
      </c>
      <c r="O4805">
        <v>0</v>
      </c>
      <c r="P4805">
        <v>0</v>
      </c>
      <c r="Q4805">
        <v>0</v>
      </c>
      <c r="R4805">
        <v>0</v>
      </c>
      <c r="S4805">
        <v>0</v>
      </c>
      <c r="T4805">
        <v>0</v>
      </c>
      <c r="U4805">
        <v>0</v>
      </c>
      <c r="V4805">
        <v>0</v>
      </c>
      <c r="W4805">
        <v>0</v>
      </c>
      <c r="X4805">
        <v>0</v>
      </c>
      <c r="Y4805">
        <v>0</v>
      </c>
      <c r="Z4805">
        <v>0</v>
      </c>
      <c r="AA4805">
        <v>0</v>
      </c>
      <c r="AB4805">
        <v>0</v>
      </c>
      <c r="AC4805">
        <v>0</v>
      </c>
      <c r="AD4805">
        <v>0</v>
      </c>
      <c r="AE4805">
        <v>0</v>
      </c>
      <c r="AF4805">
        <v>0</v>
      </c>
    </row>
    <row r="4806" spans="1:32">
      <c r="A4806" t="s">
        <v>10409</v>
      </c>
      <c r="B4806" t="s">
        <v>19</v>
      </c>
      <c r="C4806">
        <v>0</v>
      </c>
      <c r="D4806">
        <v>0</v>
      </c>
      <c r="E4806">
        <v>0</v>
      </c>
      <c r="F4806">
        <v>0</v>
      </c>
      <c r="G4806">
        <v>0</v>
      </c>
      <c r="H4806">
        <v>0</v>
      </c>
      <c r="I4806">
        <v>0</v>
      </c>
      <c r="J4806">
        <v>0</v>
      </c>
      <c r="K4806">
        <v>0</v>
      </c>
      <c r="L4806">
        <v>0</v>
      </c>
      <c r="M4806">
        <v>0</v>
      </c>
      <c r="N4806">
        <v>0</v>
      </c>
      <c r="O4806">
        <v>0</v>
      </c>
      <c r="P4806">
        <v>0</v>
      </c>
      <c r="Q4806">
        <v>0</v>
      </c>
      <c r="R4806">
        <v>0</v>
      </c>
      <c r="S4806">
        <v>0</v>
      </c>
      <c r="T4806">
        <v>0</v>
      </c>
      <c r="U4806">
        <v>0</v>
      </c>
      <c r="V4806">
        <v>0</v>
      </c>
      <c r="W4806">
        <v>0</v>
      </c>
      <c r="X4806">
        <v>0</v>
      </c>
      <c r="Y4806">
        <v>0</v>
      </c>
      <c r="Z4806">
        <v>0</v>
      </c>
      <c r="AA4806">
        <v>0</v>
      </c>
      <c r="AB4806">
        <v>0</v>
      </c>
      <c r="AC4806">
        <v>0</v>
      </c>
      <c r="AD4806">
        <v>0</v>
      </c>
      <c r="AE4806">
        <v>0</v>
      </c>
      <c r="AF4806">
        <v>0</v>
      </c>
    </row>
    <row r="4807" spans="1:32">
      <c r="A4807" t="s">
        <v>10410</v>
      </c>
      <c r="B4807" t="s">
        <v>19</v>
      </c>
      <c r="C4807">
        <v>0</v>
      </c>
      <c r="D4807">
        <v>0</v>
      </c>
      <c r="E4807">
        <v>0</v>
      </c>
      <c r="F4807">
        <v>0</v>
      </c>
      <c r="G4807">
        <v>0</v>
      </c>
      <c r="H4807">
        <v>0</v>
      </c>
      <c r="I4807">
        <v>0</v>
      </c>
      <c r="J4807">
        <v>0</v>
      </c>
      <c r="K4807">
        <v>0</v>
      </c>
      <c r="L4807">
        <v>0</v>
      </c>
      <c r="M4807">
        <v>0</v>
      </c>
      <c r="N4807">
        <v>0</v>
      </c>
      <c r="O4807">
        <v>0</v>
      </c>
      <c r="P4807">
        <v>0</v>
      </c>
      <c r="Q4807">
        <v>0</v>
      </c>
      <c r="R4807">
        <v>0</v>
      </c>
      <c r="S4807">
        <v>0</v>
      </c>
      <c r="T4807">
        <v>0</v>
      </c>
      <c r="U4807">
        <v>0</v>
      </c>
      <c r="V4807">
        <v>0</v>
      </c>
      <c r="W4807">
        <v>0</v>
      </c>
      <c r="X4807">
        <v>0</v>
      </c>
      <c r="Y4807">
        <v>0</v>
      </c>
      <c r="Z4807">
        <v>0</v>
      </c>
      <c r="AA4807">
        <v>0</v>
      </c>
      <c r="AB4807">
        <v>0</v>
      </c>
      <c r="AC4807">
        <v>0</v>
      </c>
      <c r="AD4807">
        <v>0</v>
      </c>
      <c r="AE4807">
        <v>0</v>
      </c>
      <c r="AF4807">
        <v>0</v>
      </c>
    </row>
    <row r="4808" spans="1:32">
      <c r="A4808" t="s">
        <v>10411</v>
      </c>
      <c r="B4808" t="s">
        <v>19</v>
      </c>
      <c r="C4808">
        <v>0</v>
      </c>
      <c r="D4808">
        <v>0</v>
      </c>
      <c r="E4808">
        <v>0</v>
      </c>
      <c r="F4808">
        <v>0</v>
      </c>
      <c r="G4808">
        <v>0</v>
      </c>
      <c r="H4808">
        <v>0</v>
      </c>
      <c r="I4808">
        <v>0</v>
      </c>
      <c r="J4808">
        <v>0</v>
      </c>
      <c r="K4808">
        <v>0</v>
      </c>
      <c r="L4808">
        <v>0</v>
      </c>
      <c r="M4808">
        <v>0</v>
      </c>
      <c r="N4808">
        <v>0</v>
      </c>
      <c r="O4808">
        <v>0</v>
      </c>
      <c r="P4808">
        <v>0</v>
      </c>
      <c r="Q4808">
        <v>0</v>
      </c>
      <c r="R4808">
        <v>0</v>
      </c>
      <c r="S4808">
        <v>0</v>
      </c>
      <c r="T4808">
        <v>0</v>
      </c>
      <c r="U4808">
        <v>0</v>
      </c>
      <c r="V4808">
        <v>0</v>
      </c>
      <c r="W4808">
        <v>0</v>
      </c>
      <c r="X4808">
        <v>0</v>
      </c>
      <c r="Y4808">
        <v>0</v>
      </c>
      <c r="Z4808">
        <v>0</v>
      </c>
      <c r="AA4808">
        <v>0</v>
      </c>
      <c r="AB4808">
        <v>0</v>
      </c>
      <c r="AC4808">
        <v>0</v>
      </c>
      <c r="AD4808">
        <v>0</v>
      </c>
      <c r="AE4808">
        <v>0</v>
      </c>
      <c r="AF4808">
        <v>0</v>
      </c>
    </row>
    <row r="4809" spans="1:32">
      <c r="A4809" t="s">
        <v>10412</v>
      </c>
      <c r="B4809" t="s">
        <v>19</v>
      </c>
      <c r="C4809">
        <v>0</v>
      </c>
      <c r="D4809">
        <v>0</v>
      </c>
      <c r="E4809">
        <v>0</v>
      </c>
      <c r="F4809">
        <v>0</v>
      </c>
      <c r="G4809">
        <v>0</v>
      </c>
      <c r="H4809">
        <v>0</v>
      </c>
      <c r="I4809">
        <v>0</v>
      </c>
      <c r="J4809">
        <v>0</v>
      </c>
      <c r="K4809">
        <v>0</v>
      </c>
      <c r="L4809">
        <v>0</v>
      </c>
      <c r="M4809">
        <v>0</v>
      </c>
      <c r="N4809">
        <v>0</v>
      </c>
      <c r="O4809">
        <v>0</v>
      </c>
      <c r="P4809">
        <v>0</v>
      </c>
      <c r="Q4809">
        <v>0</v>
      </c>
      <c r="R4809">
        <v>0</v>
      </c>
      <c r="S4809">
        <v>0</v>
      </c>
      <c r="T4809">
        <v>0</v>
      </c>
      <c r="U4809">
        <v>0</v>
      </c>
      <c r="V4809">
        <v>0</v>
      </c>
      <c r="W4809">
        <v>0</v>
      </c>
      <c r="X4809">
        <v>0</v>
      </c>
      <c r="Y4809">
        <v>0</v>
      </c>
      <c r="Z4809">
        <v>0</v>
      </c>
      <c r="AA4809">
        <v>0</v>
      </c>
      <c r="AB4809">
        <v>0</v>
      </c>
      <c r="AC4809">
        <v>0</v>
      </c>
      <c r="AD4809">
        <v>0</v>
      </c>
      <c r="AE4809">
        <v>0</v>
      </c>
      <c r="AF4809">
        <v>0</v>
      </c>
    </row>
    <row r="4810" spans="1:32">
      <c r="A4810" t="s">
        <v>10413</v>
      </c>
      <c r="B4810" t="s">
        <v>19</v>
      </c>
      <c r="C4810">
        <v>0</v>
      </c>
      <c r="D4810">
        <v>0</v>
      </c>
      <c r="E4810">
        <v>0</v>
      </c>
      <c r="F4810">
        <v>0</v>
      </c>
      <c r="G4810">
        <v>0</v>
      </c>
      <c r="H4810">
        <v>0</v>
      </c>
      <c r="I4810">
        <v>0</v>
      </c>
      <c r="J4810">
        <v>0</v>
      </c>
      <c r="K4810">
        <v>0</v>
      </c>
      <c r="L4810">
        <v>0</v>
      </c>
      <c r="M4810">
        <v>0</v>
      </c>
      <c r="N4810">
        <v>0</v>
      </c>
      <c r="O4810">
        <v>0</v>
      </c>
      <c r="P4810">
        <v>0</v>
      </c>
      <c r="Q4810">
        <v>0</v>
      </c>
      <c r="R4810">
        <v>0</v>
      </c>
      <c r="S4810">
        <v>0</v>
      </c>
      <c r="T4810">
        <v>0</v>
      </c>
      <c r="U4810">
        <v>0</v>
      </c>
      <c r="V4810">
        <v>0</v>
      </c>
      <c r="W4810">
        <v>0</v>
      </c>
      <c r="X4810">
        <v>0</v>
      </c>
      <c r="Y4810">
        <v>0</v>
      </c>
      <c r="Z4810">
        <v>0</v>
      </c>
      <c r="AA4810">
        <v>0</v>
      </c>
      <c r="AB4810">
        <v>0</v>
      </c>
      <c r="AC4810">
        <v>0</v>
      </c>
      <c r="AD4810">
        <v>0</v>
      </c>
      <c r="AE4810">
        <v>0</v>
      </c>
      <c r="AF4810">
        <v>0</v>
      </c>
    </row>
    <row r="4811" spans="1:32">
      <c r="A4811" t="s">
        <v>10414</v>
      </c>
      <c r="B4811" t="s">
        <v>19</v>
      </c>
      <c r="C4811">
        <v>0</v>
      </c>
      <c r="D4811">
        <v>0</v>
      </c>
      <c r="E4811">
        <v>0</v>
      </c>
      <c r="F4811">
        <v>0</v>
      </c>
      <c r="G4811">
        <v>0</v>
      </c>
      <c r="H4811">
        <v>0</v>
      </c>
      <c r="I4811">
        <v>0</v>
      </c>
      <c r="J4811">
        <v>0</v>
      </c>
      <c r="K4811">
        <v>0</v>
      </c>
      <c r="L4811">
        <v>0</v>
      </c>
      <c r="M4811">
        <v>0</v>
      </c>
      <c r="N4811">
        <v>0</v>
      </c>
      <c r="O4811">
        <v>0</v>
      </c>
      <c r="P4811">
        <v>0</v>
      </c>
      <c r="Q4811">
        <v>0</v>
      </c>
      <c r="R4811">
        <v>0</v>
      </c>
      <c r="S4811">
        <v>0</v>
      </c>
      <c r="T4811">
        <v>0</v>
      </c>
      <c r="U4811">
        <v>0</v>
      </c>
      <c r="V4811">
        <v>0</v>
      </c>
      <c r="W4811">
        <v>0</v>
      </c>
      <c r="X4811">
        <v>0</v>
      </c>
      <c r="Y4811">
        <v>0</v>
      </c>
      <c r="Z4811">
        <v>0</v>
      </c>
      <c r="AA4811">
        <v>0</v>
      </c>
      <c r="AB4811">
        <v>0</v>
      </c>
      <c r="AC4811">
        <v>0</v>
      </c>
      <c r="AD4811">
        <v>0</v>
      </c>
      <c r="AE4811">
        <v>0</v>
      </c>
      <c r="AF4811">
        <v>0</v>
      </c>
    </row>
    <row r="4812" spans="1:32">
      <c r="A4812" t="s">
        <v>10415</v>
      </c>
      <c r="B4812" t="s">
        <v>19</v>
      </c>
      <c r="C4812">
        <v>0</v>
      </c>
      <c r="D4812">
        <v>0</v>
      </c>
      <c r="E4812">
        <v>0</v>
      </c>
      <c r="F4812">
        <v>0</v>
      </c>
      <c r="G4812">
        <v>0</v>
      </c>
      <c r="H4812">
        <v>0</v>
      </c>
      <c r="I4812">
        <v>0</v>
      </c>
      <c r="J4812">
        <v>0</v>
      </c>
      <c r="K4812">
        <v>0</v>
      </c>
      <c r="L4812">
        <v>0</v>
      </c>
      <c r="M4812">
        <v>0</v>
      </c>
      <c r="N4812">
        <v>0</v>
      </c>
      <c r="O4812">
        <v>0</v>
      </c>
      <c r="P4812">
        <v>0</v>
      </c>
      <c r="Q4812">
        <v>0</v>
      </c>
      <c r="R4812">
        <v>0</v>
      </c>
      <c r="S4812">
        <v>0</v>
      </c>
      <c r="T4812">
        <v>0</v>
      </c>
      <c r="U4812">
        <v>0</v>
      </c>
      <c r="V4812">
        <v>0</v>
      </c>
      <c r="W4812">
        <v>0</v>
      </c>
      <c r="X4812">
        <v>0</v>
      </c>
      <c r="Y4812">
        <v>0</v>
      </c>
      <c r="Z4812">
        <v>0</v>
      </c>
      <c r="AA4812">
        <v>0</v>
      </c>
      <c r="AB4812">
        <v>0</v>
      </c>
      <c r="AC4812">
        <v>0</v>
      </c>
      <c r="AD4812">
        <v>0</v>
      </c>
      <c r="AE4812">
        <v>0</v>
      </c>
      <c r="AF4812">
        <v>0</v>
      </c>
    </row>
    <row r="4813" spans="1:32">
      <c r="A4813" t="s">
        <v>10416</v>
      </c>
      <c r="B4813" t="s">
        <v>19</v>
      </c>
      <c r="C4813">
        <v>0</v>
      </c>
      <c r="D4813">
        <v>0</v>
      </c>
      <c r="E4813">
        <v>0</v>
      </c>
      <c r="F4813">
        <v>0</v>
      </c>
      <c r="G4813">
        <v>0</v>
      </c>
      <c r="H4813">
        <v>0</v>
      </c>
      <c r="I4813">
        <v>0</v>
      </c>
      <c r="J4813">
        <v>0</v>
      </c>
      <c r="K4813">
        <v>0</v>
      </c>
      <c r="L4813">
        <v>0</v>
      </c>
      <c r="M4813">
        <v>0</v>
      </c>
      <c r="N4813">
        <v>0</v>
      </c>
      <c r="O4813">
        <v>0</v>
      </c>
      <c r="P4813">
        <v>0</v>
      </c>
      <c r="Q4813">
        <v>0</v>
      </c>
      <c r="R4813">
        <v>0</v>
      </c>
      <c r="S4813">
        <v>0</v>
      </c>
      <c r="T4813">
        <v>0</v>
      </c>
      <c r="U4813">
        <v>0</v>
      </c>
      <c r="V4813">
        <v>0</v>
      </c>
      <c r="W4813">
        <v>0</v>
      </c>
      <c r="X4813">
        <v>0</v>
      </c>
      <c r="Y4813">
        <v>0</v>
      </c>
      <c r="Z4813">
        <v>0</v>
      </c>
      <c r="AA4813">
        <v>0</v>
      </c>
      <c r="AB4813">
        <v>0</v>
      </c>
      <c r="AC4813">
        <v>0</v>
      </c>
      <c r="AD4813">
        <v>0</v>
      </c>
      <c r="AE4813">
        <v>0</v>
      </c>
      <c r="AF4813">
        <v>0</v>
      </c>
    </row>
    <row r="4814" spans="1:32">
      <c r="A4814" t="s">
        <v>10417</v>
      </c>
      <c r="B4814" t="s">
        <v>19</v>
      </c>
      <c r="C4814">
        <v>0</v>
      </c>
      <c r="D4814">
        <v>0</v>
      </c>
      <c r="E4814">
        <v>0</v>
      </c>
      <c r="F4814">
        <v>0</v>
      </c>
      <c r="G4814">
        <v>0</v>
      </c>
      <c r="H4814">
        <v>0</v>
      </c>
      <c r="I4814">
        <v>0</v>
      </c>
      <c r="J4814">
        <v>0</v>
      </c>
      <c r="K4814">
        <v>0</v>
      </c>
      <c r="L4814">
        <v>0</v>
      </c>
      <c r="M4814">
        <v>0</v>
      </c>
      <c r="N4814">
        <v>0</v>
      </c>
      <c r="O4814">
        <v>0</v>
      </c>
      <c r="P4814">
        <v>0</v>
      </c>
      <c r="Q4814">
        <v>0</v>
      </c>
      <c r="R4814">
        <v>0</v>
      </c>
      <c r="S4814">
        <v>0</v>
      </c>
      <c r="T4814">
        <v>0</v>
      </c>
      <c r="U4814">
        <v>0</v>
      </c>
      <c r="V4814">
        <v>0</v>
      </c>
      <c r="W4814">
        <v>0</v>
      </c>
      <c r="X4814">
        <v>0</v>
      </c>
      <c r="Y4814">
        <v>0</v>
      </c>
      <c r="Z4814">
        <v>0</v>
      </c>
      <c r="AA4814">
        <v>0</v>
      </c>
      <c r="AB4814">
        <v>0</v>
      </c>
      <c r="AC4814">
        <v>0</v>
      </c>
      <c r="AD4814">
        <v>0</v>
      </c>
      <c r="AE4814">
        <v>0</v>
      </c>
      <c r="AF4814">
        <v>0</v>
      </c>
    </row>
    <row r="4815" spans="1:32">
      <c r="A4815" t="s">
        <v>10418</v>
      </c>
      <c r="B4815" t="s">
        <v>19</v>
      </c>
      <c r="C4815">
        <v>0</v>
      </c>
      <c r="D4815">
        <v>0</v>
      </c>
      <c r="E4815">
        <v>0</v>
      </c>
      <c r="F4815">
        <v>0</v>
      </c>
      <c r="G4815">
        <v>0</v>
      </c>
      <c r="H4815">
        <v>0</v>
      </c>
      <c r="I4815">
        <v>0</v>
      </c>
      <c r="J4815">
        <v>0</v>
      </c>
      <c r="K4815">
        <v>0</v>
      </c>
      <c r="L4815">
        <v>0</v>
      </c>
      <c r="M4815">
        <v>0</v>
      </c>
      <c r="N4815">
        <v>0</v>
      </c>
      <c r="O4815">
        <v>0</v>
      </c>
      <c r="P4815">
        <v>0</v>
      </c>
      <c r="Q4815">
        <v>0</v>
      </c>
      <c r="R4815">
        <v>0</v>
      </c>
      <c r="S4815">
        <v>0</v>
      </c>
      <c r="T4815">
        <v>0</v>
      </c>
      <c r="U4815">
        <v>0</v>
      </c>
      <c r="V4815">
        <v>0</v>
      </c>
      <c r="W4815">
        <v>0</v>
      </c>
      <c r="X4815">
        <v>0</v>
      </c>
      <c r="Y4815">
        <v>0</v>
      </c>
      <c r="Z4815">
        <v>0</v>
      </c>
      <c r="AA4815">
        <v>0</v>
      </c>
      <c r="AB4815">
        <v>0</v>
      </c>
      <c r="AC4815">
        <v>0</v>
      </c>
      <c r="AD4815">
        <v>0</v>
      </c>
      <c r="AE4815">
        <v>0</v>
      </c>
      <c r="AF4815">
        <v>0</v>
      </c>
    </row>
    <row r="4816" spans="1:32">
      <c r="A4816" t="s">
        <v>10419</v>
      </c>
      <c r="B4816" t="s">
        <v>19</v>
      </c>
      <c r="C4816">
        <v>0</v>
      </c>
      <c r="D4816">
        <v>0</v>
      </c>
      <c r="E4816">
        <v>0</v>
      </c>
      <c r="F4816">
        <v>0</v>
      </c>
      <c r="G4816">
        <v>0</v>
      </c>
      <c r="H4816">
        <v>0</v>
      </c>
      <c r="I4816">
        <v>0</v>
      </c>
      <c r="J4816">
        <v>0</v>
      </c>
      <c r="K4816">
        <v>0</v>
      </c>
      <c r="L4816">
        <v>0</v>
      </c>
      <c r="M4816">
        <v>0</v>
      </c>
      <c r="N4816">
        <v>0</v>
      </c>
      <c r="O4816">
        <v>0</v>
      </c>
      <c r="P4816">
        <v>0</v>
      </c>
      <c r="Q4816">
        <v>0</v>
      </c>
      <c r="R4816">
        <v>0</v>
      </c>
      <c r="S4816">
        <v>0</v>
      </c>
      <c r="T4816">
        <v>0</v>
      </c>
      <c r="U4816">
        <v>0</v>
      </c>
      <c r="V4816">
        <v>0</v>
      </c>
      <c r="W4816">
        <v>0</v>
      </c>
      <c r="X4816">
        <v>0</v>
      </c>
      <c r="Y4816">
        <v>0</v>
      </c>
      <c r="Z4816">
        <v>0</v>
      </c>
      <c r="AA4816">
        <v>0</v>
      </c>
      <c r="AB4816">
        <v>0</v>
      </c>
      <c r="AC4816">
        <v>0</v>
      </c>
      <c r="AD4816">
        <v>0</v>
      </c>
      <c r="AE4816">
        <v>0</v>
      </c>
      <c r="AF4816">
        <v>0</v>
      </c>
    </row>
    <row r="4817" spans="1:32">
      <c r="A4817" t="s">
        <v>10420</v>
      </c>
      <c r="B4817" t="s">
        <v>19</v>
      </c>
      <c r="C4817">
        <v>0</v>
      </c>
      <c r="D4817">
        <v>0</v>
      </c>
      <c r="E4817">
        <v>0</v>
      </c>
      <c r="F4817">
        <v>0</v>
      </c>
      <c r="G4817">
        <v>0</v>
      </c>
      <c r="H4817">
        <v>0</v>
      </c>
      <c r="I4817">
        <v>0</v>
      </c>
      <c r="J4817">
        <v>0</v>
      </c>
      <c r="K4817">
        <v>0</v>
      </c>
      <c r="L4817">
        <v>0</v>
      </c>
      <c r="M4817">
        <v>0</v>
      </c>
      <c r="N4817">
        <v>0</v>
      </c>
      <c r="O4817">
        <v>0</v>
      </c>
      <c r="P4817">
        <v>0</v>
      </c>
      <c r="Q4817">
        <v>0</v>
      </c>
      <c r="R4817">
        <v>0</v>
      </c>
      <c r="S4817">
        <v>0</v>
      </c>
      <c r="T4817">
        <v>0</v>
      </c>
      <c r="U4817">
        <v>0</v>
      </c>
      <c r="V4817">
        <v>0</v>
      </c>
      <c r="W4817">
        <v>0</v>
      </c>
      <c r="X4817">
        <v>0</v>
      </c>
      <c r="Y4817">
        <v>0</v>
      </c>
      <c r="Z4817">
        <v>0</v>
      </c>
      <c r="AA4817">
        <v>0</v>
      </c>
      <c r="AB4817">
        <v>0</v>
      </c>
      <c r="AC4817">
        <v>0</v>
      </c>
      <c r="AD4817">
        <v>0</v>
      </c>
      <c r="AE4817">
        <v>0</v>
      </c>
      <c r="AF4817">
        <v>0</v>
      </c>
    </row>
    <row r="4818" spans="1:32">
      <c r="A4818" t="s">
        <v>10421</v>
      </c>
      <c r="B4818" t="s">
        <v>19</v>
      </c>
      <c r="C4818">
        <v>0</v>
      </c>
      <c r="D4818">
        <v>0</v>
      </c>
      <c r="E4818">
        <v>0</v>
      </c>
      <c r="F4818">
        <v>0</v>
      </c>
      <c r="G4818">
        <v>0</v>
      </c>
      <c r="H4818">
        <v>0</v>
      </c>
      <c r="I4818">
        <v>0</v>
      </c>
      <c r="J4818">
        <v>0</v>
      </c>
      <c r="K4818">
        <v>0</v>
      </c>
      <c r="L4818">
        <v>0</v>
      </c>
      <c r="M4818">
        <v>0</v>
      </c>
      <c r="N4818">
        <v>0</v>
      </c>
      <c r="O4818">
        <v>0</v>
      </c>
      <c r="P4818">
        <v>0</v>
      </c>
      <c r="Q4818">
        <v>0</v>
      </c>
      <c r="R4818">
        <v>0</v>
      </c>
      <c r="S4818">
        <v>0</v>
      </c>
      <c r="T4818">
        <v>0</v>
      </c>
      <c r="U4818">
        <v>0</v>
      </c>
      <c r="V4818">
        <v>0</v>
      </c>
      <c r="W4818">
        <v>0</v>
      </c>
      <c r="X4818">
        <v>0</v>
      </c>
      <c r="Y4818">
        <v>0</v>
      </c>
      <c r="Z4818">
        <v>0</v>
      </c>
      <c r="AA4818">
        <v>0</v>
      </c>
      <c r="AB4818">
        <v>0</v>
      </c>
      <c r="AC4818">
        <v>0</v>
      </c>
      <c r="AD4818">
        <v>0</v>
      </c>
      <c r="AE4818">
        <v>0</v>
      </c>
      <c r="AF4818">
        <v>0</v>
      </c>
    </row>
    <row r="4819" spans="1:32">
      <c r="A4819" t="s">
        <v>10422</v>
      </c>
      <c r="B4819" t="s">
        <v>19</v>
      </c>
      <c r="C4819">
        <v>0</v>
      </c>
      <c r="D4819">
        <v>0</v>
      </c>
      <c r="E4819">
        <v>0</v>
      </c>
      <c r="F4819">
        <v>0</v>
      </c>
      <c r="G4819">
        <v>0</v>
      </c>
      <c r="H4819">
        <v>0</v>
      </c>
      <c r="I4819">
        <v>0</v>
      </c>
      <c r="J4819">
        <v>0</v>
      </c>
      <c r="K4819">
        <v>0</v>
      </c>
      <c r="L4819">
        <v>0</v>
      </c>
      <c r="M4819">
        <v>0</v>
      </c>
      <c r="N4819">
        <v>0</v>
      </c>
      <c r="O4819">
        <v>0</v>
      </c>
      <c r="P4819">
        <v>0</v>
      </c>
      <c r="Q4819">
        <v>0</v>
      </c>
      <c r="R4819">
        <v>0</v>
      </c>
      <c r="S4819">
        <v>0</v>
      </c>
      <c r="T4819">
        <v>0</v>
      </c>
      <c r="U4819">
        <v>0</v>
      </c>
      <c r="V4819">
        <v>0</v>
      </c>
      <c r="W4819">
        <v>0</v>
      </c>
      <c r="X4819">
        <v>0</v>
      </c>
      <c r="Y4819">
        <v>0</v>
      </c>
      <c r="Z4819">
        <v>0</v>
      </c>
      <c r="AA4819">
        <v>0</v>
      </c>
      <c r="AB4819">
        <v>0</v>
      </c>
      <c r="AC4819">
        <v>0</v>
      </c>
      <c r="AD4819">
        <v>0</v>
      </c>
      <c r="AE4819">
        <v>0</v>
      </c>
      <c r="AF4819">
        <v>0</v>
      </c>
    </row>
    <row r="4820" spans="1:32">
      <c r="A4820" t="s">
        <v>10423</v>
      </c>
      <c r="B4820" t="s">
        <v>19</v>
      </c>
      <c r="C4820">
        <v>0</v>
      </c>
      <c r="D4820">
        <v>0</v>
      </c>
      <c r="E4820">
        <v>0</v>
      </c>
      <c r="F4820">
        <v>0</v>
      </c>
      <c r="G4820">
        <v>0</v>
      </c>
      <c r="H4820">
        <v>0</v>
      </c>
      <c r="I4820">
        <v>0</v>
      </c>
      <c r="J4820">
        <v>0</v>
      </c>
      <c r="K4820">
        <v>0</v>
      </c>
      <c r="L4820">
        <v>0</v>
      </c>
      <c r="M4820">
        <v>0</v>
      </c>
      <c r="N4820">
        <v>0</v>
      </c>
      <c r="O4820">
        <v>0</v>
      </c>
      <c r="P4820">
        <v>0</v>
      </c>
      <c r="Q4820">
        <v>0</v>
      </c>
      <c r="R4820">
        <v>0</v>
      </c>
      <c r="S4820">
        <v>0</v>
      </c>
      <c r="T4820">
        <v>0</v>
      </c>
      <c r="U4820">
        <v>0</v>
      </c>
      <c r="V4820">
        <v>0</v>
      </c>
      <c r="W4820">
        <v>0</v>
      </c>
      <c r="X4820">
        <v>0</v>
      </c>
      <c r="Y4820">
        <v>0</v>
      </c>
      <c r="Z4820">
        <v>0</v>
      </c>
      <c r="AA4820">
        <v>0</v>
      </c>
      <c r="AB4820">
        <v>0</v>
      </c>
      <c r="AC4820">
        <v>0</v>
      </c>
      <c r="AD4820">
        <v>0</v>
      </c>
      <c r="AE4820">
        <v>0</v>
      </c>
      <c r="AF4820">
        <v>0</v>
      </c>
    </row>
    <row r="4821" spans="1:32">
      <c r="A4821" t="s">
        <v>10424</v>
      </c>
      <c r="B4821" t="s">
        <v>19</v>
      </c>
      <c r="C4821">
        <v>0</v>
      </c>
      <c r="D4821">
        <v>0</v>
      </c>
      <c r="E4821">
        <v>0</v>
      </c>
      <c r="F4821">
        <v>0</v>
      </c>
      <c r="G4821">
        <v>0</v>
      </c>
      <c r="H4821">
        <v>0</v>
      </c>
      <c r="I4821">
        <v>0</v>
      </c>
      <c r="J4821">
        <v>0</v>
      </c>
      <c r="K4821">
        <v>0</v>
      </c>
      <c r="L4821">
        <v>0</v>
      </c>
      <c r="M4821">
        <v>0</v>
      </c>
      <c r="N4821">
        <v>0</v>
      </c>
      <c r="O4821">
        <v>0</v>
      </c>
      <c r="P4821">
        <v>0</v>
      </c>
      <c r="Q4821">
        <v>0</v>
      </c>
      <c r="R4821">
        <v>0</v>
      </c>
      <c r="S4821">
        <v>0</v>
      </c>
      <c r="T4821">
        <v>0</v>
      </c>
      <c r="U4821">
        <v>0</v>
      </c>
      <c r="V4821">
        <v>0</v>
      </c>
      <c r="W4821">
        <v>0</v>
      </c>
      <c r="X4821">
        <v>0</v>
      </c>
      <c r="Y4821">
        <v>0</v>
      </c>
      <c r="Z4821">
        <v>0</v>
      </c>
      <c r="AA4821">
        <v>0</v>
      </c>
      <c r="AB4821">
        <v>0</v>
      </c>
      <c r="AC4821">
        <v>0</v>
      </c>
      <c r="AD4821">
        <v>0</v>
      </c>
      <c r="AE4821">
        <v>0</v>
      </c>
      <c r="AF4821">
        <v>0</v>
      </c>
    </row>
    <row r="4822" spans="1:32">
      <c r="A4822" t="s">
        <v>10425</v>
      </c>
      <c r="B4822" t="s">
        <v>19</v>
      </c>
      <c r="C4822">
        <v>0</v>
      </c>
      <c r="D4822">
        <v>0</v>
      </c>
      <c r="E4822">
        <v>0</v>
      </c>
      <c r="F4822">
        <v>0</v>
      </c>
      <c r="G4822">
        <v>0</v>
      </c>
      <c r="H4822">
        <v>0</v>
      </c>
      <c r="I4822">
        <v>0</v>
      </c>
      <c r="J4822">
        <v>0</v>
      </c>
      <c r="K4822">
        <v>0</v>
      </c>
      <c r="L4822">
        <v>0</v>
      </c>
      <c r="M4822">
        <v>0</v>
      </c>
      <c r="N4822">
        <v>0</v>
      </c>
      <c r="O4822">
        <v>0</v>
      </c>
      <c r="P4822">
        <v>0</v>
      </c>
      <c r="Q4822">
        <v>0</v>
      </c>
      <c r="R4822">
        <v>0</v>
      </c>
      <c r="S4822">
        <v>0</v>
      </c>
      <c r="T4822">
        <v>0</v>
      </c>
      <c r="U4822">
        <v>0</v>
      </c>
      <c r="V4822">
        <v>0</v>
      </c>
      <c r="W4822">
        <v>0</v>
      </c>
      <c r="X4822">
        <v>0</v>
      </c>
      <c r="Y4822">
        <v>0</v>
      </c>
      <c r="Z4822">
        <v>0</v>
      </c>
      <c r="AA4822">
        <v>0</v>
      </c>
      <c r="AB4822">
        <v>0</v>
      </c>
      <c r="AC4822">
        <v>0</v>
      </c>
      <c r="AD4822">
        <v>0</v>
      </c>
      <c r="AE4822">
        <v>0</v>
      </c>
      <c r="AF4822">
        <v>0</v>
      </c>
    </row>
    <row r="4823" spans="1:32">
      <c r="A4823" t="s">
        <v>10426</v>
      </c>
      <c r="B4823" t="s">
        <v>19</v>
      </c>
      <c r="C4823">
        <v>0</v>
      </c>
      <c r="D4823">
        <v>0</v>
      </c>
      <c r="E4823">
        <v>0</v>
      </c>
      <c r="F4823">
        <v>0</v>
      </c>
      <c r="G4823">
        <v>0</v>
      </c>
      <c r="H4823">
        <v>0</v>
      </c>
      <c r="I4823">
        <v>0</v>
      </c>
      <c r="J4823">
        <v>0</v>
      </c>
      <c r="K4823">
        <v>0</v>
      </c>
      <c r="L4823">
        <v>0</v>
      </c>
      <c r="M4823">
        <v>0</v>
      </c>
      <c r="N4823">
        <v>0</v>
      </c>
      <c r="O4823">
        <v>0</v>
      </c>
      <c r="P4823">
        <v>0</v>
      </c>
      <c r="Q4823">
        <v>0</v>
      </c>
      <c r="R4823">
        <v>0</v>
      </c>
      <c r="S4823">
        <v>0</v>
      </c>
      <c r="T4823">
        <v>0</v>
      </c>
      <c r="U4823">
        <v>0</v>
      </c>
      <c r="V4823">
        <v>0</v>
      </c>
      <c r="W4823">
        <v>0</v>
      </c>
      <c r="X4823">
        <v>0</v>
      </c>
      <c r="Y4823">
        <v>0</v>
      </c>
      <c r="Z4823">
        <v>0</v>
      </c>
      <c r="AA4823">
        <v>0</v>
      </c>
      <c r="AB4823">
        <v>0</v>
      </c>
      <c r="AC4823">
        <v>0</v>
      </c>
      <c r="AD4823">
        <v>0</v>
      </c>
      <c r="AE4823">
        <v>0</v>
      </c>
      <c r="AF4823">
        <v>0</v>
      </c>
    </row>
    <row r="4824" spans="1:32">
      <c r="A4824" t="s">
        <v>10427</v>
      </c>
      <c r="B4824" t="s">
        <v>19</v>
      </c>
      <c r="C4824">
        <v>0</v>
      </c>
      <c r="D4824">
        <v>0</v>
      </c>
      <c r="E4824">
        <v>0</v>
      </c>
      <c r="F4824">
        <v>0</v>
      </c>
      <c r="G4824">
        <v>0</v>
      </c>
      <c r="H4824">
        <v>0</v>
      </c>
      <c r="I4824">
        <v>0</v>
      </c>
      <c r="J4824">
        <v>0</v>
      </c>
      <c r="K4824">
        <v>0</v>
      </c>
      <c r="L4824">
        <v>0</v>
      </c>
      <c r="M4824">
        <v>0</v>
      </c>
      <c r="N4824">
        <v>0</v>
      </c>
      <c r="O4824">
        <v>0</v>
      </c>
      <c r="P4824">
        <v>0</v>
      </c>
      <c r="Q4824">
        <v>0</v>
      </c>
      <c r="R4824">
        <v>0</v>
      </c>
      <c r="S4824">
        <v>0</v>
      </c>
      <c r="T4824">
        <v>0</v>
      </c>
      <c r="U4824">
        <v>0</v>
      </c>
      <c r="V4824">
        <v>0</v>
      </c>
      <c r="W4824">
        <v>0</v>
      </c>
      <c r="X4824">
        <v>0</v>
      </c>
      <c r="Y4824">
        <v>0</v>
      </c>
      <c r="Z4824">
        <v>0</v>
      </c>
      <c r="AA4824">
        <v>0</v>
      </c>
      <c r="AB4824">
        <v>0</v>
      </c>
      <c r="AC4824">
        <v>0</v>
      </c>
      <c r="AD4824">
        <v>0</v>
      </c>
      <c r="AE4824">
        <v>0</v>
      </c>
      <c r="AF4824">
        <v>0</v>
      </c>
    </row>
    <row r="4825" spans="1:32">
      <c r="A4825" t="s">
        <v>10428</v>
      </c>
      <c r="B4825" t="s">
        <v>19</v>
      </c>
      <c r="C4825">
        <v>0</v>
      </c>
      <c r="D4825">
        <v>0</v>
      </c>
      <c r="E4825">
        <v>0</v>
      </c>
      <c r="F4825">
        <v>0</v>
      </c>
      <c r="G4825">
        <v>0</v>
      </c>
      <c r="H4825">
        <v>0</v>
      </c>
      <c r="I4825">
        <v>0</v>
      </c>
      <c r="J4825">
        <v>0</v>
      </c>
      <c r="K4825">
        <v>0</v>
      </c>
      <c r="L4825">
        <v>0</v>
      </c>
      <c r="M4825">
        <v>0</v>
      </c>
      <c r="N4825">
        <v>0</v>
      </c>
      <c r="O4825">
        <v>0</v>
      </c>
      <c r="P4825">
        <v>0</v>
      </c>
      <c r="Q4825">
        <v>0</v>
      </c>
      <c r="R4825">
        <v>0</v>
      </c>
      <c r="S4825">
        <v>0</v>
      </c>
      <c r="T4825">
        <v>0</v>
      </c>
      <c r="U4825">
        <v>0</v>
      </c>
      <c r="V4825">
        <v>0</v>
      </c>
      <c r="W4825">
        <v>0</v>
      </c>
      <c r="X4825">
        <v>0</v>
      </c>
      <c r="Y4825">
        <v>0</v>
      </c>
      <c r="Z4825">
        <v>0</v>
      </c>
      <c r="AA4825">
        <v>0</v>
      </c>
      <c r="AB4825">
        <v>0</v>
      </c>
      <c r="AC4825">
        <v>0</v>
      </c>
      <c r="AD4825">
        <v>0</v>
      </c>
      <c r="AE4825">
        <v>0</v>
      </c>
      <c r="AF4825">
        <v>0</v>
      </c>
    </row>
    <row r="4826" spans="1:32">
      <c r="A4826" t="s">
        <v>10429</v>
      </c>
      <c r="B4826" t="s">
        <v>19</v>
      </c>
      <c r="C4826">
        <v>0</v>
      </c>
      <c r="D4826">
        <v>0</v>
      </c>
      <c r="E4826">
        <v>0</v>
      </c>
      <c r="F4826">
        <v>0</v>
      </c>
      <c r="G4826">
        <v>0</v>
      </c>
      <c r="H4826">
        <v>0</v>
      </c>
      <c r="I4826">
        <v>0</v>
      </c>
      <c r="J4826">
        <v>0</v>
      </c>
      <c r="K4826">
        <v>0</v>
      </c>
      <c r="L4826">
        <v>0</v>
      </c>
      <c r="M4826">
        <v>0</v>
      </c>
      <c r="N4826">
        <v>0</v>
      </c>
      <c r="O4826">
        <v>0</v>
      </c>
      <c r="P4826">
        <v>0</v>
      </c>
      <c r="Q4826">
        <v>0</v>
      </c>
      <c r="R4826">
        <v>0</v>
      </c>
      <c r="S4826">
        <v>0</v>
      </c>
      <c r="T4826">
        <v>0</v>
      </c>
      <c r="U4826">
        <v>0</v>
      </c>
      <c r="V4826">
        <v>0</v>
      </c>
      <c r="W4826">
        <v>0</v>
      </c>
      <c r="X4826">
        <v>0</v>
      </c>
      <c r="Y4826">
        <v>0</v>
      </c>
      <c r="Z4826">
        <v>0</v>
      </c>
      <c r="AA4826">
        <v>0</v>
      </c>
      <c r="AB4826">
        <v>0</v>
      </c>
      <c r="AC4826">
        <v>0</v>
      </c>
      <c r="AD4826">
        <v>0</v>
      </c>
      <c r="AE4826">
        <v>0</v>
      </c>
      <c r="AF4826">
        <v>0</v>
      </c>
    </row>
    <row r="4827" spans="1:32">
      <c r="A4827" t="s">
        <v>10430</v>
      </c>
      <c r="B4827" t="s">
        <v>19</v>
      </c>
      <c r="C4827">
        <v>0</v>
      </c>
      <c r="D4827">
        <v>0</v>
      </c>
      <c r="E4827">
        <v>0</v>
      </c>
      <c r="F4827">
        <v>0</v>
      </c>
      <c r="G4827">
        <v>0</v>
      </c>
      <c r="H4827">
        <v>0</v>
      </c>
      <c r="I4827">
        <v>0</v>
      </c>
      <c r="J4827">
        <v>0</v>
      </c>
      <c r="K4827">
        <v>0</v>
      </c>
      <c r="L4827">
        <v>0</v>
      </c>
      <c r="M4827">
        <v>0</v>
      </c>
      <c r="N4827">
        <v>0</v>
      </c>
      <c r="O4827">
        <v>0</v>
      </c>
      <c r="P4827">
        <v>0</v>
      </c>
      <c r="Q4827">
        <v>0</v>
      </c>
      <c r="R4827">
        <v>0</v>
      </c>
      <c r="S4827">
        <v>0</v>
      </c>
      <c r="T4827">
        <v>0</v>
      </c>
      <c r="U4827">
        <v>0</v>
      </c>
      <c r="V4827">
        <v>0</v>
      </c>
      <c r="W4827">
        <v>0</v>
      </c>
      <c r="X4827">
        <v>0</v>
      </c>
      <c r="Y4827">
        <v>0</v>
      </c>
      <c r="Z4827">
        <v>0</v>
      </c>
      <c r="AA4827">
        <v>0</v>
      </c>
      <c r="AB4827">
        <v>0</v>
      </c>
      <c r="AC4827">
        <v>0</v>
      </c>
      <c r="AD4827">
        <v>0</v>
      </c>
      <c r="AE4827">
        <v>0</v>
      </c>
      <c r="AF4827">
        <v>0</v>
      </c>
    </row>
    <row r="4828" spans="1:32">
      <c r="A4828" t="s">
        <v>10431</v>
      </c>
      <c r="B4828" t="s">
        <v>19</v>
      </c>
      <c r="C4828">
        <v>0</v>
      </c>
      <c r="D4828">
        <v>0</v>
      </c>
      <c r="E4828">
        <v>0</v>
      </c>
      <c r="F4828">
        <v>0</v>
      </c>
      <c r="G4828">
        <v>0</v>
      </c>
      <c r="H4828">
        <v>0</v>
      </c>
      <c r="I4828">
        <v>0</v>
      </c>
      <c r="J4828">
        <v>0</v>
      </c>
      <c r="K4828">
        <v>0</v>
      </c>
      <c r="L4828">
        <v>0</v>
      </c>
      <c r="M4828">
        <v>0</v>
      </c>
      <c r="N4828">
        <v>0</v>
      </c>
      <c r="O4828">
        <v>0</v>
      </c>
      <c r="P4828">
        <v>0</v>
      </c>
      <c r="Q4828">
        <v>0</v>
      </c>
      <c r="R4828">
        <v>0</v>
      </c>
      <c r="S4828">
        <v>0</v>
      </c>
      <c r="T4828">
        <v>0</v>
      </c>
      <c r="U4828">
        <v>0</v>
      </c>
      <c r="V4828">
        <v>0</v>
      </c>
      <c r="W4828">
        <v>0</v>
      </c>
      <c r="X4828">
        <v>0</v>
      </c>
      <c r="Y4828">
        <v>0</v>
      </c>
      <c r="Z4828">
        <v>0</v>
      </c>
      <c r="AA4828">
        <v>0</v>
      </c>
      <c r="AB4828">
        <v>0</v>
      </c>
      <c r="AC4828">
        <v>0</v>
      </c>
      <c r="AD4828">
        <v>0</v>
      </c>
      <c r="AE4828">
        <v>0</v>
      </c>
      <c r="AF4828">
        <v>0</v>
      </c>
    </row>
    <row r="4829" spans="1:32">
      <c r="A4829" t="s">
        <v>10432</v>
      </c>
      <c r="B4829" t="s">
        <v>19</v>
      </c>
      <c r="C4829" s="2">
        <v>34181100</v>
      </c>
      <c r="D4829" s="2">
        <v>33755000</v>
      </c>
      <c r="E4829" s="2">
        <v>34282600</v>
      </c>
      <c r="F4829" s="2">
        <v>34627500</v>
      </c>
      <c r="G4829" s="2">
        <v>34947100</v>
      </c>
      <c r="H4829" s="2">
        <v>35398600</v>
      </c>
      <c r="I4829" s="2">
        <v>35895800</v>
      </c>
      <c r="J4829" s="2">
        <v>36403100</v>
      </c>
      <c r="K4829" s="2">
        <v>36839300</v>
      </c>
      <c r="L4829" s="2">
        <v>37270500</v>
      </c>
      <c r="M4829" s="2">
        <v>37752400</v>
      </c>
      <c r="N4829" s="2">
        <v>38173500</v>
      </c>
      <c r="O4829" s="2">
        <v>38518500</v>
      </c>
      <c r="P4829" s="2">
        <v>38883700</v>
      </c>
      <c r="Q4829" s="2">
        <v>39284500</v>
      </c>
      <c r="R4829" s="2">
        <v>39710600</v>
      </c>
      <c r="S4829" s="2">
        <v>40126600</v>
      </c>
      <c r="T4829" s="2">
        <v>40547600</v>
      </c>
      <c r="U4829" s="2">
        <v>40978800</v>
      </c>
      <c r="V4829" s="2">
        <v>41415100</v>
      </c>
      <c r="W4829" s="2">
        <v>41836100</v>
      </c>
      <c r="X4829" s="2">
        <v>42282500</v>
      </c>
      <c r="Y4829" s="2">
        <v>42718800</v>
      </c>
      <c r="Z4829" s="2">
        <v>43144900</v>
      </c>
      <c r="AA4829" s="2">
        <v>43571100</v>
      </c>
      <c r="AB4829" s="2">
        <v>43976900</v>
      </c>
      <c r="AC4829" s="2">
        <v>44392900</v>
      </c>
      <c r="AD4829" s="2">
        <v>44808800</v>
      </c>
      <c r="AE4829" s="2">
        <v>45229900</v>
      </c>
      <c r="AF4829" s="2">
        <v>45650900</v>
      </c>
    </row>
    <row r="4830" spans="1:32">
      <c r="A4830" t="s">
        <v>10433</v>
      </c>
      <c r="B4830" t="s">
        <v>19</v>
      </c>
      <c r="C4830">
        <v>0</v>
      </c>
      <c r="D4830">
        <v>0</v>
      </c>
      <c r="E4830">
        <v>0</v>
      </c>
      <c r="F4830">
        <v>0</v>
      </c>
      <c r="G4830">
        <v>0</v>
      </c>
      <c r="H4830">
        <v>0</v>
      </c>
      <c r="I4830">
        <v>0</v>
      </c>
      <c r="J4830">
        <v>0</v>
      </c>
      <c r="K4830">
        <v>0</v>
      </c>
      <c r="L4830">
        <v>0</v>
      </c>
      <c r="M4830">
        <v>0</v>
      </c>
      <c r="N4830">
        <v>0</v>
      </c>
      <c r="O4830">
        <v>0</v>
      </c>
      <c r="P4830">
        <v>0</v>
      </c>
      <c r="Q4830">
        <v>0</v>
      </c>
      <c r="R4830">
        <v>0</v>
      </c>
      <c r="S4830">
        <v>0</v>
      </c>
      <c r="T4830">
        <v>0</v>
      </c>
      <c r="U4830">
        <v>0</v>
      </c>
      <c r="V4830">
        <v>0</v>
      </c>
      <c r="W4830">
        <v>0</v>
      </c>
      <c r="X4830">
        <v>0</v>
      </c>
      <c r="Y4830">
        <v>0</v>
      </c>
      <c r="Z4830">
        <v>0</v>
      </c>
      <c r="AA4830">
        <v>0</v>
      </c>
      <c r="AB4830">
        <v>0</v>
      </c>
      <c r="AC4830">
        <v>0</v>
      </c>
      <c r="AD4830">
        <v>0</v>
      </c>
      <c r="AE4830">
        <v>0</v>
      </c>
      <c r="AF4830">
        <v>0</v>
      </c>
    </row>
    <row r="4831" spans="1:32">
      <c r="A4831" t="s">
        <v>10434</v>
      </c>
      <c r="B4831" t="s">
        <v>19</v>
      </c>
      <c r="C4831">
        <v>0</v>
      </c>
      <c r="D4831">
        <v>0</v>
      </c>
      <c r="E4831">
        <v>0</v>
      </c>
      <c r="F4831">
        <v>0</v>
      </c>
      <c r="G4831">
        <v>0</v>
      </c>
      <c r="H4831">
        <v>0</v>
      </c>
      <c r="I4831">
        <v>0</v>
      </c>
      <c r="J4831">
        <v>0</v>
      </c>
      <c r="K4831">
        <v>0</v>
      </c>
      <c r="L4831">
        <v>0</v>
      </c>
      <c r="M4831">
        <v>0</v>
      </c>
      <c r="N4831">
        <v>0</v>
      </c>
      <c r="O4831">
        <v>0</v>
      </c>
      <c r="P4831">
        <v>0</v>
      </c>
      <c r="Q4831">
        <v>0</v>
      </c>
      <c r="R4831">
        <v>0</v>
      </c>
      <c r="S4831">
        <v>0</v>
      </c>
      <c r="T4831">
        <v>0</v>
      </c>
      <c r="U4831">
        <v>0</v>
      </c>
      <c r="V4831">
        <v>0</v>
      </c>
      <c r="W4831">
        <v>0</v>
      </c>
      <c r="X4831">
        <v>0</v>
      </c>
      <c r="Y4831">
        <v>0</v>
      </c>
      <c r="Z4831">
        <v>0</v>
      </c>
      <c r="AA4831">
        <v>0</v>
      </c>
      <c r="AB4831">
        <v>0</v>
      </c>
      <c r="AC4831">
        <v>0</v>
      </c>
      <c r="AD4831">
        <v>0</v>
      </c>
      <c r="AE4831">
        <v>0</v>
      </c>
      <c r="AF4831">
        <v>0</v>
      </c>
    </row>
    <row r="4832" spans="1:32">
      <c r="A4832" t="s">
        <v>10435</v>
      </c>
      <c r="B4832" t="s">
        <v>19</v>
      </c>
      <c r="C4832">
        <v>0</v>
      </c>
      <c r="D4832">
        <v>0</v>
      </c>
      <c r="E4832">
        <v>0</v>
      </c>
      <c r="F4832">
        <v>0</v>
      </c>
      <c r="G4832">
        <v>0</v>
      </c>
      <c r="H4832">
        <v>0</v>
      </c>
      <c r="I4832">
        <v>0</v>
      </c>
      <c r="J4832">
        <v>0</v>
      </c>
      <c r="K4832">
        <v>0</v>
      </c>
      <c r="L4832">
        <v>0</v>
      </c>
      <c r="M4832">
        <v>0</v>
      </c>
      <c r="N4832">
        <v>0</v>
      </c>
      <c r="O4832">
        <v>0</v>
      </c>
      <c r="P4832">
        <v>0</v>
      </c>
      <c r="Q4832">
        <v>0</v>
      </c>
      <c r="R4832">
        <v>0</v>
      </c>
      <c r="S4832">
        <v>0</v>
      </c>
      <c r="T4832">
        <v>0</v>
      </c>
      <c r="U4832">
        <v>0</v>
      </c>
      <c r="V4832">
        <v>0</v>
      </c>
      <c r="W4832">
        <v>0</v>
      </c>
      <c r="X4832">
        <v>0</v>
      </c>
      <c r="Y4832">
        <v>0</v>
      </c>
      <c r="Z4832">
        <v>0</v>
      </c>
      <c r="AA4832">
        <v>0</v>
      </c>
      <c r="AB4832">
        <v>0</v>
      </c>
      <c r="AC4832">
        <v>0</v>
      </c>
      <c r="AD4832">
        <v>0</v>
      </c>
      <c r="AE4832">
        <v>0</v>
      </c>
      <c r="AF4832">
        <v>0</v>
      </c>
    </row>
    <row r="4833" spans="1:32">
      <c r="A4833" t="s">
        <v>10436</v>
      </c>
      <c r="B4833" t="s">
        <v>19</v>
      </c>
      <c r="C4833">
        <v>0</v>
      </c>
      <c r="D4833">
        <v>0</v>
      </c>
      <c r="E4833">
        <v>0</v>
      </c>
      <c r="F4833">
        <v>0</v>
      </c>
      <c r="G4833">
        <v>0</v>
      </c>
      <c r="H4833">
        <v>0</v>
      </c>
      <c r="I4833">
        <v>0</v>
      </c>
      <c r="J4833">
        <v>0</v>
      </c>
      <c r="K4833">
        <v>0</v>
      </c>
      <c r="L4833">
        <v>0</v>
      </c>
      <c r="M4833">
        <v>0</v>
      </c>
      <c r="N4833">
        <v>0</v>
      </c>
      <c r="O4833">
        <v>0</v>
      </c>
      <c r="P4833">
        <v>0</v>
      </c>
      <c r="Q4833">
        <v>0</v>
      </c>
      <c r="R4833">
        <v>0</v>
      </c>
      <c r="S4833">
        <v>0</v>
      </c>
      <c r="T4833">
        <v>0</v>
      </c>
      <c r="U4833">
        <v>0</v>
      </c>
      <c r="V4833">
        <v>0</v>
      </c>
      <c r="W4833">
        <v>0</v>
      </c>
      <c r="X4833">
        <v>0</v>
      </c>
      <c r="Y4833">
        <v>0</v>
      </c>
      <c r="Z4833">
        <v>0</v>
      </c>
      <c r="AA4833">
        <v>0</v>
      </c>
      <c r="AB4833">
        <v>0</v>
      </c>
      <c r="AC4833">
        <v>0</v>
      </c>
      <c r="AD4833">
        <v>0</v>
      </c>
      <c r="AE4833">
        <v>0</v>
      </c>
      <c r="AF4833">
        <v>0</v>
      </c>
    </row>
    <row r="4834" spans="1:32">
      <c r="A4834" t="s">
        <v>10437</v>
      </c>
      <c r="B4834" t="s">
        <v>19</v>
      </c>
      <c r="C4834">
        <v>0</v>
      </c>
      <c r="D4834">
        <v>0</v>
      </c>
      <c r="E4834">
        <v>0</v>
      </c>
      <c r="F4834">
        <v>0</v>
      </c>
      <c r="G4834">
        <v>0</v>
      </c>
      <c r="H4834">
        <v>0</v>
      </c>
      <c r="I4834">
        <v>0</v>
      </c>
      <c r="J4834">
        <v>0</v>
      </c>
      <c r="K4834">
        <v>0</v>
      </c>
      <c r="L4834">
        <v>0</v>
      </c>
      <c r="M4834">
        <v>0</v>
      </c>
      <c r="N4834">
        <v>0</v>
      </c>
      <c r="O4834">
        <v>0</v>
      </c>
      <c r="P4834">
        <v>0</v>
      </c>
      <c r="Q4834">
        <v>0</v>
      </c>
      <c r="R4834">
        <v>0</v>
      </c>
      <c r="S4834">
        <v>0</v>
      </c>
      <c r="T4834">
        <v>0</v>
      </c>
      <c r="U4834">
        <v>0</v>
      </c>
      <c r="V4834">
        <v>0</v>
      </c>
      <c r="W4834">
        <v>0</v>
      </c>
      <c r="X4834">
        <v>0</v>
      </c>
      <c r="Y4834">
        <v>0</v>
      </c>
      <c r="Z4834">
        <v>0</v>
      </c>
      <c r="AA4834">
        <v>0</v>
      </c>
      <c r="AB4834">
        <v>0</v>
      </c>
      <c r="AC4834">
        <v>0</v>
      </c>
      <c r="AD4834">
        <v>0</v>
      </c>
      <c r="AE4834">
        <v>0</v>
      </c>
      <c r="AF4834">
        <v>0</v>
      </c>
    </row>
    <row r="4835" spans="1:32">
      <c r="A4835" t="s">
        <v>10438</v>
      </c>
      <c r="B4835" t="s">
        <v>19</v>
      </c>
      <c r="C4835">
        <v>0</v>
      </c>
      <c r="D4835">
        <v>0</v>
      </c>
      <c r="E4835">
        <v>0</v>
      </c>
      <c r="F4835">
        <v>0</v>
      </c>
      <c r="G4835">
        <v>0</v>
      </c>
      <c r="H4835">
        <v>0</v>
      </c>
      <c r="I4835">
        <v>0</v>
      </c>
      <c r="J4835">
        <v>0</v>
      </c>
      <c r="K4835">
        <v>0</v>
      </c>
      <c r="L4835">
        <v>0</v>
      </c>
      <c r="M4835">
        <v>0</v>
      </c>
      <c r="N4835">
        <v>0</v>
      </c>
      <c r="O4835">
        <v>0</v>
      </c>
      <c r="P4835">
        <v>0</v>
      </c>
      <c r="Q4835">
        <v>0</v>
      </c>
      <c r="R4835">
        <v>0</v>
      </c>
      <c r="S4835">
        <v>0</v>
      </c>
      <c r="T4835">
        <v>0</v>
      </c>
      <c r="U4835">
        <v>0</v>
      </c>
      <c r="V4835">
        <v>0</v>
      </c>
      <c r="W4835">
        <v>0</v>
      </c>
      <c r="X4835">
        <v>0</v>
      </c>
      <c r="Y4835">
        <v>0</v>
      </c>
      <c r="Z4835">
        <v>0</v>
      </c>
      <c r="AA4835">
        <v>0</v>
      </c>
      <c r="AB4835">
        <v>0</v>
      </c>
      <c r="AC4835">
        <v>0</v>
      </c>
      <c r="AD4835">
        <v>0</v>
      </c>
      <c r="AE4835">
        <v>0</v>
      </c>
      <c r="AF4835">
        <v>0</v>
      </c>
    </row>
    <row r="4836" spans="1:32">
      <c r="A4836" t="s">
        <v>10439</v>
      </c>
      <c r="B4836" t="s">
        <v>19</v>
      </c>
      <c r="C4836">
        <v>0</v>
      </c>
      <c r="D4836">
        <v>0</v>
      </c>
      <c r="E4836">
        <v>0</v>
      </c>
      <c r="F4836">
        <v>0</v>
      </c>
      <c r="G4836">
        <v>0</v>
      </c>
      <c r="H4836">
        <v>0</v>
      </c>
      <c r="I4836">
        <v>0</v>
      </c>
      <c r="J4836">
        <v>0</v>
      </c>
      <c r="K4836">
        <v>0</v>
      </c>
      <c r="L4836">
        <v>0</v>
      </c>
      <c r="M4836">
        <v>0</v>
      </c>
      <c r="N4836">
        <v>0</v>
      </c>
      <c r="O4836">
        <v>0</v>
      </c>
      <c r="P4836">
        <v>0</v>
      </c>
      <c r="Q4836">
        <v>0</v>
      </c>
      <c r="R4836">
        <v>0</v>
      </c>
      <c r="S4836">
        <v>0</v>
      </c>
      <c r="T4836">
        <v>0</v>
      </c>
      <c r="U4836">
        <v>0</v>
      </c>
      <c r="V4836">
        <v>0</v>
      </c>
      <c r="W4836">
        <v>0</v>
      </c>
      <c r="X4836">
        <v>0</v>
      </c>
      <c r="Y4836">
        <v>0</v>
      </c>
      <c r="Z4836">
        <v>0</v>
      </c>
      <c r="AA4836">
        <v>0</v>
      </c>
      <c r="AB4836">
        <v>0</v>
      </c>
      <c r="AC4836">
        <v>0</v>
      </c>
      <c r="AD4836">
        <v>0</v>
      </c>
      <c r="AE4836">
        <v>0</v>
      </c>
      <c r="AF4836">
        <v>0</v>
      </c>
    </row>
    <row r="4837" spans="1:32">
      <c r="A4837" t="s">
        <v>10440</v>
      </c>
      <c r="B4837" t="s">
        <v>19</v>
      </c>
      <c r="C4837">
        <v>0</v>
      </c>
      <c r="D4837">
        <v>0</v>
      </c>
      <c r="E4837">
        <v>0</v>
      </c>
      <c r="F4837">
        <v>0</v>
      </c>
      <c r="G4837">
        <v>0</v>
      </c>
      <c r="H4837">
        <v>0</v>
      </c>
      <c r="I4837">
        <v>0</v>
      </c>
      <c r="J4837">
        <v>0</v>
      </c>
      <c r="K4837">
        <v>0</v>
      </c>
      <c r="L4837">
        <v>0</v>
      </c>
      <c r="M4837">
        <v>0</v>
      </c>
      <c r="N4837">
        <v>0</v>
      </c>
      <c r="O4837">
        <v>0</v>
      </c>
      <c r="P4837">
        <v>0</v>
      </c>
      <c r="Q4837">
        <v>0</v>
      </c>
      <c r="R4837">
        <v>0</v>
      </c>
      <c r="S4837">
        <v>0</v>
      </c>
      <c r="T4837">
        <v>0</v>
      </c>
      <c r="U4837">
        <v>0</v>
      </c>
      <c r="V4837">
        <v>0</v>
      </c>
      <c r="W4837">
        <v>0</v>
      </c>
      <c r="X4837">
        <v>0</v>
      </c>
      <c r="Y4837">
        <v>0</v>
      </c>
      <c r="Z4837">
        <v>0</v>
      </c>
      <c r="AA4837">
        <v>0</v>
      </c>
      <c r="AB4837">
        <v>0</v>
      </c>
      <c r="AC4837">
        <v>0</v>
      </c>
      <c r="AD4837">
        <v>0</v>
      </c>
      <c r="AE4837">
        <v>0</v>
      </c>
      <c r="AF4837">
        <v>0</v>
      </c>
    </row>
    <row r="4838" spans="1:32">
      <c r="A4838" t="s">
        <v>10441</v>
      </c>
      <c r="B4838" t="s">
        <v>19</v>
      </c>
      <c r="C4838">
        <v>0</v>
      </c>
      <c r="D4838">
        <v>0</v>
      </c>
      <c r="E4838">
        <v>0</v>
      </c>
      <c r="F4838">
        <v>0</v>
      </c>
      <c r="G4838">
        <v>0</v>
      </c>
      <c r="H4838">
        <v>0</v>
      </c>
      <c r="I4838">
        <v>0</v>
      </c>
      <c r="J4838">
        <v>0</v>
      </c>
      <c r="K4838">
        <v>0</v>
      </c>
      <c r="L4838">
        <v>0</v>
      </c>
      <c r="M4838">
        <v>0</v>
      </c>
      <c r="N4838">
        <v>0</v>
      </c>
      <c r="O4838">
        <v>0</v>
      </c>
      <c r="P4838">
        <v>0</v>
      </c>
      <c r="Q4838">
        <v>0</v>
      </c>
      <c r="R4838">
        <v>0</v>
      </c>
      <c r="S4838">
        <v>0</v>
      </c>
      <c r="T4838">
        <v>0</v>
      </c>
      <c r="U4838">
        <v>0</v>
      </c>
      <c r="V4838">
        <v>0</v>
      </c>
      <c r="W4838">
        <v>0</v>
      </c>
      <c r="X4838">
        <v>0</v>
      </c>
      <c r="Y4838">
        <v>0</v>
      </c>
      <c r="Z4838">
        <v>0</v>
      </c>
      <c r="AA4838">
        <v>0</v>
      </c>
      <c r="AB4838">
        <v>0</v>
      </c>
      <c r="AC4838">
        <v>0</v>
      </c>
      <c r="AD4838">
        <v>0</v>
      </c>
      <c r="AE4838">
        <v>0</v>
      </c>
      <c r="AF4838">
        <v>0</v>
      </c>
    </row>
    <row r="4839" spans="1:32">
      <c r="A4839" t="s">
        <v>10442</v>
      </c>
      <c r="B4839" t="s">
        <v>19</v>
      </c>
      <c r="C4839">
        <v>0</v>
      </c>
      <c r="D4839">
        <v>0</v>
      </c>
      <c r="E4839">
        <v>0</v>
      </c>
      <c r="F4839">
        <v>0</v>
      </c>
      <c r="G4839">
        <v>0</v>
      </c>
      <c r="H4839">
        <v>0</v>
      </c>
      <c r="I4839">
        <v>0</v>
      </c>
      <c r="J4839">
        <v>0</v>
      </c>
      <c r="K4839">
        <v>0</v>
      </c>
      <c r="L4839">
        <v>0</v>
      </c>
      <c r="M4839">
        <v>0</v>
      </c>
      <c r="N4839">
        <v>0</v>
      </c>
      <c r="O4839">
        <v>0</v>
      </c>
      <c r="P4839">
        <v>0</v>
      </c>
      <c r="Q4839">
        <v>0</v>
      </c>
      <c r="R4839">
        <v>0</v>
      </c>
      <c r="S4839">
        <v>0</v>
      </c>
      <c r="T4839">
        <v>0</v>
      </c>
      <c r="U4839">
        <v>0</v>
      </c>
      <c r="V4839">
        <v>0</v>
      </c>
      <c r="W4839">
        <v>0</v>
      </c>
      <c r="X4839">
        <v>0</v>
      </c>
      <c r="Y4839">
        <v>0</v>
      </c>
      <c r="Z4839">
        <v>0</v>
      </c>
      <c r="AA4839">
        <v>0</v>
      </c>
      <c r="AB4839">
        <v>0</v>
      </c>
      <c r="AC4839">
        <v>0</v>
      </c>
      <c r="AD4839">
        <v>0</v>
      </c>
      <c r="AE4839">
        <v>0</v>
      </c>
      <c r="AF4839">
        <v>0</v>
      </c>
    </row>
    <row r="4840" spans="1:32">
      <c r="A4840" t="s">
        <v>10443</v>
      </c>
      <c r="B4840" t="s">
        <v>19</v>
      </c>
      <c r="C4840">
        <v>0</v>
      </c>
      <c r="D4840">
        <v>0</v>
      </c>
      <c r="E4840">
        <v>0</v>
      </c>
      <c r="F4840">
        <v>0</v>
      </c>
      <c r="G4840">
        <v>0</v>
      </c>
      <c r="H4840">
        <v>0</v>
      </c>
      <c r="I4840">
        <v>0</v>
      </c>
      <c r="J4840">
        <v>0</v>
      </c>
      <c r="K4840">
        <v>0</v>
      </c>
      <c r="L4840">
        <v>0</v>
      </c>
      <c r="M4840">
        <v>0</v>
      </c>
      <c r="N4840">
        <v>0</v>
      </c>
      <c r="O4840">
        <v>0</v>
      </c>
      <c r="P4840">
        <v>0</v>
      </c>
      <c r="Q4840">
        <v>0</v>
      </c>
      <c r="R4840">
        <v>0</v>
      </c>
      <c r="S4840">
        <v>0</v>
      </c>
      <c r="T4840">
        <v>0</v>
      </c>
      <c r="U4840">
        <v>0</v>
      </c>
      <c r="V4840">
        <v>0</v>
      </c>
      <c r="W4840">
        <v>0</v>
      </c>
      <c r="X4840">
        <v>0</v>
      </c>
      <c r="Y4840">
        <v>0</v>
      </c>
      <c r="Z4840">
        <v>0</v>
      </c>
      <c r="AA4840">
        <v>0</v>
      </c>
      <c r="AB4840">
        <v>0</v>
      </c>
      <c r="AC4840">
        <v>0</v>
      </c>
      <c r="AD4840">
        <v>0</v>
      </c>
      <c r="AE4840">
        <v>0</v>
      </c>
      <c r="AF4840">
        <v>0</v>
      </c>
    </row>
    <row r="4841" spans="1:32">
      <c r="A4841" t="s">
        <v>10444</v>
      </c>
      <c r="B4841" t="s">
        <v>19</v>
      </c>
      <c r="C4841">
        <v>0</v>
      </c>
      <c r="D4841">
        <v>0</v>
      </c>
      <c r="E4841">
        <v>0</v>
      </c>
      <c r="F4841">
        <v>0</v>
      </c>
      <c r="G4841">
        <v>0</v>
      </c>
      <c r="H4841">
        <v>0</v>
      </c>
      <c r="I4841">
        <v>0</v>
      </c>
      <c r="J4841">
        <v>0</v>
      </c>
      <c r="K4841">
        <v>0</v>
      </c>
      <c r="L4841">
        <v>0</v>
      </c>
      <c r="M4841">
        <v>0</v>
      </c>
      <c r="N4841">
        <v>0</v>
      </c>
      <c r="O4841">
        <v>0</v>
      </c>
      <c r="P4841">
        <v>0</v>
      </c>
      <c r="Q4841">
        <v>0</v>
      </c>
      <c r="R4841">
        <v>0</v>
      </c>
      <c r="S4841">
        <v>0</v>
      </c>
      <c r="T4841">
        <v>0</v>
      </c>
      <c r="U4841">
        <v>0</v>
      </c>
      <c r="V4841">
        <v>0</v>
      </c>
      <c r="W4841">
        <v>0</v>
      </c>
      <c r="X4841">
        <v>0</v>
      </c>
      <c r="Y4841">
        <v>0</v>
      </c>
      <c r="Z4841">
        <v>0</v>
      </c>
      <c r="AA4841">
        <v>0</v>
      </c>
      <c r="AB4841">
        <v>0</v>
      </c>
      <c r="AC4841">
        <v>0</v>
      </c>
      <c r="AD4841">
        <v>0</v>
      </c>
      <c r="AE4841">
        <v>0</v>
      </c>
      <c r="AF4841">
        <v>0</v>
      </c>
    </row>
    <row r="4842" spans="1:32">
      <c r="A4842" t="s">
        <v>10445</v>
      </c>
      <c r="B4842" t="s">
        <v>19</v>
      </c>
      <c r="C4842">
        <v>0</v>
      </c>
      <c r="D4842">
        <v>0</v>
      </c>
      <c r="E4842">
        <v>0</v>
      </c>
      <c r="F4842">
        <v>0</v>
      </c>
      <c r="G4842">
        <v>0</v>
      </c>
      <c r="H4842">
        <v>0</v>
      </c>
      <c r="I4842">
        <v>0</v>
      </c>
      <c r="J4842">
        <v>0</v>
      </c>
      <c r="K4842">
        <v>0</v>
      </c>
      <c r="L4842">
        <v>0</v>
      </c>
      <c r="M4842">
        <v>0</v>
      </c>
      <c r="N4842">
        <v>0</v>
      </c>
      <c r="O4842">
        <v>0</v>
      </c>
      <c r="P4842">
        <v>0</v>
      </c>
      <c r="Q4842">
        <v>0</v>
      </c>
      <c r="R4842">
        <v>0</v>
      </c>
      <c r="S4842">
        <v>0</v>
      </c>
      <c r="T4842">
        <v>0</v>
      </c>
      <c r="U4842">
        <v>0</v>
      </c>
      <c r="V4842">
        <v>0</v>
      </c>
      <c r="W4842">
        <v>0</v>
      </c>
      <c r="X4842">
        <v>0</v>
      </c>
      <c r="Y4842">
        <v>0</v>
      </c>
      <c r="Z4842">
        <v>0</v>
      </c>
      <c r="AA4842">
        <v>0</v>
      </c>
      <c r="AB4842">
        <v>0</v>
      </c>
      <c r="AC4842">
        <v>0</v>
      </c>
      <c r="AD4842">
        <v>0</v>
      </c>
      <c r="AE4842">
        <v>0</v>
      </c>
      <c r="AF4842">
        <v>0</v>
      </c>
    </row>
    <row r="4843" spans="1:32">
      <c r="A4843" t="s">
        <v>10446</v>
      </c>
      <c r="B4843" t="s">
        <v>19</v>
      </c>
      <c r="C4843">
        <v>0</v>
      </c>
      <c r="D4843">
        <v>0</v>
      </c>
      <c r="E4843">
        <v>0</v>
      </c>
      <c r="F4843">
        <v>0</v>
      </c>
      <c r="G4843">
        <v>0</v>
      </c>
      <c r="H4843">
        <v>0</v>
      </c>
      <c r="I4843">
        <v>0</v>
      </c>
      <c r="J4843">
        <v>0</v>
      </c>
      <c r="K4843">
        <v>0</v>
      </c>
      <c r="L4843">
        <v>0</v>
      </c>
      <c r="M4843">
        <v>0</v>
      </c>
      <c r="N4843">
        <v>0</v>
      </c>
      <c r="O4843">
        <v>0</v>
      </c>
      <c r="P4843">
        <v>0</v>
      </c>
      <c r="Q4843">
        <v>0</v>
      </c>
      <c r="R4843">
        <v>0</v>
      </c>
      <c r="S4843">
        <v>0</v>
      </c>
      <c r="T4843">
        <v>0</v>
      </c>
      <c r="U4843">
        <v>0</v>
      </c>
      <c r="V4843">
        <v>0</v>
      </c>
      <c r="W4843">
        <v>0</v>
      </c>
      <c r="X4843">
        <v>0</v>
      </c>
      <c r="Y4843">
        <v>0</v>
      </c>
      <c r="Z4843">
        <v>0</v>
      </c>
      <c r="AA4843">
        <v>0</v>
      </c>
      <c r="AB4843">
        <v>0</v>
      </c>
      <c r="AC4843">
        <v>0</v>
      </c>
      <c r="AD4843">
        <v>0</v>
      </c>
      <c r="AE4843">
        <v>0</v>
      </c>
      <c r="AF4843">
        <v>0</v>
      </c>
    </row>
    <row r="4844" spans="1:32">
      <c r="A4844" t="s">
        <v>10447</v>
      </c>
      <c r="B4844" t="s">
        <v>19</v>
      </c>
      <c r="C4844">
        <v>0</v>
      </c>
      <c r="D4844">
        <v>0</v>
      </c>
      <c r="E4844">
        <v>0</v>
      </c>
      <c r="F4844">
        <v>0</v>
      </c>
      <c r="G4844">
        <v>0</v>
      </c>
      <c r="H4844">
        <v>0</v>
      </c>
      <c r="I4844">
        <v>0</v>
      </c>
      <c r="J4844">
        <v>0</v>
      </c>
      <c r="K4844">
        <v>0</v>
      </c>
      <c r="L4844">
        <v>0</v>
      </c>
      <c r="M4844">
        <v>0</v>
      </c>
      <c r="N4844">
        <v>0</v>
      </c>
      <c r="O4844">
        <v>0</v>
      </c>
      <c r="P4844">
        <v>0</v>
      </c>
      <c r="Q4844">
        <v>0</v>
      </c>
      <c r="R4844">
        <v>0</v>
      </c>
      <c r="S4844">
        <v>0</v>
      </c>
      <c r="T4844">
        <v>0</v>
      </c>
      <c r="U4844">
        <v>0</v>
      </c>
      <c r="V4844">
        <v>0</v>
      </c>
      <c r="W4844">
        <v>0</v>
      </c>
      <c r="X4844">
        <v>0</v>
      </c>
      <c r="Y4844">
        <v>0</v>
      </c>
      <c r="Z4844">
        <v>0</v>
      </c>
      <c r="AA4844">
        <v>0</v>
      </c>
      <c r="AB4844">
        <v>0</v>
      </c>
      <c r="AC4844">
        <v>0</v>
      </c>
      <c r="AD4844">
        <v>0</v>
      </c>
      <c r="AE4844">
        <v>0</v>
      </c>
      <c r="AF4844">
        <v>0</v>
      </c>
    </row>
    <row r="4845" spans="1:32">
      <c r="A4845" t="s">
        <v>10448</v>
      </c>
      <c r="B4845" t="s">
        <v>19</v>
      </c>
      <c r="C4845">
        <v>0</v>
      </c>
      <c r="D4845">
        <v>0</v>
      </c>
      <c r="E4845">
        <v>0</v>
      </c>
      <c r="F4845">
        <v>0</v>
      </c>
      <c r="G4845">
        <v>0</v>
      </c>
      <c r="H4845">
        <v>0</v>
      </c>
      <c r="I4845">
        <v>0</v>
      </c>
      <c r="J4845">
        <v>0</v>
      </c>
      <c r="K4845">
        <v>0</v>
      </c>
      <c r="L4845">
        <v>0</v>
      </c>
      <c r="M4845">
        <v>0</v>
      </c>
      <c r="N4845">
        <v>0</v>
      </c>
      <c r="O4845">
        <v>0</v>
      </c>
      <c r="P4845">
        <v>0</v>
      </c>
      <c r="Q4845">
        <v>0</v>
      </c>
      <c r="R4845">
        <v>0</v>
      </c>
      <c r="S4845">
        <v>0</v>
      </c>
      <c r="T4845">
        <v>0</v>
      </c>
      <c r="U4845">
        <v>0</v>
      </c>
      <c r="V4845">
        <v>0</v>
      </c>
      <c r="W4845">
        <v>0</v>
      </c>
      <c r="X4845">
        <v>0</v>
      </c>
      <c r="Y4845">
        <v>0</v>
      </c>
      <c r="Z4845">
        <v>0</v>
      </c>
      <c r="AA4845">
        <v>0</v>
      </c>
      <c r="AB4845">
        <v>0</v>
      </c>
      <c r="AC4845">
        <v>0</v>
      </c>
      <c r="AD4845">
        <v>0</v>
      </c>
      <c r="AE4845">
        <v>0</v>
      </c>
      <c r="AF4845">
        <v>0</v>
      </c>
    </row>
    <row r="4846" spans="1:32">
      <c r="A4846" t="s">
        <v>10449</v>
      </c>
      <c r="B4846" t="s">
        <v>19</v>
      </c>
      <c r="C4846">
        <v>0</v>
      </c>
      <c r="D4846">
        <v>0</v>
      </c>
      <c r="E4846">
        <v>0</v>
      </c>
      <c r="F4846">
        <v>0</v>
      </c>
      <c r="G4846">
        <v>0</v>
      </c>
      <c r="H4846">
        <v>0</v>
      </c>
      <c r="I4846">
        <v>0</v>
      </c>
      <c r="J4846">
        <v>0</v>
      </c>
      <c r="K4846">
        <v>0</v>
      </c>
      <c r="L4846">
        <v>0</v>
      </c>
      <c r="M4846">
        <v>0</v>
      </c>
      <c r="N4846">
        <v>0</v>
      </c>
      <c r="O4846">
        <v>0</v>
      </c>
      <c r="P4846">
        <v>0</v>
      </c>
      <c r="Q4846">
        <v>0</v>
      </c>
      <c r="R4846">
        <v>0</v>
      </c>
      <c r="S4846">
        <v>0</v>
      </c>
      <c r="T4846">
        <v>0</v>
      </c>
      <c r="U4846">
        <v>0</v>
      </c>
      <c r="V4846">
        <v>0</v>
      </c>
      <c r="W4846">
        <v>0</v>
      </c>
      <c r="X4846">
        <v>0</v>
      </c>
      <c r="Y4846">
        <v>0</v>
      </c>
      <c r="Z4846">
        <v>0</v>
      </c>
      <c r="AA4846">
        <v>0</v>
      </c>
      <c r="AB4846">
        <v>0</v>
      </c>
      <c r="AC4846">
        <v>0</v>
      </c>
      <c r="AD4846">
        <v>0</v>
      </c>
      <c r="AE4846">
        <v>0</v>
      </c>
      <c r="AF4846">
        <v>0</v>
      </c>
    </row>
    <row r="4847" spans="1:32">
      <c r="A4847" t="s">
        <v>10450</v>
      </c>
      <c r="B4847" t="s">
        <v>19</v>
      </c>
      <c r="C4847">
        <v>0</v>
      </c>
      <c r="D4847">
        <v>0</v>
      </c>
      <c r="E4847">
        <v>0</v>
      </c>
      <c r="F4847">
        <v>0</v>
      </c>
      <c r="G4847">
        <v>0</v>
      </c>
      <c r="H4847">
        <v>0</v>
      </c>
      <c r="I4847">
        <v>0</v>
      </c>
      <c r="J4847">
        <v>0</v>
      </c>
      <c r="K4847">
        <v>0</v>
      </c>
      <c r="L4847">
        <v>0</v>
      </c>
      <c r="M4847">
        <v>0</v>
      </c>
      <c r="N4847">
        <v>0</v>
      </c>
      <c r="O4847">
        <v>0</v>
      </c>
      <c r="P4847">
        <v>0</v>
      </c>
      <c r="Q4847">
        <v>0</v>
      </c>
      <c r="R4847">
        <v>0</v>
      </c>
      <c r="S4847">
        <v>0</v>
      </c>
      <c r="T4847">
        <v>0</v>
      </c>
      <c r="U4847">
        <v>0</v>
      </c>
      <c r="V4847">
        <v>0</v>
      </c>
      <c r="W4847">
        <v>0</v>
      </c>
      <c r="X4847">
        <v>0</v>
      </c>
      <c r="Y4847">
        <v>0</v>
      </c>
      <c r="Z4847">
        <v>0</v>
      </c>
      <c r="AA4847">
        <v>0</v>
      </c>
      <c r="AB4847">
        <v>0</v>
      </c>
      <c r="AC4847">
        <v>0</v>
      </c>
      <c r="AD4847">
        <v>0</v>
      </c>
      <c r="AE4847">
        <v>0</v>
      </c>
      <c r="AF4847">
        <v>0</v>
      </c>
    </row>
    <row r="4848" spans="1:32">
      <c r="A4848" t="s">
        <v>10451</v>
      </c>
      <c r="B4848" t="s">
        <v>19</v>
      </c>
      <c r="C4848">
        <v>0</v>
      </c>
      <c r="D4848">
        <v>0</v>
      </c>
      <c r="E4848">
        <v>0</v>
      </c>
      <c r="F4848">
        <v>0</v>
      </c>
      <c r="G4848">
        <v>0</v>
      </c>
      <c r="H4848">
        <v>0</v>
      </c>
      <c r="I4848">
        <v>0</v>
      </c>
      <c r="J4848">
        <v>0</v>
      </c>
      <c r="K4848">
        <v>0</v>
      </c>
      <c r="L4848">
        <v>0</v>
      </c>
      <c r="M4848">
        <v>0</v>
      </c>
      <c r="N4848">
        <v>0</v>
      </c>
      <c r="O4848">
        <v>0</v>
      </c>
      <c r="P4848">
        <v>0</v>
      </c>
      <c r="Q4848">
        <v>0</v>
      </c>
      <c r="R4848">
        <v>0</v>
      </c>
      <c r="S4848">
        <v>0</v>
      </c>
      <c r="T4848">
        <v>0</v>
      </c>
      <c r="U4848">
        <v>0</v>
      </c>
      <c r="V4848">
        <v>0</v>
      </c>
      <c r="W4848">
        <v>0</v>
      </c>
      <c r="X4848">
        <v>0</v>
      </c>
      <c r="Y4848">
        <v>0</v>
      </c>
      <c r="Z4848">
        <v>0</v>
      </c>
      <c r="AA4848">
        <v>0</v>
      </c>
      <c r="AB4848">
        <v>0</v>
      </c>
      <c r="AC4848">
        <v>0</v>
      </c>
      <c r="AD4848">
        <v>0</v>
      </c>
      <c r="AE4848">
        <v>0</v>
      </c>
      <c r="AF4848">
        <v>0</v>
      </c>
    </row>
    <row r="4849" spans="1:32">
      <c r="A4849" t="s">
        <v>10452</v>
      </c>
      <c r="B4849" t="s">
        <v>19</v>
      </c>
      <c r="C4849">
        <v>0</v>
      </c>
      <c r="D4849">
        <v>0</v>
      </c>
      <c r="E4849">
        <v>0</v>
      </c>
      <c r="F4849">
        <v>0</v>
      </c>
      <c r="G4849">
        <v>0</v>
      </c>
      <c r="H4849">
        <v>0</v>
      </c>
      <c r="I4849">
        <v>0</v>
      </c>
      <c r="J4849">
        <v>0</v>
      </c>
      <c r="K4849">
        <v>0</v>
      </c>
      <c r="L4849">
        <v>0</v>
      </c>
      <c r="M4849">
        <v>0</v>
      </c>
      <c r="N4849">
        <v>0</v>
      </c>
      <c r="O4849">
        <v>0</v>
      </c>
      <c r="P4849">
        <v>0</v>
      </c>
      <c r="Q4849">
        <v>0</v>
      </c>
      <c r="R4849">
        <v>0</v>
      </c>
      <c r="S4849">
        <v>0</v>
      </c>
      <c r="T4849">
        <v>0</v>
      </c>
      <c r="U4849">
        <v>0</v>
      </c>
      <c r="V4849">
        <v>0</v>
      </c>
      <c r="W4849">
        <v>0</v>
      </c>
      <c r="X4849">
        <v>0</v>
      </c>
      <c r="Y4849">
        <v>0</v>
      </c>
      <c r="Z4849">
        <v>0</v>
      </c>
      <c r="AA4849">
        <v>0</v>
      </c>
      <c r="AB4849">
        <v>0</v>
      </c>
      <c r="AC4849">
        <v>0</v>
      </c>
      <c r="AD4849">
        <v>0</v>
      </c>
      <c r="AE4849">
        <v>0</v>
      </c>
      <c r="AF4849">
        <v>0</v>
      </c>
    </row>
    <row r="4850" spans="1:32">
      <c r="A4850" t="s">
        <v>10453</v>
      </c>
      <c r="B4850" t="s">
        <v>19</v>
      </c>
      <c r="C4850">
        <v>0</v>
      </c>
      <c r="D4850">
        <v>0</v>
      </c>
      <c r="E4850">
        <v>0</v>
      </c>
      <c r="F4850">
        <v>0</v>
      </c>
      <c r="G4850">
        <v>0</v>
      </c>
      <c r="H4850">
        <v>0</v>
      </c>
      <c r="I4850">
        <v>0</v>
      </c>
      <c r="J4850">
        <v>0</v>
      </c>
      <c r="K4850">
        <v>0</v>
      </c>
      <c r="L4850">
        <v>0</v>
      </c>
      <c r="M4850">
        <v>0</v>
      </c>
      <c r="N4850">
        <v>0</v>
      </c>
      <c r="O4850">
        <v>0</v>
      </c>
      <c r="P4850">
        <v>0</v>
      </c>
      <c r="Q4850">
        <v>0</v>
      </c>
      <c r="R4850">
        <v>0</v>
      </c>
      <c r="S4850">
        <v>0</v>
      </c>
      <c r="T4850">
        <v>0</v>
      </c>
      <c r="U4850">
        <v>0</v>
      </c>
      <c r="V4850">
        <v>0</v>
      </c>
      <c r="W4850">
        <v>0</v>
      </c>
      <c r="X4850">
        <v>0</v>
      </c>
      <c r="Y4850">
        <v>0</v>
      </c>
      <c r="Z4850">
        <v>0</v>
      </c>
      <c r="AA4850">
        <v>0</v>
      </c>
      <c r="AB4850">
        <v>0</v>
      </c>
      <c r="AC4850">
        <v>0</v>
      </c>
      <c r="AD4850">
        <v>0</v>
      </c>
      <c r="AE4850">
        <v>0</v>
      </c>
      <c r="AF4850">
        <v>0</v>
      </c>
    </row>
    <row r="4851" spans="1:32">
      <c r="A4851" t="s">
        <v>10454</v>
      </c>
      <c r="B4851" t="s">
        <v>19</v>
      </c>
      <c r="C4851">
        <v>0</v>
      </c>
      <c r="D4851">
        <v>0</v>
      </c>
      <c r="E4851">
        <v>0</v>
      </c>
      <c r="F4851">
        <v>0</v>
      </c>
      <c r="G4851">
        <v>0</v>
      </c>
      <c r="H4851">
        <v>0</v>
      </c>
      <c r="I4851">
        <v>0</v>
      </c>
      <c r="J4851">
        <v>0</v>
      </c>
      <c r="K4851">
        <v>0</v>
      </c>
      <c r="L4851">
        <v>0</v>
      </c>
      <c r="M4851">
        <v>0</v>
      </c>
      <c r="N4851">
        <v>0</v>
      </c>
      <c r="O4851">
        <v>0</v>
      </c>
      <c r="P4851">
        <v>0</v>
      </c>
      <c r="Q4851">
        <v>0</v>
      </c>
      <c r="R4851">
        <v>0</v>
      </c>
      <c r="S4851">
        <v>0</v>
      </c>
      <c r="T4851">
        <v>0</v>
      </c>
      <c r="U4851">
        <v>0</v>
      </c>
      <c r="V4851">
        <v>0</v>
      </c>
      <c r="W4851">
        <v>0</v>
      </c>
      <c r="X4851">
        <v>0</v>
      </c>
      <c r="Y4851">
        <v>0</v>
      </c>
      <c r="Z4851">
        <v>0</v>
      </c>
      <c r="AA4851">
        <v>0</v>
      </c>
      <c r="AB4851">
        <v>0</v>
      </c>
      <c r="AC4851">
        <v>0</v>
      </c>
      <c r="AD4851">
        <v>0</v>
      </c>
      <c r="AE4851">
        <v>0</v>
      </c>
      <c r="AF4851">
        <v>0</v>
      </c>
    </row>
    <row r="4852" spans="1:32">
      <c r="A4852" t="s">
        <v>10455</v>
      </c>
      <c r="B4852" t="s">
        <v>19</v>
      </c>
      <c r="C4852">
        <v>0</v>
      </c>
      <c r="D4852">
        <v>0</v>
      </c>
      <c r="E4852">
        <v>0</v>
      </c>
      <c r="F4852">
        <v>0</v>
      </c>
      <c r="G4852">
        <v>0</v>
      </c>
      <c r="H4852">
        <v>0</v>
      </c>
      <c r="I4852">
        <v>0</v>
      </c>
      <c r="J4852">
        <v>0</v>
      </c>
      <c r="K4852">
        <v>0</v>
      </c>
      <c r="L4852">
        <v>0</v>
      </c>
      <c r="M4852">
        <v>0</v>
      </c>
      <c r="N4852">
        <v>0</v>
      </c>
      <c r="O4852">
        <v>0</v>
      </c>
      <c r="P4852">
        <v>0</v>
      </c>
      <c r="Q4852">
        <v>0</v>
      </c>
      <c r="R4852">
        <v>0</v>
      </c>
      <c r="S4852">
        <v>0</v>
      </c>
      <c r="T4852">
        <v>0</v>
      </c>
      <c r="U4852">
        <v>0</v>
      </c>
      <c r="V4852">
        <v>0</v>
      </c>
      <c r="W4852">
        <v>0</v>
      </c>
      <c r="X4852">
        <v>0</v>
      </c>
      <c r="Y4852">
        <v>0</v>
      </c>
      <c r="Z4852">
        <v>0</v>
      </c>
      <c r="AA4852">
        <v>0</v>
      </c>
      <c r="AB4852">
        <v>0</v>
      </c>
      <c r="AC4852">
        <v>0</v>
      </c>
      <c r="AD4852">
        <v>0</v>
      </c>
      <c r="AE4852">
        <v>0</v>
      </c>
      <c r="AF4852">
        <v>0</v>
      </c>
    </row>
    <row r="4853" spans="1:32">
      <c r="A4853" t="s">
        <v>10456</v>
      </c>
      <c r="B4853" t="s">
        <v>19</v>
      </c>
      <c r="C4853">
        <v>0</v>
      </c>
      <c r="D4853">
        <v>0</v>
      </c>
      <c r="E4853">
        <v>0</v>
      </c>
      <c r="F4853">
        <v>0</v>
      </c>
      <c r="G4853">
        <v>0</v>
      </c>
      <c r="H4853">
        <v>0</v>
      </c>
      <c r="I4853">
        <v>0</v>
      </c>
      <c r="J4853">
        <v>0</v>
      </c>
      <c r="K4853">
        <v>0</v>
      </c>
      <c r="L4853">
        <v>0</v>
      </c>
      <c r="M4853">
        <v>0</v>
      </c>
      <c r="N4853">
        <v>0</v>
      </c>
      <c r="O4853">
        <v>0</v>
      </c>
      <c r="P4853">
        <v>0</v>
      </c>
      <c r="Q4853">
        <v>0</v>
      </c>
      <c r="R4853">
        <v>0</v>
      </c>
      <c r="S4853">
        <v>0</v>
      </c>
      <c r="T4853">
        <v>0</v>
      </c>
      <c r="U4853">
        <v>0</v>
      </c>
      <c r="V4853">
        <v>0</v>
      </c>
      <c r="W4853">
        <v>0</v>
      </c>
      <c r="X4853">
        <v>0</v>
      </c>
      <c r="Y4853">
        <v>0</v>
      </c>
      <c r="Z4853">
        <v>0</v>
      </c>
      <c r="AA4853">
        <v>0</v>
      </c>
      <c r="AB4853">
        <v>0</v>
      </c>
      <c r="AC4853">
        <v>0</v>
      </c>
      <c r="AD4853">
        <v>0</v>
      </c>
      <c r="AE4853">
        <v>0</v>
      </c>
      <c r="AF4853">
        <v>0</v>
      </c>
    </row>
    <row r="4854" spans="1:32">
      <c r="A4854" t="s">
        <v>10457</v>
      </c>
      <c r="B4854" t="s">
        <v>19</v>
      </c>
      <c r="C4854">
        <v>0</v>
      </c>
      <c r="D4854">
        <v>0</v>
      </c>
      <c r="E4854">
        <v>0</v>
      </c>
      <c r="F4854">
        <v>0</v>
      </c>
      <c r="G4854">
        <v>0</v>
      </c>
      <c r="H4854">
        <v>0</v>
      </c>
      <c r="I4854">
        <v>0</v>
      </c>
      <c r="J4854">
        <v>0</v>
      </c>
      <c r="K4854">
        <v>0</v>
      </c>
      <c r="L4854">
        <v>0</v>
      </c>
      <c r="M4854">
        <v>0</v>
      </c>
      <c r="N4854">
        <v>0</v>
      </c>
      <c r="O4854">
        <v>0</v>
      </c>
      <c r="P4854">
        <v>0</v>
      </c>
      <c r="Q4854">
        <v>0</v>
      </c>
      <c r="R4854">
        <v>0</v>
      </c>
      <c r="S4854">
        <v>0</v>
      </c>
      <c r="T4854">
        <v>0</v>
      </c>
      <c r="U4854">
        <v>0</v>
      </c>
      <c r="V4854">
        <v>0</v>
      </c>
      <c r="W4854">
        <v>0</v>
      </c>
      <c r="X4854">
        <v>0</v>
      </c>
      <c r="Y4854">
        <v>0</v>
      </c>
      <c r="Z4854">
        <v>0</v>
      </c>
      <c r="AA4854">
        <v>0</v>
      </c>
      <c r="AB4854">
        <v>0</v>
      </c>
      <c r="AC4854">
        <v>0</v>
      </c>
      <c r="AD4854">
        <v>0</v>
      </c>
      <c r="AE4854">
        <v>0</v>
      </c>
      <c r="AF4854">
        <v>0</v>
      </c>
    </row>
    <row r="4855" spans="1:32">
      <c r="A4855" t="s">
        <v>10458</v>
      </c>
      <c r="B4855" t="s">
        <v>19</v>
      </c>
      <c r="C4855">
        <v>0</v>
      </c>
      <c r="D4855">
        <v>0</v>
      </c>
      <c r="E4855">
        <v>0</v>
      </c>
      <c r="F4855">
        <v>0</v>
      </c>
      <c r="G4855">
        <v>0</v>
      </c>
      <c r="H4855">
        <v>0</v>
      </c>
      <c r="I4855">
        <v>0</v>
      </c>
      <c r="J4855">
        <v>0</v>
      </c>
      <c r="K4855">
        <v>0</v>
      </c>
      <c r="L4855">
        <v>0</v>
      </c>
      <c r="M4855">
        <v>0</v>
      </c>
      <c r="N4855">
        <v>0</v>
      </c>
      <c r="O4855">
        <v>0</v>
      </c>
      <c r="P4855">
        <v>0</v>
      </c>
      <c r="Q4855">
        <v>0</v>
      </c>
      <c r="R4855">
        <v>0</v>
      </c>
      <c r="S4855">
        <v>0</v>
      </c>
      <c r="T4855">
        <v>0</v>
      </c>
      <c r="U4855">
        <v>0</v>
      </c>
      <c r="V4855">
        <v>0</v>
      </c>
      <c r="W4855">
        <v>0</v>
      </c>
      <c r="X4855">
        <v>0</v>
      </c>
      <c r="Y4855">
        <v>0</v>
      </c>
      <c r="Z4855">
        <v>0</v>
      </c>
      <c r="AA4855">
        <v>0</v>
      </c>
      <c r="AB4855">
        <v>0</v>
      </c>
      <c r="AC4855">
        <v>0</v>
      </c>
      <c r="AD4855">
        <v>0</v>
      </c>
      <c r="AE4855">
        <v>0</v>
      </c>
      <c r="AF4855">
        <v>0</v>
      </c>
    </row>
    <row r="4856" spans="1:32">
      <c r="A4856" t="s">
        <v>10459</v>
      </c>
      <c r="B4856" t="s">
        <v>19</v>
      </c>
      <c r="C4856">
        <v>0</v>
      </c>
      <c r="D4856">
        <v>0</v>
      </c>
      <c r="E4856">
        <v>0</v>
      </c>
      <c r="F4856">
        <v>0</v>
      </c>
      <c r="G4856">
        <v>0</v>
      </c>
      <c r="H4856">
        <v>0</v>
      </c>
      <c r="I4856">
        <v>0</v>
      </c>
      <c r="J4856">
        <v>0</v>
      </c>
      <c r="K4856">
        <v>0</v>
      </c>
      <c r="L4856">
        <v>0</v>
      </c>
      <c r="M4856">
        <v>0</v>
      </c>
      <c r="N4856">
        <v>0</v>
      </c>
      <c r="O4856">
        <v>0</v>
      </c>
      <c r="P4856">
        <v>0</v>
      </c>
      <c r="Q4856">
        <v>0</v>
      </c>
      <c r="R4856">
        <v>0</v>
      </c>
      <c r="S4856">
        <v>0</v>
      </c>
      <c r="T4856">
        <v>0</v>
      </c>
      <c r="U4856">
        <v>0</v>
      </c>
      <c r="V4856">
        <v>0</v>
      </c>
      <c r="W4856">
        <v>0</v>
      </c>
      <c r="X4856">
        <v>0</v>
      </c>
      <c r="Y4856">
        <v>0</v>
      </c>
      <c r="Z4856">
        <v>0</v>
      </c>
      <c r="AA4856">
        <v>0</v>
      </c>
      <c r="AB4856">
        <v>0</v>
      </c>
      <c r="AC4856">
        <v>0</v>
      </c>
      <c r="AD4856">
        <v>0</v>
      </c>
      <c r="AE4856">
        <v>0</v>
      </c>
      <c r="AF4856">
        <v>0</v>
      </c>
    </row>
    <row r="4857" spans="1:32">
      <c r="A4857" t="s">
        <v>10460</v>
      </c>
      <c r="B4857" t="s">
        <v>19</v>
      </c>
      <c r="C4857">
        <v>0</v>
      </c>
      <c r="D4857">
        <v>0</v>
      </c>
      <c r="E4857">
        <v>0</v>
      </c>
      <c r="F4857">
        <v>0</v>
      </c>
      <c r="G4857">
        <v>0</v>
      </c>
      <c r="H4857">
        <v>0</v>
      </c>
      <c r="I4857">
        <v>0</v>
      </c>
      <c r="J4857">
        <v>0</v>
      </c>
      <c r="K4857">
        <v>0</v>
      </c>
      <c r="L4857">
        <v>0</v>
      </c>
      <c r="M4857">
        <v>0</v>
      </c>
      <c r="N4857">
        <v>0</v>
      </c>
      <c r="O4857">
        <v>0</v>
      </c>
      <c r="P4857">
        <v>0</v>
      </c>
      <c r="Q4857">
        <v>0</v>
      </c>
      <c r="R4857">
        <v>0</v>
      </c>
      <c r="S4857">
        <v>0</v>
      </c>
      <c r="T4857">
        <v>0</v>
      </c>
      <c r="U4857">
        <v>0</v>
      </c>
      <c r="V4857">
        <v>0</v>
      </c>
      <c r="W4857">
        <v>0</v>
      </c>
      <c r="X4857">
        <v>0</v>
      </c>
      <c r="Y4857">
        <v>0</v>
      </c>
      <c r="Z4857">
        <v>0</v>
      </c>
      <c r="AA4857">
        <v>0</v>
      </c>
      <c r="AB4857">
        <v>0</v>
      </c>
      <c r="AC4857">
        <v>0</v>
      </c>
      <c r="AD4857">
        <v>0</v>
      </c>
      <c r="AE4857">
        <v>0</v>
      </c>
      <c r="AF4857">
        <v>0</v>
      </c>
    </row>
    <row r="4858" spans="1:32">
      <c r="A4858" t="s">
        <v>10461</v>
      </c>
      <c r="B4858" t="s">
        <v>19</v>
      </c>
      <c r="C4858">
        <v>0</v>
      </c>
      <c r="D4858">
        <v>0</v>
      </c>
      <c r="E4858">
        <v>0</v>
      </c>
      <c r="F4858">
        <v>0</v>
      </c>
      <c r="G4858">
        <v>0</v>
      </c>
      <c r="H4858">
        <v>0</v>
      </c>
      <c r="I4858">
        <v>0</v>
      </c>
      <c r="J4858">
        <v>0</v>
      </c>
      <c r="K4858">
        <v>0</v>
      </c>
      <c r="L4858">
        <v>0</v>
      </c>
      <c r="M4858">
        <v>0</v>
      </c>
      <c r="N4858">
        <v>0</v>
      </c>
      <c r="O4858">
        <v>0</v>
      </c>
      <c r="P4858">
        <v>0</v>
      </c>
      <c r="Q4858">
        <v>0</v>
      </c>
      <c r="R4858">
        <v>0</v>
      </c>
      <c r="S4858">
        <v>0</v>
      </c>
      <c r="T4858">
        <v>0</v>
      </c>
      <c r="U4858">
        <v>0</v>
      </c>
      <c r="V4858">
        <v>0</v>
      </c>
      <c r="W4858">
        <v>0</v>
      </c>
      <c r="X4858">
        <v>0</v>
      </c>
      <c r="Y4858">
        <v>0</v>
      </c>
      <c r="Z4858">
        <v>0</v>
      </c>
      <c r="AA4858">
        <v>0</v>
      </c>
      <c r="AB4858">
        <v>0</v>
      </c>
      <c r="AC4858">
        <v>0</v>
      </c>
      <c r="AD4858">
        <v>0</v>
      </c>
      <c r="AE4858">
        <v>0</v>
      </c>
      <c r="AF4858">
        <v>0</v>
      </c>
    </row>
    <row r="4859" spans="1:32">
      <c r="A4859" t="s">
        <v>10462</v>
      </c>
      <c r="B4859" t="s">
        <v>19</v>
      </c>
      <c r="C4859">
        <v>0</v>
      </c>
      <c r="D4859">
        <v>0</v>
      </c>
      <c r="E4859">
        <v>0</v>
      </c>
      <c r="F4859">
        <v>0</v>
      </c>
      <c r="G4859">
        <v>0</v>
      </c>
      <c r="H4859">
        <v>0</v>
      </c>
      <c r="I4859">
        <v>0</v>
      </c>
      <c r="J4859">
        <v>0</v>
      </c>
      <c r="K4859">
        <v>0</v>
      </c>
      <c r="L4859">
        <v>0</v>
      </c>
      <c r="M4859">
        <v>0</v>
      </c>
      <c r="N4859">
        <v>0</v>
      </c>
      <c r="O4859">
        <v>0</v>
      </c>
      <c r="P4859">
        <v>0</v>
      </c>
      <c r="Q4859">
        <v>0</v>
      </c>
      <c r="R4859">
        <v>0</v>
      </c>
      <c r="S4859">
        <v>0</v>
      </c>
      <c r="T4859">
        <v>0</v>
      </c>
      <c r="U4859">
        <v>0</v>
      </c>
      <c r="V4859">
        <v>0</v>
      </c>
      <c r="W4859">
        <v>0</v>
      </c>
      <c r="X4859">
        <v>0</v>
      </c>
      <c r="Y4859">
        <v>0</v>
      </c>
      <c r="Z4859">
        <v>0</v>
      </c>
      <c r="AA4859">
        <v>0</v>
      </c>
      <c r="AB4859">
        <v>0</v>
      </c>
      <c r="AC4859">
        <v>0</v>
      </c>
      <c r="AD4859">
        <v>0</v>
      </c>
      <c r="AE4859">
        <v>0</v>
      </c>
      <c r="AF4859">
        <v>0</v>
      </c>
    </row>
    <row r="4860" spans="1:32">
      <c r="A4860" t="s">
        <v>10463</v>
      </c>
      <c r="B4860" t="s">
        <v>19</v>
      </c>
      <c r="C4860">
        <v>0</v>
      </c>
      <c r="D4860">
        <v>0</v>
      </c>
      <c r="E4860">
        <v>0</v>
      </c>
      <c r="F4860">
        <v>0</v>
      </c>
      <c r="G4860">
        <v>0</v>
      </c>
      <c r="H4860">
        <v>0</v>
      </c>
      <c r="I4860">
        <v>0</v>
      </c>
      <c r="J4860">
        <v>0</v>
      </c>
      <c r="K4860">
        <v>0</v>
      </c>
      <c r="L4860">
        <v>0</v>
      </c>
      <c r="M4860">
        <v>0</v>
      </c>
      <c r="N4860">
        <v>0</v>
      </c>
      <c r="O4860">
        <v>0</v>
      </c>
      <c r="P4860">
        <v>0</v>
      </c>
      <c r="Q4860">
        <v>0</v>
      </c>
      <c r="R4860">
        <v>0</v>
      </c>
      <c r="S4860">
        <v>0</v>
      </c>
      <c r="T4860">
        <v>0</v>
      </c>
      <c r="U4860">
        <v>0</v>
      </c>
      <c r="V4860">
        <v>0</v>
      </c>
      <c r="W4860">
        <v>0</v>
      </c>
      <c r="X4860">
        <v>0</v>
      </c>
      <c r="Y4860">
        <v>0</v>
      </c>
      <c r="Z4860">
        <v>0</v>
      </c>
      <c r="AA4860">
        <v>0</v>
      </c>
      <c r="AB4860">
        <v>0</v>
      </c>
      <c r="AC4860">
        <v>0</v>
      </c>
      <c r="AD4860">
        <v>0</v>
      </c>
      <c r="AE4860">
        <v>0</v>
      </c>
      <c r="AF4860">
        <v>0</v>
      </c>
    </row>
    <row r="4861" spans="1:32">
      <c r="A4861" t="s">
        <v>10464</v>
      </c>
      <c r="B4861" t="s">
        <v>19</v>
      </c>
      <c r="C4861">
        <v>0</v>
      </c>
      <c r="D4861">
        <v>0</v>
      </c>
      <c r="E4861">
        <v>0</v>
      </c>
      <c r="F4861">
        <v>0</v>
      </c>
      <c r="G4861">
        <v>0</v>
      </c>
      <c r="H4861">
        <v>0</v>
      </c>
      <c r="I4861">
        <v>0</v>
      </c>
      <c r="J4861">
        <v>0</v>
      </c>
      <c r="K4861">
        <v>0</v>
      </c>
      <c r="L4861">
        <v>0</v>
      </c>
      <c r="M4861">
        <v>0</v>
      </c>
      <c r="N4861">
        <v>0</v>
      </c>
      <c r="O4861">
        <v>0</v>
      </c>
      <c r="P4861">
        <v>0</v>
      </c>
      <c r="Q4861">
        <v>0</v>
      </c>
      <c r="R4861">
        <v>0</v>
      </c>
      <c r="S4861">
        <v>0</v>
      </c>
      <c r="T4861">
        <v>0</v>
      </c>
      <c r="U4861">
        <v>0</v>
      </c>
      <c r="V4861">
        <v>0</v>
      </c>
      <c r="W4861">
        <v>0</v>
      </c>
      <c r="X4861">
        <v>0</v>
      </c>
      <c r="Y4861">
        <v>0</v>
      </c>
      <c r="Z4861">
        <v>0</v>
      </c>
      <c r="AA4861">
        <v>0</v>
      </c>
      <c r="AB4861">
        <v>0</v>
      </c>
      <c r="AC4861">
        <v>0</v>
      </c>
      <c r="AD4861">
        <v>0</v>
      </c>
      <c r="AE4861">
        <v>0</v>
      </c>
      <c r="AF4861">
        <v>0</v>
      </c>
    </row>
    <row r="4862" spans="1:32">
      <c r="A4862" t="s">
        <v>10465</v>
      </c>
      <c r="B4862" t="s">
        <v>19</v>
      </c>
      <c r="C4862">
        <v>0</v>
      </c>
      <c r="D4862">
        <v>0</v>
      </c>
      <c r="E4862">
        <v>0</v>
      </c>
      <c r="F4862">
        <v>0</v>
      </c>
      <c r="G4862">
        <v>0</v>
      </c>
      <c r="H4862">
        <v>0</v>
      </c>
      <c r="I4862">
        <v>0</v>
      </c>
      <c r="J4862">
        <v>0</v>
      </c>
      <c r="K4862">
        <v>0</v>
      </c>
      <c r="L4862">
        <v>0</v>
      </c>
      <c r="M4862">
        <v>0</v>
      </c>
      <c r="N4862">
        <v>0</v>
      </c>
      <c r="O4862">
        <v>0</v>
      </c>
      <c r="P4862">
        <v>0</v>
      </c>
      <c r="Q4862">
        <v>0</v>
      </c>
      <c r="R4862">
        <v>0</v>
      </c>
      <c r="S4862">
        <v>0</v>
      </c>
      <c r="T4862">
        <v>0</v>
      </c>
      <c r="U4862">
        <v>0</v>
      </c>
      <c r="V4862">
        <v>0</v>
      </c>
      <c r="W4862">
        <v>0</v>
      </c>
      <c r="X4862">
        <v>0</v>
      </c>
      <c r="Y4862">
        <v>0</v>
      </c>
      <c r="Z4862">
        <v>0</v>
      </c>
      <c r="AA4862">
        <v>0</v>
      </c>
      <c r="AB4862">
        <v>0</v>
      </c>
      <c r="AC4862">
        <v>0</v>
      </c>
      <c r="AD4862">
        <v>0</v>
      </c>
      <c r="AE4862">
        <v>0</v>
      </c>
      <c r="AF4862">
        <v>0</v>
      </c>
    </row>
    <row r="4863" spans="1:32">
      <c r="A4863" t="s">
        <v>10466</v>
      </c>
      <c r="B4863" t="s">
        <v>19</v>
      </c>
      <c r="C4863">
        <v>0</v>
      </c>
      <c r="D4863">
        <v>0</v>
      </c>
      <c r="E4863">
        <v>0</v>
      </c>
      <c r="F4863">
        <v>0</v>
      </c>
      <c r="G4863">
        <v>0</v>
      </c>
      <c r="H4863">
        <v>0</v>
      </c>
      <c r="I4863">
        <v>0</v>
      </c>
      <c r="J4863">
        <v>0</v>
      </c>
      <c r="K4863">
        <v>0</v>
      </c>
      <c r="L4863">
        <v>0</v>
      </c>
      <c r="M4863">
        <v>0</v>
      </c>
      <c r="N4863">
        <v>0</v>
      </c>
      <c r="O4863">
        <v>0</v>
      </c>
      <c r="P4863">
        <v>0</v>
      </c>
      <c r="Q4863">
        <v>0</v>
      </c>
      <c r="R4863">
        <v>0</v>
      </c>
      <c r="S4863">
        <v>0</v>
      </c>
      <c r="T4863">
        <v>0</v>
      </c>
      <c r="U4863">
        <v>0</v>
      </c>
      <c r="V4863">
        <v>0</v>
      </c>
      <c r="W4863">
        <v>0</v>
      </c>
      <c r="X4863">
        <v>0</v>
      </c>
      <c r="Y4863">
        <v>0</v>
      </c>
      <c r="Z4863">
        <v>0</v>
      </c>
      <c r="AA4863">
        <v>0</v>
      </c>
      <c r="AB4863">
        <v>0</v>
      </c>
      <c r="AC4863">
        <v>0</v>
      </c>
      <c r="AD4863">
        <v>0</v>
      </c>
      <c r="AE4863">
        <v>0</v>
      </c>
      <c r="AF4863">
        <v>0</v>
      </c>
    </row>
    <row r="4864" spans="1:32">
      <c r="A4864" t="s">
        <v>10467</v>
      </c>
      <c r="B4864" t="s">
        <v>19</v>
      </c>
      <c r="C4864">
        <v>0</v>
      </c>
      <c r="D4864">
        <v>0</v>
      </c>
      <c r="E4864">
        <v>0</v>
      </c>
      <c r="F4864">
        <v>0</v>
      </c>
      <c r="G4864">
        <v>0</v>
      </c>
      <c r="H4864">
        <v>0</v>
      </c>
      <c r="I4864">
        <v>0</v>
      </c>
      <c r="J4864">
        <v>0</v>
      </c>
      <c r="K4864">
        <v>0</v>
      </c>
      <c r="L4864">
        <v>0</v>
      </c>
      <c r="M4864">
        <v>0</v>
      </c>
      <c r="N4864">
        <v>0</v>
      </c>
      <c r="O4864">
        <v>0</v>
      </c>
      <c r="P4864">
        <v>0</v>
      </c>
      <c r="Q4864">
        <v>0</v>
      </c>
      <c r="R4864">
        <v>0</v>
      </c>
      <c r="S4864">
        <v>0</v>
      </c>
      <c r="T4864">
        <v>0</v>
      </c>
      <c r="U4864">
        <v>0</v>
      </c>
      <c r="V4864">
        <v>0</v>
      </c>
      <c r="W4864">
        <v>0</v>
      </c>
      <c r="X4864">
        <v>0</v>
      </c>
      <c r="Y4864">
        <v>0</v>
      </c>
      <c r="Z4864">
        <v>0</v>
      </c>
      <c r="AA4864">
        <v>0</v>
      </c>
      <c r="AB4864">
        <v>0</v>
      </c>
      <c r="AC4864">
        <v>0</v>
      </c>
      <c r="AD4864">
        <v>0</v>
      </c>
      <c r="AE4864">
        <v>0</v>
      </c>
      <c r="AF4864">
        <v>0</v>
      </c>
    </row>
    <row r="4865" spans="1:32">
      <c r="A4865" t="s">
        <v>10468</v>
      </c>
      <c r="B4865" t="s">
        <v>19</v>
      </c>
      <c r="C4865">
        <v>0</v>
      </c>
      <c r="D4865">
        <v>0</v>
      </c>
      <c r="E4865">
        <v>0</v>
      </c>
      <c r="F4865">
        <v>0</v>
      </c>
      <c r="G4865">
        <v>0</v>
      </c>
      <c r="H4865">
        <v>0</v>
      </c>
      <c r="I4865">
        <v>0</v>
      </c>
      <c r="J4865">
        <v>0</v>
      </c>
      <c r="K4865">
        <v>0</v>
      </c>
      <c r="L4865">
        <v>0</v>
      </c>
      <c r="M4865">
        <v>0</v>
      </c>
      <c r="N4865">
        <v>0</v>
      </c>
      <c r="O4865">
        <v>0</v>
      </c>
      <c r="P4865">
        <v>0</v>
      </c>
      <c r="Q4865">
        <v>0</v>
      </c>
      <c r="R4865">
        <v>0</v>
      </c>
      <c r="S4865">
        <v>0</v>
      </c>
      <c r="T4865">
        <v>0</v>
      </c>
      <c r="U4865">
        <v>0</v>
      </c>
      <c r="V4865">
        <v>0</v>
      </c>
      <c r="W4865">
        <v>0</v>
      </c>
      <c r="X4865">
        <v>0</v>
      </c>
      <c r="Y4865">
        <v>0</v>
      </c>
      <c r="Z4865">
        <v>0</v>
      </c>
      <c r="AA4865">
        <v>0</v>
      </c>
      <c r="AB4865">
        <v>0</v>
      </c>
      <c r="AC4865">
        <v>0</v>
      </c>
      <c r="AD4865">
        <v>0</v>
      </c>
      <c r="AE4865">
        <v>0</v>
      </c>
      <c r="AF4865">
        <v>0</v>
      </c>
    </row>
    <row r="4866" spans="1:32">
      <c r="A4866" t="s">
        <v>10469</v>
      </c>
      <c r="B4866" t="s">
        <v>19</v>
      </c>
      <c r="C4866">
        <v>0</v>
      </c>
      <c r="D4866">
        <v>0</v>
      </c>
      <c r="E4866">
        <v>0</v>
      </c>
      <c r="F4866">
        <v>0</v>
      </c>
      <c r="G4866">
        <v>0</v>
      </c>
      <c r="H4866">
        <v>0</v>
      </c>
      <c r="I4866">
        <v>0</v>
      </c>
      <c r="J4866">
        <v>0</v>
      </c>
      <c r="K4866">
        <v>0</v>
      </c>
      <c r="L4866">
        <v>0</v>
      </c>
      <c r="M4866">
        <v>0</v>
      </c>
      <c r="N4866">
        <v>0</v>
      </c>
      <c r="O4866">
        <v>0</v>
      </c>
      <c r="P4866">
        <v>0</v>
      </c>
      <c r="Q4866">
        <v>0</v>
      </c>
      <c r="R4866">
        <v>0</v>
      </c>
      <c r="S4866">
        <v>0</v>
      </c>
      <c r="T4866">
        <v>0</v>
      </c>
      <c r="U4866">
        <v>0</v>
      </c>
      <c r="V4866">
        <v>0</v>
      </c>
      <c r="W4866">
        <v>0</v>
      </c>
      <c r="X4866">
        <v>0</v>
      </c>
      <c r="Y4866">
        <v>0</v>
      </c>
      <c r="Z4866">
        <v>0</v>
      </c>
      <c r="AA4866">
        <v>0</v>
      </c>
      <c r="AB4866">
        <v>0</v>
      </c>
      <c r="AC4866">
        <v>0</v>
      </c>
      <c r="AD4866">
        <v>0</v>
      </c>
      <c r="AE4866">
        <v>0</v>
      </c>
      <c r="AF4866">
        <v>0</v>
      </c>
    </row>
    <row r="4867" spans="1:32">
      <c r="A4867" t="s">
        <v>10470</v>
      </c>
      <c r="B4867" t="s">
        <v>19</v>
      </c>
      <c r="C4867">
        <v>0</v>
      </c>
      <c r="D4867">
        <v>0</v>
      </c>
      <c r="E4867">
        <v>0</v>
      </c>
      <c r="F4867">
        <v>0</v>
      </c>
      <c r="G4867">
        <v>0</v>
      </c>
      <c r="H4867">
        <v>0</v>
      </c>
      <c r="I4867">
        <v>0</v>
      </c>
      <c r="J4867">
        <v>0</v>
      </c>
      <c r="K4867">
        <v>0</v>
      </c>
      <c r="L4867">
        <v>0</v>
      </c>
      <c r="M4867">
        <v>0</v>
      </c>
      <c r="N4867">
        <v>0</v>
      </c>
      <c r="O4867">
        <v>0</v>
      </c>
      <c r="P4867">
        <v>0</v>
      </c>
      <c r="Q4867">
        <v>0</v>
      </c>
      <c r="R4867">
        <v>0</v>
      </c>
      <c r="S4867">
        <v>0</v>
      </c>
      <c r="T4867">
        <v>0</v>
      </c>
      <c r="U4867">
        <v>0</v>
      </c>
      <c r="V4867">
        <v>0</v>
      </c>
      <c r="W4867">
        <v>0</v>
      </c>
      <c r="X4867">
        <v>0</v>
      </c>
      <c r="Y4867">
        <v>0</v>
      </c>
      <c r="Z4867">
        <v>0</v>
      </c>
      <c r="AA4867">
        <v>0</v>
      </c>
      <c r="AB4867">
        <v>0</v>
      </c>
      <c r="AC4867">
        <v>0</v>
      </c>
      <c r="AD4867">
        <v>0</v>
      </c>
      <c r="AE4867">
        <v>0</v>
      </c>
      <c r="AF4867">
        <v>0</v>
      </c>
    </row>
    <row r="4868" spans="1:32">
      <c r="A4868" t="s">
        <v>10471</v>
      </c>
      <c r="B4868" t="s">
        <v>19</v>
      </c>
      <c r="C4868">
        <v>0</v>
      </c>
      <c r="D4868">
        <v>0</v>
      </c>
      <c r="E4868">
        <v>0</v>
      </c>
      <c r="F4868">
        <v>0</v>
      </c>
      <c r="G4868">
        <v>0</v>
      </c>
      <c r="H4868">
        <v>0</v>
      </c>
      <c r="I4868">
        <v>0</v>
      </c>
      <c r="J4868">
        <v>0</v>
      </c>
      <c r="K4868">
        <v>0</v>
      </c>
      <c r="L4868">
        <v>0</v>
      </c>
      <c r="M4868">
        <v>0</v>
      </c>
      <c r="N4868">
        <v>0</v>
      </c>
      <c r="O4868">
        <v>0</v>
      </c>
      <c r="P4868">
        <v>0</v>
      </c>
      <c r="Q4868">
        <v>0</v>
      </c>
      <c r="R4868">
        <v>0</v>
      </c>
      <c r="S4868">
        <v>0</v>
      </c>
      <c r="T4868">
        <v>0</v>
      </c>
      <c r="U4868">
        <v>0</v>
      </c>
      <c r="V4868">
        <v>0</v>
      </c>
      <c r="W4868">
        <v>0</v>
      </c>
      <c r="X4868">
        <v>0</v>
      </c>
      <c r="Y4868">
        <v>0</v>
      </c>
      <c r="Z4868">
        <v>0</v>
      </c>
      <c r="AA4868">
        <v>0</v>
      </c>
      <c r="AB4868">
        <v>0</v>
      </c>
      <c r="AC4868">
        <v>0</v>
      </c>
      <c r="AD4868">
        <v>0</v>
      </c>
      <c r="AE4868">
        <v>0</v>
      </c>
      <c r="AF4868">
        <v>0</v>
      </c>
    </row>
    <row r="4869" spans="1:32">
      <c r="A4869" t="s">
        <v>10472</v>
      </c>
      <c r="B4869" t="s">
        <v>19</v>
      </c>
      <c r="C4869">
        <v>0</v>
      </c>
      <c r="D4869">
        <v>0</v>
      </c>
      <c r="E4869">
        <v>0</v>
      </c>
      <c r="F4869">
        <v>0</v>
      </c>
      <c r="G4869">
        <v>0</v>
      </c>
      <c r="H4869">
        <v>0</v>
      </c>
      <c r="I4869">
        <v>0</v>
      </c>
      <c r="J4869">
        <v>0</v>
      </c>
      <c r="K4869">
        <v>0</v>
      </c>
      <c r="L4869">
        <v>0</v>
      </c>
      <c r="M4869">
        <v>0</v>
      </c>
      <c r="N4869">
        <v>0</v>
      </c>
      <c r="O4869">
        <v>0</v>
      </c>
      <c r="P4869">
        <v>0</v>
      </c>
      <c r="Q4869">
        <v>0</v>
      </c>
      <c r="R4869">
        <v>0</v>
      </c>
      <c r="S4869">
        <v>0</v>
      </c>
      <c r="T4869">
        <v>0</v>
      </c>
      <c r="U4869">
        <v>0</v>
      </c>
      <c r="V4869">
        <v>0</v>
      </c>
      <c r="W4869">
        <v>0</v>
      </c>
      <c r="X4869">
        <v>0</v>
      </c>
      <c r="Y4869">
        <v>0</v>
      </c>
      <c r="Z4869">
        <v>0</v>
      </c>
      <c r="AA4869">
        <v>0</v>
      </c>
      <c r="AB4869">
        <v>0</v>
      </c>
      <c r="AC4869">
        <v>0</v>
      </c>
      <c r="AD4869">
        <v>0</v>
      </c>
      <c r="AE4869">
        <v>0</v>
      </c>
      <c r="AF4869">
        <v>0</v>
      </c>
    </row>
    <row r="4870" spans="1:32">
      <c r="A4870" t="s">
        <v>10473</v>
      </c>
      <c r="B4870" t="s">
        <v>19</v>
      </c>
      <c r="C4870">
        <v>0</v>
      </c>
      <c r="D4870">
        <v>0</v>
      </c>
      <c r="E4870">
        <v>0</v>
      </c>
      <c r="F4870">
        <v>0</v>
      </c>
      <c r="G4870">
        <v>0</v>
      </c>
      <c r="H4870">
        <v>0</v>
      </c>
      <c r="I4870">
        <v>0</v>
      </c>
      <c r="J4870">
        <v>0</v>
      </c>
      <c r="K4870">
        <v>0</v>
      </c>
      <c r="L4870">
        <v>0</v>
      </c>
      <c r="M4870">
        <v>0</v>
      </c>
      <c r="N4870">
        <v>0</v>
      </c>
      <c r="O4870">
        <v>0</v>
      </c>
      <c r="P4870">
        <v>0</v>
      </c>
      <c r="Q4870">
        <v>0</v>
      </c>
      <c r="R4870">
        <v>0</v>
      </c>
      <c r="S4870">
        <v>0</v>
      </c>
      <c r="T4870">
        <v>0</v>
      </c>
      <c r="U4870">
        <v>0</v>
      </c>
      <c r="V4870">
        <v>0</v>
      </c>
      <c r="W4870">
        <v>0</v>
      </c>
      <c r="X4870">
        <v>0</v>
      </c>
      <c r="Y4870">
        <v>0</v>
      </c>
      <c r="Z4870">
        <v>0</v>
      </c>
      <c r="AA4870">
        <v>0</v>
      </c>
      <c r="AB4870">
        <v>0</v>
      </c>
      <c r="AC4870">
        <v>0</v>
      </c>
      <c r="AD4870">
        <v>0</v>
      </c>
      <c r="AE4870">
        <v>0</v>
      </c>
      <c r="AF4870">
        <v>0</v>
      </c>
    </row>
    <row r="4871" spans="1:32">
      <c r="A4871" t="s">
        <v>10474</v>
      </c>
      <c r="B4871" t="s">
        <v>19</v>
      </c>
      <c r="C4871">
        <v>0</v>
      </c>
      <c r="D4871">
        <v>0</v>
      </c>
      <c r="E4871">
        <v>0</v>
      </c>
      <c r="F4871">
        <v>0</v>
      </c>
      <c r="G4871">
        <v>0</v>
      </c>
      <c r="H4871">
        <v>0</v>
      </c>
      <c r="I4871">
        <v>0</v>
      </c>
      <c r="J4871">
        <v>0</v>
      </c>
      <c r="K4871">
        <v>0</v>
      </c>
      <c r="L4871">
        <v>0</v>
      </c>
      <c r="M4871">
        <v>0</v>
      </c>
      <c r="N4871">
        <v>0</v>
      </c>
      <c r="O4871">
        <v>0</v>
      </c>
      <c r="P4871">
        <v>0</v>
      </c>
      <c r="Q4871">
        <v>0</v>
      </c>
      <c r="R4871">
        <v>0</v>
      </c>
      <c r="S4871">
        <v>0</v>
      </c>
      <c r="T4871">
        <v>0</v>
      </c>
      <c r="U4871">
        <v>0</v>
      </c>
      <c r="V4871">
        <v>0</v>
      </c>
      <c r="W4871">
        <v>0</v>
      </c>
      <c r="X4871">
        <v>0</v>
      </c>
      <c r="Y4871">
        <v>0</v>
      </c>
      <c r="Z4871">
        <v>0</v>
      </c>
      <c r="AA4871">
        <v>0</v>
      </c>
      <c r="AB4871">
        <v>0</v>
      </c>
      <c r="AC4871">
        <v>0</v>
      </c>
      <c r="AD4871">
        <v>0</v>
      </c>
      <c r="AE4871">
        <v>0</v>
      </c>
      <c r="AF4871">
        <v>0</v>
      </c>
    </row>
    <row r="4872" spans="1:32">
      <c r="A4872" t="s">
        <v>10475</v>
      </c>
      <c r="B4872" t="s">
        <v>19</v>
      </c>
      <c r="C4872">
        <v>0</v>
      </c>
      <c r="D4872">
        <v>0</v>
      </c>
      <c r="E4872">
        <v>0</v>
      </c>
      <c r="F4872">
        <v>0</v>
      </c>
      <c r="G4872">
        <v>0</v>
      </c>
      <c r="H4872">
        <v>0</v>
      </c>
      <c r="I4872">
        <v>0</v>
      </c>
      <c r="J4872">
        <v>0</v>
      </c>
      <c r="K4872">
        <v>0</v>
      </c>
      <c r="L4872">
        <v>0</v>
      </c>
      <c r="M4872">
        <v>0</v>
      </c>
      <c r="N4872">
        <v>0</v>
      </c>
      <c r="O4872">
        <v>0</v>
      </c>
      <c r="P4872">
        <v>0</v>
      </c>
      <c r="Q4872">
        <v>0</v>
      </c>
      <c r="R4872">
        <v>0</v>
      </c>
      <c r="S4872">
        <v>0</v>
      </c>
      <c r="T4872">
        <v>0</v>
      </c>
      <c r="U4872">
        <v>0</v>
      </c>
      <c r="V4872">
        <v>0</v>
      </c>
      <c r="W4872">
        <v>0</v>
      </c>
      <c r="X4872">
        <v>0</v>
      </c>
      <c r="Y4872">
        <v>0</v>
      </c>
      <c r="Z4872">
        <v>0</v>
      </c>
      <c r="AA4872">
        <v>0</v>
      </c>
      <c r="AB4872">
        <v>0</v>
      </c>
      <c r="AC4872">
        <v>0</v>
      </c>
      <c r="AD4872">
        <v>0</v>
      </c>
      <c r="AE4872">
        <v>0</v>
      </c>
      <c r="AF4872">
        <v>0</v>
      </c>
    </row>
    <row r="4873" spans="1:32">
      <c r="A4873" t="s">
        <v>10476</v>
      </c>
      <c r="B4873" t="s">
        <v>19</v>
      </c>
      <c r="C4873">
        <v>0</v>
      </c>
      <c r="D4873">
        <v>0</v>
      </c>
      <c r="E4873">
        <v>0</v>
      </c>
      <c r="F4873">
        <v>0</v>
      </c>
      <c r="G4873">
        <v>0</v>
      </c>
      <c r="H4873">
        <v>0</v>
      </c>
      <c r="I4873">
        <v>0</v>
      </c>
      <c r="J4873">
        <v>0</v>
      </c>
      <c r="K4873">
        <v>0</v>
      </c>
      <c r="L4873">
        <v>0</v>
      </c>
      <c r="M4873">
        <v>0</v>
      </c>
      <c r="N4873">
        <v>0</v>
      </c>
      <c r="O4873">
        <v>0</v>
      </c>
      <c r="P4873">
        <v>0</v>
      </c>
      <c r="Q4873">
        <v>0</v>
      </c>
      <c r="R4873">
        <v>0</v>
      </c>
      <c r="S4873">
        <v>0</v>
      </c>
      <c r="T4873">
        <v>0</v>
      </c>
      <c r="U4873">
        <v>0</v>
      </c>
      <c r="V4873">
        <v>0</v>
      </c>
      <c r="W4873">
        <v>0</v>
      </c>
      <c r="X4873">
        <v>0</v>
      </c>
      <c r="Y4873">
        <v>0</v>
      </c>
      <c r="Z4873">
        <v>0</v>
      </c>
      <c r="AA4873">
        <v>0</v>
      </c>
      <c r="AB4873">
        <v>0</v>
      </c>
      <c r="AC4873">
        <v>0</v>
      </c>
      <c r="AD4873">
        <v>0</v>
      </c>
      <c r="AE4873">
        <v>0</v>
      </c>
      <c r="AF4873">
        <v>0</v>
      </c>
    </row>
    <row r="4874" spans="1:32">
      <c r="A4874" t="s">
        <v>10477</v>
      </c>
      <c r="B4874" t="s">
        <v>19</v>
      </c>
      <c r="C4874">
        <v>0</v>
      </c>
      <c r="D4874">
        <v>0</v>
      </c>
      <c r="E4874">
        <v>0</v>
      </c>
      <c r="F4874">
        <v>0</v>
      </c>
      <c r="G4874">
        <v>0</v>
      </c>
      <c r="H4874">
        <v>0</v>
      </c>
      <c r="I4874">
        <v>0</v>
      </c>
      <c r="J4874">
        <v>0</v>
      </c>
      <c r="K4874">
        <v>0</v>
      </c>
      <c r="L4874">
        <v>0</v>
      </c>
      <c r="M4874">
        <v>0</v>
      </c>
      <c r="N4874">
        <v>0</v>
      </c>
      <c r="O4874">
        <v>0</v>
      </c>
      <c r="P4874">
        <v>0</v>
      </c>
      <c r="Q4874">
        <v>0</v>
      </c>
      <c r="R4874">
        <v>0</v>
      </c>
      <c r="S4874">
        <v>0</v>
      </c>
      <c r="T4874">
        <v>0</v>
      </c>
      <c r="U4874">
        <v>0</v>
      </c>
      <c r="V4874">
        <v>0</v>
      </c>
      <c r="W4874">
        <v>0</v>
      </c>
      <c r="X4874">
        <v>0</v>
      </c>
      <c r="Y4874">
        <v>0</v>
      </c>
      <c r="Z4874">
        <v>0</v>
      </c>
      <c r="AA4874">
        <v>0</v>
      </c>
      <c r="AB4874">
        <v>0</v>
      </c>
      <c r="AC4874">
        <v>0</v>
      </c>
      <c r="AD4874">
        <v>0</v>
      </c>
      <c r="AE4874">
        <v>0</v>
      </c>
      <c r="AF4874">
        <v>0</v>
      </c>
    </row>
    <row r="4875" spans="1:32">
      <c r="A4875" t="s">
        <v>10478</v>
      </c>
      <c r="B4875" t="s">
        <v>19</v>
      </c>
      <c r="C4875">
        <v>0</v>
      </c>
      <c r="D4875">
        <v>0</v>
      </c>
      <c r="E4875">
        <v>0</v>
      </c>
      <c r="F4875">
        <v>0</v>
      </c>
      <c r="G4875">
        <v>0</v>
      </c>
      <c r="H4875">
        <v>0</v>
      </c>
      <c r="I4875">
        <v>0</v>
      </c>
      <c r="J4875">
        <v>0</v>
      </c>
      <c r="K4875">
        <v>0</v>
      </c>
      <c r="L4875">
        <v>0</v>
      </c>
      <c r="M4875">
        <v>0</v>
      </c>
      <c r="N4875">
        <v>0</v>
      </c>
      <c r="O4875">
        <v>0</v>
      </c>
      <c r="P4875">
        <v>0</v>
      </c>
      <c r="Q4875">
        <v>0</v>
      </c>
      <c r="R4875">
        <v>0</v>
      </c>
      <c r="S4875">
        <v>0</v>
      </c>
      <c r="T4875">
        <v>0</v>
      </c>
      <c r="U4875">
        <v>0</v>
      </c>
      <c r="V4875">
        <v>0</v>
      </c>
      <c r="W4875">
        <v>0</v>
      </c>
      <c r="X4875">
        <v>0</v>
      </c>
      <c r="Y4875">
        <v>0</v>
      </c>
      <c r="Z4875">
        <v>0</v>
      </c>
      <c r="AA4875">
        <v>0</v>
      </c>
      <c r="AB4875">
        <v>0</v>
      </c>
      <c r="AC4875">
        <v>0</v>
      </c>
      <c r="AD4875">
        <v>0</v>
      </c>
      <c r="AE4875">
        <v>0</v>
      </c>
      <c r="AF4875">
        <v>0</v>
      </c>
    </row>
    <row r="4876" spans="1:32">
      <c r="A4876" t="s">
        <v>10479</v>
      </c>
      <c r="B4876" t="s">
        <v>19</v>
      </c>
      <c r="C4876">
        <v>0</v>
      </c>
      <c r="D4876">
        <v>0</v>
      </c>
      <c r="E4876">
        <v>0</v>
      </c>
      <c r="F4876">
        <v>0</v>
      </c>
      <c r="G4876">
        <v>0</v>
      </c>
      <c r="H4876">
        <v>0</v>
      </c>
      <c r="I4876">
        <v>0</v>
      </c>
      <c r="J4876">
        <v>0</v>
      </c>
      <c r="K4876">
        <v>0</v>
      </c>
      <c r="L4876">
        <v>0</v>
      </c>
      <c r="M4876">
        <v>0</v>
      </c>
      <c r="N4876">
        <v>0</v>
      </c>
      <c r="O4876">
        <v>0</v>
      </c>
      <c r="P4876">
        <v>0</v>
      </c>
      <c r="Q4876">
        <v>0</v>
      </c>
      <c r="R4876">
        <v>0</v>
      </c>
      <c r="S4876">
        <v>0</v>
      </c>
      <c r="T4876">
        <v>0</v>
      </c>
      <c r="U4876">
        <v>0</v>
      </c>
      <c r="V4876">
        <v>0</v>
      </c>
      <c r="W4876">
        <v>0</v>
      </c>
      <c r="X4876">
        <v>0</v>
      </c>
      <c r="Y4876">
        <v>0</v>
      </c>
      <c r="Z4876">
        <v>0</v>
      </c>
      <c r="AA4876">
        <v>0</v>
      </c>
      <c r="AB4876">
        <v>0</v>
      </c>
      <c r="AC4876">
        <v>0</v>
      </c>
      <c r="AD4876">
        <v>0</v>
      </c>
      <c r="AE4876">
        <v>0</v>
      </c>
      <c r="AF4876">
        <v>0</v>
      </c>
    </row>
    <row r="4877" spans="1:32">
      <c r="A4877" t="s">
        <v>10480</v>
      </c>
      <c r="B4877" t="s">
        <v>19</v>
      </c>
      <c r="C4877">
        <v>0</v>
      </c>
      <c r="D4877">
        <v>0</v>
      </c>
      <c r="E4877">
        <v>0</v>
      </c>
      <c r="F4877">
        <v>0</v>
      </c>
      <c r="G4877">
        <v>0</v>
      </c>
      <c r="H4877">
        <v>0</v>
      </c>
      <c r="I4877">
        <v>0</v>
      </c>
      <c r="J4877">
        <v>0</v>
      </c>
      <c r="K4877">
        <v>0</v>
      </c>
      <c r="L4877">
        <v>0</v>
      </c>
      <c r="M4877">
        <v>0</v>
      </c>
      <c r="N4877">
        <v>0</v>
      </c>
      <c r="O4877">
        <v>0</v>
      </c>
      <c r="P4877">
        <v>0</v>
      </c>
      <c r="Q4877">
        <v>0</v>
      </c>
      <c r="R4877">
        <v>0</v>
      </c>
      <c r="S4877">
        <v>0</v>
      </c>
      <c r="T4877">
        <v>0</v>
      </c>
      <c r="U4877">
        <v>0</v>
      </c>
      <c r="V4877">
        <v>0</v>
      </c>
      <c r="W4877">
        <v>0</v>
      </c>
      <c r="X4877">
        <v>0</v>
      </c>
      <c r="Y4877">
        <v>0</v>
      </c>
      <c r="Z4877">
        <v>0</v>
      </c>
      <c r="AA4877">
        <v>0</v>
      </c>
      <c r="AB4877">
        <v>0</v>
      </c>
      <c r="AC4877">
        <v>0</v>
      </c>
      <c r="AD4877">
        <v>0</v>
      </c>
      <c r="AE4877">
        <v>0</v>
      </c>
      <c r="AF4877">
        <v>0</v>
      </c>
    </row>
    <row r="4878" spans="1:32">
      <c r="A4878" t="s">
        <v>10481</v>
      </c>
      <c r="B4878" t="s">
        <v>19</v>
      </c>
      <c r="C4878">
        <v>0</v>
      </c>
      <c r="D4878">
        <v>0</v>
      </c>
      <c r="E4878">
        <v>0</v>
      </c>
      <c r="F4878">
        <v>0</v>
      </c>
      <c r="G4878">
        <v>0</v>
      </c>
      <c r="H4878">
        <v>0</v>
      </c>
      <c r="I4878">
        <v>0</v>
      </c>
      <c r="J4878">
        <v>0</v>
      </c>
      <c r="K4878">
        <v>0</v>
      </c>
      <c r="L4878">
        <v>0</v>
      </c>
      <c r="M4878">
        <v>0</v>
      </c>
      <c r="N4878">
        <v>0</v>
      </c>
      <c r="O4878">
        <v>0</v>
      </c>
      <c r="P4878">
        <v>0</v>
      </c>
      <c r="Q4878">
        <v>0</v>
      </c>
      <c r="R4878">
        <v>0</v>
      </c>
      <c r="S4878">
        <v>0</v>
      </c>
      <c r="T4878">
        <v>0</v>
      </c>
      <c r="U4878">
        <v>0</v>
      </c>
      <c r="V4878">
        <v>0</v>
      </c>
      <c r="W4878">
        <v>0</v>
      </c>
      <c r="X4878">
        <v>0</v>
      </c>
      <c r="Y4878">
        <v>0</v>
      </c>
      <c r="Z4878">
        <v>0</v>
      </c>
      <c r="AA4878">
        <v>0</v>
      </c>
      <c r="AB4878">
        <v>0</v>
      </c>
      <c r="AC4878">
        <v>0</v>
      </c>
      <c r="AD4878">
        <v>0</v>
      </c>
      <c r="AE4878">
        <v>0</v>
      </c>
      <c r="AF4878">
        <v>0</v>
      </c>
    </row>
    <row r="4879" spans="1:32">
      <c r="A4879" t="s">
        <v>10482</v>
      </c>
      <c r="B4879" t="s">
        <v>19</v>
      </c>
      <c r="C4879">
        <v>0</v>
      </c>
      <c r="D4879">
        <v>0</v>
      </c>
      <c r="E4879">
        <v>0</v>
      </c>
      <c r="F4879">
        <v>0</v>
      </c>
      <c r="G4879">
        <v>0</v>
      </c>
      <c r="H4879">
        <v>0</v>
      </c>
      <c r="I4879">
        <v>0</v>
      </c>
      <c r="J4879">
        <v>0</v>
      </c>
      <c r="K4879">
        <v>0</v>
      </c>
      <c r="L4879">
        <v>0</v>
      </c>
      <c r="M4879">
        <v>0</v>
      </c>
      <c r="N4879">
        <v>0</v>
      </c>
      <c r="O4879">
        <v>0</v>
      </c>
      <c r="P4879">
        <v>0</v>
      </c>
      <c r="Q4879">
        <v>0</v>
      </c>
      <c r="R4879">
        <v>0</v>
      </c>
      <c r="S4879">
        <v>0</v>
      </c>
      <c r="T4879">
        <v>0</v>
      </c>
      <c r="U4879">
        <v>0</v>
      </c>
      <c r="V4879">
        <v>0</v>
      </c>
      <c r="W4879">
        <v>0</v>
      </c>
      <c r="X4879">
        <v>0</v>
      </c>
      <c r="Y4879">
        <v>0</v>
      </c>
      <c r="Z4879">
        <v>0</v>
      </c>
      <c r="AA4879">
        <v>0</v>
      </c>
      <c r="AB4879">
        <v>0</v>
      </c>
      <c r="AC4879">
        <v>0</v>
      </c>
      <c r="AD4879">
        <v>0</v>
      </c>
      <c r="AE4879">
        <v>0</v>
      </c>
      <c r="AF4879">
        <v>0</v>
      </c>
    </row>
    <row r="4880" spans="1:32">
      <c r="A4880" t="s">
        <v>10483</v>
      </c>
      <c r="B4880" t="s">
        <v>19</v>
      </c>
      <c r="C4880">
        <v>0</v>
      </c>
      <c r="D4880">
        <v>0</v>
      </c>
      <c r="E4880">
        <v>0</v>
      </c>
      <c r="F4880">
        <v>0</v>
      </c>
      <c r="G4880">
        <v>0</v>
      </c>
      <c r="H4880">
        <v>0</v>
      </c>
      <c r="I4880">
        <v>0</v>
      </c>
      <c r="J4880">
        <v>0</v>
      </c>
      <c r="K4880">
        <v>0</v>
      </c>
      <c r="L4880">
        <v>0</v>
      </c>
      <c r="M4880">
        <v>0</v>
      </c>
      <c r="N4880">
        <v>0</v>
      </c>
      <c r="O4880">
        <v>0</v>
      </c>
      <c r="P4880">
        <v>0</v>
      </c>
      <c r="Q4880">
        <v>0</v>
      </c>
      <c r="R4880">
        <v>0</v>
      </c>
      <c r="S4880">
        <v>0</v>
      </c>
      <c r="T4880">
        <v>0</v>
      </c>
      <c r="U4880">
        <v>0</v>
      </c>
      <c r="V4880">
        <v>0</v>
      </c>
      <c r="W4880">
        <v>0</v>
      </c>
      <c r="X4880">
        <v>0</v>
      </c>
      <c r="Y4880">
        <v>0</v>
      </c>
      <c r="Z4880">
        <v>0</v>
      </c>
      <c r="AA4880">
        <v>0</v>
      </c>
      <c r="AB4880">
        <v>0</v>
      </c>
      <c r="AC4880">
        <v>0</v>
      </c>
      <c r="AD4880">
        <v>0</v>
      </c>
      <c r="AE4880">
        <v>0</v>
      </c>
      <c r="AF4880">
        <v>0</v>
      </c>
    </row>
    <row r="4881" spans="1:32">
      <c r="A4881" t="s">
        <v>10484</v>
      </c>
      <c r="B4881" t="s">
        <v>19</v>
      </c>
      <c r="C4881">
        <v>0</v>
      </c>
      <c r="D4881">
        <v>0</v>
      </c>
      <c r="E4881">
        <v>0</v>
      </c>
      <c r="F4881">
        <v>0</v>
      </c>
      <c r="G4881">
        <v>0</v>
      </c>
      <c r="H4881">
        <v>0</v>
      </c>
      <c r="I4881">
        <v>0</v>
      </c>
      <c r="J4881">
        <v>0</v>
      </c>
      <c r="K4881">
        <v>0</v>
      </c>
      <c r="L4881">
        <v>0</v>
      </c>
      <c r="M4881">
        <v>0</v>
      </c>
      <c r="N4881">
        <v>0</v>
      </c>
      <c r="O4881">
        <v>0</v>
      </c>
      <c r="P4881">
        <v>0</v>
      </c>
      <c r="Q4881">
        <v>0</v>
      </c>
      <c r="R4881">
        <v>0</v>
      </c>
      <c r="S4881">
        <v>0</v>
      </c>
      <c r="T4881">
        <v>0</v>
      </c>
      <c r="U4881">
        <v>0</v>
      </c>
      <c r="V4881">
        <v>0</v>
      </c>
      <c r="W4881">
        <v>0</v>
      </c>
      <c r="X4881">
        <v>0</v>
      </c>
      <c r="Y4881">
        <v>0</v>
      </c>
      <c r="Z4881">
        <v>0</v>
      </c>
      <c r="AA4881">
        <v>0</v>
      </c>
      <c r="AB4881">
        <v>0</v>
      </c>
      <c r="AC4881">
        <v>0</v>
      </c>
      <c r="AD4881">
        <v>0</v>
      </c>
      <c r="AE4881">
        <v>0</v>
      </c>
      <c r="AF4881">
        <v>0</v>
      </c>
    </row>
    <row r="4882" spans="1:32">
      <c r="A4882" t="s">
        <v>10485</v>
      </c>
      <c r="B4882" t="s">
        <v>19</v>
      </c>
      <c r="C4882">
        <v>0</v>
      </c>
      <c r="D4882">
        <v>0</v>
      </c>
      <c r="E4882">
        <v>0</v>
      </c>
      <c r="F4882">
        <v>0</v>
      </c>
      <c r="G4882">
        <v>0</v>
      </c>
      <c r="H4882">
        <v>0</v>
      </c>
      <c r="I4882">
        <v>0</v>
      </c>
      <c r="J4882">
        <v>0</v>
      </c>
      <c r="K4882">
        <v>0</v>
      </c>
      <c r="L4882">
        <v>0</v>
      </c>
      <c r="M4882">
        <v>0</v>
      </c>
      <c r="N4882">
        <v>0</v>
      </c>
      <c r="O4882">
        <v>0</v>
      </c>
      <c r="P4882">
        <v>0</v>
      </c>
      <c r="Q4882">
        <v>0</v>
      </c>
      <c r="R4882">
        <v>0</v>
      </c>
      <c r="S4882">
        <v>0</v>
      </c>
      <c r="T4882">
        <v>0</v>
      </c>
      <c r="U4882">
        <v>0</v>
      </c>
      <c r="V4882">
        <v>0</v>
      </c>
      <c r="W4882">
        <v>0</v>
      </c>
      <c r="X4882">
        <v>0</v>
      </c>
      <c r="Y4882">
        <v>0</v>
      </c>
      <c r="Z4882">
        <v>0</v>
      </c>
      <c r="AA4882">
        <v>0</v>
      </c>
      <c r="AB4882">
        <v>0</v>
      </c>
      <c r="AC4882">
        <v>0</v>
      </c>
      <c r="AD4882">
        <v>0</v>
      </c>
      <c r="AE4882">
        <v>0</v>
      </c>
      <c r="AF4882">
        <v>0</v>
      </c>
    </row>
    <row r="4883" spans="1:32">
      <c r="A4883" t="s">
        <v>10486</v>
      </c>
      <c r="B4883" t="s">
        <v>19</v>
      </c>
      <c r="C4883">
        <v>0</v>
      </c>
      <c r="D4883">
        <v>0</v>
      </c>
      <c r="E4883">
        <v>0</v>
      </c>
      <c r="F4883">
        <v>0</v>
      </c>
      <c r="G4883">
        <v>0</v>
      </c>
      <c r="H4883">
        <v>0</v>
      </c>
      <c r="I4883">
        <v>0</v>
      </c>
      <c r="J4883">
        <v>0</v>
      </c>
      <c r="K4883">
        <v>0</v>
      </c>
      <c r="L4883">
        <v>0</v>
      </c>
      <c r="M4883">
        <v>0</v>
      </c>
      <c r="N4883">
        <v>0</v>
      </c>
      <c r="O4883">
        <v>0</v>
      </c>
      <c r="P4883">
        <v>0</v>
      </c>
      <c r="Q4883">
        <v>0</v>
      </c>
      <c r="R4883">
        <v>0</v>
      </c>
      <c r="S4883">
        <v>0</v>
      </c>
      <c r="T4883">
        <v>0</v>
      </c>
      <c r="U4883">
        <v>0</v>
      </c>
      <c r="V4883">
        <v>0</v>
      </c>
      <c r="W4883">
        <v>0</v>
      </c>
      <c r="X4883">
        <v>0</v>
      </c>
      <c r="Y4883">
        <v>0</v>
      </c>
      <c r="Z4883">
        <v>0</v>
      </c>
      <c r="AA4883">
        <v>0</v>
      </c>
      <c r="AB4883">
        <v>0</v>
      </c>
      <c r="AC4883">
        <v>0</v>
      </c>
      <c r="AD4883">
        <v>0</v>
      </c>
      <c r="AE4883">
        <v>0</v>
      </c>
      <c r="AF4883">
        <v>0</v>
      </c>
    </row>
    <row r="4884" spans="1:32">
      <c r="A4884" t="s">
        <v>10487</v>
      </c>
      <c r="B4884" t="s">
        <v>19</v>
      </c>
      <c r="C4884">
        <v>0</v>
      </c>
      <c r="D4884">
        <v>0</v>
      </c>
      <c r="E4884">
        <v>0</v>
      </c>
      <c r="F4884">
        <v>0</v>
      </c>
      <c r="G4884">
        <v>0</v>
      </c>
      <c r="H4884">
        <v>0</v>
      </c>
      <c r="I4884">
        <v>0</v>
      </c>
      <c r="J4884">
        <v>0</v>
      </c>
      <c r="K4884">
        <v>0</v>
      </c>
      <c r="L4884">
        <v>0</v>
      </c>
      <c r="M4884">
        <v>0</v>
      </c>
      <c r="N4884">
        <v>0</v>
      </c>
      <c r="O4884">
        <v>0</v>
      </c>
      <c r="P4884">
        <v>0</v>
      </c>
      <c r="Q4884">
        <v>0</v>
      </c>
      <c r="R4884">
        <v>0</v>
      </c>
      <c r="S4884">
        <v>0</v>
      </c>
      <c r="T4884">
        <v>0</v>
      </c>
      <c r="U4884">
        <v>0</v>
      </c>
      <c r="V4884">
        <v>0</v>
      </c>
      <c r="W4884">
        <v>0</v>
      </c>
      <c r="X4884">
        <v>0</v>
      </c>
      <c r="Y4884">
        <v>0</v>
      </c>
      <c r="Z4884">
        <v>0</v>
      </c>
      <c r="AA4884">
        <v>0</v>
      </c>
      <c r="AB4884">
        <v>0</v>
      </c>
      <c r="AC4884">
        <v>0</v>
      </c>
      <c r="AD4884">
        <v>0</v>
      </c>
      <c r="AE4884">
        <v>0</v>
      </c>
      <c r="AF4884">
        <v>0</v>
      </c>
    </row>
    <row r="4885" spans="1:32">
      <c r="A4885" t="s">
        <v>10488</v>
      </c>
      <c r="B4885" t="s">
        <v>19</v>
      </c>
      <c r="C4885">
        <v>0</v>
      </c>
      <c r="D4885">
        <v>0</v>
      </c>
      <c r="E4885">
        <v>0</v>
      </c>
      <c r="F4885">
        <v>0</v>
      </c>
      <c r="G4885">
        <v>0</v>
      </c>
      <c r="H4885">
        <v>0</v>
      </c>
      <c r="I4885">
        <v>0</v>
      </c>
      <c r="J4885">
        <v>0</v>
      </c>
      <c r="K4885">
        <v>0</v>
      </c>
      <c r="L4885">
        <v>0</v>
      </c>
      <c r="M4885">
        <v>0</v>
      </c>
      <c r="N4885">
        <v>0</v>
      </c>
      <c r="O4885">
        <v>0</v>
      </c>
      <c r="P4885">
        <v>0</v>
      </c>
      <c r="Q4885">
        <v>0</v>
      </c>
      <c r="R4885">
        <v>0</v>
      </c>
      <c r="S4885">
        <v>0</v>
      </c>
      <c r="T4885">
        <v>0</v>
      </c>
      <c r="U4885">
        <v>0</v>
      </c>
      <c r="V4885">
        <v>0</v>
      </c>
      <c r="W4885">
        <v>0</v>
      </c>
      <c r="X4885">
        <v>0</v>
      </c>
      <c r="Y4885">
        <v>0</v>
      </c>
      <c r="Z4885">
        <v>0</v>
      </c>
      <c r="AA4885">
        <v>0</v>
      </c>
      <c r="AB4885">
        <v>0</v>
      </c>
      <c r="AC4885">
        <v>0</v>
      </c>
      <c r="AD4885">
        <v>0</v>
      </c>
      <c r="AE4885">
        <v>0</v>
      </c>
      <c r="AF4885">
        <v>0</v>
      </c>
    </row>
    <row r="4886" spans="1:32">
      <c r="A4886" t="s">
        <v>10489</v>
      </c>
      <c r="B4886" t="s">
        <v>19</v>
      </c>
      <c r="C4886">
        <v>0</v>
      </c>
      <c r="D4886">
        <v>0</v>
      </c>
      <c r="E4886">
        <v>0</v>
      </c>
      <c r="F4886">
        <v>0</v>
      </c>
      <c r="G4886">
        <v>0</v>
      </c>
      <c r="H4886">
        <v>0</v>
      </c>
      <c r="I4886">
        <v>0</v>
      </c>
      <c r="J4886">
        <v>0</v>
      </c>
      <c r="K4886">
        <v>0</v>
      </c>
      <c r="L4886">
        <v>0</v>
      </c>
      <c r="M4886">
        <v>0</v>
      </c>
      <c r="N4886">
        <v>0</v>
      </c>
      <c r="O4886">
        <v>0</v>
      </c>
      <c r="P4886">
        <v>0</v>
      </c>
      <c r="Q4886">
        <v>0</v>
      </c>
      <c r="R4886">
        <v>0</v>
      </c>
      <c r="S4886">
        <v>0</v>
      </c>
      <c r="T4886">
        <v>0</v>
      </c>
      <c r="U4886">
        <v>0</v>
      </c>
      <c r="V4886">
        <v>0</v>
      </c>
      <c r="W4886">
        <v>0</v>
      </c>
      <c r="X4886">
        <v>0</v>
      </c>
      <c r="Y4886">
        <v>0</v>
      </c>
      <c r="Z4886">
        <v>0</v>
      </c>
      <c r="AA4886">
        <v>0</v>
      </c>
      <c r="AB4886">
        <v>0</v>
      </c>
      <c r="AC4886">
        <v>0</v>
      </c>
      <c r="AD4886">
        <v>0</v>
      </c>
      <c r="AE4886">
        <v>0</v>
      </c>
      <c r="AF4886">
        <v>0</v>
      </c>
    </row>
    <row r="4887" spans="1:32">
      <c r="A4887" t="s">
        <v>10490</v>
      </c>
      <c r="B4887" t="s">
        <v>19</v>
      </c>
      <c r="C4887">
        <v>0</v>
      </c>
      <c r="D4887">
        <v>0</v>
      </c>
      <c r="E4887">
        <v>0</v>
      </c>
      <c r="F4887">
        <v>0</v>
      </c>
      <c r="G4887">
        <v>0</v>
      </c>
      <c r="H4887">
        <v>0</v>
      </c>
      <c r="I4887">
        <v>0</v>
      </c>
      <c r="J4887">
        <v>0</v>
      </c>
      <c r="K4887">
        <v>0</v>
      </c>
      <c r="L4887">
        <v>0</v>
      </c>
      <c r="M4887">
        <v>0</v>
      </c>
      <c r="N4887">
        <v>0</v>
      </c>
      <c r="O4887">
        <v>0</v>
      </c>
      <c r="P4887">
        <v>0</v>
      </c>
      <c r="Q4887">
        <v>0</v>
      </c>
      <c r="R4887">
        <v>0</v>
      </c>
      <c r="S4887">
        <v>0</v>
      </c>
      <c r="T4887">
        <v>0</v>
      </c>
      <c r="U4887">
        <v>0</v>
      </c>
      <c r="V4887">
        <v>0</v>
      </c>
      <c r="W4887">
        <v>0</v>
      </c>
      <c r="X4887">
        <v>0</v>
      </c>
      <c r="Y4887">
        <v>0</v>
      </c>
      <c r="Z4887">
        <v>0</v>
      </c>
      <c r="AA4887">
        <v>0</v>
      </c>
      <c r="AB4887">
        <v>0</v>
      </c>
      <c r="AC4887">
        <v>0</v>
      </c>
      <c r="AD4887">
        <v>0</v>
      </c>
      <c r="AE4887">
        <v>0</v>
      </c>
      <c r="AF4887">
        <v>0</v>
      </c>
    </row>
    <row r="4888" spans="1:32">
      <c r="A4888" t="s">
        <v>10491</v>
      </c>
      <c r="B4888" t="s">
        <v>19</v>
      </c>
      <c r="C4888">
        <v>0</v>
      </c>
      <c r="D4888">
        <v>0</v>
      </c>
      <c r="E4888">
        <v>0</v>
      </c>
      <c r="F4888">
        <v>0</v>
      </c>
      <c r="G4888">
        <v>0</v>
      </c>
      <c r="H4888">
        <v>0</v>
      </c>
      <c r="I4888">
        <v>0</v>
      </c>
      <c r="J4888">
        <v>0</v>
      </c>
      <c r="K4888">
        <v>0</v>
      </c>
      <c r="L4888">
        <v>0</v>
      </c>
      <c r="M4888">
        <v>0</v>
      </c>
      <c r="N4888">
        <v>0</v>
      </c>
      <c r="O4888">
        <v>0</v>
      </c>
      <c r="P4888">
        <v>0</v>
      </c>
      <c r="Q4888">
        <v>0</v>
      </c>
      <c r="R4888">
        <v>0</v>
      </c>
      <c r="S4888">
        <v>0</v>
      </c>
      <c r="T4888">
        <v>0</v>
      </c>
      <c r="U4888">
        <v>0</v>
      </c>
      <c r="V4888">
        <v>0</v>
      </c>
      <c r="W4888">
        <v>0</v>
      </c>
      <c r="X4888">
        <v>0</v>
      </c>
      <c r="Y4888">
        <v>0</v>
      </c>
      <c r="Z4888">
        <v>0</v>
      </c>
      <c r="AA4888">
        <v>0</v>
      </c>
      <c r="AB4888">
        <v>0</v>
      </c>
      <c r="AC4888">
        <v>0</v>
      </c>
      <c r="AD4888">
        <v>0</v>
      </c>
      <c r="AE4888">
        <v>0</v>
      </c>
      <c r="AF4888">
        <v>0</v>
      </c>
    </row>
    <row r="4889" spans="1:32">
      <c r="A4889" t="s">
        <v>10492</v>
      </c>
      <c r="B4889" t="s">
        <v>19</v>
      </c>
      <c r="C4889">
        <v>0</v>
      </c>
      <c r="D4889">
        <v>0</v>
      </c>
      <c r="E4889">
        <v>0</v>
      </c>
      <c r="F4889">
        <v>0</v>
      </c>
      <c r="G4889">
        <v>0</v>
      </c>
      <c r="H4889">
        <v>0</v>
      </c>
      <c r="I4889">
        <v>0</v>
      </c>
      <c r="J4889">
        <v>0</v>
      </c>
      <c r="K4889">
        <v>0</v>
      </c>
      <c r="L4889">
        <v>0</v>
      </c>
      <c r="M4889">
        <v>0</v>
      </c>
      <c r="N4889">
        <v>0</v>
      </c>
      <c r="O4889">
        <v>0</v>
      </c>
      <c r="P4889">
        <v>0</v>
      </c>
      <c r="Q4889">
        <v>0</v>
      </c>
      <c r="R4889">
        <v>0</v>
      </c>
      <c r="S4889">
        <v>0</v>
      </c>
      <c r="T4889">
        <v>0</v>
      </c>
      <c r="U4889">
        <v>0</v>
      </c>
      <c r="V4889">
        <v>0</v>
      </c>
      <c r="W4889">
        <v>0</v>
      </c>
      <c r="X4889">
        <v>0</v>
      </c>
      <c r="Y4889">
        <v>0</v>
      </c>
      <c r="Z4889">
        <v>0</v>
      </c>
      <c r="AA4889">
        <v>0</v>
      </c>
      <c r="AB4889">
        <v>0</v>
      </c>
      <c r="AC4889">
        <v>0</v>
      </c>
      <c r="AD4889">
        <v>0</v>
      </c>
      <c r="AE4889">
        <v>0</v>
      </c>
      <c r="AF4889">
        <v>0</v>
      </c>
    </row>
    <row r="4890" spans="1:32">
      <c r="A4890" t="s">
        <v>10493</v>
      </c>
      <c r="B4890" t="s">
        <v>19</v>
      </c>
      <c r="C4890">
        <v>0</v>
      </c>
      <c r="D4890">
        <v>0</v>
      </c>
      <c r="E4890">
        <v>0</v>
      </c>
      <c r="F4890">
        <v>0</v>
      </c>
      <c r="G4890">
        <v>0</v>
      </c>
      <c r="H4890">
        <v>0</v>
      </c>
      <c r="I4890">
        <v>0</v>
      </c>
      <c r="J4890">
        <v>0</v>
      </c>
      <c r="K4890">
        <v>0</v>
      </c>
      <c r="L4890">
        <v>0</v>
      </c>
      <c r="M4890">
        <v>0</v>
      </c>
      <c r="N4890">
        <v>0</v>
      </c>
      <c r="O4890">
        <v>0</v>
      </c>
      <c r="P4890">
        <v>0</v>
      </c>
      <c r="Q4890">
        <v>0</v>
      </c>
      <c r="R4890">
        <v>0</v>
      </c>
      <c r="S4890">
        <v>0</v>
      </c>
      <c r="T4890">
        <v>0</v>
      </c>
      <c r="U4890">
        <v>0</v>
      </c>
      <c r="V4890">
        <v>0</v>
      </c>
      <c r="W4890">
        <v>0</v>
      </c>
      <c r="X4890">
        <v>0</v>
      </c>
      <c r="Y4890">
        <v>0</v>
      </c>
      <c r="Z4890">
        <v>0</v>
      </c>
      <c r="AA4890">
        <v>0</v>
      </c>
      <c r="AB4890">
        <v>0</v>
      </c>
      <c r="AC4890">
        <v>0</v>
      </c>
      <c r="AD4890">
        <v>0</v>
      </c>
      <c r="AE4890">
        <v>0</v>
      </c>
      <c r="AF4890">
        <v>0</v>
      </c>
    </row>
    <row r="4891" spans="1:32">
      <c r="A4891" t="s">
        <v>10494</v>
      </c>
      <c r="B4891" t="s">
        <v>19</v>
      </c>
      <c r="C4891">
        <v>0</v>
      </c>
      <c r="D4891">
        <v>0</v>
      </c>
      <c r="E4891">
        <v>0</v>
      </c>
      <c r="F4891">
        <v>0</v>
      </c>
      <c r="G4891">
        <v>0</v>
      </c>
      <c r="H4891">
        <v>0</v>
      </c>
      <c r="I4891">
        <v>0</v>
      </c>
      <c r="J4891">
        <v>0</v>
      </c>
      <c r="K4891">
        <v>0</v>
      </c>
      <c r="L4891">
        <v>0</v>
      </c>
      <c r="M4891">
        <v>0</v>
      </c>
      <c r="N4891">
        <v>0</v>
      </c>
      <c r="O4891">
        <v>0</v>
      </c>
      <c r="P4891">
        <v>0</v>
      </c>
      <c r="Q4891">
        <v>0</v>
      </c>
      <c r="R4891">
        <v>0</v>
      </c>
      <c r="S4891">
        <v>0</v>
      </c>
      <c r="T4891">
        <v>0</v>
      </c>
      <c r="U4891">
        <v>0</v>
      </c>
      <c r="V4891">
        <v>0</v>
      </c>
      <c r="W4891">
        <v>0</v>
      </c>
      <c r="X4891">
        <v>0</v>
      </c>
      <c r="Y4891">
        <v>0</v>
      </c>
      <c r="Z4891">
        <v>0</v>
      </c>
      <c r="AA4891">
        <v>0</v>
      </c>
      <c r="AB4891">
        <v>0</v>
      </c>
      <c r="AC4891">
        <v>0</v>
      </c>
      <c r="AD4891">
        <v>0</v>
      </c>
      <c r="AE4891">
        <v>0</v>
      </c>
      <c r="AF4891">
        <v>0</v>
      </c>
    </row>
    <row r="4892" spans="1:32">
      <c r="A4892" t="s">
        <v>10495</v>
      </c>
      <c r="B4892" t="s">
        <v>19</v>
      </c>
      <c r="C4892">
        <v>0</v>
      </c>
      <c r="D4892">
        <v>0</v>
      </c>
      <c r="E4892">
        <v>0</v>
      </c>
      <c r="F4892">
        <v>0</v>
      </c>
      <c r="G4892">
        <v>0</v>
      </c>
      <c r="H4892">
        <v>0</v>
      </c>
      <c r="I4892">
        <v>0</v>
      </c>
      <c r="J4892">
        <v>0</v>
      </c>
      <c r="K4892">
        <v>0</v>
      </c>
      <c r="L4892">
        <v>0</v>
      </c>
      <c r="M4892">
        <v>0</v>
      </c>
      <c r="N4892">
        <v>0</v>
      </c>
      <c r="O4892">
        <v>0</v>
      </c>
      <c r="P4892">
        <v>0</v>
      </c>
      <c r="Q4892">
        <v>0</v>
      </c>
      <c r="R4892">
        <v>0</v>
      </c>
      <c r="S4892">
        <v>0</v>
      </c>
      <c r="T4892">
        <v>0</v>
      </c>
      <c r="U4892">
        <v>0</v>
      </c>
      <c r="V4892">
        <v>0</v>
      </c>
      <c r="W4892">
        <v>0</v>
      </c>
      <c r="X4892">
        <v>0</v>
      </c>
      <c r="Y4892">
        <v>0</v>
      </c>
      <c r="Z4892">
        <v>0</v>
      </c>
      <c r="AA4892">
        <v>0</v>
      </c>
      <c r="AB4892">
        <v>0</v>
      </c>
      <c r="AC4892">
        <v>0</v>
      </c>
      <c r="AD4892">
        <v>0</v>
      </c>
      <c r="AE4892">
        <v>0</v>
      </c>
      <c r="AF4892">
        <v>0</v>
      </c>
    </row>
    <row r="4893" spans="1:32">
      <c r="A4893" t="s">
        <v>10496</v>
      </c>
      <c r="B4893" t="s">
        <v>19</v>
      </c>
      <c r="C4893">
        <v>0</v>
      </c>
      <c r="D4893">
        <v>0</v>
      </c>
      <c r="E4893">
        <v>0</v>
      </c>
      <c r="F4893">
        <v>0</v>
      </c>
      <c r="G4893">
        <v>0</v>
      </c>
      <c r="H4893">
        <v>0</v>
      </c>
      <c r="I4893">
        <v>0</v>
      </c>
      <c r="J4893">
        <v>0</v>
      </c>
      <c r="K4893">
        <v>0</v>
      </c>
      <c r="L4893">
        <v>0</v>
      </c>
      <c r="M4893">
        <v>0</v>
      </c>
      <c r="N4893">
        <v>0</v>
      </c>
      <c r="O4893">
        <v>0</v>
      </c>
      <c r="P4893">
        <v>0</v>
      </c>
      <c r="Q4893">
        <v>0</v>
      </c>
      <c r="R4893">
        <v>0</v>
      </c>
      <c r="S4893">
        <v>0</v>
      </c>
      <c r="T4893">
        <v>0</v>
      </c>
      <c r="U4893">
        <v>0</v>
      </c>
      <c r="V4893">
        <v>0</v>
      </c>
      <c r="W4893">
        <v>0</v>
      </c>
      <c r="X4893">
        <v>0</v>
      </c>
      <c r="Y4893">
        <v>0</v>
      </c>
      <c r="Z4893">
        <v>0</v>
      </c>
      <c r="AA4893">
        <v>0</v>
      </c>
      <c r="AB4893">
        <v>0</v>
      </c>
      <c r="AC4893">
        <v>0</v>
      </c>
      <c r="AD4893">
        <v>0</v>
      </c>
      <c r="AE4893">
        <v>0</v>
      </c>
      <c r="AF4893">
        <v>0</v>
      </c>
    </row>
    <row r="4894" spans="1:32">
      <c r="A4894" t="s">
        <v>10497</v>
      </c>
      <c r="B4894" t="s">
        <v>19</v>
      </c>
      <c r="C4894">
        <v>0</v>
      </c>
      <c r="D4894">
        <v>0</v>
      </c>
      <c r="E4894">
        <v>0</v>
      </c>
      <c r="F4894">
        <v>0</v>
      </c>
      <c r="G4894">
        <v>0</v>
      </c>
      <c r="H4894">
        <v>0</v>
      </c>
      <c r="I4894">
        <v>0</v>
      </c>
      <c r="J4894">
        <v>0</v>
      </c>
      <c r="K4894">
        <v>0</v>
      </c>
      <c r="L4894">
        <v>0</v>
      </c>
      <c r="M4894">
        <v>0</v>
      </c>
      <c r="N4894">
        <v>0</v>
      </c>
      <c r="O4894">
        <v>0</v>
      </c>
      <c r="P4894">
        <v>0</v>
      </c>
      <c r="Q4894">
        <v>0</v>
      </c>
      <c r="R4894">
        <v>0</v>
      </c>
      <c r="S4894">
        <v>0</v>
      </c>
      <c r="T4894">
        <v>0</v>
      </c>
      <c r="U4894">
        <v>0</v>
      </c>
      <c r="V4894">
        <v>0</v>
      </c>
      <c r="W4894">
        <v>0</v>
      </c>
      <c r="X4894">
        <v>0</v>
      </c>
      <c r="Y4894">
        <v>0</v>
      </c>
      <c r="Z4894">
        <v>0</v>
      </c>
      <c r="AA4894">
        <v>0</v>
      </c>
      <c r="AB4894">
        <v>0</v>
      </c>
      <c r="AC4894">
        <v>0</v>
      </c>
      <c r="AD4894">
        <v>0</v>
      </c>
      <c r="AE4894">
        <v>0</v>
      </c>
      <c r="AF4894">
        <v>0</v>
      </c>
    </row>
    <row r="4895" spans="1:32">
      <c r="A4895" t="s">
        <v>10498</v>
      </c>
      <c r="B4895" t="s">
        <v>19</v>
      </c>
      <c r="C4895">
        <v>0</v>
      </c>
      <c r="D4895">
        <v>0</v>
      </c>
      <c r="E4895">
        <v>0</v>
      </c>
      <c r="F4895">
        <v>0</v>
      </c>
      <c r="G4895">
        <v>0</v>
      </c>
      <c r="H4895">
        <v>0</v>
      </c>
      <c r="I4895">
        <v>0</v>
      </c>
      <c r="J4895">
        <v>0</v>
      </c>
      <c r="K4895">
        <v>0</v>
      </c>
      <c r="L4895">
        <v>0</v>
      </c>
      <c r="M4895">
        <v>0</v>
      </c>
      <c r="N4895">
        <v>0</v>
      </c>
      <c r="O4895">
        <v>0</v>
      </c>
      <c r="P4895">
        <v>0</v>
      </c>
      <c r="Q4895">
        <v>0</v>
      </c>
      <c r="R4895">
        <v>0</v>
      </c>
      <c r="S4895">
        <v>0</v>
      </c>
      <c r="T4895">
        <v>0</v>
      </c>
      <c r="U4895">
        <v>0</v>
      </c>
      <c r="V4895">
        <v>0</v>
      </c>
      <c r="W4895">
        <v>0</v>
      </c>
      <c r="X4895">
        <v>0</v>
      </c>
      <c r="Y4895">
        <v>0</v>
      </c>
      <c r="Z4895">
        <v>0</v>
      </c>
      <c r="AA4895">
        <v>0</v>
      </c>
      <c r="AB4895">
        <v>0</v>
      </c>
      <c r="AC4895">
        <v>0</v>
      </c>
      <c r="AD4895">
        <v>0</v>
      </c>
      <c r="AE4895">
        <v>0</v>
      </c>
      <c r="AF4895">
        <v>0</v>
      </c>
    </row>
    <row r="4896" spans="1:32">
      <c r="A4896" t="s">
        <v>10499</v>
      </c>
      <c r="B4896" t="s">
        <v>19</v>
      </c>
      <c r="C4896">
        <v>0</v>
      </c>
      <c r="D4896">
        <v>0</v>
      </c>
      <c r="E4896">
        <v>0</v>
      </c>
      <c r="F4896">
        <v>0</v>
      </c>
      <c r="G4896">
        <v>0</v>
      </c>
      <c r="H4896">
        <v>0</v>
      </c>
      <c r="I4896">
        <v>0</v>
      </c>
      <c r="J4896">
        <v>0</v>
      </c>
      <c r="K4896">
        <v>0</v>
      </c>
      <c r="L4896">
        <v>0</v>
      </c>
      <c r="M4896">
        <v>0</v>
      </c>
      <c r="N4896">
        <v>0</v>
      </c>
      <c r="O4896">
        <v>0</v>
      </c>
      <c r="P4896">
        <v>0</v>
      </c>
      <c r="Q4896">
        <v>0</v>
      </c>
      <c r="R4896">
        <v>0</v>
      </c>
      <c r="S4896">
        <v>0</v>
      </c>
      <c r="T4896">
        <v>0</v>
      </c>
      <c r="U4896">
        <v>0</v>
      </c>
      <c r="V4896">
        <v>0</v>
      </c>
      <c r="W4896">
        <v>0</v>
      </c>
      <c r="X4896">
        <v>0</v>
      </c>
      <c r="Y4896">
        <v>0</v>
      </c>
      <c r="Z4896">
        <v>0</v>
      </c>
      <c r="AA4896">
        <v>0</v>
      </c>
      <c r="AB4896">
        <v>0</v>
      </c>
      <c r="AC4896">
        <v>0</v>
      </c>
      <c r="AD4896">
        <v>0</v>
      </c>
      <c r="AE4896">
        <v>0</v>
      </c>
      <c r="AF4896">
        <v>0</v>
      </c>
    </row>
    <row r="4897" spans="1:32">
      <c r="A4897" t="s">
        <v>10500</v>
      </c>
      <c r="B4897" t="s">
        <v>19</v>
      </c>
      <c r="C4897">
        <v>0</v>
      </c>
      <c r="D4897">
        <v>0</v>
      </c>
      <c r="E4897">
        <v>0</v>
      </c>
      <c r="F4897">
        <v>0</v>
      </c>
      <c r="G4897">
        <v>0</v>
      </c>
      <c r="H4897">
        <v>0</v>
      </c>
      <c r="I4897">
        <v>0</v>
      </c>
      <c r="J4897">
        <v>0</v>
      </c>
      <c r="K4897">
        <v>0</v>
      </c>
      <c r="L4897">
        <v>0</v>
      </c>
      <c r="M4897">
        <v>0</v>
      </c>
      <c r="N4897">
        <v>0</v>
      </c>
      <c r="O4897">
        <v>0</v>
      </c>
      <c r="P4897">
        <v>0</v>
      </c>
      <c r="Q4897">
        <v>0</v>
      </c>
      <c r="R4897">
        <v>0</v>
      </c>
      <c r="S4897">
        <v>0</v>
      </c>
      <c r="T4897">
        <v>0</v>
      </c>
      <c r="U4897">
        <v>0</v>
      </c>
      <c r="V4897">
        <v>0</v>
      </c>
      <c r="W4897">
        <v>0</v>
      </c>
      <c r="X4897">
        <v>0</v>
      </c>
      <c r="Y4897">
        <v>0</v>
      </c>
      <c r="Z4897">
        <v>0</v>
      </c>
      <c r="AA4897">
        <v>0</v>
      </c>
      <c r="AB4897">
        <v>0</v>
      </c>
      <c r="AC4897">
        <v>0</v>
      </c>
      <c r="AD4897">
        <v>0</v>
      </c>
      <c r="AE4897">
        <v>0</v>
      </c>
      <c r="AF4897">
        <v>0</v>
      </c>
    </row>
    <row r="4898" spans="1:32">
      <c r="A4898" t="s">
        <v>10501</v>
      </c>
      <c r="B4898" t="s">
        <v>19</v>
      </c>
      <c r="C4898">
        <v>0</v>
      </c>
      <c r="D4898">
        <v>0</v>
      </c>
      <c r="E4898">
        <v>0</v>
      </c>
      <c r="F4898">
        <v>0</v>
      </c>
      <c r="G4898">
        <v>0</v>
      </c>
      <c r="H4898">
        <v>0</v>
      </c>
      <c r="I4898">
        <v>0</v>
      </c>
      <c r="J4898">
        <v>0</v>
      </c>
      <c r="K4898">
        <v>0</v>
      </c>
      <c r="L4898">
        <v>0</v>
      </c>
      <c r="M4898">
        <v>0</v>
      </c>
      <c r="N4898">
        <v>0</v>
      </c>
      <c r="O4898">
        <v>0</v>
      </c>
      <c r="P4898">
        <v>0</v>
      </c>
      <c r="Q4898">
        <v>0</v>
      </c>
      <c r="R4898">
        <v>0</v>
      </c>
      <c r="S4898">
        <v>0</v>
      </c>
      <c r="T4898">
        <v>0</v>
      </c>
      <c r="U4898">
        <v>0</v>
      </c>
      <c r="V4898">
        <v>0</v>
      </c>
      <c r="W4898">
        <v>0</v>
      </c>
      <c r="X4898">
        <v>0</v>
      </c>
      <c r="Y4898">
        <v>0</v>
      </c>
      <c r="Z4898">
        <v>0</v>
      </c>
      <c r="AA4898">
        <v>0</v>
      </c>
      <c r="AB4898">
        <v>0</v>
      </c>
      <c r="AC4898">
        <v>0</v>
      </c>
      <c r="AD4898">
        <v>0</v>
      </c>
      <c r="AE4898">
        <v>0</v>
      </c>
      <c r="AF4898">
        <v>0</v>
      </c>
    </row>
    <row r="4899" spans="1:32">
      <c r="A4899" t="s">
        <v>10502</v>
      </c>
      <c r="B4899" t="s">
        <v>19</v>
      </c>
      <c r="C4899">
        <v>0</v>
      </c>
      <c r="D4899">
        <v>0</v>
      </c>
      <c r="E4899">
        <v>0</v>
      </c>
      <c r="F4899">
        <v>0</v>
      </c>
      <c r="G4899">
        <v>0</v>
      </c>
      <c r="H4899">
        <v>0</v>
      </c>
      <c r="I4899">
        <v>0</v>
      </c>
      <c r="J4899">
        <v>0</v>
      </c>
      <c r="K4899">
        <v>0</v>
      </c>
      <c r="L4899">
        <v>0</v>
      </c>
      <c r="M4899">
        <v>0</v>
      </c>
      <c r="N4899">
        <v>0</v>
      </c>
      <c r="O4899">
        <v>0</v>
      </c>
      <c r="P4899">
        <v>0</v>
      </c>
      <c r="Q4899">
        <v>0</v>
      </c>
      <c r="R4899">
        <v>0</v>
      </c>
      <c r="S4899">
        <v>0</v>
      </c>
      <c r="T4899">
        <v>0</v>
      </c>
      <c r="U4899">
        <v>0</v>
      </c>
      <c r="V4899">
        <v>0</v>
      </c>
      <c r="W4899">
        <v>0</v>
      </c>
      <c r="X4899">
        <v>0</v>
      </c>
      <c r="Y4899">
        <v>0</v>
      </c>
      <c r="Z4899">
        <v>0</v>
      </c>
      <c r="AA4899">
        <v>0</v>
      </c>
      <c r="AB4899">
        <v>0</v>
      </c>
      <c r="AC4899">
        <v>0</v>
      </c>
      <c r="AD4899">
        <v>0</v>
      </c>
      <c r="AE4899">
        <v>0</v>
      </c>
      <c r="AF4899">
        <v>0</v>
      </c>
    </row>
    <row r="4900" spans="1:32">
      <c r="A4900" t="s">
        <v>10503</v>
      </c>
      <c r="B4900" t="s">
        <v>19</v>
      </c>
      <c r="C4900">
        <v>0</v>
      </c>
      <c r="D4900">
        <v>0</v>
      </c>
      <c r="E4900">
        <v>0</v>
      </c>
      <c r="F4900">
        <v>0</v>
      </c>
      <c r="G4900">
        <v>0</v>
      </c>
      <c r="H4900">
        <v>0</v>
      </c>
      <c r="I4900">
        <v>0</v>
      </c>
      <c r="J4900">
        <v>0</v>
      </c>
      <c r="K4900">
        <v>0</v>
      </c>
      <c r="L4900">
        <v>0</v>
      </c>
      <c r="M4900">
        <v>0</v>
      </c>
      <c r="N4900">
        <v>0</v>
      </c>
      <c r="O4900">
        <v>0</v>
      </c>
      <c r="P4900">
        <v>0</v>
      </c>
      <c r="Q4900">
        <v>0</v>
      </c>
      <c r="R4900">
        <v>0</v>
      </c>
      <c r="S4900">
        <v>0</v>
      </c>
      <c r="T4900">
        <v>0</v>
      </c>
      <c r="U4900">
        <v>0</v>
      </c>
      <c r="V4900">
        <v>0</v>
      </c>
      <c r="W4900">
        <v>0</v>
      </c>
      <c r="X4900">
        <v>0</v>
      </c>
      <c r="Y4900">
        <v>0</v>
      </c>
      <c r="Z4900">
        <v>0</v>
      </c>
      <c r="AA4900">
        <v>0</v>
      </c>
      <c r="AB4900">
        <v>0</v>
      </c>
      <c r="AC4900">
        <v>0</v>
      </c>
      <c r="AD4900">
        <v>0</v>
      </c>
      <c r="AE4900">
        <v>0</v>
      </c>
      <c r="AF4900">
        <v>0</v>
      </c>
    </row>
    <row r="4901" spans="1:32">
      <c r="A4901" t="s">
        <v>10504</v>
      </c>
      <c r="B4901" t="s">
        <v>19</v>
      </c>
      <c r="C4901">
        <v>0</v>
      </c>
      <c r="D4901">
        <v>0</v>
      </c>
      <c r="E4901">
        <v>0</v>
      </c>
      <c r="F4901">
        <v>0</v>
      </c>
      <c r="G4901">
        <v>0</v>
      </c>
      <c r="H4901">
        <v>0</v>
      </c>
      <c r="I4901">
        <v>0</v>
      </c>
      <c r="J4901">
        <v>0</v>
      </c>
      <c r="K4901">
        <v>0</v>
      </c>
      <c r="L4901">
        <v>0</v>
      </c>
      <c r="M4901">
        <v>0</v>
      </c>
      <c r="N4901">
        <v>0</v>
      </c>
      <c r="O4901">
        <v>0</v>
      </c>
      <c r="P4901">
        <v>0</v>
      </c>
      <c r="Q4901">
        <v>0</v>
      </c>
      <c r="R4901">
        <v>0</v>
      </c>
      <c r="S4901">
        <v>0</v>
      </c>
      <c r="T4901">
        <v>0</v>
      </c>
      <c r="U4901">
        <v>0</v>
      </c>
      <c r="V4901">
        <v>0</v>
      </c>
      <c r="W4901">
        <v>0</v>
      </c>
      <c r="X4901">
        <v>0</v>
      </c>
      <c r="Y4901">
        <v>0</v>
      </c>
      <c r="Z4901">
        <v>0</v>
      </c>
      <c r="AA4901">
        <v>0</v>
      </c>
      <c r="AB4901">
        <v>0</v>
      </c>
      <c r="AC4901">
        <v>0</v>
      </c>
      <c r="AD4901">
        <v>0</v>
      </c>
      <c r="AE4901">
        <v>0</v>
      </c>
      <c r="AF4901">
        <v>0</v>
      </c>
    </row>
    <row r="4902" spans="1:32">
      <c r="A4902" t="s">
        <v>10505</v>
      </c>
      <c r="B4902" t="s">
        <v>19</v>
      </c>
      <c r="C4902">
        <v>0</v>
      </c>
      <c r="D4902">
        <v>0</v>
      </c>
      <c r="E4902">
        <v>0</v>
      </c>
      <c r="F4902">
        <v>0</v>
      </c>
      <c r="G4902">
        <v>0</v>
      </c>
      <c r="H4902">
        <v>0</v>
      </c>
      <c r="I4902">
        <v>0</v>
      </c>
      <c r="J4902">
        <v>0</v>
      </c>
      <c r="K4902">
        <v>0</v>
      </c>
      <c r="L4902">
        <v>0</v>
      </c>
      <c r="M4902">
        <v>0</v>
      </c>
      <c r="N4902">
        <v>0</v>
      </c>
      <c r="O4902">
        <v>0</v>
      </c>
      <c r="P4902">
        <v>0</v>
      </c>
      <c r="Q4902">
        <v>0</v>
      </c>
      <c r="R4902">
        <v>0</v>
      </c>
      <c r="S4902">
        <v>0</v>
      </c>
      <c r="T4902">
        <v>0</v>
      </c>
      <c r="U4902">
        <v>0</v>
      </c>
      <c r="V4902">
        <v>0</v>
      </c>
      <c r="W4902">
        <v>0</v>
      </c>
      <c r="X4902">
        <v>0</v>
      </c>
      <c r="Y4902">
        <v>0</v>
      </c>
      <c r="Z4902">
        <v>0</v>
      </c>
      <c r="AA4902">
        <v>0</v>
      </c>
      <c r="AB4902">
        <v>0</v>
      </c>
      <c r="AC4902">
        <v>0</v>
      </c>
      <c r="AD4902">
        <v>0</v>
      </c>
      <c r="AE4902">
        <v>0</v>
      </c>
      <c r="AF4902">
        <v>0</v>
      </c>
    </row>
    <row r="4903" spans="1:32">
      <c r="A4903" t="s">
        <v>10506</v>
      </c>
      <c r="B4903" t="s">
        <v>19</v>
      </c>
      <c r="C4903">
        <v>0</v>
      </c>
      <c r="D4903">
        <v>0</v>
      </c>
      <c r="E4903">
        <v>0</v>
      </c>
      <c r="F4903">
        <v>0</v>
      </c>
      <c r="G4903">
        <v>0</v>
      </c>
      <c r="H4903">
        <v>0</v>
      </c>
      <c r="I4903">
        <v>0</v>
      </c>
      <c r="J4903">
        <v>0</v>
      </c>
      <c r="K4903">
        <v>0</v>
      </c>
      <c r="L4903">
        <v>0</v>
      </c>
      <c r="M4903">
        <v>0</v>
      </c>
      <c r="N4903">
        <v>0</v>
      </c>
      <c r="O4903">
        <v>0</v>
      </c>
      <c r="P4903">
        <v>0</v>
      </c>
      <c r="Q4903">
        <v>0</v>
      </c>
      <c r="R4903">
        <v>0</v>
      </c>
      <c r="S4903">
        <v>0</v>
      </c>
      <c r="T4903">
        <v>0</v>
      </c>
      <c r="U4903">
        <v>0</v>
      </c>
      <c r="V4903">
        <v>0</v>
      </c>
      <c r="W4903">
        <v>0</v>
      </c>
      <c r="X4903">
        <v>0</v>
      </c>
      <c r="Y4903">
        <v>0</v>
      </c>
      <c r="Z4903">
        <v>0</v>
      </c>
      <c r="AA4903">
        <v>0</v>
      </c>
      <c r="AB4903">
        <v>0</v>
      </c>
      <c r="AC4903">
        <v>0</v>
      </c>
      <c r="AD4903">
        <v>0</v>
      </c>
      <c r="AE4903">
        <v>0</v>
      </c>
      <c r="AF4903">
        <v>0</v>
      </c>
    </row>
    <row r="4904" spans="1:32">
      <c r="A4904" t="s">
        <v>10507</v>
      </c>
      <c r="B4904" t="s">
        <v>19</v>
      </c>
      <c r="C4904">
        <v>0</v>
      </c>
      <c r="D4904">
        <v>0</v>
      </c>
      <c r="E4904">
        <v>0</v>
      </c>
      <c r="F4904">
        <v>0</v>
      </c>
      <c r="G4904">
        <v>0</v>
      </c>
      <c r="H4904">
        <v>0</v>
      </c>
      <c r="I4904">
        <v>0</v>
      </c>
      <c r="J4904">
        <v>0</v>
      </c>
      <c r="K4904">
        <v>0</v>
      </c>
      <c r="L4904">
        <v>0</v>
      </c>
      <c r="M4904">
        <v>0</v>
      </c>
      <c r="N4904">
        <v>0</v>
      </c>
      <c r="O4904">
        <v>0</v>
      </c>
      <c r="P4904">
        <v>0</v>
      </c>
      <c r="Q4904">
        <v>0</v>
      </c>
      <c r="R4904">
        <v>0</v>
      </c>
      <c r="S4904">
        <v>0</v>
      </c>
      <c r="T4904">
        <v>0</v>
      </c>
      <c r="U4904">
        <v>0</v>
      </c>
      <c r="V4904">
        <v>0</v>
      </c>
      <c r="W4904">
        <v>0</v>
      </c>
      <c r="X4904">
        <v>0</v>
      </c>
      <c r="Y4904">
        <v>0</v>
      </c>
      <c r="Z4904">
        <v>0</v>
      </c>
      <c r="AA4904">
        <v>0</v>
      </c>
      <c r="AB4904">
        <v>0</v>
      </c>
      <c r="AC4904">
        <v>0</v>
      </c>
      <c r="AD4904">
        <v>0</v>
      </c>
      <c r="AE4904">
        <v>0</v>
      </c>
      <c r="AF4904">
        <v>0</v>
      </c>
    </row>
    <row r="4905" spans="1:32">
      <c r="A4905" t="s">
        <v>10508</v>
      </c>
      <c r="B4905" t="s">
        <v>19</v>
      </c>
      <c r="C4905">
        <v>0</v>
      </c>
      <c r="D4905">
        <v>0</v>
      </c>
      <c r="E4905">
        <v>0</v>
      </c>
      <c r="F4905">
        <v>0</v>
      </c>
      <c r="G4905">
        <v>0</v>
      </c>
      <c r="H4905">
        <v>0</v>
      </c>
      <c r="I4905">
        <v>0</v>
      </c>
      <c r="J4905">
        <v>0</v>
      </c>
      <c r="K4905">
        <v>0</v>
      </c>
      <c r="L4905">
        <v>0</v>
      </c>
      <c r="M4905">
        <v>0</v>
      </c>
      <c r="N4905">
        <v>0</v>
      </c>
      <c r="O4905">
        <v>0</v>
      </c>
      <c r="P4905">
        <v>0</v>
      </c>
      <c r="Q4905">
        <v>0</v>
      </c>
      <c r="R4905">
        <v>0</v>
      </c>
      <c r="S4905">
        <v>0</v>
      </c>
      <c r="T4905">
        <v>0</v>
      </c>
      <c r="U4905">
        <v>0</v>
      </c>
      <c r="V4905">
        <v>0</v>
      </c>
      <c r="W4905">
        <v>0</v>
      </c>
      <c r="X4905">
        <v>0</v>
      </c>
      <c r="Y4905">
        <v>0</v>
      </c>
      <c r="Z4905">
        <v>0</v>
      </c>
      <c r="AA4905">
        <v>0</v>
      </c>
      <c r="AB4905">
        <v>0</v>
      </c>
      <c r="AC4905">
        <v>0</v>
      </c>
      <c r="AD4905">
        <v>0</v>
      </c>
      <c r="AE4905">
        <v>0</v>
      </c>
      <c r="AF4905">
        <v>0</v>
      </c>
    </row>
    <row r="4906" spans="1:32">
      <c r="A4906" t="s">
        <v>10509</v>
      </c>
      <c r="B4906" t="s">
        <v>19</v>
      </c>
      <c r="C4906">
        <v>0</v>
      </c>
      <c r="D4906">
        <v>0</v>
      </c>
      <c r="E4906">
        <v>0</v>
      </c>
      <c r="F4906">
        <v>0</v>
      </c>
      <c r="G4906">
        <v>0</v>
      </c>
      <c r="H4906">
        <v>0</v>
      </c>
      <c r="I4906">
        <v>0</v>
      </c>
      <c r="J4906">
        <v>0</v>
      </c>
      <c r="K4906">
        <v>0</v>
      </c>
      <c r="L4906">
        <v>0</v>
      </c>
      <c r="M4906">
        <v>0</v>
      </c>
      <c r="N4906">
        <v>0</v>
      </c>
      <c r="O4906">
        <v>0</v>
      </c>
      <c r="P4906">
        <v>0</v>
      </c>
      <c r="Q4906">
        <v>0</v>
      </c>
      <c r="R4906">
        <v>0</v>
      </c>
      <c r="S4906">
        <v>0</v>
      </c>
      <c r="T4906">
        <v>0</v>
      </c>
      <c r="U4906">
        <v>0</v>
      </c>
      <c r="V4906">
        <v>0</v>
      </c>
      <c r="W4906">
        <v>0</v>
      </c>
      <c r="X4906">
        <v>0</v>
      </c>
      <c r="Y4906">
        <v>0</v>
      </c>
      <c r="Z4906">
        <v>0</v>
      </c>
      <c r="AA4906">
        <v>0</v>
      </c>
      <c r="AB4906">
        <v>0</v>
      </c>
      <c r="AC4906">
        <v>0</v>
      </c>
      <c r="AD4906">
        <v>0</v>
      </c>
      <c r="AE4906">
        <v>0</v>
      </c>
      <c r="AF4906">
        <v>0</v>
      </c>
    </row>
    <row r="4907" spans="1:32">
      <c r="A4907" t="s">
        <v>10510</v>
      </c>
      <c r="B4907" t="s">
        <v>19</v>
      </c>
      <c r="C4907">
        <v>0</v>
      </c>
      <c r="D4907">
        <v>0</v>
      </c>
      <c r="E4907">
        <v>0</v>
      </c>
      <c r="F4907">
        <v>0</v>
      </c>
      <c r="G4907">
        <v>0</v>
      </c>
      <c r="H4907">
        <v>0</v>
      </c>
      <c r="I4907">
        <v>0</v>
      </c>
      <c r="J4907">
        <v>0</v>
      </c>
      <c r="K4907">
        <v>0</v>
      </c>
      <c r="L4907">
        <v>0</v>
      </c>
      <c r="M4907">
        <v>0</v>
      </c>
      <c r="N4907">
        <v>0</v>
      </c>
      <c r="O4907">
        <v>0</v>
      </c>
      <c r="P4907">
        <v>0</v>
      </c>
      <c r="Q4907">
        <v>0</v>
      </c>
      <c r="R4907">
        <v>0</v>
      </c>
      <c r="S4907">
        <v>0</v>
      </c>
      <c r="T4907">
        <v>0</v>
      </c>
      <c r="U4907">
        <v>0</v>
      </c>
      <c r="V4907">
        <v>0</v>
      </c>
      <c r="W4907">
        <v>0</v>
      </c>
      <c r="X4907">
        <v>0</v>
      </c>
      <c r="Y4907">
        <v>0</v>
      </c>
      <c r="Z4907">
        <v>0</v>
      </c>
      <c r="AA4907">
        <v>0</v>
      </c>
      <c r="AB4907">
        <v>0</v>
      </c>
      <c r="AC4907">
        <v>0</v>
      </c>
      <c r="AD4907">
        <v>0</v>
      </c>
      <c r="AE4907">
        <v>0</v>
      </c>
      <c r="AF4907">
        <v>0</v>
      </c>
    </row>
    <row r="4908" spans="1:32">
      <c r="A4908" t="s">
        <v>10511</v>
      </c>
      <c r="B4908" t="s">
        <v>19</v>
      </c>
      <c r="C4908">
        <v>0</v>
      </c>
      <c r="D4908">
        <v>0</v>
      </c>
      <c r="E4908">
        <v>0</v>
      </c>
      <c r="F4908">
        <v>0</v>
      </c>
      <c r="G4908">
        <v>0</v>
      </c>
      <c r="H4908">
        <v>0</v>
      </c>
      <c r="I4908">
        <v>0</v>
      </c>
      <c r="J4908">
        <v>0</v>
      </c>
      <c r="K4908">
        <v>0</v>
      </c>
      <c r="L4908">
        <v>0</v>
      </c>
      <c r="M4908">
        <v>0</v>
      </c>
      <c r="N4908">
        <v>0</v>
      </c>
      <c r="O4908">
        <v>0</v>
      </c>
      <c r="P4908">
        <v>0</v>
      </c>
      <c r="Q4908">
        <v>0</v>
      </c>
      <c r="R4908">
        <v>0</v>
      </c>
      <c r="S4908">
        <v>0</v>
      </c>
      <c r="T4908">
        <v>0</v>
      </c>
      <c r="U4908">
        <v>0</v>
      </c>
      <c r="V4908">
        <v>0</v>
      </c>
      <c r="W4908">
        <v>0</v>
      </c>
      <c r="X4908">
        <v>0</v>
      </c>
      <c r="Y4908">
        <v>0</v>
      </c>
      <c r="Z4908">
        <v>0</v>
      </c>
      <c r="AA4908">
        <v>0</v>
      </c>
      <c r="AB4908">
        <v>0</v>
      </c>
      <c r="AC4908">
        <v>0</v>
      </c>
      <c r="AD4908">
        <v>0</v>
      </c>
      <c r="AE4908">
        <v>0</v>
      </c>
      <c r="AF4908">
        <v>0</v>
      </c>
    </row>
    <row r="4909" spans="1:32">
      <c r="A4909" t="s">
        <v>10512</v>
      </c>
      <c r="B4909" t="s">
        <v>19</v>
      </c>
      <c r="C4909">
        <v>0</v>
      </c>
      <c r="D4909">
        <v>0</v>
      </c>
      <c r="E4909">
        <v>0</v>
      </c>
      <c r="F4909">
        <v>0</v>
      </c>
      <c r="G4909">
        <v>0</v>
      </c>
      <c r="H4909">
        <v>0</v>
      </c>
      <c r="I4909">
        <v>0</v>
      </c>
      <c r="J4909">
        <v>0</v>
      </c>
      <c r="K4909">
        <v>0</v>
      </c>
      <c r="L4909">
        <v>0</v>
      </c>
      <c r="M4909">
        <v>0</v>
      </c>
      <c r="N4909">
        <v>0</v>
      </c>
      <c r="O4909">
        <v>0</v>
      </c>
      <c r="P4909">
        <v>0</v>
      </c>
      <c r="Q4909">
        <v>0</v>
      </c>
      <c r="R4909">
        <v>0</v>
      </c>
      <c r="S4909">
        <v>0</v>
      </c>
      <c r="T4909">
        <v>0</v>
      </c>
      <c r="U4909">
        <v>0</v>
      </c>
      <c r="V4909">
        <v>0</v>
      </c>
      <c r="W4909">
        <v>0</v>
      </c>
      <c r="X4909">
        <v>0</v>
      </c>
      <c r="Y4909">
        <v>0</v>
      </c>
      <c r="Z4909">
        <v>0</v>
      </c>
      <c r="AA4909">
        <v>0</v>
      </c>
      <c r="AB4909">
        <v>0</v>
      </c>
      <c r="AC4909">
        <v>0</v>
      </c>
      <c r="AD4909">
        <v>0</v>
      </c>
      <c r="AE4909">
        <v>0</v>
      </c>
      <c r="AF4909">
        <v>0</v>
      </c>
    </row>
    <row r="4910" spans="1:32">
      <c r="A4910" t="s">
        <v>10513</v>
      </c>
      <c r="B4910" t="s">
        <v>19</v>
      </c>
      <c r="C4910">
        <v>0</v>
      </c>
      <c r="D4910">
        <v>0</v>
      </c>
      <c r="E4910">
        <v>0</v>
      </c>
      <c r="F4910">
        <v>0</v>
      </c>
      <c r="G4910">
        <v>0</v>
      </c>
      <c r="H4910">
        <v>0</v>
      </c>
      <c r="I4910">
        <v>0</v>
      </c>
      <c r="J4910">
        <v>0</v>
      </c>
      <c r="K4910">
        <v>0</v>
      </c>
      <c r="L4910">
        <v>0</v>
      </c>
      <c r="M4910">
        <v>0</v>
      </c>
      <c r="N4910">
        <v>0</v>
      </c>
      <c r="O4910">
        <v>0</v>
      </c>
      <c r="P4910">
        <v>0</v>
      </c>
      <c r="Q4910">
        <v>0</v>
      </c>
      <c r="R4910">
        <v>0</v>
      </c>
      <c r="S4910">
        <v>0</v>
      </c>
      <c r="T4910">
        <v>0</v>
      </c>
      <c r="U4910">
        <v>0</v>
      </c>
      <c r="V4910">
        <v>0</v>
      </c>
      <c r="W4910">
        <v>0</v>
      </c>
      <c r="X4910">
        <v>0</v>
      </c>
      <c r="Y4910">
        <v>0</v>
      </c>
      <c r="Z4910">
        <v>0</v>
      </c>
      <c r="AA4910">
        <v>0</v>
      </c>
      <c r="AB4910">
        <v>0</v>
      </c>
      <c r="AC4910">
        <v>0</v>
      </c>
      <c r="AD4910">
        <v>0</v>
      </c>
      <c r="AE4910">
        <v>0</v>
      </c>
      <c r="AF4910">
        <v>0</v>
      </c>
    </row>
    <row r="4911" spans="1:32">
      <c r="A4911" t="s">
        <v>10514</v>
      </c>
      <c r="B4911" t="s">
        <v>19</v>
      </c>
      <c r="C4911">
        <v>0</v>
      </c>
      <c r="D4911">
        <v>0</v>
      </c>
      <c r="E4911">
        <v>0</v>
      </c>
      <c r="F4911">
        <v>0</v>
      </c>
      <c r="G4911">
        <v>0</v>
      </c>
      <c r="H4911">
        <v>0</v>
      </c>
      <c r="I4911">
        <v>0</v>
      </c>
      <c r="J4911">
        <v>0</v>
      </c>
      <c r="K4911">
        <v>0</v>
      </c>
      <c r="L4911">
        <v>0</v>
      </c>
      <c r="M4911">
        <v>0</v>
      </c>
      <c r="N4911">
        <v>0</v>
      </c>
      <c r="O4911">
        <v>0</v>
      </c>
      <c r="P4911">
        <v>0</v>
      </c>
      <c r="Q4911">
        <v>0</v>
      </c>
      <c r="R4911">
        <v>0</v>
      </c>
      <c r="S4911">
        <v>0</v>
      </c>
      <c r="T4911">
        <v>0</v>
      </c>
      <c r="U4911">
        <v>0</v>
      </c>
      <c r="V4911">
        <v>0</v>
      </c>
      <c r="W4911">
        <v>0</v>
      </c>
      <c r="X4911">
        <v>0</v>
      </c>
      <c r="Y4911">
        <v>0</v>
      </c>
      <c r="Z4911">
        <v>0</v>
      </c>
      <c r="AA4911">
        <v>0</v>
      </c>
      <c r="AB4911">
        <v>0</v>
      </c>
      <c r="AC4911">
        <v>0</v>
      </c>
      <c r="AD4911">
        <v>0</v>
      </c>
      <c r="AE4911">
        <v>0</v>
      </c>
      <c r="AF4911">
        <v>0</v>
      </c>
    </row>
    <row r="4912" spans="1:32">
      <c r="A4912" t="s">
        <v>10515</v>
      </c>
      <c r="B4912" t="s">
        <v>19</v>
      </c>
      <c r="C4912">
        <v>0</v>
      </c>
      <c r="D4912">
        <v>0</v>
      </c>
      <c r="E4912">
        <v>0</v>
      </c>
      <c r="F4912">
        <v>0</v>
      </c>
      <c r="G4912">
        <v>0</v>
      </c>
      <c r="H4912">
        <v>0</v>
      </c>
      <c r="I4912">
        <v>0</v>
      </c>
      <c r="J4912">
        <v>0</v>
      </c>
      <c r="K4912">
        <v>0</v>
      </c>
      <c r="L4912">
        <v>0</v>
      </c>
      <c r="M4912">
        <v>0</v>
      </c>
      <c r="N4912">
        <v>0</v>
      </c>
      <c r="O4912">
        <v>0</v>
      </c>
      <c r="P4912">
        <v>0</v>
      </c>
      <c r="Q4912">
        <v>0</v>
      </c>
      <c r="R4912">
        <v>0</v>
      </c>
      <c r="S4912">
        <v>0</v>
      </c>
      <c r="T4912">
        <v>0</v>
      </c>
      <c r="U4912">
        <v>0</v>
      </c>
      <c r="V4912">
        <v>0</v>
      </c>
      <c r="W4912">
        <v>0</v>
      </c>
      <c r="X4912">
        <v>0</v>
      </c>
      <c r="Y4912">
        <v>0</v>
      </c>
      <c r="Z4912">
        <v>0</v>
      </c>
      <c r="AA4912">
        <v>0</v>
      </c>
      <c r="AB4912">
        <v>0</v>
      </c>
      <c r="AC4912">
        <v>0</v>
      </c>
      <c r="AD4912">
        <v>0</v>
      </c>
      <c r="AE4912">
        <v>0</v>
      </c>
      <c r="AF4912">
        <v>0</v>
      </c>
    </row>
    <row r="4913" spans="1:32">
      <c r="A4913" t="s">
        <v>10516</v>
      </c>
      <c r="B4913" t="s">
        <v>19</v>
      </c>
      <c r="C4913">
        <v>0</v>
      </c>
      <c r="D4913">
        <v>0</v>
      </c>
      <c r="E4913">
        <v>0</v>
      </c>
      <c r="F4913">
        <v>0</v>
      </c>
      <c r="G4913">
        <v>0</v>
      </c>
      <c r="H4913">
        <v>0</v>
      </c>
      <c r="I4913">
        <v>0</v>
      </c>
      <c r="J4913">
        <v>0</v>
      </c>
      <c r="K4913">
        <v>0</v>
      </c>
      <c r="L4913">
        <v>0</v>
      </c>
      <c r="M4913">
        <v>0</v>
      </c>
      <c r="N4913">
        <v>0</v>
      </c>
      <c r="O4913">
        <v>0</v>
      </c>
      <c r="P4913">
        <v>0</v>
      </c>
      <c r="Q4913">
        <v>0</v>
      </c>
      <c r="R4913">
        <v>0</v>
      </c>
      <c r="S4913">
        <v>0</v>
      </c>
      <c r="T4913">
        <v>0</v>
      </c>
      <c r="U4913">
        <v>0</v>
      </c>
      <c r="V4913">
        <v>0</v>
      </c>
      <c r="W4913">
        <v>0</v>
      </c>
      <c r="X4913">
        <v>0</v>
      </c>
      <c r="Y4913">
        <v>0</v>
      </c>
      <c r="Z4913">
        <v>0</v>
      </c>
      <c r="AA4913">
        <v>0</v>
      </c>
      <c r="AB4913">
        <v>0</v>
      </c>
      <c r="AC4913">
        <v>0</v>
      </c>
      <c r="AD4913">
        <v>0</v>
      </c>
      <c r="AE4913">
        <v>0</v>
      </c>
      <c r="AF4913">
        <v>0</v>
      </c>
    </row>
    <row r="4914" spans="1:32">
      <c r="A4914" t="s">
        <v>10517</v>
      </c>
      <c r="B4914" t="s">
        <v>19</v>
      </c>
      <c r="C4914">
        <v>0</v>
      </c>
      <c r="D4914">
        <v>0</v>
      </c>
      <c r="E4914">
        <v>0</v>
      </c>
      <c r="F4914">
        <v>0</v>
      </c>
      <c r="G4914">
        <v>0</v>
      </c>
      <c r="H4914">
        <v>0</v>
      </c>
      <c r="I4914">
        <v>0</v>
      </c>
      <c r="J4914">
        <v>0</v>
      </c>
      <c r="K4914">
        <v>0</v>
      </c>
      <c r="L4914">
        <v>0</v>
      </c>
      <c r="M4914">
        <v>0</v>
      </c>
      <c r="N4914">
        <v>0</v>
      </c>
      <c r="O4914">
        <v>0</v>
      </c>
      <c r="P4914">
        <v>0</v>
      </c>
      <c r="Q4914">
        <v>0</v>
      </c>
      <c r="R4914">
        <v>0</v>
      </c>
      <c r="S4914">
        <v>0</v>
      </c>
      <c r="T4914">
        <v>0</v>
      </c>
      <c r="U4914">
        <v>0</v>
      </c>
      <c r="V4914">
        <v>0</v>
      </c>
      <c r="W4914">
        <v>0</v>
      </c>
      <c r="X4914">
        <v>0</v>
      </c>
      <c r="Y4914">
        <v>0</v>
      </c>
      <c r="Z4914">
        <v>0</v>
      </c>
      <c r="AA4914">
        <v>0</v>
      </c>
      <c r="AB4914">
        <v>0</v>
      </c>
      <c r="AC4914">
        <v>0</v>
      </c>
      <c r="AD4914">
        <v>0</v>
      </c>
      <c r="AE4914">
        <v>0</v>
      </c>
      <c r="AF4914">
        <v>0</v>
      </c>
    </row>
    <row r="4915" spans="1:32">
      <c r="A4915" t="s">
        <v>10518</v>
      </c>
      <c r="B4915" t="s">
        <v>19</v>
      </c>
      <c r="C4915">
        <v>0</v>
      </c>
      <c r="D4915">
        <v>0</v>
      </c>
      <c r="E4915">
        <v>0</v>
      </c>
      <c r="F4915">
        <v>0</v>
      </c>
      <c r="G4915">
        <v>0</v>
      </c>
      <c r="H4915">
        <v>0</v>
      </c>
      <c r="I4915">
        <v>0</v>
      </c>
      <c r="J4915">
        <v>0</v>
      </c>
      <c r="K4915">
        <v>0</v>
      </c>
      <c r="L4915">
        <v>0</v>
      </c>
      <c r="M4915">
        <v>0</v>
      </c>
      <c r="N4915">
        <v>0</v>
      </c>
      <c r="O4915">
        <v>0</v>
      </c>
      <c r="P4915">
        <v>0</v>
      </c>
      <c r="Q4915">
        <v>0</v>
      </c>
      <c r="R4915">
        <v>0</v>
      </c>
      <c r="S4915">
        <v>0</v>
      </c>
      <c r="T4915">
        <v>0</v>
      </c>
      <c r="U4915">
        <v>0</v>
      </c>
      <c r="V4915">
        <v>0</v>
      </c>
      <c r="W4915">
        <v>0</v>
      </c>
      <c r="X4915">
        <v>0</v>
      </c>
      <c r="Y4915">
        <v>0</v>
      </c>
      <c r="Z4915">
        <v>0</v>
      </c>
      <c r="AA4915">
        <v>0</v>
      </c>
      <c r="AB4915">
        <v>0</v>
      </c>
      <c r="AC4915">
        <v>0</v>
      </c>
      <c r="AD4915">
        <v>0</v>
      </c>
      <c r="AE4915">
        <v>0</v>
      </c>
      <c r="AF4915">
        <v>0</v>
      </c>
    </row>
    <row r="4916" spans="1:32">
      <c r="A4916" t="s">
        <v>10519</v>
      </c>
      <c r="B4916" t="s">
        <v>19</v>
      </c>
      <c r="C4916">
        <v>0</v>
      </c>
      <c r="D4916">
        <v>0</v>
      </c>
      <c r="E4916">
        <v>0</v>
      </c>
      <c r="F4916">
        <v>0</v>
      </c>
      <c r="G4916">
        <v>0</v>
      </c>
      <c r="H4916">
        <v>0</v>
      </c>
      <c r="I4916">
        <v>0</v>
      </c>
      <c r="J4916">
        <v>0</v>
      </c>
      <c r="K4916">
        <v>0</v>
      </c>
      <c r="L4916">
        <v>0</v>
      </c>
      <c r="M4916">
        <v>0</v>
      </c>
      <c r="N4916">
        <v>0</v>
      </c>
      <c r="O4916">
        <v>0</v>
      </c>
      <c r="P4916">
        <v>0</v>
      </c>
      <c r="Q4916">
        <v>0</v>
      </c>
      <c r="R4916">
        <v>0</v>
      </c>
      <c r="S4916">
        <v>0</v>
      </c>
      <c r="T4916">
        <v>0</v>
      </c>
      <c r="U4916">
        <v>0</v>
      </c>
      <c r="V4916">
        <v>0</v>
      </c>
      <c r="W4916">
        <v>0</v>
      </c>
      <c r="X4916">
        <v>0</v>
      </c>
      <c r="Y4916">
        <v>0</v>
      </c>
      <c r="Z4916">
        <v>0</v>
      </c>
      <c r="AA4916">
        <v>0</v>
      </c>
      <c r="AB4916">
        <v>0</v>
      </c>
      <c r="AC4916">
        <v>0</v>
      </c>
      <c r="AD4916">
        <v>0</v>
      </c>
      <c r="AE4916">
        <v>0</v>
      </c>
      <c r="AF4916">
        <v>0</v>
      </c>
    </row>
    <row r="4917" spans="1:32">
      <c r="A4917" t="s">
        <v>10520</v>
      </c>
      <c r="B4917" t="s">
        <v>19</v>
      </c>
      <c r="C4917">
        <v>0</v>
      </c>
      <c r="D4917">
        <v>0</v>
      </c>
      <c r="E4917">
        <v>0</v>
      </c>
      <c r="F4917">
        <v>0</v>
      </c>
      <c r="G4917">
        <v>0</v>
      </c>
      <c r="H4917">
        <v>0</v>
      </c>
      <c r="I4917">
        <v>0</v>
      </c>
      <c r="J4917">
        <v>0</v>
      </c>
      <c r="K4917">
        <v>0</v>
      </c>
      <c r="L4917">
        <v>0</v>
      </c>
      <c r="M4917">
        <v>0</v>
      </c>
      <c r="N4917">
        <v>0</v>
      </c>
      <c r="O4917">
        <v>0</v>
      </c>
      <c r="P4917">
        <v>0</v>
      </c>
      <c r="Q4917">
        <v>0</v>
      </c>
      <c r="R4917">
        <v>0</v>
      </c>
      <c r="S4917">
        <v>0</v>
      </c>
      <c r="T4917">
        <v>0</v>
      </c>
      <c r="U4917">
        <v>0</v>
      </c>
      <c r="V4917">
        <v>0</v>
      </c>
      <c r="W4917">
        <v>0</v>
      </c>
      <c r="X4917">
        <v>0</v>
      </c>
      <c r="Y4917">
        <v>0</v>
      </c>
      <c r="Z4917">
        <v>0</v>
      </c>
      <c r="AA4917">
        <v>0</v>
      </c>
      <c r="AB4917">
        <v>0</v>
      </c>
      <c r="AC4917">
        <v>0</v>
      </c>
      <c r="AD4917">
        <v>0</v>
      </c>
      <c r="AE4917">
        <v>0</v>
      </c>
      <c r="AF4917">
        <v>0</v>
      </c>
    </row>
    <row r="4918" spans="1:32">
      <c r="A4918" t="s">
        <v>10521</v>
      </c>
      <c r="B4918" t="s">
        <v>19</v>
      </c>
      <c r="C4918">
        <v>0</v>
      </c>
      <c r="D4918">
        <v>0</v>
      </c>
      <c r="E4918">
        <v>0</v>
      </c>
      <c r="F4918">
        <v>0</v>
      </c>
      <c r="G4918">
        <v>0</v>
      </c>
      <c r="H4918">
        <v>0</v>
      </c>
      <c r="I4918">
        <v>0</v>
      </c>
      <c r="J4918">
        <v>0</v>
      </c>
      <c r="K4918">
        <v>0</v>
      </c>
      <c r="L4918">
        <v>0</v>
      </c>
      <c r="M4918">
        <v>0</v>
      </c>
      <c r="N4918">
        <v>0</v>
      </c>
      <c r="O4918">
        <v>0</v>
      </c>
      <c r="P4918">
        <v>0</v>
      </c>
      <c r="Q4918">
        <v>0</v>
      </c>
      <c r="R4918">
        <v>0</v>
      </c>
      <c r="S4918">
        <v>0</v>
      </c>
      <c r="T4918">
        <v>0</v>
      </c>
      <c r="U4918">
        <v>0</v>
      </c>
      <c r="V4918">
        <v>0</v>
      </c>
      <c r="W4918">
        <v>0</v>
      </c>
      <c r="X4918">
        <v>0</v>
      </c>
      <c r="Y4918">
        <v>0</v>
      </c>
      <c r="Z4918">
        <v>0</v>
      </c>
      <c r="AA4918">
        <v>0</v>
      </c>
      <c r="AB4918">
        <v>0</v>
      </c>
      <c r="AC4918">
        <v>0</v>
      </c>
      <c r="AD4918">
        <v>0</v>
      </c>
      <c r="AE4918">
        <v>0</v>
      </c>
      <c r="AF4918">
        <v>0</v>
      </c>
    </row>
    <row r="4919" spans="1:32">
      <c r="A4919" t="s">
        <v>10522</v>
      </c>
      <c r="B4919" t="s">
        <v>19</v>
      </c>
      <c r="C4919">
        <v>0</v>
      </c>
      <c r="D4919">
        <v>0</v>
      </c>
      <c r="E4919">
        <v>0</v>
      </c>
      <c r="F4919">
        <v>0</v>
      </c>
      <c r="G4919">
        <v>0</v>
      </c>
      <c r="H4919">
        <v>0</v>
      </c>
      <c r="I4919">
        <v>0</v>
      </c>
      <c r="J4919">
        <v>0</v>
      </c>
      <c r="K4919">
        <v>0</v>
      </c>
      <c r="L4919">
        <v>0</v>
      </c>
      <c r="M4919">
        <v>0</v>
      </c>
      <c r="N4919">
        <v>0</v>
      </c>
      <c r="O4919">
        <v>0</v>
      </c>
      <c r="P4919">
        <v>0</v>
      </c>
      <c r="Q4919">
        <v>0</v>
      </c>
      <c r="R4919">
        <v>0</v>
      </c>
      <c r="S4919">
        <v>0</v>
      </c>
      <c r="T4919">
        <v>0</v>
      </c>
      <c r="U4919">
        <v>0</v>
      </c>
      <c r="V4919">
        <v>0</v>
      </c>
      <c r="W4919">
        <v>0</v>
      </c>
      <c r="X4919">
        <v>0</v>
      </c>
      <c r="Y4919">
        <v>0</v>
      </c>
      <c r="Z4919">
        <v>0</v>
      </c>
      <c r="AA4919">
        <v>0</v>
      </c>
      <c r="AB4919">
        <v>0</v>
      </c>
      <c r="AC4919">
        <v>0</v>
      </c>
      <c r="AD4919">
        <v>0</v>
      </c>
      <c r="AE4919">
        <v>0</v>
      </c>
      <c r="AF4919">
        <v>0</v>
      </c>
    </row>
    <row r="4920" spans="1:32">
      <c r="A4920" t="s">
        <v>10523</v>
      </c>
      <c r="B4920" t="s">
        <v>19</v>
      </c>
      <c r="C4920">
        <v>0</v>
      </c>
      <c r="D4920">
        <v>0</v>
      </c>
      <c r="E4920">
        <v>0</v>
      </c>
      <c r="F4920">
        <v>0</v>
      </c>
      <c r="G4920">
        <v>0</v>
      </c>
      <c r="H4920">
        <v>0</v>
      </c>
      <c r="I4920">
        <v>0</v>
      </c>
      <c r="J4920">
        <v>0</v>
      </c>
      <c r="K4920">
        <v>0</v>
      </c>
      <c r="L4920">
        <v>0</v>
      </c>
      <c r="M4920">
        <v>0</v>
      </c>
      <c r="N4920">
        <v>0</v>
      </c>
      <c r="O4920">
        <v>0</v>
      </c>
      <c r="P4920">
        <v>0</v>
      </c>
      <c r="Q4920">
        <v>0</v>
      </c>
      <c r="R4920">
        <v>0</v>
      </c>
      <c r="S4920">
        <v>0</v>
      </c>
      <c r="T4920">
        <v>0</v>
      </c>
      <c r="U4920">
        <v>0</v>
      </c>
      <c r="V4920">
        <v>0</v>
      </c>
      <c r="W4920">
        <v>0</v>
      </c>
      <c r="X4920">
        <v>0</v>
      </c>
      <c r="Y4920">
        <v>0</v>
      </c>
      <c r="Z4920">
        <v>0</v>
      </c>
      <c r="AA4920">
        <v>0</v>
      </c>
      <c r="AB4920">
        <v>0</v>
      </c>
      <c r="AC4920">
        <v>0</v>
      </c>
      <c r="AD4920">
        <v>0</v>
      </c>
      <c r="AE4920">
        <v>0</v>
      </c>
      <c r="AF4920">
        <v>0</v>
      </c>
    </row>
    <row r="4921" spans="1:32">
      <c r="A4921" t="s">
        <v>10524</v>
      </c>
      <c r="B4921" t="s">
        <v>19</v>
      </c>
      <c r="C4921">
        <v>0</v>
      </c>
      <c r="D4921">
        <v>0</v>
      </c>
      <c r="E4921">
        <v>0</v>
      </c>
      <c r="F4921">
        <v>0</v>
      </c>
      <c r="G4921">
        <v>0</v>
      </c>
      <c r="H4921">
        <v>0</v>
      </c>
      <c r="I4921">
        <v>0</v>
      </c>
      <c r="J4921">
        <v>0</v>
      </c>
      <c r="K4921">
        <v>0</v>
      </c>
      <c r="L4921">
        <v>0</v>
      </c>
      <c r="M4921">
        <v>0</v>
      </c>
      <c r="N4921">
        <v>0</v>
      </c>
      <c r="O4921">
        <v>0</v>
      </c>
      <c r="P4921">
        <v>0</v>
      </c>
      <c r="Q4921">
        <v>0</v>
      </c>
      <c r="R4921">
        <v>0</v>
      </c>
      <c r="S4921">
        <v>0</v>
      </c>
      <c r="T4921">
        <v>0</v>
      </c>
      <c r="U4921">
        <v>0</v>
      </c>
      <c r="V4921">
        <v>0</v>
      </c>
      <c r="W4921">
        <v>0</v>
      </c>
      <c r="X4921">
        <v>0</v>
      </c>
      <c r="Y4921">
        <v>0</v>
      </c>
      <c r="Z4921">
        <v>0</v>
      </c>
      <c r="AA4921">
        <v>0</v>
      </c>
      <c r="AB4921">
        <v>0</v>
      </c>
      <c r="AC4921">
        <v>0</v>
      </c>
      <c r="AD4921">
        <v>0</v>
      </c>
      <c r="AE4921">
        <v>0</v>
      </c>
      <c r="AF4921">
        <v>0</v>
      </c>
    </row>
    <row r="4922" spans="1:32">
      <c r="A4922" t="s">
        <v>10525</v>
      </c>
      <c r="B4922" t="s">
        <v>19</v>
      </c>
      <c r="C4922">
        <v>0</v>
      </c>
      <c r="D4922">
        <v>0</v>
      </c>
      <c r="E4922">
        <v>0</v>
      </c>
      <c r="F4922">
        <v>0</v>
      </c>
      <c r="G4922">
        <v>0</v>
      </c>
      <c r="H4922">
        <v>0</v>
      </c>
      <c r="I4922">
        <v>0</v>
      </c>
      <c r="J4922">
        <v>0</v>
      </c>
      <c r="K4922">
        <v>0</v>
      </c>
      <c r="L4922">
        <v>0</v>
      </c>
      <c r="M4922">
        <v>0</v>
      </c>
      <c r="N4922">
        <v>0</v>
      </c>
      <c r="O4922">
        <v>0</v>
      </c>
      <c r="P4922">
        <v>0</v>
      </c>
      <c r="Q4922">
        <v>0</v>
      </c>
      <c r="R4922">
        <v>0</v>
      </c>
      <c r="S4922">
        <v>0</v>
      </c>
      <c r="T4922">
        <v>0</v>
      </c>
      <c r="U4922">
        <v>0</v>
      </c>
      <c r="V4922">
        <v>0</v>
      </c>
      <c r="W4922">
        <v>0</v>
      </c>
      <c r="X4922">
        <v>0</v>
      </c>
      <c r="Y4922">
        <v>0</v>
      </c>
      <c r="Z4922">
        <v>0</v>
      </c>
      <c r="AA4922">
        <v>0</v>
      </c>
      <c r="AB4922">
        <v>0</v>
      </c>
      <c r="AC4922">
        <v>0</v>
      </c>
      <c r="AD4922">
        <v>0</v>
      </c>
      <c r="AE4922">
        <v>0</v>
      </c>
      <c r="AF4922">
        <v>0</v>
      </c>
    </row>
    <row r="4923" spans="1:32">
      <c r="A4923" t="s">
        <v>10526</v>
      </c>
      <c r="B4923" t="s">
        <v>19</v>
      </c>
      <c r="C4923">
        <v>0</v>
      </c>
      <c r="D4923">
        <v>0</v>
      </c>
      <c r="E4923">
        <v>0</v>
      </c>
      <c r="F4923">
        <v>0</v>
      </c>
      <c r="G4923">
        <v>0</v>
      </c>
      <c r="H4923">
        <v>0</v>
      </c>
      <c r="I4923">
        <v>0</v>
      </c>
      <c r="J4923">
        <v>0</v>
      </c>
      <c r="K4923">
        <v>0</v>
      </c>
      <c r="L4923">
        <v>0</v>
      </c>
      <c r="M4923">
        <v>0</v>
      </c>
      <c r="N4923">
        <v>0</v>
      </c>
      <c r="O4923">
        <v>0</v>
      </c>
      <c r="P4923">
        <v>0</v>
      </c>
      <c r="Q4923">
        <v>0</v>
      </c>
      <c r="R4923">
        <v>0</v>
      </c>
      <c r="S4923">
        <v>0</v>
      </c>
      <c r="T4923">
        <v>0</v>
      </c>
      <c r="U4923">
        <v>0</v>
      </c>
      <c r="V4923">
        <v>0</v>
      </c>
      <c r="W4923">
        <v>0</v>
      </c>
      <c r="X4923">
        <v>0</v>
      </c>
      <c r="Y4923">
        <v>0</v>
      </c>
      <c r="Z4923">
        <v>0</v>
      </c>
      <c r="AA4923">
        <v>0</v>
      </c>
      <c r="AB4923">
        <v>0</v>
      </c>
      <c r="AC4923">
        <v>0</v>
      </c>
      <c r="AD4923">
        <v>0</v>
      </c>
      <c r="AE4923">
        <v>0</v>
      </c>
      <c r="AF4923">
        <v>0</v>
      </c>
    </row>
    <row r="4924" spans="1:32">
      <c r="A4924" t="s">
        <v>10527</v>
      </c>
      <c r="B4924" t="s">
        <v>19</v>
      </c>
      <c r="C4924">
        <v>0</v>
      </c>
      <c r="D4924">
        <v>0</v>
      </c>
      <c r="E4924">
        <v>0</v>
      </c>
      <c r="F4924">
        <v>0</v>
      </c>
      <c r="G4924">
        <v>0</v>
      </c>
      <c r="H4924">
        <v>0</v>
      </c>
      <c r="I4924">
        <v>0</v>
      </c>
      <c r="J4924">
        <v>0</v>
      </c>
      <c r="K4924">
        <v>0</v>
      </c>
      <c r="L4924">
        <v>0</v>
      </c>
      <c r="M4924">
        <v>0</v>
      </c>
      <c r="N4924">
        <v>0</v>
      </c>
      <c r="O4924">
        <v>0</v>
      </c>
      <c r="P4924">
        <v>0</v>
      </c>
      <c r="Q4924">
        <v>0</v>
      </c>
      <c r="R4924">
        <v>0</v>
      </c>
      <c r="S4924">
        <v>0</v>
      </c>
      <c r="T4924">
        <v>0</v>
      </c>
      <c r="U4924">
        <v>0</v>
      </c>
      <c r="V4924">
        <v>0</v>
      </c>
      <c r="W4924">
        <v>0</v>
      </c>
      <c r="X4924">
        <v>0</v>
      </c>
      <c r="Y4924">
        <v>0</v>
      </c>
      <c r="Z4924">
        <v>0</v>
      </c>
      <c r="AA4924">
        <v>0</v>
      </c>
      <c r="AB4924">
        <v>0</v>
      </c>
      <c r="AC4924">
        <v>0</v>
      </c>
      <c r="AD4924">
        <v>0</v>
      </c>
      <c r="AE4924">
        <v>0</v>
      </c>
      <c r="AF4924">
        <v>0</v>
      </c>
    </row>
    <row r="4925" spans="1:32">
      <c r="A4925" t="s">
        <v>10528</v>
      </c>
      <c r="B4925" t="s">
        <v>19</v>
      </c>
      <c r="C4925">
        <v>0</v>
      </c>
      <c r="D4925">
        <v>0</v>
      </c>
      <c r="E4925">
        <v>0</v>
      </c>
      <c r="F4925">
        <v>0</v>
      </c>
      <c r="G4925">
        <v>0</v>
      </c>
      <c r="H4925">
        <v>0</v>
      </c>
      <c r="I4925">
        <v>0</v>
      </c>
      <c r="J4925">
        <v>0</v>
      </c>
      <c r="K4925">
        <v>0</v>
      </c>
      <c r="L4925">
        <v>0</v>
      </c>
      <c r="M4925">
        <v>0</v>
      </c>
      <c r="N4925">
        <v>0</v>
      </c>
      <c r="O4925">
        <v>0</v>
      </c>
      <c r="P4925">
        <v>0</v>
      </c>
      <c r="Q4925">
        <v>0</v>
      </c>
      <c r="R4925">
        <v>0</v>
      </c>
      <c r="S4925">
        <v>0</v>
      </c>
      <c r="T4925">
        <v>0</v>
      </c>
      <c r="U4925">
        <v>0</v>
      </c>
      <c r="V4925">
        <v>0</v>
      </c>
      <c r="W4925">
        <v>0</v>
      </c>
      <c r="X4925">
        <v>0</v>
      </c>
      <c r="Y4925">
        <v>0</v>
      </c>
      <c r="Z4925">
        <v>0</v>
      </c>
      <c r="AA4925">
        <v>0</v>
      </c>
      <c r="AB4925">
        <v>0</v>
      </c>
      <c r="AC4925">
        <v>0</v>
      </c>
      <c r="AD4925">
        <v>0</v>
      </c>
      <c r="AE4925">
        <v>0</v>
      </c>
      <c r="AF4925">
        <v>0</v>
      </c>
    </row>
    <row r="4926" spans="1:32">
      <c r="A4926" t="s">
        <v>10529</v>
      </c>
      <c r="B4926" t="s">
        <v>19</v>
      </c>
      <c r="C4926">
        <v>0</v>
      </c>
      <c r="D4926">
        <v>0</v>
      </c>
      <c r="E4926">
        <v>0</v>
      </c>
      <c r="F4926">
        <v>0</v>
      </c>
      <c r="G4926">
        <v>0</v>
      </c>
      <c r="H4926">
        <v>0</v>
      </c>
      <c r="I4926">
        <v>0</v>
      </c>
      <c r="J4926">
        <v>0</v>
      </c>
      <c r="K4926">
        <v>0</v>
      </c>
      <c r="L4926">
        <v>0</v>
      </c>
      <c r="M4926">
        <v>0</v>
      </c>
      <c r="N4926">
        <v>0</v>
      </c>
      <c r="O4926">
        <v>0</v>
      </c>
      <c r="P4926">
        <v>0</v>
      </c>
      <c r="Q4926">
        <v>0</v>
      </c>
      <c r="R4926">
        <v>0</v>
      </c>
      <c r="S4926">
        <v>0</v>
      </c>
      <c r="T4926">
        <v>0</v>
      </c>
      <c r="U4926">
        <v>0</v>
      </c>
      <c r="V4926">
        <v>0</v>
      </c>
      <c r="W4926">
        <v>0</v>
      </c>
      <c r="X4926">
        <v>0</v>
      </c>
      <c r="Y4926">
        <v>0</v>
      </c>
      <c r="Z4926">
        <v>0</v>
      </c>
      <c r="AA4926">
        <v>0</v>
      </c>
      <c r="AB4926">
        <v>0</v>
      </c>
      <c r="AC4926">
        <v>0</v>
      </c>
      <c r="AD4926">
        <v>0</v>
      </c>
      <c r="AE4926">
        <v>0</v>
      </c>
      <c r="AF4926">
        <v>0</v>
      </c>
    </row>
    <row r="4927" spans="1:32">
      <c r="A4927" t="s">
        <v>10530</v>
      </c>
      <c r="B4927" t="s">
        <v>19</v>
      </c>
      <c r="C4927">
        <v>0</v>
      </c>
      <c r="D4927">
        <v>0</v>
      </c>
      <c r="E4927">
        <v>0</v>
      </c>
      <c r="F4927">
        <v>0</v>
      </c>
      <c r="G4927">
        <v>0</v>
      </c>
      <c r="H4927">
        <v>0</v>
      </c>
      <c r="I4927">
        <v>0</v>
      </c>
      <c r="J4927">
        <v>0</v>
      </c>
      <c r="K4927">
        <v>0</v>
      </c>
      <c r="L4927">
        <v>0</v>
      </c>
      <c r="M4927">
        <v>0</v>
      </c>
      <c r="N4927">
        <v>0</v>
      </c>
      <c r="O4927">
        <v>0</v>
      </c>
      <c r="P4927">
        <v>0</v>
      </c>
      <c r="Q4927">
        <v>0</v>
      </c>
      <c r="R4927">
        <v>0</v>
      </c>
      <c r="S4927">
        <v>0</v>
      </c>
      <c r="T4927">
        <v>0</v>
      </c>
      <c r="U4927">
        <v>0</v>
      </c>
      <c r="V4927">
        <v>0</v>
      </c>
      <c r="W4927">
        <v>0</v>
      </c>
      <c r="X4927">
        <v>0</v>
      </c>
      <c r="Y4927">
        <v>0</v>
      </c>
      <c r="Z4927">
        <v>0</v>
      </c>
      <c r="AA4927">
        <v>0</v>
      </c>
      <c r="AB4927">
        <v>0</v>
      </c>
      <c r="AC4927">
        <v>0</v>
      </c>
      <c r="AD4927">
        <v>0</v>
      </c>
      <c r="AE4927">
        <v>0</v>
      </c>
      <c r="AF4927">
        <v>0</v>
      </c>
    </row>
    <row r="4928" spans="1:32">
      <c r="A4928" t="s">
        <v>10531</v>
      </c>
      <c r="B4928" t="s">
        <v>19</v>
      </c>
      <c r="C4928">
        <v>0</v>
      </c>
      <c r="D4928">
        <v>0</v>
      </c>
      <c r="E4928">
        <v>0</v>
      </c>
      <c r="F4928">
        <v>0</v>
      </c>
      <c r="G4928">
        <v>0</v>
      </c>
      <c r="H4928">
        <v>0</v>
      </c>
      <c r="I4928">
        <v>0</v>
      </c>
      <c r="J4928">
        <v>0</v>
      </c>
      <c r="K4928">
        <v>0</v>
      </c>
      <c r="L4928">
        <v>0</v>
      </c>
      <c r="M4928">
        <v>0</v>
      </c>
      <c r="N4928">
        <v>0</v>
      </c>
      <c r="O4928">
        <v>0</v>
      </c>
      <c r="P4928">
        <v>0</v>
      </c>
      <c r="Q4928">
        <v>0</v>
      </c>
      <c r="R4928">
        <v>0</v>
      </c>
      <c r="S4928">
        <v>0</v>
      </c>
      <c r="T4928">
        <v>0</v>
      </c>
      <c r="U4928">
        <v>0</v>
      </c>
      <c r="V4928">
        <v>0</v>
      </c>
      <c r="W4928">
        <v>0</v>
      </c>
      <c r="X4928">
        <v>0</v>
      </c>
      <c r="Y4928">
        <v>0</v>
      </c>
      <c r="Z4928">
        <v>0</v>
      </c>
      <c r="AA4928">
        <v>0</v>
      </c>
      <c r="AB4928">
        <v>0</v>
      </c>
      <c r="AC4928">
        <v>0</v>
      </c>
      <c r="AD4928">
        <v>0</v>
      </c>
      <c r="AE4928">
        <v>0</v>
      </c>
      <c r="AF4928">
        <v>0</v>
      </c>
    </row>
    <row r="4929" spans="1:32">
      <c r="A4929" t="s">
        <v>10532</v>
      </c>
      <c r="B4929" t="s">
        <v>19</v>
      </c>
      <c r="C4929">
        <v>0</v>
      </c>
      <c r="D4929">
        <v>0</v>
      </c>
      <c r="E4929">
        <v>0</v>
      </c>
      <c r="F4929">
        <v>0</v>
      </c>
      <c r="G4929">
        <v>0</v>
      </c>
      <c r="H4929">
        <v>0</v>
      </c>
      <c r="I4929">
        <v>0</v>
      </c>
      <c r="J4929">
        <v>0</v>
      </c>
      <c r="K4929">
        <v>0</v>
      </c>
      <c r="L4929">
        <v>0</v>
      </c>
      <c r="M4929">
        <v>0</v>
      </c>
      <c r="N4929">
        <v>0</v>
      </c>
      <c r="O4929">
        <v>0</v>
      </c>
      <c r="P4929">
        <v>0</v>
      </c>
      <c r="Q4929">
        <v>0</v>
      </c>
      <c r="R4929">
        <v>0</v>
      </c>
      <c r="S4929">
        <v>0</v>
      </c>
      <c r="T4929">
        <v>0</v>
      </c>
      <c r="U4929">
        <v>0</v>
      </c>
      <c r="V4929">
        <v>0</v>
      </c>
      <c r="W4929">
        <v>0</v>
      </c>
      <c r="X4929">
        <v>0</v>
      </c>
      <c r="Y4929">
        <v>0</v>
      </c>
      <c r="Z4929">
        <v>0</v>
      </c>
      <c r="AA4929">
        <v>0</v>
      </c>
      <c r="AB4929">
        <v>0</v>
      </c>
      <c r="AC4929">
        <v>0</v>
      </c>
      <c r="AD4929">
        <v>0</v>
      </c>
      <c r="AE4929">
        <v>0</v>
      </c>
      <c r="AF4929">
        <v>0</v>
      </c>
    </row>
    <row r="4930" spans="1:32">
      <c r="A4930" t="s">
        <v>10533</v>
      </c>
      <c r="B4930" t="s">
        <v>19</v>
      </c>
      <c r="C4930">
        <v>0</v>
      </c>
      <c r="D4930">
        <v>0</v>
      </c>
      <c r="E4930">
        <v>0</v>
      </c>
      <c r="F4930">
        <v>0</v>
      </c>
      <c r="G4930">
        <v>0</v>
      </c>
      <c r="H4930">
        <v>0</v>
      </c>
      <c r="I4930">
        <v>0</v>
      </c>
      <c r="J4930">
        <v>0</v>
      </c>
      <c r="K4930">
        <v>0</v>
      </c>
      <c r="L4930">
        <v>0</v>
      </c>
      <c r="M4930">
        <v>0</v>
      </c>
      <c r="N4930">
        <v>0</v>
      </c>
      <c r="O4930">
        <v>0</v>
      </c>
      <c r="P4930">
        <v>0</v>
      </c>
      <c r="Q4930">
        <v>0</v>
      </c>
      <c r="R4930">
        <v>0</v>
      </c>
      <c r="S4930">
        <v>0</v>
      </c>
      <c r="T4930">
        <v>0</v>
      </c>
      <c r="U4930">
        <v>0</v>
      </c>
      <c r="V4930">
        <v>0</v>
      </c>
      <c r="W4930">
        <v>0</v>
      </c>
      <c r="X4930">
        <v>0</v>
      </c>
      <c r="Y4930">
        <v>0</v>
      </c>
      <c r="Z4930">
        <v>0</v>
      </c>
      <c r="AA4930">
        <v>0</v>
      </c>
      <c r="AB4930">
        <v>0</v>
      </c>
      <c r="AC4930">
        <v>0</v>
      </c>
      <c r="AD4930">
        <v>0</v>
      </c>
      <c r="AE4930">
        <v>0</v>
      </c>
      <c r="AF4930">
        <v>0</v>
      </c>
    </row>
    <row r="4931" spans="1:32">
      <c r="A4931" t="s">
        <v>10534</v>
      </c>
      <c r="B4931" t="s">
        <v>19</v>
      </c>
      <c r="C4931">
        <v>0</v>
      </c>
      <c r="D4931">
        <v>0</v>
      </c>
      <c r="E4931">
        <v>0</v>
      </c>
      <c r="F4931">
        <v>0</v>
      </c>
      <c r="G4931">
        <v>0</v>
      </c>
      <c r="H4931">
        <v>0</v>
      </c>
      <c r="I4931">
        <v>0</v>
      </c>
      <c r="J4931">
        <v>0</v>
      </c>
      <c r="K4931">
        <v>0</v>
      </c>
      <c r="L4931">
        <v>0</v>
      </c>
      <c r="M4931">
        <v>0</v>
      </c>
      <c r="N4931">
        <v>0</v>
      </c>
      <c r="O4931">
        <v>0</v>
      </c>
      <c r="P4931">
        <v>0</v>
      </c>
      <c r="Q4931">
        <v>0</v>
      </c>
      <c r="R4931">
        <v>0</v>
      </c>
      <c r="S4931">
        <v>0</v>
      </c>
      <c r="T4931">
        <v>0</v>
      </c>
      <c r="U4931">
        <v>0</v>
      </c>
      <c r="V4931">
        <v>0</v>
      </c>
      <c r="W4931">
        <v>0</v>
      </c>
      <c r="X4931">
        <v>0</v>
      </c>
      <c r="Y4931">
        <v>0</v>
      </c>
      <c r="Z4931">
        <v>0</v>
      </c>
      <c r="AA4931">
        <v>0</v>
      </c>
      <c r="AB4931">
        <v>0</v>
      </c>
      <c r="AC4931">
        <v>0</v>
      </c>
      <c r="AD4931">
        <v>0</v>
      </c>
      <c r="AE4931">
        <v>0</v>
      </c>
      <c r="AF4931">
        <v>0</v>
      </c>
    </row>
    <row r="4932" spans="1:32">
      <c r="A4932" t="s">
        <v>10535</v>
      </c>
      <c r="B4932" t="s">
        <v>19</v>
      </c>
      <c r="C4932">
        <v>0</v>
      </c>
      <c r="D4932">
        <v>0</v>
      </c>
      <c r="E4932">
        <v>0</v>
      </c>
      <c r="F4932">
        <v>0</v>
      </c>
      <c r="G4932">
        <v>0</v>
      </c>
      <c r="H4932">
        <v>0</v>
      </c>
      <c r="I4932">
        <v>0</v>
      </c>
      <c r="J4932">
        <v>0</v>
      </c>
      <c r="K4932">
        <v>0</v>
      </c>
      <c r="L4932">
        <v>0</v>
      </c>
      <c r="M4932">
        <v>0</v>
      </c>
      <c r="N4932">
        <v>0</v>
      </c>
      <c r="O4932">
        <v>0</v>
      </c>
      <c r="P4932">
        <v>0</v>
      </c>
      <c r="Q4932">
        <v>0</v>
      </c>
      <c r="R4932">
        <v>0</v>
      </c>
      <c r="S4932">
        <v>0</v>
      </c>
      <c r="T4932">
        <v>0</v>
      </c>
      <c r="U4932">
        <v>0</v>
      </c>
      <c r="V4932">
        <v>0</v>
      </c>
      <c r="W4932">
        <v>0</v>
      </c>
      <c r="X4932">
        <v>0</v>
      </c>
      <c r="Y4932">
        <v>0</v>
      </c>
      <c r="Z4932">
        <v>0</v>
      </c>
      <c r="AA4932">
        <v>0</v>
      </c>
      <c r="AB4932">
        <v>0</v>
      </c>
      <c r="AC4932">
        <v>0</v>
      </c>
      <c r="AD4932">
        <v>0</v>
      </c>
      <c r="AE4932">
        <v>0</v>
      </c>
      <c r="AF4932">
        <v>0</v>
      </c>
    </row>
    <row r="4933" spans="1:32">
      <c r="A4933" t="s">
        <v>10536</v>
      </c>
      <c r="B4933" t="s">
        <v>19</v>
      </c>
      <c r="C4933">
        <v>0</v>
      </c>
      <c r="D4933">
        <v>0</v>
      </c>
      <c r="E4933">
        <v>0</v>
      </c>
      <c r="F4933">
        <v>0</v>
      </c>
      <c r="G4933">
        <v>0</v>
      </c>
      <c r="H4933">
        <v>0</v>
      </c>
      <c r="I4933">
        <v>0</v>
      </c>
      <c r="J4933">
        <v>0</v>
      </c>
      <c r="K4933">
        <v>0</v>
      </c>
      <c r="L4933">
        <v>0</v>
      </c>
      <c r="M4933">
        <v>0</v>
      </c>
      <c r="N4933">
        <v>0</v>
      </c>
      <c r="O4933">
        <v>0</v>
      </c>
      <c r="P4933">
        <v>0</v>
      </c>
      <c r="Q4933">
        <v>0</v>
      </c>
      <c r="R4933">
        <v>0</v>
      </c>
      <c r="S4933">
        <v>0</v>
      </c>
      <c r="T4933">
        <v>0</v>
      </c>
      <c r="U4933">
        <v>0</v>
      </c>
      <c r="V4933">
        <v>0</v>
      </c>
      <c r="W4933">
        <v>0</v>
      </c>
      <c r="X4933">
        <v>0</v>
      </c>
      <c r="Y4933">
        <v>0</v>
      </c>
      <c r="Z4933">
        <v>0</v>
      </c>
      <c r="AA4933">
        <v>0</v>
      </c>
      <c r="AB4933">
        <v>0</v>
      </c>
      <c r="AC4933">
        <v>0</v>
      </c>
      <c r="AD4933">
        <v>0</v>
      </c>
      <c r="AE4933">
        <v>0</v>
      </c>
      <c r="AF4933">
        <v>0</v>
      </c>
    </row>
    <row r="4934" spans="1:32">
      <c r="A4934" t="s">
        <v>10537</v>
      </c>
      <c r="B4934" t="s">
        <v>19</v>
      </c>
      <c r="C4934">
        <v>0</v>
      </c>
      <c r="D4934">
        <v>0</v>
      </c>
      <c r="E4934">
        <v>0</v>
      </c>
      <c r="F4934">
        <v>0</v>
      </c>
      <c r="G4934">
        <v>0</v>
      </c>
      <c r="H4934">
        <v>0</v>
      </c>
      <c r="I4934">
        <v>0</v>
      </c>
      <c r="J4934">
        <v>0</v>
      </c>
      <c r="K4934">
        <v>0</v>
      </c>
      <c r="L4934">
        <v>0</v>
      </c>
      <c r="M4934">
        <v>0</v>
      </c>
      <c r="N4934">
        <v>0</v>
      </c>
      <c r="O4934">
        <v>0</v>
      </c>
      <c r="P4934">
        <v>0</v>
      </c>
      <c r="Q4934">
        <v>0</v>
      </c>
      <c r="R4934">
        <v>0</v>
      </c>
      <c r="S4934">
        <v>0</v>
      </c>
      <c r="T4934">
        <v>0</v>
      </c>
      <c r="U4934">
        <v>0</v>
      </c>
      <c r="V4934">
        <v>0</v>
      </c>
      <c r="W4934">
        <v>0</v>
      </c>
      <c r="X4934">
        <v>0</v>
      </c>
      <c r="Y4934">
        <v>0</v>
      </c>
      <c r="Z4934">
        <v>0</v>
      </c>
      <c r="AA4934">
        <v>0</v>
      </c>
      <c r="AB4934">
        <v>0</v>
      </c>
      <c r="AC4934">
        <v>0</v>
      </c>
      <c r="AD4934">
        <v>0</v>
      </c>
      <c r="AE4934">
        <v>0</v>
      </c>
      <c r="AF4934">
        <v>0</v>
      </c>
    </row>
    <row r="4935" spans="1:32">
      <c r="A4935" t="s">
        <v>10538</v>
      </c>
      <c r="B4935" t="s">
        <v>19</v>
      </c>
      <c r="C4935">
        <v>0</v>
      </c>
      <c r="D4935">
        <v>0</v>
      </c>
      <c r="E4935">
        <v>0</v>
      </c>
      <c r="F4935">
        <v>0</v>
      </c>
      <c r="G4935">
        <v>0</v>
      </c>
      <c r="H4935">
        <v>0</v>
      </c>
      <c r="I4935">
        <v>0</v>
      </c>
      <c r="J4935">
        <v>0</v>
      </c>
      <c r="K4935">
        <v>0</v>
      </c>
      <c r="L4935">
        <v>0</v>
      </c>
      <c r="M4935">
        <v>0</v>
      </c>
      <c r="N4935">
        <v>0</v>
      </c>
      <c r="O4935">
        <v>0</v>
      </c>
      <c r="P4935">
        <v>0</v>
      </c>
      <c r="Q4935">
        <v>0</v>
      </c>
      <c r="R4935">
        <v>0</v>
      </c>
      <c r="S4935">
        <v>0</v>
      </c>
      <c r="T4935">
        <v>0</v>
      </c>
      <c r="U4935">
        <v>0</v>
      </c>
      <c r="V4935">
        <v>0</v>
      </c>
      <c r="W4935">
        <v>0</v>
      </c>
      <c r="X4935">
        <v>0</v>
      </c>
      <c r="Y4935">
        <v>0</v>
      </c>
      <c r="Z4935">
        <v>0</v>
      </c>
      <c r="AA4935">
        <v>0</v>
      </c>
      <c r="AB4935">
        <v>0</v>
      </c>
      <c r="AC4935">
        <v>0</v>
      </c>
      <c r="AD4935">
        <v>0</v>
      </c>
      <c r="AE4935">
        <v>0</v>
      </c>
      <c r="AF4935">
        <v>0</v>
      </c>
    </row>
    <row r="4936" spans="1:32">
      <c r="A4936" t="s">
        <v>10539</v>
      </c>
      <c r="B4936" t="s">
        <v>19</v>
      </c>
      <c r="C4936">
        <v>0</v>
      </c>
      <c r="D4936">
        <v>0</v>
      </c>
      <c r="E4936">
        <v>0</v>
      </c>
      <c r="F4936">
        <v>0</v>
      </c>
      <c r="G4936">
        <v>0</v>
      </c>
      <c r="H4936">
        <v>0</v>
      </c>
      <c r="I4936">
        <v>0</v>
      </c>
      <c r="J4936">
        <v>0</v>
      </c>
      <c r="K4936">
        <v>0</v>
      </c>
      <c r="L4936">
        <v>0</v>
      </c>
      <c r="M4936">
        <v>0</v>
      </c>
      <c r="N4936">
        <v>0</v>
      </c>
      <c r="O4936">
        <v>0</v>
      </c>
      <c r="P4936">
        <v>0</v>
      </c>
      <c r="Q4936">
        <v>0</v>
      </c>
      <c r="R4936">
        <v>0</v>
      </c>
      <c r="S4936">
        <v>0</v>
      </c>
      <c r="T4936">
        <v>0</v>
      </c>
      <c r="U4936">
        <v>0</v>
      </c>
      <c r="V4936">
        <v>0</v>
      </c>
      <c r="W4936">
        <v>0</v>
      </c>
      <c r="X4936">
        <v>0</v>
      </c>
      <c r="Y4936">
        <v>0</v>
      </c>
      <c r="Z4936">
        <v>0</v>
      </c>
      <c r="AA4936">
        <v>0</v>
      </c>
      <c r="AB4936">
        <v>0</v>
      </c>
      <c r="AC4936">
        <v>0</v>
      </c>
      <c r="AD4936">
        <v>0</v>
      </c>
      <c r="AE4936">
        <v>0</v>
      </c>
      <c r="AF4936">
        <v>0</v>
      </c>
    </row>
    <row r="4937" spans="1:32">
      <c r="A4937" t="s">
        <v>10540</v>
      </c>
      <c r="B4937" t="s">
        <v>19</v>
      </c>
      <c r="C4937">
        <v>0</v>
      </c>
      <c r="D4937">
        <v>0</v>
      </c>
      <c r="E4937">
        <v>0</v>
      </c>
      <c r="F4937">
        <v>0</v>
      </c>
      <c r="G4937">
        <v>0</v>
      </c>
      <c r="H4937">
        <v>0</v>
      </c>
      <c r="I4937">
        <v>0</v>
      </c>
      <c r="J4937">
        <v>0</v>
      </c>
      <c r="K4937">
        <v>0</v>
      </c>
      <c r="L4937">
        <v>0</v>
      </c>
      <c r="M4937">
        <v>0</v>
      </c>
      <c r="N4937">
        <v>0</v>
      </c>
      <c r="O4937">
        <v>0</v>
      </c>
      <c r="P4937">
        <v>0</v>
      </c>
      <c r="Q4937">
        <v>0</v>
      </c>
      <c r="R4937">
        <v>0</v>
      </c>
      <c r="S4937">
        <v>0</v>
      </c>
      <c r="T4937">
        <v>0</v>
      </c>
      <c r="U4937">
        <v>0</v>
      </c>
      <c r="V4937">
        <v>0</v>
      </c>
      <c r="W4937">
        <v>0</v>
      </c>
      <c r="X4937">
        <v>0</v>
      </c>
      <c r="Y4937">
        <v>0</v>
      </c>
      <c r="Z4937">
        <v>0</v>
      </c>
      <c r="AA4937">
        <v>0</v>
      </c>
      <c r="AB4937">
        <v>0</v>
      </c>
      <c r="AC4937">
        <v>0</v>
      </c>
      <c r="AD4937">
        <v>0</v>
      </c>
      <c r="AE4937">
        <v>0</v>
      </c>
      <c r="AF4937">
        <v>0</v>
      </c>
    </row>
    <row r="4938" spans="1:32">
      <c r="A4938" t="s">
        <v>10541</v>
      </c>
      <c r="B4938" t="s">
        <v>19</v>
      </c>
      <c r="C4938">
        <v>0</v>
      </c>
      <c r="D4938">
        <v>0</v>
      </c>
      <c r="E4938">
        <v>0</v>
      </c>
      <c r="F4938">
        <v>0</v>
      </c>
      <c r="G4938">
        <v>0</v>
      </c>
      <c r="H4938">
        <v>0</v>
      </c>
      <c r="I4938">
        <v>0</v>
      </c>
      <c r="J4938">
        <v>0</v>
      </c>
      <c r="K4938">
        <v>0</v>
      </c>
      <c r="L4938">
        <v>0</v>
      </c>
      <c r="M4938">
        <v>0</v>
      </c>
      <c r="N4938">
        <v>0</v>
      </c>
      <c r="O4938">
        <v>0</v>
      </c>
      <c r="P4938">
        <v>0</v>
      </c>
      <c r="Q4938">
        <v>0</v>
      </c>
      <c r="R4938">
        <v>0</v>
      </c>
      <c r="S4938">
        <v>0</v>
      </c>
      <c r="T4938">
        <v>0</v>
      </c>
      <c r="U4938">
        <v>0</v>
      </c>
      <c r="V4938">
        <v>0</v>
      </c>
      <c r="W4938">
        <v>0</v>
      </c>
      <c r="X4938">
        <v>0</v>
      </c>
      <c r="Y4938">
        <v>0</v>
      </c>
      <c r="Z4938">
        <v>0</v>
      </c>
      <c r="AA4938">
        <v>0</v>
      </c>
      <c r="AB4938">
        <v>0</v>
      </c>
      <c r="AC4938">
        <v>0</v>
      </c>
      <c r="AD4938">
        <v>0</v>
      </c>
      <c r="AE4938">
        <v>0</v>
      </c>
      <c r="AF4938">
        <v>0</v>
      </c>
    </row>
    <row r="4939" spans="1:32">
      <c r="A4939" t="s">
        <v>10542</v>
      </c>
      <c r="B4939" t="s">
        <v>19</v>
      </c>
      <c r="C4939">
        <v>0</v>
      </c>
      <c r="D4939">
        <v>0</v>
      </c>
      <c r="E4939">
        <v>0</v>
      </c>
      <c r="F4939">
        <v>0</v>
      </c>
      <c r="G4939">
        <v>0</v>
      </c>
      <c r="H4939">
        <v>0</v>
      </c>
      <c r="I4939">
        <v>0</v>
      </c>
      <c r="J4939">
        <v>0</v>
      </c>
      <c r="K4939">
        <v>0</v>
      </c>
      <c r="L4939">
        <v>0</v>
      </c>
      <c r="M4939">
        <v>0</v>
      </c>
      <c r="N4939">
        <v>0</v>
      </c>
      <c r="O4939">
        <v>0</v>
      </c>
      <c r="P4939">
        <v>0</v>
      </c>
      <c r="Q4939">
        <v>0</v>
      </c>
      <c r="R4939">
        <v>0</v>
      </c>
      <c r="S4939">
        <v>0</v>
      </c>
      <c r="T4939">
        <v>0</v>
      </c>
      <c r="U4939">
        <v>0</v>
      </c>
      <c r="V4939">
        <v>0</v>
      </c>
      <c r="W4939">
        <v>0</v>
      </c>
      <c r="X4939">
        <v>0</v>
      </c>
      <c r="Y4939">
        <v>0</v>
      </c>
      <c r="Z4939">
        <v>0</v>
      </c>
      <c r="AA4939">
        <v>0</v>
      </c>
      <c r="AB4939">
        <v>0</v>
      </c>
      <c r="AC4939">
        <v>0</v>
      </c>
      <c r="AD4939">
        <v>0</v>
      </c>
      <c r="AE4939">
        <v>0</v>
      </c>
      <c r="AF4939">
        <v>0</v>
      </c>
    </row>
    <row r="4940" spans="1:32">
      <c r="A4940" t="s">
        <v>10543</v>
      </c>
      <c r="B4940" t="s">
        <v>19</v>
      </c>
      <c r="C4940">
        <v>0</v>
      </c>
      <c r="D4940">
        <v>0</v>
      </c>
      <c r="E4940">
        <v>0</v>
      </c>
      <c r="F4940">
        <v>0</v>
      </c>
      <c r="G4940">
        <v>0</v>
      </c>
      <c r="H4940">
        <v>0</v>
      </c>
      <c r="I4940">
        <v>0</v>
      </c>
      <c r="J4940">
        <v>0</v>
      </c>
      <c r="K4940">
        <v>0</v>
      </c>
      <c r="L4940">
        <v>0</v>
      </c>
      <c r="M4940">
        <v>0</v>
      </c>
      <c r="N4940">
        <v>0</v>
      </c>
      <c r="O4940">
        <v>0</v>
      </c>
      <c r="P4940">
        <v>0</v>
      </c>
      <c r="Q4940">
        <v>0</v>
      </c>
      <c r="R4940">
        <v>0</v>
      </c>
      <c r="S4940">
        <v>0</v>
      </c>
      <c r="T4940">
        <v>0</v>
      </c>
      <c r="U4940">
        <v>0</v>
      </c>
      <c r="V4940">
        <v>0</v>
      </c>
      <c r="W4940">
        <v>0</v>
      </c>
      <c r="X4940">
        <v>0</v>
      </c>
      <c r="Y4940">
        <v>0</v>
      </c>
      <c r="Z4940">
        <v>0</v>
      </c>
      <c r="AA4940">
        <v>0</v>
      </c>
      <c r="AB4940">
        <v>0</v>
      </c>
      <c r="AC4940">
        <v>0</v>
      </c>
      <c r="AD4940">
        <v>0</v>
      </c>
      <c r="AE4940">
        <v>0</v>
      </c>
      <c r="AF4940">
        <v>0</v>
      </c>
    </row>
    <row r="4941" spans="1:32">
      <c r="A4941" t="s">
        <v>10544</v>
      </c>
      <c r="B4941" t="s">
        <v>19</v>
      </c>
      <c r="C4941">
        <v>0</v>
      </c>
      <c r="D4941">
        <v>0</v>
      </c>
      <c r="E4941">
        <v>0</v>
      </c>
      <c r="F4941">
        <v>0</v>
      </c>
      <c r="G4941">
        <v>0</v>
      </c>
      <c r="H4941">
        <v>0</v>
      </c>
      <c r="I4941">
        <v>0</v>
      </c>
      <c r="J4941">
        <v>0</v>
      </c>
      <c r="K4941">
        <v>0</v>
      </c>
      <c r="L4941">
        <v>0</v>
      </c>
      <c r="M4941">
        <v>0</v>
      </c>
      <c r="N4941">
        <v>0</v>
      </c>
      <c r="O4941">
        <v>0</v>
      </c>
      <c r="P4941">
        <v>0</v>
      </c>
      <c r="Q4941">
        <v>0</v>
      </c>
      <c r="R4941">
        <v>0</v>
      </c>
      <c r="S4941">
        <v>0</v>
      </c>
      <c r="T4941">
        <v>0</v>
      </c>
      <c r="U4941">
        <v>0</v>
      </c>
      <c r="V4941">
        <v>0</v>
      </c>
      <c r="W4941">
        <v>0</v>
      </c>
      <c r="X4941">
        <v>0</v>
      </c>
      <c r="Y4941">
        <v>0</v>
      </c>
      <c r="Z4941">
        <v>0</v>
      </c>
      <c r="AA4941">
        <v>0</v>
      </c>
      <c r="AB4941">
        <v>0</v>
      </c>
      <c r="AC4941">
        <v>0</v>
      </c>
      <c r="AD4941">
        <v>0</v>
      </c>
      <c r="AE4941">
        <v>0</v>
      </c>
      <c r="AF4941">
        <v>0</v>
      </c>
    </row>
    <row r="4942" spans="1:32">
      <c r="A4942" t="s">
        <v>10545</v>
      </c>
      <c r="B4942" t="s">
        <v>19</v>
      </c>
      <c r="C4942">
        <v>0</v>
      </c>
      <c r="D4942">
        <v>0</v>
      </c>
      <c r="E4942">
        <v>0</v>
      </c>
      <c r="F4942">
        <v>0</v>
      </c>
      <c r="G4942">
        <v>0</v>
      </c>
      <c r="H4942">
        <v>0</v>
      </c>
      <c r="I4942">
        <v>0</v>
      </c>
      <c r="J4942">
        <v>0</v>
      </c>
      <c r="K4942">
        <v>0</v>
      </c>
      <c r="L4942">
        <v>0</v>
      </c>
      <c r="M4942">
        <v>0</v>
      </c>
      <c r="N4942">
        <v>0</v>
      </c>
      <c r="O4942">
        <v>0</v>
      </c>
      <c r="P4942">
        <v>0</v>
      </c>
      <c r="Q4942">
        <v>0</v>
      </c>
      <c r="R4942">
        <v>0</v>
      </c>
      <c r="S4942">
        <v>0</v>
      </c>
      <c r="T4942">
        <v>0</v>
      </c>
      <c r="U4942">
        <v>0</v>
      </c>
      <c r="V4942">
        <v>0</v>
      </c>
      <c r="W4942">
        <v>0</v>
      </c>
      <c r="X4942">
        <v>0</v>
      </c>
      <c r="Y4942">
        <v>0</v>
      </c>
      <c r="Z4942">
        <v>0</v>
      </c>
      <c r="AA4942">
        <v>0</v>
      </c>
      <c r="AB4942">
        <v>0</v>
      </c>
      <c r="AC4942">
        <v>0</v>
      </c>
      <c r="AD4942">
        <v>0</v>
      </c>
      <c r="AE4942">
        <v>0</v>
      </c>
      <c r="AF4942">
        <v>0</v>
      </c>
    </row>
    <row r="4943" spans="1:32">
      <c r="A4943" t="s">
        <v>10546</v>
      </c>
      <c r="B4943" t="s">
        <v>19</v>
      </c>
      <c r="C4943">
        <v>0</v>
      </c>
      <c r="D4943">
        <v>0</v>
      </c>
      <c r="E4943">
        <v>0</v>
      </c>
      <c r="F4943">
        <v>0</v>
      </c>
      <c r="G4943">
        <v>0</v>
      </c>
      <c r="H4943">
        <v>0</v>
      </c>
      <c r="I4943">
        <v>0</v>
      </c>
      <c r="J4943">
        <v>0</v>
      </c>
      <c r="K4943">
        <v>0</v>
      </c>
      <c r="L4943">
        <v>0</v>
      </c>
      <c r="M4943">
        <v>0</v>
      </c>
      <c r="N4943">
        <v>0</v>
      </c>
      <c r="O4943">
        <v>0</v>
      </c>
      <c r="P4943">
        <v>0</v>
      </c>
      <c r="Q4943">
        <v>0</v>
      </c>
      <c r="R4943">
        <v>0</v>
      </c>
      <c r="S4943">
        <v>0</v>
      </c>
      <c r="T4943">
        <v>0</v>
      </c>
      <c r="U4943">
        <v>0</v>
      </c>
      <c r="V4943">
        <v>0</v>
      </c>
      <c r="W4943">
        <v>0</v>
      </c>
      <c r="X4943">
        <v>0</v>
      </c>
      <c r="Y4943">
        <v>0</v>
      </c>
      <c r="Z4943">
        <v>0</v>
      </c>
      <c r="AA4943">
        <v>0</v>
      </c>
      <c r="AB4943">
        <v>0</v>
      </c>
      <c r="AC4943">
        <v>0</v>
      </c>
      <c r="AD4943">
        <v>0</v>
      </c>
      <c r="AE4943">
        <v>0</v>
      </c>
      <c r="AF4943">
        <v>0</v>
      </c>
    </row>
    <row r="4944" spans="1:32">
      <c r="A4944" t="s">
        <v>10547</v>
      </c>
      <c r="B4944" t="s">
        <v>19</v>
      </c>
      <c r="C4944">
        <v>0</v>
      </c>
      <c r="D4944">
        <v>0</v>
      </c>
      <c r="E4944">
        <v>0</v>
      </c>
      <c r="F4944">
        <v>0</v>
      </c>
      <c r="G4944">
        <v>0</v>
      </c>
      <c r="H4944">
        <v>0</v>
      </c>
      <c r="I4944">
        <v>0</v>
      </c>
      <c r="J4944">
        <v>0</v>
      </c>
      <c r="K4944">
        <v>0</v>
      </c>
      <c r="L4944">
        <v>0</v>
      </c>
      <c r="M4944">
        <v>0</v>
      </c>
      <c r="N4944">
        <v>0</v>
      </c>
      <c r="O4944">
        <v>0</v>
      </c>
      <c r="P4944">
        <v>0</v>
      </c>
      <c r="Q4944">
        <v>0</v>
      </c>
      <c r="R4944">
        <v>0</v>
      </c>
      <c r="S4944">
        <v>0</v>
      </c>
      <c r="T4944">
        <v>0</v>
      </c>
      <c r="U4944">
        <v>0</v>
      </c>
      <c r="V4944">
        <v>0</v>
      </c>
      <c r="W4944">
        <v>0</v>
      </c>
      <c r="X4944">
        <v>0</v>
      </c>
      <c r="Y4944">
        <v>0</v>
      </c>
      <c r="Z4944">
        <v>0</v>
      </c>
      <c r="AA4944">
        <v>0</v>
      </c>
      <c r="AB4944">
        <v>0</v>
      </c>
      <c r="AC4944">
        <v>0</v>
      </c>
      <c r="AD4944">
        <v>0</v>
      </c>
      <c r="AE4944">
        <v>0</v>
      </c>
      <c r="AF4944">
        <v>0</v>
      </c>
    </row>
    <row r="4945" spans="1:32">
      <c r="A4945" t="s">
        <v>10548</v>
      </c>
      <c r="B4945" t="s">
        <v>19</v>
      </c>
      <c r="C4945">
        <v>0</v>
      </c>
      <c r="D4945">
        <v>0</v>
      </c>
      <c r="E4945">
        <v>0</v>
      </c>
      <c r="F4945">
        <v>0</v>
      </c>
      <c r="G4945">
        <v>0</v>
      </c>
      <c r="H4945">
        <v>0</v>
      </c>
      <c r="I4945">
        <v>0</v>
      </c>
      <c r="J4945">
        <v>0</v>
      </c>
      <c r="K4945">
        <v>0</v>
      </c>
      <c r="L4945">
        <v>0</v>
      </c>
      <c r="M4945">
        <v>0</v>
      </c>
      <c r="N4945">
        <v>0</v>
      </c>
      <c r="O4945">
        <v>0</v>
      </c>
      <c r="P4945">
        <v>0</v>
      </c>
      <c r="Q4945">
        <v>0</v>
      </c>
      <c r="R4945">
        <v>0</v>
      </c>
      <c r="S4945">
        <v>0</v>
      </c>
      <c r="T4945">
        <v>0</v>
      </c>
      <c r="U4945">
        <v>0</v>
      </c>
      <c r="V4945">
        <v>0</v>
      </c>
      <c r="W4945">
        <v>0</v>
      </c>
      <c r="X4945">
        <v>0</v>
      </c>
      <c r="Y4945">
        <v>0</v>
      </c>
      <c r="Z4945">
        <v>0</v>
      </c>
      <c r="AA4945">
        <v>0</v>
      </c>
      <c r="AB4945">
        <v>0</v>
      </c>
      <c r="AC4945">
        <v>0</v>
      </c>
      <c r="AD4945">
        <v>0</v>
      </c>
      <c r="AE4945">
        <v>0</v>
      </c>
      <c r="AF4945">
        <v>0</v>
      </c>
    </row>
    <row r="4946" spans="1:32">
      <c r="A4946" t="s">
        <v>10549</v>
      </c>
      <c r="B4946" t="s">
        <v>19</v>
      </c>
      <c r="C4946">
        <v>0</v>
      </c>
      <c r="D4946">
        <v>0</v>
      </c>
      <c r="E4946">
        <v>0</v>
      </c>
      <c r="F4946">
        <v>0</v>
      </c>
      <c r="G4946">
        <v>0</v>
      </c>
      <c r="H4946">
        <v>0</v>
      </c>
      <c r="I4946">
        <v>0</v>
      </c>
      <c r="J4946">
        <v>0</v>
      </c>
      <c r="K4946">
        <v>0</v>
      </c>
      <c r="L4946">
        <v>0</v>
      </c>
      <c r="M4946">
        <v>0</v>
      </c>
      <c r="N4946">
        <v>0</v>
      </c>
      <c r="O4946">
        <v>0</v>
      </c>
      <c r="P4946">
        <v>0</v>
      </c>
      <c r="Q4946">
        <v>0</v>
      </c>
      <c r="R4946">
        <v>0</v>
      </c>
      <c r="S4946">
        <v>0</v>
      </c>
      <c r="T4946">
        <v>0</v>
      </c>
      <c r="U4946">
        <v>0</v>
      </c>
      <c r="V4946">
        <v>0</v>
      </c>
      <c r="W4946">
        <v>0</v>
      </c>
      <c r="X4946">
        <v>0</v>
      </c>
      <c r="Y4946">
        <v>0</v>
      </c>
      <c r="Z4946">
        <v>0</v>
      </c>
      <c r="AA4946">
        <v>0</v>
      </c>
      <c r="AB4946">
        <v>0</v>
      </c>
      <c r="AC4946">
        <v>0</v>
      </c>
      <c r="AD4946">
        <v>0</v>
      </c>
      <c r="AE4946">
        <v>0</v>
      </c>
      <c r="AF4946">
        <v>0</v>
      </c>
    </row>
    <row r="4947" spans="1:32">
      <c r="A4947" t="s">
        <v>10550</v>
      </c>
      <c r="B4947" t="s">
        <v>19</v>
      </c>
      <c r="C4947">
        <v>0</v>
      </c>
      <c r="D4947">
        <v>0</v>
      </c>
      <c r="E4947">
        <v>0</v>
      </c>
      <c r="F4947">
        <v>0</v>
      </c>
      <c r="G4947">
        <v>0</v>
      </c>
      <c r="H4947">
        <v>0</v>
      </c>
      <c r="I4947">
        <v>0</v>
      </c>
      <c r="J4947">
        <v>0</v>
      </c>
      <c r="K4947">
        <v>0</v>
      </c>
      <c r="L4947">
        <v>0</v>
      </c>
      <c r="M4947">
        <v>0</v>
      </c>
      <c r="N4947">
        <v>0</v>
      </c>
      <c r="O4947">
        <v>0</v>
      </c>
      <c r="P4947">
        <v>0</v>
      </c>
      <c r="Q4947">
        <v>0</v>
      </c>
      <c r="R4947">
        <v>0</v>
      </c>
      <c r="S4947">
        <v>0</v>
      </c>
      <c r="T4947">
        <v>0</v>
      </c>
      <c r="U4947">
        <v>0</v>
      </c>
      <c r="V4947">
        <v>0</v>
      </c>
      <c r="W4947">
        <v>0</v>
      </c>
      <c r="X4947">
        <v>0</v>
      </c>
      <c r="Y4947">
        <v>0</v>
      </c>
      <c r="Z4947">
        <v>0</v>
      </c>
      <c r="AA4947">
        <v>0</v>
      </c>
      <c r="AB4947">
        <v>0</v>
      </c>
      <c r="AC4947">
        <v>0</v>
      </c>
      <c r="AD4947">
        <v>0</v>
      </c>
      <c r="AE4947">
        <v>0</v>
      </c>
      <c r="AF4947">
        <v>0</v>
      </c>
    </row>
    <row r="4948" spans="1:32">
      <c r="A4948" t="s">
        <v>10551</v>
      </c>
      <c r="B4948" t="s">
        <v>19</v>
      </c>
      <c r="C4948">
        <v>0</v>
      </c>
      <c r="D4948">
        <v>0</v>
      </c>
      <c r="E4948">
        <v>0</v>
      </c>
      <c r="F4948">
        <v>0</v>
      </c>
      <c r="G4948">
        <v>0</v>
      </c>
      <c r="H4948">
        <v>0</v>
      </c>
      <c r="I4948">
        <v>0</v>
      </c>
      <c r="J4948">
        <v>0</v>
      </c>
      <c r="K4948">
        <v>0</v>
      </c>
      <c r="L4948">
        <v>0</v>
      </c>
      <c r="M4948">
        <v>0</v>
      </c>
      <c r="N4948">
        <v>0</v>
      </c>
      <c r="O4948">
        <v>0</v>
      </c>
      <c r="P4948">
        <v>0</v>
      </c>
      <c r="Q4948">
        <v>0</v>
      </c>
      <c r="R4948">
        <v>0</v>
      </c>
      <c r="S4948">
        <v>0</v>
      </c>
      <c r="T4948">
        <v>0</v>
      </c>
      <c r="U4948">
        <v>0</v>
      </c>
      <c r="V4948">
        <v>0</v>
      </c>
      <c r="W4948">
        <v>0</v>
      </c>
      <c r="X4948">
        <v>0</v>
      </c>
      <c r="Y4948">
        <v>0</v>
      </c>
      <c r="Z4948">
        <v>0</v>
      </c>
      <c r="AA4948">
        <v>0</v>
      </c>
      <c r="AB4948">
        <v>0</v>
      </c>
      <c r="AC4948">
        <v>0</v>
      </c>
      <c r="AD4948">
        <v>0</v>
      </c>
      <c r="AE4948">
        <v>0</v>
      </c>
      <c r="AF4948">
        <v>0</v>
      </c>
    </row>
    <row r="4949" spans="1:32">
      <c r="A4949" t="s">
        <v>10552</v>
      </c>
      <c r="B4949" t="s">
        <v>19</v>
      </c>
      <c r="C4949">
        <v>0</v>
      </c>
      <c r="D4949">
        <v>0</v>
      </c>
      <c r="E4949">
        <v>0</v>
      </c>
      <c r="F4949">
        <v>0</v>
      </c>
      <c r="G4949">
        <v>0</v>
      </c>
      <c r="H4949">
        <v>0</v>
      </c>
      <c r="I4949">
        <v>0</v>
      </c>
      <c r="J4949">
        <v>0</v>
      </c>
      <c r="K4949">
        <v>0</v>
      </c>
      <c r="L4949">
        <v>0</v>
      </c>
      <c r="M4949">
        <v>0</v>
      </c>
      <c r="N4949">
        <v>0</v>
      </c>
      <c r="O4949">
        <v>0</v>
      </c>
      <c r="P4949">
        <v>0</v>
      </c>
      <c r="Q4949">
        <v>0</v>
      </c>
      <c r="R4949">
        <v>0</v>
      </c>
      <c r="S4949">
        <v>0</v>
      </c>
      <c r="T4949">
        <v>0</v>
      </c>
      <c r="U4949">
        <v>0</v>
      </c>
      <c r="V4949">
        <v>0</v>
      </c>
      <c r="W4949">
        <v>0</v>
      </c>
      <c r="X4949">
        <v>0</v>
      </c>
      <c r="Y4949">
        <v>0</v>
      </c>
      <c r="Z4949">
        <v>0</v>
      </c>
      <c r="AA4949">
        <v>0</v>
      </c>
      <c r="AB4949">
        <v>0</v>
      </c>
      <c r="AC4949">
        <v>0</v>
      </c>
      <c r="AD4949">
        <v>0</v>
      </c>
      <c r="AE4949">
        <v>0</v>
      </c>
      <c r="AF4949">
        <v>0</v>
      </c>
    </row>
    <row r="4950" spans="1:32">
      <c r="A4950" t="s">
        <v>10553</v>
      </c>
      <c r="B4950" t="s">
        <v>19</v>
      </c>
      <c r="C4950">
        <v>0</v>
      </c>
      <c r="D4950">
        <v>0</v>
      </c>
      <c r="E4950">
        <v>0</v>
      </c>
      <c r="F4950">
        <v>0</v>
      </c>
      <c r="G4950">
        <v>0</v>
      </c>
      <c r="H4950">
        <v>0</v>
      </c>
      <c r="I4950">
        <v>0</v>
      </c>
      <c r="J4950">
        <v>0</v>
      </c>
      <c r="K4950">
        <v>0</v>
      </c>
      <c r="L4950">
        <v>0</v>
      </c>
      <c r="M4950">
        <v>0</v>
      </c>
      <c r="N4950">
        <v>0</v>
      </c>
      <c r="O4950">
        <v>0</v>
      </c>
      <c r="P4950">
        <v>0</v>
      </c>
      <c r="Q4950">
        <v>0</v>
      </c>
      <c r="R4950">
        <v>0</v>
      </c>
      <c r="S4950">
        <v>0</v>
      </c>
      <c r="T4950">
        <v>0</v>
      </c>
      <c r="U4950">
        <v>0</v>
      </c>
      <c r="V4950">
        <v>0</v>
      </c>
      <c r="W4950">
        <v>0</v>
      </c>
      <c r="X4950">
        <v>0</v>
      </c>
      <c r="Y4950">
        <v>0</v>
      </c>
      <c r="Z4950">
        <v>0</v>
      </c>
      <c r="AA4950">
        <v>0</v>
      </c>
      <c r="AB4950">
        <v>0</v>
      </c>
      <c r="AC4950">
        <v>0</v>
      </c>
      <c r="AD4950">
        <v>0</v>
      </c>
      <c r="AE4950">
        <v>0</v>
      </c>
      <c r="AF4950">
        <v>0</v>
      </c>
    </row>
    <row r="4951" spans="1:32">
      <c r="A4951" t="s">
        <v>10554</v>
      </c>
      <c r="B4951" t="s">
        <v>19</v>
      </c>
      <c r="C4951">
        <v>0</v>
      </c>
      <c r="D4951">
        <v>0</v>
      </c>
      <c r="E4951">
        <v>0</v>
      </c>
      <c r="F4951">
        <v>0</v>
      </c>
      <c r="G4951">
        <v>0</v>
      </c>
      <c r="H4951">
        <v>0</v>
      </c>
      <c r="I4951">
        <v>0</v>
      </c>
      <c r="J4951">
        <v>0</v>
      </c>
      <c r="K4951">
        <v>0</v>
      </c>
      <c r="L4951">
        <v>0</v>
      </c>
      <c r="M4951">
        <v>0</v>
      </c>
      <c r="N4951">
        <v>0</v>
      </c>
      <c r="O4951">
        <v>0</v>
      </c>
      <c r="P4951">
        <v>0</v>
      </c>
      <c r="Q4951">
        <v>0</v>
      </c>
      <c r="R4951">
        <v>0</v>
      </c>
      <c r="S4951">
        <v>0</v>
      </c>
      <c r="T4951">
        <v>0</v>
      </c>
      <c r="U4951">
        <v>0</v>
      </c>
      <c r="V4951">
        <v>0</v>
      </c>
      <c r="W4951">
        <v>0</v>
      </c>
      <c r="X4951">
        <v>0</v>
      </c>
      <c r="Y4951">
        <v>0</v>
      </c>
      <c r="Z4951">
        <v>0</v>
      </c>
      <c r="AA4951">
        <v>0</v>
      </c>
      <c r="AB4951">
        <v>0</v>
      </c>
      <c r="AC4951">
        <v>0</v>
      </c>
      <c r="AD4951">
        <v>0</v>
      </c>
      <c r="AE4951">
        <v>0</v>
      </c>
      <c r="AF4951">
        <v>0</v>
      </c>
    </row>
    <row r="4952" spans="1:32">
      <c r="A4952" t="s">
        <v>10555</v>
      </c>
      <c r="B4952" t="s">
        <v>19</v>
      </c>
      <c r="C4952">
        <v>0</v>
      </c>
      <c r="D4952">
        <v>0</v>
      </c>
      <c r="E4952">
        <v>0</v>
      </c>
      <c r="F4952">
        <v>0</v>
      </c>
      <c r="G4952">
        <v>0</v>
      </c>
      <c r="H4952">
        <v>0</v>
      </c>
      <c r="I4952">
        <v>0</v>
      </c>
      <c r="J4952">
        <v>0</v>
      </c>
      <c r="K4952">
        <v>0</v>
      </c>
      <c r="L4952">
        <v>0</v>
      </c>
      <c r="M4952">
        <v>0</v>
      </c>
      <c r="N4952">
        <v>0</v>
      </c>
      <c r="O4952">
        <v>0</v>
      </c>
      <c r="P4952">
        <v>0</v>
      </c>
      <c r="Q4952">
        <v>0</v>
      </c>
      <c r="R4952">
        <v>0</v>
      </c>
      <c r="S4952">
        <v>0</v>
      </c>
      <c r="T4952">
        <v>0</v>
      </c>
      <c r="U4952">
        <v>0</v>
      </c>
      <c r="V4952">
        <v>0</v>
      </c>
      <c r="W4952">
        <v>0</v>
      </c>
      <c r="X4952">
        <v>0</v>
      </c>
      <c r="Y4952">
        <v>0</v>
      </c>
      <c r="Z4952">
        <v>0</v>
      </c>
      <c r="AA4952">
        <v>0</v>
      </c>
      <c r="AB4952">
        <v>0</v>
      </c>
      <c r="AC4952">
        <v>0</v>
      </c>
      <c r="AD4952">
        <v>0</v>
      </c>
      <c r="AE4952">
        <v>0</v>
      </c>
      <c r="AF4952">
        <v>0</v>
      </c>
    </row>
    <row r="4953" spans="1:32">
      <c r="A4953" t="s">
        <v>10556</v>
      </c>
      <c r="B4953" t="s">
        <v>19</v>
      </c>
      <c r="C4953">
        <v>0</v>
      </c>
      <c r="D4953">
        <v>0</v>
      </c>
      <c r="E4953">
        <v>0</v>
      </c>
      <c r="F4953">
        <v>0</v>
      </c>
      <c r="G4953">
        <v>0</v>
      </c>
      <c r="H4953">
        <v>0</v>
      </c>
      <c r="I4953">
        <v>0</v>
      </c>
      <c r="J4953">
        <v>0</v>
      </c>
      <c r="K4953">
        <v>0</v>
      </c>
      <c r="L4953">
        <v>0</v>
      </c>
      <c r="M4953">
        <v>0</v>
      </c>
      <c r="N4953">
        <v>0</v>
      </c>
      <c r="O4953">
        <v>0</v>
      </c>
      <c r="P4953">
        <v>0</v>
      </c>
      <c r="Q4953">
        <v>0</v>
      </c>
      <c r="R4953">
        <v>0</v>
      </c>
      <c r="S4953">
        <v>0</v>
      </c>
      <c r="T4953">
        <v>0</v>
      </c>
      <c r="U4953">
        <v>0</v>
      </c>
      <c r="V4953">
        <v>0</v>
      </c>
      <c r="W4953">
        <v>0</v>
      </c>
      <c r="X4953">
        <v>0</v>
      </c>
      <c r="Y4953">
        <v>0</v>
      </c>
      <c r="Z4953">
        <v>0</v>
      </c>
      <c r="AA4953">
        <v>0</v>
      </c>
      <c r="AB4953">
        <v>0</v>
      </c>
      <c r="AC4953">
        <v>0</v>
      </c>
      <c r="AD4953">
        <v>0</v>
      </c>
      <c r="AE4953">
        <v>0</v>
      </c>
      <c r="AF4953">
        <v>0</v>
      </c>
    </row>
    <row r="4954" spans="1:32">
      <c r="A4954" t="s">
        <v>10557</v>
      </c>
      <c r="B4954" t="s">
        <v>19</v>
      </c>
      <c r="C4954">
        <v>0</v>
      </c>
      <c r="D4954">
        <v>0</v>
      </c>
      <c r="E4954">
        <v>0</v>
      </c>
      <c r="F4954">
        <v>0</v>
      </c>
      <c r="G4954">
        <v>0</v>
      </c>
      <c r="H4954">
        <v>0</v>
      </c>
      <c r="I4954">
        <v>0</v>
      </c>
      <c r="J4954">
        <v>0</v>
      </c>
      <c r="K4954">
        <v>0</v>
      </c>
      <c r="L4954">
        <v>0</v>
      </c>
      <c r="M4954">
        <v>0</v>
      </c>
      <c r="N4954">
        <v>0</v>
      </c>
      <c r="O4954">
        <v>0</v>
      </c>
      <c r="P4954">
        <v>0</v>
      </c>
      <c r="Q4954">
        <v>0</v>
      </c>
      <c r="R4954">
        <v>0</v>
      </c>
      <c r="S4954">
        <v>0</v>
      </c>
      <c r="T4954">
        <v>0</v>
      </c>
      <c r="U4954">
        <v>0</v>
      </c>
      <c r="V4954">
        <v>0</v>
      </c>
      <c r="W4954">
        <v>0</v>
      </c>
      <c r="X4954">
        <v>0</v>
      </c>
      <c r="Y4954">
        <v>0</v>
      </c>
      <c r="Z4954">
        <v>0</v>
      </c>
      <c r="AA4954">
        <v>0</v>
      </c>
      <c r="AB4954">
        <v>0</v>
      </c>
      <c r="AC4954">
        <v>0</v>
      </c>
      <c r="AD4954">
        <v>0</v>
      </c>
      <c r="AE4954">
        <v>0</v>
      </c>
      <c r="AF4954">
        <v>0</v>
      </c>
    </row>
    <row r="4955" spans="1:32">
      <c r="A4955" t="s">
        <v>10558</v>
      </c>
      <c r="B4955" t="s">
        <v>19</v>
      </c>
      <c r="C4955">
        <v>0</v>
      </c>
      <c r="D4955">
        <v>0</v>
      </c>
      <c r="E4955">
        <v>0</v>
      </c>
      <c r="F4955">
        <v>0</v>
      </c>
      <c r="G4955">
        <v>0</v>
      </c>
      <c r="H4955">
        <v>0</v>
      </c>
      <c r="I4955">
        <v>0</v>
      </c>
      <c r="J4955">
        <v>0</v>
      </c>
      <c r="K4955">
        <v>0</v>
      </c>
      <c r="L4955">
        <v>0</v>
      </c>
      <c r="M4955">
        <v>0</v>
      </c>
      <c r="N4955">
        <v>0</v>
      </c>
      <c r="O4955">
        <v>0</v>
      </c>
      <c r="P4955">
        <v>0</v>
      </c>
      <c r="Q4955">
        <v>0</v>
      </c>
      <c r="R4955">
        <v>0</v>
      </c>
      <c r="S4955">
        <v>0</v>
      </c>
      <c r="T4955">
        <v>0</v>
      </c>
      <c r="U4955">
        <v>0</v>
      </c>
      <c r="V4955">
        <v>0</v>
      </c>
      <c r="W4955">
        <v>0</v>
      </c>
      <c r="X4955">
        <v>0</v>
      </c>
      <c r="Y4955">
        <v>0</v>
      </c>
      <c r="Z4955">
        <v>0</v>
      </c>
      <c r="AA4955">
        <v>0</v>
      </c>
      <c r="AB4955">
        <v>0</v>
      </c>
      <c r="AC4955">
        <v>0</v>
      </c>
      <c r="AD4955">
        <v>0</v>
      </c>
      <c r="AE4955">
        <v>0</v>
      </c>
      <c r="AF4955">
        <v>0</v>
      </c>
    </row>
    <row r="4956" spans="1:32">
      <c r="A4956" t="s">
        <v>10559</v>
      </c>
      <c r="B4956" t="s">
        <v>19</v>
      </c>
      <c r="C4956">
        <v>0</v>
      </c>
      <c r="D4956">
        <v>0</v>
      </c>
      <c r="E4956">
        <v>0</v>
      </c>
      <c r="F4956">
        <v>0</v>
      </c>
      <c r="G4956">
        <v>0</v>
      </c>
      <c r="H4956">
        <v>0</v>
      </c>
      <c r="I4956">
        <v>0</v>
      </c>
      <c r="J4956">
        <v>0</v>
      </c>
      <c r="K4956">
        <v>0</v>
      </c>
      <c r="L4956">
        <v>0</v>
      </c>
      <c r="M4956">
        <v>0</v>
      </c>
      <c r="N4956">
        <v>0</v>
      </c>
      <c r="O4956">
        <v>0</v>
      </c>
      <c r="P4956">
        <v>0</v>
      </c>
      <c r="Q4956">
        <v>0</v>
      </c>
      <c r="R4956">
        <v>0</v>
      </c>
      <c r="S4956">
        <v>0</v>
      </c>
      <c r="T4956">
        <v>0</v>
      </c>
      <c r="U4956">
        <v>0</v>
      </c>
      <c r="V4956">
        <v>0</v>
      </c>
      <c r="W4956">
        <v>0</v>
      </c>
      <c r="X4956">
        <v>0</v>
      </c>
      <c r="Y4956">
        <v>0</v>
      </c>
      <c r="Z4956">
        <v>0</v>
      </c>
      <c r="AA4956">
        <v>0</v>
      </c>
      <c r="AB4956">
        <v>0</v>
      </c>
      <c r="AC4956">
        <v>0</v>
      </c>
      <c r="AD4956">
        <v>0</v>
      </c>
      <c r="AE4956">
        <v>0</v>
      </c>
      <c r="AF4956">
        <v>0</v>
      </c>
    </row>
    <row r="4957" spans="1:32">
      <c r="A4957" t="s">
        <v>10560</v>
      </c>
      <c r="B4957" t="s">
        <v>19</v>
      </c>
      <c r="C4957">
        <v>0</v>
      </c>
      <c r="D4957">
        <v>0</v>
      </c>
      <c r="E4957">
        <v>0</v>
      </c>
      <c r="F4957">
        <v>0</v>
      </c>
      <c r="G4957">
        <v>0</v>
      </c>
      <c r="H4957">
        <v>0</v>
      </c>
      <c r="I4957">
        <v>0</v>
      </c>
      <c r="J4957">
        <v>0</v>
      </c>
      <c r="K4957">
        <v>0</v>
      </c>
      <c r="L4957">
        <v>0</v>
      </c>
      <c r="M4957">
        <v>0</v>
      </c>
      <c r="N4957">
        <v>0</v>
      </c>
      <c r="O4957">
        <v>0</v>
      </c>
      <c r="P4957">
        <v>0</v>
      </c>
      <c r="Q4957">
        <v>0</v>
      </c>
      <c r="R4957">
        <v>0</v>
      </c>
      <c r="S4957">
        <v>0</v>
      </c>
      <c r="T4957">
        <v>0</v>
      </c>
      <c r="U4957">
        <v>0</v>
      </c>
      <c r="V4957">
        <v>0</v>
      </c>
      <c r="W4957">
        <v>0</v>
      </c>
      <c r="X4957">
        <v>0</v>
      </c>
      <c r="Y4957">
        <v>0</v>
      </c>
      <c r="Z4957">
        <v>0</v>
      </c>
      <c r="AA4957">
        <v>0</v>
      </c>
      <c r="AB4957">
        <v>0</v>
      </c>
      <c r="AC4957">
        <v>0</v>
      </c>
      <c r="AD4957">
        <v>0</v>
      </c>
      <c r="AE4957">
        <v>0</v>
      </c>
      <c r="AF4957">
        <v>0</v>
      </c>
    </row>
    <row r="4958" spans="1:32">
      <c r="A4958" t="s">
        <v>10561</v>
      </c>
      <c r="B4958" t="s">
        <v>19</v>
      </c>
      <c r="C4958">
        <v>0</v>
      </c>
      <c r="D4958">
        <v>0</v>
      </c>
      <c r="E4958">
        <v>0</v>
      </c>
      <c r="F4958">
        <v>0</v>
      </c>
      <c r="G4958">
        <v>0</v>
      </c>
      <c r="H4958">
        <v>0</v>
      </c>
      <c r="I4958">
        <v>0</v>
      </c>
      <c r="J4958">
        <v>0</v>
      </c>
      <c r="K4958">
        <v>0</v>
      </c>
      <c r="L4958">
        <v>0</v>
      </c>
      <c r="M4958">
        <v>0</v>
      </c>
      <c r="N4958">
        <v>0</v>
      </c>
      <c r="O4958">
        <v>0</v>
      </c>
      <c r="P4958">
        <v>0</v>
      </c>
      <c r="Q4958">
        <v>0</v>
      </c>
      <c r="R4958">
        <v>0</v>
      </c>
      <c r="S4958">
        <v>0</v>
      </c>
      <c r="T4958">
        <v>0</v>
      </c>
      <c r="U4958">
        <v>0</v>
      </c>
      <c r="V4958">
        <v>0</v>
      </c>
      <c r="W4958">
        <v>0</v>
      </c>
      <c r="X4958">
        <v>0</v>
      </c>
      <c r="Y4958">
        <v>0</v>
      </c>
      <c r="Z4958">
        <v>0</v>
      </c>
      <c r="AA4958">
        <v>0</v>
      </c>
      <c r="AB4958">
        <v>0</v>
      </c>
      <c r="AC4958">
        <v>0</v>
      </c>
      <c r="AD4958">
        <v>0</v>
      </c>
      <c r="AE4958">
        <v>0</v>
      </c>
      <c r="AF4958">
        <v>0</v>
      </c>
    </row>
    <row r="4959" spans="1:32">
      <c r="A4959" t="s">
        <v>10562</v>
      </c>
      <c r="B4959" t="s">
        <v>19</v>
      </c>
      <c r="C4959">
        <v>0</v>
      </c>
      <c r="D4959">
        <v>0</v>
      </c>
      <c r="E4959">
        <v>0</v>
      </c>
      <c r="F4959">
        <v>0</v>
      </c>
      <c r="G4959">
        <v>0</v>
      </c>
      <c r="H4959">
        <v>0</v>
      </c>
      <c r="I4959">
        <v>0</v>
      </c>
      <c r="J4959">
        <v>0</v>
      </c>
      <c r="K4959">
        <v>0</v>
      </c>
      <c r="L4959">
        <v>0</v>
      </c>
      <c r="M4959">
        <v>0</v>
      </c>
      <c r="N4959">
        <v>0</v>
      </c>
      <c r="O4959">
        <v>0</v>
      </c>
      <c r="P4959">
        <v>0</v>
      </c>
      <c r="Q4959">
        <v>0</v>
      </c>
      <c r="R4959">
        <v>0</v>
      </c>
      <c r="S4959">
        <v>0</v>
      </c>
      <c r="T4959">
        <v>0</v>
      </c>
      <c r="U4959">
        <v>0</v>
      </c>
      <c r="V4959">
        <v>0</v>
      </c>
      <c r="W4959">
        <v>0</v>
      </c>
      <c r="X4959">
        <v>0</v>
      </c>
      <c r="Y4959">
        <v>0</v>
      </c>
      <c r="Z4959">
        <v>0</v>
      </c>
      <c r="AA4959">
        <v>0</v>
      </c>
      <c r="AB4959">
        <v>0</v>
      </c>
      <c r="AC4959">
        <v>0</v>
      </c>
      <c r="AD4959">
        <v>0</v>
      </c>
      <c r="AE4959">
        <v>0</v>
      </c>
      <c r="AF4959">
        <v>0</v>
      </c>
    </row>
    <row r="4960" spans="1:32">
      <c r="A4960" t="s">
        <v>10563</v>
      </c>
      <c r="B4960" t="s">
        <v>19</v>
      </c>
      <c r="C4960">
        <v>0</v>
      </c>
      <c r="D4960">
        <v>0</v>
      </c>
      <c r="E4960">
        <v>0</v>
      </c>
      <c r="F4960">
        <v>0</v>
      </c>
      <c r="G4960">
        <v>0</v>
      </c>
      <c r="H4960">
        <v>0</v>
      </c>
      <c r="I4960">
        <v>0</v>
      </c>
      <c r="J4960">
        <v>0</v>
      </c>
      <c r="K4960">
        <v>0</v>
      </c>
      <c r="L4960">
        <v>0</v>
      </c>
      <c r="M4960">
        <v>0</v>
      </c>
      <c r="N4960">
        <v>0</v>
      </c>
      <c r="O4960">
        <v>0</v>
      </c>
      <c r="P4960">
        <v>0</v>
      </c>
      <c r="Q4960">
        <v>0</v>
      </c>
      <c r="R4960">
        <v>0</v>
      </c>
      <c r="S4960">
        <v>0</v>
      </c>
      <c r="T4960">
        <v>0</v>
      </c>
      <c r="U4960">
        <v>0</v>
      </c>
      <c r="V4960">
        <v>0</v>
      </c>
      <c r="W4960">
        <v>0</v>
      </c>
      <c r="X4960">
        <v>0</v>
      </c>
      <c r="Y4960">
        <v>0</v>
      </c>
      <c r="Z4960">
        <v>0</v>
      </c>
      <c r="AA4960">
        <v>0</v>
      </c>
      <c r="AB4960">
        <v>0</v>
      </c>
      <c r="AC4960">
        <v>0</v>
      </c>
      <c r="AD4960">
        <v>0</v>
      </c>
      <c r="AE4960">
        <v>0</v>
      </c>
      <c r="AF4960">
        <v>0</v>
      </c>
    </row>
    <row r="4961" spans="1:32">
      <c r="A4961" t="s">
        <v>10564</v>
      </c>
      <c r="B4961" t="s">
        <v>19</v>
      </c>
      <c r="C4961">
        <v>0</v>
      </c>
      <c r="D4961">
        <v>0</v>
      </c>
      <c r="E4961">
        <v>0</v>
      </c>
      <c r="F4961">
        <v>0</v>
      </c>
      <c r="G4961">
        <v>0</v>
      </c>
      <c r="H4961">
        <v>0</v>
      </c>
      <c r="I4961">
        <v>0</v>
      </c>
      <c r="J4961">
        <v>0</v>
      </c>
      <c r="K4961">
        <v>0</v>
      </c>
      <c r="L4961">
        <v>0</v>
      </c>
      <c r="M4961">
        <v>0</v>
      </c>
      <c r="N4961">
        <v>0</v>
      </c>
      <c r="O4961">
        <v>0</v>
      </c>
      <c r="P4961">
        <v>0</v>
      </c>
      <c r="Q4961">
        <v>0</v>
      </c>
      <c r="R4961">
        <v>0</v>
      </c>
      <c r="S4961">
        <v>0</v>
      </c>
      <c r="T4961">
        <v>0</v>
      </c>
      <c r="U4961">
        <v>0</v>
      </c>
      <c r="V4961">
        <v>0</v>
      </c>
      <c r="W4961">
        <v>0</v>
      </c>
      <c r="X4961">
        <v>0</v>
      </c>
      <c r="Y4961">
        <v>0</v>
      </c>
      <c r="Z4961">
        <v>0</v>
      </c>
      <c r="AA4961">
        <v>0</v>
      </c>
      <c r="AB4961">
        <v>0</v>
      </c>
      <c r="AC4961">
        <v>0</v>
      </c>
      <c r="AD4961">
        <v>0</v>
      </c>
      <c r="AE4961">
        <v>0</v>
      </c>
      <c r="AF4961">
        <v>0</v>
      </c>
    </row>
    <row r="4962" spans="1:32">
      <c r="A4962" t="s">
        <v>10565</v>
      </c>
      <c r="B4962" t="s">
        <v>19</v>
      </c>
      <c r="C4962">
        <v>0</v>
      </c>
      <c r="D4962">
        <v>0</v>
      </c>
      <c r="E4962">
        <v>0</v>
      </c>
      <c r="F4962">
        <v>0</v>
      </c>
      <c r="G4962">
        <v>0</v>
      </c>
      <c r="H4962">
        <v>0</v>
      </c>
      <c r="I4962">
        <v>0</v>
      </c>
      <c r="J4962">
        <v>0</v>
      </c>
      <c r="K4962">
        <v>0</v>
      </c>
      <c r="L4962">
        <v>0</v>
      </c>
      <c r="M4962">
        <v>0</v>
      </c>
      <c r="N4962">
        <v>0</v>
      </c>
      <c r="O4962">
        <v>0</v>
      </c>
      <c r="P4962">
        <v>0</v>
      </c>
      <c r="Q4962">
        <v>0</v>
      </c>
      <c r="R4962">
        <v>0</v>
      </c>
      <c r="S4962">
        <v>0</v>
      </c>
      <c r="T4962">
        <v>0</v>
      </c>
      <c r="U4962">
        <v>0</v>
      </c>
      <c r="V4962">
        <v>0</v>
      </c>
      <c r="W4962">
        <v>0</v>
      </c>
      <c r="X4962">
        <v>0</v>
      </c>
      <c r="Y4962">
        <v>0</v>
      </c>
      <c r="Z4962">
        <v>0</v>
      </c>
      <c r="AA4962">
        <v>0</v>
      </c>
      <c r="AB4962">
        <v>0</v>
      </c>
      <c r="AC4962">
        <v>0</v>
      </c>
      <c r="AD4962">
        <v>0</v>
      </c>
      <c r="AE4962">
        <v>0</v>
      </c>
      <c r="AF4962">
        <v>0</v>
      </c>
    </row>
    <row r="4963" spans="1:32">
      <c r="A4963" t="s">
        <v>10566</v>
      </c>
      <c r="B4963" t="s">
        <v>19</v>
      </c>
      <c r="C4963">
        <v>0</v>
      </c>
      <c r="D4963">
        <v>0</v>
      </c>
      <c r="E4963">
        <v>0</v>
      </c>
      <c r="F4963">
        <v>0</v>
      </c>
      <c r="G4963">
        <v>0</v>
      </c>
      <c r="H4963">
        <v>0</v>
      </c>
      <c r="I4963">
        <v>0</v>
      </c>
      <c r="J4963">
        <v>0</v>
      </c>
      <c r="K4963">
        <v>0</v>
      </c>
      <c r="L4963">
        <v>0</v>
      </c>
      <c r="M4963">
        <v>0</v>
      </c>
      <c r="N4963">
        <v>0</v>
      </c>
      <c r="O4963">
        <v>0</v>
      </c>
      <c r="P4963">
        <v>0</v>
      </c>
      <c r="Q4963">
        <v>0</v>
      </c>
      <c r="R4963">
        <v>0</v>
      </c>
      <c r="S4963">
        <v>0</v>
      </c>
      <c r="T4963">
        <v>0</v>
      </c>
      <c r="U4963">
        <v>0</v>
      </c>
      <c r="V4963">
        <v>0</v>
      </c>
      <c r="W4963">
        <v>0</v>
      </c>
      <c r="X4963">
        <v>0</v>
      </c>
      <c r="Y4963">
        <v>0</v>
      </c>
      <c r="Z4963">
        <v>0</v>
      </c>
      <c r="AA4963">
        <v>0</v>
      </c>
      <c r="AB4963">
        <v>0</v>
      </c>
      <c r="AC4963">
        <v>0</v>
      </c>
      <c r="AD4963">
        <v>0</v>
      </c>
      <c r="AE4963">
        <v>0</v>
      </c>
      <c r="AF4963">
        <v>0</v>
      </c>
    </row>
    <row r="4964" spans="1:32">
      <c r="A4964" t="s">
        <v>10567</v>
      </c>
      <c r="B4964" t="s">
        <v>19</v>
      </c>
      <c r="C4964">
        <v>0</v>
      </c>
      <c r="D4964">
        <v>0</v>
      </c>
      <c r="E4964">
        <v>0</v>
      </c>
      <c r="F4964">
        <v>0</v>
      </c>
      <c r="G4964">
        <v>0</v>
      </c>
      <c r="H4964">
        <v>0</v>
      </c>
      <c r="I4964">
        <v>0</v>
      </c>
      <c r="J4964">
        <v>0</v>
      </c>
      <c r="K4964">
        <v>0</v>
      </c>
      <c r="L4964">
        <v>0</v>
      </c>
      <c r="M4964">
        <v>0</v>
      </c>
      <c r="N4964">
        <v>0</v>
      </c>
      <c r="O4964">
        <v>0</v>
      </c>
      <c r="P4964">
        <v>0</v>
      </c>
      <c r="Q4964">
        <v>0</v>
      </c>
      <c r="R4964">
        <v>0</v>
      </c>
      <c r="S4964">
        <v>0</v>
      </c>
      <c r="T4964">
        <v>0</v>
      </c>
      <c r="U4964">
        <v>0</v>
      </c>
      <c r="V4964">
        <v>0</v>
      </c>
      <c r="W4964">
        <v>0</v>
      </c>
      <c r="X4964">
        <v>0</v>
      </c>
      <c r="Y4964">
        <v>0</v>
      </c>
      <c r="Z4964">
        <v>0</v>
      </c>
      <c r="AA4964">
        <v>0</v>
      </c>
      <c r="AB4964">
        <v>0</v>
      </c>
      <c r="AC4964">
        <v>0</v>
      </c>
      <c r="AD4964">
        <v>0</v>
      </c>
      <c r="AE4964">
        <v>0</v>
      </c>
      <c r="AF4964">
        <v>0</v>
      </c>
    </row>
    <row r="4965" spans="1:32">
      <c r="A4965" t="s">
        <v>10568</v>
      </c>
      <c r="B4965" t="s">
        <v>19</v>
      </c>
      <c r="C4965">
        <v>0</v>
      </c>
      <c r="D4965">
        <v>0</v>
      </c>
      <c r="E4965">
        <v>0</v>
      </c>
      <c r="F4965">
        <v>0</v>
      </c>
      <c r="G4965">
        <v>0</v>
      </c>
      <c r="H4965">
        <v>0</v>
      </c>
      <c r="I4965">
        <v>0</v>
      </c>
      <c r="J4965">
        <v>0</v>
      </c>
      <c r="K4965">
        <v>0</v>
      </c>
      <c r="L4965">
        <v>0</v>
      </c>
      <c r="M4965">
        <v>0</v>
      </c>
      <c r="N4965">
        <v>0</v>
      </c>
      <c r="O4965">
        <v>0</v>
      </c>
      <c r="P4965">
        <v>0</v>
      </c>
      <c r="Q4965">
        <v>0</v>
      </c>
      <c r="R4965">
        <v>0</v>
      </c>
      <c r="S4965">
        <v>0</v>
      </c>
      <c r="T4965">
        <v>0</v>
      </c>
      <c r="U4965">
        <v>0</v>
      </c>
      <c r="V4965">
        <v>0</v>
      </c>
      <c r="W4965">
        <v>0</v>
      </c>
      <c r="X4965">
        <v>0</v>
      </c>
      <c r="Y4965">
        <v>0</v>
      </c>
      <c r="Z4965">
        <v>0</v>
      </c>
      <c r="AA4965">
        <v>0</v>
      </c>
      <c r="AB4965">
        <v>0</v>
      </c>
      <c r="AC4965">
        <v>0</v>
      </c>
      <c r="AD4965">
        <v>0</v>
      </c>
      <c r="AE4965">
        <v>0</v>
      </c>
      <c r="AF4965">
        <v>0</v>
      </c>
    </row>
    <row r="4966" spans="1:32">
      <c r="A4966" t="s">
        <v>10569</v>
      </c>
      <c r="B4966" t="s">
        <v>19</v>
      </c>
      <c r="C4966">
        <v>0</v>
      </c>
      <c r="D4966">
        <v>0</v>
      </c>
      <c r="E4966">
        <v>0</v>
      </c>
      <c r="F4966">
        <v>0</v>
      </c>
      <c r="G4966">
        <v>0</v>
      </c>
      <c r="H4966">
        <v>0</v>
      </c>
      <c r="I4966">
        <v>0</v>
      </c>
      <c r="J4966">
        <v>0</v>
      </c>
      <c r="K4966">
        <v>0</v>
      </c>
      <c r="L4966">
        <v>0</v>
      </c>
      <c r="M4966">
        <v>0</v>
      </c>
      <c r="N4966">
        <v>0</v>
      </c>
      <c r="O4966">
        <v>0</v>
      </c>
      <c r="P4966">
        <v>0</v>
      </c>
      <c r="Q4966">
        <v>0</v>
      </c>
      <c r="R4966">
        <v>0</v>
      </c>
      <c r="S4966">
        <v>0</v>
      </c>
      <c r="T4966">
        <v>0</v>
      </c>
      <c r="U4966">
        <v>0</v>
      </c>
      <c r="V4966">
        <v>0</v>
      </c>
      <c r="W4966">
        <v>0</v>
      </c>
      <c r="X4966">
        <v>0</v>
      </c>
      <c r="Y4966">
        <v>0</v>
      </c>
      <c r="Z4966">
        <v>0</v>
      </c>
      <c r="AA4966">
        <v>0</v>
      </c>
      <c r="AB4966">
        <v>0</v>
      </c>
      <c r="AC4966">
        <v>0</v>
      </c>
      <c r="AD4966">
        <v>0</v>
      </c>
      <c r="AE4966">
        <v>0</v>
      </c>
      <c r="AF4966">
        <v>0</v>
      </c>
    </row>
    <row r="4967" spans="1:32">
      <c r="A4967" t="s">
        <v>10570</v>
      </c>
      <c r="B4967" t="s">
        <v>19</v>
      </c>
      <c r="C4967">
        <v>0</v>
      </c>
      <c r="D4967">
        <v>0</v>
      </c>
      <c r="E4967">
        <v>0</v>
      </c>
      <c r="F4967">
        <v>0</v>
      </c>
      <c r="G4967">
        <v>0</v>
      </c>
      <c r="H4967">
        <v>0</v>
      </c>
      <c r="I4967">
        <v>0</v>
      </c>
      <c r="J4967">
        <v>0</v>
      </c>
      <c r="K4967">
        <v>0</v>
      </c>
      <c r="L4967">
        <v>0</v>
      </c>
      <c r="M4967">
        <v>0</v>
      </c>
      <c r="N4967">
        <v>0</v>
      </c>
      <c r="O4967">
        <v>0</v>
      </c>
      <c r="P4967">
        <v>0</v>
      </c>
      <c r="Q4967">
        <v>0</v>
      </c>
      <c r="R4967">
        <v>0</v>
      </c>
      <c r="S4967">
        <v>0</v>
      </c>
      <c r="T4967">
        <v>0</v>
      </c>
      <c r="U4967">
        <v>0</v>
      </c>
      <c r="V4967">
        <v>0</v>
      </c>
      <c r="W4967">
        <v>0</v>
      </c>
      <c r="X4967">
        <v>0</v>
      </c>
      <c r="Y4967">
        <v>0</v>
      </c>
      <c r="Z4967">
        <v>0</v>
      </c>
      <c r="AA4967">
        <v>0</v>
      </c>
      <c r="AB4967">
        <v>0</v>
      </c>
      <c r="AC4967">
        <v>0</v>
      </c>
      <c r="AD4967">
        <v>0</v>
      </c>
      <c r="AE4967">
        <v>0</v>
      </c>
      <c r="AF4967">
        <v>0</v>
      </c>
    </row>
    <row r="4968" spans="1:32">
      <c r="A4968" t="s">
        <v>10571</v>
      </c>
      <c r="B4968" t="s">
        <v>19</v>
      </c>
      <c r="C4968">
        <v>0</v>
      </c>
      <c r="D4968">
        <v>0</v>
      </c>
      <c r="E4968">
        <v>0</v>
      </c>
      <c r="F4968">
        <v>0</v>
      </c>
      <c r="G4968">
        <v>0</v>
      </c>
      <c r="H4968">
        <v>0</v>
      </c>
      <c r="I4968">
        <v>0</v>
      </c>
      <c r="J4968">
        <v>0</v>
      </c>
      <c r="K4968">
        <v>0</v>
      </c>
      <c r="L4968">
        <v>0</v>
      </c>
      <c r="M4968">
        <v>0</v>
      </c>
      <c r="N4968">
        <v>0</v>
      </c>
      <c r="O4968">
        <v>0</v>
      </c>
      <c r="P4968">
        <v>0</v>
      </c>
      <c r="Q4968">
        <v>0</v>
      </c>
      <c r="R4968">
        <v>0</v>
      </c>
      <c r="S4968">
        <v>0</v>
      </c>
      <c r="T4968">
        <v>0</v>
      </c>
      <c r="U4968">
        <v>0</v>
      </c>
      <c r="V4968">
        <v>0</v>
      </c>
      <c r="W4968">
        <v>0</v>
      </c>
      <c r="X4968">
        <v>0</v>
      </c>
      <c r="Y4968">
        <v>0</v>
      </c>
      <c r="Z4968">
        <v>0</v>
      </c>
      <c r="AA4968">
        <v>0</v>
      </c>
      <c r="AB4968">
        <v>0</v>
      </c>
      <c r="AC4968">
        <v>0</v>
      </c>
      <c r="AD4968">
        <v>0</v>
      </c>
      <c r="AE4968">
        <v>0</v>
      </c>
      <c r="AF4968">
        <v>0</v>
      </c>
    </row>
    <row r="4969" spans="1:32">
      <c r="A4969" t="s">
        <v>10572</v>
      </c>
      <c r="B4969" t="s">
        <v>19</v>
      </c>
      <c r="C4969">
        <v>0</v>
      </c>
      <c r="D4969">
        <v>0</v>
      </c>
      <c r="E4969">
        <v>0</v>
      </c>
      <c r="F4969">
        <v>0</v>
      </c>
      <c r="G4969">
        <v>0</v>
      </c>
      <c r="H4969">
        <v>0</v>
      </c>
      <c r="I4969">
        <v>0</v>
      </c>
      <c r="J4969">
        <v>0</v>
      </c>
      <c r="K4969">
        <v>0</v>
      </c>
      <c r="L4969">
        <v>0</v>
      </c>
      <c r="M4969">
        <v>0</v>
      </c>
      <c r="N4969">
        <v>0</v>
      </c>
      <c r="O4969">
        <v>0</v>
      </c>
      <c r="P4969">
        <v>0</v>
      </c>
      <c r="Q4969">
        <v>0</v>
      </c>
      <c r="R4969">
        <v>0</v>
      </c>
      <c r="S4969">
        <v>0</v>
      </c>
      <c r="T4969">
        <v>0</v>
      </c>
      <c r="U4969">
        <v>0</v>
      </c>
      <c r="V4969">
        <v>0</v>
      </c>
      <c r="W4969">
        <v>0</v>
      </c>
      <c r="X4969">
        <v>0</v>
      </c>
      <c r="Y4969">
        <v>0</v>
      </c>
      <c r="Z4969">
        <v>0</v>
      </c>
      <c r="AA4969">
        <v>0</v>
      </c>
      <c r="AB4969">
        <v>0</v>
      </c>
      <c r="AC4969">
        <v>0</v>
      </c>
      <c r="AD4969">
        <v>0</v>
      </c>
      <c r="AE4969">
        <v>0</v>
      </c>
      <c r="AF4969">
        <v>0</v>
      </c>
    </row>
    <row r="4970" spans="1:32">
      <c r="A4970" t="s">
        <v>10573</v>
      </c>
      <c r="B4970" t="s">
        <v>19</v>
      </c>
      <c r="C4970">
        <v>0</v>
      </c>
      <c r="D4970">
        <v>0</v>
      </c>
      <c r="E4970">
        <v>0</v>
      </c>
      <c r="F4970">
        <v>0</v>
      </c>
      <c r="G4970">
        <v>0</v>
      </c>
      <c r="H4970">
        <v>0</v>
      </c>
      <c r="I4970">
        <v>0</v>
      </c>
      <c r="J4970">
        <v>0</v>
      </c>
      <c r="K4970">
        <v>0</v>
      </c>
      <c r="L4970">
        <v>0</v>
      </c>
      <c r="M4970">
        <v>0</v>
      </c>
      <c r="N4970">
        <v>0</v>
      </c>
      <c r="O4970">
        <v>0</v>
      </c>
      <c r="P4970">
        <v>0</v>
      </c>
      <c r="Q4970">
        <v>0</v>
      </c>
      <c r="R4970">
        <v>0</v>
      </c>
      <c r="S4970">
        <v>0</v>
      </c>
      <c r="T4970">
        <v>0</v>
      </c>
      <c r="U4970">
        <v>0</v>
      </c>
      <c r="V4970">
        <v>0</v>
      </c>
      <c r="W4970">
        <v>0</v>
      </c>
      <c r="X4970">
        <v>0</v>
      </c>
      <c r="Y4970">
        <v>0</v>
      </c>
      <c r="Z4970">
        <v>0</v>
      </c>
      <c r="AA4970">
        <v>0</v>
      </c>
      <c r="AB4970">
        <v>0</v>
      </c>
      <c r="AC4970">
        <v>0</v>
      </c>
      <c r="AD4970">
        <v>0</v>
      </c>
      <c r="AE4970">
        <v>0</v>
      </c>
      <c r="AF4970">
        <v>0</v>
      </c>
    </row>
    <row r="4971" spans="1:32">
      <c r="A4971" t="s">
        <v>10574</v>
      </c>
      <c r="B4971" t="s">
        <v>19</v>
      </c>
      <c r="C4971">
        <v>0</v>
      </c>
      <c r="D4971">
        <v>0</v>
      </c>
      <c r="E4971">
        <v>0</v>
      </c>
      <c r="F4971">
        <v>0</v>
      </c>
      <c r="G4971">
        <v>0</v>
      </c>
      <c r="H4971">
        <v>0</v>
      </c>
      <c r="I4971">
        <v>0</v>
      </c>
      <c r="J4971">
        <v>0</v>
      </c>
      <c r="K4971">
        <v>0</v>
      </c>
      <c r="L4971">
        <v>0</v>
      </c>
      <c r="M4971">
        <v>0</v>
      </c>
      <c r="N4971">
        <v>0</v>
      </c>
      <c r="O4971">
        <v>0</v>
      </c>
      <c r="P4971">
        <v>0</v>
      </c>
      <c r="Q4971">
        <v>0</v>
      </c>
      <c r="R4971">
        <v>0</v>
      </c>
      <c r="S4971">
        <v>0</v>
      </c>
      <c r="T4971">
        <v>0</v>
      </c>
      <c r="U4971">
        <v>0</v>
      </c>
      <c r="V4971">
        <v>0</v>
      </c>
      <c r="W4971">
        <v>0</v>
      </c>
      <c r="X4971">
        <v>0</v>
      </c>
      <c r="Y4971">
        <v>0</v>
      </c>
      <c r="Z4971">
        <v>0</v>
      </c>
      <c r="AA4971">
        <v>0</v>
      </c>
      <c r="AB4971">
        <v>0</v>
      </c>
      <c r="AC4971">
        <v>0</v>
      </c>
      <c r="AD4971">
        <v>0</v>
      </c>
      <c r="AE4971">
        <v>0</v>
      </c>
      <c r="AF4971">
        <v>0</v>
      </c>
    </row>
    <row r="4972" spans="1:32">
      <c r="A4972" t="s">
        <v>10575</v>
      </c>
      <c r="B4972" t="s">
        <v>19</v>
      </c>
      <c r="C4972">
        <v>0</v>
      </c>
      <c r="D4972">
        <v>0</v>
      </c>
      <c r="E4972">
        <v>0</v>
      </c>
      <c r="F4972">
        <v>0</v>
      </c>
      <c r="G4972">
        <v>0</v>
      </c>
      <c r="H4972">
        <v>0</v>
      </c>
      <c r="I4972">
        <v>0</v>
      </c>
      <c r="J4972">
        <v>0</v>
      </c>
      <c r="K4972">
        <v>0</v>
      </c>
      <c r="L4972">
        <v>0</v>
      </c>
      <c r="M4972">
        <v>0</v>
      </c>
      <c r="N4972">
        <v>0</v>
      </c>
      <c r="O4972">
        <v>0</v>
      </c>
      <c r="P4972">
        <v>0</v>
      </c>
      <c r="Q4972">
        <v>0</v>
      </c>
      <c r="R4972">
        <v>0</v>
      </c>
      <c r="S4972">
        <v>0</v>
      </c>
      <c r="T4972">
        <v>0</v>
      </c>
      <c r="U4972">
        <v>0</v>
      </c>
      <c r="V4972">
        <v>0</v>
      </c>
      <c r="W4972">
        <v>0</v>
      </c>
      <c r="X4972">
        <v>0</v>
      </c>
      <c r="Y4972">
        <v>0</v>
      </c>
      <c r="Z4972">
        <v>0</v>
      </c>
      <c r="AA4972">
        <v>0</v>
      </c>
      <c r="AB4972">
        <v>0</v>
      </c>
      <c r="AC4972">
        <v>0</v>
      </c>
      <c r="AD4972">
        <v>0</v>
      </c>
      <c r="AE4972">
        <v>0</v>
      </c>
      <c r="AF4972">
        <v>0</v>
      </c>
    </row>
    <row r="4973" spans="1:32">
      <c r="A4973" t="s">
        <v>10576</v>
      </c>
      <c r="B4973" t="s">
        <v>19</v>
      </c>
      <c r="C4973" s="2">
        <v>177754000</v>
      </c>
      <c r="D4973" s="2">
        <v>177754000</v>
      </c>
      <c r="E4973" s="2">
        <v>181254000</v>
      </c>
      <c r="F4973" s="2">
        <v>186987000</v>
      </c>
      <c r="G4973" s="2">
        <v>194342000</v>
      </c>
      <c r="H4973" s="2">
        <v>202560000</v>
      </c>
      <c r="I4973" s="2">
        <v>209663000</v>
      </c>
      <c r="J4973" s="2">
        <v>215699000</v>
      </c>
      <c r="K4973" s="2">
        <v>220316000</v>
      </c>
      <c r="L4973" s="2">
        <v>223664000</v>
      </c>
      <c r="M4973" s="2">
        <v>227671000</v>
      </c>
      <c r="N4973" s="2">
        <v>232440000</v>
      </c>
      <c r="O4973" s="2">
        <v>237208000</v>
      </c>
      <c r="P4973" s="2">
        <v>242281000</v>
      </c>
      <c r="Q4973" s="2">
        <v>247354000</v>
      </c>
      <c r="R4973" s="2">
        <v>252681000</v>
      </c>
      <c r="S4973" s="2">
        <v>258565000</v>
      </c>
      <c r="T4973" s="2">
        <v>264906000</v>
      </c>
      <c r="U4973" s="2">
        <v>271450000</v>
      </c>
      <c r="V4973" s="2">
        <v>278958000</v>
      </c>
      <c r="W4973" s="2">
        <v>286415000</v>
      </c>
      <c r="X4973" s="2">
        <v>293061000</v>
      </c>
      <c r="Y4973" s="2">
        <v>300112000</v>
      </c>
      <c r="Z4973" s="2">
        <v>306910000</v>
      </c>
      <c r="AA4973" s="2">
        <v>313403000</v>
      </c>
      <c r="AB4973" s="2">
        <v>320049000</v>
      </c>
      <c r="AC4973" s="2">
        <v>326846000</v>
      </c>
      <c r="AD4973" s="2">
        <v>333441000</v>
      </c>
      <c r="AE4973" s="2">
        <v>340695000</v>
      </c>
      <c r="AF4973" s="2">
        <v>348863000</v>
      </c>
    </row>
    <row r="4974" spans="1:32">
      <c r="A4974" t="s">
        <v>10577</v>
      </c>
      <c r="B4974" t="s">
        <v>19</v>
      </c>
      <c r="C4974">
        <v>0</v>
      </c>
      <c r="D4974">
        <v>0</v>
      </c>
      <c r="E4974">
        <v>0</v>
      </c>
      <c r="F4974">
        <v>0</v>
      </c>
      <c r="G4974">
        <v>0</v>
      </c>
      <c r="H4974">
        <v>0</v>
      </c>
      <c r="I4974">
        <v>0</v>
      </c>
      <c r="J4974">
        <v>0</v>
      </c>
      <c r="K4974">
        <v>0</v>
      </c>
      <c r="L4974">
        <v>0</v>
      </c>
      <c r="M4974">
        <v>0</v>
      </c>
      <c r="N4974">
        <v>0</v>
      </c>
      <c r="O4974">
        <v>0</v>
      </c>
      <c r="P4974">
        <v>0</v>
      </c>
      <c r="Q4974">
        <v>0</v>
      </c>
      <c r="R4974">
        <v>0</v>
      </c>
      <c r="S4974">
        <v>0</v>
      </c>
      <c r="T4974">
        <v>0</v>
      </c>
      <c r="U4974">
        <v>0</v>
      </c>
      <c r="V4974">
        <v>0</v>
      </c>
      <c r="W4974">
        <v>0</v>
      </c>
      <c r="X4974">
        <v>0</v>
      </c>
      <c r="Y4974">
        <v>0</v>
      </c>
      <c r="Z4974">
        <v>0</v>
      </c>
      <c r="AA4974">
        <v>0</v>
      </c>
      <c r="AB4974">
        <v>0</v>
      </c>
      <c r="AC4974">
        <v>0</v>
      </c>
      <c r="AD4974">
        <v>0</v>
      </c>
      <c r="AE4974">
        <v>0</v>
      </c>
      <c r="AF4974">
        <v>0</v>
      </c>
    </row>
    <row r="4975" spans="1:32">
      <c r="A4975" t="s">
        <v>10578</v>
      </c>
      <c r="B4975" t="s">
        <v>19</v>
      </c>
      <c r="C4975">
        <v>0</v>
      </c>
      <c r="D4975">
        <v>0</v>
      </c>
      <c r="E4975">
        <v>0</v>
      </c>
      <c r="F4975">
        <v>0</v>
      </c>
      <c r="G4975">
        <v>0</v>
      </c>
      <c r="H4975">
        <v>0</v>
      </c>
      <c r="I4975">
        <v>0</v>
      </c>
      <c r="J4975">
        <v>0</v>
      </c>
      <c r="K4975">
        <v>0</v>
      </c>
      <c r="L4975">
        <v>0</v>
      </c>
      <c r="M4975">
        <v>0</v>
      </c>
      <c r="N4975">
        <v>0</v>
      </c>
      <c r="O4975">
        <v>0</v>
      </c>
      <c r="P4975">
        <v>0</v>
      </c>
      <c r="Q4975">
        <v>0</v>
      </c>
      <c r="R4975">
        <v>0</v>
      </c>
      <c r="S4975">
        <v>0</v>
      </c>
      <c r="T4975">
        <v>0</v>
      </c>
      <c r="U4975">
        <v>0</v>
      </c>
      <c r="V4975">
        <v>0</v>
      </c>
      <c r="W4975">
        <v>0</v>
      </c>
      <c r="X4975">
        <v>0</v>
      </c>
      <c r="Y4975">
        <v>0</v>
      </c>
      <c r="Z4975">
        <v>0</v>
      </c>
      <c r="AA4975">
        <v>0</v>
      </c>
      <c r="AB4975">
        <v>0</v>
      </c>
      <c r="AC4975">
        <v>0</v>
      </c>
      <c r="AD4975">
        <v>0</v>
      </c>
      <c r="AE4975">
        <v>0</v>
      </c>
      <c r="AF4975">
        <v>0</v>
      </c>
    </row>
    <row r="4976" spans="1:32">
      <c r="A4976" t="s">
        <v>10579</v>
      </c>
      <c r="B4976" t="s">
        <v>19</v>
      </c>
      <c r="C4976">
        <v>0</v>
      </c>
      <c r="D4976">
        <v>0</v>
      </c>
      <c r="E4976">
        <v>0</v>
      </c>
      <c r="F4976">
        <v>0</v>
      </c>
      <c r="G4976">
        <v>0</v>
      </c>
      <c r="H4976">
        <v>0</v>
      </c>
      <c r="I4976">
        <v>0</v>
      </c>
      <c r="J4976">
        <v>0</v>
      </c>
      <c r="K4976">
        <v>0</v>
      </c>
      <c r="L4976">
        <v>0</v>
      </c>
      <c r="M4976">
        <v>0</v>
      </c>
      <c r="N4976">
        <v>0</v>
      </c>
      <c r="O4976">
        <v>0</v>
      </c>
      <c r="P4976">
        <v>0</v>
      </c>
      <c r="Q4976">
        <v>0</v>
      </c>
      <c r="R4976">
        <v>0</v>
      </c>
      <c r="S4976">
        <v>0</v>
      </c>
      <c r="T4976">
        <v>0</v>
      </c>
      <c r="U4976">
        <v>0</v>
      </c>
      <c r="V4976">
        <v>0</v>
      </c>
      <c r="W4976">
        <v>0</v>
      </c>
      <c r="X4976">
        <v>0</v>
      </c>
      <c r="Y4976">
        <v>0</v>
      </c>
      <c r="Z4976">
        <v>0</v>
      </c>
      <c r="AA4976">
        <v>0</v>
      </c>
      <c r="AB4976">
        <v>0</v>
      </c>
      <c r="AC4976">
        <v>0</v>
      </c>
      <c r="AD4976">
        <v>0</v>
      </c>
      <c r="AE4976">
        <v>0</v>
      </c>
      <c r="AF4976">
        <v>0</v>
      </c>
    </row>
    <row r="4977" spans="1:32">
      <c r="A4977" t="s">
        <v>10580</v>
      </c>
      <c r="B4977" t="s">
        <v>19</v>
      </c>
      <c r="C4977">
        <v>0</v>
      </c>
      <c r="D4977">
        <v>0</v>
      </c>
      <c r="E4977">
        <v>0</v>
      </c>
      <c r="F4977">
        <v>0</v>
      </c>
      <c r="G4977">
        <v>0</v>
      </c>
      <c r="H4977">
        <v>0</v>
      </c>
      <c r="I4977">
        <v>0</v>
      </c>
      <c r="J4977">
        <v>0</v>
      </c>
      <c r="K4977">
        <v>0</v>
      </c>
      <c r="L4977">
        <v>0</v>
      </c>
      <c r="M4977">
        <v>0</v>
      </c>
      <c r="N4977">
        <v>0</v>
      </c>
      <c r="O4977">
        <v>0</v>
      </c>
      <c r="P4977">
        <v>0</v>
      </c>
      <c r="Q4977">
        <v>0</v>
      </c>
      <c r="R4977">
        <v>0</v>
      </c>
      <c r="S4977">
        <v>0</v>
      </c>
      <c r="T4977">
        <v>0</v>
      </c>
      <c r="U4977">
        <v>0</v>
      </c>
      <c r="V4977">
        <v>0</v>
      </c>
      <c r="W4977">
        <v>0</v>
      </c>
      <c r="X4977">
        <v>0</v>
      </c>
      <c r="Y4977">
        <v>0</v>
      </c>
      <c r="Z4977">
        <v>0</v>
      </c>
      <c r="AA4977">
        <v>0</v>
      </c>
      <c r="AB4977">
        <v>0</v>
      </c>
      <c r="AC4977">
        <v>0</v>
      </c>
      <c r="AD4977">
        <v>0</v>
      </c>
      <c r="AE4977">
        <v>0</v>
      </c>
      <c r="AF4977">
        <v>0</v>
      </c>
    </row>
    <row r="4978" spans="1:32">
      <c r="A4978" t="s">
        <v>10581</v>
      </c>
      <c r="B4978" t="s">
        <v>19</v>
      </c>
      <c r="C4978">
        <v>0</v>
      </c>
      <c r="D4978">
        <v>0</v>
      </c>
      <c r="E4978">
        <v>0</v>
      </c>
      <c r="F4978">
        <v>0</v>
      </c>
      <c r="G4978">
        <v>0</v>
      </c>
      <c r="H4978">
        <v>0</v>
      </c>
      <c r="I4978">
        <v>0</v>
      </c>
      <c r="J4978">
        <v>0</v>
      </c>
      <c r="K4978">
        <v>0</v>
      </c>
      <c r="L4978">
        <v>0</v>
      </c>
      <c r="M4978">
        <v>0</v>
      </c>
      <c r="N4978">
        <v>0</v>
      </c>
      <c r="O4978">
        <v>0</v>
      </c>
      <c r="P4978">
        <v>0</v>
      </c>
      <c r="Q4978">
        <v>0</v>
      </c>
      <c r="R4978">
        <v>0</v>
      </c>
      <c r="S4978">
        <v>0</v>
      </c>
      <c r="T4978">
        <v>0</v>
      </c>
      <c r="U4978">
        <v>0</v>
      </c>
      <c r="V4978">
        <v>0</v>
      </c>
      <c r="W4978">
        <v>0</v>
      </c>
      <c r="X4978">
        <v>0</v>
      </c>
      <c r="Y4978">
        <v>0</v>
      </c>
      <c r="Z4978">
        <v>0</v>
      </c>
      <c r="AA4978">
        <v>0</v>
      </c>
      <c r="AB4978">
        <v>0</v>
      </c>
      <c r="AC4978">
        <v>0</v>
      </c>
      <c r="AD4978">
        <v>0</v>
      </c>
      <c r="AE4978">
        <v>0</v>
      </c>
      <c r="AF4978">
        <v>0</v>
      </c>
    </row>
    <row r="4979" spans="1:32">
      <c r="A4979" t="s">
        <v>10582</v>
      </c>
      <c r="B4979" t="s">
        <v>19</v>
      </c>
      <c r="C4979">
        <v>0</v>
      </c>
      <c r="D4979">
        <v>0</v>
      </c>
      <c r="E4979">
        <v>0</v>
      </c>
      <c r="F4979">
        <v>0</v>
      </c>
      <c r="G4979">
        <v>0</v>
      </c>
      <c r="H4979">
        <v>0</v>
      </c>
      <c r="I4979">
        <v>0</v>
      </c>
      <c r="J4979">
        <v>0</v>
      </c>
      <c r="K4979">
        <v>0</v>
      </c>
      <c r="L4979">
        <v>0</v>
      </c>
      <c r="M4979">
        <v>0</v>
      </c>
      <c r="N4979">
        <v>0</v>
      </c>
      <c r="O4979">
        <v>0</v>
      </c>
      <c r="P4979">
        <v>0</v>
      </c>
      <c r="Q4979">
        <v>0</v>
      </c>
      <c r="R4979">
        <v>0</v>
      </c>
      <c r="S4979">
        <v>0</v>
      </c>
      <c r="T4979">
        <v>0</v>
      </c>
      <c r="U4979">
        <v>0</v>
      </c>
      <c r="V4979">
        <v>0</v>
      </c>
      <c r="W4979">
        <v>0</v>
      </c>
      <c r="X4979">
        <v>0</v>
      </c>
      <c r="Y4979">
        <v>0</v>
      </c>
      <c r="Z4979">
        <v>0</v>
      </c>
      <c r="AA4979">
        <v>0</v>
      </c>
      <c r="AB4979">
        <v>0</v>
      </c>
      <c r="AC4979">
        <v>0</v>
      </c>
      <c r="AD4979">
        <v>0</v>
      </c>
      <c r="AE4979">
        <v>0</v>
      </c>
      <c r="AF4979">
        <v>0</v>
      </c>
    </row>
    <row r="4980" spans="1:32">
      <c r="A4980" t="s">
        <v>10583</v>
      </c>
      <c r="B4980" t="s">
        <v>19</v>
      </c>
      <c r="C4980">
        <v>0</v>
      </c>
      <c r="D4980">
        <v>0</v>
      </c>
      <c r="E4980">
        <v>0</v>
      </c>
      <c r="F4980">
        <v>0</v>
      </c>
      <c r="G4980">
        <v>0</v>
      </c>
      <c r="H4980">
        <v>0</v>
      </c>
      <c r="I4980">
        <v>0</v>
      </c>
      <c r="J4980">
        <v>0</v>
      </c>
      <c r="K4980">
        <v>0</v>
      </c>
      <c r="L4980">
        <v>0</v>
      </c>
      <c r="M4980">
        <v>0</v>
      </c>
      <c r="N4980">
        <v>0</v>
      </c>
      <c r="O4980">
        <v>0</v>
      </c>
      <c r="P4980">
        <v>0</v>
      </c>
      <c r="Q4980">
        <v>0</v>
      </c>
      <c r="R4980">
        <v>0</v>
      </c>
      <c r="S4980">
        <v>0</v>
      </c>
      <c r="T4980">
        <v>0</v>
      </c>
      <c r="U4980">
        <v>0</v>
      </c>
      <c r="V4980">
        <v>0</v>
      </c>
      <c r="W4980">
        <v>0</v>
      </c>
      <c r="X4980">
        <v>0</v>
      </c>
      <c r="Y4980">
        <v>0</v>
      </c>
      <c r="Z4980">
        <v>0</v>
      </c>
      <c r="AA4980">
        <v>0</v>
      </c>
      <c r="AB4980">
        <v>0</v>
      </c>
      <c r="AC4980">
        <v>0</v>
      </c>
      <c r="AD4980">
        <v>0</v>
      </c>
      <c r="AE4980">
        <v>0</v>
      </c>
      <c r="AF4980">
        <v>0</v>
      </c>
    </row>
    <row r="4981" spans="1:32">
      <c r="A4981" t="s">
        <v>10584</v>
      </c>
      <c r="B4981" t="s">
        <v>19</v>
      </c>
      <c r="C4981">
        <v>0</v>
      </c>
      <c r="D4981">
        <v>0</v>
      </c>
      <c r="E4981">
        <v>0</v>
      </c>
      <c r="F4981">
        <v>0</v>
      </c>
      <c r="G4981">
        <v>0</v>
      </c>
      <c r="H4981">
        <v>0</v>
      </c>
      <c r="I4981">
        <v>0</v>
      </c>
      <c r="J4981">
        <v>0</v>
      </c>
      <c r="K4981">
        <v>0</v>
      </c>
      <c r="L4981">
        <v>0</v>
      </c>
      <c r="M4981">
        <v>0</v>
      </c>
      <c r="N4981">
        <v>0</v>
      </c>
      <c r="O4981">
        <v>0</v>
      </c>
      <c r="P4981">
        <v>0</v>
      </c>
      <c r="Q4981">
        <v>0</v>
      </c>
      <c r="R4981">
        <v>0</v>
      </c>
      <c r="S4981">
        <v>0</v>
      </c>
      <c r="T4981">
        <v>0</v>
      </c>
      <c r="U4981">
        <v>0</v>
      </c>
      <c r="V4981">
        <v>0</v>
      </c>
      <c r="W4981">
        <v>0</v>
      </c>
      <c r="X4981">
        <v>0</v>
      </c>
      <c r="Y4981">
        <v>0</v>
      </c>
      <c r="Z4981">
        <v>0</v>
      </c>
      <c r="AA4981">
        <v>0</v>
      </c>
      <c r="AB4981">
        <v>0</v>
      </c>
      <c r="AC4981">
        <v>0</v>
      </c>
      <c r="AD4981">
        <v>0</v>
      </c>
      <c r="AE4981">
        <v>0</v>
      </c>
      <c r="AF4981">
        <v>0</v>
      </c>
    </row>
    <row r="4982" spans="1:32">
      <c r="A4982" t="s">
        <v>10585</v>
      </c>
      <c r="B4982" t="s">
        <v>19</v>
      </c>
      <c r="C4982">
        <v>0</v>
      </c>
      <c r="D4982">
        <v>0</v>
      </c>
      <c r="E4982">
        <v>0</v>
      </c>
      <c r="F4982">
        <v>0</v>
      </c>
      <c r="G4982">
        <v>0</v>
      </c>
      <c r="H4982">
        <v>0</v>
      </c>
      <c r="I4982">
        <v>0</v>
      </c>
      <c r="J4982">
        <v>0</v>
      </c>
      <c r="K4982">
        <v>0</v>
      </c>
      <c r="L4982">
        <v>0</v>
      </c>
      <c r="M4982">
        <v>0</v>
      </c>
      <c r="N4982">
        <v>0</v>
      </c>
      <c r="O4982">
        <v>0</v>
      </c>
      <c r="P4982">
        <v>0</v>
      </c>
      <c r="Q4982">
        <v>0</v>
      </c>
      <c r="R4982">
        <v>0</v>
      </c>
      <c r="S4982">
        <v>0</v>
      </c>
      <c r="T4982">
        <v>0</v>
      </c>
      <c r="U4982">
        <v>0</v>
      </c>
      <c r="V4982">
        <v>0</v>
      </c>
      <c r="W4982">
        <v>0</v>
      </c>
      <c r="X4982">
        <v>0</v>
      </c>
      <c r="Y4982">
        <v>0</v>
      </c>
      <c r="Z4982">
        <v>0</v>
      </c>
      <c r="AA4982">
        <v>0</v>
      </c>
      <c r="AB4982">
        <v>0</v>
      </c>
      <c r="AC4982">
        <v>0</v>
      </c>
      <c r="AD4982">
        <v>0</v>
      </c>
      <c r="AE4982">
        <v>0</v>
      </c>
      <c r="AF4982">
        <v>0</v>
      </c>
    </row>
    <row r="4983" spans="1:32">
      <c r="A4983" t="s">
        <v>10586</v>
      </c>
      <c r="B4983" t="s">
        <v>19</v>
      </c>
      <c r="C4983">
        <v>0</v>
      </c>
      <c r="D4983">
        <v>0</v>
      </c>
      <c r="E4983">
        <v>0</v>
      </c>
      <c r="F4983">
        <v>0</v>
      </c>
      <c r="G4983">
        <v>0</v>
      </c>
      <c r="H4983">
        <v>0</v>
      </c>
      <c r="I4983">
        <v>0</v>
      </c>
      <c r="J4983">
        <v>0</v>
      </c>
      <c r="K4983">
        <v>0</v>
      </c>
      <c r="L4983">
        <v>0</v>
      </c>
      <c r="M4983">
        <v>0</v>
      </c>
      <c r="N4983">
        <v>0</v>
      </c>
      <c r="O4983">
        <v>0</v>
      </c>
      <c r="P4983">
        <v>0</v>
      </c>
      <c r="Q4983">
        <v>0</v>
      </c>
      <c r="R4983">
        <v>0</v>
      </c>
      <c r="S4983">
        <v>0</v>
      </c>
      <c r="T4983">
        <v>0</v>
      </c>
      <c r="U4983">
        <v>0</v>
      </c>
      <c r="V4983">
        <v>0</v>
      </c>
      <c r="W4983">
        <v>0</v>
      </c>
      <c r="X4983">
        <v>0</v>
      </c>
      <c r="Y4983">
        <v>0</v>
      </c>
      <c r="Z4983">
        <v>0</v>
      </c>
      <c r="AA4983">
        <v>0</v>
      </c>
      <c r="AB4983">
        <v>0</v>
      </c>
      <c r="AC4983">
        <v>0</v>
      </c>
      <c r="AD4983">
        <v>0</v>
      </c>
      <c r="AE4983">
        <v>0</v>
      </c>
      <c r="AF4983">
        <v>0</v>
      </c>
    </row>
    <row r="4984" spans="1:32">
      <c r="A4984" t="s">
        <v>10587</v>
      </c>
      <c r="B4984" t="s">
        <v>19</v>
      </c>
      <c r="C4984">
        <v>0</v>
      </c>
      <c r="D4984">
        <v>0</v>
      </c>
      <c r="E4984">
        <v>0</v>
      </c>
      <c r="F4984">
        <v>0</v>
      </c>
      <c r="G4984">
        <v>0</v>
      </c>
      <c r="H4984">
        <v>0</v>
      </c>
      <c r="I4984">
        <v>0</v>
      </c>
      <c r="J4984">
        <v>0</v>
      </c>
      <c r="K4984">
        <v>0</v>
      </c>
      <c r="L4984">
        <v>0</v>
      </c>
      <c r="M4984">
        <v>0</v>
      </c>
      <c r="N4984">
        <v>0</v>
      </c>
      <c r="O4984">
        <v>0</v>
      </c>
      <c r="P4984">
        <v>0</v>
      </c>
      <c r="Q4984">
        <v>0</v>
      </c>
      <c r="R4984">
        <v>0</v>
      </c>
      <c r="S4984">
        <v>0</v>
      </c>
      <c r="T4984">
        <v>0</v>
      </c>
      <c r="U4984">
        <v>0</v>
      </c>
      <c r="V4984">
        <v>0</v>
      </c>
      <c r="W4984">
        <v>0</v>
      </c>
      <c r="X4984">
        <v>0</v>
      </c>
      <c r="Y4984">
        <v>0</v>
      </c>
      <c r="Z4984">
        <v>0</v>
      </c>
      <c r="AA4984">
        <v>0</v>
      </c>
      <c r="AB4984">
        <v>0</v>
      </c>
      <c r="AC4984">
        <v>0</v>
      </c>
      <c r="AD4984">
        <v>0</v>
      </c>
      <c r="AE4984">
        <v>0</v>
      </c>
      <c r="AF4984">
        <v>0</v>
      </c>
    </row>
    <row r="4985" spans="1:32">
      <c r="A4985" t="s">
        <v>10588</v>
      </c>
      <c r="B4985" t="s">
        <v>19</v>
      </c>
      <c r="C4985">
        <v>0</v>
      </c>
      <c r="D4985">
        <v>0</v>
      </c>
      <c r="E4985">
        <v>0</v>
      </c>
      <c r="F4985">
        <v>0</v>
      </c>
      <c r="G4985">
        <v>0</v>
      </c>
      <c r="H4985">
        <v>0</v>
      </c>
      <c r="I4985">
        <v>0</v>
      </c>
      <c r="J4985">
        <v>0</v>
      </c>
      <c r="K4985">
        <v>0</v>
      </c>
      <c r="L4985">
        <v>0</v>
      </c>
      <c r="M4985">
        <v>0</v>
      </c>
      <c r="N4985">
        <v>0</v>
      </c>
      <c r="O4985">
        <v>0</v>
      </c>
      <c r="P4985">
        <v>0</v>
      </c>
      <c r="Q4985">
        <v>0</v>
      </c>
      <c r="R4985">
        <v>0</v>
      </c>
      <c r="S4985">
        <v>0</v>
      </c>
      <c r="T4985">
        <v>0</v>
      </c>
      <c r="U4985">
        <v>0</v>
      </c>
      <c r="V4985">
        <v>0</v>
      </c>
      <c r="W4985">
        <v>0</v>
      </c>
      <c r="X4985">
        <v>0</v>
      </c>
      <c r="Y4985">
        <v>0</v>
      </c>
      <c r="Z4985">
        <v>0</v>
      </c>
      <c r="AA4985">
        <v>0</v>
      </c>
      <c r="AB4985">
        <v>0</v>
      </c>
      <c r="AC4985">
        <v>0</v>
      </c>
      <c r="AD4985">
        <v>0</v>
      </c>
      <c r="AE4985">
        <v>0</v>
      </c>
      <c r="AF4985">
        <v>0</v>
      </c>
    </row>
    <row r="4986" spans="1:32">
      <c r="A4986" t="s">
        <v>10589</v>
      </c>
      <c r="B4986" t="s">
        <v>19</v>
      </c>
      <c r="C4986">
        <v>0</v>
      </c>
      <c r="D4986">
        <v>0</v>
      </c>
      <c r="E4986">
        <v>0</v>
      </c>
      <c r="F4986">
        <v>0</v>
      </c>
      <c r="G4986">
        <v>0</v>
      </c>
      <c r="H4986">
        <v>0</v>
      </c>
      <c r="I4986">
        <v>0</v>
      </c>
      <c r="J4986">
        <v>0</v>
      </c>
      <c r="K4986">
        <v>0</v>
      </c>
      <c r="L4986">
        <v>0</v>
      </c>
      <c r="M4986">
        <v>0</v>
      </c>
      <c r="N4986">
        <v>0</v>
      </c>
      <c r="O4986">
        <v>0</v>
      </c>
      <c r="P4986">
        <v>0</v>
      </c>
      <c r="Q4986">
        <v>0</v>
      </c>
      <c r="R4986">
        <v>0</v>
      </c>
      <c r="S4986">
        <v>0</v>
      </c>
      <c r="T4986">
        <v>0</v>
      </c>
      <c r="U4986">
        <v>0</v>
      </c>
      <c r="V4986">
        <v>0</v>
      </c>
      <c r="W4986">
        <v>0</v>
      </c>
      <c r="X4986">
        <v>0</v>
      </c>
      <c r="Y4986">
        <v>0</v>
      </c>
      <c r="Z4986">
        <v>0</v>
      </c>
      <c r="AA4986">
        <v>0</v>
      </c>
      <c r="AB4986">
        <v>0</v>
      </c>
      <c r="AC4986">
        <v>0</v>
      </c>
      <c r="AD4986">
        <v>0</v>
      </c>
      <c r="AE4986">
        <v>0</v>
      </c>
      <c r="AF4986">
        <v>0</v>
      </c>
    </row>
    <row r="4987" spans="1:32">
      <c r="A4987" t="s">
        <v>10590</v>
      </c>
      <c r="B4987" t="s">
        <v>19</v>
      </c>
      <c r="C4987">
        <v>0</v>
      </c>
      <c r="D4987">
        <v>0</v>
      </c>
      <c r="E4987">
        <v>0</v>
      </c>
      <c r="F4987">
        <v>0</v>
      </c>
      <c r="G4987">
        <v>0</v>
      </c>
      <c r="H4987">
        <v>0</v>
      </c>
      <c r="I4987">
        <v>0</v>
      </c>
      <c r="J4987">
        <v>0</v>
      </c>
      <c r="K4987">
        <v>0</v>
      </c>
      <c r="L4987">
        <v>0</v>
      </c>
      <c r="M4987">
        <v>0</v>
      </c>
      <c r="N4987">
        <v>0</v>
      </c>
      <c r="O4987">
        <v>0</v>
      </c>
      <c r="P4987">
        <v>0</v>
      </c>
      <c r="Q4987">
        <v>0</v>
      </c>
      <c r="R4987">
        <v>0</v>
      </c>
      <c r="S4987">
        <v>0</v>
      </c>
      <c r="T4987">
        <v>0</v>
      </c>
      <c r="U4987">
        <v>0</v>
      </c>
      <c r="V4987">
        <v>0</v>
      </c>
      <c r="W4987">
        <v>0</v>
      </c>
      <c r="X4987">
        <v>0</v>
      </c>
      <c r="Y4987">
        <v>0</v>
      </c>
      <c r="Z4987">
        <v>0</v>
      </c>
      <c r="AA4987">
        <v>0</v>
      </c>
      <c r="AB4987">
        <v>0</v>
      </c>
      <c r="AC4987">
        <v>0</v>
      </c>
      <c r="AD4987">
        <v>0</v>
      </c>
      <c r="AE4987">
        <v>0</v>
      </c>
      <c r="AF4987">
        <v>0</v>
      </c>
    </row>
    <row r="4988" spans="1:32">
      <c r="A4988" t="s">
        <v>10591</v>
      </c>
      <c r="B4988" t="s">
        <v>19</v>
      </c>
      <c r="C4988">
        <v>0</v>
      </c>
      <c r="D4988">
        <v>0</v>
      </c>
      <c r="E4988">
        <v>0</v>
      </c>
      <c r="F4988">
        <v>0</v>
      </c>
      <c r="G4988">
        <v>0</v>
      </c>
      <c r="H4988">
        <v>0</v>
      </c>
      <c r="I4988">
        <v>0</v>
      </c>
      <c r="J4988">
        <v>0</v>
      </c>
      <c r="K4988">
        <v>0</v>
      </c>
      <c r="L4988">
        <v>0</v>
      </c>
      <c r="M4988">
        <v>0</v>
      </c>
      <c r="N4988">
        <v>0</v>
      </c>
      <c r="O4988">
        <v>0</v>
      </c>
      <c r="P4988">
        <v>0</v>
      </c>
      <c r="Q4988">
        <v>0</v>
      </c>
      <c r="R4988">
        <v>0</v>
      </c>
      <c r="S4988">
        <v>0</v>
      </c>
      <c r="T4988">
        <v>0</v>
      </c>
      <c r="U4988">
        <v>0</v>
      </c>
      <c r="V4988">
        <v>0</v>
      </c>
      <c r="W4988">
        <v>0</v>
      </c>
      <c r="X4988">
        <v>0</v>
      </c>
      <c r="Y4988">
        <v>0</v>
      </c>
      <c r="Z4988">
        <v>0</v>
      </c>
      <c r="AA4988">
        <v>0</v>
      </c>
      <c r="AB4988">
        <v>0</v>
      </c>
      <c r="AC4988">
        <v>0</v>
      </c>
      <c r="AD4988">
        <v>0</v>
      </c>
      <c r="AE4988">
        <v>0</v>
      </c>
      <c r="AF4988">
        <v>0</v>
      </c>
    </row>
    <row r="4989" spans="1:32">
      <c r="A4989" t="s">
        <v>10592</v>
      </c>
      <c r="B4989" t="s">
        <v>19</v>
      </c>
      <c r="C4989">
        <v>0</v>
      </c>
      <c r="D4989">
        <v>0</v>
      </c>
      <c r="E4989">
        <v>0</v>
      </c>
      <c r="F4989">
        <v>0</v>
      </c>
      <c r="G4989">
        <v>0</v>
      </c>
      <c r="H4989">
        <v>0</v>
      </c>
      <c r="I4989">
        <v>0</v>
      </c>
      <c r="J4989">
        <v>0</v>
      </c>
      <c r="K4989">
        <v>0</v>
      </c>
      <c r="L4989">
        <v>0</v>
      </c>
      <c r="M4989">
        <v>0</v>
      </c>
      <c r="N4989">
        <v>0</v>
      </c>
      <c r="O4989">
        <v>0</v>
      </c>
      <c r="P4989">
        <v>0</v>
      </c>
      <c r="Q4989">
        <v>0</v>
      </c>
      <c r="R4989">
        <v>0</v>
      </c>
      <c r="S4989">
        <v>0</v>
      </c>
      <c r="T4989">
        <v>0</v>
      </c>
      <c r="U4989">
        <v>0</v>
      </c>
      <c r="V4989">
        <v>0</v>
      </c>
      <c r="W4989">
        <v>0</v>
      </c>
      <c r="X4989">
        <v>0</v>
      </c>
      <c r="Y4989">
        <v>0</v>
      </c>
      <c r="Z4989">
        <v>0</v>
      </c>
      <c r="AA4989">
        <v>0</v>
      </c>
      <c r="AB4989">
        <v>0</v>
      </c>
      <c r="AC4989">
        <v>0</v>
      </c>
      <c r="AD4989">
        <v>0</v>
      </c>
      <c r="AE4989">
        <v>0</v>
      </c>
      <c r="AF4989">
        <v>0</v>
      </c>
    </row>
    <row r="4990" spans="1:32">
      <c r="A4990" t="s">
        <v>10593</v>
      </c>
      <c r="B4990" t="s">
        <v>19</v>
      </c>
      <c r="C4990">
        <v>0</v>
      </c>
      <c r="D4990">
        <v>0</v>
      </c>
      <c r="E4990">
        <v>0</v>
      </c>
      <c r="F4990">
        <v>0</v>
      </c>
      <c r="G4990">
        <v>0</v>
      </c>
      <c r="H4990">
        <v>0</v>
      </c>
      <c r="I4990">
        <v>0</v>
      </c>
      <c r="J4990">
        <v>0</v>
      </c>
      <c r="K4990">
        <v>0</v>
      </c>
      <c r="L4990">
        <v>0</v>
      </c>
      <c r="M4990">
        <v>0</v>
      </c>
      <c r="N4990">
        <v>0</v>
      </c>
      <c r="O4990">
        <v>0</v>
      </c>
      <c r="P4990">
        <v>0</v>
      </c>
      <c r="Q4990">
        <v>0</v>
      </c>
      <c r="R4990">
        <v>0</v>
      </c>
      <c r="S4990">
        <v>0</v>
      </c>
      <c r="T4990">
        <v>0</v>
      </c>
      <c r="U4990">
        <v>0</v>
      </c>
      <c r="V4990">
        <v>0</v>
      </c>
      <c r="W4990">
        <v>0</v>
      </c>
      <c r="X4990">
        <v>0</v>
      </c>
      <c r="Y4990">
        <v>0</v>
      </c>
      <c r="Z4990">
        <v>0</v>
      </c>
      <c r="AA4990">
        <v>0</v>
      </c>
      <c r="AB4990">
        <v>0</v>
      </c>
      <c r="AC4990">
        <v>0</v>
      </c>
      <c r="AD4990">
        <v>0</v>
      </c>
      <c r="AE4990">
        <v>0</v>
      </c>
      <c r="AF4990">
        <v>0</v>
      </c>
    </row>
    <row r="4991" spans="1:32">
      <c r="A4991" t="s">
        <v>10594</v>
      </c>
      <c r="B4991" t="s">
        <v>19</v>
      </c>
      <c r="C4991">
        <v>0</v>
      </c>
      <c r="D4991">
        <v>0</v>
      </c>
      <c r="E4991">
        <v>0</v>
      </c>
      <c r="F4991">
        <v>0</v>
      </c>
      <c r="G4991">
        <v>0</v>
      </c>
      <c r="H4991">
        <v>0</v>
      </c>
      <c r="I4991">
        <v>0</v>
      </c>
      <c r="J4991">
        <v>0</v>
      </c>
      <c r="K4991">
        <v>0</v>
      </c>
      <c r="L4991">
        <v>0</v>
      </c>
      <c r="M4991">
        <v>0</v>
      </c>
      <c r="N4991">
        <v>0</v>
      </c>
      <c r="O4991">
        <v>0</v>
      </c>
      <c r="P4991">
        <v>0</v>
      </c>
      <c r="Q4991">
        <v>0</v>
      </c>
      <c r="R4991">
        <v>0</v>
      </c>
      <c r="S4991">
        <v>0</v>
      </c>
      <c r="T4991">
        <v>0</v>
      </c>
      <c r="U4991">
        <v>0</v>
      </c>
      <c r="V4991">
        <v>0</v>
      </c>
      <c r="W4991">
        <v>0</v>
      </c>
      <c r="X4991">
        <v>0</v>
      </c>
      <c r="Y4991">
        <v>0</v>
      </c>
      <c r="Z4991">
        <v>0</v>
      </c>
      <c r="AA4991">
        <v>0</v>
      </c>
      <c r="AB4991">
        <v>0</v>
      </c>
      <c r="AC4991">
        <v>0</v>
      </c>
      <c r="AD4991">
        <v>0</v>
      </c>
      <c r="AE4991">
        <v>0</v>
      </c>
      <c r="AF4991">
        <v>0</v>
      </c>
    </row>
    <row r="4992" spans="1:32">
      <c r="A4992" t="s">
        <v>10595</v>
      </c>
      <c r="B4992" t="s">
        <v>19</v>
      </c>
      <c r="C4992">
        <v>0</v>
      </c>
      <c r="D4992">
        <v>0</v>
      </c>
      <c r="E4992">
        <v>0</v>
      </c>
      <c r="F4992">
        <v>0</v>
      </c>
      <c r="G4992">
        <v>0</v>
      </c>
      <c r="H4992">
        <v>0</v>
      </c>
      <c r="I4992">
        <v>0</v>
      </c>
      <c r="J4992">
        <v>0</v>
      </c>
      <c r="K4992">
        <v>0</v>
      </c>
      <c r="L4992">
        <v>0</v>
      </c>
      <c r="M4992">
        <v>0</v>
      </c>
      <c r="N4992">
        <v>0</v>
      </c>
      <c r="O4992">
        <v>0</v>
      </c>
      <c r="P4992">
        <v>0</v>
      </c>
      <c r="Q4992">
        <v>0</v>
      </c>
      <c r="R4992">
        <v>0</v>
      </c>
      <c r="S4992">
        <v>0</v>
      </c>
      <c r="T4992">
        <v>0</v>
      </c>
      <c r="U4992">
        <v>0</v>
      </c>
      <c r="V4992">
        <v>0</v>
      </c>
      <c r="W4992">
        <v>0</v>
      </c>
      <c r="X4992">
        <v>0</v>
      </c>
      <c r="Y4992">
        <v>0</v>
      </c>
      <c r="Z4992">
        <v>0</v>
      </c>
      <c r="AA4992">
        <v>0</v>
      </c>
      <c r="AB4992">
        <v>0</v>
      </c>
      <c r="AC4992">
        <v>0</v>
      </c>
      <c r="AD4992">
        <v>0</v>
      </c>
      <c r="AE4992">
        <v>0</v>
      </c>
      <c r="AF4992">
        <v>0</v>
      </c>
    </row>
    <row r="4993" spans="1:32">
      <c r="A4993" t="s">
        <v>10596</v>
      </c>
      <c r="B4993" t="s">
        <v>19</v>
      </c>
      <c r="C4993">
        <v>0</v>
      </c>
      <c r="D4993">
        <v>0</v>
      </c>
      <c r="E4993">
        <v>0</v>
      </c>
      <c r="F4993">
        <v>0</v>
      </c>
      <c r="G4993">
        <v>0</v>
      </c>
      <c r="H4993">
        <v>0</v>
      </c>
      <c r="I4993">
        <v>0</v>
      </c>
      <c r="J4993">
        <v>0</v>
      </c>
      <c r="K4993">
        <v>0</v>
      </c>
      <c r="L4993">
        <v>0</v>
      </c>
      <c r="M4993">
        <v>0</v>
      </c>
      <c r="N4993">
        <v>0</v>
      </c>
      <c r="O4993">
        <v>0</v>
      </c>
      <c r="P4993">
        <v>0</v>
      </c>
      <c r="Q4993">
        <v>0</v>
      </c>
      <c r="R4993">
        <v>0</v>
      </c>
      <c r="S4993">
        <v>0</v>
      </c>
      <c r="T4993">
        <v>0</v>
      </c>
      <c r="U4993">
        <v>0</v>
      </c>
      <c r="V4993">
        <v>0</v>
      </c>
      <c r="W4993">
        <v>0</v>
      </c>
      <c r="X4993">
        <v>0</v>
      </c>
      <c r="Y4993">
        <v>0</v>
      </c>
      <c r="Z4993">
        <v>0</v>
      </c>
      <c r="AA4993">
        <v>0</v>
      </c>
      <c r="AB4993">
        <v>0</v>
      </c>
      <c r="AC4993">
        <v>0</v>
      </c>
      <c r="AD4993">
        <v>0</v>
      </c>
      <c r="AE4993">
        <v>0</v>
      </c>
      <c r="AF4993">
        <v>0</v>
      </c>
    </row>
    <row r="4994" spans="1:32">
      <c r="A4994" t="s">
        <v>10597</v>
      </c>
      <c r="B4994" t="s">
        <v>19</v>
      </c>
      <c r="C4994">
        <v>0</v>
      </c>
      <c r="D4994">
        <v>0</v>
      </c>
      <c r="E4994">
        <v>0</v>
      </c>
      <c r="F4994">
        <v>0</v>
      </c>
      <c r="G4994">
        <v>0</v>
      </c>
      <c r="H4994">
        <v>0</v>
      </c>
      <c r="I4994">
        <v>0</v>
      </c>
      <c r="J4994">
        <v>0</v>
      </c>
      <c r="K4994">
        <v>0</v>
      </c>
      <c r="L4994">
        <v>0</v>
      </c>
      <c r="M4994">
        <v>0</v>
      </c>
      <c r="N4994">
        <v>0</v>
      </c>
      <c r="O4994">
        <v>0</v>
      </c>
      <c r="P4994">
        <v>0</v>
      </c>
      <c r="Q4994">
        <v>0</v>
      </c>
      <c r="R4994">
        <v>0</v>
      </c>
      <c r="S4994">
        <v>0</v>
      </c>
      <c r="T4994">
        <v>0</v>
      </c>
      <c r="U4994">
        <v>0</v>
      </c>
      <c r="V4994">
        <v>0</v>
      </c>
      <c r="W4994">
        <v>0</v>
      </c>
      <c r="X4994">
        <v>0</v>
      </c>
      <c r="Y4994">
        <v>0</v>
      </c>
      <c r="Z4994">
        <v>0</v>
      </c>
      <c r="AA4994">
        <v>0</v>
      </c>
      <c r="AB4994">
        <v>0</v>
      </c>
      <c r="AC4994">
        <v>0</v>
      </c>
      <c r="AD4994">
        <v>0</v>
      </c>
      <c r="AE4994">
        <v>0</v>
      </c>
      <c r="AF4994">
        <v>0</v>
      </c>
    </row>
    <row r="4995" spans="1:32">
      <c r="A4995" t="s">
        <v>10598</v>
      </c>
      <c r="B4995" t="s">
        <v>19</v>
      </c>
      <c r="C4995">
        <v>0</v>
      </c>
      <c r="D4995">
        <v>0</v>
      </c>
      <c r="E4995">
        <v>0</v>
      </c>
      <c r="F4995">
        <v>0</v>
      </c>
      <c r="G4995">
        <v>0</v>
      </c>
      <c r="H4995">
        <v>0</v>
      </c>
      <c r="I4995">
        <v>0</v>
      </c>
      <c r="J4995">
        <v>0</v>
      </c>
      <c r="K4995">
        <v>0</v>
      </c>
      <c r="L4995">
        <v>0</v>
      </c>
      <c r="M4995">
        <v>0</v>
      </c>
      <c r="N4995">
        <v>0</v>
      </c>
      <c r="O4995">
        <v>0</v>
      </c>
      <c r="P4995">
        <v>0</v>
      </c>
      <c r="Q4995">
        <v>0</v>
      </c>
      <c r="R4995">
        <v>0</v>
      </c>
      <c r="S4995">
        <v>0</v>
      </c>
      <c r="T4995">
        <v>0</v>
      </c>
      <c r="U4995">
        <v>0</v>
      </c>
      <c r="V4995">
        <v>0</v>
      </c>
      <c r="W4995">
        <v>0</v>
      </c>
      <c r="X4995">
        <v>0</v>
      </c>
      <c r="Y4995">
        <v>0</v>
      </c>
      <c r="Z4995">
        <v>0</v>
      </c>
      <c r="AA4995">
        <v>0</v>
      </c>
      <c r="AB4995">
        <v>0</v>
      </c>
      <c r="AC4995">
        <v>0</v>
      </c>
      <c r="AD4995">
        <v>0</v>
      </c>
      <c r="AE4995">
        <v>0</v>
      </c>
      <c r="AF4995">
        <v>0</v>
      </c>
    </row>
    <row r="4996" spans="1:32">
      <c r="A4996" t="s">
        <v>10599</v>
      </c>
      <c r="B4996" t="s">
        <v>19</v>
      </c>
      <c r="C4996">
        <v>0</v>
      </c>
      <c r="D4996">
        <v>0</v>
      </c>
      <c r="E4996">
        <v>0</v>
      </c>
      <c r="F4996">
        <v>0</v>
      </c>
      <c r="G4996">
        <v>0</v>
      </c>
      <c r="H4996">
        <v>0</v>
      </c>
      <c r="I4996">
        <v>0</v>
      </c>
      <c r="J4996">
        <v>0</v>
      </c>
      <c r="K4996">
        <v>0</v>
      </c>
      <c r="L4996">
        <v>0</v>
      </c>
      <c r="M4996">
        <v>0</v>
      </c>
      <c r="N4996">
        <v>0</v>
      </c>
      <c r="O4996">
        <v>0</v>
      </c>
      <c r="P4996">
        <v>0</v>
      </c>
      <c r="Q4996">
        <v>0</v>
      </c>
      <c r="R4996">
        <v>0</v>
      </c>
      <c r="S4996">
        <v>0</v>
      </c>
      <c r="T4996">
        <v>0</v>
      </c>
      <c r="U4996">
        <v>0</v>
      </c>
      <c r="V4996">
        <v>0</v>
      </c>
      <c r="W4996">
        <v>0</v>
      </c>
      <c r="X4996">
        <v>0</v>
      </c>
      <c r="Y4996">
        <v>0</v>
      </c>
      <c r="Z4996">
        <v>0</v>
      </c>
      <c r="AA4996">
        <v>0</v>
      </c>
      <c r="AB4996">
        <v>0</v>
      </c>
      <c r="AC4996">
        <v>0</v>
      </c>
      <c r="AD4996">
        <v>0</v>
      </c>
      <c r="AE4996">
        <v>0</v>
      </c>
      <c r="AF4996">
        <v>0</v>
      </c>
    </row>
    <row r="4997" spans="1:32">
      <c r="A4997" t="s">
        <v>10600</v>
      </c>
      <c r="B4997" t="s">
        <v>19</v>
      </c>
      <c r="C4997">
        <v>0</v>
      </c>
      <c r="D4997">
        <v>0</v>
      </c>
      <c r="E4997">
        <v>0</v>
      </c>
      <c r="F4997">
        <v>0</v>
      </c>
      <c r="G4997">
        <v>0</v>
      </c>
      <c r="H4997">
        <v>0</v>
      </c>
      <c r="I4997">
        <v>0</v>
      </c>
      <c r="J4997">
        <v>0</v>
      </c>
      <c r="K4997">
        <v>0</v>
      </c>
      <c r="L4997">
        <v>0</v>
      </c>
      <c r="M4997">
        <v>0</v>
      </c>
      <c r="N4997">
        <v>0</v>
      </c>
      <c r="O4997">
        <v>0</v>
      </c>
      <c r="P4997">
        <v>0</v>
      </c>
      <c r="Q4997">
        <v>0</v>
      </c>
      <c r="R4997">
        <v>0</v>
      </c>
      <c r="S4997">
        <v>0</v>
      </c>
      <c r="T4997">
        <v>0</v>
      </c>
      <c r="U4997">
        <v>0</v>
      </c>
      <c r="V4997">
        <v>0</v>
      </c>
      <c r="W4997">
        <v>0</v>
      </c>
      <c r="X4997">
        <v>0</v>
      </c>
      <c r="Y4997">
        <v>0</v>
      </c>
      <c r="Z4997">
        <v>0</v>
      </c>
      <c r="AA4997">
        <v>0</v>
      </c>
      <c r="AB4997">
        <v>0</v>
      </c>
      <c r="AC4997">
        <v>0</v>
      </c>
      <c r="AD4997">
        <v>0</v>
      </c>
      <c r="AE4997">
        <v>0</v>
      </c>
      <c r="AF4997">
        <v>0</v>
      </c>
    </row>
    <row r="4998" spans="1:32">
      <c r="A4998" t="s">
        <v>10601</v>
      </c>
      <c r="B4998" t="s">
        <v>19</v>
      </c>
      <c r="C4998">
        <v>0</v>
      </c>
      <c r="D4998">
        <v>0</v>
      </c>
      <c r="E4998">
        <v>0</v>
      </c>
      <c r="F4998">
        <v>0</v>
      </c>
      <c r="G4998">
        <v>0</v>
      </c>
      <c r="H4998">
        <v>0</v>
      </c>
      <c r="I4998">
        <v>0</v>
      </c>
      <c r="J4998">
        <v>0</v>
      </c>
      <c r="K4998">
        <v>0</v>
      </c>
      <c r="L4998">
        <v>0</v>
      </c>
      <c r="M4998">
        <v>0</v>
      </c>
      <c r="N4998">
        <v>0</v>
      </c>
      <c r="O4998">
        <v>0</v>
      </c>
      <c r="P4998">
        <v>0</v>
      </c>
      <c r="Q4998">
        <v>0</v>
      </c>
      <c r="R4998">
        <v>0</v>
      </c>
      <c r="S4998">
        <v>0</v>
      </c>
      <c r="T4998">
        <v>0</v>
      </c>
      <c r="U4998">
        <v>0</v>
      </c>
      <c r="V4998">
        <v>0</v>
      </c>
      <c r="W4998">
        <v>0</v>
      </c>
      <c r="X4998">
        <v>0</v>
      </c>
      <c r="Y4998">
        <v>0</v>
      </c>
      <c r="Z4998">
        <v>0</v>
      </c>
      <c r="AA4998">
        <v>0</v>
      </c>
      <c r="AB4998">
        <v>0</v>
      </c>
      <c r="AC4998">
        <v>0</v>
      </c>
      <c r="AD4998">
        <v>0</v>
      </c>
      <c r="AE4998">
        <v>0</v>
      </c>
      <c r="AF4998">
        <v>0</v>
      </c>
    </row>
    <row r="4999" spans="1:32">
      <c r="A4999" t="s">
        <v>10602</v>
      </c>
      <c r="B4999" t="s">
        <v>19</v>
      </c>
      <c r="C4999">
        <v>0</v>
      </c>
      <c r="D4999">
        <v>0</v>
      </c>
      <c r="E4999">
        <v>0</v>
      </c>
      <c r="F4999">
        <v>0</v>
      </c>
      <c r="G4999">
        <v>0</v>
      </c>
      <c r="H4999">
        <v>0</v>
      </c>
      <c r="I4999">
        <v>0</v>
      </c>
      <c r="J4999">
        <v>0</v>
      </c>
      <c r="K4999">
        <v>0</v>
      </c>
      <c r="L4999">
        <v>0</v>
      </c>
      <c r="M4999">
        <v>0</v>
      </c>
      <c r="N4999">
        <v>0</v>
      </c>
      <c r="O4999">
        <v>0</v>
      </c>
      <c r="P4999">
        <v>0</v>
      </c>
      <c r="Q4999">
        <v>0</v>
      </c>
      <c r="R4999">
        <v>0</v>
      </c>
      <c r="S4999">
        <v>0</v>
      </c>
      <c r="T4999">
        <v>0</v>
      </c>
      <c r="U4999">
        <v>0</v>
      </c>
      <c r="V4999">
        <v>0</v>
      </c>
      <c r="W4999">
        <v>0</v>
      </c>
      <c r="X4999">
        <v>0</v>
      </c>
      <c r="Y4999">
        <v>0</v>
      </c>
      <c r="Z4999">
        <v>0</v>
      </c>
      <c r="AA4999">
        <v>0</v>
      </c>
      <c r="AB4999">
        <v>0</v>
      </c>
      <c r="AC4999">
        <v>0</v>
      </c>
      <c r="AD4999">
        <v>0</v>
      </c>
      <c r="AE4999">
        <v>0</v>
      </c>
      <c r="AF4999">
        <v>0</v>
      </c>
    </row>
    <row r="5000" spans="1:32">
      <c r="A5000" t="s">
        <v>10603</v>
      </c>
      <c r="B5000" t="s">
        <v>19</v>
      </c>
      <c r="C5000">
        <v>0</v>
      </c>
      <c r="D5000">
        <v>0</v>
      </c>
      <c r="E5000">
        <v>0</v>
      </c>
      <c r="F5000">
        <v>0</v>
      </c>
      <c r="G5000">
        <v>0</v>
      </c>
      <c r="H5000">
        <v>0</v>
      </c>
      <c r="I5000">
        <v>0</v>
      </c>
      <c r="J5000">
        <v>0</v>
      </c>
      <c r="K5000">
        <v>0</v>
      </c>
      <c r="L5000">
        <v>0</v>
      </c>
      <c r="M5000">
        <v>0</v>
      </c>
      <c r="N5000">
        <v>0</v>
      </c>
      <c r="O5000">
        <v>0</v>
      </c>
      <c r="P5000">
        <v>0</v>
      </c>
      <c r="Q5000">
        <v>0</v>
      </c>
      <c r="R5000">
        <v>0</v>
      </c>
      <c r="S5000">
        <v>0</v>
      </c>
      <c r="T5000">
        <v>0</v>
      </c>
      <c r="U5000">
        <v>0</v>
      </c>
      <c r="V5000">
        <v>0</v>
      </c>
      <c r="W5000">
        <v>0</v>
      </c>
      <c r="X5000">
        <v>0</v>
      </c>
      <c r="Y5000">
        <v>0</v>
      </c>
      <c r="Z5000">
        <v>0</v>
      </c>
      <c r="AA5000">
        <v>0</v>
      </c>
      <c r="AB5000">
        <v>0</v>
      </c>
      <c r="AC5000">
        <v>0</v>
      </c>
      <c r="AD5000">
        <v>0</v>
      </c>
      <c r="AE5000">
        <v>0</v>
      </c>
      <c r="AF5000">
        <v>0</v>
      </c>
    </row>
    <row r="5001" spans="1:32">
      <c r="A5001" t="s">
        <v>10604</v>
      </c>
      <c r="B5001" t="s">
        <v>19</v>
      </c>
      <c r="C5001">
        <v>0</v>
      </c>
      <c r="D5001">
        <v>0</v>
      </c>
      <c r="E5001">
        <v>0</v>
      </c>
      <c r="F5001">
        <v>0</v>
      </c>
      <c r="G5001">
        <v>0</v>
      </c>
      <c r="H5001">
        <v>0</v>
      </c>
      <c r="I5001">
        <v>0</v>
      </c>
      <c r="J5001">
        <v>0</v>
      </c>
      <c r="K5001">
        <v>0</v>
      </c>
      <c r="L5001">
        <v>0</v>
      </c>
      <c r="M5001">
        <v>0</v>
      </c>
      <c r="N5001">
        <v>0</v>
      </c>
      <c r="O5001">
        <v>0</v>
      </c>
      <c r="P5001">
        <v>0</v>
      </c>
      <c r="Q5001">
        <v>0</v>
      </c>
      <c r="R5001">
        <v>0</v>
      </c>
      <c r="S5001">
        <v>0</v>
      </c>
      <c r="T5001">
        <v>0</v>
      </c>
      <c r="U5001">
        <v>0</v>
      </c>
      <c r="V5001">
        <v>0</v>
      </c>
      <c r="W5001">
        <v>0</v>
      </c>
      <c r="X5001">
        <v>0</v>
      </c>
      <c r="Y5001">
        <v>0</v>
      </c>
      <c r="Z5001">
        <v>0</v>
      </c>
      <c r="AA5001">
        <v>0</v>
      </c>
      <c r="AB5001">
        <v>0</v>
      </c>
      <c r="AC5001">
        <v>0</v>
      </c>
      <c r="AD5001">
        <v>0</v>
      </c>
      <c r="AE5001">
        <v>0</v>
      </c>
      <c r="AF5001">
        <v>0</v>
      </c>
    </row>
    <row r="5002" spans="1:32">
      <c r="A5002" t="s">
        <v>10605</v>
      </c>
      <c r="B5002" t="s">
        <v>19</v>
      </c>
      <c r="C5002">
        <v>0</v>
      </c>
      <c r="D5002">
        <v>0</v>
      </c>
      <c r="E5002">
        <v>0</v>
      </c>
      <c r="F5002">
        <v>0</v>
      </c>
      <c r="G5002">
        <v>0</v>
      </c>
      <c r="H5002">
        <v>0</v>
      </c>
      <c r="I5002">
        <v>0</v>
      </c>
      <c r="J5002">
        <v>0</v>
      </c>
      <c r="K5002">
        <v>0</v>
      </c>
      <c r="L5002">
        <v>0</v>
      </c>
      <c r="M5002">
        <v>0</v>
      </c>
      <c r="N5002">
        <v>0</v>
      </c>
      <c r="O5002">
        <v>0</v>
      </c>
      <c r="P5002">
        <v>0</v>
      </c>
      <c r="Q5002">
        <v>0</v>
      </c>
      <c r="R5002">
        <v>0</v>
      </c>
      <c r="S5002">
        <v>0</v>
      </c>
      <c r="T5002">
        <v>0</v>
      </c>
      <c r="U5002">
        <v>0</v>
      </c>
      <c r="V5002">
        <v>0</v>
      </c>
      <c r="W5002">
        <v>0</v>
      </c>
      <c r="X5002">
        <v>0</v>
      </c>
      <c r="Y5002">
        <v>0</v>
      </c>
      <c r="Z5002">
        <v>0</v>
      </c>
      <c r="AA5002">
        <v>0</v>
      </c>
      <c r="AB5002">
        <v>0</v>
      </c>
      <c r="AC5002">
        <v>0</v>
      </c>
      <c r="AD5002">
        <v>0</v>
      </c>
      <c r="AE5002">
        <v>0</v>
      </c>
      <c r="AF5002">
        <v>0</v>
      </c>
    </row>
    <row r="5003" spans="1:32">
      <c r="A5003" t="s">
        <v>10606</v>
      </c>
      <c r="B5003" t="s">
        <v>19</v>
      </c>
      <c r="C5003">
        <v>0</v>
      </c>
      <c r="D5003">
        <v>0</v>
      </c>
      <c r="E5003">
        <v>0</v>
      </c>
      <c r="F5003">
        <v>0</v>
      </c>
      <c r="G5003">
        <v>0</v>
      </c>
      <c r="H5003">
        <v>0</v>
      </c>
      <c r="I5003">
        <v>0</v>
      </c>
      <c r="J5003">
        <v>0</v>
      </c>
      <c r="K5003">
        <v>0</v>
      </c>
      <c r="L5003">
        <v>0</v>
      </c>
      <c r="M5003">
        <v>0</v>
      </c>
      <c r="N5003">
        <v>0</v>
      </c>
      <c r="O5003">
        <v>0</v>
      </c>
      <c r="P5003">
        <v>0</v>
      </c>
      <c r="Q5003">
        <v>0</v>
      </c>
      <c r="R5003">
        <v>0</v>
      </c>
      <c r="S5003">
        <v>0</v>
      </c>
      <c r="T5003">
        <v>0</v>
      </c>
      <c r="U5003">
        <v>0</v>
      </c>
      <c r="V5003">
        <v>0</v>
      </c>
      <c r="W5003">
        <v>0</v>
      </c>
      <c r="X5003">
        <v>0</v>
      </c>
      <c r="Y5003">
        <v>0</v>
      </c>
      <c r="Z5003">
        <v>0</v>
      </c>
      <c r="AA5003">
        <v>0</v>
      </c>
      <c r="AB5003">
        <v>0</v>
      </c>
      <c r="AC5003">
        <v>0</v>
      </c>
      <c r="AD5003">
        <v>0</v>
      </c>
      <c r="AE5003">
        <v>0</v>
      </c>
      <c r="AF5003">
        <v>0</v>
      </c>
    </row>
    <row r="5004" spans="1:32">
      <c r="A5004" t="s">
        <v>10607</v>
      </c>
      <c r="B5004" t="s">
        <v>19</v>
      </c>
      <c r="C5004">
        <v>0</v>
      </c>
      <c r="D5004">
        <v>0</v>
      </c>
      <c r="E5004">
        <v>0</v>
      </c>
      <c r="F5004">
        <v>0</v>
      </c>
      <c r="G5004">
        <v>0</v>
      </c>
      <c r="H5004">
        <v>0</v>
      </c>
      <c r="I5004">
        <v>0</v>
      </c>
      <c r="J5004">
        <v>0</v>
      </c>
      <c r="K5004">
        <v>0</v>
      </c>
      <c r="L5004">
        <v>0</v>
      </c>
      <c r="M5004">
        <v>0</v>
      </c>
      <c r="N5004">
        <v>0</v>
      </c>
      <c r="O5004">
        <v>0</v>
      </c>
      <c r="P5004">
        <v>0</v>
      </c>
      <c r="Q5004">
        <v>0</v>
      </c>
      <c r="R5004">
        <v>0</v>
      </c>
      <c r="S5004">
        <v>0</v>
      </c>
      <c r="T5004">
        <v>0</v>
      </c>
      <c r="U5004">
        <v>0</v>
      </c>
      <c r="V5004">
        <v>0</v>
      </c>
      <c r="W5004">
        <v>0</v>
      </c>
      <c r="X5004">
        <v>0</v>
      </c>
      <c r="Y5004">
        <v>0</v>
      </c>
      <c r="Z5004">
        <v>0</v>
      </c>
      <c r="AA5004">
        <v>0</v>
      </c>
      <c r="AB5004">
        <v>0</v>
      </c>
      <c r="AC5004">
        <v>0</v>
      </c>
      <c r="AD5004">
        <v>0</v>
      </c>
      <c r="AE5004">
        <v>0</v>
      </c>
      <c r="AF5004">
        <v>0</v>
      </c>
    </row>
    <row r="5005" spans="1:32">
      <c r="A5005" t="s">
        <v>10608</v>
      </c>
      <c r="B5005" t="s">
        <v>19</v>
      </c>
      <c r="C5005">
        <v>0</v>
      </c>
      <c r="D5005">
        <v>0</v>
      </c>
      <c r="E5005">
        <v>0</v>
      </c>
      <c r="F5005">
        <v>0</v>
      </c>
      <c r="G5005">
        <v>0</v>
      </c>
      <c r="H5005">
        <v>0</v>
      </c>
      <c r="I5005">
        <v>0</v>
      </c>
      <c r="J5005">
        <v>0</v>
      </c>
      <c r="K5005">
        <v>0</v>
      </c>
      <c r="L5005">
        <v>0</v>
      </c>
      <c r="M5005">
        <v>0</v>
      </c>
      <c r="N5005">
        <v>0</v>
      </c>
      <c r="O5005">
        <v>0</v>
      </c>
      <c r="P5005">
        <v>0</v>
      </c>
      <c r="Q5005">
        <v>0</v>
      </c>
      <c r="R5005">
        <v>0</v>
      </c>
      <c r="S5005">
        <v>0</v>
      </c>
      <c r="T5005">
        <v>0</v>
      </c>
      <c r="U5005">
        <v>0</v>
      </c>
      <c r="V5005">
        <v>0</v>
      </c>
      <c r="W5005">
        <v>0</v>
      </c>
      <c r="X5005">
        <v>0</v>
      </c>
      <c r="Y5005">
        <v>0</v>
      </c>
      <c r="Z5005">
        <v>0</v>
      </c>
      <c r="AA5005">
        <v>0</v>
      </c>
      <c r="AB5005">
        <v>0</v>
      </c>
      <c r="AC5005">
        <v>0</v>
      </c>
      <c r="AD5005">
        <v>0</v>
      </c>
      <c r="AE5005">
        <v>0</v>
      </c>
      <c r="AF5005">
        <v>0</v>
      </c>
    </row>
    <row r="5006" spans="1:32">
      <c r="A5006" t="s">
        <v>10609</v>
      </c>
      <c r="B5006" t="s">
        <v>19</v>
      </c>
      <c r="C5006">
        <v>0</v>
      </c>
      <c r="D5006">
        <v>0</v>
      </c>
      <c r="E5006">
        <v>0</v>
      </c>
      <c r="F5006">
        <v>0</v>
      </c>
      <c r="G5006">
        <v>0</v>
      </c>
      <c r="H5006">
        <v>0</v>
      </c>
      <c r="I5006">
        <v>0</v>
      </c>
      <c r="J5006">
        <v>0</v>
      </c>
      <c r="K5006">
        <v>0</v>
      </c>
      <c r="L5006">
        <v>0</v>
      </c>
      <c r="M5006">
        <v>0</v>
      </c>
      <c r="N5006">
        <v>0</v>
      </c>
      <c r="O5006">
        <v>0</v>
      </c>
      <c r="P5006">
        <v>0</v>
      </c>
      <c r="Q5006">
        <v>0</v>
      </c>
      <c r="R5006">
        <v>0</v>
      </c>
      <c r="S5006">
        <v>0</v>
      </c>
      <c r="T5006">
        <v>0</v>
      </c>
      <c r="U5006">
        <v>0</v>
      </c>
      <c r="V5006">
        <v>0</v>
      </c>
      <c r="W5006">
        <v>0</v>
      </c>
      <c r="X5006">
        <v>0</v>
      </c>
      <c r="Y5006">
        <v>0</v>
      </c>
      <c r="Z5006">
        <v>0</v>
      </c>
      <c r="AA5006">
        <v>0</v>
      </c>
      <c r="AB5006">
        <v>0</v>
      </c>
      <c r="AC5006">
        <v>0</v>
      </c>
      <c r="AD5006">
        <v>0</v>
      </c>
      <c r="AE5006">
        <v>0</v>
      </c>
      <c r="AF5006">
        <v>0</v>
      </c>
    </row>
    <row r="5007" spans="1:32">
      <c r="A5007" t="s">
        <v>10610</v>
      </c>
      <c r="B5007" t="s">
        <v>19</v>
      </c>
      <c r="C5007">
        <v>0</v>
      </c>
      <c r="D5007">
        <v>0</v>
      </c>
      <c r="E5007">
        <v>0</v>
      </c>
      <c r="F5007">
        <v>0</v>
      </c>
      <c r="G5007">
        <v>0</v>
      </c>
      <c r="H5007">
        <v>0</v>
      </c>
      <c r="I5007">
        <v>0</v>
      </c>
      <c r="J5007">
        <v>0</v>
      </c>
      <c r="K5007">
        <v>0</v>
      </c>
      <c r="L5007">
        <v>0</v>
      </c>
      <c r="M5007">
        <v>0</v>
      </c>
      <c r="N5007">
        <v>0</v>
      </c>
      <c r="O5007">
        <v>0</v>
      </c>
      <c r="P5007">
        <v>0</v>
      </c>
      <c r="Q5007">
        <v>0</v>
      </c>
      <c r="R5007">
        <v>0</v>
      </c>
      <c r="S5007">
        <v>0</v>
      </c>
      <c r="T5007">
        <v>0</v>
      </c>
      <c r="U5007">
        <v>0</v>
      </c>
      <c r="V5007">
        <v>0</v>
      </c>
      <c r="W5007">
        <v>0</v>
      </c>
      <c r="X5007">
        <v>0</v>
      </c>
      <c r="Y5007">
        <v>0</v>
      </c>
      <c r="Z5007">
        <v>0</v>
      </c>
      <c r="AA5007">
        <v>0</v>
      </c>
      <c r="AB5007">
        <v>0</v>
      </c>
      <c r="AC5007">
        <v>0</v>
      </c>
      <c r="AD5007">
        <v>0</v>
      </c>
      <c r="AE5007">
        <v>0</v>
      </c>
      <c r="AF5007">
        <v>0</v>
      </c>
    </row>
    <row r="5008" spans="1:32">
      <c r="A5008" t="s">
        <v>10611</v>
      </c>
      <c r="B5008" t="s">
        <v>19</v>
      </c>
      <c r="C5008">
        <v>0</v>
      </c>
      <c r="D5008">
        <v>0</v>
      </c>
      <c r="E5008">
        <v>0</v>
      </c>
      <c r="F5008">
        <v>0</v>
      </c>
      <c r="G5008">
        <v>0</v>
      </c>
      <c r="H5008">
        <v>0</v>
      </c>
      <c r="I5008">
        <v>0</v>
      </c>
      <c r="J5008">
        <v>0</v>
      </c>
      <c r="K5008">
        <v>0</v>
      </c>
      <c r="L5008">
        <v>0</v>
      </c>
      <c r="M5008">
        <v>0</v>
      </c>
      <c r="N5008">
        <v>0</v>
      </c>
      <c r="O5008">
        <v>0</v>
      </c>
      <c r="P5008">
        <v>0</v>
      </c>
      <c r="Q5008">
        <v>0</v>
      </c>
      <c r="R5008">
        <v>0</v>
      </c>
      <c r="S5008">
        <v>0</v>
      </c>
      <c r="T5008">
        <v>0</v>
      </c>
      <c r="U5008">
        <v>0</v>
      </c>
      <c r="V5008">
        <v>0</v>
      </c>
      <c r="W5008">
        <v>0</v>
      </c>
      <c r="X5008">
        <v>0</v>
      </c>
      <c r="Y5008">
        <v>0</v>
      </c>
      <c r="Z5008">
        <v>0</v>
      </c>
      <c r="AA5008">
        <v>0</v>
      </c>
      <c r="AB5008">
        <v>0</v>
      </c>
      <c r="AC5008">
        <v>0</v>
      </c>
      <c r="AD5008">
        <v>0</v>
      </c>
      <c r="AE5008">
        <v>0</v>
      </c>
      <c r="AF5008">
        <v>0</v>
      </c>
    </row>
    <row r="5009" spans="1:32">
      <c r="A5009" t="s">
        <v>10612</v>
      </c>
      <c r="B5009" t="s">
        <v>19</v>
      </c>
      <c r="C5009">
        <v>0</v>
      </c>
      <c r="D5009">
        <v>0</v>
      </c>
      <c r="E5009">
        <v>0</v>
      </c>
      <c r="F5009">
        <v>0</v>
      </c>
      <c r="G5009">
        <v>0</v>
      </c>
      <c r="H5009">
        <v>0</v>
      </c>
      <c r="I5009">
        <v>0</v>
      </c>
      <c r="J5009">
        <v>0</v>
      </c>
      <c r="K5009">
        <v>0</v>
      </c>
      <c r="L5009">
        <v>0</v>
      </c>
      <c r="M5009">
        <v>0</v>
      </c>
      <c r="N5009">
        <v>0</v>
      </c>
      <c r="O5009">
        <v>0</v>
      </c>
      <c r="P5009">
        <v>0</v>
      </c>
      <c r="Q5009">
        <v>0</v>
      </c>
      <c r="R5009">
        <v>0</v>
      </c>
      <c r="S5009">
        <v>0</v>
      </c>
      <c r="T5009">
        <v>0</v>
      </c>
      <c r="U5009">
        <v>0</v>
      </c>
      <c r="V5009">
        <v>0</v>
      </c>
      <c r="W5009">
        <v>0</v>
      </c>
      <c r="X5009">
        <v>0</v>
      </c>
      <c r="Y5009">
        <v>0</v>
      </c>
      <c r="Z5009">
        <v>0</v>
      </c>
      <c r="AA5009">
        <v>0</v>
      </c>
      <c r="AB5009">
        <v>0</v>
      </c>
      <c r="AC5009">
        <v>0</v>
      </c>
      <c r="AD5009">
        <v>0</v>
      </c>
      <c r="AE5009">
        <v>0</v>
      </c>
      <c r="AF5009">
        <v>0</v>
      </c>
    </row>
    <row r="5010" spans="1:32">
      <c r="A5010" t="s">
        <v>10613</v>
      </c>
      <c r="B5010" t="s">
        <v>19</v>
      </c>
      <c r="C5010">
        <v>0</v>
      </c>
      <c r="D5010">
        <v>0</v>
      </c>
      <c r="E5010">
        <v>0</v>
      </c>
      <c r="F5010">
        <v>0</v>
      </c>
      <c r="G5010">
        <v>0</v>
      </c>
      <c r="H5010">
        <v>0</v>
      </c>
      <c r="I5010">
        <v>0</v>
      </c>
      <c r="J5010">
        <v>0</v>
      </c>
      <c r="K5010">
        <v>0</v>
      </c>
      <c r="L5010">
        <v>0</v>
      </c>
      <c r="M5010">
        <v>0</v>
      </c>
      <c r="N5010">
        <v>0</v>
      </c>
      <c r="O5010">
        <v>0</v>
      </c>
      <c r="P5010">
        <v>0</v>
      </c>
      <c r="Q5010">
        <v>0</v>
      </c>
      <c r="R5010">
        <v>0</v>
      </c>
      <c r="S5010">
        <v>0</v>
      </c>
      <c r="T5010">
        <v>0</v>
      </c>
      <c r="U5010">
        <v>0</v>
      </c>
      <c r="V5010">
        <v>0</v>
      </c>
      <c r="W5010">
        <v>0</v>
      </c>
      <c r="X5010">
        <v>0</v>
      </c>
      <c r="Y5010">
        <v>0</v>
      </c>
      <c r="Z5010">
        <v>0</v>
      </c>
      <c r="AA5010">
        <v>0</v>
      </c>
      <c r="AB5010">
        <v>0</v>
      </c>
      <c r="AC5010">
        <v>0</v>
      </c>
      <c r="AD5010">
        <v>0</v>
      </c>
      <c r="AE5010">
        <v>0</v>
      </c>
      <c r="AF5010">
        <v>0</v>
      </c>
    </row>
    <row r="5011" spans="1:32">
      <c r="A5011" t="s">
        <v>10614</v>
      </c>
      <c r="B5011" t="s">
        <v>19</v>
      </c>
      <c r="C5011">
        <v>0</v>
      </c>
      <c r="D5011">
        <v>0</v>
      </c>
      <c r="E5011">
        <v>0</v>
      </c>
      <c r="F5011">
        <v>0</v>
      </c>
      <c r="G5011">
        <v>0</v>
      </c>
      <c r="H5011">
        <v>0</v>
      </c>
      <c r="I5011">
        <v>0</v>
      </c>
      <c r="J5011">
        <v>0</v>
      </c>
      <c r="K5011">
        <v>0</v>
      </c>
      <c r="L5011">
        <v>0</v>
      </c>
      <c r="M5011">
        <v>0</v>
      </c>
      <c r="N5011">
        <v>0</v>
      </c>
      <c r="O5011">
        <v>0</v>
      </c>
      <c r="P5011">
        <v>0</v>
      </c>
      <c r="Q5011">
        <v>0</v>
      </c>
      <c r="R5011">
        <v>0</v>
      </c>
      <c r="S5011">
        <v>0</v>
      </c>
      <c r="T5011">
        <v>0</v>
      </c>
      <c r="U5011">
        <v>0</v>
      </c>
      <c r="V5011">
        <v>0</v>
      </c>
      <c r="W5011">
        <v>0</v>
      </c>
      <c r="X5011">
        <v>0</v>
      </c>
      <c r="Y5011">
        <v>0</v>
      </c>
      <c r="Z5011">
        <v>0</v>
      </c>
      <c r="AA5011">
        <v>0</v>
      </c>
      <c r="AB5011">
        <v>0</v>
      </c>
      <c r="AC5011">
        <v>0</v>
      </c>
      <c r="AD5011">
        <v>0</v>
      </c>
      <c r="AE5011">
        <v>0</v>
      </c>
      <c r="AF5011">
        <v>0</v>
      </c>
    </row>
    <row r="5012" spans="1:32">
      <c r="A5012" t="s">
        <v>10615</v>
      </c>
      <c r="B5012" t="s">
        <v>19</v>
      </c>
      <c r="C5012">
        <v>0</v>
      </c>
      <c r="D5012">
        <v>0</v>
      </c>
      <c r="E5012">
        <v>0</v>
      </c>
      <c r="F5012">
        <v>0</v>
      </c>
      <c r="G5012">
        <v>0</v>
      </c>
      <c r="H5012">
        <v>0</v>
      </c>
      <c r="I5012">
        <v>0</v>
      </c>
      <c r="J5012">
        <v>0</v>
      </c>
      <c r="K5012">
        <v>0</v>
      </c>
      <c r="L5012">
        <v>0</v>
      </c>
      <c r="M5012">
        <v>0</v>
      </c>
      <c r="N5012">
        <v>0</v>
      </c>
      <c r="O5012">
        <v>0</v>
      </c>
      <c r="P5012">
        <v>0</v>
      </c>
      <c r="Q5012">
        <v>0</v>
      </c>
      <c r="R5012">
        <v>0</v>
      </c>
      <c r="S5012">
        <v>0</v>
      </c>
      <c r="T5012">
        <v>0</v>
      </c>
      <c r="U5012">
        <v>0</v>
      </c>
      <c r="V5012">
        <v>0</v>
      </c>
      <c r="W5012">
        <v>0</v>
      </c>
      <c r="X5012">
        <v>0</v>
      </c>
      <c r="Y5012">
        <v>0</v>
      </c>
      <c r="Z5012">
        <v>0</v>
      </c>
      <c r="AA5012">
        <v>0</v>
      </c>
      <c r="AB5012">
        <v>0</v>
      </c>
      <c r="AC5012">
        <v>0</v>
      </c>
      <c r="AD5012">
        <v>0</v>
      </c>
      <c r="AE5012">
        <v>0</v>
      </c>
      <c r="AF5012">
        <v>0</v>
      </c>
    </row>
    <row r="5013" spans="1:32">
      <c r="A5013" t="s">
        <v>10616</v>
      </c>
      <c r="B5013" t="s">
        <v>19</v>
      </c>
      <c r="C5013">
        <v>0</v>
      </c>
      <c r="D5013">
        <v>0</v>
      </c>
      <c r="E5013">
        <v>0</v>
      </c>
      <c r="F5013">
        <v>0</v>
      </c>
      <c r="G5013">
        <v>0</v>
      </c>
      <c r="H5013">
        <v>0</v>
      </c>
      <c r="I5013">
        <v>0</v>
      </c>
      <c r="J5013">
        <v>0</v>
      </c>
      <c r="K5013">
        <v>0</v>
      </c>
      <c r="L5013">
        <v>0</v>
      </c>
      <c r="M5013">
        <v>0</v>
      </c>
      <c r="N5013">
        <v>0</v>
      </c>
      <c r="O5013">
        <v>0</v>
      </c>
      <c r="P5013">
        <v>0</v>
      </c>
      <c r="Q5013">
        <v>0</v>
      </c>
      <c r="R5013">
        <v>0</v>
      </c>
      <c r="S5013">
        <v>0</v>
      </c>
      <c r="T5013">
        <v>0</v>
      </c>
      <c r="U5013">
        <v>0</v>
      </c>
      <c r="V5013">
        <v>0</v>
      </c>
      <c r="W5013">
        <v>0</v>
      </c>
      <c r="X5013">
        <v>0</v>
      </c>
      <c r="Y5013">
        <v>0</v>
      </c>
      <c r="Z5013">
        <v>0</v>
      </c>
      <c r="AA5013">
        <v>0</v>
      </c>
      <c r="AB5013">
        <v>0</v>
      </c>
      <c r="AC5013">
        <v>0</v>
      </c>
      <c r="AD5013">
        <v>0</v>
      </c>
      <c r="AE5013">
        <v>0</v>
      </c>
      <c r="AF5013">
        <v>0</v>
      </c>
    </row>
    <row r="5014" spans="1:32">
      <c r="A5014" t="s">
        <v>10617</v>
      </c>
      <c r="B5014" t="s">
        <v>19</v>
      </c>
      <c r="C5014">
        <v>0</v>
      </c>
      <c r="D5014">
        <v>0</v>
      </c>
      <c r="E5014">
        <v>0</v>
      </c>
      <c r="F5014">
        <v>0</v>
      </c>
      <c r="G5014">
        <v>0</v>
      </c>
      <c r="H5014">
        <v>0</v>
      </c>
      <c r="I5014">
        <v>0</v>
      </c>
      <c r="J5014">
        <v>0</v>
      </c>
      <c r="K5014">
        <v>0</v>
      </c>
      <c r="L5014">
        <v>0</v>
      </c>
      <c r="M5014">
        <v>0</v>
      </c>
      <c r="N5014">
        <v>0</v>
      </c>
      <c r="O5014">
        <v>0</v>
      </c>
      <c r="P5014">
        <v>0</v>
      </c>
      <c r="Q5014">
        <v>0</v>
      </c>
      <c r="R5014">
        <v>0</v>
      </c>
      <c r="S5014">
        <v>0</v>
      </c>
      <c r="T5014">
        <v>0</v>
      </c>
      <c r="U5014">
        <v>0</v>
      </c>
      <c r="V5014">
        <v>0</v>
      </c>
      <c r="W5014">
        <v>0</v>
      </c>
      <c r="X5014">
        <v>0</v>
      </c>
      <c r="Y5014">
        <v>0</v>
      </c>
      <c r="Z5014">
        <v>0</v>
      </c>
      <c r="AA5014">
        <v>0</v>
      </c>
      <c r="AB5014">
        <v>0</v>
      </c>
      <c r="AC5014">
        <v>0</v>
      </c>
      <c r="AD5014">
        <v>0</v>
      </c>
      <c r="AE5014">
        <v>0</v>
      </c>
      <c r="AF5014">
        <v>0</v>
      </c>
    </row>
    <row r="5015" spans="1:32">
      <c r="A5015" t="s">
        <v>10618</v>
      </c>
      <c r="B5015" t="s">
        <v>19</v>
      </c>
      <c r="C5015">
        <v>0</v>
      </c>
      <c r="D5015">
        <v>0</v>
      </c>
      <c r="E5015">
        <v>0</v>
      </c>
      <c r="F5015">
        <v>0</v>
      </c>
      <c r="G5015">
        <v>0</v>
      </c>
      <c r="H5015">
        <v>0</v>
      </c>
      <c r="I5015">
        <v>0</v>
      </c>
      <c r="J5015">
        <v>0</v>
      </c>
      <c r="K5015">
        <v>0</v>
      </c>
      <c r="L5015">
        <v>0</v>
      </c>
      <c r="M5015">
        <v>0</v>
      </c>
      <c r="N5015">
        <v>0</v>
      </c>
      <c r="O5015">
        <v>0</v>
      </c>
      <c r="P5015">
        <v>0</v>
      </c>
      <c r="Q5015">
        <v>0</v>
      </c>
      <c r="R5015">
        <v>0</v>
      </c>
      <c r="S5015">
        <v>0</v>
      </c>
      <c r="T5015">
        <v>0</v>
      </c>
      <c r="U5015">
        <v>0</v>
      </c>
      <c r="V5015">
        <v>0</v>
      </c>
      <c r="W5015">
        <v>0</v>
      </c>
      <c r="X5015">
        <v>0</v>
      </c>
      <c r="Y5015">
        <v>0</v>
      </c>
      <c r="Z5015">
        <v>0</v>
      </c>
      <c r="AA5015">
        <v>0</v>
      </c>
      <c r="AB5015">
        <v>0</v>
      </c>
      <c r="AC5015">
        <v>0</v>
      </c>
      <c r="AD5015">
        <v>0</v>
      </c>
      <c r="AE5015">
        <v>0</v>
      </c>
      <c r="AF5015">
        <v>0</v>
      </c>
    </row>
    <row r="5016" spans="1:32">
      <c r="A5016" t="s">
        <v>10619</v>
      </c>
      <c r="B5016" t="s">
        <v>19</v>
      </c>
      <c r="C5016">
        <v>0</v>
      </c>
      <c r="D5016">
        <v>0</v>
      </c>
      <c r="E5016">
        <v>0</v>
      </c>
      <c r="F5016">
        <v>0</v>
      </c>
      <c r="G5016">
        <v>0</v>
      </c>
      <c r="H5016">
        <v>0</v>
      </c>
      <c r="I5016">
        <v>0</v>
      </c>
      <c r="J5016">
        <v>0</v>
      </c>
      <c r="K5016">
        <v>0</v>
      </c>
      <c r="L5016">
        <v>0</v>
      </c>
      <c r="M5016">
        <v>0</v>
      </c>
      <c r="N5016">
        <v>0</v>
      </c>
      <c r="O5016">
        <v>0</v>
      </c>
      <c r="P5016">
        <v>0</v>
      </c>
      <c r="Q5016">
        <v>0</v>
      </c>
      <c r="R5016">
        <v>0</v>
      </c>
      <c r="S5016">
        <v>0</v>
      </c>
      <c r="T5016">
        <v>0</v>
      </c>
      <c r="U5016">
        <v>0</v>
      </c>
      <c r="V5016">
        <v>0</v>
      </c>
      <c r="W5016">
        <v>0</v>
      </c>
      <c r="X5016">
        <v>0</v>
      </c>
      <c r="Y5016">
        <v>0</v>
      </c>
      <c r="Z5016">
        <v>0</v>
      </c>
      <c r="AA5016">
        <v>0</v>
      </c>
      <c r="AB5016">
        <v>0</v>
      </c>
      <c r="AC5016">
        <v>0</v>
      </c>
      <c r="AD5016">
        <v>0</v>
      </c>
      <c r="AE5016">
        <v>0</v>
      </c>
      <c r="AF5016">
        <v>0</v>
      </c>
    </row>
    <row r="5017" spans="1:32">
      <c r="A5017" t="s">
        <v>10620</v>
      </c>
      <c r="B5017" t="s">
        <v>19</v>
      </c>
      <c r="C5017">
        <v>0</v>
      </c>
      <c r="D5017">
        <v>0</v>
      </c>
      <c r="E5017">
        <v>0</v>
      </c>
      <c r="F5017">
        <v>0</v>
      </c>
      <c r="G5017">
        <v>0</v>
      </c>
      <c r="H5017">
        <v>0</v>
      </c>
      <c r="I5017">
        <v>0</v>
      </c>
      <c r="J5017">
        <v>0</v>
      </c>
      <c r="K5017">
        <v>0</v>
      </c>
      <c r="L5017">
        <v>0</v>
      </c>
      <c r="M5017">
        <v>0</v>
      </c>
      <c r="N5017">
        <v>0</v>
      </c>
      <c r="O5017">
        <v>0</v>
      </c>
      <c r="P5017">
        <v>0</v>
      </c>
      <c r="Q5017">
        <v>0</v>
      </c>
      <c r="R5017">
        <v>0</v>
      </c>
      <c r="S5017">
        <v>0</v>
      </c>
      <c r="T5017">
        <v>0</v>
      </c>
      <c r="U5017">
        <v>0</v>
      </c>
      <c r="V5017">
        <v>0</v>
      </c>
      <c r="W5017">
        <v>0</v>
      </c>
      <c r="X5017">
        <v>0</v>
      </c>
      <c r="Y5017">
        <v>0</v>
      </c>
      <c r="Z5017">
        <v>0</v>
      </c>
      <c r="AA5017">
        <v>0</v>
      </c>
      <c r="AB5017">
        <v>0</v>
      </c>
      <c r="AC5017">
        <v>0</v>
      </c>
      <c r="AD5017">
        <v>0</v>
      </c>
      <c r="AE5017">
        <v>0</v>
      </c>
      <c r="AF5017">
        <v>0</v>
      </c>
    </row>
    <row r="5018" spans="1:32">
      <c r="A5018" t="s">
        <v>10621</v>
      </c>
      <c r="B5018" t="s">
        <v>19</v>
      </c>
      <c r="C5018">
        <v>0</v>
      </c>
      <c r="D5018">
        <v>0</v>
      </c>
      <c r="E5018">
        <v>0</v>
      </c>
      <c r="F5018">
        <v>0</v>
      </c>
      <c r="G5018">
        <v>0</v>
      </c>
      <c r="H5018">
        <v>0</v>
      </c>
      <c r="I5018">
        <v>0</v>
      </c>
      <c r="J5018">
        <v>0</v>
      </c>
      <c r="K5018">
        <v>0</v>
      </c>
      <c r="L5018">
        <v>0</v>
      </c>
      <c r="M5018">
        <v>0</v>
      </c>
      <c r="N5018">
        <v>0</v>
      </c>
      <c r="O5018">
        <v>0</v>
      </c>
      <c r="P5018">
        <v>0</v>
      </c>
      <c r="Q5018">
        <v>0</v>
      </c>
      <c r="R5018">
        <v>0</v>
      </c>
      <c r="S5018">
        <v>0</v>
      </c>
      <c r="T5018">
        <v>0</v>
      </c>
      <c r="U5018">
        <v>0</v>
      </c>
      <c r="V5018">
        <v>0</v>
      </c>
      <c r="W5018">
        <v>0</v>
      </c>
      <c r="X5018">
        <v>0</v>
      </c>
      <c r="Y5018">
        <v>0</v>
      </c>
      <c r="Z5018">
        <v>0</v>
      </c>
      <c r="AA5018">
        <v>0</v>
      </c>
      <c r="AB5018">
        <v>0</v>
      </c>
      <c r="AC5018">
        <v>0</v>
      </c>
      <c r="AD5018">
        <v>0</v>
      </c>
      <c r="AE5018">
        <v>0</v>
      </c>
      <c r="AF5018">
        <v>0</v>
      </c>
    </row>
    <row r="5019" spans="1:32">
      <c r="A5019" t="s">
        <v>10622</v>
      </c>
      <c r="B5019" t="s">
        <v>19</v>
      </c>
      <c r="C5019">
        <v>0</v>
      </c>
      <c r="D5019">
        <v>0</v>
      </c>
      <c r="E5019">
        <v>0</v>
      </c>
      <c r="F5019">
        <v>0</v>
      </c>
      <c r="G5019">
        <v>0</v>
      </c>
      <c r="H5019">
        <v>0</v>
      </c>
      <c r="I5019">
        <v>0</v>
      </c>
      <c r="J5019">
        <v>0</v>
      </c>
      <c r="K5019">
        <v>0</v>
      </c>
      <c r="L5019">
        <v>0</v>
      </c>
      <c r="M5019">
        <v>0</v>
      </c>
      <c r="N5019">
        <v>0</v>
      </c>
      <c r="O5019">
        <v>0</v>
      </c>
      <c r="P5019">
        <v>0</v>
      </c>
      <c r="Q5019">
        <v>0</v>
      </c>
      <c r="R5019">
        <v>0</v>
      </c>
      <c r="S5019">
        <v>0</v>
      </c>
      <c r="T5019">
        <v>0</v>
      </c>
      <c r="U5019">
        <v>0</v>
      </c>
      <c r="V5019">
        <v>0</v>
      </c>
      <c r="W5019">
        <v>0</v>
      </c>
      <c r="X5019">
        <v>0</v>
      </c>
      <c r="Y5019">
        <v>0</v>
      </c>
      <c r="Z5019">
        <v>0</v>
      </c>
      <c r="AA5019">
        <v>0</v>
      </c>
      <c r="AB5019">
        <v>0</v>
      </c>
      <c r="AC5019">
        <v>0</v>
      </c>
      <c r="AD5019">
        <v>0</v>
      </c>
      <c r="AE5019">
        <v>0</v>
      </c>
      <c r="AF5019">
        <v>0</v>
      </c>
    </row>
    <row r="5020" spans="1:32">
      <c r="A5020" t="s">
        <v>10623</v>
      </c>
      <c r="B5020" t="s">
        <v>19</v>
      </c>
      <c r="C5020">
        <v>0</v>
      </c>
      <c r="D5020">
        <v>0</v>
      </c>
      <c r="E5020">
        <v>0</v>
      </c>
      <c r="F5020">
        <v>0</v>
      </c>
      <c r="G5020">
        <v>0</v>
      </c>
      <c r="H5020">
        <v>0</v>
      </c>
      <c r="I5020">
        <v>0</v>
      </c>
      <c r="J5020">
        <v>0</v>
      </c>
      <c r="K5020">
        <v>0</v>
      </c>
      <c r="L5020">
        <v>0</v>
      </c>
      <c r="M5020">
        <v>0</v>
      </c>
      <c r="N5020">
        <v>0</v>
      </c>
      <c r="O5020">
        <v>0</v>
      </c>
      <c r="P5020">
        <v>0</v>
      </c>
      <c r="Q5020">
        <v>0</v>
      </c>
      <c r="R5020">
        <v>0</v>
      </c>
      <c r="S5020">
        <v>0</v>
      </c>
      <c r="T5020">
        <v>0</v>
      </c>
      <c r="U5020">
        <v>0</v>
      </c>
      <c r="V5020">
        <v>0</v>
      </c>
      <c r="W5020">
        <v>0</v>
      </c>
      <c r="X5020">
        <v>0</v>
      </c>
      <c r="Y5020">
        <v>0</v>
      </c>
      <c r="Z5020">
        <v>0</v>
      </c>
      <c r="AA5020">
        <v>0</v>
      </c>
      <c r="AB5020">
        <v>0</v>
      </c>
      <c r="AC5020">
        <v>0</v>
      </c>
      <c r="AD5020">
        <v>0</v>
      </c>
      <c r="AE5020">
        <v>0</v>
      </c>
      <c r="AF5020">
        <v>0</v>
      </c>
    </row>
    <row r="5021" spans="1:32">
      <c r="A5021" t="s">
        <v>10624</v>
      </c>
      <c r="B5021" t="s">
        <v>19</v>
      </c>
      <c r="C5021">
        <v>0</v>
      </c>
      <c r="D5021">
        <v>0</v>
      </c>
      <c r="E5021">
        <v>0</v>
      </c>
      <c r="F5021">
        <v>0</v>
      </c>
      <c r="G5021">
        <v>0</v>
      </c>
      <c r="H5021">
        <v>0</v>
      </c>
      <c r="I5021">
        <v>0</v>
      </c>
      <c r="J5021">
        <v>0</v>
      </c>
      <c r="K5021">
        <v>0</v>
      </c>
      <c r="L5021">
        <v>0</v>
      </c>
      <c r="M5021">
        <v>0</v>
      </c>
      <c r="N5021">
        <v>0</v>
      </c>
      <c r="O5021">
        <v>0</v>
      </c>
      <c r="P5021">
        <v>0</v>
      </c>
      <c r="Q5021">
        <v>0</v>
      </c>
      <c r="R5021">
        <v>0</v>
      </c>
      <c r="S5021">
        <v>0</v>
      </c>
      <c r="T5021">
        <v>0</v>
      </c>
      <c r="U5021">
        <v>0</v>
      </c>
      <c r="V5021">
        <v>0</v>
      </c>
      <c r="W5021">
        <v>0</v>
      </c>
      <c r="X5021">
        <v>0</v>
      </c>
      <c r="Y5021">
        <v>0</v>
      </c>
      <c r="Z5021">
        <v>0</v>
      </c>
      <c r="AA5021">
        <v>0</v>
      </c>
      <c r="AB5021">
        <v>0</v>
      </c>
      <c r="AC5021">
        <v>0</v>
      </c>
      <c r="AD5021">
        <v>0</v>
      </c>
      <c r="AE5021">
        <v>0</v>
      </c>
      <c r="AF5021">
        <v>0</v>
      </c>
    </row>
    <row r="5022" spans="1:32">
      <c r="A5022" t="s">
        <v>10625</v>
      </c>
      <c r="B5022" t="s">
        <v>19</v>
      </c>
      <c r="C5022">
        <v>0</v>
      </c>
      <c r="D5022">
        <v>0</v>
      </c>
      <c r="E5022">
        <v>0</v>
      </c>
      <c r="F5022">
        <v>0</v>
      </c>
      <c r="G5022">
        <v>0</v>
      </c>
      <c r="H5022">
        <v>0</v>
      </c>
      <c r="I5022">
        <v>0</v>
      </c>
      <c r="J5022">
        <v>0</v>
      </c>
      <c r="K5022">
        <v>0</v>
      </c>
      <c r="L5022">
        <v>0</v>
      </c>
      <c r="M5022">
        <v>0</v>
      </c>
      <c r="N5022">
        <v>0</v>
      </c>
      <c r="O5022">
        <v>0</v>
      </c>
      <c r="P5022">
        <v>0</v>
      </c>
      <c r="Q5022">
        <v>0</v>
      </c>
      <c r="R5022">
        <v>0</v>
      </c>
      <c r="S5022">
        <v>0</v>
      </c>
      <c r="T5022">
        <v>0</v>
      </c>
      <c r="U5022">
        <v>0</v>
      </c>
      <c r="V5022">
        <v>0</v>
      </c>
      <c r="W5022">
        <v>0</v>
      </c>
      <c r="X5022">
        <v>0</v>
      </c>
      <c r="Y5022">
        <v>0</v>
      </c>
      <c r="Z5022">
        <v>0</v>
      </c>
      <c r="AA5022">
        <v>0</v>
      </c>
      <c r="AB5022">
        <v>0</v>
      </c>
      <c r="AC5022">
        <v>0</v>
      </c>
      <c r="AD5022">
        <v>0</v>
      </c>
      <c r="AE5022">
        <v>0</v>
      </c>
      <c r="AF5022">
        <v>0</v>
      </c>
    </row>
    <row r="5023" spans="1:32">
      <c r="A5023" t="s">
        <v>10626</v>
      </c>
      <c r="B5023" t="s">
        <v>19</v>
      </c>
      <c r="C5023">
        <v>0</v>
      </c>
      <c r="D5023">
        <v>0</v>
      </c>
      <c r="E5023">
        <v>0</v>
      </c>
      <c r="F5023">
        <v>0</v>
      </c>
      <c r="G5023">
        <v>0</v>
      </c>
      <c r="H5023">
        <v>0</v>
      </c>
      <c r="I5023">
        <v>0</v>
      </c>
      <c r="J5023">
        <v>0</v>
      </c>
      <c r="K5023">
        <v>0</v>
      </c>
      <c r="L5023">
        <v>0</v>
      </c>
      <c r="M5023">
        <v>0</v>
      </c>
      <c r="N5023">
        <v>0</v>
      </c>
      <c r="O5023">
        <v>0</v>
      </c>
      <c r="P5023">
        <v>0</v>
      </c>
      <c r="Q5023">
        <v>0</v>
      </c>
      <c r="R5023">
        <v>0</v>
      </c>
      <c r="S5023">
        <v>0</v>
      </c>
      <c r="T5023">
        <v>0</v>
      </c>
      <c r="U5023">
        <v>0</v>
      </c>
      <c r="V5023">
        <v>0</v>
      </c>
      <c r="W5023">
        <v>0</v>
      </c>
      <c r="X5023">
        <v>0</v>
      </c>
      <c r="Y5023">
        <v>0</v>
      </c>
      <c r="Z5023">
        <v>0</v>
      </c>
      <c r="AA5023">
        <v>0</v>
      </c>
      <c r="AB5023">
        <v>0</v>
      </c>
      <c r="AC5023">
        <v>0</v>
      </c>
      <c r="AD5023">
        <v>0</v>
      </c>
      <c r="AE5023">
        <v>0</v>
      </c>
      <c r="AF5023">
        <v>0</v>
      </c>
    </row>
    <row r="5024" spans="1:32">
      <c r="A5024" t="s">
        <v>10627</v>
      </c>
      <c r="B5024" t="s">
        <v>19</v>
      </c>
      <c r="C5024">
        <v>0</v>
      </c>
      <c r="D5024">
        <v>0</v>
      </c>
      <c r="E5024">
        <v>0</v>
      </c>
      <c r="F5024">
        <v>0</v>
      </c>
      <c r="G5024">
        <v>0</v>
      </c>
      <c r="H5024">
        <v>0</v>
      </c>
      <c r="I5024">
        <v>0</v>
      </c>
      <c r="J5024">
        <v>0</v>
      </c>
      <c r="K5024">
        <v>0</v>
      </c>
      <c r="L5024">
        <v>0</v>
      </c>
      <c r="M5024">
        <v>0</v>
      </c>
      <c r="N5024">
        <v>0</v>
      </c>
      <c r="O5024">
        <v>0</v>
      </c>
      <c r="P5024">
        <v>0</v>
      </c>
      <c r="Q5024">
        <v>0</v>
      </c>
      <c r="R5024">
        <v>0</v>
      </c>
      <c r="S5024">
        <v>0</v>
      </c>
      <c r="T5024">
        <v>0</v>
      </c>
      <c r="U5024">
        <v>0</v>
      </c>
      <c r="V5024">
        <v>0</v>
      </c>
      <c r="W5024">
        <v>0</v>
      </c>
      <c r="X5024">
        <v>0</v>
      </c>
      <c r="Y5024">
        <v>0</v>
      </c>
      <c r="Z5024">
        <v>0</v>
      </c>
      <c r="AA5024">
        <v>0</v>
      </c>
      <c r="AB5024">
        <v>0</v>
      </c>
      <c r="AC5024">
        <v>0</v>
      </c>
      <c r="AD5024">
        <v>0</v>
      </c>
      <c r="AE5024">
        <v>0</v>
      </c>
      <c r="AF5024">
        <v>0</v>
      </c>
    </row>
    <row r="5025" spans="1:32">
      <c r="A5025" t="s">
        <v>10628</v>
      </c>
      <c r="B5025" t="s">
        <v>19</v>
      </c>
      <c r="C5025">
        <v>0</v>
      </c>
      <c r="D5025">
        <v>0</v>
      </c>
      <c r="E5025">
        <v>0</v>
      </c>
      <c r="F5025">
        <v>0</v>
      </c>
      <c r="G5025">
        <v>0</v>
      </c>
      <c r="H5025">
        <v>0</v>
      </c>
      <c r="I5025">
        <v>0</v>
      </c>
      <c r="J5025">
        <v>0</v>
      </c>
      <c r="K5025">
        <v>0</v>
      </c>
      <c r="L5025">
        <v>0</v>
      </c>
      <c r="M5025">
        <v>0</v>
      </c>
      <c r="N5025">
        <v>0</v>
      </c>
      <c r="O5025">
        <v>0</v>
      </c>
      <c r="P5025">
        <v>0</v>
      </c>
      <c r="Q5025">
        <v>0</v>
      </c>
      <c r="R5025">
        <v>0</v>
      </c>
      <c r="S5025">
        <v>0</v>
      </c>
      <c r="T5025">
        <v>0</v>
      </c>
      <c r="U5025">
        <v>0</v>
      </c>
      <c r="V5025">
        <v>0</v>
      </c>
      <c r="W5025">
        <v>0</v>
      </c>
      <c r="X5025">
        <v>0</v>
      </c>
      <c r="Y5025">
        <v>0</v>
      </c>
      <c r="Z5025">
        <v>0</v>
      </c>
      <c r="AA5025">
        <v>0</v>
      </c>
      <c r="AB5025">
        <v>0</v>
      </c>
      <c r="AC5025">
        <v>0</v>
      </c>
      <c r="AD5025">
        <v>0</v>
      </c>
      <c r="AE5025">
        <v>0</v>
      </c>
      <c r="AF5025">
        <v>0</v>
      </c>
    </row>
    <row r="5026" spans="1:32">
      <c r="A5026" t="s">
        <v>10629</v>
      </c>
      <c r="B5026" t="s">
        <v>19</v>
      </c>
      <c r="C5026">
        <v>0</v>
      </c>
      <c r="D5026">
        <v>0</v>
      </c>
      <c r="E5026">
        <v>0</v>
      </c>
      <c r="F5026">
        <v>0</v>
      </c>
      <c r="G5026">
        <v>0</v>
      </c>
      <c r="H5026">
        <v>0</v>
      </c>
      <c r="I5026">
        <v>0</v>
      </c>
      <c r="J5026">
        <v>0</v>
      </c>
      <c r="K5026">
        <v>0</v>
      </c>
      <c r="L5026">
        <v>0</v>
      </c>
      <c r="M5026">
        <v>0</v>
      </c>
      <c r="N5026">
        <v>0</v>
      </c>
      <c r="O5026">
        <v>0</v>
      </c>
      <c r="P5026">
        <v>0</v>
      </c>
      <c r="Q5026">
        <v>0</v>
      </c>
      <c r="R5026">
        <v>0</v>
      </c>
      <c r="S5026">
        <v>0</v>
      </c>
      <c r="T5026">
        <v>0</v>
      </c>
      <c r="U5026">
        <v>0</v>
      </c>
      <c r="V5026">
        <v>0</v>
      </c>
      <c r="W5026">
        <v>0</v>
      </c>
      <c r="X5026">
        <v>0</v>
      </c>
      <c r="Y5026">
        <v>0</v>
      </c>
      <c r="Z5026">
        <v>0</v>
      </c>
      <c r="AA5026">
        <v>0</v>
      </c>
      <c r="AB5026">
        <v>0</v>
      </c>
      <c r="AC5026">
        <v>0</v>
      </c>
      <c r="AD5026">
        <v>0</v>
      </c>
      <c r="AE5026">
        <v>0</v>
      </c>
      <c r="AF5026">
        <v>0</v>
      </c>
    </row>
    <row r="5027" spans="1:32">
      <c r="A5027" t="s">
        <v>10630</v>
      </c>
      <c r="B5027" t="s">
        <v>19</v>
      </c>
      <c r="C5027">
        <v>0</v>
      </c>
      <c r="D5027">
        <v>0</v>
      </c>
      <c r="E5027">
        <v>0</v>
      </c>
      <c r="F5027">
        <v>0</v>
      </c>
      <c r="G5027">
        <v>0</v>
      </c>
      <c r="H5027">
        <v>0</v>
      </c>
      <c r="I5027">
        <v>0</v>
      </c>
      <c r="J5027">
        <v>0</v>
      </c>
      <c r="K5027">
        <v>0</v>
      </c>
      <c r="L5027">
        <v>0</v>
      </c>
      <c r="M5027">
        <v>0</v>
      </c>
      <c r="N5027">
        <v>0</v>
      </c>
      <c r="O5027">
        <v>0</v>
      </c>
      <c r="P5027">
        <v>0</v>
      </c>
      <c r="Q5027">
        <v>0</v>
      </c>
      <c r="R5027">
        <v>0</v>
      </c>
      <c r="S5027">
        <v>0</v>
      </c>
      <c r="T5027">
        <v>0</v>
      </c>
      <c r="U5027">
        <v>0</v>
      </c>
      <c r="V5027">
        <v>0</v>
      </c>
      <c r="W5027">
        <v>0</v>
      </c>
      <c r="X5027">
        <v>0</v>
      </c>
      <c r="Y5027">
        <v>0</v>
      </c>
      <c r="Z5027">
        <v>0</v>
      </c>
      <c r="AA5027">
        <v>0</v>
      </c>
      <c r="AB5027">
        <v>0</v>
      </c>
      <c r="AC5027">
        <v>0</v>
      </c>
      <c r="AD5027">
        <v>0</v>
      </c>
      <c r="AE5027">
        <v>0</v>
      </c>
      <c r="AF5027">
        <v>0</v>
      </c>
    </row>
    <row r="5028" spans="1:32">
      <c r="A5028" t="s">
        <v>10631</v>
      </c>
      <c r="B5028" t="s">
        <v>19</v>
      </c>
      <c r="C5028">
        <v>0</v>
      </c>
      <c r="D5028">
        <v>0</v>
      </c>
      <c r="E5028">
        <v>0</v>
      </c>
      <c r="F5028">
        <v>0</v>
      </c>
      <c r="G5028">
        <v>0</v>
      </c>
      <c r="H5028">
        <v>0</v>
      </c>
      <c r="I5028">
        <v>0</v>
      </c>
      <c r="J5028">
        <v>0</v>
      </c>
      <c r="K5028">
        <v>0</v>
      </c>
      <c r="L5028">
        <v>0</v>
      </c>
      <c r="M5028">
        <v>0</v>
      </c>
      <c r="N5028">
        <v>0</v>
      </c>
      <c r="O5028">
        <v>0</v>
      </c>
      <c r="P5028">
        <v>0</v>
      </c>
      <c r="Q5028">
        <v>0</v>
      </c>
      <c r="R5028">
        <v>0</v>
      </c>
      <c r="S5028">
        <v>0</v>
      </c>
      <c r="T5028">
        <v>0</v>
      </c>
      <c r="U5028">
        <v>0</v>
      </c>
      <c r="V5028">
        <v>0</v>
      </c>
      <c r="W5028">
        <v>0</v>
      </c>
      <c r="X5028">
        <v>0</v>
      </c>
      <c r="Y5028">
        <v>0</v>
      </c>
      <c r="Z5028">
        <v>0</v>
      </c>
      <c r="AA5028">
        <v>0</v>
      </c>
      <c r="AB5028">
        <v>0</v>
      </c>
      <c r="AC5028">
        <v>0</v>
      </c>
      <c r="AD5028">
        <v>0</v>
      </c>
      <c r="AE5028">
        <v>0</v>
      </c>
      <c r="AF5028">
        <v>0</v>
      </c>
    </row>
    <row r="5029" spans="1:32">
      <c r="A5029" t="s">
        <v>10632</v>
      </c>
      <c r="B5029" t="s">
        <v>19</v>
      </c>
      <c r="C5029">
        <v>0</v>
      </c>
      <c r="D5029">
        <v>0</v>
      </c>
      <c r="E5029">
        <v>0</v>
      </c>
      <c r="F5029">
        <v>0</v>
      </c>
      <c r="G5029">
        <v>0</v>
      </c>
      <c r="H5029">
        <v>0</v>
      </c>
      <c r="I5029">
        <v>0</v>
      </c>
      <c r="J5029">
        <v>0</v>
      </c>
      <c r="K5029">
        <v>0</v>
      </c>
      <c r="L5029">
        <v>0</v>
      </c>
      <c r="M5029">
        <v>0</v>
      </c>
      <c r="N5029">
        <v>0</v>
      </c>
      <c r="O5029">
        <v>0</v>
      </c>
      <c r="P5029">
        <v>0</v>
      </c>
      <c r="Q5029">
        <v>0</v>
      </c>
      <c r="R5029">
        <v>0</v>
      </c>
      <c r="S5029">
        <v>0</v>
      </c>
      <c r="T5029">
        <v>0</v>
      </c>
      <c r="U5029">
        <v>0</v>
      </c>
      <c r="V5029">
        <v>0</v>
      </c>
      <c r="W5029">
        <v>0</v>
      </c>
      <c r="X5029">
        <v>0</v>
      </c>
      <c r="Y5029">
        <v>0</v>
      </c>
      <c r="Z5029">
        <v>0</v>
      </c>
      <c r="AA5029">
        <v>0</v>
      </c>
      <c r="AB5029">
        <v>0</v>
      </c>
      <c r="AC5029">
        <v>0</v>
      </c>
      <c r="AD5029">
        <v>0</v>
      </c>
      <c r="AE5029">
        <v>0</v>
      </c>
      <c r="AF5029">
        <v>0</v>
      </c>
    </row>
    <row r="5030" spans="1:32">
      <c r="A5030" t="s">
        <v>10633</v>
      </c>
      <c r="B5030" t="s">
        <v>19</v>
      </c>
      <c r="C5030">
        <v>0</v>
      </c>
      <c r="D5030">
        <v>0</v>
      </c>
      <c r="E5030">
        <v>0</v>
      </c>
      <c r="F5030">
        <v>0</v>
      </c>
      <c r="G5030">
        <v>0</v>
      </c>
      <c r="H5030">
        <v>0</v>
      </c>
      <c r="I5030">
        <v>0</v>
      </c>
      <c r="J5030">
        <v>0</v>
      </c>
      <c r="K5030">
        <v>0</v>
      </c>
      <c r="L5030">
        <v>0</v>
      </c>
      <c r="M5030">
        <v>0</v>
      </c>
      <c r="N5030">
        <v>0</v>
      </c>
      <c r="O5030">
        <v>0</v>
      </c>
      <c r="P5030">
        <v>0</v>
      </c>
      <c r="Q5030">
        <v>0</v>
      </c>
      <c r="R5030">
        <v>0</v>
      </c>
      <c r="S5030">
        <v>0</v>
      </c>
      <c r="T5030">
        <v>0</v>
      </c>
      <c r="U5030">
        <v>0</v>
      </c>
      <c r="V5030">
        <v>0</v>
      </c>
      <c r="W5030">
        <v>0</v>
      </c>
      <c r="X5030">
        <v>0</v>
      </c>
      <c r="Y5030">
        <v>0</v>
      </c>
      <c r="Z5030">
        <v>0</v>
      </c>
      <c r="AA5030">
        <v>0</v>
      </c>
      <c r="AB5030">
        <v>0</v>
      </c>
      <c r="AC5030">
        <v>0</v>
      </c>
      <c r="AD5030">
        <v>0</v>
      </c>
      <c r="AE5030">
        <v>0</v>
      </c>
      <c r="AF5030">
        <v>0</v>
      </c>
    </row>
    <row r="5031" spans="1:32">
      <c r="A5031" t="s">
        <v>10634</v>
      </c>
      <c r="B5031" t="s">
        <v>19</v>
      </c>
      <c r="C5031">
        <v>0</v>
      </c>
      <c r="D5031">
        <v>0</v>
      </c>
      <c r="E5031">
        <v>0</v>
      </c>
      <c r="F5031">
        <v>0</v>
      </c>
      <c r="G5031">
        <v>0</v>
      </c>
      <c r="H5031">
        <v>0</v>
      </c>
      <c r="I5031">
        <v>0</v>
      </c>
      <c r="J5031">
        <v>0</v>
      </c>
      <c r="K5031">
        <v>0</v>
      </c>
      <c r="L5031">
        <v>0</v>
      </c>
      <c r="M5031">
        <v>0</v>
      </c>
      <c r="N5031">
        <v>0</v>
      </c>
      <c r="O5031">
        <v>0</v>
      </c>
      <c r="P5031">
        <v>0</v>
      </c>
      <c r="Q5031">
        <v>0</v>
      </c>
      <c r="R5031">
        <v>0</v>
      </c>
      <c r="S5031">
        <v>0</v>
      </c>
      <c r="T5031">
        <v>0</v>
      </c>
      <c r="U5031">
        <v>0</v>
      </c>
      <c r="V5031">
        <v>0</v>
      </c>
      <c r="W5031">
        <v>0</v>
      </c>
      <c r="X5031">
        <v>0</v>
      </c>
      <c r="Y5031">
        <v>0</v>
      </c>
      <c r="Z5031">
        <v>0</v>
      </c>
      <c r="AA5031">
        <v>0</v>
      </c>
      <c r="AB5031">
        <v>0</v>
      </c>
      <c r="AC5031">
        <v>0</v>
      </c>
      <c r="AD5031">
        <v>0</v>
      </c>
      <c r="AE5031">
        <v>0</v>
      </c>
      <c r="AF5031">
        <v>0</v>
      </c>
    </row>
    <row r="5032" spans="1:32">
      <c r="A5032" t="s">
        <v>10635</v>
      </c>
      <c r="B5032" t="s">
        <v>19</v>
      </c>
      <c r="C5032">
        <v>0</v>
      </c>
      <c r="D5032">
        <v>0</v>
      </c>
      <c r="E5032">
        <v>0</v>
      </c>
      <c r="F5032">
        <v>0</v>
      </c>
      <c r="G5032">
        <v>0</v>
      </c>
      <c r="H5032">
        <v>0</v>
      </c>
      <c r="I5032">
        <v>0</v>
      </c>
      <c r="J5032">
        <v>0</v>
      </c>
      <c r="K5032">
        <v>0</v>
      </c>
      <c r="L5032">
        <v>0</v>
      </c>
      <c r="M5032">
        <v>0</v>
      </c>
      <c r="N5032">
        <v>0</v>
      </c>
      <c r="O5032">
        <v>0</v>
      </c>
      <c r="P5032">
        <v>0</v>
      </c>
      <c r="Q5032">
        <v>0</v>
      </c>
      <c r="R5032">
        <v>0</v>
      </c>
      <c r="S5032">
        <v>0</v>
      </c>
      <c r="T5032">
        <v>0</v>
      </c>
      <c r="U5032">
        <v>0</v>
      </c>
      <c r="V5032">
        <v>0</v>
      </c>
      <c r="W5032">
        <v>0</v>
      </c>
      <c r="X5032">
        <v>0</v>
      </c>
      <c r="Y5032">
        <v>0</v>
      </c>
      <c r="Z5032">
        <v>0</v>
      </c>
      <c r="AA5032">
        <v>0</v>
      </c>
      <c r="AB5032">
        <v>0</v>
      </c>
      <c r="AC5032">
        <v>0</v>
      </c>
      <c r="AD5032">
        <v>0</v>
      </c>
      <c r="AE5032">
        <v>0</v>
      </c>
      <c r="AF5032">
        <v>0</v>
      </c>
    </row>
    <row r="5033" spans="1:32">
      <c r="A5033" t="s">
        <v>10636</v>
      </c>
      <c r="B5033" t="s">
        <v>19</v>
      </c>
      <c r="C5033">
        <v>0</v>
      </c>
      <c r="D5033">
        <v>0</v>
      </c>
      <c r="E5033">
        <v>0</v>
      </c>
      <c r="F5033">
        <v>0</v>
      </c>
      <c r="G5033">
        <v>0</v>
      </c>
      <c r="H5033">
        <v>0</v>
      </c>
      <c r="I5033">
        <v>0</v>
      </c>
      <c r="J5033">
        <v>0</v>
      </c>
      <c r="K5033">
        <v>0</v>
      </c>
      <c r="L5033">
        <v>0</v>
      </c>
      <c r="M5033">
        <v>0</v>
      </c>
      <c r="N5033">
        <v>0</v>
      </c>
      <c r="O5033">
        <v>0</v>
      </c>
      <c r="P5033">
        <v>0</v>
      </c>
      <c r="Q5033">
        <v>0</v>
      </c>
      <c r="R5033">
        <v>0</v>
      </c>
      <c r="S5033">
        <v>0</v>
      </c>
      <c r="T5033">
        <v>0</v>
      </c>
      <c r="U5033">
        <v>0</v>
      </c>
      <c r="V5033">
        <v>0</v>
      </c>
      <c r="W5033">
        <v>0</v>
      </c>
      <c r="X5033">
        <v>0</v>
      </c>
      <c r="Y5033">
        <v>0</v>
      </c>
      <c r="Z5033">
        <v>0</v>
      </c>
      <c r="AA5033">
        <v>0</v>
      </c>
      <c r="AB5033">
        <v>0</v>
      </c>
      <c r="AC5033">
        <v>0</v>
      </c>
      <c r="AD5033">
        <v>0</v>
      </c>
      <c r="AE5033">
        <v>0</v>
      </c>
      <c r="AF5033">
        <v>0</v>
      </c>
    </row>
    <row r="5034" spans="1:32">
      <c r="A5034" t="s">
        <v>10637</v>
      </c>
      <c r="B5034" t="s">
        <v>19</v>
      </c>
      <c r="C5034">
        <v>0</v>
      </c>
      <c r="D5034">
        <v>0</v>
      </c>
      <c r="E5034">
        <v>0</v>
      </c>
      <c r="F5034">
        <v>0</v>
      </c>
      <c r="G5034">
        <v>0</v>
      </c>
      <c r="H5034">
        <v>0</v>
      </c>
      <c r="I5034">
        <v>0</v>
      </c>
      <c r="J5034">
        <v>0</v>
      </c>
      <c r="K5034">
        <v>0</v>
      </c>
      <c r="L5034">
        <v>0</v>
      </c>
      <c r="M5034">
        <v>0</v>
      </c>
      <c r="N5034">
        <v>0</v>
      </c>
      <c r="O5034">
        <v>0</v>
      </c>
      <c r="P5034">
        <v>0</v>
      </c>
      <c r="Q5034">
        <v>0</v>
      </c>
      <c r="R5034">
        <v>0</v>
      </c>
      <c r="S5034">
        <v>0</v>
      </c>
      <c r="T5034">
        <v>0</v>
      </c>
      <c r="U5034">
        <v>0</v>
      </c>
      <c r="V5034">
        <v>0</v>
      </c>
      <c r="W5034">
        <v>0</v>
      </c>
      <c r="X5034">
        <v>0</v>
      </c>
      <c r="Y5034">
        <v>0</v>
      </c>
      <c r="Z5034">
        <v>0</v>
      </c>
      <c r="AA5034">
        <v>0</v>
      </c>
      <c r="AB5034">
        <v>0</v>
      </c>
      <c r="AC5034">
        <v>0</v>
      </c>
      <c r="AD5034">
        <v>0</v>
      </c>
      <c r="AE5034">
        <v>0</v>
      </c>
      <c r="AF5034">
        <v>0</v>
      </c>
    </row>
    <row r="5035" spans="1:32">
      <c r="A5035" t="s">
        <v>10638</v>
      </c>
      <c r="B5035" t="s">
        <v>19</v>
      </c>
      <c r="C5035">
        <v>0</v>
      </c>
      <c r="D5035">
        <v>0</v>
      </c>
      <c r="E5035">
        <v>0</v>
      </c>
      <c r="F5035">
        <v>0</v>
      </c>
      <c r="G5035">
        <v>0</v>
      </c>
      <c r="H5035">
        <v>0</v>
      </c>
      <c r="I5035">
        <v>0</v>
      </c>
      <c r="J5035">
        <v>0</v>
      </c>
      <c r="K5035">
        <v>0</v>
      </c>
      <c r="L5035">
        <v>0</v>
      </c>
      <c r="M5035">
        <v>0</v>
      </c>
      <c r="N5035">
        <v>0</v>
      </c>
      <c r="O5035">
        <v>0</v>
      </c>
      <c r="P5035">
        <v>0</v>
      </c>
      <c r="Q5035">
        <v>0</v>
      </c>
      <c r="R5035">
        <v>0</v>
      </c>
      <c r="S5035">
        <v>0</v>
      </c>
      <c r="T5035">
        <v>0</v>
      </c>
      <c r="U5035">
        <v>0</v>
      </c>
      <c r="V5035">
        <v>0</v>
      </c>
      <c r="W5035">
        <v>0</v>
      </c>
      <c r="X5035">
        <v>0</v>
      </c>
      <c r="Y5035">
        <v>0</v>
      </c>
      <c r="Z5035">
        <v>0</v>
      </c>
      <c r="AA5035">
        <v>0</v>
      </c>
      <c r="AB5035">
        <v>0</v>
      </c>
      <c r="AC5035">
        <v>0</v>
      </c>
      <c r="AD5035">
        <v>0</v>
      </c>
      <c r="AE5035">
        <v>0</v>
      </c>
      <c r="AF5035">
        <v>0</v>
      </c>
    </row>
    <row r="5036" spans="1:32">
      <c r="A5036" t="s">
        <v>10639</v>
      </c>
      <c r="B5036" t="s">
        <v>19</v>
      </c>
      <c r="C5036">
        <v>0</v>
      </c>
      <c r="D5036">
        <v>0</v>
      </c>
      <c r="E5036">
        <v>0</v>
      </c>
      <c r="F5036">
        <v>0</v>
      </c>
      <c r="G5036">
        <v>0</v>
      </c>
      <c r="H5036">
        <v>0</v>
      </c>
      <c r="I5036">
        <v>0</v>
      </c>
      <c r="J5036">
        <v>0</v>
      </c>
      <c r="K5036">
        <v>0</v>
      </c>
      <c r="L5036">
        <v>0</v>
      </c>
      <c r="M5036">
        <v>0</v>
      </c>
      <c r="N5036">
        <v>0</v>
      </c>
      <c r="O5036">
        <v>0</v>
      </c>
      <c r="P5036">
        <v>0</v>
      </c>
      <c r="Q5036">
        <v>0</v>
      </c>
      <c r="R5036">
        <v>0</v>
      </c>
      <c r="S5036">
        <v>0</v>
      </c>
      <c r="T5036">
        <v>0</v>
      </c>
      <c r="U5036">
        <v>0</v>
      </c>
      <c r="V5036">
        <v>0</v>
      </c>
      <c r="W5036">
        <v>0</v>
      </c>
      <c r="X5036">
        <v>0</v>
      </c>
      <c r="Y5036">
        <v>0</v>
      </c>
      <c r="Z5036">
        <v>0</v>
      </c>
      <c r="AA5036">
        <v>0</v>
      </c>
      <c r="AB5036">
        <v>0</v>
      </c>
      <c r="AC5036">
        <v>0</v>
      </c>
      <c r="AD5036">
        <v>0</v>
      </c>
      <c r="AE5036">
        <v>0</v>
      </c>
      <c r="AF5036">
        <v>0</v>
      </c>
    </row>
    <row r="5037" spans="1:32">
      <c r="A5037" t="s">
        <v>10640</v>
      </c>
      <c r="B5037" t="s">
        <v>19</v>
      </c>
      <c r="C5037">
        <v>0</v>
      </c>
      <c r="D5037">
        <v>0</v>
      </c>
      <c r="E5037">
        <v>0</v>
      </c>
      <c r="F5037">
        <v>0</v>
      </c>
      <c r="G5037">
        <v>0</v>
      </c>
      <c r="H5037">
        <v>0</v>
      </c>
      <c r="I5037">
        <v>0</v>
      </c>
      <c r="J5037">
        <v>0</v>
      </c>
      <c r="K5037">
        <v>0</v>
      </c>
      <c r="L5037">
        <v>0</v>
      </c>
      <c r="M5037">
        <v>0</v>
      </c>
      <c r="N5037">
        <v>0</v>
      </c>
      <c r="O5037">
        <v>0</v>
      </c>
      <c r="P5037">
        <v>0</v>
      </c>
      <c r="Q5037">
        <v>0</v>
      </c>
      <c r="R5037">
        <v>0</v>
      </c>
      <c r="S5037">
        <v>0</v>
      </c>
      <c r="T5037">
        <v>0</v>
      </c>
      <c r="U5037">
        <v>0</v>
      </c>
      <c r="V5037">
        <v>0</v>
      </c>
      <c r="W5037">
        <v>0</v>
      </c>
      <c r="X5037">
        <v>0</v>
      </c>
      <c r="Y5037">
        <v>0</v>
      </c>
      <c r="Z5037">
        <v>0</v>
      </c>
      <c r="AA5037">
        <v>0</v>
      </c>
      <c r="AB5037">
        <v>0</v>
      </c>
      <c r="AC5037">
        <v>0</v>
      </c>
      <c r="AD5037">
        <v>0</v>
      </c>
      <c r="AE5037">
        <v>0</v>
      </c>
      <c r="AF5037">
        <v>0</v>
      </c>
    </row>
    <row r="5038" spans="1:32">
      <c r="A5038" t="s">
        <v>10641</v>
      </c>
      <c r="B5038" t="s">
        <v>19</v>
      </c>
      <c r="C5038">
        <v>0</v>
      </c>
      <c r="D5038">
        <v>0</v>
      </c>
      <c r="E5038">
        <v>0</v>
      </c>
      <c r="F5038">
        <v>0</v>
      </c>
      <c r="G5038">
        <v>0</v>
      </c>
      <c r="H5038">
        <v>0</v>
      </c>
      <c r="I5038">
        <v>0</v>
      </c>
      <c r="J5038">
        <v>0</v>
      </c>
      <c r="K5038">
        <v>0</v>
      </c>
      <c r="L5038">
        <v>0</v>
      </c>
      <c r="M5038">
        <v>0</v>
      </c>
      <c r="N5038">
        <v>0</v>
      </c>
      <c r="O5038">
        <v>0</v>
      </c>
      <c r="P5038">
        <v>0</v>
      </c>
      <c r="Q5038">
        <v>0</v>
      </c>
      <c r="R5038">
        <v>0</v>
      </c>
      <c r="S5038">
        <v>0</v>
      </c>
      <c r="T5038">
        <v>0</v>
      </c>
      <c r="U5038">
        <v>0</v>
      </c>
      <c r="V5038">
        <v>0</v>
      </c>
      <c r="W5038">
        <v>0</v>
      </c>
      <c r="X5038">
        <v>0</v>
      </c>
      <c r="Y5038">
        <v>0</v>
      </c>
      <c r="Z5038">
        <v>0</v>
      </c>
      <c r="AA5038">
        <v>0</v>
      </c>
      <c r="AB5038">
        <v>0</v>
      </c>
      <c r="AC5038">
        <v>0</v>
      </c>
      <c r="AD5038">
        <v>0</v>
      </c>
      <c r="AE5038">
        <v>0</v>
      </c>
      <c r="AF5038">
        <v>0</v>
      </c>
    </row>
    <row r="5039" spans="1:32">
      <c r="A5039" t="s">
        <v>10642</v>
      </c>
      <c r="B5039" t="s">
        <v>19</v>
      </c>
      <c r="C5039">
        <v>0</v>
      </c>
      <c r="D5039">
        <v>0</v>
      </c>
      <c r="E5039">
        <v>0</v>
      </c>
      <c r="F5039">
        <v>0</v>
      </c>
      <c r="G5039">
        <v>0</v>
      </c>
      <c r="H5039">
        <v>0</v>
      </c>
      <c r="I5039">
        <v>0</v>
      </c>
      <c r="J5039">
        <v>0</v>
      </c>
      <c r="K5039">
        <v>0</v>
      </c>
      <c r="L5039">
        <v>0</v>
      </c>
      <c r="M5039">
        <v>0</v>
      </c>
      <c r="N5039">
        <v>0</v>
      </c>
      <c r="O5039">
        <v>0</v>
      </c>
      <c r="P5039">
        <v>0</v>
      </c>
      <c r="Q5039">
        <v>0</v>
      </c>
      <c r="R5039">
        <v>0</v>
      </c>
      <c r="S5039">
        <v>0</v>
      </c>
      <c r="T5039">
        <v>0</v>
      </c>
      <c r="U5039">
        <v>0</v>
      </c>
      <c r="V5039">
        <v>0</v>
      </c>
      <c r="W5039">
        <v>0</v>
      </c>
      <c r="X5039">
        <v>0</v>
      </c>
      <c r="Y5039">
        <v>0</v>
      </c>
      <c r="Z5039">
        <v>0</v>
      </c>
      <c r="AA5039">
        <v>0</v>
      </c>
      <c r="AB5039">
        <v>0</v>
      </c>
      <c r="AC5039">
        <v>0</v>
      </c>
      <c r="AD5039">
        <v>0</v>
      </c>
      <c r="AE5039">
        <v>0</v>
      </c>
      <c r="AF5039">
        <v>0</v>
      </c>
    </row>
    <row r="5040" spans="1:32">
      <c r="A5040" t="s">
        <v>10643</v>
      </c>
      <c r="B5040" t="s">
        <v>19</v>
      </c>
      <c r="C5040">
        <v>0</v>
      </c>
      <c r="D5040">
        <v>0</v>
      </c>
      <c r="E5040">
        <v>0</v>
      </c>
      <c r="F5040">
        <v>0</v>
      </c>
      <c r="G5040">
        <v>0</v>
      </c>
      <c r="H5040">
        <v>0</v>
      </c>
      <c r="I5040">
        <v>0</v>
      </c>
      <c r="J5040">
        <v>0</v>
      </c>
      <c r="K5040">
        <v>0</v>
      </c>
      <c r="L5040">
        <v>0</v>
      </c>
      <c r="M5040">
        <v>0</v>
      </c>
      <c r="N5040">
        <v>0</v>
      </c>
      <c r="O5040">
        <v>0</v>
      </c>
      <c r="P5040">
        <v>0</v>
      </c>
      <c r="Q5040">
        <v>0</v>
      </c>
      <c r="R5040">
        <v>0</v>
      </c>
      <c r="S5040">
        <v>0</v>
      </c>
      <c r="T5040">
        <v>0</v>
      </c>
      <c r="U5040">
        <v>0</v>
      </c>
      <c r="V5040">
        <v>0</v>
      </c>
      <c r="W5040">
        <v>0</v>
      </c>
      <c r="X5040">
        <v>0</v>
      </c>
      <c r="Y5040">
        <v>0</v>
      </c>
      <c r="Z5040">
        <v>0</v>
      </c>
      <c r="AA5040">
        <v>0</v>
      </c>
      <c r="AB5040">
        <v>0</v>
      </c>
      <c r="AC5040">
        <v>0</v>
      </c>
      <c r="AD5040">
        <v>0</v>
      </c>
      <c r="AE5040">
        <v>0</v>
      </c>
      <c r="AF5040">
        <v>0</v>
      </c>
    </row>
    <row r="5041" spans="1:32">
      <c r="A5041" t="s">
        <v>10644</v>
      </c>
      <c r="B5041" t="s">
        <v>19</v>
      </c>
      <c r="C5041">
        <v>0</v>
      </c>
      <c r="D5041">
        <v>0</v>
      </c>
      <c r="E5041">
        <v>0</v>
      </c>
      <c r="F5041">
        <v>0</v>
      </c>
      <c r="G5041">
        <v>0</v>
      </c>
      <c r="H5041">
        <v>0</v>
      </c>
      <c r="I5041">
        <v>0</v>
      </c>
      <c r="J5041">
        <v>0</v>
      </c>
      <c r="K5041">
        <v>0</v>
      </c>
      <c r="L5041">
        <v>0</v>
      </c>
      <c r="M5041">
        <v>0</v>
      </c>
      <c r="N5041">
        <v>0</v>
      </c>
      <c r="O5041">
        <v>0</v>
      </c>
      <c r="P5041">
        <v>0</v>
      </c>
      <c r="Q5041">
        <v>0</v>
      </c>
      <c r="R5041">
        <v>0</v>
      </c>
      <c r="S5041">
        <v>0</v>
      </c>
      <c r="T5041">
        <v>0</v>
      </c>
      <c r="U5041">
        <v>0</v>
      </c>
      <c r="V5041">
        <v>0</v>
      </c>
      <c r="W5041">
        <v>0</v>
      </c>
      <c r="X5041">
        <v>0</v>
      </c>
      <c r="Y5041">
        <v>0</v>
      </c>
      <c r="Z5041">
        <v>0</v>
      </c>
      <c r="AA5041">
        <v>0</v>
      </c>
      <c r="AB5041">
        <v>0</v>
      </c>
      <c r="AC5041">
        <v>0</v>
      </c>
      <c r="AD5041">
        <v>0</v>
      </c>
      <c r="AE5041">
        <v>0</v>
      </c>
      <c r="AF5041">
        <v>0</v>
      </c>
    </row>
    <row r="5042" spans="1:32">
      <c r="A5042" t="s">
        <v>10645</v>
      </c>
      <c r="B5042" t="s">
        <v>19</v>
      </c>
      <c r="C5042">
        <v>0</v>
      </c>
      <c r="D5042">
        <v>0</v>
      </c>
      <c r="E5042">
        <v>0</v>
      </c>
      <c r="F5042">
        <v>0</v>
      </c>
      <c r="G5042">
        <v>0</v>
      </c>
      <c r="H5042">
        <v>0</v>
      </c>
      <c r="I5042">
        <v>0</v>
      </c>
      <c r="J5042">
        <v>0</v>
      </c>
      <c r="K5042">
        <v>0</v>
      </c>
      <c r="L5042">
        <v>0</v>
      </c>
      <c r="M5042">
        <v>0</v>
      </c>
      <c r="N5042">
        <v>0</v>
      </c>
      <c r="O5042">
        <v>0</v>
      </c>
      <c r="P5042">
        <v>0</v>
      </c>
      <c r="Q5042">
        <v>0</v>
      </c>
      <c r="R5042">
        <v>0</v>
      </c>
      <c r="S5042">
        <v>0</v>
      </c>
      <c r="T5042">
        <v>0</v>
      </c>
      <c r="U5042">
        <v>0</v>
      </c>
      <c r="V5042">
        <v>0</v>
      </c>
      <c r="W5042">
        <v>0</v>
      </c>
      <c r="X5042">
        <v>0</v>
      </c>
      <c r="Y5042">
        <v>0</v>
      </c>
      <c r="Z5042">
        <v>0</v>
      </c>
      <c r="AA5042">
        <v>0</v>
      </c>
      <c r="AB5042">
        <v>0</v>
      </c>
      <c r="AC5042">
        <v>0</v>
      </c>
      <c r="AD5042">
        <v>0</v>
      </c>
      <c r="AE5042">
        <v>0</v>
      </c>
      <c r="AF5042">
        <v>0</v>
      </c>
    </row>
    <row r="5043" spans="1:32">
      <c r="A5043" t="s">
        <v>10646</v>
      </c>
      <c r="B5043" t="s">
        <v>19</v>
      </c>
      <c r="C5043">
        <v>0</v>
      </c>
      <c r="D5043">
        <v>0</v>
      </c>
      <c r="E5043">
        <v>0</v>
      </c>
      <c r="F5043">
        <v>0</v>
      </c>
      <c r="G5043">
        <v>0</v>
      </c>
      <c r="H5043">
        <v>0</v>
      </c>
      <c r="I5043">
        <v>0</v>
      </c>
      <c r="J5043">
        <v>0</v>
      </c>
      <c r="K5043">
        <v>0</v>
      </c>
      <c r="L5043">
        <v>0</v>
      </c>
      <c r="M5043">
        <v>0</v>
      </c>
      <c r="N5043">
        <v>0</v>
      </c>
      <c r="O5043">
        <v>0</v>
      </c>
      <c r="P5043">
        <v>0</v>
      </c>
      <c r="Q5043">
        <v>0</v>
      </c>
      <c r="R5043">
        <v>0</v>
      </c>
      <c r="S5043">
        <v>0</v>
      </c>
      <c r="T5043">
        <v>0</v>
      </c>
      <c r="U5043">
        <v>0</v>
      </c>
      <c r="V5043">
        <v>0</v>
      </c>
      <c r="W5043">
        <v>0</v>
      </c>
      <c r="X5043">
        <v>0</v>
      </c>
      <c r="Y5043">
        <v>0</v>
      </c>
      <c r="Z5043">
        <v>0</v>
      </c>
      <c r="AA5043">
        <v>0</v>
      </c>
      <c r="AB5043">
        <v>0</v>
      </c>
      <c r="AC5043">
        <v>0</v>
      </c>
      <c r="AD5043">
        <v>0</v>
      </c>
      <c r="AE5043">
        <v>0</v>
      </c>
      <c r="AF5043">
        <v>0</v>
      </c>
    </row>
    <row r="5044" spans="1:32">
      <c r="A5044" t="s">
        <v>10647</v>
      </c>
      <c r="B5044" t="s">
        <v>19</v>
      </c>
      <c r="C5044">
        <v>0</v>
      </c>
      <c r="D5044">
        <v>0</v>
      </c>
      <c r="E5044">
        <v>0</v>
      </c>
      <c r="F5044">
        <v>0</v>
      </c>
      <c r="G5044">
        <v>0</v>
      </c>
      <c r="H5044">
        <v>0</v>
      </c>
      <c r="I5044">
        <v>0</v>
      </c>
      <c r="J5044">
        <v>0</v>
      </c>
      <c r="K5044">
        <v>0</v>
      </c>
      <c r="L5044">
        <v>0</v>
      </c>
      <c r="M5044">
        <v>0</v>
      </c>
      <c r="N5044">
        <v>0</v>
      </c>
      <c r="O5044">
        <v>0</v>
      </c>
      <c r="P5044">
        <v>0</v>
      </c>
      <c r="Q5044">
        <v>0</v>
      </c>
      <c r="R5044">
        <v>0</v>
      </c>
      <c r="S5044">
        <v>0</v>
      </c>
      <c r="T5044">
        <v>0</v>
      </c>
      <c r="U5044">
        <v>0</v>
      </c>
      <c r="V5044">
        <v>0</v>
      </c>
      <c r="W5044">
        <v>0</v>
      </c>
      <c r="X5044">
        <v>0</v>
      </c>
      <c r="Y5044">
        <v>0</v>
      </c>
      <c r="Z5044">
        <v>0</v>
      </c>
      <c r="AA5044">
        <v>0</v>
      </c>
      <c r="AB5044">
        <v>0</v>
      </c>
      <c r="AC5044">
        <v>0</v>
      </c>
      <c r="AD5044">
        <v>0</v>
      </c>
      <c r="AE5044">
        <v>0</v>
      </c>
      <c r="AF5044">
        <v>0</v>
      </c>
    </row>
    <row r="5045" spans="1:32">
      <c r="A5045" t="s">
        <v>10648</v>
      </c>
      <c r="B5045" t="s">
        <v>19</v>
      </c>
      <c r="C5045">
        <v>0</v>
      </c>
      <c r="D5045">
        <v>0</v>
      </c>
      <c r="E5045">
        <v>0</v>
      </c>
      <c r="F5045">
        <v>0</v>
      </c>
      <c r="G5045">
        <v>0</v>
      </c>
      <c r="H5045">
        <v>0</v>
      </c>
      <c r="I5045">
        <v>0</v>
      </c>
      <c r="J5045">
        <v>0</v>
      </c>
      <c r="K5045">
        <v>0</v>
      </c>
      <c r="L5045">
        <v>0</v>
      </c>
      <c r="M5045">
        <v>0</v>
      </c>
      <c r="N5045">
        <v>0</v>
      </c>
      <c r="O5045">
        <v>0</v>
      </c>
      <c r="P5045">
        <v>0</v>
      </c>
      <c r="Q5045">
        <v>0</v>
      </c>
      <c r="R5045">
        <v>0</v>
      </c>
      <c r="S5045">
        <v>0</v>
      </c>
      <c r="T5045">
        <v>0</v>
      </c>
      <c r="U5045">
        <v>0</v>
      </c>
      <c r="V5045">
        <v>0</v>
      </c>
      <c r="W5045">
        <v>0</v>
      </c>
      <c r="X5045">
        <v>0</v>
      </c>
      <c r="Y5045">
        <v>0</v>
      </c>
      <c r="Z5045">
        <v>0</v>
      </c>
      <c r="AA5045">
        <v>0</v>
      </c>
      <c r="AB5045">
        <v>0</v>
      </c>
      <c r="AC5045">
        <v>0</v>
      </c>
      <c r="AD5045">
        <v>0</v>
      </c>
      <c r="AE5045">
        <v>0</v>
      </c>
      <c r="AF5045">
        <v>0</v>
      </c>
    </row>
    <row r="5046" spans="1:32">
      <c r="A5046" t="s">
        <v>10649</v>
      </c>
      <c r="B5046" t="s">
        <v>19</v>
      </c>
      <c r="C5046">
        <v>0</v>
      </c>
      <c r="D5046">
        <v>0</v>
      </c>
      <c r="E5046">
        <v>0</v>
      </c>
      <c r="F5046">
        <v>0</v>
      </c>
      <c r="G5046">
        <v>0</v>
      </c>
      <c r="H5046">
        <v>0</v>
      </c>
      <c r="I5046">
        <v>0</v>
      </c>
      <c r="J5046">
        <v>0</v>
      </c>
      <c r="K5046">
        <v>0</v>
      </c>
      <c r="L5046">
        <v>0</v>
      </c>
      <c r="M5046">
        <v>0</v>
      </c>
      <c r="N5046">
        <v>0</v>
      </c>
      <c r="O5046">
        <v>0</v>
      </c>
      <c r="P5046">
        <v>0</v>
      </c>
      <c r="Q5046">
        <v>0</v>
      </c>
      <c r="R5046">
        <v>0</v>
      </c>
      <c r="S5046">
        <v>0</v>
      </c>
      <c r="T5046">
        <v>0</v>
      </c>
      <c r="U5046">
        <v>0</v>
      </c>
      <c r="V5046">
        <v>0</v>
      </c>
      <c r="W5046">
        <v>0</v>
      </c>
      <c r="X5046">
        <v>0</v>
      </c>
      <c r="Y5046">
        <v>0</v>
      </c>
      <c r="Z5046">
        <v>0</v>
      </c>
      <c r="AA5046">
        <v>0</v>
      </c>
      <c r="AB5046">
        <v>0</v>
      </c>
      <c r="AC5046">
        <v>0</v>
      </c>
      <c r="AD5046">
        <v>0</v>
      </c>
      <c r="AE5046">
        <v>0</v>
      </c>
      <c r="AF5046">
        <v>0</v>
      </c>
    </row>
    <row r="5047" spans="1:32">
      <c r="A5047" t="s">
        <v>10650</v>
      </c>
      <c r="B5047" t="s">
        <v>19</v>
      </c>
      <c r="C5047">
        <v>0</v>
      </c>
      <c r="D5047">
        <v>0</v>
      </c>
      <c r="E5047">
        <v>0</v>
      </c>
      <c r="F5047">
        <v>0</v>
      </c>
      <c r="G5047">
        <v>0</v>
      </c>
      <c r="H5047">
        <v>0</v>
      </c>
      <c r="I5047">
        <v>0</v>
      </c>
      <c r="J5047">
        <v>0</v>
      </c>
      <c r="K5047">
        <v>0</v>
      </c>
      <c r="L5047">
        <v>0</v>
      </c>
      <c r="M5047">
        <v>0</v>
      </c>
      <c r="N5047">
        <v>0</v>
      </c>
      <c r="O5047">
        <v>0</v>
      </c>
      <c r="P5047">
        <v>0</v>
      </c>
      <c r="Q5047">
        <v>0</v>
      </c>
      <c r="R5047">
        <v>0</v>
      </c>
      <c r="S5047">
        <v>0</v>
      </c>
      <c r="T5047">
        <v>0</v>
      </c>
      <c r="U5047">
        <v>0</v>
      </c>
      <c r="V5047">
        <v>0</v>
      </c>
      <c r="W5047">
        <v>0</v>
      </c>
      <c r="X5047">
        <v>0</v>
      </c>
      <c r="Y5047">
        <v>0</v>
      </c>
      <c r="Z5047">
        <v>0</v>
      </c>
      <c r="AA5047">
        <v>0</v>
      </c>
      <c r="AB5047">
        <v>0</v>
      </c>
      <c r="AC5047">
        <v>0</v>
      </c>
      <c r="AD5047">
        <v>0</v>
      </c>
      <c r="AE5047">
        <v>0</v>
      </c>
      <c r="AF5047">
        <v>0</v>
      </c>
    </row>
    <row r="5048" spans="1:32">
      <c r="A5048" t="s">
        <v>10651</v>
      </c>
      <c r="B5048" t="s">
        <v>19</v>
      </c>
      <c r="C5048">
        <v>0</v>
      </c>
      <c r="D5048">
        <v>0</v>
      </c>
      <c r="E5048">
        <v>0</v>
      </c>
      <c r="F5048">
        <v>0</v>
      </c>
      <c r="G5048">
        <v>0</v>
      </c>
      <c r="H5048">
        <v>0</v>
      </c>
      <c r="I5048">
        <v>0</v>
      </c>
      <c r="J5048">
        <v>0</v>
      </c>
      <c r="K5048">
        <v>0</v>
      </c>
      <c r="L5048">
        <v>0</v>
      </c>
      <c r="M5048">
        <v>0</v>
      </c>
      <c r="N5048">
        <v>0</v>
      </c>
      <c r="O5048">
        <v>0</v>
      </c>
      <c r="P5048">
        <v>0</v>
      </c>
      <c r="Q5048">
        <v>0</v>
      </c>
      <c r="R5048">
        <v>0</v>
      </c>
      <c r="S5048">
        <v>0</v>
      </c>
      <c r="T5048">
        <v>0</v>
      </c>
      <c r="U5048">
        <v>0</v>
      </c>
      <c r="V5048">
        <v>0</v>
      </c>
      <c r="W5048">
        <v>0</v>
      </c>
      <c r="X5048">
        <v>0</v>
      </c>
      <c r="Y5048">
        <v>0</v>
      </c>
      <c r="Z5048">
        <v>0</v>
      </c>
      <c r="AA5048">
        <v>0</v>
      </c>
      <c r="AB5048">
        <v>0</v>
      </c>
      <c r="AC5048">
        <v>0</v>
      </c>
      <c r="AD5048">
        <v>0</v>
      </c>
      <c r="AE5048">
        <v>0</v>
      </c>
      <c r="AF5048">
        <v>0</v>
      </c>
    </row>
    <row r="5049" spans="1:32">
      <c r="A5049" t="s">
        <v>10652</v>
      </c>
      <c r="B5049" t="s">
        <v>19</v>
      </c>
      <c r="C5049">
        <v>0</v>
      </c>
      <c r="D5049">
        <v>0</v>
      </c>
      <c r="E5049">
        <v>0</v>
      </c>
      <c r="F5049">
        <v>0</v>
      </c>
      <c r="G5049">
        <v>0</v>
      </c>
      <c r="H5049">
        <v>0</v>
      </c>
      <c r="I5049">
        <v>0</v>
      </c>
      <c r="J5049">
        <v>0</v>
      </c>
      <c r="K5049">
        <v>0</v>
      </c>
      <c r="L5049">
        <v>0</v>
      </c>
      <c r="M5049">
        <v>0</v>
      </c>
      <c r="N5049">
        <v>0</v>
      </c>
      <c r="O5049">
        <v>0</v>
      </c>
      <c r="P5049">
        <v>0</v>
      </c>
      <c r="Q5049">
        <v>0</v>
      </c>
      <c r="R5049">
        <v>0</v>
      </c>
      <c r="S5049">
        <v>0</v>
      </c>
      <c r="T5049">
        <v>0</v>
      </c>
      <c r="U5049">
        <v>0</v>
      </c>
      <c r="V5049">
        <v>0</v>
      </c>
      <c r="W5049">
        <v>0</v>
      </c>
      <c r="X5049">
        <v>0</v>
      </c>
      <c r="Y5049">
        <v>0</v>
      </c>
      <c r="Z5049">
        <v>0</v>
      </c>
      <c r="AA5049">
        <v>0</v>
      </c>
      <c r="AB5049">
        <v>0</v>
      </c>
      <c r="AC5049">
        <v>0</v>
      </c>
      <c r="AD5049">
        <v>0</v>
      </c>
      <c r="AE5049">
        <v>0</v>
      </c>
      <c r="AF5049">
        <v>0</v>
      </c>
    </row>
    <row r="5050" spans="1:32">
      <c r="A5050" t="s">
        <v>10653</v>
      </c>
      <c r="B5050" t="s">
        <v>19</v>
      </c>
      <c r="C5050">
        <v>0</v>
      </c>
      <c r="D5050">
        <v>0</v>
      </c>
      <c r="E5050">
        <v>0</v>
      </c>
      <c r="F5050">
        <v>0</v>
      </c>
      <c r="G5050">
        <v>0</v>
      </c>
      <c r="H5050">
        <v>0</v>
      </c>
      <c r="I5050">
        <v>0</v>
      </c>
      <c r="J5050">
        <v>0</v>
      </c>
      <c r="K5050">
        <v>0</v>
      </c>
      <c r="L5050">
        <v>0</v>
      </c>
      <c r="M5050">
        <v>0</v>
      </c>
      <c r="N5050">
        <v>0</v>
      </c>
      <c r="O5050">
        <v>0</v>
      </c>
      <c r="P5050">
        <v>0</v>
      </c>
      <c r="Q5050">
        <v>0</v>
      </c>
      <c r="R5050">
        <v>0</v>
      </c>
      <c r="S5050">
        <v>0</v>
      </c>
      <c r="T5050">
        <v>0</v>
      </c>
      <c r="U5050">
        <v>0</v>
      </c>
      <c r="V5050">
        <v>0</v>
      </c>
      <c r="W5050">
        <v>0</v>
      </c>
      <c r="X5050">
        <v>0</v>
      </c>
      <c r="Y5050">
        <v>0</v>
      </c>
      <c r="Z5050">
        <v>0</v>
      </c>
      <c r="AA5050">
        <v>0</v>
      </c>
      <c r="AB5050">
        <v>0</v>
      </c>
      <c r="AC5050">
        <v>0</v>
      </c>
      <c r="AD5050">
        <v>0</v>
      </c>
      <c r="AE5050">
        <v>0</v>
      </c>
      <c r="AF5050">
        <v>0</v>
      </c>
    </row>
    <row r="5051" spans="1:32">
      <c r="A5051" t="s">
        <v>10654</v>
      </c>
      <c r="B5051" t="s">
        <v>19</v>
      </c>
      <c r="C5051">
        <v>0</v>
      </c>
      <c r="D5051">
        <v>0</v>
      </c>
      <c r="E5051">
        <v>0</v>
      </c>
      <c r="F5051">
        <v>0</v>
      </c>
      <c r="G5051">
        <v>0</v>
      </c>
      <c r="H5051">
        <v>0</v>
      </c>
      <c r="I5051">
        <v>0</v>
      </c>
      <c r="J5051">
        <v>0</v>
      </c>
      <c r="K5051">
        <v>0</v>
      </c>
      <c r="L5051">
        <v>0</v>
      </c>
      <c r="M5051">
        <v>0</v>
      </c>
      <c r="N5051">
        <v>0</v>
      </c>
      <c r="O5051">
        <v>0</v>
      </c>
      <c r="P5051">
        <v>0</v>
      </c>
      <c r="Q5051">
        <v>0</v>
      </c>
      <c r="R5051">
        <v>0</v>
      </c>
      <c r="S5051">
        <v>0</v>
      </c>
      <c r="T5051">
        <v>0</v>
      </c>
      <c r="U5051">
        <v>0</v>
      </c>
      <c r="V5051">
        <v>0</v>
      </c>
      <c r="W5051">
        <v>0</v>
      </c>
      <c r="X5051">
        <v>0</v>
      </c>
      <c r="Y5051">
        <v>0</v>
      </c>
      <c r="Z5051">
        <v>0</v>
      </c>
      <c r="AA5051">
        <v>0</v>
      </c>
      <c r="AB5051">
        <v>0</v>
      </c>
      <c r="AC5051">
        <v>0</v>
      </c>
      <c r="AD5051">
        <v>0</v>
      </c>
      <c r="AE5051">
        <v>0</v>
      </c>
      <c r="AF5051">
        <v>0</v>
      </c>
    </row>
    <row r="5052" spans="1:32">
      <c r="A5052" t="s">
        <v>10655</v>
      </c>
      <c r="B5052" t="s">
        <v>19</v>
      </c>
      <c r="C5052">
        <v>0</v>
      </c>
      <c r="D5052">
        <v>0</v>
      </c>
      <c r="E5052">
        <v>0</v>
      </c>
      <c r="F5052">
        <v>0</v>
      </c>
      <c r="G5052">
        <v>0</v>
      </c>
      <c r="H5052">
        <v>0</v>
      </c>
      <c r="I5052">
        <v>0</v>
      </c>
      <c r="J5052">
        <v>0</v>
      </c>
      <c r="K5052">
        <v>0</v>
      </c>
      <c r="L5052">
        <v>0</v>
      </c>
      <c r="M5052">
        <v>0</v>
      </c>
      <c r="N5052">
        <v>0</v>
      </c>
      <c r="O5052">
        <v>0</v>
      </c>
      <c r="P5052">
        <v>0</v>
      </c>
      <c r="Q5052">
        <v>0</v>
      </c>
      <c r="R5052">
        <v>0</v>
      </c>
      <c r="S5052">
        <v>0</v>
      </c>
      <c r="T5052">
        <v>0</v>
      </c>
      <c r="U5052">
        <v>0</v>
      </c>
      <c r="V5052">
        <v>0</v>
      </c>
      <c r="W5052">
        <v>0</v>
      </c>
      <c r="X5052">
        <v>0</v>
      </c>
      <c r="Y5052">
        <v>0</v>
      </c>
      <c r="Z5052">
        <v>0</v>
      </c>
      <c r="AA5052">
        <v>0</v>
      </c>
      <c r="AB5052">
        <v>0</v>
      </c>
      <c r="AC5052">
        <v>0</v>
      </c>
      <c r="AD5052">
        <v>0</v>
      </c>
      <c r="AE5052">
        <v>0</v>
      </c>
      <c r="AF5052">
        <v>0</v>
      </c>
    </row>
    <row r="5053" spans="1:32">
      <c r="A5053" t="s">
        <v>10656</v>
      </c>
      <c r="B5053" t="s">
        <v>19</v>
      </c>
      <c r="C5053">
        <v>0</v>
      </c>
      <c r="D5053">
        <v>0</v>
      </c>
      <c r="E5053">
        <v>0</v>
      </c>
      <c r="F5053">
        <v>0</v>
      </c>
      <c r="G5053">
        <v>0</v>
      </c>
      <c r="H5053">
        <v>0</v>
      </c>
      <c r="I5053">
        <v>0</v>
      </c>
      <c r="J5053">
        <v>0</v>
      </c>
      <c r="K5053">
        <v>0</v>
      </c>
      <c r="L5053">
        <v>0</v>
      </c>
      <c r="M5053">
        <v>0</v>
      </c>
      <c r="N5053">
        <v>0</v>
      </c>
      <c r="O5053">
        <v>0</v>
      </c>
      <c r="P5053">
        <v>0</v>
      </c>
      <c r="Q5053">
        <v>0</v>
      </c>
      <c r="R5053">
        <v>0</v>
      </c>
      <c r="S5053">
        <v>0</v>
      </c>
      <c r="T5053">
        <v>0</v>
      </c>
      <c r="U5053">
        <v>0</v>
      </c>
      <c r="V5053">
        <v>0</v>
      </c>
      <c r="W5053">
        <v>0</v>
      </c>
      <c r="X5053">
        <v>0</v>
      </c>
      <c r="Y5053">
        <v>0</v>
      </c>
      <c r="Z5053">
        <v>0</v>
      </c>
      <c r="AA5053">
        <v>0</v>
      </c>
      <c r="AB5053">
        <v>0</v>
      </c>
      <c r="AC5053">
        <v>0</v>
      </c>
      <c r="AD5053">
        <v>0</v>
      </c>
      <c r="AE5053">
        <v>0</v>
      </c>
      <c r="AF5053">
        <v>0</v>
      </c>
    </row>
    <row r="5054" spans="1:32">
      <c r="A5054" t="s">
        <v>10657</v>
      </c>
      <c r="B5054" t="s">
        <v>19</v>
      </c>
      <c r="C5054">
        <v>0</v>
      </c>
      <c r="D5054">
        <v>0</v>
      </c>
      <c r="E5054">
        <v>0</v>
      </c>
      <c r="F5054">
        <v>0</v>
      </c>
      <c r="G5054">
        <v>0</v>
      </c>
      <c r="H5054">
        <v>0</v>
      </c>
      <c r="I5054">
        <v>0</v>
      </c>
      <c r="J5054">
        <v>0</v>
      </c>
      <c r="K5054">
        <v>0</v>
      </c>
      <c r="L5054">
        <v>0</v>
      </c>
      <c r="M5054">
        <v>0</v>
      </c>
      <c r="N5054">
        <v>0</v>
      </c>
      <c r="O5054">
        <v>0</v>
      </c>
      <c r="P5054">
        <v>0</v>
      </c>
      <c r="Q5054">
        <v>0</v>
      </c>
      <c r="R5054">
        <v>0</v>
      </c>
      <c r="S5054">
        <v>0</v>
      </c>
      <c r="T5054">
        <v>0</v>
      </c>
      <c r="U5054">
        <v>0</v>
      </c>
      <c r="V5054">
        <v>0</v>
      </c>
      <c r="W5054">
        <v>0</v>
      </c>
      <c r="X5054">
        <v>0</v>
      </c>
      <c r="Y5054">
        <v>0</v>
      </c>
      <c r="Z5054">
        <v>0</v>
      </c>
      <c r="AA5054">
        <v>0</v>
      </c>
      <c r="AB5054">
        <v>0</v>
      </c>
      <c r="AC5054">
        <v>0</v>
      </c>
      <c r="AD5054">
        <v>0</v>
      </c>
      <c r="AE5054">
        <v>0</v>
      </c>
      <c r="AF5054">
        <v>0</v>
      </c>
    </row>
    <row r="5055" spans="1:32">
      <c r="A5055" t="s">
        <v>10658</v>
      </c>
      <c r="B5055" t="s">
        <v>19</v>
      </c>
      <c r="C5055">
        <v>0</v>
      </c>
      <c r="D5055">
        <v>0</v>
      </c>
      <c r="E5055">
        <v>0</v>
      </c>
      <c r="F5055">
        <v>0</v>
      </c>
      <c r="G5055">
        <v>0</v>
      </c>
      <c r="H5055">
        <v>0</v>
      </c>
      <c r="I5055">
        <v>0</v>
      </c>
      <c r="J5055">
        <v>0</v>
      </c>
      <c r="K5055">
        <v>0</v>
      </c>
      <c r="L5055">
        <v>0</v>
      </c>
      <c r="M5055">
        <v>0</v>
      </c>
      <c r="N5055">
        <v>0</v>
      </c>
      <c r="O5055">
        <v>0</v>
      </c>
      <c r="P5055">
        <v>0</v>
      </c>
      <c r="Q5055">
        <v>0</v>
      </c>
      <c r="R5055">
        <v>0</v>
      </c>
      <c r="S5055">
        <v>0</v>
      </c>
      <c r="T5055">
        <v>0</v>
      </c>
      <c r="U5055">
        <v>0</v>
      </c>
      <c r="V5055">
        <v>0</v>
      </c>
      <c r="W5055">
        <v>0</v>
      </c>
      <c r="X5055">
        <v>0</v>
      </c>
      <c r="Y5055">
        <v>0</v>
      </c>
      <c r="Z5055">
        <v>0</v>
      </c>
      <c r="AA5055">
        <v>0</v>
      </c>
      <c r="AB5055">
        <v>0</v>
      </c>
      <c r="AC5055">
        <v>0</v>
      </c>
      <c r="AD5055">
        <v>0</v>
      </c>
      <c r="AE5055">
        <v>0</v>
      </c>
      <c r="AF5055">
        <v>0</v>
      </c>
    </row>
    <row r="5056" spans="1:32">
      <c r="A5056" t="s">
        <v>10659</v>
      </c>
      <c r="B5056" t="s">
        <v>19</v>
      </c>
      <c r="C5056">
        <v>0</v>
      </c>
      <c r="D5056">
        <v>0</v>
      </c>
      <c r="E5056">
        <v>0</v>
      </c>
      <c r="F5056">
        <v>0</v>
      </c>
      <c r="G5056">
        <v>0</v>
      </c>
      <c r="H5056">
        <v>0</v>
      </c>
      <c r="I5056">
        <v>0</v>
      </c>
      <c r="J5056">
        <v>0</v>
      </c>
      <c r="K5056">
        <v>0</v>
      </c>
      <c r="L5056">
        <v>0</v>
      </c>
      <c r="M5056">
        <v>0</v>
      </c>
      <c r="N5056">
        <v>0</v>
      </c>
      <c r="O5056">
        <v>0</v>
      </c>
      <c r="P5056">
        <v>0</v>
      </c>
      <c r="Q5056">
        <v>0</v>
      </c>
      <c r="R5056">
        <v>0</v>
      </c>
      <c r="S5056">
        <v>0</v>
      </c>
      <c r="T5056">
        <v>0</v>
      </c>
      <c r="U5056">
        <v>0</v>
      </c>
      <c r="V5056">
        <v>0</v>
      </c>
      <c r="W5056">
        <v>0</v>
      </c>
      <c r="X5056">
        <v>0</v>
      </c>
      <c r="Y5056">
        <v>0</v>
      </c>
      <c r="Z5056">
        <v>0</v>
      </c>
      <c r="AA5056">
        <v>0</v>
      </c>
      <c r="AB5056">
        <v>0</v>
      </c>
      <c r="AC5056">
        <v>0</v>
      </c>
      <c r="AD5056">
        <v>0</v>
      </c>
      <c r="AE5056">
        <v>0</v>
      </c>
      <c r="AF5056">
        <v>0</v>
      </c>
    </row>
    <row r="5057" spans="1:32">
      <c r="A5057" t="s">
        <v>10660</v>
      </c>
      <c r="B5057" t="s">
        <v>19</v>
      </c>
      <c r="C5057">
        <v>0</v>
      </c>
      <c r="D5057">
        <v>0</v>
      </c>
      <c r="E5057">
        <v>0</v>
      </c>
      <c r="F5057">
        <v>0</v>
      </c>
      <c r="G5057">
        <v>0</v>
      </c>
      <c r="H5057">
        <v>0</v>
      </c>
      <c r="I5057">
        <v>0</v>
      </c>
      <c r="J5057">
        <v>0</v>
      </c>
      <c r="K5057">
        <v>0</v>
      </c>
      <c r="L5057">
        <v>0</v>
      </c>
      <c r="M5057">
        <v>0</v>
      </c>
      <c r="N5057">
        <v>0</v>
      </c>
      <c r="O5057">
        <v>0</v>
      </c>
      <c r="P5057">
        <v>0</v>
      </c>
      <c r="Q5057">
        <v>0</v>
      </c>
      <c r="R5057">
        <v>0</v>
      </c>
      <c r="S5057">
        <v>0</v>
      </c>
      <c r="T5057">
        <v>0</v>
      </c>
      <c r="U5057">
        <v>0</v>
      </c>
      <c r="V5057">
        <v>0</v>
      </c>
      <c r="W5057">
        <v>0</v>
      </c>
      <c r="X5057">
        <v>0</v>
      </c>
      <c r="Y5057">
        <v>0</v>
      </c>
      <c r="Z5057">
        <v>0</v>
      </c>
      <c r="AA5057">
        <v>0</v>
      </c>
      <c r="AB5057">
        <v>0</v>
      </c>
      <c r="AC5057">
        <v>0</v>
      </c>
      <c r="AD5057">
        <v>0</v>
      </c>
      <c r="AE5057">
        <v>0</v>
      </c>
      <c r="AF5057">
        <v>0</v>
      </c>
    </row>
    <row r="5058" spans="1:32">
      <c r="A5058" t="s">
        <v>10661</v>
      </c>
      <c r="B5058" t="s">
        <v>19</v>
      </c>
      <c r="C5058">
        <v>0</v>
      </c>
      <c r="D5058">
        <v>0</v>
      </c>
      <c r="E5058">
        <v>0</v>
      </c>
      <c r="F5058">
        <v>0</v>
      </c>
      <c r="G5058">
        <v>0</v>
      </c>
      <c r="H5058">
        <v>0</v>
      </c>
      <c r="I5058">
        <v>0</v>
      </c>
      <c r="J5058">
        <v>0</v>
      </c>
      <c r="K5058">
        <v>0</v>
      </c>
      <c r="L5058">
        <v>0</v>
      </c>
      <c r="M5058">
        <v>0</v>
      </c>
      <c r="N5058">
        <v>0</v>
      </c>
      <c r="O5058">
        <v>0</v>
      </c>
      <c r="P5058">
        <v>0</v>
      </c>
      <c r="Q5058">
        <v>0</v>
      </c>
      <c r="R5058">
        <v>0</v>
      </c>
      <c r="S5058">
        <v>0</v>
      </c>
      <c r="T5058">
        <v>0</v>
      </c>
      <c r="U5058">
        <v>0</v>
      </c>
      <c r="V5058">
        <v>0</v>
      </c>
      <c r="W5058">
        <v>0</v>
      </c>
      <c r="X5058">
        <v>0</v>
      </c>
      <c r="Y5058">
        <v>0</v>
      </c>
      <c r="Z5058">
        <v>0</v>
      </c>
      <c r="AA5058">
        <v>0</v>
      </c>
      <c r="AB5058">
        <v>0</v>
      </c>
      <c r="AC5058">
        <v>0</v>
      </c>
      <c r="AD5058">
        <v>0</v>
      </c>
      <c r="AE5058">
        <v>0</v>
      </c>
      <c r="AF5058">
        <v>0</v>
      </c>
    </row>
    <row r="5059" spans="1:32">
      <c r="A5059" t="s">
        <v>10662</v>
      </c>
      <c r="B5059" t="s">
        <v>19</v>
      </c>
      <c r="C5059">
        <v>0</v>
      </c>
      <c r="D5059">
        <v>0</v>
      </c>
      <c r="E5059">
        <v>0</v>
      </c>
      <c r="F5059">
        <v>0</v>
      </c>
      <c r="G5059">
        <v>0</v>
      </c>
      <c r="H5059">
        <v>0</v>
      </c>
      <c r="I5059">
        <v>0</v>
      </c>
      <c r="J5059">
        <v>0</v>
      </c>
      <c r="K5059">
        <v>0</v>
      </c>
      <c r="L5059">
        <v>0</v>
      </c>
      <c r="M5059">
        <v>0</v>
      </c>
      <c r="N5059">
        <v>0</v>
      </c>
      <c r="O5059">
        <v>0</v>
      </c>
      <c r="P5059">
        <v>0</v>
      </c>
      <c r="Q5059">
        <v>0</v>
      </c>
      <c r="R5059">
        <v>0</v>
      </c>
      <c r="S5059">
        <v>0</v>
      </c>
      <c r="T5059">
        <v>0</v>
      </c>
      <c r="U5059">
        <v>0</v>
      </c>
      <c r="V5059">
        <v>0</v>
      </c>
      <c r="W5059">
        <v>0</v>
      </c>
      <c r="X5059">
        <v>0</v>
      </c>
      <c r="Y5059">
        <v>0</v>
      </c>
      <c r="Z5059">
        <v>0</v>
      </c>
      <c r="AA5059">
        <v>0</v>
      </c>
      <c r="AB5059">
        <v>0</v>
      </c>
      <c r="AC5059">
        <v>0</v>
      </c>
      <c r="AD5059">
        <v>0</v>
      </c>
      <c r="AE5059">
        <v>0</v>
      </c>
      <c r="AF5059">
        <v>0</v>
      </c>
    </row>
    <row r="5060" spans="1:32">
      <c r="A5060" t="s">
        <v>10663</v>
      </c>
      <c r="B5060" t="s">
        <v>19</v>
      </c>
      <c r="C5060">
        <v>0</v>
      </c>
      <c r="D5060">
        <v>0</v>
      </c>
      <c r="E5060">
        <v>0</v>
      </c>
      <c r="F5060">
        <v>0</v>
      </c>
      <c r="G5060">
        <v>0</v>
      </c>
      <c r="H5060">
        <v>0</v>
      </c>
      <c r="I5060">
        <v>0</v>
      </c>
      <c r="J5060">
        <v>0</v>
      </c>
      <c r="K5060">
        <v>0</v>
      </c>
      <c r="L5060">
        <v>0</v>
      </c>
      <c r="M5060">
        <v>0</v>
      </c>
      <c r="N5060">
        <v>0</v>
      </c>
      <c r="O5060">
        <v>0</v>
      </c>
      <c r="P5060">
        <v>0</v>
      </c>
      <c r="Q5060">
        <v>0</v>
      </c>
      <c r="R5060">
        <v>0</v>
      </c>
      <c r="S5060">
        <v>0</v>
      </c>
      <c r="T5060">
        <v>0</v>
      </c>
      <c r="U5060">
        <v>0</v>
      </c>
      <c r="V5060">
        <v>0</v>
      </c>
      <c r="W5060">
        <v>0</v>
      </c>
      <c r="X5060">
        <v>0</v>
      </c>
      <c r="Y5060">
        <v>0</v>
      </c>
      <c r="Z5060">
        <v>0</v>
      </c>
      <c r="AA5060">
        <v>0</v>
      </c>
      <c r="AB5060">
        <v>0</v>
      </c>
      <c r="AC5060">
        <v>0</v>
      </c>
      <c r="AD5060">
        <v>0</v>
      </c>
      <c r="AE5060">
        <v>0</v>
      </c>
      <c r="AF5060">
        <v>0</v>
      </c>
    </row>
    <row r="5061" spans="1:32">
      <c r="A5061" t="s">
        <v>10664</v>
      </c>
      <c r="B5061" t="s">
        <v>19</v>
      </c>
      <c r="C5061">
        <v>0</v>
      </c>
      <c r="D5061">
        <v>0</v>
      </c>
      <c r="E5061">
        <v>0</v>
      </c>
      <c r="F5061">
        <v>0</v>
      </c>
      <c r="G5061">
        <v>0</v>
      </c>
      <c r="H5061">
        <v>0</v>
      </c>
      <c r="I5061">
        <v>0</v>
      </c>
      <c r="J5061">
        <v>0</v>
      </c>
      <c r="K5061">
        <v>0</v>
      </c>
      <c r="L5061">
        <v>0</v>
      </c>
      <c r="M5061">
        <v>0</v>
      </c>
      <c r="N5061">
        <v>0</v>
      </c>
      <c r="O5061">
        <v>0</v>
      </c>
      <c r="P5061">
        <v>0</v>
      </c>
      <c r="Q5061">
        <v>0</v>
      </c>
      <c r="R5061">
        <v>0</v>
      </c>
      <c r="S5061">
        <v>0</v>
      </c>
      <c r="T5061">
        <v>0</v>
      </c>
      <c r="U5061">
        <v>0</v>
      </c>
      <c r="V5061">
        <v>0</v>
      </c>
      <c r="W5061">
        <v>0</v>
      </c>
      <c r="X5061">
        <v>0</v>
      </c>
      <c r="Y5061">
        <v>0</v>
      </c>
      <c r="Z5061">
        <v>0</v>
      </c>
      <c r="AA5061">
        <v>0</v>
      </c>
      <c r="AB5061">
        <v>0</v>
      </c>
      <c r="AC5061">
        <v>0</v>
      </c>
      <c r="AD5061">
        <v>0</v>
      </c>
      <c r="AE5061">
        <v>0</v>
      </c>
      <c r="AF5061">
        <v>0</v>
      </c>
    </row>
    <row r="5062" spans="1:32">
      <c r="A5062" t="s">
        <v>10665</v>
      </c>
      <c r="B5062" t="s">
        <v>19</v>
      </c>
      <c r="C5062">
        <v>0</v>
      </c>
      <c r="D5062">
        <v>0</v>
      </c>
      <c r="E5062">
        <v>0</v>
      </c>
      <c r="F5062">
        <v>0</v>
      </c>
      <c r="G5062">
        <v>0</v>
      </c>
      <c r="H5062">
        <v>0</v>
      </c>
      <c r="I5062">
        <v>0</v>
      </c>
      <c r="J5062">
        <v>0</v>
      </c>
      <c r="K5062">
        <v>0</v>
      </c>
      <c r="L5062">
        <v>0</v>
      </c>
      <c r="M5062">
        <v>0</v>
      </c>
      <c r="N5062">
        <v>0</v>
      </c>
      <c r="O5062">
        <v>0</v>
      </c>
      <c r="P5062">
        <v>0</v>
      </c>
      <c r="Q5062">
        <v>0</v>
      </c>
      <c r="R5062">
        <v>0</v>
      </c>
      <c r="S5062">
        <v>0</v>
      </c>
      <c r="T5062">
        <v>0</v>
      </c>
      <c r="U5062">
        <v>0</v>
      </c>
      <c r="V5062">
        <v>0</v>
      </c>
      <c r="W5062">
        <v>0</v>
      </c>
      <c r="X5062">
        <v>0</v>
      </c>
      <c r="Y5062">
        <v>0</v>
      </c>
      <c r="Z5062">
        <v>0</v>
      </c>
      <c r="AA5062">
        <v>0</v>
      </c>
      <c r="AB5062">
        <v>0</v>
      </c>
      <c r="AC5062">
        <v>0</v>
      </c>
      <c r="AD5062">
        <v>0</v>
      </c>
      <c r="AE5062">
        <v>0</v>
      </c>
      <c r="AF5062">
        <v>0</v>
      </c>
    </row>
    <row r="5063" spans="1:32">
      <c r="A5063" t="s">
        <v>10666</v>
      </c>
      <c r="B5063" t="s">
        <v>19</v>
      </c>
      <c r="C5063">
        <v>0</v>
      </c>
      <c r="D5063">
        <v>0</v>
      </c>
      <c r="E5063">
        <v>0</v>
      </c>
      <c r="F5063">
        <v>0</v>
      </c>
      <c r="G5063">
        <v>0</v>
      </c>
      <c r="H5063">
        <v>0</v>
      </c>
      <c r="I5063">
        <v>0</v>
      </c>
      <c r="J5063">
        <v>0</v>
      </c>
      <c r="K5063">
        <v>0</v>
      </c>
      <c r="L5063">
        <v>0</v>
      </c>
      <c r="M5063">
        <v>0</v>
      </c>
      <c r="N5063">
        <v>0</v>
      </c>
      <c r="O5063">
        <v>0</v>
      </c>
      <c r="P5063">
        <v>0</v>
      </c>
      <c r="Q5063">
        <v>0</v>
      </c>
      <c r="R5063">
        <v>0</v>
      </c>
      <c r="S5063">
        <v>0</v>
      </c>
      <c r="T5063">
        <v>0</v>
      </c>
      <c r="U5063">
        <v>0</v>
      </c>
      <c r="V5063">
        <v>0</v>
      </c>
      <c r="W5063">
        <v>0</v>
      </c>
      <c r="X5063">
        <v>0</v>
      </c>
      <c r="Y5063">
        <v>0</v>
      </c>
      <c r="Z5063">
        <v>0</v>
      </c>
      <c r="AA5063">
        <v>0</v>
      </c>
      <c r="AB5063">
        <v>0</v>
      </c>
      <c r="AC5063">
        <v>0</v>
      </c>
      <c r="AD5063">
        <v>0</v>
      </c>
      <c r="AE5063">
        <v>0</v>
      </c>
      <c r="AF5063">
        <v>0</v>
      </c>
    </row>
    <row r="5064" spans="1:32">
      <c r="A5064" t="s">
        <v>10667</v>
      </c>
      <c r="B5064" t="s">
        <v>19</v>
      </c>
      <c r="C5064">
        <v>0</v>
      </c>
      <c r="D5064">
        <v>0</v>
      </c>
      <c r="E5064">
        <v>0</v>
      </c>
      <c r="F5064">
        <v>0</v>
      </c>
      <c r="G5064">
        <v>0</v>
      </c>
      <c r="H5064">
        <v>0</v>
      </c>
      <c r="I5064">
        <v>0</v>
      </c>
      <c r="J5064">
        <v>0</v>
      </c>
      <c r="K5064">
        <v>0</v>
      </c>
      <c r="L5064">
        <v>0</v>
      </c>
      <c r="M5064">
        <v>0</v>
      </c>
      <c r="N5064">
        <v>0</v>
      </c>
      <c r="O5064">
        <v>0</v>
      </c>
      <c r="P5064">
        <v>0</v>
      </c>
      <c r="Q5064">
        <v>0</v>
      </c>
      <c r="R5064">
        <v>0</v>
      </c>
      <c r="S5064">
        <v>0</v>
      </c>
      <c r="T5064">
        <v>0</v>
      </c>
      <c r="U5064">
        <v>0</v>
      </c>
      <c r="V5064">
        <v>0</v>
      </c>
      <c r="W5064">
        <v>0</v>
      </c>
      <c r="X5064">
        <v>0</v>
      </c>
      <c r="Y5064">
        <v>0</v>
      </c>
      <c r="Z5064">
        <v>0</v>
      </c>
      <c r="AA5064">
        <v>0</v>
      </c>
      <c r="AB5064">
        <v>0</v>
      </c>
      <c r="AC5064">
        <v>0</v>
      </c>
      <c r="AD5064">
        <v>0</v>
      </c>
      <c r="AE5064">
        <v>0</v>
      </c>
      <c r="AF5064">
        <v>0</v>
      </c>
    </row>
    <row r="5065" spans="1:32">
      <c r="A5065" t="s">
        <v>10668</v>
      </c>
      <c r="B5065" t="s">
        <v>19</v>
      </c>
      <c r="C5065">
        <v>0</v>
      </c>
      <c r="D5065">
        <v>0</v>
      </c>
      <c r="E5065">
        <v>0</v>
      </c>
      <c r="F5065">
        <v>0</v>
      </c>
      <c r="G5065">
        <v>0</v>
      </c>
      <c r="H5065">
        <v>0</v>
      </c>
      <c r="I5065">
        <v>0</v>
      </c>
      <c r="J5065">
        <v>0</v>
      </c>
      <c r="K5065">
        <v>0</v>
      </c>
      <c r="L5065">
        <v>0</v>
      </c>
      <c r="M5065">
        <v>0</v>
      </c>
      <c r="N5065">
        <v>0</v>
      </c>
      <c r="O5065">
        <v>0</v>
      </c>
      <c r="P5065">
        <v>0</v>
      </c>
      <c r="Q5065">
        <v>0</v>
      </c>
      <c r="R5065">
        <v>0</v>
      </c>
      <c r="S5065">
        <v>0</v>
      </c>
      <c r="T5065">
        <v>0</v>
      </c>
      <c r="U5065">
        <v>0</v>
      </c>
      <c r="V5065">
        <v>0</v>
      </c>
      <c r="W5065">
        <v>0</v>
      </c>
      <c r="X5065">
        <v>0</v>
      </c>
      <c r="Y5065">
        <v>0</v>
      </c>
      <c r="Z5065">
        <v>0</v>
      </c>
      <c r="AA5065">
        <v>0</v>
      </c>
      <c r="AB5065">
        <v>0</v>
      </c>
      <c r="AC5065">
        <v>0</v>
      </c>
      <c r="AD5065">
        <v>0</v>
      </c>
      <c r="AE5065">
        <v>0</v>
      </c>
      <c r="AF5065">
        <v>0</v>
      </c>
    </row>
    <row r="5066" spans="1:32">
      <c r="A5066" t="s">
        <v>10669</v>
      </c>
      <c r="B5066" t="s">
        <v>19</v>
      </c>
      <c r="C5066">
        <v>0</v>
      </c>
      <c r="D5066">
        <v>0</v>
      </c>
      <c r="E5066">
        <v>0</v>
      </c>
      <c r="F5066">
        <v>0</v>
      </c>
      <c r="G5066">
        <v>0</v>
      </c>
      <c r="H5066">
        <v>0</v>
      </c>
      <c r="I5066">
        <v>0</v>
      </c>
      <c r="J5066">
        <v>0</v>
      </c>
      <c r="K5066">
        <v>0</v>
      </c>
      <c r="L5066">
        <v>0</v>
      </c>
      <c r="M5066">
        <v>0</v>
      </c>
      <c r="N5066">
        <v>0</v>
      </c>
      <c r="O5066">
        <v>0</v>
      </c>
      <c r="P5066">
        <v>0</v>
      </c>
      <c r="Q5066">
        <v>0</v>
      </c>
      <c r="R5066">
        <v>0</v>
      </c>
      <c r="S5066">
        <v>0</v>
      </c>
      <c r="T5066">
        <v>0</v>
      </c>
      <c r="U5066">
        <v>0</v>
      </c>
      <c r="V5066">
        <v>0</v>
      </c>
      <c r="W5066">
        <v>0</v>
      </c>
      <c r="X5066">
        <v>0</v>
      </c>
      <c r="Y5066">
        <v>0</v>
      </c>
      <c r="Z5066">
        <v>0</v>
      </c>
      <c r="AA5066">
        <v>0</v>
      </c>
      <c r="AB5066">
        <v>0</v>
      </c>
      <c r="AC5066">
        <v>0</v>
      </c>
      <c r="AD5066">
        <v>0</v>
      </c>
      <c r="AE5066">
        <v>0</v>
      </c>
      <c r="AF5066">
        <v>0</v>
      </c>
    </row>
    <row r="5067" spans="1:32">
      <c r="A5067" t="s">
        <v>10670</v>
      </c>
      <c r="B5067" t="s">
        <v>19</v>
      </c>
      <c r="C5067">
        <v>0</v>
      </c>
      <c r="D5067">
        <v>0</v>
      </c>
      <c r="E5067">
        <v>0</v>
      </c>
      <c r="F5067">
        <v>0</v>
      </c>
      <c r="G5067">
        <v>0</v>
      </c>
      <c r="H5067">
        <v>0</v>
      </c>
      <c r="I5067">
        <v>0</v>
      </c>
      <c r="J5067">
        <v>0</v>
      </c>
      <c r="K5067">
        <v>0</v>
      </c>
      <c r="L5067">
        <v>0</v>
      </c>
      <c r="M5067">
        <v>0</v>
      </c>
      <c r="N5067">
        <v>0</v>
      </c>
      <c r="O5067">
        <v>0</v>
      </c>
      <c r="P5067">
        <v>0</v>
      </c>
      <c r="Q5067">
        <v>0</v>
      </c>
      <c r="R5067">
        <v>0</v>
      </c>
      <c r="S5067">
        <v>0</v>
      </c>
      <c r="T5067">
        <v>0</v>
      </c>
      <c r="U5067">
        <v>0</v>
      </c>
      <c r="V5067">
        <v>0</v>
      </c>
      <c r="W5067">
        <v>0</v>
      </c>
      <c r="X5067">
        <v>0</v>
      </c>
      <c r="Y5067">
        <v>0</v>
      </c>
      <c r="Z5067">
        <v>0</v>
      </c>
      <c r="AA5067">
        <v>0</v>
      </c>
      <c r="AB5067">
        <v>0</v>
      </c>
      <c r="AC5067">
        <v>0</v>
      </c>
      <c r="AD5067">
        <v>0</v>
      </c>
      <c r="AE5067">
        <v>0</v>
      </c>
      <c r="AF5067">
        <v>0</v>
      </c>
    </row>
    <row r="5068" spans="1:32">
      <c r="A5068" t="s">
        <v>10671</v>
      </c>
      <c r="B5068" t="s">
        <v>19</v>
      </c>
      <c r="C5068">
        <v>0</v>
      </c>
      <c r="D5068">
        <v>0</v>
      </c>
      <c r="E5068">
        <v>0</v>
      </c>
      <c r="F5068">
        <v>0</v>
      </c>
      <c r="G5068">
        <v>0</v>
      </c>
      <c r="H5068">
        <v>0</v>
      </c>
      <c r="I5068">
        <v>0</v>
      </c>
      <c r="J5068">
        <v>0</v>
      </c>
      <c r="K5068">
        <v>0</v>
      </c>
      <c r="L5068">
        <v>0</v>
      </c>
      <c r="M5068">
        <v>0</v>
      </c>
      <c r="N5068">
        <v>0</v>
      </c>
      <c r="O5068">
        <v>0</v>
      </c>
      <c r="P5068">
        <v>0</v>
      </c>
      <c r="Q5068">
        <v>0</v>
      </c>
      <c r="R5068">
        <v>0</v>
      </c>
      <c r="S5068">
        <v>0</v>
      </c>
      <c r="T5068">
        <v>0</v>
      </c>
      <c r="U5068">
        <v>0</v>
      </c>
      <c r="V5068">
        <v>0</v>
      </c>
      <c r="W5068">
        <v>0</v>
      </c>
      <c r="X5068">
        <v>0</v>
      </c>
      <c r="Y5068">
        <v>0</v>
      </c>
      <c r="Z5068">
        <v>0</v>
      </c>
      <c r="AA5068">
        <v>0</v>
      </c>
      <c r="AB5068">
        <v>0</v>
      </c>
      <c r="AC5068">
        <v>0</v>
      </c>
      <c r="AD5068">
        <v>0</v>
      </c>
      <c r="AE5068">
        <v>0</v>
      </c>
      <c r="AF5068">
        <v>0</v>
      </c>
    </row>
    <row r="5069" spans="1:32">
      <c r="A5069" t="s">
        <v>10672</v>
      </c>
      <c r="B5069" t="s">
        <v>19</v>
      </c>
      <c r="C5069">
        <v>0</v>
      </c>
      <c r="D5069">
        <v>0</v>
      </c>
      <c r="E5069">
        <v>0</v>
      </c>
      <c r="F5069">
        <v>0</v>
      </c>
      <c r="G5069">
        <v>0</v>
      </c>
      <c r="H5069">
        <v>0</v>
      </c>
      <c r="I5069">
        <v>0</v>
      </c>
      <c r="J5069">
        <v>0</v>
      </c>
      <c r="K5069">
        <v>0</v>
      </c>
      <c r="L5069">
        <v>0</v>
      </c>
      <c r="M5069">
        <v>0</v>
      </c>
      <c r="N5069">
        <v>0</v>
      </c>
      <c r="O5069">
        <v>0</v>
      </c>
      <c r="P5069">
        <v>0</v>
      </c>
      <c r="Q5069">
        <v>0</v>
      </c>
      <c r="R5069">
        <v>0</v>
      </c>
      <c r="S5069">
        <v>0</v>
      </c>
      <c r="T5069">
        <v>0</v>
      </c>
      <c r="U5069">
        <v>0</v>
      </c>
      <c r="V5069">
        <v>0</v>
      </c>
      <c r="W5069">
        <v>0</v>
      </c>
      <c r="X5069">
        <v>0</v>
      </c>
      <c r="Y5069">
        <v>0</v>
      </c>
      <c r="Z5069">
        <v>0</v>
      </c>
      <c r="AA5069">
        <v>0</v>
      </c>
      <c r="AB5069">
        <v>0</v>
      </c>
      <c r="AC5069">
        <v>0</v>
      </c>
      <c r="AD5069">
        <v>0</v>
      </c>
      <c r="AE5069">
        <v>0</v>
      </c>
      <c r="AF5069">
        <v>0</v>
      </c>
    </row>
    <row r="5070" spans="1:32">
      <c r="A5070" t="s">
        <v>10673</v>
      </c>
      <c r="B5070" t="s">
        <v>19</v>
      </c>
      <c r="C5070">
        <v>0</v>
      </c>
      <c r="D5070">
        <v>0</v>
      </c>
      <c r="E5070">
        <v>0</v>
      </c>
      <c r="F5070">
        <v>0</v>
      </c>
      <c r="G5070">
        <v>0</v>
      </c>
      <c r="H5070">
        <v>0</v>
      </c>
      <c r="I5070">
        <v>0</v>
      </c>
      <c r="J5070">
        <v>0</v>
      </c>
      <c r="K5070">
        <v>0</v>
      </c>
      <c r="L5070">
        <v>0</v>
      </c>
      <c r="M5070">
        <v>0</v>
      </c>
      <c r="N5070">
        <v>0</v>
      </c>
      <c r="O5070">
        <v>0</v>
      </c>
      <c r="P5070">
        <v>0</v>
      </c>
      <c r="Q5070">
        <v>0</v>
      </c>
      <c r="R5070">
        <v>0</v>
      </c>
      <c r="S5070">
        <v>0</v>
      </c>
      <c r="T5070">
        <v>0</v>
      </c>
      <c r="U5070">
        <v>0</v>
      </c>
      <c r="V5070">
        <v>0</v>
      </c>
      <c r="W5070">
        <v>0</v>
      </c>
      <c r="X5070">
        <v>0</v>
      </c>
      <c r="Y5070">
        <v>0</v>
      </c>
      <c r="Z5070">
        <v>0</v>
      </c>
      <c r="AA5070">
        <v>0</v>
      </c>
      <c r="AB5070">
        <v>0</v>
      </c>
      <c r="AC5070">
        <v>0</v>
      </c>
      <c r="AD5070">
        <v>0</v>
      </c>
      <c r="AE5070">
        <v>0</v>
      </c>
      <c r="AF5070">
        <v>0</v>
      </c>
    </row>
    <row r="5071" spans="1:32">
      <c r="A5071" t="s">
        <v>10674</v>
      </c>
      <c r="B5071" t="s">
        <v>19</v>
      </c>
      <c r="C5071">
        <v>0</v>
      </c>
      <c r="D5071">
        <v>0</v>
      </c>
      <c r="E5071">
        <v>0</v>
      </c>
      <c r="F5071">
        <v>0</v>
      </c>
      <c r="G5071">
        <v>0</v>
      </c>
      <c r="H5071">
        <v>0</v>
      </c>
      <c r="I5071">
        <v>0</v>
      </c>
      <c r="J5071">
        <v>0</v>
      </c>
      <c r="K5071">
        <v>0</v>
      </c>
      <c r="L5071">
        <v>0</v>
      </c>
      <c r="M5071">
        <v>0</v>
      </c>
      <c r="N5071">
        <v>0</v>
      </c>
      <c r="O5071">
        <v>0</v>
      </c>
      <c r="P5071">
        <v>0</v>
      </c>
      <c r="Q5071">
        <v>0</v>
      </c>
      <c r="R5071">
        <v>0</v>
      </c>
      <c r="S5071">
        <v>0</v>
      </c>
      <c r="T5071">
        <v>0</v>
      </c>
      <c r="U5071">
        <v>0</v>
      </c>
      <c r="V5071">
        <v>0</v>
      </c>
      <c r="W5071">
        <v>0</v>
      </c>
      <c r="X5071">
        <v>0</v>
      </c>
      <c r="Y5071">
        <v>0</v>
      </c>
      <c r="Z5071">
        <v>0</v>
      </c>
      <c r="AA5071">
        <v>0</v>
      </c>
      <c r="AB5071">
        <v>0</v>
      </c>
      <c r="AC5071">
        <v>0</v>
      </c>
      <c r="AD5071">
        <v>0</v>
      </c>
      <c r="AE5071">
        <v>0</v>
      </c>
      <c r="AF5071">
        <v>0</v>
      </c>
    </row>
    <row r="5072" spans="1:32">
      <c r="A5072" t="s">
        <v>10675</v>
      </c>
      <c r="B5072" t="s">
        <v>19</v>
      </c>
      <c r="C5072">
        <v>0</v>
      </c>
      <c r="D5072">
        <v>0</v>
      </c>
      <c r="E5072">
        <v>0</v>
      </c>
      <c r="F5072">
        <v>0</v>
      </c>
      <c r="G5072">
        <v>0</v>
      </c>
      <c r="H5072">
        <v>0</v>
      </c>
      <c r="I5072">
        <v>0</v>
      </c>
      <c r="J5072">
        <v>0</v>
      </c>
      <c r="K5072">
        <v>0</v>
      </c>
      <c r="L5072">
        <v>0</v>
      </c>
      <c r="M5072">
        <v>0</v>
      </c>
      <c r="N5072">
        <v>0</v>
      </c>
      <c r="O5072">
        <v>0</v>
      </c>
      <c r="P5072">
        <v>0</v>
      </c>
      <c r="Q5072">
        <v>0</v>
      </c>
      <c r="R5072">
        <v>0</v>
      </c>
      <c r="S5072">
        <v>0</v>
      </c>
      <c r="T5072">
        <v>0</v>
      </c>
      <c r="U5072">
        <v>0</v>
      </c>
      <c r="V5072">
        <v>0</v>
      </c>
      <c r="W5072">
        <v>0</v>
      </c>
      <c r="X5072">
        <v>0</v>
      </c>
      <c r="Y5072">
        <v>0</v>
      </c>
      <c r="Z5072">
        <v>0</v>
      </c>
      <c r="AA5072">
        <v>0</v>
      </c>
      <c r="AB5072">
        <v>0</v>
      </c>
      <c r="AC5072">
        <v>0</v>
      </c>
      <c r="AD5072">
        <v>0</v>
      </c>
      <c r="AE5072">
        <v>0</v>
      </c>
      <c r="AF5072">
        <v>0</v>
      </c>
    </row>
    <row r="5073" spans="1:32">
      <c r="A5073" t="s">
        <v>10676</v>
      </c>
      <c r="B5073" t="s">
        <v>19</v>
      </c>
      <c r="C5073">
        <v>0</v>
      </c>
      <c r="D5073">
        <v>0</v>
      </c>
      <c r="E5073">
        <v>0</v>
      </c>
      <c r="F5073">
        <v>0</v>
      </c>
      <c r="G5073">
        <v>0</v>
      </c>
      <c r="H5073">
        <v>0</v>
      </c>
      <c r="I5073">
        <v>0</v>
      </c>
      <c r="J5073">
        <v>0</v>
      </c>
      <c r="K5073">
        <v>0</v>
      </c>
      <c r="L5073">
        <v>0</v>
      </c>
      <c r="M5073">
        <v>0</v>
      </c>
      <c r="N5073">
        <v>0</v>
      </c>
      <c r="O5073">
        <v>0</v>
      </c>
      <c r="P5073">
        <v>0</v>
      </c>
      <c r="Q5073">
        <v>0</v>
      </c>
      <c r="R5073">
        <v>0</v>
      </c>
      <c r="S5073">
        <v>0</v>
      </c>
      <c r="T5073">
        <v>0</v>
      </c>
      <c r="U5073">
        <v>0</v>
      </c>
      <c r="V5073">
        <v>0</v>
      </c>
      <c r="W5073">
        <v>0</v>
      </c>
      <c r="X5073">
        <v>0</v>
      </c>
      <c r="Y5073">
        <v>0</v>
      </c>
      <c r="Z5073">
        <v>0</v>
      </c>
      <c r="AA5073">
        <v>0</v>
      </c>
      <c r="AB5073">
        <v>0</v>
      </c>
      <c r="AC5073">
        <v>0</v>
      </c>
      <c r="AD5073">
        <v>0</v>
      </c>
      <c r="AE5073">
        <v>0</v>
      </c>
      <c r="AF5073">
        <v>0</v>
      </c>
    </row>
    <row r="5074" spans="1:32">
      <c r="A5074" t="s">
        <v>10677</v>
      </c>
      <c r="B5074" t="s">
        <v>19</v>
      </c>
      <c r="C5074">
        <v>0</v>
      </c>
      <c r="D5074">
        <v>0</v>
      </c>
      <c r="E5074">
        <v>0</v>
      </c>
      <c r="F5074">
        <v>0</v>
      </c>
      <c r="G5074">
        <v>0</v>
      </c>
      <c r="H5074">
        <v>0</v>
      </c>
      <c r="I5074">
        <v>0</v>
      </c>
      <c r="J5074">
        <v>0</v>
      </c>
      <c r="K5074">
        <v>0</v>
      </c>
      <c r="L5074">
        <v>0</v>
      </c>
      <c r="M5074">
        <v>0</v>
      </c>
      <c r="N5074">
        <v>0</v>
      </c>
      <c r="O5074">
        <v>0</v>
      </c>
      <c r="P5074">
        <v>0</v>
      </c>
      <c r="Q5074">
        <v>0</v>
      </c>
      <c r="R5074">
        <v>0</v>
      </c>
      <c r="S5074">
        <v>0</v>
      </c>
      <c r="T5074">
        <v>0</v>
      </c>
      <c r="U5074">
        <v>0</v>
      </c>
      <c r="V5074">
        <v>0</v>
      </c>
      <c r="W5074">
        <v>0</v>
      </c>
      <c r="X5074">
        <v>0</v>
      </c>
      <c r="Y5074">
        <v>0</v>
      </c>
      <c r="Z5074">
        <v>0</v>
      </c>
      <c r="AA5074">
        <v>0</v>
      </c>
      <c r="AB5074">
        <v>0</v>
      </c>
      <c r="AC5074">
        <v>0</v>
      </c>
      <c r="AD5074">
        <v>0</v>
      </c>
      <c r="AE5074">
        <v>0</v>
      </c>
      <c r="AF5074">
        <v>0</v>
      </c>
    </row>
    <row r="5075" spans="1:32">
      <c r="A5075" t="s">
        <v>10678</v>
      </c>
      <c r="B5075" t="s">
        <v>19</v>
      </c>
      <c r="C5075">
        <v>0</v>
      </c>
      <c r="D5075">
        <v>0</v>
      </c>
      <c r="E5075">
        <v>0</v>
      </c>
      <c r="F5075">
        <v>0</v>
      </c>
      <c r="G5075">
        <v>0</v>
      </c>
      <c r="H5075">
        <v>0</v>
      </c>
      <c r="I5075">
        <v>0</v>
      </c>
      <c r="J5075">
        <v>0</v>
      </c>
      <c r="K5075">
        <v>0</v>
      </c>
      <c r="L5075">
        <v>0</v>
      </c>
      <c r="M5075">
        <v>0</v>
      </c>
      <c r="N5075">
        <v>0</v>
      </c>
      <c r="O5075">
        <v>0</v>
      </c>
      <c r="P5075">
        <v>0</v>
      </c>
      <c r="Q5075">
        <v>0</v>
      </c>
      <c r="R5075">
        <v>0</v>
      </c>
      <c r="S5075">
        <v>0</v>
      </c>
      <c r="T5075">
        <v>0</v>
      </c>
      <c r="U5075">
        <v>0</v>
      </c>
      <c r="V5075">
        <v>0</v>
      </c>
      <c r="W5075">
        <v>0</v>
      </c>
      <c r="X5075">
        <v>0</v>
      </c>
      <c r="Y5075">
        <v>0</v>
      </c>
      <c r="Z5075">
        <v>0</v>
      </c>
      <c r="AA5075">
        <v>0</v>
      </c>
      <c r="AB5075">
        <v>0</v>
      </c>
      <c r="AC5075">
        <v>0</v>
      </c>
      <c r="AD5075">
        <v>0</v>
      </c>
      <c r="AE5075">
        <v>0</v>
      </c>
      <c r="AF5075">
        <v>0</v>
      </c>
    </row>
    <row r="5076" spans="1:32">
      <c r="A5076" t="s">
        <v>10679</v>
      </c>
      <c r="B5076" t="s">
        <v>19</v>
      </c>
      <c r="C5076">
        <v>0</v>
      </c>
      <c r="D5076">
        <v>0</v>
      </c>
      <c r="E5076">
        <v>0</v>
      </c>
      <c r="F5076">
        <v>0</v>
      </c>
      <c r="G5076">
        <v>0</v>
      </c>
      <c r="H5076">
        <v>0</v>
      </c>
      <c r="I5076">
        <v>0</v>
      </c>
      <c r="J5076">
        <v>0</v>
      </c>
      <c r="K5076">
        <v>0</v>
      </c>
      <c r="L5076">
        <v>0</v>
      </c>
      <c r="M5076">
        <v>0</v>
      </c>
      <c r="N5076">
        <v>0</v>
      </c>
      <c r="O5076">
        <v>0</v>
      </c>
      <c r="P5076">
        <v>0</v>
      </c>
      <c r="Q5076">
        <v>0</v>
      </c>
      <c r="R5076">
        <v>0</v>
      </c>
      <c r="S5076">
        <v>0</v>
      </c>
      <c r="T5076">
        <v>0</v>
      </c>
      <c r="U5076">
        <v>0</v>
      </c>
      <c r="V5076">
        <v>0</v>
      </c>
      <c r="W5076">
        <v>0</v>
      </c>
      <c r="X5076">
        <v>0</v>
      </c>
      <c r="Y5076">
        <v>0</v>
      </c>
      <c r="Z5076">
        <v>0</v>
      </c>
      <c r="AA5076">
        <v>0</v>
      </c>
      <c r="AB5076">
        <v>0</v>
      </c>
      <c r="AC5076">
        <v>0</v>
      </c>
      <c r="AD5076">
        <v>0</v>
      </c>
      <c r="AE5076">
        <v>0</v>
      </c>
      <c r="AF5076">
        <v>0</v>
      </c>
    </row>
    <row r="5077" spans="1:32">
      <c r="A5077" t="s">
        <v>10680</v>
      </c>
      <c r="B5077" t="s">
        <v>19</v>
      </c>
      <c r="C5077">
        <v>0</v>
      </c>
      <c r="D5077">
        <v>0</v>
      </c>
      <c r="E5077">
        <v>0</v>
      </c>
      <c r="F5077">
        <v>0</v>
      </c>
      <c r="G5077">
        <v>0</v>
      </c>
      <c r="H5077">
        <v>0</v>
      </c>
      <c r="I5077">
        <v>0</v>
      </c>
      <c r="J5077">
        <v>0</v>
      </c>
      <c r="K5077">
        <v>0</v>
      </c>
      <c r="L5077">
        <v>0</v>
      </c>
      <c r="M5077">
        <v>0</v>
      </c>
      <c r="N5077">
        <v>0</v>
      </c>
      <c r="O5077">
        <v>0</v>
      </c>
      <c r="P5077">
        <v>0</v>
      </c>
      <c r="Q5077">
        <v>0</v>
      </c>
      <c r="R5077">
        <v>0</v>
      </c>
      <c r="S5077">
        <v>0</v>
      </c>
      <c r="T5077">
        <v>0</v>
      </c>
      <c r="U5077">
        <v>0</v>
      </c>
      <c r="V5077">
        <v>0</v>
      </c>
      <c r="W5077">
        <v>0</v>
      </c>
      <c r="X5077">
        <v>0</v>
      </c>
      <c r="Y5077">
        <v>0</v>
      </c>
      <c r="Z5077">
        <v>0</v>
      </c>
      <c r="AA5077">
        <v>0</v>
      </c>
      <c r="AB5077">
        <v>0</v>
      </c>
      <c r="AC5077">
        <v>0</v>
      </c>
      <c r="AD5077">
        <v>0</v>
      </c>
      <c r="AE5077">
        <v>0</v>
      </c>
      <c r="AF5077">
        <v>0</v>
      </c>
    </row>
    <row r="5078" spans="1:32">
      <c r="A5078" t="s">
        <v>6574</v>
      </c>
      <c r="B5078" t="s">
        <v>19</v>
      </c>
      <c r="C5078" s="2">
        <v>59130200000000</v>
      </c>
      <c r="D5078" s="2">
        <v>59437400000000</v>
      </c>
      <c r="E5078" s="2">
        <v>61757400000000</v>
      </c>
      <c r="F5078" s="2">
        <v>61961400000000</v>
      </c>
      <c r="G5078" s="2">
        <v>62058900000000</v>
      </c>
      <c r="H5078" s="2">
        <v>62302500000000</v>
      </c>
      <c r="I5078" s="2">
        <v>62514600000000</v>
      </c>
      <c r="J5078" s="2">
        <v>62679700000000</v>
      </c>
      <c r="K5078" s="2">
        <v>62840100000000</v>
      </c>
      <c r="L5078" s="2">
        <v>62948900000000</v>
      </c>
      <c r="M5078" s="2">
        <v>63102600000000</v>
      </c>
      <c r="N5078" s="2">
        <v>63441500000000</v>
      </c>
      <c r="O5078" s="2">
        <v>63681300000000</v>
      </c>
      <c r="P5078" s="2">
        <v>63928700000000</v>
      </c>
      <c r="Q5078" s="2">
        <v>64193500000000</v>
      </c>
      <c r="R5078" s="2">
        <v>64426500000000</v>
      </c>
      <c r="S5078" s="2">
        <v>64804300000000</v>
      </c>
      <c r="T5078" s="2">
        <v>65160000000000</v>
      </c>
      <c r="U5078" s="2">
        <v>65501300000000</v>
      </c>
      <c r="V5078" s="2">
        <v>65830100000000</v>
      </c>
      <c r="W5078" s="2">
        <v>66105300000000</v>
      </c>
      <c r="X5078" s="2">
        <v>66391000000000</v>
      </c>
      <c r="Y5078" s="2">
        <v>66664800000000</v>
      </c>
      <c r="Z5078" s="2">
        <v>66921300000000</v>
      </c>
      <c r="AA5078" s="2">
        <v>67178500000000</v>
      </c>
      <c r="AB5078" s="2">
        <v>67381800000000</v>
      </c>
      <c r="AC5078" s="2">
        <v>67584000000000</v>
      </c>
      <c r="AD5078" s="2">
        <v>67783300000000</v>
      </c>
      <c r="AE5078" s="2">
        <v>67986300000000</v>
      </c>
      <c r="AF5078" s="2">
        <v>68196400000000</v>
      </c>
    </row>
    <row r="5079" spans="1:32">
      <c r="A5079" t="s">
        <v>6575</v>
      </c>
      <c r="B5079" t="s">
        <v>19</v>
      </c>
      <c r="C5079" s="2">
        <v>220909000000</v>
      </c>
      <c r="D5079" s="2">
        <v>221023000000</v>
      </c>
      <c r="E5079" s="2">
        <v>221154000000</v>
      </c>
      <c r="F5079" s="2">
        <v>250508000000</v>
      </c>
      <c r="G5079" s="2">
        <v>225848000000</v>
      </c>
      <c r="H5079" s="2">
        <v>227102000000</v>
      </c>
      <c r="I5079" s="2">
        <v>228351000000</v>
      </c>
      <c r="J5079" s="2">
        <v>229586000000</v>
      </c>
      <c r="K5079" s="2">
        <v>230822000000</v>
      </c>
      <c r="L5079" s="2">
        <v>232050000000</v>
      </c>
      <c r="M5079" s="2">
        <v>233275000000</v>
      </c>
      <c r="N5079" s="2">
        <v>234533000000</v>
      </c>
      <c r="O5079" s="2">
        <v>235761000000</v>
      </c>
      <c r="P5079" s="2">
        <v>236988000000</v>
      </c>
      <c r="Q5079" s="2">
        <v>238213000000</v>
      </c>
      <c r="R5079" s="2">
        <v>239435000000</v>
      </c>
      <c r="S5079" s="2">
        <v>240575000000</v>
      </c>
      <c r="T5079" s="2">
        <v>241714000000</v>
      </c>
      <c r="U5079" s="2">
        <v>242848000000</v>
      </c>
      <c r="V5079" s="2">
        <v>243877000000</v>
      </c>
      <c r="W5079" s="2">
        <v>244898000000</v>
      </c>
      <c r="X5079" s="2">
        <v>245920000000</v>
      </c>
      <c r="Y5079" s="2">
        <v>246841000000</v>
      </c>
      <c r="Z5079" s="2">
        <v>247760000000</v>
      </c>
      <c r="AA5079" s="2">
        <v>248679000000</v>
      </c>
      <c r="AB5079" s="2">
        <v>249493000000</v>
      </c>
      <c r="AC5079" s="2">
        <v>250406000000</v>
      </c>
      <c r="AD5079" s="2">
        <v>251217000000</v>
      </c>
      <c r="AE5079" s="2">
        <v>252030000000</v>
      </c>
      <c r="AF5079" s="2">
        <v>252843000000</v>
      </c>
    </row>
    <row r="5080" spans="1:32">
      <c r="A5080" t="s">
        <v>6576</v>
      </c>
      <c r="B5080" t="s">
        <v>19</v>
      </c>
      <c r="C5080" s="2">
        <v>78469800000</v>
      </c>
      <c r="D5080" s="2">
        <v>80216200000</v>
      </c>
      <c r="E5080" s="2">
        <v>82788300000</v>
      </c>
      <c r="F5080" s="2">
        <v>99013900000</v>
      </c>
      <c r="G5080" s="2">
        <v>99772000000</v>
      </c>
      <c r="H5080" s="2">
        <v>100747000000</v>
      </c>
      <c r="I5080" s="2">
        <v>101639000000</v>
      </c>
      <c r="J5080" s="2">
        <v>102286000000</v>
      </c>
      <c r="K5080" s="2">
        <v>102967000000</v>
      </c>
      <c r="L5080" s="2">
        <v>103492000000</v>
      </c>
      <c r="M5080" s="2">
        <v>103970000000</v>
      </c>
      <c r="N5080" s="2">
        <v>104933000000</v>
      </c>
      <c r="O5080" s="2">
        <v>105453000000</v>
      </c>
      <c r="P5080" s="2">
        <v>105919000000</v>
      </c>
      <c r="Q5080" s="2">
        <v>106354000000</v>
      </c>
      <c r="R5080" s="2">
        <v>106732000000</v>
      </c>
      <c r="S5080" s="2">
        <v>107401000000</v>
      </c>
      <c r="T5080" s="2">
        <v>108042000000</v>
      </c>
      <c r="U5080" s="2">
        <v>108608000000</v>
      </c>
      <c r="V5080" s="2">
        <v>109105000000</v>
      </c>
      <c r="W5080" s="2">
        <v>109470000000</v>
      </c>
      <c r="X5080" s="2">
        <v>109857000000</v>
      </c>
      <c r="Y5080" s="2">
        <v>110230000000</v>
      </c>
      <c r="Z5080" s="2">
        <v>110574000000</v>
      </c>
      <c r="AA5080" s="2">
        <v>110907000000</v>
      </c>
      <c r="AB5080" s="2">
        <v>111209000000</v>
      </c>
      <c r="AC5080" s="2">
        <v>111495000000</v>
      </c>
      <c r="AD5080" s="2">
        <v>111746000000</v>
      </c>
      <c r="AE5080" s="2">
        <v>112022000000</v>
      </c>
      <c r="AF5080" s="2">
        <v>112307000000</v>
      </c>
    </row>
    <row r="5081" spans="1:32">
      <c r="A5081" t="s">
        <v>6577</v>
      </c>
      <c r="B5081" t="s">
        <v>19</v>
      </c>
      <c r="C5081" s="2">
        <v>58432000000</v>
      </c>
      <c r="D5081" s="2">
        <v>59680400000</v>
      </c>
      <c r="E5081" s="2">
        <v>61294100000</v>
      </c>
      <c r="F5081" s="2">
        <v>71743000000</v>
      </c>
      <c r="G5081" s="2">
        <v>72182600000</v>
      </c>
      <c r="H5081" s="2">
        <v>72790700000</v>
      </c>
      <c r="I5081" s="2">
        <v>73338500000</v>
      </c>
      <c r="J5081" s="2">
        <v>73727900000</v>
      </c>
      <c r="K5081" s="2">
        <v>74140800000</v>
      </c>
      <c r="L5081" s="2">
        <v>74447000000</v>
      </c>
      <c r="M5081" s="2">
        <v>74735400000</v>
      </c>
      <c r="N5081" s="2">
        <v>75378800000</v>
      </c>
      <c r="O5081" s="2">
        <v>75708100000</v>
      </c>
      <c r="P5081" s="2">
        <v>76011100000</v>
      </c>
      <c r="Q5081" s="2">
        <v>76303300000</v>
      </c>
      <c r="R5081" s="2">
        <v>76553700000</v>
      </c>
      <c r="S5081" s="2">
        <v>77017700000</v>
      </c>
      <c r="T5081" s="2">
        <v>77457100000</v>
      </c>
      <c r="U5081" s="2">
        <v>77849000000</v>
      </c>
      <c r="V5081" s="2">
        <v>78189700000</v>
      </c>
      <c r="W5081" s="2">
        <v>78433900000</v>
      </c>
      <c r="X5081" s="2">
        <v>78691900000</v>
      </c>
      <c r="Y5081" s="2">
        <v>78941100000</v>
      </c>
      <c r="Z5081" s="2">
        <v>79171100000</v>
      </c>
      <c r="AA5081" s="2">
        <v>79392700000</v>
      </c>
      <c r="AB5081" s="2">
        <v>79567800000</v>
      </c>
      <c r="AC5081" s="2">
        <v>79732800000</v>
      </c>
      <c r="AD5081" s="2">
        <v>79877600000</v>
      </c>
      <c r="AE5081" s="2">
        <v>80041000000</v>
      </c>
      <c r="AF5081" s="2">
        <v>80211600000</v>
      </c>
    </row>
    <row r="5082" spans="1:32">
      <c r="A5082" t="s">
        <v>6578</v>
      </c>
      <c r="B5082" t="s">
        <v>19</v>
      </c>
      <c r="C5082" s="2">
        <v>21720000000</v>
      </c>
      <c r="D5082" s="2">
        <v>21737100000</v>
      </c>
      <c r="E5082" s="2">
        <v>22510100000</v>
      </c>
      <c r="F5082" s="2">
        <v>24572000000</v>
      </c>
      <c r="G5082" s="2">
        <v>24798300000</v>
      </c>
      <c r="H5082" s="2">
        <v>25081600000</v>
      </c>
      <c r="I5082" s="2">
        <v>25348300000</v>
      </c>
      <c r="J5082" s="2">
        <v>25558100000</v>
      </c>
      <c r="K5082" s="2">
        <v>25765000000</v>
      </c>
      <c r="L5082" s="2">
        <v>25939100000</v>
      </c>
      <c r="M5082" s="2">
        <v>26107800000</v>
      </c>
      <c r="N5082" s="2">
        <v>26335100000</v>
      </c>
      <c r="O5082" s="2">
        <v>26529900000</v>
      </c>
      <c r="P5082" s="2">
        <v>26697700000</v>
      </c>
      <c r="Q5082" s="2">
        <v>26854800000</v>
      </c>
      <c r="R5082" s="2">
        <v>26998200000</v>
      </c>
      <c r="S5082" s="2">
        <v>27197700000</v>
      </c>
      <c r="T5082" s="2">
        <v>27393800000</v>
      </c>
      <c r="U5082" s="2">
        <v>27573900000</v>
      </c>
      <c r="V5082" s="2">
        <v>27752800000</v>
      </c>
      <c r="W5082" s="2">
        <v>27915700000</v>
      </c>
      <c r="X5082" s="2">
        <v>28081500000</v>
      </c>
      <c r="Y5082" s="2">
        <v>28245400000</v>
      </c>
      <c r="Z5082" s="2">
        <v>28398600000</v>
      </c>
      <c r="AA5082" s="2">
        <v>28550900000</v>
      </c>
      <c r="AB5082" s="2">
        <v>28700400000</v>
      </c>
      <c r="AC5082" s="2">
        <v>28848100000</v>
      </c>
      <c r="AD5082" s="2">
        <v>28984500000</v>
      </c>
      <c r="AE5082" s="2">
        <v>29130600000</v>
      </c>
      <c r="AF5082" s="2">
        <v>29277700000</v>
      </c>
    </row>
    <row r="5083" spans="1:32">
      <c r="A5083" t="s">
        <v>6579</v>
      </c>
      <c r="B5083" t="s">
        <v>19</v>
      </c>
      <c r="C5083" s="2">
        <v>18852100000</v>
      </c>
      <c r="D5083" s="2">
        <v>18870000000</v>
      </c>
      <c r="E5083" s="2">
        <v>19540600000</v>
      </c>
      <c r="F5083" s="2">
        <v>21341100000</v>
      </c>
      <c r="G5083" s="2">
        <v>21541400000</v>
      </c>
      <c r="H5083" s="2">
        <v>21787100000</v>
      </c>
      <c r="I5083" s="2">
        <v>22018400000</v>
      </c>
      <c r="J5083" s="2">
        <v>22200200000</v>
      </c>
      <c r="K5083" s="2">
        <v>22379500000</v>
      </c>
      <c r="L5083" s="2">
        <v>22530300000</v>
      </c>
      <c r="M5083" s="2">
        <v>22676400000</v>
      </c>
      <c r="N5083" s="2">
        <v>22873900000</v>
      </c>
      <c r="O5083" s="2">
        <v>23042600000</v>
      </c>
      <c r="P5083" s="2">
        <v>23187900000</v>
      </c>
      <c r="Q5083" s="2">
        <v>23324000000</v>
      </c>
      <c r="R5083" s="2">
        <v>23448100000</v>
      </c>
      <c r="S5083" s="2">
        <v>23621200000</v>
      </c>
      <c r="T5083" s="2">
        <v>23791300000</v>
      </c>
      <c r="U5083" s="2">
        <v>23947500000</v>
      </c>
      <c r="V5083" s="2">
        <v>24102500000</v>
      </c>
      <c r="W5083" s="2">
        <v>24243600000</v>
      </c>
      <c r="X5083" s="2">
        <v>24387100000</v>
      </c>
      <c r="Y5083" s="2">
        <v>24528900000</v>
      </c>
      <c r="Z5083" s="2">
        <v>24661600000</v>
      </c>
      <c r="AA5083" s="2">
        <v>24793400000</v>
      </c>
      <c r="AB5083" s="2">
        <v>24922600000</v>
      </c>
      <c r="AC5083" s="2">
        <v>25050300000</v>
      </c>
      <c r="AD5083" s="2">
        <v>25168200000</v>
      </c>
      <c r="AE5083" s="2">
        <v>25294500000</v>
      </c>
      <c r="AF5083" s="2">
        <v>25421700000</v>
      </c>
    </row>
    <row r="5084" spans="1:32">
      <c r="A5084" t="s">
        <v>6580</v>
      </c>
      <c r="B5084" t="s">
        <v>19</v>
      </c>
      <c r="C5084" s="2">
        <v>25290400000</v>
      </c>
      <c r="D5084" s="2">
        <v>26201800000</v>
      </c>
      <c r="E5084" s="2">
        <v>27120000000</v>
      </c>
      <c r="F5084" s="2">
        <v>34278900000</v>
      </c>
      <c r="G5084" s="2">
        <v>34513300000</v>
      </c>
      <c r="H5084" s="2">
        <v>34825000000</v>
      </c>
      <c r="I5084" s="2">
        <v>35107200000</v>
      </c>
      <c r="J5084" s="2">
        <v>35301800000</v>
      </c>
      <c r="K5084" s="2">
        <v>35516300000</v>
      </c>
      <c r="L5084" s="2">
        <v>35671900000</v>
      </c>
      <c r="M5084" s="2">
        <v>35805300000</v>
      </c>
      <c r="N5084" s="2">
        <v>36150000000</v>
      </c>
      <c r="O5084" s="2">
        <v>36285700000</v>
      </c>
      <c r="P5084" s="2">
        <v>36412800000</v>
      </c>
      <c r="Q5084" s="2">
        <v>36529500000</v>
      </c>
      <c r="R5084" s="2">
        <v>36627100000</v>
      </c>
      <c r="S5084" s="2">
        <v>36836500000</v>
      </c>
      <c r="T5084" s="2">
        <v>37034700000</v>
      </c>
      <c r="U5084" s="2">
        <v>37204000000</v>
      </c>
      <c r="V5084" s="2">
        <v>37339100000</v>
      </c>
      <c r="W5084" s="2">
        <v>37416800000</v>
      </c>
      <c r="X5084" s="2">
        <v>37505400000</v>
      </c>
      <c r="Y5084" s="2">
        <v>37586600000</v>
      </c>
      <c r="Z5084" s="2">
        <v>37659400000</v>
      </c>
      <c r="AA5084" s="2">
        <v>37729000000</v>
      </c>
      <c r="AB5084" s="2">
        <v>37793500000</v>
      </c>
      <c r="AC5084" s="2">
        <v>37851100000</v>
      </c>
      <c r="AD5084" s="2">
        <v>37897500000</v>
      </c>
      <c r="AE5084" s="2">
        <v>37948000000</v>
      </c>
      <c r="AF5084" s="2">
        <v>38002400000</v>
      </c>
    </row>
    <row r="5085" spans="1:32">
      <c r="A5085" t="s">
        <v>6581</v>
      </c>
      <c r="B5085" t="s">
        <v>19</v>
      </c>
      <c r="C5085" s="2">
        <v>1069910000</v>
      </c>
      <c r="D5085" s="2">
        <v>1080030000</v>
      </c>
      <c r="E5085" s="2">
        <v>1117860000</v>
      </c>
      <c r="F5085" s="2">
        <v>1252010000</v>
      </c>
      <c r="G5085" s="2">
        <v>1261520000</v>
      </c>
      <c r="H5085" s="2">
        <v>1273790000</v>
      </c>
      <c r="I5085" s="2">
        <v>1285180000</v>
      </c>
      <c r="J5085" s="2">
        <v>1293860000</v>
      </c>
      <c r="K5085" s="2">
        <v>1302620000</v>
      </c>
      <c r="L5085" s="2">
        <v>1309650000</v>
      </c>
      <c r="M5085" s="2">
        <v>1316450000</v>
      </c>
      <c r="N5085" s="2">
        <v>1327630000</v>
      </c>
      <c r="O5085" s="2">
        <v>1335530000</v>
      </c>
      <c r="P5085" s="2">
        <v>1342560000</v>
      </c>
      <c r="Q5085" s="2">
        <v>1349210000</v>
      </c>
      <c r="R5085" s="2">
        <v>1355160000</v>
      </c>
      <c r="S5085" s="2">
        <v>1364370000</v>
      </c>
      <c r="T5085" s="2">
        <v>1373310000</v>
      </c>
      <c r="U5085" s="2">
        <v>1381430000</v>
      </c>
      <c r="V5085" s="2">
        <v>1389170000</v>
      </c>
      <c r="W5085" s="2">
        <v>1395720000</v>
      </c>
      <c r="X5085" s="2">
        <v>1402510000</v>
      </c>
      <c r="Y5085" s="2">
        <v>1409120000</v>
      </c>
      <c r="Z5085" s="2">
        <v>1415260000</v>
      </c>
      <c r="AA5085" s="2">
        <v>1421360000</v>
      </c>
      <c r="AB5085" s="2">
        <v>1427250000</v>
      </c>
      <c r="AC5085" s="2">
        <v>1433000000</v>
      </c>
      <c r="AD5085" s="2">
        <v>1438300000</v>
      </c>
      <c r="AE5085" s="2">
        <v>1443920000</v>
      </c>
      <c r="AF5085" s="2">
        <v>1449640000</v>
      </c>
    </row>
    <row r="5086" spans="1:32">
      <c r="A5086" t="s">
        <v>6582</v>
      </c>
      <c r="B5086" t="s">
        <v>19</v>
      </c>
      <c r="C5086" s="2">
        <v>6661980000</v>
      </c>
      <c r="D5086" s="2">
        <v>6674110000</v>
      </c>
      <c r="E5086" s="2">
        <v>6909310000</v>
      </c>
      <c r="F5086" s="2">
        <v>7590140000</v>
      </c>
      <c r="G5086" s="2">
        <v>7662130000</v>
      </c>
      <c r="H5086" s="2">
        <v>7750120000</v>
      </c>
      <c r="I5086" s="2">
        <v>7832850000</v>
      </c>
      <c r="J5086" s="2">
        <v>7897660000</v>
      </c>
      <c r="K5086" s="2">
        <v>7961780000</v>
      </c>
      <c r="L5086" s="2">
        <v>8015620000</v>
      </c>
      <c r="M5086" s="2">
        <v>8067500000</v>
      </c>
      <c r="N5086" s="2">
        <v>8138530000</v>
      </c>
      <c r="O5086" s="2">
        <v>8198130000</v>
      </c>
      <c r="P5086" s="2">
        <v>8249430000</v>
      </c>
      <c r="Q5086" s="2">
        <v>8297400000</v>
      </c>
      <c r="R5086" s="2">
        <v>8341090000</v>
      </c>
      <c r="S5086" s="2">
        <v>8402380000</v>
      </c>
      <c r="T5086" s="2">
        <v>8462600000</v>
      </c>
      <c r="U5086" s="2">
        <v>8517750000</v>
      </c>
      <c r="V5086" s="2">
        <v>8572240000</v>
      </c>
      <c r="W5086" s="2">
        <v>8621540000</v>
      </c>
      <c r="X5086" s="2">
        <v>8671720000</v>
      </c>
      <c r="Y5086" s="2">
        <v>8721310000</v>
      </c>
      <c r="Z5086" s="2">
        <v>8767700000</v>
      </c>
      <c r="AA5086" s="2">
        <v>8813710000</v>
      </c>
      <c r="AB5086" s="2">
        <v>8858710000</v>
      </c>
      <c r="AC5086" s="2">
        <v>8903080000</v>
      </c>
      <c r="AD5086" s="2">
        <v>8943980000</v>
      </c>
      <c r="AE5086" s="2">
        <v>8987900000</v>
      </c>
      <c r="AF5086" s="2">
        <v>9032140000</v>
      </c>
    </row>
    <row r="5087" spans="1:32">
      <c r="A5087" t="s">
        <v>6583</v>
      </c>
      <c r="B5087" t="s">
        <v>19</v>
      </c>
      <c r="C5087" s="2">
        <v>10061500000000</v>
      </c>
      <c r="D5087" s="2">
        <v>10061500000000</v>
      </c>
      <c r="E5087" s="2">
        <v>9799530000000</v>
      </c>
      <c r="F5087" s="2">
        <v>9824580000000</v>
      </c>
      <c r="G5087" s="2">
        <v>9791590000000</v>
      </c>
      <c r="H5087" s="2">
        <v>9633590000000</v>
      </c>
      <c r="I5087" s="2">
        <v>9508600000000</v>
      </c>
      <c r="J5087" s="2">
        <v>9493600000000</v>
      </c>
      <c r="K5087" s="2">
        <v>9478610000000</v>
      </c>
      <c r="L5087" s="2">
        <v>9551610000000</v>
      </c>
      <c r="M5087" s="2">
        <v>9701610000000</v>
      </c>
      <c r="N5087" s="2">
        <v>9754620000000</v>
      </c>
      <c r="O5087" s="2">
        <v>9850630000000</v>
      </c>
      <c r="P5087" s="2">
        <v>9972630000000</v>
      </c>
      <c r="Q5087" s="2">
        <v>10211600000000</v>
      </c>
      <c r="R5087" s="2">
        <v>10211600000000</v>
      </c>
      <c r="S5087" s="2">
        <v>10201700000000</v>
      </c>
      <c r="T5087" s="2">
        <v>10191700000000</v>
      </c>
      <c r="U5087" s="2">
        <v>10171700000000</v>
      </c>
      <c r="V5087" s="2">
        <v>10161700000000</v>
      </c>
      <c r="W5087" s="2">
        <v>10151700000000</v>
      </c>
      <c r="X5087" s="2">
        <v>10121700000000</v>
      </c>
      <c r="Y5087" s="2">
        <v>10091700000000</v>
      </c>
      <c r="Z5087" s="2">
        <v>10071700000000</v>
      </c>
      <c r="AA5087" s="2">
        <v>10041700000000</v>
      </c>
      <c r="AB5087" s="2">
        <v>10011700000000</v>
      </c>
      <c r="AC5087" s="2">
        <v>9981720000000</v>
      </c>
      <c r="AD5087" s="2">
        <v>9947730000000</v>
      </c>
      <c r="AE5087" s="2">
        <v>9913730000000</v>
      </c>
      <c r="AF5087" s="2">
        <v>9879740000000</v>
      </c>
    </row>
    <row r="5088" spans="1:32">
      <c r="A5088" t="s">
        <v>6584</v>
      </c>
      <c r="B5088" t="s">
        <v>19</v>
      </c>
      <c r="C5088" s="2">
        <v>1190410000000</v>
      </c>
      <c r="D5088" s="2">
        <v>1190410000000</v>
      </c>
      <c r="E5088" s="2">
        <v>1152430000000</v>
      </c>
      <c r="F5088" s="2">
        <v>1200440000000</v>
      </c>
      <c r="G5088" s="2">
        <v>1208440000000</v>
      </c>
      <c r="H5088" s="2">
        <v>1202440000000</v>
      </c>
      <c r="I5088" s="2">
        <v>1201440000000</v>
      </c>
      <c r="J5088" s="2">
        <v>1213440000000</v>
      </c>
      <c r="K5088" s="2">
        <v>1225440000000</v>
      </c>
      <c r="L5088" s="2">
        <v>1247440000000</v>
      </c>
      <c r="M5088" s="2">
        <v>1279450000000</v>
      </c>
      <c r="N5088" s="2">
        <v>1290450000000</v>
      </c>
      <c r="O5088" s="2">
        <v>1306450000000</v>
      </c>
      <c r="P5088" s="2">
        <v>1325450000000</v>
      </c>
      <c r="Q5088" s="2">
        <v>1358450000000</v>
      </c>
      <c r="R5088" s="2">
        <v>1363450000000</v>
      </c>
      <c r="S5088" s="2">
        <v>1367460000000</v>
      </c>
      <c r="T5088" s="2">
        <v>1371460000000</v>
      </c>
      <c r="U5088" s="2">
        <v>1375460000000</v>
      </c>
      <c r="V5088" s="2">
        <v>1379460000000</v>
      </c>
      <c r="W5088" s="2">
        <v>1383470000000</v>
      </c>
      <c r="X5088" s="2">
        <v>1387470000000</v>
      </c>
      <c r="Y5088" s="2">
        <v>1390470000000</v>
      </c>
      <c r="Z5088" s="2">
        <v>1394470000000</v>
      </c>
      <c r="AA5088" s="2">
        <v>1397470000000</v>
      </c>
      <c r="AB5088" s="2">
        <v>1400480000000</v>
      </c>
      <c r="AC5088" s="2">
        <v>1403480000000</v>
      </c>
      <c r="AD5088" s="2">
        <v>1406480000000</v>
      </c>
      <c r="AE5088" s="2">
        <v>1410480000000</v>
      </c>
      <c r="AF5088" s="2">
        <v>1413480000000</v>
      </c>
    </row>
    <row r="5089" spans="1:32">
      <c r="A5089" t="s">
        <v>6585</v>
      </c>
      <c r="B5089" t="s">
        <v>19</v>
      </c>
      <c r="C5089">
        <v>0</v>
      </c>
      <c r="D5089">
        <v>0</v>
      </c>
      <c r="E5089">
        <v>0</v>
      </c>
      <c r="F5089">
        <v>0</v>
      </c>
      <c r="G5089">
        <v>0</v>
      </c>
      <c r="H5089">
        <v>0</v>
      </c>
      <c r="I5089">
        <v>0</v>
      </c>
      <c r="J5089">
        <v>0</v>
      </c>
      <c r="K5089">
        <v>0</v>
      </c>
      <c r="L5089">
        <v>0</v>
      </c>
      <c r="M5089">
        <v>0</v>
      </c>
      <c r="N5089">
        <v>0</v>
      </c>
      <c r="O5089">
        <v>0</v>
      </c>
      <c r="P5089">
        <v>0</v>
      </c>
      <c r="Q5089">
        <v>0</v>
      </c>
      <c r="R5089">
        <v>0</v>
      </c>
      <c r="S5089">
        <v>0</v>
      </c>
      <c r="T5089">
        <v>0</v>
      </c>
      <c r="U5089">
        <v>0</v>
      </c>
      <c r="V5089">
        <v>0</v>
      </c>
      <c r="W5089">
        <v>0</v>
      </c>
      <c r="X5089">
        <v>0</v>
      </c>
      <c r="Y5089">
        <v>0</v>
      </c>
      <c r="Z5089">
        <v>0</v>
      </c>
      <c r="AA5089">
        <v>0</v>
      </c>
      <c r="AB5089">
        <v>0</v>
      </c>
      <c r="AC5089">
        <v>0</v>
      </c>
      <c r="AD5089">
        <v>0</v>
      </c>
      <c r="AE5089">
        <v>0</v>
      </c>
      <c r="AF5089">
        <v>0</v>
      </c>
    </row>
    <row r="5090" spans="1:32">
      <c r="A5090" t="s">
        <v>6586</v>
      </c>
      <c r="B5090" t="s">
        <v>19</v>
      </c>
      <c r="C5090" s="2">
        <v>5783330000000</v>
      </c>
      <c r="D5090" s="2">
        <v>5798300000000</v>
      </c>
      <c r="E5090" s="2">
        <v>5539350000000</v>
      </c>
      <c r="F5090" s="2">
        <v>5519650000000</v>
      </c>
      <c r="G5090" s="2">
        <v>5361250000000</v>
      </c>
      <c r="H5090" s="2">
        <v>4928550000000</v>
      </c>
      <c r="I5090" s="2">
        <v>4528250000000</v>
      </c>
      <c r="J5090" s="2">
        <v>4185150000000</v>
      </c>
      <c r="K5090" s="2">
        <v>3878270000000</v>
      </c>
      <c r="L5090" s="2">
        <v>3759320000000</v>
      </c>
      <c r="M5090" s="2">
        <v>3676720000000</v>
      </c>
      <c r="N5090" s="2">
        <v>3657330000000</v>
      </c>
      <c r="O5090" s="2">
        <v>3646540000000</v>
      </c>
      <c r="P5090" s="2">
        <v>3609970000000</v>
      </c>
      <c r="Q5090" s="2">
        <v>3598060000000</v>
      </c>
      <c r="R5090" s="2">
        <v>3559750000000</v>
      </c>
      <c r="S5090" s="2">
        <v>3498890000000</v>
      </c>
      <c r="T5090" s="2">
        <v>3472560000000</v>
      </c>
      <c r="U5090" s="2">
        <v>3359110000000</v>
      </c>
      <c r="V5090" s="2">
        <v>3297520000000</v>
      </c>
      <c r="W5090" s="2">
        <v>3257290000000</v>
      </c>
      <c r="X5090" s="2">
        <v>3238030000000</v>
      </c>
      <c r="Y5090" s="2">
        <v>3214420000000</v>
      </c>
      <c r="Z5090" s="2">
        <v>3173210000000</v>
      </c>
      <c r="AA5090" s="2">
        <v>3141240000000</v>
      </c>
      <c r="AB5090" s="2">
        <v>3139110000000</v>
      </c>
      <c r="AC5090" s="2">
        <v>3121810000000</v>
      </c>
      <c r="AD5090" s="2">
        <v>3099700000000</v>
      </c>
      <c r="AE5090" s="2">
        <v>3048320000000</v>
      </c>
      <c r="AF5090" s="2">
        <v>3017200000000</v>
      </c>
    </row>
    <row r="5091" spans="1:32">
      <c r="A5091" t="s">
        <v>6587</v>
      </c>
      <c r="B5091" t="s">
        <v>19</v>
      </c>
      <c r="C5091" s="2">
        <v>1183740000</v>
      </c>
      <c r="D5091" s="2">
        <v>1184350000</v>
      </c>
      <c r="E5091" s="2">
        <v>1174510000</v>
      </c>
      <c r="F5091" s="2">
        <v>1181560000</v>
      </c>
      <c r="G5091" s="2">
        <v>1077900000</v>
      </c>
      <c r="H5091" s="2">
        <v>1105590000</v>
      </c>
      <c r="I5091" s="2">
        <v>1028430000</v>
      </c>
      <c r="J5091" s="2">
        <v>975619000</v>
      </c>
      <c r="K5091" s="2">
        <v>932689000</v>
      </c>
      <c r="L5091" s="2">
        <v>903423000</v>
      </c>
      <c r="M5091" s="2">
        <v>895819000</v>
      </c>
      <c r="N5091" s="2">
        <v>866823000</v>
      </c>
      <c r="O5091" s="2">
        <v>856004000</v>
      </c>
      <c r="P5091" s="2">
        <v>854863000</v>
      </c>
      <c r="Q5091" s="2">
        <v>846152000</v>
      </c>
      <c r="R5091" s="2">
        <v>834176000</v>
      </c>
      <c r="S5091" s="2">
        <v>824624000</v>
      </c>
      <c r="T5091" s="2">
        <v>814583000</v>
      </c>
      <c r="U5091" s="2">
        <v>811891000</v>
      </c>
      <c r="V5091" s="2">
        <v>778643000</v>
      </c>
      <c r="W5091" s="2">
        <v>761055000</v>
      </c>
      <c r="X5091" s="2">
        <v>742247000</v>
      </c>
      <c r="Y5091" s="2">
        <v>730179000</v>
      </c>
      <c r="Z5091" s="2">
        <v>727592000</v>
      </c>
      <c r="AA5091" s="2">
        <v>718849000</v>
      </c>
      <c r="AB5091" s="2">
        <v>710830000</v>
      </c>
      <c r="AC5091" s="2">
        <v>715552000</v>
      </c>
      <c r="AD5091" s="2">
        <v>710810000</v>
      </c>
      <c r="AE5091" s="2">
        <v>702783000</v>
      </c>
      <c r="AF5091" s="2">
        <v>683079000</v>
      </c>
    </row>
    <row r="5092" spans="1:32">
      <c r="A5092" t="s">
        <v>6588</v>
      </c>
      <c r="B5092" t="s">
        <v>19</v>
      </c>
      <c r="C5092" s="2">
        <v>16344600000</v>
      </c>
      <c r="D5092" s="2">
        <v>16347900000</v>
      </c>
      <c r="E5092" s="2">
        <v>16295400000</v>
      </c>
      <c r="F5092" s="2">
        <v>16332800000</v>
      </c>
      <c r="G5092" s="2">
        <v>14882000000</v>
      </c>
      <c r="H5092" s="2">
        <v>15373400000</v>
      </c>
      <c r="I5092" s="2">
        <v>14330900000</v>
      </c>
      <c r="J5092" s="2">
        <v>13644400000</v>
      </c>
      <c r="K5092" s="2">
        <v>13091000000</v>
      </c>
      <c r="L5092" s="2">
        <v>12692700000</v>
      </c>
      <c r="M5092" s="2">
        <v>12580000000</v>
      </c>
      <c r="N5092" s="2">
        <v>12161100000</v>
      </c>
      <c r="O5092" s="2">
        <v>11999400000</v>
      </c>
      <c r="P5092" s="2">
        <v>11986500000</v>
      </c>
      <c r="Q5092" s="2">
        <v>11859100000</v>
      </c>
      <c r="R5092" s="2">
        <v>11685500000</v>
      </c>
      <c r="S5092" s="2">
        <v>11558400000</v>
      </c>
      <c r="T5092" s="2">
        <v>11423900000</v>
      </c>
      <c r="U5092" s="2">
        <v>11397100000</v>
      </c>
      <c r="V5092" s="2">
        <v>10913100000</v>
      </c>
      <c r="W5092" s="2">
        <v>10653700000</v>
      </c>
      <c r="X5092" s="2">
        <v>10374700000</v>
      </c>
      <c r="Y5092" s="2">
        <v>10203100000</v>
      </c>
      <c r="Z5092" s="2">
        <v>10172000000</v>
      </c>
      <c r="AA5092" s="2">
        <v>10050100000</v>
      </c>
      <c r="AB5092" s="2">
        <v>9937340000</v>
      </c>
      <c r="AC5092" s="2">
        <v>10008800000</v>
      </c>
      <c r="AD5092" s="2">
        <v>9941520000</v>
      </c>
      <c r="AE5092" s="2">
        <v>9826760000</v>
      </c>
      <c r="AF5092" s="2">
        <v>9544470000</v>
      </c>
    </row>
    <row r="5093" spans="1:32">
      <c r="A5093" t="s">
        <v>6589</v>
      </c>
      <c r="B5093" t="s">
        <v>19</v>
      </c>
      <c r="C5093" s="2">
        <v>5486490000</v>
      </c>
      <c r="D5093" s="2">
        <v>5493290000</v>
      </c>
      <c r="E5093" s="2">
        <v>5381520000</v>
      </c>
      <c r="F5093" s="2">
        <v>5463740000</v>
      </c>
      <c r="G5093" s="2">
        <v>4996940000</v>
      </c>
      <c r="H5093" s="2">
        <v>5031260000</v>
      </c>
      <c r="I5093" s="2">
        <v>4652990000</v>
      </c>
      <c r="J5093" s="2">
        <v>4377180000</v>
      </c>
      <c r="K5093" s="2">
        <v>4145240000</v>
      </c>
      <c r="L5093" s="2">
        <v>4003480000</v>
      </c>
      <c r="M5093" s="2">
        <v>3969600000</v>
      </c>
      <c r="N5093" s="2">
        <v>3858940000</v>
      </c>
      <c r="O5093" s="2">
        <v>3814150000</v>
      </c>
      <c r="P5093" s="2">
        <v>3804860000</v>
      </c>
      <c r="Q5093" s="2">
        <v>3774670000</v>
      </c>
      <c r="R5093" s="2">
        <v>3723810000</v>
      </c>
      <c r="S5093" s="2">
        <v>3675950000</v>
      </c>
      <c r="T5093" s="2">
        <v>3629260000</v>
      </c>
      <c r="U5093" s="2">
        <v>3609170000</v>
      </c>
      <c r="V5093" s="2">
        <v>3473580000</v>
      </c>
      <c r="W5093" s="2">
        <v>3406070000</v>
      </c>
      <c r="X5093" s="2">
        <v>3334440000</v>
      </c>
      <c r="Y5093" s="2">
        <v>3282730000</v>
      </c>
      <c r="Z5093" s="2">
        <v>3266620000</v>
      </c>
      <c r="AA5093" s="2">
        <v>3228370000</v>
      </c>
      <c r="AB5093" s="2">
        <v>3192430000</v>
      </c>
      <c r="AC5093" s="2">
        <v>3209390000</v>
      </c>
      <c r="AD5093" s="2">
        <v>3188910000</v>
      </c>
      <c r="AE5093" s="2">
        <v>3155340000</v>
      </c>
      <c r="AF5093" s="2">
        <v>3073210000</v>
      </c>
    </row>
    <row r="5094" spans="1:32">
      <c r="A5094" t="s">
        <v>6590</v>
      </c>
      <c r="B5094" t="s">
        <v>19</v>
      </c>
      <c r="C5094" s="2">
        <v>369275000000</v>
      </c>
      <c r="D5094" s="2">
        <v>369275000000</v>
      </c>
      <c r="E5094" s="2">
        <v>369269000000</v>
      </c>
      <c r="F5094" s="2">
        <v>369274000000</v>
      </c>
      <c r="G5094" s="2">
        <v>336368000000</v>
      </c>
      <c r="H5094" s="2">
        <v>348962000000</v>
      </c>
      <c r="I5094" s="2">
        <v>325855000000</v>
      </c>
      <c r="J5094" s="2">
        <v>310749000000</v>
      </c>
      <c r="K5094" s="2">
        <v>298744000000</v>
      </c>
      <c r="L5094" s="2">
        <v>289841000000</v>
      </c>
      <c r="M5094" s="2">
        <v>287441000000</v>
      </c>
      <c r="N5094" s="2">
        <v>277441000000</v>
      </c>
      <c r="O5094" s="2">
        <v>273741000000</v>
      </c>
      <c r="P5094" s="2">
        <v>273541000000</v>
      </c>
      <c r="Q5094" s="2">
        <v>270441000000</v>
      </c>
      <c r="R5094" s="2">
        <v>266541000000</v>
      </c>
      <c r="S5094" s="2">
        <v>263740000000</v>
      </c>
      <c r="T5094" s="2">
        <v>260539000000</v>
      </c>
      <c r="U5094" s="2">
        <v>260038000000</v>
      </c>
      <c r="V5094" s="2">
        <v>248838000000</v>
      </c>
      <c r="W5094" s="2">
        <v>242838000000</v>
      </c>
      <c r="X5094" s="2">
        <v>236238000000</v>
      </c>
      <c r="Y5094" s="2">
        <v>232338000000</v>
      </c>
      <c r="Z5094" s="2">
        <v>231637000000</v>
      </c>
      <c r="AA5094" s="2">
        <v>228837000000</v>
      </c>
      <c r="AB5094" s="2">
        <v>226336000000</v>
      </c>
      <c r="AC5094" s="2">
        <v>228036000000</v>
      </c>
      <c r="AD5094" s="2">
        <v>226436000000</v>
      </c>
      <c r="AE5094" s="2">
        <v>223836000000</v>
      </c>
      <c r="AF5094" s="2">
        <v>217335000000</v>
      </c>
    </row>
    <row r="5095" spans="1:32">
      <c r="A5095" t="s">
        <v>6591</v>
      </c>
      <c r="B5095" t="s">
        <v>19</v>
      </c>
      <c r="C5095" s="2">
        <v>49138200000</v>
      </c>
      <c r="D5095" s="2">
        <v>49138600000</v>
      </c>
      <c r="E5095" s="2">
        <v>49132900000</v>
      </c>
      <c r="F5095" s="2">
        <v>49137200000</v>
      </c>
      <c r="G5095" s="2">
        <v>44752200000</v>
      </c>
      <c r="H5095" s="2">
        <v>46426500000</v>
      </c>
      <c r="I5095" s="2">
        <v>43350400000</v>
      </c>
      <c r="J5095" s="2">
        <v>41334900000</v>
      </c>
      <c r="K5095" s="2">
        <v>39739800000</v>
      </c>
      <c r="L5095" s="2">
        <v>38557700000</v>
      </c>
      <c r="M5095" s="2">
        <v>38237400000</v>
      </c>
      <c r="N5095" s="2">
        <v>36897500000</v>
      </c>
      <c r="O5095" s="2">
        <v>36417300000</v>
      </c>
      <c r="P5095" s="2">
        <v>36387000000</v>
      </c>
      <c r="Q5095" s="2">
        <v>35967300000</v>
      </c>
      <c r="R5095" s="2">
        <v>35456900000</v>
      </c>
      <c r="S5095" s="2">
        <v>35076000000</v>
      </c>
      <c r="T5095" s="2">
        <v>34655500000</v>
      </c>
      <c r="U5095" s="2">
        <v>34594700000</v>
      </c>
      <c r="V5095" s="2">
        <v>33104300000</v>
      </c>
      <c r="W5095" s="2">
        <v>32294400000</v>
      </c>
      <c r="X5095" s="2">
        <v>31424500000</v>
      </c>
      <c r="Y5095" s="2">
        <v>30904100000</v>
      </c>
      <c r="Z5095" s="2">
        <v>30823700000</v>
      </c>
      <c r="AA5095" s="2">
        <v>30443300000</v>
      </c>
      <c r="AB5095" s="2">
        <v>30103000000</v>
      </c>
      <c r="AC5095" s="2">
        <v>30332900000</v>
      </c>
      <c r="AD5095" s="2">
        <v>30122800000</v>
      </c>
      <c r="AE5095" s="2">
        <v>29772600000</v>
      </c>
      <c r="AF5095" s="2">
        <v>28912100000</v>
      </c>
    </row>
    <row r="5096" spans="1:32">
      <c r="A5096" t="s">
        <v>6592</v>
      </c>
      <c r="B5096" t="s">
        <v>19</v>
      </c>
      <c r="C5096" s="2">
        <v>804193000</v>
      </c>
      <c r="D5096" s="2">
        <v>804784000</v>
      </c>
      <c r="E5096" s="2">
        <v>794387000</v>
      </c>
      <c r="F5096" s="2">
        <v>802711000</v>
      </c>
      <c r="G5096" s="2">
        <v>732781000</v>
      </c>
      <c r="H5096" s="2">
        <v>744259000</v>
      </c>
      <c r="I5096" s="2">
        <v>690201000</v>
      </c>
      <c r="J5096" s="2">
        <v>651953000</v>
      </c>
      <c r="K5096" s="2">
        <v>620214000</v>
      </c>
      <c r="L5096" s="2">
        <v>599774000</v>
      </c>
      <c r="M5096" s="2">
        <v>594775000</v>
      </c>
      <c r="N5096" s="2">
        <v>576903000</v>
      </c>
      <c r="O5096" s="2">
        <v>569897000</v>
      </c>
      <c r="P5096" s="2">
        <v>568859000</v>
      </c>
      <c r="Q5096" s="2">
        <v>563785000</v>
      </c>
      <c r="R5096" s="2">
        <v>555896000</v>
      </c>
      <c r="S5096" s="2">
        <v>549157000</v>
      </c>
      <c r="T5096" s="2">
        <v>542509000</v>
      </c>
      <c r="U5096" s="2">
        <v>540074000</v>
      </c>
      <c r="V5096" s="2">
        <v>518939000</v>
      </c>
      <c r="W5096" s="2">
        <v>508147000</v>
      </c>
      <c r="X5096" s="2">
        <v>496533000</v>
      </c>
      <c r="Y5096" s="2">
        <v>488676000</v>
      </c>
      <c r="Z5096" s="2">
        <v>486671000</v>
      </c>
      <c r="AA5096" s="2">
        <v>480964000</v>
      </c>
      <c r="AB5096" s="2">
        <v>475692000</v>
      </c>
      <c r="AC5096" s="2">
        <v>478648000</v>
      </c>
      <c r="AD5096" s="2">
        <v>475704000</v>
      </c>
      <c r="AE5096" s="2">
        <v>470619000</v>
      </c>
      <c r="AF5096" s="2">
        <v>457971000</v>
      </c>
    </row>
    <row r="5097" spans="1:32">
      <c r="A5097" t="s">
        <v>6593</v>
      </c>
      <c r="B5097" t="s">
        <v>19</v>
      </c>
      <c r="C5097" s="2">
        <v>54638900</v>
      </c>
      <c r="D5097" s="2">
        <v>54698500</v>
      </c>
      <c r="E5097" s="2">
        <v>53649400</v>
      </c>
      <c r="F5097" s="2">
        <v>54489200</v>
      </c>
      <c r="G5097" s="2">
        <v>49807400</v>
      </c>
      <c r="H5097" s="2">
        <v>50055000</v>
      </c>
      <c r="I5097" s="2">
        <v>46258400</v>
      </c>
      <c r="J5097" s="2">
        <v>43484100</v>
      </c>
      <c r="K5097" s="2">
        <v>41131200</v>
      </c>
      <c r="L5097" s="2">
        <v>39713400</v>
      </c>
      <c r="M5097" s="2">
        <v>39383000</v>
      </c>
      <c r="N5097" s="2">
        <v>38296000</v>
      </c>
      <c r="O5097" s="2">
        <v>37855000</v>
      </c>
      <c r="P5097" s="2">
        <v>37760700</v>
      </c>
      <c r="Q5097" s="2">
        <v>37473900</v>
      </c>
      <c r="R5097" s="2">
        <v>36964300</v>
      </c>
      <c r="S5097" s="2">
        <v>36488800</v>
      </c>
      <c r="T5097" s="2">
        <v>36033300</v>
      </c>
      <c r="U5097" s="2">
        <v>35828400</v>
      </c>
      <c r="V5097" s="2">
        <v>34504100</v>
      </c>
      <c r="W5097" s="2">
        <v>33855100</v>
      </c>
      <c r="X5097" s="2">
        <v>33154000</v>
      </c>
      <c r="Y5097" s="2">
        <v>32637600</v>
      </c>
      <c r="Z5097" s="2">
        <v>32476300</v>
      </c>
      <c r="AA5097" s="2">
        <v>32105000</v>
      </c>
      <c r="AB5097" s="2">
        <v>31757300</v>
      </c>
      <c r="AC5097" s="2">
        <v>31932700</v>
      </c>
      <c r="AD5097" s="2">
        <v>31738100</v>
      </c>
      <c r="AE5097" s="2">
        <v>31419400</v>
      </c>
      <c r="AF5097" s="2">
        <v>30613800</v>
      </c>
    </row>
    <row r="5098" spans="1:32">
      <c r="A5098" t="s">
        <v>6594</v>
      </c>
      <c r="B5098" t="s">
        <v>19</v>
      </c>
      <c r="C5098" s="2">
        <v>336762000</v>
      </c>
      <c r="D5098" s="2">
        <v>336859000</v>
      </c>
      <c r="E5098" s="2">
        <v>335280000</v>
      </c>
      <c r="F5098" s="2">
        <v>336412000</v>
      </c>
      <c r="G5098" s="2">
        <v>306667000</v>
      </c>
      <c r="H5098" s="2">
        <v>316090000</v>
      </c>
      <c r="I5098" s="2">
        <v>294593000</v>
      </c>
      <c r="J5098" s="2">
        <v>280079000</v>
      </c>
      <c r="K5098" s="2">
        <v>268459000</v>
      </c>
      <c r="L5098" s="2">
        <v>260203000</v>
      </c>
      <c r="M5098" s="2">
        <v>258023000</v>
      </c>
      <c r="N5098" s="2">
        <v>249355000</v>
      </c>
      <c r="O5098" s="2">
        <v>246204000</v>
      </c>
      <c r="P5098" s="2">
        <v>245917000</v>
      </c>
      <c r="Q5098" s="2">
        <v>243296000</v>
      </c>
      <c r="R5098" s="2">
        <v>239787000</v>
      </c>
      <c r="S5098" s="2">
        <v>237171000</v>
      </c>
      <c r="T5098" s="2">
        <v>234236000</v>
      </c>
      <c r="U5098" s="2">
        <v>233628000</v>
      </c>
      <c r="V5098" s="2">
        <v>223908000</v>
      </c>
      <c r="W5098" s="2">
        <v>218626000</v>
      </c>
      <c r="X5098" s="2">
        <v>213057000</v>
      </c>
      <c r="Y5098" s="2">
        <v>209550000</v>
      </c>
      <c r="Z5098" s="2">
        <v>208824000</v>
      </c>
      <c r="AA5098" s="2">
        <v>206337000</v>
      </c>
      <c r="AB5098" s="2">
        <v>204053000</v>
      </c>
      <c r="AC5098" s="2">
        <v>205509000</v>
      </c>
      <c r="AD5098" s="2">
        <v>204070000</v>
      </c>
      <c r="AE5098" s="2">
        <v>201717000</v>
      </c>
      <c r="AF5098" s="2">
        <v>195988000</v>
      </c>
    </row>
    <row r="5099" spans="1:32">
      <c r="A5099" t="s">
        <v>6595</v>
      </c>
      <c r="B5099" t="s">
        <v>19</v>
      </c>
      <c r="C5099" s="2">
        <v>1821090000000</v>
      </c>
      <c r="D5099" s="2">
        <v>1821090000000</v>
      </c>
      <c r="E5099" s="2">
        <v>1782080000000</v>
      </c>
      <c r="F5099" s="2">
        <v>1659090000000</v>
      </c>
      <c r="G5099" s="2">
        <v>1721080000000</v>
      </c>
      <c r="H5099" s="2">
        <v>1607070000000</v>
      </c>
      <c r="I5099" s="2">
        <v>1532060000000</v>
      </c>
      <c r="J5099" s="2">
        <v>1474060000000</v>
      </c>
      <c r="K5099" s="2">
        <v>1430050000000</v>
      </c>
      <c r="L5099" s="2">
        <v>1418050000000</v>
      </c>
      <c r="M5099" s="2">
        <v>1368050000000</v>
      </c>
      <c r="N5099" s="2">
        <v>1350050000000</v>
      </c>
      <c r="O5099" s="2">
        <v>1349050000000</v>
      </c>
      <c r="P5099" s="2">
        <v>1334050000000</v>
      </c>
      <c r="Q5099" s="2">
        <v>1315050000000</v>
      </c>
      <c r="R5099" s="2">
        <v>1301050000000</v>
      </c>
      <c r="S5099" s="2">
        <v>1285050000000</v>
      </c>
      <c r="T5099" s="2">
        <v>1283050000000</v>
      </c>
      <c r="U5099" s="2">
        <v>1227040000000</v>
      </c>
      <c r="V5099" s="2">
        <v>1197040000000</v>
      </c>
      <c r="W5099" s="2">
        <v>1165040000000</v>
      </c>
      <c r="X5099" s="2">
        <v>1146040000000</v>
      </c>
      <c r="Y5099" s="2">
        <v>1143040000000</v>
      </c>
      <c r="Z5099" s="2">
        <v>1129040000000</v>
      </c>
      <c r="AA5099" s="2">
        <v>1116040000000</v>
      </c>
      <c r="AB5099" s="2">
        <v>1125040000000</v>
      </c>
      <c r="AC5099" s="2">
        <v>1117040000000</v>
      </c>
      <c r="AD5099" s="2">
        <v>1104040000000</v>
      </c>
      <c r="AE5099" s="2">
        <v>1072040000000</v>
      </c>
      <c r="AF5099" s="2">
        <v>1065040000000</v>
      </c>
    </row>
    <row r="5100" spans="1:32">
      <c r="A5100" t="s">
        <v>6596</v>
      </c>
      <c r="B5100" t="s">
        <v>19</v>
      </c>
      <c r="C5100" s="2">
        <v>24854100</v>
      </c>
      <c r="D5100" s="2">
        <v>24958900</v>
      </c>
      <c r="E5100" s="2">
        <v>23089200</v>
      </c>
      <c r="F5100" s="2">
        <v>24612000</v>
      </c>
      <c r="G5100" s="2">
        <v>22732900</v>
      </c>
      <c r="H5100" s="2">
        <v>20628300</v>
      </c>
      <c r="I5100" s="2">
        <v>18372100</v>
      </c>
      <c r="J5100" s="2">
        <v>16375700</v>
      </c>
      <c r="K5100" s="2">
        <v>14509300</v>
      </c>
      <c r="L5100" s="2">
        <v>13729600</v>
      </c>
      <c r="M5100" s="2">
        <v>13619900</v>
      </c>
      <c r="N5100" s="2">
        <v>13661200</v>
      </c>
      <c r="O5100" s="2">
        <v>13586200</v>
      </c>
      <c r="P5100" s="2">
        <v>13469600</v>
      </c>
      <c r="Q5100" s="2">
        <v>13585500</v>
      </c>
      <c r="R5100" s="2">
        <v>13441300</v>
      </c>
      <c r="S5100" s="2">
        <v>13140100</v>
      </c>
      <c r="T5100" s="2">
        <v>12968000</v>
      </c>
      <c r="U5100" s="2">
        <v>12686900</v>
      </c>
      <c r="V5100" s="2">
        <v>12535300</v>
      </c>
      <c r="W5100" s="2">
        <v>12575400</v>
      </c>
      <c r="X5100" s="2">
        <v>12629400</v>
      </c>
      <c r="Y5100" s="2">
        <v>12491800</v>
      </c>
      <c r="Z5100" s="2">
        <v>12326800</v>
      </c>
      <c r="AA5100" s="2">
        <v>12216600</v>
      </c>
      <c r="AB5100" s="2">
        <v>12113100</v>
      </c>
      <c r="AC5100" s="2">
        <v>12070700</v>
      </c>
      <c r="AD5100" s="2">
        <v>12048100</v>
      </c>
      <c r="AE5100" s="2">
        <v>11998600</v>
      </c>
      <c r="AF5100" s="2">
        <v>11846200</v>
      </c>
    </row>
    <row r="5101" spans="1:32">
      <c r="A5101" t="s">
        <v>6597</v>
      </c>
      <c r="B5101" t="s">
        <v>19</v>
      </c>
      <c r="C5101">
        <v>0</v>
      </c>
      <c r="D5101">
        <v>0</v>
      </c>
      <c r="E5101">
        <v>0</v>
      </c>
      <c r="F5101">
        <v>0</v>
      </c>
      <c r="G5101">
        <v>0</v>
      </c>
      <c r="H5101">
        <v>0</v>
      </c>
      <c r="I5101">
        <v>0</v>
      </c>
      <c r="J5101">
        <v>0</v>
      </c>
      <c r="K5101">
        <v>0</v>
      </c>
      <c r="L5101">
        <v>0</v>
      </c>
      <c r="M5101">
        <v>0</v>
      </c>
      <c r="N5101">
        <v>0</v>
      </c>
      <c r="O5101">
        <v>0</v>
      </c>
      <c r="P5101">
        <v>0</v>
      </c>
      <c r="Q5101">
        <v>0</v>
      </c>
      <c r="R5101">
        <v>0</v>
      </c>
      <c r="S5101">
        <v>0</v>
      </c>
      <c r="T5101">
        <v>0</v>
      </c>
      <c r="U5101">
        <v>0</v>
      </c>
      <c r="V5101">
        <v>0</v>
      </c>
      <c r="W5101">
        <v>0</v>
      </c>
      <c r="X5101">
        <v>0</v>
      </c>
      <c r="Y5101">
        <v>0</v>
      </c>
      <c r="Z5101">
        <v>0</v>
      </c>
      <c r="AA5101">
        <v>0</v>
      </c>
      <c r="AB5101">
        <v>0</v>
      </c>
      <c r="AC5101">
        <v>0</v>
      </c>
      <c r="AD5101">
        <v>0</v>
      </c>
      <c r="AE5101">
        <v>0</v>
      </c>
      <c r="AF5101">
        <v>0</v>
      </c>
    </row>
    <row r="5102" spans="1:32">
      <c r="A5102" t="s">
        <v>6598</v>
      </c>
      <c r="B5102" t="s">
        <v>19</v>
      </c>
      <c r="C5102" s="2">
        <v>174017000000000</v>
      </c>
      <c r="D5102" s="2">
        <v>183160000000000</v>
      </c>
      <c r="E5102" s="2">
        <v>182406000000000</v>
      </c>
      <c r="F5102" s="2">
        <v>185462000000000</v>
      </c>
      <c r="G5102" s="2">
        <v>183794000000000</v>
      </c>
      <c r="H5102" s="2">
        <v>185805000000000</v>
      </c>
      <c r="I5102" s="2">
        <v>186747000000000</v>
      </c>
      <c r="J5102" s="2">
        <v>188936000000000</v>
      </c>
      <c r="K5102" s="2">
        <v>189987000000000</v>
      </c>
      <c r="L5102" s="2">
        <v>190962000000000</v>
      </c>
      <c r="M5102" s="2">
        <v>191936000000000</v>
      </c>
      <c r="N5102" s="2">
        <v>193563000000000</v>
      </c>
      <c r="O5102" s="2">
        <v>194927000000000</v>
      </c>
      <c r="P5102" s="2">
        <v>196594000000000</v>
      </c>
      <c r="Q5102" s="2">
        <v>197739000000000</v>
      </c>
      <c r="R5102" s="2">
        <v>199836000000000</v>
      </c>
      <c r="S5102" s="2">
        <v>201036000000000</v>
      </c>
      <c r="T5102" s="2">
        <v>201769000000000</v>
      </c>
      <c r="U5102" s="2">
        <v>203324000000000</v>
      </c>
      <c r="V5102" s="2">
        <v>203244000000000</v>
      </c>
      <c r="W5102" s="2">
        <v>203723000000000</v>
      </c>
      <c r="X5102" s="2">
        <v>204966000000000</v>
      </c>
      <c r="Y5102" s="2">
        <v>206239000000000</v>
      </c>
      <c r="Z5102" s="2">
        <v>207853000000000</v>
      </c>
      <c r="AA5102" s="2">
        <v>208541000000000</v>
      </c>
      <c r="AB5102" s="2">
        <v>209189000000000</v>
      </c>
      <c r="AC5102" s="2">
        <v>209186000000000</v>
      </c>
      <c r="AD5102" s="2">
        <v>211004000000000</v>
      </c>
      <c r="AE5102" s="2">
        <v>212149000000000</v>
      </c>
      <c r="AF5102" s="2">
        <v>212846000000000</v>
      </c>
    </row>
    <row r="5103" spans="1:32">
      <c r="A5103" t="s">
        <v>6599</v>
      </c>
      <c r="B5103" t="s">
        <v>19</v>
      </c>
      <c r="C5103" s="2">
        <v>2730120000000</v>
      </c>
      <c r="D5103" s="2">
        <v>2731080000000</v>
      </c>
      <c r="E5103" s="2">
        <v>2731140000000</v>
      </c>
      <c r="F5103" s="2">
        <v>2658040000000</v>
      </c>
      <c r="G5103" s="2">
        <v>2907070000000</v>
      </c>
      <c r="H5103" s="2">
        <v>2826220000000</v>
      </c>
      <c r="I5103" s="2">
        <v>2870200000000</v>
      </c>
      <c r="J5103" s="2">
        <v>2943350000000</v>
      </c>
      <c r="K5103" s="2">
        <v>2989350000000</v>
      </c>
      <c r="L5103" s="2">
        <v>3052390000000</v>
      </c>
      <c r="M5103" s="2">
        <v>3095430000000</v>
      </c>
      <c r="N5103" s="2">
        <v>3140580000000</v>
      </c>
      <c r="O5103" s="2">
        <v>3167690000000</v>
      </c>
      <c r="P5103" s="2">
        <v>3200800000000</v>
      </c>
      <c r="Q5103" s="2">
        <v>3241860000000</v>
      </c>
      <c r="R5103" s="2">
        <v>3279030000000</v>
      </c>
      <c r="S5103" s="2">
        <v>3313140000000</v>
      </c>
      <c r="T5103" s="2">
        <v>3321200000000</v>
      </c>
      <c r="U5103" s="2">
        <v>3336320000000</v>
      </c>
      <c r="V5103" s="2">
        <v>3363320000000</v>
      </c>
      <c r="W5103" s="2">
        <v>3364330000000</v>
      </c>
      <c r="X5103" s="2">
        <v>3386430000000</v>
      </c>
      <c r="Y5103" s="2">
        <v>3404540000000</v>
      </c>
      <c r="Z5103" s="2">
        <v>3420690000000</v>
      </c>
      <c r="AA5103" s="2">
        <v>3433740000000</v>
      </c>
      <c r="AB5103" s="2">
        <v>3448800000000</v>
      </c>
      <c r="AC5103" s="2">
        <v>3455810000000</v>
      </c>
      <c r="AD5103" s="2">
        <v>3451980000000</v>
      </c>
      <c r="AE5103" s="2">
        <v>3465080000000</v>
      </c>
      <c r="AF5103" s="2">
        <v>3482130000000</v>
      </c>
    </row>
    <row r="5104" spans="1:32">
      <c r="A5104" t="s">
        <v>6600</v>
      </c>
      <c r="B5104" t="s">
        <v>19</v>
      </c>
      <c r="C5104" s="2">
        <v>747590000000</v>
      </c>
      <c r="D5104" s="2">
        <v>752946000000</v>
      </c>
      <c r="E5104" s="2">
        <v>753347000000</v>
      </c>
      <c r="F5104" s="2">
        <v>734683000000</v>
      </c>
      <c r="G5104" s="2">
        <v>796638000000</v>
      </c>
      <c r="H5104" s="2">
        <v>777507000000</v>
      </c>
      <c r="I5104" s="2">
        <v>788270000000</v>
      </c>
      <c r="J5104" s="2">
        <v>807332000000</v>
      </c>
      <c r="K5104" s="2">
        <v>818620000000</v>
      </c>
      <c r="L5104" s="2">
        <v>834541000000</v>
      </c>
      <c r="M5104" s="2">
        <v>845460000000</v>
      </c>
      <c r="N5104" s="2">
        <v>857294000000</v>
      </c>
      <c r="O5104" s="2">
        <v>864809000000</v>
      </c>
      <c r="P5104" s="2">
        <v>873518000000</v>
      </c>
      <c r="Q5104" s="2">
        <v>884202000000</v>
      </c>
      <c r="R5104" s="2">
        <v>894030000000</v>
      </c>
      <c r="S5104" s="2">
        <v>903172000000</v>
      </c>
      <c r="T5104" s="2">
        <v>905588000000</v>
      </c>
      <c r="U5104" s="2">
        <v>909860000000</v>
      </c>
      <c r="V5104" s="2">
        <v>916522000000</v>
      </c>
      <c r="W5104" s="2">
        <v>916913000000</v>
      </c>
      <c r="X5104" s="2">
        <v>922887000000</v>
      </c>
      <c r="Y5104" s="2">
        <v>928097000000</v>
      </c>
      <c r="Z5104" s="2">
        <v>932732000000</v>
      </c>
      <c r="AA5104" s="2">
        <v>936415000000</v>
      </c>
      <c r="AB5104" s="2">
        <v>940335000000</v>
      </c>
      <c r="AC5104" s="2">
        <v>942093000000</v>
      </c>
      <c r="AD5104" s="2">
        <v>942053000000</v>
      </c>
      <c r="AE5104" s="2">
        <v>945969000000</v>
      </c>
      <c r="AF5104" s="2">
        <v>950360000000</v>
      </c>
    </row>
    <row r="5105" spans="1:32">
      <c r="A5105" t="s">
        <v>6601</v>
      </c>
      <c r="B5105" t="s">
        <v>19</v>
      </c>
      <c r="C5105" s="2">
        <v>736668000000</v>
      </c>
      <c r="D5105" s="2">
        <v>745625000000</v>
      </c>
      <c r="E5105" s="2">
        <v>746162000000</v>
      </c>
      <c r="F5105" s="2">
        <v>728791000000</v>
      </c>
      <c r="G5105" s="2">
        <v>785233000000</v>
      </c>
      <c r="H5105" s="2">
        <v>768475000000</v>
      </c>
      <c r="I5105" s="2">
        <v>778136000000</v>
      </c>
      <c r="J5105" s="2">
        <v>796069000000</v>
      </c>
      <c r="K5105" s="2">
        <v>806342000000</v>
      </c>
      <c r="L5105" s="2">
        <v>821006000000</v>
      </c>
      <c r="M5105" s="2">
        <v>831164000000</v>
      </c>
      <c r="N5105" s="2">
        <v>842553000000</v>
      </c>
      <c r="O5105" s="2">
        <v>849777000000</v>
      </c>
      <c r="P5105" s="2">
        <v>858192000000</v>
      </c>
      <c r="Q5105" s="2">
        <v>868132000000</v>
      </c>
      <c r="R5105" s="2">
        <v>877883000000</v>
      </c>
      <c r="S5105" s="2">
        <v>886754000000</v>
      </c>
      <c r="T5105" s="2">
        <v>889079000000</v>
      </c>
      <c r="U5105" s="2">
        <v>893502000000</v>
      </c>
      <c r="V5105" s="2">
        <v>899536000000</v>
      </c>
      <c r="W5105" s="2">
        <v>899987000000</v>
      </c>
      <c r="X5105" s="2">
        <v>905846000000</v>
      </c>
      <c r="Y5105" s="2">
        <v>911066000000</v>
      </c>
      <c r="Z5105" s="2">
        <v>915962000000</v>
      </c>
      <c r="AA5105" s="2">
        <v>919433000000</v>
      </c>
      <c r="AB5105" s="2">
        <v>923270000000</v>
      </c>
      <c r="AC5105" s="2">
        <v>924865000000</v>
      </c>
      <c r="AD5105" s="2">
        <v>925570000000</v>
      </c>
      <c r="AE5105" s="2">
        <v>929532000000</v>
      </c>
      <c r="AF5105" s="2">
        <v>933818000000</v>
      </c>
    </row>
    <row r="5106" spans="1:32">
      <c r="A5106" t="s">
        <v>6602</v>
      </c>
      <c r="B5106" t="s">
        <v>19</v>
      </c>
      <c r="C5106" s="2">
        <v>18384300000</v>
      </c>
      <c r="D5106" s="2">
        <v>18754200000</v>
      </c>
      <c r="E5106" s="2">
        <v>18800200000</v>
      </c>
      <c r="F5106" s="2">
        <v>18408900000</v>
      </c>
      <c r="G5106" s="2">
        <v>19601000000</v>
      </c>
      <c r="H5106" s="2">
        <v>19284300000</v>
      </c>
      <c r="I5106" s="2">
        <v>19483300000</v>
      </c>
      <c r="J5106" s="2">
        <v>19882500000</v>
      </c>
      <c r="K5106" s="2">
        <v>20098900000</v>
      </c>
      <c r="L5106" s="2">
        <v>20413800000</v>
      </c>
      <c r="M5106" s="2">
        <v>20628000000</v>
      </c>
      <c r="N5106" s="2">
        <v>20896600000</v>
      </c>
      <c r="O5106" s="2">
        <v>21082000000</v>
      </c>
      <c r="P5106" s="2">
        <v>21275100000</v>
      </c>
      <c r="Q5106" s="2">
        <v>21501400000</v>
      </c>
      <c r="R5106" s="2">
        <v>21735000000</v>
      </c>
      <c r="S5106" s="2">
        <v>21939600000</v>
      </c>
      <c r="T5106" s="2">
        <v>22000400000</v>
      </c>
      <c r="U5106" s="2">
        <v>22116400000</v>
      </c>
      <c r="V5106" s="2">
        <v>22241500000</v>
      </c>
      <c r="W5106" s="2">
        <v>22245900000</v>
      </c>
      <c r="X5106" s="2">
        <v>22384600000</v>
      </c>
      <c r="Y5106" s="2">
        <v>22517300000</v>
      </c>
      <c r="Z5106" s="2">
        <v>22645000000</v>
      </c>
      <c r="AA5106" s="2">
        <v>22732500000</v>
      </c>
      <c r="AB5106" s="2">
        <v>22824700000</v>
      </c>
      <c r="AC5106" s="2">
        <v>22856300000</v>
      </c>
      <c r="AD5106" s="2">
        <v>22901900000</v>
      </c>
      <c r="AE5106" s="2">
        <v>23008600000</v>
      </c>
      <c r="AF5106" s="2">
        <v>23099900000</v>
      </c>
    </row>
    <row r="5107" spans="1:32">
      <c r="A5107" t="s">
        <v>6603</v>
      </c>
      <c r="B5107" t="s">
        <v>19</v>
      </c>
      <c r="C5107" s="2">
        <v>17603100000</v>
      </c>
      <c r="D5107" s="2">
        <v>17949900000</v>
      </c>
      <c r="E5107" s="2">
        <v>17991500000</v>
      </c>
      <c r="F5107" s="2">
        <v>17612900000</v>
      </c>
      <c r="G5107" s="2">
        <v>18774100000</v>
      </c>
      <c r="H5107" s="2">
        <v>18463200000</v>
      </c>
      <c r="I5107" s="2">
        <v>18652900000</v>
      </c>
      <c r="J5107" s="2">
        <v>19038400000</v>
      </c>
      <c r="K5107" s="2">
        <v>19245200000</v>
      </c>
      <c r="L5107" s="2">
        <v>19549200000</v>
      </c>
      <c r="M5107" s="2">
        <v>19762600000</v>
      </c>
      <c r="N5107" s="2">
        <v>20017400000</v>
      </c>
      <c r="O5107" s="2">
        <v>20189700000</v>
      </c>
      <c r="P5107" s="2">
        <v>20380000000</v>
      </c>
      <c r="Q5107" s="2">
        <v>20594700000</v>
      </c>
      <c r="R5107" s="2">
        <v>20824300000</v>
      </c>
      <c r="S5107" s="2">
        <v>21016200000</v>
      </c>
      <c r="T5107" s="2">
        <v>21075700000</v>
      </c>
      <c r="U5107" s="2">
        <v>21188900000</v>
      </c>
      <c r="V5107" s="2">
        <v>21304500000</v>
      </c>
      <c r="W5107" s="2">
        <v>21318800000</v>
      </c>
      <c r="X5107" s="2">
        <v>21455100000</v>
      </c>
      <c r="Y5107" s="2">
        <v>21575100000</v>
      </c>
      <c r="Z5107" s="2">
        <v>21699200000</v>
      </c>
      <c r="AA5107" s="2">
        <v>21785800000</v>
      </c>
      <c r="AB5107" s="2">
        <v>21866600000</v>
      </c>
      <c r="AC5107" s="2">
        <v>21898400000</v>
      </c>
      <c r="AD5107" s="2">
        <v>21939900000</v>
      </c>
      <c r="AE5107" s="2">
        <v>22044200000</v>
      </c>
      <c r="AF5107" s="2">
        <v>22134100000</v>
      </c>
    </row>
    <row r="5108" spans="1:32">
      <c r="A5108" t="s">
        <v>6604</v>
      </c>
      <c r="B5108" t="s">
        <v>19</v>
      </c>
      <c r="C5108" s="2">
        <v>168647000000</v>
      </c>
      <c r="D5108" s="2">
        <v>168861000000</v>
      </c>
      <c r="E5108" s="2">
        <v>168848000000</v>
      </c>
      <c r="F5108" s="2">
        <v>164417000000</v>
      </c>
      <c r="G5108" s="2">
        <v>179519000000</v>
      </c>
      <c r="H5108" s="2">
        <v>174653000000</v>
      </c>
      <c r="I5108" s="2">
        <v>177344000000</v>
      </c>
      <c r="J5108" s="2">
        <v>181876000000</v>
      </c>
      <c r="K5108" s="2">
        <v>184572000000</v>
      </c>
      <c r="L5108" s="2">
        <v>188479000000</v>
      </c>
      <c r="M5108" s="2">
        <v>191085000000</v>
      </c>
      <c r="N5108" s="2">
        <v>193818000000</v>
      </c>
      <c r="O5108" s="2">
        <v>195543000000</v>
      </c>
      <c r="P5108" s="2">
        <v>197567000000</v>
      </c>
      <c r="Q5108" s="2">
        <v>200081000000</v>
      </c>
      <c r="R5108" s="2">
        <v>202317000000</v>
      </c>
      <c r="S5108" s="2">
        <v>204443000000</v>
      </c>
      <c r="T5108" s="2">
        <v>204954000000</v>
      </c>
      <c r="U5108" s="2">
        <v>205880000000</v>
      </c>
      <c r="V5108" s="2">
        <v>207476000000</v>
      </c>
      <c r="W5108" s="2">
        <v>207578000000</v>
      </c>
      <c r="X5108" s="2">
        <v>208900000000</v>
      </c>
      <c r="Y5108" s="2">
        <v>210125000000</v>
      </c>
      <c r="Z5108" s="2">
        <v>211058000000</v>
      </c>
      <c r="AA5108" s="2">
        <v>211868000000</v>
      </c>
      <c r="AB5108" s="2">
        <v>212780000000</v>
      </c>
      <c r="AC5108" s="2">
        <v>213181000000</v>
      </c>
      <c r="AD5108" s="2">
        <v>213018000000</v>
      </c>
      <c r="AE5108" s="2">
        <v>213839000000</v>
      </c>
      <c r="AF5108" s="2">
        <v>214851000000</v>
      </c>
    </row>
    <row r="5109" spans="1:32">
      <c r="A5109" t="s">
        <v>6605</v>
      </c>
      <c r="B5109" t="s">
        <v>19</v>
      </c>
      <c r="C5109" s="2">
        <v>930416000</v>
      </c>
      <c r="D5109" s="2">
        <v>952290000</v>
      </c>
      <c r="E5109" s="2">
        <v>952004000</v>
      </c>
      <c r="F5109" s="2">
        <v>933202000</v>
      </c>
      <c r="G5109" s="2">
        <v>986895000</v>
      </c>
      <c r="H5109" s="2">
        <v>973116000</v>
      </c>
      <c r="I5109" s="2">
        <v>981569000</v>
      </c>
      <c r="J5109" s="2">
        <v>1000570000</v>
      </c>
      <c r="K5109" s="2">
        <v>1009870000</v>
      </c>
      <c r="L5109" s="2">
        <v>1024210000</v>
      </c>
      <c r="M5109" s="2">
        <v>1034140000</v>
      </c>
      <c r="N5109" s="2">
        <v>1046980000</v>
      </c>
      <c r="O5109" s="2">
        <v>1055520000</v>
      </c>
      <c r="P5109" s="2">
        <v>1064970000</v>
      </c>
      <c r="Q5109" s="2">
        <v>1075390000</v>
      </c>
      <c r="R5109" s="2">
        <v>1086900000</v>
      </c>
      <c r="S5109" s="2">
        <v>1096810000</v>
      </c>
      <c r="T5109" s="2">
        <v>1099720000</v>
      </c>
      <c r="U5109" s="2">
        <v>1105510000</v>
      </c>
      <c r="V5109" s="2">
        <v>1111030000</v>
      </c>
      <c r="W5109" s="2">
        <v>1111420000</v>
      </c>
      <c r="X5109" s="2">
        <v>1118360000</v>
      </c>
      <c r="Y5109" s="2">
        <v>1124780000</v>
      </c>
      <c r="Z5109" s="2">
        <v>1131610000</v>
      </c>
      <c r="AA5109" s="2">
        <v>1135370000</v>
      </c>
      <c r="AB5109" s="2">
        <v>1139880000</v>
      </c>
      <c r="AC5109" s="2">
        <v>1141400000</v>
      </c>
      <c r="AD5109" s="2">
        <v>1144350000</v>
      </c>
      <c r="AE5109" s="2">
        <v>1149440000</v>
      </c>
      <c r="AF5109" s="2">
        <v>1154290000</v>
      </c>
    </row>
    <row r="5110" spans="1:32">
      <c r="A5110" t="s">
        <v>6606</v>
      </c>
      <c r="B5110" t="s">
        <v>19</v>
      </c>
      <c r="C5110" s="2">
        <v>6704620000</v>
      </c>
      <c r="D5110" s="2">
        <v>6861600000</v>
      </c>
      <c r="E5110" s="2">
        <v>6881010000</v>
      </c>
      <c r="F5110" s="2">
        <v>6745560000</v>
      </c>
      <c r="G5110" s="2">
        <v>7158840000</v>
      </c>
      <c r="H5110" s="2">
        <v>7053370000</v>
      </c>
      <c r="I5110" s="2">
        <v>7120180000</v>
      </c>
      <c r="J5110" s="2">
        <v>7266550000</v>
      </c>
      <c r="K5110" s="2">
        <v>7339750000</v>
      </c>
      <c r="L5110" s="2">
        <v>7450260000</v>
      </c>
      <c r="M5110" s="2">
        <v>7527620000</v>
      </c>
      <c r="N5110" s="2">
        <v>7624440000</v>
      </c>
      <c r="O5110" s="2">
        <v>7689240000</v>
      </c>
      <c r="P5110" s="2">
        <v>7760470000</v>
      </c>
      <c r="Q5110" s="2">
        <v>7839730000</v>
      </c>
      <c r="R5110" s="2">
        <v>7925830000</v>
      </c>
      <c r="S5110" s="2">
        <v>8001760000</v>
      </c>
      <c r="T5110" s="2">
        <v>8023860000</v>
      </c>
      <c r="U5110" s="2">
        <v>8067470000</v>
      </c>
      <c r="V5110" s="2">
        <v>8109860000</v>
      </c>
      <c r="W5110" s="2">
        <v>8114100000</v>
      </c>
      <c r="X5110" s="2">
        <v>8166730000</v>
      </c>
      <c r="Y5110" s="2">
        <v>8214770000</v>
      </c>
      <c r="Z5110" s="2">
        <v>8265240000</v>
      </c>
      <c r="AA5110" s="2">
        <v>8295070000</v>
      </c>
      <c r="AB5110" s="2">
        <v>8328500000</v>
      </c>
      <c r="AC5110" s="2">
        <v>8340660000</v>
      </c>
      <c r="AD5110" s="2">
        <v>8361640000</v>
      </c>
      <c r="AE5110" s="2">
        <v>8400040000</v>
      </c>
      <c r="AF5110" s="2">
        <v>8435880000</v>
      </c>
    </row>
    <row r="5111" spans="1:32">
      <c r="A5111" t="s">
        <v>6607</v>
      </c>
      <c r="B5111" t="s">
        <v>19</v>
      </c>
      <c r="C5111" s="2">
        <v>5816860000000</v>
      </c>
      <c r="D5111" s="2">
        <v>5817050000000</v>
      </c>
      <c r="E5111" s="2">
        <v>5439050000000</v>
      </c>
      <c r="F5111" s="2">
        <v>5984020000000</v>
      </c>
      <c r="G5111" s="2">
        <v>5628020000000</v>
      </c>
      <c r="H5111" s="2">
        <v>5526050000000</v>
      </c>
      <c r="I5111" s="2">
        <v>5519050000000</v>
      </c>
      <c r="J5111" s="2">
        <v>2436080000000</v>
      </c>
      <c r="K5111" s="2">
        <v>2244070000000</v>
      </c>
      <c r="L5111" s="2">
        <v>2336080000000</v>
      </c>
      <c r="M5111" s="2">
        <v>2431090000000</v>
      </c>
      <c r="N5111" s="2">
        <v>2491120000000</v>
      </c>
      <c r="O5111" s="2">
        <v>2560140000000</v>
      </c>
      <c r="P5111" s="2">
        <v>2649160000000</v>
      </c>
      <c r="Q5111" s="2">
        <v>2726170000000</v>
      </c>
      <c r="R5111" s="2">
        <v>2800210000000</v>
      </c>
      <c r="S5111" s="2">
        <v>2817230000000</v>
      </c>
      <c r="T5111" s="2">
        <v>2849240000000</v>
      </c>
      <c r="U5111" s="2">
        <v>2907260000000</v>
      </c>
      <c r="V5111" s="2">
        <v>2909260000000</v>
      </c>
      <c r="W5111" s="2">
        <v>2956260000000</v>
      </c>
      <c r="X5111" s="2">
        <v>2995280000000</v>
      </c>
      <c r="Y5111" s="2">
        <v>3029310000000</v>
      </c>
      <c r="Z5111" s="2">
        <v>3057340000000</v>
      </c>
      <c r="AA5111" s="2">
        <v>3089350000000</v>
      </c>
      <c r="AB5111" s="2">
        <v>3103360000000</v>
      </c>
      <c r="AC5111" s="2">
        <v>3094360000000</v>
      </c>
      <c r="AD5111" s="2">
        <v>3124390000000</v>
      </c>
      <c r="AE5111" s="2">
        <v>3159410000000</v>
      </c>
      <c r="AF5111" s="2">
        <v>3187420000000</v>
      </c>
    </row>
    <row r="5112" spans="1:32">
      <c r="A5112" t="s">
        <v>6608</v>
      </c>
      <c r="B5112" t="s">
        <v>19</v>
      </c>
      <c r="C5112" s="2">
        <v>317763000</v>
      </c>
      <c r="D5112" s="2">
        <v>332079000</v>
      </c>
      <c r="E5112" s="2">
        <v>327522000</v>
      </c>
      <c r="F5112" s="2">
        <v>327013000</v>
      </c>
      <c r="G5112" s="2">
        <v>325266000</v>
      </c>
      <c r="H5112" s="2">
        <v>328031000</v>
      </c>
      <c r="I5112" s="2">
        <v>328099000</v>
      </c>
      <c r="J5112" s="2">
        <v>330689000</v>
      </c>
      <c r="K5112" s="2">
        <v>330862000</v>
      </c>
      <c r="L5112" s="2">
        <v>331827000</v>
      </c>
      <c r="M5112" s="2">
        <v>332597000</v>
      </c>
      <c r="N5112" s="2">
        <v>335074000</v>
      </c>
      <c r="O5112" s="2">
        <v>337362000</v>
      </c>
      <c r="P5112" s="2">
        <v>339506000</v>
      </c>
      <c r="Q5112" s="2">
        <v>341026000</v>
      </c>
      <c r="R5112" s="2">
        <v>343940000</v>
      </c>
      <c r="S5112" s="2">
        <v>345730000</v>
      </c>
      <c r="T5112" s="2">
        <v>346486000</v>
      </c>
      <c r="U5112" s="2">
        <v>348644000</v>
      </c>
      <c r="V5112" s="2">
        <v>348199000</v>
      </c>
      <c r="W5112" s="2">
        <v>348519000</v>
      </c>
      <c r="X5112" s="2">
        <v>350181000</v>
      </c>
      <c r="Y5112" s="2">
        <v>352088000</v>
      </c>
      <c r="Z5112" s="2">
        <v>354590000</v>
      </c>
      <c r="AA5112" s="2">
        <v>355277000</v>
      </c>
      <c r="AB5112" s="2">
        <v>356250000</v>
      </c>
      <c r="AC5112" s="2">
        <v>355999000</v>
      </c>
      <c r="AD5112" s="2">
        <v>358696000</v>
      </c>
      <c r="AE5112" s="2">
        <v>360450000</v>
      </c>
      <c r="AF5112" s="2">
        <v>361517000</v>
      </c>
    </row>
    <row r="5113" spans="1:32">
      <c r="A5113" t="s">
        <v>6609</v>
      </c>
      <c r="B5113" t="s">
        <v>19</v>
      </c>
      <c r="C5113">
        <v>0</v>
      </c>
      <c r="D5113">
        <v>0</v>
      </c>
      <c r="E5113">
        <v>0</v>
      </c>
      <c r="F5113">
        <v>0</v>
      </c>
      <c r="G5113">
        <v>0</v>
      </c>
      <c r="H5113">
        <v>0</v>
      </c>
      <c r="I5113">
        <v>0</v>
      </c>
      <c r="J5113">
        <v>0</v>
      </c>
      <c r="K5113">
        <v>0</v>
      </c>
      <c r="L5113">
        <v>0</v>
      </c>
      <c r="M5113">
        <v>0</v>
      </c>
      <c r="N5113">
        <v>0</v>
      </c>
      <c r="O5113">
        <v>0</v>
      </c>
      <c r="P5113">
        <v>0</v>
      </c>
      <c r="Q5113">
        <v>0</v>
      </c>
      <c r="R5113">
        <v>0</v>
      </c>
      <c r="S5113">
        <v>0</v>
      </c>
      <c r="T5113">
        <v>0</v>
      </c>
      <c r="U5113">
        <v>0</v>
      </c>
      <c r="V5113">
        <v>0</v>
      </c>
      <c r="W5113">
        <v>0</v>
      </c>
      <c r="X5113">
        <v>0</v>
      </c>
      <c r="Y5113">
        <v>0</v>
      </c>
      <c r="Z5113">
        <v>0</v>
      </c>
      <c r="AA5113">
        <v>0</v>
      </c>
      <c r="AB5113">
        <v>0</v>
      </c>
      <c r="AC5113">
        <v>0</v>
      </c>
      <c r="AD5113">
        <v>0</v>
      </c>
      <c r="AE5113">
        <v>0</v>
      </c>
      <c r="AF5113">
        <v>0</v>
      </c>
    </row>
    <row r="5114" spans="1:32">
      <c r="A5114" t="s">
        <v>6610</v>
      </c>
      <c r="B5114" t="s">
        <v>19</v>
      </c>
      <c r="C5114" s="2">
        <v>18204500000000</v>
      </c>
      <c r="D5114" s="2">
        <v>18578600000000</v>
      </c>
      <c r="E5114" s="2">
        <v>18306200000000</v>
      </c>
      <c r="F5114" s="2">
        <v>17793800000000</v>
      </c>
      <c r="G5114" s="2">
        <v>17452900000000</v>
      </c>
      <c r="H5114" s="2">
        <v>16989300000000</v>
      </c>
      <c r="I5114" s="2">
        <v>16514500000000</v>
      </c>
      <c r="J5114" s="2">
        <v>16222900000000</v>
      </c>
      <c r="K5114" s="2">
        <v>16040800000000</v>
      </c>
      <c r="L5114" s="2">
        <v>15838800000000</v>
      </c>
      <c r="M5114" s="2">
        <v>15630600000000</v>
      </c>
      <c r="N5114" s="2">
        <v>15474300000000</v>
      </c>
      <c r="O5114" s="2">
        <v>15356200000000</v>
      </c>
      <c r="P5114" s="2">
        <v>15230300000000</v>
      </c>
      <c r="Q5114" s="2">
        <v>15181900000000</v>
      </c>
      <c r="R5114" s="2">
        <v>15171700000000</v>
      </c>
      <c r="S5114" s="2">
        <v>15201300000000</v>
      </c>
      <c r="T5114" s="2">
        <v>15257600000000</v>
      </c>
      <c r="U5114" s="2">
        <v>15347900000000</v>
      </c>
      <c r="V5114" s="2">
        <v>15429000000000</v>
      </c>
      <c r="W5114" s="2">
        <v>15514800000000</v>
      </c>
      <c r="X5114" s="2">
        <v>15597500000000</v>
      </c>
      <c r="Y5114" s="2">
        <v>15771600000000</v>
      </c>
      <c r="Z5114" s="2">
        <v>15928600000000</v>
      </c>
      <c r="AA5114" s="2">
        <v>16075800000000</v>
      </c>
      <c r="AB5114" s="2">
        <v>16199800000000</v>
      </c>
      <c r="AC5114" s="2">
        <v>16250900000000</v>
      </c>
      <c r="AD5114" s="2">
        <v>16261200000000</v>
      </c>
      <c r="AE5114" s="2">
        <v>16312400000000</v>
      </c>
      <c r="AF5114" s="2">
        <v>16443100000000</v>
      </c>
    </row>
    <row r="5115" spans="1:32">
      <c r="A5115" t="s">
        <v>6611</v>
      </c>
      <c r="B5115" t="s">
        <v>19</v>
      </c>
      <c r="C5115" s="2">
        <v>1220130000</v>
      </c>
      <c r="D5115" s="2">
        <v>1255810000</v>
      </c>
      <c r="E5115" s="2">
        <v>1207670000</v>
      </c>
      <c r="F5115" s="2">
        <v>1180560000</v>
      </c>
      <c r="G5115" s="2">
        <v>1164210000</v>
      </c>
      <c r="H5115" s="2">
        <v>1137540000</v>
      </c>
      <c r="I5115" s="2">
        <v>1109250000</v>
      </c>
      <c r="J5115" s="2">
        <v>1092890000</v>
      </c>
      <c r="K5115" s="2">
        <v>1083780000</v>
      </c>
      <c r="L5115" s="2">
        <v>1072410000</v>
      </c>
      <c r="M5115" s="2">
        <v>1060460000</v>
      </c>
      <c r="N5115" s="2">
        <v>1051860000</v>
      </c>
      <c r="O5115" s="2">
        <v>1045380000</v>
      </c>
      <c r="P5115" s="2">
        <v>1037830000</v>
      </c>
      <c r="Q5115" s="2">
        <v>1035030000</v>
      </c>
      <c r="R5115" s="2">
        <v>1034370000</v>
      </c>
      <c r="S5115" s="2">
        <v>1036350000</v>
      </c>
      <c r="T5115" s="2">
        <v>1040230000</v>
      </c>
      <c r="U5115" s="2">
        <v>1046160000</v>
      </c>
      <c r="V5115" s="2">
        <v>1051450000</v>
      </c>
      <c r="W5115" s="2">
        <v>1056830000</v>
      </c>
      <c r="X5115" s="2">
        <v>1062140000</v>
      </c>
      <c r="Y5115" s="2">
        <v>1073410000</v>
      </c>
      <c r="Z5115" s="2">
        <v>1083420000</v>
      </c>
      <c r="AA5115" s="2">
        <v>1092770000</v>
      </c>
      <c r="AB5115" s="2">
        <v>1100740000</v>
      </c>
      <c r="AC5115" s="2">
        <v>1104060000</v>
      </c>
      <c r="AD5115" s="2">
        <v>1104720000</v>
      </c>
      <c r="AE5115" s="2">
        <v>1108040000</v>
      </c>
      <c r="AF5115" s="2">
        <v>1116610000</v>
      </c>
    </row>
    <row r="5116" spans="1:32">
      <c r="A5116" t="s">
        <v>6612</v>
      </c>
      <c r="B5116" t="s">
        <v>19</v>
      </c>
      <c r="C5116" s="2">
        <v>6936390000</v>
      </c>
      <c r="D5116" s="2">
        <v>7140310000</v>
      </c>
      <c r="E5116" s="2">
        <v>6853330000</v>
      </c>
      <c r="F5116" s="2">
        <v>6707610000</v>
      </c>
      <c r="G5116" s="2">
        <v>6621110000</v>
      </c>
      <c r="H5116" s="2">
        <v>6476830000</v>
      </c>
      <c r="I5116" s="2">
        <v>6323100000</v>
      </c>
      <c r="J5116" s="2">
        <v>6235170000</v>
      </c>
      <c r="K5116" s="2">
        <v>6187070000</v>
      </c>
      <c r="L5116" s="2">
        <v>6126100000</v>
      </c>
      <c r="M5116" s="2">
        <v>6061490000</v>
      </c>
      <c r="N5116" s="2">
        <v>6014960000</v>
      </c>
      <c r="O5116" s="2">
        <v>5980170000</v>
      </c>
      <c r="P5116" s="2">
        <v>5938880000</v>
      </c>
      <c r="Q5116" s="2">
        <v>5923580000</v>
      </c>
      <c r="R5116" s="2">
        <v>5919850000</v>
      </c>
      <c r="S5116" s="2">
        <v>5930730000</v>
      </c>
      <c r="T5116" s="2">
        <v>5952230000</v>
      </c>
      <c r="U5116" s="2">
        <v>5985120000</v>
      </c>
      <c r="V5116" s="2">
        <v>6014450000</v>
      </c>
      <c r="W5116" s="2">
        <v>6044250000</v>
      </c>
      <c r="X5116" s="2">
        <v>6073750000</v>
      </c>
      <c r="Y5116" s="2">
        <v>6136330000</v>
      </c>
      <c r="Z5116" s="2">
        <v>6191860000</v>
      </c>
      <c r="AA5116" s="2">
        <v>6243750000</v>
      </c>
      <c r="AB5116" s="2">
        <v>6287980000</v>
      </c>
      <c r="AC5116" s="2">
        <v>6306290000</v>
      </c>
      <c r="AD5116" s="2">
        <v>6309900000</v>
      </c>
      <c r="AE5116" s="2">
        <v>6328270000</v>
      </c>
      <c r="AF5116" s="2">
        <v>6375800000</v>
      </c>
    </row>
    <row r="5117" spans="1:32">
      <c r="A5117" t="s">
        <v>6613</v>
      </c>
      <c r="B5117" t="s">
        <v>19</v>
      </c>
      <c r="C5117" s="2">
        <v>12807600000</v>
      </c>
      <c r="D5117" s="2">
        <v>13160200000</v>
      </c>
      <c r="E5117" s="2">
        <v>12690300000</v>
      </c>
      <c r="F5117" s="2">
        <v>12410500000</v>
      </c>
      <c r="G5117" s="2">
        <v>12240400000</v>
      </c>
      <c r="H5117" s="2">
        <v>11969200000</v>
      </c>
      <c r="I5117" s="2">
        <v>11682300000</v>
      </c>
      <c r="J5117" s="2">
        <v>11516300000</v>
      </c>
      <c r="K5117" s="2">
        <v>11423000000</v>
      </c>
      <c r="L5117" s="2">
        <v>11308000000</v>
      </c>
      <c r="M5117" s="2">
        <v>11186500000</v>
      </c>
      <c r="N5117" s="2">
        <v>11098000000</v>
      </c>
      <c r="O5117" s="2">
        <v>11031900000</v>
      </c>
      <c r="P5117" s="2">
        <v>10954800000</v>
      </c>
      <c r="Q5117" s="2">
        <v>10925900000</v>
      </c>
      <c r="R5117" s="2">
        <v>10919000000</v>
      </c>
      <c r="S5117" s="2">
        <v>10938900000</v>
      </c>
      <c r="T5117" s="2">
        <v>10977900000</v>
      </c>
      <c r="U5117" s="2">
        <v>11038300000</v>
      </c>
      <c r="V5117" s="2">
        <v>11092200000</v>
      </c>
      <c r="W5117" s="2">
        <v>11147600000</v>
      </c>
      <c r="X5117" s="2">
        <v>11202000000</v>
      </c>
      <c r="Y5117" s="2">
        <v>11317400000</v>
      </c>
      <c r="Z5117" s="2">
        <v>11420200000</v>
      </c>
      <c r="AA5117" s="2">
        <v>11516300000</v>
      </c>
      <c r="AB5117" s="2">
        <v>11597900000</v>
      </c>
      <c r="AC5117" s="2">
        <v>11631600000</v>
      </c>
      <c r="AD5117" s="2">
        <v>11638200000</v>
      </c>
      <c r="AE5117" s="2">
        <v>11672000000</v>
      </c>
      <c r="AF5117" s="2">
        <v>11759300000</v>
      </c>
    </row>
    <row r="5118" spans="1:32">
      <c r="A5118" t="s">
        <v>6614</v>
      </c>
      <c r="B5118" t="s">
        <v>19</v>
      </c>
      <c r="C5118" s="2">
        <v>820460000</v>
      </c>
      <c r="D5118" s="2">
        <v>840744000</v>
      </c>
      <c r="E5118" s="2">
        <v>807406000</v>
      </c>
      <c r="F5118" s="2">
        <v>795187000</v>
      </c>
      <c r="G5118" s="2">
        <v>788382000</v>
      </c>
      <c r="H5118" s="2">
        <v>776557000</v>
      </c>
      <c r="I5118" s="2">
        <v>763775000</v>
      </c>
      <c r="J5118" s="2">
        <v>756972000</v>
      </c>
      <c r="K5118" s="2">
        <v>753538000</v>
      </c>
      <c r="L5118" s="2">
        <v>748983000</v>
      </c>
      <c r="M5118" s="2">
        <v>743706000</v>
      </c>
      <c r="N5118" s="2">
        <v>739698000</v>
      </c>
      <c r="O5118" s="2">
        <v>736937000</v>
      </c>
      <c r="P5118" s="2">
        <v>733280000</v>
      </c>
      <c r="Q5118" s="2">
        <v>731842000</v>
      </c>
      <c r="R5118" s="2">
        <v>731418000</v>
      </c>
      <c r="S5118" s="2">
        <v>732382000</v>
      </c>
      <c r="T5118" s="2">
        <v>734283000</v>
      </c>
      <c r="U5118" s="2">
        <v>737405000</v>
      </c>
      <c r="V5118" s="2">
        <v>740210000</v>
      </c>
      <c r="W5118" s="2">
        <v>743164000</v>
      </c>
      <c r="X5118" s="2">
        <v>746028000</v>
      </c>
      <c r="Y5118" s="2">
        <v>752153000</v>
      </c>
      <c r="Z5118" s="2">
        <v>757610000</v>
      </c>
      <c r="AA5118" s="2">
        <v>762736000</v>
      </c>
      <c r="AB5118" s="2">
        <v>767017000</v>
      </c>
      <c r="AC5118" s="2">
        <v>768704000</v>
      </c>
      <c r="AD5118" s="2">
        <v>768958000</v>
      </c>
      <c r="AE5118" s="2">
        <v>770707000</v>
      </c>
      <c r="AF5118" s="2">
        <v>775201000</v>
      </c>
    </row>
    <row r="5119" spans="1:32">
      <c r="A5119" t="s">
        <v>6615</v>
      </c>
      <c r="B5119" t="s">
        <v>19</v>
      </c>
      <c r="C5119" s="2">
        <v>588571000</v>
      </c>
      <c r="D5119" s="2">
        <v>603366000</v>
      </c>
      <c r="E5119" s="2">
        <v>583891000</v>
      </c>
      <c r="F5119" s="2">
        <v>571456000</v>
      </c>
      <c r="G5119" s="2">
        <v>563821000</v>
      </c>
      <c r="H5119" s="2">
        <v>552006000</v>
      </c>
      <c r="I5119" s="2">
        <v>539560000</v>
      </c>
      <c r="J5119" s="2">
        <v>532368000</v>
      </c>
      <c r="K5119" s="2">
        <v>528280000</v>
      </c>
      <c r="L5119" s="2">
        <v>523333000</v>
      </c>
      <c r="M5119" s="2">
        <v>518041000</v>
      </c>
      <c r="N5119" s="2">
        <v>514116000</v>
      </c>
      <c r="O5119" s="2">
        <v>511227000</v>
      </c>
      <c r="P5119" s="2">
        <v>507846000</v>
      </c>
      <c r="Q5119" s="2">
        <v>506556000</v>
      </c>
      <c r="R5119" s="2">
        <v>506240000</v>
      </c>
      <c r="S5119" s="2">
        <v>507095000</v>
      </c>
      <c r="T5119" s="2">
        <v>508764000</v>
      </c>
      <c r="U5119" s="2">
        <v>511409000</v>
      </c>
      <c r="V5119" s="2">
        <v>513778000</v>
      </c>
      <c r="W5119" s="2">
        <v>516244000</v>
      </c>
      <c r="X5119" s="2">
        <v>518648000</v>
      </c>
      <c r="Y5119" s="2">
        <v>523747000</v>
      </c>
      <c r="Z5119" s="2">
        <v>528303000</v>
      </c>
      <c r="AA5119" s="2">
        <v>532571000</v>
      </c>
      <c r="AB5119" s="2">
        <v>536173000</v>
      </c>
      <c r="AC5119" s="2">
        <v>537640000</v>
      </c>
      <c r="AD5119" s="2">
        <v>537914000</v>
      </c>
      <c r="AE5119" s="2">
        <v>539400000</v>
      </c>
      <c r="AF5119" s="2">
        <v>543220000</v>
      </c>
    </row>
    <row r="5120" spans="1:32">
      <c r="A5120" t="s">
        <v>6616</v>
      </c>
      <c r="B5120" t="s">
        <v>19</v>
      </c>
      <c r="C5120" s="2">
        <v>2635360000</v>
      </c>
      <c r="D5120" s="2">
        <v>2694100000</v>
      </c>
      <c r="E5120" s="2">
        <v>2553090000</v>
      </c>
      <c r="F5120" s="2">
        <v>2548370000</v>
      </c>
      <c r="G5120" s="2">
        <v>2552010000</v>
      </c>
      <c r="H5120" s="2">
        <v>2546190000</v>
      </c>
      <c r="I5120" s="2">
        <v>2537040000</v>
      </c>
      <c r="J5120" s="2">
        <v>2537450000</v>
      </c>
      <c r="K5120" s="2">
        <v>2541750000</v>
      </c>
      <c r="L5120" s="2">
        <v>2543340000</v>
      </c>
      <c r="M5120" s="2">
        <v>2540920000</v>
      </c>
      <c r="N5120" s="2">
        <v>2538000000</v>
      </c>
      <c r="O5120" s="2">
        <v>2537800000</v>
      </c>
      <c r="P5120" s="2">
        <v>2533410000</v>
      </c>
      <c r="Q5120" s="2">
        <v>2531240000</v>
      </c>
      <c r="R5120" s="2">
        <v>2529990000</v>
      </c>
      <c r="S5120" s="2">
        <v>2531430000</v>
      </c>
      <c r="T5120" s="2">
        <v>2534410000</v>
      </c>
      <c r="U5120" s="2">
        <v>2540370000</v>
      </c>
      <c r="V5120" s="2">
        <v>2545810000</v>
      </c>
      <c r="W5120" s="2">
        <v>2551920000</v>
      </c>
      <c r="X5120" s="2">
        <v>2557660000</v>
      </c>
      <c r="Y5120" s="2">
        <v>2570330000</v>
      </c>
      <c r="Z5120" s="2">
        <v>2581550000</v>
      </c>
      <c r="AA5120" s="2">
        <v>2592210000</v>
      </c>
      <c r="AB5120" s="2">
        <v>2600710000</v>
      </c>
      <c r="AC5120" s="2">
        <v>2603560000</v>
      </c>
      <c r="AD5120" s="2">
        <v>2603460000</v>
      </c>
      <c r="AE5120" s="2">
        <v>2606770000</v>
      </c>
      <c r="AF5120" s="2">
        <v>2615230000</v>
      </c>
    </row>
    <row r="5121" spans="1:32">
      <c r="A5121" t="s">
        <v>6617</v>
      </c>
      <c r="B5121" t="s">
        <v>19</v>
      </c>
      <c r="C5121" s="2">
        <v>59958500</v>
      </c>
      <c r="D5121" s="2">
        <v>60932500</v>
      </c>
      <c r="E5121" s="2">
        <v>60812000</v>
      </c>
      <c r="F5121" s="2">
        <v>58911500</v>
      </c>
      <c r="G5121" s="2">
        <v>57602700</v>
      </c>
      <c r="H5121" s="2">
        <v>55935600</v>
      </c>
      <c r="I5121" s="2">
        <v>54253300</v>
      </c>
      <c r="J5121" s="2">
        <v>53192500</v>
      </c>
      <c r="K5121" s="2">
        <v>52501200</v>
      </c>
      <c r="L5121" s="2">
        <v>51766400</v>
      </c>
      <c r="M5121" s="2">
        <v>51016900</v>
      </c>
      <c r="N5121" s="2">
        <v>50445900</v>
      </c>
      <c r="O5121" s="2">
        <v>50012800</v>
      </c>
      <c r="P5121" s="2">
        <v>49569100</v>
      </c>
      <c r="Q5121" s="2">
        <v>49396000</v>
      </c>
      <c r="R5121" s="2">
        <v>49361800</v>
      </c>
      <c r="S5121" s="2">
        <v>49461300</v>
      </c>
      <c r="T5121" s="2">
        <v>49647000</v>
      </c>
      <c r="U5121" s="2">
        <v>49951000</v>
      </c>
      <c r="V5121" s="2">
        <v>50225200</v>
      </c>
      <c r="W5121" s="2">
        <v>50520400</v>
      </c>
      <c r="X5121" s="2">
        <v>50801600</v>
      </c>
      <c r="Y5121" s="2">
        <v>51391600</v>
      </c>
      <c r="Z5121" s="2">
        <v>51928000</v>
      </c>
      <c r="AA5121" s="2">
        <v>52431200</v>
      </c>
      <c r="AB5121" s="2">
        <v>52852900</v>
      </c>
      <c r="AC5121" s="2">
        <v>53026000</v>
      </c>
      <c r="AD5121" s="2">
        <v>53061700</v>
      </c>
      <c r="AE5121" s="2">
        <v>53235500</v>
      </c>
      <c r="AF5121" s="2">
        <v>53676300</v>
      </c>
    </row>
    <row r="5122" spans="1:32">
      <c r="A5122" t="s">
        <v>6618</v>
      </c>
      <c r="B5122" t="s">
        <v>19</v>
      </c>
      <c r="C5122" s="2">
        <v>196636000</v>
      </c>
      <c r="D5122" s="2">
        <v>202385000</v>
      </c>
      <c r="E5122" s="2">
        <v>194599000</v>
      </c>
      <c r="F5122" s="2">
        <v>190252000</v>
      </c>
      <c r="G5122" s="2">
        <v>187634000</v>
      </c>
      <c r="H5122" s="2">
        <v>183356000</v>
      </c>
      <c r="I5122" s="2">
        <v>178818000</v>
      </c>
      <c r="J5122" s="2">
        <v>176195000</v>
      </c>
      <c r="K5122" s="2">
        <v>174736000</v>
      </c>
      <c r="L5122" s="2">
        <v>172914000</v>
      </c>
      <c r="M5122" s="2">
        <v>170998000</v>
      </c>
      <c r="N5122" s="2">
        <v>169618000</v>
      </c>
      <c r="O5122" s="2">
        <v>168580000</v>
      </c>
      <c r="P5122" s="2">
        <v>167367000</v>
      </c>
      <c r="Q5122" s="2">
        <v>166918000</v>
      </c>
      <c r="R5122" s="2">
        <v>166812000</v>
      </c>
      <c r="S5122" s="2">
        <v>167128000</v>
      </c>
      <c r="T5122" s="2">
        <v>167753000</v>
      </c>
      <c r="U5122" s="2">
        <v>168706000</v>
      </c>
      <c r="V5122" s="2">
        <v>169557000</v>
      </c>
      <c r="W5122" s="2">
        <v>170420000</v>
      </c>
      <c r="X5122" s="2">
        <v>171275000</v>
      </c>
      <c r="Y5122" s="2">
        <v>173087000</v>
      </c>
      <c r="Z5122" s="2">
        <v>174695000</v>
      </c>
      <c r="AA5122" s="2">
        <v>176199000</v>
      </c>
      <c r="AB5122" s="2">
        <v>177481000</v>
      </c>
      <c r="AC5122" s="2">
        <v>178013000</v>
      </c>
      <c r="AD5122" s="2">
        <v>178120000</v>
      </c>
      <c r="AE5122" s="2">
        <v>178653000</v>
      </c>
      <c r="AF5122" s="2">
        <v>180032000</v>
      </c>
    </row>
    <row r="5123" spans="1:32">
      <c r="A5123" t="s">
        <v>6619</v>
      </c>
      <c r="B5123" t="s">
        <v>19</v>
      </c>
      <c r="C5123" s="2">
        <v>489775000</v>
      </c>
      <c r="D5123" s="2">
        <v>499247000</v>
      </c>
      <c r="E5123" s="2">
        <v>491534000</v>
      </c>
      <c r="F5123" s="2">
        <v>478881000</v>
      </c>
      <c r="G5123" s="2">
        <v>470510000</v>
      </c>
      <c r="H5123" s="2">
        <v>459168000</v>
      </c>
      <c r="I5123" s="2">
        <v>447541000</v>
      </c>
      <c r="J5123" s="2">
        <v>440475000</v>
      </c>
      <c r="K5123" s="2">
        <v>436082000</v>
      </c>
      <c r="L5123" s="2">
        <v>431219000</v>
      </c>
      <c r="M5123" s="2">
        <v>426128000</v>
      </c>
      <c r="N5123" s="2">
        <v>422255000</v>
      </c>
      <c r="O5123" s="2">
        <v>419375000</v>
      </c>
      <c r="P5123" s="2">
        <v>416250000</v>
      </c>
      <c r="Q5123" s="2">
        <v>415029000</v>
      </c>
      <c r="R5123" s="2">
        <v>414759000</v>
      </c>
      <c r="S5123" s="2">
        <v>415491000</v>
      </c>
      <c r="T5123" s="2">
        <v>416878000</v>
      </c>
      <c r="U5123" s="2">
        <v>419150000</v>
      </c>
      <c r="V5123" s="2">
        <v>421196000</v>
      </c>
      <c r="W5123" s="2">
        <v>423382000</v>
      </c>
      <c r="X5123" s="2">
        <v>425478000</v>
      </c>
      <c r="Y5123" s="2">
        <v>429897000</v>
      </c>
      <c r="Z5123" s="2">
        <v>433891000</v>
      </c>
      <c r="AA5123" s="2">
        <v>437638000</v>
      </c>
      <c r="AB5123" s="2">
        <v>440777000</v>
      </c>
      <c r="AC5123" s="2">
        <v>442052000</v>
      </c>
      <c r="AD5123" s="2">
        <v>442295000</v>
      </c>
      <c r="AE5123" s="2">
        <v>443586000</v>
      </c>
      <c r="AF5123" s="2">
        <v>446872000</v>
      </c>
    </row>
    <row r="5124" spans="1:32">
      <c r="A5124" t="s">
        <v>6620</v>
      </c>
      <c r="B5124" t="s">
        <v>19</v>
      </c>
      <c r="C5124" s="2">
        <v>95213700</v>
      </c>
      <c r="D5124" s="2">
        <v>96328300</v>
      </c>
      <c r="E5124" s="2">
        <v>96973600</v>
      </c>
      <c r="F5124" s="2">
        <v>93945900</v>
      </c>
      <c r="G5124" s="2">
        <v>91818100</v>
      </c>
      <c r="H5124" s="2">
        <v>89246400</v>
      </c>
      <c r="I5124" s="2">
        <v>86680100</v>
      </c>
      <c r="J5124" s="2">
        <v>85043100</v>
      </c>
      <c r="K5124" s="2">
        <v>83945200</v>
      </c>
      <c r="L5124" s="2">
        <v>82818400</v>
      </c>
      <c r="M5124" s="2">
        <v>81661700</v>
      </c>
      <c r="N5124" s="2">
        <v>80759500</v>
      </c>
      <c r="O5124" s="2">
        <v>80083200</v>
      </c>
      <c r="P5124" s="2">
        <v>79400300</v>
      </c>
      <c r="Q5124" s="2">
        <v>79127000</v>
      </c>
      <c r="R5124" s="2">
        <v>79072600</v>
      </c>
      <c r="S5124" s="2">
        <v>79218900</v>
      </c>
      <c r="T5124" s="2">
        <v>79486800</v>
      </c>
      <c r="U5124" s="2">
        <v>79944200</v>
      </c>
      <c r="V5124" s="2">
        <v>80358800</v>
      </c>
      <c r="W5124" s="2">
        <v>80816400</v>
      </c>
      <c r="X5124" s="2">
        <v>81246000</v>
      </c>
      <c r="Y5124" s="2">
        <v>82146200</v>
      </c>
      <c r="Z5124" s="2">
        <v>82970800</v>
      </c>
      <c r="AA5124" s="2">
        <v>83746000</v>
      </c>
      <c r="AB5124" s="2">
        <v>84389500</v>
      </c>
      <c r="AC5124" s="2">
        <v>84649400</v>
      </c>
      <c r="AD5124" s="2">
        <v>84700300</v>
      </c>
      <c r="AE5124" s="2">
        <v>84963500</v>
      </c>
      <c r="AF5124" s="2">
        <v>85626500</v>
      </c>
    </row>
    <row r="5125" spans="1:32">
      <c r="A5125" t="s">
        <v>6621</v>
      </c>
      <c r="B5125" t="s">
        <v>19</v>
      </c>
      <c r="C5125">
        <v>0</v>
      </c>
      <c r="D5125">
        <v>0</v>
      </c>
      <c r="E5125">
        <v>0</v>
      </c>
      <c r="F5125">
        <v>0</v>
      </c>
      <c r="G5125">
        <v>0</v>
      </c>
      <c r="H5125">
        <v>0</v>
      </c>
      <c r="I5125">
        <v>0</v>
      </c>
      <c r="J5125">
        <v>0</v>
      </c>
      <c r="K5125">
        <v>0</v>
      </c>
      <c r="L5125">
        <v>0</v>
      </c>
      <c r="M5125">
        <v>0</v>
      </c>
      <c r="N5125">
        <v>0</v>
      </c>
      <c r="O5125">
        <v>0</v>
      </c>
      <c r="P5125">
        <v>0</v>
      </c>
      <c r="Q5125">
        <v>0</v>
      </c>
      <c r="R5125">
        <v>0</v>
      </c>
      <c r="S5125">
        <v>0</v>
      </c>
      <c r="T5125">
        <v>0</v>
      </c>
      <c r="U5125">
        <v>0</v>
      </c>
      <c r="V5125">
        <v>0</v>
      </c>
      <c r="W5125">
        <v>0</v>
      </c>
      <c r="X5125">
        <v>0</v>
      </c>
      <c r="Y5125">
        <v>0</v>
      </c>
      <c r="Z5125">
        <v>0</v>
      </c>
      <c r="AA5125">
        <v>0</v>
      </c>
      <c r="AB5125">
        <v>0</v>
      </c>
      <c r="AC5125">
        <v>0</v>
      </c>
      <c r="AD5125">
        <v>0</v>
      </c>
      <c r="AE5125">
        <v>0</v>
      </c>
      <c r="AF5125">
        <v>0</v>
      </c>
    </row>
    <row r="5126" spans="1:32">
      <c r="A5126" t="s">
        <v>6622</v>
      </c>
      <c r="B5126" t="s">
        <v>19</v>
      </c>
      <c r="C5126" s="2">
        <v>64592900000000</v>
      </c>
      <c r="D5126" s="2">
        <v>64315700000000</v>
      </c>
      <c r="E5126" s="2">
        <v>62972000000000</v>
      </c>
      <c r="F5126" s="2">
        <v>63863700000000</v>
      </c>
      <c r="G5126" s="2">
        <v>64170900000000</v>
      </c>
      <c r="H5126" s="2">
        <v>64629400000000</v>
      </c>
      <c r="I5126" s="2">
        <v>64952600000000</v>
      </c>
      <c r="J5126" s="2">
        <v>64875000000000</v>
      </c>
      <c r="K5126" s="2">
        <v>64680000000000</v>
      </c>
      <c r="L5126" s="2">
        <v>64412700000000</v>
      </c>
      <c r="M5126" s="2">
        <v>64144400000000</v>
      </c>
      <c r="N5126" s="2">
        <v>63881100000000</v>
      </c>
      <c r="O5126" s="2">
        <v>63707100000000</v>
      </c>
      <c r="P5126" s="2">
        <v>63601500000000</v>
      </c>
      <c r="Q5126" s="2">
        <v>63563700000000</v>
      </c>
      <c r="R5126" s="2">
        <v>63671500000000</v>
      </c>
      <c r="S5126" s="2">
        <v>63780300000000</v>
      </c>
      <c r="T5126" s="2">
        <v>63862000000000</v>
      </c>
      <c r="U5126" s="2">
        <v>64140800000000</v>
      </c>
      <c r="V5126" s="2">
        <v>64262200000000</v>
      </c>
      <c r="W5126" s="2">
        <v>64441400000000</v>
      </c>
      <c r="X5126" s="2">
        <v>64752000000000</v>
      </c>
      <c r="Y5126" s="2">
        <v>65108500000000</v>
      </c>
      <c r="Z5126" s="2">
        <v>65476400000000</v>
      </c>
      <c r="AA5126" s="2">
        <v>65799300000000</v>
      </c>
      <c r="AB5126" s="2">
        <v>65791800000000</v>
      </c>
      <c r="AC5126" s="2">
        <v>66127200000000</v>
      </c>
      <c r="AD5126" s="2">
        <v>66490100000000</v>
      </c>
      <c r="AE5126" s="2">
        <v>66843400000000</v>
      </c>
      <c r="AF5126" s="2">
        <v>67192700000000</v>
      </c>
    </row>
    <row r="5127" spans="1:32">
      <c r="A5127" t="s">
        <v>6623</v>
      </c>
      <c r="B5127" t="s">
        <v>19</v>
      </c>
      <c r="C5127" s="2">
        <v>5355910000</v>
      </c>
      <c r="D5127" s="2">
        <v>5293340000</v>
      </c>
      <c r="E5127" s="2">
        <v>5213560000</v>
      </c>
      <c r="F5127" s="2">
        <v>5450080000</v>
      </c>
      <c r="G5127" s="2">
        <v>5453520000</v>
      </c>
      <c r="H5127" s="2">
        <v>5480370000</v>
      </c>
      <c r="I5127" s="2">
        <v>5496490000</v>
      </c>
      <c r="J5127" s="2">
        <v>5471190000</v>
      </c>
      <c r="K5127" s="2">
        <v>5435730000</v>
      </c>
      <c r="L5127" s="2">
        <v>5395250000</v>
      </c>
      <c r="M5127" s="2">
        <v>5357470000</v>
      </c>
      <c r="N5127" s="2">
        <v>5320140000</v>
      </c>
      <c r="O5127" s="2">
        <v>5292960000</v>
      </c>
      <c r="P5127" s="2">
        <v>5276080000</v>
      </c>
      <c r="Q5127" s="2">
        <v>5268420000</v>
      </c>
      <c r="R5127" s="2">
        <v>5277860000</v>
      </c>
      <c r="S5127" s="2">
        <v>5285930000</v>
      </c>
      <c r="T5127" s="2">
        <v>5291310000</v>
      </c>
      <c r="U5127" s="2">
        <v>5318150000</v>
      </c>
      <c r="V5127" s="2">
        <v>5328120000</v>
      </c>
      <c r="W5127" s="2">
        <v>5344450000</v>
      </c>
      <c r="X5127" s="2">
        <v>5374230000</v>
      </c>
      <c r="Y5127" s="2">
        <v>5409850000</v>
      </c>
      <c r="Z5127" s="2">
        <v>5446640000</v>
      </c>
      <c r="AA5127" s="2">
        <v>5477780000</v>
      </c>
      <c r="AB5127" s="2">
        <v>5473990000</v>
      </c>
      <c r="AC5127" s="2">
        <v>5507910000</v>
      </c>
      <c r="AD5127" s="2">
        <v>5544020000</v>
      </c>
      <c r="AE5127" s="2">
        <v>5579510000</v>
      </c>
      <c r="AF5127" s="2">
        <v>5615000000</v>
      </c>
    </row>
    <row r="5128" spans="1:32">
      <c r="A5128" t="s">
        <v>6624</v>
      </c>
      <c r="B5128" t="s">
        <v>19</v>
      </c>
      <c r="C5128" s="2">
        <v>38610500000</v>
      </c>
      <c r="D5128" s="2">
        <v>38329900000</v>
      </c>
      <c r="E5128" s="2">
        <v>38230000000</v>
      </c>
      <c r="F5128" s="2">
        <v>41316500000</v>
      </c>
      <c r="G5128" s="2">
        <v>41174300000</v>
      </c>
      <c r="H5128" s="2">
        <v>41226800000</v>
      </c>
      <c r="I5128" s="2">
        <v>41349900000</v>
      </c>
      <c r="J5128" s="2">
        <v>41288600000</v>
      </c>
      <c r="K5128" s="2">
        <v>41205900000</v>
      </c>
      <c r="L5128" s="2">
        <v>41092700000</v>
      </c>
      <c r="M5128" s="2">
        <v>41010900000</v>
      </c>
      <c r="N5128" s="2">
        <v>40921700000</v>
      </c>
      <c r="O5128" s="2">
        <v>40886400000</v>
      </c>
      <c r="P5128" s="2">
        <v>40899000000</v>
      </c>
      <c r="Q5128" s="2">
        <v>40965900000</v>
      </c>
      <c r="R5128" s="2">
        <v>41114700000</v>
      </c>
      <c r="S5128" s="2">
        <v>41258600000</v>
      </c>
      <c r="T5128" s="2">
        <v>41402300000</v>
      </c>
      <c r="U5128" s="2">
        <v>41649400000</v>
      </c>
      <c r="V5128" s="2">
        <v>41827400000</v>
      </c>
      <c r="W5128" s="2">
        <v>42036600000</v>
      </c>
      <c r="X5128" s="2">
        <v>42323000000</v>
      </c>
      <c r="Y5128" s="2">
        <v>42630800000</v>
      </c>
      <c r="Z5128" s="2">
        <v>42950800000</v>
      </c>
      <c r="AA5128" s="2">
        <v>43240700000</v>
      </c>
      <c r="AB5128" s="2">
        <v>43326300000</v>
      </c>
      <c r="AC5128" s="2">
        <v>43630300000</v>
      </c>
      <c r="AD5128" s="2">
        <v>43948300000</v>
      </c>
      <c r="AE5128" s="2">
        <v>44253300000</v>
      </c>
      <c r="AF5128" s="2">
        <v>44571700000</v>
      </c>
    </row>
    <row r="5129" spans="1:32">
      <c r="A5129" t="s">
        <v>6625</v>
      </c>
      <c r="B5129" t="s">
        <v>19</v>
      </c>
      <c r="C5129" s="2">
        <v>61090100000</v>
      </c>
      <c r="D5129" s="2">
        <v>60759100000</v>
      </c>
      <c r="E5129" s="2">
        <v>59429100000</v>
      </c>
      <c r="F5129" s="2">
        <v>61963200000</v>
      </c>
      <c r="G5129" s="2">
        <v>62074300000</v>
      </c>
      <c r="H5129" s="2">
        <v>62402400000</v>
      </c>
      <c r="I5129" s="2">
        <v>62652700000</v>
      </c>
      <c r="J5129" s="2">
        <v>62518800000</v>
      </c>
      <c r="K5129" s="2">
        <v>62283900000</v>
      </c>
      <c r="L5129" s="2">
        <v>61987400000</v>
      </c>
      <c r="M5129" s="2">
        <v>61703400000</v>
      </c>
      <c r="N5129" s="2">
        <v>61415100000</v>
      </c>
      <c r="O5129" s="2">
        <v>61222000000</v>
      </c>
      <c r="P5129" s="2">
        <v>61108700000</v>
      </c>
      <c r="Q5129" s="2">
        <v>61066500000</v>
      </c>
      <c r="R5129" s="2">
        <v>61165900000</v>
      </c>
      <c r="S5129" s="2">
        <v>61260800000</v>
      </c>
      <c r="T5129" s="2">
        <v>61333600000</v>
      </c>
      <c r="U5129" s="2">
        <v>61602200000</v>
      </c>
      <c r="V5129" s="2">
        <v>61718900000</v>
      </c>
      <c r="W5129" s="2">
        <v>61893700000</v>
      </c>
      <c r="X5129" s="2">
        <v>62201300000</v>
      </c>
      <c r="Y5129" s="2">
        <v>62553400000</v>
      </c>
      <c r="Z5129" s="2">
        <v>62917700000</v>
      </c>
      <c r="AA5129" s="2">
        <v>63237000000</v>
      </c>
      <c r="AB5129" s="2">
        <v>63221700000</v>
      </c>
      <c r="AC5129" s="2">
        <v>63559300000</v>
      </c>
      <c r="AD5129" s="2">
        <v>63924400000</v>
      </c>
      <c r="AE5129" s="2">
        <v>64275100000</v>
      </c>
      <c r="AF5129" s="2">
        <v>64628100000</v>
      </c>
    </row>
    <row r="5130" spans="1:32">
      <c r="A5130" t="s">
        <v>6626</v>
      </c>
      <c r="B5130" t="s">
        <v>19</v>
      </c>
      <c r="C5130" s="2">
        <v>10097700000</v>
      </c>
      <c r="D5130" s="2">
        <v>10142600000</v>
      </c>
      <c r="E5130" s="2">
        <v>10284000000</v>
      </c>
      <c r="F5130" s="2">
        <v>10707800000</v>
      </c>
      <c r="G5130" s="2">
        <v>10765900000</v>
      </c>
      <c r="H5130" s="2">
        <v>10860300000</v>
      </c>
      <c r="I5130" s="2">
        <v>10980400000</v>
      </c>
      <c r="J5130" s="2">
        <v>11086800000</v>
      </c>
      <c r="K5130" s="2">
        <v>11178700000</v>
      </c>
      <c r="L5130" s="2">
        <v>11263200000</v>
      </c>
      <c r="M5130" s="2">
        <v>11356500000</v>
      </c>
      <c r="N5130" s="2">
        <v>11437800000</v>
      </c>
      <c r="O5130" s="2">
        <v>11515200000</v>
      </c>
      <c r="P5130" s="2">
        <v>11588900000</v>
      </c>
      <c r="Q5130" s="2">
        <v>11667200000</v>
      </c>
      <c r="R5130" s="2">
        <v>11746600000</v>
      </c>
      <c r="S5130" s="2">
        <v>11825800000</v>
      </c>
      <c r="T5130" s="2">
        <v>11909000000</v>
      </c>
      <c r="U5130" s="2">
        <v>12001000000</v>
      </c>
      <c r="V5130" s="2">
        <v>12089900000</v>
      </c>
      <c r="W5130" s="2">
        <v>12181200000</v>
      </c>
      <c r="X5130" s="2">
        <v>12284600000</v>
      </c>
      <c r="Y5130" s="2">
        <v>12385600000</v>
      </c>
      <c r="Z5130" s="2">
        <v>12488100000</v>
      </c>
      <c r="AA5130" s="2">
        <v>12590600000</v>
      </c>
      <c r="AB5130" s="2">
        <v>12673300000</v>
      </c>
      <c r="AC5130" s="2">
        <v>12774600000</v>
      </c>
      <c r="AD5130" s="2">
        <v>12881000000</v>
      </c>
      <c r="AE5130" s="2">
        <v>12981100000</v>
      </c>
      <c r="AF5130" s="2">
        <v>13085200000</v>
      </c>
    </row>
    <row r="5131" spans="1:32">
      <c r="A5131" t="s">
        <v>6627</v>
      </c>
      <c r="B5131" t="s">
        <v>19</v>
      </c>
      <c r="C5131" s="2">
        <v>6561370000</v>
      </c>
      <c r="D5131" s="2">
        <v>6543000000</v>
      </c>
      <c r="E5131" s="2">
        <v>6818420000</v>
      </c>
      <c r="F5131" s="2">
        <v>7166400000</v>
      </c>
      <c r="G5131" s="2">
        <v>7190740000</v>
      </c>
      <c r="H5131" s="2">
        <v>7248680000</v>
      </c>
      <c r="I5131" s="2">
        <v>7328550000</v>
      </c>
      <c r="J5131" s="2">
        <v>7397130000</v>
      </c>
      <c r="K5131" s="2">
        <v>7456420000</v>
      </c>
      <c r="L5131" s="2">
        <v>7512540000</v>
      </c>
      <c r="M5131" s="2">
        <v>7579870000</v>
      </c>
      <c r="N5131" s="2">
        <v>7638550000</v>
      </c>
      <c r="O5131" s="2">
        <v>7694120000</v>
      </c>
      <c r="P5131" s="2">
        <v>7750320000</v>
      </c>
      <c r="Q5131" s="2">
        <v>7814220000</v>
      </c>
      <c r="R5131" s="2">
        <v>7882920000</v>
      </c>
      <c r="S5131" s="2">
        <v>7949760000</v>
      </c>
      <c r="T5131" s="2">
        <v>8019980000</v>
      </c>
      <c r="U5131" s="2">
        <v>8098400000</v>
      </c>
      <c r="V5131" s="2">
        <v>8173670000</v>
      </c>
      <c r="W5131" s="2">
        <v>8251160000</v>
      </c>
      <c r="X5131" s="2">
        <v>8337720000</v>
      </c>
      <c r="Y5131" s="2">
        <v>8424220000</v>
      </c>
      <c r="Z5131" s="2">
        <v>8511910000</v>
      </c>
      <c r="AA5131" s="2">
        <v>8597810000</v>
      </c>
      <c r="AB5131" s="2">
        <v>8667280000</v>
      </c>
      <c r="AC5131" s="2">
        <v>8753960000</v>
      </c>
      <c r="AD5131" s="2">
        <v>8843360000</v>
      </c>
      <c r="AE5131" s="2">
        <v>8928980000</v>
      </c>
      <c r="AF5131" s="2">
        <v>9018100000</v>
      </c>
    </row>
    <row r="5132" spans="1:32">
      <c r="A5132" t="s">
        <v>6628</v>
      </c>
      <c r="B5132" t="s">
        <v>19</v>
      </c>
      <c r="C5132" s="2">
        <v>32651000000</v>
      </c>
      <c r="D5132" s="2">
        <v>33393000000</v>
      </c>
      <c r="E5132" s="2">
        <v>31390100000</v>
      </c>
      <c r="F5132" s="2">
        <v>32832800000</v>
      </c>
      <c r="G5132" s="2">
        <v>33011800000</v>
      </c>
      <c r="H5132" s="2">
        <v>33196800000</v>
      </c>
      <c r="I5132" s="2">
        <v>33456900000</v>
      </c>
      <c r="J5132" s="2">
        <v>33720300000</v>
      </c>
      <c r="K5132" s="2">
        <v>33972100000</v>
      </c>
      <c r="L5132" s="2">
        <v>34178600000</v>
      </c>
      <c r="M5132" s="2">
        <v>34344100000</v>
      </c>
      <c r="N5132" s="2">
        <v>34489000000</v>
      </c>
      <c r="O5132" s="2">
        <v>34641000000</v>
      </c>
      <c r="P5132" s="2">
        <v>34746800000</v>
      </c>
      <c r="Q5132" s="2">
        <v>34808200000</v>
      </c>
      <c r="R5132" s="2">
        <v>34819700000</v>
      </c>
      <c r="S5132" s="2">
        <v>34856400000</v>
      </c>
      <c r="T5132" s="2">
        <v>34900400000</v>
      </c>
      <c r="U5132" s="2">
        <v>34934700000</v>
      </c>
      <c r="V5132" s="2">
        <v>34982900000</v>
      </c>
      <c r="W5132" s="2">
        <v>35029000000</v>
      </c>
      <c r="X5132" s="2">
        <v>35097200000</v>
      </c>
      <c r="Y5132" s="2">
        <v>35137500000</v>
      </c>
      <c r="Z5132" s="2">
        <v>35182000000</v>
      </c>
      <c r="AA5132" s="2">
        <v>35248300000</v>
      </c>
      <c r="AB5132" s="2">
        <v>35281700000</v>
      </c>
      <c r="AC5132" s="2">
        <v>35325500000</v>
      </c>
      <c r="AD5132" s="2">
        <v>35391200000</v>
      </c>
      <c r="AE5132" s="2">
        <v>35430800000</v>
      </c>
      <c r="AF5132" s="2">
        <v>35477600000</v>
      </c>
    </row>
    <row r="5133" spans="1:32">
      <c r="A5133" t="s">
        <v>6629</v>
      </c>
      <c r="B5133" t="s">
        <v>19</v>
      </c>
      <c r="C5133" s="2">
        <v>291876000</v>
      </c>
      <c r="D5133" s="2">
        <v>290874000</v>
      </c>
      <c r="E5133" s="2">
        <v>302434000</v>
      </c>
      <c r="F5133" s="2">
        <v>325542000</v>
      </c>
      <c r="G5133" s="2">
        <v>324668000</v>
      </c>
      <c r="H5133" s="2">
        <v>325348000</v>
      </c>
      <c r="I5133" s="2">
        <v>327520000</v>
      </c>
      <c r="J5133" s="2">
        <v>329303000</v>
      </c>
      <c r="K5133" s="2">
        <v>331095000</v>
      </c>
      <c r="L5133" s="2">
        <v>332759000</v>
      </c>
      <c r="M5133" s="2">
        <v>334896000</v>
      </c>
      <c r="N5133" s="2">
        <v>336760000</v>
      </c>
      <c r="O5133" s="2">
        <v>338678000</v>
      </c>
      <c r="P5133" s="2">
        <v>340691000</v>
      </c>
      <c r="Q5133" s="2">
        <v>343058000</v>
      </c>
      <c r="R5133" s="2">
        <v>345664000</v>
      </c>
      <c r="S5133" s="2">
        <v>348222000</v>
      </c>
      <c r="T5133" s="2">
        <v>350976000</v>
      </c>
      <c r="U5133" s="2">
        <v>354037000</v>
      </c>
      <c r="V5133" s="2">
        <v>357043000</v>
      </c>
      <c r="W5133" s="2">
        <v>360139000</v>
      </c>
      <c r="X5133" s="2">
        <v>363636000</v>
      </c>
      <c r="Y5133" s="2">
        <v>367107000</v>
      </c>
      <c r="Z5133" s="2">
        <v>370681000</v>
      </c>
      <c r="AA5133" s="2">
        <v>374141000</v>
      </c>
      <c r="AB5133" s="2">
        <v>376658000</v>
      </c>
      <c r="AC5133" s="2">
        <v>380169000</v>
      </c>
      <c r="AD5133" s="2">
        <v>383771000</v>
      </c>
      <c r="AE5133" s="2">
        <v>387202000</v>
      </c>
      <c r="AF5133" s="2">
        <v>390840000</v>
      </c>
    </row>
    <row r="5134" spans="1:32">
      <c r="A5134" t="s">
        <v>6630</v>
      </c>
      <c r="B5134" t="s">
        <v>19</v>
      </c>
      <c r="C5134" s="2">
        <v>2084920000</v>
      </c>
      <c r="D5134" s="2">
        <v>2066310000</v>
      </c>
      <c r="E5134" s="2">
        <v>2184870000</v>
      </c>
      <c r="F5134" s="2">
        <v>2314560000</v>
      </c>
      <c r="G5134" s="2">
        <v>2318510000</v>
      </c>
      <c r="H5134" s="2">
        <v>2335520000</v>
      </c>
      <c r="I5134" s="2">
        <v>2359790000</v>
      </c>
      <c r="J5134" s="2">
        <v>2378840000</v>
      </c>
      <c r="K5134" s="2">
        <v>2394830000</v>
      </c>
      <c r="L5134" s="2">
        <v>2410120000</v>
      </c>
      <c r="M5134" s="2">
        <v>2430040000</v>
      </c>
      <c r="N5134" s="2">
        <v>2447250000</v>
      </c>
      <c r="O5134" s="2">
        <v>2463750000</v>
      </c>
      <c r="P5134" s="2">
        <v>2481480000</v>
      </c>
      <c r="Q5134" s="2">
        <v>2502850000</v>
      </c>
      <c r="R5134" s="2">
        <v>2527180000</v>
      </c>
      <c r="S5134" s="2">
        <v>2550490000</v>
      </c>
      <c r="T5134" s="2">
        <v>2574860000</v>
      </c>
      <c r="U5134" s="2">
        <v>2602940000</v>
      </c>
      <c r="V5134" s="2">
        <v>2629260000</v>
      </c>
      <c r="W5134" s="2">
        <v>2656600000</v>
      </c>
      <c r="X5134" s="2">
        <v>2687320000</v>
      </c>
      <c r="Y5134" s="2">
        <v>2718560000</v>
      </c>
      <c r="Z5134" s="2">
        <v>2750250000</v>
      </c>
      <c r="AA5134" s="2">
        <v>2780790000</v>
      </c>
      <c r="AB5134" s="2">
        <v>2804580000</v>
      </c>
      <c r="AC5134" s="2">
        <v>2835810000</v>
      </c>
      <c r="AD5134" s="2">
        <v>2867780000</v>
      </c>
      <c r="AE5134" s="2">
        <v>2898700000</v>
      </c>
      <c r="AF5134" s="2">
        <v>2930850000</v>
      </c>
    </row>
    <row r="5135" spans="1:32">
      <c r="A5135" t="s">
        <v>6631</v>
      </c>
      <c r="B5135" t="s">
        <v>19</v>
      </c>
      <c r="C5135" s="2">
        <v>2070720000</v>
      </c>
      <c r="D5135" s="2">
        <v>2084440000</v>
      </c>
      <c r="E5135" s="2">
        <v>2005750000</v>
      </c>
      <c r="F5135" s="2">
        <v>2036270000</v>
      </c>
      <c r="G5135" s="2">
        <v>2049320000</v>
      </c>
      <c r="H5135" s="2">
        <v>2065020000</v>
      </c>
      <c r="I5135" s="2">
        <v>2078020000</v>
      </c>
      <c r="J5135" s="2">
        <v>2082090000</v>
      </c>
      <c r="K5135" s="2">
        <v>2082820000</v>
      </c>
      <c r="L5135" s="2">
        <v>2081050000</v>
      </c>
      <c r="M5135" s="2">
        <v>2078150000</v>
      </c>
      <c r="N5135" s="2">
        <v>2074640000</v>
      </c>
      <c r="O5135" s="2">
        <v>2073300000</v>
      </c>
      <c r="P5135" s="2">
        <v>2072460000</v>
      </c>
      <c r="Q5135" s="2">
        <v>2071790000</v>
      </c>
      <c r="R5135" s="2">
        <v>2072850000</v>
      </c>
      <c r="S5135" s="2">
        <v>2074470000</v>
      </c>
      <c r="T5135" s="2">
        <v>2075630000</v>
      </c>
      <c r="U5135" s="2">
        <v>2080820000</v>
      </c>
      <c r="V5135" s="2">
        <v>2082800000</v>
      </c>
      <c r="W5135" s="2">
        <v>2085960000</v>
      </c>
      <c r="X5135" s="2">
        <v>2092510000</v>
      </c>
      <c r="Y5135" s="2">
        <v>2099340000</v>
      </c>
      <c r="Z5135" s="2">
        <v>2106450000</v>
      </c>
      <c r="AA5135" s="2">
        <v>2113250000</v>
      </c>
      <c r="AB5135" s="2">
        <v>2112380000</v>
      </c>
      <c r="AC5135" s="2">
        <v>2118910000</v>
      </c>
      <c r="AD5135" s="2">
        <v>2126600000</v>
      </c>
      <c r="AE5135" s="2">
        <v>2133430000</v>
      </c>
      <c r="AF5135" s="2">
        <v>2140240000</v>
      </c>
    </row>
    <row r="5136" spans="1:32">
      <c r="A5136" t="s">
        <v>6632</v>
      </c>
      <c r="B5136" t="s">
        <v>19</v>
      </c>
      <c r="C5136" s="2">
        <v>301701000</v>
      </c>
      <c r="D5136" s="2">
        <v>306465000</v>
      </c>
      <c r="E5136" s="2">
        <v>294338000</v>
      </c>
      <c r="F5136" s="2">
        <v>297309000</v>
      </c>
      <c r="G5136" s="2">
        <v>299193000</v>
      </c>
      <c r="H5136" s="2">
        <v>301030000</v>
      </c>
      <c r="I5136" s="2">
        <v>303024000</v>
      </c>
      <c r="J5136" s="2">
        <v>304501000</v>
      </c>
      <c r="K5136" s="2">
        <v>305773000</v>
      </c>
      <c r="L5136" s="2">
        <v>306675000</v>
      </c>
      <c r="M5136" s="2">
        <v>307293000</v>
      </c>
      <c r="N5136" s="2">
        <v>307772000</v>
      </c>
      <c r="O5136" s="2">
        <v>308457000</v>
      </c>
      <c r="P5136" s="2">
        <v>308937000</v>
      </c>
      <c r="Q5136" s="2">
        <v>309190000</v>
      </c>
      <c r="R5136" s="2">
        <v>309272000</v>
      </c>
      <c r="S5136" s="2">
        <v>309529000</v>
      </c>
      <c r="T5136" s="2">
        <v>309829000</v>
      </c>
      <c r="U5136" s="2">
        <v>310273000</v>
      </c>
      <c r="V5136" s="2">
        <v>310634000</v>
      </c>
      <c r="W5136" s="2">
        <v>311039000</v>
      </c>
      <c r="X5136" s="2">
        <v>311763000</v>
      </c>
      <c r="Y5136" s="2">
        <v>312333000</v>
      </c>
      <c r="Z5136" s="2">
        <v>312957000</v>
      </c>
      <c r="AA5136" s="2">
        <v>313681000</v>
      </c>
      <c r="AB5136" s="2">
        <v>313735000</v>
      </c>
      <c r="AC5136" s="2">
        <v>314319000</v>
      </c>
      <c r="AD5136" s="2">
        <v>315074000</v>
      </c>
      <c r="AE5136" s="2">
        <v>315643000</v>
      </c>
      <c r="AF5136" s="2">
        <v>316254000</v>
      </c>
    </row>
    <row r="5137" spans="1:32">
      <c r="A5137" t="s">
        <v>6633</v>
      </c>
      <c r="B5137" t="s">
        <v>19</v>
      </c>
      <c r="C5137">
        <v>0</v>
      </c>
      <c r="D5137">
        <v>0</v>
      </c>
      <c r="E5137">
        <v>0</v>
      </c>
      <c r="F5137">
        <v>0</v>
      </c>
      <c r="G5137">
        <v>0</v>
      </c>
      <c r="H5137">
        <v>0</v>
      </c>
      <c r="I5137">
        <v>0</v>
      </c>
      <c r="J5137">
        <v>0</v>
      </c>
      <c r="K5137">
        <v>0</v>
      </c>
      <c r="L5137">
        <v>0</v>
      </c>
      <c r="M5137">
        <v>0</v>
      </c>
      <c r="N5137">
        <v>0</v>
      </c>
      <c r="O5137">
        <v>0</v>
      </c>
      <c r="P5137">
        <v>0</v>
      </c>
      <c r="Q5137">
        <v>0</v>
      </c>
      <c r="R5137">
        <v>0</v>
      </c>
      <c r="S5137">
        <v>0</v>
      </c>
      <c r="T5137">
        <v>0</v>
      </c>
      <c r="U5137">
        <v>0</v>
      </c>
      <c r="V5137">
        <v>0</v>
      </c>
      <c r="W5137">
        <v>0</v>
      </c>
      <c r="X5137">
        <v>0</v>
      </c>
      <c r="Y5137">
        <v>0</v>
      </c>
      <c r="Z5137">
        <v>0</v>
      </c>
      <c r="AA5137">
        <v>0</v>
      </c>
      <c r="AB5137">
        <v>0</v>
      </c>
      <c r="AC5137">
        <v>0</v>
      </c>
      <c r="AD5137">
        <v>0</v>
      </c>
      <c r="AE5137">
        <v>0</v>
      </c>
      <c r="AF5137">
        <v>0</v>
      </c>
    </row>
    <row r="5138" spans="1:32">
      <c r="A5138" t="s">
        <v>6634</v>
      </c>
      <c r="B5138" t="s">
        <v>19</v>
      </c>
      <c r="C5138" s="2">
        <v>6142210000000</v>
      </c>
      <c r="D5138" s="2">
        <v>6292410000000</v>
      </c>
      <c r="E5138" s="2">
        <v>6064130000000</v>
      </c>
      <c r="F5138" s="2">
        <v>6221930000000</v>
      </c>
      <c r="G5138" s="2">
        <v>6252460000000</v>
      </c>
      <c r="H5138" s="2">
        <v>6308200000000</v>
      </c>
      <c r="I5138" s="2">
        <v>6357580000000</v>
      </c>
      <c r="J5138" s="2">
        <v>6382510000000</v>
      </c>
      <c r="K5138" s="2">
        <v>6393630000000</v>
      </c>
      <c r="L5138" s="2">
        <v>6383720000000</v>
      </c>
      <c r="M5138" s="2">
        <v>6374990000000</v>
      </c>
      <c r="N5138" s="2">
        <v>6378730000000</v>
      </c>
      <c r="O5138" s="2">
        <v>6401500000000</v>
      </c>
      <c r="P5138" s="2">
        <v>6432660000000</v>
      </c>
      <c r="Q5138" s="2">
        <v>6467730000000</v>
      </c>
      <c r="R5138" s="2">
        <v>6524790000000</v>
      </c>
      <c r="S5138" s="2">
        <v>6578470000000</v>
      </c>
      <c r="T5138" s="2">
        <v>6636860000000</v>
      </c>
      <c r="U5138" s="2">
        <v>6718210000000</v>
      </c>
      <c r="V5138" s="2">
        <v>6783330000000</v>
      </c>
      <c r="W5138" s="2">
        <v>6862280000000</v>
      </c>
      <c r="X5138" s="2">
        <v>6955300000000</v>
      </c>
      <c r="Y5138" s="2">
        <v>7049540000000</v>
      </c>
      <c r="Z5138" s="2">
        <v>7145610000000</v>
      </c>
      <c r="AA5138" s="2">
        <v>7231870000000</v>
      </c>
      <c r="AB5138" s="2">
        <v>7280110000000</v>
      </c>
      <c r="AC5138" s="2">
        <v>7376550000000</v>
      </c>
      <c r="AD5138" s="2">
        <v>7471370000000</v>
      </c>
      <c r="AE5138" s="2">
        <v>7554120000000</v>
      </c>
      <c r="AF5138" s="2">
        <v>7651940000000</v>
      </c>
    </row>
    <row r="5139" spans="1:32">
      <c r="A5139" t="s">
        <v>6635</v>
      </c>
      <c r="B5139" t="s">
        <v>19</v>
      </c>
      <c r="C5139" s="2">
        <v>621737000</v>
      </c>
      <c r="D5139" s="2">
        <v>636259000</v>
      </c>
      <c r="E5139" s="2">
        <v>593502000</v>
      </c>
      <c r="F5139" s="2">
        <v>669936000</v>
      </c>
      <c r="G5139" s="2">
        <v>673677000</v>
      </c>
      <c r="H5139" s="2">
        <v>681376000</v>
      </c>
      <c r="I5139" s="2">
        <v>687830000</v>
      </c>
      <c r="J5139" s="2">
        <v>691102000</v>
      </c>
      <c r="K5139" s="2">
        <v>691941000</v>
      </c>
      <c r="L5139" s="2">
        <v>690389000</v>
      </c>
      <c r="M5139" s="2">
        <v>688907000</v>
      </c>
      <c r="N5139" s="2">
        <v>688821000</v>
      </c>
      <c r="O5139" s="2">
        <v>690754000</v>
      </c>
      <c r="P5139" s="2">
        <v>693754000</v>
      </c>
      <c r="Q5139" s="2">
        <v>697357000</v>
      </c>
      <c r="R5139" s="2">
        <v>703610000</v>
      </c>
      <c r="S5139" s="2">
        <v>709466000</v>
      </c>
      <c r="T5139" s="2">
        <v>715513000</v>
      </c>
      <c r="U5139" s="2">
        <v>724610000</v>
      </c>
      <c r="V5139" s="2">
        <v>731460000</v>
      </c>
      <c r="W5139" s="2">
        <v>740002000</v>
      </c>
      <c r="X5139" s="2">
        <v>750191000</v>
      </c>
      <c r="Y5139" s="2">
        <v>760749000</v>
      </c>
      <c r="Z5139" s="2">
        <v>771389000</v>
      </c>
      <c r="AA5139" s="2">
        <v>780891000</v>
      </c>
      <c r="AB5139" s="2">
        <v>786331000</v>
      </c>
      <c r="AC5139" s="2">
        <v>797039000</v>
      </c>
      <c r="AD5139" s="2">
        <v>807627000</v>
      </c>
      <c r="AE5139" s="2">
        <v>816942000</v>
      </c>
      <c r="AF5139" s="2">
        <v>827786000</v>
      </c>
    </row>
    <row r="5140" spans="1:32">
      <c r="A5140" t="s">
        <v>6636</v>
      </c>
      <c r="B5140" t="s">
        <v>19</v>
      </c>
      <c r="C5140" s="2">
        <v>3989310000</v>
      </c>
      <c r="D5140" s="2">
        <v>4082810000</v>
      </c>
      <c r="E5140" s="2">
        <v>3824260000</v>
      </c>
      <c r="F5140" s="2">
        <v>4884460000</v>
      </c>
      <c r="G5140" s="2">
        <v>4874910000</v>
      </c>
      <c r="H5140" s="2">
        <v>4895030000</v>
      </c>
      <c r="I5140" s="2">
        <v>4923120000</v>
      </c>
      <c r="J5140" s="2">
        <v>4939980000</v>
      </c>
      <c r="K5140" s="2">
        <v>4950280000</v>
      </c>
      <c r="L5140" s="2">
        <v>4945290000</v>
      </c>
      <c r="M5140" s="2">
        <v>4941080000</v>
      </c>
      <c r="N5140" s="2">
        <v>4947920000</v>
      </c>
      <c r="O5140" s="2">
        <v>4968940000</v>
      </c>
      <c r="P5140" s="2">
        <v>4995410000</v>
      </c>
      <c r="Q5140" s="2">
        <v>5025900000</v>
      </c>
      <c r="R5140" s="2">
        <v>5069670000</v>
      </c>
      <c r="S5140" s="2">
        <v>5113100000</v>
      </c>
      <c r="T5140" s="2">
        <v>5159090000</v>
      </c>
      <c r="U5140" s="2">
        <v>5219640000</v>
      </c>
      <c r="V5140" s="2">
        <v>5273030000</v>
      </c>
      <c r="W5140" s="2">
        <v>5336410000</v>
      </c>
      <c r="X5140" s="2">
        <v>5408870000</v>
      </c>
      <c r="Y5140" s="2">
        <v>5482060000</v>
      </c>
      <c r="Z5140" s="2">
        <v>5556160000</v>
      </c>
      <c r="AA5140" s="2">
        <v>5623680000</v>
      </c>
      <c r="AB5140" s="2">
        <v>5668250000</v>
      </c>
      <c r="AC5140" s="2">
        <v>5743850000</v>
      </c>
      <c r="AD5140" s="2">
        <v>5817550000</v>
      </c>
      <c r="AE5140" s="2">
        <v>5882540000</v>
      </c>
      <c r="AF5140" s="2">
        <v>5960690000</v>
      </c>
    </row>
    <row r="5141" spans="1:32">
      <c r="A5141" t="s">
        <v>6637</v>
      </c>
      <c r="B5141" t="s">
        <v>19</v>
      </c>
      <c r="C5141" s="2">
        <v>6185630000</v>
      </c>
      <c r="D5141" s="2">
        <v>6331470000</v>
      </c>
      <c r="E5141" s="2">
        <v>5923750000</v>
      </c>
      <c r="F5141" s="2">
        <v>6717670000</v>
      </c>
      <c r="G5141" s="2">
        <v>6747880000</v>
      </c>
      <c r="H5141" s="2">
        <v>6816650000</v>
      </c>
      <c r="I5141" s="2">
        <v>6878320000</v>
      </c>
      <c r="J5141" s="2">
        <v>6912110000</v>
      </c>
      <c r="K5141" s="2">
        <v>6925380000</v>
      </c>
      <c r="L5141" s="2">
        <v>6915320000</v>
      </c>
      <c r="M5141" s="2">
        <v>6905780000</v>
      </c>
      <c r="N5141" s="2">
        <v>6910360000</v>
      </c>
      <c r="O5141" s="2">
        <v>6934340000</v>
      </c>
      <c r="P5141" s="2">
        <v>6967720000</v>
      </c>
      <c r="Q5141" s="2">
        <v>7006460000</v>
      </c>
      <c r="R5141" s="2">
        <v>7069080000</v>
      </c>
      <c r="S5141" s="2">
        <v>7128750000</v>
      </c>
      <c r="T5141" s="2">
        <v>7191120000</v>
      </c>
      <c r="U5141" s="2">
        <v>7280660000</v>
      </c>
      <c r="V5141" s="2">
        <v>7351430000</v>
      </c>
      <c r="W5141" s="2">
        <v>7438160000</v>
      </c>
      <c r="X5141" s="2">
        <v>7540310000</v>
      </c>
      <c r="Y5141" s="2">
        <v>7645320000</v>
      </c>
      <c r="Z5141" s="2">
        <v>7751190000</v>
      </c>
      <c r="AA5141" s="2">
        <v>7846450000</v>
      </c>
      <c r="AB5141" s="2">
        <v>7903680000</v>
      </c>
      <c r="AC5141" s="2">
        <v>8010640000</v>
      </c>
      <c r="AD5141" s="2">
        <v>8115880000</v>
      </c>
      <c r="AE5141" s="2">
        <v>8208440000</v>
      </c>
      <c r="AF5141" s="2">
        <v>8317410000</v>
      </c>
    </row>
    <row r="5142" spans="1:32">
      <c r="A5142" t="s">
        <v>6638</v>
      </c>
      <c r="B5142" t="s">
        <v>19</v>
      </c>
      <c r="C5142" s="2">
        <v>540639000</v>
      </c>
      <c r="D5142" s="2">
        <v>550600000</v>
      </c>
      <c r="E5142" s="2">
        <v>530030000</v>
      </c>
      <c r="F5142" s="2">
        <v>650885000</v>
      </c>
      <c r="G5142" s="2">
        <v>649180000</v>
      </c>
      <c r="H5142" s="2">
        <v>651683000</v>
      </c>
      <c r="I5142" s="2">
        <v>656905000</v>
      </c>
      <c r="J5142" s="2">
        <v>661930000</v>
      </c>
      <c r="K5142" s="2">
        <v>666809000</v>
      </c>
      <c r="L5142" s="2">
        <v>669800000</v>
      </c>
      <c r="M5142" s="2">
        <v>672761000</v>
      </c>
      <c r="N5142" s="2">
        <v>677628000</v>
      </c>
      <c r="O5142" s="2">
        <v>683937000</v>
      </c>
      <c r="P5142" s="2">
        <v>690507000</v>
      </c>
      <c r="Q5142" s="2">
        <v>697439000</v>
      </c>
      <c r="R5142" s="2">
        <v>705073000</v>
      </c>
      <c r="S5142" s="2">
        <v>713121000</v>
      </c>
      <c r="T5142" s="2">
        <v>721896000</v>
      </c>
      <c r="U5142" s="2">
        <v>731377000</v>
      </c>
      <c r="V5142" s="2">
        <v>741524000</v>
      </c>
      <c r="W5142" s="2">
        <v>752754000</v>
      </c>
      <c r="X5142" s="2">
        <v>764866000</v>
      </c>
      <c r="Y5142" s="2">
        <v>777003000</v>
      </c>
      <c r="Z5142" s="2">
        <v>789211000</v>
      </c>
      <c r="AA5142" s="2">
        <v>800808000</v>
      </c>
      <c r="AB5142" s="2">
        <v>810965000</v>
      </c>
      <c r="AC5142" s="2">
        <v>823807000</v>
      </c>
      <c r="AD5142" s="2">
        <v>836234000</v>
      </c>
      <c r="AE5142" s="2">
        <v>847481000</v>
      </c>
      <c r="AF5142" s="2">
        <v>861212000</v>
      </c>
    </row>
    <row r="5143" spans="1:32">
      <c r="A5143" t="s">
        <v>6639</v>
      </c>
      <c r="B5143" t="s">
        <v>19</v>
      </c>
      <c r="C5143" s="2">
        <v>418886000</v>
      </c>
      <c r="D5143" s="2">
        <v>426324000</v>
      </c>
      <c r="E5143" s="2">
        <v>414194000</v>
      </c>
      <c r="F5143" s="2">
        <v>519873000</v>
      </c>
      <c r="G5143" s="2">
        <v>517696000</v>
      </c>
      <c r="H5143" s="2">
        <v>518864000</v>
      </c>
      <c r="I5143" s="2">
        <v>522203000</v>
      </c>
      <c r="J5143" s="2">
        <v>525368000</v>
      </c>
      <c r="K5143" s="2">
        <v>528495000</v>
      </c>
      <c r="L5143" s="2">
        <v>530131000</v>
      </c>
      <c r="M5143" s="2">
        <v>531830000</v>
      </c>
      <c r="N5143" s="2">
        <v>535074000</v>
      </c>
      <c r="O5143" s="2">
        <v>539656000</v>
      </c>
      <c r="P5143" s="2">
        <v>544563000</v>
      </c>
      <c r="Q5143" s="2">
        <v>549851000</v>
      </c>
      <c r="R5143" s="2">
        <v>555873000</v>
      </c>
      <c r="S5143" s="2">
        <v>562154000</v>
      </c>
      <c r="T5143" s="2">
        <v>568999000</v>
      </c>
      <c r="U5143" s="2">
        <v>576557000</v>
      </c>
      <c r="V5143" s="2">
        <v>584505000</v>
      </c>
      <c r="W5143" s="2">
        <v>593349000</v>
      </c>
      <c r="X5143" s="2">
        <v>602932000</v>
      </c>
      <c r="Y5143" s="2">
        <v>612547000</v>
      </c>
      <c r="Z5143" s="2">
        <v>622260000</v>
      </c>
      <c r="AA5143" s="2">
        <v>631431000</v>
      </c>
      <c r="AB5143" s="2">
        <v>639242000</v>
      </c>
      <c r="AC5143" s="2">
        <v>649435000</v>
      </c>
      <c r="AD5143" s="2">
        <v>659335000</v>
      </c>
      <c r="AE5143" s="2">
        <v>668302000</v>
      </c>
      <c r="AF5143" s="2">
        <v>679162000</v>
      </c>
    </row>
    <row r="5144" spans="1:32">
      <c r="A5144" t="s">
        <v>6640</v>
      </c>
      <c r="B5144" t="s">
        <v>19</v>
      </c>
      <c r="C5144" s="2">
        <v>1194970000</v>
      </c>
      <c r="D5144" s="2">
        <v>1226620000</v>
      </c>
      <c r="E5144" s="2">
        <v>1126390000</v>
      </c>
      <c r="F5144" s="2">
        <v>1554570000</v>
      </c>
      <c r="G5144" s="2">
        <v>1543470000</v>
      </c>
      <c r="H5144" s="2">
        <v>1541560000</v>
      </c>
      <c r="I5144" s="2">
        <v>1551120000</v>
      </c>
      <c r="J5144" s="2">
        <v>1563730000</v>
      </c>
      <c r="K5144" s="2">
        <v>1579500000</v>
      </c>
      <c r="L5144" s="2">
        <v>1591350000</v>
      </c>
      <c r="M5144" s="2">
        <v>1602450000</v>
      </c>
      <c r="N5144" s="2">
        <v>1617150000</v>
      </c>
      <c r="O5144" s="2">
        <v>1633670000</v>
      </c>
      <c r="P5144" s="2">
        <v>1649080000</v>
      </c>
      <c r="Q5144" s="2">
        <v>1664250000</v>
      </c>
      <c r="R5144" s="2">
        <v>1678120000</v>
      </c>
      <c r="S5144" s="2">
        <v>1694130000</v>
      </c>
      <c r="T5144" s="2">
        <v>1711980000</v>
      </c>
      <c r="U5144" s="2">
        <v>1728240000</v>
      </c>
      <c r="V5144" s="2">
        <v>1749070000</v>
      </c>
      <c r="W5144" s="2">
        <v>1771330000</v>
      </c>
      <c r="X5144" s="2">
        <v>1794470000</v>
      </c>
      <c r="Y5144" s="2">
        <v>1816530000</v>
      </c>
      <c r="Z5144" s="2">
        <v>1838560000</v>
      </c>
      <c r="AA5144" s="2">
        <v>1860150000</v>
      </c>
      <c r="AB5144" s="2">
        <v>1880490000</v>
      </c>
      <c r="AC5144" s="2">
        <v>1903820000</v>
      </c>
      <c r="AD5144" s="2">
        <v>1925480000</v>
      </c>
      <c r="AE5144" s="2">
        <v>1944530000</v>
      </c>
      <c r="AF5144" s="2">
        <v>1970020000</v>
      </c>
    </row>
    <row r="5145" spans="1:32">
      <c r="A5145" t="s">
        <v>6641</v>
      </c>
      <c r="B5145" t="s">
        <v>19</v>
      </c>
      <c r="C5145" s="2">
        <v>23618400</v>
      </c>
      <c r="D5145" s="2">
        <v>24148100</v>
      </c>
      <c r="E5145" s="2">
        <v>24101900</v>
      </c>
      <c r="F5145" s="2">
        <v>31711200</v>
      </c>
      <c r="G5145" s="2">
        <v>31340600</v>
      </c>
      <c r="H5145" s="2">
        <v>31115900</v>
      </c>
      <c r="I5145" s="2">
        <v>31104000</v>
      </c>
      <c r="J5145" s="2">
        <v>31140800</v>
      </c>
      <c r="K5145" s="2">
        <v>31264900</v>
      </c>
      <c r="L5145" s="2">
        <v>31312600</v>
      </c>
      <c r="M5145" s="2">
        <v>31372300</v>
      </c>
      <c r="N5145" s="2">
        <v>31515700</v>
      </c>
      <c r="O5145" s="2">
        <v>31752100</v>
      </c>
      <c r="P5145" s="2">
        <v>32000800</v>
      </c>
      <c r="Q5145" s="2">
        <v>32267400</v>
      </c>
      <c r="R5145" s="2">
        <v>32561300</v>
      </c>
      <c r="S5145" s="2">
        <v>32874300</v>
      </c>
      <c r="T5145" s="2">
        <v>33230900</v>
      </c>
      <c r="U5145" s="2">
        <v>33595500</v>
      </c>
      <c r="V5145" s="2">
        <v>34013500</v>
      </c>
      <c r="W5145" s="2">
        <v>34470000</v>
      </c>
      <c r="X5145" s="2">
        <v>34957400</v>
      </c>
      <c r="Y5145" s="2">
        <v>35426000</v>
      </c>
      <c r="Z5145" s="2">
        <v>35909200</v>
      </c>
      <c r="AA5145" s="2">
        <v>36365700</v>
      </c>
      <c r="AB5145" s="2">
        <v>36729100</v>
      </c>
      <c r="AC5145" s="2">
        <v>37233000</v>
      </c>
      <c r="AD5145" s="2">
        <v>37715100</v>
      </c>
      <c r="AE5145" s="2">
        <v>38143300</v>
      </c>
      <c r="AF5145" s="2">
        <v>38680900</v>
      </c>
    </row>
    <row r="5146" spans="1:32">
      <c r="A5146" t="s">
        <v>6642</v>
      </c>
      <c r="B5146" t="s">
        <v>19</v>
      </c>
      <c r="C5146" s="2">
        <v>157258000</v>
      </c>
      <c r="D5146" s="2">
        <v>160075000</v>
      </c>
      <c r="E5146" s="2">
        <v>154510000</v>
      </c>
      <c r="F5146" s="2">
        <v>195597000</v>
      </c>
      <c r="G5146" s="2">
        <v>194929000</v>
      </c>
      <c r="H5146" s="2">
        <v>195557000</v>
      </c>
      <c r="I5146" s="2">
        <v>196826000</v>
      </c>
      <c r="J5146" s="2">
        <v>197891000</v>
      </c>
      <c r="K5146" s="2">
        <v>198822000</v>
      </c>
      <c r="L5146" s="2">
        <v>199171000</v>
      </c>
      <c r="M5146" s="2">
        <v>199555000</v>
      </c>
      <c r="N5146" s="2">
        <v>200507000</v>
      </c>
      <c r="O5146" s="2">
        <v>202000000</v>
      </c>
      <c r="P5146" s="2">
        <v>203666000</v>
      </c>
      <c r="Q5146" s="2">
        <v>205502000</v>
      </c>
      <c r="R5146" s="2">
        <v>207717000</v>
      </c>
      <c r="S5146" s="2">
        <v>209989000</v>
      </c>
      <c r="T5146" s="2">
        <v>212439000</v>
      </c>
      <c r="U5146" s="2">
        <v>215285000</v>
      </c>
      <c r="V5146" s="2">
        <v>218133000</v>
      </c>
      <c r="W5146" s="2">
        <v>221352000</v>
      </c>
      <c r="X5146" s="2">
        <v>224886000</v>
      </c>
      <c r="Y5146" s="2">
        <v>228459000</v>
      </c>
      <c r="Z5146" s="2">
        <v>232067000</v>
      </c>
      <c r="AA5146" s="2">
        <v>235444000</v>
      </c>
      <c r="AB5146" s="2">
        <v>238194000</v>
      </c>
      <c r="AC5146" s="2">
        <v>241962000</v>
      </c>
      <c r="AD5146" s="2">
        <v>245638000</v>
      </c>
      <c r="AE5146" s="2">
        <v>248962000</v>
      </c>
      <c r="AF5146" s="2">
        <v>252948000</v>
      </c>
    </row>
    <row r="5147" spans="1:32">
      <c r="A5147" t="s">
        <v>6643</v>
      </c>
      <c r="B5147" t="s">
        <v>19</v>
      </c>
      <c r="C5147" s="2">
        <v>157017000</v>
      </c>
      <c r="D5147" s="2">
        <v>161124000</v>
      </c>
      <c r="E5147" s="2">
        <v>155301000</v>
      </c>
      <c r="F5147" s="2">
        <v>160086000</v>
      </c>
      <c r="G5147" s="2">
        <v>160660000</v>
      </c>
      <c r="H5147" s="2">
        <v>161856000</v>
      </c>
      <c r="I5147" s="2">
        <v>163121000</v>
      </c>
      <c r="J5147" s="2">
        <v>163934000</v>
      </c>
      <c r="K5147" s="2">
        <v>164541000</v>
      </c>
      <c r="L5147" s="2">
        <v>164634000</v>
      </c>
      <c r="M5147" s="2">
        <v>164735000</v>
      </c>
      <c r="N5147" s="2">
        <v>165164000</v>
      </c>
      <c r="O5147" s="2">
        <v>166017000</v>
      </c>
      <c r="P5147" s="2">
        <v>167015000</v>
      </c>
      <c r="Q5147" s="2">
        <v>168073000</v>
      </c>
      <c r="R5147" s="2">
        <v>169554000</v>
      </c>
      <c r="S5147" s="2">
        <v>171006000</v>
      </c>
      <c r="T5147" s="2">
        <v>172612000</v>
      </c>
      <c r="U5147" s="2">
        <v>174640000</v>
      </c>
      <c r="V5147" s="2">
        <v>176436000</v>
      </c>
      <c r="W5147" s="2">
        <v>178542000</v>
      </c>
      <c r="X5147" s="2">
        <v>180956000</v>
      </c>
      <c r="Y5147" s="2">
        <v>183366000</v>
      </c>
      <c r="Z5147" s="2">
        <v>185818000</v>
      </c>
      <c r="AA5147" s="2">
        <v>188060000</v>
      </c>
      <c r="AB5147" s="2">
        <v>189482000</v>
      </c>
      <c r="AC5147" s="2">
        <v>191967000</v>
      </c>
      <c r="AD5147" s="2">
        <v>194383000</v>
      </c>
      <c r="AE5147" s="2">
        <v>196492000</v>
      </c>
      <c r="AF5147" s="2">
        <v>199050000</v>
      </c>
    </row>
    <row r="5148" spans="1:32">
      <c r="A5148" t="s">
        <v>6644</v>
      </c>
      <c r="B5148" t="s">
        <v>19</v>
      </c>
      <c r="C5148" s="2">
        <v>17955800</v>
      </c>
      <c r="D5148" s="2">
        <v>18452000</v>
      </c>
      <c r="E5148" s="2">
        <v>19202400</v>
      </c>
      <c r="F5148" s="2">
        <v>19144200</v>
      </c>
      <c r="G5148" s="2">
        <v>18957900</v>
      </c>
      <c r="H5148" s="2">
        <v>18769500</v>
      </c>
      <c r="I5148" s="2">
        <v>18727300</v>
      </c>
      <c r="J5148" s="2">
        <v>18737300</v>
      </c>
      <c r="K5148" s="2">
        <v>18851300</v>
      </c>
      <c r="L5148" s="2">
        <v>18924700</v>
      </c>
      <c r="M5148" s="2">
        <v>19004300</v>
      </c>
      <c r="N5148" s="2">
        <v>19123100</v>
      </c>
      <c r="O5148" s="2">
        <v>19291800</v>
      </c>
      <c r="P5148" s="2">
        <v>19453500</v>
      </c>
      <c r="Q5148" s="2">
        <v>19608300</v>
      </c>
      <c r="R5148" s="2">
        <v>19760300</v>
      </c>
      <c r="S5148" s="2">
        <v>19925800</v>
      </c>
      <c r="T5148" s="2">
        <v>20136200</v>
      </c>
      <c r="U5148" s="2">
        <v>20315300</v>
      </c>
      <c r="V5148" s="2">
        <v>20551500</v>
      </c>
      <c r="W5148" s="2">
        <v>20797600</v>
      </c>
      <c r="X5148" s="2">
        <v>21054600</v>
      </c>
      <c r="Y5148" s="2">
        <v>21283500</v>
      </c>
      <c r="Z5148" s="2">
        <v>21526900</v>
      </c>
      <c r="AA5148" s="2">
        <v>21760600</v>
      </c>
      <c r="AB5148" s="2">
        <v>21930400</v>
      </c>
      <c r="AC5148" s="2">
        <v>22180500</v>
      </c>
      <c r="AD5148" s="2">
        <v>22412800</v>
      </c>
      <c r="AE5148" s="2">
        <v>22610300</v>
      </c>
      <c r="AF5148" s="2">
        <v>22877700</v>
      </c>
    </row>
    <row r="5149" spans="1:32">
      <c r="A5149" t="s">
        <v>6645</v>
      </c>
      <c r="B5149" t="s">
        <v>19</v>
      </c>
      <c r="C5149">
        <v>0</v>
      </c>
      <c r="D5149">
        <v>0</v>
      </c>
      <c r="E5149">
        <v>0</v>
      </c>
      <c r="F5149">
        <v>0</v>
      </c>
      <c r="G5149">
        <v>0</v>
      </c>
      <c r="H5149">
        <v>0</v>
      </c>
      <c r="I5149">
        <v>0</v>
      </c>
      <c r="J5149">
        <v>0</v>
      </c>
      <c r="K5149">
        <v>0</v>
      </c>
      <c r="L5149">
        <v>0</v>
      </c>
      <c r="M5149">
        <v>0</v>
      </c>
      <c r="N5149">
        <v>0</v>
      </c>
      <c r="O5149">
        <v>0</v>
      </c>
      <c r="P5149">
        <v>0</v>
      </c>
      <c r="Q5149">
        <v>0</v>
      </c>
      <c r="R5149">
        <v>0</v>
      </c>
      <c r="S5149">
        <v>0</v>
      </c>
      <c r="T5149">
        <v>0</v>
      </c>
      <c r="U5149">
        <v>0</v>
      </c>
      <c r="V5149">
        <v>0</v>
      </c>
      <c r="W5149">
        <v>0</v>
      </c>
      <c r="X5149">
        <v>0</v>
      </c>
      <c r="Y5149">
        <v>0</v>
      </c>
      <c r="Z5149">
        <v>0</v>
      </c>
      <c r="AA5149">
        <v>0</v>
      </c>
      <c r="AB5149">
        <v>0</v>
      </c>
      <c r="AC5149">
        <v>0</v>
      </c>
      <c r="AD5149">
        <v>0</v>
      </c>
      <c r="AE5149">
        <v>0</v>
      </c>
      <c r="AF5149">
        <v>0</v>
      </c>
    </row>
    <row r="5150" spans="1:32">
      <c r="A5150" t="s">
        <v>6646</v>
      </c>
      <c r="B5150" t="s">
        <v>19</v>
      </c>
      <c r="C5150" s="2">
        <v>3498660000000</v>
      </c>
      <c r="D5150" s="2">
        <v>3498670000000</v>
      </c>
      <c r="E5150" s="2">
        <v>3087300000000</v>
      </c>
      <c r="F5150" s="2">
        <v>3058290000000</v>
      </c>
      <c r="G5150" s="2">
        <v>3127910000000</v>
      </c>
      <c r="H5150" s="2">
        <v>3144210000000</v>
      </c>
      <c r="I5150" s="2">
        <v>3186910000000</v>
      </c>
      <c r="J5150" s="2">
        <v>3246770000000</v>
      </c>
      <c r="K5150" s="2">
        <v>3270150000000</v>
      </c>
      <c r="L5150" s="2">
        <v>3252880000000</v>
      </c>
      <c r="M5150" s="2">
        <v>3238070000000</v>
      </c>
      <c r="N5150" s="2">
        <v>3241140000000</v>
      </c>
      <c r="O5150" s="2">
        <v>3242650000000</v>
      </c>
      <c r="P5150" s="2">
        <v>3242650000000</v>
      </c>
      <c r="Q5150" s="2">
        <v>3223360000000</v>
      </c>
      <c r="R5150" s="2">
        <v>3176170000000</v>
      </c>
      <c r="S5150" s="2">
        <v>3176050000000</v>
      </c>
      <c r="T5150" s="2">
        <v>3168670000000</v>
      </c>
      <c r="U5150" s="2">
        <v>3174210000000</v>
      </c>
      <c r="V5150" s="2">
        <v>3185890000000</v>
      </c>
      <c r="W5150" s="2">
        <v>3210820000000</v>
      </c>
      <c r="X5150" s="2">
        <v>3231700000000</v>
      </c>
      <c r="Y5150" s="2">
        <v>3227980000000</v>
      </c>
      <c r="Z5150" s="2">
        <v>3223050000000</v>
      </c>
      <c r="AA5150" s="2">
        <v>3212440000000</v>
      </c>
      <c r="AB5150" s="2">
        <v>3203260000000</v>
      </c>
      <c r="AC5150" s="2">
        <v>3215850000000</v>
      </c>
      <c r="AD5150" s="2">
        <v>3218050000000</v>
      </c>
      <c r="AE5150" s="2">
        <v>3220250000000</v>
      </c>
      <c r="AF5150" s="2">
        <v>3245100000000</v>
      </c>
    </row>
    <row r="5151" spans="1:32">
      <c r="A5151" t="s">
        <v>6647</v>
      </c>
      <c r="B5151" t="s">
        <v>19</v>
      </c>
      <c r="C5151" s="2">
        <v>1639690000</v>
      </c>
      <c r="D5151" s="2">
        <v>1593850000</v>
      </c>
      <c r="E5151" s="2">
        <v>1546110000</v>
      </c>
      <c r="F5151" s="2">
        <v>1573690000</v>
      </c>
      <c r="G5151" s="2">
        <v>1613540000</v>
      </c>
      <c r="H5151" s="2">
        <v>1608540000</v>
      </c>
      <c r="I5151" s="2">
        <v>1615200000</v>
      </c>
      <c r="J5151" s="2">
        <v>1643270000</v>
      </c>
      <c r="K5151" s="2">
        <v>1671400000</v>
      </c>
      <c r="L5151" s="2">
        <v>1681240000</v>
      </c>
      <c r="M5151" s="2">
        <v>1688000000</v>
      </c>
      <c r="N5151" s="2">
        <v>1707200000</v>
      </c>
      <c r="O5151" s="2">
        <v>1731230000</v>
      </c>
      <c r="P5151" s="2">
        <v>1758480000</v>
      </c>
      <c r="Q5151" s="2">
        <v>1773610000</v>
      </c>
      <c r="R5151" s="2">
        <v>1767620000</v>
      </c>
      <c r="S5151" s="2">
        <v>1780130000</v>
      </c>
      <c r="T5151" s="2">
        <v>1789730000</v>
      </c>
      <c r="U5151" s="2">
        <v>1803850000</v>
      </c>
      <c r="V5151" s="2">
        <v>1822520000</v>
      </c>
      <c r="W5151" s="2">
        <v>1848370000</v>
      </c>
      <c r="X5151" s="2">
        <v>1870700000</v>
      </c>
      <c r="Y5151" s="2">
        <v>1884990000</v>
      </c>
      <c r="Z5151" s="2">
        <v>1892370000</v>
      </c>
      <c r="AA5151" s="2">
        <v>1889570000</v>
      </c>
      <c r="AB5151" s="2">
        <v>1890690000</v>
      </c>
      <c r="AC5151" s="2">
        <v>1901410000</v>
      </c>
      <c r="AD5151" s="2">
        <v>1905920000</v>
      </c>
      <c r="AE5151" s="2">
        <v>1914660000</v>
      </c>
      <c r="AF5151" s="2">
        <v>1940620000</v>
      </c>
    </row>
    <row r="5152" spans="1:32">
      <c r="A5152" t="s">
        <v>6648</v>
      </c>
      <c r="B5152" t="s">
        <v>19</v>
      </c>
      <c r="C5152" s="2">
        <v>40166400000</v>
      </c>
      <c r="D5152" s="2">
        <v>38802400000</v>
      </c>
      <c r="E5152" s="2">
        <v>38341900000</v>
      </c>
      <c r="F5152" s="2">
        <v>38559900000</v>
      </c>
      <c r="G5152" s="2">
        <v>39525700000</v>
      </c>
      <c r="H5152" s="2">
        <v>39308100000</v>
      </c>
      <c r="I5152" s="2">
        <v>39380800000</v>
      </c>
      <c r="J5152" s="2">
        <v>40063800000</v>
      </c>
      <c r="K5152" s="2">
        <v>40826400000</v>
      </c>
      <c r="L5152" s="2">
        <v>41168500000</v>
      </c>
      <c r="M5152" s="2">
        <v>41408200000</v>
      </c>
      <c r="N5152" s="2">
        <v>41975100000</v>
      </c>
      <c r="O5152" s="2">
        <v>42694100000</v>
      </c>
      <c r="P5152" s="2">
        <v>43513200000</v>
      </c>
      <c r="Q5152" s="2">
        <v>44018400000</v>
      </c>
      <c r="R5152" s="2">
        <v>43971600000</v>
      </c>
      <c r="S5152" s="2">
        <v>44343300000</v>
      </c>
      <c r="T5152" s="2">
        <v>44652600000</v>
      </c>
      <c r="U5152" s="2">
        <v>45052100000</v>
      </c>
      <c r="V5152" s="2">
        <v>45577300000</v>
      </c>
      <c r="W5152" s="2">
        <v>46275400000</v>
      </c>
      <c r="X5152" s="2">
        <v>46880700000</v>
      </c>
      <c r="Y5152" s="2">
        <v>47308800000</v>
      </c>
      <c r="Z5152" s="2">
        <v>47536700000</v>
      </c>
      <c r="AA5152" s="2">
        <v>47476600000</v>
      </c>
      <c r="AB5152" s="2">
        <v>47521400000</v>
      </c>
      <c r="AC5152" s="2">
        <v>47799800000</v>
      </c>
      <c r="AD5152" s="2">
        <v>47924200000</v>
      </c>
      <c r="AE5152" s="2">
        <v>48169700000</v>
      </c>
      <c r="AF5152" s="2">
        <v>48866900000</v>
      </c>
    </row>
    <row r="5153" spans="1:32">
      <c r="A5153" t="s">
        <v>6649</v>
      </c>
      <c r="B5153" t="s">
        <v>19</v>
      </c>
      <c r="C5153" s="2">
        <v>18813700000</v>
      </c>
      <c r="D5153" s="2">
        <v>18263200000</v>
      </c>
      <c r="E5153" s="2">
        <v>17787000000</v>
      </c>
      <c r="F5153" s="2">
        <v>18072400000</v>
      </c>
      <c r="G5153" s="2">
        <v>18533300000</v>
      </c>
      <c r="H5153" s="2">
        <v>18470500000</v>
      </c>
      <c r="I5153" s="2">
        <v>18542700000</v>
      </c>
      <c r="J5153" s="2">
        <v>18868600000</v>
      </c>
      <c r="K5153" s="2">
        <v>19200200000</v>
      </c>
      <c r="L5153" s="2">
        <v>19323500000</v>
      </c>
      <c r="M5153" s="2">
        <v>19409400000</v>
      </c>
      <c r="N5153" s="2">
        <v>19640200000</v>
      </c>
      <c r="O5153" s="2">
        <v>19929400000</v>
      </c>
      <c r="P5153" s="2">
        <v>20257300000</v>
      </c>
      <c r="Q5153" s="2">
        <v>20443800000</v>
      </c>
      <c r="R5153" s="2">
        <v>20383700000</v>
      </c>
      <c r="S5153" s="2">
        <v>20534400000</v>
      </c>
      <c r="T5153" s="2">
        <v>20652600000</v>
      </c>
      <c r="U5153" s="2">
        <v>20820800000</v>
      </c>
      <c r="V5153" s="2">
        <v>21043000000</v>
      </c>
      <c r="W5153" s="2">
        <v>21347800000</v>
      </c>
      <c r="X5153" s="2">
        <v>21611300000</v>
      </c>
      <c r="Y5153" s="2">
        <v>21783300000</v>
      </c>
      <c r="Z5153" s="2">
        <v>21873400000</v>
      </c>
      <c r="AA5153" s="2">
        <v>21843200000</v>
      </c>
      <c r="AB5153" s="2">
        <v>21859300000</v>
      </c>
      <c r="AC5153" s="2">
        <v>21985600000</v>
      </c>
      <c r="AD5153" s="2">
        <v>22039900000</v>
      </c>
      <c r="AE5153" s="2">
        <v>22144400000</v>
      </c>
      <c r="AF5153" s="2">
        <v>22449600000</v>
      </c>
    </row>
    <row r="5154" spans="1:32">
      <c r="A5154" t="s">
        <v>6650</v>
      </c>
      <c r="B5154" t="s">
        <v>19</v>
      </c>
      <c r="C5154" s="2">
        <v>26080100000</v>
      </c>
      <c r="D5154" s="2">
        <v>25134500000</v>
      </c>
      <c r="E5154" s="2">
        <v>24992200000</v>
      </c>
      <c r="F5154" s="2">
        <v>24550300000</v>
      </c>
      <c r="G5154" s="2">
        <v>25108400000</v>
      </c>
      <c r="H5154" s="2">
        <v>24889100000</v>
      </c>
      <c r="I5154" s="2">
        <v>24856600000</v>
      </c>
      <c r="J5154" s="2">
        <v>25256500000</v>
      </c>
      <c r="K5154" s="2">
        <v>25749000000</v>
      </c>
      <c r="L5154" s="2">
        <v>25998200000</v>
      </c>
      <c r="M5154" s="2">
        <v>26165900000</v>
      </c>
      <c r="N5154" s="2">
        <v>26552400000</v>
      </c>
      <c r="O5154" s="2">
        <v>27053900000</v>
      </c>
      <c r="P5154" s="2">
        <v>27629600000</v>
      </c>
      <c r="Q5154" s="2">
        <v>28001900000</v>
      </c>
      <c r="R5154" s="2">
        <v>28017900000</v>
      </c>
      <c r="S5154" s="2">
        <v>28270200000</v>
      </c>
      <c r="T5154" s="2">
        <v>28487500000</v>
      </c>
      <c r="U5154" s="2">
        <v>28750000000</v>
      </c>
      <c r="V5154" s="2">
        <v>29096700000</v>
      </c>
      <c r="W5154" s="2">
        <v>29547000000</v>
      </c>
      <c r="X5154" s="2">
        <v>29937800000</v>
      </c>
      <c r="Y5154" s="2">
        <v>30231400000</v>
      </c>
      <c r="Z5154" s="2">
        <v>30383600000</v>
      </c>
      <c r="AA5154" s="2">
        <v>30335400000</v>
      </c>
      <c r="AB5154" s="2">
        <v>30348300000</v>
      </c>
      <c r="AC5154" s="2">
        <v>30513300000</v>
      </c>
      <c r="AD5154" s="2">
        <v>30583800000</v>
      </c>
      <c r="AE5154" s="2">
        <v>30738000000</v>
      </c>
      <c r="AF5154" s="2">
        <v>31188000000</v>
      </c>
    </row>
    <row r="5155" spans="1:32">
      <c r="A5155" t="s">
        <v>6651</v>
      </c>
      <c r="B5155" t="s">
        <v>19</v>
      </c>
      <c r="C5155" s="2">
        <v>22547300000</v>
      </c>
      <c r="D5155" s="2">
        <v>21730200000</v>
      </c>
      <c r="E5155" s="2">
        <v>21606000000</v>
      </c>
      <c r="F5155" s="2">
        <v>21225500000</v>
      </c>
      <c r="G5155" s="2">
        <v>21708100000</v>
      </c>
      <c r="H5155" s="2">
        <v>21518800000</v>
      </c>
      <c r="I5155" s="2">
        <v>21490900000</v>
      </c>
      <c r="J5155" s="2">
        <v>21836700000</v>
      </c>
      <c r="K5155" s="2">
        <v>22262500000</v>
      </c>
      <c r="L5155" s="2">
        <v>22477700000</v>
      </c>
      <c r="M5155" s="2">
        <v>22622600000</v>
      </c>
      <c r="N5155" s="2">
        <v>22956600000</v>
      </c>
      <c r="O5155" s="2">
        <v>23389900000</v>
      </c>
      <c r="P5155" s="2">
        <v>23887400000</v>
      </c>
      <c r="Q5155" s="2">
        <v>24209000000</v>
      </c>
      <c r="R5155" s="2">
        <v>24222600000</v>
      </c>
      <c r="S5155" s="2">
        <v>24440700000</v>
      </c>
      <c r="T5155" s="2">
        <v>24628500000</v>
      </c>
      <c r="U5155" s="2">
        <v>24855300000</v>
      </c>
      <c r="V5155" s="2">
        <v>25155000000</v>
      </c>
      <c r="W5155" s="2">
        <v>25544200000</v>
      </c>
      <c r="X5155" s="2">
        <v>25882000000</v>
      </c>
      <c r="Y5155" s="2">
        <v>26135700000</v>
      </c>
      <c r="Z5155" s="2">
        <v>26267200000</v>
      </c>
      <c r="AA5155" s="2">
        <v>26225600000</v>
      </c>
      <c r="AB5155" s="2">
        <v>26236700000</v>
      </c>
      <c r="AC5155" s="2">
        <v>26379400000</v>
      </c>
      <c r="AD5155" s="2">
        <v>26440400000</v>
      </c>
      <c r="AE5155" s="2">
        <v>26573600000</v>
      </c>
      <c r="AF5155" s="2">
        <v>26962600000</v>
      </c>
    </row>
    <row r="5156" spans="1:32">
      <c r="A5156" t="s">
        <v>6652</v>
      </c>
      <c r="B5156" t="s">
        <v>19</v>
      </c>
      <c r="C5156" s="2">
        <v>2532210000</v>
      </c>
      <c r="D5156" s="2">
        <v>2461630000</v>
      </c>
      <c r="E5156" s="2">
        <v>2403160000</v>
      </c>
      <c r="F5156" s="2">
        <v>2843700000</v>
      </c>
      <c r="G5156" s="2">
        <v>2962900000</v>
      </c>
      <c r="H5156" s="2">
        <v>3002630000</v>
      </c>
      <c r="I5156" s="2">
        <v>3063370000</v>
      </c>
      <c r="J5156" s="2">
        <v>3144300000</v>
      </c>
      <c r="K5156" s="2">
        <v>3205790000</v>
      </c>
      <c r="L5156" s="2">
        <v>3219490000</v>
      </c>
      <c r="M5156" s="2">
        <v>3235540000</v>
      </c>
      <c r="N5156" s="2">
        <v>3270260000</v>
      </c>
      <c r="O5156" s="2">
        <v>3305520000</v>
      </c>
      <c r="P5156" s="2">
        <v>3342270000</v>
      </c>
      <c r="Q5156" s="2">
        <v>3356130000</v>
      </c>
      <c r="R5156" s="2">
        <v>3328140000</v>
      </c>
      <c r="S5156" s="2">
        <v>3352020000</v>
      </c>
      <c r="T5156" s="2">
        <v>3368710000</v>
      </c>
      <c r="U5156" s="2">
        <v>3399330000</v>
      </c>
      <c r="V5156" s="2">
        <v>3438020000</v>
      </c>
      <c r="W5156" s="2">
        <v>3494630000</v>
      </c>
      <c r="X5156" s="2">
        <v>3543710000</v>
      </c>
      <c r="Y5156" s="2">
        <v>3568910000</v>
      </c>
      <c r="Z5156" s="2">
        <v>3586870000</v>
      </c>
      <c r="AA5156" s="2">
        <v>3592460000</v>
      </c>
      <c r="AB5156" s="2">
        <v>3612120000</v>
      </c>
      <c r="AC5156" s="2">
        <v>3645900000</v>
      </c>
      <c r="AD5156" s="2">
        <v>3664950000</v>
      </c>
      <c r="AE5156" s="2">
        <v>3689690000</v>
      </c>
      <c r="AF5156" s="2">
        <v>3745210000</v>
      </c>
    </row>
    <row r="5157" spans="1:32">
      <c r="A5157" t="s">
        <v>6653</v>
      </c>
      <c r="B5157" t="s">
        <v>19</v>
      </c>
      <c r="C5157" s="2">
        <v>834235000</v>
      </c>
      <c r="D5157" s="2">
        <v>804361000</v>
      </c>
      <c r="E5157" s="2">
        <v>798831000</v>
      </c>
      <c r="F5157" s="2">
        <v>789407000</v>
      </c>
      <c r="G5157" s="2">
        <v>807932000</v>
      </c>
      <c r="H5157" s="2">
        <v>801624000</v>
      </c>
      <c r="I5157" s="2">
        <v>801332000</v>
      </c>
      <c r="J5157" s="2">
        <v>814602000</v>
      </c>
      <c r="K5157" s="2">
        <v>830449000</v>
      </c>
      <c r="L5157" s="2">
        <v>838255000</v>
      </c>
      <c r="M5157" s="2">
        <v>843581000</v>
      </c>
      <c r="N5157" s="2">
        <v>855864000</v>
      </c>
      <c r="O5157" s="2">
        <v>871694000</v>
      </c>
      <c r="P5157" s="2">
        <v>889822000</v>
      </c>
      <c r="Q5157" s="2">
        <v>901415000</v>
      </c>
      <c r="R5157" s="2">
        <v>901558000</v>
      </c>
      <c r="S5157" s="2">
        <v>909586000</v>
      </c>
      <c r="T5157" s="2">
        <v>916457000</v>
      </c>
      <c r="U5157" s="2">
        <v>924872000</v>
      </c>
      <c r="V5157" s="2">
        <v>935982000</v>
      </c>
      <c r="W5157" s="2">
        <v>950483000</v>
      </c>
      <c r="X5157" s="2">
        <v>963066000</v>
      </c>
      <c r="Y5157" s="2">
        <v>972370000</v>
      </c>
      <c r="Z5157" s="2">
        <v>977243000</v>
      </c>
      <c r="AA5157" s="2">
        <v>975810000</v>
      </c>
      <c r="AB5157" s="2">
        <v>976407000</v>
      </c>
      <c r="AC5157" s="2">
        <v>981864000</v>
      </c>
      <c r="AD5157" s="2">
        <v>984246000</v>
      </c>
      <c r="AE5157" s="2">
        <v>989258000</v>
      </c>
      <c r="AF5157" s="2">
        <v>1003730000</v>
      </c>
    </row>
    <row r="5158" spans="1:32">
      <c r="A5158" t="s">
        <v>6654</v>
      </c>
      <c r="B5158" t="s">
        <v>19</v>
      </c>
      <c r="C5158" s="2">
        <v>7923910000</v>
      </c>
      <c r="D5158" s="2">
        <v>7637230000</v>
      </c>
      <c r="E5158" s="2">
        <v>7592320000</v>
      </c>
      <c r="F5158" s="2">
        <v>7461890000</v>
      </c>
      <c r="G5158" s="2">
        <v>7631770000</v>
      </c>
      <c r="H5158" s="2">
        <v>7565620000</v>
      </c>
      <c r="I5158" s="2">
        <v>7556170000</v>
      </c>
      <c r="J5158" s="2">
        <v>7677820000</v>
      </c>
      <c r="K5158" s="2">
        <v>7827390000</v>
      </c>
      <c r="L5158" s="2">
        <v>7902800000</v>
      </c>
      <c r="M5158" s="2">
        <v>7953590000</v>
      </c>
      <c r="N5158" s="2">
        <v>8070770000</v>
      </c>
      <c r="O5158" s="2">
        <v>8222780000</v>
      </c>
      <c r="P5158" s="2">
        <v>8397270000</v>
      </c>
      <c r="Q5158" s="2">
        <v>8510000000</v>
      </c>
      <c r="R5158" s="2">
        <v>8514500000</v>
      </c>
      <c r="S5158" s="2">
        <v>8591010000</v>
      </c>
      <c r="T5158" s="2">
        <v>8656860000</v>
      </c>
      <c r="U5158" s="2">
        <v>8736510000</v>
      </c>
      <c r="V5158" s="2">
        <v>8841710000</v>
      </c>
      <c r="W5158" s="2">
        <v>8978430000</v>
      </c>
      <c r="X5158" s="2">
        <v>9097070000</v>
      </c>
      <c r="Y5158" s="2">
        <v>9186110000</v>
      </c>
      <c r="Z5158" s="2">
        <v>9232250000</v>
      </c>
      <c r="AA5158" s="2">
        <v>9217630000</v>
      </c>
      <c r="AB5158" s="2">
        <v>9221590000</v>
      </c>
      <c r="AC5158" s="2">
        <v>9271740000</v>
      </c>
      <c r="AD5158" s="2">
        <v>9293190000</v>
      </c>
      <c r="AE5158" s="2">
        <v>9340010000</v>
      </c>
      <c r="AF5158" s="2">
        <v>9476670000</v>
      </c>
    </row>
    <row r="5159" spans="1:32">
      <c r="A5159" t="s">
        <v>6655</v>
      </c>
      <c r="B5159" t="s">
        <v>19</v>
      </c>
      <c r="C5159" s="2">
        <v>79100900</v>
      </c>
      <c r="D5159" s="2">
        <v>79162300</v>
      </c>
      <c r="E5159" s="2">
        <v>69700200</v>
      </c>
      <c r="F5159" s="2">
        <v>71270500</v>
      </c>
      <c r="G5159" s="2">
        <v>73274400</v>
      </c>
      <c r="H5159" s="2">
        <v>74045400</v>
      </c>
      <c r="I5159" s="2">
        <v>75461500</v>
      </c>
      <c r="J5159" s="2">
        <v>77161000</v>
      </c>
      <c r="K5159" s="2">
        <v>77801500</v>
      </c>
      <c r="L5159" s="2">
        <v>77389500</v>
      </c>
      <c r="M5159" s="2">
        <v>77094300</v>
      </c>
      <c r="N5159" s="2">
        <v>77196200</v>
      </c>
      <c r="O5159" s="2">
        <v>77199700</v>
      </c>
      <c r="P5159" s="2">
        <v>77132700</v>
      </c>
      <c r="Q5159" s="2">
        <v>76591900</v>
      </c>
      <c r="R5159" s="2">
        <v>75360000</v>
      </c>
      <c r="S5159" s="2">
        <v>75382700</v>
      </c>
      <c r="T5159" s="2">
        <v>75228900</v>
      </c>
      <c r="U5159" s="2">
        <v>75407000</v>
      </c>
      <c r="V5159" s="2">
        <v>75744900</v>
      </c>
      <c r="W5159" s="2">
        <v>76426800</v>
      </c>
      <c r="X5159" s="2">
        <v>77003800</v>
      </c>
      <c r="Y5159" s="2">
        <v>76915500</v>
      </c>
      <c r="Z5159" s="2">
        <v>76845400</v>
      </c>
      <c r="AA5159" s="2">
        <v>76689900</v>
      </c>
      <c r="AB5159" s="2">
        <v>76621200</v>
      </c>
      <c r="AC5159" s="2">
        <v>77041200</v>
      </c>
      <c r="AD5159" s="2">
        <v>77192100</v>
      </c>
      <c r="AE5159" s="2">
        <v>77317700</v>
      </c>
      <c r="AF5159" s="2">
        <v>77976400</v>
      </c>
    </row>
    <row r="5160" spans="1:32">
      <c r="A5160" t="s">
        <v>6656</v>
      </c>
      <c r="B5160" t="s">
        <v>19</v>
      </c>
      <c r="C5160" s="2">
        <v>9165140</v>
      </c>
      <c r="D5160" s="2">
        <v>9194070</v>
      </c>
      <c r="E5160" s="2">
        <v>7969790</v>
      </c>
      <c r="F5160" s="2">
        <v>8420960</v>
      </c>
      <c r="G5160" s="2">
        <v>8821650</v>
      </c>
      <c r="H5160" s="2">
        <v>9087510</v>
      </c>
      <c r="I5160" s="2">
        <v>9466620</v>
      </c>
      <c r="J5160" s="2">
        <v>9846780</v>
      </c>
      <c r="K5160" s="2">
        <v>9963040</v>
      </c>
      <c r="L5160" s="2">
        <v>9918120</v>
      </c>
      <c r="M5160" s="2">
        <v>9911990</v>
      </c>
      <c r="N5160" s="2">
        <v>9950920</v>
      </c>
      <c r="O5160" s="2">
        <v>9951360</v>
      </c>
      <c r="P5160" s="2">
        <v>9925970</v>
      </c>
      <c r="Q5160" s="2">
        <v>9822800</v>
      </c>
      <c r="R5160" s="2">
        <v>9615310</v>
      </c>
      <c r="S5160" s="2">
        <v>9634020</v>
      </c>
      <c r="T5160" s="2">
        <v>9634600</v>
      </c>
      <c r="U5160" s="2">
        <v>9677040</v>
      </c>
      <c r="V5160" s="2">
        <v>9758250</v>
      </c>
      <c r="W5160" s="2">
        <v>9891800</v>
      </c>
      <c r="X5160" s="2">
        <v>10008600</v>
      </c>
      <c r="Y5160" s="2">
        <v>9991410</v>
      </c>
      <c r="Z5160" s="2">
        <v>10003100</v>
      </c>
      <c r="AA5160" s="2">
        <v>10027600</v>
      </c>
      <c r="AB5160" s="2">
        <v>10081600</v>
      </c>
      <c r="AC5160" s="2">
        <v>10192000</v>
      </c>
      <c r="AD5160" s="2">
        <v>10260000</v>
      </c>
      <c r="AE5160" s="2">
        <v>10304700</v>
      </c>
      <c r="AF5160" s="2">
        <v>10418000</v>
      </c>
    </row>
    <row r="5161" spans="1:32">
      <c r="A5161" t="s">
        <v>6657</v>
      </c>
      <c r="B5161" t="s">
        <v>19</v>
      </c>
      <c r="C5161">
        <v>0</v>
      </c>
      <c r="D5161">
        <v>0</v>
      </c>
      <c r="E5161">
        <v>0</v>
      </c>
      <c r="F5161">
        <v>0</v>
      </c>
      <c r="G5161">
        <v>0</v>
      </c>
      <c r="H5161">
        <v>0</v>
      </c>
      <c r="I5161">
        <v>0</v>
      </c>
      <c r="J5161">
        <v>0</v>
      </c>
      <c r="K5161">
        <v>0</v>
      </c>
      <c r="L5161">
        <v>0</v>
      </c>
      <c r="M5161">
        <v>0</v>
      </c>
      <c r="N5161">
        <v>0</v>
      </c>
      <c r="O5161">
        <v>0</v>
      </c>
      <c r="P5161">
        <v>0</v>
      </c>
      <c r="Q5161">
        <v>0</v>
      </c>
      <c r="R5161">
        <v>0</v>
      </c>
      <c r="S5161">
        <v>0</v>
      </c>
      <c r="T5161">
        <v>0</v>
      </c>
      <c r="U5161">
        <v>0</v>
      </c>
      <c r="V5161">
        <v>0</v>
      </c>
      <c r="W5161">
        <v>0</v>
      </c>
      <c r="X5161">
        <v>0</v>
      </c>
      <c r="Y5161">
        <v>0</v>
      </c>
      <c r="Z5161">
        <v>0</v>
      </c>
      <c r="AA5161">
        <v>0</v>
      </c>
      <c r="AB5161">
        <v>0</v>
      </c>
      <c r="AC5161">
        <v>0</v>
      </c>
      <c r="AD5161">
        <v>0</v>
      </c>
      <c r="AE5161">
        <v>0</v>
      </c>
      <c r="AF5161">
        <v>0</v>
      </c>
    </row>
    <row r="5162" spans="1:32">
      <c r="A5162" t="s">
        <v>6658</v>
      </c>
      <c r="B5162" t="s">
        <v>19</v>
      </c>
      <c r="C5162" s="2">
        <v>35320000000000</v>
      </c>
      <c r="D5162" s="2">
        <v>36502800000000</v>
      </c>
      <c r="E5162" s="2">
        <v>35724100000000</v>
      </c>
      <c r="F5162" s="2">
        <v>34080100000000</v>
      </c>
      <c r="G5162" s="2">
        <v>32936700000000</v>
      </c>
      <c r="H5162" s="2">
        <v>32436200000000</v>
      </c>
      <c r="I5162" s="2">
        <v>31936900000000</v>
      </c>
      <c r="J5162" s="2">
        <v>31408800000000</v>
      </c>
      <c r="K5162" s="2">
        <v>30861700000000</v>
      </c>
      <c r="L5162" s="2">
        <v>30314900000000</v>
      </c>
      <c r="M5162" s="2">
        <v>29847900000000</v>
      </c>
      <c r="N5162" s="2">
        <v>29439900000000</v>
      </c>
      <c r="O5162" s="2">
        <v>29064700000000</v>
      </c>
      <c r="P5162" s="2">
        <v>28764900000000</v>
      </c>
      <c r="Q5162" s="2">
        <v>28510300000000</v>
      </c>
      <c r="R5162" s="2">
        <v>28264100000000</v>
      </c>
      <c r="S5162" s="2">
        <v>28038600000000</v>
      </c>
      <c r="T5162" s="2">
        <v>27765500000000</v>
      </c>
      <c r="U5162" s="2">
        <v>27580800000000</v>
      </c>
      <c r="V5162" s="2">
        <v>27362800000000</v>
      </c>
      <c r="W5162" s="2">
        <v>27162700000000</v>
      </c>
      <c r="X5162" s="2">
        <v>27031400000000</v>
      </c>
      <c r="Y5162" s="2">
        <v>26898800000000</v>
      </c>
      <c r="Z5162" s="2">
        <v>26732000000000</v>
      </c>
      <c r="AA5162" s="2">
        <v>26532400000000</v>
      </c>
      <c r="AB5162" s="2">
        <v>26387300000000</v>
      </c>
      <c r="AC5162" s="2">
        <v>26341100000000</v>
      </c>
      <c r="AD5162" s="2">
        <v>26204200000000</v>
      </c>
      <c r="AE5162" s="2">
        <v>26100700000000</v>
      </c>
      <c r="AF5162" s="2">
        <v>26094500000000</v>
      </c>
    </row>
    <row r="5163" spans="1:32">
      <c r="A5163" t="s">
        <v>6659</v>
      </c>
      <c r="B5163" t="s">
        <v>19</v>
      </c>
      <c r="C5163" s="2">
        <v>133797000000</v>
      </c>
      <c r="D5163" s="2">
        <v>141458000000</v>
      </c>
      <c r="E5163" s="2">
        <v>138383000000</v>
      </c>
      <c r="F5163" s="2">
        <v>135268000000</v>
      </c>
      <c r="G5163" s="2">
        <v>135066000000</v>
      </c>
      <c r="H5163" s="2">
        <v>135935000000</v>
      </c>
      <c r="I5163" s="2">
        <v>136505000000</v>
      </c>
      <c r="J5163" s="2">
        <v>137270000000</v>
      </c>
      <c r="K5163" s="2">
        <v>137826000000</v>
      </c>
      <c r="L5163" s="2">
        <v>138278000000</v>
      </c>
      <c r="M5163" s="2">
        <v>139247000000</v>
      </c>
      <c r="N5163" s="2">
        <v>140426000000</v>
      </c>
      <c r="O5163" s="2">
        <v>141410000000</v>
      </c>
      <c r="P5163" s="2">
        <v>142602000000</v>
      </c>
      <c r="Q5163" s="2">
        <v>143798000000</v>
      </c>
      <c r="R5163" s="2">
        <v>144490000000</v>
      </c>
      <c r="S5163" s="2">
        <v>145288000000</v>
      </c>
      <c r="T5163" s="2">
        <v>146172000000</v>
      </c>
      <c r="U5163" s="2">
        <v>146776000000</v>
      </c>
      <c r="V5163" s="2">
        <v>147772000000</v>
      </c>
      <c r="W5163" s="2">
        <v>148970000000</v>
      </c>
      <c r="X5163" s="2">
        <v>149978000000</v>
      </c>
      <c r="Y5163" s="2">
        <v>150990000000</v>
      </c>
      <c r="Z5163" s="2">
        <v>151285000000</v>
      </c>
      <c r="AA5163" s="2">
        <v>151476000000</v>
      </c>
      <c r="AB5163" s="2">
        <v>151682000000</v>
      </c>
      <c r="AC5163" s="2">
        <v>152210000000</v>
      </c>
      <c r="AD5163" s="2">
        <v>152710000000</v>
      </c>
      <c r="AE5163" s="2">
        <v>153221000000</v>
      </c>
      <c r="AF5163" s="2">
        <v>153757000000</v>
      </c>
    </row>
    <row r="5164" spans="1:32">
      <c r="A5164" t="s">
        <v>6660</v>
      </c>
      <c r="B5164" t="s">
        <v>19</v>
      </c>
      <c r="C5164" s="2">
        <v>219051000000</v>
      </c>
      <c r="D5164" s="2">
        <v>224644000000</v>
      </c>
      <c r="E5164" s="2">
        <v>229374000000</v>
      </c>
      <c r="F5164" s="2">
        <v>224615000000</v>
      </c>
      <c r="G5164" s="2">
        <v>223488000000</v>
      </c>
      <c r="H5164" s="2">
        <v>223948000000</v>
      </c>
      <c r="I5164" s="2">
        <v>224403000000</v>
      </c>
      <c r="J5164" s="2">
        <v>224906000000</v>
      </c>
      <c r="K5164" s="2">
        <v>225193000000</v>
      </c>
      <c r="L5164" s="2">
        <v>225319000000</v>
      </c>
      <c r="M5164" s="2">
        <v>226206000000</v>
      </c>
      <c r="N5164" s="2">
        <v>227322000000</v>
      </c>
      <c r="O5164" s="2">
        <v>228494000000</v>
      </c>
      <c r="P5164" s="2">
        <v>229871000000</v>
      </c>
      <c r="Q5164" s="2">
        <v>231260000000</v>
      </c>
      <c r="R5164" s="2">
        <v>232125000000</v>
      </c>
      <c r="S5164" s="2">
        <v>233191000000</v>
      </c>
      <c r="T5164" s="2">
        <v>234057000000</v>
      </c>
      <c r="U5164" s="2">
        <v>234966000000</v>
      </c>
      <c r="V5164" s="2">
        <v>236224000000</v>
      </c>
      <c r="W5164" s="2">
        <v>237528000000</v>
      </c>
      <c r="X5164" s="2">
        <v>238766000000</v>
      </c>
      <c r="Y5164" s="2">
        <v>239963000000</v>
      </c>
      <c r="Z5164" s="2">
        <v>240328000000</v>
      </c>
      <c r="AA5164" s="2">
        <v>240668000000</v>
      </c>
      <c r="AB5164" s="2">
        <v>241196000000</v>
      </c>
      <c r="AC5164" s="2">
        <v>242343000000</v>
      </c>
      <c r="AD5164" s="2">
        <v>242933000000</v>
      </c>
      <c r="AE5164" s="2">
        <v>243688000000</v>
      </c>
      <c r="AF5164" s="2">
        <v>245081000000</v>
      </c>
    </row>
    <row r="5165" spans="1:32">
      <c r="A5165" t="s">
        <v>6661</v>
      </c>
      <c r="B5165" t="s">
        <v>19</v>
      </c>
      <c r="C5165" s="2">
        <v>147230000000</v>
      </c>
      <c r="D5165" s="2">
        <v>151979000000</v>
      </c>
      <c r="E5165" s="2">
        <v>151960000000</v>
      </c>
      <c r="F5165" s="2">
        <v>148829000000</v>
      </c>
      <c r="G5165" s="2">
        <v>147642000000</v>
      </c>
      <c r="H5165" s="2">
        <v>147755000000</v>
      </c>
      <c r="I5165" s="2">
        <v>147777000000</v>
      </c>
      <c r="J5165" s="2">
        <v>147816000000</v>
      </c>
      <c r="K5165" s="2">
        <v>147705000000</v>
      </c>
      <c r="L5165" s="2">
        <v>147476000000</v>
      </c>
      <c r="M5165" s="2">
        <v>147752000000</v>
      </c>
      <c r="N5165" s="2">
        <v>148185000000</v>
      </c>
      <c r="O5165" s="2">
        <v>148603000000</v>
      </c>
      <c r="P5165" s="2">
        <v>149229000000</v>
      </c>
      <c r="Q5165" s="2">
        <v>149872000000</v>
      </c>
      <c r="R5165" s="2">
        <v>150208000000</v>
      </c>
      <c r="S5165" s="2">
        <v>150659000000</v>
      </c>
      <c r="T5165" s="2">
        <v>150972000000</v>
      </c>
      <c r="U5165" s="2">
        <v>151348000000</v>
      </c>
      <c r="V5165" s="2">
        <v>151920000000</v>
      </c>
      <c r="W5165" s="2">
        <v>152570000000</v>
      </c>
      <c r="X5165" s="2">
        <v>153208000000</v>
      </c>
      <c r="Y5165" s="2">
        <v>153841000000</v>
      </c>
      <c r="Z5165" s="2">
        <v>153954000000</v>
      </c>
      <c r="AA5165" s="2">
        <v>153949000000</v>
      </c>
      <c r="AB5165" s="2">
        <v>154124000000</v>
      </c>
      <c r="AC5165" s="2">
        <v>154685000000</v>
      </c>
      <c r="AD5165" s="2">
        <v>154951000000</v>
      </c>
      <c r="AE5165" s="2">
        <v>155310000000</v>
      </c>
      <c r="AF5165" s="2">
        <v>155971000000</v>
      </c>
    </row>
    <row r="5166" spans="1:32">
      <c r="A5166" t="s">
        <v>6662</v>
      </c>
      <c r="B5166" t="s">
        <v>19</v>
      </c>
      <c r="C5166" s="2">
        <v>115923000000</v>
      </c>
      <c r="D5166" s="2">
        <v>118198000000</v>
      </c>
      <c r="E5166" s="2">
        <v>122256000000</v>
      </c>
      <c r="F5166" s="2">
        <v>119150000000</v>
      </c>
      <c r="G5166" s="2">
        <v>118672000000</v>
      </c>
      <c r="H5166" s="2">
        <v>118959000000</v>
      </c>
      <c r="I5166" s="2">
        <v>119279000000</v>
      </c>
      <c r="J5166" s="2">
        <v>119628000000</v>
      </c>
      <c r="K5166" s="2">
        <v>119882000000</v>
      </c>
      <c r="L5166" s="2">
        <v>120044000000</v>
      </c>
      <c r="M5166" s="2">
        <v>120605000000</v>
      </c>
      <c r="N5166" s="2">
        <v>121294000000</v>
      </c>
      <c r="O5166" s="2">
        <v>122046000000</v>
      </c>
      <c r="P5166" s="2">
        <v>122868000000</v>
      </c>
      <c r="Q5166" s="2">
        <v>123692000000</v>
      </c>
      <c r="R5166" s="2">
        <v>124231000000</v>
      </c>
      <c r="S5166" s="2">
        <v>124877000000</v>
      </c>
      <c r="T5166" s="2">
        <v>125422000000</v>
      </c>
      <c r="U5166" s="2">
        <v>125984000000</v>
      </c>
      <c r="V5166" s="2">
        <v>126735000000</v>
      </c>
      <c r="W5166" s="2">
        <v>127478000000</v>
      </c>
      <c r="X5166" s="2">
        <v>128180000000</v>
      </c>
      <c r="Y5166" s="2">
        <v>128850000000</v>
      </c>
      <c r="Z5166" s="2">
        <v>129096000000</v>
      </c>
      <c r="AA5166" s="2">
        <v>129302000000</v>
      </c>
      <c r="AB5166" s="2">
        <v>129679000000</v>
      </c>
      <c r="AC5166" s="2">
        <v>130392000000</v>
      </c>
      <c r="AD5166" s="2">
        <v>130701000000</v>
      </c>
      <c r="AE5166" s="2">
        <v>131149000000</v>
      </c>
      <c r="AF5166" s="2">
        <v>131960000000</v>
      </c>
    </row>
    <row r="5167" spans="1:32">
      <c r="A5167" t="s">
        <v>6663</v>
      </c>
      <c r="B5167" t="s">
        <v>19</v>
      </c>
      <c r="C5167" s="2">
        <v>97138400000</v>
      </c>
      <c r="D5167" s="2">
        <v>98934600000</v>
      </c>
      <c r="E5167" s="2">
        <v>102580000000</v>
      </c>
      <c r="F5167" s="2">
        <v>99976800000</v>
      </c>
      <c r="G5167" s="2">
        <v>99589100000</v>
      </c>
      <c r="H5167" s="2">
        <v>99823100000</v>
      </c>
      <c r="I5167" s="2">
        <v>100096000000</v>
      </c>
      <c r="J5167" s="2">
        <v>100396000000</v>
      </c>
      <c r="K5167" s="2">
        <v>100609000000</v>
      </c>
      <c r="L5167" s="2">
        <v>100747000000</v>
      </c>
      <c r="M5167" s="2">
        <v>101230000000</v>
      </c>
      <c r="N5167" s="2">
        <v>101798000000</v>
      </c>
      <c r="O5167" s="2">
        <v>102435000000</v>
      </c>
      <c r="P5167" s="2">
        <v>103129000000</v>
      </c>
      <c r="Q5167" s="2">
        <v>103824000000</v>
      </c>
      <c r="R5167" s="2">
        <v>104279000000</v>
      </c>
      <c r="S5167" s="2">
        <v>104838000000</v>
      </c>
      <c r="T5167" s="2">
        <v>105297000000</v>
      </c>
      <c r="U5167" s="2">
        <v>105768000000</v>
      </c>
      <c r="V5167" s="2">
        <v>106414000000</v>
      </c>
      <c r="W5167" s="2">
        <v>107029000000</v>
      </c>
      <c r="X5167" s="2">
        <v>107625000000</v>
      </c>
      <c r="Y5167" s="2">
        <v>108200000000</v>
      </c>
      <c r="Z5167" s="2">
        <v>108416000000</v>
      </c>
      <c r="AA5167" s="2">
        <v>108592000000</v>
      </c>
      <c r="AB5167" s="2">
        <v>108924000000</v>
      </c>
      <c r="AC5167" s="2">
        <v>109538000000</v>
      </c>
      <c r="AD5167" s="2">
        <v>109806000000</v>
      </c>
      <c r="AE5167" s="2">
        <v>110190000000</v>
      </c>
      <c r="AF5167" s="2">
        <v>110889000000</v>
      </c>
    </row>
    <row r="5168" spans="1:32">
      <c r="A5168" t="s">
        <v>6664</v>
      </c>
      <c r="B5168" t="s">
        <v>19</v>
      </c>
      <c r="C5168" s="2">
        <v>34529800000</v>
      </c>
      <c r="D5168" s="2">
        <v>35922100000</v>
      </c>
      <c r="E5168" s="2">
        <v>35147900000</v>
      </c>
      <c r="F5168" s="2">
        <v>34474700000</v>
      </c>
      <c r="G5168" s="2">
        <v>34088900000</v>
      </c>
      <c r="H5168" s="2">
        <v>34041600000</v>
      </c>
      <c r="I5168" s="2">
        <v>33985900000</v>
      </c>
      <c r="J5168" s="2">
        <v>33952000000</v>
      </c>
      <c r="K5168" s="2">
        <v>33912400000</v>
      </c>
      <c r="L5168" s="2">
        <v>33842700000</v>
      </c>
      <c r="M5168" s="2">
        <v>33911900000</v>
      </c>
      <c r="N5168" s="2">
        <v>34000200000</v>
      </c>
      <c r="O5168" s="2">
        <v>34102000000</v>
      </c>
      <c r="P5168" s="2">
        <v>34239800000</v>
      </c>
      <c r="Q5168" s="2">
        <v>34369600000</v>
      </c>
      <c r="R5168" s="2">
        <v>34393300000</v>
      </c>
      <c r="S5168" s="2">
        <v>34447300000</v>
      </c>
      <c r="T5168" s="2">
        <v>34516100000</v>
      </c>
      <c r="U5168" s="2">
        <v>34501400000</v>
      </c>
      <c r="V5168" s="2">
        <v>34624200000</v>
      </c>
      <c r="W5168" s="2">
        <v>34760600000</v>
      </c>
      <c r="X5168" s="2">
        <v>34848100000</v>
      </c>
      <c r="Y5168" s="2">
        <v>34895800000</v>
      </c>
      <c r="Z5168" s="2">
        <v>34837600000</v>
      </c>
      <c r="AA5168" s="2">
        <v>34749100000</v>
      </c>
      <c r="AB5168" s="2">
        <v>34698400000</v>
      </c>
      <c r="AC5168" s="2">
        <v>34706600000</v>
      </c>
      <c r="AD5168" s="2">
        <v>34674200000</v>
      </c>
      <c r="AE5168" s="2">
        <v>34663300000</v>
      </c>
      <c r="AF5168" s="2">
        <v>34706700000</v>
      </c>
    </row>
    <row r="5169" spans="1:32">
      <c r="A5169" t="s">
        <v>6665</v>
      </c>
      <c r="B5169" t="s">
        <v>19</v>
      </c>
      <c r="C5169" s="2">
        <v>3388600000</v>
      </c>
      <c r="D5169" s="2">
        <v>3445020000</v>
      </c>
      <c r="E5169" s="2">
        <v>3588870000</v>
      </c>
      <c r="F5169" s="2">
        <v>3497840000</v>
      </c>
      <c r="G5169" s="2">
        <v>3481470000</v>
      </c>
      <c r="H5169" s="2">
        <v>3487610000</v>
      </c>
      <c r="I5169" s="2">
        <v>3495750000</v>
      </c>
      <c r="J5169" s="2">
        <v>3504730000</v>
      </c>
      <c r="K5169" s="2">
        <v>3510770000</v>
      </c>
      <c r="L5169" s="2">
        <v>3514600000</v>
      </c>
      <c r="M5169" s="2">
        <v>3529820000</v>
      </c>
      <c r="N5169" s="2">
        <v>3548700000</v>
      </c>
      <c r="O5169" s="2">
        <v>3569960000</v>
      </c>
      <c r="P5169" s="2">
        <v>3593450000</v>
      </c>
      <c r="Q5169" s="2">
        <v>3616890000</v>
      </c>
      <c r="R5169" s="2">
        <v>3632390000</v>
      </c>
      <c r="S5169" s="2">
        <v>3651250000</v>
      </c>
      <c r="T5169" s="2">
        <v>3666780000</v>
      </c>
      <c r="U5169" s="2">
        <v>3683270000</v>
      </c>
      <c r="V5169" s="2">
        <v>3704900000</v>
      </c>
      <c r="W5169" s="2">
        <v>3725960000</v>
      </c>
      <c r="X5169" s="2">
        <v>3745990000</v>
      </c>
      <c r="Y5169" s="2">
        <v>3765420000</v>
      </c>
      <c r="Z5169" s="2">
        <v>3772830000</v>
      </c>
      <c r="AA5169" s="2">
        <v>3778950000</v>
      </c>
      <c r="AB5169" s="2">
        <v>3790790000</v>
      </c>
      <c r="AC5169" s="2">
        <v>3812280000</v>
      </c>
      <c r="AD5169" s="2">
        <v>3821290000</v>
      </c>
      <c r="AE5169" s="2">
        <v>3834700000</v>
      </c>
      <c r="AF5169" s="2">
        <v>3860080000</v>
      </c>
    </row>
    <row r="5170" spans="1:32">
      <c r="A5170" t="s">
        <v>6666</v>
      </c>
      <c r="B5170" t="s">
        <v>19</v>
      </c>
      <c r="C5170" s="2">
        <v>30284200000</v>
      </c>
      <c r="D5170" s="2">
        <v>30685200000</v>
      </c>
      <c r="E5170" s="2">
        <v>32062600000</v>
      </c>
      <c r="F5170" s="2">
        <v>31251300000</v>
      </c>
      <c r="G5170" s="2">
        <v>31119200000</v>
      </c>
      <c r="H5170" s="2">
        <v>31177600000</v>
      </c>
      <c r="I5170" s="2">
        <v>31255700000</v>
      </c>
      <c r="J5170" s="2">
        <v>31339700000</v>
      </c>
      <c r="K5170" s="2">
        <v>31394300000</v>
      </c>
      <c r="L5170" s="2">
        <v>31429800000</v>
      </c>
      <c r="M5170" s="2">
        <v>31564600000</v>
      </c>
      <c r="N5170" s="2">
        <v>31732600000</v>
      </c>
      <c r="O5170" s="2">
        <v>31923500000</v>
      </c>
      <c r="P5170" s="2">
        <v>32131600000</v>
      </c>
      <c r="Q5170" s="2">
        <v>32338300000</v>
      </c>
      <c r="R5170" s="2">
        <v>32477900000</v>
      </c>
      <c r="S5170" s="2">
        <v>32647100000</v>
      </c>
      <c r="T5170" s="2">
        <v>32783400000</v>
      </c>
      <c r="U5170" s="2">
        <v>32933700000</v>
      </c>
      <c r="V5170" s="2">
        <v>33125300000</v>
      </c>
      <c r="W5170" s="2">
        <v>33308800000</v>
      </c>
      <c r="X5170" s="2">
        <v>33486300000</v>
      </c>
      <c r="Y5170" s="2">
        <v>33661400000</v>
      </c>
      <c r="Z5170" s="2">
        <v>33727600000</v>
      </c>
      <c r="AA5170" s="2">
        <v>33785900000</v>
      </c>
      <c r="AB5170" s="2">
        <v>33897300000</v>
      </c>
      <c r="AC5170" s="2">
        <v>34099600000</v>
      </c>
      <c r="AD5170" s="2">
        <v>34177400000</v>
      </c>
      <c r="AE5170" s="2">
        <v>34302600000</v>
      </c>
      <c r="AF5170" s="2">
        <v>34533000000</v>
      </c>
    </row>
    <row r="5171" spans="1:32">
      <c r="A5171" t="s">
        <v>6667</v>
      </c>
      <c r="B5171" t="s">
        <v>19</v>
      </c>
      <c r="C5171" s="2">
        <v>983846000</v>
      </c>
      <c r="D5171" s="2">
        <v>1026310000</v>
      </c>
      <c r="E5171" s="2">
        <v>999154000</v>
      </c>
      <c r="F5171" s="2">
        <v>936126000</v>
      </c>
      <c r="G5171" s="2">
        <v>898359000</v>
      </c>
      <c r="H5171" s="2">
        <v>880953000</v>
      </c>
      <c r="I5171" s="2">
        <v>864526000</v>
      </c>
      <c r="J5171" s="2">
        <v>848084000</v>
      </c>
      <c r="K5171" s="2">
        <v>832074000</v>
      </c>
      <c r="L5171" s="2">
        <v>816421000</v>
      </c>
      <c r="M5171" s="2">
        <v>803248000</v>
      </c>
      <c r="N5171" s="2">
        <v>791882000</v>
      </c>
      <c r="O5171" s="2">
        <v>781977000</v>
      </c>
      <c r="P5171" s="2">
        <v>773954000</v>
      </c>
      <c r="Q5171" s="2">
        <v>767155000</v>
      </c>
      <c r="R5171" s="2">
        <v>759391000</v>
      </c>
      <c r="S5171" s="2">
        <v>752546000</v>
      </c>
      <c r="T5171" s="2">
        <v>745711000</v>
      </c>
      <c r="U5171" s="2">
        <v>738532000</v>
      </c>
      <c r="V5171" s="2">
        <v>733178000</v>
      </c>
      <c r="W5171" s="2">
        <v>727592000</v>
      </c>
      <c r="X5171" s="2">
        <v>722636000</v>
      </c>
      <c r="Y5171" s="2">
        <v>716589000</v>
      </c>
      <c r="Z5171" s="2">
        <v>709844000</v>
      </c>
      <c r="AA5171" s="2">
        <v>702773000</v>
      </c>
      <c r="AB5171" s="2">
        <v>696578000</v>
      </c>
      <c r="AC5171" s="2">
        <v>692920000</v>
      </c>
      <c r="AD5171" s="2">
        <v>686642000</v>
      </c>
      <c r="AE5171" s="2">
        <v>681247000</v>
      </c>
      <c r="AF5171" s="2">
        <v>678883000</v>
      </c>
    </row>
    <row r="5172" spans="1:32">
      <c r="A5172" t="s">
        <v>6668</v>
      </c>
      <c r="B5172" t="s">
        <v>19</v>
      </c>
      <c r="C5172" s="2">
        <v>117431000</v>
      </c>
      <c r="D5172" s="2">
        <v>124807000</v>
      </c>
      <c r="E5172" s="2">
        <v>125777000</v>
      </c>
      <c r="F5172" s="2">
        <v>113399000</v>
      </c>
      <c r="G5172" s="2">
        <v>107461000</v>
      </c>
      <c r="H5172" s="2">
        <v>104461000</v>
      </c>
      <c r="I5172" s="2">
        <v>101883000</v>
      </c>
      <c r="J5172" s="2">
        <v>99528600</v>
      </c>
      <c r="K5172" s="2">
        <v>97502000</v>
      </c>
      <c r="L5172" s="2">
        <v>95600900</v>
      </c>
      <c r="M5172" s="2">
        <v>94059000</v>
      </c>
      <c r="N5172" s="2">
        <v>92785800</v>
      </c>
      <c r="O5172" s="2">
        <v>91826400</v>
      </c>
      <c r="P5172" s="2">
        <v>91066300</v>
      </c>
      <c r="Q5172" s="2">
        <v>90458900</v>
      </c>
      <c r="R5172" s="2">
        <v>89510600</v>
      </c>
      <c r="S5172" s="2">
        <v>88740600</v>
      </c>
      <c r="T5172" s="2">
        <v>88238200</v>
      </c>
      <c r="U5172" s="2">
        <v>87137700</v>
      </c>
      <c r="V5172" s="2">
        <v>86804100</v>
      </c>
      <c r="W5172" s="2">
        <v>86288300</v>
      </c>
      <c r="X5172" s="2">
        <v>85618500</v>
      </c>
      <c r="Y5172" s="2">
        <v>84583800</v>
      </c>
      <c r="Z5172" s="2">
        <v>83535900</v>
      </c>
      <c r="AA5172" s="2">
        <v>82546600</v>
      </c>
      <c r="AB5172" s="2">
        <v>81518900</v>
      </c>
      <c r="AC5172" s="2">
        <v>80784600</v>
      </c>
      <c r="AD5172" s="2">
        <v>79690200</v>
      </c>
      <c r="AE5172" s="2">
        <v>78682900</v>
      </c>
      <c r="AF5172" s="2">
        <v>78127700</v>
      </c>
    </row>
    <row r="5173" spans="1:32">
      <c r="A5173" t="s">
        <v>6669</v>
      </c>
      <c r="B5173" t="s">
        <v>19</v>
      </c>
      <c r="C5173">
        <v>0</v>
      </c>
      <c r="D5173">
        <v>0</v>
      </c>
      <c r="E5173">
        <v>0</v>
      </c>
      <c r="F5173">
        <v>0</v>
      </c>
      <c r="G5173">
        <v>0</v>
      </c>
      <c r="H5173">
        <v>0</v>
      </c>
      <c r="I5173">
        <v>0</v>
      </c>
      <c r="J5173">
        <v>0</v>
      </c>
      <c r="K5173">
        <v>0</v>
      </c>
      <c r="L5173">
        <v>0</v>
      </c>
      <c r="M5173">
        <v>0</v>
      </c>
      <c r="N5173">
        <v>0</v>
      </c>
      <c r="O5173">
        <v>0</v>
      </c>
      <c r="P5173">
        <v>0</v>
      </c>
      <c r="Q5173">
        <v>0</v>
      </c>
      <c r="R5173">
        <v>0</v>
      </c>
      <c r="S5173">
        <v>0</v>
      </c>
      <c r="T5173">
        <v>0</v>
      </c>
      <c r="U5173">
        <v>0</v>
      </c>
      <c r="V5173">
        <v>0</v>
      </c>
      <c r="W5173">
        <v>0</v>
      </c>
      <c r="X5173">
        <v>0</v>
      </c>
      <c r="Y5173">
        <v>0</v>
      </c>
      <c r="Z5173">
        <v>0</v>
      </c>
      <c r="AA5173">
        <v>0</v>
      </c>
      <c r="AB5173">
        <v>0</v>
      </c>
      <c r="AC5173">
        <v>0</v>
      </c>
      <c r="AD5173">
        <v>0</v>
      </c>
      <c r="AE5173">
        <v>0</v>
      </c>
      <c r="AF5173">
        <v>0</v>
      </c>
    </row>
    <row r="5174" spans="1:32">
      <c r="A5174" t="s">
        <v>6670</v>
      </c>
      <c r="B5174" t="s">
        <v>19</v>
      </c>
      <c r="C5174" s="2">
        <v>276285000000000</v>
      </c>
      <c r="D5174" s="2">
        <v>273349000000000</v>
      </c>
      <c r="E5174" s="2">
        <v>271154000000000</v>
      </c>
      <c r="F5174" s="2">
        <v>275406000000000</v>
      </c>
      <c r="G5174" s="2">
        <v>279140000000000</v>
      </c>
      <c r="H5174" s="2">
        <v>282855000000000</v>
      </c>
      <c r="I5174" s="2">
        <v>284508000000000</v>
      </c>
      <c r="J5174" s="2">
        <v>288061000000000</v>
      </c>
      <c r="K5174" s="2">
        <v>291112000000000</v>
      </c>
      <c r="L5174" s="2">
        <v>292157000000000</v>
      </c>
      <c r="M5174" s="2">
        <v>282350000000000</v>
      </c>
      <c r="N5174" s="2">
        <v>272435000000000</v>
      </c>
      <c r="O5174" s="2">
        <v>261582000000000</v>
      </c>
      <c r="P5174" s="2">
        <v>253165000000000</v>
      </c>
      <c r="Q5174" s="2">
        <v>242773000000000</v>
      </c>
      <c r="R5174" s="2">
        <v>242633000000000</v>
      </c>
      <c r="S5174" s="2">
        <v>241770000000000</v>
      </c>
      <c r="T5174" s="2">
        <v>242030000000000</v>
      </c>
      <c r="U5174" s="2">
        <v>242379000000000</v>
      </c>
      <c r="V5174" s="2">
        <v>242194000000000</v>
      </c>
      <c r="W5174" s="2">
        <v>243033000000000</v>
      </c>
      <c r="X5174" s="2">
        <v>243187000000000</v>
      </c>
      <c r="Y5174" s="2">
        <v>243915000000000</v>
      </c>
      <c r="Z5174" s="2">
        <v>245393000000000</v>
      </c>
      <c r="AA5174" s="2">
        <v>246660000000000</v>
      </c>
      <c r="AB5174" s="2">
        <v>244837000000000</v>
      </c>
      <c r="AC5174" s="2">
        <v>244835000000000</v>
      </c>
      <c r="AD5174" s="2">
        <v>245140000000000</v>
      </c>
      <c r="AE5174" s="2">
        <v>247003000000000</v>
      </c>
      <c r="AF5174" s="2">
        <v>247788000000000</v>
      </c>
    </row>
    <row r="5175" spans="1:32">
      <c r="A5175" t="s">
        <v>6671</v>
      </c>
      <c r="B5175" t="s">
        <v>19</v>
      </c>
      <c r="C5175" s="2">
        <v>177918000000</v>
      </c>
      <c r="D5175" s="2">
        <v>177669000000</v>
      </c>
      <c r="E5175" s="2">
        <v>177736000000</v>
      </c>
      <c r="F5175" s="2">
        <v>171705000000</v>
      </c>
      <c r="G5175" s="2">
        <v>193673000000</v>
      </c>
      <c r="H5175" s="2">
        <v>200615000000</v>
      </c>
      <c r="I5175" s="2">
        <v>204855000000</v>
      </c>
      <c r="J5175" s="2">
        <v>208272000000</v>
      </c>
      <c r="K5175" s="2">
        <v>210077000000</v>
      </c>
      <c r="L5175" s="2">
        <v>213154000000</v>
      </c>
      <c r="M5175" s="2">
        <v>212900000000</v>
      </c>
      <c r="N5175" s="2">
        <v>213541000000</v>
      </c>
      <c r="O5175" s="2">
        <v>213428000000</v>
      </c>
      <c r="P5175" s="2">
        <v>212867000000</v>
      </c>
      <c r="Q5175" s="2">
        <v>212371000000</v>
      </c>
      <c r="R5175" s="2">
        <v>211562000000</v>
      </c>
      <c r="S5175" s="2">
        <v>211531000000</v>
      </c>
      <c r="T5175" s="2">
        <v>209976000000</v>
      </c>
      <c r="U5175" s="2">
        <v>209605000000</v>
      </c>
      <c r="V5175" s="2">
        <v>208785000000</v>
      </c>
      <c r="W5175" s="2">
        <v>207577000000</v>
      </c>
      <c r="X5175" s="2">
        <v>207430000000</v>
      </c>
      <c r="Y5175" s="2">
        <v>207013000000</v>
      </c>
      <c r="Z5175" s="2">
        <v>207031000000</v>
      </c>
      <c r="AA5175" s="2">
        <v>209027000000</v>
      </c>
      <c r="AB5175" s="2">
        <v>209791000000</v>
      </c>
      <c r="AC5175" s="2">
        <v>209808000000</v>
      </c>
      <c r="AD5175" s="2">
        <v>207929000000</v>
      </c>
      <c r="AE5175" s="2">
        <v>204704000000</v>
      </c>
      <c r="AF5175" s="2">
        <v>207198000000</v>
      </c>
    </row>
    <row r="5176" spans="1:32">
      <c r="A5176" t="s">
        <v>6672</v>
      </c>
      <c r="B5176" t="s">
        <v>19</v>
      </c>
      <c r="C5176" s="2">
        <v>202572000000</v>
      </c>
      <c r="D5176" s="2">
        <v>198898000000</v>
      </c>
      <c r="E5176" s="2">
        <v>208113000000</v>
      </c>
      <c r="F5176" s="2">
        <v>188657000000</v>
      </c>
      <c r="G5176" s="2">
        <v>194615000000</v>
      </c>
      <c r="H5176" s="2">
        <v>196606000000</v>
      </c>
      <c r="I5176" s="2">
        <v>197289000000</v>
      </c>
      <c r="J5176" s="2">
        <v>199068000000</v>
      </c>
      <c r="K5176" s="2">
        <v>199677000000</v>
      </c>
      <c r="L5176" s="2">
        <v>200409000000</v>
      </c>
      <c r="M5176" s="2">
        <v>199502000000</v>
      </c>
      <c r="N5176" s="2">
        <v>198872000000</v>
      </c>
      <c r="O5176" s="2">
        <v>198685000000</v>
      </c>
      <c r="P5176" s="2">
        <v>198723000000</v>
      </c>
      <c r="Q5176" s="2">
        <v>199299000000</v>
      </c>
      <c r="R5176" s="2">
        <v>198979000000</v>
      </c>
      <c r="S5176" s="2">
        <v>198909000000</v>
      </c>
      <c r="T5176" s="2">
        <v>198869000000</v>
      </c>
      <c r="U5176" s="2">
        <v>199161000000</v>
      </c>
      <c r="V5176" s="2">
        <v>199768000000</v>
      </c>
      <c r="W5176" s="2">
        <v>201137000000</v>
      </c>
      <c r="X5176" s="2">
        <v>201961000000</v>
      </c>
      <c r="Y5176" s="2">
        <v>202959000000</v>
      </c>
      <c r="Z5176" s="2">
        <v>203159000000</v>
      </c>
      <c r="AA5176" s="2">
        <v>204937000000</v>
      </c>
      <c r="AB5176" s="2">
        <v>205668000000</v>
      </c>
      <c r="AC5176" s="2">
        <v>207625000000</v>
      </c>
      <c r="AD5176" s="2">
        <v>210590000000</v>
      </c>
      <c r="AE5176" s="2">
        <v>211051000000</v>
      </c>
      <c r="AF5176" s="2">
        <v>212936000000</v>
      </c>
    </row>
    <row r="5177" spans="1:32">
      <c r="A5177" t="s">
        <v>6673</v>
      </c>
      <c r="B5177" t="s">
        <v>19</v>
      </c>
      <c r="C5177" s="2">
        <v>185749000000</v>
      </c>
      <c r="D5177" s="2">
        <v>183027000000</v>
      </c>
      <c r="E5177" s="2">
        <v>185238000000</v>
      </c>
      <c r="F5177" s="2">
        <v>168116000000</v>
      </c>
      <c r="G5177" s="2">
        <v>175754000000</v>
      </c>
      <c r="H5177" s="2">
        <v>178726000000</v>
      </c>
      <c r="I5177" s="2">
        <v>179714000000</v>
      </c>
      <c r="J5177" s="2">
        <v>182208000000</v>
      </c>
      <c r="K5177" s="2">
        <v>183793000000</v>
      </c>
      <c r="L5177" s="2">
        <v>185542000000</v>
      </c>
      <c r="M5177" s="2">
        <v>184873000000</v>
      </c>
      <c r="N5177" s="2">
        <v>184600000000</v>
      </c>
      <c r="O5177" s="2">
        <v>184359000000</v>
      </c>
      <c r="P5177" s="2">
        <v>184653000000</v>
      </c>
      <c r="Q5177" s="2">
        <v>184594000000</v>
      </c>
      <c r="R5177" s="2">
        <v>184199000000</v>
      </c>
      <c r="S5177" s="2">
        <v>183996000000</v>
      </c>
      <c r="T5177" s="2">
        <v>183866000000</v>
      </c>
      <c r="U5177" s="2">
        <v>184094000000</v>
      </c>
      <c r="V5177" s="2">
        <v>184599000000</v>
      </c>
      <c r="W5177" s="2">
        <v>185177000000</v>
      </c>
      <c r="X5177" s="2">
        <v>185691000000</v>
      </c>
      <c r="Y5177" s="2">
        <v>186398000000</v>
      </c>
      <c r="Z5177" s="2">
        <v>186630000000</v>
      </c>
      <c r="AA5177" s="2">
        <v>188304000000</v>
      </c>
      <c r="AB5177" s="2">
        <v>187973000000</v>
      </c>
      <c r="AC5177" s="2">
        <v>189749000000</v>
      </c>
      <c r="AD5177" s="2">
        <v>192150000000</v>
      </c>
      <c r="AE5177" s="2">
        <v>192045000000</v>
      </c>
      <c r="AF5177" s="2">
        <v>193734000000</v>
      </c>
    </row>
    <row r="5178" spans="1:32">
      <c r="A5178" t="s">
        <v>6674</v>
      </c>
      <c r="B5178" t="s">
        <v>19</v>
      </c>
      <c r="C5178" s="2">
        <v>102004000000</v>
      </c>
      <c r="D5178" s="2">
        <v>99977100000</v>
      </c>
      <c r="E5178" s="2">
        <v>105749000000</v>
      </c>
      <c r="F5178" s="2">
        <v>97419200000</v>
      </c>
      <c r="G5178" s="2">
        <v>99335200000</v>
      </c>
      <c r="H5178" s="2">
        <v>99829900000</v>
      </c>
      <c r="I5178" s="2">
        <v>100048000000</v>
      </c>
      <c r="J5178" s="2">
        <v>100589000000</v>
      </c>
      <c r="K5178" s="2">
        <v>100399000000</v>
      </c>
      <c r="L5178" s="2">
        <v>100257000000</v>
      </c>
      <c r="M5178" s="2">
        <v>99759100000</v>
      </c>
      <c r="N5178" s="2">
        <v>99396000000</v>
      </c>
      <c r="O5178" s="2">
        <v>99298800000</v>
      </c>
      <c r="P5178" s="2">
        <v>99288600000</v>
      </c>
      <c r="Q5178" s="2">
        <v>99824900000</v>
      </c>
      <c r="R5178" s="2">
        <v>99704900000</v>
      </c>
      <c r="S5178" s="2">
        <v>99801800000</v>
      </c>
      <c r="T5178" s="2">
        <v>99796100000</v>
      </c>
      <c r="U5178" s="2">
        <v>99999900000</v>
      </c>
      <c r="V5178" s="2">
        <v>100298000000</v>
      </c>
      <c r="W5178" s="2">
        <v>101236000000</v>
      </c>
      <c r="X5178" s="2">
        <v>101742000000</v>
      </c>
      <c r="Y5178" s="2">
        <v>102287000000</v>
      </c>
      <c r="Z5178" s="2">
        <v>102392000000</v>
      </c>
      <c r="AA5178" s="2">
        <v>103193000000</v>
      </c>
      <c r="AB5178" s="2">
        <v>104285000000</v>
      </c>
      <c r="AC5178" s="2">
        <v>105517000000</v>
      </c>
      <c r="AD5178" s="2">
        <v>107451000000</v>
      </c>
      <c r="AE5178" s="2">
        <v>108000000000</v>
      </c>
      <c r="AF5178" s="2">
        <v>108799000000</v>
      </c>
    </row>
    <row r="5179" spans="1:32">
      <c r="A5179" t="s">
        <v>6675</v>
      </c>
      <c r="B5179" t="s">
        <v>19</v>
      </c>
      <c r="C5179" s="2">
        <v>86398500000</v>
      </c>
      <c r="D5179" s="2">
        <v>84632900000</v>
      </c>
      <c r="E5179" s="2">
        <v>89615600000</v>
      </c>
      <c r="F5179" s="2">
        <v>82852700000</v>
      </c>
      <c r="G5179" s="2">
        <v>84301400000</v>
      </c>
      <c r="H5179" s="2">
        <v>84672500000</v>
      </c>
      <c r="I5179" s="2">
        <v>84813700000</v>
      </c>
      <c r="J5179" s="2">
        <v>85252800000</v>
      </c>
      <c r="K5179" s="2">
        <v>85078500000</v>
      </c>
      <c r="L5179" s="2">
        <v>84931900000</v>
      </c>
      <c r="M5179" s="2">
        <v>84506800000</v>
      </c>
      <c r="N5179" s="2">
        <v>84174200000</v>
      </c>
      <c r="O5179" s="2">
        <v>84098500000</v>
      </c>
      <c r="P5179" s="2">
        <v>84091500000</v>
      </c>
      <c r="Q5179" s="2">
        <v>84566100000</v>
      </c>
      <c r="R5179" s="2">
        <v>84469900000</v>
      </c>
      <c r="S5179" s="2">
        <v>84544000000</v>
      </c>
      <c r="T5179" s="2">
        <v>84565800000</v>
      </c>
      <c r="U5179" s="2">
        <v>84737000000</v>
      </c>
      <c r="V5179" s="2">
        <v>85004400000</v>
      </c>
      <c r="W5179" s="2">
        <v>85835400000</v>
      </c>
      <c r="X5179" s="2">
        <v>86279500000</v>
      </c>
      <c r="Y5179" s="2">
        <v>86745500000</v>
      </c>
      <c r="Z5179" s="2">
        <v>86838000000</v>
      </c>
      <c r="AA5179" s="2">
        <v>87506900000</v>
      </c>
      <c r="AB5179" s="2">
        <v>88334800000</v>
      </c>
      <c r="AC5179" s="2">
        <v>89256600000</v>
      </c>
      <c r="AD5179" s="2">
        <v>90748900000</v>
      </c>
      <c r="AE5179" s="2">
        <v>91189700000</v>
      </c>
      <c r="AF5179" s="2">
        <v>91865500000</v>
      </c>
    </row>
    <row r="5180" spans="1:32">
      <c r="A5180" t="s">
        <v>6676</v>
      </c>
      <c r="B5180" t="s">
        <v>19</v>
      </c>
      <c r="C5180" s="2">
        <v>66460400000</v>
      </c>
      <c r="D5180" s="2">
        <v>66311100000</v>
      </c>
      <c r="E5180" s="2">
        <v>68536700000</v>
      </c>
      <c r="F5180" s="2">
        <v>59384000000</v>
      </c>
      <c r="G5180" s="2">
        <v>65549800000</v>
      </c>
      <c r="H5180" s="2">
        <v>67537100000</v>
      </c>
      <c r="I5180" s="2">
        <v>68721600000</v>
      </c>
      <c r="J5180" s="2">
        <v>69766400000</v>
      </c>
      <c r="K5180" s="2">
        <v>70261300000</v>
      </c>
      <c r="L5180" s="2">
        <v>71090400000</v>
      </c>
      <c r="M5180" s="2">
        <v>70975900000</v>
      </c>
      <c r="N5180" s="2">
        <v>71167800000</v>
      </c>
      <c r="O5180" s="2">
        <v>71102800000</v>
      </c>
      <c r="P5180" s="2">
        <v>70990800000</v>
      </c>
      <c r="Q5180" s="2">
        <v>70902800000</v>
      </c>
      <c r="R5180" s="2">
        <v>70662800000</v>
      </c>
      <c r="S5180" s="2">
        <v>70688900000</v>
      </c>
      <c r="T5180" s="2">
        <v>70273800000</v>
      </c>
      <c r="U5180" s="2">
        <v>70201600000</v>
      </c>
      <c r="V5180" s="2">
        <v>70020300000</v>
      </c>
      <c r="W5180" s="2">
        <v>69763100000</v>
      </c>
      <c r="X5180" s="2">
        <v>69762500000</v>
      </c>
      <c r="Y5180" s="2">
        <v>69706400000</v>
      </c>
      <c r="Z5180" s="2">
        <v>69746600000</v>
      </c>
      <c r="AA5180" s="2">
        <v>70370100000</v>
      </c>
      <c r="AB5180" s="2">
        <v>72172100000</v>
      </c>
      <c r="AC5180" s="2">
        <v>74007800000</v>
      </c>
      <c r="AD5180" s="2">
        <v>76252300000</v>
      </c>
      <c r="AE5180" s="2">
        <v>76289700000</v>
      </c>
      <c r="AF5180" s="2">
        <v>76966300000</v>
      </c>
    </row>
    <row r="5181" spans="1:32">
      <c r="A5181" t="s">
        <v>6677</v>
      </c>
      <c r="B5181" t="s">
        <v>19</v>
      </c>
      <c r="C5181" s="2">
        <v>4086740000</v>
      </c>
      <c r="D5181" s="2">
        <v>4013420000</v>
      </c>
      <c r="E5181" s="2">
        <v>4227810000</v>
      </c>
      <c r="F5181" s="2">
        <v>3949010000</v>
      </c>
      <c r="G5181" s="2">
        <v>4047760000</v>
      </c>
      <c r="H5181" s="2">
        <v>4079820000</v>
      </c>
      <c r="I5181" s="2">
        <v>4093820000</v>
      </c>
      <c r="J5181" s="2">
        <v>4125120000</v>
      </c>
      <c r="K5181" s="2">
        <v>4123730000</v>
      </c>
      <c r="L5181" s="2">
        <v>4126010000</v>
      </c>
      <c r="M5181" s="2">
        <v>4109030000</v>
      </c>
      <c r="N5181" s="2">
        <v>4099920000</v>
      </c>
      <c r="O5181" s="2">
        <v>4094640000</v>
      </c>
      <c r="P5181" s="2">
        <v>4099090000</v>
      </c>
      <c r="Q5181" s="2">
        <v>4116300000</v>
      </c>
      <c r="R5181" s="2">
        <v>4109700000</v>
      </c>
      <c r="S5181" s="2">
        <v>4115460000</v>
      </c>
      <c r="T5181" s="2">
        <v>4112670000</v>
      </c>
      <c r="U5181" s="2">
        <v>4121730000</v>
      </c>
      <c r="V5181" s="2">
        <v>4131000000</v>
      </c>
      <c r="W5181" s="2">
        <v>4161030000</v>
      </c>
      <c r="X5181" s="2">
        <v>4179060000</v>
      </c>
      <c r="Y5181" s="2">
        <v>4197710000</v>
      </c>
      <c r="Z5181" s="2">
        <v>4202700000</v>
      </c>
      <c r="AA5181" s="2">
        <v>4232560000</v>
      </c>
      <c r="AB5181" s="2">
        <v>4261220000</v>
      </c>
      <c r="AC5181" s="2">
        <v>4295380000</v>
      </c>
      <c r="AD5181" s="2">
        <v>4346030000</v>
      </c>
      <c r="AE5181" s="2">
        <v>4354120000</v>
      </c>
      <c r="AF5181" s="2">
        <v>4380000000</v>
      </c>
    </row>
    <row r="5182" spans="1:32">
      <c r="A5182" t="s">
        <v>6678</v>
      </c>
      <c r="B5182" t="s">
        <v>19</v>
      </c>
      <c r="C5182" s="2">
        <v>27167000000</v>
      </c>
      <c r="D5182" s="2">
        <v>26547400000</v>
      </c>
      <c r="E5182" s="2">
        <v>28271600000</v>
      </c>
      <c r="F5182" s="2">
        <v>26004900000</v>
      </c>
      <c r="G5182" s="2">
        <v>26146900000</v>
      </c>
      <c r="H5182" s="2">
        <v>26157500000</v>
      </c>
      <c r="I5182" s="2">
        <v>26132400000</v>
      </c>
      <c r="J5182" s="2">
        <v>26228800000</v>
      </c>
      <c r="K5182" s="2">
        <v>26141300000</v>
      </c>
      <c r="L5182" s="2">
        <v>26043100000</v>
      </c>
      <c r="M5182" s="2">
        <v>25897600000</v>
      </c>
      <c r="N5182" s="2">
        <v>25766800000</v>
      </c>
      <c r="O5182" s="2">
        <v>25740300000</v>
      </c>
      <c r="P5182" s="2">
        <v>25746100000</v>
      </c>
      <c r="Q5182" s="2">
        <v>25918100000</v>
      </c>
      <c r="R5182" s="2">
        <v>25899200000</v>
      </c>
      <c r="S5182" s="2">
        <v>25922500000</v>
      </c>
      <c r="T5182" s="2">
        <v>25955800000</v>
      </c>
      <c r="U5182" s="2">
        <v>26022400000</v>
      </c>
      <c r="V5182" s="2">
        <v>26130700000</v>
      </c>
      <c r="W5182" s="2">
        <v>26443200000</v>
      </c>
      <c r="X5182" s="2">
        <v>26602300000</v>
      </c>
      <c r="Y5182" s="2">
        <v>26778200000</v>
      </c>
      <c r="Z5182" s="2">
        <v>26805700000</v>
      </c>
      <c r="AA5182" s="2">
        <v>27013800000</v>
      </c>
      <c r="AB5182" s="2">
        <v>27259600000</v>
      </c>
      <c r="AC5182" s="2">
        <v>27566900000</v>
      </c>
      <c r="AD5182" s="2">
        <v>28096800000</v>
      </c>
      <c r="AE5182" s="2">
        <v>28296000000</v>
      </c>
      <c r="AF5182" s="2">
        <v>28499700000</v>
      </c>
    </row>
    <row r="5183" spans="1:32">
      <c r="A5183" t="s">
        <v>6679</v>
      </c>
      <c r="B5183" t="s">
        <v>19</v>
      </c>
      <c r="C5183" s="2">
        <v>6340380000</v>
      </c>
      <c r="D5183" s="2">
        <v>6244800000</v>
      </c>
      <c r="E5183" s="2">
        <v>6366070000</v>
      </c>
      <c r="F5183" s="2">
        <v>6030580000</v>
      </c>
      <c r="G5183" s="2">
        <v>6007760000</v>
      </c>
      <c r="H5183" s="2">
        <v>6045050000</v>
      </c>
      <c r="I5183" s="2">
        <v>6040040000</v>
      </c>
      <c r="J5183" s="2">
        <v>6125000000</v>
      </c>
      <c r="K5183" s="2">
        <v>6153570000</v>
      </c>
      <c r="L5183" s="2">
        <v>6182580000</v>
      </c>
      <c r="M5183" s="2">
        <v>6168200000</v>
      </c>
      <c r="N5183" s="2">
        <v>6176810000</v>
      </c>
      <c r="O5183" s="2">
        <v>6151240000</v>
      </c>
      <c r="P5183" s="2">
        <v>6219010000</v>
      </c>
      <c r="Q5183" s="2">
        <v>6219400000</v>
      </c>
      <c r="R5183" s="2">
        <v>6212330000</v>
      </c>
      <c r="S5183" s="2">
        <v>6228390000</v>
      </c>
      <c r="T5183" s="2">
        <v>6238720000</v>
      </c>
      <c r="U5183" s="2">
        <v>6273060000</v>
      </c>
      <c r="V5183" s="2">
        <v>6298270000</v>
      </c>
      <c r="W5183" s="2">
        <v>6327120000</v>
      </c>
      <c r="X5183" s="2">
        <v>6349670000</v>
      </c>
      <c r="Y5183" s="2">
        <v>6372500000</v>
      </c>
      <c r="Z5183" s="2">
        <v>6393130000</v>
      </c>
      <c r="AA5183" s="2">
        <v>6409670000</v>
      </c>
      <c r="AB5183" s="2">
        <v>6409350000</v>
      </c>
      <c r="AC5183" s="2">
        <v>6484470000</v>
      </c>
      <c r="AD5183" s="2">
        <v>6595240000</v>
      </c>
      <c r="AE5183" s="2">
        <v>6620410000</v>
      </c>
      <c r="AF5183" s="2">
        <v>6592940000</v>
      </c>
    </row>
    <row r="5184" spans="1:32">
      <c r="A5184" t="s">
        <v>6680</v>
      </c>
      <c r="B5184" t="s">
        <v>19</v>
      </c>
      <c r="C5184" s="2">
        <v>1191550000</v>
      </c>
      <c r="D5184" s="2">
        <v>1175470000</v>
      </c>
      <c r="E5184" s="2">
        <v>1213020000</v>
      </c>
      <c r="F5184" s="2">
        <v>1167070000</v>
      </c>
      <c r="G5184" s="2">
        <v>1163740000</v>
      </c>
      <c r="H5184" s="2">
        <v>1170840000</v>
      </c>
      <c r="I5184" s="2">
        <v>1171740000</v>
      </c>
      <c r="J5184" s="2">
        <v>1187030000</v>
      </c>
      <c r="K5184" s="2">
        <v>1190070000</v>
      </c>
      <c r="L5184" s="2">
        <v>1193320000</v>
      </c>
      <c r="M5184" s="2">
        <v>1191300000</v>
      </c>
      <c r="N5184" s="2">
        <v>1194150000</v>
      </c>
      <c r="O5184" s="2">
        <v>1188870000</v>
      </c>
      <c r="P5184" s="2">
        <v>1202150000</v>
      </c>
      <c r="Q5184" s="2">
        <v>1202820000</v>
      </c>
      <c r="R5184" s="2">
        <v>1201550000</v>
      </c>
      <c r="S5184" s="2">
        <v>1205680000</v>
      </c>
      <c r="T5184" s="2">
        <v>1206760000</v>
      </c>
      <c r="U5184" s="2">
        <v>1213400000</v>
      </c>
      <c r="V5184" s="2">
        <v>1216800000</v>
      </c>
      <c r="W5184" s="2">
        <v>1221780000</v>
      </c>
      <c r="X5184" s="2">
        <v>1225750000</v>
      </c>
      <c r="Y5184" s="2">
        <v>1229050000</v>
      </c>
      <c r="Z5184" s="2">
        <v>1233410000</v>
      </c>
      <c r="AA5184" s="2">
        <v>1235170000</v>
      </c>
      <c r="AB5184" s="2">
        <v>1240210000</v>
      </c>
      <c r="AC5184" s="2">
        <v>1253980000</v>
      </c>
      <c r="AD5184" s="2">
        <v>1273330000</v>
      </c>
      <c r="AE5184" s="2">
        <v>1278110000</v>
      </c>
      <c r="AF5184" s="2">
        <v>1270660000</v>
      </c>
    </row>
    <row r="5185" spans="1:32">
      <c r="A5185" t="s">
        <v>6681</v>
      </c>
      <c r="B5185" t="s">
        <v>19</v>
      </c>
      <c r="C5185">
        <v>0</v>
      </c>
      <c r="D5185">
        <v>0</v>
      </c>
      <c r="E5185">
        <v>0</v>
      </c>
      <c r="F5185">
        <v>0</v>
      </c>
      <c r="G5185">
        <v>0</v>
      </c>
      <c r="H5185">
        <v>0</v>
      </c>
      <c r="I5185">
        <v>0</v>
      </c>
      <c r="J5185">
        <v>0</v>
      </c>
      <c r="K5185">
        <v>0</v>
      </c>
      <c r="L5185">
        <v>0</v>
      </c>
      <c r="M5185">
        <v>0</v>
      </c>
      <c r="N5185">
        <v>0</v>
      </c>
      <c r="O5185">
        <v>0</v>
      </c>
      <c r="P5185">
        <v>0</v>
      </c>
      <c r="Q5185">
        <v>0</v>
      </c>
      <c r="R5185">
        <v>0</v>
      </c>
      <c r="S5185">
        <v>0</v>
      </c>
      <c r="T5185">
        <v>0</v>
      </c>
      <c r="U5185">
        <v>0</v>
      </c>
      <c r="V5185">
        <v>0</v>
      </c>
      <c r="W5185">
        <v>0</v>
      </c>
      <c r="X5185">
        <v>0</v>
      </c>
      <c r="Y5185">
        <v>0</v>
      </c>
      <c r="Z5185">
        <v>0</v>
      </c>
      <c r="AA5185">
        <v>0</v>
      </c>
      <c r="AB5185">
        <v>0</v>
      </c>
      <c r="AC5185">
        <v>0</v>
      </c>
      <c r="AD5185">
        <v>0</v>
      </c>
      <c r="AE5185">
        <v>0</v>
      </c>
      <c r="AF5185">
        <v>0</v>
      </c>
    </row>
    <row r="5186" spans="1:32">
      <c r="A5186" t="s">
        <v>6682</v>
      </c>
      <c r="B5186" t="s">
        <v>19</v>
      </c>
      <c r="C5186" s="2">
        <v>223109000000000</v>
      </c>
      <c r="D5186" s="2">
        <v>228007000000000</v>
      </c>
      <c r="E5186" s="2">
        <v>212026000000000</v>
      </c>
      <c r="F5186" s="2">
        <v>214835000000000</v>
      </c>
      <c r="G5186" s="2">
        <v>209543000000000</v>
      </c>
      <c r="H5186" s="2">
        <v>215438000000000</v>
      </c>
      <c r="I5186" s="2">
        <v>220134000000000</v>
      </c>
      <c r="J5186" s="2">
        <v>221715000000000</v>
      </c>
      <c r="K5186" s="2">
        <v>221646000000000</v>
      </c>
      <c r="L5186" s="2">
        <v>220390000000000</v>
      </c>
      <c r="M5186" s="2">
        <v>223118000000000</v>
      </c>
      <c r="N5186" s="2">
        <v>227262000000000</v>
      </c>
      <c r="O5186" s="2">
        <v>231261000000000</v>
      </c>
      <c r="P5186" s="2">
        <v>235405000000000</v>
      </c>
      <c r="Q5186" s="2">
        <v>240525000000000</v>
      </c>
      <c r="R5186" s="2">
        <v>245074000000000</v>
      </c>
      <c r="S5186" s="2">
        <v>248480000000000</v>
      </c>
      <c r="T5186" s="2">
        <v>252003000000000</v>
      </c>
      <c r="U5186" s="2">
        <v>255723000000000</v>
      </c>
      <c r="V5186" s="2">
        <v>259630000000000</v>
      </c>
      <c r="W5186" s="2">
        <v>265210000000000</v>
      </c>
      <c r="X5186" s="2">
        <v>270477000000000</v>
      </c>
      <c r="Y5186" s="2">
        <v>275055000000000</v>
      </c>
      <c r="Z5186" s="2">
        <v>279407000000000</v>
      </c>
      <c r="AA5186" s="2">
        <v>282170000000000</v>
      </c>
      <c r="AB5186" s="2">
        <v>285547000000000</v>
      </c>
      <c r="AC5186" s="2">
        <v>289131000000000</v>
      </c>
      <c r="AD5186" s="2">
        <v>292865000000000</v>
      </c>
      <c r="AE5186" s="2">
        <v>297716000000000</v>
      </c>
      <c r="AF5186" s="2">
        <v>302726000000000</v>
      </c>
    </row>
    <row r="5187" spans="1:32">
      <c r="A5187" t="s">
        <v>6683</v>
      </c>
      <c r="B5187" t="s">
        <v>19</v>
      </c>
      <c r="C5187" s="2">
        <v>551269000000</v>
      </c>
      <c r="D5187" s="2">
        <v>551896000000</v>
      </c>
      <c r="E5187" s="2">
        <v>551289000000</v>
      </c>
      <c r="F5187" s="2">
        <v>551560000000</v>
      </c>
      <c r="G5187" s="2">
        <v>551989000000</v>
      </c>
      <c r="H5187" s="2">
        <v>552528000000</v>
      </c>
      <c r="I5187" s="2">
        <v>552926000000</v>
      </c>
      <c r="J5187" s="2">
        <v>553144000000</v>
      </c>
      <c r="K5187" s="2">
        <v>553216000000</v>
      </c>
      <c r="L5187" s="2">
        <v>553282000000</v>
      </c>
      <c r="M5187" s="2">
        <v>553388000000</v>
      </c>
      <c r="N5187" s="2">
        <v>553525000000</v>
      </c>
      <c r="O5187" s="2">
        <v>553666000000</v>
      </c>
      <c r="P5187" s="2">
        <v>553862000000</v>
      </c>
      <c r="Q5187" s="2">
        <v>554071000000</v>
      </c>
      <c r="R5187" s="2">
        <v>554267000000</v>
      </c>
      <c r="S5187" s="2">
        <v>554456000000</v>
      </c>
      <c r="T5187" s="2">
        <v>554606000000</v>
      </c>
      <c r="U5187" s="2">
        <v>554801000000</v>
      </c>
      <c r="V5187" s="2">
        <v>555016000000</v>
      </c>
      <c r="W5187" s="2">
        <v>555218000000</v>
      </c>
      <c r="X5187" s="2">
        <v>555409000000</v>
      </c>
      <c r="Y5187" s="2">
        <v>555630000000</v>
      </c>
      <c r="Z5187" s="2">
        <v>555807000000</v>
      </c>
      <c r="AA5187" s="2">
        <v>555972000000</v>
      </c>
      <c r="AB5187" s="2">
        <v>556176000000</v>
      </c>
      <c r="AC5187" s="2">
        <v>556411000000</v>
      </c>
      <c r="AD5187" s="2">
        <v>556581000000</v>
      </c>
      <c r="AE5187" s="2">
        <v>556806000000</v>
      </c>
      <c r="AF5187" s="2">
        <v>557102000000</v>
      </c>
    </row>
    <row r="5188" spans="1:32">
      <c r="A5188" t="s">
        <v>6684</v>
      </c>
      <c r="B5188" t="s">
        <v>19</v>
      </c>
      <c r="C5188" s="2">
        <v>201208000000</v>
      </c>
      <c r="D5188" s="2">
        <v>204739000000</v>
      </c>
      <c r="E5188" s="2">
        <v>201253000000</v>
      </c>
      <c r="F5188" s="2">
        <v>202783000000</v>
      </c>
      <c r="G5188" s="2">
        <v>205189000000</v>
      </c>
      <c r="H5188" s="2">
        <v>208210000000</v>
      </c>
      <c r="I5188" s="2">
        <v>210443000000</v>
      </c>
      <c r="J5188" s="2">
        <v>211671000000</v>
      </c>
      <c r="K5188" s="2">
        <v>212084000000</v>
      </c>
      <c r="L5188" s="2">
        <v>212460000000</v>
      </c>
      <c r="M5188" s="2">
        <v>213059000000</v>
      </c>
      <c r="N5188" s="2">
        <v>213824000000</v>
      </c>
      <c r="O5188" s="2">
        <v>214615000000</v>
      </c>
      <c r="P5188" s="2">
        <v>215710000000</v>
      </c>
      <c r="Q5188" s="2">
        <v>216879000000</v>
      </c>
      <c r="R5188" s="2">
        <v>217970000000</v>
      </c>
      <c r="S5188" s="2">
        <v>219023000000</v>
      </c>
      <c r="T5188" s="2">
        <v>219856000000</v>
      </c>
      <c r="U5188" s="2">
        <v>220945000000</v>
      </c>
      <c r="V5188" s="2">
        <v>222141000000</v>
      </c>
      <c r="W5188" s="2">
        <v>223266000000</v>
      </c>
      <c r="X5188" s="2">
        <v>224334000000</v>
      </c>
      <c r="Y5188" s="2">
        <v>225565000000</v>
      </c>
      <c r="Z5188" s="2">
        <v>226550000000</v>
      </c>
      <c r="AA5188" s="2">
        <v>227470000000</v>
      </c>
      <c r="AB5188" s="2">
        <v>228604000000</v>
      </c>
      <c r="AC5188" s="2">
        <v>229913000000</v>
      </c>
      <c r="AD5188" s="2">
        <v>230859000000</v>
      </c>
      <c r="AE5188" s="2">
        <v>232115000000</v>
      </c>
      <c r="AF5188" s="2">
        <v>233764000000</v>
      </c>
    </row>
    <row r="5189" spans="1:32">
      <c r="A5189" t="s">
        <v>6685</v>
      </c>
      <c r="B5189" t="s">
        <v>19</v>
      </c>
      <c r="C5189" s="2">
        <v>160226000000</v>
      </c>
      <c r="D5189" s="2">
        <v>166199000000</v>
      </c>
      <c r="E5189" s="2">
        <v>160224000000</v>
      </c>
      <c r="F5189" s="2">
        <v>162791000000</v>
      </c>
      <c r="G5189" s="2">
        <v>166835000000</v>
      </c>
      <c r="H5189" s="2">
        <v>171906000000</v>
      </c>
      <c r="I5189" s="2">
        <v>175657000000</v>
      </c>
      <c r="J5189" s="2">
        <v>177727000000</v>
      </c>
      <c r="K5189" s="2">
        <v>178433000000</v>
      </c>
      <c r="L5189" s="2">
        <v>179075000000</v>
      </c>
      <c r="M5189" s="2">
        <v>180087000000</v>
      </c>
      <c r="N5189" s="2">
        <v>181374000000</v>
      </c>
      <c r="O5189" s="2">
        <v>182705000000</v>
      </c>
      <c r="P5189" s="2">
        <v>184543000000</v>
      </c>
      <c r="Q5189" s="2">
        <v>186500000000</v>
      </c>
      <c r="R5189" s="2">
        <v>188324000000</v>
      </c>
      <c r="S5189" s="2">
        <v>190085000000</v>
      </c>
      <c r="T5189" s="2">
        <v>191478000000</v>
      </c>
      <c r="U5189" s="2">
        <v>193299000000</v>
      </c>
      <c r="V5189" s="2">
        <v>195298000000</v>
      </c>
      <c r="W5189" s="2">
        <v>197181000000</v>
      </c>
      <c r="X5189" s="2">
        <v>198966000000</v>
      </c>
      <c r="Y5189" s="2">
        <v>201024000000</v>
      </c>
      <c r="Z5189" s="2">
        <v>202672000000</v>
      </c>
      <c r="AA5189" s="2">
        <v>204208000000</v>
      </c>
      <c r="AB5189" s="2">
        <v>206105000000</v>
      </c>
      <c r="AC5189" s="2">
        <v>208294000000</v>
      </c>
      <c r="AD5189" s="2">
        <v>209875000000</v>
      </c>
      <c r="AE5189" s="2">
        <v>211975000000</v>
      </c>
      <c r="AF5189" s="2">
        <v>214732000000</v>
      </c>
    </row>
    <row r="5190" spans="1:32">
      <c r="A5190" t="s">
        <v>6686</v>
      </c>
      <c r="B5190" t="s">
        <v>19</v>
      </c>
      <c r="C5190" s="2">
        <v>35412200000</v>
      </c>
      <c r="D5190" s="2">
        <v>35691800000</v>
      </c>
      <c r="E5190" s="2">
        <v>35343300000</v>
      </c>
      <c r="F5190" s="2">
        <v>35461200000</v>
      </c>
      <c r="G5190" s="2">
        <v>35640500000</v>
      </c>
      <c r="H5190" s="2">
        <v>35860400000</v>
      </c>
      <c r="I5190" s="2">
        <v>36025800000</v>
      </c>
      <c r="J5190" s="2">
        <v>36122000000</v>
      </c>
      <c r="K5190" s="2">
        <v>36162000000</v>
      </c>
      <c r="L5190" s="2">
        <v>36197300000</v>
      </c>
      <c r="M5190" s="2">
        <v>36245000000</v>
      </c>
      <c r="N5190" s="2">
        <v>36301800000</v>
      </c>
      <c r="O5190" s="2">
        <v>36361300000</v>
      </c>
      <c r="P5190" s="2">
        <v>36438600000</v>
      </c>
      <c r="Q5190" s="2">
        <v>36517900000</v>
      </c>
      <c r="R5190" s="2">
        <v>36590300000</v>
      </c>
      <c r="S5190" s="2">
        <v>36660100000</v>
      </c>
      <c r="T5190" s="2">
        <v>36715200000</v>
      </c>
      <c r="U5190" s="2">
        <v>36787400000</v>
      </c>
      <c r="V5190" s="2">
        <v>36866800000</v>
      </c>
      <c r="W5190" s="2">
        <v>36941800000</v>
      </c>
      <c r="X5190" s="2">
        <v>37012300000</v>
      </c>
      <c r="Y5190" s="2">
        <v>37094000000</v>
      </c>
      <c r="Z5190" s="2">
        <v>37159300000</v>
      </c>
      <c r="AA5190" s="2">
        <v>37219800000</v>
      </c>
      <c r="AB5190" s="2">
        <v>37295000000</v>
      </c>
      <c r="AC5190" s="2">
        <v>37382000000</v>
      </c>
      <c r="AD5190" s="2">
        <v>37444300000</v>
      </c>
      <c r="AE5190" s="2">
        <v>37527700000</v>
      </c>
      <c r="AF5190" s="2">
        <v>37637700000</v>
      </c>
    </row>
    <row r="5191" spans="1:32">
      <c r="A5191" t="s">
        <v>6687</v>
      </c>
      <c r="B5191" t="s">
        <v>19</v>
      </c>
      <c r="C5191" s="2">
        <v>28905500000</v>
      </c>
      <c r="D5191" s="2">
        <v>29140100000</v>
      </c>
      <c r="E5191" s="2">
        <v>28890900000</v>
      </c>
      <c r="F5191" s="2">
        <v>28990400000</v>
      </c>
      <c r="G5191" s="2">
        <v>29146400000</v>
      </c>
      <c r="H5191" s="2">
        <v>29340900000</v>
      </c>
      <c r="I5191" s="2">
        <v>29485400000</v>
      </c>
      <c r="J5191" s="2">
        <v>29566200000</v>
      </c>
      <c r="K5191" s="2">
        <v>29595300000</v>
      </c>
      <c r="L5191" s="2">
        <v>29621600000</v>
      </c>
      <c r="M5191" s="2">
        <v>29661300000</v>
      </c>
      <c r="N5191" s="2">
        <v>29711000000</v>
      </c>
      <c r="O5191" s="2">
        <v>29762500000</v>
      </c>
      <c r="P5191" s="2">
        <v>29832600000</v>
      </c>
      <c r="Q5191" s="2">
        <v>29906600000</v>
      </c>
      <c r="R5191" s="2">
        <v>29975200000</v>
      </c>
      <c r="S5191" s="2">
        <v>30041400000</v>
      </c>
      <c r="T5191" s="2">
        <v>30093700000</v>
      </c>
      <c r="U5191" s="2">
        <v>30162200000</v>
      </c>
      <c r="V5191" s="2">
        <v>30237400000</v>
      </c>
      <c r="W5191" s="2">
        <v>30308200000</v>
      </c>
      <c r="X5191" s="2">
        <v>30375300000</v>
      </c>
      <c r="Y5191" s="2">
        <v>30452700000</v>
      </c>
      <c r="Z5191" s="2">
        <v>30514600000</v>
      </c>
      <c r="AA5191" s="2">
        <v>30572300000</v>
      </c>
      <c r="AB5191" s="2">
        <v>30643600000</v>
      </c>
      <c r="AC5191" s="2">
        <v>30725900000</v>
      </c>
      <c r="AD5191" s="2">
        <v>30785200000</v>
      </c>
      <c r="AE5191" s="2">
        <v>30864200000</v>
      </c>
      <c r="AF5191" s="2">
        <v>30968000000</v>
      </c>
    </row>
    <row r="5192" spans="1:32">
      <c r="A5192" t="s">
        <v>6688</v>
      </c>
      <c r="B5192" t="s">
        <v>19</v>
      </c>
      <c r="C5192" s="2">
        <v>107257000000</v>
      </c>
      <c r="D5192" s="2">
        <v>107728000000</v>
      </c>
      <c r="E5192" s="2">
        <v>106676000000</v>
      </c>
      <c r="F5192" s="2">
        <v>106864000000</v>
      </c>
      <c r="G5192" s="2">
        <v>107103000000</v>
      </c>
      <c r="H5192" s="2">
        <v>107361000000</v>
      </c>
      <c r="I5192" s="2">
        <v>107575000000</v>
      </c>
      <c r="J5192" s="2">
        <v>107735000000</v>
      </c>
      <c r="K5192" s="2">
        <v>107849000000</v>
      </c>
      <c r="L5192" s="2">
        <v>107944000000</v>
      </c>
      <c r="M5192" s="2">
        <v>108027000000</v>
      </c>
      <c r="N5192" s="2">
        <v>108101000000</v>
      </c>
      <c r="O5192" s="2">
        <v>108182000000</v>
      </c>
      <c r="P5192" s="2">
        <v>108255000000</v>
      </c>
      <c r="Q5192" s="2">
        <v>108307000000</v>
      </c>
      <c r="R5192" s="2">
        <v>108343000000</v>
      </c>
      <c r="S5192" s="2">
        <v>108377000000</v>
      </c>
      <c r="T5192" s="2">
        <v>108403000000</v>
      </c>
      <c r="U5192" s="2">
        <v>108438000000</v>
      </c>
      <c r="V5192" s="2">
        <v>108478000000</v>
      </c>
      <c r="W5192" s="2">
        <v>108518000000</v>
      </c>
      <c r="X5192" s="2">
        <v>108550000000</v>
      </c>
      <c r="Y5192" s="2">
        <v>108591000000</v>
      </c>
      <c r="Z5192" s="2">
        <v>108623000000</v>
      </c>
      <c r="AA5192" s="2">
        <v>108649000000</v>
      </c>
      <c r="AB5192" s="2">
        <v>108687000000</v>
      </c>
      <c r="AC5192" s="2">
        <v>108731000000</v>
      </c>
      <c r="AD5192" s="2">
        <v>108758000000</v>
      </c>
      <c r="AE5192" s="2">
        <v>108800000000</v>
      </c>
      <c r="AF5192" s="2">
        <v>108860000000</v>
      </c>
    </row>
    <row r="5193" spans="1:32">
      <c r="A5193" t="s">
        <v>6689</v>
      </c>
      <c r="B5193" t="s">
        <v>19</v>
      </c>
      <c r="C5193" s="2">
        <v>772965000</v>
      </c>
      <c r="D5193" s="2">
        <v>787714000</v>
      </c>
      <c r="E5193" s="2">
        <v>773163000</v>
      </c>
      <c r="F5193" s="2">
        <v>778851000</v>
      </c>
      <c r="G5193" s="2">
        <v>788320000</v>
      </c>
      <c r="H5193" s="2">
        <v>800162000</v>
      </c>
      <c r="I5193" s="2">
        <v>808943000</v>
      </c>
      <c r="J5193" s="2">
        <v>813798000</v>
      </c>
      <c r="K5193" s="2">
        <v>815501000</v>
      </c>
      <c r="L5193" s="2">
        <v>817056000</v>
      </c>
      <c r="M5193" s="2">
        <v>819479000</v>
      </c>
      <c r="N5193" s="2">
        <v>822548000</v>
      </c>
      <c r="O5193" s="2">
        <v>825737000</v>
      </c>
      <c r="P5193" s="2">
        <v>830108000</v>
      </c>
      <c r="Q5193" s="2">
        <v>834746000</v>
      </c>
      <c r="R5193" s="2">
        <v>839050000</v>
      </c>
      <c r="S5193" s="2">
        <v>843209000</v>
      </c>
      <c r="T5193" s="2">
        <v>846509000</v>
      </c>
      <c r="U5193" s="2">
        <v>850795000</v>
      </c>
      <c r="V5193" s="2">
        <v>855534000</v>
      </c>
      <c r="W5193" s="2">
        <v>859986000</v>
      </c>
      <c r="X5193" s="2">
        <v>864198000</v>
      </c>
      <c r="Y5193" s="2">
        <v>869042000</v>
      </c>
      <c r="Z5193" s="2">
        <v>872925000</v>
      </c>
      <c r="AA5193" s="2">
        <v>876544000</v>
      </c>
      <c r="AB5193" s="2">
        <v>881011000</v>
      </c>
      <c r="AC5193" s="2">
        <v>886174000</v>
      </c>
      <c r="AD5193" s="2">
        <v>889891000</v>
      </c>
      <c r="AE5193" s="2">
        <v>894834000</v>
      </c>
      <c r="AF5193" s="2">
        <v>901342000</v>
      </c>
    </row>
    <row r="5194" spans="1:32">
      <c r="A5194" t="s">
        <v>6690</v>
      </c>
      <c r="B5194" t="s">
        <v>19</v>
      </c>
      <c r="C5194" s="2">
        <v>4506350000</v>
      </c>
      <c r="D5194" s="2">
        <v>4607210000</v>
      </c>
      <c r="E5194" s="2">
        <v>4509310000</v>
      </c>
      <c r="F5194" s="2">
        <v>4552990000</v>
      </c>
      <c r="G5194" s="2">
        <v>4621910000</v>
      </c>
      <c r="H5194" s="2">
        <v>4708550000</v>
      </c>
      <c r="I5194" s="2">
        <v>4772520000</v>
      </c>
      <c r="J5194" s="2">
        <v>4807600000</v>
      </c>
      <c r="K5194" s="2">
        <v>4819230000</v>
      </c>
      <c r="L5194" s="2">
        <v>4829850000</v>
      </c>
      <c r="M5194" s="2">
        <v>4846950000</v>
      </c>
      <c r="N5194" s="2">
        <v>4868860000</v>
      </c>
      <c r="O5194" s="2">
        <v>4891510000</v>
      </c>
      <c r="P5194" s="2">
        <v>4923000000</v>
      </c>
      <c r="Q5194" s="2">
        <v>4956670000</v>
      </c>
      <c r="R5194" s="2">
        <v>4988120000</v>
      </c>
      <c r="S5194" s="2">
        <v>5018490000</v>
      </c>
      <c r="T5194" s="2">
        <v>5042510000</v>
      </c>
      <c r="U5194" s="2">
        <v>5073920000</v>
      </c>
      <c r="V5194" s="2">
        <v>5108390000</v>
      </c>
      <c r="W5194" s="2">
        <v>5140830000</v>
      </c>
      <c r="X5194" s="2">
        <v>5171640000</v>
      </c>
      <c r="Y5194" s="2">
        <v>5207120000</v>
      </c>
      <c r="Z5194" s="2">
        <v>5235540000</v>
      </c>
      <c r="AA5194" s="2">
        <v>5262060000</v>
      </c>
      <c r="AB5194" s="2">
        <v>5294770000</v>
      </c>
      <c r="AC5194" s="2">
        <v>5332520000</v>
      </c>
      <c r="AD5194" s="2">
        <v>5359800000</v>
      </c>
      <c r="AE5194" s="2">
        <v>5396020000</v>
      </c>
      <c r="AF5194" s="2">
        <v>5443530000</v>
      </c>
    </row>
    <row r="5195" spans="1:32">
      <c r="A5195" t="s">
        <v>6691</v>
      </c>
      <c r="B5195" t="s">
        <v>19</v>
      </c>
      <c r="C5195" s="2">
        <v>2468870000</v>
      </c>
      <c r="D5195" s="2">
        <v>2608830000</v>
      </c>
      <c r="E5195" s="2">
        <v>2457650000</v>
      </c>
      <c r="F5195" s="2">
        <v>2511880000</v>
      </c>
      <c r="G5195" s="2">
        <v>2600390000</v>
      </c>
      <c r="H5195" s="2">
        <v>2710200000</v>
      </c>
      <c r="I5195" s="2">
        <v>2792100000</v>
      </c>
      <c r="J5195" s="2">
        <v>2838290000</v>
      </c>
      <c r="K5195" s="2">
        <v>2855810000</v>
      </c>
      <c r="L5195" s="2">
        <v>2871580000</v>
      </c>
      <c r="M5195" s="2">
        <v>2894730000</v>
      </c>
      <c r="N5195" s="2">
        <v>2923340000</v>
      </c>
      <c r="O5195" s="2">
        <v>2953170000</v>
      </c>
      <c r="P5195" s="2">
        <v>2993190000</v>
      </c>
      <c r="Q5195" s="2">
        <v>3035130000</v>
      </c>
      <c r="R5195" s="2">
        <v>3073750000</v>
      </c>
      <c r="S5195" s="2">
        <v>3111060000</v>
      </c>
      <c r="T5195" s="2">
        <v>3140640000</v>
      </c>
      <c r="U5195" s="2">
        <v>3179100000</v>
      </c>
      <c r="V5195" s="2">
        <v>3221630000</v>
      </c>
      <c r="W5195" s="2">
        <v>3261640000</v>
      </c>
      <c r="X5195" s="2">
        <v>3299380000</v>
      </c>
      <c r="Y5195" s="2">
        <v>3342870000</v>
      </c>
      <c r="Z5195" s="2">
        <v>3377690000</v>
      </c>
      <c r="AA5195" s="2">
        <v>3410090000</v>
      </c>
      <c r="AB5195" s="2">
        <v>3450190000</v>
      </c>
      <c r="AC5195" s="2">
        <v>3496550000</v>
      </c>
      <c r="AD5195" s="2">
        <v>3529840000</v>
      </c>
      <c r="AE5195" s="2">
        <v>3574220000</v>
      </c>
      <c r="AF5195" s="2">
        <v>3632740000</v>
      </c>
    </row>
    <row r="5196" spans="1:32">
      <c r="A5196" t="s">
        <v>6692</v>
      </c>
      <c r="B5196" t="s">
        <v>19</v>
      </c>
      <c r="C5196" s="2">
        <v>73822400000</v>
      </c>
      <c r="D5196" s="2">
        <v>73834500000</v>
      </c>
      <c r="E5196" s="2">
        <v>59859400000</v>
      </c>
      <c r="F5196" s="2">
        <v>72413300000</v>
      </c>
      <c r="G5196" s="2">
        <v>69070100000</v>
      </c>
      <c r="H5196" s="2">
        <v>71768200000</v>
      </c>
      <c r="I5196" s="2">
        <v>74504500000</v>
      </c>
      <c r="J5196" s="2">
        <v>76348200000</v>
      </c>
      <c r="K5196" s="2">
        <v>78009800000</v>
      </c>
      <c r="L5196" s="2">
        <v>79081300000</v>
      </c>
      <c r="M5196" s="2">
        <v>80123300000</v>
      </c>
      <c r="N5196" s="2">
        <v>81765500000</v>
      </c>
      <c r="O5196" s="2">
        <v>83347900000</v>
      </c>
      <c r="P5196" s="2">
        <v>84780900000</v>
      </c>
      <c r="Q5196" s="2">
        <v>86633900000</v>
      </c>
      <c r="R5196" s="2">
        <v>88246600000</v>
      </c>
      <c r="S5196" s="2">
        <v>89259200000</v>
      </c>
      <c r="T5196" s="2">
        <v>90491300000</v>
      </c>
      <c r="U5196" s="2">
        <v>91663900000</v>
      </c>
      <c r="V5196" s="2">
        <v>92746900000</v>
      </c>
      <c r="W5196" s="2">
        <v>94999800000</v>
      </c>
      <c r="X5196" s="2">
        <v>97052400000</v>
      </c>
      <c r="Y5196" s="2">
        <v>98545400000</v>
      </c>
      <c r="Z5196" s="2">
        <v>100148000000</v>
      </c>
      <c r="AA5196" s="2">
        <v>100910000000</v>
      </c>
      <c r="AB5196" s="2">
        <v>101713000000</v>
      </c>
      <c r="AC5196" s="2">
        <v>102616000000</v>
      </c>
      <c r="AD5196" s="2">
        <v>103918000000</v>
      </c>
      <c r="AE5196" s="2">
        <v>105521000000</v>
      </c>
      <c r="AF5196" s="2">
        <v>106926000000</v>
      </c>
    </row>
    <row r="5197" spans="1:32">
      <c r="A5197" t="s">
        <v>6693</v>
      </c>
      <c r="B5197" t="s">
        <v>19</v>
      </c>
      <c r="C5197" s="2">
        <v>190700000000000</v>
      </c>
      <c r="D5197" s="2">
        <v>190700000000000</v>
      </c>
      <c r="E5197" s="2">
        <v>196200000000000</v>
      </c>
      <c r="F5197" s="2">
        <v>209000000000000</v>
      </c>
      <c r="G5197" s="2">
        <v>184600000000000</v>
      </c>
      <c r="H5197" s="2">
        <v>183900000000000</v>
      </c>
      <c r="I5197" s="2">
        <v>183400000000000</v>
      </c>
      <c r="J5197" s="2">
        <v>182600000000000</v>
      </c>
      <c r="K5197" s="2">
        <v>181000000000000</v>
      </c>
      <c r="L5197" s="2">
        <v>150200000000000</v>
      </c>
      <c r="M5197" s="2">
        <v>147100000000000</v>
      </c>
      <c r="N5197" s="2">
        <v>142800000000000</v>
      </c>
      <c r="O5197" s="2">
        <v>140400000000000</v>
      </c>
      <c r="P5197" s="2">
        <v>136600000000000</v>
      </c>
      <c r="Q5197" s="2">
        <v>114600000000000</v>
      </c>
      <c r="R5197" s="2">
        <v>112400000000000</v>
      </c>
      <c r="S5197" s="2">
        <v>104200000000000</v>
      </c>
      <c r="T5197" s="2">
        <v>104600000000000</v>
      </c>
      <c r="U5197" s="2">
        <v>105000000000000</v>
      </c>
      <c r="V5197" s="2">
        <v>105400000000000</v>
      </c>
      <c r="W5197" s="2">
        <v>105700000000000</v>
      </c>
      <c r="X5197" s="2">
        <v>106100000000000</v>
      </c>
      <c r="Y5197" s="2">
        <v>106500000000000</v>
      </c>
      <c r="Z5197" s="2">
        <v>107000000000000</v>
      </c>
      <c r="AA5197" s="2">
        <v>107400000000000</v>
      </c>
      <c r="AB5197" s="2">
        <v>107800000000000</v>
      </c>
      <c r="AC5197" s="2">
        <v>110100000000000</v>
      </c>
      <c r="AD5197" s="2">
        <v>112300000000000</v>
      </c>
      <c r="AE5197" s="2">
        <v>114600000000000</v>
      </c>
      <c r="AF5197" s="2">
        <v>116900000000000</v>
      </c>
    </row>
    <row r="5198" spans="1:32">
      <c r="A5198" t="s">
        <v>6694</v>
      </c>
      <c r="B5198" t="s">
        <v>19</v>
      </c>
      <c r="C5198" s="2">
        <v>4226450000000</v>
      </c>
      <c r="D5198" s="2">
        <v>4316830000000</v>
      </c>
      <c r="E5198" s="2">
        <v>4187630000000</v>
      </c>
      <c r="F5198" s="2">
        <v>4300230000000</v>
      </c>
      <c r="G5198" s="2">
        <v>4373670000000</v>
      </c>
      <c r="H5198" s="2">
        <v>4485530000000</v>
      </c>
      <c r="I5198" s="2">
        <v>4564420000000</v>
      </c>
      <c r="J5198" s="2">
        <v>4609450000000</v>
      </c>
      <c r="K5198" s="2">
        <v>4635520000000</v>
      </c>
      <c r="L5198" s="2">
        <v>4645690000000</v>
      </c>
      <c r="M5198" s="2">
        <v>4661520000000</v>
      </c>
      <c r="N5198" s="2">
        <v>4695320000000</v>
      </c>
      <c r="O5198" s="2">
        <v>4734800000000</v>
      </c>
      <c r="P5198" s="2">
        <v>4780790000000</v>
      </c>
      <c r="Q5198" s="2">
        <v>4843380000000</v>
      </c>
      <c r="R5198" s="2">
        <v>4901950000000</v>
      </c>
      <c r="S5198" s="2">
        <v>4953710000000</v>
      </c>
      <c r="T5198" s="2">
        <v>5000810000000</v>
      </c>
      <c r="U5198" s="2">
        <v>5060150000000</v>
      </c>
      <c r="V5198" s="2">
        <v>5106370000000</v>
      </c>
      <c r="W5198" s="2">
        <v>5167630000000</v>
      </c>
      <c r="X5198" s="2">
        <v>5234220000000</v>
      </c>
      <c r="Y5198" s="2">
        <v>5312250000000</v>
      </c>
      <c r="Z5198" s="2">
        <v>5379620000000</v>
      </c>
      <c r="AA5198" s="2">
        <v>5434410000000</v>
      </c>
      <c r="AB5198" s="2">
        <v>5481550000000</v>
      </c>
      <c r="AC5198" s="2">
        <v>5555030000000</v>
      </c>
      <c r="AD5198" s="2">
        <v>5617720000000</v>
      </c>
      <c r="AE5198" s="2">
        <v>5685960000000</v>
      </c>
      <c r="AF5198" s="2">
        <v>5781220000000</v>
      </c>
    </row>
    <row r="5199" spans="1:32">
      <c r="A5199" t="s">
        <v>6695</v>
      </c>
      <c r="B5199" t="s">
        <v>19</v>
      </c>
      <c r="C5199" s="2">
        <v>473978000</v>
      </c>
      <c r="D5199" s="2">
        <v>484476000</v>
      </c>
      <c r="E5199" s="2">
        <v>471755000</v>
      </c>
      <c r="F5199" s="2">
        <v>536355000</v>
      </c>
      <c r="G5199" s="2">
        <v>547850000</v>
      </c>
      <c r="H5199" s="2">
        <v>562263000</v>
      </c>
      <c r="I5199" s="2">
        <v>572048000</v>
      </c>
      <c r="J5199" s="2">
        <v>576870000</v>
      </c>
      <c r="K5199" s="2">
        <v>579050000</v>
      </c>
      <c r="L5199" s="2">
        <v>578840000</v>
      </c>
      <c r="M5199" s="2">
        <v>579121000</v>
      </c>
      <c r="N5199" s="2">
        <v>581303000</v>
      </c>
      <c r="O5199" s="2">
        <v>584335000</v>
      </c>
      <c r="P5199" s="2">
        <v>588507000</v>
      </c>
      <c r="Q5199" s="2">
        <v>594906000</v>
      </c>
      <c r="R5199" s="2">
        <v>600672000</v>
      </c>
      <c r="S5199" s="2">
        <v>605427000</v>
      </c>
      <c r="T5199" s="2">
        <v>609400000</v>
      </c>
      <c r="U5199" s="2">
        <v>615409000</v>
      </c>
      <c r="V5199" s="2">
        <v>619406000</v>
      </c>
      <c r="W5199" s="2">
        <v>625146000</v>
      </c>
      <c r="X5199" s="2">
        <v>631818000</v>
      </c>
      <c r="Y5199" s="2">
        <v>639923000</v>
      </c>
      <c r="Z5199" s="2">
        <v>646837000</v>
      </c>
      <c r="AA5199" s="2">
        <v>652157000</v>
      </c>
      <c r="AB5199" s="2">
        <v>656848000</v>
      </c>
      <c r="AC5199" s="2">
        <v>664264000</v>
      </c>
      <c r="AD5199" s="2">
        <v>670396000</v>
      </c>
      <c r="AE5199" s="2">
        <v>677286000</v>
      </c>
      <c r="AF5199" s="2">
        <v>687409000</v>
      </c>
    </row>
    <row r="5200" spans="1:32">
      <c r="A5200" t="s">
        <v>6696</v>
      </c>
      <c r="B5200" t="s">
        <v>19</v>
      </c>
      <c r="C5200" s="2">
        <v>2877030000</v>
      </c>
      <c r="D5200" s="2">
        <v>2945430000</v>
      </c>
      <c r="E5200" s="2">
        <v>2890610000</v>
      </c>
      <c r="F5200" s="2">
        <v>3942060000</v>
      </c>
      <c r="G5200" s="2">
        <v>4053180000</v>
      </c>
      <c r="H5200" s="2">
        <v>4164360000</v>
      </c>
      <c r="I5200" s="2">
        <v>4235630000</v>
      </c>
      <c r="J5200" s="2">
        <v>4261980000</v>
      </c>
      <c r="K5200" s="2">
        <v>4265770000</v>
      </c>
      <c r="L5200" s="2">
        <v>4247360000</v>
      </c>
      <c r="M5200" s="2">
        <v>4230110000</v>
      </c>
      <c r="N5200" s="2">
        <v>4222940000</v>
      </c>
      <c r="O5200" s="2">
        <v>4223640000</v>
      </c>
      <c r="P5200" s="2">
        <v>4236440000</v>
      </c>
      <c r="Q5200" s="2">
        <v>4267410000</v>
      </c>
      <c r="R5200" s="2">
        <v>4292240000</v>
      </c>
      <c r="S5200" s="2">
        <v>4307770000</v>
      </c>
      <c r="T5200" s="2">
        <v>4315280000</v>
      </c>
      <c r="U5200" s="2">
        <v>4343550000</v>
      </c>
      <c r="V5200" s="2">
        <v>4352770000</v>
      </c>
      <c r="W5200" s="2">
        <v>4373270000</v>
      </c>
      <c r="X5200" s="2">
        <v>4403670000</v>
      </c>
      <c r="Y5200" s="2">
        <v>4444670000</v>
      </c>
      <c r="Z5200" s="2">
        <v>4478510000</v>
      </c>
      <c r="AA5200" s="2">
        <v>4500320000</v>
      </c>
      <c r="AB5200" s="2">
        <v>4521250000</v>
      </c>
      <c r="AC5200" s="2">
        <v>4555800000</v>
      </c>
      <c r="AD5200" s="2">
        <v>4581620000</v>
      </c>
      <c r="AE5200" s="2">
        <v>4613750000</v>
      </c>
      <c r="AF5200" s="2">
        <v>4668100000</v>
      </c>
    </row>
    <row r="5201" spans="1:32">
      <c r="A5201" t="s">
        <v>6697</v>
      </c>
      <c r="B5201" t="s">
        <v>19</v>
      </c>
      <c r="C5201" s="2">
        <v>4454150000</v>
      </c>
      <c r="D5201" s="2">
        <v>4553470000</v>
      </c>
      <c r="E5201" s="2">
        <v>4437160000</v>
      </c>
      <c r="F5201" s="2">
        <v>5139360000</v>
      </c>
      <c r="G5201" s="2">
        <v>5253350000</v>
      </c>
      <c r="H5201" s="2">
        <v>5392210000</v>
      </c>
      <c r="I5201" s="2">
        <v>5485870000</v>
      </c>
      <c r="J5201" s="2">
        <v>5530760000</v>
      </c>
      <c r="K5201" s="2">
        <v>5549890000</v>
      </c>
      <c r="L5201" s="2">
        <v>5545440000</v>
      </c>
      <c r="M5201" s="2">
        <v>5545350000</v>
      </c>
      <c r="N5201" s="2">
        <v>5562900000</v>
      </c>
      <c r="O5201" s="2">
        <v>5588850000</v>
      </c>
      <c r="P5201" s="2">
        <v>5626240000</v>
      </c>
      <c r="Q5201" s="2">
        <v>5685230000</v>
      </c>
      <c r="R5201" s="2">
        <v>5737950000</v>
      </c>
      <c r="S5201" s="2">
        <v>5780720000</v>
      </c>
      <c r="T5201" s="2">
        <v>5815660000</v>
      </c>
      <c r="U5201" s="2">
        <v>5870940000</v>
      </c>
      <c r="V5201" s="2">
        <v>5906330000</v>
      </c>
      <c r="W5201" s="2">
        <v>5958200000</v>
      </c>
      <c r="X5201" s="2">
        <v>6019440000</v>
      </c>
      <c r="Y5201" s="2">
        <v>6094430000</v>
      </c>
      <c r="Z5201" s="2">
        <v>6158230000</v>
      </c>
      <c r="AA5201" s="2">
        <v>6206710000</v>
      </c>
      <c r="AB5201" s="2">
        <v>6249700000</v>
      </c>
      <c r="AC5201" s="2">
        <v>6317890000</v>
      </c>
      <c r="AD5201" s="2">
        <v>6373860000</v>
      </c>
      <c r="AE5201" s="2">
        <v>6437210000</v>
      </c>
      <c r="AF5201" s="2">
        <v>6531320000</v>
      </c>
    </row>
    <row r="5202" spans="1:32">
      <c r="A5202" t="s">
        <v>6698</v>
      </c>
      <c r="B5202" t="s">
        <v>19</v>
      </c>
      <c r="C5202" s="2">
        <v>211622000</v>
      </c>
      <c r="D5202" s="2">
        <v>216993000</v>
      </c>
      <c r="E5202" s="2">
        <v>214588000</v>
      </c>
      <c r="F5202" s="2">
        <v>339845000</v>
      </c>
      <c r="G5202" s="2">
        <v>351022000</v>
      </c>
      <c r="H5202" s="2">
        <v>360921000</v>
      </c>
      <c r="I5202" s="2">
        <v>367026000</v>
      </c>
      <c r="J5202" s="2">
        <v>368753000</v>
      </c>
      <c r="K5202" s="2">
        <v>368346000</v>
      </c>
      <c r="L5202" s="2">
        <v>365745000</v>
      </c>
      <c r="M5202" s="2">
        <v>363099000</v>
      </c>
      <c r="N5202" s="2">
        <v>361088000</v>
      </c>
      <c r="O5202" s="2">
        <v>359853000</v>
      </c>
      <c r="P5202" s="2">
        <v>359885000</v>
      </c>
      <c r="Q5202" s="2">
        <v>361590000</v>
      </c>
      <c r="R5202" s="2">
        <v>362677000</v>
      </c>
      <c r="S5202" s="2">
        <v>362851000</v>
      </c>
      <c r="T5202" s="2">
        <v>362197000</v>
      </c>
      <c r="U5202" s="2">
        <v>363680000</v>
      </c>
      <c r="V5202" s="2">
        <v>363265000</v>
      </c>
      <c r="W5202" s="2">
        <v>363730000</v>
      </c>
      <c r="X5202" s="2">
        <v>365232000</v>
      </c>
      <c r="Y5202" s="2">
        <v>367653000</v>
      </c>
      <c r="Z5202" s="2">
        <v>369551000</v>
      </c>
      <c r="AA5202" s="2">
        <v>370394000</v>
      </c>
      <c r="AB5202" s="2">
        <v>371384000</v>
      </c>
      <c r="AC5202" s="2">
        <v>373165000</v>
      </c>
      <c r="AD5202" s="2">
        <v>374236000</v>
      </c>
      <c r="AE5202" s="2">
        <v>375895000</v>
      </c>
      <c r="AF5202" s="2">
        <v>379376000</v>
      </c>
    </row>
    <row r="5203" spans="1:32">
      <c r="A5203" t="s">
        <v>6699</v>
      </c>
      <c r="B5203" t="s">
        <v>19</v>
      </c>
      <c r="C5203" s="2">
        <v>196201000</v>
      </c>
      <c r="D5203" s="2">
        <v>201136000</v>
      </c>
      <c r="E5203" s="2">
        <v>198693000</v>
      </c>
      <c r="F5203" s="2">
        <v>308529000</v>
      </c>
      <c r="G5203" s="2">
        <v>318497000</v>
      </c>
      <c r="H5203" s="2">
        <v>327449000</v>
      </c>
      <c r="I5203" s="2">
        <v>332996000</v>
      </c>
      <c r="J5203" s="2">
        <v>334625000</v>
      </c>
      <c r="K5203" s="2">
        <v>334337000</v>
      </c>
      <c r="L5203" s="2">
        <v>332090000</v>
      </c>
      <c r="M5203" s="2">
        <v>329817000</v>
      </c>
      <c r="N5203" s="2">
        <v>328147000</v>
      </c>
      <c r="O5203" s="2">
        <v>327172000</v>
      </c>
      <c r="P5203" s="2">
        <v>327320000</v>
      </c>
      <c r="Q5203" s="2">
        <v>328977000</v>
      </c>
      <c r="R5203" s="2">
        <v>330082000</v>
      </c>
      <c r="S5203" s="2">
        <v>330370000</v>
      </c>
      <c r="T5203" s="2">
        <v>329922000</v>
      </c>
      <c r="U5203" s="2">
        <v>331376000</v>
      </c>
      <c r="V5203" s="2">
        <v>331134000</v>
      </c>
      <c r="W5203" s="2">
        <v>331703000</v>
      </c>
      <c r="X5203" s="2">
        <v>333191000</v>
      </c>
      <c r="Y5203" s="2">
        <v>335514000</v>
      </c>
      <c r="Z5203" s="2">
        <v>337351000</v>
      </c>
      <c r="AA5203" s="2">
        <v>338233000</v>
      </c>
      <c r="AB5203" s="2">
        <v>339223000</v>
      </c>
      <c r="AC5203" s="2">
        <v>340974000</v>
      </c>
      <c r="AD5203" s="2">
        <v>342075000</v>
      </c>
      <c r="AE5203" s="2">
        <v>343707000</v>
      </c>
      <c r="AF5203" s="2">
        <v>347001000</v>
      </c>
    </row>
    <row r="5204" spans="1:32">
      <c r="A5204" t="s">
        <v>6700</v>
      </c>
      <c r="B5204" t="s">
        <v>19</v>
      </c>
      <c r="C5204" s="2">
        <v>254642000</v>
      </c>
      <c r="D5204" s="2">
        <v>263306000</v>
      </c>
      <c r="E5204" s="2">
        <v>270945000</v>
      </c>
      <c r="F5204" s="2">
        <v>731704000</v>
      </c>
      <c r="G5204" s="2">
        <v>764591000</v>
      </c>
      <c r="H5204" s="2">
        <v>787643000</v>
      </c>
      <c r="I5204" s="2">
        <v>800573000</v>
      </c>
      <c r="J5204" s="2">
        <v>801282000</v>
      </c>
      <c r="K5204" s="2">
        <v>796351000</v>
      </c>
      <c r="L5204" s="2">
        <v>785161000</v>
      </c>
      <c r="M5204" s="2">
        <v>773065000</v>
      </c>
      <c r="N5204" s="2">
        <v>761044000</v>
      </c>
      <c r="O5204" s="2">
        <v>751233000</v>
      </c>
      <c r="P5204" s="2">
        <v>745385000</v>
      </c>
      <c r="Q5204" s="2">
        <v>743734000</v>
      </c>
      <c r="R5204" s="2">
        <v>740258000</v>
      </c>
      <c r="S5204" s="2">
        <v>734198000</v>
      </c>
      <c r="T5204" s="2">
        <v>725605000</v>
      </c>
      <c r="U5204" s="2">
        <v>723532000</v>
      </c>
      <c r="V5204" s="2">
        <v>715958000</v>
      </c>
      <c r="W5204" s="2">
        <v>709774000</v>
      </c>
      <c r="X5204" s="2">
        <v>706832000</v>
      </c>
      <c r="Y5204" s="2">
        <v>705890000</v>
      </c>
      <c r="Z5204" s="2">
        <v>704351000</v>
      </c>
      <c r="AA5204" s="2">
        <v>700440000</v>
      </c>
      <c r="AB5204" s="2">
        <v>698081000</v>
      </c>
      <c r="AC5204" s="2">
        <v>695301000</v>
      </c>
      <c r="AD5204" s="2">
        <v>691229000</v>
      </c>
      <c r="AE5204" s="2">
        <v>688672000</v>
      </c>
      <c r="AF5204" s="2">
        <v>689518000</v>
      </c>
    </row>
    <row r="5205" spans="1:32">
      <c r="A5205" t="s">
        <v>6701</v>
      </c>
      <c r="B5205" t="s">
        <v>19</v>
      </c>
      <c r="C5205" s="2">
        <v>12829000</v>
      </c>
      <c r="D5205" s="2">
        <v>13161200</v>
      </c>
      <c r="E5205" s="2">
        <v>13045700</v>
      </c>
      <c r="F5205" s="2">
        <v>21532300</v>
      </c>
      <c r="G5205" s="2">
        <v>22265800</v>
      </c>
      <c r="H5205" s="2">
        <v>22898000</v>
      </c>
      <c r="I5205" s="2">
        <v>23284200</v>
      </c>
      <c r="J5205" s="2">
        <v>23384900</v>
      </c>
      <c r="K5205" s="2">
        <v>23347400</v>
      </c>
      <c r="L5205" s="2">
        <v>23166500</v>
      </c>
      <c r="M5205" s="2">
        <v>22980400</v>
      </c>
      <c r="N5205" s="2">
        <v>22830700</v>
      </c>
      <c r="O5205" s="2">
        <v>22731900</v>
      </c>
      <c r="P5205" s="2">
        <v>22716800</v>
      </c>
      <c r="Q5205" s="2">
        <v>22809500</v>
      </c>
      <c r="R5205" s="2">
        <v>22861600</v>
      </c>
      <c r="S5205" s="2">
        <v>22854100</v>
      </c>
      <c r="T5205" s="2">
        <v>22792000</v>
      </c>
      <c r="U5205" s="2">
        <v>22870700</v>
      </c>
      <c r="V5205" s="2">
        <v>22825200</v>
      </c>
      <c r="W5205" s="2">
        <v>22833900</v>
      </c>
      <c r="X5205" s="2">
        <v>22911300</v>
      </c>
      <c r="Y5205" s="2">
        <v>23046900</v>
      </c>
      <c r="Z5205" s="2">
        <v>23151000</v>
      </c>
      <c r="AA5205" s="2">
        <v>23187900</v>
      </c>
      <c r="AB5205" s="2">
        <v>23237700</v>
      </c>
      <c r="AC5205" s="2">
        <v>23331400</v>
      </c>
      <c r="AD5205" s="2">
        <v>23380900</v>
      </c>
      <c r="AE5205" s="2">
        <v>23468400</v>
      </c>
      <c r="AF5205" s="2">
        <v>23669700</v>
      </c>
    </row>
    <row r="5206" spans="1:32">
      <c r="A5206" t="s">
        <v>6702</v>
      </c>
      <c r="B5206" t="s">
        <v>19</v>
      </c>
      <c r="C5206" s="2">
        <v>86815200</v>
      </c>
      <c r="D5206" s="2">
        <v>88950400</v>
      </c>
      <c r="E5206" s="2">
        <v>87638400</v>
      </c>
      <c r="F5206" s="2">
        <v>129437000</v>
      </c>
      <c r="G5206" s="2">
        <v>133421000</v>
      </c>
      <c r="H5206" s="2">
        <v>137138000</v>
      </c>
      <c r="I5206" s="2">
        <v>139470000</v>
      </c>
      <c r="J5206" s="2">
        <v>140221000</v>
      </c>
      <c r="K5206" s="2">
        <v>140191000</v>
      </c>
      <c r="L5206" s="2">
        <v>139374000</v>
      </c>
      <c r="M5206" s="2">
        <v>138564000</v>
      </c>
      <c r="N5206" s="2">
        <v>138035000</v>
      </c>
      <c r="O5206" s="2">
        <v>137786000</v>
      </c>
      <c r="P5206" s="2">
        <v>137981000</v>
      </c>
      <c r="Q5206" s="2">
        <v>138795000</v>
      </c>
      <c r="R5206" s="2">
        <v>139389000</v>
      </c>
      <c r="S5206" s="2">
        <v>139654000</v>
      </c>
      <c r="T5206" s="2">
        <v>139627000</v>
      </c>
      <c r="U5206" s="2">
        <v>140355000</v>
      </c>
      <c r="V5206" s="2">
        <v>140404000</v>
      </c>
      <c r="W5206" s="2">
        <v>140803000</v>
      </c>
      <c r="X5206" s="2">
        <v>141566000</v>
      </c>
      <c r="Y5206" s="2">
        <v>142678000</v>
      </c>
      <c r="Z5206" s="2">
        <v>143575000</v>
      </c>
      <c r="AA5206" s="2">
        <v>144073000</v>
      </c>
      <c r="AB5206" s="2">
        <v>144589000</v>
      </c>
      <c r="AC5206" s="2">
        <v>145472000</v>
      </c>
      <c r="AD5206" s="2">
        <v>146077000</v>
      </c>
      <c r="AE5206" s="2">
        <v>146899000</v>
      </c>
      <c r="AF5206" s="2">
        <v>148430000</v>
      </c>
    </row>
    <row r="5207" spans="1:32">
      <c r="A5207" t="s">
        <v>6703</v>
      </c>
      <c r="B5207" t="s">
        <v>19</v>
      </c>
      <c r="C5207" s="2">
        <v>91168600</v>
      </c>
      <c r="D5207" s="2">
        <v>93134900</v>
      </c>
      <c r="E5207" s="2">
        <v>90422400</v>
      </c>
      <c r="F5207" s="2">
        <v>95060400</v>
      </c>
      <c r="G5207" s="2">
        <v>96782900</v>
      </c>
      <c r="H5207" s="2">
        <v>99274900</v>
      </c>
      <c r="I5207" s="2">
        <v>101016000</v>
      </c>
      <c r="J5207" s="2">
        <v>101978000</v>
      </c>
      <c r="K5207" s="2">
        <v>102508000</v>
      </c>
      <c r="L5207" s="2">
        <v>102670000</v>
      </c>
      <c r="M5207" s="2">
        <v>102948000</v>
      </c>
      <c r="N5207" s="2">
        <v>103608000</v>
      </c>
      <c r="O5207" s="2">
        <v>104401000</v>
      </c>
      <c r="P5207" s="2">
        <v>105351000</v>
      </c>
      <c r="Q5207" s="2">
        <v>106674000</v>
      </c>
      <c r="R5207" s="2">
        <v>107904000</v>
      </c>
      <c r="S5207" s="2">
        <v>108976000</v>
      </c>
      <c r="T5207" s="2">
        <v>109936000</v>
      </c>
      <c r="U5207" s="2">
        <v>111188000</v>
      </c>
      <c r="V5207" s="2">
        <v>112135000</v>
      </c>
      <c r="W5207" s="2">
        <v>113408000</v>
      </c>
      <c r="X5207" s="2">
        <v>114811000</v>
      </c>
      <c r="Y5207" s="2">
        <v>116466000</v>
      </c>
      <c r="Z5207" s="2">
        <v>117892000</v>
      </c>
      <c r="AA5207" s="2">
        <v>119039000</v>
      </c>
      <c r="AB5207" s="2">
        <v>120030000</v>
      </c>
      <c r="AC5207" s="2">
        <v>121580000</v>
      </c>
      <c r="AD5207" s="2">
        <v>122894000</v>
      </c>
      <c r="AE5207" s="2">
        <v>124334000</v>
      </c>
      <c r="AF5207" s="2">
        <v>126365000</v>
      </c>
    </row>
    <row r="5208" spans="1:32">
      <c r="A5208" t="s">
        <v>6704</v>
      </c>
      <c r="B5208" t="s">
        <v>19</v>
      </c>
      <c r="C5208" s="2">
        <v>6601610</v>
      </c>
      <c r="D5208" s="2">
        <v>6747900</v>
      </c>
      <c r="E5208" s="2">
        <v>6568510</v>
      </c>
      <c r="F5208" s="2">
        <v>7409370</v>
      </c>
      <c r="G5208" s="2">
        <v>7565700</v>
      </c>
      <c r="H5208" s="2">
        <v>7764230</v>
      </c>
      <c r="I5208" s="2">
        <v>7899370</v>
      </c>
      <c r="J5208" s="2">
        <v>7966700</v>
      </c>
      <c r="K5208" s="2">
        <v>7997850</v>
      </c>
      <c r="L5208" s="2">
        <v>7996400</v>
      </c>
      <c r="M5208" s="2">
        <v>8001960</v>
      </c>
      <c r="N5208" s="2">
        <v>8034130</v>
      </c>
      <c r="O5208" s="2">
        <v>8077900</v>
      </c>
      <c r="P5208" s="2">
        <v>8137090</v>
      </c>
      <c r="Q5208" s="2">
        <v>8226890</v>
      </c>
      <c r="R5208" s="2">
        <v>8308090</v>
      </c>
      <c r="S5208" s="2">
        <v>8375490</v>
      </c>
      <c r="T5208" s="2">
        <v>8432290</v>
      </c>
      <c r="U5208" s="2">
        <v>8516690</v>
      </c>
      <c r="V5208" s="2">
        <v>8573690</v>
      </c>
      <c r="W5208" s="2">
        <v>8654890</v>
      </c>
      <c r="X5208" s="2">
        <v>8748690</v>
      </c>
      <c r="Y5208" s="2">
        <v>8862290</v>
      </c>
      <c r="Z5208" s="2">
        <v>8959290</v>
      </c>
      <c r="AA5208" s="2">
        <v>9034290</v>
      </c>
      <c r="AB5208" s="2">
        <v>9100290</v>
      </c>
      <c r="AC5208" s="2">
        <v>9204490</v>
      </c>
      <c r="AD5208" s="2">
        <v>9290890</v>
      </c>
      <c r="AE5208" s="2">
        <v>9387690</v>
      </c>
      <c r="AF5208" s="2">
        <v>9529290</v>
      </c>
    </row>
    <row r="5209" spans="1:32">
      <c r="A5209" t="s">
        <v>6705</v>
      </c>
      <c r="B5209" t="s">
        <v>19</v>
      </c>
      <c r="C5209">
        <v>0</v>
      </c>
      <c r="D5209">
        <v>0</v>
      </c>
      <c r="E5209">
        <v>0</v>
      </c>
      <c r="F5209">
        <v>0</v>
      </c>
      <c r="G5209">
        <v>0</v>
      </c>
      <c r="H5209">
        <v>0</v>
      </c>
      <c r="I5209">
        <v>0</v>
      </c>
      <c r="J5209">
        <v>0</v>
      </c>
      <c r="K5209">
        <v>0</v>
      </c>
      <c r="L5209">
        <v>0</v>
      </c>
      <c r="M5209">
        <v>0</v>
      </c>
      <c r="N5209">
        <v>0</v>
      </c>
      <c r="O5209">
        <v>0</v>
      </c>
      <c r="P5209">
        <v>0</v>
      </c>
      <c r="Q5209">
        <v>0</v>
      </c>
      <c r="R5209">
        <v>0</v>
      </c>
      <c r="S5209">
        <v>0</v>
      </c>
      <c r="T5209">
        <v>0</v>
      </c>
      <c r="U5209">
        <v>0</v>
      </c>
      <c r="V5209">
        <v>0</v>
      </c>
      <c r="W5209">
        <v>0</v>
      </c>
      <c r="X5209">
        <v>0</v>
      </c>
      <c r="Y5209">
        <v>0</v>
      </c>
      <c r="Z5209">
        <v>0</v>
      </c>
      <c r="AA5209">
        <v>0</v>
      </c>
      <c r="AB5209">
        <v>0</v>
      </c>
      <c r="AC5209">
        <v>0</v>
      </c>
      <c r="AD5209">
        <v>0</v>
      </c>
      <c r="AE5209">
        <v>0</v>
      </c>
      <c r="AF5209">
        <v>0</v>
      </c>
    </row>
    <row r="5210" spans="1:32">
      <c r="A5210" t="s">
        <v>6706</v>
      </c>
      <c r="B5210" t="s">
        <v>19</v>
      </c>
      <c r="C5210" s="2">
        <v>6001090000000</v>
      </c>
      <c r="D5210" s="2">
        <v>5523550000000</v>
      </c>
      <c r="E5210" s="2">
        <v>4990820000000</v>
      </c>
      <c r="F5210" s="2">
        <v>4990820000000</v>
      </c>
      <c r="G5210" s="2">
        <v>4899560000000</v>
      </c>
      <c r="H5210" s="2">
        <v>4895320000000</v>
      </c>
      <c r="I5210" s="2">
        <v>4822090000000</v>
      </c>
      <c r="J5210" s="2">
        <v>4726580000000</v>
      </c>
      <c r="K5210" s="2">
        <v>4621000000000</v>
      </c>
      <c r="L5210" s="2">
        <v>4499490000000</v>
      </c>
      <c r="M5210" s="2">
        <v>4375330000000</v>
      </c>
      <c r="N5210" s="2">
        <v>4258060000000</v>
      </c>
      <c r="O5210" s="2">
        <v>4180070000000</v>
      </c>
      <c r="P5210" s="2">
        <v>4116930000000</v>
      </c>
      <c r="Q5210" s="2">
        <v>4067580000000</v>
      </c>
      <c r="R5210" s="2">
        <v>4034680000000</v>
      </c>
      <c r="S5210" s="2">
        <v>4013460000000</v>
      </c>
      <c r="T5210" s="2">
        <v>3985870000000</v>
      </c>
      <c r="U5210" s="2">
        <v>4021420000000</v>
      </c>
      <c r="V5210" s="2">
        <v>4026720000000</v>
      </c>
      <c r="W5210" s="2">
        <v>4022480000000</v>
      </c>
      <c r="X5210" s="2">
        <v>4039460000000</v>
      </c>
      <c r="Y5210" s="2">
        <v>4023010000000</v>
      </c>
      <c r="Z5210" s="2">
        <v>4024600000000</v>
      </c>
      <c r="AA5210" s="2">
        <v>4032560000000</v>
      </c>
      <c r="AB5210" s="2">
        <v>4059620000000</v>
      </c>
      <c r="AC5210" s="2">
        <v>4067050000000</v>
      </c>
      <c r="AD5210" s="2">
        <v>4054310000000</v>
      </c>
      <c r="AE5210" s="2">
        <v>4056440000000</v>
      </c>
      <c r="AF5210" s="2">
        <v>4059090000000</v>
      </c>
    </row>
    <row r="5211" spans="1:32">
      <c r="A5211" t="s">
        <v>6707</v>
      </c>
      <c r="B5211" t="s">
        <v>19</v>
      </c>
      <c r="C5211" s="2">
        <v>647724000</v>
      </c>
      <c r="D5211" s="2">
        <v>596181000</v>
      </c>
      <c r="E5211" s="2">
        <v>538682000</v>
      </c>
      <c r="F5211" s="2">
        <v>538682000</v>
      </c>
      <c r="G5211" s="2">
        <v>528831000</v>
      </c>
      <c r="H5211" s="2">
        <v>528373000</v>
      </c>
      <c r="I5211" s="2">
        <v>520470000</v>
      </c>
      <c r="J5211" s="2">
        <v>510161000</v>
      </c>
      <c r="K5211" s="2">
        <v>498764000</v>
      </c>
      <c r="L5211" s="2">
        <v>485650000</v>
      </c>
      <c r="M5211" s="2">
        <v>472248000</v>
      </c>
      <c r="N5211" s="2">
        <v>459592000</v>
      </c>
      <c r="O5211" s="2">
        <v>451173000</v>
      </c>
      <c r="P5211" s="2">
        <v>444358000</v>
      </c>
      <c r="Q5211" s="2">
        <v>439032000</v>
      </c>
      <c r="R5211" s="2">
        <v>435481000</v>
      </c>
      <c r="S5211" s="2">
        <v>433190000</v>
      </c>
      <c r="T5211" s="2">
        <v>430212000</v>
      </c>
      <c r="U5211" s="2">
        <v>434049000</v>
      </c>
      <c r="V5211" s="2">
        <v>434622000</v>
      </c>
      <c r="W5211" s="2">
        <v>434164000</v>
      </c>
      <c r="X5211" s="2">
        <v>435997000</v>
      </c>
      <c r="Y5211" s="2">
        <v>434221000</v>
      </c>
      <c r="Z5211" s="2">
        <v>434393000</v>
      </c>
      <c r="AA5211" s="2">
        <v>435252000</v>
      </c>
      <c r="AB5211" s="2">
        <v>438173000</v>
      </c>
      <c r="AC5211" s="2">
        <v>438975000</v>
      </c>
      <c r="AD5211" s="2">
        <v>437600000</v>
      </c>
      <c r="AE5211" s="2">
        <v>437829000</v>
      </c>
      <c r="AF5211" s="2">
        <v>438116000</v>
      </c>
    </row>
    <row r="5212" spans="1:32">
      <c r="A5212" t="s">
        <v>6708</v>
      </c>
      <c r="B5212" t="s">
        <v>19</v>
      </c>
      <c r="C5212" s="2">
        <v>3610720000</v>
      </c>
      <c r="D5212" s="2">
        <v>3323390000</v>
      </c>
      <c r="E5212" s="2">
        <v>3002870000</v>
      </c>
      <c r="F5212" s="2">
        <v>3002870000</v>
      </c>
      <c r="G5212" s="2">
        <v>2947950000</v>
      </c>
      <c r="H5212" s="2">
        <v>2945400000</v>
      </c>
      <c r="I5212" s="2">
        <v>2901340000</v>
      </c>
      <c r="J5212" s="2">
        <v>2843880000</v>
      </c>
      <c r="K5212" s="2">
        <v>2780350000</v>
      </c>
      <c r="L5212" s="2">
        <v>2707240000</v>
      </c>
      <c r="M5212" s="2">
        <v>2632540000</v>
      </c>
      <c r="N5212" s="2">
        <v>2561980000</v>
      </c>
      <c r="O5212" s="2">
        <v>2515050000</v>
      </c>
      <c r="P5212" s="2">
        <v>2477060000</v>
      </c>
      <c r="Q5212" s="2">
        <v>2447370000</v>
      </c>
      <c r="R5212" s="2">
        <v>2427580000</v>
      </c>
      <c r="S5212" s="2">
        <v>2414810000</v>
      </c>
      <c r="T5212" s="2">
        <v>2398210000</v>
      </c>
      <c r="U5212" s="2">
        <v>2419600000</v>
      </c>
      <c r="V5212" s="2">
        <v>2422790000</v>
      </c>
      <c r="W5212" s="2">
        <v>2420230000</v>
      </c>
      <c r="X5212" s="2">
        <v>2430450000</v>
      </c>
      <c r="Y5212" s="2">
        <v>2420550000</v>
      </c>
      <c r="Z5212" s="2">
        <v>2421510000</v>
      </c>
      <c r="AA5212" s="2">
        <v>2426300000</v>
      </c>
      <c r="AB5212" s="2">
        <v>2442580000</v>
      </c>
      <c r="AC5212" s="2">
        <v>2447050000</v>
      </c>
      <c r="AD5212" s="2">
        <v>2439390000</v>
      </c>
      <c r="AE5212" s="2">
        <v>2440670000</v>
      </c>
      <c r="AF5212" s="2">
        <v>2442260000</v>
      </c>
    </row>
    <row r="5213" spans="1:32">
      <c r="A5213" t="s">
        <v>6709</v>
      </c>
      <c r="B5213" t="s">
        <v>19</v>
      </c>
      <c r="C5213" s="2">
        <v>6040560000</v>
      </c>
      <c r="D5213" s="2">
        <v>5559880000</v>
      </c>
      <c r="E5213" s="2">
        <v>5023650000</v>
      </c>
      <c r="F5213" s="2">
        <v>5023650000</v>
      </c>
      <c r="G5213" s="2">
        <v>4931790000</v>
      </c>
      <c r="H5213" s="2">
        <v>4927510000</v>
      </c>
      <c r="I5213" s="2">
        <v>4853810000</v>
      </c>
      <c r="J5213" s="2">
        <v>4757670000</v>
      </c>
      <c r="K5213" s="2">
        <v>4651390000</v>
      </c>
      <c r="L5213" s="2">
        <v>4529080000</v>
      </c>
      <c r="M5213" s="2">
        <v>4404110000</v>
      </c>
      <c r="N5213" s="2">
        <v>4286070000</v>
      </c>
      <c r="O5213" s="2">
        <v>4207560000</v>
      </c>
      <c r="P5213" s="2">
        <v>4144000000</v>
      </c>
      <c r="Q5213" s="2">
        <v>4094330000</v>
      </c>
      <c r="R5213" s="2">
        <v>4061220000</v>
      </c>
      <c r="S5213" s="2">
        <v>4039860000</v>
      </c>
      <c r="T5213" s="2">
        <v>4012080000</v>
      </c>
      <c r="U5213" s="2">
        <v>4047870000</v>
      </c>
      <c r="V5213" s="2">
        <v>4053210000</v>
      </c>
      <c r="W5213" s="2">
        <v>4048940000</v>
      </c>
      <c r="X5213" s="2">
        <v>4066030000</v>
      </c>
      <c r="Y5213" s="2">
        <v>4049470000</v>
      </c>
      <c r="Z5213" s="2">
        <v>4051070000</v>
      </c>
      <c r="AA5213" s="2">
        <v>4059080000</v>
      </c>
      <c r="AB5213" s="2">
        <v>4086320000</v>
      </c>
      <c r="AC5213" s="2">
        <v>4093800000</v>
      </c>
      <c r="AD5213" s="2">
        <v>4080980000</v>
      </c>
      <c r="AE5213" s="2">
        <v>4083120000</v>
      </c>
      <c r="AF5213" s="2">
        <v>4085790000</v>
      </c>
    </row>
    <row r="5214" spans="1:32">
      <c r="A5214" t="s">
        <v>6710</v>
      </c>
      <c r="B5214" t="s">
        <v>19</v>
      </c>
      <c r="C5214" s="2">
        <v>242260000</v>
      </c>
      <c r="D5214" s="2">
        <v>222982000</v>
      </c>
      <c r="E5214" s="2">
        <v>201477000</v>
      </c>
      <c r="F5214" s="2">
        <v>201477000</v>
      </c>
      <c r="G5214" s="2">
        <v>197792000</v>
      </c>
      <c r="H5214" s="2">
        <v>197621000</v>
      </c>
      <c r="I5214" s="2">
        <v>194665000</v>
      </c>
      <c r="J5214" s="2">
        <v>190809000</v>
      </c>
      <c r="K5214" s="2">
        <v>186547000</v>
      </c>
      <c r="L5214" s="2">
        <v>181642000</v>
      </c>
      <c r="M5214" s="2">
        <v>176629000</v>
      </c>
      <c r="N5214" s="2">
        <v>171896000</v>
      </c>
      <c r="O5214" s="2">
        <v>168747000</v>
      </c>
      <c r="P5214" s="2">
        <v>166198000</v>
      </c>
      <c r="Q5214" s="2">
        <v>164206000</v>
      </c>
      <c r="R5214" s="2">
        <v>162878000</v>
      </c>
      <c r="S5214" s="2">
        <v>162021000</v>
      </c>
      <c r="T5214" s="2">
        <v>160907000</v>
      </c>
      <c r="U5214" s="2">
        <v>162342000</v>
      </c>
      <c r="V5214" s="2">
        <v>162556000</v>
      </c>
      <c r="W5214" s="2">
        <v>162385000</v>
      </c>
      <c r="X5214" s="2">
        <v>163070000</v>
      </c>
      <c r="Y5214" s="2">
        <v>162406000</v>
      </c>
      <c r="Z5214" s="2">
        <v>162471000</v>
      </c>
      <c r="AA5214" s="2">
        <v>162792000</v>
      </c>
      <c r="AB5214" s="2">
        <v>163884000</v>
      </c>
      <c r="AC5214" s="2">
        <v>164184000</v>
      </c>
      <c r="AD5214" s="2">
        <v>163670000</v>
      </c>
      <c r="AE5214" s="2">
        <v>163756000</v>
      </c>
      <c r="AF5214" s="2">
        <v>163863000</v>
      </c>
    </row>
    <row r="5215" spans="1:32">
      <c r="A5215" t="s">
        <v>6711</v>
      </c>
      <c r="B5215" t="s">
        <v>19</v>
      </c>
      <c r="C5215" s="2">
        <v>227670000</v>
      </c>
      <c r="D5215" s="2">
        <v>209553000</v>
      </c>
      <c r="E5215" s="2">
        <v>189343000</v>
      </c>
      <c r="F5215" s="2">
        <v>189343000</v>
      </c>
      <c r="G5215" s="2">
        <v>185880000</v>
      </c>
      <c r="H5215" s="2">
        <v>185719000</v>
      </c>
      <c r="I5215" s="2">
        <v>182941000</v>
      </c>
      <c r="J5215" s="2">
        <v>179318000</v>
      </c>
      <c r="K5215" s="2">
        <v>175312000</v>
      </c>
      <c r="L5215" s="2">
        <v>170702000</v>
      </c>
      <c r="M5215" s="2">
        <v>165992000</v>
      </c>
      <c r="N5215" s="2">
        <v>161543000</v>
      </c>
      <c r="O5215" s="2">
        <v>158584000</v>
      </c>
      <c r="P5215" s="2">
        <v>156189000</v>
      </c>
      <c r="Q5215" s="2">
        <v>154317000</v>
      </c>
      <c r="R5215" s="2">
        <v>153069000</v>
      </c>
      <c r="S5215" s="2">
        <v>152263000</v>
      </c>
      <c r="T5215" s="2">
        <v>151217000</v>
      </c>
      <c r="U5215" s="2">
        <v>152565000</v>
      </c>
      <c r="V5215" s="2">
        <v>152767000</v>
      </c>
      <c r="W5215" s="2">
        <v>152606000</v>
      </c>
      <c r="X5215" s="2">
        <v>153250000</v>
      </c>
      <c r="Y5215" s="2">
        <v>152626000</v>
      </c>
      <c r="Z5215" s="2">
        <v>152686000</v>
      </c>
      <c r="AA5215" s="2">
        <v>152988000</v>
      </c>
      <c r="AB5215" s="2">
        <v>154015000</v>
      </c>
      <c r="AC5215" s="2">
        <v>154296000</v>
      </c>
      <c r="AD5215" s="2">
        <v>153813000</v>
      </c>
      <c r="AE5215" s="2">
        <v>153894000</v>
      </c>
      <c r="AF5215" s="2">
        <v>153994000</v>
      </c>
    </row>
    <row r="5216" spans="1:32">
      <c r="A5216" t="s">
        <v>6712</v>
      </c>
      <c r="B5216" t="s">
        <v>19</v>
      </c>
      <c r="C5216" s="2">
        <v>140583000</v>
      </c>
      <c r="D5216" s="2">
        <v>129396000</v>
      </c>
      <c r="E5216" s="2">
        <v>116917000</v>
      </c>
      <c r="F5216" s="2">
        <v>116917000</v>
      </c>
      <c r="G5216" s="2">
        <v>114779000</v>
      </c>
      <c r="H5216" s="2">
        <v>114679000</v>
      </c>
      <c r="I5216" s="2">
        <v>112964000</v>
      </c>
      <c r="J5216" s="2">
        <v>110726000</v>
      </c>
      <c r="K5216" s="2">
        <v>108253000</v>
      </c>
      <c r="L5216" s="2">
        <v>105406000</v>
      </c>
      <c r="M5216" s="2">
        <v>102498000</v>
      </c>
      <c r="N5216" s="2">
        <v>99750800</v>
      </c>
      <c r="O5216" s="2">
        <v>97923500</v>
      </c>
      <c r="P5216" s="2">
        <v>96444400</v>
      </c>
      <c r="Q5216" s="2">
        <v>95288400</v>
      </c>
      <c r="R5216" s="2">
        <v>94517700</v>
      </c>
      <c r="S5216" s="2">
        <v>94020500</v>
      </c>
      <c r="T5216" s="2">
        <v>93374200</v>
      </c>
      <c r="U5216" s="2">
        <v>94207000</v>
      </c>
      <c r="V5216" s="2">
        <v>94331300</v>
      </c>
      <c r="W5216" s="2">
        <v>94231800</v>
      </c>
      <c r="X5216" s="2">
        <v>94629600</v>
      </c>
      <c r="Y5216" s="2">
        <v>94244300</v>
      </c>
      <c r="Z5216" s="2">
        <v>94281600</v>
      </c>
      <c r="AA5216" s="2">
        <v>94468000</v>
      </c>
      <c r="AB5216" s="2">
        <v>95101900</v>
      </c>
      <c r="AC5216" s="2">
        <v>95276000</v>
      </c>
      <c r="AD5216" s="2">
        <v>94977600</v>
      </c>
      <c r="AE5216" s="2">
        <v>95027400</v>
      </c>
      <c r="AF5216" s="2">
        <v>95089500</v>
      </c>
    </row>
    <row r="5217" spans="1:32">
      <c r="A5217" t="s">
        <v>6713</v>
      </c>
      <c r="B5217" t="s">
        <v>19</v>
      </c>
      <c r="C5217" s="2">
        <v>14250600</v>
      </c>
      <c r="D5217" s="2">
        <v>13116600</v>
      </c>
      <c r="E5217" s="2">
        <v>11851600</v>
      </c>
      <c r="F5217" s="2">
        <v>11851600</v>
      </c>
      <c r="G5217" s="2">
        <v>11634800</v>
      </c>
      <c r="H5217" s="2">
        <v>11624800</v>
      </c>
      <c r="I5217" s="2">
        <v>11450900</v>
      </c>
      <c r="J5217" s="2">
        <v>11224100</v>
      </c>
      <c r="K5217" s="2">
        <v>10973300</v>
      </c>
      <c r="L5217" s="2">
        <v>10684800</v>
      </c>
      <c r="M5217" s="2">
        <v>10390000</v>
      </c>
      <c r="N5217" s="2">
        <v>10111500</v>
      </c>
      <c r="O5217" s="2">
        <v>9926280</v>
      </c>
      <c r="P5217" s="2">
        <v>9776340</v>
      </c>
      <c r="Q5217" s="2">
        <v>9659160</v>
      </c>
      <c r="R5217" s="2">
        <v>9581040</v>
      </c>
      <c r="S5217" s="2">
        <v>9530640</v>
      </c>
      <c r="T5217" s="2">
        <v>9465120</v>
      </c>
      <c r="U5217" s="2">
        <v>9549540</v>
      </c>
      <c r="V5217" s="2">
        <v>9562140</v>
      </c>
      <c r="W5217" s="2">
        <v>9552060</v>
      </c>
      <c r="X5217" s="2">
        <v>9592380</v>
      </c>
      <c r="Y5217" s="2">
        <v>9553320</v>
      </c>
      <c r="Z5217" s="2">
        <v>9557100</v>
      </c>
      <c r="AA5217" s="2">
        <v>9576000</v>
      </c>
      <c r="AB5217" s="2">
        <v>9640260</v>
      </c>
      <c r="AC5217" s="2">
        <v>9657900</v>
      </c>
      <c r="AD5217" s="2">
        <v>9627660</v>
      </c>
      <c r="AE5217" s="2">
        <v>9632700</v>
      </c>
      <c r="AF5217" s="2">
        <v>9639000</v>
      </c>
    </row>
    <row r="5218" spans="1:32">
      <c r="A5218" t="s">
        <v>6714</v>
      </c>
      <c r="B5218" t="s">
        <v>19</v>
      </c>
      <c r="C5218" s="2">
        <v>104052000</v>
      </c>
      <c r="D5218" s="2">
        <v>95772000</v>
      </c>
      <c r="E5218" s="2">
        <v>86535200</v>
      </c>
      <c r="F5218" s="2">
        <v>86535200</v>
      </c>
      <c r="G5218" s="2">
        <v>84952800</v>
      </c>
      <c r="H5218" s="2">
        <v>84879200</v>
      </c>
      <c r="I5218" s="2">
        <v>83609600</v>
      </c>
      <c r="J5218" s="2">
        <v>81953600</v>
      </c>
      <c r="K5218" s="2">
        <v>80122800</v>
      </c>
      <c r="L5218" s="2">
        <v>78016000</v>
      </c>
      <c r="M5218" s="2">
        <v>75863200</v>
      </c>
      <c r="N5218" s="2">
        <v>73830000</v>
      </c>
      <c r="O5218" s="2">
        <v>72477600</v>
      </c>
      <c r="P5218" s="2">
        <v>71382800</v>
      </c>
      <c r="Q5218" s="2">
        <v>70527200</v>
      </c>
      <c r="R5218" s="2">
        <v>69956800</v>
      </c>
      <c r="S5218" s="2">
        <v>69588800</v>
      </c>
      <c r="T5218" s="2">
        <v>69110400</v>
      </c>
      <c r="U5218" s="2">
        <v>69726800</v>
      </c>
      <c r="V5218" s="2">
        <v>69818800</v>
      </c>
      <c r="W5218" s="2">
        <v>69745200</v>
      </c>
      <c r="X5218" s="2">
        <v>70039600</v>
      </c>
      <c r="Y5218" s="2">
        <v>69754400</v>
      </c>
      <c r="Z5218" s="2">
        <v>69782000</v>
      </c>
      <c r="AA5218" s="2">
        <v>69920000</v>
      </c>
      <c r="AB5218" s="2">
        <v>70389200</v>
      </c>
      <c r="AC5218" s="2">
        <v>70518000</v>
      </c>
      <c r="AD5218" s="2">
        <v>70297200</v>
      </c>
      <c r="AE5218" s="2">
        <v>70334000</v>
      </c>
      <c r="AF5218" s="2">
        <v>70380000</v>
      </c>
    </row>
    <row r="5219" spans="1:32">
      <c r="A5219" t="s">
        <v>6715</v>
      </c>
      <c r="B5219" t="s">
        <v>19</v>
      </c>
      <c r="C5219" s="2">
        <v>128368000</v>
      </c>
      <c r="D5219" s="2">
        <v>118154000</v>
      </c>
      <c r="E5219" s="2">
        <v>106758000</v>
      </c>
      <c r="F5219" s="2">
        <v>106758000</v>
      </c>
      <c r="G5219" s="2">
        <v>104806000</v>
      </c>
      <c r="H5219" s="2">
        <v>104715000</v>
      </c>
      <c r="I5219" s="2">
        <v>103149000</v>
      </c>
      <c r="J5219" s="2">
        <v>101106000</v>
      </c>
      <c r="K5219" s="2">
        <v>98847200</v>
      </c>
      <c r="L5219" s="2">
        <v>96248000</v>
      </c>
      <c r="M5219" s="2">
        <v>93592100</v>
      </c>
      <c r="N5219" s="2">
        <v>91083800</v>
      </c>
      <c r="O5219" s="2">
        <v>89415300</v>
      </c>
      <c r="P5219" s="2">
        <v>88064600</v>
      </c>
      <c r="Q5219" s="2">
        <v>87009100</v>
      </c>
      <c r="R5219" s="2">
        <v>86305400</v>
      </c>
      <c r="S5219" s="2">
        <v>85851400</v>
      </c>
      <c r="T5219" s="2">
        <v>85261200</v>
      </c>
      <c r="U5219" s="2">
        <v>86021600</v>
      </c>
      <c r="V5219" s="2">
        <v>86135200</v>
      </c>
      <c r="W5219" s="2">
        <v>86044400</v>
      </c>
      <c r="X5219" s="2">
        <v>86407600</v>
      </c>
      <c r="Y5219" s="2">
        <v>86055700</v>
      </c>
      <c r="Z5219" s="2">
        <v>86089800</v>
      </c>
      <c r="AA5219" s="2">
        <v>86260000</v>
      </c>
      <c r="AB5219" s="2">
        <v>86838800</v>
      </c>
      <c r="AC5219" s="2">
        <v>86997800</v>
      </c>
      <c r="AD5219" s="2">
        <v>86725400</v>
      </c>
      <c r="AE5219" s="2">
        <v>86770800</v>
      </c>
      <c r="AF5219" s="2">
        <v>86827500</v>
      </c>
    </row>
    <row r="5220" spans="1:32">
      <c r="A5220" t="s">
        <v>6716</v>
      </c>
      <c r="B5220" t="s">
        <v>19</v>
      </c>
      <c r="C5220" s="2">
        <v>9048000</v>
      </c>
      <c r="D5220" s="2">
        <v>8328000</v>
      </c>
      <c r="E5220" s="2">
        <v>7524800</v>
      </c>
      <c r="F5220" s="2">
        <v>7524800</v>
      </c>
      <c r="G5220" s="2">
        <v>7387200</v>
      </c>
      <c r="H5220" s="2">
        <v>7380800</v>
      </c>
      <c r="I5220" s="2">
        <v>7270400</v>
      </c>
      <c r="J5220" s="2">
        <v>7126400</v>
      </c>
      <c r="K5220" s="2">
        <v>6967200</v>
      </c>
      <c r="L5220" s="2">
        <v>6784000</v>
      </c>
      <c r="M5220" s="2">
        <v>6596800</v>
      </c>
      <c r="N5220" s="2">
        <v>6420000</v>
      </c>
      <c r="O5220" s="2">
        <v>6302400</v>
      </c>
      <c r="P5220" s="2">
        <v>6207200</v>
      </c>
      <c r="Q5220" s="2">
        <v>6132800</v>
      </c>
      <c r="R5220" s="2">
        <v>6083200</v>
      </c>
      <c r="S5220" s="2">
        <v>6051200</v>
      </c>
      <c r="T5220" s="2">
        <v>6009600</v>
      </c>
      <c r="U5220" s="2">
        <v>6063200</v>
      </c>
      <c r="V5220" s="2">
        <v>6071200</v>
      </c>
      <c r="W5220" s="2">
        <v>6064800</v>
      </c>
      <c r="X5220" s="2">
        <v>6090400</v>
      </c>
      <c r="Y5220" s="2">
        <v>6065600</v>
      </c>
      <c r="Z5220" s="2">
        <v>6068000</v>
      </c>
      <c r="AA5220" s="2">
        <v>6080000</v>
      </c>
      <c r="AB5220" s="2">
        <v>6120800</v>
      </c>
      <c r="AC5220" s="2">
        <v>6132000</v>
      </c>
      <c r="AD5220" s="2">
        <v>6112800</v>
      </c>
      <c r="AE5220" s="2">
        <v>6116000</v>
      </c>
      <c r="AF5220" s="2">
        <v>6120000</v>
      </c>
    </row>
    <row r="5221" spans="1:32">
      <c r="A5221" t="s">
        <v>6717</v>
      </c>
      <c r="B5221" t="s">
        <v>19</v>
      </c>
      <c r="C5221">
        <v>0</v>
      </c>
      <c r="D5221">
        <v>0</v>
      </c>
      <c r="E5221">
        <v>0</v>
      </c>
      <c r="F5221">
        <v>0</v>
      </c>
      <c r="G5221">
        <v>0</v>
      </c>
      <c r="H5221">
        <v>0</v>
      </c>
      <c r="I5221">
        <v>0</v>
      </c>
      <c r="J5221">
        <v>0</v>
      </c>
      <c r="K5221">
        <v>0</v>
      </c>
      <c r="L5221">
        <v>0</v>
      </c>
      <c r="M5221">
        <v>0</v>
      </c>
      <c r="N5221">
        <v>0</v>
      </c>
      <c r="O5221">
        <v>0</v>
      </c>
      <c r="P5221">
        <v>0</v>
      </c>
      <c r="Q5221">
        <v>0</v>
      </c>
      <c r="R5221">
        <v>0</v>
      </c>
      <c r="S5221">
        <v>0</v>
      </c>
      <c r="T5221">
        <v>0</v>
      </c>
      <c r="U5221">
        <v>0</v>
      </c>
      <c r="V5221">
        <v>0</v>
      </c>
      <c r="W5221">
        <v>0</v>
      </c>
      <c r="X5221">
        <v>0</v>
      </c>
      <c r="Y5221">
        <v>0</v>
      </c>
      <c r="Z5221">
        <v>0</v>
      </c>
      <c r="AA5221">
        <v>0</v>
      </c>
      <c r="AB5221">
        <v>0</v>
      </c>
      <c r="AC5221">
        <v>0</v>
      </c>
      <c r="AD5221">
        <v>0</v>
      </c>
      <c r="AE5221">
        <v>0</v>
      </c>
      <c r="AF5221">
        <v>0</v>
      </c>
    </row>
    <row r="5222" spans="1:32">
      <c r="A5222" t="s">
        <v>6718</v>
      </c>
      <c r="B5222" t="s">
        <v>19</v>
      </c>
      <c r="C5222" s="2">
        <v>88069400000000</v>
      </c>
      <c r="D5222" s="2">
        <v>88841300000000</v>
      </c>
      <c r="E5222" s="2">
        <v>87558500000000</v>
      </c>
      <c r="F5222" s="2">
        <v>91482500000000</v>
      </c>
      <c r="G5222" s="2">
        <v>91061100000000</v>
      </c>
      <c r="H5222" s="2">
        <v>92681800000000</v>
      </c>
      <c r="I5222" s="2">
        <v>94336400000000</v>
      </c>
      <c r="J5222" s="2">
        <v>95395600000000</v>
      </c>
      <c r="K5222" s="2">
        <v>95673800000000</v>
      </c>
      <c r="L5222" s="2">
        <v>96116700000000</v>
      </c>
      <c r="M5222" s="2">
        <v>87674600000000</v>
      </c>
      <c r="N5222" s="2">
        <v>79171700000000</v>
      </c>
      <c r="O5222" s="2">
        <v>73860200000000</v>
      </c>
      <c r="P5222" s="2">
        <v>64937100000000</v>
      </c>
      <c r="Q5222" s="2">
        <v>56456000000000</v>
      </c>
      <c r="R5222" s="2">
        <v>57461000000000</v>
      </c>
      <c r="S5222" s="2">
        <v>58120100000000</v>
      </c>
      <c r="T5222" s="2">
        <v>58505200000000</v>
      </c>
      <c r="U5222" s="2">
        <v>59336100000000</v>
      </c>
      <c r="V5222" s="2">
        <v>59899100000000</v>
      </c>
      <c r="W5222" s="2">
        <v>60746300000000</v>
      </c>
      <c r="X5222" s="2">
        <v>61639000000000</v>
      </c>
      <c r="Y5222" s="2">
        <v>62263600000000</v>
      </c>
      <c r="Z5222" s="2">
        <v>62431600000000</v>
      </c>
      <c r="AA5222" s="2">
        <v>63183500000000</v>
      </c>
      <c r="AB5222" s="2">
        <v>64051100000000</v>
      </c>
      <c r="AC5222" s="2">
        <v>64647400000000</v>
      </c>
      <c r="AD5222" s="2">
        <v>65335400000000</v>
      </c>
      <c r="AE5222" s="2">
        <v>65822800000000</v>
      </c>
      <c r="AF5222" s="2">
        <v>66211400000000</v>
      </c>
    </row>
    <row r="5223" spans="1:32">
      <c r="A5223" t="s">
        <v>6719</v>
      </c>
      <c r="B5223" t="s">
        <v>19</v>
      </c>
      <c r="C5223" s="2">
        <v>6417550000</v>
      </c>
      <c r="D5223" s="2">
        <v>6479370000</v>
      </c>
      <c r="E5223" s="2">
        <v>6410620000</v>
      </c>
      <c r="F5223" s="2">
        <v>6669500000</v>
      </c>
      <c r="G5223" s="2">
        <v>7039390000</v>
      </c>
      <c r="H5223" s="2">
        <v>7017630000</v>
      </c>
      <c r="I5223" s="2">
        <v>7156870000</v>
      </c>
      <c r="J5223" s="2">
        <v>7291080000</v>
      </c>
      <c r="K5223" s="2">
        <v>7353590000</v>
      </c>
      <c r="L5223" s="2">
        <v>7404340000</v>
      </c>
      <c r="M5223" s="2">
        <v>7467920000</v>
      </c>
      <c r="N5223" s="2">
        <v>7522640000</v>
      </c>
      <c r="O5223" s="2">
        <v>7774150000</v>
      </c>
      <c r="P5223" s="2">
        <v>7825530000</v>
      </c>
      <c r="Q5223" s="2">
        <v>7855610000</v>
      </c>
      <c r="R5223" s="2">
        <v>7911930000</v>
      </c>
      <c r="S5223" s="2">
        <v>8019750000</v>
      </c>
      <c r="T5223" s="2">
        <v>8100390000</v>
      </c>
      <c r="U5223" s="2">
        <v>8182780000</v>
      </c>
      <c r="V5223" s="2">
        <v>8263360000</v>
      </c>
      <c r="W5223" s="2">
        <v>8326280000</v>
      </c>
      <c r="X5223" s="2">
        <v>8404000000</v>
      </c>
      <c r="Y5223" s="2">
        <v>8495260000</v>
      </c>
      <c r="Z5223" s="2">
        <v>8561340000</v>
      </c>
      <c r="AA5223" s="2">
        <v>8597440000</v>
      </c>
      <c r="AB5223" s="2">
        <v>8675310000</v>
      </c>
      <c r="AC5223" s="2">
        <v>8759040000</v>
      </c>
      <c r="AD5223" s="2">
        <v>8825560000</v>
      </c>
      <c r="AE5223" s="2">
        <v>8890710000</v>
      </c>
      <c r="AF5223" s="2">
        <v>8940660000</v>
      </c>
    </row>
    <row r="5224" spans="1:32">
      <c r="A5224" t="s">
        <v>6720</v>
      </c>
      <c r="B5224" t="s">
        <v>19</v>
      </c>
      <c r="C5224" s="2">
        <v>103298000000</v>
      </c>
      <c r="D5224" s="2">
        <v>103921000000</v>
      </c>
      <c r="E5224" s="2">
        <v>102867000000</v>
      </c>
      <c r="F5224" s="2">
        <v>106515000000</v>
      </c>
      <c r="G5224" s="2">
        <v>111961000000</v>
      </c>
      <c r="H5224" s="2">
        <v>110936000000</v>
      </c>
      <c r="I5224" s="2">
        <v>112582000000</v>
      </c>
      <c r="J5224" s="2">
        <v>114198000000</v>
      </c>
      <c r="K5224" s="2">
        <v>114973000000</v>
      </c>
      <c r="L5224" s="2">
        <v>115563000000</v>
      </c>
      <c r="M5224" s="2">
        <v>116367000000</v>
      </c>
      <c r="N5224" s="2">
        <v>117143000000</v>
      </c>
      <c r="O5224" s="2">
        <v>119835000000</v>
      </c>
      <c r="P5224" s="2">
        <v>120473000000</v>
      </c>
      <c r="Q5224" s="2">
        <v>120664000000</v>
      </c>
      <c r="R5224" s="2">
        <v>121250000000</v>
      </c>
      <c r="S5224" s="2">
        <v>122791000000</v>
      </c>
      <c r="T5224" s="2">
        <v>123918000000</v>
      </c>
      <c r="U5224" s="2">
        <v>124990000000</v>
      </c>
      <c r="V5224" s="2">
        <v>126152000000</v>
      </c>
      <c r="W5224" s="2">
        <v>127016000000</v>
      </c>
      <c r="X5224" s="2">
        <v>128141000000</v>
      </c>
      <c r="Y5224" s="2">
        <v>129515000000</v>
      </c>
      <c r="Z5224" s="2">
        <v>130552000000</v>
      </c>
      <c r="AA5224" s="2">
        <v>131086000000</v>
      </c>
      <c r="AB5224" s="2">
        <v>132200000000</v>
      </c>
      <c r="AC5224" s="2">
        <v>133510000000</v>
      </c>
      <c r="AD5224" s="2">
        <v>134510000000</v>
      </c>
      <c r="AE5224" s="2">
        <v>135584000000</v>
      </c>
      <c r="AF5224" s="2">
        <v>136446000000</v>
      </c>
    </row>
    <row r="5225" spans="1:32">
      <c r="A5225" t="s">
        <v>6721</v>
      </c>
      <c r="B5225" t="s">
        <v>19</v>
      </c>
      <c r="C5225" s="2">
        <v>126338000000</v>
      </c>
      <c r="D5225" s="2">
        <v>127174000000</v>
      </c>
      <c r="E5225" s="2">
        <v>124959000000</v>
      </c>
      <c r="F5225" s="2">
        <v>129302000000</v>
      </c>
      <c r="G5225" s="2">
        <v>135798000000</v>
      </c>
      <c r="H5225" s="2">
        <v>134644000000</v>
      </c>
      <c r="I5225" s="2">
        <v>136708000000</v>
      </c>
      <c r="J5225" s="2">
        <v>138659000000</v>
      </c>
      <c r="K5225" s="2">
        <v>139527000000</v>
      </c>
      <c r="L5225" s="2">
        <v>140195000000</v>
      </c>
      <c r="M5225" s="2">
        <v>141067000000</v>
      </c>
      <c r="N5225" s="2">
        <v>141891000000</v>
      </c>
      <c r="O5225" s="2">
        <v>145755000000</v>
      </c>
      <c r="P5225" s="2">
        <v>146407000000</v>
      </c>
      <c r="Q5225" s="2">
        <v>146537000000</v>
      </c>
      <c r="R5225" s="2">
        <v>147267000000</v>
      </c>
      <c r="S5225" s="2">
        <v>149032000000</v>
      </c>
      <c r="T5225" s="2">
        <v>150268000000</v>
      </c>
      <c r="U5225" s="2">
        <v>151524000000</v>
      </c>
      <c r="V5225" s="2">
        <v>152955000000</v>
      </c>
      <c r="W5225" s="2">
        <v>153892000000</v>
      </c>
      <c r="X5225" s="2">
        <v>155279000000</v>
      </c>
      <c r="Y5225" s="2">
        <v>156796000000</v>
      </c>
      <c r="Z5225" s="2">
        <v>157961000000</v>
      </c>
      <c r="AA5225" s="2">
        <v>158559000000</v>
      </c>
      <c r="AB5225" s="2">
        <v>159930000000</v>
      </c>
      <c r="AC5225" s="2">
        <v>161395000000</v>
      </c>
      <c r="AD5225" s="2">
        <v>162641000000</v>
      </c>
      <c r="AE5225" s="2">
        <v>163753000000</v>
      </c>
      <c r="AF5225" s="2">
        <v>164741000000</v>
      </c>
    </row>
    <row r="5226" spans="1:32">
      <c r="A5226" t="s">
        <v>6722</v>
      </c>
      <c r="B5226" t="s">
        <v>19</v>
      </c>
      <c r="C5226" s="2">
        <v>18989800000</v>
      </c>
      <c r="D5226" s="2">
        <v>19274100000</v>
      </c>
      <c r="E5226" s="2">
        <v>18475000000</v>
      </c>
      <c r="F5226" s="2">
        <v>18675700000</v>
      </c>
      <c r="G5226" s="2">
        <v>19234400000</v>
      </c>
      <c r="H5226" s="2">
        <v>19023700000</v>
      </c>
      <c r="I5226" s="2">
        <v>19110700000</v>
      </c>
      <c r="J5226" s="2">
        <v>19145900000</v>
      </c>
      <c r="K5226" s="2">
        <v>18911300000</v>
      </c>
      <c r="L5226" s="2">
        <v>18677900000</v>
      </c>
      <c r="M5226" s="2">
        <v>18498500000</v>
      </c>
      <c r="N5226" s="2">
        <v>18305200000</v>
      </c>
      <c r="O5226" s="2">
        <v>19087500000</v>
      </c>
      <c r="P5226" s="2">
        <v>18926500000</v>
      </c>
      <c r="Q5226" s="2">
        <v>18738100000</v>
      </c>
      <c r="R5226" s="2">
        <v>18588800000</v>
      </c>
      <c r="S5226" s="2">
        <v>18539400000</v>
      </c>
      <c r="T5226" s="2">
        <v>18461900000</v>
      </c>
      <c r="U5226" s="2">
        <v>18495200000</v>
      </c>
      <c r="V5226" s="2">
        <v>18555000000</v>
      </c>
      <c r="W5226" s="2">
        <v>18584800000</v>
      </c>
      <c r="X5226" s="2">
        <v>18633200000</v>
      </c>
      <c r="Y5226" s="2">
        <v>18689300000</v>
      </c>
      <c r="Z5226" s="2">
        <v>18707600000</v>
      </c>
      <c r="AA5226" s="2">
        <v>18693000000</v>
      </c>
      <c r="AB5226" s="2">
        <v>18751300000</v>
      </c>
      <c r="AC5226" s="2">
        <v>18830600000</v>
      </c>
      <c r="AD5226" s="2">
        <v>18881700000</v>
      </c>
      <c r="AE5226" s="2">
        <v>18926100000</v>
      </c>
      <c r="AF5226" s="2">
        <v>18943900000</v>
      </c>
    </row>
    <row r="5227" spans="1:32">
      <c r="A5227" t="s">
        <v>6723</v>
      </c>
      <c r="B5227" t="s">
        <v>19</v>
      </c>
      <c r="C5227" s="2">
        <v>11901500000</v>
      </c>
      <c r="D5227" s="2">
        <v>12096700000</v>
      </c>
      <c r="E5227" s="2">
        <v>11694000000</v>
      </c>
      <c r="F5227" s="2">
        <v>11855100000</v>
      </c>
      <c r="G5227" s="2">
        <v>12246500000</v>
      </c>
      <c r="H5227" s="2">
        <v>12138300000</v>
      </c>
      <c r="I5227" s="2">
        <v>12225900000</v>
      </c>
      <c r="J5227" s="2">
        <v>12274400000</v>
      </c>
      <c r="K5227" s="2">
        <v>12140400000</v>
      </c>
      <c r="L5227" s="2">
        <v>12007000000</v>
      </c>
      <c r="M5227" s="2">
        <v>11907900000</v>
      </c>
      <c r="N5227" s="2">
        <v>11800800000</v>
      </c>
      <c r="O5227" s="2">
        <v>12306000000</v>
      </c>
      <c r="P5227" s="2">
        <v>12221200000</v>
      </c>
      <c r="Q5227" s="2">
        <v>12115300000</v>
      </c>
      <c r="R5227" s="2">
        <v>12032700000</v>
      </c>
      <c r="S5227" s="2">
        <v>12017600000</v>
      </c>
      <c r="T5227" s="2">
        <v>11980500000</v>
      </c>
      <c r="U5227" s="2">
        <v>12014100000</v>
      </c>
      <c r="V5227" s="2">
        <v>12069900000</v>
      </c>
      <c r="W5227" s="2">
        <v>12100800000</v>
      </c>
      <c r="X5227" s="2">
        <v>12141400000</v>
      </c>
      <c r="Y5227" s="2">
        <v>12189000000</v>
      </c>
      <c r="Z5227" s="2">
        <v>12204600000</v>
      </c>
      <c r="AA5227" s="2">
        <v>12202600000</v>
      </c>
      <c r="AB5227" s="2">
        <v>12250000000</v>
      </c>
      <c r="AC5227" s="2">
        <v>12308400000</v>
      </c>
      <c r="AD5227" s="2">
        <v>12346700000</v>
      </c>
      <c r="AE5227" s="2">
        <v>12383300000</v>
      </c>
      <c r="AF5227" s="2">
        <v>12404600000</v>
      </c>
    </row>
    <row r="5228" spans="1:32">
      <c r="A5228" t="s">
        <v>6724</v>
      </c>
      <c r="B5228" t="s">
        <v>19</v>
      </c>
      <c r="C5228" s="2">
        <v>57732800000</v>
      </c>
      <c r="D5228" s="2">
        <v>58451300000</v>
      </c>
      <c r="E5228" s="2">
        <v>54471000000</v>
      </c>
      <c r="F5228" s="2">
        <v>54543700000</v>
      </c>
      <c r="G5228" s="2">
        <v>55585000000</v>
      </c>
      <c r="H5228" s="2">
        <v>54664700000</v>
      </c>
      <c r="I5228" s="2">
        <v>54499000000</v>
      </c>
      <c r="J5228" s="2">
        <v>54224100000</v>
      </c>
      <c r="K5228" s="2">
        <v>53271300000</v>
      </c>
      <c r="L5228" s="2">
        <v>52306800000</v>
      </c>
      <c r="M5228" s="2">
        <v>51493600000</v>
      </c>
      <c r="N5228" s="2">
        <v>50674400000</v>
      </c>
      <c r="O5228" s="2">
        <v>53016700000</v>
      </c>
      <c r="P5228" s="2">
        <v>52288100000</v>
      </c>
      <c r="Q5228" s="2">
        <v>51507000000</v>
      </c>
      <c r="R5228" s="2">
        <v>50813500000</v>
      </c>
      <c r="S5228" s="2">
        <v>50420400000</v>
      </c>
      <c r="T5228" s="2">
        <v>49961900000</v>
      </c>
      <c r="U5228" s="2">
        <v>49814100000</v>
      </c>
      <c r="V5228" s="2">
        <v>49786500000</v>
      </c>
      <c r="W5228" s="2">
        <v>49670000000</v>
      </c>
      <c r="X5228" s="2">
        <v>49616500000</v>
      </c>
      <c r="Y5228" s="2">
        <v>49595800000</v>
      </c>
      <c r="Z5228" s="2">
        <v>49482800000</v>
      </c>
      <c r="AA5228" s="2">
        <v>49291000000</v>
      </c>
      <c r="AB5228" s="2">
        <v>49308700000</v>
      </c>
      <c r="AC5228" s="2">
        <v>49377500000</v>
      </c>
      <c r="AD5228" s="2">
        <v>49372900000</v>
      </c>
      <c r="AE5228" s="2">
        <v>49374300000</v>
      </c>
      <c r="AF5228" s="2">
        <v>49331400000</v>
      </c>
    </row>
    <row r="5229" spans="1:32">
      <c r="A5229" t="s">
        <v>6725</v>
      </c>
      <c r="B5229" t="s">
        <v>19</v>
      </c>
      <c r="C5229" s="2">
        <v>400789000</v>
      </c>
      <c r="D5229" s="2">
        <v>408444000</v>
      </c>
      <c r="E5229" s="2">
        <v>384535000</v>
      </c>
      <c r="F5229" s="2">
        <v>389147000</v>
      </c>
      <c r="G5229" s="2">
        <v>401551000</v>
      </c>
      <c r="H5229" s="2">
        <v>400049000</v>
      </c>
      <c r="I5229" s="2">
        <v>403783000</v>
      </c>
      <c r="J5229" s="2">
        <v>405698000</v>
      </c>
      <c r="K5229" s="2">
        <v>400310000</v>
      </c>
      <c r="L5229" s="2">
        <v>394936000</v>
      </c>
      <c r="M5229" s="2">
        <v>390516000</v>
      </c>
      <c r="N5229" s="2">
        <v>385656000</v>
      </c>
      <c r="O5229" s="2">
        <v>407552000</v>
      </c>
      <c r="P5229" s="2">
        <v>403902000</v>
      </c>
      <c r="Q5229" s="2">
        <v>399751000</v>
      </c>
      <c r="R5229" s="2">
        <v>396119000</v>
      </c>
      <c r="S5229" s="2">
        <v>394140000</v>
      </c>
      <c r="T5229" s="2">
        <v>391522000</v>
      </c>
      <c r="U5229" s="2">
        <v>392056000</v>
      </c>
      <c r="V5229" s="2">
        <v>393391000</v>
      </c>
      <c r="W5229" s="2">
        <v>393958000</v>
      </c>
      <c r="X5229" s="2">
        <v>394524000</v>
      </c>
      <c r="Y5229" s="2">
        <v>394946000</v>
      </c>
      <c r="Z5229" s="2">
        <v>394406000</v>
      </c>
      <c r="AA5229" s="2">
        <v>393785000</v>
      </c>
      <c r="AB5229" s="2">
        <v>394496000</v>
      </c>
      <c r="AC5229" s="2">
        <v>395490000</v>
      </c>
      <c r="AD5229" s="2">
        <v>395887000</v>
      </c>
      <c r="AE5229" s="2">
        <v>396101000</v>
      </c>
      <c r="AF5229" s="2">
        <v>395952000</v>
      </c>
    </row>
    <row r="5230" spans="1:32">
      <c r="A5230" t="s">
        <v>6726</v>
      </c>
      <c r="B5230" t="s">
        <v>19</v>
      </c>
      <c r="C5230" s="2">
        <v>2192000000</v>
      </c>
      <c r="D5230" s="2">
        <v>2253210000</v>
      </c>
      <c r="E5230" s="2">
        <v>2170010000</v>
      </c>
      <c r="F5230" s="2">
        <v>2175600000</v>
      </c>
      <c r="G5230" s="2">
        <v>2228430000</v>
      </c>
      <c r="H5230" s="2">
        <v>2221090000</v>
      </c>
      <c r="I5230" s="2">
        <v>2234650000</v>
      </c>
      <c r="J5230" s="2">
        <v>2233360000</v>
      </c>
      <c r="K5230" s="2">
        <v>2183260000</v>
      </c>
      <c r="L5230" s="2">
        <v>2135590000</v>
      </c>
      <c r="M5230" s="2">
        <v>2094310000</v>
      </c>
      <c r="N5230" s="2">
        <v>2051510000</v>
      </c>
      <c r="O5230" s="2">
        <v>2186630000</v>
      </c>
      <c r="P5230" s="2">
        <v>2154710000</v>
      </c>
      <c r="Q5230" s="2">
        <v>2122960000</v>
      </c>
      <c r="R5230" s="2">
        <v>2092920000</v>
      </c>
      <c r="S5230" s="2">
        <v>2069850000</v>
      </c>
      <c r="T5230" s="2">
        <v>2043950000</v>
      </c>
      <c r="U5230" s="2">
        <v>2043220000</v>
      </c>
      <c r="V5230" s="2">
        <v>2047130000</v>
      </c>
      <c r="W5230" s="2">
        <v>2047610000</v>
      </c>
      <c r="X5230" s="2">
        <v>2046340000</v>
      </c>
      <c r="Y5230" s="2">
        <v>2042970000</v>
      </c>
      <c r="Z5230" s="2">
        <v>2034040000</v>
      </c>
      <c r="AA5230" s="2">
        <v>2028020000</v>
      </c>
      <c r="AB5230" s="2">
        <v>2028150000</v>
      </c>
      <c r="AC5230" s="2">
        <v>2029100000</v>
      </c>
      <c r="AD5230" s="2">
        <v>2027190000</v>
      </c>
      <c r="AE5230" s="2">
        <v>2024260000</v>
      </c>
      <c r="AF5230" s="2">
        <v>2018560000</v>
      </c>
    </row>
    <row r="5231" spans="1:32">
      <c r="A5231" t="s">
        <v>6727</v>
      </c>
      <c r="B5231" t="s">
        <v>19</v>
      </c>
      <c r="C5231" s="2">
        <v>1267150000</v>
      </c>
      <c r="D5231" s="2">
        <v>1301540000</v>
      </c>
      <c r="E5231" s="2">
        <v>1102090000</v>
      </c>
      <c r="F5231" s="2">
        <v>1077980000</v>
      </c>
      <c r="G5231" s="2">
        <v>1074840000</v>
      </c>
      <c r="H5231" s="2">
        <v>1074070000</v>
      </c>
      <c r="I5231" s="2">
        <v>1068990000</v>
      </c>
      <c r="J5231" s="2">
        <v>1054640000</v>
      </c>
      <c r="K5231" s="2">
        <v>1012360000</v>
      </c>
      <c r="L5231" s="2">
        <v>970626000</v>
      </c>
      <c r="M5231" s="2">
        <v>930242000</v>
      </c>
      <c r="N5231" s="2">
        <v>888175000</v>
      </c>
      <c r="O5231" s="2">
        <v>1003720000</v>
      </c>
      <c r="P5231" s="2">
        <v>971251000</v>
      </c>
      <c r="Q5231" s="2">
        <v>942008000</v>
      </c>
      <c r="R5231" s="2">
        <v>911671000</v>
      </c>
      <c r="S5231" s="2">
        <v>879355000</v>
      </c>
      <c r="T5231" s="2">
        <v>847789000</v>
      </c>
      <c r="U5231" s="2">
        <v>833290000</v>
      </c>
      <c r="V5231" s="2">
        <v>821399000</v>
      </c>
      <c r="W5231" s="2">
        <v>809747000</v>
      </c>
      <c r="X5231" s="2">
        <v>795329000</v>
      </c>
      <c r="Y5231" s="2">
        <v>777733000</v>
      </c>
      <c r="Z5231" s="2">
        <v>758770000</v>
      </c>
      <c r="AA5231" s="2">
        <v>746338000</v>
      </c>
      <c r="AB5231" s="2">
        <v>732893000</v>
      </c>
      <c r="AC5231" s="2">
        <v>719577000</v>
      </c>
      <c r="AD5231" s="2">
        <v>705982000</v>
      </c>
      <c r="AE5231" s="2">
        <v>691385000</v>
      </c>
      <c r="AF5231" s="2">
        <v>676726000</v>
      </c>
    </row>
    <row r="5232" spans="1:32">
      <c r="A5232" t="s">
        <v>6728</v>
      </c>
      <c r="B5232" t="s">
        <v>19</v>
      </c>
      <c r="C5232" s="2">
        <v>269805000</v>
      </c>
      <c r="D5232" s="2">
        <v>275736000</v>
      </c>
      <c r="E5232" s="2">
        <v>226380000</v>
      </c>
      <c r="F5232" s="2">
        <v>220749000</v>
      </c>
      <c r="G5232" s="2">
        <v>219529000</v>
      </c>
      <c r="H5232" s="2">
        <v>218782000</v>
      </c>
      <c r="I5232" s="2">
        <v>217171000</v>
      </c>
      <c r="J5232" s="2">
        <v>213754000</v>
      </c>
      <c r="K5232" s="2">
        <v>204739000</v>
      </c>
      <c r="L5232" s="2">
        <v>195832000</v>
      </c>
      <c r="M5232" s="2">
        <v>187234000</v>
      </c>
      <c r="N5232" s="2">
        <v>178273000</v>
      </c>
      <c r="O5232" s="2">
        <v>200847000</v>
      </c>
      <c r="P5232" s="2">
        <v>193553000</v>
      </c>
      <c r="Q5232" s="2">
        <v>186752000</v>
      </c>
      <c r="R5232" s="2">
        <v>179567000</v>
      </c>
      <c r="S5232" s="2">
        <v>172061000</v>
      </c>
      <c r="T5232" s="2">
        <v>164871000</v>
      </c>
      <c r="U5232" s="2">
        <v>161127000</v>
      </c>
      <c r="V5232" s="2">
        <v>158269000</v>
      </c>
      <c r="W5232" s="2">
        <v>155417000</v>
      </c>
      <c r="X5232" s="2">
        <v>151931000</v>
      </c>
      <c r="Y5232" s="2">
        <v>147794000</v>
      </c>
      <c r="Z5232" s="2">
        <v>143446000</v>
      </c>
      <c r="AA5232" s="2">
        <v>140442000</v>
      </c>
      <c r="AB5232" s="2">
        <v>137234000</v>
      </c>
      <c r="AC5232" s="2">
        <v>134081000</v>
      </c>
      <c r="AD5232" s="2">
        <v>130927000</v>
      </c>
      <c r="AE5232" s="2">
        <v>127603000</v>
      </c>
      <c r="AF5232" s="2">
        <v>124368000</v>
      </c>
    </row>
    <row r="5233" spans="1:32">
      <c r="A5233" t="s">
        <v>6729</v>
      </c>
      <c r="B5233" t="s">
        <v>19</v>
      </c>
      <c r="C5233">
        <v>0</v>
      </c>
      <c r="D5233">
        <v>0</v>
      </c>
      <c r="E5233">
        <v>0</v>
      </c>
      <c r="F5233">
        <v>0</v>
      </c>
      <c r="G5233">
        <v>0</v>
      </c>
      <c r="H5233">
        <v>0</v>
      </c>
      <c r="I5233">
        <v>0</v>
      </c>
      <c r="J5233">
        <v>0</v>
      </c>
      <c r="K5233">
        <v>0</v>
      </c>
      <c r="L5233">
        <v>0</v>
      </c>
      <c r="M5233">
        <v>0</v>
      </c>
      <c r="N5233">
        <v>0</v>
      </c>
      <c r="O5233">
        <v>0</v>
      </c>
      <c r="P5233">
        <v>0</v>
      </c>
      <c r="Q5233">
        <v>0</v>
      </c>
      <c r="R5233">
        <v>0</v>
      </c>
      <c r="S5233">
        <v>0</v>
      </c>
      <c r="T5233">
        <v>0</v>
      </c>
      <c r="U5233">
        <v>0</v>
      </c>
      <c r="V5233">
        <v>0</v>
      </c>
      <c r="W5233">
        <v>0</v>
      </c>
      <c r="X5233">
        <v>0</v>
      </c>
      <c r="Y5233">
        <v>0</v>
      </c>
      <c r="Z5233">
        <v>0</v>
      </c>
      <c r="AA5233">
        <v>0</v>
      </c>
      <c r="AB5233">
        <v>0</v>
      </c>
      <c r="AC5233">
        <v>0</v>
      </c>
      <c r="AD5233">
        <v>0</v>
      </c>
      <c r="AE5233">
        <v>0</v>
      </c>
      <c r="AF5233">
        <v>0</v>
      </c>
    </row>
    <row r="5234" spans="1:32">
      <c r="A5234" t="s">
        <v>6730</v>
      </c>
      <c r="B5234" t="s">
        <v>19</v>
      </c>
      <c r="C5234" s="2">
        <v>60626400000000</v>
      </c>
      <c r="D5234" s="2">
        <v>66403300000000</v>
      </c>
      <c r="E5234" s="2">
        <v>64349000000000</v>
      </c>
      <c r="F5234" s="2">
        <v>65675100000000</v>
      </c>
      <c r="G5234" s="2">
        <v>65776600000000</v>
      </c>
      <c r="H5234" s="2">
        <v>67766700000000</v>
      </c>
      <c r="I5234" s="2">
        <v>70586200000000</v>
      </c>
      <c r="J5234" s="2">
        <v>71580700000000</v>
      </c>
      <c r="K5234" s="2">
        <v>71572800000000</v>
      </c>
      <c r="L5234" s="2">
        <v>71348900000000</v>
      </c>
      <c r="M5234" s="2">
        <v>68241200000000</v>
      </c>
      <c r="N5234" s="2">
        <v>65797400000000</v>
      </c>
      <c r="O5234" s="2">
        <v>63384600000000</v>
      </c>
      <c r="P5234" s="2">
        <v>60449400000000</v>
      </c>
      <c r="Q5234" s="2">
        <v>57881500000000</v>
      </c>
      <c r="R5234" s="2">
        <v>57935200000000</v>
      </c>
      <c r="S5234" s="2">
        <v>57942900000000</v>
      </c>
      <c r="T5234" s="2">
        <v>58105400000000</v>
      </c>
      <c r="U5234" s="2">
        <v>58243000000000</v>
      </c>
      <c r="V5234" s="2">
        <v>57912000000000</v>
      </c>
      <c r="W5234" s="2">
        <v>58083500000000</v>
      </c>
      <c r="X5234" s="2">
        <v>58687900000000</v>
      </c>
      <c r="Y5234" s="2">
        <v>58867100000000</v>
      </c>
      <c r="Z5234" s="2">
        <v>58714300000000</v>
      </c>
      <c r="AA5234" s="2">
        <v>58150600000000</v>
      </c>
      <c r="AB5234" s="2">
        <v>57645700000000</v>
      </c>
      <c r="AC5234" s="2">
        <v>57368200000000</v>
      </c>
      <c r="AD5234" s="2">
        <v>57174200000000</v>
      </c>
      <c r="AE5234" s="2">
        <v>57292100000000</v>
      </c>
      <c r="AF5234" s="2">
        <v>57451500000000</v>
      </c>
    </row>
    <row r="5235" spans="1:32">
      <c r="A5235" t="s">
        <v>6731</v>
      </c>
      <c r="B5235" t="s">
        <v>19</v>
      </c>
      <c r="C5235" s="2">
        <v>11072800000</v>
      </c>
      <c r="D5235" s="2">
        <v>10893300000</v>
      </c>
      <c r="E5235" s="2">
        <v>10935400000</v>
      </c>
      <c r="F5235" s="2">
        <v>10742500000</v>
      </c>
      <c r="G5235" s="2">
        <v>11072300000</v>
      </c>
      <c r="H5235" s="2">
        <v>11051600000</v>
      </c>
      <c r="I5235" s="2">
        <v>11320600000</v>
      </c>
      <c r="J5235" s="2">
        <v>11872200000</v>
      </c>
      <c r="K5235" s="2">
        <v>12120700000</v>
      </c>
      <c r="L5235" s="2">
        <v>12140100000</v>
      </c>
      <c r="M5235" s="2">
        <v>12181900000</v>
      </c>
      <c r="N5235" s="2">
        <v>12117000000</v>
      </c>
      <c r="O5235" s="2">
        <v>12057600000</v>
      </c>
      <c r="P5235" s="2">
        <v>12151100000</v>
      </c>
      <c r="Q5235" s="2">
        <v>12111700000</v>
      </c>
      <c r="R5235" s="2">
        <v>12142900000</v>
      </c>
      <c r="S5235" s="2">
        <v>12215600000</v>
      </c>
      <c r="T5235" s="2">
        <v>12216200000</v>
      </c>
      <c r="U5235" s="2">
        <v>12305500000</v>
      </c>
      <c r="V5235" s="2">
        <v>12384100000</v>
      </c>
      <c r="W5235" s="2">
        <v>12370900000</v>
      </c>
      <c r="X5235" s="2">
        <v>12442000000</v>
      </c>
      <c r="Y5235" s="2">
        <v>12595600000</v>
      </c>
      <c r="Z5235" s="2">
        <v>12663300000</v>
      </c>
      <c r="AA5235" s="2">
        <v>12655700000</v>
      </c>
      <c r="AB5235" s="2">
        <v>12594500000</v>
      </c>
      <c r="AC5235" s="2">
        <v>12521300000</v>
      </c>
      <c r="AD5235" s="2">
        <v>12480600000</v>
      </c>
      <c r="AE5235" s="2">
        <v>12482100000</v>
      </c>
      <c r="AF5235" s="2">
        <v>12549200000</v>
      </c>
    </row>
    <row r="5236" spans="1:32">
      <c r="A5236" t="s">
        <v>6732</v>
      </c>
      <c r="B5236" t="s">
        <v>19</v>
      </c>
      <c r="C5236" s="2">
        <v>210631000000</v>
      </c>
      <c r="D5236" s="2">
        <v>211771000000</v>
      </c>
      <c r="E5236" s="2">
        <v>211645000000</v>
      </c>
      <c r="F5236" s="2">
        <v>206088000000</v>
      </c>
      <c r="G5236" s="2">
        <v>211414000000</v>
      </c>
      <c r="H5236" s="2">
        <v>208835000000</v>
      </c>
      <c r="I5236" s="2">
        <v>213319000000</v>
      </c>
      <c r="J5236" s="2">
        <v>224614000000</v>
      </c>
      <c r="K5236" s="2">
        <v>229559000000</v>
      </c>
      <c r="L5236" s="2">
        <v>229870000000</v>
      </c>
      <c r="M5236" s="2">
        <v>230457000000</v>
      </c>
      <c r="N5236" s="2">
        <v>228304000000</v>
      </c>
      <c r="O5236" s="2">
        <v>227569000000</v>
      </c>
      <c r="P5236" s="2">
        <v>229887000000</v>
      </c>
      <c r="Q5236" s="2">
        <v>229259000000</v>
      </c>
      <c r="R5236" s="2">
        <v>230156000000</v>
      </c>
      <c r="S5236" s="2">
        <v>231543000000</v>
      </c>
      <c r="T5236" s="2">
        <v>231749000000</v>
      </c>
      <c r="U5236" s="2">
        <v>233738000000</v>
      </c>
      <c r="V5236" s="2">
        <v>235534000000</v>
      </c>
      <c r="W5236" s="2">
        <v>235287000000</v>
      </c>
      <c r="X5236" s="2">
        <v>236767000000</v>
      </c>
      <c r="Y5236" s="2">
        <v>240099000000</v>
      </c>
      <c r="Z5236" s="2">
        <v>241795000000</v>
      </c>
      <c r="AA5236" s="2">
        <v>241957000000</v>
      </c>
      <c r="AB5236" s="2">
        <v>240761000000</v>
      </c>
      <c r="AC5236" s="2">
        <v>239113000000</v>
      </c>
      <c r="AD5236" s="2">
        <v>238316000000</v>
      </c>
      <c r="AE5236" s="2">
        <v>238437000000</v>
      </c>
      <c r="AF5236" s="2">
        <v>239958000000</v>
      </c>
    </row>
    <row r="5237" spans="1:32">
      <c r="A5237" t="s">
        <v>6733</v>
      </c>
      <c r="B5237" t="s">
        <v>19</v>
      </c>
      <c r="C5237" s="2">
        <v>64519400000</v>
      </c>
      <c r="D5237" s="2">
        <v>69548100000</v>
      </c>
      <c r="E5237" s="2">
        <v>68813600000</v>
      </c>
      <c r="F5237" s="2">
        <v>67881900000</v>
      </c>
      <c r="G5237" s="2">
        <v>69755900000</v>
      </c>
      <c r="H5237" s="2">
        <v>70191700000</v>
      </c>
      <c r="I5237" s="2">
        <v>71675700000</v>
      </c>
      <c r="J5237" s="2">
        <v>74216100000</v>
      </c>
      <c r="K5237" s="2">
        <v>75263700000</v>
      </c>
      <c r="L5237" s="2">
        <v>75042500000</v>
      </c>
      <c r="M5237" s="2">
        <v>75011500000</v>
      </c>
      <c r="N5237" s="2">
        <v>74652600000</v>
      </c>
      <c r="O5237" s="2">
        <v>74077000000</v>
      </c>
      <c r="P5237" s="2">
        <v>74273400000</v>
      </c>
      <c r="Q5237" s="2">
        <v>73906400000</v>
      </c>
      <c r="R5237" s="2">
        <v>73887800000</v>
      </c>
      <c r="S5237" s="2">
        <v>74157000000</v>
      </c>
      <c r="T5237" s="2">
        <v>73987000000</v>
      </c>
      <c r="U5237" s="2">
        <v>74207700000</v>
      </c>
      <c r="V5237" s="2">
        <v>74403300000</v>
      </c>
      <c r="W5237" s="2">
        <v>74229700000</v>
      </c>
      <c r="X5237" s="2">
        <v>74490300000</v>
      </c>
      <c r="Y5237" s="2">
        <v>75088100000</v>
      </c>
      <c r="Z5237" s="2">
        <v>75259900000</v>
      </c>
      <c r="AA5237" s="2">
        <v>75042600000</v>
      </c>
      <c r="AB5237" s="2">
        <v>74571900000</v>
      </c>
      <c r="AC5237" s="2">
        <v>74097100000</v>
      </c>
      <c r="AD5237" s="2">
        <v>73741200000</v>
      </c>
      <c r="AE5237" s="2">
        <v>73602100000</v>
      </c>
      <c r="AF5237" s="2">
        <v>73947600000</v>
      </c>
    </row>
    <row r="5238" spans="1:32">
      <c r="A5238" t="s">
        <v>6734</v>
      </c>
      <c r="B5238" t="s">
        <v>19</v>
      </c>
      <c r="C5238" s="2">
        <v>24060800000</v>
      </c>
      <c r="D5238" s="2">
        <v>26608700000</v>
      </c>
      <c r="E5238" s="2">
        <v>26184400000</v>
      </c>
      <c r="F5238" s="2">
        <v>25408700000</v>
      </c>
      <c r="G5238" s="2">
        <v>25916300000</v>
      </c>
      <c r="H5238" s="2">
        <v>25569500000</v>
      </c>
      <c r="I5238" s="2">
        <v>25981300000</v>
      </c>
      <c r="J5238" s="2">
        <v>27143800000</v>
      </c>
      <c r="K5238" s="2">
        <v>27604000000</v>
      </c>
      <c r="L5238" s="2">
        <v>27518800000</v>
      </c>
      <c r="M5238" s="2">
        <v>27468100000</v>
      </c>
      <c r="N5238" s="2">
        <v>27145700000</v>
      </c>
      <c r="O5238" s="2">
        <v>27020400000</v>
      </c>
      <c r="P5238" s="2">
        <v>27241500000</v>
      </c>
      <c r="Q5238" s="2">
        <v>27141000000</v>
      </c>
      <c r="R5238" s="2">
        <v>27200300000</v>
      </c>
      <c r="S5238" s="2">
        <v>27328100000</v>
      </c>
      <c r="T5238" s="2">
        <v>27302900000</v>
      </c>
      <c r="U5238" s="2">
        <v>27466800000</v>
      </c>
      <c r="V5238" s="2">
        <v>27632600000</v>
      </c>
      <c r="W5238" s="2">
        <v>27564900000</v>
      </c>
      <c r="X5238" s="2">
        <v>27704200000</v>
      </c>
      <c r="Y5238" s="2">
        <v>28042100000</v>
      </c>
      <c r="Z5238" s="2">
        <v>28193200000</v>
      </c>
      <c r="AA5238" s="2">
        <v>28168800000</v>
      </c>
      <c r="AB5238" s="2">
        <v>28003200000</v>
      </c>
      <c r="AC5238" s="2">
        <v>27785000000</v>
      </c>
      <c r="AD5238" s="2">
        <v>27666000000</v>
      </c>
      <c r="AE5238" s="2">
        <v>27643900000</v>
      </c>
      <c r="AF5238" s="2">
        <v>27793100000</v>
      </c>
    </row>
    <row r="5239" spans="1:32">
      <c r="A5239" t="s">
        <v>6735</v>
      </c>
      <c r="B5239" t="s">
        <v>19</v>
      </c>
      <c r="C5239" s="2">
        <v>18424300000</v>
      </c>
      <c r="D5239" s="2">
        <v>19129600000</v>
      </c>
      <c r="E5239" s="2">
        <v>19015200000</v>
      </c>
      <c r="F5239" s="2">
        <v>18481200000</v>
      </c>
      <c r="G5239" s="2">
        <v>18927000000</v>
      </c>
      <c r="H5239" s="2">
        <v>18676200000</v>
      </c>
      <c r="I5239" s="2">
        <v>19044100000</v>
      </c>
      <c r="J5239" s="2">
        <v>20006100000</v>
      </c>
      <c r="K5239" s="2">
        <v>20405100000</v>
      </c>
      <c r="L5239" s="2">
        <v>20408800000</v>
      </c>
      <c r="M5239" s="2">
        <v>20429800000</v>
      </c>
      <c r="N5239" s="2">
        <v>20217900000</v>
      </c>
      <c r="O5239" s="2">
        <v>20140400000</v>
      </c>
      <c r="P5239" s="2">
        <v>20336900000</v>
      </c>
      <c r="Q5239" s="2">
        <v>20278100000</v>
      </c>
      <c r="R5239" s="2">
        <v>20350400000</v>
      </c>
      <c r="S5239" s="2">
        <v>20461500000</v>
      </c>
      <c r="T5239" s="2">
        <v>20473000000</v>
      </c>
      <c r="U5239" s="2">
        <v>20631000000</v>
      </c>
      <c r="V5239" s="2">
        <v>20782300000</v>
      </c>
      <c r="W5239" s="2">
        <v>20750400000</v>
      </c>
      <c r="X5239" s="2">
        <v>20871600000</v>
      </c>
      <c r="Y5239" s="2">
        <v>21157700000</v>
      </c>
      <c r="Z5239" s="2">
        <v>21290300000</v>
      </c>
      <c r="AA5239" s="2">
        <v>21300000000</v>
      </c>
      <c r="AB5239" s="2">
        <v>21183900000</v>
      </c>
      <c r="AC5239" s="2">
        <v>21031900000</v>
      </c>
      <c r="AD5239" s="2">
        <v>20964800000</v>
      </c>
      <c r="AE5239" s="2">
        <v>20970400000</v>
      </c>
      <c r="AF5239" s="2">
        <v>21096000000</v>
      </c>
    </row>
    <row r="5240" spans="1:32">
      <c r="A5240" t="s">
        <v>6736</v>
      </c>
      <c r="B5240" t="s">
        <v>19</v>
      </c>
      <c r="C5240" s="2">
        <v>27251900000</v>
      </c>
      <c r="D5240" s="2">
        <v>47027800000</v>
      </c>
      <c r="E5240" s="2">
        <v>43701900000</v>
      </c>
      <c r="F5240" s="2">
        <v>42058800000</v>
      </c>
      <c r="G5240" s="2">
        <v>41978300000</v>
      </c>
      <c r="H5240" s="2">
        <v>41504600000</v>
      </c>
      <c r="I5240" s="2">
        <v>41388000000</v>
      </c>
      <c r="J5240" s="2">
        <v>41651800000</v>
      </c>
      <c r="K5240" s="2">
        <v>41362800000</v>
      </c>
      <c r="L5240" s="2">
        <v>40438700000</v>
      </c>
      <c r="M5240" s="2">
        <v>39611300000</v>
      </c>
      <c r="N5240" s="2">
        <v>38760800000</v>
      </c>
      <c r="O5240" s="2">
        <v>38305700000</v>
      </c>
      <c r="P5240" s="2">
        <v>38156200000</v>
      </c>
      <c r="Q5240" s="2">
        <v>37776600000</v>
      </c>
      <c r="R5240" s="2">
        <v>37503700000</v>
      </c>
      <c r="S5240" s="2">
        <v>37392800000</v>
      </c>
      <c r="T5240" s="2">
        <v>37019100000</v>
      </c>
      <c r="U5240" s="2">
        <v>36736500000</v>
      </c>
      <c r="V5240" s="2">
        <v>36536000000</v>
      </c>
      <c r="W5240" s="2">
        <v>36228800000</v>
      </c>
      <c r="X5240" s="2">
        <v>36133500000</v>
      </c>
      <c r="Y5240" s="2">
        <v>36140900000</v>
      </c>
      <c r="Z5240" s="2">
        <v>35963500000</v>
      </c>
      <c r="AA5240" s="2">
        <v>35627000000</v>
      </c>
      <c r="AB5240" s="2">
        <v>35211000000</v>
      </c>
      <c r="AC5240" s="2">
        <v>34780400000</v>
      </c>
      <c r="AD5240" s="2">
        <v>34377000000</v>
      </c>
      <c r="AE5240" s="2">
        <v>34100800000</v>
      </c>
      <c r="AF5240" s="2">
        <v>34064400000</v>
      </c>
    </row>
    <row r="5241" spans="1:32">
      <c r="A5241" t="s">
        <v>6737</v>
      </c>
      <c r="B5241" t="s">
        <v>19</v>
      </c>
      <c r="C5241" s="2">
        <v>355771000</v>
      </c>
      <c r="D5241" s="2">
        <v>377934000</v>
      </c>
      <c r="E5241" s="2">
        <v>374504000</v>
      </c>
      <c r="F5241" s="2">
        <v>365835000</v>
      </c>
      <c r="G5241" s="2">
        <v>374748000</v>
      </c>
      <c r="H5241" s="2">
        <v>372469000</v>
      </c>
      <c r="I5241" s="2">
        <v>379783000</v>
      </c>
      <c r="J5241" s="2">
        <v>396508000</v>
      </c>
      <c r="K5241" s="2">
        <v>403487000</v>
      </c>
      <c r="L5241" s="2">
        <v>402743000</v>
      </c>
      <c r="M5241" s="2">
        <v>402778000</v>
      </c>
      <c r="N5241" s="2">
        <v>399354000</v>
      </c>
      <c r="O5241" s="2">
        <v>397258000</v>
      </c>
      <c r="P5241" s="2">
        <v>399999000</v>
      </c>
      <c r="Q5241" s="2">
        <v>398487000</v>
      </c>
      <c r="R5241" s="2">
        <v>399258000</v>
      </c>
      <c r="S5241" s="2">
        <v>401173000</v>
      </c>
      <c r="T5241" s="2">
        <v>400739000</v>
      </c>
      <c r="U5241" s="2">
        <v>403169000</v>
      </c>
      <c r="V5241" s="2">
        <v>405308000</v>
      </c>
      <c r="W5241" s="2">
        <v>404560000</v>
      </c>
      <c r="X5241" s="2">
        <v>406464000</v>
      </c>
      <c r="Y5241" s="2">
        <v>411108000</v>
      </c>
      <c r="Z5241" s="2">
        <v>413080000</v>
      </c>
      <c r="AA5241" s="2">
        <v>412696000</v>
      </c>
      <c r="AB5241" s="2">
        <v>410218000</v>
      </c>
      <c r="AC5241" s="2">
        <v>407467000</v>
      </c>
      <c r="AD5241" s="2">
        <v>405767000</v>
      </c>
      <c r="AE5241" s="2">
        <v>405475000</v>
      </c>
      <c r="AF5241" s="2">
        <v>407684000</v>
      </c>
    </row>
    <row r="5242" spans="1:32">
      <c r="A5242" t="s">
        <v>6738</v>
      </c>
      <c r="B5242" t="s">
        <v>19</v>
      </c>
      <c r="C5242" s="2">
        <v>2102620000</v>
      </c>
      <c r="D5242" s="2">
        <v>2080550000</v>
      </c>
      <c r="E5242" s="2">
        <v>2086170000</v>
      </c>
      <c r="F5242" s="2">
        <v>2045140000</v>
      </c>
      <c r="G5242" s="2">
        <v>2105790000</v>
      </c>
      <c r="H5242" s="2">
        <v>2097140000</v>
      </c>
      <c r="I5242" s="2">
        <v>2146650000</v>
      </c>
      <c r="J5242" s="2">
        <v>2253470000</v>
      </c>
      <c r="K5242" s="2">
        <v>2300830000</v>
      </c>
      <c r="L5242" s="2">
        <v>2303890000</v>
      </c>
      <c r="M5242" s="2">
        <v>2311960000</v>
      </c>
      <c r="N5242" s="2">
        <v>2297010000</v>
      </c>
      <c r="O5242" s="2">
        <v>2286350000</v>
      </c>
      <c r="P5242" s="2">
        <v>2305140000</v>
      </c>
      <c r="Q5242" s="2">
        <v>2298390000</v>
      </c>
      <c r="R5242" s="2">
        <v>2305380000</v>
      </c>
      <c r="S5242" s="2">
        <v>2318710000</v>
      </c>
      <c r="T5242" s="2">
        <v>2319080000</v>
      </c>
      <c r="U5242" s="2">
        <v>2336190000</v>
      </c>
      <c r="V5242" s="2">
        <v>2352240000</v>
      </c>
      <c r="W5242" s="2">
        <v>2349630000</v>
      </c>
      <c r="X5242" s="2">
        <v>2362730000</v>
      </c>
      <c r="Y5242" s="2">
        <v>2392590000</v>
      </c>
      <c r="Z5242" s="2">
        <v>2406500000</v>
      </c>
      <c r="AA5242" s="2">
        <v>2406550000</v>
      </c>
      <c r="AB5242" s="2">
        <v>2394650000</v>
      </c>
      <c r="AC5242" s="2">
        <v>2379040000</v>
      </c>
      <c r="AD5242" s="2">
        <v>2371200000</v>
      </c>
      <c r="AE5242" s="2">
        <v>2371730000</v>
      </c>
      <c r="AF5242" s="2">
        <v>2386810000</v>
      </c>
    </row>
    <row r="5243" spans="1:32">
      <c r="A5243" t="s">
        <v>6739</v>
      </c>
      <c r="B5243" t="s">
        <v>19</v>
      </c>
      <c r="C5243" s="2">
        <v>662886000</v>
      </c>
      <c r="D5243" s="2">
        <v>1294780000</v>
      </c>
      <c r="E5243" s="2">
        <v>1191000000</v>
      </c>
      <c r="F5243" s="2">
        <v>1169860000</v>
      </c>
      <c r="G5243" s="2">
        <v>1172460000</v>
      </c>
      <c r="H5243" s="2">
        <v>1192360000</v>
      </c>
      <c r="I5243" s="2">
        <v>1191010000</v>
      </c>
      <c r="J5243" s="2">
        <v>1172030000</v>
      </c>
      <c r="K5243" s="2">
        <v>1151230000</v>
      </c>
      <c r="L5243" s="2">
        <v>1119330000</v>
      </c>
      <c r="M5243" s="2">
        <v>1092430000</v>
      </c>
      <c r="N5243" s="2">
        <v>1077890000</v>
      </c>
      <c r="O5243" s="2">
        <v>1057590000</v>
      </c>
      <c r="P5243" s="2">
        <v>1039920000</v>
      </c>
      <c r="Q5243" s="2">
        <v>1025300000</v>
      </c>
      <c r="R5243" s="2">
        <v>1011120000</v>
      </c>
      <c r="S5243" s="2">
        <v>1003100000</v>
      </c>
      <c r="T5243" s="2">
        <v>987987000</v>
      </c>
      <c r="U5243" s="2">
        <v>969942000</v>
      </c>
      <c r="V5243" s="2">
        <v>954880000</v>
      </c>
      <c r="W5243" s="2">
        <v>944858000</v>
      </c>
      <c r="X5243" s="2">
        <v>937088000</v>
      </c>
      <c r="Y5243" s="2">
        <v>925571000</v>
      </c>
      <c r="Z5243" s="2">
        <v>911763000</v>
      </c>
      <c r="AA5243" s="2">
        <v>895953000</v>
      </c>
      <c r="AB5243" s="2">
        <v>883070000</v>
      </c>
      <c r="AC5243" s="2">
        <v>872943000</v>
      </c>
      <c r="AD5243" s="2">
        <v>859243000</v>
      </c>
      <c r="AE5243" s="2">
        <v>847550000</v>
      </c>
      <c r="AF5243" s="2">
        <v>842887000</v>
      </c>
    </row>
    <row r="5244" spans="1:32">
      <c r="A5244" t="s">
        <v>6740</v>
      </c>
      <c r="B5244" t="s">
        <v>19</v>
      </c>
      <c r="C5244" s="2">
        <v>90854100</v>
      </c>
      <c r="D5244" s="2">
        <v>231491000</v>
      </c>
      <c r="E5244" s="2">
        <v>208065000</v>
      </c>
      <c r="F5244" s="2">
        <v>201132000</v>
      </c>
      <c r="G5244" s="2">
        <v>198718000</v>
      </c>
      <c r="H5244" s="2">
        <v>199229000</v>
      </c>
      <c r="I5244" s="2">
        <v>196728000</v>
      </c>
      <c r="J5244" s="2">
        <v>191775000</v>
      </c>
      <c r="K5244" s="2">
        <v>186643000</v>
      </c>
      <c r="L5244" s="2">
        <v>179700000</v>
      </c>
      <c r="M5244" s="2">
        <v>173487000</v>
      </c>
      <c r="N5244" s="2">
        <v>169240000</v>
      </c>
      <c r="O5244" s="2">
        <v>165855000</v>
      </c>
      <c r="P5244" s="2">
        <v>162786000</v>
      </c>
      <c r="Q5244" s="2">
        <v>160112000</v>
      </c>
      <c r="R5244" s="2">
        <v>157400000</v>
      </c>
      <c r="S5244" s="2">
        <v>155598000</v>
      </c>
      <c r="T5244" s="2">
        <v>152613000</v>
      </c>
      <c r="U5244" s="2">
        <v>149037000</v>
      </c>
      <c r="V5244" s="2">
        <v>146121000</v>
      </c>
      <c r="W5244" s="2">
        <v>144052000</v>
      </c>
      <c r="X5244" s="2">
        <v>142345000</v>
      </c>
      <c r="Y5244" s="2">
        <v>140044000</v>
      </c>
      <c r="Z5244" s="2">
        <v>137419000</v>
      </c>
      <c r="AA5244" s="2">
        <v>134516000</v>
      </c>
      <c r="AB5244" s="2">
        <v>132057000</v>
      </c>
      <c r="AC5244" s="2">
        <v>129967000</v>
      </c>
      <c r="AD5244" s="2">
        <v>127323000</v>
      </c>
      <c r="AE5244" s="2">
        <v>125043000</v>
      </c>
      <c r="AF5244" s="2">
        <v>123831000</v>
      </c>
    </row>
    <row r="5245" spans="1:32">
      <c r="A5245" t="s">
        <v>6741</v>
      </c>
      <c r="B5245" t="s">
        <v>19</v>
      </c>
      <c r="C5245">
        <v>0</v>
      </c>
      <c r="D5245">
        <v>0</v>
      </c>
      <c r="E5245">
        <v>0</v>
      </c>
      <c r="F5245">
        <v>0</v>
      </c>
      <c r="G5245">
        <v>0</v>
      </c>
      <c r="H5245">
        <v>0</v>
      </c>
      <c r="I5245">
        <v>0</v>
      </c>
      <c r="J5245">
        <v>0</v>
      </c>
      <c r="K5245">
        <v>0</v>
      </c>
      <c r="L5245">
        <v>0</v>
      </c>
      <c r="M5245">
        <v>0</v>
      </c>
      <c r="N5245">
        <v>0</v>
      </c>
      <c r="O5245">
        <v>0</v>
      </c>
      <c r="P5245">
        <v>0</v>
      </c>
      <c r="Q5245">
        <v>0</v>
      </c>
      <c r="R5245">
        <v>0</v>
      </c>
      <c r="S5245">
        <v>0</v>
      </c>
      <c r="T5245">
        <v>0</v>
      </c>
      <c r="U5245">
        <v>0</v>
      </c>
      <c r="V5245">
        <v>0</v>
      </c>
      <c r="W5245">
        <v>0</v>
      </c>
      <c r="X5245">
        <v>0</v>
      </c>
      <c r="Y5245">
        <v>0</v>
      </c>
      <c r="Z5245">
        <v>0</v>
      </c>
      <c r="AA5245">
        <v>0</v>
      </c>
      <c r="AB5245">
        <v>0</v>
      </c>
      <c r="AC5245">
        <v>0</v>
      </c>
      <c r="AD5245">
        <v>0</v>
      </c>
      <c r="AE5245">
        <v>0</v>
      </c>
      <c r="AF5245">
        <v>0</v>
      </c>
    </row>
    <row r="5246" spans="1:32">
      <c r="A5246" t="s">
        <v>6742</v>
      </c>
      <c r="B5246" t="s">
        <v>19</v>
      </c>
      <c r="C5246" s="2">
        <v>15090200000000</v>
      </c>
      <c r="D5246" s="2">
        <v>15268400000000</v>
      </c>
      <c r="E5246" s="2">
        <v>14633200000000</v>
      </c>
      <c r="F5246" s="2">
        <v>15067500000000</v>
      </c>
      <c r="G5246" s="2">
        <v>15188400000000</v>
      </c>
      <c r="H5246" s="2">
        <v>15509100000000</v>
      </c>
      <c r="I5246" s="2">
        <v>15795400000000</v>
      </c>
      <c r="J5246" s="2">
        <v>15934000000000</v>
      </c>
      <c r="K5246" s="2">
        <v>15966100000000</v>
      </c>
      <c r="L5246" s="2">
        <v>15923100000000</v>
      </c>
      <c r="M5246" s="2">
        <v>15860200000000</v>
      </c>
      <c r="N5246" s="2">
        <v>15851300000000</v>
      </c>
      <c r="O5246" s="2">
        <v>15898600000000</v>
      </c>
      <c r="P5246" s="2">
        <v>16004800000000</v>
      </c>
      <c r="Q5246" s="2">
        <v>16159000000000</v>
      </c>
      <c r="R5246" s="2">
        <v>16308200000000</v>
      </c>
      <c r="S5246" s="2">
        <v>16439300000000</v>
      </c>
      <c r="T5246" s="2">
        <v>16579100000000</v>
      </c>
      <c r="U5246" s="2">
        <v>16749300000000</v>
      </c>
      <c r="V5246" s="2">
        <v>16855200000000</v>
      </c>
      <c r="W5246" s="2">
        <v>17012000000000</v>
      </c>
      <c r="X5246" s="2">
        <v>17242400000000</v>
      </c>
      <c r="Y5246" s="2">
        <v>17461200000000</v>
      </c>
      <c r="Z5246" s="2">
        <v>17634400000000</v>
      </c>
      <c r="AA5246" s="2">
        <v>17788000000000</v>
      </c>
      <c r="AB5246" s="2">
        <v>17944300000000</v>
      </c>
      <c r="AC5246" s="2">
        <v>18157900000000</v>
      </c>
      <c r="AD5246" s="2">
        <v>18312100000000</v>
      </c>
      <c r="AE5246" s="2">
        <v>18447700000000</v>
      </c>
      <c r="AF5246" s="2">
        <v>18645100000000</v>
      </c>
    </row>
    <row r="5247" spans="1:32">
      <c r="A5247" t="s">
        <v>6743</v>
      </c>
      <c r="B5247" t="s">
        <v>19</v>
      </c>
      <c r="C5247" s="2">
        <v>11077700000</v>
      </c>
      <c r="D5247" s="2">
        <v>11095500000</v>
      </c>
      <c r="E5247" s="2">
        <v>11032800000</v>
      </c>
      <c r="F5247" s="2">
        <v>10644000000</v>
      </c>
      <c r="G5247" s="2">
        <v>11362700000</v>
      </c>
      <c r="H5247" s="2">
        <v>11444000000</v>
      </c>
      <c r="I5247" s="2">
        <v>11757500000</v>
      </c>
      <c r="J5247" s="2">
        <v>12142100000</v>
      </c>
      <c r="K5247" s="2">
        <v>12368200000</v>
      </c>
      <c r="L5247" s="2">
        <v>12509700000</v>
      </c>
      <c r="M5247" s="2">
        <v>12572300000</v>
      </c>
      <c r="N5247" s="2">
        <v>12578700000</v>
      </c>
      <c r="O5247" s="2">
        <v>12630000000</v>
      </c>
      <c r="P5247" s="2">
        <v>12705700000</v>
      </c>
      <c r="Q5247" s="2">
        <v>12823800000</v>
      </c>
      <c r="R5247" s="2">
        <v>13011700000</v>
      </c>
      <c r="S5247" s="2">
        <v>13190800000</v>
      </c>
      <c r="T5247" s="2">
        <v>13309600000</v>
      </c>
      <c r="U5247" s="2">
        <v>13451600000</v>
      </c>
      <c r="V5247" s="2">
        <v>13596500000</v>
      </c>
      <c r="W5247" s="2">
        <v>13748300000</v>
      </c>
      <c r="X5247" s="2">
        <v>13874100000</v>
      </c>
      <c r="Y5247" s="2">
        <v>14077900000</v>
      </c>
      <c r="Z5247" s="2">
        <v>14299600000</v>
      </c>
      <c r="AA5247" s="2">
        <v>14473000000</v>
      </c>
      <c r="AB5247" s="2">
        <v>14552900000</v>
      </c>
      <c r="AC5247" s="2">
        <v>14718100000</v>
      </c>
      <c r="AD5247" s="2">
        <v>14897900000</v>
      </c>
      <c r="AE5247" s="2">
        <v>15059400000</v>
      </c>
      <c r="AF5247" s="2">
        <v>15155800000</v>
      </c>
    </row>
    <row r="5248" spans="1:32">
      <c r="A5248" t="s">
        <v>6744</v>
      </c>
      <c r="B5248" t="s">
        <v>19</v>
      </c>
      <c r="C5248" s="2">
        <v>181452000000</v>
      </c>
      <c r="D5248" s="2">
        <v>181562000000</v>
      </c>
      <c r="E5248" s="2">
        <v>181195000000</v>
      </c>
      <c r="F5248" s="2">
        <v>174197000000</v>
      </c>
      <c r="G5248" s="2">
        <v>186730000000</v>
      </c>
      <c r="H5248" s="2">
        <v>187728000000</v>
      </c>
      <c r="I5248" s="2">
        <v>193097000000</v>
      </c>
      <c r="J5248" s="2">
        <v>199821000000</v>
      </c>
      <c r="K5248" s="2">
        <v>203703000000</v>
      </c>
      <c r="L5248" s="2">
        <v>206358000000</v>
      </c>
      <c r="M5248" s="2">
        <v>207721000000</v>
      </c>
      <c r="N5248" s="2">
        <v>207806000000</v>
      </c>
      <c r="O5248" s="2">
        <v>208622000000</v>
      </c>
      <c r="P5248" s="2">
        <v>209962000000</v>
      </c>
      <c r="Q5248" s="2">
        <v>212017000000</v>
      </c>
      <c r="R5248" s="2">
        <v>215168000000</v>
      </c>
      <c r="S5248" s="2">
        <v>218228000000</v>
      </c>
      <c r="T5248" s="2">
        <v>220188000000</v>
      </c>
      <c r="U5248" s="2">
        <v>222564000000</v>
      </c>
      <c r="V5248" s="2">
        <v>225105000000</v>
      </c>
      <c r="W5248" s="2">
        <v>227483000000</v>
      </c>
      <c r="X5248" s="2">
        <v>229485000000</v>
      </c>
      <c r="Y5248" s="2">
        <v>232974000000</v>
      </c>
      <c r="Z5248" s="2">
        <v>236853000000</v>
      </c>
      <c r="AA5248" s="2">
        <v>239640000000</v>
      </c>
      <c r="AB5248" s="2">
        <v>241007000000</v>
      </c>
      <c r="AC5248" s="2">
        <v>243705000000</v>
      </c>
      <c r="AD5248" s="2">
        <v>246773000000</v>
      </c>
      <c r="AE5248" s="2">
        <v>249448000000</v>
      </c>
      <c r="AF5248" s="2">
        <v>250956000000</v>
      </c>
    </row>
    <row r="5249" spans="1:32">
      <c r="A5249" t="s">
        <v>6745</v>
      </c>
      <c r="B5249" t="s">
        <v>19</v>
      </c>
      <c r="C5249" s="2">
        <v>23106700000</v>
      </c>
      <c r="D5249" s="2">
        <v>23281400000</v>
      </c>
      <c r="E5249" s="2">
        <v>22688600000</v>
      </c>
      <c r="F5249" s="2">
        <v>22786700000</v>
      </c>
      <c r="G5249" s="2">
        <v>23772300000</v>
      </c>
      <c r="H5249" s="2">
        <v>24038300000</v>
      </c>
      <c r="I5249" s="2">
        <v>24536200000</v>
      </c>
      <c r="J5249" s="2">
        <v>25051400000</v>
      </c>
      <c r="K5249" s="2">
        <v>25299000000</v>
      </c>
      <c r="L5249" s="2">
        <v>25423200000</v>
      </c>
      <c r="M5249" s="2">
        <v>25448200000</v>
      </c>
      <c r="N5249" s="2">
        <v>25428500000</v>
      </c>
      <c r="O5249" s="2">
        <v>25505400000</v>
      </c>
      <c r="P5249" s="2">
        <v>25653500000</v>
      </c>
      <c r="Q5249" s="2">
        <v>25873500000</v>
      </c>
      <c r="R5249" s="2">
        <v>26170700000</v>
      </c>
      <c r="S5249" s="2">
        <v>26470300000</v>
      </c>
      <c r="T5249" s="2">
        <v>26697600000</v>
      </c>
      <c r="U5249" s="2">
        <v>26972900000</v>
      </c>
      <c r="V5249" s="2">
        <v>27195100000</v>
      </c>
      <c r="W5249" s="2">
        <v>27481000000</v>
      </c>
      <c r="X5249" s="2">
        <v>27774200000</v>
      </c>
      <c r="Y5249" s="2">
        <v>28148800000</v>
      </c>
      <c r="Z5249" s="2">
        <v>28523600000</v>
      </c>
      <c r="AA5249" s="2">
        <v>28843700000</v>
      </c>
      <c r="AB5249" s="2">
        <v>29041400000</v>
      </c>
      <c r="AC5249" s="2">
        <v>29369100000</v>
      </c>
      <c r="AD5249" s="2">
        <v>29686800000</v>
      </c>
      <c r="AE5249" s="2">
        <v>29978400000</v>
      </c>
      <c r="AF5249" s="2">
        <v>30238700000</v>
      </c>
    </row>
    <row r="5250" spans="1:32">
      <c r="A5250" t="s">
        <v>6746</v>
      </c>
      <c r="B5250" t="s">
        <v>19</v>
      </c>
      <c r="C5250" s="2">
        <v>12302000000</v>
      </c>
      <c r="D5250" s="2">
        <v>12312600000</v>
      </c>
      <c r="E5250" s="2">
        <v>12285100000</v>
      </c>
      <c r="F5250" s="2">
        <v>11858100000</v>
      </c>
      <c r="G5250" s="2">
        <v>12699300000</v>
      </c>
      <c r="H5250" s="2">
        <v>12766700000</v>
      </c>
      <c r="I5250" s="2">
        <v>13124000000</v>
      </c>
      <c r="J5250" s="2">
        <v>13568900000</v>
      </c>
      <c r="K5250" s="2">
        <v>13840900000</v>
      </c>
      <c r="L5250" s="2">
        <v>14010700000</v>
      </c>
      <c r="M5250" s="2">
        <v>14100800000</v>
      </c>
      <c r="N5250" s="2">
        <v>14113400000</v>
      </c>
      <c r="O5250" s="2">
        <v>14178700000</v>
      </c>
      <c r="P5250" s="2">
        <v>14265500000</v>
      </c>
      <c r="Q5250" s="2">
        <v>14403400000</v>
      </c>
      <c r="R5250" s="2">
        <v>14620900000</v>
      </c>
      <c r="S5250" s="2">
        <v>14829300000</v>
      </c>
      <c r="T5250" s="2">
        <v>14968200000</v>
      </c>
      <c r="U5250" s="2">
        <v>15128000000</v>
      </c>
      <c r="V5250" s="2">
        <v>15296400000</v>
      </c>
      <c r="W5250" s="2">
        <v>15467700000</v>
      </c>
      <c r="X5250" s="2">
        <v>15610700000</v>
      </c>
      <c r="Y5250" s="2">
        <v>15842800000</v>
      </c>
      <c r="Z5250" s="2">
        <v>16104400000</v>
      </c>
      <c r="AA5250" s="2">
        <v>16296300000</v>
      </c>
      <c r="AB5250" s="2">
        <v>16397000000</v>
      </c>
      <c r="AC5250" s="2">
        <v>16580300000</v>
      </c>
      <c r="AD5250" s="2">
        <v>16791300000</v>
      </c>
      <c r="AE5250" s="2">
        <v>16982200000</v>
      </c>
      <c r="AF5250" s="2">
        <v>17086800000</v>
      </c>
    </row>
    <row r="5251" spans="1:32">
      <c r="A5251" t="s">
        <v>6747</v>
      </c>
      <c r="B5251" t="s">
        <v>19</v>
      </c>
      <c r="C5251" s="2">
        <v>9317150000</v>
      </c>
      <c r="D5251" s="2">
        <v>9325480000</v>
      </c>
      <c r="E5251" s="2">
        <v>9305800000</v>
      </c>
      <c r="F5251" s="2">
        <v>8997930000</v>
      </c>
      <c r="G5251" s="2">
        <v>9624580000</v>
      </c>
      <c r="H5251" s="2">
        <v>9677560000</v>
      </c>
      <c r="I5251" s="2">
        <v>9948140000</v>
      </c>
      <c r="J5251" s="2">
        <v>10284400000</v>
      </c>
      <c r="K5251" s="2">
        <v>10484200000</v>
      </c>
      <c r="L5251" s="2">
        <v>10617000000</v>
      </c>
      <c r="M5251" s="2">
        <v>10687200000</v>
      </c>
      <c r="N5251" s="2">
        <v>10688600000</v>
      </c>
      <c r="O5251" s="2">
        <v>10732300000</v>
      </c>
      <c r="P5251" s="2">
        <v>10807600000</v>
      </c>
      <c r="Q5251" s="2">
        <v>10914000000</v>
      </c>
      <c r="R5251" s="2">
        <v>11070100000</v>
      </c>
      <c r="S5251" s="2">
        <v>11226900000</v>
      </c>
      <c r="T5251" s="2">
        <v>11334100000</v>
      </c>
      <c r="U5251" s="2">
        <v>11452100000</v>
      </c>
      <c r="V5251" s="2">
        <v>11588600000</v>
      </c>
      <c r="W5251" s="2">
        <v>11707700000</v>
      </c>
      <c r="X5251" s="2">
        <v>11818400000</v>
      </c>
      <c r="Y5251" s="2">
        <v>11998300000</v>
      </c>
      <c r="Z5251" s="2">
        <v>12197600000</v>
      </c>
      <c r="AA5251" s="2">
        <v>12337300000</v>
      </c>
      <c r="AB5251" s="2">
        <v>12415800000</v>
      </c>
      <c r="AC5251" s="2">
        <v>12556700000</v>
      </c>
      <c r="AD5251" s="2">
        <v>12715500000</v>
      </c>
      <c r="AE5251" s="2">
        <v>12854400000</v>
      </c>
      <c r="AF5251" s="2">
        <v>12936400000</v>
      </c>
    </row>
    <row r="5252" spans="1:32">
      <c r="A5252" t="s">
        <v>6748</v>
      </c>
      <c r="B5252" t="s">
        <v>19</v>
      </c>
      <c r="C5252" s="2">
        <v>23596200000</v>
      </c>
      <c r="D5252" s="2">
        <v>23624500000</v>
      </c>
      <c r="E5252" s="2">
        <v>23532100000</v>
      </c>
      <c r="F5252" s="2">
        <v>22879000000</v>
      </c>
      <c r="G5252" s="2">
        <v>24480500000</v>
      </c>
      <c r="H5252" s="2">
        <v>24601200000</v>
      </c>
      <c r="I5252" s="2">
        <v>25290600000</v>
      </c>
      <c r="J5252" s="2">
        <v>26151500000</v>
      </c>
      <c r="K5252" s="2">
        <v>26672900000</v>
      </c>
      <c r="L5252" s="2">
        <v>27031000000</v>
      </c>
      <c r="M5252" s="2">
        <v>27208300000</v>
      </c>
      <c r="N5252" s="2">
        <v>27229300000</v>
      </c>
      <c r="O5252" s="2">
        <v>27353800000</v>
      </c>
      <c r="P5252" s="2">
        <v>27527500000</v>
      </c>
      <c r="Q5252" s="2">
        <v>27801800000</v>
      </c>
      <c r="R5252" s="2">
        <v>28204300000</v>
      </c>
      <c r="S5252" s="2">
        <v>28618700000</v>
      </c>
      <c r="T5252" s="2">
        <v>28875100000</v>
      </c>
      <c r="U5252" s="2">
        <v>29180300000</v>
      </c>
      <c r="V5252" s="2">
        <v>29518100000</v>
      </c>
      <c r="W5252" s="2">
        <v>29838100000</v>
      </c>
      <c r="X5252" s="2">
        <v>30109400000</v>
      </c>
      <c r="Y5252" s="2">
        <v>30559400000</v>
      </c>
      <c r="Z5252" s="2">
        <v>31069400000</v>
      </c>
      <c r="AA5252" s="2">
        <v>31428700000</v>
      </c>
      <c r="AB5252" s="2">
        <v>31617400000</v>
      </c>
      <c r="AC5252" s="2">
        <v>31979000000</v>
      </c>
      <c r="AD5252" s="2">
        <v>32387900000</v>
      </c>
      <c r="AE5252" s="2">
        <v>32734800000</v>
      </c>
      <c r="AF5252" s="2">
        <v>32928600000</v>
      </c>
    </row>
    <row r="5253" spans="1:32">
      <c r="A5253" t="s">
        <v>6749</v>
      </c>
      <c r="B5253" t="s">
        <v>19</v>
      </c>
      <c r="C5253" s="2">
        <v>158292000</v>
      </c>
      <c r="D5253" s="2">
        <v>158867000</v>
      </c>
      <c r="E5253" s="2">
        <v>158258000</v>
      </c>
      <c r="F5253" s="2">
        <v>159050000</v>
      </c>
      <c r="G5253" s="2">
        <v>167795000</v>
      </c>
      <c r="H5253" s="2">
        <v>168625000</v>
      </c>
      <c r="I5253" s="2">
        <v>172596000</v>
      </c>
      <c r="J5253" s="2">
        <v>177469000</v>
      </c>
      <c r="K5253" s="2">
        <v>180250000</v>
      </c>
      <c r="L5253" s="2">
        <v>182021000</v>
      </c>
      <c r="M5253" s="2">
        <v>182925000</v>
      </c>
      <c r="N5253" s="2">
        <v>183059000</v>
      </c>
      <c r="O5253" s="2">
        <v>183851000</v>
      </c>
      <c r="P5253" s="2">
        <v>185032000</v>
      </c>
      <c r="Q5253" s="2">
        <v>186775000</v>
      </c>
      <c r="R5253" s="2">
        <v>189281000</v>
      </c>
      <c r="S5253" s="2">
        <v>191836000</v>
      </c>
      <c r="T5253" s="2">
        <v>193522000</v>
      </c>
      <c r="U5253" s="2">
        <v>195629000</v>
      </c>
      <c r="V5253" s="2">
        <v>197666000</v>
      </c>
      <c r="W5253" s="2">
        <v>199850000</v>
      </c>
      <c r="X5253" s="2">
        <v>201824000</v>
      </c>
      <c r="Y5253" s="2">
        <v>204724000</v>
      </c>
      <c r="Z5253" s="2">
        <v>207897000</v>
      </c>
      <c r="AA5253" s="2">
        <v>210301000</v>
      </c>
      <c r="AB5253" s="2">
        <v>211624000</v>
      </c>
      <c r="AC5253" s="2">
        <v>214091000</v>
      </c>
      <c r="AD5253" s="2">
        <v>216719000</v>
      </c>
      <c r="AE5253" s="2">
        <v>219057000</v>
      </c>
      <c r="AF5253" s="2">
        <v>220582000</v>
      </c>
    </row>
    <row r="5254" spans="1:32">
      <c r="A5254" t="s">
        <v>6750</v>
      </c>
      <c r="B5254" t="s">
        <v>19</v>
      </c>
      <c r="C5254" s="2">
        <v>942111000</v>
      </c>
      <c r="D5254" s="2">
        <v>945408000</v>
      </c>
      <c r="E5254" s="2">
        <v>936408000</v>
      </c>
      <c r="F5254" s="2">
        <v>938936000</v>
      </c>
      <c r="G5254" s="2">
        <v>990624000</v>
      </c>
      <c r="H5254" s="2">
        <v>997354000</v>
      </c>
      <c r="I5254" s="2">
        <v>1021290000</v>
      </c>
      <c r="J5254" s="2">
        <v>1049550000</v>
      </c>
      <c r="K5254" s="2">
        <v>1065720000</v>
      </c>
      <c r="L5254" s="2">
        <v>1075860000</v>
      </c>
      <c r="M5254" s="2">
        <v>1080580000</v>
      </c>
      <c r="N5254" s="2">
        <v>1081290000</v>
      </c>
      <c r="O5254" s="2">
        <v>1086000000</v>
      </c>
      <c r="P5254" s="2">
        <v>1093030000</v>
      </c>
      <c r="Q5254" s="2">
        <v>1103540000</v>
      </c>
      <c r="R5254" s="2">
        <v>1118450000</v>
      </c>
      <c r="S5254" s="2">
        <v>1133660000</v>
      </c>
      <c r="T5254" s="2">
        <v>1144050000</v>
      </c>
      <c r="U5254" s="2">
        <v>1156380000</v>
      </c>
      <c r="V5254" s="2">
        <v>1168880000</v>
      </c>
      <c r="W5254" s="2">
        <v>1181950000</v>
      </c>
      <c r="X5254" s="2">
        <v>1194030000</v>
      </c>
      <c r="Y5254" s="2">
        <v>1211630000</v>
      </c>
      <c r="Z5254" s="2">
        <v>1230460000</v>
      </c>
      <c r="AA5254" s="2">
        <v>1245210000</v>
      </c>
      <c r="AB5254" s="2">
        <v>1253700000</v>
      </c>
      <c r="AC5254" s="2">
        <v>1268720000</v>
      </c>
      <c r="AD5254" s="2">
        <v>1284310000</v>
      </c>
      <c r="AE5254" s="2">
        <v>1298410000</v>
      </c>
      <c r="AF5254" s="2">
        <v>1308420000</v>
      </c>
    </row>
    <row r="5255" spans="1:32">
      <c r="A5255" t="s">
        <v>6751</v>
      </c>
      <c r="B5255" t="s">
        <v>19</v>
      </c>
      <c r="C5255" s="2">
        <v>251129000</v>
      </c>
      <c r="D5255" s="2">
        <v>255711000</v>
      </c>
      <c r="E5255" s="2">
        <v>245593000</v>
      </c>
      <c r="F5255" s="2">
        <v>249350000</v>
      </c>
      <c r="G5255" s="2">
        <v>251353000</v>
      </c>
      <c r="H5255" s="2">
        <v>255352000</v>
      </c>
      <c r="I5255" s="2">
        <v>258090000</v>
      </c>
      <c r="J5255" s="2">
        <v>259156000</v>
      </c>
      <c r="K5255" s="2">
        <v>258697000</v>
      </c>
      <c r="L5255" s="2">
        <v>257285000</v>
      </c>
      <c r="M5255" s="2">
        <v>256118000</v>
      </c>
      <c r="N5255" s="2">
        <v>255729000</v>
      </c>
      <c r="O5255" s="2">
        <v>256375000</v>
      </c>
      <c r="P5255" s="2">
        <v>257862000</v>
      </c>
      <c r="Q5255" s="2">
        <v>259759000</v>
      </c>
      <c r="R5255" s="2">
        <v>261524000</v>
      </c>
      <c r="S5255" s="2">
        <v>263578000</v>
      </c>
      <c r="T5255" s="2">
        <v>265656000</v>
      </c>
      <c r="U5255" s="2">
        <v>268196000</v>
      </c>
      <c r="V5255" s="2">
        <v>269541000</v>
      </c>
      <c r="W5255" s="2">
        <v>272227000</v>
      </c>
      <c r="X5255" s="2">
        <v>275676000</v>
      </c>
      <c r="Y5255" s="2">
        <v>278680000</v>
      </c>
      <c r="Z5255" s="2">
        <v>281275000</v>
      </c>
      <c r="AA5255" s="2">
        <v>284207000</v>
      </c>
      <c r="AB5255" s="2">
        <v>286453000</v>
      </c>
      <c r="AC5255" s="2">
        <v>289757000</v>
      </c>
      <c r="AD5255" s="2">
        <v>291978000</v>
      </c>
      <c r="AE5255" s="2">
        <v>294458000</v>
      </c>
      <c r="AF5255" s="2">
        <v>298049000</v>
      </c>
    </row>
    <row r="5256" spans="1:32">
      <c r="A5256" t="s">
        <v>6752</v>
      </c>
      <c r="B5256" t="s">
        <v>19</v>
      </c>
      <c r="C5256" s="2">
        <v>24060200</v>
      </c>
      <c r="D5256" s="2">
        <v>24562200</v>
      </c>
      <c r="E5256" s="2">
        <v>24859100</v>
      </c>
      <c r="F5256" s="2">
        <v>24767600</v>
      </c>
      <c r="G5256" s="2">
        <v>24721400</v>
      </c>
      <c r="H5256" s="2">
        <v>24785400</v>
      </c>
      <c r="I5256" s="2">
        <v>24883700</v>
      </c>
      <c r="J5256" s="2">
        <v>24926300</v>
      </c>
      <c r="K5256" s="2">
        <v>24935900</v>
      </c>
      <c r="L5256" s="2">
        <v>24875200</v>
      </c>
      <c r="M5256" s="2">
        <v>24840000</v>
      </c>
      <c r="N5256" s="2">
        <v>24876500</v>
      </c>
      <c r="O5256" s="2">
        <v>25012600</v>
      </c>
      <c r="P5256" s="2">
        <v>25195800</v>
      </c>
      <c r="Q5256" s="2">
        <v>25397700</v>
      </c>
      <c r="R5256" s="2">
        <v>25561300</v>
      </c>
      <c r="S5256" s="2">
        <v>25756100</v>
      </c>
      <c r="T5256" s="2">
        <v>25982500</v>
      </c>
      <c r="U5256" s="2">
        <v>26189400</v>
      </c>
      <c r="V5256" s="2">
        <v>26374000</v>
      </c>
      <c r="W5256" s="2">
        <v>26643900</v>
      </c>
      <c r="X5256" s="2">
        <v>26957900</v>
      </c>
      <c r="Y5256" s="2">
        <v>27215400</v>
      </c>
      <c r="Z5256" s="2">
        <v>27455100</v>
      </c>
      <c r="AA5256" s="2">
        <v>27720400</v>
      </c>
      <c r="AB5256" s="2">
        <v>27935200</v>
      </c>
      <c r="AC5256" s="2">
        <v>28229400</v>
      </c>
      <c r="AD5256" s="2">
        <v>28435400</v>
      </c>
      <c r="AE5256" s="2">
        <v>28645800</v>
      </c>
      <c r="AF5256" s="2">
        <v>28970400</v>
      </c>
    </row>
    <row r="5257" spans="1:32">
      <c r="A5257" t="s">
        <v>6753</v>
      </c>
      <c r="B5257" t="s">
        <v>19</v>
      </c>
      <c r="C5257" s="2">
        <v>2100000000000</v>
      </c>
      <c r="D5257" s="2">
        <v>2100000000000</v>
      </c>
      <c r="E5257" s="2">
        <v>2773000000000</v>
      </c>
      <c r="F5257" s="2">
        <v>1591000000000</v>
      </c>
      <c r="G5257" s="2">
        <v>1953000000000</v>
      </c>
      <c r="H5257" s="2">
        <v>2025000000000</v>
      </c>
      <c r="I5257" s="2">
        <v>1889000000000</v>
      </c>
      <c r="J5257" s="2">
        <v>1999000000000</v>
      </c>
      <c r="K5257" s="2">
        <v>1986000000000</v>
      </c>
      <c r="L5257" s="2">
        <v>1974000000000</v>
      </c>
      <c r="M5257" s="2">
        <v>1961000000000</v>
      </c>
      <c r="N5257" s="2">
        <v>1949000000000</v>
      </c>
      <c r="O5257" s="2">
        <v>1937000000000</v>
      </c>
      <c r="P5257" s="2">
        <v>1925000000000</v>
      </c>
      <c r="Q5257" s="2">
        <v>1914000000000</v>
      </c>
      <c r="R5257" s="2">
        <v>1902000000000</v>
      </c>
      <c r="S5257" s="2">
        <v>1891000000000</v>
      </c>
      <c r="T5257" s="2">
        <v>1880000000000</v>
      </c>
      <c r="U5257" s="2">
        <v>1869000000000</v>
      </c>
      <c r="V5257" s="2">
        <v>1859000000000</v>
      </c>
      <c r="W5257" s="2">
        <v>1848000000000</v>
      </c>
      <c r="X5257" s="2">
        <v>1838000000000</v>
      </c>
      <c r="Y5257" s="2">
        <v>1856000000000</v>
      </c>
      <c r="Z5257" s="2">
        <v>1875000000000</v>
      </c>
      <c r="AA5257" s="2">
        <v>1893000000000</v>
      </c>
      <c r="AB5257" s="2">
        <v>1912000000000</v>
      </c>
      <c r="AC5257" s="2">
        <v>1930000000000</v>
      </c>
      <c r="AD5257" s="2">
        <v>1954000000000</v>
      </c>
      <c r="AE5257" s="2">
        <v>1979000000000</v>
      </c>
      <c r="AF5257" s="2">
        <v>2003000000000</v>
      </c>
    </row>
    <row r="5258" spans="1:32">
      <c r="A5258" t="s">
        <v>6754</v>
      </c>
      <c r="B5258" t="s">
        <v>19</v>
      </c>
      <c r="C5258" s="2">
        <v>5544910000000</v>
      </c>
      <c r="D5258" s="2">
        <v>5471740000000</v>
      </c>
      <c r="E5258" s="2">
        <v>5313020000000</v>
      </c>
      <c r="F5258" s="2">
        <v>5442320000000</v>
      </c>
      <c r="G5258" s="2">
        <v>5560140000000</v>
      </c>
      <c r="H5258" s="2">
        <v>5751440000000</v>
      </c>
      <c r="I5258" s="2">
        <v>5893510000000</v>
      </c>
      <c r="J5258" s="2">
        <v>5948110000000</v>
      </c>
      <c r="K5258" s="2">
        <v>5953170000000</v>
      </c>
      <c r="L5258" s="2">
        <v>5930410000000</v>
      </c>
      <c r="M5258" s="2">
        <v>5918450000000</v>
      </c>
      <c r="N5258" s="2">
        <v>5965400000000</v>
      </c>
      <c r="O5258" s="2">
        <v>6018460000000</v>
      </c>
      <c r="P5258" s="2">
        <v>6072070000000</v>
      </c>
      <c r="Q5258" s="2">
        <v>6153140000000</v>
      </c>
      <c r="R5258" s="2">
        <v>6260920000000</v>
      </c>
      <c r="S5258" s="2">
        <v>6368450000000</v>
      </c>
      <c r="T5258" s="2">
        <v>6470190000000</v>
      </c>
      <c r="U5258" s="2">
        <v>6572910000000</v>
      </c>
      <c r="V5258" s="2">
        <v>6637320000000</v>
      </c>
      <c r="W5258" s="2">
        <v>6733930000000</v>
      </c>
      <c r="X5258" s="2">
        <v>6830910000000</v>
      </c>
      <c r="Y5258" s="2">
        <v>6922530000000</v>
      </c>
      <c r="Z5258" s="2">
        <v>6987370000000</v>
      </c>
      <c r="AA5258" s="2">
        <v>7020130000000</v>
      </c>
      <c r="AB5258" s="2">
        <v>7026600000000</v>
      </c>
      <c r="AC5258" s="2">
        <v>7096930000000</v>
      </c>
      <c r="AD5258" s="2">
        <v>7134750000000</v>
      </c>
      <c r="AE5258" s="2">
        <v>7156530000000</v>
      </c>
      <c r="AF5258" s="2">
        <v>7242710000000</v>
      </c>
    </row>
    <row r="5259" spans="1:32">
      <c r="A5259" t="s">
        <v>6755</v>
      </c>
      <c r="B5259" t="s">
        <v>19</v>
      </c>
      <c r="C5259" s="2">
        <v>615688000</v>
      </c>
      <c r="D5259" s="2">
        <v>608512000</v>
      </c>
      <c r="E5259" s="2">
        <v>592360000</v>
      </c>
      <c r="F5259" s="2">
        <v>654809000</v>
      </c>
      <c r="G5259" s="2">
        <v>671648000</v>
      </c>
      <c r="H5259" s="2">
        <v>695904000</v>
      </c>
      <c r="I5259" s="2">
        <v>713895000</v>
      </c>
      <c r="J5259" s="2">
        <v>720779000</v>
      </c>
      <c r="K5259" s="2">
        <v>721167000</v>
      </c>
      <c r="L5259" s="2">
        <v>717719000</v>
      </c>
      <c r="M5259" s="2">
        <v>715555000</v>
      </c>
      <c r="N5259" s="2">
        <v>720108000</v>
      </c>
      <c r="O5259" s="2">
        <v>725835000</v>
      </c>
      <c r="P5259" s="2">
        <v>731979000</v>
      </c>
      <c r="Q5259" s="2">
        <v>741680000</v>
      </c>
      <c r="R5259" s="2">
        <v>754383000</v>
      </c>
      <c r="S5259" s="2">
        <v>766902000</v>
      </c>
      <c r="T5259" s="2">
        <v>778477000</v>
      </c>
      <c r="U5259" s="2">
        <v>790793000</v>
      </c>
      <c r="V5259" s="2">
        <v>798221000</v>
      </c>
      <c r="W5259" s="2">
        <v>809362000</v>
      </c>
      <c r="X5259" s="2">
        <v>820782000</v>
      </c>
      <c r="Y5259" s="2">
        <v>831582000</v>
      </c>
      <c r="Z5259" s="2">
        <v>839334000</v>
      </c>
      <c r="AA5259" s="2">
        <v>843464000</v>
      </c>
      <c r="AB5259" s="2">
        <v>844916000</v>
      </c>
      <c r="AC5259" s="2">
        <v>853379000</v>
      </c>
      <c r="AD5259" s="2">
        <v>857897000</v>
      </c>
      <c r="AE5259" s="2">
        <v>860604000</v>
      </c>
      <c r="AF5259" s="2">
        <v>870739000</v>
      </c>
    </row>
    <row r="5260" spans="1:32">
      <c r="A5260" t="s">
        <v>6756</v>
      </c>
      <c r="B5260" t="s">
        <v>19</v>
      </c>
      <c r="C5260" s="2">
        <v>3658890000</v>
      </c>
      <c r="D5260" s="2">
        <v>3628400000</v>
      </c>
      <c r="E5260" s="2">
        <v>3551270000</v>
      </c>
      <c r="F5260" s="2">
        <v>4538630000</v>
      </c>
      <c r="G5260" s="2">
        <v>4686850000</v>
      </c>
      <c r="H5260" s="2">
        <v>4869620000</v>
      </c>
      <c r="I5260" s="2">
        <v>5004920000</v>
      </c>
      <c r="J5260" s="2">
        <v>5056360000</v>
      </c>
      <c r="K5260" s="2">
        <v>5056430000</v>
      </c>
      <c r="L5260" s="2">
        <v>5024150000</v>
      </c>
      <c r="M5260" s="2">
        <v>5000590000</v>
      </c>
      <c r="N5260" s="2">
        <v>5019170000</v>
      </c>
      <c r="O5260" s="2">
        <v>5051100000</v>
      </c>
      <c r="P5260" s="2">
        <v>5090050000</v>
      </c>
      <c r="Q5260" s="2">
        <v>5156670000</v>
      </c>
      <c r="R5260" s="2">
        <v>5241600000</v>
      </c>
      <c r="S5260" s="2">
        <v>5323400000</v>
      </c>
      <c r="T5260" s="2">
        <v>5395770000</v>
      </c>
      <c r="U5260" s="2">
        <v>5480620000</v>
      </c>
      <c r="V5260" s="2">
        <v>5528300000</v>
      </c>
      <c r="W5260" s="2">
        <v>5599810000</v>
      </c>
      <c r="X5260" s="2">
        <v>5676010000</v>
      </c>
      <c r="Y5260" s="2">
        <v>5748240000</v>
      </c>
      <c r="Z5260" s="2">
        <v>5801380000</v>
      </c>
      <c r="AA5260" s="2">
        <v>5832240000</v>
      </c>
      <c r="AB5260" s="2">
        <v>5850270000</v>
      </c>
      <c r="AC5260" s="2">
        <v>5908940000</v>
      </c>
      <c r="AD5260" s="2">
        <v>5939870000</v>
      </c>
      <c r="AE5260" s="2">
        <v>5959670000</v>
      </c>
      <c r="AF5260" s="2">
        <v>6027140000</v>
      </c>
    </row>
    <row r="5261" spans="1:32">
      <c r="A5261" t="s">
        <v>6757</v>
      </c>
      <c r="B5261" t="s">
        <v>19</v>
      </c>
      <c r="C5261" s="2">
        <v>5774520000</v>
      </c>
      <c r="D5261" s="2">
        <v>5708970000</v>
      </c>
      <c r="E5261" s="2">
        <v>5560200000</v>
      </c>
      <c r="F5261" s="2">
        <v>6234820000</v>
      </c>
      <c r="G5261" s="2">
        <v>6399700000</v>
      </c>
      <c r="H5261" s="2">
        <v>6632770000</v>
      </c>
      <c r="I5261" s="2">
        <v>6805600000</v>
      </c>
      <c r="J5261" s="2">
        <v>6871680000</v>
      </c>
      <c r="K5261" s="2">
        <v>6875000000</v>
      </c>
      <c r="L5261" s="2">
        <v>6840960000</v>
      </c>
      <c r="M5261" s="2">
        <v>6819120000</v>
      </c>
      <c r="N5261" s="2">
        <v>6860600000</v>
      </c>
      <c r="O5261" s="2">
        <v>6914010000</v>
      </c>
      <c r="P5261" s="2">
        <v>6971980000</v>
      </c>
      <c r="Q5261" s="2">
        <v>7064260000</v>
      </c>
      <c r="R5261" s="2">
        <v>7184770000</v>
      </c>
      <c r="S5261" s="2">
        <v>7303250000</v>
      </c>
      <c r="T5261" s="2">
        <v>7412330000</v>
      </c>
      <c r="U5261" s="2">
        <v>7529520000</v>
      </c>
      <c r="V5261" s="2">
        <v>7599700000</v>
      </c>
      <c r="W5261" s="2">
        <v>7704960000</v>
      </c>
      <c r="X5261" s="2">
        <v>7813260000</v>
      </c>
      <c r="Y5261" s="2">
        <v>7915720000</v>
      </c>
      <c r="Z5261" s="2">
        <v>7989440000</v>
      </c>
      <c r="AA5261" s="2">
        <v>8029090000</v>
      </c>
      <c r="AB5261" s="2">
        <v>8044070000</v>
      </c>
      <c r="AC5261" s="2">
        <v>8124650000</v>
      </c>
      <c r="AD5261" s="2">
        <v>8167610000</v>
      </c>
      <c r="AE5261" s="2">
        <v>8193540000</v>
      </c>
      <c r="AF5261" s="2">
        <v>8289640000</v>
      </c>
    </row>
    <row r="5262" spans="1:32">
      <c r="A5262" t="s">
        <v>6758</v>
      </c>
      <c r="B5262" t="s">
        <v>19</v>
      </c>
      <c r="C5262" s="2">
        <v>263437000</v>
      </c>
      <c r="D5262" s="2">
        <v>262144000</v>
      </c>
      <c r="E5262" s="2">
        <v>257990000</v>
      </c>
      <c r="F5262" s="2">
        <v>374823000</v>
      </c>
      <c r="G5262" s="2">
        <v>389069000</v>
      </c>
      <c r="H5262" s="2">
        <v>405095000</v>
      </c>
      <c r="I5262" s="2">
        <v>416944000</v>
      </c>
      <c r="J5262" s="2">
        <v>421429000</v>
      </c>
      <c r="K5262" s="2">
        <v>421268000</v>
      </c>
      <c r="L5262" s="2">
        <v>418068000</v>
      </c>
      <c r="M5262" s="2">
        <v>415578000</v>
      </c>
      <c r="N5262" s="2">
        <v>416287000</v>
      </c>
      <c r="O5262" s="2">
        <v>418429000</v>
      </c>
      <c r="P5262" s="2">
        <v>421415000</v>
      </c>
      <c r="Q5262" s="2">
        <v>426877000</v>
      </c>
      <c r="R5262" s="2">
        <v>433692000</v>
      </c>
      <c r="S5262" s="2">
        <v>440132000</v>
      </c>
      <c r="T5262" s="2">
        <v>445607000</v>
      </c>
      <c r="U5262" s="2">
        <v>452583000</v>
      </c>
      <c r="V5262" s="2">
        <v>456278000</v>
      </c>
      <c r="W5262" s="2">
        <v>461821000</v>
      </c>
      <c r="X5262" s="2">
        <v>467926000</v>
      </c>
      <c r="Y5262" s="2">
        <v>473723000</v>
      </c>
      <c r="Z5262" s="2">
        <v>478074000</v>
      </c>
      <c r="AA5262" s="2">
        <v>480765000</v>
      </c>
      <c r="AB5262" s="2">
        <v>482760000</v>
      </c>
      <c r="AC5262" s="2">
        <v>487607000</v>
      </c>
      <c r="AD5262" s="2">
        <v>490137000</v>
      </c>
      <c r="AE5262" s="2">
        <v>491838000</v>
      </c>
      <c r="AF5262" s="2">
        <v>497233000</v>
      </c>
    </row>
    <row r="5263" spans="1:32">
      <c r="A5263" t="s">
        <v>6759</v>
      </c>
      <c r="B5263" t="s">
        <v>19</v>
      </c>
      <c r="C5263" s="2">
        <v>244988000</v>
      </c>
      <c r="D5263" s="2">
        <v>243664000</v>
      </c>
      <c r="E5263" s="2">
        <v>239614000</v>
      </c>
      <c r="F5263" s="2">
        <v>342127000</v>
      </c>
      <c r="G5263" s="2">
        <v>354896000</v>
      </c>
      <c r="H5263" s="2">
        <v>369415000</v>
      </c>
      <c r="I5263" s="2">
        <v>380152000</v>
      </c>
      <c r="J5263" s="2">
        <v>384218000</v>
      </c>
      <c r="K5263" s="2">
        <v>384091000</v>
      </c>
      <c r="L5263" s="2">
        <v>381232000</v>
      </c>
      <c r="M5263" s="2">
        <v>379023000</v>
      </c>
      <c r="N5263" s="2">
        <v>379767000</v>
      </c>
      <c r="O5263" s="2">
        <v>381780000</v>
      </c>
      <c r="P5263" s="2">
        <v>384532000</v>
      </c>
      <c r="Q5263" s="2">
        <v>389522000</v>
      </c>
      <c r="R5263" s="2">
        <v>395766000</v>
      </c>
      <c r="S5263" s="2">
        <v>401681000</v>
      </c>
      <c r="T5263" s="2">
        <v>406738000</v>
      </c>
      <c r="U5263" s="2">
        <v>413108000</v>
      </c>
      <c r="V5263" s="2">
        <v>416509000</v>
      </c>
      <c r="W5263" s="2">
        <v>421611000</v>
      </c>
      <c r="X5263" s="2">
        <v>427206000</v>
      </c>
      <c r="Y5263" s="2">
        <v>432517000</v>
      </c>
      <c r="Z5263" s="2">
        <v>436493000</v>
      </c>
      <c r="AA5263" s="2">
        <v>438932000</v>
      </c>
      <c r="AB5263" s="2">
        <v>440694000</v>
      </c>
      <c r="AC5263" s="2">
        <v>445118000</v>
      </c>
      <c r="AD5263" s="2">
        <v>447430000</v>
      </c>
      <c r="AE5263" s="2">
        <v>448975000</v>
      </c>
      <c r="AF5263" s="2">
        <v>453920000</v>
      </c>
    </row>
    <row r="5264" spans="1:32">
      <c r="A5264" t="s">
        <v>6760</v>
      </c>
      <c r="B5264" t="s">
        <v>19</v>
      </c>
      <c r="C5264" s="2">
        <v>280157000</v>
      </c>
      <c r="D5264" s="2">
        <v>284746000</v>
      </c>
      <c r="E5264" s="2">
        <v>289581000</v>
      </c>
      <c r="F5264" s="2">
        <v>716206000</v>
      </c>
      <c r="G5264" s="2">
        <v>754981000</v>
      </c>
      <c r="H5264" s="2">
        <v>790976000</v>
      </c>
      <c r="I5264" s="2">
        <v>817506000</v>
      </c>
      <c r="J5264" s="2">
        <v>827443000</v>
      </c>
      <c r="K5264" s="2">
        <v>826176000</v>
      </c>
      <c r="L5264" s="2">
        <v>816985000</v>
      </c>
      <c r="M5264" s="2">
        <v>809086000</v>
      </c>
      <c r="N5264" s="2">
        <v>805685000</v>
      </c>
      <c r="O5264" s="2">
        <v>806928000</v>
      </c>
      <c r="P5264" s="2">
        <v>811300000</v>
      </c>
      <c r="Q5264" s="2">
        <v>821511000</v>
      </c>
      <c r="R5264" s="2">
        <v>833386000</v>
      </c>
      <c r="S5264" s="2">
        <v>843870000</v>
      </c>
      <c r="T5264" s="2">
        <v>851447000</v>
      </c>
      <c r="U5264" s="2">
        <v>864589000</v>
      </c>
      <c r="V5264" s="2">
        <v>870254000</v>
      </c>
      <c r="W5264" s="2">
        <v>878750000</v>
      </c>
      <c r="X5264" s="2">
        <v>889333000</v>
      </c>
      <c r="Y5264" s="2">
        <v>899445000</v>
      </c>
      <c r="Z5264" s="2">
        <v>907543000</v>
      </c>
      <c r="AA5264" s="2">
        <v>913505000</v>
      </c>
      <c r="AB5264" s="2">
        <v>920237000</v>
      </c>
      <c r="AC5264" s="2">
        <v>929503000</v>
      </c>
      <c r="AD5264" s="2">
        <v>934198000</v>
      </c>
      <c r="AE5264" s="2">
        <v>937825000</v>
      </c>
      <c r="AF5264" s="2">
        <v>947116000</v>
      </c>
    </row>
    <row r="5265" spans="1:32">
      <c r="A5265" t="s">
        <v>6761</v>
      </c>
      <c r="B5265" t="s">
        <v>19</v>
      </c>
      <c r="C5265" s="2">
        <v>15863200</v>
      </c>
      <c r="D5265" s="2">
        <v>15802500</v>
      </c>
      <c r="E5265" s="2">
        <v>15579100</v>
      </c>
      <c r="F5265" s="2">
        <v>23485900</v>
      </c>
      <c r="G5265" s="2">
        <v>24411800</v>
      </c>
      <c r="H5265" s="2">
        <v>25431500</v>
      </c>
      <c r="I5265" s="2">
        <v>26185200</v>
      </c>
      <c r="J5265" s="2">
        <v>26470100</v>
      </c>
      <c r="K5265" s="2">
        <v>26457300</v>
      </c>
      <c r="L5265" s="2">
        <v>26247900</v>
      </c>
      <c r="M5265" s="2">
        <v>26082800</v>
      </c>
      <c r="N5265" s="2">
        <v>26113600</v>
      </c>
      <c r="O5265" s="2">
        <v>26239600</v>
      </c>
      <c r="P5265" s="2">
        <v>26422800</v>
      </c>
      <c r="Q5265" s="2">
        <v>26764400</v>
      </c>
      <c r="R5265" s="2">
        <v>27188100</v>
      </c>
      <c r="S5265" s="2">
        <v>27586400</v>
      </c>
      <c r="T5265" s="2">
        <v>27921100</v>
      </c>
      <c r="U5265" s="2">
        <v>28357700</v>
      </c>
      <c r="V5265" s="2">
        <v>28585200</v>
      </c>
      <c r="W5265" s="2">
        <v>28926400</v>
      </c>
      <c r="X5265" s="2">
        <v>29305900</v>
      </c>
      <c r="Y5265" s="2">
        <v>29666300</v>
      </c>
      <c r="Z5265" s="2">
        <v>29938300</v>
      </c>
      <c r="AA5265" s="2">
        <v>30109300</v>
      </c>
      <c r="AB5265" s="2">
        <v>30242700</v>
      </c>
      <c r="AC5265" s="2">
        <v>30546400</v>
      </c>
      <c r="AD5265" s="2">
        <v>30704600</v>
      </c>
      <c r="AE5265" s="2">
        <v>30812200</v>
      </c>
      <c r="AF5265" s="2">
        <v>31147400</v>
      </c>
    </row>
    <row r="5266" spans="1:32">
      <c r="A5266" t="s">
        <v>6762</v>
      </c>
      <c r="B5266" t="s">
        <v>19</v>
      </c>
      <c r="C5266" s="2">
        <v>109212000</v>
      </c>
      <c r="D5266" s="2">
        <v>108491000</v>
      </c>
      <c r="E5266" s="2">
        <v>106483000</v>
      </c>
      <c r="F5266" s="2">
        <v>145568000</v>
      </c>
      <c r="G5266" s="2">
        <v>150744000</v>
      </c>
      <c r="H5266" s="2">
        <v>156801000</v>
      </c>
      <c r="I5266" s="2">
        <v>161283000</v>
      </c>
      <c r="J5266" s="2">
        <v>162983000</v>
      </c>
      <c r="K5266" s="2">
        <v>162950000</v>
      </c>
      <c r="L5266" s="2">
        <v>161802000</v>
      </c>
      <c r="M5266" s="2">
        <v>160932000</v>
      </c>
      <c r="N5266" s="2">
        <v>161355000</v>
      </c>
      <c r="O5266" s="2">
        <v>162275000</v>
      </c>
      <c r="P5266" s="2">
        <v>163475000</v>
      </c>
      <c r="Q5266" s="2">
        <v>165604000</v>
      </c>
      <c r="R5266" s="2">
        <v>168286000</v>
      </c>
      <c r="S5266" s="2">
        <v>170843000</v>
      </c>
      <c r="T5266" s="2">
        <v>173059000</v>
      </c>
      <c r="U5266" s="2">
        <v>175774000</v>
      </c>
      <c r="V5266" s="2">
        <v>177252000</v>
      </c>
      <c r="W5266" s="2">
        <v>179469000</v>
      </c>
      <c r="X5266" s="2">
        <v>181874000</v>
      </c>
      <c r="Y5266" s="2">
        <v>184155000</v>
      </c>
      <c r="Z5266" s="2">
        <v>185852000</v>
      </c>
      <c r="AA5266" s="2">
        <v>186871000</v>
      </c>
      <c r="AB5266" s="2">
        <v>187556000</v>
      </c>
      <c r="AC5266" s="2">
        <v>189438000</v>
      </c>
      <c r="AD5266" s="2">
        <v>190425000</v>
      </c>
      <c r="AE5266" s="2">
        <v>191074000</v>
      </c>
      <c r="AF5266" s="2">
        <v>193201000</v>
      </c>
    </row>
    <row r="5267" spans="1:32">
      <c r="A5267" t="s">
        <v>6763</v>
      </c>
      <c r="B5267" t="s">
        <v>19</v>
      </c>
      <c r="C5267" s="2">
        <v>119342000</v>
      </c>
      <c r="D5267" s="2">
        <v>117807000</v>
      </c>
      <c r="E5267" s="2">
        <v>114454000</v>
      </c>
      <c r="F5267" s="2">
        <v>119281000</v>
      </c>
      <c r="G5267" s="2">
        <v>121977000</v>
      </c>
      <c r="H5267" s="2">
        <v>126222000</v>
      </c>
      <c r="I5267" s="2">
        <v>129374000</v>
      </c>
      <c r="J5267" s="2">
        <v>130584000</v>
      </c>
      <c r="K5267" s="2">
        <v>130686000</v>
      </c>
      <c r="L5267" s="2">
        <v>130157000</v>
      </c>
      <c r="M5267" s="2">
        <v>129864000</v>
      </c>
      <c r="N5267" s="2">
        <v>130846000</v>
      </c>
      <c r="O5267" s="2">
        <v>131981000</v>
      </c>
      <c r="P5267" s="2">
        <v>133143000</v>
      </c>
      <c r="Q5267" s="2">
        <v>134918000</v>
      </c>
      <c r="R5267" s="2">
        <v>137269000</v>
      </c>
      <c r="S5267" s="2">
        <v>139608000</v>
      </c>
      <c r="T5267" s="2">
        <v>141809000</v>
      </c>
      <c r="U5267" s="2">
        <v>144059000</v>
      </c>
      <c r="V5267" s="2">
        <v>145457000</v>
      </c>
      <c r="W5267" s="2">
        <v>147554000</v>
      </c>
      <c r="X5267" s="2">
        <v>149669000</v>
      </c>
      <c r="Y5267" s="2">
        <v>151667000</v>
      </c>
      <c r="Z5267" s="2">
        <v>153086000</v>
      </c>
      <c r="AA5267" s="2">
        <v>153812000</v>
      </c>
      <c r="AB5267" s="2">
        <v>153983000</v>
      </c>
      <c r="AC5267" s="2">
        <v>155524000</v>
      </c>
      <c r="AD5267" s="2">
        <v>156352000</v>
      </c>
      <c r="AE5267" s="2">
        <v>156833000</v>
      </c>
      <c r="AF5267" s="2">
        <v>158712000</v>
      </c>
    </row>
    <row r="5268" spans="1:32">
      <c r="A5268" t="s">
        <v>6764</v>
      </c>
      <c r="B5268" t="s">
        <v>19</v>
      </c>
      <c r="C5268" s="2">
        <v>8580340</v>
      </c>
      <c r="D5268" s="2">
        <v>8479270</v>
      </c>
      <c r="E5268" s="2">
        <v>8252490</v>
      </c>
      <c r="F5268" s="2">
        <v>9068010</v>
      </c>
      <c r="G5268" s="2">
        <v>9298410</v>
      </c>
      <c r="H5268" s="2">
        <v>9633000</v>
      </c>
      <c r="I5268" s="2">
        <v>9881200</v>
      </c>
      <c r="J5268" s="2">
        <v>9976200</v>
      </c>
      <c r="K5268" s="2">
        <v>9981800</v>
      </c>
      <c r="L5268" s="2">
        <v>9934800</v>
      </c>
      <c r="M5268" s="2">
        <v>9905600</v>
      </c>
      <c r="N5268" s="2">
        <v>9969800</v>
      </c>
      <c r="O5268" s="2">
        <v>10049800</v>
      </c>
      <c r="P5268" s="2">
        <v>10135200</v>
      </c>
      <c r="Q5268" s="2">
        <v>10269600</v>
      </c>
      <c r="R5268" s="2">
        <v>10445800</v>
      </c>
      <c r="S5268" s="2">
        <v>10619600</v>
      </c>
      <c r="T5268" s="2">
        <v>10780600</v>
      </c>
      <c r="U5268" s="2">
        <v>10951200</v>
      </c>
      <c r="V5268" s="2">
        <v>11054400</v>
      </c>
      <c r="W5268" s="2">
        <v>11209200</v>
      </c>
      <c r="X5268" s="2">
        <v>11367600</v>
      </c>
      <c r="Y5268" s="2">
        <v>11517400</v>
      </c>
      <c r="Z5268" s="2">
        <v>11624800</v>
      </c>
      <c r="AA5268" s="2">
        <v>11681800</v>
      </c>
      <c r="AB5268" s="2">
        <v>11701200</v>
      </c>
      <c r="AC5268" s="2">
        <v>11818400</v>
      </c>
      <c r="AD5268" s="2">
        <v>11881000</v>
      </c>
      <c r="AE5268" s="2">
        <v>11918400</v>
      </c>
      <c r="AF5268" s="2">
        <v>12059000</v>
      </c>
    </row>
    <row r="5269" spans="1:32">
      <c r="A5269" t="s">
        <v>6765</v>
      </c>
      <c r="B5269" t="s">
        <v>19</v>
      </c>
      <c r="C5269">
        <v>0</v>
      </c>
      <c r="D5269">
        <v>0</v>
      </c>
      <c r="E5269">
        <v>0</v>
      </c>
      <c r="F5269">
        <v>0</v>
      </c>
      <c r="G5269">
        <v>0</v>
      </c>
      <c r="H5269">
        <v>0</v>
      </c>
      <c r="I5269">
        <v>0</v>
      </c>
      <c r="J5269">
        <v>0</v>
      </c>
      <c r="K5269">
        <v>0</v>
      </c>
      <c r="L5269">
        <v>0</v>
      </c>
      <c r="M5269">
        <v>0</v>
      </c>
      <c r="N5269">
        <v>0</v>
      </c>
      <c r="O5269">
        <v>0</v>
      </c>
      <c r="P5269">
        <v>0</v>
      </c>
      <c r="Q5269">
        <v>0</v>
      </c>
      <c r="R5269">
        <v>0</v>
      </c>
      <c r="S5269">
        <v>0</v>
      </c>
      <c r="T5269">
        <v>0</v>
      </c>
      <c r="U5269">
        <v>0</v>
      </c>
      <c r="V5269">
        <v>0</v>
      </c>
      <c r="W5269">
        <v>0</v>
      </c>
      <c r="X5269">
        <v>0</v>
      </c>
      <c r="Y5269">
        <v>0</v>
      </c>
      <c r="Z5269">
        <v>0</v>
      </c>
      <c r="AA5269">
        <v>0</v>
      </c>
      <c r="AB5269">
        <v>0</v>
      </c>
      <c r="AC5269">
        <v>0</v>
      </c>
      <c r="AD5269">
        <v>0</v>
      </c>
      <c r="AE5269">
        <v>0</v>
      </c>
      <c r="AF5269">
        <v>0</v>
      </c>
    </row>
    <row r="5270" spans="1:32">
      <c r="A5270" t="s">
        <v>6766</v>
      </c>
      <c r="B5270" t="s">
        <v>19</v>
      </c>
      <c r="C5270" s="2">
        <v>1528870000000</v>
      </c>
      <c r="D5270" s="2">
        <v>1404180000000</v>
      </c>
      <c r="E5270" s="2">
        <v>1477550000000</v>
      </c>
      <c r="F5270" s="2">
        <v>1610880000000</v>
      </c>
      <c r="G5270" s="2">
        <v>1688140000000</v>
      </c>
      <c r="H5270" s="2">
        <v>1758980000000</v>
      </c>
      <c r="I5270" s="2">
        <v>1802430000000</v>
      </c>
      <c r="J5270" s="2">
        <v>1813820000000</v>
      </c>
      <c r="K5270" s="2">
        <v>1803370000000</v>
      </c>
      <c r="L5270" s="2">
        <v>1785550000000</v>
      </c>
      <c r="M5270" s="2">
        <v>1768360000000</v>
      </c>
      <c r="N5270" s="2">
        <v>1754340000000</v>
      </c>
      <c r="O5270" s="2">
        <v>1747920000000</v>
      </c>
      <c r="P5270" s="2">
        <v>1749570000000</v>
      </c>
      <c r="Q5270" s="2">
        <v>1753540000000</v>
      </c>
      <c r="R5270" s="2">
        <v>1775920000000</v>
      </c>
      <c r="S5270" s="2">
        <v>1796210000000</v>
      </c>
      <c r="T5270" s="2">
        <v>1808510000000</v>
      </c>
      <c r="U5270" s="2">
        <v>1847050000000</v>
      </c>
      <c r="V5270" s="2">
        <v>1861840000000</v>
      </c>
      <c r="W5270" s="2">
        <v>1883170000000</v>
      </c>
      <c r="X5270" s="2">
        <v>1915450000000</v>
      </c>
      <c r="Y5270" s="2">
        <v>1952720000000</v>
      </c>
      <c r="Z5270" s="2">
        <v>1989700000000</v>
      </c>
      <c r="AA5270" s="2">
        <v>2016290000000</v>
      </c>
      <c r="AB5270" s="2">
        <v>2014170000000</v>
      </c>
      <c r="AC5270" s="2">
        <v>2047830000000</v>
      </c>
      <c r="AD5270" s="2">
        <v>2082920000000</v>
      </c>
      <c r="AE5270" s="2">
        <v>2117860000000</v>
      </c>
      <c r="AF5270" s="2">
        <v>2147250000000</v>
      </c>
    </row>
    <row r="5271" spans="1:32">
      <c r="A5271" t="s">
        <v>6767</v>
      </c>
      <c r="B5271" t="s">
        <v>19</v>
      </c>
      <c r="C5271" s="2">
        <v>132637000</v>
      </c>
      <c r="D5271" s="2">
        <v>119179000</v>
      </c>
      <c r="E5271" s="2">
        <v>125020000</v>
      </c>
      <c r="F5271" s="2">
        <v>137334000</v>
      </c>
      <c r="G5271" s="2">
        <v>145294000</v>
      </c>
      <c r="H5271" s="2">
        <v>152109000</v>
      </c>
      <c r="I5271" s="2">
        <v>155774000</v>
      </c>
      <c r="J5271" s="2">
        <v>156118000</v>
      </c>
      <c r="K5271" s="2">
        <v>154343000</v>
      </c>
      <c r="L5271" s="2">
        <v>151880000</v>
      </c>
      <c r="M5271" s="2">
        <v>149647000</v>
      </c>
      <c r="N5271" s="2">
        <v>147928000</v>
      </c>
      <c r="O5271" s="2">
        <v>146382000</v>
      </c>
      <c r="P5271" s="2">
        <v>145351000</v>
      </c>
      <c r="Q5271" s="2">
        <v>144550000</v>
      </c>
      <c r="R5271" s="2">
        <v>145638000</v>
      </c>
      <c r="S5271" s="2">
        <v>146554000</v>
      </c>
      <c r="T5271" s="2">
        <v>146554000</v>
      </c>
      <c r="U5271" s="2">
        <v>149246000</v>
      </c>
      <c r="V5271" s="2">
        <v>149417000</v>
      </c>
      <c r="W5271" s="2">
        <v>150219000</v>
      </c>
      <c r="X5271" s="2">
        <v>152052000</v>
      </c>
      <c r="Y5271" s="2">
        <v>154629000</v>
      </c>
      <c r="Z5271" s="2">
        <v>157206000</v>
      </c>
      <c r="AA5271" s="2">
        <v>158695000</v>
      </c>
      <c r="AB5271" s="2">
        <v>157149000</v>
      </c>
      <c r="AC5271" s="2">
        <v>159325000</v>
      </c>
      <c r="AD5271" s="2">
        <v>161559000</v>
      </c>
      <c r="AE5271" s="2">
        <v>163678000</v>
      </c>
      <c r="AF5271" s="2">
        <v>165167000</v>
      </c>
    </row>
    <row r="5272" spans="1:32">
      <c r="A5272" t="s">
        <v>6768</v>
      </c>
      <c r="B5272" t="s">
        <v>19</v>
      </c>
      <c r="C5272" s="2">
        <v>739383000</v>
      </c>
      <c r="D5272" s="2">
        <v>664360000</v>
      </c>
      <c r="E5272" s="2">
        <v>696923000</v>
      </c>
      <c r="F5272" s="2">
        <v>765562000</v>
      </c>
      <c r="G5272" s="2">
        <v>809938000</v>
      </c>
      <c r="H5272" s="2">
        <v>847928000</v>
      </c>
      <c r="I5272" s="2">
        <v>868360000</v>
      </c>
      <c r="J5272" s="2">
        <v>870276000</v>
      </c>
      <c r="K5272" s="2">
        <v>860379000</v>
      </c>
      <c r="L5272" s="2">
        <v>846651000</v>
      </c>
      <c r="M5272" s="2">
        <v>834200000</v>
      </c>
      <c r="N5272" s="2">
        <v>824623000</v>
      </c>
      <c r="O5272" s="2">
        <v>816003000</v>
      </c>
      <c r="P5272" s="2">
        <v>810257000</v>
      </c>
      <c r="Q5272" s="2">
        <v>805787000</v>
      </c>
      <c r="R5272" s="2">
        <v>811853000</v>
      </c>
      <c r="S5272" s="2">
        <v>816961000</v>
      </c>
      <c r="T5272" s="2">
        <v>816961000</v>
      </c>
      <c r="U5272" s="2">
        <v>831966000</v>
      </c>
      <c r="V5272" s="2">
        <v>832923000</v>
      </c>
      <c r="W5272" s="2">
        <v>837393000</v>
      </c>
      <c r="X5272" s="2">
        <v>847609000</v>
      </c>
      <c r="Y5272" s="2">
        <v>861975000</v>
      </c>
      <c r="Z5272" s="2">
        <v>876341000</v>
      </c>
      <c r="AA5272" s="2">
        <v>884642000</v>
      </c>
      <c r="AB5272" s="2">
        <v>876022000</v>
      </c>
      <c r="AC5272" s="2">
        <v>888154000</v>
      </c>
      <c r="AD5272" s="2">
        <v>900604000</v>
      </c>
      <c r="AE5272" s="2">
        <v>912417000</v>
      </c>
      <c r="AF5272" s="2">
        <v>920717000</v>
      </c>
    </row>
    <row r="5273" spans="1:32">
      <c r="A5273" t="s">
        <v>6769</v>
      </c>
      <c r="B5273" t="s">
        <v>19</v>
      </c>
      <c r="C5273" s="2">
        <v>1414710000</v>
      </c>
      <c r="D5273" s="2">
        <v>1289200000</v>
      </c>
      <c r="E5273" s="2">
        <v>1347170000</v>
      </c>
      <c r="F5273" s="2">
        <v>1467740000</v>
      </c>
      <c r="G5273" s="2">
        <v>1549330000</v>
      </c>
      <c r="H5273" s="2">
        <v>1621100000</v>
      </c>
      <c r="I5273" s="2">
        <v>1662390000</v>
      </c>
      <c r="J5273" s="2">
        <v>1671630000</v>
      </c>
      <c r="K5273" s="2">
        <v>1659690000</v>
      </c>
      <c r="L5273" s="2">
        <v>1640070000</v>
      </c>
      <c r="M5273" s="2">
        <v>1623250000</v>
      </c>
      <c r="N5273" s="2">
        <v>1611990000</v>
      </c>
      <c r="O5273" s="2">
        <v>1602340000</v>
      </c>
      <c r="P5273" s="2">
        <v>1597800000</v>
      </c>
      <c r="Q5273" s="2">
        <v>1595400000</v>
      </c>
      <c r="R5273" s="2">
        <v>1610870000</v>
      </c>
      <c r="S5273" s="2">
        <v>1625300000</v>
      </c>
      <c r="T5273" s="2">
        <v>1631640000</v>
      </c>
      <c r="U5273" s="2">
        <v>1663290000</v>
      </c>
      <c r="V5273" s="2">
        <v>1672400000</v>
      </c>
      <c r="W5273" s="2">
        <v>1687330000</v>
      </c>
      <c r="X5273" s="2">
        <v>1711070000</v>
      </c>
      <c r="Y5273" s="2">
        <v>1742160000</v>
      </c>
      <c r="Z5273" s="2">
        <v>1772990000</v>
      </c>
      <c r="AA5273" s="2">
        <v>1793370000</v>
      </c>
      <c r="AB5273" s="2">
        <v>1785590000</v>
      </c>
      <c r="AC5273" s="2">
        <v>1812690000</v>
      </c>
      <c r="AD5273" s="2">
        <v>1840110000</v>
      </c>
      <c r="AE5273" s="2">
        <v>1867130000</v>
      </c>
      <c r="AF5273" s="2">
        <v>1889180000</v>
      </c>
    </row>
    <row r="5274" spans="1:32">
      <c r="A5274" t="s">
        <v>6770</v>
      </c>
      <c r="B5274" t="s">
        <v>19</v>
      </c>
      <c r="C5274" s="2">
        <v>49608800</v>
      </c>
      <c r="D5274" s="2">
        <v>44575100</v>
      </c>
      <c r="E5274" s="2">
        <v>46759900</v>
      </c>
      <c r="F5274" s="2">
        <v>51365200</v>
      </c>
      <c r="G5274" s="2">
        <v>54342600</v>
      </c>
      <c r="H5274" s="2">
        <v>56891600</v>
      </c>
      <c r="I5274" s="2">
        <v>58262500</v>
      </c>
      <c r="J5274" s="2">
        <v>58391000</v>
      </c>
      <c r="K5274" s="2">
        <v>57726900</v>
      </c>
      <c r="L5274" s="2">
        <v>56805900</v>
      </c>
      <c r="M5274" s="2">
        <v>55970500</v>
      </c>
      <c r="N5274" s="2">
        <v>55327900</v>
      </c>
      <c r="O5274" s="2">
        <v>54749600</v>
      </c>
      <c r="P5274" s="2">
        <v>54364000</v>
      </c>
      <c r="Q5274" s="2">
        <v>54064100</v>
      </c>
      <c r="R5274" s="2">
        <v>54471100</v>
      </c>
      <c r="S5274" s="2">
        <v>54813800</v>
      </c>
      <c r="T5274" s="2">
        <v>54813800</v>
      </c>
      <c r="U5274" s="2">
        <v>55820600</v>
      </c>
      <c r="V5274" s="2">
        <v>55884800</v>
      </c>
      <c r="W5274" s="2">
        <v>56184700</v>
      </c>
      <c r="X5274" s="2">
        <v>56870100</v>
      </c>
      <c r="Y5274" s="2">
        <v>57834000</v>
      </c>
      <c r="Z5274" s="2">
        <v>58797900</v>
      </c>
      <c r="AA5274" s="2">
        <v>59354900</v>
      </c>
      <c r="AB5274" s="2">
        <v>58776500</v>
      </c>
      <c r="AC5274" s="2">
        <v>59590500</v>
      </c>
      <c r="AD5274" s="2">
        <v>60425900</v>
      </c>
      <c r="AE5274" s="2">
        <v>61218400</v>
      </c>
      <c r="AF5274" s="2">
        <v>61775300</v>
      </c>
    </row>
    <row r="5275" spans="1:32">
      <c r="A5275" t="s">
        <v>6771</v>
      </c>
      <c r="B5275" t="s">
        <v>19</v>
      </c>
      <c r="C5275" s="2">
        <v>46621100</v>
      </c>
      <c r="D5275" s="2">
        <v>41890600</v>
      </c>
      <c r="E5275" s="2">
        <v>43943800</v>
      </c>
      <c r="F5275" s="2">
        <v>48271800</v>
      </c>
      <c r="G5275" s="2">
        <v>51069900</v>
      </c>
      <c r="H5275" s="2">
        <v>53465300</v>
      </c>
      <c r="I5275" s="2">
        <v>54753600</v>
      </c>
      <c r="J5275" s="2">
        <v>54874400</v>
      </c>
      <c r="K5275" s="2">
        <v>54250400</v>
      </c>
      <c r="L5275" s="2">
        <v>53384800</v>
      </c>
      <c r="M5275" s="2">
        <v>52599700</v>
      </c>
      <c r="N5275" s="2">
        <v>51995800</v>
      </c>
      <c r="O5275" s="2">
        <v>51452300</v>
      </c>
      <c r="P5275" s="2">
        <v>51090000</v>
      </c>
      <c r="Q5275" s="2">
        <v>50808200</v>
      </c>
      <c r="R5275" s="2">
        <v>51190600</v>
      </c>
      <c r="S5275" s="2">
        <v>51512700</v>
      </c>
      <c r="T5275" s="2">
        <v>51512700</v>
      </c>
      <c r="U5275" s="2">
        <v>52458800</v>
      </c>
      <c r="V5275" s="2">
        <v>52519200</v>
      </c>
      <c r="W5275" s="2">
        <v>52801000</v>
      </c>
      <c r="X5275" s="2">
        <v>53445200</v>
      </c>
      <c r="Y5275" s="2">
        <v>54351000</v>
      </c>
      <c r="Z5275" s="2">
        <v>55256900</v>
      </c>
      <c r="AA5275" s="2">
        <v>55780300</v>
      </c>
      <c r="AB5275" s="2">
        <v>55236800</v>
      </c>
      <c r="AC5275" s="2">
        <v>56001700</v>
      </c>
      <c r="AD5275" s="2">
        <v>56786800</v>
      </c>
      <c r="AE5275" s="2">
        <v>57531600</v>
      </c>
      <c r="AF5275" s="2">
        <v>58055000</v>
      </c>
    </row>
    <row r="5276" spans="1:32">
      <c r="A5276" t="s">
        <v>6772</v>
      </c>
      <c r="B5276" t="s">
        <v>19</v>
      </c>
      <c r="C5276" s="2">
        <v>28788000</v>
      </c>
      <c r="D5276" s="2">
        <v>25867000</v>
      </c>
      <c r="E5276" s="2">
        <v>27134800</v>
      </c>
      <c r="F5276" s="2">
        <v>29807300</v>
      </c>
      <c r="G5276" s="2">
        <v>31535000</v>
      </c>
      <c r="H5276" s="2">
        <v>33014200</v>
      </c>
      <c r="I5276" s="2">
        <v>33809700</v>
      </c>
      <c r="J5276" s="2">
        <v>33884300</v>
      </c>
      <c r="K5276" s="2">
        <v>33499000</v>
      </c>
      <c r="L5276" s="2">
        <v>32964500</v>
      </c>
      <c r="M5276" s="2">
        <v>32479700</v>
      </c>
      <c r="N5276" s="2">
        <v>32106800</v>
      </c>
      <c r="O5276" s="2">
        <v>31771200</v>
      </c>
      <c r="P5276" s="2">
        <v>31547400</v>
      </c>
      <c r="Q5276" s="2">
        <v>31373400</v>
      </c>
      <c r="R5276" s="2">
        <v>31609600</v>
      </c>
      <c r="S5276" s="2">
        <v>31808500</v>
      </c>
      <c r="T5276" s="2">
        <v>31808500</v>
      </c>
      <c r="U5276" s="2">
        <v>32392700</v>
      </c>
      <c r="V5276" s="2">
        <v>32430000</v>
      </c>
      <c r="W5276" s="2">
        <v>32604000</v>
      </c>
      <c r="X5276" s="2">
        <v>33001700</v>
      </c>
      <c r="Y5276" s="2">
        <v>33561100</v>
      </c>
      <c r="Z5276" s="2">
        <v>34120400</v>
      </c>
      <c r="AA5276" s="2">
        <v>34443600</v>
      </c>
      <c r="AB5276" s="2">
        <v>34108000</v>
      </c>
      <c r="AC5276" s="2">
        <v>34580400</v>
      </c>
      <c r="AD5276" s="2">
        <v>35065100</v>
      </c>
      <c r="AE5276" s="2">
        <v>35525000</v>
      </c>
      <c r="AF5276" s="2">
        <v>35848200</v>
      </c>
    </row>
    <row r="5277" spans="1:32">
      <c r="A5277" t="s">
        <v>6773</v>
      </c>
      <c r="B5277" t="s">
        <v>19</v>
      </c>
      <c r="C5277" s="2">
        <v>2918170</v>
      </c>
      <c r="D5277" s="2">
        <v>2622080</v>
      </c>
      <c r="E5277" s="2">
        <v>2750590</v>
      </c>
      <c r="F5277" s="2">
        <v>3021490</v>
      </c>
      <c r="G5277" s="2">
        <v>3196630</v>
      </c>
      <c r="H5277" s="2">
        <v>3346570</v>
      </c>
      <c r="I5277" s="2">
        <v>3427210</v>
      </c>
      <c r="J5277" s="2">
        <v>3434770</v>
      </c>
      <c r="K5277" s="2">
        <v>3395710</v>
      </c>
      <c r="L5277" s="2">
        <v>3341530</v>
      </c>
      <c r="M5277" s="2">
        <v>3292390</v>
      </c>
      <c r="N5277" s="2">
        <v>3254590</v>
      </c>
      <c r="O5277" s="2">
        <v>3220570</v>
      </c>
      <c r="P5277" s="2">
        <v>3197890</v>
      </c>
      <c r="Q5277" s="2">
        <v>3180250</v>
      </c>
      <c r="R5277" s="2">
        <v>3204190</v>
      </c>
      <c r="S5277" s="2">
        <v>3224350</v>
      </c>
      <c r="T5277" s="2">
        <v>3224350</v>
      </c>
      <c r="U5277" s="2">
        <v>3283570</v>
      </c>
      <c r="V5277" s="2">
        <v>3287350</v>
      </c>
      <c r="W5277" s="2">
        <v>3304990</v>
      </c>
      <c r="X5277" s="2">
        <v>3345310</v>
      </c>
      <c r="Y5277" s="2">
        <v>3402010</v>
      </c>
      <c r="Z5277" s="2">
        <v>3458710</v>
      </c>
      <c r="AA5277" s="2">
        <v>3491470</v>
      </c>
      <c r="AB5277" s="2">
        <v>3457450</v>
      </c>
      <c r="AC5277" s="2">
        <v>3505330</v>
      </c>
      <c r="AD5277" s="2">
        <v>3554470</v>
      </c>
      <c r="AE5277" s="2">
        <v>3601090</v>
      </c>
      <c r="AF5277" s="2">
        <v>3633850</v>
      </c>
    </row>
    <row r="5278" spans="1:32">
      <c r="A5278" t="s">
        <v>6774</v>
      </c>
      <c r="B5278" t="s">
        <v>19</v>
      </c>
      <c r="C5278" s="2">
        <v>21307200</v>
      </c>
      <c r="D5278" s="2">
        <v>19145200</v>
      </c>
      <c r="E5278" s="2">
        <v>20083600</v>
      </c>
      <c r="F5278" s="2">
        <v>22061600</v>
      </c>
      <c r="G5278" s="2">
        <v>23340400</v>
      </c>
      <c r="H5278" s="2">
        <v>24435200</v>
      </c>
      <c r="I5278" s="2">
        <v>25024000</v>
      </c>
      <c r="J5278" s="2">
        <v>25079200</v>
      </c>
      <c r="K5278" s="2">
        <v>24794000</v>
      </c>
      <c r="L5278" s="2">
        <v>24398400</v>
      </c>
      <c r="M5278" s="2">
        <v>24039600</v>
      </c>
      <c r="N5278" s="2">
        <v>23763600</v>
      </c>
      <c r="O5278" s="2">
        <v>23515200</v>
      </c>
      <c r="P5278" s="2">
        <v>23349600</v>
      </c>
      <c r="Q5278" s="2">
        <v>23220800</v>
      </c>
      <c r="R5278" s="2">
        <v>23395600</v>
      </c>
      <c r="S5278" s="2">
        <v>23542800</v>
      </c>
      <c r="T5278" s="2">
        <v>23542800</v>
      </c>
      <c r="U5278" s="2">
        <v>23975200</v>
      </c>
      <c r="V5278" s="2">
        <v>24002800</v>
      </c>
      <c r="W5278" s="2">
        <v>24131600</v>
      </c>
      <c r="X5278" s="2">
        <v>24426000</v>
      </c>
      <c r="Y5278" s="2">
        <v>24840000</v>
      </c>
      <c r="Z5278" s="2">
        <v>25254000</v>
      </c>
      <c r="AA5278" s="2">
        <v>25493200</v>
      </c>
      <c r="AB5278" s="2">
        <v>25244800</v>
      </c>
      <c r="AC5278" s="2">
        <v>25594400</v>
      </c>
      <c r="AD5278" s="2">
        <v>25953200</v>
      </c>
      <c r="AE5278" s="2">
        <v>26293600</v>
      </c>
      <c r="AF5278" s="2">
        <v>26532800</v>
      </c>
    </row>
    <row r="5279" spans="1:32">
      <c r="A5279" t="s">
        <v>6775</v>
      </c>
      <c r="B5279" t="s">
        <v>19</v>
      </c>
      <c r="C5279" s="2">
        <v>26286700</v>
      </c>
      <c r="D5279" s="2">
        <v>23619500</v>
      </c>
      <c r="E5279" s="2">
        <v>24777200</v>
      </c>
      <c r="F5279" s="2">
        <v>27217400</v>
      </c>
      <c r="G5279" s="2">
        <v>28795100</v>
      </c>
      <c r="H5279" s="2">
        <v>30145700</v>
      </c>
      <c r="I5279" s="2">
        <v>30872100</v>
      </c>
      <c r="J5279" s="2">
        <v>30940200</v>
      </c>
      <c r="K5279" s="2">
        <v>30588400</v>
      </c>
      <c r="L5279" s="2">
        <v>30100300</v>
      </c>
      <c r="M5279" s="2">
        <v>29657600</v>
      </c>
      <c r="N5279" s="2">
        <v>29317100</v>
      </c>
      <c r="O5279" s="2">
        <v>29010700</v>
      </c>
      <c r="P5279" s="2">
        <v>28806400</v>
      </c>
      <c r="Q5279" s="2">
        <v>28647500</v>
      </c>
      <c r="R5279" s="2">
        <v>28863100</v>
      </c>
      <c r="S5279" s="2">
        <v>29044700</v>
      </c>
      <c r="T5279" s="2">
        <v>29044700</v>
      </c>
      <c r="U5279" s="2">
        <v>29578200</v>
      </c>
      <c r="V5279" s="2">
        <v>29612200</v>
      </c>
      <c r="W5279" s="2">
        <v>29771100</v>
      </c>
      <c r="X5279" s="2">
        <v>30134300</v>
      </c>
      <c r="Y5279" s="2">
        <v>30645100</v>
      </c>
      <c r="Z5279" s="2">
        <v>31155800</v>
      </c>
      <c r="AA5279" s="2">
        <v>31450900</v>
      </c>
      <c r="AB5279" s="2">
        <v>31144500</v>
      </c>
      <c r="AC5279" s="2">
        <v>31575800</v>
      </c>
      <c r="AD5279" s="2">
        <v>32018400</v>
      </c>
      <c r="AE5279" s="2">
        <v>32438400</v>
      </c>
      <c r="AF5279" s="2">
        <v>32733500</v>
      </c>
    </row>
    <row r="5280" spans="1:32">
      <c r="A5280" t="s">
        <v>6776</v>
      </c>
      <c r="B5280" t="s">
        <v>19</v>
      </c>
      <c r="C5280" s="2">
        <v>1852820</v>
      </c>
      <c r="D5280" s="2">
        <v>1664830</v>
      </c>
      <c r="E5280" s="2">
        <v>1746430</v>
      </c>
      <c r="F5280" s="2">
        <v>1918420</v>
      </c>
      <c r="G5280" s="2">
        <v>2029620</v>
      </c>
      <c r="H5280" s="2">
        <v>2124820</v>
      </c>
      <c r="I5280" s="2">
        <v>2176020</v>
      </c>
      <c r="J5280" s="2">
        <v>2180820</v>
      </c>
      <c r="K5280" s="2">
        <v>2156020</v>
      </c>
      <c r="L5280" s="2">
        <v>2121620</v>
      </c>
      <c r="M5280" s="2">
        <v>2090420</v>
      </c>
      <c r="N5280" s="2">
        <v>2066420</v>
      </c>
      <c r="O5280" s="2">
        <v>2044820</v>
      </c>
      <c r="P5280" s="2">
        <v>2030420</v>
      </c>
      <c r="Q5280" s="2">
        <v>2019220</v>
      </c>
      <c r="R5280" s="2">
        <v>2034420</v>
      </c>
      <c r="S5280" s="2">
        <v>2047220</v>
      </c>
      <c r="T5280" s="2">
        <v>2047220</v>
      </c>
      <c r="U5280" s="2">
        <v>2084820</v>
      </c>
      <c r="V5280" s="2">
        <v>2087220</v>
      </c>
      <c r="W5280" s="2">
        <v>2098420</v>
      </c>
      <c r="X5280" s="2">
        <v>2124020</v>
      </c>
      <c r="Y5280" s="2">
        <v>2160020</v>
      </c>
      <c r="Z5280" s="2">
        <v>2196020</v>
      </c>
      <c r="AA5280" s="2">
        <v>2216820</v>
      </c>
      <c r="AB5280" s="2">
        <v>2195220</v>
      </c>
      <c r="AC5280" s="2">
        <v>2225620</v>
      </c>
      <c r="AD5280" s="2">
        <v>2256820</v>
      </c>
      <c r="AE5280" s="2">
        <v>2286420</v>
      </c>
      <c r="AF5280" s="2">
        <v>2307220</v>
      </c>
    </row>
    <row r="5281" spans="1:32">
      <c r="A5281" t="s">
        <v>6777</v>
      </c>
      <c r="B5281" t="s">
        <v>19</v>
      </c>
      <c r="C5281">
        <v>0</v>
      </c>
      <c r="D5281">
        <v>0</v>
      </c>
      <c r="E5281">
        <v>0</v>
      </c>
      <c r="F5281">
        <v>0</v>
      </c>
      <c r="G5281">
        <v>0</v>
      </c>
      <c r="H5281">
        <v>0</v>
      </c>
      <c r="I5281">
        <v>0</v>
      </c>
      <c r="J5281">
        <v>0</v>
      </c>
      <c r="K5281">
        <v>0</v>
      </c>
      <c r="L5281">
        <v>0</v>
      </c>
      <c r="M5281">
        <v>0</v>
      </c>
      <c r="N5281">
        <v>0</v>
      </c>
      <c r="O5281">
        <v>0</v>
      </c>
      <c r="P5281">
        <v>0</v>
      </c>
      <c r="Q5281">
        <v>0</v>
      </c>
      <c r="R5281">
        <v>0</v>
      </c>
      <c r="S5281">
        <v>0</v>
      </c>
      <c r="T5281">
        <v>0</v>
      </c>
      <c r="U5281">
        <v>0</v>
      </c>
      <c r="V5281">
        <v>0</v>
      </c>
      <c r="W5281">
        <v>0</v>
      </c>
      <c r="X5281">
        <v>0</v>
      </c>
      <c r="Y5281">
        <v>0</v>
      </c>
      <c r="Z5281">
        <v>0</v>
      </c>
      <c r="AA5281">
        <v>0</v>
      </c>
      <c r="AB5281">
        <v>0</v>
      </c>
      <c r="AC5281">
        <v>0</v>
      </c>
      <c r="AD5281">
        <v>0</v>
      </c>
      <c r="AE5281">
        <v>0</v>
      </c>
      <c r="AF5281">
        <v>0</v>
      </c>
    </row>
    <row r="5282" spans="1:32">
      <c r="A5282" t="s">
        <v>6778</v>
      </c>
      <c r="B5282" t="s">
        <v>19</v>
      </c>
      <c r="C5282" s="2">
        <v>1670580000000</v>
      </c>
      <c r="D5282" s="2">
        <v>1695040000000</v>
      </c>
      <c r="E5282" s="2">
        <v>1648650000000</v>
      </c>
      <c r="F5282" s="2">
        <v>1703950000000</v>
      </c>
      <c r="G5282" s="2">
        <v>1732670000000</v>
      </c>
      <c r="H5282" s="2">
        <v>1758460000000</v>
      </c>
      <c r="I5282" s="2">
        <v>1776290000000</v>
      </c>
      <c r="J5282" s="2">
        <v>1783330000000</v>
      </c>
      <c r="K5282" s="2">
        <v>1779010000000</v>
      </c>
      <c r="L5282" s="2">
        <v>1769530000000</v>
      </c>
      <c r="M5282" s="2">
        <v>1751740000000</v>
      </c>
      <c r="N5282" s="2">
        <v>1750610000000</v>
      </c>
      <c r="O5282" s="2">
        <v>1770860000000</v>
      </c>
      <c r="P5282" s="2">
        <v>1794050000000</v>
      </c>
      <c r="Q5282" s="2">
        <v>1820710000000</v>
      </c>
      <c r="R5282" s="2">
        <v>1853440000000</v>
      </c>
      <c r="S5282" s="2">
        <v>1887820000000</v>
      </c>
      <c r="T5282" s="2">
        <v>1921540000000</v>
      </c>
      <c r="U5282" s="2">
        <v>1964870000000</v>
      </c>
      <c r="V5282" s="2">
        <v>2001840000000</v>
      </c>
      <c r="W5282" s="2">
        <v>2042170000000</v>
      </c>
      <c r="X5282" s="2">
        <v>2083730000000</v>
      </c>
      <c r="Y5282" s="2">
        <v>2130250000000</v>
      </c>
      <c r="Z5282" s="2">
        <v>2176290000000</v>
      </c>
      <c r="AA5282" s="2">
        <v>2217900000000</v>
      </c>
      <c r="AB5282" s="2">
        <v>2253840000000</v>
      </c>
      <c r="AC5282" s="2">
        <v>2301870000000</v>
      </c>
      <c r="AD5282" s="2">
        <v>2349830000000</v>
      </c>
      <c r="AE5282" s="2">
        <v>2397380000000</v>
      </c>
      <c r="AF5282" s="2">
        <v>2451420000000</v>
      </c>
    </row>
    <row r="5283" spans="1:32">
      <c r="A5283" t="s">
        <v>6779</v>
      </c>
      <c r="B5283" t="s">
        <v>19</v>
      </c>
      <c r="C5283" s="2">
        <v>189371000</v>
      </c>
      <c r="D5283" s="2">
        <v>192393000</v>
      </c>
      <c r="E5283" s="2">
        <v>187921000</v>
      </c>
      <c r="F5283" s="2">
        <v>219634000</v>
      </c>
      <c r="G5283" s="2">
        <v>224486000</v>
      </c>
      <c r="H5283" s="2">
        <v>228166000</v>
      </c>
      <c r="I5283" s="2">
        <v>230638000</v>
      </c>
      <c r="J5283" s="2">
        <v>231493000</v>
      </c>
      <c r="K5283" s="2">
        <v>230634000</v>
      </c>
      <c r="L5283" s="2">
        <v>228968000</v>
      </c>
      <c r="M5283" s="2">
        <v>226189000</v>
      </c>
      <c r="N5283" s="2">
        <v>225332000</v>
      </c>
      <c r="O5283" s="2">
        <v>227233000</v>
      </c>
      <c r="P5283" s="2">
        <v>229637000</v>
      </c>
      <c r="Q5283" s="2">
        <v>232598000</v>
      </c>
      <c r="R5283" s="2">
        <v>236364000</v>
      </c>
      <c r="S5283" s="2">
        <v>240344000</v>
      </c>
      <c r="T5283" s="2">
        <v>244179000</v>
      </c>
      <c r="U5283" s="2">
        <v>249422000</v>
      </c>
      <c r="V5283" s="2">
        <v>253642000</v>
      </c>
      <c r="W5283" s="2">
        <v>258340000</v>
      </c>
      <c r="X5283" s="2">
        <v>263282000</v>
      </c>
      <c r="Y5283" s="2">
        <v>268874000</v>
      </c>
      <c r="Z5283" s="2">
        <v>274450000</v>
      </c>
      <c r="AA5283" s="2">
        <v>279429000</v>
      </c>
      <c r="AB5283" s="2">
        <v>283903000</v>
      </c>
      <c r="AC5283" s="2">
        <v>289601000</v>
      </c>
      <c r="AD5283" s="2">
        <v>295254000</v>
      </c>
      <c r="AE5283" s="2">
        <v>300941000</v>
      </c>
      <c r="AF5283" s="2">
        <v>307409000</v>
      </c>
    </row>
    <row r="5284" spans="1:32">
      <c r="A5284" t="s">
        <v>6780</v>
      </c>
      <c r="B5284" t="s">
        <v>19</v>
      </c>
      <c r="C5284" s="2">
        <v>1175060000</v>
      </c>
      <c r="D5284" s="2">
        <v>1196920000</v>
      </c>
      <c r="E5284" s="2">
        <v>1179040000</v>
      </c>
      <c r="F5284" s="2">
        <v>1695210000</v>
      </c>
      <c r="G5284" s="2">
        <v>1745350000</v>
      </c>
      <c r="H5284" s="2">
        <v>1777680000</v>
      </c>
      <c r="I5284" s="2">
        <v>1798660000</v>
      </c>
      <c r="J5284" s="2">
        <v>1804690000</v>
      </c>
      <c r="K5284" s="2">
        <v>1794730000</v>
      </c>
      <c r="L5284" s="2">
        <v>1776970000</v>
      </c>
      <c r="M5284" s="2">
        <v>1750140000</v>
      </c>
      <c r="N5284" s="2">
        <v>1735700000</v>
      </c>
      <c r="O5284" s="2">
        <v>1742530000</v>
      </c>
      <c r="P5284" s="2">
        <v>1754620000</v>
      </c>
      <c r="Q5284" s="2">
        <v>1772220000</v>
      </c>
      <c r="R5284" s="2">
        <v>1796300000</v>
      </c>
      <c r="S5284" s="2">
        <v>1822040000</v>
      </c>
      <c r="T5284" s="2">
        <v>1845980000</v>
      </c>
      <c r="U5284" s="2">
        <v>1882680000</v>
      </c>
      <c r="V5284" s="2">
        <v>1909240000</v>
      </c>
      <c r="W5284" s="2">
        <v>1939970000</v>
      </c>
      <c r="X5284" s="2">
        <v>1973530000</v>
      </c>
      <c r="Y5284" s="2">
        <v>2012230000</v>
      </c>
      <c r="Z5284" s="2">
        <v>2051310000</v>
      </c>
      <c r="AA5284" s="2">
        <v>2085490000</v>
      </c>
      <c r="AB5284" s="2">
        <v>2118270000</v>
      </c>
      <c r="AC5284" s="2">
        <v>2156830000</v>
      </c>
      <c r="AD5284" s="2">
        <v>2194610000</v>
      </c>
      <c r="AE5284" s="2">
        <v>2233630000</v>
      </c>
      <c r="AF5284" s="2">
        <v>2278050000</v>
      </c>
    </row>
    <row r="5285" spans="1:32">
      <c r="A5285" t="s">
        <v>6781</v>
      </c>
      <c r="B5285" t="s">
        <v>19</v>
      </c>
      <c r="C5285" s="2">
        <v>1783270000</v>
      </c>
      <c r="D5285" s="2">
        <v>1812180000</v>
      </c>
      <c r="E5285" s="2">
        <v>1771490000</v>
      </c>
      <c r="F5285" s="2">
        <v>2116210000</v>
      </c>
      <c r="G5285" s="2">
        <v>2164790000</v>
      </c>
      <c r="H5285" s="2">
        <v>2200810000</v>
      </c>
      <c r="I5285" s="2">
        <v>2224900000</v>
      </c>
      <c r="J5285" s="2">
        <v>2233060000</v>
      </c>
      <c r="K5285" s="2">
        <v>2224300000</v>
      </c>
      <c r="L5285" s="2">
        <v>2207550000</v>
      </c>
      <c r="M5285" s="2">
        <v>2179990000</v>
      </c>
      <c r="N5285" s="2">
        <v>2170610000</v>
      </c>
      <c r="O5285" s="2">
        <v>2187790000</v>
      </c>
      <c r="P5285" s="2">
        <v>2210020000</v>
      </c>
      <c r="Q5285" s="2">
        <v>2237790000</v>
      </c>
      <c r="R5285" s="2">
        <v>2273360000</v>
      </c>
      <c r="S5285" s="2">
        <v>2310990000</v>
      </c>
      <c r="T5285" s="2">
        <v>2347120000</v>
      </c>
      <c r="U5285" s="2">
        <v>2397100000</v>
      </c>
      <c r="V5285" s="2">
        <v>2436890000</v>
      </c>
      <c r="W5285" s="2">
        <v>2481360000</v>
      </c>
      <c r="X5285" s="2">
        <v>2528310000</v>
      </c>
      <c r="Y5285" s="2">
        <v>2581550000</v>
      </c>
      <c r="Z5285" s="2">
        <v>2634700000</v>
      </c>
      <c r="AA5285" s="2">
        <v>2682060000</v>
      </c>
      <c r="AB5285" s="2">
        <v>2724920000</v>
      </c>
      <c r="AC5285" s="2">
        <v>2779040000</v>
      </c>
      <c r="AD5285" s="2">
        <v>2832660000</v>
      </c>
      <c r="AE5285" s="2">
        <v>2886760000</v>
      </c>
      <c r="AF5285" s="2">
        <v>2948280000</v>
      </c>
    </row>
    <row r="5286" spans="1:32">
      <c r="A5286" t="s">
        <v>6782</v>
      </c>
      <c r="B5286" t="s">
        <v>19</v>
      </c>
      <c r="C5286" s="2">
        <v>88290100</v>
      </c>
      <c r="D5286" s="2">
        <v>90153800</v>
      </c>
      <c r="E5286" s="2">
        <v>89512700</v>
      </c>
      <c r="F5286" s="2">
        <v>151001000</v>
      </c>
      <c r="G5286" s="2">
        <v>156193000</v>
      </c>
      <c r="H5286" s="2">
        <v>159297000</v>
      </c>
      <c r="I5286" s="2">
        <v>161276000</v>
      </c>
      <c r="J5286" s="2">
        <v>161779000</v>
      </c>
      <c r="K5286" s="2">
        <v>160701000</v>
      </c>
      <c r="L5286" s="2">
        <v>158840000</v>
      </c>
      <c r="M5286" s="2">
        <v>156142000</v>
      </c>
      <c r="N5286" s="2">
        <v>154408000</v>
      </c>
      <c r="O5286" s="2">
        <v>154569000</v>
      </c>
      <c r="P5286" s="2">
        <v>155277000</v>
      </c>
      <c r="Q5286" s="2">
        <v>156545000</v>
      </c>
      <c r="R5286" s="2">
        <v>158404000</v>
      </c>
      <c r="S5286" s="2">
        <v>160413000</v>
      </c>
      <c r="T5286" s="2">
        <v>162221000</v>
      </c>
      <c r="U5286" s="2">
        <v>165275000</v>
      </c>
      <c r="V5286" s="2">
        <v>167297000</v>
      </c>
      <c r="W5286" s="2">
        <v>169719000</v>
      </c>
      <c r="X5286" s="2">
        <v>172446000</v>
      </c>
      <c r="Y5286" s="2">
        <v>175638000</v>
      </c>
      <c r="Z5286" s="2">
        <v>178893000</v>
      </c>
      <c r="AA5286" s="2">
        <v>181695000</v>
      </c>
      <c r="AB5286" s="2">
        <v>184514000</v>
      </c>
      <c r="AC5286" s="2">
        <v>187639000</v>
      </c>
      <c r="AD5286" s="2">
        <v>190670000</v>
      </c>
      <c r="AE5286" s="2">
        <v>193867000</v>
      </c>
      <c r="AF5286" s="2">
        <v>197509000</v>
      </c>
    </row>
    <row r="5287" spans="1:32">
      <c r="A5287" t="s">
        <v>6783</v>
      </c>
      <c r="B5287" t="s">
        <v>19</v>
      </c>
      <c r="C5287" s="2">
        <v>81612300</v>
      </c>
      <c r="D5287" s="2">
        <v>83306600</v>
      </c>
      <c r="E5287" s="2">
        <v>82623800</v>
      </c>
      <c r="F5287" s="2">
        <v>136542000</v>
      </c>
      <c r="G5287" s="2">
        <v>141159000</v>
      </c>
      <c r="H5287" s="2">
        <v>143941000</v>
      </c>
      <c r="I5287" s="2">
        <v>145718000</v>
      </c>
      <c r="J5287" s="2">
        <v>146177000</v>
      </c>
      <c r="K5287" s="2">
        <v>145223000</v>
      </c>
      <c r="L5287" s="2">
        <v>143570000</v>
      </c>
      <c r="M5287" s="2">
        <v>141164000</v>
      </c>
      <c r="N5287" s="2">
        <v>139645000</v>
      </c>
      <c r="O5287" s="2">
        <v>139839000</v>
      </c>
      <c r="P5287" s="2">
        <v>140519000</v>
      </c>
      <c r="Q5287" s="2">
        <v>141698000</v>
      </c>
      <c r="R5287" s="2">
        <v>143410000</v>
      </c>
      <c r="S5287" s="2">
        <v>145257000</v>
      </c>
      <c r="T5287" s="2">
        <v>146928000</v>
      </c>
      <c r="U5287" s="2">
        <v>149713000</v>
      </c>
      <c r="V5287" s="2">
        <v>151578000</v>
      </c>
      <c r="W5287" s="2">
        <v>153802000</v>
      </c>
      <c r="X5287" s="2">
        <v>156297000</v>
      </c>
      <c r="Y5287" s="2">
        <v>159211000</v>
      </c>
      <c r="Z5287" s="2">
        <v>162178000</v>
      </c>
      <c r="AA5287" s="2">
        <v>164738000</v>
      </c>
      <c r="AB5287" s="2">
        <v>167299000</v>
      </c>
      <c r="AC5287" s="2">
        <v>170158000</v>
      </c>
      <c r="AD5287" s="2">
        <v>172935000</v>
      </c>
      <c r="AE5287" s="2">
        <v>175857000</v>
      </c>
      <c r="AF5287" s="2">
        <v>179184000</v>
      </c>
    </row>
    <row r="5288" spans="1:32">
      <c r="A5288" t="s">
        <v>6784</v>
      </c>
      <c r="B5288" t="s">
        <v>19</v>
      </c>
      <c r="C5288" s="2">
        <v>118265000</v>
      </c>
      <c r="D5288" s="2">
        <v>122163000</v>
      </c>
      <c r="E5288" s="2">
        <v>125751000</v>
      </c>
      <c r="F5288" s="2">
        <v>351935000</v>
      </c>
      <c r="G5288" s="2">
        <v>367914000</v>
      </c>
      <c r="H5288" s="2">
        <v>376345000</v>
      </c>
      <c r="I5288" s="2">
        <v>381541000</v>
      </c>
      <c r="J5288" s="2">
        <v>382537000</v>
      </c>
      <c r="K5288" s="2">
        <v>379008000</v>
      </c>
      <c r="L5288" s="2">
        <v>373175000</v>
      </c>
      <c r="M5288" s="2">
        <v>365244000</v>
      </c>
      <c r="N5288" s="2">
        <v>358811000</v>
      </c>
      <c r="O5288" s="2">
        <v>356792000</v>
      </c>
      <c r="P5288" s="2">
        <v>356470000</v>
      </c>
      <c r="Q5288" s="2">
        <v>357821000</v>
      </c>
      <c r="R5288" s="2">
        <v>360631000</v>
      </c>
      <c r="S5288" s="2">
        <v>363791000</v>
      </c>
      <c r="T5288" s="2">
        <v>366278000</v>
      </c>
      <c r="U5288" s="2">
        <v>372245000</v>
      </c>
      <c r="V5288" s="2">
        <v>375120000</v>
      </c>
      <c r="W5288" s="2">
        <v>379078000</v>
      </c>
      <c r="X5288" s="2">
        <v>384034000</v>
      </c>
      <c r="Y5288" s="2">
        <v>390110000</v>
      </c>
      <c r="Z5288" s="2">
        <v>396487000</v>
      </c>
      <c r="AA5288" s="2">
        <v>401721000</v>
      </c>
      <c r="AB5288" s="2">
        <v>407758000</v>
      </c>
      <c r="AC5288" s="2">
        <v>413385000</v>
      </c>
      <c r="AD5288" s="2">
        <v>418664000</v>
      </c>
      <c r="AE5288" s="2">
        <v>424626000</v>
      </c>
      <c r="AF5288" s="2">
        <v>431433000</v>
      </c>
    </row>
    <row r="5289" spans="1:32">
      <c r="A5289" t="s">
        <v>6785</v>
      </c>
      <c r="B5289" t="s">
        <v>19</v>
      </c>
      <c r="C5289" s="2">
        <v>5386750</v>
      </c>
      <c r="D5289" s="2">
        <v>5504500</v>
      </c>
      <c r="E5289" s="2">
        <v>5478200</v>
      </c>
      <c r="F5289" s="2">
        <v>9644280</v>
      </c>
      <c r="G5289" s="2">
        <v>9987090</v>
      </c>
      <c r="H5289" s="2">
        <v>10188800</v>
      </c>
      <c r="I5289" s="2">
        <v>10316800</v>
      </c>
      <c r="J5289" s="2">
        <v>10348500</v>
      </c>
      <c r="K5289" s="2">
        <v>10276700</v>
      </c>
      <c r="L5289" s="2">
        <v>10153500</v>
      </c>
      <c r="M5289" s="2">
        <v>9976480</v>
      </c>
      <c r="N5289" s="2">
        <v>9858830</v>
      </c>
      <c r="O5289" s="2">
        <v>9862190</v>
      </c>
      <c r="P5289" s="2">
        <v>9901730</v>
      </c>
      <c r="Q5289" s="2">
        <v>9978090</v>
      </c>
      <c r="R5289" s="2">
        <v>10092500</v>
      </c>
      <c r="S5289" s="2">
        <v>10216300</v>
      </c>
      <c r="T5289" s="2">
        <v>10326900</v>
      </c>
      <c r="U5289" s="2">
        <v>10518600</v>
      </c>
      <c r="V5289" s="2">
        <v>10642400</v>
      </c>
      <c r="W5289" s="2">
        <v>10792300</v>
      </c>
      <c r="X5289" s="2">
        <v>10962400</v>
      </c>
      <c r="Y5289" s="2">
        <v>11162300</v>
      </c>
      <c r="Z5289" s="2">
        <v>11366700</v>
      </c>
      <c r="AA5289" s="2">
        <v>11542000</v>
      </c>
      <c r="AB5289" s="2">
        <v>11720500</v>
      </c>
      <c r="AC5289" s="2">
        <v>11915300</v>
      </c>
      <c r="AD5289" s="2">
        <v>12103800</v>
      </c>
      <c r="AE5289" s="2">
        <v>12303700</v>
      </c>
      <c r="AF5289" s="2">
        <v>12531400</v>
      </c>
    </row>
    <row r="5290" spans="1:32">
      <c r="A5290" t="s">
        <v>6786</v>
      </c>
      <c r="B5290" t="s">
        <v>19</v>
      </c>
      <c r="C5290" s="2">
        <v>35848400</v>
      </c>
      <c r="D5290" s="2">
        <v>36561800</v>
      </c>
      <c r="E5290" s="2">
        <v>36164000</v>
      </c>
      <c r="F5290" s="2">
        <v>56683000</v>
      </c>
      <c r="G5290" s="2">
        <v>58512200</v>
      </c>
      <c r="H5290" s="2">
        <v>59640200</v>
      </c>
      <c r="I5290" s="2">
        <v>60365000</v>
      </c>
      <c r="J5290" s="2">
        <v>60559400</v>
      </c>
      <c r="K5290" s="2">
        <v>60186300</v>
      </c>
      <c r="L5290" s="2">
        <v>59533900</v>
      </c>
      <c r="M5290" s="2">
        <v>58571900</v>
      </c>
      <c r="N5290" s="2">
        <v>57995000</v>
      </c>
      <c r="O5290" s="2">
        <v>58129300</v>
      </c>
      <c r="P5290" s="2">
        <v>58456100</v>
      </c>
      <c r="Q5290" s="2">
        <v>58981600</v>
      </c>
      <c r="R5290" s="2">
        <v>59726800</v>
      </c>
      <c r="S5290" s="2">
        <v>60527600</v>
      </c>
      <c r="T5290" s="2">
        <v>61260100</v>
      </c>
      <c r="U5290" s="2">
        <v>62442000</v>
      </c>
      <c r="V5290" s="2">
        <v>63257700</v>
      </c>
      <c r="W5290" s="2">
        <v>64219000</v>
      </c>
      <c r="X5290" s="2">
        <v>65286000</v>
      </c>
      <c r="Y5290" s="2">
        <v>66526300</v>
      </c>
      <c r="Z5290" s="2">
        <v>67785500</v>
      </c>
      <c r="AA5290" s="2">
        <v>68877500</v>
      </c>
      <c r="AB5290" s="2">
        <v>69952400</v>
      </c>
      <c r="AC5290" s="2">
        <v>71176700</v>
      </c>
      <c r="AD5290" s="2">
        <v>72369700</v>
      </c>
      <c r="AE5290" s="2">
        <v>73615900</v>
      </c>
      <c r="AF5290" s="2">
        <v>75034900</v>
      </c>
    </row>
    <row r="5291" spans="1:32">
      <c r="A5291" t="s">
        <v>6787</v>
      </c>
      <c r="B5291" t="s">
        <v>19</v>
      </c>
      <c r="C5291" s="2">
        <v>36120200</v>
      </c>
      <c r="D5291" s="2">
        <v>36659700</v>
      </c>
      <c r="E5291" s="2">
        <v>35690100</v>
      </c>
      <c r="F5291" s="2">
        <v>37967400</v>
      </c>
      <c r="G5291" s="2">
        <v>38656200</v>
      </c>
      <c r="H5291" s="2">
        <v>39246100</v>
      </c>
      <c r="I5291" s="2">
        <v>39650700</v>
      </c>
      <c r="J5291" s="2">
        <v>39805400</v>
      </c>
      <c r="K5291" s="2">
        <v>39696300</v>
      </c>
      <c r="L5291" s="2">
        <v>39466100</v>
      </c>
      <c r="M5291" s="2">
        <v>39049100</v>
      </c>
      <c r="N5291" s="2">
        <v>38993600</v>
      </c>
      <c r="O5291" s="2">
        <v>39414700</v>
      </c>
      <c r="P5291" s="2">
        <v>39906600</v>
      </c>
      <c r="Q5291" s="2">
        <v>40480400</v>
      </c>
      <c r="R5291" s="2">
        <v>41190400</v>
      </c>
      <c r="S5291" s="2">
        <v>41937200</v>
      </c>
      <c r="T5291" s="2">
        <v>42667000</v>
      </c>
      <c r="U5291" s="2">
        <v>43617900</v>
      </c>
      <c r="V5291" s="2">
        <v>44418400</v>
      </c>
      <c r="W5291" s="2">
        <v>45295800</v>
      </c>
      <c r="X5291" s="2">
        <v>46204200</v>
      </c>
      <c r="Y5291" s="2">
        <v>47223500</v>
      </c>
      <c r="Z5291" s="2">
        <v>48234200</v>
      </c>
      <c r="AA5291" s="2">
        <v>49145000</v>
      </c>
      <c r="AB5291" s="2">
        <v>49939100</v>
      </c>
      <c r="AC5291" s="2">
        <v>50988300</v>
      </c>
      <c r="AD5291" s="2">
        <v>52034400</v>
      </c>
      <c r="AE5291" s="2">
        <v>53075200</v>
      </c>
      <c r="AF5291" s="2">
        <v>54258200</v>
      </c>
    </row>
    <row r="5292" spans="1:32">
      <c r="A5292" t="s">
        <v>6788</v>
      </c>
      <c r="B5292" t="s">
        <v>19</v>
      </c>
      <c r="C5292" s="2">
        <v>2634700</v>
      </c>
      <c r="D5292" s="2">
        <v>2676460</v>
      </c>
      <c r="E5292" s="2">
        <v>2613360</v>
      </c>
      <c r="F5292" s="2">
        <v>3026200</v>
      </c>
      <c r="G5292" s="2">
        <v>3091920</v>
      </c>
      <c r="H5292" s="2">
        <v>3142280</v>
      </c>
      <c r="I5292" s="2">
        <v>3176160</v>
      </c>
      <c r="J5292" s="2">
        <v>3188000</v>
      </c>
      <c r="K5292" s="2">
        <v>3176460</v>
      </c>
      <c r="L5292" s="2">
        <v>3153940</v>
      </c>
      <c r="M5292" s="2">
        <v>3116120</v>
      </c>
      <c r="N5292" s="2">
        <v>3105020</v>
      </c>
      <c r="O5292" s="2">
        <v>3131900</v>
      </c>
      <c r="P5292" s="2">
        <v>3165600</v>
      </c>
      <c r="Q5292" s="2">
        <v>3206860</v>
      </c>
      <c r="R5292" s="2">
        <v>3259200</v>
      </c>
      <c r="S5292" s="2">
        <v>3314480</v>
      </c>
      <c r="T5292" s="2">
        <v>3367820</v>
      </c>
      <c r="U5292" s="2">
        <v>3440400</v>
      </c>
      <c r="V5292" s="2">
        <v>3499080</v>
      </c>
      <c r="W5292" s="2">
        <v>3564300</v>
      </c>
      <c r="X5292" s="2">
        <v>3632800</v>
      </c>
      <c r="Y5292" s="2">
        <v>3710240</v>
      </c>
      <c r="Z5292" s="2">
        <v>3787420</v>
      </c>
      <c r="AA5292" s="2">
        <v>3856400</v>
      </c>
      <c r="AB5292" s="2">
        <v>3918200</v>
      </c>
      <c r="AC5292" s="2">
        <v>3997200</v>
      </c>
      <c r="AD5292" s="2">
        <v>4075600</v>
      </c>
      <c r="AE5292" s="2">
        <v>4154400</v>
      </c>
      <c r="AF5292" s="2">
        <v>4244000</v>
      </c>
    </row>
    <row r="5293" spans="1:32">
      <c r="A5293" t="s">
        <v>6789</v>
      </c>
      <c r="B5293" t="s">
        <v>19</v>
      </c>
      <c r="C5293">
        <v>0</v>
      </c>
      <c r="D5293">
        <v>0</v>
      </c>
      <c r="E5293">
        <v>0</v>
      </c>
      <c r="F5293">
        <v>0</v>
      </c>
      <c r="G5293">
        <v>0</v>
      </c>
      <c r="H5293">
        <v>0</v>
      </c>
      <c r="I5293">
        <v>0</v>
      </c>
      <c r="J5293">
        <v>0</v>
      </c>
      <c r="K5293">
        <v>0</v>
      </c>
      <c r="L5293">
        <v>0</v>
      </c>
      <c r="M5293">
        <v>0</v>
      </c>
      <c r="N5293">
        <v>0</v>
      </c>
      <c r="O5293">
        <v>0</v>
      </c>
      <c r="P5293">
        <v>0</v>
      </c>
      <c r="Q5293">
        <v>0</v>
      </c>
      <c r="R5293">
        <v>0</v>
      </c>
      <c r="S5293">
        <v>0</v>
      </c>
      <c r="T5293">
        <v>0</v>
      </c>
      <c r="U5293">
        <v>0</v>
      </c>
      <c r="V5293">
        <v>0</v>
      </c>
      <c r="W5293">
        <v>0</v>
      </c>
      <c r="X5293">
        <v>0</v>
      </c>
      <c r="Y5293">
        <v>0</v>
      </c>
      <c r="Z5293">
        <v>0</v>
      </c>
      <c r="AA5293">
        <v>0</v>
      </c>
      <c r="AB5293">
        <v>0</v>
      </c>
      <c r="AC5293">
        <v>0</v>
      </c>
      <c r="AD5293">
        <v>0</v>
      </c>
      <c r="AE5293">
        <v>0</v>
      </c>
      <c r="AF5293">
        <v>0</v>
      </c>
    </row>
    <row r="5294" spans="1:32">
      <c r="A5294" t="s">
        <v>6790</v>
      </c>
      <c r="B5294" t="s">
        <v>19</v>
      </c>
      <c r="C5294" s="2">
        <v>2808930000000</v>
      </c>
      <c r="D5294" s="2">
        <v>2715390000000</v>
      </c>
      <c r="E5294" s="2">
        <v>2689140000000</v>
      </c>
      <c r="F5294" s="2">
        <v>2790790000000</v>
      </c>
      <c r="G5294" s="2">
        <v>2846430000000</v>
      </c>
      <c r="H5294" s="2">
        <v>2974930000000</v>
      </c>
      <c r="I5294" s="2">
        <v>3076430000000</v>
      </c>
      <c r="J5294" s="2">
        <v>3105910000000</v>
      </c>
      <c r="K5294" s="2">
        <v>3100910000000</v>
      </c>
      <c r="L5294" s="2">
        <v>3089190000000</v>
      </c>
      <c r="M5294" s="2">
        <v>3087640000000</v>
      </c>
      <c r="N5294" s="2">
        <v>3111580000000</v>
      </c>
      <c r="O5294" s="2">
        <v>3133470000000</v>
      </c>
      <c r="P5294" s="2">
        <v>3161730000000</v>
      </c>
      <c r="Q5294" s="2">
        <v>3198840000000</v>
      </c>
      <c r="R5294" s="2">
        <v>3249620000000</v>
      </c>
      <c r="S5294" s="2">
        <v>3293910000000</v>
      </c>
      <c r="T5294" s="2">
        <v>3326360000000</v>
      </c>
      <c r="U5294" s="2">
        <v>3383380000000</v>
      </c>
      <c r="V5294" s="2">
        <v>3409080000000</v>
      </c>
      <c r="W5294" s="2">
        <v>3446730000000</v>
      </c>
      <c r="X5294" s="2">
        <v>3495150000000</v>
      </c>
      <c r="Y5294" s="2">
        <v>3541690000000</v>
      </c>
      <c r="Z5294" s="2">
        <v>3581250000000</v>
      </c>
      <c r="AA5294" s="2">
        <v>3610360000000</v>
      </c>
      <c r="AB5294" s="2">
        <v>3626920000000</v>
      </c>
      <c r="AC5294" s="2">
        <v>3678640000000</v>
      </c>
      <c r="AD5294" s="2">
        <v>3727300000000</v>
      </c>
      <c r="AE5294" s="2">
        <v>3765530000000</v>
      </c>
      <c r="AF5294" s="2">
        <v>3809320000000</v>
      </c>
    </row>
    <row r="5295" spans="1:32">
      <c r="A5295" t="s">
        <v>6791</v>
      </c>
      <c r="B5295" t="s">
        <v>19</v>
      </c>
      <c r="C5295" s="2">
        <v>304739000</v>
      </c>
      <c r="D5295" s="2">
        <v>294981000</v>
      </c>
      <c r="E5295" s="2">
        <v>292689000</v>
      </c>
      <c r="F5295" s="2">
        <v>329507000</v>
      </c>
      <c r="G5295" s="2">
        <v>337123000</v>
      </c>
      <c r="H5295" s="2">
        <v>352701000</v>
      </c>
      <c r="I5295" s="2">
        <v>365004000</v>
      </c>
      <c r="J5295" s="2">
        <v>368608000</v>
      </c>
      <c r="K5295" s="2">
        <v>367818000</v>
      </c>
      <c r="L5295" s="2">
        <v>366017000</v>
      </c>
      <c r="M5295" s="2">
        <v>365440000</v>
      </c>
      <c r="N5295" s="2">
        <v>367590000</v>
      </c>
      <c r="O5295" s="2">
        <v>369732000</v>
      </c>
      <c r="P5295" s="2">
        <v>372734000</v>
      </c>
      <c r="Q5295" s="2">
        <v>376986000</v>
      </c>
      <c r="R5295" s="2">
        <v>382743000</v>
      </c>
      <c r="S5295" s="2">
        <v>387720000</v>
      </c>
      <c r="T5295" s="2">
        <v>391253000</v>
      </c>
      <c r="U5295" s="2">
        <v>397875000</v>
      </c>
      <c r="V5295" s="2">
        <v>400714000</v>
      </c>
      <c r="W5295" s="2">
        <v>404908000</v>
      </c>
      <c r="X5295" s="2">
        <v>410477000</v>
      </c>
      <c r="Y5295" s="2">
        <v>415823000</v>
      </c>
      <c r="Z5295" s="2">
        <v>420468000</v>
      </c>
      <c r="AA5295" s="2">
        <v>423973000</v>
      </c>
      <c r="AB5295" s="2">
        <v>426195000</v>
      </c>
      <c r="AC5295" s="2">
        <v>432199000</v>
      </c>
      <c r="AD5295" s="2">
        <v>437774000</v>
      </c>
      <c r="AE5295" s="2">
        <v>442210000</v>
      </c>
      <c r="AF5295" s="2">
        <v>447265000</v>
      </c>
    </row>
    <row r="5296" spans="1:32">
      <c r="A5296" t="s">
        <v>6792</v>
      </c>
      <c r="B5296" t="s">
        <v>19</v>
      </c>
      <c r="C5296" s="2">
        <v>1813490000</v>
      </c>
      <c r="D5296" s="2">
        <v>1763950000</v>
      </c>
      <c r="E5296" s="2">
        <v>1758290000</v>
      </c>
      <c r="F5296" s="2">
        <v>2303170000</v>
      </c>
      <c r="G5296" s="2">
        <v>2366950000</v>
      </c>
      <c r="H5296" s="2">
        <v>2478590000</v>
      </c>
      <c r="I5296" s="2">
        <v>2566750000</v>
      </c>
      <c r="J5296" s="2">
        <v>2592580000</v>
      </c>
      <c r="K5296" s="2">
        <v>2585040000</v>
      </c>
      <c r="L5296" s="2">
        <v>2568210000</v>
      </c>
      <c r="M5296" s="2">
        <v>2560280000</v>
      </c>
      <c r="N5296" s="2">
        <v>2568380000</v>
      </c>
      <c r="O5296" s="2">
        <v>2579000000</v>
      </c>
      <c r="P5296" s="2">
        <v>2596400000</v>
      </c>
      <c r="Q5296" s="2">
        <v>2625100000</v>
      </c>
      <c r="R5296" s="2">
        <v>2662400000</v>
      </c>
      <c r="S5296" s="2">
        <v>2694310000</v>
      </c>
      <c r="T5296" s="2">
        <v>2716080000</v>
      </c>
      <c r="U5296" s="2">
        <v>2760300000</v>
      </c>
      <c r="V5296" s="2">
        <v>2778200000</v>
      </c>
      <c r="W5296" s="2">
        <v>2804700000</v>
      </c>
      <c r="X5296" s="2">
        <v>2841480000</v>
      </c>
      <c r="Y5296" s="2">
        <v>2876500000</v>
      </c>
      <c r="Z5296" s="2">
        <v>2908130000</v>
      </c>
      <c r="AA5296" s="2">
        <v>2932890000</v>
      </c>
      <c r="AB5296" s="2">
        <v>2952060000</v>
      </c>
      <c r="AC5296" s="2">
        <v>2992310000</v>
      </c>
      <c r="AD5296" s="2">
        <v>3028610000</v>
      </c>
      <c r="AE5296" s="2">
        <v>3058030000</v>
      </c>
      <c r="AF5296" s="2">
        <v>3091950000</v>
      </c>
    </row>
    <row r="5297" spans="1:32">
      <c r="A5297" t="s">
        <v>6793</v>
      </c>
      <c r="B5297" t="s">
        <v>19</v>
      </c>
      <c r="C5297" s="2">
        <v>2866600000</v>
      </c>
      <c r="D5297" s="2">
        <v>2776330000</v>
      </c>
      <c r="E5297" s="2">
        <v>2755980000</v>
      </c>
      <c r="F5297" s="2">
        <v>3148250000</v>
      </c>
      <c r="G5297" s="2">
        <v>3222360000</v>
      </c>
      <c r="H5297" s="2">
        <v>3371420000</v>
      </c>
      <c r="I5297" s="2">
        <v>3489130000</v>
      </c>
      <c r="J5297" s="2">
        <v>3523590000</v>
      </c>
      <c r="K5297" s="2">
        <v>3515780000</v>
      </c>
      <c r="L5297" s="2">
        <v>3498030000</v>
      </c>
      <c r="M5297" s="2">
        <v>3492030000</v>
      </c>
      <c r="N5297" s="2">
        <v>3511670000</v>
      </c>
      <c r="O5297" s="2">
        <v>3531600000</v>
      </c>
      <c r="P5297" s="2">
        <v>3559800000</v>
      </c>
      <c r="Q5297" s="2">
        <v>3600330000</v>
      </c>
      <c r="R5297" s="2">
        <v>3654900000</v>
      </c>
      <c r="S5297" s="2">
        <v>3702050000</v>
      </c>
      <c r="T5297" s="2">
        <v>3735440000</v>
      </c>
      <c r="U5297" s="2">
        <v>3798350000</v>
      </c>
      <c r="V5297" s="2">
        <v>3825230000</v>
      </c>
      <c r="W5297" s="2">
        <v>3864920000</v>
      </c>
      <c r="X5297" s="2">
        <v>3917780000</v>
      </c>
      <c r="Y5297" s="2">
        <v>3968470000</v>
      </c>
      <c r="Z5297" s="2">
        <v>4012690000</v>
      </c>
      <c r="AA5297" s="2">
        <v>4046160000</v>
      </c>
      <c r="AB5297" s="2">
        <v>4067950000</v>
      </c>
      <c r="AC5297" s="2">
        <v>4125030000</v>
      </c>
      <c r="AD5297" s="2">
        <v>4177860000</v>
      </c>
      <c r="AE5297" s="2">
        <v>4219950000</v>
      </c>
      <c r="AF5297" s="2">
        <v>4268050000</v>
      </c>
    </row>
    <row r="5298" spans="1:32">
      <c r="A5298" t="s">
        <v>6794</v>
      </c>
      <c r="B5298" t="s">
        <v>19</v>
      </c>
      <c r="C5298" s="2">
        <v>131891000</v>
      </c>
      <c r="D5298" s="2">
        <v>128957000</v>
      </c>
      <c r="E5298" s="2">
        <v>129139000</v>
      </c>
      <c r="F5298" s="2">
        <v>192563000</v>
      </c>
      <c r="G5298" s="2">
        <v>198530000</v>
      </c>
      <c r="H5298" s="2">
        <v>208011000</v>
      </c>
      <c r="I5298" s="2">
        <v>215497000</v>
      </c>
      <c r="J5298" s="2">
        <v>217687000</v>
      </c>
      <c r="K5298" s="2">
        <v>216935000</v>
      </c>
      <c r="L5298" s="2">
        <v>215271000</v>
      </c>
      <c r="M5298" s="2">
        <v>214375000</v>
      </c>
      <c r="N5298" s="2">
        <v>214633000</v>
      </c>
      <c r="O5298" s="2">
        <v>215260000</v>
      </c>
      <c r="P5298" s="2">
        <v>216496000</v>
      </c>
      <c r="Q5298" s="2">
        <v>218838000</v>
      </c>
      <c r="R5298" s="2">
        <v>221772000</v>
      </c>
      <c r="S5298" s="2">
        <v>224261000</v>
      </c>
      <c r="T5298" s="2">
        <v>225906000</v>
      </c>
      <c r="U5298" s="2">
        <v>229465000</v>
      </c>
      <c r="V5298" s="2">
        <v>230845000</v>
      </c>
      <c r="W5298" s="2">
        <v>232887000</v>
      </c>
      <c r="X5298" s="2">
        <v>235823000</v>
      </c>
      <c r="Y5298" s="2">
        <v>238597000</v>
      </c>
      <c r="Z5298" s="2">
        <v>241184000</v>
      </c>
      <c r="AA5298" s="2">
        <v>243263000</v>
      </c>
      <c r="AB5298" s="2">
        <v>245099000</v>
      </c>
      <c r="AC5298" s="2">
        <v>248351000</v>
      </c>
      <c r="AD5298" s="2">
        <v>251211000</v>
      </c>
      <c r="AE5298" s="2">
        <v>253564000</v>
      </c>
      <c r="AF5298" s="2">
        <v>256310000</v>
      </c>
    </row>
    <row r="5299" spans="1:32">
      <c r="A5299" t="s">
        <v>6795</v>
      </c>
      <c r="B5299" t="s">
        <v>19</v>
      </c>
      <c r="C5299" s="2">
        <v>122563000</v>
      </c>
      <c r="D5299" s="2">
        <v>119750000</v>
      </c>
      <c r="E5299" s="2">
        <v>119840000</v>
      </c>
      <c r="F5299" s="2">
        <v>175575000</v>
      </c>
      <c r="G5299" s="2">
        <v>180940000</v>
      </c>
      <c r="H5299" s="2">
        <v>189565000</v>
      </c>
      <c r="I5299" s="2">
        <v>196376000</v>
      </c>
      <c r="J5299" s="2">
        <v>198369000</v>
      </c>
      <c r="K5299" s="2">
        <v>197698000</v>
      </c>
      <c r="L5299" s="2">
        <v>196211000</v>
      </c>
      <c r="M5299" s="2">
        <v>195422000</v>
      </c>
      <c r="N5299" s="2">
        <v>195707000</v>
      </c>
      <c r="O5299" s="2">
        <v>196310000</v>
      </c>
      <c r="P5299" s="2">
        <v>197463000</v>
      </c>
      <c r="Q5299" s="2">
        <v>199606000</v>
      </c>
      <c r="R5299" s="2">
        <v>202302000</v>
      </c>
      <c r="S5299" s="2">
        <v>204593000</v>
      </c>
      <c r="T5299" s="2">
        <v>206114000</v>
      </c>
      <c r="U5299" s="2">
        <v>209374000</v>
      </c>
      <c r="V5299" s="2">
        <v>210647000</v>
      </c>
      <c r="W5299" s="2">
        <v>212529000</v>
      </c>
      <c r="X5299" s="2">
        <v>215222000</v>
      </c>
      <c r="Y5299" s="2">
        <v>217769000</v>
      </c>
      <c r="Z5299" s="2">
        <v>220133000</v>
      </c>
      <c r="AA5299" s="2">
        <v>222028000</v>
      </c>
      <c r="AB5299" s="2">
        <v>223675000</v>
      </c>
      <c r="AC5299" s="2">
        <v>226653000</v>
      </c>
      <c r="AD5299" s="2">
        <v>229280000</v>
      </c>
      <c r="AE5299" s="2">
        <v>231437000</v>
      </c>
      <c r="AF5299" s="2">
        <v>233951000</v>
      </c>
    </row>
    <row r="5300" spans="1:32">
      <c r="A5300" t="s">
        <v>6796</v>
      </c>
      <c r="B5300" t="s">
        <v>19</v>
      </c>
      <c r="C5300" s="2">
        <v>144200000</v>
      </c>
      <c r="D5300" s="2">
        <v>145237000</v>
      </c>
      <c r="E5300" s="2">
        <v>149331000</v>
      </c>
      <c r="F5300" s="2">
        <v>376755000</v>
      </c>
      <c r="G5300" s="2">
        <v>392189000</v>
      </c>
      <c r="H5300" s="2">
        <v>411690000</v>
      </c>
      <c r="I5300" s="2">
        <v>427087000</v>
      </c>
      <c r="J5300" s="2">
        <v>431590000</v>
      </c>
      <c r="K5300" s="2">
        <v>429399000</v>
      </c>
      <c r="L5300" s="2">
        <v>424627000</v>
      </c>
      <c r="M5300" s="2">
        <v>421487000</v>
      </c>
      <c r="N5300" s="2">
        <v>419518000</v>
      </c>
      <c r="O5300" s="2">
        <v>419194000</v>
      </c>
      <c r="P5300" s="2">
        <v>420331000</v>
      </c>
      <c r="Q5300" s="2">
        <v>424557000</v>
      </c>
      <c r="R5300" s="2">
        <v>429238000</v>
      </c>
      <c r="S5300" s="2">
        <v>433075000</v>
      </c>
      <c r="T5300" s="2">
        <v>435251000</v>
      </c>
      <c r="U5300" s="2">
        <v>441456000</v>
      </c>
      <c r="V5300" s="2">
        <v>443465000</v>
      </c>
      <c r="W5300" s="2">
        <v>446451000</v>
      </c>
      <c r="X5300" s="2">
        <v>451417000</v>
      </c>
      <c r="Y5300" s="2">
        <v>455988000</v>
      </c>
      <c r="Z5300" s="2">
        <v>460738000</v>
      </c>
      <c r="AA5300" s="2">
        <v>464891000</v>
      </c>
      <c r="AB5300" s="2">
        <v>469800000</v>
      </c>
      <c r="AC5300" s="2">
        <v>475536000</v>
      </c>
      <c r="AD5300" s="2">
        <v>480157000</v>
      </c>
      <c r="AE5300" s="2">
        <v>484180000</v>
      </c>
      <c r="AF5300" s="2">
        <v>489041000</v>
      </c>
    </row>
    <row r="5301" spans="1:32">
      <c r="A5301" t="s">
        <v>6797</v>
      </c>
      <c r="B5301" t="s">
        <v>19</v>
      </c>
      <c r="C5301" s="2">
        <v>8218930</v>
      </c>
      <c r="D5301" s="2">
        <v>8055300</v>
      </c>
      <c r="E5301" s="2">
        <v>8077450</v>
      </c>
      <c r="F5301" s="2">
        <v>12354700</v>
      </c>
      <c r="G5301" s="2">
        <v>12740500</v>
      </c>
      <c r="H5301" s="2">
        <v>13344900</v>
      </c>
      <c r="I5301" s="2">
        <v>13822300</v>
      </c>
      <c r="J5301" s="2">
        <v>13961000</v>
      </c>
      <c r="K5301" s="2">
        <v>13912200</v>
      </c>
      <c r="L5301" s="2">
        <v>13804000</v>
      </c>
      <c r="M5301" s="2">
        <v>13745700</v>
      </c>
      <c r="N5301" s="2">
        <v>13760000</v>
      </c>
      <c r="O5301" s="2">
        <v>13799300</v>
      </c>
      <c r="P5301" s="2">
        <v>13876900</v>
      </c>
      <c r="Q5301" s="2">
        <v>14027900</v>
      </c>
      <c r="R5301" s="2">
        <v>14213500</v>
      </c>
      <c r="S5301" s="2">
        <v>14371300</v>
      </c>
      <c r="T5301" s="2">
        <v>14476200</v>
      </c>
      <c r="U5301" s="2">
        <v>14700700</v>
      </c>
      <c r="V5301" s="2">
        <v>14788800</v>
      </c>
      <c r="W5301" s="2">
        <v>14918100</v>
      </c>
      <c r="X5301" s="2">
        <v>15103700</v>
      </c>
      <c r="Y5301" s="2">
        <v>15278100</v>
      </c>
      <c r="Z5301" s="2">
        <v>15441800</v>
      </c>
      <c r="AA5301" s="2">
        <v>15573900</v>
      </c>
      <c r="AB5301" s="2">
        <v>15695900</v>
      </c>
      <c r="AC5301" s="2">
        <v>15901800</v>
      </c>
      <c r="AD5301" s="2">
        <v>16081200</v>
      </c>
      <c r="AE5301" s="2">
        <v>16229000</v>
      </c>
      <c r="AF5301" s="2">
        <v>16403900</v>
      </c>
    </row>
    <row r="5302" spans="1:32">
      <c r="A5302" t="s">
        <v>6798</v>
      </c>
      <c r="B5302" t="s">
        <v>19</v>
      </c>
      <c r="C5302" s="2">
        <v>54211800</v>
      </c>
      <c r="D5302" s="2">
        <v>52865200</v>
      </c>
      <c r="E5302" s="2">
        <v>52820100</v>
      </c>
      <c r="F5302" s="2">
        <v>74170800</v>
      </c>
      <c r="G5302" s="2">
        <v>76363400</v>
      </c>
      <c r="H5302" s="2">
        <v>79994100</v>
      </c>
      <c r="I5302" s="2">
        <v>82861100</v>
      </c>
      <c r="J5302" s="2">
        <v>83701300</v>
      </c>
      <c r="K5302" s="2">
        <v>83431900</v>
      </c>
      <c r="L5302" s="2">
        <v>82833900</v>
      </c>
      <c r="M5302" s="2">
        <v>82527400</v>
      </c>
      <c r="N5302" s="2">
        <v>82696900</v>
      </c>
      <c r="O5302" s="2">
        <v>82981800</v>
      </c>
      <c r="P5302" s="2">
        <v>83494800</v>
      </c>
      <c r="Q5302" s="2">
        <v>84405900</v>
      </c>
      <c r="R5302" s="2">
        <v>85568200</v>
      </c>
      <c r="S5302" s="2">
        <v>86557700</v>
      </c>
      <c r="T5302" s="2">
        <v>87220200</v>
      </c>
      <c r="U5302" s="2">
        <v>88616500</v>
      </c>
      <c r="V5302" s="2">
        <v>89167600</v>
      </c>
      <c r="W5302" s="2">
        <v>89983900</v>
      </c>
      <c r="X5302" s="2">
        <v>91139700</v>
      </c>
      <c r="Y5302" s="2">
        <v>92236000</v>
      </c>
      <c r="Z5302" s="2">
        <v>93243400</v>
      </c>
      <c r="AA5302" s="2">
        <v>94044000</v>
      </c>
      <c r="AB5302" s="2">
        <v>94709700</v>
      </c>
      <c r="AC5302" s="2">
        <v>95983000</v>
      </c>
      <c r="AD5302" s="2">
        <v>97116100</v>
      </c>
      <c r="AE5302" s="2">
        <v>98042400</v>
      </c>
      <c r="AF5302" s="2">
        <v>99115800</v>
      </c>
    </row>
    <row r="5303" spans="1:32">
      <c r="A5303" t="s">
        <v>6799</v>
      </c>
      <c r="B5303" t="s">
        <v>19</v>
      </c>
      <c r="C5303" s="2">
        <v>60976200</v>
      </c>
      <c r="D5303" s="2">
        <v>58993600</v>
      </c>
      <c r="E5303" s="2">
        <v>58454800</v>
      </c>
      <c r="F5303" s="2">
        <v>61718600</v>
      </c>
      <c r="G5303" s="2">
        <v>62977900</v>
      </c>
      <c r="H5303" s="2">
        <v>65819000</v>
      </c>
      <c r="I5303" s="2">
        <v>68063500</v>
      </c>
      <c r="J5303" s="2">
        <v>68713400</v>
      </c>
      <c r="K5303" s="2">
        <v>68597300</v>
      </c>
      <c r="L5303" s="2">
        <v>68326100</v>
      </c>
      <c r="M5303" s="2">
        <v>68281600</v>
      </c>
      <c r="N5303" s="2">
        <v>68791200</v>
      </c>
      <c r="O5303" s="2">
        <v>69263800</v>
      </c>
      <c r="P5303" s="2">
        <v>69877800</v>
      </c>
      <c r="Q5303" s="2">
        <v>70697400</v>
      </c>
      <c r="R5303" s="2">
        <v>71809100</v>
      </c>
      <c r="S5303" s="2">
        <v>72778600</v>
      </c>
      <c r="T5303" s="2">
        <v>73488500</v>
      </c>
      <c r="U5303" s="2">
        <v>74738000</v>
      </c>
      <c r="V5303" s="2">
        <v>75301300</v>
      </c>
      <c r="W5303" s="2">
        <v>76124500</v>
      </c>
      <c r="X5303" s="2">
        <v>77185500</v>
      </c>
      <c r="Y5303" s="2">
        <v>78203200</v>
      </c>
      <c r="Z5303" s="2">
        <v>79072100</v>
      </c>
      <c r="AA5303" s="2">
        <v>79714100</v>
      </c>
      <c r="AB5303" s="2">
        <v>80095900</v>
      </c>
      <c r="AC5303" s="2">
        <v>81231000</v>
      </c>
      <c r="AD5303" s="2">
        <v>82294100</v>
      </c>
      <c r="AE5303" s="2">
        <v>83130200</v>
      </c>
      <c r="AF5303" s="2">
        <v>84093200</v>
      </c>
    </row>
    <row r="5304" spans="1:32">
      <c r="A5304" t="s">
        <v>6800</v>
      </c>
      <c r="B5304" t="s">
        <v>19</v>
      </c>
      <c r="C5304" s="2">
        <v>4937030</v>
      </c>
      <c r="D5304" s="2">
        <v>4803140</v>
      </c>
      <c r="E5304" s="2">
        <v>4770360</v>
      </c>
      <c r="F5304" s="2">
        <v>5246720</v>
      </c>
      <c r="G5304" s="2">
        <v>5351830</v>
      </c>
      <c r="H5304" s="2">
        <v>5583880</v>
      </c>
      <c r="I5304" s="2">
        <v>5767420</v>
      </c>
      <c r="J5304" s="2">
        <v>5818510</v>
      </c>
      <c r="K5304" s="2">
        <v>5809010</v>
      </c>
      <c r="L5304" s="2">
        <v>5786360</v>
      </c>
      <c r="M5304" s="2">
        <v>5783830</v>
      </c>
      <c r="N5304" s="2">
        <v>5827650</v>
      </c>
      <c r="O5304" s="2">
        <v>5869240</v>
      </c>
      <c r="P5304" s="2">
        <v>5920730</v>
      </c>
      <c r="Q5304" s="2">
        <v>5992510</v>
      </c>
      <c r="R5304" s="2">
        <v>6084010</v>
      </c>
      <c r="S5304" s="2">
        <v>6164700</v>
      </c>
      <c r="T5304" s="2">
        <v>6226060</v>
      </c>
      <c r="U5304" s="2">
        <v>6326260</v>
      </c>
      <c r="V5304" s="2">
        <v>6374710</v>
      </c>
      <c r="W5304" s="2">
        <v>6443290</v>
      </c>
      <c r="X5304" s="2">
        <v>6529540</v>
      </c>
      <c r="Y5304" s="2">
        <v>6610810</v>
      </c>
      <c r="Z5304" s="2">
        <v>6680960</v>
      </c>
      <c r="AA5304" s="2">
        <v>6732670</v>
      </c>
      <c r="AB5304" s="2">
        <v>6770800</v>
      </c>
      <c r="AC5304" s="2">
        <v>6863050</v>
      </c>
      <c r="AD5304" s="2">
        <v>6947520</v>
      </c>
      <c r="AE5304" s="2">
        <v>7013550</v>
      </c>
      <c r="AF5304" s="2">
        <v>7093930</v>
      </c>
    </row>
    <row r="5305" spans="1:32">
      <c r="A5305" t="s">
        <v>6801</v>
      </c>
      <c r="B5305" t="s">
        <v>19</v>
      </c>
      <c r="C5305">
        <v>0</v>
      </c>
      <c r="D5305">
        <v>0</v>
      </c>
      <c r="E5305">
        <v>0</v>
      </c>
      <c r="F5305">
        <v>0</v>
      </c>
      <c r="G5305">
        <v>0</v>
      </c>
      <c r="H5305">
        <v>0</v>
      </c>
      <c r="I5305">
        <v>0</v>
      </c>
      <c r="J5305">
        <v>0</v>
      </c>
      <c r="K5305">
        <v>0</v>
      </c>
      <c r="L5305">
        <v>0</v>
      </c>
      <c r="M5305">
        <v>0</v>
      </c>
      <c r="N5305">
        <v>0</v>
      </c>
      <c r="O5305">
        <v>0</v>
      </c>
      <c r="P5305">
        <v>0</v>
      </c>
      <c r="Q5305">
        <v>0</v>
      </c>
      <c r="R5305">
        <v>0</v>
      </c>
      <c r="S5305">
        <v>0</v>
      </c>
      <c r="T5305">
        <v>0</v>
      </c>
      <c r="U5305">
        <v>0</v>
      </c>
      <c r="V5305">
        <v>0</v>
      </c>
      <c r="W5305">
        <v>0</v>
      </c>
      <c r="X5305">
        <v>0</v>
      </c>
      <c r="Y5305">
        <v>0</v>
      </c>
      <c r="Z5305">
        <v>0</v>
      </c>
      <c r="AA5305">
        <v>0</v>
      </c>
      <c r="AB5305">
        <v>0</v>
      </c>
      <c r="AC5305">
        <v>0</v>
      </c>
      <c r="AD5305">
        <v>0</v>
      </c>
      <c r="AE5305">
        <v>0</v>
      </c>
      <c r="AF5305">
        <v>0</v>
      </c>
    </row>
    <row r="5306" spans="1:32">
      <c r="A5306" t="s">
        <v>6802</v>
      </c>
      <c r="B5306" t="s">
        <v>19</v>
      </c>
      <c r="C5306" s="2">
        <v>5255510000000</v>
      </c>
      <c r="D5306" s="2">
        <v>5306520000000</v>
      </c>
      <c r="E5306" s="2">
        <v>5556760000000</v>
      </c>
      <c r="F5306" s="2">
        <v>5670250000000</v>
      </c>
      <c r="G5306" s="2">
        <v>5640310000000</v>
      </c>
      <c r="H5306" s="2">
        <v>5653080000000</v>
      </c>
      <c r="I5306" s="2">
        <v>5762150000000</v>
      </c>
      <c r="J5306" s="2">
        <v>5807720000000</v>
      </c>
      <c r="K5306" s="2">
        <v>5788330000000</v>
      </c>
      <c r="L5306" s="2">
        <v>5758650000000</v>
      </c>
      <c r="M5306" s="2">
        <v>5752080000000</v>
      </c>
      <c r="N5306" s="2">
        <v>5801440000000</v>
      </c>
      <c r="O5306" s="2">
        <v>5846690000000</v>
      </c>
      <c r="P5306" s="2">
        <v>5897350000000</v>
      </c>
      <c r="Q5306" s="2">
        <v>5958970000000</v>
      </c>
      <c r="R5306" s="2">
        <v>6046390000000</v>
      </c>
      <c r="S5306" s="2">
        <v>6095480000000</v>
      </c>
      <c r="T5306" s="2">
        <v>6135570000000</v>
      </c>
      <c r="U5306" s="2">
        <v>6205080000000</v>
      </c>
      <c r="V5306" s="2">
        <v>6255700000000</v>
      </c>
      <c r="W5306" s="2">
        <v>6332630000000</v>
      </c>
      <c r="X5306" s="2">
        <v>6419900000000</v>
      </c>
      <c r="Y5306" s="2">
        <v>6499780000000</v>
      </c>
      <c r="Z5306" s="2">
        <v>6569330000000</v>
      </c>
      <c r="AA5306" s="2">
        <v>6628450000000</v>
      </c>
      <c r="AB5306" s="2">
        <v>6666520000000</v>
      </c>
      <c r="AC5306" s="2">
        <v>6758190000000</v>
      </c>
      <c r="AD5306" s="2">
        <v>6843730000000</v>
      </c>
      <c r="AE5306" s="2">
        <v>6923320000000</v>
      </c>
      <c r="AF5306" s="2">
        <v>7009670000000</v>
      </c>
    </row>
    <row r="5307" spans="1:32">
      <c r="A5307" t="s">
        <v>6803</v>
      </c>
      <c r="B5307" t="s">
        <v>19</v>
      </c>
      <c r="C5307" s="2">
        <v>553648000</v>
      </c>
      <c r="D5307" s="2">
        <v>555420000</v>
      </c>
      <c r="E5307" s="2">
        <v>574613000</v>
      </c>
      <c r="F5307" s="2">
        <v>634437000</v>
      </c>
      <c r="G5307" s="2">
        <v>635823000</v>
      </c>
      <c r="H5307" s="2">
        <v>640735000</v>
      </c>
      <c r="I5307" s="2">
        <v>655201000</v>
      </c>
      <c r="J5307" s="2">
        <v>661240000</v>
      </c>
      <c r="K5307" s="2">
        <v>658916000</v>
      </c>
      <c r="L5307" s="2">
        <v>654821000</v>
      </c>
      <c r="M5307" s="2">
        <v>653141000</v>
      </c>
      <c r="N5307" s="2">
        <v>657468000</v>
      </c>
      <c r="O5307" s="2">
        <v>661424000</v>
      </c>
      <c r="P5307" s="2">
        <v>666361000</v>
      </c>
      <c r="Q5307" s="2">
        <v>672767000</v>
      </c>
      <c r="R5307" s="2">
        <v>682112000</v>
      </c>
      <c r="S5307" s="2">
        <v>687201000</v>
      </c>
      <c r="T5307" s="2">
        <v>690949000</v>
      </c>
      <c r="U5307" s="2">
        <v>698584000</v>
      </c>
      <c r="V5307" s="2">
        <v>703431000</v>
      </c>
      <c r="W5307" s="2">
        <v>711227000</v>
      </c>
      <c r="X5307" s="2">
        <v>720434000</v>
      </c>
      <c r="Y5307" s="2">
        <v>728940000</v>
      </c>
      <c r="Z5307" s="2">
        <v>736215000</v>
      </c>
      <c r="AA5307" s="2">
        <v>742393000</v>
      </c>
      <c r="AB5307" s="2">
        <v>746464000</v>
      </c>
      <c r="AC5307" s="2">
        <v>756182000</v>
      </c>
      <c r="AD5307" s="2">
        <v>765177000</v>
      </c>
      <c r="AE5307" s="2">
        <v>773677000</v>
      </c>
      <c r="AF5307" s="2">
        <v>782732000</v>
      </c>
    </row>
    <row r="5308" spans="1:32">
      <c r="A5308" t="s">
        <v>6804</v>
      </c>
      <c r="B5308" t="s">
        <v>19</v>
      </c>
      <c r="C5308" s="2">
        <v>3232310000</v>
      </c>
      <c r="D5308" s="2">
        <v>3247900000</v>
      </c>
      <c r="E5308" s="2">
        <v>3371110000</v>
      </c>
      <c r="F5308" s="2">
        <v>4169700000</v>
      </c>
      <c r="G5308" s="2">
        <v>4189430000</v>
      </c>
      <c r="H5308" s="2">
        <v>4221940000</v>
      </c>
      <c r="I5308" s="2">
        <v>4320530000</v>
      </c>
      <c r="J5308" s="2">
        <v>4359520000</v>
      </c>
      <c r="K5308" s="2">
        <v>4340320000</v>
      </c>
      <c r="L5308" s="2">
        <v>4303920000</v>
      </c>
      <c r="M5308" s="2">
        <v>4282020000</v>
      </c>
      <c r="N5308" s="2">
        <v>4296170000</v>
      </c>
      <c r="O5308" s="2">
        <v>4310340000</v>
      </c>
      <c r="P5308" s="2">
        <v>4334690000</v>
      </c>
      <c r="Q5308" s="2">
        <v>4370880000</v>
      </c>
      <c r="R5308" s="2">
        <v>4424520000</v>
      </c>
      <c r="S5308" s="2">
        <v>4451820000</v>
      </c>
      <c r="T5308" s="2">
        <v>4469020000</v>
      </c>
      <c r="U5308" s="2">
        <v>4513670000</v>
      </c>
      <c r="V5308" s="2">
        <v>4536460000</v>
      </c>
      <c r="W5308" s="2">
        <v>4576750000</v>
      </c>
      <c r="X5308" s="2">
        <v>4628050000</v>
      </c>
      <c r="Y5308" s="2">
        <v>4674410000</v>
      </c>
      <c r="Z5308" s="2">
        <v>4712870000</v>
      </c>
      <c r="AA5308" s="2">
        <v>4745730000</v>
      </c>
      <c r="AB5308" s="2">
        <v>4768940000</v>
      </c>
      <c r="AC5308" s="2">
        <v>4822570000</v>
      </c>
      <c r="AD5308" s="2">
        <v>4870610000</v>
      </c>
      <c r="AE5308" s="2">
        <v>4916940000</v>
      </c>
      <c r="AF5308" s="2">
        <v>4965830000</v>
      </c>
    </row>
    <row r="5309" spans="1:32">
      <c r="A5309" t="s">
        <v>6805</v>
      </c>
      <c r="B5309" t="s">
        <v>19</v>
      </c>
      <c r="C5309" s="2">
        <v>5212260000</v>
      </c>
      <c r="D5309" s="2">
        <v>5234330000</v>
      </c>
      <c r="E5309" s="2">
        <v>5425910000</v>
      </c>
      <c r="F5309" s="2">
        <v>6037000000</v>
      </c>
      <c r="G5309" s="2">
        <v>6047460000</v>
      </c>
      <c r="H5309" s="2">
        <v>6090450000</v>
      </c>
      <c r="I5309" s="2">
        <v>6226440000</v>
      </c>
      <c r="J5309" s="2">
        <v>6282710000</v>
      </c>
      <c r="K5309" s="2">
        <v>6259860000</v>
      </c>
      <c r="L5309" s="2">
        <v>6219560000</v>
      </c>
      <c r="M5309" s="2">
        <v>6202100000</v>
      </c>
      <c r="N5309" s="2">
        <v>6241290000</v>
      </c>
      <c r="O5309" s="2">
        <v>6277430000</v>
      </c>
      <c r="P5309" s="2">
        <v>6323340000</v>
      </c>
      <c r="Q5309" s="2">
        <v>6383470000</v>
      </c>
      <c r="R5309" s="2">
        <v>6471080000</v>
      </c>
      <c r="S5309" s="2">
        <v>6518530000</v>
      </c>
      <c r="T5309" s="2">
        <v>6553280000</v>
      </c>
      <c r="U5309" s="2">
        <v>6624820000</v>
      </c>
      <c r="V5309" s="2">
        <v>6669750000</v>
      </c>
      <c r="W5309" s="2">
        <v>6742290000</v>
      </c>
      <c r="X5309" s="2">
        <v>6828390000</v>
      </c>
      <c r="Y5309" s="2">
        <v>6907610000</v>
      </c>
      <c r="Z5309" s="2">
        <v>6975230000</v>
      </c>
      <c r="AA5309" s="2">
        <v>7032720000</v>
      </c>
      <c r="AB5309" s="2">
        <v>7070850000</v>
      </c>
      <c r="AC5309" s="2">
        <v>7161550000</v>
      </c>
      <c r="AD5309" s="2">
        <v>7245220000</v>
      </c>
      <c r="AE5309" s="2">
        <v>7324350000</v>
      </c>
      <c r="AF5309" s="2">
        <v>7408730000</v>
      </c>
    </row>
    <row r="5310" spans="1:32">
      <c r="A5310" t="s">
        <v>6806</v>
      </c>
      <c r="B5310" t="s">
        <v>19</v>
      </c>
      <c r="C5310" s="2">
        <v>232348000</v>
      </c>
      <c r="D5310" s="2">
        <v>234508000</v>
      </c>
      <c r="E5310" s="2">
        <v>245497000</v>
      </c>
      <c r="F5310" s="2">
        <v>333931000</v>
      </c>
      <c r="G5310" s="2">
        <v>335615000</v>
      </c>
      <c r="H5310" s="2">
        <v>337703000</v>
      </c>
      <c r="I5310" s="2">
        <v>345527000</v>
      </c>
      <c r="J5310" s="2">
        <v>348450000</v>
      </c>
      <c r="K5310" s="2">
        <v>346630000</v>
      </c>
      <c r="L5310" s="2">
        <v>343092000</v>
      </c>
      <c r="M5310" s="2">
        <v>340632000</v>
      </c>
      <c r="N5310" s="2">
        <v>340833000</v>
      </c>
      <c r="O5310" s="2">
        <v>341212000</v>
      </c>
      <c r="P5310" s="2">
        <v>342641000</v>
      </c>
      <c r="Q5310" s="2">
        <v>345152000</v>
      </c>
      <c r="R5310" s="2">
        <v>348905000</v>
      </c>
      <c r="S5310" s="2">
        <v>350674000</v>
      </c>
      <c r="T5310" s="2">
        <v>351582000</v>
      </c>
      <c r="U5310" s="2">
        <v>354747000</v>
      </c>
      <c r="V5310" s="2">
        <v>355990000</v>
      </c>
      <c r="W5310" s="2">
        <v>358484000</v>
      </c>
      <c r="X5310" s="2">
        <v>361957000</v>
      </c>
      <c r="Y5310" s="2">
        <v>364991000</v>
      </c>
      <c r="Z5310" s="2">
        <v>367416000</v>
      </c>
      <c r="AA5310" s="2">
        <v>369509000</v>
      </c>
      <c r="AB5310" s="2">
        <v>371119000</v>
      </c>
      <c r="AC5310" s="2">
        <v>374696000</v>
      </c>
      <c r="AD5310" s="2">
        <v>377766000</v>
      </c>
      <c r="AE5310" s="2">
        <v>380794000</v>
      </c>
      <c r="AF5310" s="2">
        <v>383971000</v>
      </c>
    </row>
    <row r="5311" spans="1:32">
      <c r="A5311" t="s">
        <v>6807</v>
      </c>
      <c r="B5311" t="s">
        <v>19</v>
      </c>
      <c r="C5311" s="2">
        <v>216423000</v>
      </c>
      <c r="D5311" s="2">
        <v>218342000</v>
      </c>
      <c r="E5311" s="2">
        <v>228386000</v>
      </c>
      <c r="F5311" s="2">
        <v>306329000</v>
      </c>
      <c r="G5311" s="2">
        <v>307815000</v>
      </c>
      <c r="H5311" s="2">
        <v>309753000</v>
      </c>
      <c r="I5311" s="2">
        <v>316916000</v>
      </c>
      <c r="J5311" s="2">
        <v>319610000</v>
      </c>
      <c r="K5311" s="2">
        <v>317973000</v>
      </c>
      <c r="L5311" s="2">
        <v>314805000</v>
      </c>
      <c r="M5311" s="2">
        <v>312636000</v>
      </c>
      <c r="N5311" s="2">
        <v>312935000</v>
      </c>
      <c r="O5311" s="2">
        <v>313378000</v>
      </c>
      <c r="P5311" s="2">
        <v>314753000</v>
      </c>
      <c r="Q5311" s="2">
        <v>317105000</v>
      </c>
      <c r="R5311" s="2">
        <v>320612000</v>
      </c>
      <c r="S5311" s="2">
        <v>322285000</v>
      </c>
      <c r="T5311" s="2">
        <v>323178000</v>
      </c>
      <c r="U5311" s="2">
        <v>326128000</v>
      </c>
      <c r="V5311" s="2">
        <v>327341000</v>
      </c>
      <c r="W5311" s="2">
        <v>329718000</v>
      </c>
      <c r="X5311" s="2">
        <v>332980000</v>
      </c>
      <c r="Y5311" s="2">
        <v>335842000</v>
      </c>
      <c r="Z5311" s="2">
        <v>338145000</v>
      </c>
      <c r="AA5311" s="2">
        <v>340129000</v>
      </c>
      <c r="AB5311" s="2">
        <v>341635000</v>
      </c>
      <c r="AC5311" s="2">
        <v>345001000</v>
      </c>
      <c r="AD5311" s="2">
        <v>347909000</v>
      </c>
      <c r="AE5311" s="2">
        <v>350766000</v>
      </c>
      <c r="AF5311" s="2">
        <v>353769000</v>
      </c>
    </row>
    <row r="5312" spans="1:32">
      <c r="A5312" t="s">
        <v>6808</v>
      </c>
      <c r="B5312" t="s">
        <v>19</v>
      </c>
      <c r="C5312" s="2">
        <v>228048000</v>
      </c>
      <c r="D5312" s="2">
        <v>234404000</v>
      </c>
      <c r="E5312" s="2">
        <v>254016000</v>
      </c>
      <c r="F5312" s="2">
        <v>560809000</v>
      </c>
      <c r="G5312" s="2">
        <v>566832000</v>
      </c>
      <c r="H5312" s="2">
        <v>569490000</v>
      </c>
      <c r="I5312" s="2">
        <v>583498000</v>
      </c>
      <c r="J5312" s="2">
        <v>587855000</v>
      </c>
      <c r="K5312" s="2">
        <v>583187000</v>
      </c>
      <c r="L5312" s="2">
        <v>573455000</v>
      </c>
      <c r="M5312" s="2">
        <v>564994000</v>
      </c>
      <c r="N5312" s="2">
        <v>559630000</v>
      </c>
      <c r="O5312" s="2">
        <v>555575000</v>
      </c>
      <c r="P5312" s="2">
        <v>554754000</v>
      </c>
      <c r="Q5312" s="2">
        <v>556612000</v>
      </c>
      <c r="R5312" s="2">
        <v>559749000</v>
      </c>
      <c r="S5312" s="2">
        <v>560237000</v>
      </c>
      <c r="T5312" s="2">
        <v>558825000</v>
      </c>
      <c r="U5312" s="2">
        <v>561844000</v>
      </c>
      <c r="V5312" s="2">
        <v>560331000</v>
      </c>
      <c r="W5312" s="2">
        <v>560120000</v>
      </c>
      <c r="X5312" s="2">
        <v>562215000</v>
      </c>
      <c r="Y5312" s="2">
        <v>563403000</v>
      </c>
      <c r="Z5312" s="2">
        <v>563664000</v>
      </c>
      <c r="AA5312" s="2">
        <v>564030000</v>
      </c>
      <c r="AB5312" s="2">
        <v>565287000</v>
      </c>
      <c r="AC5312" s="2">
        <v>567121000</v>
      </c>
      <c r="AD5312" s="2">
        <v>567759000</v>
      </c>
      <c r="AE5312" s="2">
        <v>568933000</v>
      </c>
      <c r="AF5312" s="2">
        <v>569952000</v>
      </c>
    </row>
    <row r="5313" spans="1:32">
      <c r="A5313" t="s">
        <v>6809</v>
      </c>
      <c r="B5313" t="s">
        <v>19</v>
      </c>
      <c r="C5313" s="2">
        <v>14853100</v>
      </c>
      <c r="D5313" s="2">
        <v>15149500</v>
      </c>
      <c r="E5313" s="2">
        <v>16170100</v>
      </c>
      <c r="F5313" s="2">
        <v>21652100</v>
      </c>
      <c r="G5313" s="2">
        <v>21628000</v>
      </c>
      <c r="H5313" s="2">
        <v>21638300</v>
      </c>
      <c r="I5313" s="2">
        <v>22076300</v>
      </c>
      <c r="J5313" s="2">
        <v>22229300</v>
      </c>
      <c r="K5313" s="2">
        <v>22102900</v>
      </c>
      <c r="L5313" s="2">
        <v>21867500</v>
      </c>
      <c r="M5313" s="2">
        <v>21703200</v>
      </c>
      <c r="N5313" s="2">
        <v>21708400</v>
      </c>
      <c r="O5313" s="2">
        <v>21730600</v>
      </c>
      <c r="P5313" s="2">
        <v>21820600</v>
      </c>
      <c r="Q5313" s="2">
        <v>21980000</v>
      </c>
      <c r="R5313" s="2">
        <v>22211200</v>
      </c>
      <c r="S5313" s="2">
        <v>22318500</v>
      </c>
      <c r="T5313" s="2">
        <v>22377500</v>
      </c>
      <c r="U5313" s="2">
        <v>22568000</v>
      </c>
      <c r="V5313" s="2">
        <v>22645700</v>
      </c>
      <c r="W5313" s="2">
        <v>22797500</v>
      </c>
      <c r="X5313" s="2">
        <v>23009900</v>
      </c>
      <c r="Y5313" s="2">
        <v>23188000</v>
      </c>
      <c r="Z5313" s="2">
        <v>23330100</v>
      </c>
      <c r="AA5313" s="2">
        <v>23453800</v>
      </c>
      <c r="AB5313" s="2">
        <v>23552300</v>
      </c>
      <c r="AC5313" s="2">
        <v>23767000</v>
      </c>
      <c r="AD5313" s="2">
        <v>23947200</v>
      </c>
      <c r="AE5313" s="2">
        <v>24124100</v>
      </c>
      <c r="AF5313" s="2">
        <v>24314000</v>
      </c>
    </row>
    <row r="5314" spans="1:32">
      <c r="A5314" t="s">
        <v>6810</v>
      </c>
      <c r="B5314" t="s">
        <v>19</v>
      </c>
      <c r="C5314" s="2">
        <v>95724800</v>
      </c>
      <c r="D5314" s="2">
        <v>96294100</v>
      </c>
      <c r="E5314" s="2">
        <v>100169000</v>
      </c>
      <c r="F5314" s="2">
        <v>130844000</v>
      </c>
      <c r="G5314" s="2">
        <v>131590000</v>
      </c>
      <c r="H5314" s="2">
        <v>132593000</v>
      </c>
      <c r="I5314" s="2">
        <v>135725000</v>
      </c>
      <c r="J5314" s="2">
        <v>136932000</v>
      </c>
      <c r="K5314" s="2">
        <v>136274000</v>
      </c>
      <c r="L5314" s="2">
        <v>134999000</v>
      </c>
      <c r="M5314" s="2">
        <v>134159000</v>
      </c>
      <c r="N5314" s="2">
        <v>134403000</v>
      </c>
      <c r="O5314" s="2">
        <v>134682000</v>
      </c>
      <c r="P5314" s="2">
        <v>135332000</v>
      </c>
      <c r="Q5314" s="2">
        <v>136385000</v>
      </c>
      <c r="R5314" s="2">
        <v>137958000</v>
      </c>
      <c r="S5314" s="2">
        <v>138728000</v>
      </c>
      <c r="T5314" s="2">
        <v>139163000</v>
      </c>
      <c r="U5314" s="2">
        <v>140485000</v>
      </c>
      <c r="V5314" s="2">
        <v>141073000</v>
      </c>
      <c r="W5314" s="2">
        <v>142183000</v>
      </c>
      <c r="X5314" s="2">
        <v>143662000</v>
      </c>
      <c r="Y5314" s="2">
        <v>144981000</v>
      </c>
      <c r="Z5314" s="2">
        <v>146055000</v>
      </c>
      <c r="AA5314" s="2">
        <v>146976000</v>
      </c>
      <c r="AB5314" s="2">
        <v>147654000</v>
      </c>
      <c r="AC5314" s="2">
        <v>149191000</v>
      </c>
      <c r="AD5314" s="2">
        <v>150541000</v>
      </c>
      <c r="AE5314" s="2">
        <v>151859000</v>
      </c>
      <c r="AF5314" s="2">
        <v>153242000</v>
      </c>
    </row>
    <row r="5315" spans="1:32">
      <c r="A5315" t="s">
        <v>6811</v>
      </c>
      <c r="B5315" t="s">
        <v>19</v>
      </c>
      <c r="C5315" s="2">
        <v>116306000</v>
      </c>
      <c r="D5315" s="2">
        <v>118284000</v>
      </c>
      <c r="E5315" s="2">
        <v>125502000</v>
      </c>
      <c r="F5315" s="2">
        <v>126855000</v>
      </c>
      <c r="G5315" s="2">
        <v>125495000</v>
      </c>
      <c r="H5315" s="2">
        <v>125136000</v>
      </c>
      <c r="I5315" s="2">
        <v>127222000</v>
      </c>
      <c r="J5315" s="2">
        <v>128046000</v>
      </c>
      <c r="K5315" s="2">
        <v>127578000</v>
      </c>
      <c r="L5315" s="2">
        <v>126887000</v>
      </c>
      <c r="M5315" s="2">
        <v>126716000</v>
      </c>
      <c r="N5315" s="2">
        <v>127775000</v>
      </c>
      <c r="O5315" s="2">
        <v>128769000</v>
      </c>
      <c r="P5315" s="2">
        <v>129885000</v>
      </c>
      <c r="Q5315" s="2">
        <v>131245000</v>
      </c>
      <c r="R5315" s="2">
        <v>133142000</v>
      </c>
      <c r="S5315" s="2">
        <v>134206000</v>
      </c>
      <c r="T5315" s="2">
        <v>135100000</v>
      </c>
      <c r="U5315" s="2">
        <v>136587000</v>
      </c>
      <c r="V5315" s="2">
        <v>137706000</v>
      </c>
      <c r="W5315" s="2">
        <v>139379000</v>
      </c>
      <c r="X5315" s="2">
        <v>141270000</v>
      </c>
      <c r="Y5315" s="2">
        <v>142971000</v>
      </c>
      <c r="Z5315" s="2">
        <v>144456000</v>
      </c>
      <c r="AA5315" s="2">
        <v>145723000</v>
      </c>
      <c r="AB5315" s="2">
        <v>146540000</v>
      </c>
      <c r="AC5315" s="2">
        <v>148510000</v>
      </c>
      <c r="AD5315" s="2">
        <v>150335000</v>
      </c>
      <c r="AE5315" s="2">
        <v>152024000</v>
      </c>
      <c r="AF5315" s="2">
        <v>153877000</v>
      </c>
    </row>
    <row r="5316" spans="1:32">
      <c r="A5316" t="s">
        <v>6812</v>
      </c>
      <c r="B5316" t="s">
        <v>19</v>
      </c>
      <c r="C5316" s="2">
        <v>9996280</v>
      </c>
      <c r="D5316" s="2">
        <v>10385000</v>
      </c>
      <c r="E5316" s="2">
        <v>11448200</v>
      </c>
      <c r="F5316" s="2">
        <v>11168100</v>
      </c>
      <c r="G5316" s="2">
        <v>10861100</v>
      </c>
      <c r="H5316" s="2">
        <v>10653800</v>
      </c>
      <c r="I5316" s="2">
        <v>10739600</v>
      </c>
      <c r="J5316" s="2">
        <v>10762000</v>
      </c>
      <c r="K5316" s="2">
        <v>10707700</v>
      </c>
      <c r="L5316" s="2">
        <v>10638700</v>
      </c>
      <c r="M5316" s="2">
        <v>10617400</v>
      </c>
      <c r="N5316" s="2">
        <v>10701300</v>
      </c>
      <c r="O5316" s="2">
        <v>10787300</v>
      </c>
      <c r="P5316" s="2">
        <v>10883100</v>
      </c>
      <c r="Q5316" s="2">
        <v>10998500</v>
      </c>
      <c r="R5316" s="2">
        <v>11148400</v>
      </c>
      <c r="S5316" s="2">
        <v>11231500</v>
      </c>
      <c r="T5316" s="2">
        <v>11311400</v>
      </c>
      <c r="U5316" s="2">
        <v>11420800</v>
      </c>
      <c r="V5316" s="2">
        <v>11515700</v>
      </c>
      <c r="W5316" s="2">
        <v>11649300</v>
      </c>
      <c r="X5316" s="2">
        <v>11797700</v>
      </c>
      <c r="Y5316" s="2">
        <v>11920600</v>
      </c>
      <c r="Z5316" s="2">
        <v>12029500</v>
      </c>
      <c r="AA5316" s="2">
        <v>12123900</v>
      </c>
      <c r="AB5316" s="2">
        <v>12188400</v>
      </c>
      <c r="AC5316" s="2">
        <v>12337200</v>
      </c>
      <c r="AD5316" s="2">
        <v>12470900</v>
      </c>
      <c r="AE5316" s="2">
        <v>12591500</v>
      </c>
      <c r="AF5316" s="2">
        <v>12732100</v>
      </c>
    </row>
    <row r="5317" spans="1:32">
      <c r="A5317" t="s">
        <v>6813</v>
      </c>
      <c r="B5317" t="s">
        <v>19</v>
      </c>
      <c r="C5317">
        <v>0</v>
      </c>
      <c r="D5317">
        <v>0</v>
      </c>
      <c r="E5317">
        <v>0</v>
      </c>
      <c r="F5317">
        <v>0</v>
      </c>
      <c r="G5317">
        <v>0</v>
      </c>
      <c r="H5317">
        <v>0</v>
      </c>
      <c r="I5317">
        <v>0</v>
      </c>
      <c r="J5317">
        <v>0</v>
      </c>
      <c r="K5317">
        <v>0</v>
      </c>
      <c r="L5317">
        <v>0</v>
      </c>
      <c r="M5317">
        <v>0</v>
      </c>
      <c r="N5317">
        <v>0</v>
      </c>
      <c r="O5317">
        <v>0</v>
      </c>
      <c r="P5317">
        <v>0</v>
      </c>
      <c r="Q5317">
        <v>0</v>
      </c>
      <c r="R5317">
        <v>0</v>
      </c>
      <c r="S5317">
        <v>0</v>
      </c>
      <c r="T5317">
        <v>0</v>
      </c>
      <c r="U5317">
        <v>0</v>
      </c>
      <c r="V5317">
        <v>0</v>
      </c>
      <c r="W5317">
        <v>0</v>
      </c>
      <c r="X5317">
        <v>0</v>
      </c>
      <c r="Y5317">
        <v>0</v>
      </c>
      <c r="Z5317">
        <v>0</v>
      </c>
      <c r="AA5317">
        <v>0</v>
      </c>
      <c r="AB5317">
        <v>0</v>
      </c>
      <c r="AC5317">
        <v>0</v>
      </c>
      <c r="AD5317">
        <v>0</v>
      </c>
      <c r="AE5317">
        <v>0</v>
      </c>
      <c r="AF5317">
        <v>0</v>
      </c>
    </row>
    <row r="5318" spans="1:32">
      <c r="A5318" t="s">
        <v>6814</v>
      </c>
      <c r="B5318" t="s">
        <v>19</v>
      </c>
      <c r="C5318" s="2">
        <v>2975290000000</v>
      </c>
      <c r="D5318" s="2">
        <v>3003890000000</v>
      </c>
      <c r="E5318" s="2">
        <v>3145120000000</v>
      </c>
      <c r="F5318" s="2">
        <v>3209370000000</v>
      </c>
      <c r="G5318" s="2">
        <v>3191190000000</v>
      </c>
      <c r="H5318" s="2">
        <v>3200600000000</v>
      </c>
      <c r="I5318" s="2">
        <v>3259530000000</v>
      </c>
      <c r="J5318" s="2">
        <v>3286610000000</v>
      </c>
      <c r="K5318" s="2">
        <v>3275620000000</v>
      </c>
      <c r="L5318" s="2">
        <v>3259010000000</v>
      </c>
      <c r="M5318" s="2">
        <v>3256090000000</v>
      </c>
      <c r="N5318" s="2">
        <v>3281380000000</v>
      </c>
      <c r="O5318" s="2">
        <v>3309560000000</v>
      </c>
      <c r="P5318" s="2">
        <v>3337700000000</v>
      </c>
      <c r="Q5318" s="2">
        <v>3372450000000</v>
      </c>
      <c r="R5318" s="2">
        <v>3420060000000</v>
      </c>
      <c r="S5318" s="2">
        <v>3447870000000</v>
      </c>
      <c r="T5318" s="2">
        <v>3472390000000</v>
      </c>
      <c r="U5318" s="2">
        <v>3511930000000</v>
      </c>
      <c r="V5318" s="2">
        <v>3541160000000</v>
      </c>
      <c r="W5318" s="2">
        <v>3582920000000</v>
      </c>
      <c r="X5318" s="2">
        <v>3633640000000</v>
      </c>
      <c r="Y5318" s="2">
        <v>3679440000000</v>
      </c>
      <c r="Z5318" s="2">
        <v>3716870000000</v>
      </c>
      <c r="AA5318" s="2">
        <v>3750250000000</v>
      </c>
      <c r="AB5318" s="2">
        <v>3771990000000</v>
      </c>
      <c r="AC5318" s="2">
        <v>3825320000000</v>
      </c>
      <c r="AD5318" s="2">
        <v>3873430000000</v>
      </c>
      <c r="AE5318" s="2">
        <v>3918580000000</v>
      </c>
      <c r="AF5318" s="2">
        <v>3968190000000</v>
      </c>
    </row>
    <row r="5319" spans="1:32">
      <c r="A5319" t="s">
        <v>6815</v>
      </c>
      <c r="B5319" t="s">
        <v>19</v>
      </c>
      <c r="C5319" s="2">
        <v>313434000</v>
      </c>
      <c r="D5319" s="2">
        <v>314414000</v>
      </c>
      <c r="E5319" s="2">
        <v>325238000</v>
      </c>
      <c r="F5319" s="2">
        <v>359096000</v>
      </c>
      <c r="G5319" s="2">
        <v>359750000</v>
      </c>
      <c r="H5319" s="2">
        <v>362759000</v>
      </c>
      <c r="I5319" s="2">
        <v>370652000</v>
      </c>
      <c r="J5319" s="2">
        <v>374210000</v>
      </c>
      <c r="K5319" s="2">
        <v>372875000</v>
      </c>
      <c r="L5319" s="2">
        <v>370579000</v>
      </c>
      <c r="M5319" s="2">
        <v>369726000</v>
      </c>
      <c r="N5319" s="2">
        <v>371880000</v>
      </c>
      <c r="O5319" s="2">
        <v>374404000</v>
      </c>
      <c r="P5319" s="2">
        <v>377131000</v>
      </c>
      <c r="Q5319" s="2">
        <v>380743000</v>
      </c>
      <c r="R5319" s="2">
        <v>385843000</v>
      </c>
      <c r="S5319" s="2">
        <v>388710000</v>
      </c>
      <c r="T5319" s="2">
        <v>391023000</v>
      </c>
      <c r="U5319" s="2">
        <v>395370000</v>
      </c>
      <c r="V5319" s="2">
        <v>398180000</v>
      </c>
      <c r="W5319" s="2">
        <v>402410000</v>
      </c>
      <c r="X5319" s="2">
        <v>407753000</v>
      </c>
      <c r="Y5319" s="2">
        <v>412627000</v>
      </c>
      <c r="Z5319" s="2">
        <v>416555000</v>
      </c>
      <c r="AA5319" s="2">
        <v>420029000</v>
      </c>
      <c r="AB5319" s="2">
        <v>422352000</v>
      </c>
      <c r="AC5319" s="2">
        <v>428014000</v>
      </c>
      <c r="AD5319" s="2">
        <v>433072000</v>
      </c>
      <c r="AE5319" s="2">
        <v>437886000</v>
      </c>
      <c r="AF5319" s="2">
        <v>443116000</v>
      </c>
    </row>
    <row r="5320" spans="1:32">
      <c r="A5320" t="s">
        <v>6816</v>
      </c>
      <c r="B5320" t="s">
        <v>19</v>
      </c>
      <c r="C5320" s="2">
        <v>1829890000</v>
      </c>
      <c r="D5320" s="2">
        <v>1838590000</v>
      </c>
      <c r="E5320" s="2">
        <v>1908110000</v>
      </c>
      <c r="F5320" s="2">
        <v>2360140000</v>
      </c>
      <c r="G5320" s="2">
        <v>2370600000</v>
      </c>
      <c r="H5320" s="2">
        <v>2390230000</v>
      </c>
      <c r="I5320" s="2">
        <v>2444410000</v>
      </c>
      <c r="J5320" s="2">
        <v>2467280000</v>
      </c>
      <c r="K5320" s="2">
        <v>2456090000</v>
      </c>
      <c r="L5320" s="2">
        <v>2435680000</v>
      </c>
      <c r="M5320" s="2">
        <v>2423870000</v>
      </c>
      <c r="N5320" s="2">
        <v>2430110000</v>
      </c>
      <c r="O5320" s="2">
        <v>2439870000</v>
      </c>
      <c r="P5320" s="2">
        <v>2453110000</v>
      </c>
      <c r="Q5320" s="2">
        <v>2473540000</v>
      </c>
      <c r="R5320" s="2">
        <v>2503000000</v>
      </c>
      <c r="S5320" s="2">
        <v>2518180000</v>
      </c>
      <c r="T5320" s="2">
        <v>2528970000</v>
      </c>
      <c r="U5320" s="2">
        <v>2554400000</v>
      </c>
      <c r="V5320" s="2">
        <v>2567740000</v>
      </c>
      <c r="W5320" s="2">
        <v>2589580000</v>
      </c>
      <c r="X5320" s="2">
        <v>2619240000</v>
      </c>
      <c r="Y5320" s="2">
        <v>2645780000</v>
      </c>
      <c r="Z5320" s="2">
        <v>2666680000</v>
      </c>
      <c r="AA5320" s="2">
        <v>2685050000</v>
      </c>
      <c r="AB5320" s="2">
        <v>2698250000</v>
      </c>
      <c r="AC5320" s="2">
        <v>2729540000</v>
      </c>
      <c r="AD5320" s="2">
        <v>2756530000</v>
      </c>
      <c r="AE5320" s="2">
        <v>2782740000</v>
      </c>
      <c r="AF5320" s="2">
        <v>2811250000</v>
      </c>
    </row>
    <row r="5321" spans="1:32">
      <c r="A5321" t="s">
        <v>6817</v>
      </c>
      <c r="B5321" t="s">
        <v>19</v>
      </c>
      <c r="C5321" s="2">
        <v>2950800000</v>
      </c>
      <c r="D5321" s="2">
        <v>2963060000</v>
      </c>
      <c r="E5321" s="2">
        <v>3071130000</v>
      </c>
      <c r="F5321" s="2">
        <v>3417000000</v>
      </c>
      <c r="G5321" s="2">
        <v>3421700000</v>
      </c>
      <c r="H5321" s="2">
        <v>3448160000</v>
      </c>
      <c r="I5321" s="2">
        <v>3522380000</v>
      </c>
      <c r="J5321" s="2">
        <v>3555540000</v>
      </c>
      <c r="K5321" s="2">
        <v>3542390000</v>
      </c>
      <c r="L5321" s="2">
        <v>3519800000</v>
      </c>
      <c r="M5321" s="2">
        <v>3510830000</v>
      </c>
      <c r="N5321" s="2">
        <v>3530250000</v>
      </c>
      <c r="O5321" s="2">
        <v>3553380000</v>
      </c>
      <c r="P5321" s="2">
        <v>3578710000</v>
      </c>
      <c r="Q5321" s="2">
        <v>3612620000</v>
      </c>
      <c r="R5321" s="2">
        <v>3660460000</v>
      </c>
      <c r="S5321" s="2">
        <v>3687160000</v>
      </c>
      <c r="T5321" s="2">
        <v>3708630000</v>
      </c>
      <c r="U5321" s="2">
        <v>3749360000</v>
      </c>
      <c r="V5321" s="2">
        <v>3775420000</v>
      </c>
      <c r="W5321" s="2">
        <v>3814780000</v>
      </c>
      <c r="X5321" s="2">
        <v>3864730000</v>
      </c>
      <c r="Y5321" s="2">
        <v>3910110000</v>
      </c>
      <c r="Z5321" s="2">
        <v>3946650000</v>
      </c>
      <c r="AA5321" s="2">
        <v>3978960000</v>
      </c>
      <c r="AB5321" s="2">
        <v>4000710000</v>
      </c>
      <c r="AC5321" s="2">
        <v>4053560000</v>
      </c>
      <c r="AD5321" s="2">
        <v>4100600000</v>
      </c>
      <c r="AE5321" s="2">
        <v>4145420000</v>
      </c>
      <c r="AF5321" s="2">
        <v>4194180000</v>
      </c>
    </row>
    <row r="5322" spans="1:32">
      <c r="A5322" t="s">
        <v>6818</v>
      </c>
      <c r="B5322" t="s">
        <v>19</v>
      </c>
      <c r="C5322" s="2">
        <v>131539000</v>
      </c>
      <c r="D5322" s="2">
        <v>132752000</v>
      </c>
      <c r="E5322" s="2">
        <v>138956000</v>
      </c>
      <c r="F5322" s="2">
        <v>189016000</v>
      </c>
      <c r="G5322" s="2">
        <v>189924000</v>
      </c>
      <c r="H5322" s="2">
        <v>191184000</v>
      </c>
      <c r="I5322" s="2">
        <v>195505000</v>
      </c>
      <c r="J5322" s="2">
        <v>197215000</v>
      </c>
      <c r="K5322" s="2">
        <v>196147000</v>
      </c>
      <c r="L5322" s="2">
        <v>194162000</v>
      </c>
      <c r="M5322" s="2">
        <v>192812000</v>
      </c>
      <c r="N5322" s="2">
        <v>192796000</v>
      </c>
      <c r="O5322" s="2">
        <v>193140000</v>
      </c>
      <c r="P5322" s="2">
        <v>193900000</v>
      </c>
      <c r="Q5322" s="2">
        <v>195319000</v>
      </c>
      <c r="R5322" s="2">
        <v>197395000</v>
      </c>
      <c r="S5322" s="2">
        <v>198363000</v>
      </c>
      <c r="T5322" s="2">
        <v>198947000</v>
      </c>
      <c r="U5322" s="2">
        <v>200750000</v>
      </c>
      <c r="V5322" s="2">
        <v>201488000</v>
      </c>
      <c r="W5322" s="2">
        <v>202839000</v>
      </c>
      <c r="X5322" s="2">
        <v>204839000</v>
      </c>
      <c r="Y5322" s="2">
        <v>206573000</v>
      </c>
      <c r="Z5322" s="2">
        <v>207902000</v>
      </c>
      <c r="AA5322" s="2">
        <v>209063000</v>
      </c>
      <c r="AB5322" s="2">
        <v>209976000</v>
      </c>
      <c r="AC5322" s="2">
        <v>212066000</v>
      </c>
      <c r="AD5322" s="2">
        <v>213788000</v>
      </c>
      <c r="AE5322" s="2">
        <v>215499000</v>
      </c>
      <c r="AF5322" s="2">
        <v>217373000</v>
      </c>
    </row>
    <row r="5323" spans="1:32">
      <c r="A5323" t="s">
        <v>6819</v>
      </c>
      <c r="B5323" t="s">
        <v>19</v>
      </c>
      <c r="C5323" s="2">
        <v>122523000</v>
      </c>
      <c r="D5323" s="2">
        <v>123601000</v>
      </c>
      <c r="E5323" s="2">
        <v>129271000</v>
      </c>
      <c r="F5323" s="2">
        <v>173392000</v>
      </c>
      <c r="G5323" s="2">
        <v>174190000</v>
      </c>
      <c r="H5323" s="2">
        <v>175361000</v>
      </c>
      <c r="I5323" s="2">
        <v>179314000</v>
      </c>
      <c r="J5323" s="2">
        <v>180891000</v>
      </c>
      <c r="K5323" s="2">
        <v>179931000</v>
      </c>
      <c r="L5323" s="2">
        <v>178154000</v>
      </c>
      <c r="M5323" s="2">
        <v>176965000</v>
      </c>
      <c r="N5323" s="2">
        <v>177015000</v>
      </c>
      <c r="O5323" s="2">
        <v>177385000</v>
      </c>
      <c r="P5323" s="2">
        <v>178119000</v>
      </c>
      <c r="Q5323" s="2">
        <v>179448000</v>
      </c>
      <c r="R5323" s="2">
        <v>181386000</v>
      </c>
      <c r="S5323" s="2">
        <v>182304000</v>
      </c>
      <c r="T5323" s="2">
        <v>182875000</v>
      </c>
      <c r="U5323" s="2">
        <v>184556000</v>
      </c>
      <c r="V5323" s="2">
        <v>185274000</v>
      </c>
      <c r="W5323" s="2">
        <v>186561000</v>
      </c>
      <c r="X5323" s="2">
        <v>188441000</v>
      </c>
      <c r="Y5323" s="2">
        <v>190078000</v>
      </c>
      <c r="Z5323" s="2">
        <v>191338000</v>
      </c>
      <c r="AA5323" s="2">
        <v>192440000</v>
      </c>
      <c r="AB5323" s="2">
        <v>193295000</v>
      </c>
      <c r="AC5323" s="2">
        <v>195261000</v>
      </c>
      <c r="AD5323" s="2">
        <v>196893000</v>
      </c>
      <c r="AE5323" s="2">
        <v>198507000</v>
      </c>
      <c r="AF5323" s="2">
        <v>200275000</v>
      </c>
    </row>
    <row r="5324" spans="1:32">
      <c r="A5324" t="s">
        <v>6820</v>
      </c>
      <c r="B5324" t="s">
        <v>19</v>
      </c>
      <c r="C5324" s="2">
        <v>129105000</v>
      </c>
      <c r="D5324" s="2">
        <v>132697000</v>
      </c>
      <c r="E5324" s="2">
        <v>143785000</v>
      </c>
      <c r="F5324" s="2">
        <v>317457000</v>
      </c>
      <c r="G5324" s="2">
        <v>320854000</v>
      </c>
      <c r="H5324" s="2">
        <v>322377000</v>
      </c>
      <c r="I5324" s="2">
        <v>330258000</v>
      </c>
      <c r="J5324" s="2">
        <v>332769000</v>
      </c>
      <c r="K5324" s="2">
        <v>329985000</v>
      </c>
      <c r="L5324" s="2">
        <v>324522000</v>
      </c>
      <c r="M5324" s="2">
        <v>319779000</v>
      </c>
      <c r="N5324" s="2">
        <v>316596000</v>
      </c>
      <c r="O5324" s="2">
        <v>314462000</v>
      </c>
      <c r="P5324" s="2">
        <v>313879000</v>
      </c>
      <c r="Q5324" s="2">
        <v>314940000</v>
      </c>
      <c r="R5324" s="2">
        <v>316776000</v>
      </c>
      <c r="S5324" s="2">
        <v>316926000</v>
      </c>
      <c r="T5324" s="2">
        <v>316157000</v>
      </c>
      <c r="U5324" s="2">
        <v>317882000</v>
      </c>
      <c r="V5324" s="2">
        <v>317084000</v>
      </c>
      <c r="W5324" s="2">
        <v>316955000</v>
      </c>
      <c r="X5324" s="2">
        <v>318103000</v>
      </c>
      <c r="Y5324" s="2">
        <v>318766000</v>
      </c>
      <c r="Z5324" s="2">
        <v>318993000</v>
      </c>
      <c r="AA5324" s="2">
        <v>319130000</v>
      </c>
      <c r="AB5324" s="2">
        <v>319823000</v>
      </c>
      <c r="AC5324" s="2">
        <v>320917000</v>
      </c>
      <c r="AD5324" s="2">
        <v>321258000</v>
      </c>
      <c r="AE5324" s="2">
        <v>321903000</v>
      </c>
      <c r="AF5324" s="2">
        <v>322668000</v>
      </c>
    </row>
    <row r="5325" spans="1:32">
      <c r="A5325" t="s">
        <v>6821</v>
      </c>
      <c r="B5325" t="s">
        <v>19</v>
      </c>
      <c r="C5325" s="2">
        <v>8408800</v>
      </c>
      <c r="D5325" s="2">
        <v>8575830</v>
      </c>
      <c r="E5325" s="2">
        <v>9152340</v>
      </c>
      <c r="F5325" s="2">
        <v>12255800</v>
      </c>
      <c r="G5325" s="2">
        <v>12239600</v>
      </c>
      <c r="H5325" s="2">
        <v>12250000</v>
      </c>
      <c r="I5325" s="2">
        <v>12491500</v>
      </c>
      <c r="J5325" s="2">
        <v>12581400</v>
      </c>
      <c r="K5325" s="2">
        <v>12507300</v>
      </c>
      <c r="L5325" s="2">
        <v>12375300</v>
      </c>
      <c r="M5325" s="2">
        <v>12284600</v>
      </c>
      <c r="N5325" s="2">
        <v>12279700</v>
      </c>
      <c r="O5325" s="2">
        <v>12300300</v>
      </c>
      <c r="P5325" s="2">
        <v>12348000</v>
      </c>
      <c r="Q5325" s="2">
        <v>12438100</v>
      </c>
      <c r="R5325" s="2">
        <v>12566400</v>
      </c>
      <c r="S5325" s="2">
        <v>12625000</v>
      </c>
      <c r="T5325" s="2">
        <v>12662500</v>
      </c>
      <c r="U5325" s="2">
        <v>12771000</v>
      </c>
      <c r="V5325" s="2">
        <v>12817100</v>
      </c>
      <c r="W5325" s="2">
        <v>12899300</v>
      </c>
      <c r="X5325" s="2">
        <v>13021500</v>
      </c>
      <c r="Y5325" s="2">
        <v>13123300</v>
      </c>
      <c r="Z5325" s="2">
        <v>13201300</v>
      </c>
      <c r="AA5325" s="2">
        <v>13270000</v>
      </c>
      <c r="AB5325" s="2">
        <v>13325800</v>
      </c>
      <c r="AC5325" s="2">
        <v>13451100</v>
      </c>
      <c r="AD5325" s="2">
        <v>13552200</v>
      </c>
      <c r="AE5325" s="2">
        <v>13652200</v>
      </c>
      <c r="AF5325" s="2">
        <v>13764400</v>
      </c>
    </row>
    <row r="5326" spans="1:32">
      <c r="A5326" t="s">
        <v>6822</v>
      </c>
      <c r="B5326" t="s">
        <v>19</v>
      </c>
      <c r="C5326" s="2">
        <v>54192300</v>
      </c>
      <c r="D5326" s="2">
        <v>54510900</v>
      </c>
      <c r="E5326" s="2">
        <v>56698000</v>
      </c>
      <c r="F5326" s="2">
        <v>74061300</v>
      </c>
      <c r="G5326" s="2">
        <v>74463500</v>
      </c>
      <c r="H5326" s="2">
        <v>75065800</v>
      </c>
      <c r="I5326" s="2">
        <v>76792200</v>
      </c>
      <c r="J5326" s="2">
        <v>77499200</v>
      </c>
      <c r="K5326" s="2">
        <v>77113700</v>
      </c>
      <c r="L5326" s="2">
        <v>76398200</v>
      </c>
      <c r="M5326" s="2">
        <v>75940500</v>
      </c>
      <c r="N5326" s="2">
        <v>76025300</v>
      </c>
      <c r="O5326" s="2">
        <v>76236000</v>
      </c>
      <c r="P5326" s="2">
        <v>76586100</v>
      </c>
      <c r="Q5326" s="2">
        <v>77180600</v>
      </c>
      <c r="R5326" s="2">
        <v>78047300</v>
      </c>
      <c r="S5326" s="2">
        <v>78472200</v>
      </c>
      <c r="T5326" s="2">
        <v>78748800</v>
      </c>
      <c r="U5326" s="2">
        <v>79501800</v>
      </c>
      <c r="V5326" s="2">
        <v>79848600</v>
      </c>
      <c r="W5326" s="2">
        <v>80449800</v>
      </c>
      <c r="X5326" s="2">
        <v>81303300</v>
      </c>
      <c r="Y5326" s="2">
        <v>82057800</v>
      </c>
      <c r="Z5326" s="2">
        <v>82643700</v>
      </c>
      <c r="AA5326" s="2">
        <v>83156600</v>
      </c>
      <c r="AB5326" s="2">
        <v>83541700</v>
      </c>
      <c r="AC5326" s="2">
        <v>84439400</v>
      </c>
      <c r="AD5326" s="2">
        <v>85197100</v>
      </c>
      <c r="AE5326" s="2">
        <v>85942100</v>
      </c>
      <c r="AF5326" s="2">
        <v>86753600</v>
      </c>
    </row>
    <row r="5327" spans="1:32">
      <c r="A5327" t="s">
        <v>6823</v>
      </c>
      <c r="B5327" t="s">
        <v>19</v>
      </c>
      <c r="C5327" s="2">
        <v>65844700</v>
      </c>
      <c r="D5327" s="2">
        <v>66957500</v>
      </c>
      <c r="E5327" s="2">
        <v>71033100</v>
      </c>
      <c r="F5327" s="2">
        <v>71800500</v>
      </c>
      <c r="G5327" s="2">
        <v>71004400</v>
      </c>
      <c r="H5327" s="2">
        <v>70847800</v>
      </c>
      <c r="I5327" s="2">
        <v>71967800</v>
      </c>
      <c r="J5327" s="2">
        <v>72461800</v>
      </c>
      <c r="K5327" s="2">
        <v>72196400</v>
      </c>
      <c r="L5327" s="2">
        <v>71809500</v>
      </c>
      <c r="M5327" s="2">
        <v>71729700</v>
      </c>
      <c r="N5327" s="2">
        <v>72272000</v>
      </c>
      <c r="O5327" s="2">
        <v>72890000</v>
      </c>
      <c r="P5327" s="2">
        <v>73509600</v>
      </c>
      <c r="Q5327" s="2">
        <v>74276700</v>
      </c>
      <c r="R5327" s="2">
        <v>75311000</v>
      </c>
      <c r="S5327" s="2">
        <v>75913800</v>
      </c>
      <c r="T5327" s="2">
        <v>76458400</v>
      </c>
      <c r="U5327" s="2">
        <v>77304200</v>
      </c>
      <c r="V5327" s="2">
        <v>77950100</v>
      </c>
      <c r="W5327" s="2">
        <v>78859300</v>
      </c>
      <c r="X5327" s="2">
        <v>79957900</v>
      </c>
      <c r="Y5327" s="2">
        <v>80932700</v>
      </c>
      <c r="Z5327" s="2">
        <v>81732200</v>
      </c>
      <c r="AA5327" s="2">
        <v>82447500</v>
      </c>
      <c r="AB5327" s="2">
        <v>82914200</v>
      </c>
      <c r="AC5327" s="2">
        <v>84059600</v>
      </c>
      <c r="AD5327" s="2">
        <v>85086100</v>
      </c>
      <c r="AE5327" s="2">
        <v>86044700</v>
      </c>
      <c r="AF5327" s="2">
        <v>87109700</v>
      </c>
    </row>
    <row r="5328" spans="1:32">
      <c r="A5328" t="s">
        <v>6824</v>
      </c>
      <c r="B5328" t="s">
        <v>19</v>
      </c>
      <c r="C5328" s="2">
        <v>5659320</v>
      </c>
      <c r="D5328" s="2">
        <v>5878440</v>
      </c>
      <c r="E5328" s="2">
        <v>6479140</v>
      </c>
      <c r="F5328" s="2">
        <v>6321230</v>
      </c>
      <c r="G5328" s="2">
        <v>6145600</v>
      </c>
      <c r="H5328" s="2">
        <v>6031730</v>
      </c>
      <c r="I5328" s="2">
        <v>6075650</v>
      </c>
      <c r="J5328" s="2">
        <v>6090400</v>
      </c>
      <c r="K5328" s="2">
        <v>6059630</v>
      </c>
      <c r="L5328" s="2">
        <v>6020960</v>
      </c>
      <c r="M5328" s="2">
        <v>6009650</v>
      </c>
      <c r="N5328" s="2">
        <v>6052940</v>
      </c>
      <c r="O5328" s="2">
        <v>6105980</v>
      </c>
      <c r="P5328" s="2">
        <v>6159070</v>
      </c>
      <c r="Q5328" s="2">
        <v>6224280</v>
      </c>
      <c r="R5328" s="2">
        <v>6306430</v>
      </c>
      <c r="S5328" s="2">
        <v>6353480</v>
      </c>
      <c r="T5328" s="2">
        <v>6401630</v>
      </c>
      <c r="U5328" s="2">
        <v>6463710</v>
      </c>
      <c r="V5328" s="2">
        <v>6518400</v>
      </c>
      <c r="W5328" s="2">
        <v>6590970</v>
      </c>
      <c r="X5328" s="2">
        <v>6677140</v>
      </c>
      <c r="Y5328" s="2">
        <v>6747630</v>
      </c>
      <c r="Z5328" s="2">
        <v>6806100</v>
      </c>
      <c r="AA5328" s="2">
        <v>6859730</v>
      </c>
      <c r="AB5328" s="2">
        <v>6896480</v>
      </c>
      <c r="AC5328" s="2">
        <v>6982710</v>
      </c>
      <c r="AD5328" s="2">
        <v>7057900</v>
      </c>
      <c r="AE5328" s="2">
        <v>7126620</v>
      </c>
      <c r="AF5328" s="2">
        <v>7207070</v>
      </c>
    </row>
    <row r="5329" spans="1:32">
      <c r="A5329" t="s">
        <v>6825</v>
      </c>
      <c r="B5329" t="s">
        <v>19</v>
      </c>
      <c r="C5329">
        <v>0</v>
      </c>
      <c r="D5329">
        <v>0</v>
      </c>
      <c r="E5329">
        <v>0</v>
      </c>
      <c r="F5329">
        <v>0</v>
      </c>
      <c r="G5329">
        <v>0</v>
      </c>
      <c r="H5329">
        <v>0</v>
      </c>
      <c r="I5329">
        <v>0</v>
      </c>
      <c r="J5329">
        <v>0</v>
      </c>
      <c r="K5329">
        <v>0</v>
      </c>
      <c r="L5329">
        <v>0</v>
      </c>
      <c r="M5329">
        <v>0</v>
      </c>
      <c r="N5329">
        <v>0</v>
      </c>
      <c r="O5329">
        <v>0</v>
      </c>
      <c r="P5329">
        <v>0</v>
      </c>
      <c r="Q5329">
        <v>0</v>
      </c>
      <c r="R5329">
        <v>0</v>
      </c>
      <c r="S5329">
        <v>0</v>
      </c>
      <c r="T5329">
        <v>0</v>
      </c>
      <c r="U5329">
        <v>0</v>
      </c>
      <c r="V5329">
        <v>0</v>
      </c>
      <c r="W5329">
        <v>0</v>
      </c>
      <c r="X5329">
        <v>0</v>
      </c>
      <c r="Y5329">
        <v>0</v>
      </c>
      <c r="Z5329">
        <v>0</v>
      </c>
      <c r="AA5329">
        <v>0</v>
      </c>
      <c r="AB5329">
        <v>0</v>
      </c>
      <c r="AC5329">
        <v>0</v>
      </c>
      <c r="AD5329">
        <v>0</v>
      </c>
      <c r="AE5329">
        <v>0</v>
      </c>
      <c r="AF5329">
        <v>0</v>
      </c>
    </row>
    <row r="5330" spans="1:32">
      <c r="A5330" t="s">
        <v>6826</v>
      </c>
      <c r="B5330" t="s">
        <v>19</v>
      </c>
      <c r="C5330" s="2">
        <v>19187800000000</v>
      </c>
      <c r="D5330" s="2">
        <v>19652000000000</v>
      </c>
      <c r="E5330" s="2">
        <v>18940400000000</v>
      </c>
      <c r="F5330" s="2">
        <v>19432000000000</v>
      </c>
      <c r="G5330" s="2">
        <v>19518700000000</v>
      </c>
      <c r="H5330" s="2">
        <v>19701400000000</v>
      </c>
      <c r="I5330" s="2">
        <v>19851000000000</v>
      </c>
      <c r="J5330" s="2">
        <v>19935300000000</v>
      </c>
      <c r="K5330" s="2">
        <v>19963800000000</v>
      </c>
      <c r="L5330" s="2">
        <v>19941100000000</v>
      </c>
      <c r="M5330" s="2">
        <v>19904500000000</v>
      </c>
      <c r="N5330" s="2">
        <v>19921900000000</v>
      </c>
      <c r="O5330" s="2">
        <v>19992800000000</v>
      </c>
      <c r="P5330" s="2">
        <v>20087000000000</v>
      </c>
      <c r="Q5330" s="2">
        <v>20204600000000</v>
      </c>
      <c r="R5330" s="2">
        <v>20370000000000</v>
      </c>
      <c r="S5330" s="2">
        <v>20553500000000</v>
      </c>
      <c r="T5330" s="2">
        <v>20729500000000</v>
      </c>
      <c r="U5330" s="2">
        <v>20973700000000</v>
      </c>
      <c r="V5330" s="2">
        <v>21181000000000</v>
      </c>
      <c r="W5330" s="2">
        <v>21430400000000</v>
      </c>
      <c r="X5330" s="2">
        <v>21720800000000</v>
      </c>
      <c r="Y5330" s="2">
        <v>22019800000000</v>
      </c>
      <c r="Z5330" s="2">
        <v>22324300000000</v>
      </c>
      <c r="AA5330" s="2">
        <v>22583900000000</v>
      </c>
      <c r="AB5330" s="2">
        <v>22729600000000</v>
      </c>
      <c r="AC5330" s="2">
        <v>23036100000000</v>
      </c>
      <c r="AD5330" s="2">
        <v>23326000000000</v>
      </c>
      <c r="AE5330" s="2">
        <v>23585500000000</v>
      </c>
      <c r="AF5330" s="2">
        <v>23895700000000</v>
      </c>
    </row>
    <row r="5331" spans="1:32">
      <c r="A5331" t="s">
        <v>6827</v>
      </c>
      <c r="B5331" t="s">
        <v>19</v>
      </c>
      <c r="C5331" s="2">
        <v>194442000000</v>
      </c>
      <c r="D5331" s="2">
        <v>214287000000</v>
      </c>
      <c r="E5331" s="2">
        <v>211654000000</v>
      </c>
      <c r="F5331" s="2">
        <v>211692000000</v>
      </c>
      <c r="G5331" s="2">
        <v>206003000000</v>
      </c>
      <c r="H5331" s="2">
        <v>205128000000</v>
      </c>
      <c r="I5331" s="2">
        <v>205948000000</v>
      </c>
      <c r="J5331" s="2">
        <v>207359000000</v>
      </c>
      <c r="K5331" s="2">
        <v>209061000000</v>
      </c>
      <c r="L5331" s="2">
        <v>210657000000</v>
      </c>
      <c r="M5331" s="2">
        <v>212551000000</v>
      </c>
      <c r="N5331" s="2">
        <v>216451000000</v>
      </c>
      <c r="O5331" s="2">
        <v>220157000000</v>
      </c>
      <c r="P5331" s="2">
        <v>223966000000</v>
      </c>
      <c r="Q5331" s="2">
        <v>227278000000</v>
      </c>
      <c r="R5331" s="2">
        <v>229697000000</v>
      </c>
      <c r="S5331" s="2">
        <v>232717000000</v>
      </c>
      <c r="T5331" s="2">
        <v>236735000000</v>
      </c>
      <c r="U5331" s="2">
        <v>240062000000</v>
      </c>
      <c r="V5331" s="2">
        <v>243684000000</v>
      </c>
      <c r="W5331" s="2">
        <v>247811000000</v>
      </c>
      <c r="X5331" s="2">
        <v>251343000000</v>
      </c>
      <c r="Y5331" s="2">
        <v>254376000000</v>
      </c>
      <c r="Z5331" s="2">
        <v>257010000000</v>
      </c>
      <c r="AA5331" s="2">
        <v>259739000000</v>
      </c>
      <c r="AB5331" s="2">
        <v>263055000000</v>
      </c>
      <c r="AC5331" s="2">
        <v>266689000000</v>
      </c>
      <c r="AD5331" s="2">
        <v>270221000000</v>
      </c>
      <c r="AE5331" s="2">
        <v>273751000000</v>
      </c>
      <c r="AF5331" s="2">
        <v>277685000000</v>
      </c>
    </row>
    <row r="5332" spans="1:32">
      <c r="A5332" t="s">
        <v>6828</v>
      </c>
      <c r="B5332" t="s">
        <v>19</v>
      </c>
      <c r="C5332" s="2">
        <v>140662000000</v>
      </c>
      <c r="D5332" s="2">
        <v>154152000000</v>
      </c>
      <c r="E5332" s="2">
        <v>151644000000</v>
      </c>
      <c r="F5332" s="2">
        <v>154855000000</v>
      </c>
      <c r="G5332" s="2">
        <v>151020000000</v>
      </c>
      <c r="H5332" s="2">
        <v>150487000000</v>
      </c>
      <c r="I5332" s="2">
        <v>151073000000</v>
      </c>
      <c r="J5332" s="2">
        <v>152029000000</v>
      </c>
      <c r="K5332" s="2">
        <v>153257000000</v>
      </c>
      <c r="L5332" s="2">
        <v>154347000000</v>
      </c>
      <c r="M5332" s="2">
        <v>155529000000</v>
      </c>
      <c r="N5332" s="2">
        <v>158154000000</v>
      </c>
      <c r="O5332" s="2">
        <v>160719000000</v>
      </c>
      <c r="P5332" s="2">
        <v>163300000000</v>
      </c>
      <c r="Q5332" s="2">
        <v>165600000000</v>
      </c>
      <c r="R5332" s="2">
        <v>167330000000</v>
      </c>
      <c r="S5332" s="2">
        <v>169472000000</v>
      </c>
      <c r="T5332" s="2">
        <v>172314000000</v>
      </c>
      <c r="U5332" s="2">
        <v>174698000000</v>
      </c>
      <c r="V5332" s="2">
        <v>177267000000</v>
      </c>
      <c r="W5332" s="2">
        <v>180166000000</v>
      </c>
      <c r="X5332" s="2">
        <v>182691000000</v>
      </c>
      <c r="Y5332" s="2">
        <v>184922000000</v>
      </c>
      <c r="Z5332" s="2">
        <v>186957000000</v>
      </c>
      <c r="AA5332" s="2">
        <v>188962000000</v>
      </c>
      <c r="AB5332" s="2">
        <v>191298000000</v>
      </c>
      <c r="AC5332" s="2">
        <v>193837000000</v>
      </c>
      <c r="AD5332" s="2">
        <v>196464000000</v>
      </c>
      <c r="AE5332" s="2">
        <v>198967000000</v>
      </c>
      <c r="AF5332" s="2">
        <v>201815000000</v>
      </c>
    </row>
    <row r="5333" spans="1:32">
      <c r="A5333" t="s">
        <v>6829</v>
      </c>
      <c r="B5333" t="s">
        <v>19</v>
      </c>
      <c r="C5333" s="2">
        <v>150723000000</v>
      </c>
      <c r="D5333" s="2">
        <v>164674000000</v>
      </c>
      <c r="E5333" s="2">
        <v>161702000000</v>
      </c>
      <c r="F5333" s="2">
        <v>164080000000</v>
      </c>
      <c r="G5333" s="2">
        <v>160266000000</v>
      </c>
      <c r="H5333" s="2">
        <v>159889000000</v>
      </c>
      <c r="I5333" s="2">
        <v>160577000000</v>
      </c>
      <c r="J5333" s="2">
        <v>161689000000</v>
      </c>
      <c r="K5333" s="2">
        <v>162924000000</v>
      </c>
      <c r="L5333" s="2">
        <v>164001000000</v>
      </c>
      <c r="M5333" s="2">
        <v>165163000000</v>
      </c>
      <c r="N5333" s="2">
        <v>167883000000</v>
      </c>
      <c r="O5333" s="2">
        <v>170457000000</v>
      </c>
      <c r="P5333" s="2">
        <v>173158000000</v>
      </c>
      <c r="Q5333" s="2">
        <v>175588000000</v>
      </c>
      <c r="R5333" s="2">
        <v>177371000000</v>
      </c>
      <c r="S5333" s="2">
        <v>179671000000</v>
      </c>
      <c r="T5333" s="2">
        <v>182561000000</v>
      </c>
      <c r="U5333" s="2">
        <v>185031000000</v>
      </c>
      <c r="V5333" s="2">
        <v>187756000000</v>
      </c>
      <c r="W5333" s="2">
        <v>190829000000</v>
      </c>
      <c r="X5333" s="2">
        <v>193548000000</v>
      </c>
      <c r="Y5333" s="2">
        <v>195880000000</v>
      </c>
      <c r="Z5333" s="2">
        <v>198016000000</v>
      </c>
      <c r="AA5333" s="2">
        <v>200103000000</v>
      </c>
      <c r="AB5333" s="2">
        <v>202577000000</v>
      </c>
      <c r="AC5333" s="2">
        <v>205316000000</v>
      </c>
      <c r="AD5333" s="2">
        <v>208139000000</v>
      </c>
      <c r="AE5333" s="2">
        <v>210728000000</v>
      </c>
      <c r="AF5333" s="2">
        <v>213774000000</v>
      </c>
    </row>
    <row r="5334" spans="1:32">
      <c r="A5334" t="s">
        <v>6830</v>
      </c>
      <c r="B5334" t="s">
        <v>19</v>
      </c>
      <c r="C5334" s="2">
        <v>119389000000</v>
      </c>
      <c r="D5334" s="2">
        <v>131520000000</v>
      </c>
      <c r="E5334" s="2">
        <v>129955000000</v>
      </c>
      <c r="F5334" s="2">
        <v>130133000000</v>
      </c>
      <c r="G5334" s="2">
        <v>126627000000</v>
      </c>
      <c r="H5334" s="2">
        <v>126135000000</v>
      </c>
      <c r="I5334" s="2">
        <v>126651000000</v>
      </c>
      <c r="J5334" s="2">
        <v>127467000000</v>
      </c>
      <c r="K5334" s="2">
        <v>128582000000</v>
      </c>
      <c r="L5334" s="2">
        <v>129592000000</v>
      </c>
      <c r="M5334" s="2">
        <v>130801000000</v>
      </c>
      <c r="N5334" s="2">
        <v>133116000000</v>
      </c>
      <c r="O5334" s="2">
        <v>135436000000</v>
      </c>
      <c r="P5334" s="2">
        <v>137756000000</v>
      </c>
      <c r="Q5334" s="2">
        <v>139779000000</v>
      </c>
      <c r="R5334" s="2">
        <v>141302000000</v>
      </c>
      <c r="S5334" s="2">
        <v>143127000000</v>
      </c>
      <c r="T5334" s="2">
        <v>145655000000</v>
      </c>
      <c r="U5334" s="2">
        <v>147684000000</v>
      </c>
      <c r="V5334" s="2">
        <v>149916000000</v>
      </c>
      <c r="W5334" s="2">
        <v>152451000000</v>
      </c>
      <c r="X5334" s="2">
        <v>154589000000</v>
      </c>
      <c r="Y5334" s="2">
        <v>156527000000</v>
      </c>
      <c r="Z5334" s="2">
        <v>158165000000</v>
      </c>
      <c r="AA5334" s="2">
        <v>159801000000</v>
      </c>
      <c r="AB5334" s="2">
        <v>161832000000</v>
      </c>
      <c r="AC5334" s="2">
        <v>164073000000</v>
      </c>
      <c r="AD5334" s="2">
        <v>166311000000</v>
      </c>
      <c r="AE5334" s="2">
        <v>168446000000</v>
      </c>
      <c r="AF5334" s="2">
        <v>170890000000</v>
      </c>
    </row>
    <row r="5335" spans="1:32">
      <c r="A5335" t="s">
        <v>6831</v>
      </c>
      <c r="B5335" t="s">
        <v>19</v>
      </c>
      <c r="C5335" s="2">
        <v>71638300000</v>
      </c>
      <c r="D5335" s="2">
        <v>78871500000</v>
      </c>
      <c r="E5335" s="2">
        <v>77943600000</v>
      </c>
      <c r="F5335" s="2">
        <v>78183600000</v>
      </c>
      <c r="G5335" s="2">
        <v>76086600000</v>
      </c>
      <c r="H5335" s="2">
        <v>75780400000</v>
      </c>
      <c r="I5335" s="2">
        <v>76060700000</v>
      </c>
      <c r="J5335" s="2">
        <v>76580700000</v>
      </c>
      <c r="K5335" s="2">
        <v>77240200000</v>
      </c>
      <c r="L5335" s="2">
        <v>77825700000</v>
      </c>
      <c r="M5335" s="2">
        <v>78530700000</v>
      </c>
      <c r="N5335" s="2">
        <v>79951100000</v>
      </c>
      <c r="O5335" s="2">
        <v>81315400000</v>
      </c>
      <c r="P5335" s="2">
        <v>82730500000</v>
      </c>
      <c r="Q5335" s="2">
        <v>83947600000</v>
      </c>
      <c r="R5335" s="2">
        <v>84845800000</v>
      </c>
      <c r="S5335" s="2">
        <v>85965700000</v>
      </c>
      <c r="T5335" s="2">
        <v>87427100000</v>
      </c>
      <c r="U5335" s="2">
        <v>88670400000</v>
      </c>
      <c r="V5335" s="2">
        <v>90015300000</v>
      </c>
      <c r="W5335" s="2">
        <v>91543100000</v>
      </c>
      <c r="X5335" s="2">
        <v>92843000000</v>
      </c>
      <c r="Y5335" s="2">
        <v>93962900000</v>
      </c>
      <c r="Z5335" s="2">
        <v>94963500000</v>
      </c>
      <c r="AA5335" s="2">
        <v>95961900000</v>
      </c>
      <c r="AB5335" s="2">
        <v>97206100000</v>
      </c>
      <c r="AC5335" s="2">
        <v>98518100000</v>
      </c>
      <c r="AD5335" s="2">
        <v>99858900000</v>
      </c>
      <c r="AE5335" s="2">
        <v>101157000000</v>
      </c>
      <c r="AF5335" s="2">
        <v>102621000000</v>
      </c>
    </row>
    <row r="5336" spans="1:32">
      <c r="A5336" t="s">
        <v>6832</v>
      </c>
      <c r="B5336" t="s">
        <v>19</v>
      </c>
      <c r="C5336" s="2">
        <v>115333000000</v>
      </c>
      <c r="D5336" s="2">
        <v>126930000000</v>
      </c>
      <c r="E5336" s="2">
        <v>125217000000</v>
      </c>
      <c r="F5336" s="2">
        <v>126356000000</v>
      </c>
      <c r="G5336" s="2">
        <v>123020000000</v>
      </c>
      <c r="H5336" s="2">
        <v>122514000000</v>
      </c>
      <c r="I5336" s="2">
        <v>122943000000</v>
      </c>
      <c r="J5336" s="2">
        <v>123883000000</v>
      </c>
      <c r="K5336" s="2">
        <v>124932000000</v>
      </c>
      <c r="L5336" s="2">
        <v>125871000000</v>
      </c>
      <c r="M5336" s="2">
        <v>127004000000</v>
      </c>
      <c r="N5336" s="2">
        <v>129250000000</v>
      </c>
      <c r="O5336" s="2">
        <v>131502000000</v>
      </c>
      <c r="P5336" s="2">
        <v>133750000000</v>
      </c>
      <c r="Q5336" s="2">
        <v>135699000000</v>
      </c>
      <c r="R5336" s="2">
        <v>137141000000</v>
      </c>
      <c r="S5336" s="2">
        <v>138990000000</v>
      </c>
      <c r="T5336" s="2">
        <v>141346000000</v>
      </c>
      <c r="U5336" s="2">
        <v>143297000000</v>
      </c>
      <c r="V5336" s="2">
        <v>145462000000</v>
      </c>
      <c r="W5336" s="2">
        <v>147932000000</v>
      </c>
      <c r="X5336" s="2">
        <v>150004000000</v>
      </c>
      <c r="Y5336" s="2">
        <v>151773000000</v>
      </c>
      <c r="Z5336" s="2">
        <v>153342000000</v>
      </c>
      <c r="AA5336" s="2">
        <v>155009000000</v>
      </c>
      <c r="AB5336" s="2">
        <v>156972000000</v>
      </c>
      <c r="AC5336" s="2">
        <v>159146000000</v>
      </c>
      <c r="AD5336" s="2">
        <v>161213000000</v>
      </c>
      <c r="AE5336" s="2">
        <v>163272000000</v>
      </c>
      <c r="AF5336" s="2">
        <v>165651000000</v>
      </c>
    </row>
    <row r="5337" spans="1:32">
      <c r="A5337" t="s">
        <v>6833</v>
      </c>
      <c r="B5337" t="s">
        <v>19</v>
      </c>
      <c r="C5337" s="2">
        <v>1260770000</v>
      </c>
      <c r="D5337" s="2">
        <v>1384420000</v>
      </c>
      <c r="E5337" s="2">
        <v>1369270000</v>
      </c>
      <c r="F5337" s="2">
        <v>1391030000</v>
      </c>
      <c r="G5337" s="2">
        <v>1354870000</v>
      </c>
      <c r="H5337" s="2">
        <v>1349170000</v>
      </c>
      <c r="I5337" s="2">
        <v>1353130000</v>
      </c>
      <c r="J5337" s="2">
        <v>1362250000</v>
      </c>
      <c r="K5337" s="2">
        <v>1373620000</v>
      </c>
      <c r="L5337" s="2">
        <v>1383800000</v>
      </c>
      <c r="M5337" s="2">
        <v>1394960000</v>
      </c>
      <c r="N5337" s="2">
        <v>1419430000</v>
      </c>
      <c r="O5337" s="2">
        <v>1443170000</v>
      </c>
      <c r="P5337" s="2">
        <v>1467930000</v>
      </c>
      <c r="Q5337" s="2">
        <v>1488800000</v>
      </c>
      <c r="R5337" s="2">
        <v>1504680000</v>
      </c>
      <c r="S5337" s="2">
        <v>1523670000</v>
      </c>
      <c r="T5337" s="2">
        <v>1549790000</v>
      </c>
      <c r="U5337" s="2">
        <v>1570910000</v>
      </c>
      <c r="V5337" s="2">
        <v>1594220000</v>
      </c>
      <c r="W5337" s="2">
        <v>1621660000</v>
      </c>
      <c r="X5337" s="2">
        <v>1644170000</v>
      </c>
      <c r="Y5337" s="2">
        <v>1664630000</v>
      </c>
      <c r="Z5337" s="2">
        <v>1682160000</v>
      </c>
      <c r="AA5337" s="2">
        <v>1699560000</v>
      </c>
      <c r="AB5337" s="2">
        <v>1721690000</v>
      </c>
      <c r="AC5337" s="2">
        <v>1745270000</v>
      </c>
      <c r="AD5337" s="2">
        <v>1768770000</v>
      </c>
      <c r="AE5337" s="2">
        <v>1791100000</v>
      </c>
      <c r="AF5337" s="2">
        <v>1816800000</v>
      </c>
    </row>
    <row r="5338" spans="1:32">
      <c r="A5338" t="s">
        <v>6834</v>
      </c>
      <c r="B5338" t="s">
        <v>19</v>
      </c>
      <c r="C5338" s="2">
        <v>8493190000</v>
      </c>
      <c r="D5338" s="2">
        <v>9321970000</v>
      </c>
      <c r="E5338" s="2">
        <v>9203570000</v>
      </c>
      <c r="F5338" s="2">
        <v>9321840000</v>
      </c>
      <c r="G5338" s="2">
        <v>9082680000</v>
      </c>
      <c r="H5338" s="2">
        <v>9048710000</v>
      </c>
      <c r="I5338" s="2">
        <v>9082630000</v>
      </c>
      <c r="J5338" s="2">
        <v>9145030000</v>
      </c>
      <c r="K5338" s="2">
        <v>9220800000</v>
      </c>
      <c r="L5338" s="2">
        <v>9289050000</v>
      </c>
      <c r="M5338" s="2">
        <v>9369130000</v>
      </c>
      <c r="N5338" s="2">
        <v>9532210000</v>
      </c>
      <c r="O5338" s="2">
        <v>9690860000</v>
      </c>
      <c r="P5338" s="2">
        <v>9854990000</v>
      </c>
      <c r="Q5338" s="2">
        <v>9997930000</v>
      </c>
      <c r="R5338" s="2">
        <v>10105600000</v>
      </c>
      <c r="S5338" s="2">
        <v>10236900000</v>
      </c>
      <c r="T5338" s="2">
        <v>10408500000</v>
      </c>
      <c r="U5338" s="2">
        <v>10556300000</v>
      </c>
      <c r="V5338" s="2">
        <v>10711200000</v>
      </c>
      <c r="W5338" s="2">
        <v>10891300000</v>
      </c>
      <c r="X5338" s="2">
        <v>11052300000</v>
      </c>
      <c r="Y5338" s="2">
        <v>11183500000</v>
      </c>
      <c r="Z5338" s="2">
        <v>11304900000</v>
      </c>
      <c r="AA5338" s="2">
        <v>11425300000</v>
      </c>
      <c r="AB5338" s="2">
        <v>11573800000</v>
      </c>
      <c r="AC5338" s="2">
        <v>11735600000</v>
      </c>
      <c r="AD5338" s="2">
        <v>11897000000</v>
      </c>
      <c r="AE5338" s="2">
        <v>12047400000</v>
      </c>
      <c r="AF5338" s="2">
        <v>12220000000</v>
      </c>
    </row>
    <row r="5339" spans="1:32">
      <c r="A5339" t="s">
        <v>6835</v>
      </c>
      <c r="B5339" t="s">
        <v>19</v>
      </c>
      <c r="C5339" s="2">
        <v>490502000</v>
      </c>
      <c r="D5339" s="2">
        <v>503195000</v>
      </c>
      <c r="E5339" s="2">
        <v>485044000</v>
      </c>
      <c r="F5339" s="2">
        <v>499988000</v>
      </c>
      <c r="G5339" s="2">
        <v>501564000</v>
      </c>
      <c r="H5339" s="2">
        <v>505487000</v>
      </c>
      <c r="I5339" s="2">
        <v>509313000</v>
      </c>
      <c r="J5339" s="2">
        <v>512005000</v>
      </c>
      <c r="K5339" s="2">
        <v>513765000</v>
      </c>
      <c r="L5339" s="2">
        <v>514277000</v>
      </c>
      <c r="M5339" s="2">
        <v>514356000</v>
      </c>
      <c r="N5339" s="2">
        <v>515807000</v>
      </c>
      <c r="O5339" s="2">
        <v>518499000</v>
      </c>
      <c r="P5339" s="2">
        <v>521529000</v>
      </c>
      <c r="Q5339" s="2">
        <v>525046000</v>
      </c>
      <c r="R5339" s="2">
        <v>529368000</v>
      </c>
      <c r="S5339" s="2">
        <v>534240000</v>
      </c>
      <c r="T5339" s="2">
        <v>539108000</v>
      </c>
      <c r="U5339" s="2">
        <v>545234000</v>
      </c>
      <c r="V5339" s="2">
        <v>550921000</v>
      </c>
      <c r="W5339" s="2">
        <v>557579000</v>
      </c>
      <c r="X5339" s="2">
        <v>565115000</v>
      </c>
      <c r="Y5339" s="2">
        <v>572748000</v>
      </c>
      <c r="Z5339" s="2">
        <v>580484000</v>
      </c>
      <c r="AA5339" s="2">
        <v>587276000</v>
      </c>
      <c r="AB5339" s="2">
        <v>591613000</v>
      </c>
      <c r="AC5339" s="2">
        <v>599515000</v>
      </c>
      <c r="AD5339" s="2">
        <v>606908000</v>
      </c>
      <c r="AE5339" s="2">
        <v>613511000</v>
      </c>
      <c r="AF5339" s="2">
        <v>621580000</v>
      </c>
    </row>
    <row r="5340" spans="1:32">
      <c r="A5340" t="s">
        <v>6836</v>
      </c>
      <c r="B5340" t="s">
        <v>19</v>
      </c>
      <c r="C5340" s="2">
        <v>56088500</v>
      </c>
      <c r="D5340" s="2">
        <v>57623100</v>
      </c>
      <c r="E5340" s="2">
        <v>59970900</v>
      </c>
      <c r="F5340" s="2">
        <v>59791600</v>
      </c>
      <c r="G5340" s="2">
        <v>59192500</v>
      </c>
      <c r="H5340" s="2">
        <v>58616900</v>
      </c>
      <c r="I5340" s="2">
        <v>58468900</v>
      </c>
      <c r="J5340" s="2">
        <v>58514200</v>
      </c>
      <c r="K5340" s="2">
        <v>58859600</v>
      </c>
      <c r="L5340" s="2">
        <v>59114300</v>
      </c>
      <c r="M5340" s="2">
        <v>59338700</v>
      </c>
      <c r="N5340" s="2">
        <v>59714900</v>
      </c>
      <c r="O5340" s="2">
        <v>60253400</v>
      </c>
      <c r="P5340" s="2">
        <v>60747700</v>
      </c>
      <c r="Q5340" s="2">
        <v>61253900</v>
      </c>
      <c r="R5340" s="2">
        <v>61698700</v>
      </c>
      <c r="S5340" s="2">
        <v>62243100</v>
      </c>
      <c r="T5340" s="2">
        <v>62885200</v>
      </c>
      <c r="U5340" s="2">
        <v>63429200</v>
      </c>
      <c r="V5340" s="2">
        <v>64170800</v>
      </c>
      <c r="W5340" s="2">
        <v>64951800</v>
      </c>
      <c r="X5340" s="2">
        <v>65752600</v>
      </c>
      <c r="Y5340" s="2">
        <v>66474900</v>
      </c>
      <c r="Z5340" s="2">
        <v>67236400</v>
      </c>
      <c r="AA5340" s="2">
        <v>67951200</v>
      </c>
      <c r="AB5340" s="2">
        <v>68476500</v>
      </c>
      <c r="AC5340" s="2">
        <v>69273000</v>
      </c>
      <c r="AD5340" s="2">
        <v>69983300</v>
      </c>
      <c r="AE5340" s="2">
        <v>70602200</v>
      </c>
      <c r="AF5340" s="2">
        <v>71440300</v>
      </c>
    </row>
    <row r="5341" spans="1:32">
      <c r="A5341" t="s">
        <v>6837</v>
      </c>
      <c r="B5341" t="s">
        <v>19</v>
      </c>
      <c r="C5341">
        <v>0</v>
      </c>
      <c r="D5341">
        <v>0</v>
      </c>
      <c r="E5341">
        <v>0</v>
      </c>
      <c r="F5341">
        <v>0</v>
      </c>
      <c r="G5341">
        <v>0</v>
      </c>
      <c r="H5341">
        <v>0</v>
      </c>
      <c r="I5341">
        <v>0</v>
      </c>
      <c r="J5341">
        <v>0</v>
      </c>
      <c r="K5341">
        <v>0</v>
      </c>
      <c r="L5341">
        <v>0</v>
      </c>
      <c r="M5341">
        <v>0</v>
      </c>
      <c r="N5341">
        <v>0</v>
      </c>
      <c r="O5341">
        <v>0</v>
      </c>
      <c r="P5341">
        <v>0</v>
      </c>
      <c r="Q5341">
        <v>0</v>
      </c>
      <c r="R5341">
        <v>0</v>
      </c>
      <c r="S5341">
        <v>0</v>
      </c>
      <c r="T5341">
        <v>0</v>
      </c>
      <c r="U5341">
        <v>0</v>
      </c>
      <c r="V5341">
        <v>0</v>
      </c>
      <c r="W5341">
        <v>0</v>
      </c>
      <c r="X5341">
        <v>0</v>
      </c>
      <c r="Y5341">
        <v>0</v>
      </c>
      <c r="Z5341">
        <v>0</v>
      </c>
      <c r="AA5341">
        <v>0</v>
      </c>
      <c r="AB5341">
        <v>0</v>
      </c>
      <c r="AC5341">
        <v>0</v>
      </c>
      <c r="AD5341">
        <v>0</v>
      </c>
      <c r="AE5341">
        <v>0</v>
      </c>
      <c r="AF5341">
        <v>0</v>
      </c>
    </row>
    <row r="5342" spans="1:32">
      <c r="A5342" t="s">
        <v>6838</v>
      </c>
      <c r="B5342" t="s">
        <v>19</v>
      </c>
      <c r="C5342" s="2">
        <v>56559900000000</v>
      </c>
      <c r="D5342" s="2">
        <v>48956400000000</v>
      </c>
      <c r="E5342" s="2">
        <v>44656100000000</v>
      </c>
      <c r="F5342" s="2">
        <v>41145200000000</v>
      </c>
      <c r="G5342" s="2">
        <v>39228900000000</v>
      </c>
      <c r="H5342" s="2">
        <v>37536500000000</v>
      </c>
      <c r="I5342" s="2">
        <v>35280400000000</v>
      </c>
      <c r="J5342" s="2">
        <v>33122100000000</v>
      </c>
      <c r="K5342" s="2">
        <v>32972700000000</v>
      </c>
      <c r="L5342" s="2">
        <v>32828200000000</v>
      </c>
      <c r="M5342" s="2">
        <v>32848500000000</v>
      </c>
      <c r="N5342" s="2">
        <v>33087200000000</v>
      </c>
      <c r="O5342" s="2">
        <v>33531300000000</v>
      </c>
      <c r="P5342" s="2">
        <v>33777400000000</v>
      </c>
      <c r="Q5342" s="2">
        <v>33932100000000</v>
      </c>
      <c r="R5342" s="2">
        <v>33971900000000</v>
      </c>
      <c r="S5342" s="2">
        <v>33926400000000</v>
      </c>
      <c r="T5342" s="2">
        <v>34195100000000</v>
      </c>
      <c r="U5342" s="2">
        <v>34151900000000</v>
      </c>
      <c r="V5342" s="2">
        <v>34640400000000</v>
      </c>
      <c r="W5342" s="2">
        <v>34998200000000</v>
      </c>
      <c r="X5342" s="2">
        <v>35319000000000</v>
      </c>
      <c r="Y5342" s="2">
        <v>35480500000000</v>
      </c>
      <c r="Z5342" s="2">
        <v>35710900000000</v>
      </c>
      <c r="AA5342" s="2">
        <v>35945500000000</v>
      </c>
      <c r="AB5342" s="2">
        <v>36233100000000</v>
      </c>
      <c r="AC5342" s="2">
        <v>36644500000000</v>
      </c>
      <c r="AD5342" s="2">
        <v>37040600000000</v>
      </c>
      <c r="AE5342" s="2">
        <v>37183700000000</v>
      </c>
      <c r="AF5342" s="2">
        <v>37455700000000</v>
      </c>
    </row>
    <row r="5343" spans="1:32">
      <c r="A5343" t="s">
        <v>6839</v>
      </c>
      <c r="B5343" t="s">
        <v>19</v>
      </c>
      <c r="C5343" s="2">
        <v>195208000000</v>
      </c>
      <c r="D5343" s="2">
        <v>194387000000</v>
      </c>
      <c r="E5343" s="2">
        <v>193890000000</v>
      </c>
      <c r="F5343" s="2">
        <v>256642000000</v>
      </c>
      <c r="G5343" s="2">
        <v>197639000000</v>
      </c>
      <c r="H5343" s="2">
        <v>189556000000</v>
      </c>
      <c r="I5343" s="2">
        <v>190411000000</v>
      </c>
      <c r="J5343" s="2">
        <v>193277000000</v>
      </c>
      <c r="K5343" s="2">
        <v>194660000000</v>
      </c>
      <c r="L5343" s="2">
        <v>196744000000</v>
      </c>
      <c r="M5343" s="2">
        <v>197546000000</v>
      </c>
      <c r="N5343" s="2">
        <v>197373000000</v>
      </c>
      <c r="O5343" s="2">
        <v>195222000000</v>
      </c>
      <c r="P5343" s="2">
        <v>193748000000</v>
      </c>
      <c r="Q5343" s="2">
        <v>194264000000</v>
      </c>
      <c r="R5343" s="2">
        <v>195568000000</v>
      </c>
      <c r="S5343" s="2">
        <v>196063000000</v>
      </c>
      <c r="T5343" s="2">
        <v>195492000000</v>
      </c>
      <c r="U5343" s="2">
        <v>196186000000</v>
      </c>
      <c r="V5343" s="2">
        <v>198239000000</v>
      </c>
      <c r="W5343" s="2">
        <v>198377000000</v>
      </c>
      <c r="X5343" s="2">
        <v>200011000000</v>
      </c>
      <c r="Y5343" s="2">
        <v>201727000000</v>
      </c>
      <c r="Z5343" s="2">
        <v>203351000000</v>
      </c>
      <c r="AA5343" s="2">
        <v>204876000000</v>
      </c>
      <c r="AB5343" s="2">
        <v>206307000000</v>
      </c>
      <c r="AC5343" s="2">
        <v>206551000000</v>
      </c>
      <c r="AD5343" s="2">
        <v>207193000000</v>
      </c>
      <c r="AE5343" s="2">
        <v>207908000000</v>
      </c>
      <c r="AF5343" s="2">
        <v>210236000000</v>
      </c>
    </row>
    <row r="5344" spans="1:32">
      <c r="A5344" t="s">
        <v>6840</v>
      </c>
      <c r="B5344" t="s">
        <v>19</v>
      </c>
      <c r="C5344" s="2">
        <v>37874300000</v>
      </c>
      <c r="D5344" s="2">
        <v>33299500000</v>
      </c>
      <c r="E5344" s="2">
        <v>30531600000</v>
      </c>
      <c r="F5344" s="2">
        <v>30049300000</v>
      </c>
      <c r="G5344" s="2">
        <v>27556200000</v>
      </c>
      <c r="H5344" s="2">
        <v>26349600000</v>
      </c>
      <c r="I5344" s="2">
        <v>25010200000</v>
      </c>
      <c r="J5344" s="2">
        <v>23779700000</v>
      </c>
      <c r="K5344" s="2">
        <v>23716900000</v>
      </c>
      <c r="L5344" s="2">
        <v>23674500000</v>
      </c>
      <c r="M5344" s="2">
        <v>23707300000</v>
      </c>
      <c r="N5344" s="2">
        <v>23853300000</v>
      </c>
      <c r="O5344" s="2">
        <v>24072700000</v>
      </c>
      <c r="P5344" s="2">
        <v>24185500000</v>
      </c>
      <c r="Q5344" s="2">
        <v>24284900000</v>
      </c>
      <c r="R5344" s="2">
        <v>24337300000</v>
      </c>
      <c r="S5344" s="2">
        <v>24323700000</v>
      </c>
      <c r="T5344" s="2">
        <v>24469400000</v>
      </c>
      <c r="U5344" s="2">
        <v>24454400000</v>
      </c>
      <c r="V5344" s="2">
        <v>24795100000</v>
      </c>
      <c r="W5344" s="2">
        <v>25007800000</v>
      </c>
      <c r="X5344" s="2">
        <v>25233200000</v>
      </c>
      <c r="Y5344" s="2">
        <v>25363800000</v>
      </c>
      <c r="Z5344" s="2">
        <v>25534900000</v>
      </c>
      <c r="AA5344" s="2">
        <v>25709200000</v>
      </c>
      <c r="AB5344" s="2">
        <v>25912500000</v>
      </c>
      <c r="AC5344" s="2">
        <v>26163400000</v>
      </c>
      <c r="AD5344" s="2">
        <v>26414600000</v>
      </c>
      <c r="AE5344" s="2">
        <v>26510400000</v>
      </c>
      <c r="AF5344" s="2">
        <v>26721100000</v>
      </c>
    </row>
    <row r="5345" spans="1:32">
      <c r="A5345" t="s">
        <v>6841</v>
      </c>
      <c r="B5345" t="s">
        <v>19</v>
      </c>
      <c r="C5345" s="2">
        <v>58070000000</v>
      </c>
      <c r="D5345" s="2">
        <v>50416500000</v>
      </c>
      <c r="E5345" s="2">
        <v>45786000000</v>
      </c>
      <c r="F5345" s="2">
        <v>43214400000</v>
      </c>
      <c r="G5345" s="2">
        <v>40688700000</v>
      </c>
      <c r="H5345" s="2">
        <v>38893600000</v>
      </c>
      <c r="I5345" s="2">
        <v>36620700000</v>
      </c>
      <c r="J5345" s="2">
        <v>34474600000</v>
      </c>
      <c r="K5345" s="2">
        <v>34329400000</v>
      </c>
      <c r="L5345" s="2">
        <v>34202800000</v>
      </c>
      <c r="M5345" s="2">
        <v>34233200000</v>
      </c>
      <c r="N5345" s="2">
        <v>34482200000</v>
      </c>
      <c r="O5345" s="2">
        <v>34911200000</v>
      </c>
      <c r="P5345" s="2">
        <v>35141900000</v>
      </c>
      <c r="Q5345" s="2">
        <v>35295400000</v>
      </c>
      <c r="R5345" s="2">
        <v>35346800000</v>
      </c>
      <c r="S5345" s="2">
        <v>35310100000</v>
      </c>
      <c r="T5345" s="2">
        <v>35570100000</v>
      </c>
      <c r="U5345" s="2">
        <v>35524700000</v>
      </c>
      <c r="V5345" s="2">
        <v>36038100000</v>
      </c>
      <c r="W5345" s="2">
        <v>36391600000</v>
      </c>
      <c r="X5345" s="2">
        <v>36724700000</v>
      </c>
      <c r="Y5345" s="2">
        <v>36896600000</v>
      </c>
      <c r="Z5345" s="2">
        <v>37137900000</v>
      </c>
      <c r="AA5345" s="2">
        <v>37385600000</v>
      </c>
      <c r="AB5345" s="2">
        <v>37688000000</v>
      </c>
      <c r="AC5345" s="2">
        <v>38102200000</v>
      </c>
      <c r="AD5345" s="2">
        <v>38503400000</v>
      </c>
      <c r="AE5345" s="2">
        <v>38645000000</v>
      </c>
      <c r="AF5345" s="2">
        <v>38936000000</v>
      </c>
    </row>
    <row r="5346" spans="1:32">
      <c r="A5346" t="s">
        <v>6842</v>
      </c>
      <c r="B5346" t="s">
        <v>19</v>
      </c>
      <c r="C5346" s="2">
        <v>38647000000</v>
      </c>
      <c r="D5346" s="2">
        <v>38340000000</v>
      </c>
      <c r="E5346" s="2">
        <v>38154300000</v>
      </c>
      <c r="F5346" s="2">
        <v>50153900000</v>
      </c>
      <c r="G5346" s="2">
        <v>38768000000</v>
      </c>
      <c r="H5346" s="2">
        <v>37169500000</v>
      </c>
      <c r="I5346" s="2">
        <v>37297800000</v>
      </c>
      <c r="J5346" s="2">
        <v>37810400000</v>
      </c>
      <c r="K5346" s="2">
        <v>38074000000</v>
      </c>
      <c r="L5346" s="2">
        <v>38458000000</v>
      </c>
      <c r="M5346" s="2">
        <v>38628800000</v>
      </c>
      <c r="N5346" s="2">
        <v>38598900000</v>
      </c>
      <c r="O5346" s="2">
        <v>38187100000</v>
      </c>
      <c r="P5346" s="2">
        <v>37917000000</v>
      </c>
      <c r="Q5346" s="2">
        <v>38003000000</v>
      </c>
      <c r="R5346" s="2">
        <v>38254500000</v>
      </c>
      <c r="S5346" s="2">
        <v>38352800000</v>
      </c>
      <c r="T5346" s="2">
        <v>38243500000</v>
      </c>
      <c r="U5346" s="2">
        <v>38381300000</v>
      </c>
      <c r="V5346" s="2">
        <v>38801000000</v>
      </c>
      <c r="W5346" s="2">
        <v>38825200000</v>
      </c>
      <c r="X5346" s="2">
        <v>39147800000</v>
      </c>
      <c r="Y5346" s="2">
        <v>39464000000</v>
      </c>
      <c r="Z5346" s="2">
        <v>39783000000</v>
      </c>
      <c r="AA5346" s="2">
        <v>40102200000</v>
      </c>
      <c r="AB5346" s="2">
        <v>40373800000</v>
      </c>
      <c r="AC5346" s="2">
        <v>40430300000</v>
      </c>
      <c r="AD5346" s="2">
        <v>40566100000</v>
      </c>
      <c r="AE5346" s="2">
        <v>40701500000</v>
      </c>
      <c r="AF5346" s="2">
        <v>41142200000</v>
      </c>
    </row>
    <row r="5347" spans="1:32">
      <c r="A5347" t="s">
        <v>6843</v>
      </c>
      <c r="B5347" t="s">
        <v>19</v>
      </c>
      <c r="C5347" s="2">
        <v>15391600000</v>
      </c>
      <c r="D5347" s="2">
        <v>15103200000</v>
      </c>
      <c r="E5347" s="2">
        <v>14928600000</v>
      </c>
      <c r="F5347" s="2">
        <v>19236100000</v>
      </c>
      <c r="G5347" s="2">
        <v>15034800000</v>
      </c>
      <c r="H5347" s="2">
        <v>14410400000</v>
      </c>
      <c r="I5347" s="2">
        <v>14404200000</v>
      </c>
      <c r="J5347" s="2">
        <v>14542100000</v>
      </c>
      <c r="K5347" s="2">
        <v>14636100000</v>
      </c>
      <c r="L5347" s="2">
        <v>14770400000</v>
      </c>
      <c r="M5347" s="2">
        <v>14831200000</v>
      </c>
      <c r="N5347" s="2">
        <v>14830700000</v>
      </c>
      <c r="O5347" s="2">
        <v>14687800000</v>
      </c>
      <c r="P5347" s="2">
        <v>14597100000</v>
      </c>
      <c r="Q5347" s="2">
        <v>14632700000</v>
      </c>
      <c r="R5347" s="2">
        <v>14724100000</v>
      </c>
      <c r="S5347" s="2">
        <v>14762500000</v>
      </c>
      <c r="T5347" s="2">
        <v>14722600000</v>
      </c>
      <c r="U5347" s="2">
        <v>14780500000</v>
      </c>
      <c r="V5347" s="2">
        <v>14939100000</v>
      </c>
      <c r="W5347" s="2">
        <v>14962300000</v>
      </c>
      <c r="X5347" s="2">
        <v>15084200000</v>
      </c>
      <c r="Y5347" s="2">
        <v>15200100000</v>
      </c>
      <c r="Z5347" s="2">
        <v>15328500000</v>
      </c>
      <c r="AA5347" s="2">
        <v>15447200000</v>
      </c>
      <c r="AB5347" s="2">
        <v>15548000000</v>
      </c>
      <c r="AC5347" s="2">
        <v>15583500000</v>
      </c>
      <c r="AD5347" s="2">
        <v>15638400000</v>
      </c>
      <c r="AE5347" s="2">
        <v>15693500000</v>
      </c>
      <c r="AF5347" s="2">
        <v>15863500000</v>
      </c>
    </row>
    <row r="5348" spans="1:32">
      <c r="A5348" t="s">
        <v>6844</v>
      </c>
      <c r="B5348" t="s">
        <v>19</v>
      </c>
      <c r="C5348" s="2">
        <v>1954910000</v>
      </c>
      <c r="D5348" s="2">
        <v>1776790000</v>
      </c>
      <c r="E5348" s="2">
        <v>1669020000</v>
      </c>
      <c r="F5348" s="2">
        <v>1810320000</v>
      </c>
      <c r="G5348" s="2">
        <v>1564120000</v>
      </c>
      <c r="H5348" s="2">
        <v>1496840000</v>
      </c>
      <c r="I5348" s="2">
        <v>1447640000</v>
      </c>
      <c r="J5348" s="2">
        <v>1407630000</v>
      </c>
      <c r="K5348" s="2">
        <v>1408700000</v>
      </c>
      <c r="L5348" s="2">
        <v>1412320000</v>
      </c>
      <c r="M5348" s="2">
        <v>1415710000</v>
      </c>
      <c r="N5348" s="2">
        <v>1420960000</v>
      </c>
      <c r="O5348" s="2">
        <v>1423720000</v>
      </c>
      <c r="P5348" s="2">
        <v>1424440000</v>
      </c>
      <c r="Q5348" s="2">
        <v>1429420000</v>
      </c>
      <c r="R5348" s="2">
        <v>1434690000</v>
      </c>
      <c r="S5348" s="2">
        <v>1435590000</v>
      </c>
      <c r="T5348" s="2">
        <v>1439610000</v>
      </c>
      <c r="U5348" s="2">
        <v>1440870000</v>
      </c>
      <c r="V5348" s="2">
        <v>1459400000</v>
      </c>
      <c r="W5348" s="2">
        <v>1467910000</v>
      </c>
      <c r="X5348" s="2">
        <v>1480740000</v>
      </c>
      <c r="Y5348" s="2">
        <v>1489940000</v>
      </c>
      <c r="Z5348" s="2">
        <v>1500660000</v>
      </c>
      <c r="AA5348" s="2">
        <v>1511410000</v>
      </c>
      <c r="AB5348" s="2">
        <v>1522820000</v>
      </c>
      <c r="AC5348" s="2">
        <v>1533190000</v>
      </c>
      <c r="AD5348" s="2">
        <v>1544490000</v>
      </c>
      <c r="AE5348" s="2">
        <v>1550000000</v>
      </c>
      <c r="AF5348" s="2">
        <v>1563810000</v>
      </c>
    </row>
    <row r="5349" spans="1:32">
      <c r="A5349" t="s">
        <v>6845</v>
      </c>
      <c r="B5349" t="s">
        <v>19</v>
      </c>
      <c r="C5349" s="2">
        <v>270174000</v>
      </c>
      <c r="D5349" s="2">
        <v>252118000</v>
      </c>
      <c r="E5349" s="2">
        <v>241194000</v>
      </c>
      <c r="F5349" s="2">
        <v>279521000</v>
      </c>
      <c r="G5349" s="2">
        <v>232160000</v>
      </c>
      <c r="H5349" s="2">
        <v>222328000</v>
      </c>
      <c r="I5349" s="2">
        <v>217835000</v>
      </c>
      <c r="J5349" s="2">
        <v>214895000</v>
      </c>
      <c r="K5349" s="2">
        <v>215517000</v>
      </c>
      <c r="L5349" s="2">
        <v>216664000</v>
      </c>
      <c r="M5349" s="2">
        <v>217414000</v>
      </c>
      <c r="N5349" s="2">
        <v>217806000</v>
      </c>
      <c r="O5349" s="2">
        <v>217277000</v>
      </c>
      <c r="P5349" s="2">
        <v>216757000</v>
      </c>
      <c r="Q5349" s="2">
        <v>217410000</v>
      </c>
      <c r="R5349" s="2">
        <v>218498000</v>
      </c>
      <c r="S5349" s="2">
        <v>218797000</v>
      </c>
      <c r="T5349" s="2">
        <v>218927000</v>
      </c>
      <c r="U5349" s="2">
        <v>219301000</v>
      </c>
      <c r="V5349" s="2">
        <v>221960000</v>
      </c>
      <c r="W5349" s="2">
        <v>222892000</v>
      </c>
      <c r="X5349" s="2">
        <v>224835000</v>
      </c>
      <c r="Y5349" s="2">
        <v>226401000</v>
      </c>
      <c r="Z5349" s="2">
        <v>228030000</v>
      </c>
      <c r="AA5349" s="2">
        <v>229772000</v>
      </c>
      <c r="AB5349" s="2">
        <v>231452000</v>
      </c>
      <c r="AC5349" s="2">
        <v>232522000</v>
      </c>
      <c r="AD5349" s="2">
        <v>233955000</v>
      </c>
      <c r="AE5349" s="2">
        <v>234770000</v>
      </c>
      <c r="AF5349" s="2">
        <v>237000000</v>
      </c>
    </row>
    <row r="5350" spans="1:32">
      <c r="A5350" t="s">
        <v>6846</v>
      </c>
      <c r="B5350" t="s">
        <v>19</v>
      </c>
      <c r="C5350" s="2">
        <v>2053080000</v>
      </c>
      <c r="D5350" s="2">
        <v>1921240000</v>
      </c>
      <c r="E5350" s="2">
        <v>1841480000</v>
      </c>
      <c r="F5350" s="2">
        <v>2148450000</v>
      </c>
      <c r="G5350" s="2">
        <v>1777880000</v>
      </c>
      <c r="H5350" s="2">
        <v>1702440000</v>
      </c>
      <c r="I5350" s="2">
        <v>1669070000</v>
      </c>
      <c r="J5350" s="2">
        <v>1649530000</v>
      </c>
      <c r="K5350" s="2">
        <v>1654770000</v>
      </c>
      <c r="L5350" s="2">
        <v>1664200000</v>
      </c>
      <c r="M5350" s="2">
        <v>1669560000</v>
      </c>
      <c r="N5350" s="2">
        <v>1672890000</v>
      </c>
      <c r="O5350" s="2">
        <v>1667710000</v>
      </c>
      <c r="P5350" s="2">
        <v>1663940000</v>
      </c>
      <c r="Q5350" s="2">
        <v>1668520000</v>
      </c>
      <c r="R5350" s="2">
        <v>1677160000</v>
      </c>
      <c r="S5350" s="2">
        <v>1679420000</v>
      </c>
      <c r="T5350" s="2">
        <v>1680020000</v>
      </c>
      <c r="U5350" s="2">
        <v>1683100000</v>
      </c>
      <c r="V5350" s="2">
        <v>1703570000</v>
      </c>
      <c r="W5350" s="2">
        <v>1710640000</v>
      </c>
      <c r="X5350" s="2">
        <v>1725070000</v>
      </c>
      <c r="Y5350" s="2">
        <v>1736740000</v>
      </c>
      <c r="Z5350" s="2">
        <v>1749600000</v>
      </c>
      <c r="AA5350" s="2">
        <v>1762560000</v>
      </c>
      <c r="AB5350" s="2">
        <v>1775520000</v>
      </c>
      <c r="AC5350" s="2">
        <v>1783610000</v>
      </c>
      <c r="AD5350" s="2">
        <v>1794420000</v>
      </c>
      <c r="AE5350" s="2">
        <v>1800720000</v>
      </c>
      <c r="AF5350" s="2">
        <v>1818320000</v>
      </c>
    </row>
    <row r="5351" spans="1:32">
      <c r="A5351" t="s">
        <v>6847</v>
      </c>
      <c r="B5351" t="s">
        <v>19</v>
      </c>
      <c r="C5351" s="2">
        <v>2433190000000</v>
      </c>
      <c r="D5351" s="2">
        <v>2433030000000</v>
      </c>
      <c r="E5351" s="2">
        <v>1153930000000</v>
      </c>
      <c r="F5351" s="2">
        <v>2468860000000</v>
      </c>
      <c r="G5351" s="2">
        <v>2349820000000</v>
      </c>
      <c r="H5351" s="2">
        <v>2347780000000</v>
      </c>
      <c r="I5351" s="2">
        <v>2372740000000</v>
      </c>
      <c r="J5351" s="2">
        <v>2106690000000</v>
      </c>
      <c r="K5351" s="2">
        <v>2103690000000</v>
      </c>
      <c r="L5351" s="2">
        <v>2113680000000</v>
      </c>
      <c r="M5351" s="2">
        <v>2111680000000</v>
      </c>
      <c r="N5351" s="2">
        <v>2082690000000</v>
      </c>
      <c r="O5351" s="2">
        <v>2063700000000</v>
      </c>
      <c r="P5351" s="2">
        <v>2069700000000</v>
      </c>
      <c r="Q5351" s="2">
        <v>2086710000000</v>
      </c>
      <c r="R5351" s="2">
        <v>2093710000000</v>
      </c>
      <c r="S5351" s="2">
        <v>2084710000000</v>
      </c>
      <c r="T5351" s="2">
        <v>2094710000000</v>
      </c>
      <c r="U5351" s="2">
        <v>2120710000000</v>
      </c>
      <c r="V5351" s="2">
        <v>2121720000000</v>
      </c>
      <c r="W5351" s="2">
        <v>2142730000000</v>
      </c>
      <c r="X5351" s="2">
        <v>2163740000000</v>
      </c>
      <c r="Y5351" s="2">
        <v>2183740000000</v>
      </c>
      <c r="Z5351" s="2">
        <v>2204740000000</v>
      </c>
      <c r="AA5351" s="2">
        <v>2221750000000</v>
      </c>
      <c r="AB5351" s="2">
        <v>2224750000000</v>
      </c>
      <c r="AC5351" s="2">
        <v>2232760000000</v>
      </c>
      <c r="AD5351" s="2">
        <v>2241770000000</v>
      </c>
      <c r="AE5351" s="2">
        <v>2270770000000</v>
      </c>
      <c r="AF5351" s="2">
        <v>2287780000000</v>
      </c>
    </row>
    <row r="5352" spans="1:32">
      <c r="A5352" t="s">
        <v>6848</v>
      </c>
      <c r="B5352" t="s">
        <v>19</v>
      </c>
      <c r="C5352" s="2">
        <v>83920000</v>
      </c>
      <c r="D5352" s="2">
        <v>72456000</v>
      </c>
      <c r="E5352" s="2">
        <v>65520000</v>
      </c>
      <c r="F5352" s="2">
        <v>60648000</v>
      </c>
      <c r="G5352" s="2">
        <v>57816000</v>
      </c>
      <c r="H5352" s="2">
        <v>55256000</v>
      </c>
      <c r="I5352" s="2">
        <v>51832000</v>
      </c>
      <c r="J5352" s="2">
        <v>48568000</v>
      </c>
      <c r="K5352" s="2">
        <v>48328000</v>
      </c>
      <c r="L5352" s="2">
        <v>48104000</v>
      </c>
      <c r="M5352" s="2">
        <v>48136000</v>
      </c>
      <c r="N5352" s="2">
        <v>48512000</v>
      </c>
      <c r="O5352" s="2">
        <v>49192000</v>
      </c>
      <c r="P5352" s="2">
        <v>49560000</v>
      </c>
      <c r="Q5352" s="2">
        <v>49784000</v>
      </c>
      <c r="R5352" s="2">
        <v>49840000</v>
      </c>
      <c r="S5352" s="2">
        <v>49776000</v>
      </c>
      <c r="T5352" s="2">
        <v>50176000</v>
      </c>
      <c r="U5352" s="2">
        <v>50096000</v>
      </c>
      <c r="V5352" s="2">
        <v>50832000</v>
      </c>
      <c r="W5352" s="2">
        <v>51360000</v>
      </c>
      <c r="X5352" s="2">
        <v>51832000</v>
      </c>
      <c r="Y5352" s="2">
        <v>52064000</v>
      </c>
      <c r="Z5352" s="2">
        <v>52400000</v>
      </c>
      <c r="AA5352" s="2">
        <v>52744000</v>
      </c>
      <c r="AB5352" s="2">
        <v>53176000</v>
      </c>
      <c r="AC5352" s="2">
        <v>53792000</v>
      </c>
      <c r="AD5352" s="2">
        <v>54384000</v>
      </c>
      <c r="AE5352" s="2">
        <v>54584000</v>
      </c>
      <c r="AF5352" s="2">
        <v>54984000</v>
      </c>
    </row>
    <row r="5353" spans="1:32">
      <c r="A5353" t="s">
        <v>6849</v>
      </c>
      <c r="B5353" t="s">
        <v>19</v>
      </c>
      <c r="C5353">
        <v>0</v>
      </c>
      <c r="D5353">
        <v>0</v>
      </c>
      <c r="E5353">
        <v>0</v>
      </c>
      <c r="F5353">
        <v>0</v>
      </c>
      <c r="G5353">
        <v>0</v>
      </c>
      <c r="H5353">
        <v>0</v>
      </c>
      <c r="I5353">
        <v>0</v>
      </c>
      <c r="J5353">
        <v>0</v>
      </c>
      <c r="K5353">
        <v>0</v>
      </c>
      <c r="L5353">
        <v>0</v>
      </c>
      <c r="M5353">
        <v>0</v>
      </c>
      <c r="N5353">
        <v>0</v>
      </c>
      <c r="O5353">
        <v>0</v>
      </c>
      <c r="P5353">
        <v>0</v>
      </c>
      <c r="Q5353">
        <v>0</v>
      </c>
      <c r="R5353">
        <v>0</v>
      </c>
      <c r="S5353">
        <v>0</v>
      </c>
      <c r="T5353">
        <v>0</v>
      </c>
      <c r="U5353">
        <v>0</v>
      </c>
      <c r="V5353">
        <v>0</v>
      </c>
      <c r="W5353">
        <v>0</v>
      </c>
      <c r="X5353">
        <v>0</v>
      </c>
      <c r="Y5353">
        <v>0</v>
      </c>
      <c r="Z5353">
        <v>0</v>
      </c>
      <c r="AA5353">
        <v>0</v>
      </c>
      <c r="AB5353">
        <v>0</v>
      </c>
      <c r="AC5353">
        <v>0</v>
      </c>
      <c r="AD5353">
        <v>0</v>
      </c>
      <c r="AE5353">
        <v>0</v>
      </c>
      <c r="AF5353">
        <v>0</v>
      </c>
    </row>
    <row r="5354" spans="1:32">
      <c r="A5354" t="s">
        <v>6850</v>
      </c>
      <c r="B5354" t="s">
        <v>19</v>
      </c>
      <c r="C5354">
        <v>0</v>
      </c>
      <c r="D5354">
        <v>0</v>
      </c>
      <c r="E5354">
        <v>0</v>
      </c>
      <c r="F5354">
        <v>0</v>
      </c>
      <c r="G5354">
        <v>0</v>
      </c>
      <c r="H5354">
        <v>0</v>
      </c>
      <c r="I5354">
        <v>0</v>
      </c>
      <c r="J5354">
        <v>0</v>
      </c>
      <c r="K5354">
        <v>0</v>
      </c>
      <c r="L5354">
        <v>0</v>
      </c>
      <c r="M5354">
        <v>0</v>
      </c>
      <c r="N5354">
        <v>0</v>
      </c>
      <c r="O5354">
        <v>0</v>
      </c>
      <c r="P5354">
        <v>0</v>
      </c>
      <c r="Q5354">
        <v>0</v>
      </c>
      <c r="R5354">
        <v>0</v>
      </c>
      <c r="S5354">
        <v>0</v>
      </c>
      <c r="T5354">
        <v>0</v>
      </c>
      <c r="U5354">
        <v>0</v>
      </c>
      <c r="V5354">
        <v>0</v>
      </c>
      <c r="W5354">
        <v>0</v>
      </c>
      <c r="X5354">
        <v>0</v>
      </c>
      <c r="Y5354">
        <v>0</v>
      </c>
      <c r="Z5354">
        <v>0</v>
      </c>
      <c r="AA5354">
        <v>0</v>
      </c>
      <c r="AB5354">
        <v>0</v>
      </c>
      <c r="AC5354">
        <v>0</v>
      </c>
      <c r="AD5354">
        <v>0</v>
      </c>
      <c r="AE5354">
        <v>0</v>
      </c>
      <c r="AF5354">
        <v>0</v>
      </c>
    </row>
    <row r="5355" spans="1:32">
      <c r="A5355" t="s">
        <v>6851</v>
      </c>
      <c r="B5355" t="s">
        <v>19</v>
      </c>
      <c r="C5355" s="2">
        <v>190700000000</v>
      </c>
      <c r="D5355" s="2">
        <v>190700000000</v>
      </c>
      <c r="E5355" s="2">
        <v>190700000000</v>
      </c>
      <c r="F5355" s="2">
        <v>187900000000</v>
      </c>
      <c r="G5355" s="2">
        <v>196400000000</v>
      </c>
      <c r="H5355" s="2">
        <v>198300000000</v>
      </c>
      <c r="I5355" s="2">
        <v>200100000000</v>
      </c>
      <c r="J5355" s="2">
        <v>202200000000</v>
      </c>
      <c r="K5355" s="2">
        <v>204400000000</v>
      </c>
      <c r="L5355" s="2">
        <v>206500000000</v>
      </c>
      <c r="M5355" s="2">
        <v>208600000000</v>
      </c>
      <c r="N5355" s="2">
        <v>210700000000</v>
      </c>
      <c r="O5355" s="2">
        <v>213000000000</v>
      </c>
      <c r="P5355" s="2">
        <v>215200000000</v>
      </c>
      <c r="Q5355" s="2">
        <v>217500000000</v>
      </c>
      <c r="R5355" s="2">
        <v>219800000000</v>
      </c>
      <c r="S5355" s="2">
        <v>222100000000</v>
      </c>
      <c r="T5355" s="2">
        <v>224500000000</v>
      </c>
      <c r="U5355" s="2">
        <v>226900000000</v>
      </c>
      <c r="V5355" s="2">
        <v>229300000000</v>
      </c>
      <c r="W5355" s="2">
        <v>231700000000</v>
      </c>
      <c r="X5355" s="2">
        <v>234100000000</v>
      </c>
      <c r="Y5355" s="2">
        <v>236600000000</v>
      </c>
      <c r="Z5355" s="2">
        <v>239000000000</v>
      </c>
      <c r="AA5355" s="2">
        <v>241500000000</v>
      </c>
      <c r="AB5355" s="2">
        <v>243900000000</v>
      </c>
      <c r="AC5355" s="2">
        <v>246400000000</v>
      </c>
      <c r="AD5355" s="2">
        <v>248800000000</v>
      </c>
      <c r="AE5355" s="2">
        <v>251300000000</v>
      </c>
      <c r="AF5355" s="2">
        <v>253800000000</v>
      </c>
    </row>
    <row r="5356" spans="1:32">
      <c r="A5356" t="s">
        <v>6852</v>
      </c>
      <c r="B5356" t="s">
        <v>19</v>
      </c>
      <c r="C5356" s="2">
        <v>1479000000000</v>
      </c>
      <c r="D5356" s="2">
        <v>1479000000000</v>
      </c>
      <c r="E5356" s="2">
        <v>1479000000000</v>
      </c>
      <c r="F5356" s="2">
        <v>1458000000000</v>
      </c>
      <c r="G5356" s="2">
        <v>1523000000000</v>
      </c>
      <c r="H5356" s="2">
        <v>1538000000000</v>
      </c>
      <c r="I5356" s="2">
        <v>1553000000000</v>
      </c>
      <c r="J5356" s="2">
        <v>1569000000000</v>
      </c>
      <c r="K5356" s="2">
        <v>1585000000000</v>
      </c>
      <c r="L5356" s="2">
        <v>1602000000000</v>
      </c>
      <c r="M5356" s="2">
        <v>1618000000000</v>
      </c>
      <c r="N5356" s="2">
        <v>1634000000000</v>
      </c>
      <c r="O5356" s="2">
        <v>1652000000000</v>
      </c>
      <c r="P5356" s="2">
        <v>1670000000000</v>
      </c>
      <c r="Q5356" s="2">
        <v>1688000000000</v>
      </c>
      <c r="R5356" s="2">
        <v>1705000000000</v>
      </c>
      <c r="S5356" s="2">
        <v>1723000000000</v>
      </c>
      <c r="T5356" s="2">
        <v>1742000000000</v>
      </c>
      <c r="U5356" s="2">
        <v>1760000000000</v>
      </c>
      <c r="V5356" s="2">
        <v>1779000000000</v>
      </c>
      <c r="W5356" s="2">
        <v>1798000000000</v>
      </c>
      <c r="X5356" s="2">
        <v>1816000000000</v>
      </c>
      <c r="Y5356" s="2">
        <v>1835000000000</v>
      </c>
      <c r="Z5356" s="2">
        <v>1854000000000</v>
      </c>
      <c r="AA5356" s="2">
        <v>1873000000000</v>
      </c>
      <c r="AB5356" s="2">
        <v>1892000000000</v>
      </c>
      <c r="AC5356" s="2">
        <v>1911000000000</v>
      </c>
      <c r="AD5356" s="2">
        <v>1930000000000</v>
      </c>
      <c r="AE5356" s="2">
        <v>1950000000000</v>
      </c>
      <c r="AF5356" s="2">
        <v>1969000000000</v>
      </c>
    </row>
    <row r="5357" spans="1:32">
      <c r="A5357" t="s">
        <v>6853</v>
      </c>
      <c r="B5357" t="s">
        <v>19</v>
      </c>
      <c r="C5357" s="2">
        <v>83640000000</v>
      </c>
      <c r="D5357" s="2">
        <v>83640000000</v>
      </c>
      <c r="E5357" s="2">
        <v>83640000000</v>
      </c>
      <c r="F5357" s="2">
        <v>82430000000</v>
      </c>
      <c r="G5357" s="2">
        <v>86130000000</v>
      </c>
      <c r="H5357" s="2">
        <v>86960000000</v>
      </c>
      <c r="I5357" s="2">
        <v>87790000000</v>
      </c>
      <c r="J5357" s="2">
        <v>88710000000</v>
      </c>
      <c r="K5357" s="2">
        <v>89630000000</v>
      </c>
      <c r="L5357" s="2">
        <v>90560000000</v>
      </c>
      <c r="M5357" s="2">
        <v>91480000000</v>
      </c>
      <c r="N5357" s="2">
        <v>92400000000</v>
      </c>
      <c r="O5357" s="2">
        <v>93400000000</v>
      </c>
      <c r="P5357" s="2">
        <v>94410000000</v>
      </c>
      <c r="Q5357" s="2">
        <v>95410000000</v>
      </c>
      <c r="R5357" s="2">
        <v>96410000000</v>
      </c>
      <c r="S5357" s="2">
        <v>97410000000</v>
      </c>
      <c r="T5357" s="2">
        <v>98460000000</v>
      </c>
      <c r="U5357" s="2">
        <v>99520000000</v>
      </c>
      <c r="V5357" s="2">
        <v>100600000000</v>
      </c>
      <c r="W5357" s="2">
        <v>101600000000</v>
      </c>
      <c r="X5357" s="2">
        <v>102700000000</v>
      </c>
      <c r="Y5357" s="2">
        <v>103800000000</v>
      </c>
      <c r="Z5357" s="2">
        <v>104800000000</v>
      </c>
      <c r="AA5357" s="2">
        <v>105900000000</v>
      </c>
      <c r="AB5357" s="2">
        <v>107000000000</v>
      </c>
      <c r="AC5357" s="2">
        <v>108100000000</v>
      </c>
      <c r="AD5357" s="2">
        <v>109100000000</v>
      </c>
      <c r="AE5357" s="2">
        <v>110200000000</v>
      </c>
      <c r="AF5357" s="2">
        <v>111300000000</v>
      </c>
    </row>
    <row r="5358" spans="1:32">
      <c r="A5358" t="s">
        <v>6854</v>
      </c>
      <c r="B5358" t="s">
        <v>19</v>
      </c>
      <c r="C5358" s="2">
        <v>253000000000</v>
      </c>
      <c r="D5358" s="2">
        <v>253000000000</v>
      </c>
      <c r="E5358" s="2">
        <v>253000000000</v>
      </c>
      <c r="F5358" s="2">
        <v>249400000000</v>
      </c>
      <c r="G5358" s="2">
        <v>260500000000</v>
      </c>
      <c r="H5358" s="2">
        <v>263100000000</v>
      </c>
      <c r="I5358" s="2">
        <v>265600000000</v>
      </c>
      <c r="J5358" s="2">
        <v>268400000000</v>
      </c>
      <c r="K5358" s="2">
        <v>271100000000</v>
      </c>
      <c r="L5358" s="2">
        <v>273900000000</v>
      </c>
      <c r="M5358" s="2">
        <v>276700000000</v>
      </c>
      <c r="N5358" s="2">
        <v>279500000000</v>
      </c>
      <c r="O5358" s="2">
        <v>282600000000</v>
      </c>
      <c r="P5358" s="2">
        <v>285600000000</v>
      </c>
      <c r="Q5358" s="2">
        <v>288600000000</v>
      </c>
      <c r="R5358" s="2">
        <v>291600000000</v>
      </c>
      <c r="S5358" s="2">
        <v>294700000000</v>
      </c>
      <c r="T5358" s="2">
        <v>297900000000</v>
      </c>
      <c r="U5358" s="2">
        <v>301100000000</v>
      </c>
      <c r="V5358" s="2">
        <v>304200000000</v>
      </c>
      <c r="W5358" s="2">
        <v>307400000000</v>
      </c>
      <c r="X5358" s="2">
        <v>310600000000</v>
      </c>
      <c r="Y5358" s="2">
        <v>313900000000</v>
      </c>
      <c r="Z5358" s="2">
        <v>317100000000</v>
      </c>
      <c r="AA5358" s="2">
        <v>320400000000</v>
      </c>
      <c r="AB5358" s="2">
        <v>323600000000</v>
      </c>
      <c r="AC5358" s="2">
        <v>326900000000</v>
      </c>
      <c r="AD5358" s="2">
        <v>330100000000</v>
      </c>
      <c r="AE5358" s="2">
        <v>333400000000</v>
      </c>
      <c r="AF5358" s="2">
        <v>336700000000</v>
      </c>
    </row>
    <row r="5359" spans="1:32">
      <c r="A5359" t="s">
        <v>6855</v>
      </c>
      <c r="B5359" t="s">
        <v>19</v>
      </c>
      <c r="C5359" s="2">
        <v>227400000000</v>
      </c>
      <c r="D5359" s="2">
        <v>227400000000</v>
      </c>
      <c r="E5359" s="2">
        <v>227400000000</v>
      </c>
      <c r="F5359" s="2">
        <v>224100000000</v>
      </c>
      <c r="G5359" s="2">
        <v>234200000000</v>
      </c>
      <c r="H5359" s="2">
        <v>236400000000</v>
      </c>
      <c r="I5359" s="2">
        <v>238700000000</v>
      </c>
      <c r="J5359" s="2">
        <v>241200000000</v>
      </c>
      <c r="K5359" s="2">
        <v>243700000000</v>
      </c>
      <c r="L5359" s="2">
        <v>246200000000</v>
      </c>
      <c r="M5359" s="2">
        <v>248700000000</v>
      </c>
      <c r="N5359" s="2">
        <v>251200000000</v>
      </c>
      <c r="O5359" s="2">
        <v>253900000000</v>
      </c>
      <c r="P5359" s="2">
        <v>256700000000</v>
      </c>
      <c r="Q5359" s="2">
        <v>259400000000</v>
      </c>
      <c r="R5359" s="2">
        <v>262100000000</v>
      </c>
      <c r="S5359" s="2">
        <v>264800000000</v>
      </c>
      <c r="T5359" s="2">
        <v>267700000000</v>
      </c>
      <c r="U5359" s="2">
        <v>270600000000</v>
      </c>
      <c r="V5359" s="2">
        <v>273400000000</v>
      </c>
      <c r="W5359" s="2">
        <v>276300000000</v>
      </c>
      <c r="X5359" s="2">
        <v>279200000000</v>
      </c>
      <c r="Y5359" s="2">
        <v>282100000000</v>
      </c>
      <c r="Z5359" s="2">
        <v>285000000000</v>
      </c>
      <c r="AA5359" s="2">
        <v>287900000000</v>
      </c>
      <c r="AB5359" s="2">
        <v>290900000000</v>
      </c>
      <c r="AC5359" s="2">
        <v>293800000000</v>
      </c>
      <c r="AD5359" s="2">
        <v>296700000000</v>
      </c>
      <c r="AE5359" s="2">
        <v>299700000000</v>
      </c>
      <c r="AF5359" s="2">
        <v>302600000000</v>
      </c>
    </row>
    <row r="5360" spans="1:32">
      <c r="A5360" t="s">
        <v>6856</v>
      </c>
      <c r="B5360" t="s">
        <v>19</v>
      </c>
      <c r="C5360" s="2">
        <v>35930000000</v>
      </c>
      <c r="D5360" s="2">
        <v>35930000000</v>
      </c>
      <c r="E5360" s="2">
        <v>35930000000</v>
      </c>
      <c r="F5360" s="2">
        <v>35410000000</v>
      </c>
      <c r="G5360" s="2">
        <v>37000000000</v>
      </c>
      <c r="H5360" s="2">
        <v>37360000000</v>
      </c>
      <c r="I5360" s="2">
        <v>37720000000</v>
      </c>
      <c r="J5360" s="2">
        <v>38110000000</v>
      </c>
      <c r="K5360" s="2">
        <v>38510000000</v>
      </c>
      <c r="L5360" s="2">
        <v>38910000000</v>
      </c>
      <c r="M5360" s="2">
        <v>39300000000</v>
      </c>
      <c r="N5360" s="2">
        <v>39700000000</v>
      </c>
      <c r="O5360" s="2">
        <v>40130000000</v>
      </c>
      <c r="P5360" s="2">
        <v>40560000000</v>
      </c>
      <c r="Q5360" s="2">
        <v>40990000000</v>
      </c>
      <c r="R5360" s="2">
        <v>41420000000</v>
      </c>
      <c r="S5360" s="2">
        <v>41850000000</v>
      </c>
      <c r="T5360" s="2">
        <v>42300000000</v>
      </c>
      <c r="U5360" s="2">
        <v>42760000000</v>
      </c>
      <c r="V5360" s="2">
        <v>43210000000</v>
      </c>
      <c r="W5360" s="2">
        <v>43660000000</v>
      </c>
      <c r="X5360" s="2">
        <v>44120000000</v>
      </c>
      <c r="Y5360" s="2">
        <v>44580000000</v>
      </c>
      <c r="Z5360" s="2">
        <v>45040000000</v>
      </c>
      <c r="AA5360" s="2">
        <v>45500000000</v>
      </c>
      <c r="AB5360" s="2">
        <v>45960000000</v>
      </c>
      <c r="AC5360" s="2">
        <v>46420000000</v>
      </c>
      <c r="AD5360" s="2">
        <v>46890000000</v>
      </c>
      <c r="AE5360" s="2">
        <v>47350000000</v>
      </c>
      <c r="AF5360" s="2">
        <v>47820000000</v>
      </c>
    </row>
    <row r="5361" spans="1:32">
      <c r="A5361" t="s">
        <v>6857</v>
      </c>
      <c r="B5361" t="s">
        <v>19</v>
      </c>
      <c r="C5361" s="2">
        <v>23700000000</v>
      </c>
      <c r="D5361" s="2">
        <v>23700000000</v>
      </c>
      <c r="E5361" s="2">
        <v>23700000000</v>
      </c>
      <c r="F5361" s="2">
        <v>23350000000</v>
      </c>
      <c r="G5361" s="2">
        <v>24400000000</v>
      </c>
      <c r="H5361" s="2">
        <v>24640000000</v>
      </c>
      <c r="I5361" s="2">
        <v>24870000000</v>
      </c>
      <c r="J5361" s="2">
        <v>25130000000</v>
      </c>
      <c r="K5361" s="2">
        <v>25390000000</v>
      </c>
      <c r="L5361" s="2">
        <v>25660000000</v>
      </c>
      <c r="M5361" s="2">
        <v>25920000000</v>
      </c>
      <c r="N5361" s="2">
        <v>26180000000</v>
      </c>
      <c r="O5361" s="2">
        <v>26460000000</v>
      </c>
      <c r="P5361" s="2">
        <v>26750000000</v>
      </c>
      <c r="Q5361" s="2">
        <v>27030000000</v>
      </c>
      <c r="R5361" s="2">
        <v>27310000000</v>
      </c>
      <c r="S5361" s="2">
        <v>27600000000</v>
      </c>
      <c r="T5361" s="2">
        <v>27900000000</v>
      </c>
      <c r="U5361" s="2">
        <v>28190000000</v>
      </c>
      <c r="V5361" s="2">
        <v>28490000000</v>
      </c>
      <c r="W5361" s="2">
        <v>28790000000</v>
      </c>
      <c r="X5361" s="2">
        <v>29090000000</v>
      </c>
      <c r="Y5361" s="2">
        <v>29400000000</v>
      </c>
      <c r="Z5361" s="2">
        <v>29700000000</v>
      </c>
      <c r="AA5361" s="2">
        <v>30000000000</v>
      </c>
      <c r="AB5361" s="2">
        <v>30310000000</v>
      </c>
      <c r="AC5361" s="2">
        <v>30610000000</v>
      </c>
      <c r="AD5361" s="2">
        <v>30920000000</v>
      </c>
      <c r="AE5361" s="2">
        <v>31230000000</v>
      </c>
      <c r="AF5361" s="2">
        <v>31530000000</v>
      </c>
    </row>
    <row r="5362" spans="1:32">
      <c r="A5362" t="s">
        <v>6858</v>
      </c>
      <c r="B5362" t="s">
        <v>19</v>
      </c>
      <c r="C5362" s="2">
        <v>84690000000</v>
      </c>
      <c r="D5362" s="2">
        <v>84690000000</v>
      </c>
      <c r="E5362" s="2">
        <v>84690000000</v>
      </c>
      <c r="F5362" s="2">
        <v>83470000000</v>
      </c>
      <c r="G5362" s="2">
        <v>87210000000</v>
      </c>
      <c r="H5362" s="2">
        <v>88050000000</v>
      </c>
      <c r="I5362" s="2">
        <v>88890000000</v>
      </c>
      <c r="J5362" s="2">
        <v>89820000000</v>
      </c>
      <c r="K5362" s="2">
        <v>90760000000</v>
      </c>
      <c r="L5362" s="2">
        <v>91690000000</v>
      </c>
      <c r="M5362" s="2">
        <v>92630000000</v>
      </c>
      <c r="N5362" s="2">
        <v>93560000000</v>
      </c>
      <c r="O5362" s="2">
        <v>94580000000</v>
      </c>
      <c r="P5362" s="2">
        <v>95590000000</v>
      </c>
      <c r="Q5362" s="2">
        <v>96610000000</v>
      </c>
      <c r="R5362" s="2">
        <v>97620000000</v>
      </c>
      <c r="S5362" s="2">
        <v>98630000000</v>
      </c>
      <c r="T5362" s="2">
        <v>99700000000</v>
      </c>
      <c r="U5362" s="2">
        <v>100800000000</v>
      </c>
      <c r="V5362" s="2">
        <v>101800000000</v>
      </c>
      <c r="W5362" s="2">
        <v>102900000000</v>
      </c>
      <c r="X5362" s="2">
        <v>104000000000</v>
      </c>
      <c r="Y5362" s="2">
        <v>105100000000</v>
      </c>
      <c r="Z5362" s="2">
        <v>106100000000</v>
      </c>
      <c r="AA5362" s="2">
        <v>107200000000</v>
      </c>
      <c r="AB5362" s="2">
        <v>108300000000</v>
      </c>
      <c r="AC5362" s="2">
        <v>109400000000</v>
      </c>
      <c r="AD5362" s="2">
        <v>110500000000</v>
      </c>
      <c r="AE5362" s="2">
        <v>111600000000</v>
      </c>
      <c r="AF5362" s="2">
        <v>112700000000</v>
      </c>
    </row>
    <row r="5363" spans="1:32">
      <c r="A5363" t="s">
        <v>6859</v>
      </c>
      <c r="B5363" t="s">
        <v>19</v>
      </c>
      <c r="C5363" s="2">
        <v>5189000000000</v>
      </c>
      <c r="D5363" s="2">
        <v>5189000000000</v>
      </c>
      <c r="E5363" s="2">
        <v>5114000000000</v>
      </c>
      <c r="F5363" s="2">
        <v>5344000000000</v>
      </c>
      <c r="G5363" s="2">
        <v>5395000000000</v>
      </c>
      <c r="H5363" s="2">
        <v>5447000000000</v>
      </c>
      <c r="I5363" s="2">
        <v>5504000000000</v>
      </c>
      <c r="J5363" s="2">
        <v>5561000000000</v>
      </c>
      <c r="K5363" s="2">
        <v>5618000000000</v>
      </c>
      <c r="L5363" s="2">
        <v>5676000000000</v>
      </c>
      <c r="M5363" s="2">
        <v>5733000000000</v>
      </c>
      <c r="N5363" s="2">
        <v>5795000000000</v>
      </c>
      <c r="O5363" s="2">
        <v>5857000000000</v>
      </c>
      <c r="P5363" s="2">
        <v>5919000000000</v>
      </c>
      <c r="Q5363" s="2">
        <v>5981000000000</v>
      </c>
      <c r="R5363" s="2">
        <v>6044000000000</v>
      </c>
      <c r="S5363" s="2">
        <v>6109000000000</v>
      </c>
      <c r="T5363" s="2">
        <v>6174000000000</v>
      </c>
      <c r="U5363" s="2">
        <v>6240000000000</v>
      </c>
      <c r="V5363" s="2">
        <v>6305000000000</v>
      </c>
      <c r="W5363" s="2">
        <v>6371000000000</v>
      </c>
      <c r="X5363" s="2">
        <v>6437000000000</v>
      </c>
      <c r="Y5363" s="2">
        <v>6504000000000</v>
      </c>
      <c r="Z5363" s="2">
        <v>6571000000000</v>
      </c>
      <c r="AA5363" s="2">
        <v>6637000000000</v>
      </c>
      <c r="AB5363" s="2">
        <v>6704000000000</v>
      </c>
      <c r="AC5363" s="2">
        <v>6771000000000</v>
      </c>
      <c r="AD5363" s="2">
        <v>6838000000000</v>
      </c>
      <c r="AE5363" s="2">
        <v>6905000000000</v>
      </c>
      <c r="AF5363" s="2">
        <v>6973000000000</v>
      </c>
    </row>
    <row r="5364" spans="1:32">
      <c r="A5364" t="s">
        <v>6860</v>
      </c>
      <c r="B5364" t="s">
        <v>19</v>
      </c>
      <c r="C5364" s="2">
        <v>90190000000</v>
      </c>
      <c r="D5364" s="2">
        <v>90190000000</v>
      </c>
      <c r="E5364" s="2">
        <v>89430000000</v>
      </c>
      <c r="F5364" s="2">
        <v>91590000000</v>
      </c>
      <c r="G5364" s="2">
        <v>92060000000</v>
      </c>
      <c r="H5364" s="2">
        <v>92530000000</v>
      </c>
      <c r="I5364" s="2">
        <v>92960000000</v>
      </c>
      <c r="J5364" s="2">
        <v>93400000000</v>
      </c>
      <c r="K5364" s="2">
        <v>93830000000</v>
      </c>
      <c r="L5364" s="2">
        <v>94270000000</v>
      </c>
      <c r="M5364" s="2">
        <v>94700000000</v>
      </c>
      <c r="N5364" s="2">
        <v>95080000000</v>
      </c>
      <c r="O5364" s="2">
        <v>95470000000</v>
      </c>
      <c r="P5364" s="2">
        <v>95860000000</v>
      </c>
      <c r="Q5364" s="2">
        <v>96240000000</v>
      </c>
      <c r="R5364" s="2">
        <v>96630000000</v>
      </c>
      <c r="S5364" s="2">
        <v>96970000000</v>
      </c>
      <c r="T5364" s="2">
        <v>97320000000</v>
      </c>
      <c r="U5364" s="2">
        <v>97660000000</v>
      </c>
      <c r="V5364" s="2">
        <v>98010000000</v>
      </c>
      <c r="W5364" s="2">
        <v>98350000000</v>
      </c>
      <c r="X5364" s="2">
        <v>98670000000</v>
      </c>
      <c r="Y5364" s="2">
        <v>98980000000</v>
      </c>
      <c r="Z5364" s="2">
        <v>99290000000</v>
      </c>
      <c r="AA5364" s="2">
        <v>99600000000</v>
      </c>
      <c r="AB5364" s="2">
        <v>99920000000</v>
      </c>
      <c r="AC5364" s="2">
        <v>100200000000</v>
      </c>
      <c r="AD5364" s="2">
        <v>100500000000</v>
      </c>
      <c r="AE5364" s="2">
        <v>100800000000</v>
      </c>
      <c r="AF5364" s="2">
        <v>101100000000</v>
      </c>
    </row>
    <row r="5365" spans="1:32">
      <c r="A5365" t="s">
        <v>6861</v>
      </c>
      <c r="B5365" t="s">
        <v>19</v>
      </c>
      <c r="C5365">
        <v>0</v>
      </c>
      <c r="D5365">
        <v>0</v>
      </c>
      <c r="E5365">
        <v>0</v>
      </c>
      <c r="F5365">
        <v>0</v>
      </c>
      <c r="G5365">
        <v>0</v>
      </c>
      <c r="H5365">
        <v>0</v>
      </c>
      <c r="I5365">
        <v>0</v>
      </c>
      <c r="J5365">
        <v>0</v>
      </c>
      <c r="K5365">
        <v>0</v>
      </c>
      <c r="L5365">
        <v>0</v>
      </c>
      <c r="M5365">
        <v>0</v>
      </c>
      <c r="N5365">
        <v>0</v>
      </c>
      <c r="O5365">
        <v>0</v>
      </c>
      <c r="P5365">
        <v>0</v>
      </c>
      <c r="Q5365">
        <v>0</v>
      </c>
      <c r="R5365">
        <v>0</v>
      </c>
      <c r="S5365">
        <v>0</v>
      </c>
      <c r="T5365">
        <v>0</v>
      </c>
      <c r="U5365">
        <v>0</v>
      </c>
      <c r="V5365">
        <v>0</v>
      </c>
      <c r="W5365">
        <v>0</v>
      </c>
      <c r="X5365">
        <v>0</v>
      </c>
      <c r="Y5365">
        <v>0</v>
      </c>
      <c r="Z5365">
        <v>0</v>
      </c>
      <c r="AA5365">
        <v>0</v>
      </c>
      <c r="AB5365">
        <v>0</v>
      </c>
      <c r="AC5365">
        <v>0</v>
      </c>
      <c r="AD5365">
        <v>0</v>
      </c>
      <c r="AE5365">
        <v>0</v>
      </c>
      <c r="AF5365">
        <v>0</v>
      </c>
    </row>
    <row r="5366" spans="1:32">
      <c r="A5366" t="s">
        <v>6862</v>
      </c>
      <c r="B5366" t="s">
        <v>19</v>
      </c>
      <c r="C5366" s="2">
        <v>55622600000000</v>
      </c>
      <c r="D5366" s="2">
        <v>51606700000000</v>
      </c>
      <c r="E5366" s="2">
        <v>50942700000000</v>
      </c>
      <c r="F5366" s="2">
        <v>50497300000000</v>
      </c>
      <c r="G5366" s="2">
        <v>50508500000000</v>
      </c>
      <c r="H5366" s="2">
        <v>50361100000000</v>
      </c>
      <c r="I5366" s="2">
        <v>49873100000000</v>
      </c>
      <c r="J5366" s="2">
        <v>49713900000000</v>
      </c>
      <c r="K5366" s="2">
        <v>50238000000000</v>
      </c>
      <c r="L5366" s="2">
        <v>50471600000000</v>
      </c>
      <c r="M5366" s="2">
        <v>50154800000000</v>
      </c>
      <c r="N5366" s="2">
        <v>49745500000000</v>
      </c>
      <c r="O5366" s="2">
        <v>49608700000000</v>
      </c>
      <c r="P5366" s="2">
        <v>49461300000000</v>
      </c>
      <c r="Q5366" s="2">
        <v>49504800000000</v>
      </c>
      <c r="R5366" s="2">
        <v>49734900000000</v>
      </c>
      <c r="S5366" s="2">
        <v>50142100000000</v>
      </c>
      <c r="T5366" s="2">
        <v>50583200000000</v>
      </c>
      <c r="U5366" s="2">
        <v>50968000000000</v>
      </c>
      <c r="V5366" s="2">
        <v>51390900000000</v>
      </c>
      <c r="W5366" s="2">
        <v>51923800000000</v>
      </c>
      <c r="X5366" s="2">
        <v>52294200000000</v>
      </c>
      <c r="Y5366" s="2">
        <v>52603100000000</v>
      </c>
      <c r="Z5366" s="2">
        <v>52908000000000</v>
      </c>
      <c r="AA5366" s="2">
        <v>53295500000000</v>
      </c>
      <c r="AB5366" s="2">
        <v>53556000000000</v>
      </c>
      <c r="AC5366" s="2">
        <v>53832100000000</v>
      </c>
      <c r="AD5366" s="2">
        <v>54052900000000</v>
      </c>
      <c r="AE5366" s="2">
        <v>54201100000000</v>
      </c>
      <c r="AF5366" s="2">
        <v>54595400000000</v>
      </c>
    </row>
    <row r="5367" spans="1:32">
      <c r="A5367" t="s">
        <v>6863</v>
      </c>
      <c r="B5367" t="s">
        <v>19</v>
      </c>
      <c r="C5367" s="2">
        <v>2787770000</v>
      </c>
      <c r="D5367" s="2">
        <v>2697040000</v>
      </c>
      <c r="E5367" s="2">
        <v>2620380000</v>
      </c>
      <c r="F5367" s="2">
        <v>3047740000</v>
      </c>
      <c r="G5367" s="2">
        <v>3067950000</v>
      </c>
      <c r="H5367" s="2">
        <v>3075550000</v>
      </c>
      <c r="I5367" s="2">
        <v>3059800000</v>
      </c>
      <c r="J5367" s="2">
        <v>3062130000</v>
      </c>
      <c r="K5367" s="2">
        <v>3105170000</v>
      </c>
      <c r="L5367" s="2">
        <v>3129500000</v>
      </c>
      <c r="M5367" s="2">
        <v>3120660000</v>
      </c>
      <c r="N5367" s="2">
        <v>3106450000</v>
      </c>
      <c r="O5367" s="2">
        <v>3106030000</v>
      </c>
      <c r="P5367" s="2">
        <v>3104060000</v>
      </c>
      <c r="Q5367" s="2">
        <v>3111590000</v>
      </c>
      <c r="R5367" s="2">
        <v>3130420000</v>
      </c>
      <c r="S5367" s="2">
        <v>3160300000</v>
      </c>
      <c r="T5367" s="2">
        <v>3193550000</v>
      </c>
      <c r="U5367" s="2">
        <v>3221180000</v>
      </c>
      <c r="V5367" s="2">
        <v>3251780000</v>
      </c>
      <c r="W5367" s="2">
        <v>3289010000</v>
      </c>
      <c r="X5367" s="2">
        <v>3316760000</v>
      </c>
      <c r="Y5367" s="2">
        <v>3341570000</v>
      </c>
      <c r="Z5367" s="2">
        <v>3365850000</v>
      </c>
      <c r="AA5367" s="2">
        <v>3394870000</v>
      </c>
      <c r="AB5367" s="2">
        <v>3412950000</v>
      </c>
      <c r="AC5367" s="2">
        <v>3431360000</v>
      </c>
      <c r="AD5367" s="2">
        <v>3446950000</v>
      </c>
      <c r="AE5367" s="2">
        <v>3460330000</v>
      </c>
      <c r="AF5367" s="2">
        <v>3488840000</v>
      </c>
    </row>
    <row r="5368" spans="1:32">
      <c r="A5368" t="s">
        <v>6864</v>
      </c>
      <c r="B5368" t="s">
        <v>19</v>
      </c>
      <c r="C5368" s="2">
        <v>23012700000</v>
      </c>
      <c r="D5368" s="2">
        <v>22889100000</v>
      </c>
      <c r="E5368" s="2">
        <v>22533500000</v>
      </c>
      <c r="F5368" s="2">
        <v>30173100000</v>
      </c>
      <c r="G5368" s="2">
        <v>30484800000</v>
      </c>
      <c r="H5368" s="2">
        <v>30659700000</v>
      </c>
      <c r="I5368" s="2">
        <v>30587200000</v>
      </c>
      <c r="J5368" s="2">
        <v>30695900000</v>
      </c>
      <c r="K5368" s="2">
        <v>31228900000</v>
      </c>
      <c r="L5368" s="2">
        <v>31561000000</v>
      </c>
      <c r="M5368" s="2">
        <v>31540900000</v>
      </c>
      <c r="N5368" s="2">
        <v>31460600000</v>
      </c>
      <c r="O5368" s="2">
        <v>31517000000</v>
      </c>
      <c r="P5368" s="2">
        <v>31549300000</v>
      </c>
      <c r="Q5368" s="2">
        <v>31679600000</v>
      </c>
      <c r="R5368" s="2">
        <v>31923400000</v>
      </c>
      <c r="S5368" s="2">
        <v>32295000000</v>
      </c>
      <c r="T5368" s="2">
        <v>32711200000</v>
      </c>
      <c r="U5368" s="2">
        <v>33054800000</v>
      </c>
      <c r="V5368" s="2">
        <v>33440600000</v>
      </c>
      <c r="W5368" s="2">
        <v>33898900000</v>
      </c>
      <c r="X5368" s="2">
        <v>34264000000</v>
      </c>
      <c r="Y5368" s="2">
        <v>34592500000</v>
      </c>
      <c r="Z5368" s="2">
        <v>34912900000</v>
      </c>
      <c r="AA5368" s="2">
        <v>35285100000</v>
      </c>
      <c r="AB5368" s="2">
        <v>35606900000</v>
      </c>
      <c r="AC5368" s="2">
        <v>35920200000</v>
      </c>
      <c r="AD5368" s="2">
        <v>36197300000</v>
      </c>
      <c r="AE5368" s="2">
        <v>36442200000</v>
      </c>
      <c r="AF5368" s="2">
        <v>36847600000</v>
      </c>
    </row>
    <row r="5369" spans="1:32">
      <c r="A5369" t="s">
        <v>6865</v>
      </c>
      <c r="B5369" t="s">
        <v>19</v>
      </c>
      <c r="C5369" s="2">
        <v>31365600000</v>
      </c>
      <c r="D5369" s="2">
        <v>30218900000</v>
      </c>
      <c r="E5369" s="2">
        <v>29526100000</v>
      </c>
      <c r="F5369" s="2">
        <v>34183300000</v>
      </c>
      <c r="G5369" s="2">
        <v>34396000000</v>
      </c>
      <c r="H5369" s="2">
        <v>34470800000</v>
      </c>
      <c r="I5369" s="2">
        <v>34285600000</v>
      </c>
      <c r="J5369" s="2">
        <v>34307200000</v>
      </c>
      <c r="K5369" s="2">
        <v>34791500000</v>
      </c>
      <c r="L5369" s="2">
        <v>35064600000</v>
      </c>
      <c r="M5369" s="2">
        <v>34960200000</v>
      </c>
      <c r="N5369" s="2">
        <v>34793400000</v>
      </c>
      <c r="O5369" s="2">
        <v>34786700000</v>
      </c>
      <c r="P5369" s="2">
        <v>34762500000</v>
      </c>
      <c r="Q5369" s="2">
        <v>34849900000</v>
      </c>
      <c r="R5369" s="2">
        <v>35064300000</v>
      </c>
      <c r="S5369" s="2">
        <v>35406100000</v>
      </c>
      <c r="T5369" s="2">
        <v>35785600000</v>
      </c>
      <c r="U5369" s="2">
        <v>36102700000</v>
      </c>
      <c r="V5369" s="2">
        <v>36454700000</v>
      </c>
      <c r="W5369" s="2">
        <v>36882700000</v>
      </c>
      <c r="X5369" s="2">
        <v>37203800000</v>
      </c>
      <c r="Y5369" s="2">
        <v>37488600000</v>
      </c>
      <c r="Z5369" s="2">
        <v>37767500000</v>
      </c>
      <c r="AA5369" s="2">
        <v>38101100000</v>
      </c>
      <c r="AB5369" s="2">
        <v>38332000000</v>
      </c>
      <c r="AC5369" s="2">
        <v>38565100000</v>
      </c>
      <c r="AD5369" s="2">
        <v>38763600000</v>
      </c>
      <c r="AE5369" s="2">
        <v>38930600000</v>
      </c>
      <c r="AF5369" s="2">
        <v>39269200000</v>
      </c>
    </row>
    <row r="5370" spans="1:32">
      <c r="A5370" t="s">
        <v>6866</v>
      </c>
      <c r="B5370" t="s">
        <v>19</v>
      </c>
      <c r="C5370" s="2">
        <v>2736890000</v>
      </c>
      <c r="D5370" s="2">
        <v>2708960000</v>
      </c>
      <c r="E5370" s="2">
        <v>2692440000</v>
      </c>
      <c r="F5370" s="2">
        <v>3608860000</v>
      </c>
      <c r="G5370" s="2">
        <v>3644920000</v>
      </c>
      <c r="H5370" s="2">
        <v>3664990000</v>
      </c>
      <c r="I5370" s="2">
        <v>3655650000</v>
      </c>
      <c r="J5370" s="2">
        <v>3668570000</v>
      </c>
      <c r="K5370" s="2">
        <v>3733210000</v>
      </c>
      <c r="L5370" s="2">
        <v>3773550000</v>
      </c>
      <c r="M5370" s="2">
        <v>3770840000</v>
      </c>
      <c r="N5370" s="2">
        <v>3760580000</v>
      </c>
      <c r="O5370" s="2">
        <v>3767450000</v>
      </c>
      <c r="P5370" s="2">
        <v>3771340000</v>
      </c>
      <c r="Q5370" s="2">
        <v>3787690000</v>
      </c>
      <c r="R5370" s="2">
        <v>3817670000</v>
      </c>
      <c r="S5370" s="2">
        <v>3863530000</v>
      </c>
      <c r="T5370" s="2">
        <v>3914790000</v>
      </c>
      <c r="U5370" s="2">
        <v>3957340000</v>
      </c>
      <c r="V5370" s="2">
        <v>4005250000</v>
      </c>
      <c r="W5370" s="2">
        <v>4062090000</v>
      </c>
      <c r="X5370" s="2">
        <v>4107730000</v>
      </c>
      <c r="Y5370" s="2">
        <v>4148480000</v>
      </c>
      <c r="Z5370" s="2">
        <v>4188220000</v>
      </c>
      <c r="AA5370" s="2">
        <v>4234410000</v>
      </c>
      <c r="AB5370" s="2">
        <v>4277770000</v>
      </c>
      <c r="AC5370" s="2">
        <v>4319790000</v>
      </c>
      <c r="AD5370" s="2">
        <v>4357060000</v>
      </c>
      <c r="AE5370" s="2">
        <v>4389440000</v>
      </c>
      <c r="AF5370" s="2">
        <v>4441340000</v>
      </c>
    </row>
    <row r="5371" spans="1:32">
      <c r="A5371" t="s">
        <v>6867</v>
      </c>
      <c r="B5371" t="s">
        <v>19</v>
      </c>
      <c r="C5371" s="2">
        <v>2445770000</v>
      </c>
      <c r="D5371" s="2">
        <v>2418580000</v>
      </c>
      <c r="E5371" s="2">
        <v>2402120000</v>
      </c>
      <c r="F5371" s="2">
        <v>3204290000</v>
      </c>
      <c r="G5371" s="2">
        <v>3235940000</v>
      </c>
      <c r="H5371" s="2">
        <v>3253450000</v>
      </c>
      <c r="I5371" s="2">
        <v>3244880000</v>
      </c>
      <c r="J5371" s="2">
        <v>3256070000</v>
      </c>
      <c r="K5371" s="2">
        <v>3313080000</v>
      </c>
      <c r="L5371" s="2">
        <v>3348580000</v>
      </c>
      <c r="M5371" s="2">
        <v>3345960000</v>
      </c>
      <c r="N5371" s="2">
        <v>3336650000</v>
      </c>
      <c r="O5371" s="2">
        <v>3342550000</v>
      </c>
      <c r="P5371" s="2">
        <v>3345830000</v>
      </c>
      <c r="Q5371" s="2">
        <v>3360140000</v>
      </c>
      <c r="R5371" s="2">
        <v>3386550000</v>
      </c>
      <c r="S5371" s="2">
        <v>3427000000</v>
      </c>
      <c r="T5371" s="2">
        <v>3472200000</v>
      </c>
      <c r="U5371" s="2">
        <v>3509710000</v>
      </c>
      <c r="V5371" s="2">
        <v>3551940000</v>
      </c>
      <c r="W5371" s="2">
        <v>3602080000</v>
      </c>
      <c r="X5371" s="2">
        <v>3642260000</v>
      </c>
      <c r="Y5371" s="2">
        <v>3678140000</v>
      </c>
      <c r="Z5371" s="2">
        <v>3713140000</v>
      </c>
      <c r="AA5371" s="2">
        <v>3753830000</v>
      </c>
      <c r="AB5371" s="2">
        <v>3791770000</v>
      </c>
      <c r="AC5371" s="2">
        <v>3828570000</v>
      </c>
      <c r="AD5371" s="2">
        <v>3861170000</v>
      </c>
      <c r="AE5371" s="2">
        <v>3889490000</v>
      </c>
      <c r="AF5371" s="2">
        <v>3935110000</v>
      </c>
    </row>
    <row r="5372" spans="1:32">
      <c r="A5372" t="s">
        <v>6868</v>
      </c>
      <c r="B5372" t="s">
        <v>19</v>
      </c>
      <c r="C5372" s="2">
        <v>7508590000</v>
      </c>
      <c r="D5372" s="2">
        <v>7563800000</v>
      </c>
      <c r="E5372" s="2">
        <v>7599250000</v>
      </c>
      <c r="F5372" s="2">
        <v>11047200000</v>
      </c>
      <c r="G5372" s="2">
        <v>11178100000</v>
      </c>
      <c r="H5372" s="2">
        <v>11258000000</v>
      </c>
      <c r="I5372" s="2">
        <v>11244800000</v>
      </c>
      <c r="J5372" s="2">
        <v>11300400000</v>
      </c>
      <c r="K5372" s="2">
        <v>11518800000</v>
      </c>
      <c r="L5372" s="2">
        <v>11659600000</v>
      </c>
      <c r="M5372" s="2">
        <v>11663900000</v>
      </c>
      <c r="N5372" s="2">
        <v>11643600000</v>
      </c>
      <c r="O5372" s="2">
        <v>11676100000</v>
      </c>
      <c r="P5372" s="2">
        <v>11697800000</v>
      </c>
      <c r="Q5372" s="2">
        <v>11758600000</v>
      </c>
      <c r="R5372" s="2">
        <v>11861500000</v>
      </c>
      <c r="S5372" s="2">
        <v>12016700000</v>
      </c>
      <c r="T5372" s="2">
        <v>12190600000</v>
      </c>
      <c r="U5372" s="2">
        <v>12334600000</v>
      </c>
      <c r="V5372" s="2">
        <v>12497500000</v>
      </c>
      <c r="W5372" s="2">
        <v>12689200000</v>
      </c>
      <c r="X5372" s="2">
        <v>12846700000</v>
      </c>
      <c r="Y5372" s="2">
        <v>12987600000</v>
      </c>
      <c r="Z5372" s="2">
        <v>13124900000</v>
      </c>
      <c r="AA5372" s="2">
        <v>13282900000</v>
      </c>
      <c r="AB5372" s="2">
        <v>13444400000</v>
      </c>
      <c r="AC5372" s="2">
        <v>13599400000</v>
      </c>
      <c r="AD5372" s="2">
        <v>13738200000</v>
      </c>
      <c r="AE5372" s="2">
        <v>13859700000</v>
      </c>
      <c r="AF5372" s="2">
        <v>14043100000</v>
      </c>
    </row>
    <row r="5373" spans="1:32">
      <c r="A5373" t="s">
        <v>6869</v>
      </c>
      <c r="B5373" t="s">
        <v>19</v>
      </c>
      <c r="C5373" s="2">
        <v>318654000</v>
      </c>
      <c r="D5373" s="2">
        <v>305556000</v>
      </c>
      <c r="E5373" s="2">
        <v>305102000</v>
      </c>
      <c r="F5373" s="2">
        <v>364568000</v>
      </c>
      <c r="G5373" s="2">
        <v>366861000</v>
      </c>
      <c r="H5373" s="2">
        <v>367738000</v>
      </c>
      <c r="I5373" s="2">
        <v>365837000</v>
      </c>
      <c r="J5373" s="2">
        <v>366281000</v>
      </c>
      <c r="K5373" s="2">
        <v>371933000</v>
      </c>
      <c r="L5373" s="2">
        <v>375231000</v>
      </c>
      <c r="M5373" s="2">
        <v>374229000</v>
      </c>
      <c r="N5373" s="2">
        <v>372466000</v>
      </c>
      <c r="O5373" s="2">
        <v>372586000</v>
      </c>
      <c r="P5373" s="2">
        <v>372475000</v>
      </c>
      <c r="Q5373" s="2">
        <v>373727000</v>
      </c>
      <c r="R5373" s="2">
        <v>376352000</v>
      </c>
      <c r="S5373" s="2">
        <v>380522000</v>
      </c>
      <c r="T5373" s="2">
        <v>385138000</v>
      </c>
      <c r="U5373" s="2">
        <v>389035000</v>
      </c>
      <c r="V5373" s="2">
        <v>393409000</v>
      </c>
      <c r="W5373" s="2">
        <v>398671000</v>
      </c>
      <c r="X5373" s="2">
        <v>402781000</v>
      </c>
      <c r="Y5373" s="2">
        <v>406370000</v>
      </c>
      <c r="Z5373" s="2">
        <v>409879000</v>
      </c>
      <c r="AA5373" s="2">
        <v>414044000</v>
      </c>
      <c r="AB5373" s="2">
        <v>417983000</v>
      </c>
      <c r="AC5373" s="2">
        <v>421849000</v>
      </c>
      <c r="AD5373" s="2">
        <v>425222000</v>
      </c>
      <c r="AE5373" s="2">
        <v>428000000</v>
      </c>
      <c r="AF5373" s="2">
        <v>432712000</v>
      </c>
    </row>
    <row r="5374" spans="1:32">
      <c r="A5374" t="s">
        <v>6870</v>
      </c>
      <c r="B5374" t="s">
        <v>19</v>
      </c>
      <c r="C5374" s="2">
        <v>810321000</v>
      </c>
      <c r="D5374" s="2">
        <v>811221000</v>
      </c>
      <c r="E5374" s="2">
        <v>802229000</v>
      </c>
      <c r="F5374" s="2">
        <v>1109360000</v>
      </c>
      <c r="G5374" s="2">
        <v>1121630000</v>
      </c>
      <c r="H5374" s="2">
        <v>1128790000</v>
      </c>
      <c r="I5374" s="2">
        <v>1126740000</v>
      </c>
      <c r="J5374" s="2">
        <v>1131390000</v>
      </c>
      <c r="K5374" s="2">
        <v>1151840000</v>
      </c>
      <c r="L5374" s="2">
        <v>1164770000</v>
      </c>
      <c r="M5374" s="2">
        <v>1164540000</v>
      </c>
      <c r="N5374" s="2">
        <v>1162030000</v>
      </c>
      <c r="O5374" s="2">
        <v>1164570000</v>
      </c>
      <c r="P5374" s="2">
        <v>1166160000</v>
      </c>
      <c r="Q5374" s="2">
        <v>1171400000</v>
      </c>
      <c r="R5374" s="2">
        <v>1180840000</v>
      </c>
      <c r="S5374" s="2">
        <v>1195140000</v>
      </c>
      <c r="T5374" s="2">
        <v>1211160000</v>
      </c>
      <c r="U5374" s="2">
        <v>1224390000</v>
      </c>
      <c r="V5374" s="2">
        <v>1239280000</v>
      </c>
      <c r="W5374" s="2">
        <v>1256890000</v>
      </c>
      <c r="X5374" s="2">
        <v>1271080000</v>
      </c>
      <c r="Y5374" s="2">
        <v>1283850000</v>
      </c>
      <c r="Z5374" s="2">
        <v>1296300000</v>
      </c>
      <c r="AA5374" s="2">
        <v>1310700000</v>
      </c>
      <c r="AB5374" s="2">
        <v>1323810000</v>
      </c>
      <c r="AC5374" s="2">
        <v>1336510000</v>
      </c>
      <c r="AD5374" s="2">
        <v>1347790000</v>
      </c>
      <c r="AE5374" s="2">
        <v>1357780000</v>
      </c>
      <c r="AF5374" s="2">
        <v>1373760000</v>
      </c>
    </row>
    <row r="5375" spans="1:32">
      <c r="A5375" t="s">
        <v>6871</v>
      </c>
      <c r="B5375" t="s">
        <v>19</v>
      </c>
      <c r="C5375" s="2">
        <v>1488990000</v>
      </c>
      <c r="D5375" s="2">
        <v>1381510000</v>
      </c>
      <c r="E5375" s="2">
        <v>1368300000</v>
      </c>
      <c r="F5375" s="2">
        <v>1370150000</v>
      </c>
      <c r="G5375" s="2">
        <v>1370750000</v>
      </c>
      <c r="H5375" s="2">
        <v>1367050000</v>
      </c>
      <c r="I5375" s="2">
        <v>1354050000</v>
      </c>
      <c r="J5375" s="2">
        <v>1350070000</v>
      </c>
      <c r="K5375" s="2">
        <v>1364820000</v>
      </c>
      <c r="L5375" s="2">
        <v>1371600000</v>
      </c>
      <c r="M5375" s="2">
        <v>1363240000</v>
      </c>
      <c r="N5375" s="2">
        <v>1352290000</v>
      </c>
      <c r="O5375" s="2">
        <v>1348840000</v>
      </c>
      <c r="P5375" s="2">
        <v>1345050000</v>
      </c>
      <c r="Q5375" s="2">
        <v>1346540000</v>
      </c>
      <c r="R5375" s="2">
        <v>1353120000</v>
      </c>
      <c r="S5375" s="2">
        <v>1364640000</v>
      </c>
      <c r="T5375" s="2">
        <v>1377140000</v>
      </c>
      <c r="U5375" s="2">
        <v>1388040000</v>
      </c>
      <c r="V5375" s="2">
        <v>1400060000</v>
      </c>
      <c r="W5375" s="2">
        <v>1415130000</v>
      </c>
      <c r="X5375" s="2">
        <v>1425780000</v>
      </c>
      <c r="Y5375" s="2">
        <v>1434670000</v>
      </c>
      <c r="Z5375" s="2">
        <v>1443440000</v>
      </c>
      <c r="AA5375" s="2">
        <v>1454500000</v>
      </c>
      <c r="AB5375" s="2">
        <v>1462730000</v>
      </c>
      <c r="AC5375" s="2">
        <v>1471310000</v>
      </c>
      <c r="AD5375" s="2">
        <v>1478290000</v>
      </c>
      <c r="AE5375" s="2">
        <v>1483140000</v>
      </c>
      <c r="AF5375" s="2">
        <v>1494750000</v>
      </c>
    </row>
    <row r="5376" spans="1:32">
      <c r="A5376" t="s">
        <v>6872</v>
      </c>
      <c r="B5376" t="s">
        <v>19</v>
      </c>
      <c r="C5376" s="2">
        <v>403809000</v>
      </c>
      <c r="D5376" s="2">
        <v>372192000</v>
      </c>
      <c r="E5376" s="2">
        <v>372123000</v>
      </c>
      <c r="F5376" s="2">
        <v>370222000</v>
      </c>
      <c r="G5376" s="2">
        <v>370110000</v>
      </c>
      <c r="H5376" s="2">
        <v>368904000</v>
      </c>
      <c r="I5376" s="2">
        <v>365226000</v>
      </c>
      <c r="J5376" s="2">
        <v>364067000</v>
      </c>
      <c r="K5376" s="2">
        <v>368097000</v>
      </c>
      <c r="L5376" s="2">
        <v>369945000</v>
      </c>
      <c r="M5376" s="2">
        <v>367583000</v>
      </c>
      <c r="N5376" s="2">
        <v>364480000</v>
      </c>
      <c r="O5376" s="2">
        <v>363515000</v>
      </c>
      <c r="P5376" s="2">
        <v>362453000</v>
      </c>
      <c r="Q5376" s="2">
        <v>362924000</v>
      </c>
      <c r="R5376" s="2">
        <v>364773000</v>
      </c>
      <c r="S5376" s="2">
        <v>368035000</v>
      </c>
      <c r="T5376" s="2">
        <v>371559000</v>
      </c>
      <c r="U5376" s="2">
        <v>374660000</v>
      </c>
      <c r="V5376" s="2">
        <v>378100000</v>
      </c>
      <c r="W5376" s="2">
        <v>382397000</v>
      </c>
      <c r="X5376" s="2">
        <v>385490000</v>
      </c>
      <c r="Y5376" s="2">
        <v>388039000</v>
      </c>
      <c r="Z5376" s="2">
        <v>390552000</v>
      </c>
      <c r="AA5376" s="2">
        <v>393719000</v>
      </c>
      <c r="AB5376" s="2">
        <v>396542000</v>
      </c>
      <c r="AC5376" s="2">
        <v>399424000</v>
      </c>
      <c r="AD5376" s="2">
        <v>401816000</v>
      </c>
      <c r="AE5376" s="2">
        <v>403490000</v>
      </c>
      <c r="AF5376" s="2">
        <v>407030000</v>
      </c>
    </row>
    <row r="5377" spans="1:32">
      <c r="A5377" t="s">
        <v>6873</v>
      </c>
      <c r="B5377" t="s">
        <v>19</v>
      </c>
      <c r="C5377">
        <v>0</v>
      </c>
      <c r="D5377">
        <v>0</v>
      </c>
      <c r="E5377">
        <v>0</v>
      </c>
      <c r="F5377">
        <v>0</v>
      </c>
      <c r="G5377">
        <v>0</v>
      </c>
      <c r="H5377">
        <v>0</v>
      </c>
      <c r="I5377">
        <v>0</v>
      </c>
      <c r="J5377">
        <v>0</v>
      </c>
      <c r="K5377">
        <v>0</v>
      </c>
      <c r="L5377">
        <v>0</v>
      </c>
      <c r="M5377">
        <v>0</v>
      </c>
      <c r="N5377">
        <v>0</v>
      </c>
      <c r="O5377">
        <v>0</v>
      </c>
      <c r="P5377">
        <v>0</v>
      </c>
      <c r="Q5377">
        <v>0</v>
      </c>
      <c r="R5377">
        <v>0</v>
      </c>
      <c r="S5377">
        <v>0</v>
      </c>
      <c r="T5377">
        <v>0</v>
      </c>
      <c r="U5377">
        <v>0</v>
      </c>
      <c r="V5377">
        <v>0</v>
      </c>
      <c r="W5377">
        <v>0</v>
      </c>
      <c r="X5377">
        <v>0</v>
      </c>
      <c r="Y5377">
        <v>0</v>
      </c>
      <c r="Z5377">
        <v>0</v>
      </c>
      <c r="AA5377">
        <v>0</v>
      </c>
      <c r="AB5377">
        <v>0</v>
      </c>
      <c r="AC5377">
        <v>0</v>
      </c>
      <c r="AD5377">
        <v>0</v>
      </c>
      <c r="AE5377">
        <v>0</v>
      </c>
      <c r="AF5377">
        <v>0</v>
      </c>
    </row>
    <row r="5378" spans="1:32">
      <c r="A5378" t="s">
        <v>7</v>
      </c>
      <c r="B5378" t="s">
        <v>19</v>
      </c>
      <c r="C5378">
        <v>1707.66</v>
      </c>
      <c r="D5378">
        <v>1703.09</v>
      </c>
      <c r="E5378">
        <v>1685.42</v>
      </c>
      <c r="F5378">
        <v>1663.5</v>
      </c>
      <c r="G5378">
        <v>1637.74</v>
      </c>
      <c r="H5378">
        <v>1614.22</v>
      </c>
      <c r="I5378">
        <v>1587.24</v>
      </c>
      <c r="J5378">
        <v>1557.77</v>
      </c>
      <c r="K5378">
        <v>1519.06</v>
      </c>
      <c r="L5378">
        <v>1475.3</v>
      </c>
      <c r="M5378">
        <v>1427.31</v>
      </c>
      <c r="N5378">
        <v>1375.56</v>
      </c>
      <c r="O5378">
        <v>1325.05</v>
      </c>
      <c r="P5378">
        <v>1274.8499999999999</v>
      </c>
      <c r="Q5378">
        <v>1224.8399999999999</v>
      </c>
      <c r="R5378">
        <v>1173.18</v>
      </c>
      <c r="S5378">
        <v>1124.19</v>
      </c>
      <c r="T5378">
        <v>1077.3499999999999</v>
      </c>
      <c r="U5378">
        <v>1033.03</v>
      </c>
      <c r="V5378">
        <v>990.26499999999999</v>
      </c>
      <c r="W5378">
        <v>950.72199999999998</v>
      </c>
      <c r="X5378">
        <v>914.04499999999996</v>
      </c>
      <c r="Y5378">
        <v>881.18</v>
      </c>
      <c r="Z5378">
        <v>852.73</v>
      </c>
      <c r="AA5378">
        <v>827.83500000000004</v>
      </c>
      <c r="AB5378">
        <v>807.44500000000005</v>
      </c>
      <c r="AC5378">
        <v>792.23800000000006</v>
      </c>
      <c r="AD5378">
        <v>781.53</v>
      </c>
      <c r="AE5378">
        <v>776.41600000000005</v>
      </c>
      <c r="AF5378">
        <v>773.41499999999996</v>
      </c>
    </row>
    <row r="5379" spans="1:32">
      <c r="A5379" t="s">
        <v>8</v>
      </c>
      <c r="B5379" t="s">
        <v>19</v>
      </c>
      <c r="C5379">
        <v>1568.07</v>
      </c>
      <c r="D5379">
        <v>1556.89</v>
      </c>
      <c r="E5379">
        <v>1453.87</v>
      </c>
      <c r="F5379">
        <v>1318.9</v>
      </c>
      <c r="G5379">
        <v>1252.51</v>
      </c>
      <c r="H5379">
        <v>1141.23</v>
      </c>
      <c r="I5379">
        <v>1022.99</v>
      </c>
      <c r="J5379">
        <v>880.14200000000005</v>
      </c>
      <c r="K5379">
        <v>764.94100000000003</v>
      </c>
      <c r="L5379">
        <v>659.47900000000004</v>
      </c>
      <c r="M5379">
        <v>586.28499999999997</v>
      </c>
      <c r="N5379">
        <v>538.40300000000002</v>
      </c>
      <c r="O5379">
        <v>526.64800000000002</v>
      </c>
      <c r="P5379">
        <v>511.524</v>
      </c>
      <c r="Q5379">
        <v>508.15100000000001</v>
      </c>
      <c r="R5379">
        <v>495.80599999999998</v>
      </c>
      <c r="S5379">
        <v>457.21100000000001</v>
      </c>
      <c r="T5379">
        <v>399.79500000000002</v>
      </c>
      <c r="U5379">
        <v>351.43599999999998</v>
      </c>
      <c r="V5379">
        <v>321.07100000000003</v>
      </c>
      <c r="W5379">
        <v>358.65199999999999</v>
      </c>
      <c r="X5379">
        <v>399.43</v>
      </c>
      <c r="Y5379">
        <v>441.61599999999999</v>
      </c>
      <c r="Z5379">
        <v>486.416</v>
      </c>
      <c r="AA5379">
        <v>521.77300000000002</v>
      </c>
      <c r="AB5379">
        <v>556.84199999999998</v>
      </c>
      <c r="AC5379">
        <v>590.16200000000003</v>
      </c>
      <c r="AD5379">
        <v>621.33500000000004</v>
      </c>
      <c r="AE5379">
        <v>649.39499999999998</v>
      </c>
      <c r="AF5379">
        <v>674.79600000000005</v>
      </c>
    </row>
    <row r="5380" spans="1:32">
      <c r="A5380" t="s">
        <v>9</v>
      </c>
      <c r="B5380" t="s">
        <v>19</v>
      </c>
      <c r="C5380">
        <v>65.616399999999999</v>
      </c>
      <c r="D5380">
        <v>66.625600000000006</v>
      </c>
      <c r="E5380">
        <v>67.456999999999994</v>
      </c>
      <c r="F5380">
        <v>62.363399999999999</v>
      </c>
      <c r="G5380">
        <v>58.2408</v>
      </c>
      <c r="H5380">
        <v>54.0182</v>
      </c>
      <c r="I5380">
        <v>49.694200000000002</v>
      </c>
      <c r="J5380">
        <v>44.551600000000001</v>
      </c>
      <c r="K5380">
        <v>39.664999999999999</v>
      </c>
      <c r="L5380">
        <v>34.636600000000001</v>
      </c>
      <c r="M5380">
        <v>29.5656</v>
      </c>
      <c r="N5380">
        <v>24.446899999999999</v>
      </c>
      <c r="O5380">
        <v>24.4237</v>
      </c>
      <c r="P5380">
        <v>24.412400000000002</v>
      </c>
      <c r="Q5380">
        <v>24.388500000000001</v>
      </c>
      <c r="R5380">
        <v>24.344200000000001</v>
      </c>
      <c r="S5380">
        <v>24.294</v>
      </c>
      <c r="T5380">
        <v>24.232500000000002</v>
      </c>
      <c r="U5380">
        <v>24.178799999999999</v>
      </c>
      <c r="V5380">
        <v>24.1328</v>
      </c>
      <c r="W5380">
        <v>24.081900000000001</v>
      </c>
      <c r="X5380">
        <v>24.0305</v>
      </c>
      <c r="Y5380">
        <v>23.975300000000001</v>
      </c>
      <c r="Z5380">
        <v>23.9498</v>
      </c>
      <c r="AA5380">
        <v>23.883099999999999</v>
      </c>
      <c r="AB5380">
        <v>23.835699999999999</v>
      </c>
      <c r="AC5380">
        <v>23.780999999999999</v>
      </c>
      <c r="AD5380">
        <v>23.720800000000001</v>
      </c>
      <c r="AE5380">
        <v>23.694500000000001</v>
      </c>
      <c r="AF5380">
        <v>23.648599999999998</v>
      </c>
    </row>
    <row r="5381" spans="1:32">
      <c r="A5381" t="s">
        <v>10</v>
      </c>
      <c r="B5381" t="s">
        <v>19</v>
      </c>
      <c r="C5381">
        <v>-910.13400000000001</v>
      </c>
      <c r="D5381">
        <v>-854.39</v>
      </c>
      <c r="E5381">
        <v>-887.41800000000001</v>
      </c>
      <c r="F5381">
        <v>-886.62</v>
      </c>
      <c r="G5381">
        <v>-886.101</v>
      </c>
      <c r="H5381">
        <v>-893.32899999999995</v>
      </c>
      <c r="I5381">
        <v>-902.81100000000004</v>
      </c>
      <c r="J5381">
        <v>-909.01199999999994</v>
      </c>
      <c r="K5381">
        <v>-909.21299999999997</v>
      </c>
      <c r="L5381">
        <v>-907.721</v>
      </c>
      <c r="M5381">
        <v>-903.923</v>
      </c>
      <c r="N5381">
        <v>-901.404</v>
      </c>
      <c r="O5381">
        <v>-896.63300000000004</v>
      </c>
      <c r="P5381">
        <v>-892.83399999999995</v>
      </c>
      <c r="Q5381">
        <v>-889.31600000000003</v>
      </c>
      <c r="R5381">
        <v>-888.51700000000005</v>
      </c>
      <c r="S5381">
        <v>-887.02499999999998</v>
      </c>
      <c r="T5381">
        <v>-886.226</v>
      </c>
      <c r="U5381">
        <v>-885.70799999999997</v>
      </c>
      <c r="V5381">
        <v>-884.90899999999999</v>
      </c>
      <c r="W5381">
        <v>-884.13800000000003</v>
      </c>
      <c r="X5381">
        <v>-883.61900000000003</v>
      </c>
      <c r="Y5381">
        <v>-882.82100000000003</v>
      </c>
      <c r="Z5381">
        <v>-882.30200000000002</v>
      </c>
      <c r="AA5381">
        <v>-881.53</v>
      </c>
      <c r="AB5381">
        <v>-881.01099999999997</v>
      </c>
      <c r="AC5381">
        <v>-880.21299999999997</v>
      </c>
      <c r="AD5381">
        <v>-878.41399999999999</v>
      </c>
      <c r="AE5381">
        <v>-877.923</v>
      </c>
      <c r="AF5381">
        <v>-877.12400000000002</v>
      </c>
    </row>
    <row r="5382" spans="1:32">
      <c r="A5382" t="s">
        <v>11</v>
      </c>
      <c r="B5382" t="s">
        <v>19</v>
      </c>
      <c r="C5382">
        <v>0</v>
      </c>
      <c r="D5382">
        <v>0</v>
      </c>
      <c r="E5382">
        <v>0</v>
      </c>
      <c r="F5382">
        <v>0</v>
      </c>
      <c r="G5382">
        <v>0</v>
      </c>
      <c r="H5382">
        <v>0</v>
      </c>
      <c r="I5382">
        <v>0</v>
      </c>
      <c r="J5382">
        <v>0</v>
      </c>
      <c r="K5382">
        <v>0</v>
      </c>
      <c r="L5382">
        <v>0</v>
      </c>
      <c r="M5382">
        <v>0</v>
      </c>
      <c r="N5382">
        <v>0</v>
      </c>
      <c r="O5382">
        <v>0</v>
      </c>
      <c r="P5382">
        <v>0</v>
      </c>
      <c r="Q5382">
        <v>0</v>
      </c>
      <c r="R5382">
        <v>0</v>
      </c>
      <c r="S5382">
        <v>0</v>
      </c>
      <c r="T5382">
        <v>0</v>
      </c>
      <c r="U5382">
        <v>0</v>
      </c>
      <c r="V5382">
        <v>0</v>
      </c>
      <c r="W5382">
        <v>0</v>
      </c>
      <c r="X5382">
        <v>0</v>
      </c>
      <c r="Y5382">
        <v>0</v>
      </c>
      <c r="Z5382">
        <v>0</v>
      </c>
      <c r="AA5382">
        <v>0</v>
      </c>
      <c r="AB5382">
        <v>0</v>
      </c>
      <c r="AC5382">
        <v>0</v>
      </c>
      <c r="AD5382">
        <v>0</v>
      </c>
      <c r="AE5382">
        <v>0</v>
      </c>
      <c r="AF5382">
        <v>0</v>
      </c>
    </row>
    <row r="5383" spans="1:32">
      <c r="A5383" t="s">
        <v>12</v>
      </c>
      <c r="B5383" t="s">
        <v>19</v>
      </c>
      <c r="C5383">
        <v>884.07600000000002</v>
      </c>
      <c r="D5383">
        <v>883.10299999999995</v>
      </c>
      <c r="E5383">
        <v>825.99400000000003</v>
      </c>
      <c r="F5383">
        <v>912.23599999999999</v>
      </c>
      <c r="G5383">
        <v>867.46600000000001</v>
      </c>
      <c r="H5383">
        <v>867.46600000000001</v>
      </c>
      <c r="I5383">
        <v>873.82</v>
      </c>
      <c r="J5383">
        <v>781.57799999999997</v>
      </c>
      <c r="K5383">
        <v>776.76599999999996</v>
      </c>
      <c r="L5383">
        <v>748.51300000000003</v>
      </c>
      <c r="M5383">
        <v>738.88400000000001</v>
      </c>
      <c r="N5383">
        <v>727.93499999999995</v>
      </c>
      <c r="O5383">
        <v>719.86699999999996</v>
      </c>
      <c r="P5383">
        <v>710.29700000000003</v>
      </c>
      <c r="Q5383">
        <v>683.68399999999997</v>
      </c>
      <c r="R5383">
        <v>688.78599999999994</v>
      </c>
      <c r="S5383">
        <v>682.60900000000004</v>
      </c>
      <c r="T5383">
        <v>687.92600000000004</v>
      </c>
      <c r="U5383">
        <v>692.54899999999998</v>
      </c>
      <c r="V5383">
        <v>694.25400000000002</v>
      </c>
      <c r="W5383">
        <v>701.42499999999995</v>
      </c>
      <c r="X5383">
        <v>708.86199999999997</v>
      </c>
      <c r="Y5383">
        <v>715.27300000000002</v>
      </c>
      <c r="Z5383">
        <v>721.90300000000002</v>
      </c>
      <c r="AA5383">
        <v>726.33299999999997</v>
      </c>
      <c r="AB5383">
        <v>730.10500000000002</v>
      </c>
      <c r="AC5383">
        <v>733.22</v>
      </c>
      <c r="AD5383">
        <v>738.04600000000005</v>
      </c>
      <c r="AE5383">
        <v>747.24099999999999</v>
      </c>
      <c r="AF5383">
        <v>755.40499999999997</v>
      </c>
    </row>
    <row r="5384" spans="1:32">
      <c r="A5384" t="s">
        <v>13</v>
      </c>
      <c r="B5384" t="s">
        <v>19</v>
      </c>
      <c r="C5384">
        <v>743.69600000000003</v>
      </c>
      <c r="D5384">
        <v>752.27</v>
      </c>
      <c r="E5384">
        <v>732.029</v>
      </c>
      <c r="F5384">
        <v>721.22699999999998</v>
      </c>
      <c r="G5384">
        <v>723.23800000000006</v>
      </c>
      <c r="H5384">
        <v>730.80100000000004</v>
      </c>
      <c r="I5384">
        <v>731.91300000000001</v>
      </c>
      <c r="J5384">
        <v>734.81</v>
      </c>
      <c r="K5384">
        <v>735.17</v>
      </c>
      <c r="L5384">
        <v>735.03599999999994</v>
      </c>
      <c r="M5384">
        <v>723.75699999999995</v>
      </c>
      <c r="N5384">
        <v>715.14300000000003</v>
      </c>
      <c r="O5384">
        <v>709.28099999999995</v>
      </c>
      <c r="P5384">
        <v>703.12800000000004</v>
      </c>
      <c r="Q5384">
        <v>695.53499999999997</v>
      </c>
      <c r="R5384">
        <v>698.87</v>
      </c>
      <c r="S5384">
        <v>702.18899999999996</v>
      </c>
      <c r="T5384">
        <v>704.94899999999996</v>
      </c>
      <c r="U5384">
        <v>709.76700000000005</v>
      </c>
      <c r="V5384">
        <v>713.35599999999999</v>
      </c>
      <c r="W5384">
        <v>717.79700000000003</v>
      </c>
      <c r="X5384">
        <v>722.61699999999996</v>
      </c>
      <c r="Y5384">
        <v>727.69899999999996</v>
      </c>
      <c r="Z5384">
        <v>732.23900000000003</v>
      </c>
      <c r="AA5384">
        <v>735.98</v>
      </c>
      <c r="AB5384">
        <v>737.18399999999997</v>
      </c>
      <c r="AC5384">
        <v>742.35</v>
      </c>
      <c r="AD5384">
        <v>748.90800000000002</v>
      </c>
      <c r="AE5384">
        <v>753.18600000000004</v>
      </c>
      <c r="AF5384">
        <v>758.00900000000001</v>
      </c>
    </row>
    <row r="5385" spans="1:32">
      <c r="A5385" t="s">
        <v>14</v>
      </c>
      <c r="B5385" t="s">
        <v>19</v>
      </c>
      <c r="C5385">
        <v>656.31</v>
      </c>
      <c r="D5385">
        <v>656.61900000000003</v>
      </c>
      <c r="E5385">
        <v>641.53800000000001</v>
      </c>
      <c r="F5385">
        <v>655.16600000000005</v>
      </c>
      <c r="G5385">
        <v>656.46</v>
      </c>
      <c r="H5385">
        <v>650.69000000000005</v>
      </c>
      <c r="I5385">
        <v>647.13699999999994</v>
      </c>
      <c r="J5385">
        <v>650.06299999999999</v>
      </c>
      <c r="K5385">
        <v>652.98400000000004</v>
      </c>
      <c r="L5385">
        <v>660.96699999999998</v>
      </c>
      <c r="M5385">
        <v>673.80100000000004</v>
      </c>
      <c r="N5385">
        <v>678.54</v>
      </c>
      <c r="O5385">
        <v>685.70799999999997</v>
      </c>
      <c r="P5385">
        <v>694.40700000000004</v>
      </c>
      <c r="Q5385">
        <v>710.10900000000004</v>
      </c>
      <c r="R5385">
        <v>711.66800000000001</v>
      </c>
      <c r="S5385">
        <v>712.827</v>
      </c>
      <c r="T5385">
        <v>713.96299999999997</v>
      </c>
      <c r="U5385">
        <v>714.80600000000004</v>
      </c>
      <c r="V5385">
        <v>715.91499999999996</v>
      </c>
      <c r="W5385">
        <v>716.971</v>
      </c>
      <c r="X5385">
        <v>717.47799999999995</v>
      </c>
      <c r="Y5385">
        <v>717.70699999999999</v>
      </c>
      <c r="Z5385">
        <v>718.46400000000006</v>
      </c>
      <c r="AA5385">
        <v>718.67700000000002</v>
      </c>
      <c r="AB5385">
        <v>718.83600000000001</v>
      </c>
      <c r="AC5385">
        <v>718.99400000000003</v>
      </c>
      <c r="AD5385">
        <v>719.03700000000003</v>
      </c>
      <c r="AE5385">
        <v>719.34799999999996</v>
      </c>
      <c r="AF5385">
        <v>719.40200000000004</v>
      </c>
    </row>
    <row r="5386" spans="1:32">
      <c r="A5386" t="s">
        <v>15</v>
      </c>
      <c r="B5386" t="s">
        <v>19</v>
      </c>
      <c r="C5386">
        <v>169.19200000000001</v>
      </c>
      <c r="D5386">
        <v>169.19200000000001</v>
      </c>
      <c r="E5386">
        <v>166.89099999999999</v>
      </c>
      <c r="F5386">
        <v>173.90299999999999</v>
      </c>
      <c r="G5386">
        <v>175.45599999999999</v>
      </c>
      <c r="H5386">
        <v>177.036</v>
      </c>
      <c r="I5386">
        <v>178.74600000000001</v>
      </c>
      <c r="J5386">
        <v>180.459</v>
      </c>
      <c r="K5386">
        <v>182.16900000000001</v>
      </c>
      <c r="L5386">
        <v>183.91</v>
      </c>
      <c r="M5386">
        <v>185.619</v>
      </c>
      <c r="N5386">
        <v>187.45599999999999</v>
      </c>
      <c r="O5386">
        <v>189.29599999999999</v>
      </c>
      <c r="P5386">
        <v>191.13499999999999</v>
      </c>
      <c r="Q5386">
        <v>192.97200000000001</v>
      </c>
      <c r="R5386">
        <v>194.839</v>
      </c>
      <c r="S5386">
        <v>196.749</v>
      </c>
      <c r="T5386">
        <v>198.66200000000001</v>
      </c>
      <c r="U5386">
        <v>200.6</v>
      </c>
      <c r="V5386">
        <v>202.51300000000001</v>
      </c>
      <c r="W5386">
        <v>204.45099999999999</v>
      </c>
      <c r="X5386">
        <v>206.38399999999999</v>
      </c>
      <c r="Y5386">
        <v>208.34200000000001</v>
      </c>
      <c r="Z5386">
        <v>210.3</v>
      </c>
      <c r="AA5386">
        <v>212.23</v>
      </c>
      <c r="AB5386">
        <v>214.191</v>
      </c>
      <c r="AC5386">
        <v>216.14099999999999</v>
      </c>
      <c r="AD5386">
        <v>218.096</v>
      </c>
      <c r="AE5386">
        <v>220.05199999999999</v>
      </c>
      <c r="AF5386">
        <v>222.036</v>
      </c>
    </row>
    <row r="5387" spans="1:32">
      <c r="A5387" t="s">
        <v>16</v>
      </c>
      <c r="B5387" t="s">
        <v>19</v>
      </c>
      <c r="C5387">
        <v>562.65</v>
      </c>
      <c r="D5387">
        <v>580.279</v>
      </c>
      <c r="E5387">
        <v>581.69200000000001</v>
      </c>
      <c r="F5387">
        <v>556.24400000000003</v>
      </c>
      <c r="G5387">
        <v>563.77599999999995</v>
      </c>
      <c r="H5387">
        <v>566.49800000000005</v>
      </c>
      <c r="I5387">
        <v>568.47199999999998</v>
      </c>
      <c r="J5387">
        <v>570.03800000000001</v>
      </c>
      <c r="K5387">
        <v>570.6</v>
      </c>
      <c r="L5387">
        <v>565.41999999999996</v>
      </c>
      <c r="M5387">
        <v>564.48</v>
      </c>
      <c r="N5387">
        <v>563.43100000000004</v>
      </c>
      <c r="O5387">
        <v>562.55399999999997</v>
      </c>
      <c r="P5387">
        <v>561.35900000000004</v>
      </c>
      <c r="Q5387">
        <v>560.07899999999995</v>
      </c>
      <c r="R5387">
        <v>558.97299999999996</v>
      </c>
      <c r="S5387">
        <v>557.94600000000003</v>
      </c>
      <c r="T5387">
        <v>556.43799999999999</v>
      </c>
      <c r="U5387">
        <v>555.32399999999996</v>
      </c>
      <c r="V5387">
        <v>554.15700000000004</v>
      </c>
      <c r="W5387">
        <v>553.024</v>
      </c>
      <c r="X5387">
        <v>552.02</v>
      </c>
      <c r="Y5387">
        <v>551.34400000000005</v>
      </c>
      <c r="Z5387">
        <v>551.11</v>
      </c>
      <c r="AA5387">
        <v>550.51499999999999</v>
      </c>
      <c r="AB5387">
        <v>549.06200000000001</v>
      </c>
      <c r="AC5387">
        <v>548.09900000000005</v>
      </c>
      <c r="AD5387">
        <v>547.63199999999995</v>
      </c>
      <c r="AE5387">
        <v>547.21900000000005</v>
      </c>
      <c r="AF5387">
        <v>546.625</v>
      </c>
    </row>
    <row r="5388" spans="1:32">
      <c r="A5388" t="s">
        <v>1901</v>
      </c>
      <c r="B5388" t="s">
        <v>19</v>
      </c>
      <c r="C5388" s="2">
        <v>873749000</v>
      </c>
      <c r="D5388" s="2">
        <v>817569000</v>
      </c>
      <c r="E5388" s="2">
        <v>693809000</v>
      </c>
      <c r="F5388" s="2">
        <v>584860000</v>
      </c>
      <c r="G5388" s="2">
        <v>604031000</v>
      </c>
      <c r="H5388" s="2">
        <v>545655000</v>
      </c>
      <c r="I5388" s="2">
        <v>450477000</v>
      </c>
      <c r="J5388" s="2">
        <v>325838000</v>
      </c>
      <c r="K5388" s="2">
        <v>232781000</v>
      </c>
      <c r="L5388" s="2">
        <v>150420000</v>
      </c>
      <c r="M5388" s="2">
        <v>111468000</v>
      </c>
      <c r="N5388" s="2">
        <v>76994500</v>
      </c>
      <c r="O5388" s="2">
        <v>47669900</v>
      </c>
      <c r="P5388" s="2">
        <v>14197200</v>
      </c>
      <c r="Q5388">
        <v>0</v>
      </c>
      <c r="R5388">
        <v>0</v>
      </c>
      <c r="S5388">
        <v>0</v>
      </c>
      <c r="T5388">
        <v>0</v>
      </c>
      <c r="U5388">
        <v>0</v>
      </c>
      <c r="V5388">
        <v>0</v>
      </c>
      <c r="W5388">
        <v>0</v>
      </c>
      <c r="X5388">
        <v>0</v>
      </c>
      <c r="Y5388">
        <v>0</v>
      </c>
      <c r="Z5388">
        <v>0</v>
      </c>
      <c r="AA5388">
        <v>0</v>
      </c>
      <c r="AB5388">
        <v>0</v>
      </c>
      <c r="AC5388">
        <v>0</v>
      </c>
      <c r="AD5388">
        <v>0</v>
      </c>
      <c r="AE5388">
        <v>0</v>
      </c>
      <c r="AF5388">
        <v>0</v>
      </c>
    </row>
    <row r="5389" spans="1:32">
      <c r="A5389" t="s">
        <v>7269</v>
      </c>
      <c r="B5389" t="s">
        <v>19</v>
      </c>
      <c r="C5389" s="2">
        <v>65242200</v>
      </c>
      <c r="D5389" s="2">
        <v>72061200</v>
      </c>
      <c r="E5389" s="2">
        <v>76154800</v>
      </c>
      <c r="F5389" s="2">
        <v>88687200</v>
      </c>
      <c r="G5389" s="2">
        <v>54443800</v>
      </c>
      <c r="H5389" s="2">
        <v>37518300</v>
      </c>
      <c r="I5389" s="2">
        <v>31342800</v>
      </c>
      <c r="J5389" s="2">
        <v>28807900</v>
      </c>
      <c r="K5389" s="2">
        <v>26045000</v>
      </c>
      <c r="L5389" s="2">
        <v>26183200</v>
      </c>
      <c r="M5389" s="2">
        <v>20535400</v>
      </c>
      <c r="N5389" s="2">
        <v>17273200</v>
      </c>
      <c r="O5389" s="2">
        <v>16547200</v>
      </c>
      <c r="P5389" s="2">
        <v>16939800</v>
      </c>
      <c r="Q5389" s="2">
        <v>16325300</v>
      </c>
      <c r="R5389" s="2">
        <v>14364500</v>
      </c>
      <c r="S5389" s="2">
        <v>10271500</v>
      </c>
      <c r="T5389" s="2">
        <v>6187240</v>
      </c>
      <c r="U5389" s="2">
        <v>4502550</v>
      </c>
      <c r="V5389" s="2">
        <v>3295700</v>
      </c>
      <c r="W5389" s="2">
        <v>3786820</v>
      </c>
      <c r="X5389" s="2">
        <v>4687310</v>
      </c>
      <c r="Y5389" s="2">
        <v>6370250</v>
      </c>
      <c r="Z5389" s="2">
        <v>9089950</v>
      </c>
      <c r="AA5389" s="2">
        <v>12530400</v>
      </c>
      <c r="AB5389" s="2">
        <v>16534100</v>
      </c>
      <c r="AC5389" s="2">
        <v>20485400</v>
      </c>
      <c r="AD5389" s="2">
        <v>23440500</v>
      </c>
      <c r="AE5389" s="2">
        <v>26458100</v>
      </c>
      <c r="AF5389" s="2">
        <v>28373700</v>
      </c>
    </row>
    <row r="5390" spans="1:32">
      <c r="A5390" t="s">
        <v>7270</v>
      </c>
      <c r="B5390" t="s">
        <v>19</v>
      </c>
      <c r="C5390" s="2">
        <v>1390180000</v>
      </c>
      <c r="D5390" s="2">
        <v>1507640000</v>
      </c>
      <c r="E5390" s="2">
        <v>1517930000</v>
      </c>
      <c r="F5390" s="2">
        <v>1414720000</v>
      </c>
      <c r="G5390" s="2">
        <v>1373310000</v>
      </c>
      <c r="H5390" s="2">
        <v>1310840000</v>
      </c>
      <c r="I5390" s="2">
        <v>1271530000</v>
      </c>
      <c r="J5390" s="2">
        <v>1232080000</v>
      </c>
      <c r="K5390" s="2">
        <v>1177210000</v>
      </c>
      <c r="L5390" s="2">
        <v>1110060000</v>
      </c>
      <c r="M5390" s="2">
        <v>1043920000</v>
      </c>
      <c r="N5390" s="2">
        <v>1004590000</v>
      </c>
      <c r="O5390" s="2">
        <v>1027640000</v>
      </c>
      <c r="P5390" s="2">
        <v>1060560000</v>
      </c>
      <c r="Q5390" s="2">
        <v>1083490000</v>
      </c>
      <c r="R5390" s="2">
        <v>1061050000</v>
      </c>
      <c r="S5390" s="2">
        <v>991388000</v>
      </c>
      <c r="T5390" s="2">
        <v>881078000</v>
      </c>
      <c r="U5390" s="2">
        <v>775083000</v>
      </c>
      <c r="V5390" s="2">
        <v>713838000</v>
      </c>
      <c r="W5390" s="2">
        <v>800621000</v>
      </c>
      <c r="X5390" s="2">
        <v>886211000</v>
      </c>
      <c r="Y5390" s="2">
        <v>966038000</v>
      </c>
      <c r="Z5390" s="2">
        <v>1042770000</v>
      </c>
      <c r="AA5390" s="2">
        <v>1086390000</v>
      </c>
      <c r="AB5390" s="2">
        <v>1137950000</v>
      </c>
      <c r="AC5390" s="2">
        <v>1189340000</v>
      </c>
      <c r="AD5390" s="2">
        <v>1245040000</v>
      </c>
      <c r="AE5390" s="2">
        <v>1295700000</v>
      </c>
      <c r="AF5390" s="2">
        <v>1350760000</v>
      </c>
    </row>
    <row r="5391" spans="1:32">
      <c r="A5391" t="s">
        <v>1905</v>
      </c>
      <c r="B5391" t="s">
        <v>19</v>
      </c>
      <c r="C5391" s="2">
        <v>776462000</v>
      </c>
      <c r="D5391" s="2">
        <v>769246000</v>
      </c>
      <c r="E5391" s="2">
        <v>769246000</v>
      </c>
      <c r="F5391" s="2">
        <v>777372000</v>
      </c>
      <c r="G5391" s="2">
        <v>768287000</v>
      </c>
      <c r="H5391" s="2">
        <v>758210000</v>
      </c>
      <c r="I5391" s="2">
        <v>758210000</v>
      </c>
      <c r="J5391" s="2">
        <v>758210000</v>
      </c>
      <c r="K5391" s="2">
        <v>758210000</v>
      </c>
      <c r="L5391" s="2">
        <v>762273000</v>
      </c>
      <c r="M5391" s="2">
        <v>762273000</v>
      </c>
      <c r="N5391" s="2">
        <v>762273000</v>
      </c>
      <c r="O5391" s="2">
        <v>762273000</v>
      </c>
      <c r="P5391" s="2">
        <v>762273000</v>
      </c>
      <c r="Q5391" s="2">
        <v>762273000</v>
      </c>
      <c r="R5391" s="2">
        <v>762273000</v>
      </c>
      <c r="S5391" s="2">
        <v>762273000</v>
      </c>
      <c r="T5391" s="2">
        <v>762273000</v>
      </c>
      <c r="U5391" s="2">
        <v>762273000</v>
      </c>
      <c r="V5391" s="2">
        <v>762273000</v>
      </c>
      <c r="W5391" s="2">
        <v>762273000</v>
      </c>
      <c r="X5391" s="2">
        <v>762273000</v>
      </c>
      <c r="Y5391" s="2">
        <v>762273000</v>
      </c>
      <c r="Z5391" s="2">
        <v>762273000</v>
      </c>
      <c r="AA5391" s="2">
        <v>762273000</v>
      </c>
      <c r="AB5391" s="2">
        <v>762273000</v>
      </c>
      <c r="AC5391" s="2">
        <v>762273000</v>
      </c>
      <c r="AD5391" s="2">
        <v>762273000</v>
      </c>
      <c r="AE5391" s="2">
        <v>762273000</v>
      </c>
      <c r="AF5391" s="2">
        <v>762273000</v>
      </c>
    </row>
    <row r="5392" spans="1:32">
      <c r="A5392" t="s">
        <v>1906</v>
      </c>
      <c r="B5392" t="s">
        <v>19</v>
      </c>
      <c r="C5392" s="2">
        <v>243564000</v>
      </c>
      <c r="D5392" s="2">
        <v>241127000</v>
      </c>
      <c r="E5392" s="2">
        <v>220652000</v>
      </c>
      <c r="F5392" s="2">
        <v>240156000</v>
      </c>
      <c r="G5392" s="2">
        <v>261057000</v>
      </c>
      <c r="H5392" s="2">
        <v>262789000</v>
      </c>
      <c r="I5392" s="2">
        <v>253742000</v>
      </c>
      <c r="J5392" s="2">
        <v>243085000</v>
      </c>
      <c r="K5392" s="2">
        <v>227882000</v>
      </c>
      <c r="L5392" s="2">
        <v>209302000</v>
      </c>
      <c r="M5392" s="2">
        <v>214998000</v>
      </c>
      <c r="N5392" s="2">
        <v>216961000</v>
      </c>
      <c r="O5392" s="2">
        <v>223008000</v>
      </c>
      <c r="P5392" s="2">
        <v>226991000</v>
      </c>
      <c r="Q5392" s="2">
        <v>230511000</v>
      </c>
      <c r="R5392" s="2">
        <v>232403000</v>
      </c>
      <c r="S5392" s="2">
        <v>227156000</v>
      </c>
      <c r="T5392" s="2">
        <v>224531000</v>
      </c>
      <c r="U5392" s="2">
        <v>214367000</v>
      </c>
      <c r="V5392" s="2">
        <v>215894000</v>
      </c>
      <c r="W5392" s="2">
        <v>221925000</v>
      </c>
      <c r="X5392" s="2">
        <v>228778000</v>
      </c>
      <c r="Y5392" s="2">
        <v>232509000</v>
      </c>
      <c r="Z5392" s="2">
        <v>235001000</v>
      </c>
      <c r="AA5392" s="2">
        <v>238847000</v>
      </c>
      <c r="AB5392" s="2">
        <v>240382000</v>
      </c>
      <c r="AC5392" s="2">
        <v>239490000</v>
      </c>
      <c r="AD5392" s="2">
        <v>235180000</v>
      </c>
      <c r="AE5392" s="2">
        <v>234529000</v>
      </c>
      <c r="AF5392" s="2">
        <v>236130000</v>
      </c>
    </row>
    <row r="5393" spans="1:32">
      <c r="A5393" t="s">
        <v>1907</v>
      </c>
      <c r="B5393" t="s">
        <v>19</v>
      </c>
      <c r="C5393" s="2">
        <v>381167000</v>
      </c>
      <c r="D5393" s="2">
        <v>407236000</v>
      </c>
      <c r="E5393" s="2">
        <v>426922000</v>
      </c>
      <c r="F5393" s="2">
        <v>511307000</v>
      </c>
      <c r="G5393" s="2">
        <v>596056000</v>
      </c>
      <c r="H5393" s="2">
        <v>711259000</v>
      </c>
      <c r="I5393" s="2">
        <v>807705000</v>
      </c>
      <c r="J5393" s="2">
        <v>910052000</v>
      </c>
      <c r="K5393" s="2">
        <v>999190000</v>
      </c>
      <c r="L5393" s="2">
        <v>1064340000</v>
      </c>
      <c r="M5393" s="2">
        <v>1125890000</v>
      </c>
      <c r="N5393" s="2">
        <v>1188250000</v>
      </c>
      <c r="O5393" s="2">
        <v>1209280000</v>
      </c>
      <c r="P5393" s="2">
        <v>1236580000</v>
      </c>
      <c r="Q5393" s="2">
        <v>1277450000</v>
      </c>
      <c r="R5393" s="2">
        <v>1337250000</v>
      </c>
      <c r="S5393" s="2">
        <v>1433670000</v>
      </c>
      <c r="T5393" s="2">
        <v>1546680000</v>
      </c>
      <c r="U5393" s="2">
        <v>1656270000</v>
      </c>
      <c r="V5393" s="2">
        <v>1749430000</v>
      </c>
      <c r="W5393" s="2">
        <v>1755770000</v>
      </c>
      <c r="X5393" s="2">
        <v>1761460000</v>
      </c>
      <c r="Y5393" s="2">
        <v>1766220000</v>
      </c>
      <c r="Z5393" s="2">
        <v>1770670000</v>
      </c>
      <c r="AA5393" s="2">
        <v>1773900000</v>
      </c>
      <c r="AB5393" s="2">
        <v>1776820000</v>
      </c>
      <c r="AC5393" s="2">
        <v>1779180000</v>
      </c>
      <c r="AD5393" s="2">
        <v>1780530000</v>
      </c>
      <c r="AE5393" s="2">
        <v>1780530000</v>
      </c>
      <c r="AF5393" s="2">
        <v>1780530000</v>
      </c>
    </row>
    <row r="5394" spans="1:32">
      <c r="A5394" t="s">
        <v>1908</v>
      </c>
      <c r="B5394" t="s">
        <v>19</v>
      </c>
      <c r="C5394" s="2">
        <v>170691000</v>
      </c>
      <c r="D5394" s="2">
        <v>191191000</v>
      </c>
      <c r="E5394" s="2">
        <v>239247000</v>
      </c>
      <c r="F5394" s="2">
        <v>348404000</v>
      </c>
      <c r="G5394" s="2">
        <v>441793000</v>
      </c>
      <c r="H5394" s="2">
        <v>563227000</v>
      </c>
      <c r="I5394" s="2">
        <v>687625000</v>
      </c>
      <c r="J5394" s="2">
        <v>832445000</v>
      </c>
      <c r="K5394" s="2">
        <v>971172000</v>
      </c>
      <c r="L5394" s="2">
        <v>1088370000</v>
      </c>
      <c r="M5394" s="2">
        <v>1190990000</v>
      </c>
      <c r="N5394" s="2">
        <v>1272260000</v>
      </c>
      <c r="O5394" s="2">
        <v>1316910000</v>
      </c>
      <c r="P5394" s="2">
        <v>1358350000</v>
      </c>
      <c r="Q5394" s="2">
        <v>1412020000</v>
      </c>
      <c r="R5394" s="2">
        <v>1490900000</v>
      </c>
      <c r="S5394" s="2">
        <v>1606680000</v>
      </c>
      <c r="T5394" s="2">
        <v>1747930000</v>
      </c>
      <c r="U5394" s="2">
        <v>1880120000</v>
      </c>
      <c r="V5394" s="2">
        <v>1972960000</v>
      </c>
      <c r="W5394" s="2">
        <v>1998240000</v>
      </c>
      <c r="X5394" s="2">
        <v>2022270000</v>
      </c>
      <c r="Y5394" s="2">
        <v>2044950000</v>
      </c>
      <c r="Z5394" s="2">
        <v>2066350000</v>
      </c>
      <c r="AA5394" s="2">
        <v>2085070000</v>
      </c>
      <c r="AB5394" s="2">
        <v>2103110000</v>
      </c>
      <c r="AC5394" s="2">
        <v>2120430000</v>
      </c>
      <c r="AD5394" s="2">
        <v>2133670000</v>
      </c>
      <c r="AE5394" s="2">
        <v>2143600000</v>
      </c>
      <c r="AF5394" s="2">
        <v>2161110000</v>
      </c>
    </row>
    <row r="5395" spans="1:32">
      <c r="A5395" t="s">
        <v>1909</v>
      </c>
      <c r="B5395" t="s">
        <v>19</v>
      </c>
      <c r="C5395" s="2">
        <v>3077870</v>
      </c>
      <c r="D5395" s="2">
        <v>3077870</v>
      </c>
      <c r="E5395" s="2">
        <v>3077870</v>
      </c>
      <c r="F5395" s="2">
        <v>3077870</v>
      </c>
      <c r="G5395" s="2">
        <v>3077870</v>
      </c>
      <c r="H5395" s="2">
        <v>3077870</v>
      </c>
      <c r="I5395" s="2">
        <v>3402320</v>
      </c>
      <c r="J5395" s="2">
        <v>3402320</v>
      </c>
      <c r="K5395" s="2">
        <v>3402320</v>
      </c>
      <c r="L5395" s="2">
        <v>3402320</v>
      </c>
      <c r="M5395" s="2">
        <v>3360810</v>
      </c>
      <c r="N5395" s="2">
        <v>3331560</v>
      </c>
      <c r="O5395" s="2">
        <v>3339220</v>
      </c>
      <c r="P5395" s="2">
        <v>3351540</v>
      </c>
      <c r="Q5395" s="2">
        <v>3357440</v>
      </c>
      <c r="R5395" s="2">
        <v>3350110</v>
      </c>
      <c r="S5395" s="2">
        <v>3320210</v>
      </c>
      <c r="T5395" s="2">
        <v>3283060</v>
      </c>
      <c r="U5395" s="2">
        <v>3248430</v>
      </c>
      <c r="V5395" s="2">
        <v>3232090</v>
      </c>
      <c r="W5395" s="2">
        <v>3264080</v>
      </c>
      <c r="X5395" s="2">
        <v>3293620</v>
      </c>
      <c r="Y5395" s="2">
        <v>3319230</v>
      </c>
      <c r="Z5395" s="2">
        <v>3342630</v>
      </c>
      <c r="AA5395" s="2">
        <v>3361390</v>
      </c>
      <c r="AB5395" s="2">
        <v>3378330</v>
      </c>
      <c r="AC5395" s="2">
        <v>3393460</v>
      </c>
      <c r="AD5395" s="2">
        <v>3402320</v>
      </c>
      <c r="AE5395" s="2">
        <v>3402320</v>
      </c>
      <c r="AF5395" s="2">
        <v>3402320</v>
      </c>
    </row>
    <row r="5396" spans="1:32">
      <c r="A5396" t="s">
        <v>1910</v>
      </c>
      <c r="B5396" t="s">
        <v>19</v>
      </c>
      <c r="C5396" s="2">
        <v>18997900</v>
      </c>
      <c r="D5396" s="2">
        <v>23388000</v>
      </c>
      <c r="E5396" s="2">
        <v>8142290</v>
      </c>
      <c r="F5396" s="2">
        <v>4541520</v>
      </c>
      <c r="G5396" s="2">
        <v>8975160</v>
      </c>
      <c r="H5396" s="2">
        <v>9554390</v>
      </c>
      <c r="I5396" s="2">
        <v>7639250</v>
      </c>
      <c r="J5396" s="2">
        <v>5752880</v>
      </c>
      <c r="K5396" s="2">
        <v>3644350</v>
      </c>
      <c r="L5396" s="2">
        <v>2139520</v>
      </c>
      <c r="M5396" s="2">
        <v>3508140</v>
      </c>
      <c r="N5396" s="2">
        <v>3995730</v>
      </c>
      <c r="O5396" s="2">
        <v>4460390</v>
      </c>
      <c r="P5396" s="2">
        <v>4809920</v>
      </c>
      <c r="Q5396" s="2">
        <v>5154770</v>
      </c>
      <c r="R5396" s="2">
        <v>5538730</v>
      </c>
      <c r="S5396" s="2">
        <v>5034730</v>
      </c>
      <c r="T5396" s="2">
        <v>5109470</v>
      </c>
      <c r="U5396" s="2">
        <v>4780570</v>
      </c>
      <c r="V5396" s="2">
        <v>5479210</v>
      </c>
      <c r="W5396" s="2">
        <v>5020510</v>
      </c>
      <c r="X5396" s="2">
        <v>5515320</v>
      </c>
      <c r="Y5396" s="2">
        <v>5788330</v>
      </c>
      <c r="Z5396" s="2">
        <v>6050280</v>
      </c>
      <c r="AA5396" s="2">
        <v>6692660</v>
      </c>
      <c r="AB5396" s="2">
        <v>6961490</v>
      </c>
      <c r="AC5396" s="2">
        <v>6851660</v>
      </c>
      <c r="AD5396" s="2">
        <v>5951690</v>
      </c>
      <c r="AE5396" s="2">
        <v>5749780</v>
      </c>
      <c r="AF5396" s="2">
        <v>5945220</v>
      </c>
    </row>
    <row r="5397" spans="1:32">
      <c r="A5397" t="s">
        <v>1911</v>
      </c>
      <c r="B5397" t="s">
        <v>19</v>
      </c>
      <c r="C5397" s="2">
        <v>15269100</v>
      </c>
      <c r="D5397" s="2">
        <v>15505200</v>
      </c>
      <c r="E5397" s="2">
        <v>15656500</v>
      </c>
      <c r="F5397" s="2">
        <v>15656500</v>
      </c>
      <c r="G5397" s="2">
        <v>15656500</v>
      </c>
      <c r="H5397" s="2">
        <v>15813900</v>
      </c>
      <c r="I5397" s="2">
        <v>15813900</v>
      </c>
      <c r="J5397" s="2">
        <v>15813900</v>
      </c>
      <c r="K5397" s="2">
        <v>15813900</v>
      </c>
      <c r="L5397" s="2">
        <v>15813900</v>
      </c>
      <c r="M5397" s="2">
        <v>15813900</v>
      </c>
      <c r="N5397" s="2">
        <v>15813900</v>
      </c>
      <c r="O5397" s="2">
        <v>15813900</v>
      </c>
      <c r="P5397" s="2">
        <v>15813900</v>
      </c>
      <c r="Q5397" s="2">
        <v>15813900</v>
      </c>
      <c r="R5397" s="2">
        <v>15813900</v>
      </c>
      <c r="S5397" s="2">
        <v>15813900</v>
      </c>
      <c r="T5397" s="2">
        <v>15813900</v>
      </c>
      <c r="U5397" s="2">
        <v>15813900</v>
      </c>
      <c r="V5397" s="2">
        <v>15813900</v>
      </c>
      <c r="W5397" s="2">
        <v>15813900</v>
      </c>
      <c r="X5397" s="2">
        <v>15813900</v>
      </c>
      <c r="Y5397" s="2">
        <v>15813900</v>
      </c>
      <c r="Z5397" s="2">
        <v>15813900</v>
      </c>
      <c r="AA5397" s="2">
        <v>15813900</v>
      </c>
      <c r="AB5397" s="2">
        <v>15813900</v>
      </c>
      <c r="AC5397" s="2">
        <v>15813900</v>
      </c>
      <c r="AD5397" s="2">
        <v>15813900</v>
      </c>
      <c r="AE5397" s="2">
        <v>15813900</v>
      </c>
      <c r="AF5397" s="2">
        <v>15813900</v>
      </c>
    </row>
    <row r="5398" spans="1:32">
      <c r="A5398" t="s">
        <v>1912</v>
      </c>
      <c r="B5398" t="s">
        <v>19</v>
      </c>
      <c r="C5398" s="2">
        <v>8020920</v>
      </c>
      <c r="D5398" s="2">
        <v>9682100</v>
      </c>
      <c r="E5398" s="2">
        <v>7890660</v>
      </c>
      <c r="F5398" s="2">
        <v>7888720</v>
      </c>
      <c r="G5398" s="2">
        <v>7828050</v>
      </c>
      <c r="H5398" s="2">
        <v>7823580</v>
      </c>
      <c r="I5398" s="2">
        <v>7814040</v>
      </c>
      <c r="J5398" s="2">
        <v>7812250</v>
      </c>
      <c r="K5398" s="2">
        <v>7807480</v>
      </c>
      <c r="L5398" s="2">
        <v>7668300</v>
      </c>
      <c r="M5398" s="2">
        <v>7668300</v>
      </c>
      <c r="N5398" s="2">
        <v>7668300</v>
      </c>
      <c r="O5398" s="2">
        <v>7668300</v>
      </c>
      <c r="P5398" s="2">
        <v>7663230</v>
      </c>
      <c r="Q5398" s="2">
        <v>7663230</v>
      </c>
      <c r="R5398" s="2">
        <v>7663230</v>
      </c>
      <c r="S5398" s="2">
        <v>7663230</v>
      </c>
      <c r="T5398" s="2">
        <v>7663230</v>
      </c>
      <c r="U5398" s="2">
        <v>7663230</v>
      </c>
      <c r="V5398" s="2">
        <v>7663230</v>
      </c>
      <c r="W5398" s="2">
        <v>7663230</v>
      </c>
      <c r="X5398" s="2">
        <v>7663230</v>
      </c>
      <c r="Y5398" s="2">
        <v>7663230</v>
      </c>
      <c r="Z5398" s="2">
        <v>7663230</v>
      </c>
      <c r="AA5398" s="2">
        <v>7651910</v>
      </c>
      <c r="AB5398" s="2">
        <v>7651910</v>
      </c>
      <c r="AC5398" s="2">
        <v>7651910</v>
      </c>
      <c r="AD5398" s="2">
        <v>7651910</v>
      </c>
      <c r="AE5398" s="2">
        <v>7651910</v>
      </c>
      <c r="AF5398" s="2">
        <v>7651910</v>
      </c>
    </row>
    <row r="5399" spans="1:32">
      <c r="A5399" t="s">
        <v>1913</v>
      </c>
      <c r="B5399" t="s">
        <v>19</v>
      </c>
      <c r="C5399" s="2">
        <v>122360000</v>
      </c>
      <c r="D5399" s="2">
        <v>118772000</v>
      </c>
      <c r="E5399" s="2">
        <v>166113000</v>
      </c>
      <c r="F5399" s="2">
        <v>183709000</v>
      </c>
      <c r="G5399" s="2">
        <v>105920000</v>
      </c>
      <c r="H5399" s="2">
        <v>77699700</v>
      </c>
      <c r="I5399" s="2">
        <v>76617100</v>
      </c>
      <c r="J5399" s="2">
        <v>80616600</v>
      </c>
      <c r="K5399" s="2">
        <v>86734300</v>
      </c>
      <c r="L5399" s="2">
        <v>95608600</v>
      </c>
      <c r="M5399" s="2">
        <v>85455000</v>
      </c>
      <c r="N5399" s="2">
        <v>91230100</v>
      </c>
      <c r="O5399" s="2">
        <v>106360000</v>
      </c>
      <c r="P5399" s="2">
        <v>114753000</v>
      </c>
      <c r="Q5399" s="2">
        <v>119177000</v>
      </c>
      <c r="R5399" s="2">
        <v>115266000</v>
      </c>
      <c r="S5399" s="2">
        <v>98612600</v>
      </c>
      <c r="T5399" s="2">
        <v>76086200</v>
      </c>
      <c r="U5399" s="2">
        <v>63990600</v>
      </c>
      <c r="V5399" s="2">
        <v>53253900</v>
      </c>
      <c r="W5399" s="2">
        <v>64205200</v>
      </c>
      <c r="X5399" s="2">
        <v>81520900</v>
      </c>
      <c r="Y5399" s="2">
        <v>104115000</v>
      </c>
      <c r="Z5399" s="2">
        <v>132900000</v>
      </c>
      <c r="AA5399" s="2">
        <v>164049000</v>
      </c>
      <c r="AB5399" s="2">
        <v>188049000</v>
      </c>
      <c r="AC5399" s="2">
        <v>209558000</v>
      </c>
      <c r="AD5399" s="2">
        <v>225621000</v>
      </c>
      <c r="AE5399" s="2">
        <v>240546000</v>
      </c>
      <c r="AF5399" s="2">
        <v>249691000</v>
      </c>
    </row>
    <row r="5400" spans="1:32">
      <c r="A5400" t="s">
        <v>1914</v>
      </c>
      <c r="B5400" t="s">
        <v>19</v>
      </c>
      <c r="C5400" s="2">
        <v>8864820</v>
      </c>
      <c r="D5400" s="2">
        <v>9740590</v>
      </c>
      <c r="E5400" s="2">
        <v>4981780</v>
      </c>
      <c r="F5400" s="2">
        <v>4495830</v>
      </c>
      <c r="G5400" s="2">
        <v>1160240</v>
      </c>
      <c r="H5400" s="2">
        <v>1183570</v>
      </c>
      <c r="I5400" s="2">
        <v>1075540</v>
      </c>
      <c r="J5400">
        <v>933089</v>
      </c>
      <c r="K5400">
        <v>757550</v>
      </c>
      <c r="L5400">
        <v>575223</v>
      </c>
      <c r="M5400">
        <v>556792</v>
      </c>
      <c r="N5400">
        <v>565619</v>
      </c>
      <c r="O5400">
        <v>631681</v>
      </c>
      <c r="P5400">
        <v>693506</v>
      </c>
      <c r="Q5400">
        <v>753750</v>
      </c>
      <c r="R5400">
        <v>747301</v>
      </c>
      <c r="S5400">
        <v>690703</v>
      </c>
      <c r="T5400">
        <v>622466</v>
      </c>
      <c r="U5400">
        <v>526286</v>
      </c>
      <c r="V5400">
        <v>515175</v>
      </c>
      <c r="W5400">
        <v>604980</v>
      </c>
      <c r="X5400">
        <v>681680</v>
      </c>
      <c r="Y5400">
        <v>747689</v>
      </c>
      <c r="Z5400">
        <v>810224</v>
      </c>
      <c r="AA5400">
        <v>860027</v>
      </c>
      <c r="AB5400">
        <v>894578</v>
      </c>
      <c r="AC5400">
        <v>916774</v>
      </c>
      <c r="AD5400">
        <v>935923</v>
      </c>
      <c r="AE5400">
        <v>931781</v>
      </c>
      <c r="AF5400">
        <v>944439</v>
      </c>
    </row>
    <row r="5401" spans="1:32">
      <c r="A5401" t="s">
        <v>1915</v>
      </c>
      <c r="B5401" t="s">
        <v>19</v>
      </c>
      <c r="C5401">
        <v>132943</v>
      </c>
      <c r="D5401">
        <v>132943</v>
      </c>
      <c r="E5401">
        <v>661992</v>
      </c>
      <c r="F5401" s="2">
        <v>8924000</v>
      </c>
      <c r="G5401" s="2">
        <v>11872600</v>
      </c>
      <c r="H5401" s="2">
        <v>15953100</v>
      </c>
      <c r="I5401" s="2">
        <v>21213600</v>
      </c>
      <c r="J5401" s="2">
        <v>21213600</v>
      </c>
      <c r="K5401" s="2">
        <v>26025600</v>
      </c>
      <c r="L5401" s="2">
        <v>26025600</v>
      </c>
      <c r="M5401" s="2">
        <v>25914300</v>
      </c>
      <c r="N5401" s="2">
        <v>25834200</v>
      </c>
      <c r="O5401" s="2">
        <v>25855000</v>
      </c>
      <c r="P5401" s="2">
        <v>25888600</v>
      </c>
      <c r="Q5401" s="2">
        <v>25904500</v>
      </c>
      <c r="R5401" s="2">
        <v>25883100</v>
      </c>
      <c r="S5401" s="2">
        <v>25792500</v>
      </c>
      <c r="T5401" s="2">
        <v>25673200</v>
      </c>
      <c r="U5401" s="2">
        <v>25554600</v>
      </c>
      <c r="V5401" s="2">
        <v>25494200</v>
      </c>
      <c r="W5401" s="2">
        <v>25599300</v>
      </c>
      <c r="X5401" s="2">
        <v>25695100</v>
      </c>
      <c r="Y5401" s="2">
        <v>25779000</v>
      </c>
      <c r="Z5401" s="2">
        <v>25854300</v>
      </c>
      <c r="AA5401" s="2">
        <v>25910100</v>
      </c>
      <c r="AB5401" s="2">
        <v>25960600</v>
      </c>
      <c r="AC5401" s="2">
        <v>26001900</v>
      </c>
      <c r="AD5401" s="2">
        <v>26025600</v>
      </c>
      <c r="AE5401" s="2">
        <v>26025600</v>
      </c>
      <c r="AF5401" s="2">
        <v>26025600</v>
      </c>
    </row>
    <row r="5402" spans="1:32">
      <c r="A5402" t="s">
        <v>1916</v>
      </c>
      <c r="B5402" t="s">
        <v>19</v>
      </c>
      <c r="C5402">
        <v>0</v>
      </c>
      <c r="D5402">
        <v>0</v>
      </c>
      <c r="E5402">
        <v>0</v>
      </c>
      <c r="F5402">
        <v>0</v>
      </c>
      <c r="G5402">
        <v>0</v>
      </c>
      <c r="H5402">
        <v>0</v>
      </c>
      <c r="I5402">
        <v>0</v>
      </c>
      <c r="J5402">
        <v>0</v>
      </c>
      <c r="K5402">
        <v>0</v>
      </c>
      <c r="L5402">
        <v>0</v>
      </c>
      <c r="M5402">
        <v>0</v>
      </c>
      <c r="N5402">
        <v>0</v>
      </c>
      <c r="O5402">
        <v>0</v>
      </c>
      <c r="P5402">
        <v>0</v>
      </c>
      <c r="Q5402">
        <v>0</v>
      </c>
      <c r="R5402">
        <v>0</v>
      </c>
      <c r="S5402">
        <v>0</v>
      </c>
      <c r="T5402">
        <v>0</v>
      </c>
      <c r="U5402">
        <v>0</v>
      </c>
      <c r="V5402">
        <v>0</v>
      </c>
      <c r="W5402">
        <v>0</v>
      </c>
      <c r="X5402">
        <v>0</v>
      </c>
      <c r="Y5402">
        <v>0</v>
      </c>
      <c r="Z5402">
        <v>0</v>
      </c>
      <c r="AA5402">
        <v>0</v>
      </c>
      <c r="AB5402">
        <v>0</v>
      </c>
      <c r="AC5402">
        <v>0</v>
      </c>
      <c r="AD5402">
        <v>0</v>
      </c>
      <c r="AE5402">
        <v>0</v>
      </c>
      <c r="AF5402">
        <v>0</v>
      </c>
    </row>
    <row r="5403" spans="1:32">
      <c r="A5403" t="s">
        <v>1917</v>
      </c>
      <c r="B5403" t="s">
        <v>19</v>
      </c>
      <c r="C5403">
        <v>0</v>
      </c>
      <c r="D5403">
        <v>0</v>
      </c>
      <c r="E5403">
        <v>0</v>
      </c>
      <c r="F5403">
        <v>0</v>
      </c>
      <c r="G5403">
        <v>0</v>
      </c>
      <c r="H5403">
        <v>0</v>
      </c>
      <c r="I5403">
        <v>0</v>
      </c>
      <c r="J5403">
        <v>0</v>
      </c>
      <c r="K5403">
        <v>0</v>
      </c>
      <c r="L5403">
        <v>0</v>
      </c>
      <c r="M5403">
        <v>0</v>
      </c>
      <c r="N5403">
        <v>0</v>
      </c>
      <c r="O5403">
        <v>0</v>
      </c>
      <c r="P5403">
        <v>0</v>
      </c>
      <c r="Q5403">
        <v>0</v>
      </c>
      <c r="R5403">
        <v>0</v>
      </c>
      <c r="S5403">
        <v>0</v>
      </c>
      <c r="T5403">
        <v>0</v>
      </c>
      <c r="U5403">
        <v>0</v>
      </c>
      <c r="V5403">
        <v>0</v>
      </c>
      <c r="W5403">
        <v>0</v>
      </c>
      <c r="X5403">
        <v>0</v>
      </c>
      <c r="Y5403">
        <v>0</v>
      </c>
      <c r="Z5403">
        <v>0</v>
      </c>
      <c r="AA5403">
        <v>0</v>
      </c>
      <c r="AB5403">
        <v>0</v>
      </c>
      <c r="AC5403">
        <v>0</v>
      </c>
      <c r="AD5403">
        <v>0</v>
      </c>
      <c r="AE5403">
        <v>0</v>
      </c>
      <c r="AF5403">
        <v>0</v>
      </c>
    </row>
    <row r="5404" spans="1:32">
      <c r="A5404" t="s">
        <v>1918</v>
      </c>
      <c r="B5404" t="s">
        <v>19</v>
      </c>
      <c r="C5404" s="2">
        <v>7860590</v>
      </c>
      <c r="D5404" s="2">
        <v>7049610</v>
      </c>
      <c r="E5404" s="2">
        <v>7049610</v>
      </c>
      <c r="F5404" s="2">
        <v>6920590</v>
      </c>
      <c r="G5404" s="2">
        <v>6920590</v>
      </c>
      <c r="H5404" s="2">
        <v>6920590</v>
      </c>
      <c r="I5404" s="2">
        <v>6754700</v>
      </c>
      <c r="J5404" s="2">
        <v>6754700</v>
      </c>
      <c r="K5404" s="2">
        <v>6574990</v>
      </c>
      <c r="L5404" s="2">
        <v>6538030</v>
      </c>
      <c r="M5404" s="2">
        <v>6103440</v>
      </c>
      <c r="N5404" s="2">
        <v>6009320</v>
      </c>
      <c r="O5404" s="2">
        <v>6024540</v>
      </c>
      <c r="P5404" s="2">
        <v>6073120</v>
      </c>
      <c r="Q5404" s="2">
        <v>6103440</v>
      </c>
      <c r="R5404" s="2">
        <v>5966820</v>
      </c>
      <c r="S5404" s="2">
        <v>5966820</v>
      </c>
      <c r="T5404" s="2">
        <v>5829800</v>
      </c>
      <c r="U5404" s="2">
        <v>5738340</v>
      </c>
      <c r="V5404" s="2">
        <v>5532780</v>
      </c>
      <c r="W5404" s="2">
        <v>5829800</v>
      </c>
      <c r="X5404" s="2">
        <v>5829800</v>
      </c>
      <c r="Y5404" s="2">
        <v>5898380</v>
      </c>
      <c r="Z5404" s="2">
        <v>5966820</v>
      </c>
      <c r="AA5404" s="2">
        <v>5966820</v>
      </c>
      <c r="AB5404" s="2">
        <v>6035030</v>
      </c>
      <c r="AC5404" s="2">
        <v>6170970</v>
      </c>
      <c r="AD5404" s="2">
        <v>6557920</v>
      </c>
      <c r="AE5404" s="2">
        <v>6574990</v>
      </c>
      <c r="AF5404" s="2">
        <v>6574990</v>
      </c>
    </row>
    <row r="5405" spans="1:32">
      <c r="A5405" t="s">
        <v>7271</v>
      </c>
      <c r="B5405" t="s">
        <v>19</v>
      </c>
      <c r="C5405">
        <v>0</v>
      </c>
      <c r="D5405">
        <v>0</v>
      </c>
      <c r="E5405">
        <v>0</v>
      </c>
      <c r="F5405">
        <v>0</v>
      </c>
      <c r="G5405">
        <v>0</v>
      </c>
      <c r="H5405">
        <v>0</v>
      </c>
      <c r="I5405">
        <v>0</v>
      </c>
      <c r="J5405" s="2">
        <v>3350700</v>
      </c>
      <c r="K5405" s="2">
        <v>6596860</v>
      </c>
      <c r="L5405" s="2">
        <v>9843020</v>
      </c>
      <c r="M5405" s="2">
        <v>34116000</v>
      </c>
      <c r="N5405" s="2">
        <v>58267000</v>
      </c>
      <c r="O5405" s="2">
        <v>82569100</v>
      </c>
      <c r="P5405" s="2">
        <v>106952000</v>
      </c>
      <c r="Q5405" s="2">
        <v>107011000</v>
      </c>
      <c r="R5405" s="2">
        <v>105946000</v>
      </c>
      <c r="S5405" s="2">
        <v>104636000</v>
      </c>
      <c r="T5405" s="2">
        <v>103232000</v>
      </c>
      <c r="U5405" s="2">
        <v>101843000</v>
      </c>
      <c r="V5405" s="2">
        <v>100653000</v>
      </c>
      <c r="W5405" s="2">
        <v>77646900</v>
      </c>
      <c r="X5405" s="2">
        <v>54448900</v>
      </c>
      <c r="Y5405" s="2">
        <v>31087400</v>
      </c>
      <c r="Z5405" s="2">
        <v>3567580</v>
      </c>
      <c r="AA5405">
        <v>0</v>
      </c>
      <c r="AB5405">
        <v>0</v>
      </c>
      <c r="AC5405">
        <v>0</v>
      </c>
      <c r="AD5405">
        <v>0</v>
      </c>
      <c r="AE5405">
        <v>0</v>
      </c>
      <c r="AF5405">
        <v>0</v>
      </c>
    </row>
    <row r="5406" spans="1:32">
      <c r="A5406" t="s">
        <v>7272</v>
      </c>
      <c r="B5406" t="s">
        <v>19</v>
      </c>
      <c r="C5406">
        <v>0</v>
      </c>
      <c r="D5406">
        <v>0</v>
      </c>
      <c r="E5406">
        <v>0</v>
      </c>
      <c r="F5406">
        <v>0</v>
      </c>
      <c r="G5406">
        <v>0</v>
      </c>
      <c r="H5406">
        <v>0</v>
      </c>
      <c r="I5406">
        <v>0</v>
      </c>
      <c r="J5406">
        <v>0</v>
      </c>
      <c r="K5406">
        <v>0</v>
      </c>
      <c r="L5406">
        <v>0</v>
      </c>
      <c r="M5406" s="2">
        <v>10013700</v>
      </c>
      <c r="N5406" s="2">
        <v>13315100</v>
      </c>
      <c r="O5406" s="2">
        <v>13324500</v>
      </c>
      <c r="P5406" s="2">
        <v>13339700</v>
      </c>
      <c r="Q5406" s="2">
        <v>13347000</v>
      </c>
      <c r="R5406" s="2">
        <v>13337200</v>
      </c>
      <c r="S5406" s="2">
        <v>13296300</v>
      </c>
      <c r="T5406" s="2">
        <v>12915500</v>
      </c>
      <c r="U5406" s="2">
        <v>12575000</v>
      </c>
      <c r="V5406" s="2">
        <v>12126100</v>
      </c>
      <c r="W5406" s="2">
        <v>12757800</v>
      </c>
      <c r="X5406" s="2">
        <v>12895100</v>
      </c>
      <c r="Y5406" s="2">
        <v>13110400</v>
      </c>
      <c r="Z5406" s="2">
        <v>8180520</v>
      </c>
      <c r="AA5406" s="2">
        <v>8570460</v>
      </c>
      <c r="AB5406" s="2">
        <v>8884540</v>
      </c>
      <c r="AC5406" s="2">
        <v>9120920</v>
      </c>
      <c r="AD5406" s="2">
        <v>9277440</v>
      </c>
      <c r="AE5406" s="2">
        <v>9407300</v>
      </c>
      <c r="AF5406" s="2">
        <v>9536020</v>
      </c>
    </row>
    <row r="5407" spans="1:32">
      <c r="A5407" t="s">
        <v>7273</v>
      </c>
      <c r="B5407" t="s">
        <v>19</v>
      </c>
      <c r="C5407">
        <v>0</v>
      </c>
      <c r="D5407">
        <v>0</v>
      </c>
      <c r="E5407">
        <v>0</v>
      </c>
      <c r="F5407">
        <v>0</v>
      </c>
      <c r="G5407">
        <v>0</v>
      </c>
      <c r="H5407">
        <v>0</v>
      </c>
      <c r="I5407">
        <v>0</v>
      </c>
      <c r="J5407">
        <v>0</v>
      </c>
      <c r="K5407">
        <v>0</v>
      </c>
      <c r="L5407">
        <v>0</v>
      </c>
      <c r="M5407">
        <v>0</v>
      </c>
      <c r="N5407">
        <v>0</v>
      </c>
      <c r="O5407">
        <v>0</v>
      </c>
      <c r="P5407">
        <v>0</v>
      </c>
      <c r="Q5407">
        <v>0</v>
      </c>
      <c r="R5407">
        <v>0</v>
      </c>
      <c r="S5407">
        <v>0</v>
      </c>
      <c r="T5407">
        <v>0</v>
      </c>
      <c r="U5407">
        <v>0</v>
      </c>
      <c r="V5407">
        <v>0</v>
      </c>
      <c r="W5407">
        <v>0</v>
      </c>
      <c r="X5407">
        <v>0</v>
      </c>
      <c r="Y5407">
        <v>0</v>
      </c>
      <c r="Z5407">
        <v>0</v>
      </c>
      <c r="AA5407">
        <v>0</v>
      </c>
      <c r="AB5407">
        <v>0</v>
      </c>
      <c r="AC5407">
        <v>0</v>
      </c>
      <c r="AD5407">
        <v>0</v>
      </c>
      <c r="AE5407">
        <v>0</v>
      </c>
      <c r="AF5407">
        <v>0</v>
      </c>
    </row>
    <row r="5408" spans="1:32">
      <c r="A5408" t="s">
        <v>7274</v>
      </c>
      <c r="B5408" t="s">
        <v>19</v>
      </c>
      <c r="C5408">
        <v>0</v>
      </c>
      <c r="D5408">
        <v>0</v>
      </c>
      <c r="E5408">
        <v>0</v>
      </c>
      <c r="F5408">
        <v>0</v>
      </c>
      <c r="G5408">
        <v>0</v>
      </c>
      <c r="H5408">
        <v>0</v>
      </c>
      <c r="I5408">
        <v>0</v>
      </c>
      <c r="J5408">
        <v>0</v>
      </c>
      <c r="K5408">
        <v>0</v>
      </c>
      <c r="L5408">
        <v>0</v>
      </c>
      <c r="M5408">
        <v>0</v>
      </c>
      <c r="N5408">
        <v>0</v>
      </c>
      <c r="O5408">
        <v>0</v>
      </c>
      <c r="P5408">
        <v>0</v>
      </c>
      <c r="Q5408">
        <v>0</v>
      </c>
      <c r="R5408">
        <v>0</v>
      </c>
      <c r="S5408">
        <v>0</v>
      </c>
      <c r="T5408">
        <v>0</v>
      </c>
      <c r="U5408">
        <v>0</v>
      </c>
      <c r="V5408">
        <v>0</v>
      </c>
      <c r="W5408">
        <v>0</v>
      </c>
      <c r="X5408">
        <v>0</v>
      </c>
      <c r="Y5408">
        <v>0</v>
      </c>
      <c r="Z5408">
        <v>0</v>
      </c>
      <c r="AA5408">
        <v>0</v>
      </c>
      <c r="AB5408">
        <v>0</v>
      </c>
      <c r="AC5408">
        <v>0</v>
      </c>
      <c r="AD5408">
        <v>0</v>
      </c>
      <c r="AE5408">
        <v>0</v>
      </c>
      <c r="AF5408">
        <v>0</v>
      </c>
    </row>
    <row r="5409" spans="1:32">
      <c r="A5409" t="s">
        <v>7275</v>
      </c>
      <c r="B5409" t="s">
        <v>19</v>
      </c>
      <c r="C5409">
        <v>0</v>
      </c>
      <c r="D5409">
        <v>0</v>
      </c>
      <c r="E5409">
        <v>0</v>
      </c>
      <c r="F5409">
        <v>0</v>
      </c>
      <c r="G5409">
        <v>0</v>
      </c>
      <c r="H5409">
        <v>0</v>
      </c>
      <c r="I5409">
        <v>0</v>
      </c>
      <c r="J5409">
        <v>0</v>
      </c>
      <c r="K5409">
        <v>0</v>
      </c>
      <c r="L5409">
        <v>0</v>
      </c>
      <c r="M5409">
        <v>0</v>
      </c>
      <c r="N5409">
        <v>0</v>
      </c>
      <c r="O5409">
        <v>0</v>
      </c>
      <c r="P5409">
        <v>0</v>
      </c>
      <c r="Q5409">
        <v>0</v>
      </c>
      <c r="R5409">
        <v>0</v>
      </c>
      <c r="S5409">
        <v>0</v>
      </c>
      <c r="T5409">
        <v>0</v>
      </c>
      <c r="U5409">
        <v>0</v>
      </c>
      <c r="V5409">
        <v>0</v>
      </c>
      <c r="W5409">
        <v>0</v>
      </c>
      <c r="X5409">
        <v>0</v>
      </c>
      <c r="Y5409">
        <v>0</v>
      </c>
      <c r="Z5409">
        <v>0</v>
      </c>
      <c r="AA5409">
        <v>0</v>
      </c>
      <c r="AB5409">
        <v>0</v>
      </c>
      <c r="AC5409">
        <v>0</v>
      </c>
      <c r="AD5409">
        <v>0</v>
      </c>
      <c r="AE5409">
        <v>0</v>
      </c>
      <c r="AF5409">
        <v>0</v>
      </c>
    </row>
    <row r="5410" spans="1:32">
      <c r="A5410" t="s">
        <v>7276</v>
      </c>
      <c r="B5410" t="s">
        <v>19</v>
      </c>
      <c r="C5410">
        <v>0</v>
      </c>
      <c r="D5410">
        <v>0</v>
      </c>
      <c r="E5410">
        <v>0</v>
      </c>
      <c r="F5410">
        <v>0</v>
      </c>
      <c r="G5410">
        <v>0</v>
      </c>
      <c r="H5410">
        <v>0</v>
      </c>
      <c r="I5410">
        <v>0</v>
      </c>
      <c r="J5410">
        <v>0</v>
      </c>
      <c r="K5410">
        <v>0</v>
      </c>
      <c r="L5410">
        <v>0</v>
      </c>
      <c r="M5410">
        <v>0</v>
      </c>
      <c r="N5410">
        <v>0</v>
      </c>
      <c r="O5410">
        <v>0</v>
      </c>
      <c r="P5410">
        <v>0</v>
      </c>
      <c r="Q5410">
        <v>0</v>
      </c>
      <c r="R5410">
        <v>0</v>
      </c>
      <c r="S5410">
        <v>0</v>
      </c>
      <c r="T5410">
        <v>0</v>
      </c>
      <c r="U5410">
        <v>0</v>
      </c>
      <c r="V5410">
        <v>0</v>
      </c>
      <c r="W5410">
        <v>0</v>
      </c>
      <c r="X5410">
        <v>0</v>
      </c>
      <c r="Y5410">
        <v>0</v>
      </c>
      <c r="Z5410">
        <v>0</v>
      </c>
      <c r="AA5410">
        <v>0</v>
      </c>
      <c r="AB5410">
        <v>0</v>
      </c>
      <c r="AC5410">
        <v>0</v>
      </c>
      <c r="AD5410">
        <v>0</v>
      </c>
      <c r="AE5410">
        <v>0</v>
      </c>
      <c r="AF5410">
        <v>0</v>
      </c>
    </row>
    <row r="5411" spans="1:32">
      <c r="A5411" t="s">
        <v>7277</v>
      </c>
      <c r="B5411" t="s">
        <v>19</v>
      </c>
      <c r="C5411">
        <v>0</v>
      </c>
      <c r="D5411">
        <v>0</v>
      </c>
      <c r="E5411">
        <v>0</v>
      </c>
      <c r="F5411">
        <v>0</v>
      </c>
      <c r="G5411">
        <v>0</v>
      </c>
      <c r="H5411">
        <v>0</v>
      </c>
      <c r="I5411">
        <v>0</v>
      </c>
      <c r="J5411">
        <v>0</v>
      </c>
      <c r="K5411">
        <v>0</v>
      </c>
      <c r="L5411">
        <v>0</v>
      </c>
      <c r="M5411">
        <v>0</v>
      </c>
      <c r="N5411">
        <v>0</v>
      </c>
      <c r="O5411">
        <v>0</v>
      </c>
      <c r="P5411">
        <v>0</v>
      </c>
      <c r="Q5411">
        <v>0</v>
      </c>
      <c r="R5411">
        <v>0</v>
      </c>
      <c r="S5411">
        <v>0</v>
      </c>
      <c r="T5411">
        <v>0</v>
      </c>
      <c r="U5411">
        <v>0</v>
      </c>
      <c r="V5411">
        <v>0</v>
      </c>
      <c r="W5411">
        <v>0</v>
      </c>
      <c r="X5411">
        <v>0</v>
      </c>
      <c r="Y5411">
        <v>0</v>
      </c>
      <c r="Z5411">
        <v>0</v>
      </c>
      <c r="AA5411">
        <v>0</v>
      </c>
      <c r="AB5411">
        <v>0</v>
      </c>
      <c r="AC5411">
        <v>0</v>
      </c>
      <c r="AD5411">
        <v>0</v>
      </c>
      <c r="AE5411">
        <v>0</v>
      </c>
      <c r="AF5411">
        <v>0</v>
      </c>
    </row>
    <row r="5412" spans="1:32">
      <c r="A5412" t="s">
        <v>2753</v>
      </c>
      <c r="B5412" t="s">
        <v>19</v>
      </c>
      <c r="C5412" s="2">
        <v>1694320000000000</v>
      </c>
      <c r="D5412" s="2">
        <v>1689780000000000</v>
      </c>
      <c r="E5412" s="2">
        <v>1672280000000000</v>
      </c>
      <c r="F5412" s="2">
        <v>1650530000000000</v>
      </c>
      <c r="G5412" s="2">
        <v>1624950000000000</v>
      </c>
      <c r="H5412" s="2">
        <v>1601600000000000</v>
      </c>
      <c r="I5412" s="2">
        <v>1574820000000000</v>
      </c>
      <c r="J5412" s="2">
        <v>1545560000000000</v>
      </c>
      <c r="K5412" s="2">
        <v>1507150000000000</v>
      </c>
      <c r="L5412" s="2">
        <v>1463710000000000</v>
      </c>
      <c r="M5412" s="2">
        <v>1416070000000000</v>
      </c>
      <c r="N5412" s="2">
        <v>1364700000000000</v>
      </c>
      <c r="O5412" s="2">
        <v>1314560000000000</v>
      </c>
      <c r="P5412" s="2">
        <v>1264740000000000</v>
      </c>
      <c r="Q5412" s="2">
        <v>1215100000000000</v>
      </c>
      <c r="R5412" s="2">
        <v>1163820000000000</v>
      </c>
      <c r="S5412" s="2">
        <v>1115190000000000</v>
      </c>
      <c r="T5412" s="2">
        <v>1068690000000000</v>
      </c>
      <c r="U5412" s="2">
        <v>1024690000000000</v>
      </c>
      <c r="V5412" s="2">
        <v>982228000000000</v>
      </c>
      <c r="W5412" s="2">
        <v>942967000000000</v>
      </c>
      <c r="X5412" s="2">
        <v>906549000000000</v>
      </c>
      <c r="Y5412" s="2">
        <v>873914000000000</v>
      </c>
      <c r="Z5412" s="2">
        <v>845665000000000</v>
      </c>
      <c r="AA5412" s="2">
        <v>820944000000000</v>
      </c>
      <c r="AB5412" s="2">
        <v>800701000000000</v>
      </c>
      <c r="AC5412" s="2">
        <v>785600000000000</v>
      </c>
      <c r="AD5412" s="2">
        <v>774969000000000</v>
      </c>
      <c r="AE5412" s="2">
        <v>769890000000000</v>
      </c>
      <c r="AF5412" s="2">
        <v>766904000000000</v>
      </c>
    </row>
    <row r="5413" spans="1:32">
      <c r="A5413" t="s">
        <v>2754</v>
      </c>
      <c r="B5413" t="s">
        <v>19</v>
      </c>
      <c r="C5413" s="2">
        <v>1069390000000</v>
      </c>
      <c r="D5413" s="2">
        <v>1067800000000</v>
      </c>
      <c r="E5413" s="2">
        <v>1065080000000</v>
      </c>
      <c r="F5413" s="2">
        <v>1051710000000</v>
      </c>
      <c r="G5413" s="2">
        <v>1032710000000</v>
      </c>
      <c r="H5413" s="2">
        <v>1014890000000</v>
      </c>
      <c r="I5413" s="2">
        <v>995189000000</v>
      </c>
      <c r="J5413" s="2">
        <v>971714000000</v>
      </c>
      <c r="K5413" s="2">
        <v>944124000000</v>
      </c>
      <c r="L5413" s="2">
        <v>912857000000</v>
      </c>
      <c r="M5413" s="2">
        <v>878267000000</v>
      </c>
      <c r="N5413" s="2">
        <v>840633000000</v>
      </c>
      <c r="O5413" s="2">
        <v>804197000000</v>
      </c>
      <c r="P5413" s="2">
        <v>768229000000</v>
      </c>
      <c r="Q5413" s="2">
        <v>731790000000</v>
      </c>
      <c r="R5413" s="2">
        <v>694117000000</v>
      </c>
      <c r="S5413" s="2">
        <v>657313000000</v>
      </c>
      <c r="T5413" s="2">
        <v>622352000000</v>
      </c>
      <c r="U5413" s="2">
        <v>588925000000</v>
      </c>
      <c r="V5413" s="2">
        <v>556894000000</v>
      </c>
      <c r="W5413" s="2">
        <v>526734000000</v>
      </c>
      <c r="X5413" s="2">
        <v>498329000000</v>
      </c>
      <c r="Y5413" s="2">
        <v>472688000000</v>
      </c>
      <c r="Z5413" s="2">
        <v>450753000000</v>
      </c>
      <c r="AA5413" s="2">
        <v>431517000000</v>
      </c>
      <c r="AB5413" s="2">
        <v>416221000000</v>
      </c>
      <c r="AC5413" s="2">
        <v>404602000000</v>
      </c>
      <c r="AD5413" s="2">
        <v>396810000000</v>
      </c>
      <c r="AE5413" s="2">
        <v>392980000000</v>
      </c>
      <c r="AF5413" s="2">
        <v>389763000000</v>
      </c>
    </row>
    <row r="5414" spans="1:32">
      <c r="A5414" t="s">
        <v>2755</v>
      </c>
      <c r="B5414" t="s">
        <v>19</v>
      </c>
      <c r="C5414" s="2">
        <v>14772500000000</v>
      </c>
      <c r="D5414" s="2">
        <v>14796100000000</v>
      </c>
      <c r="E5414" s="2">
        <v>14771100000000</v>
      </c>
      <c r="F5414" s="2">
        <v>14577300000000</v>
      </c>
      <c r="G5414" s="2">
        <v>14308100000000</v>
      </c>
      <c r="H5414" s="2">
        <v>14052200000000</v>
      </c>
      <c r="I5414" s="2">
        <v>13769600000000</v>
      </c>
      <c r="J5414" s="2">
        <v>13430400000000</v>
      </c>
      <c r="K5414" s="2">
        <v>13025300000000</v>
      </c>
      <c r="L5414" s="2">
        <v>12567600000000</v>
      </c>
      <c r="M5414" s="2">
        <v>12059900000000</v>
      </c>
      <c r="N5414" s="2">
        <v>11506500000000</v>
      </c>
      <c r="O5414" s="2">
        <v>10971200000000</v>
      </c>
      <c r="P5414" s="2">
        <v>10445600000000</v>
      </c>
      <c r="Q5414" s="2">
        <v>9909210000000</v>
      </c>
      <c r="R5414" s="2">
        <v>9354880000000</v>
      </c>
      <c r="S5414" s="2">
        <v>8807490000000</v>
      </c>
      <c r="T5414" s="2">
        <v>8283350000000</v>
      </c>
      <c r="U5414" s="2">
        <v>7777420000000</v>
      </c>
      <c r="V5414" s="2">
        <v>7294840000000</v>
      </c>
      <c r="W5414" s="2">
        <v>6838270000000</v>
      </c>
      <c r="X5414" s="2">
        <v>6407150000000</v>
      </c>
      <c r="Y5414" s="2">
        <v>6017660000000</v>
      </c>
      <c r="Z5414" s="2">
        <v>5684570000000</v>
      </c>
      <c r="AA5414" s="2">
        <v>5390300000000</v>
      </c>
      <c r="AB5414" s="2">
        <v>5158270000000</v>
      </c>
      <c r="AC5414" s="2">
        <v>4978180000000</v>
      </c>
      <c r="AD5414" s="2">
        <v>4855230000000</v>
      </c>
      <c r="AE5414" s="2">
        <v>4788900000000</v>
      </c>
      <c r="AF5414" s="2">
        <v>4727500000000</v>
      </c>
    </row>
    <row r="5415" spans="1:32">
      <c r="A5415" t="s">
        <v>2756</v>
      </c>
      <c r="B5415" t="s">
        <v>19</v>
      </c>
      <c r="C5415" s="2">
        <v>3218810000000</v>
      </c>
      <c r="D5415" s="2">
        <v>3119710000000</v>
      </c>
      <c r="E5415" s="2">
        <v>3019260000000</v>
      </c>
      <c r="F5415" s="2">
        <v>2990360000000</v>
      </c>
      <c r="G5415" s="2">
        <v>2938060000000</v>
      </c>
      <c r="H5415" s="2">
        <v>2884500000000</v>
      </c>
      <c r="I5415" s="2">
        <v>2827130000000</v>
      </c>
      <c r="J5415" s="2">
        <v>2770250000000</v>
      </c>
      <c r="K5415" s="2">
        <v>2714430000000</v>
      </c>
      <c r="L5415" s="2">
        <v>2646110000000</v>
      </c>
      <c r="M5415" s="2">
        <v>2573870000000</v>
      </c>
      <c r="N5415" s="2">
        <v>2497310000000</v>
      </c>
      <c r="O5415" s="2">
        <v>2419950000000</v>
      </c>
      <c r="P5415" s="2">
        <v>2341390000000</v>
      </c>
      <c r="Q5415" s="2">
        <v>2265050000000</v>
      </c>
      <c r="R5415" s="2">
        <v>2185450000000</v>
      </c>
      <c r="S5415" s="2">
        <v>2111860000000</v>
      </c>
      <c r="T5415" s="2">
        <v>2046320000000</v>
      </c>
      <c r="U5415" s="2">
        <v>1983190000000</v>
      </c>
      <c r="V5415" s="2">
        <v>1922880000000</v>
      </c>
      <c r="W5415" s="2">
        <v>1871450000000</v>
      </c>
      <c r="X5415" s="2">
        <v>1824620000000</v>
      </c>
      <c r="Y5415" s="2">
        <v>1779680000000</v>
      </c>
      <c r="Z5415" s="2">
        <v>1740670000000</v>
      </c>
      <c r="AA5415" s="2">
        <v>1704680000000</v>
      </c>
      <c r="AB5415" s="2">
        <v>1676150000000</v>
      </c>
      <c r="AC5415" s="2">
        <v>1653840000000</v>
      </c>
      <c r="AD5415" s="2">
        <v>1638800000000</v>
      </c>
      <c r="AE5415" s="2">
        <v>1630840000000</v>
      </c>
      <c r="AF5415" s="2">
        <v>1629610000000</v>
      </c>
    </row>
    <row r="5416" spans="1:32">
      <c r="A5416" t="s">
        <v>2757</v>
      </c>
      <c r="B5416" t="s">
        <v>19</v>
      </c>
      <c r="C5416" s="2">
        <v>227761000000</v>
      </c>
      <c r="D5416" s="2">
        <v>222916000000</v>
      </c>
      <c r="E5416" s="2">
        <v>218250000000</v>
      </c>
      <c r="F5416" s="2">
        <v>215290000000</v>
      </c>
      <c r="G5416" s="2">
        <v>211452000000</v>
      </c>
      <c r="H5416" s="2">
        <v>207868000000</v>
      </c>
      <c r="I5416" s="2">
        <v>203827000000</v>
      </c>
      <c r="J5416" s="2">
        <v>199283000000</v>
      </c>
      <c r="K5416" s="2">
        <v>194186000000</v>
      </c>
      <c r="L5416" s="2">
        <v>188358000000</v>
      </c>
      <c r="M5416" s="2">
        <v>181960000000</v>
      </c>
      <c r="N5416" s="2">
        <v>175038000000</v>
      </c>
      <c r="O5416" s="2">
        <v>168200000000</v>
      </c>
      <c r="P5416" s="2">
        <v>161371000000</v>
      </c>
      <c r="Q5416" s="2">
        <v>154587000000</v>
      </c>
      <c r="R5416" s="2">
        <v>147604000000</v>
      </c>
      <c r="S5416" s="2">
        <v>140962000000</v>
      </c>
      <c r="T5416" s="2">
        <v>134853000000</v>
      </c>
      <c r="U5416" s="2">
        <v>129043000000</v>
      </c>
      <c r="V5416" s="2">
        <v>123450000000</v>
      </c>
      <c r="W5416" s="2">
        <v>118362000000</v>
      </c>
      <c r="X5416" s="2">
        <v>113647000000</v>
      </c>
      <c r="Y5416" s="2">
        <v>109317000000</v>
      </c>
      <c r="Z5416" s="2">
        <v>105588000000</v>
      </c>
      <c r="AA5416" s="2">
        <v>102238000000</v>
      </c>
      <c r="AB5416" s="2">
        <v>99533500000</v>
      </c>
      <c r="AC5416" s="2">
        <v>97411300000</v>
      </c>
      <c r="AD5416" s="2">
        <v>95942700000</v>
      </c>
      <c r="AE5416" s="2">
        <v>95190300000</v>
      </c>
      <c r="AF5416" s="2">
        <v>94758200000</v>
      </c>
    </row>
    <row r="5417" spans="1:32">
      <c r="A5417" t="s">
        <v>2758</v>
      </c>
      <c r="B5417" t="s">
        <v>19</v>
      </c>
      <c r="C5417" s="2">
        <v>112097000000</v>
      </c>
      <c r="D5417" s="2">
        <v>108774000000</v>
      </c>
      <c r="E5417" s="2">
        <v>105968000000</v>
      </c>
      <c r="F5417" s="2">
        <v>104733000000</v>
      </c>
      <c r="G5417" s="2">
        <v>102888000000</v>
      </c>
      <c r="H5417" s="2">
        <v>101134000000</v>
      </c>
      <c r="I5417" s="2">
        <v>99197800000</v>
      </c>
      <c r="J5417" s="2">
        <v>97155600000</v>
      </c>
      <c r="K5417" s="2">
        <v>95047000000</v>
      </c>
      <c r="L5417" s="2">
        <v>92569200000</v>
      </c>
      <c r="M5417" s="2">
        <v>89903900000</v>
      </c>
      <c r="N5417" s="2">
        <v>87057300000</v>
      </c>
      <c r="O5417" s="2">
        <v>84223000000</v>
      </c>
      <c r="P5417" s="2">
        <v>81347500000</v>
      </c>
      <c r="Q5417" s="2">
        <v>78556500000</v>
      </c>
      <c r="R5417" s="2">
        <v>75672000000</v>
      </c>
      <c r="S5417" s="2">
        <v>73018200000</v>
      </c>
      <c r="T5417" s="2">
        <v>70666700000</v>
      </c>
      <c r="U5417" s="2">
        <v>68474800000</v>
      </c>
      <c r="V5417" s="2">
        <v>66358700000</v>
      </c>
      <c r="W5417" s="2">
        <v>64507500000</v>
      </c>
      <c r="X5417" s="2">
        <v>62818400000</v>
      </c>
      <c r="Y5417" s="2">
        <v>61239700000</v>
      </c>
      <c r="Z5417" s="2">
        <v>59877400000</v>
      </c>
      <c r="AA5417" s="2">
        <v>58658800000</v>
      </c>
      <c r="AB5417" s="2">
        <v>57662700000</v>
      </c>
      <c r="AC5417" s="2">
        <v>56919600000</v>
      </c>
      <c r="AD5417" s="2">
        <v>56437600000</v>
      </c>
      <c r="AE5417" s="2">
        <v>56254300000</v>
      </c>
      <c r="AF5417" s="2">
        <v>56286200000</v>
      </c>
    </row>
    <row r="5418" spans="1:32">
      <c r="A5418" t="s">
        <v>2759</v>
      </c>
      <c r="B5418" t="s">
        <v>19</v>
      </c>
      <c r="C5418" s="2">
        <v>21002600000</v>
      </c>
      <c r="D5418" s="2">
        <v>21837000000</v>
      </c>
      <c r="E5418" s="2">
        <v>22331600000</v>
      </c>
      <c r="F5418" s="2">
        <v>22285400000</v>
      </c>
      <c r="G5418" s="2">
        <v>22100300000</v>
      </c>
      <c r="H5418" s="2">
        <v>22016200000</v>
      </c>
      <c r="I5418" s="2">
        <v>21924000000</v>
      </c>
      <c r="J5418" s="2">
        <v>21723700000</v>
      </c>
      <c r="K5418" s="2">
        <v>21488800000</v>
      </c>
      <c r="L5418" s="2">
        <v>21222600000</v>
      </c>
      <c r="M5418" s="2">
        <v>20933100000</v>
      </c>
      <c r="N5418" s="2">
        <v>20617100000</v>
      </c>
      <c r="O5418" s="2">
        <v>20348900000</v>
      </c>
      <c r="P5418" s="2">
        <v>20047300000</v>
      </c>
      <c r="Q5418" s="2">
        <v>19778800000</v>
      </c>
      <c r="R5418" s="2">
        <v>19491000000</v>
      </c>
      <c r="S5418" s="2">
        <v>19285100000</v>
      </c>
      <c r="T5418" s="2">
        <v>19054900000</v>
      </c>
      <c r="U5418" s="2">
        <v>18899800000</v>
      </c>
      <c r="V5418" s="2">
        <v>18729000000</v>
      </c>
      <c r="W5418" s="2">
        <v>18570000000</v>
      </c>
      <c r="X5418" s="2">
        <v>18435600000</v>
      </c>
      <c r="Y5418" s="2">
        <v>18353300000</v>
      </c>
      <c r="Z5418" s="2">
        <v>18275800000</v>
      </c>
      <c r="AA5418" s="2">
        <v>18259600000</v>
      </c>
      <c r="AB5418" s="2">
        <v>18214800000</v>
      </c>
      <c r="AC5418" s="2">
        <v>18258800000</v>
      </c>
      <c r="AD5418" s="2">
        <v>18305300000</v>
      </c>
      <c r="AE5418" s="2">
        <v>18413600000</v>
      </c>
      <c r="AF5418" s="2">
        <v>18563500000</v>
      </c>
    </row>
    <row r="5419" spans="1:32">
      <c r="A5419" t="s">
        <v>2760</v>
      </c>
      <c r="B5419" t="s">
        <v>19</v>
      </c>
      <c r="C5419" s="2">
        <v>54495600000</v>
      </c>
      <c r="D5419" s="2">
        <v>52127200000</v>
      </c>
      <c r="E5419" s="2">
        <v>50318300000</v>
      </c>
      <c r="F5419" s="2">
        <v>49788200000</v>
      </c>
      <c r="G5419" s="2">
        <v>48867300000</v>
      </c>
      <c r="H5419" s="2">
        <v>47934400000</v>
      </c>
      <c r="I5419" s="2">
        <v>46930900000</v>
      </c>
      <c r="J5419" s="2">
        <v>45966000000</v>
      </c>
      <c r="K5419" s="2">
        <v>45067900000</v>
      </c>
      <c r="L5419" s="2">
        <v>43970100000</v>
      </c>
      <c r="M5419" s="2">
        <v>42819500000</v>
      </c>
      <c r="N5419" s="2">
        <v>41611200000</v>
      </c>
      <c r="O5419" s="2">
        <v>40383800000</v>
      </c>
      <c r="P5419" s="2">
        <v>39127200000</v>
      </c>
      <c r="Q5419" s="2">
        <v>37928700000</v>
      </c>
      <c r="R5419" s="2">
        <v>36683600000</v>
      </c>
      <c r="S5419" s="2">
        <v>35558900000</v>
      </c>
      <c r="T5419" s="2">
        <v>34623700000</v>
      </c>
      <c r="U5419" s="2">
        <v>33755000000</v>
      </c>
      <c r="V5419" s="2">
        <v>32920800000</v>
      </c>
      <c r="W5419" s="2">
        <v>32231900000</v>
      </c>
      <c r="X5419" s="2">
        <v>31612000000</v>
      </c>
      <c r="Y5419" s="2">
        <v>31002600000</v>
      </c>
      <c r="Z5419" s="2">
        <v>30480300000</v>
      </c>
      <c r="AA5419" s="2">
        <v>30002400000</v>
      </c>
      <c r="AB5419" s="2">
        <v>29621800000</v>
      </c>
      <c r="AC5419" s="2">
        <v>29338800000</v>
      </c>
      <c r="AD5419" s="2">
        <v>29175900000</v>
      </c>
      <c r="AE5419" s="2">
        <v>29134000000</v>
      </c>
      <c r="AF5419" s="2">
        <v>29214800000</v>
      </c>
    </row>
    <row r="5420" spans="1:32">
      <c r="A5420" t="s">
        <v>2761</v>
      </c>
      <c r="B5420" t="s">
        <v>19</v>
      </c>
      <c r="C5420" s="2">
        <v>26493300000</v>
      </c>
      <c r="D5420" s="2">
        <v>25937000000</v>
      </c>
      <c r="E5420" s="2">
        <v>25315700000</v>
      </c>
      <c r="F5420" s="2">
        <v>25004900000</v>
      </c>
      <c r="G5420" s="2">
        <v>24576500000</v>
      </c>
      <c r="H5420" s="2">
        <v>24173900000</v>
      </c>
      <c r="I5420" s="2">
        <v>23723500000</v>
      </c>
      <c r="J5420" s="2">
        <v>23226200000</v>
      </c>
      <c r="K5420" s="2">
        <v>22680300000</v>
      </c>
      <c r="L5420" s="2">
        <v>22046800000</v>
      </c>
      <c r="M5420" s="2">
        <v>21356300000</v>
      </c>
      <c r="N5420" s="2">
        <v>20611600000</v>
      </c>
      <c r="O5420" s="2">
        <v>19872300000</v>
      </c>
      <c r="P5420" s="2">
        <v>19129300000</v>
      </c>
      <c r="Q5420" s="2">
        <v>18396200000</v>
      </c>
      <c r="R5420" s="2">
        <v>17639500000</v>
      </c>
      <c r="S5420" s="2">
        <v>16928200000</v>
      </c>
      <c r="T5420" s="2">
        <v>16272000000</v>
      </c>
      <c r="U5420" s="2">
        <v>15646200000</v>
      </c>
      <c r="V5420" s="2">
        <v>15043000000</v>
      </c>
      <c r="W5420" s="2">
        <v>14502600000</v>
      </c>
      <c r="X5420" s="2">
        <v>14005400000</v>
      </c>
      <c r="Y5420" s="2">
        <v>13546600000</v>
      </c>
      <c r="Z5420" s="2">
        <v>13148600000</v>
      </c>
      <c r="AA5420" s="2">
        <v>12789000000</v>
      </c>
      <c r="AB5420" s="2">
        <v>12496400000</v>
      </c>
      <c r="AC5420" s="2">
        <v>12267300000</v>
      </c>
      <c r="AD5420" s="2">
        <v>12105000000</v>
      </c>
      <c r="AE5420" s="2">
        <v>12018000000</v>
      </c>
      <c r="AF5420" s="2">
        <v>11975800000</v>
      </c>
    </row>
    <row r="5421" spans="1:32">
      <c r="A5421" t="s">
        <v>2762</v>
      </c>
      <c r="B5421" t="s">
        <v>19</v>
      </c>
      <c r="C5421" s="2">
        <v>70683900000</v>
      </c>
      <c r="D5421" s="2">
        <v>70537100000</v>
      </c>
      <c r="E5421" s="2">
        <v>69852000000</v>
      </c>
      <c r="F5421" s="2">
        <v>68952900000</v>
      </c>
      <c r="G5421" s="2">
        <v>67885300000</v>
      </c>
      <c r="H5421" s="2">
        <v>66910500000</v>
      </c>
      <c r="I5421" s="2">
        <v>65793500000</v>
      </c>
      <c r="J5421" s="2">
        <v>64565900000</v>
      </c>
      <c r="K5421" s="2">
        <v>62957600000</v>
      </c>
      <c r="L5421" s="2">
        <v>61138000000</v>
      </c>
      <c r="M5421" s="2">
        <v>59140900000</v>
      </c>
      <c r="N5421" s="2">
        <v>56985500000</v>
      </c>
      <c r="O5421" s="2">
        <v>54881800000</v>
      </c>
      <c r="P5421" s="2">
        <v>52791900000</v>
      </c>
      <c r="Q5421" s="2">
        <v>50707600000</v>
      </c>
      <c r="R5421" s="2">
        <v>48554000000</v>
      </c>
      <c r="S5421" s="2">
        <v>46508500000</v>
      </c>
      <c r="T5421" s="2">
        <v>44550900000</v>
      </c>
      <c r="U5421" s="2">
        <v>42697400000</v>
      </c>
      <c r="V5421" s="2">
        <v>40908400000</v>
      </c>
      <c r="W5421" s="2">
        <v>39252300000</v>
      </c>
      <c r="X5421" s="2">
        <v>37714900000</v>
      </c>
      <c r="Y5421" s="2">
        <v>36337300000</v>
      </c>
      <c r="Z5421" s="2">
        <v>35145200000</v>
      </c>
      <c r="AA5421" s="2">
        <v>34102200000</v>
      </c>
      <c r="AB5421" s="2">
        <v>33248900000</v>
      </c>
      <c r="AC5421" s="2">
        <v>32612400000</v>
      </c>
      <c r="AD5421" s="2">
        <v>32164700000</v>
      </c>
      <c r="AE5421" s="2">
        <v>31950300000</v>
      </c>
      <c r="AF5421" s="2">
        <v>31821300000</v>
      </c>
    </row>
    <row r="5422" spans="1:32">
      <c r="A5422" t="s">
        <v>2763</v>
      </c>
      <c r="B5422" t="s">
        <v>19</v>
      </c>
      <c r="C5422" s="2">
        <v>42874600000</v>
      </c>
      <c r="D5422" s="2">
        <v>42772800000</v>
      </c>
      <c r="E5422" s="2">
        <v>42229500000</v>
      </c>
      <c r="F5422" s="2">
        <v>41681800000</v>
      </c>
      <c r="G5422" s="2">
        <v>41080200000</v>
      </c>
      <c r="H5422" s="2">
        <v>40548000000</v>
      </c>
      <c r="I5422" s="2">
        <v>39922700000</v>
      </c>
      <c r="J5422" s="2">
        <v>39247100000</v>
      </c>
      <c r="K5422" s="2">
        <v>38326800000</v>
      </c>
      <c r="L5422" s="2">
        <v>37291400000</v>
      </c>
      <c r="M5422" s="2">
        <v>36160100000</v>
      </c>
      <c r="N5422" s="2">
        <v>34944600000</v>
      </c>
      <c r="O5422" s="2">
        <v>33754800000</v>
      </c>
      <c r="P5422" s="2">
        <v>32566300000</v>
      </c>
      <c r="Q5422" s="2">
        <v>31394600000</v>
      </c>
      <c r="R5422" s="2">
        <v>30187300000</v>
      </c>
      <c r="S5422" s="2">
        <v>29064400000</v>
      </c>
      <c r="T5422" s="2">
        <v>27986200000</v>
      </c>
      <c r="U5422" s="2">
        <v>26977300000</v>
      </c>
      <c r="V5422" s="2">
        <v>26005100000</v>
      </c>
      <c r="W5422" s="2">
        <v>25116300000</v>
      </c>
      <c r="X5422" s="2">
        <v>24301700000</v>
      </c>
      <c r="Y5422" s="2">
        <v>23578600000</v>
      </c>
      <c r="Z5422" s="2">
        <v>22949000000</v>
      </c>
      <c r="AA5422" s="2">
        <v>22399200000</v>
      </c>
      <c r="AB5422" s="2">
        <v>21939200000</v>
      </c>
      <c r="AC5422" s="2">
        <v>21603100000</v>
      </c>
      <c r="AD5422" s="2">
        <v>21360400000</v>
      </c>
      <c r="AE5422" s="2">
        <v>21251000000</v>
      </c>
      <c r="AF5422" s="2">
        <v>21206700000</v>
      </c>
    </row>
    <row r="5423" spans="1:32">
      <c r="A5423" t="s">
        <v>2764</v>
      </c>
      <c r="B5423" t="s">
        <v>19</v>
      </c>
      <c r="C5423">
        <v>0</v>
      </c>
      <c r="D5423">
        <v>0</v>
      </c>
      <c r="E5423">
        <v>0</v>
      </c>
      <c r="F5423">
        <v>0</v>
      </c>
      <c r="G5423">
        <v>0</v>
      </c>
      <c r="H5423">
        <v>0</v>
      </c>
      <c r="I5423">
        <v>0</v>
      </c>
      <c r="J5423">
        <v>0</v>
      </c>
      <c r="K5423">
        <v>0</v>
      </c>
      <c r="L5423">
        <v>0</v>
      </c>
      <c r="M5423">
        <v>0</v>
      </c>
      <c r="N5423">
        <v>0</v>
      </c>
      <c r="O5423">
        <v>0</v>
      </c>
      <c r="P5423">
        <v>0</v>
      </c>
      <c r="Q5423">
        <v>0</v>
      </c>
      <c r="R5423">
        <v>0</v>
      </c>
      <c r="S5423">
        <v>0</v>
      </c>
      <c r="T5423">
        <v>0</v>
      </c>
      <c r="U5423">
        <v>0</v>
      </c>
      <c r="V5423">
        <v>0</v>
      </c>
      <c r="W5423">
        <v>0</v>
      </c>
      <c r="X5423">
        <v>0</v>
      </c>
      <c r="Y5423">
        <v>0</v>
      </c>
      <c r="Z5423">
        <v>0</v>
      </c>
      <c r="AA5423">
        <v>0</v>
      </c>
      <c r="AB5423">
        <v>0</v>
      </c>
      <c r="AC5423">
        <v>0</v>
      </c>
      <c r="AD5423">
        <v>0</v>
      </c>
      <c r="AE5423">
        <v>0</v>
      </c>
      <c r="AF5423">
        <v>0</v>
      </c>
    </row>
    <row r="5424" spans="1:32">
      <c r="A5424" t="s">
        <v>2765</v>
      </c>
      <c r="B5424" t="s">
        <v>19</v>
      </c>
      <c r="C5424" s="2">
        <v>1548000000000000</v>
      </c>
      <c r="D5424" s="2">
        <v>1537390000000000</v>
      </c>
      <c r="E5424" s="2">
        <v>1436190000000000</v>
      </c>
      <c r="F5424" s="2">
        <v>1303190000000000</v>
      </c>
      <c r="G5424" s="2">
        <v>1237200000000000</v>
      </c>
      <c r="H5424" s="2">
        <v>1127300000000000</v>
      </c>
      <c r="I5424" s="2">
        <v>1010800000000000</v>
      </c>
      <c r="J5424" s="2">
        <v>870061000000000</v>
      </c>
      <c r="K5424" s="2">
        <v>756501000000000</v>
      </c>
      <c r="L5424" s="2">
        <v>652511000000000</v>
      </c>
      <c r="M5424" s="2">
        <v>579832000000000</v>
      </c>
      <c r="N5424" s="2">
        <v>532234000000000</v>
      </c>
      <c r="O5424" s="2">
        <v>520430000000000</v>
      </c>
      <c r="P5424" s="2">
        <v>505318000000000</v>
      </c>
      <c r="Q5424" s="2">
        <v>502088000000000</v>
      </c>
      <c r="R5424" s="2">
        <v>489866000000000</v>
      </c>
      <c r="S5424" s="2">
        <v>451613000000000</v>
      </c>
      <c r="T5424" s="2">
        <v>394700000000000</v>
      </c>
      <c r="U5424" s="2">
        <v>346768000000000</v>
      </c>
      <c r="V5424" s="2">
        <v>316681000000000</v>
      </c>
      <c r="W5424" s="2">
        <v>354299000000000</v>
      </c>
      <c r="X5424" s="2">
        <v>395100000000000</v>
      </c>
      <c r="Y5424" s="2">
        <v>437296000000000</v>
      </c>
      <c r="Z5424" s="2">
        <v>482162000000000</v>
      </c>
      <c r="AA5424" s="2">
        <v>517280000000000</v>
      </c>
      <c r="AB5424" s="2">
        <v>552055000000000</v>
      </c>
      <c r="AC5424" s="2">
        <v>585093000000000</v>
      </c>
      <c r="AD5424" s="2">
        <v>615996000000000</v>
      </c>
      <c r="AE5424" s="2">
        <v>643822000000000</v>
      </c>
      <c r="AF5424" s="2">
        <v>669011000000000</v>
      </c>
    </row>
    <row r="5425" spans="1:32">
      <c r="A5425" t="s">
        <v>2766</v>
      </c>
      <c r="B5425" t="s">
        <v>19</v>
      </c>
      <c r="C5425" s="2">
        <v>27796600000</v>
      </c>
      <c r="D5425" s="2">
        <v>27814300000</v>
      </c>
      <c r="E5425" s="2">
        <v>25895000000</v>
      </c>
      <c r="F5425" s="2">
        <v>23872100000</v>
      </c>
      <c r="G5425" s="2">
        <v>22819200000</v>
      </c>
      <c r="H5425" s="2">
        <v>21187800000</v>
      </c>
      <c r="I5425" s="2">
        <v>19440000000</v>
      </c>
      <c r="J5425" s="2">
        <v>17521200000</v>
      </c>
      <c r="K5425" s="2">
        <v>15841200000</v>
      </c>
      <c r="L5425" s="2">
        <v>14355800000</v>
      </c>
      <c r="M5425" s="2">
        <v>13485400000</v>
      </c>
      <c r="N5425" s="2">
        <v>13100000000</v>
      </c>
      <c r="O5425" s="2">
        <v>13343300000</v>
      </c>
      <c r="P5425" s="2">
        <v>13554700000</v>
      </c>
      <c r="Q5425" s="2">
        <v>13582400000</v>
      </c>
      <c r="R5425" s="2">
        <v>13311300000</v>
      </c>
      <c r="S5425" s="2">
        <v>12603400000</v>
      </c>
      <c r="T5425" s="2">
        <v>11528600000</v>
      </c>
      <c r="U5425" s="2">
        <v>10615400000</v>
      </c>
      <c r="V5425" s="2">
        <v>10009200000</v>
      </c>
      <c r="W5425" s="2">
        <v>10512900000</v>
      </c>
      <c r="X5425" s="2">
        <v>10976200000</v>
      </c>
      <c r="Y5425" s="2">
        <v>11482700000</v>
      </c>
      <c r="Z5425" s="2">
        <v>11954800000</v>
      </c>
      <c r="AA5425" s="2">
        <v>12556900000</v>
      </c>
      <c r="AB5425" s="2">
        <v>13210200000</v>
      </c>
      <c r="AC5425" s="2">
        <v>13846700000</v>
      </c>
      <c r="AD5425" s="2">
        <v>14522300000</v>
      </c>
      <c r="AE5425" s="2">
        <v>15011000000</v>
      </c>
      <c r="AF5425" s="2">
        <v>15462200000</v>
      </c>
    </row>
    <row r="5426" spans="1:32">
      <c r="A5426" t="s">
        <v>2767</v>
      </c>
      <c r="B5426" t="s">
        <v>19</v>
      </c>
      <c r="C5426" s="2">
        <v>408435000000</v>
      </c>
      <c r="D5426" s="2">
        <v>396731000000</v>
      </c>
      <c r="E5426" s="2">
        <v>346630000000</v>
      </c>
      <c r="F5426" s="2">
        <v>305600000000</v>
      </c>
      <c r="G5426" s="2">
        <v>304281000000</v>
      </c>
      <c r="H5426" s="2">
        <v>279962000000</v>
      </c>
      <c r="I5426" s="2">
        <v>244868000000</v>
      </c>
      <c r="J5426" s="2">
        <v>202682000000</v>
      </c>
      <c r="K5426" s="2">
        <v>169180000000</v>
      </c>
      <c r="L5426" s="2">
        <v>139922000000</v>
      </c>
      <c r="M5426" s="2">
        <v>130864000000</v>
      </c>
      <c r="N5426" s="2">
        <v>125949000000</v>
      </c>
      <c r="O5426" s="2">
        <v>126564000000</v>
      </c>
      <c r="P5426" s="2">
        <v>125955000000</v>
      </c>
      <c r="Q5426" s="2">
        <v>123039000000</v>
      </c>
      <c r="R5426" s="2">
        <v>121025000000</v>
      </c>
      <c r="S5426" s="2">
        <v>115717000000</v>
      </c>
      <c r="T5426" s="2">
        <v>108074000000</v>
      </c>
      <c r="U5426" s="2">
        <v>101361000000</v>
      </c>
      <c r="V5426" s="2">
        <v>97158000000</v>
      </c>
      <c r="W5426" s="2">
        <v>95247800000</v>
      </c>
      <c r="X5426" s="2">
        <v>93228100000</v>
      </c>
      <c r="Y5426" s="2">
        <v>91446200000</v>
      </c>
      <c r="Z5426" s="2">
        <v>88503800000</v>
      </c>
      <c r="AA5426" s="2">
        <v>92042800000</v>
      </c>
      <c r="AB5426" s="2">
        <v>96622000000</v>
      </c>
      <c r="AC5426" s="2">
        <v>100967000000</v>
      </c>
      <c r="AD5426" s="2">
        <v>105432000000</v>
      </c>
      <c r="AE5426" s="2">
        <v>108626000000</v>
      </c>
      <c r="AF5426" s="2">
        <v>111746000000</v>
      </c>
    </row>
    <row r="5427" spans="1:32">
      <c r="A5427" t="s">
        <v>2768</v>
      </c>
      <c r="B5427" t="s">
        <v>19</v>
      </c>
      <c r="C5427" s="2">
        <v>834600000000</v>
      </c>
      <c r="D5427" s="2">
        <v>813260000000</v>
      </c>
      <c r="E5427" s="2">
        <v>717779000000</v>
      </c>
      <c r="F5427" s="2">
        <v>634466000000</v>
      </c>
      <c r="G5427" s="2">
        <v>626698000000</v>
      </c>
      <c r="H5427" s="2">
        <v>573973000000</v>
      </c>
      <c r="I5427" s="2">
        <v>501702000000</v>
      </c>
      <c r="J5427" s="2">
        <v>413347000000</v>
      </c>
      <c r="K5427" s="2">
        <v>344787000000</v>
      </c>
      <c r="L5427" s="2">
        <v>283556000000</v>
      </c>
      <c r="M5427" s="2">
        <v>264928000000</v>
      </c>
      <c r="N5427" s="2">
        <v>254360000000</v>
      </c>
      <c r="O5427" s="2">
        <v>255067000000</v>
      </c>
      <c r="P5427" s="2">
        <v>253092000000</v>
      </c>
      <c r="Q5427" s="2">
        <v>246291000000</v>
      </c>
      <c r="R5427" s="2">
        <v>242274000000</v>
      </c>
      <c r="S5427" s="2">
        <v>231495000000</v>
      </c>
      <c r="T5427" s="2">
        <v>215808000000</v>
      </c>
      <c r="U5427" s="2">
        <v>202310000000</v>
      </c>
      <c r="V5427" s="2">
        <v>193636000000</v>
      </c>
      <c r="W5427" s="2">
        <v>188454000000</v>
      </c>
      <c r="X5427" s="2">
        <v>183529000000</v>
      </c>
      <c r="Y5427" s="2">
        <v>179000000000</v>
      </c>
      <c r="Z5427" s="2">
        <v>171994000000</v>
      </c>
      <c r="AA5427" s="2">
        <v>178802000000</v>
      </c>
      <c r="AB5427" s="2">
        <v>187927000000</v>
      </c>
      <c r="AC5427" s="2">
        <v>196617000000</v>
      </c>
      <c r="AD5427" s="2">
        <v>205129000000</v>
      </c>
      <c r="AE5427" s="2">
        <v>212077000000</v>
      </c>
      <c r="AF5427" s="2">
        <v>218521000000</v>
      </c>
    </row>
    <row r="5428" spans="1:32">
      <c r="A5428" t="s">
        <v>2769</v>
      </c>
      <c r="B5428" t="s">
        <v>19</v>
      </c>
      <c r="C5428" s="2">
        <v>99730500000</v>
      </c>
      <c r="D5428" s="2">
        <v>98076000000</v>
      </c>
      <c r="E5428" s="2">
        <v>88128200000</v>
      </c>
      <c r="F5428" s="2">
        <v>78742900000</v>
      </c>
      <c r="G5428" s="2">
        <v>76718000000</v>
      </c>
      <c r="H5428" s="2">
        <v>70263700000</v>
      </c>
      <c r="I5428" s="2">
        <v>62143500000</v>
      </c>
      <c r="J5428" s="2">
        <v>52396100000</v>
      </c>
      <c r="K5428" s="2">
        <v>44677900000</v>
      </c>
      <c r="L5428" s="2">
        <v>37762500000</v>
      </c>
      <c r="M5428" s="2">
        <v>35291000000</v>
      </c>
      <c r="N5428" s="2">
        <v>33961300000</v>
      </c>
      <c r="O5428" s="2">
        <v>34317900000</v>
      </c>
      <c r="P5428" s="2">
        <v>34398500000</v>
      </c>
      <c r="Q5428" s="2">
        <v>33852600000</v>
      </c>
      <c r="R5428" s="2">
        <v>33231900000</v>
      </c>
      <c r="S5428" s="2">
        <v>31442100000</v>
      </c>
      <c r="T5428" s="2">
        <v>28833500000</v>
      </c>
      <c r="U5428" s="2">
        <v>26596200000</v>
      </c>
      <c r="V5428" s="2">
        <v>25190300000</v>
      </c>
      <c r="W5428" s="2">
        <v>25273200000</v>
      </c>
      <c r="X5428" s="2">
        <v>25449800000</v>
      </c>
      <c r="Y5428" s="2">
        <v>25685800000</v>
      </c>
      <c r="Z5428" s="2">
        <v>25672800000</v>
      </c>
      <c r="AA5428" s="2">
        <v>26998800000</v>
      </c>
      <c r="AB5428" s="2">
        <v>28553800000</v>
      </c>
      <c r="AC5428" s="2">
        <v>30024700000</v>
      </c>
      <c r="AD5428" s="2">
        <v>31425900000</v>
      </c>
      <c r="AE5428" s="2">
        <v>32618900000</v>
      </c>
      <c r="AF5428" s="2">
        <v>33725700000</v>
      </c>
    </row>
    <row r="5429" spans="1:32">
      <c r="A5429" t="s">
        <v>2770</v>
      </c>
      <c r="B5429" t="s">
        <v>19</v>
      </c>
      <c r="C5429" s="2">
        <v>84247000000</v>
      </c>
      <c r="D5429" s="2">
        <v>83265000000</v>
      </c>
      <c r="E5429" s="2">
        <v>75549000000</v>
      </c>
      <c r="F5429" s="2">
        <v>67945400000</v>
      </c>
      <c r="G5429" s="2">
        <v>65752500000</v>
      </c>
      <c r="H5429" s="2">
        <v>60277700000</v>
      </c>
      <c r="I5429" s="2">
        <v>53699300000</v>
      </c>
      <c r="J5429" s="2">
        <v>45893700000</v>
      </c>
      <c r="K5429" s="2">
        <v>39634600000</v>
      </c>
      <c r="L5429" s="2">
        <v>34014000000</v>
      </c>
      <c r="M5429" s="2">
        <v>31808800000</v>
      </c>
      <c r="N5429" s="2">
        <v>30659100000</v>
      </c>
      <c r="O5429" s="2">
        <v>31073100000</v>
      </c>
      <c r="P5429" s="2">
        <v>31277000000</v>
      </c>
      <c r="Q5429" s="2">
        <v>30934200000</v>
      </c>
      <c r="R5429" s="2">
        <v>30344800000</v>
      </c>
      <c r="S5429" s="2">
        <v>28632900000</v>
      </c>
      <c r="T5429" s="2">
        <v>26125400000</v>
      </c>
      <c r="U5429" s="2">
        <v>23980400000</v>
      </c>
      <c r="V5429" s="2">
        <v>22629900000</v>
      </c>
      <c r="W5429" s="2">
        <v>23018800000</v>
      </c>
      <c r="X5429" s="2">
        <v>23492800000</v>
      </c>
      <c r="Y5429" s="2">
        <v>24026500000</v>
      </c>
      <c r="Z5429" s="2">
        <v>24371800000</v>
      </c>
      <c r="AA5429" s="2">
        <v>25698500000</v>
      </c>
      <c r="AB5429" s="2">
        <v>27202500000</v>
      </c>
      <c r="AC5429" s="2">
        <v>28627900000</v>
      </c>
      <c r="AD5429" s="2">
        <v>29991300000</v>
      </c>
      <c r="AE5429" s="2">
        <v>31148200000</v>
      </c>
      <c r="AF5429" s="2">
        <v>32218800000</v>
      </c>
    </row>
    <row r="5430" spans="1:32">
      <c r="A5430" t="s">
        <v>2771</v>
      </c>
      <c r="B5430" t="s">
        <v>19</v>
      </c>
      <c r="C5430" s="2">
        <v>866933000000</v>
      </c>
      <c r="D5430" s="2">
        <v>819073000000</v>
      </c>
      <c r="E5430" s="2">
        <v>692222000000</v>
      </c>
      <c r="F5430" s="2">
        <v>589420000000</v>
      </c>
      <c r="G5430" s="2">
        <v>603767000000</v>
      </c>
      <c r="H5430" s="2">
        <v>549277000000</v>
      </c>
      <c r="I5430" s="2">
        <v>459878000000</v>
      </c>
      <c r="J5430" s="2">
        <v>346682000000</v>
      </c>
      <c r="K5430" s="2">
        <v>262162000000</v>
      </c>
      <c r="L5430" s="2">
        <v>187643000000</v>
      </c>
      <c r="M5430" s="2">
        <v>172888000000</v>
      </c>
      <c r="N5430" s="2">
        <v>162840000000</v>
      </c>
      <c r="O5430" s="2">
        <v>158129000000</v>
      </c>
      <c r="P5430" s="2">
        <v>149559000000</v>
      </c>
      <c r="Q5430" s="2">
        <v>136711000000</v>
      </c>
      <c r="R5430" s="2">
        <v>135368000000</v>
      </c>
      <c r="S5430" s="2">
        <v>133686000000</v>
      </c>
      <c r="T5430" s="2">
        <v>131548000000</v>
      </c>
      <c r="U5430" s="2">
        <v>129501000000</v>
      </c>
      <c r="V5430" s="2">
        <v>127800000000</v>
      </c>
      <c r="W5430" s="2">
        <v>107520000000</v>
      </c>
      <c r="X5430" s="2">
        <v>86698000000</v>
      </c>
      <c r="Y5430" s="2">
        <v>65958200000</v>
      </c>
      <c r="Z5430" s="2">
        <v>41561400000</v>
      </c>
      <c r="AA5430" s="2">
        <v>38749800000</v>
      </c>
      <c r="AB5430" s="2">
        <v>39272000000</v>
      </c>
      <c r="AC5430" s="2">
        <v>39851600000</v>
      </c>
      <c r="AD5430" s="2">
        <v>40836700000</v>
      </c>
      <c r="AE5430" s="2">
        <v>41058800000</v>
      </c>
      <c r="AF5430" s="2">
        <v>41311600000</v>
      </c>
    </row>
    <row r="5431" spans="1:32">
      <c r="A5431" t="s">
        <v>2772</v>
      </c>
      <c r="B5431" t="s">
        <v>19</v>
      </c>
      <c r="C5431" s="2">
        <v>4573200000</v>
      </c>
      <c r="D5431" s="2">
        <v>4684240000</v>
      </c>
      <c r="E5431" s="2">
        <v>4317070000</v>
      </c>
      <c r="F5431" s="2">
        <v>3994260000</v>
      </c>
      <c r="G5431" s="2">
        <v>3804930000</v>
      </c>
      <c r="H5431" s="2">
        <v>3529310000</v>
      </c>
      <c r="I5431" s="2">
        <v>3247970000</v>
      </c>
      <c r="J5431" s="2">
        <v>2926380000</v>
      </c>
      <c r="K5431" s="2">
        <v>2658640000</v>
      </c>
      <c r="L5431" s="2">
        <v>2406470000</v>
      </c>
      <c r="M5431" s="2">
        <v>2281250000</v>
      </c>
      <c r="N5431" s="2">
        <v>2220360000</v>
      </c>
      <c r="O5431" s="2">
        <v>2256290000</v>
      </c>
      <c r="P5431" s="2">
        <v>2284800000</v>
      </c>
      <c r="Q5431" s="2">
        <v>2284160000</v>
      </c>
      <c r="R5431" s="2">
        <v>2245930000</v>
      </c>
      <c r="S5431" s="2">
        <v>2133050000</v>
      </c>
      <c r="T5431" s="2">
        <v>1965800000</v>
      </c>
      <c r="U5431" s="2">
        <v>1823890000</v>
      </c>
      <c r="V5431" s="2">
        <v>1733820000</v>
      </c>
      <c r="W5431" s="2">
        <v>1797780000</v>
      </c>
      <c r="X5431" s="2">
        <v>1867420000</v>
      </c>
      <c r="Y5431" s="2">
        <v>1941260000</v>
      </c>
      <c r="Z5431" s="2">
        <v>2008970000</v>
      </c>
      <c r="AA5431" s="2">
        <v>2102810000</v>
      </c>
      <c r="AB5431" s="2">
        <v>2203890000</v>
      </c>
      <c r="AC5431" s="2">
        <v>2300100000</v>
      </c>
      <c r="AD5431" s="2">
        <v>2392240000</v>
      </c>
      <c r="AE5431" s="2">
        <v>2471310000</v>
      </c>
      <c r="AF5431" s="2">
        <v>2543630000</v>
      </c>
    </row>
    <row r="5432" spans="1:32">
      <c r="A5432" t="s">
        <v>2773</v>
      </c>
      <c r="B5432" t="s">
        <v>19</v>
      </c>
      <c r="C5432" s="2">
        <v>16651800000</v>
      </c>
      <c r="D5432" s="2">
        <v>17359200000</v>
      </c>
      <c r="E5432" s="2">
        <v>17158200000</v>
      </c>
      <c r="F5432" s="2">
        <v>16285800000</v>
      </c>
      <c r="G5432" s="2">
        <v>14874400000</v>
      </c>
      <c r="H5432" s="2">
        <v>13726100000</v>
      </c>
      <c r="I5432" s="2">
        <v>12974600000</v>
      </c>
      <c r="J5432" s="2">
        <v>12262500000</v>
      </c>
      <c r="K5432" s="2">
        <v>11535500000</v>
      </c>
      <c r="L5432" s="2">
        <v>10847400000</v>
      </c>
      <c r="M5432" s="2">
        <v>10191900000</v>
      </c>
      <c r="N5432" s="2">
        <v>9912280000</v>
      </c>
      <c r="O5432" s="2">
        <v>10221000000</v>
      </c>
      <c r="P5432" s="2">
        <v>10532000000</v>
      </c>
      <c r="Q5432" s="2">
        <v>10698900000</v>
      </c>
      <c r="R5432" s="2">
        <v>10457100000</v>
      </c>
      <c r="S5432" s="2">
        <v>9710860000</v>
      </c>
      <c r="T5432" s="2">
        <v>8603380000</v>
      </c>
      <c r="U5432" s="2">
        <v>7664410000</v>
      </c>
      <c r="V5432" s="2">
        <v>7076920000</v>
      </c>
      <c r="W5432" s="2">
        <v>7778820000</v>
      </c>
      <c r="X5432" s="2">
        <v>8526250000</v>
      </c>
      <c r="Y5432" s="2">
        <v>9301010000</v>
      </c>
      <c r="Z5432" s="2">
        <v>10082000000</v>
      </c>
      <c r="AA5432" s="2">
        <v>10763700000</v>
      </c>
      <c r="AB5432" s="2">
        <v>11445200000</v>
      </c>
      <c r="AC5432" s="2">
        <v>12091600000</v>
      </c>
      <c r="AD5432" s="2">
        <v>12705300000</v>
      </c>
      <c r="AE5432" s="2">
        <v>13236800000</v>
      </c>
      <c r="AF5432" s="2">
        <v>13724700000</v>
      </c>
    </row>
    <row r="5433" spans="1:32">
      <c r="A5433" t="s">
        <v>2774</v>
      </c>
      <c r="B5433" t="s">
        <v>19</v>
      </c>
      <c r="C5433" s="2">
        <v>57493200000</v>
      </c>
      <c r="D5433" s="2">
        <v>59889300000</v>
      </c>
      <c r="E5433" s="2">
        <v>60492700000</v>
      </c>
      <c r="F5433" s="2">
        <v>57998300000</v>
      </c>
      <c r="G5433" s="2">
        <v>51971200000</v>
      </c>
      <c r="H5433" s="2">
        <v>47968000000</v>
      </c>
      <c r="I5433" s="2">
        <v>45754500000</v>
      </c>
      <c r="J5433" s="2">
        <v>43816300000</v>
      </c>
      <c r="K5433" s="2">
        <v>41675400000</v>
      </c>
      <c r="L5433" s="2">
        <v>39603800000</v>
      </c>
      <c r="M5433" s="2">
        <v>37084700000</v>
      </c>
      <c r="N5433" s="2">
        <v>36051600000</v>
      </c>
      <c r="O5433" s="2">
        <v>37179200000</v>
      </c>
      <c r="P5433" s="2">
        <v>38347300000</v>
      </c>
      <c r="Q5433" s="2">
        <v>39004200000</v>
      </c>
      <c r="R5433" s="2">
        <v>38069400000</v>
      </c>
      <c r="S5433" s="2">
        <v>35372600000</v>
      </c>
      <c r="T5433" s="2">
        <v>31281200000</v>
      </c>
      <c r="U5433" s="2">
        <v>27845200000</v>
      </c>
      <c r="V5433" s="2">
        <v>25605500000</v>
      </c>
      <c r="W5433" s="2">
        <v>28372800000</v>
      </c>
      <c r="X5433" s="2">
        <v>31183800000</v>
      </c>
      <c r="Y5433" s="2">
        <v>34122400000</v>
      </c>
      <c r="Z5433" s="2">
        <v>37101500000</v>
      </c>
      <c r="AA5433" s="2">
        <v>39570800000</v>
      </c>
      <c r="AB5433" s="2">
        <v>42062400000</v>
      </c>
      <c r="AC5433" s="2">
        <v>44465400000</v>
      </c>
      <c r="AD5433" s="2">
        <v>46850200000</v>
      </c>
      <c r="AE5433" s="2">
        <v>48819400000</v>
      </c>
      <c r="AF5433" s="2">
        <v>50594900000</v>
      </c>
    </row>
    <row r="5434" spans="1:32">
      <c r="A5434" t="s">
        <v>2775</v>
      </c>
      <c r="B5434" t="s">
        <v>19</v>
      </c>
      <c r="C5434" s="2">
        <v>69646900000</v>
      </c>
      <c r="D5434" s="2">
        <v>67252800000</v>
      </c>
      <c r="E5434" s="2">
        <v>60344900000</v>
      </c>
      <c r="F5434" s="2">
        <v>53137200000</v>
      </c>
      <c r="G5434" s="2">
        <v>52276200000</v>
      </c>
      <c r="H5434" s="2">
        <v>47482000000</v>
      </c>
      <c r="I5434" s="2">
        <v>41172100000</v>
      </c>
      <c r="J5434" s="2">
        <v>33409800000</v>
      </c>
      <c r="K5434" s="2">
        <v>27443600000</v>
      </c>
      <c r="L5434" s="2">
        <v>22109300000</v>
      </c>
      <c r="M5434" s="2">
        <v>20432600000</v>
      </c>
      <c r="N5434" s="2">
        <v>19469600000</v>
      </c>
      <c r="O5434" s="2">
        <v>19535800000</v>
      </c>
      <c r="P5434" s="2">
        <v>19365800000</v>
      </c>
      <c r="Q5434" s="2">
        <v>18758000000</v>
      </c>
      <c r="R5434" s="2">
        <v>18391400000</v>
      </c>
      <c r="S5434" s="2">
        <v>17389400000</v>
      </c>
      <c r="T5434" s="2">
        <v>15920600000</v>
      </c>
      <c r="U5434" s="2">
        <v>14672900000</v>
      </c>
      <c r="V5434" s="2">
        <v>13860200000</v>
      </c>
      <c r="W5434" s="2">
        <v>13428400000</v>
      </c>
      <c r="X5434" s="2">
        <v>13046500000</v>
      </c>
      <c r="Y5434" s="2">
        <v>12697900000</v>
      </c>
      <c r="Z5434" s="2">
        <v>12132500000</v>
      </c>
      <c r="AA5434" s="2">
        <v>12775200000</v>
      </c>
      <c r="AB5434" s="2">
        <v>13621500000</v>
      </c>
      <c r="AC5434" s="2">
        <v>14429100000</v>
      </c>
      <c r="AD5434" s="2">
        <v>15198600000</v>
      </c>
      <c r="AE5434" s="2">
        <v>15873000000</v>
      </c>
      <c r="AF5434" s="2">
        <v>16482600000</v>
      </c>
    </row>
    <row r="5435" spans="1:32">
      <c r="A5435" t="s">
        <v>2776</v>
      </c>
      <c r="B5435" t="s">
        <v>19</v>
      </c>
      <c r="C5435">
        <v>0</v>
      </c>
      <c r="D5435">
        <v>0</v>
      </c>
      <c r="E5435">
        <v>0</v>
      </c>
      <c r="F5435">
        <v>0</v>
      </c>
      <c r="G5435">
        <v>0</v>
      </c>
      <c r="H5435">
        <v>0</v>
      </c>
      <c r="I5435">
        <v>0</v>
      </c>
      <c r="J5435">
        <v>0</v>
      </c>
      <c r="K5435">
        <v>0</v>
      </c>
      <c r="L5435">
        <v>0</v>
      </c>
      <c r="M5435">
        <v>0</v>
      </c>
      <c r="N5435">
        <v>0</v>
      </c>
      <c r="O5435">
        <v>0</v>
      </c>
      <c r="P5435">
        <v>0</v>
      </c>
      <c r="Q5435">
        <v>0</v>
      </c>
      <c r="R5435">
        <v>0</v>
      </c>
      <c r="S5435">
        <v>0</v>
      </c>
      <c r="T5435">
        <v>0</v>
      </c>
      <c r="U5435">
        <v>0</v>
      </c>
      <c r="V5435">
        <v>0</v>
      </c>
      <c r="W5435">
        <v>0</v>
      </c>
      <c r="X5435">
        <v>0</v>
      </c>
      <c r="Y5435">
        <v>0</v>
      </c>
      <c r="Z5435">
        <v>0</v>
      </c>
      <c r="AA5435">
        <v>0</v>
      </c>
      <c r="AB5435">
        <v>0</v>
      </c>
      <c r="AC5435">
        <v>0</v>
      </c>
      <c r="AD5435">
        <v>0</v>
      </c>
      <c r="AE5435">
        <v>0</v>
      </c>
      <c r="AF5435">
        <v>0</v>
      </c>
    </row>
    <row r="5436" spans="1:32">
      <c r="A5436" t="s">
        <v>2777</v>
      </c>
      <c r="B5436" t="s">
        <v>19</v>
      </c>
      <c r="C5436" s="2">
        <v>326145000000000</v>
      </c>
      <c r="D5436" s="2">
        <v>335369000000000</v>
      </c>
      <c r="E5436" s="2">
        <v>336334000000000</v>
      </c>
      <c r="F5436" s="2">
        <v>317282000000000</v>
      </c>
      <c r="G5436" s="2">
        <v>318244000000000</v>
      </c>
      <c r="H5436" s="2">
        <v>319064000000000</v>
      </c>
      <c r="I5436" s="2">
        <v>319398000000000</v>
      </c>
      <c r="J5436" s="2">
        <v>319317000000000</v>
      </c>
      <c r="K5436" s="2">
        <v>318514000000000</v>
      </c>
      <c r="L5436" s="2">
        <v>317375000000000</v>
      </c>
      <c r="M5436" s="2">
        <v>315874000000000</v>
      </c>
      <c r="N5436" s="2">
        <v>314369000000000</v>
      </c>
      <c r="O5436" s="2">
        <v>313341000000000</v>
      </c>
      <c r="P5436" s="2">
        <v>312179000000000</v>
      </c>
      <c r="Q5436" s="2">
        <v>311050000000000</v>
      </c>
      <c r="R5436" s="2">
        <v>310099000000000</v>
      </c>
      <c r="S5436" s="2">
        <v>309256000000000</v>
      </c>
      <c r="T5436" s="2">
        <v>308237000000000</v>
      </c>
      <c r="U5436" s="2">
        <v>307457000000000</v>
      </c>
      <c r="V5436" s="2">
        <v>306757000000000</v>
      </c>
      <c r="W5436" s="2">
        <v>306114000000000</v>
      </c>
      <c r="X5436" s="2">
        <v>305514000000000</v>
      </c>
      <c r="Y5436" s="2">
        <v>305041000000000</v>
      </c>
      <c r="Z5436" s="2">
        <v>304807000000000</v>
      </c>
      <c r="AA5436" s="2">
        <v>304395000000000</v>
      </c>
      <c r="AB5436" s="2">
        <v>303659000000000</v>
      </c>
      <c r="AC5436" s="2">
        <v>303020000000000</v>
      </c>
      <c r="AD5436" s="2">
        <v>302669000000000</v>
      </c>
      <c r="AE5436" s="2">
        <v>302339000000000</v>
      </c>
      <c r="AF5436" s="2">
        <v>301958000000000</v>
      </c>
    </row>
    <row r="5437" spans="1:32">
      <c r="A5437" t="s">
        <v>2778</v>
      </c>
      <c r="B5437" t="s">
        <v>19</v>
      </c>
      <c r="C5437" s="2">
        <v>370987000000</v>
      </c>
      <c r="D5437" s="2">
        <v>425472000000</v>
      </c>
      <c r="E5437" s="2">
        <v>450514000000</v>
      </c>
      <c r="F5437" s="2">
        <v>404575000000</v>
      </c>
      <c r="G5437" s="2">
        <v>388128000000</v>
      </c>
      <c r="H5437" s="2">
        <v>375631000000</v>
      </c>
      <c r="I5437" s="2">
        <v>365353000000</v>
      </c>
      <c r="J5437" s="2">
        <v>356521000000</v>
      </c>
      <c r="K5437" s="2">
        <v>349269000000</v>
      </c>
      <c r="L5437" s="2">
        <v>342663000000</v>
      </c>
      <c r="M5437" s="2">
        <v>336715000000</v>
      </c>
      <c r="N5437" s="2">
        <v>330767000000</v>
      </c>
      <c r="O5437" s="2">
        <v>325559000000</v>
      </c>
      <c r="P5437" s="2">
        <v>319994000000</v>
      </c>
      <c r="Q5437" s="2">
        <v>314516000000</v>
      </c>
      <c r="R5437" s="2">
        <v>308992000000</v>
      </c>
      <c r="S5437" s="2">
        <v>303897000000</v>
      </c>
      <c r="T5437" s="2">
        <v>298975000000</v>
      </c>
      <c r="U5437" s="2">
        <v>294253000000</v>
      </c>
      <c r="V5437" s="2">
        <v>289642000000</v>
      </c>
      <c r="W5437" s="2">
        <v>285557000000</v>
      </c>
      <c r="X5437" s="2">
        <v>281557000000</v>
      </c>
      <c r="Y5437" s="2">
        <v>277999000000</v>
      </c>
      <c r="Z5437" s="2">
        <v>274400000000</v>
      </c>
      <c r="AA5437" s="2">
        <v>271137000000</v>
      </c>
      <c r="AB5437" s="2">
        <v>268452000000</v>
      </c>
      <c r="AC5437" s="2">
        <v>265758000000</v>
      </c>
      <c r="AD5437" s="2">
        <v>262854000000</v>
      </c>
      <c r="AE5437" s="2">
        <v>260032000000</v>
      </c>
      <c r="AF5437" s="2">
        <v>257052000000</v>
      </c>
    </row>
    <row r="5438" spans="1:32">
      <c r="A5438" t="s">
        <v>2779</v>
      </c>
      <c r="B5438" t="s">
        <v>19</v>
      </c>
      <c r="C5438" s="2">
        <v>2455600000000</v>
      </c>
      <c r="D5438" s="2">
        <v>2829200000000</v>
      </c>
      <c r="E5438" s="2">
        <v>3004130000000</v>
      </c>
      <c r="F5438" s="2">
        <v>2693180000000</v>
      </c>
      <c r="G5438" s="2">
        <v>2579830000000</v>
      </c>
      <c r="H5438" s="2">
        <v>2493560000000</v>
      </c>
      <c r="I5438" s="2">
        <v>2422600000000</v>
      </c>
      <c r="J5438" s="2">
        <v>2361690000000</v>
      </c>
      <c r="K5438" s="2">
        <v>2311850000000</v>
      </c>
      <c r="L5438" s="2">
        <v>2266570000000</v>
      </c>
      <c r="M5438" s="2">
        <v>2225940000000</v>
      </c>
      <c r="N5438" s="2">
        <v>2185370000000</v>
      </c>
      <c r="O5438" s="2">
        <v>2149820000000</v>
      </c>
      <c r="P5438" s="2">
        <v>2111840000000</v>
      </c>
      <c r="Q5438" s="2">
        <v>2074420000000</v>
      </c>
      <c r="R5438" s="2">
        <v>2036600000000</v>
      </c>
      <c r="S5438" s="2">
        <v>2001690000000</v>
      </c>
      <c r="T5438" s="2">
        <v>1968000000000</v>
      </c>
      <c r="U5438" s="2">
        <v>1935610000000</v>
      </c>
      <c r="V5438" s="2">
        <v>1903960000000</v>
      </c>
      <c r="W5438" s="2">
        <v>1875920000000</v>
      </c>
      <c r="X5438" s="2">
        <v>1848440000000</v>
      </c>
      <c r="Y5438" s="2">
        <v>1823980000000</v>
      </c>
      <c r="Z5438" s="2">
        <v>1799160000000</v>
      </c>
      <c r="AA5438" s="2">
        <v>1776690000000</v>
      </c>
      <c r="AB5438" s="2">
        <v>1758240000000</v>
      </c>
      <c r="AC5438" s="2">
        <v>1739710000000</v>
      </c>
      <c r="AD5438" s="2">
        <v>1719670000000</v>
      </c>
      <c r="AE5438" s="2">
        <v>1700180000000</v>
      </c>
      <c r="AF5438" s="2">
        <v>1679580000000</v>
      </c>
    </row>
    <row r="5439" spans="1:32">
      <c r="A5439" t="s">
        <v>2780</v>
      </c>
      <c r="B5439" t="s">
        <v>19</v>
      </c>
      <c r="C5439" s="2">
        <v>299048000000</v>
      </c>
      <c r="D5439" s="2">
        <v>313262000000</v>
      </c>
      <c r="E5439" s="2">
        <v>317128000000</v>
      </c>
      <c r="F5439" s="2">
        <v>295363000000</v>
      </c>
      <c r="G5439" s="2">
        <v>293724000000</v>
      </c>
      <c r="H5439" s="2">
        <v>292479000000</v>
      </c>
      <c r="I5439" s="2">
        <v>291162000000</v>
      </c>
      <c r="J5439" s="2">
        <v>289729000000</v>
      </c>
      <c r="K5439" s="2">
        <v>287977000000</v>
      </c>
      <c r="L5439" s="2">
        <v>286075000000</v>
      </c>
      <c r="M5439" s="2">
        <v>283995000000</v>
      </c>
      <c r="N5439" s="2">
        <v>281918000000</v>
      </c>
      <c r="O5439" s="2">
        <v>280298000000</v>
      </c>
      <c r="P5439" s="2">
        <v>278534000000</v>
      </c>
      <c r="Q5439" s="2">
        <v>276806000000</v>
      </c>
      <c r="R5439" s="2">
        <v>275209000000</v>
      </c>
      <c r="S5439" s="2">
        <v>273752000000</v>
      </c>
      <c r="T5439" s="2">
        <v>272196000000</v>
      </c>
      <c r="U5439" s="2">
        <v>270847000000</v>
      </c>
      <c r="V5439" s="2">
        <v>269574000000</v>
      </c>
      <c r="W5439" s="2">
        <v>268413000000</v>
      </c>
      <c r="X5439" s="2">
        <v>267299000000</v>
      </c>
      <c r="Y5439" s="2">
        <v>266332000000</v>
      </c>
      <c r="Z5439" s="2">
        <v>265541000000</v>
      </c>
      <c r="AA5439" s="2">
        <v>264667000000</v>
      </c>
      <c r="AB5439" s="2">
        <v>263630000000</v>
      </c>
      <c r="AC5439" s="2">
        <v>262663000000</v>
      </c>
      <c r="AD5439" s="2">
        <v>261882000000</v>
      </c>
      <c r="AE5439" s="2">
        <v>261127000000</v>
      </c>
      <c r="AF5439" s="2">
        <v>260320000000</v>
      </c>
    </row>
    <row r="5440" spans="1:32">
      <c r="A5440" t="s">
        <v>2781</v>
      </c>
      <c r="B5440" t="s">
        <v>19</v>
      </c>
      <c r="C5440" s="2">
        <v>480575000000</v>
      </c>
      <c r="D5440" s="2">
        <v>542625000000</v>
      </c>
      <c r="E5440" s="2">
        <v>571198000000</v>
      </c>
      <c r="F5440" s="2">
        <v>517276000000</v>
      </c>
      <c r="G5440" s="2">
        <v>499747000000</v>
      </c>
      <c r="H5440" s="2">
        <v>486460000000</v>
      </c>
      <c r="I5440" s="2">
        <v>475440000000</v>
      </c>
      <c r="J5440" s="2">
        <v>465887000000</v>
      </c>
      <c r="K5440" s="2">
        <v>457862000000</v>
      </c>
      <c r="L5440" s="2">
        <v>450453000000</v>
      </c>
      <c r="M5440" s="2">
        <v>443674000000</v>
      </c>
      <c r="N5440" s="2">
        <v>436904000000</v>
      </c>
      <c r="O5440" s="2">
        <v>431083000000</v>
      </c>
      <c r="P5440" s="2">
        <v>424833000000</v>
      </c>
      <c r="Q5440" s="2">
        <v>418675000000</v>
      </c>
      <c r="R5440" s="2">
        <v>412500000000</v>
      </c>
      <c r="S5440" s="2">
        <v>406813000000</v>
      </c>
      <c r="T5440" s="2">
        <v>401257000000</v>
      </c>
      <c r="U5440" s="2">
        <v>395977000000</v>
      </c>
      <c r="V5440" s="2">
        <v>390833000000</v>
      </c>
      <c r="W5440" s="2">
        <v>386282000000</v>
      </c>
      <c r="X5440" s="2">
        <v>381828000000</v>
      </c>
      <c r="Y5440" s="2">
        <v>377896000000</v>
      </c>
      <c r="Z5440" s="2">
        <v>373973000000</v>
      </c>
      <c r="AA5440" s="2">
        <v>370366000000</v>
      </c>
      <c r="AB5440" s="2">
        <v>367291000000</v>
      </c>
      <c r="AC5440" s="2">
        <v>364232000000</v>
      </c>
      <c r="AD5440" s="2">
        <v>361024000000</v>
      </c>
      <c r="AE5440" s="2">
        <v>357910000000</v>
      </c>
      <c r="AF5440" s="2">
        <v>354593000000</v>
      </c>
    </row>
    <row r="5441" spans="1:32">
      <c r="A5441" t="s">
        <v>2782</v>
      </c>
      <c r="B5441" t="s">
        <v>19</v>
      </c>
      <c r="C5441" s="2">
        <v>467889000000</v>
      </c>
      <c r="D5441" s="2">
        <v>528969000000</v>
      </c>
      <c r="E5441" s="2">
        <v>557135000000</v>
      </c>
      <c r="F5441" s="2">
        <v>504238000000</v>
      </c>
      <c r="G5441" s="2">
        <v>486897000000</v>
      </c>
      <c r="H5441" s="2">
        <v>473749000000</v>
      </c>
      <c r="I5441" s="2">
        <v>462851000000</v>
      </c>
      <c r="J5441" s="2">
        <v>453412000000</v>
      </c>
      <c r="K5441" s="2">
        <v>445497000000</v>
      </c>
      <c r="L5441" s="2">
        <v>438199000000</v>
      </c>
      <c r="M5441" s="2">
        <v>431531000000</v>
      </c>
      <c r="N5441" s="2">
        <v>424872000000</v>
      </c>
      <c r="O5441" s="2">
        <v>419139000000</v>
      </c>
      <c r="P5441" s="2">
        <v>412985000000</v>
      </c>
      <c r="Q5441" s="2">
        <v>406922000000</v>
      </c>
      <c r="R5441" s="2">
        <v>400839000000</v>
      </c>
      <c r="S5441" s="2">
        <v>395235000000</v>
      </c>
      <c r="T5441" s="2">
        <v>389766000000</v>
      </c>
      <c r="U5441" s="2">
        <v>384564000000</v>
      </c>
      <c r="V5441" s="2">
        <v>379494000000</v>
      </c>
      <c r="W5441" s="2">
        <v>375009000000</v>
      </c>
      <c r="X5441" s="2">
        <v>370619000000</v>
      </c>
      <c r="Y5441" s="2">
        <v>366742000000</v>
      </c>
      <c r="Z5441" s="2">
        <v>362869000000</v>
      </c>
      <c r="AA5441" s="2">
        <v>359311000000</v>
      </c>
      <c r="AB5441" s="2">
        <v>356287000000</v>
      </c>
      <c r="AC5441" s="2">
        <v>353277000000</v>
      </c>
      <c r="AD5441" s="2">
        <v>350112000000</v>
      </c>
      <c r="AE5441" s="2">
        <v>347041000000</v>
      </c>
      <c r="AF5441" s="2">
        <v>343770000000</v>
      </c>
    </row>
    <row r="5442" spans="1:32">
      <c r="A5442" t="s">
        <v>2783</v>
      </c>
      <c r="B5442" t="s">
        <v>19</v>
      </c>
      <c r="C5442" s="2">
        <v>13222000000</v>
      </c>
      <c r="D5442" s="2">
        <v>14893700000</v>
      </c>
      <c r="E5442" s="2">
        <v>15624200000</v>
      </c>
      <c r="F5442" s="2">
        <v>14009100000</v>
      </c>
      <c r="G5442" s="2">
        <v>13505800000</v>
      </c>
      <c r="H5442" s="2">
        <v>13116100000</v>
      </c>
      <c r="I5442" s="2">
        <v>12789500000</v>
      </c>
      <c r="J5442" s="2">
        <v>12504100000</v>
      </c>
      <c r="K5442" s="2">
        <v>12263500000</v>
      </c>
      <c r="L5442" s="2">
        <v>12042300000</v>
      </c>
      <c r="M5442" s="2">
        <v>11839400000</v>
      </c>
      <c r="N5442" s="2">
        <v>11637300000</v>
      </c>
      <c r="O5442" s="2">
        <v>11459700000</v>
      </c>
      <c r="P5442" s="2">
        <v>11271300000</v>
      </c>
      <c r="Q5442" s="2">
        <v>11085500000</v>
      </c>
      <c r="R5442" s="2">
        <v>10899700000</v>
      </c>
      <c r="S5442" s="2">
        <v>10727400000</v>
      </c>
      <c r="T5442" s="2">
        <v>10560300000</v>
      </c>
      <c r="U5442" s="2">
        <v>10400600000</v>
      </c>
      <c r="V5442" s="2">
        <v>10244800000</v>
      </c>
      <c r="W5442" s="2">
        <v>10104800000</v>
      </c>
      <c r="X5442" s="2">
        <v>9967820000</v>
      </c>
      <c r="Y5442" s="2">
        <v>9843840000</v>
      </c>
      <c r="Z5442" s="2">
        <v>9720120000</v>
      </c>
      <c r="AA5442" s="2">
        <v>9606080000</v>
      </c>
      <c r="AB5442" s="2">
        <v>9508010000</v>
      </c>
      <c r="AC5442" s="2">
        <v>9409870000</v>
      </c>
      <c r="AD5442" s="2">
        <v>9306790000</v>
      </c>
      <c r="AE5442" s="2">
        <v>9206110000</v>
      </c>
      <c r="AF5442" s="2">
        <v>9101300000</v>
      </c>
    </row>
    <row r="5443" spans="1:32">
      <c r="A5443" t="s">
        <v>2784</v>
      </c>
      <c r="B5443" t="s">
        <v>19</v>
      </c>
      <c r="C5443" s="2">
        <v>23628100000</v>
      </c>
      <c r="D5443" s="2">
        <v>26923400000</v>
      </c>
      <c r="E5443" s="2">
        <v>28452300000</v>
      </c>
      <c r="F5443" s="2">
        <v>25631100000</v>
      </c>
      <c r="G5443" s="2">
        <v>24663500000</v>
      </c>
      <c r="H5443" s="2">
        <v>23927400000</v>
      </c>
      <c r="I5443" s="2">
        <v>23318800000</v>
      </c>
      <c r="J5443" s="2">
        <v>22793700000</v>
      </c>
      <c r="K5443" s="2">
        <v>22358100000</v>
      </c>
      <c r="L5443" s="2">
        <v>21959200000</v>
      </c>
      <c r="M5443" s="2">
        <v>21597800000</v>
      </c>
      <c r="N5443" s="2">
        <v>21237000000</v>
      </c>
      <c r="O5443" s="2">
        <v>20923500000</v>
      </c>
      <c r="P5443" s="2">
        <v>20587900000</v>
      </c>
      <c r="Q5443" s="2">
        <v>20257300000</v>
      </c>
      <c r="R5443" s="2">
        <v>19924400000</v>
      </c>
      <c r="S5443" s="2">
        <v>19617400000</v>
      </c>
      <c r="T5443" s="2">
        <v>19319300000</v>
      </c>
      <c r="U5443" s="2">
        <v>19034300000</v>
      </c>
      <c r="V5443" s="2">
        <v>18756200000</v>
      </c>
      <c r="W5443" s="2">
        <v>18509700000</v>
      </c>
      <c r="X5443" s="2">
        <v>18268300000</v>
      </c>
      <c r="Y5443" s="2">
        <v>18054000000</v>
      </c>
      <c r="Z5443" s="2">
        <v>17838400000</v>
      </c>
      <c r="AA5443" s="2">
        <v>17641500000</v>
      </c>
      <c r="AB5443" s="2">
        <v>17476600000</v>
      </c>
      <c r="AC5443" s="2">
        <v>17311700000</v>
      </c>
      <c r="AD5443" s="2">
        <v>17136200000</v>
      </c>
      <c r="AE5443" s="2">
        <v>16965600000</v>
      </c>
      <c r="AF5443" s="2">
        <v>16784700000</v>
      </c>
    </row>
    <row r="5444" spans="1:32">
      <c r="A5444" t="s">
        <v>2785</v>
      </c>
      <c r="B5444" t="s">
        <v>19</v>
      </c>
      <c r="C5444" s="2">
        <v>256924000000</v>
      </c>
      <c r="D5444" s="2">
        <v>289180000000</v>
      </c>
      <c r="E5444" s="2">
        <v>303996000000</v>
      </c>
      <c r="F5444" s="2">
        <v>275841000000</v>
      </c>
      <c r="G5444" s="2">
        <v>266875000000</v>
      </c>
      <c r="H5444" s="2">
        <v>260090000000</v>
      </c>
      <c r="I5444" s="2">
        <v>254456000000</v>
      </c>
      <c r="J5444" s="2">
        <v>249563000000</v>
      </c>
      <c r="K5444" s="2">
        <v>245432000000</v>
      </c>
      <c r="L5444" s="2">
        <v>241606000000</v>
      </c>
      <c r="M5444" s="2">
        <v>238092000000</v>
      </c>
      <c r="N5444" s="2">
        <v>234583000000</v>
      </c>
      <c r="O5444" s="2">
        <v>231577000000</v>
      </c>
      <c r="P5444" s="2">
        <v>228346000000</v>
      </c>
      <c r="Q5444" s="2">
        <v>225164000000</v>
      </c>
      <c r="R5444" s="2">
        <v>221976000000</v>
      </c>
      <c r="S5444" s="2">
        <v>219043000000</v>
      </c>
      <c r="T5444" s="2">
        <v>216170000000</v>
      </c>
      <c r="U5444" s="2">
        <v>213447000000</v>
      </c>
      <c r="V5444" s="2">
        <v>210796000000</v>
      </c>
      <c r="W5444" s="2">
        <v>208452000000</v>
      </c>
      <c r="X5444" s="2">
        <v>206159000000</v>
      </c>
      <c r="Y5444" s="2">
        <v>204140000000</v>
      </c>
      <c r="Z5444" s="2">
        <v>202133000000</v>
      </c>
      <c r="AA5444" s="2">
        <v>200281000000</v>
      </c>
      <c r="AB5444" s="2">
        <v>198692000000</v>
      </c>
      <c r="AC5444" s="2">
        <v>197115000000</v>
      </c>
      <c r="AD5444" s="2">
        <v>195471000000</v>
      </c>
      <c r="AE5444" s="2">
        <v>193876000000</v>
      </c>
      <c r="AF5444" s="2">
        <v>192173000000</v>
      </c>
    </row>
    <row r="5445" spans="1:32">
      <c r="A5445" t="s">
        <v>2786</v>
      </c>
      <c r="B5445" t="s">
        <v>19</v>
      </c>
      <c r="C5445" s="2">
        <v>24647500000</v>
      </c>
      <c r="D5445" s="2">
        <v>25343400000</v>
      </c>
      <c r="E5445" s="2">
        <v>25458000000</v>
      </c>
      <c r="F5445" s="2">
        <v>24129200000</v>
      </c>
      <c r="G5445" s="2">
        <v>24232700000</v>
      </c>
      <c r="H5445" s="2">
        <v>24323200000</v>
      </c>
      <c r="I5445" s="2">
        <v>24373300000</v>
      </c>
      <c r="J5445" s="2">
        <v>24389500000</v>
      </c>
      <c r="K5445" s="2">
        <v>24347000000</v>
      </c>
      <c r="L5445" s="2">
        <v>24276600000</v>
      </c>
      <c r="M5445" s="2">
        <v>24177500000</v>
      </c>
      <c r="N5445" s="2">
        <v>24078000000</v>
      </c>
      <c r="O5445" s="2">
        <v>24016100000</v>
      </c>
      <c r="P5445" s="2">
        <v>23943500000</v>
      </c>
      <c r="Q5445" s="2">
        <v>23872900000</v>
      </c>
      <c r="R5445" s="2">
        <v>23815500000</v>
      </c>
      <c r="S5445" s="2">
        <v>23765900000</v>
      </c>
      <c r="T5445" s="2">
        <v>23701400000</v>
      </c>
      <c r="U5445" s="2">
        <v>23655100000</v>
      </c>
      <c r="V5445" s="2">
        <v>23614500000</v>
      </c>
      <c r="W5445" s="2">
        <v>23578500000</v>
      </c>
      <c r="X5445" s="2">
        <v>23545300000</v>
      </c>
      <c r="Y5445" s="2">
        <v>23522500000</v>
      </c>
      <c r="Z5445" s="2">
        <v>23518000000</v>
      </c>
      <c r="AA5445" s="2">
        <v>23498800000</v>
      </c>
      <c r="AB5445" s="2">
        <v>23452900000</v>
      </c>
      <c r="AC5445" s="2">
        <v>23415000000</v>
      </c>
      <c r="AD5445" s="2">
        <v>23399900000</v>
      </c>
      <c r="AE5445" s="2">
        <v>23386600000</v>
      </c>
      <c r="AF5445" s="2">
        <v>23368100000</v>
      </c>
    </row>
    <row r="5446" spans="1:32">
      <c r="A5446" t="s">
        <v>2787</v>
      </c>
      <c r="B5446" t="s">
        <v>19</v>
      </c>
      <c r="C5446" s="2">
        <v>924490000</v>
      </c>
      <c r="D5446" s="2">
        <v>950610000</v>
      </c>
      <c r="E5446" s="2">
        <v>943800000</v>
      </c>
      <c r="F5446" s="2">
        <v>871570000</v>
      </c>
      <c r="G5446" s="2">
        <v>868500000</v>
      </c>
      <c r="H5446" s="2">
        <v>865750000</v>
      </c>
      <c r="I5446" s="2">
        <v>862470000</v>
      </c>
      <c r="J5446" s="2">
        <v>858480000</v>
      </c>
      <c r="K5446" s="2">
        <v>853260000</v>
      </c>
      <c r="L5446" s="2">
        <v>847480000</v>
      </c>
      <c r="M5446" s="2">
        <v>840940000</v>
      </c>
      <c r="N5446" s="2">
        <v>834340000</v>
      </c>
      <c r="O5446" s="2">
        <v>828740000</v>
      </c>
      <c r="P5446" s="2">
        <v>822860000</v>
      </c>
      <c r="Q5446" s="2">
        <v>817190000</v>
      </c>
      <c r="R5446" s="2">
        <v>812090000</v>
      </c>
      <c r="S5446" s="2">
        <v>807400000</v>
      </c>
      <c r="T5446" s="2">
        <v>802520000</v>
      </c>
      <c r="U5446" s="2">
        <v>798280000</v>
      </c>
      <c r="V5446" s="2">
        <v>794310000</v>
      </c>
      <c r="W5446" s="2">
        <v>790490000</v>
      </c>
      <c r="X5446" s="2">
        <v>786870000</v>
      </c>
      <c r="Y5446" s="2">
        <v>783470000</v>
      </c>
      <c r="Z5446" s="2">
        <v>780710000</v>
      </c>
      <c r="AA5446" s="2">
        <v>777690000</v>
      </c>
      <c r="AB5446" s="2">
        <v>774190000</v>
      </c>
      <c r="AC5446" s="2">
        <v>770870000</v>
      </c>
      <c r="AD5446" s="2">
        <v>768130000</v>
      </c>
      <c r="AE5446" s="2">
        <v>765430000</v>
      </c>
      <c r="AF5446" s="2">
        <v>762860000</v>
      </c>
    </row>
    <row r="5447" spans="1:32">
      <c r="A5447" t="s">
        <v>2788</v>
      </c>
      <c r="B5447" t="s">
        <v>19</v>
      </c>
      <c r="C5447">
        <v>0</v>
      </c>
      <c r="D5447">
        <v>0</v>
      </c>
      <c r="E5447">
        <v>0</v>
      </c>
      <c r="F5447">
        <v>0</v>
      </c>
      <c r="G5447">
        <v>0</v>
      </c>
      <c r="H5447">
        <v>0</v>
      </c>
      <c r="I5447">
        <v>0</v>
      </c>
      <c r="J5447">
        <v>0</v>
      </c>
      <c r="K5447">
        <v>0</v>
      </c>
      <c r="L5447">
        <v>0</v>
      </c>
      <c r="M5447">
        <v>0</v>
      </c>
      <c r="N5447">
        <v>0</v>
      </c>
      <c r="O5447">
        <v>0</v>
      </c>
      <c r="P5447">
        <v>0</v>
      </c>
      <c r="Q5447">
        <v>0</v>
      </c>
      <c r="R5447">
        <v>0</v>
      </c>
      <c r="S5447">
        <v>0</v>
      </c>
      <c r="T5447">
        <v>0</v>
      </c>
      <c r="U5447">
        <v>0</v>
      </c>
      <c r="V5447">
        <v>0</v>
      </c>
      <c r="W5447">
        <v>0</v>
      </c>
      <c r="X5447">
        <v>0</v>
      </c>
      <c r="Y5447">
        <v>0</v>
      </c>
      <c r="Z5447">
        <v>0</v>
      </c>
      <c r="AA5447">
        <v>0</v>
      </c>
      <c r="AB5447">
        <v>0</v>
      </c>
      <c r="AC5447">
        <v>0</v>
      </c>
      <c r="AD5447">
        <v>0</v>
      </c>
      <c r="AE5447">
        <v>0</v>
      </c>
      <c r="AF5447">
        <v>0</v>
      </c>
    </row>
    <row r="5448" spans="1:32">
      <c r="A5448" t="s">
        <v>2789</v>
      </c>
      <c r="B5448" t="s">
        <v>19</v>
      </c>
      <c r="C5448" s="2">
        <v>234866000000000</v>
      </c>
      <c r="D5448" s="2">
        <v>243218000000000</v>
      </c>
      <c r="E5448" s="2">
        <v>243662000000000</v>
      </c>
      <c r="F5448" s="2">
        <v>237340000000000</v>
      </c>
      <c r="G5448" s="2">
        <v>243890000000000</v>
      </c>
      <c r="H5448" s="2">
        <v>245785000000000</v>
      </c>
      <c r="I5448" s="2">
        <v>247420000000000</v>
      </c>
      <c r="J5448" s="2">
        <v>249063000000000</v>
      </c>
      <c r="K5448" s="2">
        <v>250426000000000</v>
      </c>
      <c r="L5448" s="2">
        <v>246401000000000</v>
      </c>
      <c r="M5448" s="2">
        <v>246963000000000</v>
      </c>
      <c r="N5448" s="2">
        <v>247423000000000</v>
      </c>
      <c r="O5448" s="2">
        <v>247576000000000</v>
      </c>
      <c r="P5448" s="2">
        <v>247547000000000</v>
      </c>
      <c r="Q5448" s="2">
        <v>247400000000000</v>
      </c>
      <c r="R5448" s="2">
        <v>247248000000000</v>
      </c>
      <c r="S5448" s="2">
        <v>247067000000000</v>
      </c>
      <c r="T5448" s="2">
        <v>246582000000000</v>
      </c>
      <c r="U5448" s="2">
        <v>246250000000000</v>
      </c>
      <c r="V5448" s="2">
        <v>245788000000000</v>
      </c>
      <c r="W5448" s="2">
        <v>245301000000000</v>
      </c>
      <c r="X5448" s="2">
        <v>244899000000000</v>
      </c>
      <c r="Y5448" s="2">
        <v>244698000000000</v>
      </c>
      <c r="Z5448" s="2">
        <v>244700000000000</v>
      </c>
      <c r="AA5448" s="2">
        <v>244517000000000</v>
      </c>
      <c r="AB5448" s="2">
        <v>243805000000000</v>
      </c>
      <c r="AC5448" s="2">
        <v>243483000000000</v>
      </c>
      <c r="AD5448" s="2">
        <v>243368000000000</v>
      </c>
      <c r="AE5448" s="2">
        <v>243287000000000</v>
      </c>
      <c r="AF5448" s="2">
        <v>243075000000000</v>
      </c>
    </row>
    <row r="5449" spans="1:32">
      <c r="A5449" t="s">
        <v>2790</v>
      </c>
      <c r="B5449" t="s">
        <v>19</v>
      </c>
      <c r="C5449" s="2">
        <v>33126200000</v>
      </c>
      <c r="D5449" s="2">
        <v>34897400000</v>
      </c>
      <c r="E5449" s="2">
        <v>35053000000</v>
      </c>
      <c r="F5449" s="2">
        <v>34407700000</v>
      </c>
      <c r="G5449" s="2">
        <v>35136400000</v>
      </c>
      <c r="H5449" s="2">
        <v>35363100000</v>
      </c>
      <c r="I5449" s="2">
        <v>35563700000</v>
      </c>
      <c r="J5449" s="2">
        <v>35783800000</v>
      </c>
      <c r="K5449" s="2">
        <v>35978400000</v>
      </c>
      <c r="L5449" s="2">
        <v>35483600000</v>
      </c>
      <c r="M5449" s="2">
        <v>35582900000</v>
      </c>
      <c r="N5449" s="2">
        <v>35685600000</v>
      </c>
      <c r="O5449" s="2">
        <v>35749500000</v>
      </c>
      <c r="P5449" s="2">
        <v>35790600000</v>
      </c>
      <c r="Q5449" s="2">
        <v>35819600000</v>
      </c>
      <c r="R5449" s="2">
        <v>35841000000</v>
      </c>
      <c r="S5449" s="2">
        <v>35856100000</v>
      </c>
      <c r="T5449" s="2">
        <v>35839400000</v>
      </c>
      <c r="U5449" s="2">
        <v>35838500000</v>
      </c>
      <c r="V5449" s="2">
        <v>35824200000</v>
      </c>
      <c r="W5449" s="2">
        <v>35807600000</v>
      </c>
      <c r="X5449" s="2">
        <v>35797600000</v>
      </c>
      <c r="Y5449" s="2">
        <v>35812500000</v>
      </c>
      <c r="Z5449" s="2">
        <v>35844700000</v>
      </c>
      <c r="AA5449" s="2">
        <v>35859200000</v>
      </c>
      <c r="AB5449" s="2">
        <v>35812800000</v>
      </c>
      <c r="AC5449" s="2">
        <v>35815900000</v>
      </c>
      <c r="AD5449" s="2">
        <v>35836400000</v>
      </c>
      <c r="AE5449" s="2">
        <v>35868800000</v>
      </c>
      <c r="AF5449" s="2">
        <v>35883700000</v>
      </c>
    </row>
    <row r="5450" spans="1:32">
      <c r="A5450" t="s">
        <v>2791</v>
      </c>
      <c r="B5450" t="s">
        <v>19</v>
      </c>
      <c r="C5450" s="2">
        <v>126910000000</v>
      </c>
      <c r="D5450" s="2">
        <v>131208000000</v>
      </c>
      <c r="E5450" s="2">
        <v>131426000000</v>
      </c>
      <c r="F5450" s="2">
        <v>127840000000</v>
      </c>
      <c r="G5450" s="2">
        <v>131622000000</v>
      </c>
      <c r="H5450" s="2">
        <v>132693000000</v>
      </c>
      <c r="I5450" s="2">
        <v>133615000000</v>
      </c>
      <c r="J5450" s="2">
        <v>134527000000</v>
      </c>
      <c r="K5450" s="2">
        <v>135287000000</v>
      </c>
      <c r="L5450" s="2">
        <v>132918000000</v>
      </c>
      <c r="M5450" s="2">
        <v>133223000000</v>
      </c>
      <c r="N5450" s="2">
        <v>133456000000</v>
      </c>
      <c r="O5450" s="2">
        <v>133517000000</v>
      </c>
      <c r="P5450" s="2">
        <v>133475000000</v>
      </c>
      <c r="Q5450" s="2">
        <v>133365000000</v>
      </c>
      <c r="R5450" s="2">
        <v>133258000000</v>
      </c>
      <c r="S5450" s="2">
        <v>133138000000</v>
      </c>
      <c r="T5450" s="2">
        <v>132841000000</v>
      </c>
      <c r="U5450" s="2">
        <v>132633000000</v>
      </c>
      <c r="V5450" s="2">
        <v>132350000000</v>
      </c>
      <c r="W5450" s="2">
        <v>132052000000</v>
      </c>
      <c r="X5450" s="2">
        <v>131805000000</v>
      </c>
      <c r="Y5450" s="2">
        <v>131673000000</v>
      </c>
      <c r="Z5450" s="2">
        <v>131660000000</v>
      </c>
      <c r="AA5450" s="2">
        <v>131539000000</v>
      </c>
      <c r="AB5450" s="2">
        <v>131117000000</v>
      </c>
      <c r="AC5450" s="2">
        <v>130916000000</v>
      </c>
      <c r="AD5450" s="2">
        <v>130838000000</v>
      </c>
      <c r="AE5450" s="2">
        <v>130770000000</v>
      </c>
      <c r="AF5450" s="2">
        <v>130628000000</v>
      </c>
    </row>
    <row r="5451" spans="1:32">
      <c r="A5451" t="s">
        <v>2792</v>
      </c>
      <c r="B5451" t="s">
        <v>19</v>
      </c>
      <c r="C5451" s="2">
        <v>185887000000</v>
      </c>
      <c r="D5451" s="2">
        <v>191784000000</v>
      </c>
      <c r="E5451" s="2">
        <v>191958000000</v>
      </c>
      <c r="F5451" s="2">
        <v>186837000000</v>
      </c>
      <c r="G5451" s="2">
        <v>191708000000</v>
      </c>
      <c r="H5451" s="2">
        <v>193141000000</v>
      </c>
      <c r="I5451" s="2">
        <v>194364000000</v>
      </c>
      <c r="J5451" s="2">
        <v>195599000000</v>
      </c>
      <c r="K5451" s="2">
        <v>196573000000</v>
      </c>
      <c r="L5451" s="2">
        <v>193806000000</v>
      </c>
      <c r="M5451" s="2">
        <v>194169000000</v>
      </c>
      <c r="N5451" s="2">
        <v>194465000000</v>
      </c>
      <c r="O5451" s="2">
        <v>194525000000</v>
      </c>
      <c r="P5451" s="2">
        <v>194450000000</v>
      </c>
      <c r="Q5451" s="2">
        <v>194283000000</v>
      </c>
      <c r="R5451" s="2">
        <v>194110000000</v>
      </c>
      <c r="S5451" s="2">
        <v>193909000000</v>
      </c>
      <c r="T5451" s="2">
        <v>193481000000</v>
      </c>
      <c r="U5451" s="2">
        <v>193169000000</v>
      </c>
      <c r="V5451" s="2">
        <v>192758000000</v>
      </c>
      <c r="W5451" s="2">
        <v>192327000000</v>
      </c>
      <c r="X5451" s="2">
        <v>191962000000</v>
      </c>
      <c r="Y5451" s="2">
        <v>191741000000</v>
      </c>
      <c r="Z5451" s="2">
        <v>191678000000</v>
      </c>
      <c r="AA5451" s="2">
        <v>191479000000</v>
      </c>
      <c r="AB5451" s="2">
        <v>190870000000</v>
      </c>
      <c r="AC5451" s="2">
        <v>190558000000</v>
      </c>
      <c r="AD5451" s="2">
        <v>190406000000</v>
      </c>
      <c r="AE5451" s="2">
        <v>190285000000</v>
      </c>
      <c r="AF5451" s="2">
        <v>190072000000</v>
      </c>
    </row>
    <row r="5452" spans="1:32">
      <c r="A5452" t="s">
        <v>2793</v>
      </c>
      <c r="B5452" t="s">
        <v>19</v>
      </c>
      <c r="C5452" s="2">
        <v>80299700000</v>
      </c>
      <c r="D5452" s="2">
        <v>83084900000</v>
      </c>
      <c r="E5452" s="2">
        <v>83268400000</v>
      </c>
      <c r="F5452" s="2">
        <v>80894800000</v>
      </c>
      <c r="G5452" s="2">
        <v>83626200000</v>
      </c>
      <c r="H5452" s="2">
        <v>84379300000</v>
      </c>
      <c r="I5452" s="2">
        <v>85032100000</v>
      </c>
      <c r="J5452" s="2">
        <v>85661700000</v>
      </c>
      <c r="K5452" s="2">
        <v>86209900000</v>
      </c>
      <c r="L5452" s="2">
        <v>84352500000</v>
      </c>
      <c r="M5452" s="2">
        <v>84578300000</v>
      </c>
      <c r="N5452" s="2">
        <v>84738500000</v>
      </c>
      <c r="O5452" s="2">
        <v>84782100000</v>
      </c>
      <c r="P5452" s="2">
        <v>84752700000</v>
      </c>
      <c r="Q5452" s="2">
        <v>84676100000</v>
      </c>
      <c r="R5452" s="2">
        <v>84607600000</v>
      </c>
      <c r="S5452" s="2">
        <v>84535000000</v>
      </c>
      <c r="T5452" s="2">
        <v>84334000000</v>
      </c>
      <c r="U5452" s="2">
        <v>84197400000</v>
      </c>
      <c r="V5452" s="2">
        <v>84006800000</v>
      </c>
      <c r="W5452" s="2">
        <v>83806400000</v>
      </c>
      <c r="X5452" s="2">
        <v>83642000000</v>
      </c>
      <c r="Y5452" s="2">
        <v>83562200000</v>
      </c>
      <c r="Z5452" s="2">
        <v>83567500000</v>
      </c>
      <c r="AA5452" s="2">
        <v>83492200000</v>
      </c>
      <c r="AB5452" s="2">
        <v>83211400000</v>
      </c>
      <c r="AC5452" s="2">
        <v>83083300000</v>
      </c>
      <c r="AD5452" s="2">
        <v>83042600000</v>
      </c>
      <c r="AE5452" s="2">
        <v>83001100000</v>
      </c>
      <c r="AF5452" s="2">
        <v>82905200000</v>
      </c>
    </row>
    <row r="5453" spans="1:32">
      <c r="A5453" t="s">
        <v>2794</v>
      </c>
      <c r="B5453" t="s">
        <v>19</v>
      </c>
      <c r="C5453" s="2">
        <v>73939700000</v>
      </c>
      <c r="D5453" s="2">
        <v>76462500000</v>
      </c>
      <c r="E5453" s="2">
        <v>76626400000</v>
      </c>
      <c r="F5453" s="2">
        <v>74418000000</v>
      </c>
      <c r="G5453" s="2">
        <v>76952700000</v>
      </c>
      <c r="H5453" s="2">
        <v>77643400000</v>
      </c>
      <c r="I5453" s="2">
        <v>78241000000</v>
      </c>
      <c r="J5453" s="2">
        <v>78816700000</v>
      </c>
      <c r="K5453" s="2">
        <v>79316900000</v>
      </c>
      <c r="L5453" s="2">
        <v>77625500000</v>
      </c>
      <c r="M5453" s="2">
        <v>77833000000</v>
      </c>
      <c r="N5453" s="2">
        <v>77978100000</v>
      </c>
      <c r="O5453" s="2">
        <v>78015400000</v>
      </c>
      <c r="P5453" s="2">
        <v>77984600000</v>
      </c>
      <c r="Q5453" s="2">
        <v>77909900000</v>
      </c>
      <c r="R5453" s="2">
        <v>77843500000</v>
      </c>
      <c r="S5453" s="2">
        <v>77773700000</v>
      </c>
      <c r="T5453" s="2">
        <v>77584600000</v>
      </c>
      <c r="U5453" s="2">
        <v>77454700000</v>
      </c>
      <c r="V5453" s="2">
        <v>77274900000</v>
      </c>
      <c r="W5453" s="2">
        <v>77086000000</v>
      </c>
      <c r="X5453" s="2">
        <v>76930700000</v>
      </c>
      <c r="Y5453" s="2">
        <v>76854200000</v>
      </c>
      <c r="Z5453" s="2">
        <v>76856900000</v>
      </c>
      <c r="AA5453" s="2">
        <v>76784500000</v>
      </c>
      <c r="AB5453" s="2">
        <v>76521600000</v>
      </c>
      <c r="AC5453" s="2">
        <v>76399700000</v>
      </c>
      <c r="AD5453" s="2">
        <v>76359600000</v>
      </c>
      <c r="AE5453" s="2">
        <v>76318400000</v>
      </c>
      <c r="AF5453" s="2">
        <v>76226400000</v>
      </c>
    </row>
    <row r="5454" spans="1:32">
      <c r="A5454" t="s">
        <v>2795</v>
      </c>
      <c r="B5454" t="s">
        <v>19</v>
      </c>
      <c r="C5454" s="2">
        <v>11610300000</v>
      </c>
      <c r="D5454" s="2">
        <v>12441200000</v>
      </c>
      <c r="E5454" s="2">
        <v>12515200000</v>
      </c>
      <c r="F5454" s="2">
        <v>12421900000</v>
      </c>
      <c r="G5454" s="2">
        <v>12573600000</v>
      </c>
      <c r="H5454" s="2">
        <v>12704800000</v>
      </c>
      <c r="I5454" s="2">
        <v>12828800000</v>
      </c>
      <c r="J5454" s="2">
        <v>12957600000</v>
      </c>
      <c r="K5454" s="2">
        <v>13078800000</v>
      </c>
      <c r="L5454" s="2">
        <v>12647000000</v>
      </c>
      <c r="M5454" s="2">
        <v>12681200000</v>
      </c>
      <c r="N5454" s="2">
        <v>12728000000</v>
      </c>
      <c r="O5454" s="2">
        <v>12763900000</v>
      </c>
      <c r="P5454" s="2">
        <v>12798900000</v>
      </c>
      <c r="Q5454" s="2">
        <v>12832600000</v>
      </c>
      <c r="R5454" s="2">
        <v>12857900000</v>
      </c>
      <c r="S5454" s="2">
        <v>12878400000</v>
      </c>
      <c r="T5454" s="2">
        <v>12892900000</v>
      </c>
      <c r="U5454" s="2">
        <v>12916500000</v>
      </c>
      <c r="V5454" s="2">
        <v>12935100000</v>
      </c>
      <c r="W5454" s="2">
        <v>12953400000</v>
      </c>
      <c r="X5454" s="2">
        <v>12972600000</v>
      </c>
      <c r="Y5454" s="2">
        <v>12992400000</v>
      </c>
      <c r="Z5454" s="2">
        <v>13014100000</v>
      </c>
      <c r="AA5454" s="2">
        <v>13034900000</v>
      </c>
      <c r="AB5454" s="2">
        <v>13042600000</v>
      </c>
      <c r="AC5454" s="2">
        <v>13065400000</v>
      </c>
      <c r="AD5454" s="2">
        <v>13086000000</v>
      </c>
      <c r="AE5454" s="2">
        <v>13111700000</v>
      </c>
      <c r="AF5454" s="2">
        <v>13137100000</v>
      </c>
    </row>
    <row r="5455" spans="1:32">
      <c r="A5455" t="s">
        <v>2796</v>
      </c>
      <c r="B5455" t="s">
        <v>19</v>
      </c>
      <c r="C5455" s="2">
        <v>2691650000</v>
      </c>
      <c r="D5455" s="2">
        <v>2767120000</v>
      </c>
      <c r="E5455" s="2">
        <v>2769370000</v>
      </c>
      <c r="F5455" s="2">
        <v>2686190000</v>
      </c>
      <c r="G5455" s="2">
        <v>2772690000</v>
      </c>
      <c r="H5455" s="2">
        <v>2796520000</v>
      </c>
      <c r="I5455" s="2">
        <v>2816890000</v>
      </c>
      <c r="J5455" s="2">
        <v>2836540000</v>
      </c>
      <c r="K5455" s="2">
        <v>2852630000</v>
      </c>
      <c r="L5455" s="2">
        <v>2800090000</v>
      </c>
      <c r="M5455" s="2">
        <v>2806090000</v>
      </c>
      <c r="N5455" s="2">
        <v>2810040000</v>
      </c>
      <c r="O5455" s="2">
        <v>2810180000</v>
      </c>
      <c r="P5455" s="2">
        <v>2808020000</v>
      </c>
      <c r="Q5455" s="2">
        <v>2804280000</v>
      </c>
      <c r="R5455" s="2">
        <v>2800820000</v>
      </c>
      <c r="S5455" s="2">
        <v>2797160000</v>
      </c>
      <c r="T5455" s="2">
        <v>2789400000</v>
      </c>
      <c r="U5455" s="2">
        <v>2783690000</v>
      </c>
      <c r="V5455" s="2">
        <v>2776230000</v>
      </c>
      <c r="W5455" s="2">
        <v>2768440000</v>
      </c>
      <c r="X5455" s="2">
        <v>2761860000</v>
      </c>
      <c r="Y5455" s="2">
        <v>2757870000</v>
      </c>
      <c r="Z5455" s="2">
        <v>2756750000</v>
      </c>
      <c r="AA5455" s="2">
        <v>2753050000</v>
      </c>
      <c r="AB5455" s="2">
        <v>2742580000</v>
      </c>
      <c r="AC5455" s="2">
        <v>2736970000</v>
      </c>
      <c r="AD5455" s="2">
        <v>2734310000</v>
      </c>
      <c r="AE5455" s="2">
        <v>2731680000</v>
      </c>
      <c r="AF5455" s="2">
        <v>2727410000</v>
      </c>
    </row>
    <row r="5456" spans="1:32">
      <c r="A5456" t="s">
        <v>2797</v>
      </c>
      <c r="B5456" t="s">
        <v>19</v>
      </c>
      <c r="C5456" s="2">
        <v>46666900000</v>
      </c>
      <c r="D5456" s="2">
        <v>48323600000</v>
      </c>
      <c r="E5456" s="2">
        <v>48443300000</v>
      </c>
      <c r="F5456" s="2">
        <v>47054400000</v>
      </c>
      <c r="G5456" s="2">
        <v>48690600000</v>
      </c>
      <c r="H5456" s="2">
        <v>49132300000</v>
      </c>
      <c r="I5456" s="2">
        <v>49515300000</v>
      </c>
      <c r="J5456" s="2">
        <v>49883800000</v>
      </c>
      <c r="K5456" s="2">
        <v>50208500000</v>
      </c>
      <c r="L5456" s="2">
        <v>49102000000</v>
      </c>
      <c r="M5456" s="2">
        <v>49240400000</v>
      </c>
      <c r="N5456" s="2">
        <v>49337600000</v>
      </c>
      <c r="O5456" s="2">
        <v>49366000000</v>
      </c>
      <c r="P5456" s="2">
        <v>49350300000</v>
      </c>
      <c r="Q5456" s="2">
        <v>49306500000</v>
      </c>
      <c r="R5456" s="2">
        <v>49268400000</v>
      </c>
      <c r="S5456" s="2">
        <v>49228700000</v>
      </c>
      <c r="T5456" s="2">
        <v>49112100000</v>
      </c>
      <c r="U5456" s="2">
        <v>49033400000</v>
      </c>
      <c r="V5456" s="2">
        <v>48922700000</v>
      </c>
      <c r="W5456" s="2">
        <v>48806300000</v>
      </c>
      <c r="X5456" s="2">
        <v>48711200000</v>
      </c>
      <c r="Y5456" s="2">
        <v>48667600000</v>
      </c>
      <c r="Z5456" s="2">
        <v>48674600000</v>
      </c>
      <c r="AA5456" s="2">
        <v>48632900000</v>
      </c>
      <c r="AB5456" s="2">
        <v>48469700000</v>
      </c>
      <c r="AC5456" s="2">
        <v>48397000000</v>
      </c>
      <c r="AD5456" s="2">
        <v>48376600000</v>
      </c>
      <c r="AE5456" s="2">
        <v>48354900000</v>
      </c>
      <c r="AF5456" s="2">
        <v>48300000000</v>
      </c>
    </row>
    <row r="5457" spans="1:32">
      <c r="A5457" t="s">
        <v>2798</v>
      </c>
      <c r="B5457" t="s">
        <v>19</v>
      </c>
      <c r="C5457" s="2">
        <v>17414400000</v>
      </c>
      <c r="D5457" s="2">
        <v>18062300000</v>
      </c>
      <c r="E5457" s="2">
        <v>18105400000</v>
      </c>
      <c r="F5457" s="2">
        <v>17627900000</v>
      </c>
      <c r="G5457" s="2">
        <v>18161000000</v>
      </c>
      <c r="H5457" s="2">
        <v>18312200000</v>
      </c>
      <c r="I5457" s="2">
        <v>18443500000</v>
      </c>
      <c r="J5457" s="2">
        <v>18573400000</v>
      </c>
      <c r="K5457" s="2">
        <v>18685200000</v>
      </c>
      <c r="L5457" s="2">
        <v>18332300000</v>
      </c>
      <c r="M5457" s="2">
        <v>18379800000</v>
      </c>
      <c r="N5457" s="2">
        <v>18417200000</v>
      </c>
      <c r="O5457" s="2">
        <v>18430700000</v>
      </c>
      <c r="P5457" s="2">
        <v>18429600000</v>
      </c>
      <c r="Q5457" s="2">
        <v>18419200000</v>
      </c>
      <c r="R5457" s="2">
        <v>18409200000</v>
      </c>
      <c r="S5457" s="2">
        <v>18397600000</v>
      </c>
      <c r="T5457" s="2">
        <v>18361100000</v>
      </c>
      <c r="U5457" s="2">
        <v>18337200000</v>
      </c>
      <c r="V5457" s="2">
        <v>18302800000</v>
      </c>
      <c r="W5457" s="2">
        <v>18266500000</v>
      </c>
      <c r="X5457" s="2">
        <v>18236900000</v>
      </c>
      <c r="Y5457" s="2">
        <v>18224000000</v>
      </c>
      <c r="Z5457" s="2">
        <v>18227300000</v>
      </c>
      <c r="AA5457" s="2">
        <v>18215400000</v>
      </c>
      <c r="AB5457" s="2">
        <v>18162000000</v>
      </c>
      <c r="AC5457" s="2">
        <v>18139600000</v>
      </c>
      <c r="AD5457" s="2">
        <v>18133700000</v>
      </c>
      <c r="AE5457" s="2">
        <v>18129300000</v>
      </c>
      <c r="AF5457" s="2">
        <v>18114000000</v>
      </c>
    </row>
    <row r="5458" spans="1:32">
      <c r="A5458" t="s">
        <v>2799</v>
      </c>
      <c r="B5458" t="s">
        <v>19</v>
      </c>
      <c r="C5458" s="2">
        <v>818050000</v>
      </c>
      <c r="D5458" s="2">
        <v>849790000</v>
      </c>
      <c r="E5458" s="2">
        <v>850980000</v>
      </c>
      <c r="F5458" s="2">
        <v>834660000</v>
      </c>
      <c r="G5458" s="2">
        <v>846580000</v>
      </c>
      <c r="H5458" s="2">
        <v>851320000</v>
      </c>
      <c r="I5458" s="2">
        <v>855430000</v>
      </c>
      <c r="J5458" s="2">
        <v>860100000</v>
      </c>
      <c r="K5458" s="2">
        <v>863550000</v>
      </c>
      <c r="L5458" s="2">
        <v>858470000</v>
      </c>
      <c r="M5458" s="2">
        <v>859940000</v>
      </c>
      <c r="N5458" s="2">
        <v>861730000</v>
      </c>
      <c r="O5458" s="2">
        <v>862720000</v>
      </c>
      <c r="P5458" s="2">
        <v>863340000</v>
      </c>
      <c r="Q5458" s="2">
        <v>863710000</v>
      </c>
      <c r="R5458" s="2">
        <v>863840000</v>
      </c>
      <c r="S5458" s="2">
        <v>863730000</v>
      </c>
      <c r="T5458" s="2">
        <v>863090000</v>
      </c>
      <c r="U5458" s="2">
        <v>862780000</v>
      </c>
      <c r="V5458" s="2">
        <v>862190000</v>
      </c>
      <c r="W5458" s="2">
        <v>861560000</v>
      </c>
      <c r="X5458" s="2">
        <v>861070000</v>
      </c>
      <c r="Y5458" s="2">
        <v>860920000</v>
      </c>
      <c r="Z5458" s="2">
        <v>861090000</v>
      </c>
      <c r="AA5458" s="2">
        <v>861030000</v>
      </c>
      <c r="AB5458" s="2">
        <v>859680000</v>
      </c>
      <c r="AC5458" s="2">
        <v>859260000</v>
      </c>
      <c r="AD5458" s="2">
        <v>859140000</v>
      </c>
      <c r="AE5458" s="2">
        <v>859420000</v>
      </c>
      <c r="AF5458" s="2">
        <v>859470000</v>
      </c>
    </row>
    <row r="5459" spans="1:32">
      <c r="A5459" t="s">
        <v>2800</v>
      </c>
      <c r="B5459" t="s">
        <v>19</v>
      </c>
      <c r="C5459">
        <v>0</v>
      </c>
      <c r="D5459">
        <v>0</v>
      </c>
      <c r="E5459">
        <v>0</v>
      </c>
      <c r="F5459">
        <v>0</v>
      </c>
      <c r="G5459">
        <v>0</v>
      </c>
      <c r="H5459">
        <v>0</v>
      </c>
      <c r="I5459">
        <v>0</v>
      </c>
      <c r="J5459">
        <v>0</v>
      </c>
      <c r="K5459">
        <v>0</v>
      </c>
      <c r="L5459">
        <v>0</v>
      </c>
      <c r="M5459">
        <v>0</v>
      </c>
      <c r="N5459">
        <v>0</v>
      </c>
      <c r="O5459">
        <v>0</v>
      </c>
      <c r="P5459">
        <v>0</v>
      </c>
      <c r="Q5459">
        <v>0</v>
      </c>
      <c r="R5459">
        <v>0</v>
      </c>
      <c r="S5459">
        <v>0</v>
      </c>
      <c r="T5459">
        <v>0</v>
      </c>
      <c r="U5459">
        <v>0</v>
      </c>
      <c r="V5459">
        <v>0</v>
      </c>
      <c r="W5459">
        <v>0</v>
      </c>
      <c r="X5459">
        <v>0</v>
      </c>
      <c r="Y5459">
        <v>0</v>
      </c>
      <c r="Z5459">
        <v>0</v>
      </c>
      <c r="AA5459">
        <v>0</v>
      </c>
      <c r="AB5459">
        <v>0</v>
      </c>
      <c r="AC5459">
        <v>0</v>
      </c>
      <c r="AD5459">
        <v>0</v>
      </c>
      <c r="AE5459">
        <v>0</v>
      </c>
      <c r="AF5459">
        <v>0</v>
      </c>
    </row>
    <row r="5460" spans="1:32">
      <c r="A5460" t="s">
        <v>2801</v>
      </c>
      <c r="B5460" t="s">
        <v>19</v>
      </c>
      <c r="C5460" s="2">
        <v>1191250000000000</v>
      </c>
      <c r="D5460" s="2">
        <v>1199110000000000</v>
      </c>
      <c r="E5460" s="2">
        <v>1169130000000000</v>
      </c>
      <c r="F5460" s="2">
        <v>1181220000000000</v>
      </c>
      <c r="G5460" s="2">
        <v>1175050000000000</v>
      </c>
      <c r="H5460" s="2">
        <v>1188870000000000</v>
      </c>
      <c r="I5460" s="2">
        <v>1198060000000000</v>
      </c>
      <c r="J5460" s="2">
        <v>1204480000000000</v>
      </c>
      <c r="K5460" s="2">
        <v>1208050000000000</v>
      </c>
      <c r="L5460" s="2">
        <v>1207790000000000</v>
      </c>
      <c r="M5460" s="2">
        <v>1188670000000000</v>
      </c>
      <c r="N5460" s="2">
        <v>1172970000000000</v>
      </c>
      <c r="O5460" s="2">
        <v>1159890000000000</v>
      </c>
      <c r="P5460" s="2">
        <v>1145600000000000</v>
      </c>
      <c r="Q5460" s="2">
        <v>1131080000000000</v>
      </c>
      <c r="R5460" s="2">
        <v>1139660000000000</v>
      </c>
      <c r="S5460" s="2">
        <v>1145350000000000</v>
      </c>
      <c r="T5460" s="2">
        <v>1151940000000000</v>
      </c>
      <c r="U5460" s="2">
        <v>1160240000000000</v>
      </c>
      <c r="V5460" s="2">
        <v>1165940000000000</v>
      </c>
      <c r="W5460" s="2">
        <v>1175930000000000</v>
      </c>
      <c r="X5460" s="2">
        <v>1186380000000000</v>
      </c>
      <c r="Y5460" s="2">
        <v>1195900000000000</v>
      </c>
      <c r="Z5460" s="2">
        <v>1205400000000000</v>
      </c>
      <c r="AA5460" s="2">
        <v>1212200000000000</v>
      </c>
      <c r="AB5460" s="2">
        <v>1216020000000000</v>
      </c>
      <c r="AC5460" s="2">
        <v>1222190000000000</v>
      </c>
      <c r="AD5460" s="2">
        <v>1230460000000000</v>
      </c>
      <c r="AE5460" s="2">
        <v>1240490000000000</v>
      </c>
      <c r="AF5460" s="2">
        <v>1249920000000000</v>
      </c>
    </row>
    <row r="5461" spans="1:32">
      <c r="A5461" t="s">
        <v>2802</v>
      </c>
      <c r="B5461" t="s">
        <v>19</v>
      </c>
      <c r="C5461" s="2">
        <v>4438970000000</v>
      </c>
      <c r="D5461" s="2">
        <v>4466790000000</v>
      </c>
      <c r="E5461" s="2">
        <v>4459790000000</v>
      </c>
      <c r="F5461" s="2">
        <v>4467890000000</v>
      </c>
      <c r="G5461" s="2">
        <v>4659660000000</v>
      </c>
      <c r="H5461" s="2">
        <v>4581510000000</v>
      </c>
      <c r="I5461" s="2">
        <v>4636110000000</v>
      </c>
      <c r="J5461" s="2">
        <v>4722300000000</v>
      </c>
      <c r="K5461" s="2">
        <v>4777760000000</v>
      </c>
      <c r="L5461" s="2">
        <v>4851530000000</v>
      </c>
      <c r="M5461" s="2">
        <v>4901500000000</v>
      </c>
      <c r="N5461" s="2">
        <v>4955620000000</v>
      </c>
      <c r="O5461" s="2">
        <v>4989050000000</v>
      </c>
      <c r="P5461" s="2">
        <v>5028990000000</v>
      </c>
      <c r="Q5461" s="2">
        <v>5078470000000</v>
      </c>
      <c r="R5461" s="2">
        <v>5123290000000</v>
      </c>
      <c r="S5461" s="2">
        <v>5165750000000</v>
      </c>
      <c r="T5461" s="2">
        <v>5180550000000</v>
      </c>
      <c r="U5461" s="2">
        <v>5204100000000</v>
      </c>
      <c r="V5461" s="2">
        <v>5240950000000</v>
      </c>
      <c r="W5461" s="2">
        <v>5250160000000</v>
      </c>
      <c r="X5461" s="2">
        <v>5282300000000</v>
      </c>
      <c r="Y5461" s="2">
        <v>5309980000000</v>
      </c>
      <c r="Z5461" s="2">
        <v>5334670000000</v>
      </c>
      <c r="AA5461" s="2">
        <v>5358050000000</v>
      </c>
      <c r="AB5461" s="2">
        <v>5382380000000</v>
      </c>
      <c r="AC5461" s="2">
        <v>5397760000000</v>
      </c>
      <c r="AD5461" s="2">
        <v>5400420000000</v>
      </c>
      <c r="AE5461" s="2">
        <v>5418900000000</v>
      </c>
      <c r="AF5461" s="2">
        <v>5449210000000</v>
      </c>
    </row>
    <row r="5462" spans="1:32">
      <c r="A5462" t="s">
        <v>2803</v>
      </c>
      <c r="B5462" t="s">
        <v>19</v>
      </c>
      <c r="C5462" s="2">
        <v>3749800000000</v>
      </c>
      <c r="D5462" s="2">
        <v>3771350000000</v>
      </c>
      <c r="E5462" s="2">
        <v>3776200000000</v>
      </c>
      <c r="F5462" s="2">
        <v>3740210000000</v>
      </c>
      <c r="G5462" s="2">
        <v>3892120000000</v>
      </c>
      <c r="H5462" s="2">
        <v>3890990000000</v>
      </c>
      <c r="I5462" s="2">
        <v>3931160000000</v>
      </c>
      <c r="J5462" s="2">
        <v>3989830000000</v>
      </c>
      <c r="K5462" s="2">
        <v>4030380000000</v>
      </c>
      <c r="L5462" s="2">
        <v>4069530000000</v>
      </c>
      <c r="M5462" s="2">
        <v>4101230000000</v>
      </c>
      <c r="N5462" s="2">
        <v>4132650000000</v>
      </c>
      <c r="O5462" s="2">
        <v>4166600000000</v>
      </c>
      <c r="P5462" s="2">
        <v>4204180000000</v>
      </c>
      <c r="Q5462" s="2">
        <v>4241210000000</v>
      </c>
      <c r="R5462" s="2">
        <v>4276920000000</v>
      </c>
      <c r="S5462" s="2">
        <v>4315900000000</v>
      </c>
      <c r="T5462" s="2">
        <v>4346840000000</v>
      </c>
      <c r="U5462" s="2">
        <v>4381130000000</v>
      </c>
      <c r="V5462" s="2">
        <v>4419590000000</v>
      </c>
      <c r="W5462" s="2">
        <v>4450660000000</v>
      </c>
      <c r="X5462" s="2">
        <v>4486870000000</v>
      </c>
      <c r="Y5462" s="2">
        <v>4526720000000</v>
      </c>
      <c r="Z5462" s="2">
        <v>4562270000000</v>
      </c>
      <c r="AA5462" s="2">
        <v>4594760000000</v>
      </c>
      <c r="AB5462" s="2">
        <v>4624770000000</v>
      </c>
      <c r="AC5462" s="2">
        <v>4656710000000</v>
      </c>
      <c r="AD5462" s="2">
        <v>4687510000000</v>
      </c>
      <c r="AE5462" s="2">
        <v>4721610000000</v>
      </c>
      <c r="AF5462" s="2">
        <v>4758720000000</v>
      </c>
    </row>
    <row r="5463" spans="1:32">
      <c r="A5463" t="s">
        <v>2804</v>
      </c>
      <c r="B5463" t="s">
        <v>19</v>
      </c>
      <c r="C5463" s="2">
        <v>1960950000000</v>
      </c>
      <c r="D5463" s="2">
        <v>1989370000000</v>
      </c>
      <c r="E5463" s="2">
        <v>1972600000000</v>
      </c>
      <c r="F5463" s="2">
        <v>1961360000000</v>
      </c>
      <c r="G5463" s="2">
        <v>2036040000000</v>
      </c>
      <c r="H5463" s="2">
        <v>2027110000000</v>
      </c>
      <c r="I5463" s="2">
        <v>2045490000000</v>
      </c>
      <c r="J5463" s="2">
        <v>2073280000000</v>
      </c>
      <c r="K5463" s="2">
        <v>2090430000000</v>
      </c>
      <c r="L5463" s="2">
        <v>2109570000000</v>
      </c>
      <c r="M5463" s="2">
        <v>2122930000000</v>
      </c>
      <c r="N5463" s="2">
        <v>2140320000000</v>
      </c>
      <c r="O5463" s="2">
        <v>2156840000000</v>
      </c>
      <c r="P5463" s="2">
        <v>2173540000000</v>
      </c>
      <c r="Q5463" s="2">
        <v>2190350000000</v>
      </c>
      <c r="R5463" s="2">
        <v>2206600000000</v>
      </c>
      <c r="S5463" s="2">
        <v>2224480000000</v>
      </c>
      <c r="T5463" s="2">
        <v>2235180000000</v>
      </c>
      <c r="U5463" s="2">
        <v>2249010000000</v>
      </c>
      <c r="V5463" s="2">
        <v>2265560000000</v>
      </c>
      <c r="W5463" s="2">
        <v>2276190000000</v>
      </c>
      <c r="X5463" s="2">
        <v>2292760000000</v>
      </c>
      <c r="Y5463" s="2">
        <v>2309120000000</v>
      </c>
      <c r="Z5463" s="2">
        <v>2322630000000</v>
      </c>
      <c r="AA5463" s="2">
        <v>2334720000000</v>
      </c>
      <c r="AB5463" s="2">
        <v>2345980000000</v>
      </c>
      <c r="AC5463" s="2">
        <v>2359130000000</v>
      </c>
      <c r="AD5463" s="2">
        <v>2370720000000</v>
      </c>
      <c r="AE5463" s="2">
        <v>2383350000000</v>
      </c>
      <c r="AF5463" s="2">
        <v>2400520000000</v>
      </c>
    </row>
    <row r="5464" spans="1:32">
      <c r="A5464" t="s">
        <v>2805</v>
      </c>
      <c r="B5464" t="s">
        <v>19</v>
      </c>
      <c r="C5464" s="2">
        <v>1170730000000</v>
      </c>
      <c r="D5464" s="2">
        <v>1185400000000</v>
      </c>
      <c r="E5464" s="2">
        <v>1192610000000</v>
      </c>
      <c r="F5464" s="2">
        <v>1192060000000</v>
      </c>
      <c r="G5464" s="2">
        <v>1160990000000</v>
      </c>
      <c r="H5464" s="2">
        <v>1174500000000</v>
      </c>
      <c r="I5464" s="2">
        <v>1156670000000</v>
      </c>
      <c r="J5464" s="2">
        <v>1149460000000</v>
      </c>
      <c r="K5464" s="2">
        <v>1143200000000</v>
      </c>
      <c r="L5464" s="2">
        <v>1139240000000</v>
      </c>
      <c r="M5464" s="2">
        <v>1141610000000</v>
      </c>
      <c r="N5464" s="2">
        <v>1137520000000</v>
      </c>
      <c r="O5464" s="2">
        <v>1141230000000</v>
      </c>
      <c r="P5464" s="2">
        <v>1148140000000</v>
      </c>
      <c r="Q5464" s="2">
        <v>1152300000000</v>
      </c>
      <c r="R5464" s="2">
        <v>1154330000000</v>
      </c>
      <c r="S5464" s="2">
        <v>1158450000000</v>
      </c>
      <c r="T5464" s="2">
        <v>1162130000000</v>
      </c>
      <c r="U5464" s="2">
        <v>1168920000000</v>
      </c>
      <c r="V5464" s="2">
        <v>1165800000000</v>
      </c>
      <c r="W5464" s="2">
        <v>1168240000000</v>
      </c>
      <c r="X5464" s="2">
        <v>1169790000000</v>
      </c>
      <c r="Y5464" s="2">
        <v>1174140000000</v>
      </c>
      <c r="Z5464" s="2">
        <v>1180050000000</v>
      </c>
      <c r="AA5464" s="2">
        <v>1184100000000</v>
      </c>
      <c r="AB5464" s="2">
        <v>1189040000000</v>
      </c>
      <c r="AC5464" s="2">
        <v>1198940000000</v>
      </c>
      <c r="AD5464" s="2">
        <v>1205780000000</v>
      </c>
      <c r="AE5464" s="2">
        <v>1210610000000</v>
      </c>
      <c r="AF5464" s="2">
        <v>1213170000000</v>
      </c>
    </row>
    <row r="5465" spans="1:32">
      <c r="A5465" t="s">
        <v>2806</v>
      </c>
      <c r="B5465" t="s">
        <v>19</v>
      </c>
      <c r="C5465" s="2">
        <v>685929000000</v>
      </c>
      <c r="D5465" s="2">
        <v>693555000000</v>
      </c>
      <c r="E5465" s="2">
        <v>701095000000</v>
      </c>
      <c r="F5465" s="2">
        <v>695133000000</v>
      </c>
      <c r="G5465" s="2">
        <v>699155000000</v>
      </c>
      <c r="H5465" s="2">
        <v>702443000000</v>
      </c>
      <c r="I5465" s="2">
        <v>703715000000</v>
      </c>
      <c r="J5465" s="2">
        <v>708021000000</v>
      </c>
      <c r="K5465" s="2">
        <v>711131000000</v>
      </c>
      <c r="L5465" s="2">
        <v>713929000000</v>
      </c>
      <c r="M5465" s="2">
        <v>717513000000</v>
      </c>
      <c r="N5465" s="2">
        <v>720889000000</v>
      </c>
      <c r="O5465" s="2">
        <v>726251000000</v>
      </c>
      <c r="P5465" s="2">
        <v>732187000000</v>
      </c>
      <c r="Q5465" s="2">
        <v>737672000000</v>
      </c>
      <c r="R5465" s="2">
        <v>741909000000</v>
      </c>
      <c r="S5465" s="2">
        <v>747048000000</v>
      </c>
      <c r="T5465" s="2">
        <v>752114000000</v>
      </c>
      <c r="U5465" s="2">
        <v>757917000000</v>
      </c>
      <c r="V5465" s="2">
        <v>762769000000</v>
      </c>
      <c r="W5465" s="2">
        <v>768742000000</v>
      </c>
      <c r="X5465" s="2">
        <v>774348000000</v>
      </c>
      <c r="Y5465" s="2">
        <v>780267000000</v>
      </c>
      <c r="Z5465" s="2">
        <v>785475000000</v>
      </c>
      <c r="AA5465" s="2">
        <v>790489000000</v>
      </c>
      <c r="AB5465" s="2">
        <v>796085000000</v>
      </c>
      <c r="AC5465" s="2">
        <v>802683000000</v>
      </c>
      <c r="AD5465" s="2">
        <v>809085000000</v>
      </c>
      <c r="AE5465" s="2">
        <v>814674000000</v>
      </c>
      <c r="AF5465" s="2">
        <v>820830000000</v>
      </c>
    </row>
    <row r="5466" spans="1:32">
      <c r="A5466" t="s">
        <v>2807</v>
      </c>
      <c r="B5466" t="s">
        <v>19</v>
      </c>
      <c r="C5466" s="2">
        <v>712632000000</v>
      </c>
      <c r="D5466" s="2">
        <v>748246000000</v>
      </c>
      <c r="E5466" s="2">
        <v>738094000000</v>
      </c>
      <c r="F5466" s="2">
        <v>737307000000</v>
      </c>
      <c r="G5466" s="2">
        <v>759697000000</v>
      </c>
      <c r="H5466" s="2">
        <v>756255000000</v>
      </c>
      <c r="I5466" s="2">
        <v>762053000000</v>
      </c>
      <c r="J5466" s="2">
        <v>770485000000</v>
      </c>
      <c r="K5466" s="2">
        <v>775192000000</v>
      </c>
      <c r="L5466" s="2">
        <v>780226000000</v>
      </c>
      <c r="M5466" s="2">
        <v>783209000000</v>
      </c>
      <c r="N5466" s="2">
        <v>787760000000</v>
      </c>
      <c r="O5466" s="2">
        <v>794646000000</v>
      </c>
      <c r="P5466" s="2">
        <v>799039000000</v>
      </c>
      <c r="Q5466" s="2">
        <v>803422000000</v>
      </c>
      <c r="R5466" s="2">
        <v>807000000000</v>
      </c>
      <c r="S5466" s="2">
        <v>811878000000</v>
      </c>
      <c r="T5466" s="2">
        <v>814751000000</v>
      </c>
      <c r="U5466" s="2">
        <v>818340000000</v>
      </c>
      <c r="V5466" s="2">
        <v>823051000000</v>
      </c>
      <c r="W5466" s="2">
        <v>826296000000</v>
      </c>
      <c r="X5466" s="2">
        <v>830806000000</v>
      </c>
      <c r="Y5466" s="2">
        <v>835075000000</v>
      </c>
      <c r="Z5466" s="2">
        <v>838603000000</v>
      </c>
      <c r="AA5466" s="2">
        <v>842282000000</v>
      </c>
      <c r="AB5466" s="2">
        <v>847528000000</v>
      </c>
      <c r="AC5466" s="2">
        <v>852801000000</v>
      </c>
      <c r="AD5466" s="2">
        <v>857728000000</v>
      </c>
      <c r="AE5466" s="2">
        <v>861481000000</v>
      </c>
      <c r="AF5466" s="2">
        <v>866636000000</v>
      </c>
    </row>
    <row r="5467" spans="1:32">
      <c r="A5467" t="s">
        <v>2808</v>
      </c>
      <c r="B5467" t="s">
        <v>19</v>
      </c>
      <c r="C5467" s="2">
        <v>38060100000</v>
      </c>
      <c r="D5467" s="2">
        <v>38182800000</v>
      </c>
      <c r="E5467" s="2">
        <v>38514500000</v>
      </c>
      <c r="F5467" s="2">
        <v>38085900000</v>
      </c>
      <c r="G5467" s="2">
        <v>39253400000</v>
      </c>
      <c r="H5467" s="2">
        <v>39519700000</v>
      </c>
      <c r="I5467" s="2">
        <v>39811700000</v>
      </c>
      <c r="J5467" s="2">
        <v>40186500000</v>
      </c>
      <c r="K5467" s="2">
        <v>40507000000</v>
      </c>
      <c r="L5467" s="2">
        <v>40822400000</v>
      </c>
      <c r="M5467" s="2">
        <v>41112400000</v>
      </c>
      <c r="N5467" s="2">
        <v>41436300000</v>
      </c>
      <c r="O5467" s="2">
        <v>41812900000</v>
      </c>
      <c r="P5467" s="2">
        <v>42196200000</v>
      </c>
      <c r="Q5467" s="2">
        <v>42571900000</v>
      </c>
      <c r="R5467" s="2">
        <v>42905400000</v>
      </c>
      <c r="S5467" s="2">
        <v>43280600000</v>
      </c>
      <c r="T5467" s="2">
        <v>43648200000</v>
      </c>
      <c r="U5467" s="2">
        <v>44025700000</v>
      </c>
      <c r="V5467" s="2">
        <v>44424500000</v>
      </c>
      <c r="W5467" s="2">
        <v>44841200000</v>
      </c>
      <c r="X5467" s="2">
        <v>45247600000</v>
      </c>
      <c r="Y5467" s="2">
        <v>45661600000</v>
      </c>
      <c r="Z5467" s="2">
        <v>46028400000</v>
      </c>
      <c r="AA5467" s="2">
        <v>46406000000</v>
      </c>
      <c r="AB5467" s="2">
        <v>46802900000</v>
      </c>
      <c r="AC5467" s="2">
        <v>47211200000</v>
      </c>
      <c r="AD5467" s="2">
        <v>47629700000</v>
      </c>
      <c r="AE5467" s="2">
        <v>48014600000</v>
      </c>
      <c r="AF5467" s="2">
        <v>48438700000</v>
      </c>
    </row>
    <row r="5468" spans="1:32">
      <c r="A5468" t="s">
        <v>2809</v>
      </c>
      <c r="B5468" t="s">
        <v>19</v>
      </c>
      <c r="C5468" s="2">
        <v>187868000000</v>
      </c>
      <c r="D5468" s="2">
        <v>188355000000</v>
      </c>
      <c r="E5468" s="2">
        <v>191372000000</v>
      </c>
      <c r="F5468" s="2">
        <v>188572000000</v>
      </c>
      <c r="G5468" s="2">
        <v>192599000000</v>
      </c>
      <c r="H5468" s="2">
        <v>193439000000</v>
      </c>
      <c r="I5468" s="2">
        <v>194636000000</v>
      </c>
      <c r="J5468" s="2">
        <v>196302000000</v>
      </c>
      <c r="K5468" s="2">
        <v>197623000000</v>
      </c>
      <c r="L5468" s="2">
        <v>198795000000</v>
      </c>
      <c r="M5468" s="2">
        <v>199987000000</v>
      </c>
      <c r="N5468" s="2">
        <v>201374000000</v>
      </c>
      <c r="O5468" s="2">
        <v>203156000000</v>
      </c>
      <c r="P5468" s="2">
        <v>204884000000</v>
      </c>
      <c r="Q5468" s="2">
        <v>206707000000</v>
      </c>
      <c r="R5468" s="2">
        <v>208151000000</v>
      </c>
      <c r="S5468" s="2">
        <v>209779000000</v>
      </c>
      <c r="T5468" s="2">
        <v>211393000000</v>
      </c>
      <c r="U5468" s="2">
        <v>213153000000</v>
      </c>
      <c r="V5468" s="2">
        <v>214936000000</v>
      </c>
      <c r="W5468" s="2">
        <v>217003000000</v>
      </c>
      <c r="X5468" s="2">
        <v>218943000000</v>
      </c>
      <c r="Y5468" s="2">
        <v>220857000000</v>
      </c>
      <c r="Z5468" s="2">
        <v>222336000000</v>
      </c>
      <c r="AA5468" s="2">
        <v>223985000000</v>
      </c>
      <c r="AB5468" s="2">
        <v>225758000000</v>
      </c>
      <c r="AC5468" s="2">
        <v>227740000000</v>
      </c>
      <c r="AD5468" s="2">
        <v>229788000000</v>
      </c>
      <c r="AE5468" s="2">
        <v>231595000000</v>
      </c>
      <c r="AF5468" s="2">
        <v>233659000000</v>
      </c>
    </row>
    <row r="5469" spans="1:32">
      <c r="A5469" t="s">
        <v>2810</v>
      </c>
      <c r="B5469" t="s">
        <v>19</v>
      </c>
      <c r="C5469" s="2">
        <v>25339000000000</v>
      </c>
      <c r="D5469" s="2">
        <v>25339700000000</v>
      </c>
      <c r="E5469" s="2">
        <v>23306100000000</v>
      </c>
      <c r="F5469" s="2">
        <v>25297800000000</v>
      </c>
      <c r="G5469" s="2">
        <v>24902800000000</v>
      </c>
      <c r="H5469" s="2">
        <v>24579000000000</v>
      </c>
      <c r="I5469" s="2">
        <v>24454000000000</v>
      </c>
      <c r="J5469" s="2">
        <v>21089000000000</v>
      </c>
      <c r="K5469" s="2">
        <v>20892000000000</v>
      </c>
      <c r="L5469" s="2">
        <v>21112900000000</v>
      </c>
      <c r="M5469" s="2">
        <v>21362900000000</v>
      </c>
      <c r="N5469" s="2">
        <v>21490900000000</v>
      </c>
      <c r="O5469" s="2">
        <v>21698000000000</v>
      </c>
      <c r="P5469" s="2">
        <v>21962100000000</v>
      </c>
      <c r="Q5469" s="2">
        <v>22338100000000</v>
      </c>
      <c r="R5469" s="2">
        <v>22468100000000</v>
      </c>
      <c r="S5469" s="2">
        <v>22515200000000</v>
      </c>
      <c r="T5469" s="2">
        <v>22610200000000</v>
      </c>
      <c r="U5469" s="2">
        <v>22684300000000</v>
      </c>
      <c r="V5469" s="2">
        <v>22712400000000</v>
      </c>
      <c r="W5469" s="2">
        <v>22804500000000</v>
      </c>
      <c r="X5469" s="2">
        <v>22881600000000</v>
      </c>
      <c r="Y5469" s="2">
        <v>22969700000000</v>
      </c>
      <c r="Z5469" s="2">
        <v>23051800000000</v>
      </c>
      <c r="AA5469" s="2">
        <v>23123900000000</v>
      </c>
      <c r="AB5469" s="2">
        <v>23187000000000</v>
      </c>
      <c r="AC5469" s="2">
        <v>23215100000000</v>
      </c>
      <c r="AD5469" s="2">
        <v>23274300000000</v>
      </c>
      <c r="AE5469" s="2">
        <v>23339400000000</v>
      </c>
      <c r="AF5469" s="2">
        <v>23411500000000</v>
      </c>
    </row>
    <row r="5470" spans="1:32">
      <c r="A5470" t="s">
        <v>2811</v>
      </c>
      <c r="B5470" t="s">
        <v>19</v>
      </c>
      <c r="C5470" s="2">
        <v>1357480000000</v>
      </c>
      <c r="D5470" s="2">
        <v>1357610000000</v>
      </c>
      <c r="E5470" s="2">
        <v>1304830000000</v>
      </c>
      <c r="F5470" s="2">
        <v>1367480000000</v>
      </c>
      <c r="G5470" s="2">
        <v>1372590000000</v>
      </c>
      <c r="H5470" s="2">
        <v>1369760000000</v>
      </c>
      <c r="I5470" s="2">
        <v>1371910000000</v>
      </c>
      <c r="J5470" s="2">
        <v>1386200000000</v>
      </c>
      <c r="K5470" s="2">
        <v>1400280000000</v>
      </c>
      <c r="L5470" s="2">
        <v>1423780000000</v>
      </c>
      <c r="M5470" s="2">
        <v>1457230000000</v>
      </c>
      <c r="N5470" s="2">
        <v>1470240000000</v>
      </c>
      <c r="O5470" s="2">
        <v>1488230000000</v>
      </c>
      <c r="P5470" s="2">
        <v>1509060000000</v>
      </c>
      <c r="Q5470" s="2">
        <v>1544290000000</v>
      </c>
      <c r="R5470" s="2">
        <v>1551290000000</v>
      </c>
      <c r="S5470" s="2">
        <v>1556650000000</v>
      </c>
      <c r="T5470" s="2">
        <v>1562230000000</v>
      </c>
      <c r="U5470" s="2">
        <v>1567750000000</v>
      </c>
      <c r="V5470" s="2">
        <v>1573190000000</v>
      </c>
      <c r="W5470" s="2">
        <v>1579790000000</v>
      </c>
      <c r="X5470" s="2">
        <v>1586170000000</v>
      </c>
      <c r="Y5470" s="2">
        <v>1590980000000</v>
      </c>
      <c r="Z5470" s="2">
        <v>1596900000000</v>
      </c>
      <c r="AA5470" s="2">
        <v>1600970000000</v>
      </c>
      <c r="AB5470" s="2">
        <v>1605100000000</v>
      </c>
      <c r="AC5470" s="2">
        <v>1609300000000</v>
      </c>
      <c r="AD5470" s="2">
        <v>1613930000000</v>
      </c>
      <c r="AE5470" s="2">
        <v>1619840000000</v>
      </c>
      <c r="AF5470" s="2">
        <v>1624540000000</v>
      </c>
    </row>
    <row r="5471" spans="1:32">
      <c r="A5471" t="s">
        <v>2812</v>
      </c>
      <c r="B5471" t="s">
        <v>19</v>
      </c>
      <c r="C5471" s="2">
        <v>192800000000000</v>
      </c>
      <c r="D5471" s="2">
        <v>192800000000000</v>
      </c>
      <c r="E5471" s="2">
        <v>198973000000000</v>
      </c>
      <c r="F5471" s="2">
        <v>210591000000000</v>
      </c>
      <c r="G5471" s="2">
        <v>186553000000000</v>
      </c>
      <c r="H5471" s="2">
        <v>185925000000000</v>
      </c>
      <c r="I5471" s="2">
        <v>185289000000000</v>
      </c>
      <c r="J5471" s="2">
        <v>184599000000000</v>
      </c>
      <c r="K5471" s="2">
        <v>182986000000000</v>
      </c>
      <c r="L5471" s="2">
        <v>152174000000000</v>
      </c>
      <c r="M5471" s="2">
        <v>149061000000000</v>
      </c>
      <c r="N5471" s="2">
        <v>144749000000000</v>
      </c>
      <c r="O5471" s="2">
        <v>142337000000000</v>
      </c>
      <c r="P5471" s="2">
        <v>138525000000000</v>
      </c>
      <c r="Q5471" s="2">
        <v>116514000000000</v>
      </c>
      <c r="R5471" s="2">
        <v>114302000000000</v>
      </c>
      <c r="S5471" s="2">
        <v>106091000000000</v>
      </c>
      <c r="T5471" s="2">
        <v>106480000000000</v>
      </c>
      <c r="U5471" s="2">
        <v>106869000000000</v>
      </c>
      <c r="V5471" s="2">
        <v>107259000000000</v>
      </c>
      <c r="W5471" s="2">
        <v>107548000000000</v>
      </c>
      <c r="X5471" s="2">
        <v>107938000000000</v>
      </c>
      <c r="Y5471" s="2">
        <v>108356000000000</v>
      </c>
      <c r="Z5471" s="2">
        <v>108875000000000</v>
      </c>
      <c r="AA5471" s="2">
        <v>109293000000000</v>
      </c>
      <c r="AB5471" s="2">
        <v>109712000000000</v>
      </c>
      <c r="AC5471" s="2">
        <v>112030000000000</v>
      </c>
      <c r="AD5471" s="2">
        <v>114254000000000</v>
      </c>
      <c r="AE5471" s="2">
        <v>116579000000000</v>
      </c>
      <c r="AF5471" s="2">
        <v>118903000000000</v>
      </c>
    </row>
    <row r="5472" spans="1:32">
      <c r="A5472" t="s">
        <v>2813</v>
      </c>
      <c r="B5472" t="s">
        <v>19</v>
      </c>
      <c r="C5472" s="2">
        <v>65522400000000</v>
      </c>
      <c r="D5472" s="2">
        <v>66530200000000</v>
      </c>
      <c r="E5472" s="2">
        <v>67361200000000</v>
      </c>
      <c r="F5472" s="2">
        <v>62274200000000</v>
      </c>
      <c r="G5472" s="2">
        <v>58155300000000</v>
      </c>
      <c r="H5472" s="2">
        <v>53936600000000</v>
      </c>
      <c r="I5472" s="2">
        <v>49616700000000</v>
      </c>
      <c r="J5472" s="2">
        <v>44479100000000</v>
      </c>
      <c r="K5472" s="2">
        <v>39597300000000</v>
      </c>
      <c r="L5472" s="2">
        <v>34574000000000</v>
      </c>
      <c r="M5472" s="2">
        <v>29508100000000</v>
      </c>
      <c r="N5472" s="2">
        <v>24394700000000</v>
      </c>
      <c r="O5472" s="2">
        <v>24371600000000</v>
      </c>
      <c r="P5472" s="2">
        <v>24360500000000</v>
      </c>
      <c r="Q5472" s="2">
        <v>24336700000000</v>
      </c>
      <c r="R5472" s="2">
        <v>24292600000000</v>
      </c>
      <c r="S5472" s="2">
        <v>24242700000000</v>
      </c>
      <c r="T5472" s="2">
        <v>24181500000000</v>
      </c>
      <c r="U5472" s="2">
        <v>24128000000000</v>
      </c>
      <c r="V5472" s="2">
        <v>24082300000000</v>
      </c>
      <c r="W5472" s="2">
        <v>24031700000000</v>
      </c>
      <c r="X5472" s="2">
        <v>23980600000000</v>
      </c>
      <c r="Y5472" s="2">
        <v>23925700000000</v>
      </c>
      <c r="Z5472" s="2">
        <v>23900300000000</v>
      </c>
      <c r="AA5472" s="2">
        <v>23833900000000</v>
      </c>
      <c r="AB5472" s="2">
        <v>23786800000000</v>
      </c>
      <c r="AC5472" s="2">
        <v>23732300000000</v>
      </c>
      <c r="AD5472" s="2">
        <v>23672400000000</v>
      </c>
      <c r="AE5472" s="2">
        <v>23646300000000</v>
      </c>
      <c r="AF5472" s="2">
        <v>23600600000000</v>
      </c>
    </row>
    <row r="5473" spans="1:32">
      <c r="A5473" t="s">
        <v>2814</v>
      </c>
      <c r="B5473" t="s">
        <v>19</v>
      </c>
      <c r="C5473" s="2">
        <v>6746510000</v>
      </c>
      <c r="D5473" s="2">
        <v>6851810000</v>
      </c>
      <c r="E5473" s="2">
        <v>6947220000</v>
      </c>
      <c r="F5473" s="2">
        <v>6415290000</v>
      </c>
      <c r="G5473" s="2">
        <v>5965480000</v>
      </c>
      <c r="H5473" s="2">
        <v>5505980000</v>
      </c>
      <c r="I5473" s="2">
        <v>5037290000</v>
      </c>
      <c r="J5473" s="2">
        <v>4481320000</v>
      </c>
      <c r="K5473" s="2">
        <v>3954310000</v>
      </c>
      <c r="L5473" s="2">
        <v>3412700000</v>
      </c>
      <c r="M5473" s="2">
        <v>2866700000</v>
      </c>
      <c r="N5473" s="2">
        <v>2315740000</v>
      </c>
      <c r="O5473" s="2">
        <v>2314890000</v>
      </c>
      <c r="P5473" s="2">
        <v>2315540000</v>
      </c>
      <c r="Q5473" s="2">
        <v>2315010000</v>
      </c>
      <c r="R5473" s="2">
        <v>2312180000</v>
      </c>
      <c r="S5473" s="2">
        <v>2308930000</v>
      </c>
      <c r="T5473" s="2">
        <v>2304930000</v>
      </c>
      <c r="U5473" s="2">
        <v>2301580000</v>
      </c>
      <c r="V5473" s="2">
        <v>2299260000</v>
      </c>
      <c r="W5473" s="2">
        <v>2296410000</v>
      </c>
      <c r="X5473" s="2">
        <v>2293410000</v>
      </c>
      <c r="Y5473" s="2">
        <v>2289710000</v>
      </c>
      <c r="Z5473" s="2">
        <v>2288910000</v>
      </c>
      <c r="AA5473" s="2">
        <v>2283960000</v>
      </c>
      <c r="AB5473" s="2">
        <v>2281590000</v>
      </c>
      <c r="AC5473" s="2">
        <v>2278030000</v>
      </c>
      <c r="AD5473" s="2">
        <v>2273700000</v>
      </c>
      <c r="AE5473" s="2">
        <v>2272920000</v>
      </c>
      <c r="AF5473" s="2">
        <v>2270400000</v>
      </c>
    </row>
    <row r="5474" spans="1:32">
      <c r="A5474" t="s">
        <v>2815</v>
      </c>
      <c r="B5474" t="s">
        <v>19</v>
      </c>
      <c r="C5474" s="2">
        <v>43129400000</v>
      </c>
      <c r="D5474" s="2">
        <v>43775500000</v>
      </c>
      <c r="E5474" s="2">
        <v>44210500000</v>
      </c>
      <c r="F5474" s="2">
        <v>40954800000</v>
      </c>
      <c r="G5474" s="2">
        <v>38536000000</v>
      </c>
      <c r="H5474" s="2">
        <v>36045100000</v>
      </c>
      <c r="I5474" s="2">
        <v>33473400000</v>
      </c>
      <c r="J5474" s="2">
        <v>30398800000</v>
      </c>
      <c r="K5474" s="2">
        <v>27462600000</v>
      </c>
      <c r="L5474" s="2">
        <v>24433600000</v>
      </c>
      <c r="M5474" s="2">
        <v>21376800000</v>
      </c>
      <c r="N5474" s="2">
        <v>18289100000</v>
      </c>
      <c r="O5474" s="2">
        <v>18256400000</v>
      </c>
      <c r="P5474" s="2">
        <v>18228800000</v>
      </c>
      <c r="Q5474" s="2">
        <v>18191400000</v>
      </c>
      <c r="R5474" s="2">
        <v>18142900000</v>
      </c>
      <c r="S5474" s="2">
        <v>18088600000</v>
      </c>
      <c r="T5474" s="2">
        <v>18022000000</v>
      </c>
      <c r="U5474" s="2">
        <v>17962300000</v>
      </c>
      <c r="V5474" s="2">
        <v>17905100000</v>
      </c>
      <c r="W5474" s="2">
        <v>17844800000</v>
      </c>
      <c r="X5474" s="2">
        <v>17785500000</v>
      </c>
      <c r="Y5474" s="2">
        <v>17727100000</v>
      </c>
      <c r="Z5474" s="2">
        <v>17689800000</v>
      </c>
      <c r="AA5474" s="2">
        <v>17624500000</v>
      </c>
      <c r="AB5474" s="2">
        <v>17565300000</v>
      </c>
      <c r="AC5474" s="2">
        <v>17506100000</v>
      </c>
      <c r="AD5474" s="2">
        <v>17445800000</v>
      </c>
      <c r="AE5474" s="2">
        <v>17407000000</v>
      </c>
      <c r="AF5474" s="2">
        <v>17351900000</v>
      </c>
    </row>
    <row r="5475" spans="1:32">
      <c r="A5475" t="s">
        <v>2816</v>
      </c>
      <c r="B5475" t="s">
        <v>19</v>
      </c>
      <c r="C5475" s="2">
        <v>67173100000</v>
      </c>
      <c r="D5475" s="2">
        <v>68200700000</v>
      </c>
      <c r="E5475" s="2">
        <v>69015700000</v>
      </c>
      <c r="F5475" s="2">
        <v>63831100000</v>
      </c>
      <c r="G5475" s="2">
        <v>59704600000</v>
      </c>
      <c r="H5475" s="2">
        <v>55473800000</v>
      </c>
      <c r="I5475" s="2">
        <v>51134500000</v>
      </c>
      <c r="J5475" s="2">
        <v>45968600000</v>
      </c>
      <c r="K5475" s="2">
        <v>41055000000</v>
      </c>
      <c r="L5475" s="2">
        <v>35996500000</v>
      </c>
      <c r="M5475" s="2">
        <v>30894400000</v>
      </c>
      <c r="N5475" s="2">
        <v>25743700000</v>
      </c>
      <c r="O5475" s="2">
        <v>25714300000</v>
      </c>
      <c r="P5475" s="2">
        <v>25696200000</v>
      </c>
      <c r="Q5475" s="2">
        <v>25664700000</v>
      </c>
      <c r="R5475" s="2">
        <v>25613100000</v>
      </c>
      <c r="S5475" s="2">
        <v>25554900000</v>
      </c>
      <c r="T5475" s="2">
        <v>25483500000</v>
      </c>
      <c r="U5475" s="2">
        <v>25420600000</v>
      </c>
      <c r="V5475" s="2">
        <v>25364800000</v>
      </c>
      <c r="W5475" s="2">
        <v>25304000000</v>
      </c>
      <c r="X5475" s="2">
        <v>25243200000</v>
      </c>
      <c r="Y5475" s="2">
        <v>25179600000</v>
      </c>
      <c r="Z5475" s="2">
        <v>25146800000</v>
      </c>
      <c r="AA5475" s="2">
        <v>25071500000</v>
      </c>
      <c r="AB5475" s="2">
        <v>25014000000</v>
      </c>
      <c r="AC5475" s="2">
        <v>24950400000</v>
      </c>
      <c r="AD5475" s="2">
        <v>24882200000</v>
      </c>
      <c r="AE5475" s="2">
        <v>24848300000</v>
      </c>
      <c r="AF5475" s="2">
        <v>24793300000</v>
      </c>
    </row>
    <row r="5476" spans="1:32">
      <c r="A5476" t="s">
        <v>2817</v>
      </c>
      <c r="B5476" t="s">
        <v>19</v>
      </c>
      <c r="C5476" s="2">
        <v>7577460000</v>
      </c>
      <c r="D5476" s="2">
        <v>7670930000</v>
      </c>
      <c r="E5476" s="2">
        <v>7617970000</v>
      </c>
      <c r="F5476" s="2">
        <v>7153090000</v>
      </c>
      <c r="G5476" s="2">
        <v>7065990000</v>
      </c>
      <c r="H5476" s="2">
        <v>6958730000</v>
      </c>
      <c r="I5476" s="2">
        <v>6820990000</v>
      </c>
      <c r="J5476" s="2">
        <v>6635590000</v>
      </c>
      <c r="K5476" s="2">
        <v>6439980000</v>
      </c>
      <c r="L5476" s="2">
        <v>6228390000</v>
      </c>
      <c r="M5476" s="2">
        <v>6012160000</v>
      </c>
      <c r="N5476" s="2">
        <v>5791070000</v>
      </c>
      <c r="O5476" s="2">
        <v>5765210000</v>
      </c>
      <c r="P5476" s="2">
        <v>5736900000</v>
      </c>
      <c r="Q5476" s="2">
        <v>5705150000</v>
      </c>
      <c r="R5476" s="2">
        <v>5674050000</v>
      </c>
      <c r="S5476" s="2">
        <v>5639780000</v>
      </c>
      <c r="T5476" s="2">
        <v>5597720000</v>
      </c>
      <c r="U5476" s="2">
        <v>5558900000</v>
      </c>
      <c r="V5476" s="2">
        <v>5517470000</v>
      </c>
      <c r="W5476" s="2">
        <v>5475840000</v>
      </c>
      <c r="X5476" s="2">
        <v>5435660000</v>
      </c>
      <c r="Y5476" s="2">
        <v>5399720000</v>
      </c>
      <c r="Z5476" s="2">
        <v>5369370000</v>
      </c>
      <c r="AA5476" s="2">
        <v>5332960000</v>
      </c>
      <c r="AB5476" s="2">
        <v>5290010000</v>
      </c>
      <c r="AC5476" s="2">
        <v>5252620000</v>
      </c>
      <c r="AD5476" s="2">
        <v>5217940000</v>
      </c>
      <c r="AE5476" s="2">
        <v>5186100000</v>
      </c>
      <c r="AF5476" s="2">
        <v>5147600000</v>
      </c>
    </row>
    <row r="5477" spans="1:32">
      <c r="A5477" t="s">
        <v>2818</v>
      </c>
      <c r="B5477" t="s">
        <v>19</v>
      </c>
      <c r="C5477" s="2">
        <v>5910420000</v>
      </c>
      <c r="D5477" s="2">
        <v>5985310000</v>
      </c>
      <c r="E5477" s="2">
        <v>5956770000</v>
      </c>
      <c r="F5477" s="2">
        <v>5583590000</v>
      </c>
      <c r="G5477" s="2">
        <v>5482300000</v>
      </c>
      <c r="H5477" s="2">
        <v>5366030000</v>
      </c>
      <c r="I5477" s="2">
        <v>5227590000</v>
      </c>
      <c r="J5477" s="2">
        <v>5047950000</v>
      </c>
      <c r="K5477" s="2">
        <v>4863760000</v>
      </c>
      <c r="L5477" s="2">
        <v>4667070000</v>
      </c>
      <c r="M5477" s="2">
        <v>4466740000</v>
      </c>
      <c r="N5477" s="2">
        <v>4262560000</v>
      </c>
      <c r="O5477" s="2">
        <v>4244380000</v>
      </c>
      <c r="P5477" s="2">
        <v>4224620000</v>
      </c>
      <c r="Q5477" s="2">
        <v>4202340000</v>
      </c>
      <c r="R5477" s="2">
        <v>4180310000</v>
      </c>
      <c r="S5477" s="2">
        <v>4156020000</v>
      </c>
      <c r="T5477" s="2">
        <v>4126210000</v>
      </c>
      <c r="U5477" s="2">
        <v>4098730000</v>
      </c>
      <c r="V5477" s="2">
        <v>4069510000</v>
      </c>
      <c r="W5477" s="2">
        <v>4040100000</v>
      </c>
      <c r="X5477" s="2">
        <v>4011690000</v>
      </c>
      <c r="Y5477" s="2">
        <v>3986190000</v>
      </c>
      <c r="Z5477" s="2">
        <v>3964870000</v>
      </c>
      <c r="AA5477" s="2">
        <v>3938940000</v>
      </c>
      <c r="AB5477" s="2">
        <v>3908650000</v>
      </c>
      <c r="AC5477" s="2">
        <v>3882150000</v>
      </c>
      <c r="AD5477" s="2">
        <v>3857480000</v>
      </c>
      <c r="AE5477" s="2">
        <v>3835110000</v>
      </c>
      <c r="AF5477" s="2">
        <v>3807930000</v>
      </c>
    </row>
    <row r="5478" spans="1:32">
      <c r="A5478" t="s">
        <v>2819</v>
      </c>
      <c r="B5478" t="s">
        <v>19</v>
      </c>
      <c r="C5478" s="2">
        <v>12706600000</v>
      </c>
      <c r="D5478" s="2">
        <v>12849800000</v>
      </c>
      <c r="E5478" s="2">
        <v>12673300000</v>
      </c>
      <c r="F5478" s="2">
        <v>11966300000</v>
      </c>
      <c r="G5478" s="2">
        <v>12049200000</v>
      </c>
      <c r="H5478" s="2">
        <v>12093100000</v>
      </c>
      <c r="I5478" s="2">
        <v>12075000000</v>
      </c>
      <c r="J5478" s="2">
        <v>12004400000</v>
      </c>
      <c r="K5478" s="2">
        <v>11893400000</v>
      </c>
      <c r="L5478" s="2">
        <v>11755800000</v>
      </c>
      <c r="M5478" s="2">
        <v>11610500000</v>
      </c>
      <c r="N5478" s="2">
        <v>11457500000</v>
      </c>
      <c r="O5478" s="2">
        <v>11400500000</v>
      </c>
      <c r="P5478" s="2">
        <v>11337200000</v>
      </c>
      <c r="Q5478" s="2">
        <v>11266900000</v>
      </c>
      <c r="R5478" s="2">
        <v>11199400000</v>
      </c>
      <c r="S5478" s="2">
        <v>11125200000</v>
      </c>
      <c r="T5478" s="2">
        <v>11034100000</v>
      </c>
      <c r="U5478" s="2">
        <v>10949800000</v>
      </c>
      <c r="V5478" s="2">
        <v>10859100000</v>
      </c>
      <c r="W5478" s="2">
        <v>10768200000</v>
      </c>
      <c r="X5478" s="2">
        <v>10680700000</v>
      </c>
      <c r="Y5478" s="2">
        <v>10603000000</v>
      </c>
      <c r="Z5478" s="2">
        <v>10536000000</v>
      </c>
      <c r="AA5478" s="2">
        <v>10458100000</v>
      </c>
      <c r="AB5478" s="2">
        <v>10364000000</v>
      </c>
      <c r="AC5478" s="2">
        <v>10283000000</v>
      </c>
      <c r="AD5478" s="2">
        <v>10208500000</v>
      </c>
      <c r="AE5478" s="2">
        <v>10138200000</v>
      </c>
      <c r="AF5478" s="2">
        <v>10054100000</v>
      </c>
    </row>
    <row r="5479" spans="1:32">
      <c r="A5479" t="s">
        <v>2820</v>
      </c>
      <c r="B5479" t="s">
        <v>19</v>
      </c>
      <c r="C5479" s="2">
        <v>278090000</v>
      </c>
      <c r="D5479" s="2">
        <v>281790000</v>
      </c>
      <c r="E5479" s="2">
        <v>281620000</v>
      </c>
      <c r="F5479" s="2">
        <v>263090000</v>
      </c>
      <c r="G5479" s="2">
        <v>255280000</v>
      </c>
      <c r="H5479" s="2">
        <v>246830000</v>
      </c>
      <c r="I5479" s="2">
        <v>237480000</v>
      </c>
      <c r="J5479" s="2">
        <v>225830000</v>
      </c>
      <c r="K5479" s="2">
        <v>214270000</v>
      </c>
      <c r="L5479" s="2">
        <v>202120000</v>
      </c>
      <c r="M5479" s="2">
        <v>189800000</v>
      </c>
      <c r="N5479" s="2">
        <v>177290000</v>
      </c>
      <c r="O5479" s="2">
        <v>176620000</v>
      </c>
      <c r="P5479" s="2">
        <v>175900000</v>
      </c>
      <c r="Q5479" s="2">
        <v>175080000</v>
      </c>
      <c r="R5479" s="2">
        <v>174250000</v>
      </c>
      <c r="S5479" s="2">
        <v>173330000</v>
      </c>
      <c r="T5479" s="2">
        <v>172200000</v>
      </c>
      <c r="U5479" s="2">
        <v>171160000</v>
      </c>
      <c r="V5479" s="2">
        <v>170070000</v>
      </c>
      <c r="W5479" s="2">
        <v>168970000</v>
      </c>
      <c r="X5479" s="2">
        <v>167900000</v>
      </c>
      <c r="Y5479" s="2">
        <v>166930000</v>
      </c>
      <c r="Z5479" s="2">
        <v>166140000</v>
      </c>
      <c r="AA5479" s="2">
        <v>165150000</v>
      </c>
      <c r="AB5479" s="2">
        <v>164020000</v>
      </c>
      <c r="AC5479" s="2">
        <v>163010000</v>
      </c>
      <c r="AD5479" s="2">
        <v>162070000</v>
      </c>
      <c r="AE5479" s="2">
        <v>161240000</v>
      </c>
      <c r="AF5479" s="2">
        <v>160220000</v>
      </c>
    </row>
    <row r="5480" spans="1:32">
      <c r="A5480" t="s">
        <v>2821</v>
      </c>
      <c r="B5480" t="s">
        <v>19</v>
      </c>
      <c r="C5480" s="2">
        <v>2171050000</v>
      </c>
      <c r="D5480" s="2">
        <v>2199600000</v>
      </c>
      <c r="E5480" s="2">
        <v>2195860000</v>
      </c>
      <c r="F5480" s="2">
        <v>2053200000</v>
      </c>
      <c r="G5480" s="2">
        <v>1998390000</v>
      </c>
      <c r="H5480" s="2">
        <v>1938480000</v>
      </c>
      <c r="I5480" s="2">
        <v>1871270000</v>
      </c>
      <c r="J5480" s="2">
        <v>1786800000</v>
      </c>
      <c r="K5480" s="2">
        <v>1702460000</v>
      </c>
      <c r="L5480" s="2">
        <v>1613520000</v>
      </c>
      <c r="M5480" s="2">
        <v>1523220000</v>
      </c>
      <c r="N5480" s="2">
        <v>1431480000</v>
      </c>
      <c r="O5480" s="2">
        <v>1425850000</v>
      </c>
      <c r="P5480" s="2">
        <v>1419810000</v>
      </c>
      <c r="Q5480" s="2">
        <v>1412940000</v>
      </c>
      <c r="R5480" s="2">
        <v>1406020000</v>
      </c>
      <c r="S5480" s="2">
        <v>1398390000</v>
      </c>
      <c r="T5480" s="2">
        <v>1389020000</v>
      </c>
      <c r="U5480" s="2">
        <v>1380400000</v>
      </c>
      <c r="V5480" s="2">
        <v>1371300000</v>
      </c>
      <c r="W5480" s="2">
        <v>1362120000</v>
      </c>
      <c r="X5480" s="2">
        <v>1353230000</v>
      </c>
      <c r="Y5480" s="2">
        <v>1345210000</v>
      </c>
      <c r="Z5480" s="2">
        <v>1338610000</v>
      </c>
      <c r="AA5480" s="2">
        <v>1330380000</v>
      </c>
      <c r="AB5480" s="2">
        <v>1320950000</v>
      </c>
      <c r="AC5480" s="2">
        <v>1312630000</v>
      </c>
      <c r="AD5480" s="2">
        <v>1304820000</v>
      </c>
      <c r="AE5480" s="2">
        <v>1297910000</v>
      </c>
      <c r="AF5480" s="2">
        <v>1289420000</v>
      </c>
    </row>
    <row r="5481" spans="1:32">
      <c r="A5481" t="s">
        <v>2822</v>
      </c>
      <c r="B5481" t="s">
        <v>19</v>
      </c>
      <c r="C5481" s="2">
        <v>1686780000</v>
      </c>
      <c r="D5481" s="2">
        <v>1711390000</v>
      </c>
      <c r="E5481" s="2">
        <v>1724160000</v>
      </c>
      <c r="F5481" s="2">
        <v>1600340000</v>
      </c>
      <c r="G5481" s="2">
        <v>1516810000</v>
      </c>
      <c r="H5481" s="2">
        <v>1430220000</v>
      </c>
      <c r="I5481" s="2">
        <v>1339930000</v>
      </c>
      <c r="J5481" s="2">
        <v>1231300000</v>
      </c>
      <c r="K5481" s="2">
        <v>1126960000</v>
      </c>
      <c r="L5481" s="2">
        <v>1019000000</v>
      </c>
      <c r="M5481" s="2">
        <v>909960000</v>
      </c>
      <c r="N5481" s="2">
        <v>799730000</v>
      </c>
      <c r="O5481" s="2">
        <v>797790000</v>
      </c>
      <c r="P5481" s="2">
        <v>795950000</v>
      </c>
      <c r="Q5481" s="2">
        <v>793660000</v>
      </c>
      <c r="R5481" s="2">
        <v>791020000</v>
      </c>
      <c r="S5481" s="2">
        <v>788090000</v>
      </c>
      <c r="T5481" s="2">
        <v>784490000</v>
      </c>
      <c r="U5481" s="2">
        <v>781220000</v>
      </c>
      <c r="V5481" s="2">
        <v>777960000</v>
      </c>
      <c r="W5481" s="2">
        <v>774590000</v>
      </c>
      <c r="X5481" s="2">
        <v>771290000</v>
      </c>
      <c r="Y5481" s="2">
        <v>768160000</v>
      </c>
      <c r="Z5481" s="2">
        <v>765920000</v>
      </c>
      <c r="AA5481" s="2">
        <v>762550000</v>
      </c>
      <c r="AB5481" s="2">
        <v>759170000</v>
      </c>
      <c r="AC5481" s="2">
        <v>755970000</v>
      </c>
      <c r="AD5481" s="2">
        <v>752830000</v>
      </c>
      <c r="AE5481" s="2">
        <v>750490000</v>
      </c>
      <c r="AF5481" s="2">
        <v>747390000</v>
      </c>
    </row>
    <row r="5482" spans="1:32">
      <c r="A5482" t="s">
        <v>2823</v>
      </c>
      <c r="B5482" t="s">
        <v>19</v>
      </c>
      <c r="C5482" s="2">
        <v>176800000</v>
      </c>
      <c r="D5482" s="2">
        <v>179160000</v>
      </c>
      <c r="E5482" s="2">
        <v>179040000</v>
      </c>
      <c r="F5482" s="2">
        <v>167270000</v>
      </c>
      <c r="G5482" s="2">
        <v>162310000</v>
      </c>
      <c r="H5482" s="2">
        <v>156950000</v>
      </c>
      <c r="I5482" s="2">
        <v>151010000</v>
      </c>
      <c r="J5482" s="2">
        <v>143610000</v>
      </c>
      <c r="K5482" s="2">
        <v>136280000</v>
      </c>
      <c r="L5482" s="2">
        <v>128560000</v>
      </c>
      <c r="M5482" s="2">
        <v>120740000</v>
      </c>
      <c r="N5482" s="2">
        <v>112800000</v>
      </c>
      <c r="O5482" s="2">
        <v>112370000</v>
      </c>
      <c r="P5482" s="2">
        <v>111910000</v>
      </c>
      <c r="Q5482" s="2">
        <v>111390000</v>
      </c>
      <c r="R5482" s="2">
        <v>110860000</v>
      </c>
      <c r="S5482" s="2">
        <v>110270000</v>
      </c>
      <c r="T5482" s="2">
        <v>109560000</v>
      </c>
      <c r="U5482" s="2">
        <v>108890000</v>
      </c>
      <c r="V5482" s="2">
        <v>108200000</v>
      </c>
      <c r="W5482" s="2">
        <v>107500000</v>
      </c>
      <c r="X5482" s="2">
        <v>106820000</v>
      </c>
      <c r="Y5482" s="2">
        <v>106200000</v>
      </c>
      <c r="Z5482" s="2">
        <v>105700000</v>
      </c>
      <c r="AA5482" s="2">
        <v>105070000</v>
      </c>
      <c r="AB5482" s="2">
        <v>104340000</v>
      </c>
      <c r="AC5482" s="2">
        <v>103710000</v>
      </c>
      <c r="AD5482" s="2">
        <v>103110000</v>
      </c>
      <c r="AE5482" s="2">
        <v>102580000</v>
      </c>
      <c r="AF5482" s="2">
        <v>101930000</v>
      </c>
    </row>
    <row r="5483" spans="1:32">
      <c r="A5483" t="s">
        <v>2824</v>
      </c>
      <c r="B5483" t="s">
        <v>19</v>
      </c>
      <c r="C5483">
        <v>0</v>
      </c>
      <c r="D5483">
        <v>0</v>
      </c>
      <c r="E5483">
        <v>0</v>
      </c>
      <c r="F5483">
        <v>0</v>
      </c>
      <c r="G5483">
        <v>0</v>
      </c>
      <c r="H5483">
        <v>0</v>
      </c>
      <c r="I5483">
        <v>0</v>
      </c>
      <c r="J5483">
        <v>0</v>
      </c>
      <c r="K5483">
        <v>0</v>
      </c>
      <c r="L5483">
        <v>0</v>
      </c>
      <c r="M5483">
        <v>0</v>
      </c>
      <c r="N5483">
        <v>0</v>
      </c>
      <c r="O5483">
        <v>0</v>
      </c>
      <c r="P5483">
        <v>0</v>
      </c>
      <c r="Q5483">
        <v>0</v>
      </c>
      <c r="R5483">
        <v>0</v>
      </c>
      <c r="S5483">
        <v>0</v>
      </c>
      <c r="T5483">
        <v>0</v>
      </c>
      <c r="U5483">
        <v>0</v>
      </c>
      <c r="V5483">
        <v>0</v>
      </c>
      <c r="W5483">
        <v>0</v>
      </c>
      <c r="X5483">
        <v>0</v>
      </c>
      <c r="Y5483">
        <v>0</v>
      </c>
      <c r="Z5483">
        <v>0</v>
      </c>
      <c r="AA5483">
        <v>0</v>
      </c>
      <c r="AB5483">
        <v>0</v>
      </c>
      <c r="AC5483">
        <v>0</v>
      </c>
      <c r="AD5483">
        <v>0</v>
      </c>
      <c r="AE5483">
        <v>0</v>
      </c>
      <c r="AF5483">
        <v>0</v>
      </c>
    </row>
    <row r="5484" spans="1:32">
      <c r="A5484" t="s">
        <v>2825</v>
      </c>
      <c r="B5484" t="s">
        <v>19</v>
      </c>
      <c r="C5484" s="2">
        <v>-983000000000000</v>
      </c>
      <c r="D5484" s="2">
        <v>-922000000000000</v>
      </c>
      <c r="E5484" s="2">
        <v>-956000000000000</v>
      </c>
      <c r="F5484" s="2">
        <v>-956000000000000</v>
      </c>
      <c r="G5484" s="2">
        <v>-956000000000000</v>
      </c>
      <c r="H5484" s="2">
        <v>-964000000000000</v>
      </c>
      <c r="I5484" s="2">
        <v>-974000000000000</v>
      </c>
      <c r="J5484" s="2">
        <v>-981000000000000</v>
      </c>
      <c r="K5484" s="2">
        <v>-982000000000000</v>
      </c>
      <c r="L5484" s="2">
        <v>-981000000000000</v>
      </c>
      <c r="M5484" s="2">
        <v>-978000000000000</v>
      </c>
      <c r="N5484" s="2">
        <v>-976000000000000</v>
      </c>
      <c r="O5484" s="2">
        <v>-972000000000000</v>
      </c>
      <c r="P5484" s="2">
        <v>-969000000000000</v>
      </c>
      <c r="Q5484" s="2">
        <v>-966000000000000</v>
      </c>
      <c r="R5484" s="2">
        <v>-966000000000000</v>
      </c>
      <c r="S5484" s="2">
        <v>-965000000000000</v>
      </c>
      <c r="T5484" s="2">
        <v>-965000000000000</v>
      </c>
      <c r="U5484" s="2">
        <v>-965000000000000</v>
      </c>
      <c r="V5484" s="2">
        <v>-965000000000000</v>
      </c>
      <c r="W5484" s="2">
        <v>-965000000000000</v>
      </c>
      <c r="X5484" s="2">
        <v>-965000000000000</v>
      </c>
      <c r="Y5484" s="2">
        <v>-965000000000000</v>
      </c>
      <c r="Z5484" s="2">
        <v>-965000000000000</v>
      </c>
      <c r="AA5484" s="2">
        <v>-965000000000000</v>
      </c>
      <c r="AB5484" s="2">
        <v>-965000000000000</v>
      </c>
      <c r="AC5484" s="2">
        <v>-965000000000000</v>
      </c>
      <c r="AD5484" s="2">
        <v>-964000000000000</v>
      </c>
      <c r="AE5484" s="2">
        <v>-964000000000000</v>
      </c>
      <c r="AF5484" s="2">
        <v>-964000000000000</v>
      </c>
    </row>
    <row r="5485" spans="1:32">
      <c r="A5485" t="s">
        <v>2826</v>
      </c>
      <c r="B5485" t="s">
        <v>19</v>
      </c>
      <c r="C5485">
        <v>0</v>
      </c>
      <c r="D5485">
        <v>0</v>
      </c>
      <c r="E5485">
        <v>0</v>
      </c>
      <c r="F5485">
        <v>0</v>
      </c>
      <c r="G5485">
        <v>0</v>
      </c>
      <c r="H5485">
        <v>0</v>
      </c>
      <c r="I5485">
        <v>0</v>
      </c>
      <c r="J5485">
        <v>0</v>
      </c>
      <c r="K5485">
        <v>0</v>
      </c>
      <c r="L5485">
        <v>0</v>
      </c>
      <c r="M5485">
        <v>0</v>
      </c>
      <c r="N5485">
        <v>0</v>
      </c>
      <c r="O5485">
        <v>0</v>
      </c>
      <c r="P5485">
        <v>0</v>
      </c>
      <c r="Q5485">
        <v>0</v>
      </c>
      <c r="R5485">
        <v>0</v>
      </c>
      <c r="S5485">
        <v>0</v>
      </c>
      <c r="T5485">
        <v>0</v>
      </c>
      <c r="U5485">
        <v>0</v>
      </c>
      <c r="V5485">
        <v>0</v>
      </c>
      <c r="W5485">
        <v>0</v>
      </c>
      <c r="X5485">
        <v>0</v>
      </c>
      <c r="Y5485">
        <v>0</v>
      </c>
      <c r="Z5485">
        <v>0</v>
      </c>
      <c r="AA5485">
        <v>0</v>
      </c>
      <c r="AB5485">
        <v>0</v>
      </c>
      <c r="AC5485">
        <v>0</v>
      </c>
      <c r="AD5485">
        <v>0</v>
      </c>
      <c r="AE5485">
        <v>0</v>
      </c>
      <c r="AF5485">
        <v>0</v>
      </c>
    </row>
    <row r="5486" spans="1:32">
      <c r="A5486" t="s">
        <v>2827</v>
      </c>
      <c r="B5486" t="s">
        <v>19</v>
      </c>
      <c r="C5486">
        <v>0</v>
      </c>
      <c r="D5486">
        <v>0</v>
      </c>
      <c r="E5486">
        <v>0</v>
      </c>
      <c r="F5486">
        <v>0</v>
      </c>
      <c r="G5486">
        <v>0</v>
      </c>
      <c r="H5486">
        <v>0</v>
      </c>
      <c r="I5486">
        <v>0</v>
      </c>
      <c r="J5486">
        <v>0</v>
      </c>
      <c r="K5486">
        <v>0</v>
      </c>
      <c r="L5486">
        <v>0</v>
      </c>
      <c r="M5486">
        <v>0</v>
      </c>
      <c r="N5486">
        <v>0</v>
      </c>
      <c r="O5486">
        <v>0</v>
      </c>
      <c r="P5486">
        <v>0</v>
      </c>
      <c r="Q5486">
        <v>0</v>
      </c>
      <c r="R5486">
        <v>0</v>
      </c>
      <c r="S5486">
        <v>0</v>
      </c>
      <c r="T5486">
        <v>0</v>
      </c>
      <c r="U5486">
        <v>0</v>
      </c>
      <c r="V5486">
        <v>0</v>
      </c>
      <c r="W5486">
        <v>0</v>
      </c>
      <c r="X5486">
        <v>0</v>
      </c>
      <c r="Y5486">
        <v>0</v>
      </c>
      <c r="Z5486">
        <v>0</v>
      </c>
      <c r="AA5486">
        <v>0</v>
      </c>
      <c r="AB5486">
        <v>0</v>
      </c>
      <c r="AC5486">
        <v>0</v>
      </c>
      <c r="AD5486">
        <v>0</v>
      </c>
      <c r="AE5486">
        <v>0</v>
      </c>
      <c r="AF5486">
        <v>0</v>
      </c>
    </row>
    <row r="5487" spans="1:32">
      <c r="A5487" t="s">
        <v>2828</v>
      </c>
      <c r="B5487" t="s">
        <v>19</v>
      </c>
      <c r="C5487">
        <v>0</v>
      </c>
      <c r="D5487">
        <v>0</v>
      </c>
      <c r="E5487">
        <v>0</v>
      </c>
      <c r="F5487">
        <v>0</v>
      </c>
      <c r="G5487">
        <v>0</v>
      </c>
      <c r="H5487">
        <v>0</v>
      </c>
      <c r="I5487">
        <v>0</v>
      </c>
      <c r="J5487">
        <v>0</v>
      </c>
      <c r="K5487">
        <v>0</v>
      </c>
      <c r="L5487">
        <v>0</v>
      </c>
      <c r="M5487">
        <v>0</v>
      </c>
      <c r="N5487">
        <v>0</v>
      </c>
      <c r="O5487">
        <v>0</v>
      </c>
      <c r="P5487">
        <v>0</v>
      </c>
      <c r="Q5487">
        <v>0</v>
      </c>
      <c r="R5487">
        <v>0</v>
      </c>
      <c r="S5487">
        <v>0</v>
      </c>
      <c r="T5487">
        <v>0</v>
      </c>
      <c r="U5487">
        <v>0</v>
      </c>
      <c r="V5487">
        <v>0</v>
      </c>
      <c r="W5487">
        <v>0</v>
      </c>
      <c r="X5487">
        <v>0</v>
      </c>
      <c r="Y5487">
        <v>0</v>
      </c>
      <c r="Z5487">
        <v>0</v>
      </c>
      <c r="AA5487">
        <v>0</v>
      </c>
      <c r="AB5487">
        <v>0</v>
      </c>
      <c r="AC5487">
        <v>0</v>
      </c>
      <c r="AD5487">
        <v>0</v>
      </c>
      <c r="AE5487">
        <v>0</v>
      </c>
      <c r="AF5487">
        <v>0</v>
      </c>
    </row>
    <row r="5488" spans="1:32">
      <c r="A5488" t="s">
        <v>2829</v>
      </c>
      <c r="B5488" t="s">
        <v>19</v>
      </c>
      <c r="C5488">
        <v>0</v>
      </c>
      <c r="D5488">
        <v>0</v>
      </c>
      <c r="E5488">
        <v>0</v>
      </c>
      <c r="F5488">
        <v>0</v>
      </c>
      <c r="G5488">
        <v>0</v>
      </c>
      <c r="H5488">
        <v>0</v>
      </c>
      <c r="I5488">
        <v>0</v>
      </c>
      <c r="J5488">
        <v>0</v>
      </c>
      <c r="K5488">
        <v>0</v>
      </c>
      <c r="L5488">
        <v>0</v>
      </c>
      <c r="M5488">
        <v>0</v>
      </c>
      <c r="N5488">
        <v>0</v>
      </c>
      <c r="O5488">
        <v>0</v>
      </c>
      <c r="P5488">
        <v>0</v>
      </c>
      <c r="Q5488">
        <v>0</v>
      </c>
      <c r="R5488">
        <v>0</v>
      </c>
      <c r="S5488">
        <v>0</v>
      </c>
      <c r="T5488">
        <v>0</v>
      </c>
      <c r="U5488">
        <v>0</v>
      </c>
      <c r="V5488">
        <v>0</v>
      </c>
      <c r="W5488">
        <v>0</v>
      </c>
      <c r="X5488">
        <v>0</v>
      </c>
      <c r="Y5488">
        <v>0</v>
      </c>
      <c r="Z5488">
        <v>0</v>
      </c>
      <c r="AA5488">
        <v>0</v>
      </c>
      <c r="AB5488">
        <v>0</v>
      </c>
      <c r="AC5488">
        <v>0</v>
      </c>
      <c r="AD5488">
        <v>0</v>
      </c>
      <c r="AE5488">
        <v>0</v>
      </c>
      <c r="AF5488">
        <v>0</v>
      </c>
    </row>
    <row r="5489" spans="1:32">
      <c r="A5489" t="s">
        <v>2830</v>
      </c>
      <c r="B5489" t="s">
        <v>19</v>
      </c>
      <c r="C5489">
        <v>0</v>
      </c>
      <c r="D5489">
        <v>0</v>
      </c>
      <c r="E5489">
        <v>0</v>
      </c>
      <c r="F5489">
        <v>0</v>
      </c>
      <c r="G5489">
        <v>0</v>
      </c>
      <c r="H5489">
        <v>0</v>
      </c>
      <c r="I5489">
        <v>0</v>
      </c>
      <c r="J5489">
        <v>0</v>
      </c>
      <c r="K5489">
        <v>0</v>
      </c>
      <c r="L5489">
        <v>0</v>
      </c>
      <c r="M5489">
        <v>0</v>
      </c>
      <c r="N5489">
        <v>0</v>
      </c>
      <c r="O5489">
        <v>0</v>
      </c>
      <c r="P5489">
        <v>0</v>
      </c>
      <c r="Q5489">
        <v>0</v>
      </c>
      <c r="R5489">
        <v>0</v>
      </c>
      <c r="S5489">
        <v>0</v>
      </c>
      <c r="T5489">
        <v>0</v>
      </c>
      <c r="U5489">
        <v>0</v>
      </c>
      <c r="V5489">
        <v>0</v>
      </c>
      <c r="W5489">
        <v>0</v>
      </c>
      <c r="X5489">
        <v>0</v>
      </c>
      <c r="Y5489">
        <v>0</v>
      </c>
      <c r="Z5489">
        <v>0</v>
      </c>
      <c r="AA5489">
        <v>0</v>
      </c>
      <c r="AB5489">
        <v>0</v>
      </c>
      <c r="AC5489">
        <v>0</v>
      </c>
      <c r="AD5489">
        <v>0</v>
      </c>
      <c r="AE5489">
        <v>0</v>
      </c>
      <c r="AF5489">
        <v>0</v>
      </c>
    </row>
    <row r="5490" spans="1:32">
      <c r="A5490" t="s">
        <v>2831</v>
      </c>
      <c r="B5490" t="s">
        <v>19</v>
      </c>
      <c r="C5490">
        <v>0</v>
      </c>
      <c r="D5490">
        <v>0</v>
      </c>
      <c r="E5490">
        <v>0</v>
      </c>
      <c r="F5490">
        <v>0</v>
      </c>
      <c r="G5490">
        <v>0</v>
      </c>
      <c r="H5490">
        <v>0</v>
      </c>
      <c r="I5490">
        <v>0</v>
      </c>
      <c r="J5490">
        <v>0</v>
      </c>
      <c r="K5490">
        <v>0</v>
      </c>
      <c r="L5490">
        <v>0</v>
      </c>
      <c r="M5490">
        <v>0</v>
      </c>
      <c r="N5490">
        <v>0</v>
      </c>
      <c r="O5490">
        <v>0</v>
      </c>
      <c r="P5490">
        <v>0</v>
      </c>
      <c r="Q5490">
        <v>0</v>
      </c>
      <c r="R5490">
        <v>0</v>
      </c>
      <c r="S5490">
        <v>0</v>
      </c>
      <c r="T5490">
        <v>0</v>
      </c>
      <c r="U5490">
        <v>0</v>
      </c>
      <c r="V5490">
        <v>0</v>
      </c>
      <c r="W5490">
        <v>0</v>
      </c>
      <c r="X5490">
        <v>0</v>
      </c>
      <c r="Y5490">
        <v>0</v>
      </c>
      <c r="Z5490">
        <v>0</v>
      </c>
      <c r="AA5490">
        <v>0</v>
      </c>
      <c r="AB5490">
        <v>0</v>
      </c>
      <c r="AC5490">
        <v>0</v>
      </c>
      <c r="AD5490">
        <v>0</v>
      </c>
      <c r="AE5490">
        <v>0</v>
      </c>
      <c r="AF5490">
        <v>0</v>
      </c>
    </row>
    <row r="5491" spans="1:32">
      <c r="A5491" t="s">
        <v>2832</v>
      </c>
      <c r="B5491" t="s">
        <v>19</v>
      </c>
      <c r="C5491">
        <v>0</v>
      </c>
      <c r="D5491">
        <v>0</v>
      </c>
      <c r="E5491">
        <v>0</v>
      </c>
      <c r="F5491">
        <v>0</v>
      </c>
      <c r="G5491">
        <v>0</v>
      </c>
      <c r="H5491">
        <v>0</v>
      </c>
      <c r="I5491">
        <v>0</v>
      </c>
      <c r="J5491">
        <v>0</v>
      </c>
      <c r="K5491">
        <v>0</v>
      </c>
      <c r="L5491">
        <v>0</v>
      </c>
      <c r="M5491">
        <v>0</v>
      </c>
      <c r="N5491">
        <v>0</v>
      </c>
      <c r="O5491">
        <v>0</v>
      </c>
      <c r="P5491">
        <v>0</v>
      </c>
      <c r="Q5491">
        <v>0</v>
      </c>
      <c r="R5491">
        <v>0</v>
      </c>
      <c r="S5491">
        <v>0</v>
      </c>
      <c r="T5491">
        <v>0</v>
      </c>
      <c r="U5491">
        <v>0</v>
      </c>
      <c r="V5491">
        <v>0</v>
      </c>
      <c r="W5491">
        <v>0</v>
      </c>
      <c r="X5491">
        <v>0</v>
      </c>
      <c r="Y5491">
        <v>0</v>
      </c>
      <c r="Z5491">
        <v>0</v>
      </c>
      <c r="AA5491">
        <v>0</v>
      </c>
      <c r="AB5491">
        <v>0</v>
      </c>
      <c r="AC5491">
        <v>0</v>
      </c>
      <c r="AD5491">
        <v>0</v>
      </c>
      <c r="AE5491">
        <v>0</v>
      </c>
      <c r="AF5491">
        <v>0</v>
      </c>
    </row>
    <row r="5492" spans="1:32">
      <c r="A5492" t="s">
        <v>2833</v>
      </c>
      <c r="B5492" t="s">
        <v>19</v>
      </c>
      <c r="C5492">
        <v>0</v>
      </c>
      <c r="D5492">
        <v>0</v>
      </c>
      <c r="E5492">
        <v>0</v>
      </c>
      <c r="F5492">
        <v>0</v>
      </c>
      <c r="G5492">
        <v>0</v>
      </c>
      <c r="H5492">
        <v>0</v>
      </c>
      <c r="I5492">
        <v>0</v>
      </c>
      <c r="J5492">
        <v>0</v>
      </c>
      <c r="K5492">
        <v>0</v>
      </c>
      <c r="L5492">
        <v>0</v>
      </c>
      <c r="M5492">
        <v>0</v>
      </c>
      <c r="N5492">
        <v>0</v>
      </c>
      <c r="O5492">
        <v>0</v>
      </c>
      <c r="P5492">
        <v>0</v>
      </c>
      <c r="Q5492">
        <v>0</v>
      </c>
      <c r="R5492">
        <v>0</v>
      </c>
      <c r="S5492">
        <v>0</v>
      </c>
      <c r="T5492">
        <v>0</v>
      </c>
      <c r="U5492">
        <v>0</v>
      </c>
      <c r="V5492">
        <v>0</v>
      </c>
      <c r="W5492">
        <v>0</v>
      </c>
      <c r="X5492">
        <v>0</v>
      </c>
      <c r="Y5492">
        <v>0</v>
      </c>
      <c r="Z5492">
        <v>0</v>
      </c>
      <c r="AA5492">
        <v>0</v>
      </c>
      <c r="AB5492">
        <v>0</v>
      </c>
      <c r="AC5492">
        <v>0</v>
      </c>
      <c r="AD5492">
        <v>0</v>
      </c>
      <c r="AE5492">
        <v>0</v>
      </c>
      <c r="AF5492">
        <v>0</v>
      </c>
    </row>
    <row r="5493" spans="1:32">
      <c r="A5493" t="s">
        <v>2834</v>
      </c>
      <c r="B5493" t="s">
        <v>19</v>
      </c>
      <c r="C5493" s="2">
        <v>2220000000000</v>
      </c>
      <c r="D5493" s="2">
        <v>2090000000000</v>
      </c>
      <c r="E5493" s="2">
        <v>2120000000000</v>
      </c>
      <c r="F5493" s="2">
        <v>2140000000000</v>
      </c>
      <c r="G5493" s="2">
        <v>2150000000000</v>
      </c>
      <c r="H5493" s="2">
        <v>2170000000000</v>
      </c>
      <c r="I5493" s="2">
        <v>2180000000000</v>
      </c>
      <c r="J5493" s="2">
        <v>2200000000000</v>
      </c>
      <c r="K5493" s="2">
        <v>2220000000000</v>
      </c>
      <c r="L5493" s="2">
        <v>2230000000000</v>
      </c>
      <c r="M5493" s="2">
        <v>2250000000000</v>
      </c>
      <c r="N5493" s="2">
        <v>2260000000000</v>
      </c>
      <c r="O5493" s="2">
        <v>2280000000000</v>
      </c>
      <c r="P5493" s="2">
        <v>2300000000000</v>
      </c>
      <c r="Q5493" s="2">
        <v>2310000000000</v>
      </c>
      <c r="R5493" s="2">
        <v>2330000000000</v>
      </c>
      <c r="S5493" s="2">
        <v>2340000000000</v>
      </c>
      <c r="T5493" s="2">
        <v>2360000000000</v>
      </c>
      <c r="U5493" s="2">
        <v>2370000000000</v>
      </c>
      <c r="V5493" s="2">
        <v>2390000000000</v>
      </c>
      <c r="W5493" s="2">
        <v>2410000000000</v>
      </c>
      <c r="X5493" s="2">
        <v>2420000000000</v>
      </c>
      <c r="Y5493" s="2">
        <v>2440000000000</v>
      </c>
      <c r="Z5493" s="2">
        <v>2450000000000</v>
      </c>
      <c r="AA5493" s="2">
        <v>2470000000000</v>
      </c>
      <c r="AB5493" s="2">
        <v>2480000000000</v>
      </c>
      <c r="AC5493" s="2">
        <v>2500000000000</v>
      </c>
      <c r="AD5493" s="2">
        <v>2520000000000</v>
      </c>
      <c r="AE5493" s="2">
        <v>2530000000000</v>
      </c>
      <c r="AF5493" s="2">
        <v>2550000000000</v>
      </c>
    </row>
    <row r="5494" spans="1:32">
      <c r="A5494" t="s">
        <v>2835</v>
      </c>
      <c r="B5494" t="s">
        <v>19</v>
      </c>
      <c r="C5494" s="2">
        <v>40400000000</v>
      </c>
      <c r="D5494" s="2">
        <v>34300000000</v>
      </c>
      <c r="E5494" s="2">
        <v>34800000000</v>
      </c>
      <c r="F5494" s="2">
        <v>35700000000</v>
      </c>
      <c r="G5494" s="2">
        <v>36600000000</v>
      </c>
      <c r="H5494" s="2">
        <v>37400000000</v>
      </c>
      <c r="I5494" s="2">
        <v>38300000000</v>
      </c>
      <c r="J5494" s="2">
        <v>39200000000</v>
      </c>
      <c r="K5494" s="2">
        <v>40100000000</v>
      </c>
      <c r="L5494" s="2">
        <v>40900000000</v>
      </c>
      <c r="M5494" s="2">
        <v>41800000000</v>
      </c>
      <c r="N5494" s="2">
        <v>42700000000</v>
      </c>
      <c r="O5494" s="2">
        <v>43500000000</v>
      </c>
      <c r="P5494" s="2">
        <v>44400000000</v>
      </c>
      <c r="Q5494" s="2">
        <v>45300000000</v>
      </c>
      <c r="R5494" s="2">
        <v>46200000000</v>
      </c>
      <c r="S5494" s="2">
        <v>47000000000</v>
      </c>
      <c r="T5494" s="2">
        <v>47900000000</v>
      </c>
      <c r="U5494" s="2">
        <v>48800000000</v>
      </c>
      <c r="V5494" s="2">
        <v>49700000000</v>
      </c>
      <c r="W5494" s="2">
        <v>50500000000</v>
      </c>
      <c r="X5494" s="2">
        <v>51400000000</v>
      </c>
      <c r="Y5494" s="2">
        <v>52300000000</v>
      </c>
      <c r="Z5494" s="2">
        <v>53200000000</v>
      </c>
      <c r="AA5494" s="2">
        <v>54000000000</v>
      </c>
      <c r="AB5494" s="2">
        <v>54900000000</v>
      </c>
      <c r="AC5494" s="2">
        <v>55800000000</v>
      </c>
      <c r="AD5494" s="2">
        <v>56700000000</v>
      </c>
      <c r="AE5494" s="2">
        <v>57500000000</v>
      </c>
      <c r="AF5494" s="2">
        <v>58400000000</v>
      </c>
    </row>
    <row r="5495" spans="1:32">
      <c r="A5495" t="s">
        <v>2836</v>
      </c>
      <c r="B5495" t="s">
        <v>19</v>
      </c>
      <c r="C5495">
        <v>0</v>
      </c>
      <c r="D5495">
        <v>0</v>
      </c>
      <c r="E5495">
        <v>0</v>
      </c>
      <c r="F5495">
        <v>0</v>
      </c>
      <c r="G5495">
        <v>0</v>
      </c>
      <c r="H5495">
        <v>0</v>
      </c>
      <c r="I5495">
        <v>0</v>
      </c>
      <c r="J5495">
        <v>0</v>
      </c>
      <c r="K5495">
        <v>0</v>
      </c>
      <c r="L5495">
        <v>0</v>
      </c>
      <c r="M5495">
        <v>0</v>
      </c>
      <c r="N5495">
        <v>0</v>
      </c>
      <c r="O5495">
        <v>0</v>
      </c>
      <c r="P5495">
        <v>0</v>
      </c>
      <c r="Q5495">
        <v>0</v>
      </c>
      <c r="R5495">
        <v>0</v>
      </c>
      <c r="S5495">
        <v>0</v>
      </c>
      <c r="T5495">
        <v>0</v>
      </c>
      <c r="U5495">
        <v>0</v>
      </c>
      <c r="V5495">
        <v>0</v>
      </c>
      <c r="W5495">
        <v>0</v>
      </c>
      <c r="X5495">
        <v>0</v>
      </c>
      <c r="Y5495">
        <v>0</v>
      </c>
      <c r="Z5495">
        <v>0</v>
      </c>
      <c r="AA5495">
        <v>0</v>
      </c>
      <c r="AB5495">
        <v>0</v>
      </c>
      <c r="AC5495">
        <v>0</v>
      </c>
      <c r="AD5495">
        <v>0</v>
      </c>
      <c r="AE5495">
        <v>0</v>
      </c>
      <c r="AF5495">
        <v>0</v>
      </c>
    </row>
    <row r="5496" spans="1:32">
      <c r="A5496" t="s">
        <v>2837</v>
      </c>
      <c r="B5496" t="s">
        <v>19</v>
      </c>
      <c r="C5496">
        <v>0</v>
      </c>
      <c r="D5496">
        <v>0</v>
      </c>
      <c r="E5496">
        <v>0</v>
      </c>
      <c r="F5496">
        <v>0</v>
      </c>
      <c r="G5496">
        <v>0</v>
      </c>
      <c r="H5496">
        <v>0</v>
      </c>
      <c r="I5496">
        <v>0</v>
      </c>
      <c r="J5496">
        <v>0</v>
      </c>
      <c r="K5496">
        <v>0</v>
      </c>
      <c r="L5496">
        <v>0</v>
      </c>
      <c r="M5496">
        <v>0</v>
      </c>
      <c r="N5496">
        <v>0</v>
      </c>
      <c r="O5496">
        <v>0</v>
      </c>
      <c r="P5496">
        <v>0</v>
      </c>
      <c r="Q5496">
        <v>0</v>
      </c>
      <c r="R5496">
        <v>0</v>
      </c>
      <c r="S5496">
        <v>0</v>
      </c>
      <c r="T5496">
        <v>0</v>
      </c>
      <c r="U5496">
        <v>0</v>
      </c>
      <c r="V5496">
        <v>0</v>
      </c>
      <c r="W5496">
        <v>0</v>
      </c>
      <c r="X5496">
        <v>0</v>
      </c>
      <c r="Y5496">
        <v>0</v>
      </c>
      <c r="Z5496">
        <v>0</v>
      </c>
      <c r="AA5496">
        <v>0</v>
      </c>
      <c r="AB5496">
        <v>0</v>
      </c>
      <c r="AC5496">
        <v>0</v>
      </c>
      <c r="AD5496">
        <v>0</v>
      </c>
      <c r="AE5496">
        <v>0</v>
      </c>
      <c r="AF5496">
        <v>0</v>
      </c>
    </row>
    <row r="5497" spans="1:32">
      <c r="A5497" t="s">
        <v>2838</v>
      </c>
      <c r="B5497" t="s">
        <v>19</v>
      </c>
      <c r="C5497">
        <v>0</v>
      </c>
      <c r="D5497">
        <v>0</v>
      </c>
      <c r="E5497">
        <v>0</v>
      </c>
      <c r="F5497">
        <v>0</v>
      </c>
      <c r="G5497">
        <v>0</v>
      </c>
      <c r="H5497">
        <v>0</v>
      </c>
      <c r="I5497">
        <v>0</v>
      </c>
      <c r="J5497">
        <v>0</v>
      </c>
      <c r="K5497">
        <v>0</v>
      </c>
      <c r="L5497">
        <v>0</v>
      </c>
      <c r="M5497">
        <v>0</v>
      </c>
      <c r="N5497">
        <v>0</v>
      </c>
      <c r="O5497">
        <v>0</v>
      </c>
      <c r="P5497">
        <v>0</v>
      </c>
      <c r="Q5497">
        <v>0</v>
      </c>
      <c r="R5497">
        <v>0</v>
      </c>
      <c r="S5497">
        <v>0</v>
      </c>
      <c r="T5497">
        <v>0</v>
      </c>
      <c r="U5497">
        <v>0</v>
      </c>
      <c r="V5497">
        <v>0</v>
      </c>
      <c r="W5497">
        <v>0</v>
      </c>
      <c r="X5497">
        <v>0</v>
      </c>
      <c r="Y5497">
        <v>0</v>
      </c>
      <c r="Z5497">
        <v>0</v>
      </c>
      <c r="AA5497">
        <v>0</v>
      </c>
      <c r="AB5497">
        <v>0</v>
      </c>
      <c r="AC5497">
        <v>0</v>
      </c>
      <c r="AD5497">
        <v>0</v>
      </c>
      <c r="AE5497">
        <v>0</v>
      </c>
      <c r="AF5497">
        <v>0</v>
      </c>
    </row>
    <row r="5498" spans="1:32">
      <c r="A5498" t="s">
        <v>2839</v>
      </c>
      <c r="B5498" t="s">
        <v>19</v>
      </c>
      <c r="C5498">
        <v>0</v>
      </c>
      <c r="D5498">
        <v>0</v>
      </c>
      <c r="E5498">
        <v>0</v>
      </c>
      <c r="F5498">
        <v>0</v>
      </c>
      <c r="G5498">
        <v>0</v>
      </c>
      <c r="H5498">
        <v>0</v>
      </c>
      <c r="I5498">
        <v>0</v>
      </c>
      <c r="J5498">
        <v>0</v>
      </c>
      <c r="K5498">
        <v>0</v>
      </c>
      <c r="L5498">
        <v>0</v>
      </c>
      <c r="M5498">
        <v>0</v>
      </c>
      <c r="N5498">
        <v>0</v>
      </c>
      <c r="O5498">
        <v>0</v>
      </c>
      <c r="P5498">
        <v>0</v>
      </c>
      <c r="Q5498">
        <v>0</v>
      </c>
      <c r="R5498">
        <v>0</v>
      </c>
      <c r="S5498">
        <v>0</v>
      </c>
      <c r="T5498">
        <v>0</v>
      </c>
      <c r="U5498">
        <v>0</v>
      </c>
      <c r="V5498">
        <v>0</v>
      </c>
      <c r="W5498">
        <v>0</v>
      </c>
      <c r="X5498">
        <v>0</v>
      </c>
      <c r="Y5498">
        <v>0</v>
      </c>
      <c r="Z5498">
        <v>0</v>
      </c>
      <c r="AA5498">
        <v>0</v>
      </c>
      <c r="AB5498">
        <v>0</v>
      </c>
      <c r="AC5498">
        <v>0</v>
      </c>
      <c r="AD5498">
        <v>0</v>
      </c>
      <c r="AE5498">
        <v>0</v>
      </c>
      <c r="AF5498">
        <v>0</v>
      </c>
    </row>
    <row r="5499" spans="1:32">
      <c r="A5499" t="s">
        <v>2840</v>
      </c>
      <c r="B5499" t="s">
        <v>19</v>
      </c>
      <c r="C5499">
        <v>0</v>
      </c>
      <c r="D5499">
        <v>0</v>
      </c>
      <c r="E5499">
        <v>0</v>
      </c>
      <c r="F5499">
        <v>0</v>
      </c>
      <c r="G5499">
        <v>0</v>
      </c>
      <c r="H5499">
        <v>0</v>
      </c>
      <c r="I5499">
        <v>0</v>
      </c>
      <c r="J5499">
        <v>0</v>
      </c>
      <c r="K5499">
        <v>0</v>
      </c>
      <c r="L5499">
        <v>0</v>
      </c>
      <c r="M5499">
        <v>0</v>
      </c>
      <c r="N5499">
        <v>0</v>
      </c>
      <c r="O5499">
        <v>0</v>
      </c>
      <c r="P5499">
        <v>0</v>
      </c>
      <c r="Q5499">
        <v>0</v>
      </c>
      <c r="R5499">
        <v>0</v>
      </c>
      <c r="S5499">
        <v>0</v>
      </c>
      <c r="T5499">
        <v>0</v>
      </c>
      <c r="U5499">
        <v>0</v>
      </c>
      <c r="V5499">
        <v>0</v>
      </c>
      <c r="W5499">
        <v>0</v>
      </c>
      <c r="X5499">
        <v>0</v>
      </c>
      <c r="Y5499">
        <v>0</v>
      </c>
      <c r="Z5499">
        <v>0</v>
      </c>
      <c r="AA5499">
        <v>0</v>
      </c>
      <c r="AB5499">
        <v>0</v>
      </c>
      <c r="AC5499">
        <v>0</v>
      </c>
      <c r="AD5499">
        <v>0</v>
      </c>
      <c r="AE5499">
        <v>0</v>
      </c>
      <c r="AF5499">
        <v>0</v>
      </c>
    </row>
    <row r="5500" spans="1:32">
      <c r="A5500" t="s">
        <v>2841</v>
      </c>
      <c r="B5500" t="s">
        <v>19</v>
      </c>
      <c r="C5500">
        <v>0</v>
      </c>
      <c r="D5500">
        <v>0</v>
      </c>
      <c r="E5500">
        <v>0</v>
      </c>
      <c r="F5500">
        <v>0</v>
      </c>
      <c r="G5500">
        <v>0</v>
      </c>
      <c r="H5500">
        <v>0</v>
      </c>
      <c r="I5500">
        <v>0</v>
      </c>
      <c r="J5500">
        <v>0</v>
      </c>
      <c r="K5500">
        <v>0</v>
      </c>
      <c r="L5500">
        <v>0</v>
      </c>
      <c r="M5500">
        <v>0</v>
      </c>
      <c r="N5500">
        <v>0</v>
      </c>
      <c r="O5500">
        <v>0</v>
      </c>
      <c r="P5500">
        <v>0</v>
      </c>
      <c r="Q5500">
        <v>0</v>
      </c>
      <c r="R5500">
        <v>0</v>
      </c>
      <c r="S5500">
        <v>0</v>
      </c>
      <c r="T5500">
        <v>0</v>
      </c>
      <c r="U5500">
        <v>0</v>
      </c>
      <c r="V5500">
        <v>0</v>
      </c>
      <c r="W5500">
        <v>0</v>
      </c>
      <c r="X5500">
        <v>0</v>
      </c>
      <c r="Y5500">
        <v>0</v>
      </c>
      <c r="Z5500">
        <v>0</v>
      </c>
      <c r="AA5500">
        <v>0</v>
      </c>
      <c r="AB5500">
        <v>0</v>
      </c>
      <c r="AC5500">
        <v>0</v>
      </c>
      <c r="AD5500">
        <v>0</v>
      </c>
      <c r="AE5500">
        <v>0</v>
      </c>
      <c r="AF5500">
        <v>0</v>
      </c>
    </row>
    <row r="5501" spans="1:32">
      <c r="A5501" t="s">
        <v>2842</v>
      </c>
      <c r="B5501" t="s">
        <v>19</v>
      </c>
      <c r="C5501">
        <v>0</v>
      </c>
      <c r="D5501">
        <v>0</v>
      </c>
      <c r="E5501">
        <v>0</v>
      </c>
      <c r="F5501">
        <v>0</v>
      </c>
      <c r="G5501">
        <v>0</v>
      </c>
      <c r="H5501">
        <v>0</v>
      </c>
      <c r="I5501">
        <v>0</v>
      </c>
      <c r="J5501">
        <v>0</v>
      </c>
      <c r="K5501">
        <v>0</v>
      </c>
      <c r="L5501">
        <v>0</v>
      </c>
      <c r="M5501">
        <v>0</v>
      </c>
      <c r="N5501">
        <v>0</v>
      </c>
      <c r="O5501">
        <v>0</v>
      </c>
      <c r="P5501">
        <v>0</v>
      </c>
      <c r="Q5501">
        <v>0</v>
      </c>
      <c r="R5501">
        <v>0</v>
      </c>
      <c r="S5501">
        <v>0</v>
      </c>
      <c r="T5501">
        <v>0</v>
      </c>
      <c r="U5501">
        <v>0</v>
      </c>
      <c r="V5501">
        <v>0</v>
      </c>
      <c r="W5501">
        <v>0</v>
      </c>
      <c r="X5501">
        <v>0</v>
      </c>
      <c r="Y5501">
        <v>0</v>
      </c>
      <c r="Z5501">
        <v>0</v>
      </c>
      <c r="AA5501">
        <v>0</v>
      </c>
      <c r="AB5501">
        <v>0</v>
      </c>
      <c r="AC5501">
        <v>0</v>
      </c>
      <c r="AD5501">
        <v>0</v>
      </c>
      <c r="AE5501">
        <v>0</v>
      </c>
      <c r="AF5501">
        <v>0</v>
      </c>
    </row>
    <row r="5502" spans="1:32">
      <c r="A5502" t="s">
        <v>2843</v>
      </c>
      <c r="B5502" t="s">
        <v>19</v>
      </c>
      <c r="C5502">
        <v>0</v>
      </c>
      <c r="D5502">
        <v>0</v>
      </c>
      <c r="E5502">
        <v>0</v>
      </c>
      <c r="F5502">
        <v>0</v>
      </c>
      <c r="G5502">
        <v>0</v>
      </c>
      <c r="H5502">
        <v>0</v>
      </c>
      <c r="I5502">
        <v>0</v>
      </c>
      <c r="J5502">
        <v>0</v>
      </c>
      <c r="K5502">
        <v>0</v>
      </c>
      <c r="L5502">
        <v>0</v>
      </c>
      <c r="M5502">
        <v>0</v>
      </c>
      <c r="N5502">
        <v>0</v>
      </c>
      <c r="O5502">
        <v>0</v>
      </c>
      <c r="P5502">
        <v>0</v>
      </c>
      <c r="Q5502">
        <v>0</v>
      </c>
      <c r="R5502">
        <v>0</v>
      </c>
      <c r="S5502">
        <v>0</v>
      </c>
      <c r="T5502">
        <v>0</v>
      </c>
      <c r="U5502">
        <v>0</v>
      </c>
      <c r="V5502">
        <v>0</v>
      </c>
      <c r="W5502">
        <v>0</v>
      </c>
      <c r="X5502">
        <v>0</v>
      </c>
      <c r="Y5502">
        <v>0</v>
      </c>
      <c r="Z5502">
        <v>0</v>
      </c>
      <c r="AA5502">
        <v>0</v>
      </c>
      <c r="AB5502">
        <v>0</v>
      </c>
      <c r="AC5502">
        <v>0</v>
      </c>
      <c r="AD5502">
        <v>0</v>
      </c>
      <c r="AE5502">
        <v>0</v>
      </c>
      <c r="AF5502">
        <v>0</v>
      </c>
    </row>
    <row r="5503" spans="1:32">
      <c r="A5503" t="s">
        <v>2844</v>
      </c>
      <c r="B5503" t="s">
        <v>19</v>
      </c>
      <c r="C5503">
        <v>0</v>
      </c>
      <c r="D5503">
        <v>0</v>
      </c>
      <c r="E5503">
        <v>0</v>
      </c>
      <c r="F5503">
        <v>0</v>
      </c>
      <c r="G5503">
        <v>0</v>
      </c>
      <c r="H5503">
        <v>0</v>
      </c>
      <c r="I5503">
        <v>0</v>
      </c>
      <c r="J5503">
        <v>0</v>
      </c>
      <c r="K5503">
        <v>0</v>
      </c>
      <c r="L5503">
        <v>0</v>
      </c>
      <c r="M5503">
        <v>0</v>
      </c>
      <c r="N5503">
        <v>0</v>
      </c>
      <c r="O5503">
        <v>0</v>
      </c>
      <c r="P5503">
        <v>0</v>
      </c>
      <c r="Q5503">
        <v>0</v>
      </c>
      <c r="R5503">
        <v>0</v>
      </c>
      <c r="S5503">
        <v>0</v>
      </c>
      <c r="T5503">
        <v>0</v>
      </c>
      <c r="U5503">
        <v>0</v>
      </c>
      <c r="V5503">
        <v>0</v>
      </c>
      <c r="W5503">
        <v>0</v>
      </c>
      <c r="X5503">
        <v>0</v>
      </c>
      <c r="Y5503">
        <v>0</v>
      </c>
      <c r="Z5503">
        <v>0</v>
      </c>
      <c r="AA5503">
        <v>0</v>
      </c>
      <c r="AB5503">
        <v>0</v>
      </c>
      <c r="AC5503">
        <v>0</v>
      </c>
      <c r="AD5503">
        <v>0</v>
      </c>
      <c r="AE5503">
        <v>0</v>
      </c>
      <c r="AF5503">
        <v>0</v>
      </c>
    </row>
    <row r="5504" spans="1:32">
      <c r="A5504" t="s">
        <v>2845</v>
      </c>
      <c r="B5504" t="s">
        <v>19</v>
      </c>
      <c r="C5504">
        <v>0</v>
      </c>
      <c r="D5504">
        <v>0</v>
      </c>
      <c r="E5504">
        <v>0</v>
      </c>
      <c r="F5504">
        <v>0</v>
      </c>
      <c r="G5504">
        <v>0</v>
      </c>
      <c r="H5504">
        <v>0</v>
      </c>
      <c r="I5504">
        <v>0</v>
      </c>
      <c r="J5504">
        <v>0</v>
      </c>
      <c r="K5504">
        <v>0</v>
      </c>
      <c r="L5504">
        <v>0</v>
      </c>
      <c r="M5504">
        <v>0</v>
      </c>
      <c r="N5504">
        <v>0</v>
      </c>
      <c r="O5504">
        <v>0</v>
      </c>
      <c r="P5504">
        <v>0</v>
      </c>
      <c r="Q5504">
        <v>0</v>
      </c>
      <c r="R5504">
        <v>0</v>
      </c>
      <c r="S5504">
        <v>0</v>
      </c>
      <c r="T5504">
        <v>0</v>
      </c>
      <c r="U5504">
        <v>0</v>
      </c>
      <c r="V5504">
        <v>0</v>
      </c>
      <c r="W5504">
        <v>0</v>
      </c>
      <c r="X5504">
        <v>0</v>
      </c>
      <c r="Y5504">
        <v>0</v>
      </c>
      <c r="Z5504">
        <v>0</v>
      </c>
      <c r="AA5504">
        <v>0</v>
      </c>
      <c r="AB5504">
        <v>0</v>
      </c>
      <c r="AC5504">
        <v>0</v>
      </c>
      <c r="AD5504">
        <v>0</v>
      </c>
      <c r="AE5504">
        <v>0</v>
      </c>
      <c r="AF5504">
        <v>0</v>
      </c>
    </row>
    <row r="5505" spans="1:32">
      <c r="A5505" t="s">
        <v>2846</v>
      </c>
      <c r="B5505" t="s">
        <v>19</v>
      </c>
      <c r="C5505">
        <v>0</v>
      </c>
      <c r="D5505">
        <v>0</v>
      </c>
      <c r="E5505">
        <v>0</v>
      </c>
      <c r="F5505">
        <v>0</v>
      </c>
      <c r="G5505">
        <v>0</v>
      </c>
      <c r="H5505">
        <v>0</v>
      </c>
      <c r="I5505">
        <v>0</v>
      </c>
      <c r="J5505">
        <v>0</v>
      </c>
      <c r="K5505">
        <v>0</v>
      </c>
      <c r="L5505">
        <v>0</v>
      </c>
      <c r="M5505">
        <v>0</v>
      </c>
      <c r="N5505">
        <v>0</v>
      </c>
      <c r="O5505">
        <v>0</v>
      </c>
      <c r="P5505">
        <v>0</v>
      </c>
      <c r="Q5505">
        <v>0</v>
      </c>
      <c r="R5505">
        <v>0</v>
      </c>
      <c r="S5505">
        <v>0</v>
      </c>
      <c r="T5505">
        <v>0</v>
      </c>
      <c r="U5505">
        <v>0</v>
      </c>
      <c r="V5505">
        <v>0</v>
      </c>
      <c r="W5505">
        <v>0</v>
      </c>
      <c r="X5505">
        <v>0</v>
      </c>
      <c r="Y5505">
        <v>0</v>
      </c>
      <c r="Z5505">
        <v>0</v>
      </c>
      <c r="AA5505">
        <v>0</v>
      </c>
      <c r="AB5505">
        <v>0</v>
      </c>
      <c r="AC5505">
        <v>0</v>
      </c>
      <c r="AD5505">
        <v>0</v>
      </c>
      <c r="AE5505">
        <v>0</v>
      </c>
      <c r="AF5505">
        <v>0</v>
      </c>
    </row>
    <row r="5506" spans="1:32">
      <c r="A5506" t="s">
        <v>2847</v>
      </c>
      <c r="B5506" t="s">
        <v>19</v>
      </c>
      <c r="C5506">
        <v>0</v>
      </c>
      <c r="D5506">
        <v>0</v>
      </c>
      <c r="E5506">
        <v>0</v>
      </c>
      <c r="F5506">
        <v>0</v>
      </c>
      <c r="G5506">
        <v>0</v>
      </c>
      <c r="H5506">
        <v>0</v>
      </c>
      <c r="I5506">
        <v>0</v>
      </c>
      <c r="J5506">
        <v>0</v>
      </c>
      <c r="K5506">
        <v>0</v>
      </c>
      <c r="L5506">
        <v>0</v>
      </c>
      <c r="M5506">
        <v>0</v>
      </c>
      <c r="N5506">
        <v>0</v>
      </c>
      <c r="O5506">
        <v>0</v>
      </c>
      <c r="P5506">
        <v>0</v>
      </c>
      <c r="Q5506">
        <v>0</v>
      </c>
      <c r="R5506">
        <v>0</v>
      </c>
      <c r="S5506">
        <v>0</v>
      </c>
      <c r="T5506">
        <v>0</v>
      </c>
      <c r="U5506">
        <v>0</v>
      </c>
      <c r="V5506">
        <v>0</v>
      </c>
      <c r="W5506">
        <v>0</v>
      </c>
      <c r="X5506">
        <v>0</v>
      </c>
      <c r="Y5506">
        <v>0</v>
      </c>
      <c r="Z5506">
        <v>0</v>
      </c>
      <c r="AA5506">
        <v>0</v>
      </c>
      <c r="AB5506">
        <v>0</v>
      </c>
      <c r="AC5506">
        <v>0</v>
      </c>
      <c r="AD5506">
        <v>0</v>
      </c>
      <c r="AE5506">
        <v>0</v>
      </c>
      <c r="AF5506">
        <v>0</v>
      </c>
    </row>
    <row r="5507" spans="1:32">
      <c r="A5507" t="s">
        <v>2848</v>
      </c>
      <c r="B5507" t="s">
        <v>19</v>
      </c>
      <c r="C5507">
        <v>0</v>
      </c>
      <c r="D5507">
        <v>0</v>
      </c>
      <c r="E5507">
        <v>0</v>
      </c>
      <c r="F5507">
        <v>0</v>
      </c>
      <c r="G5507">
        <v>0</v>
      </c>
      <c r="H5507">
        <v>0</v>
      </c>
      <c r="I5507">
        <v>0</v>
      </c>
      <c r="J5507">
        <v>0</v>
      </c>
      <c r="K5507">
        <v>0</v>
      </c>
      <c r="L5507">
        <v>0</v>
      </c>
      <c r="M5507">
        <v>0</v>
      </c>
      <c r="N5507">
        <v>0</v>
      </c>
      <c r="O5507">
        <v>0</v>
      </c>
      <c r="P5507">
        <v>0</v>
      </c>
      <c r="Q5507">
        <v>0</v>
      </c>
      <c r="R5507">
        <v>0</v>
      </c>
      <c r="S5507">
        <v>0</v>
      </c>
      <c r="T5507">
        <v>0</v>
      </c>
      <c r="U5507">
        <v>0</v>
      </c>
      <c r="V5507">
        <v>0</v>
      </c>
      <c r="W5507">
        <v>0</v>
      </c>
      <c r="X5507">
        <v>0</v>
      </c>
      <c r="Y5507">
        <v>0</v>
      </c>
      <c r="Z5507">
        <v>0</v>
      </c>
      <c r="AA5507">
        <v>0</v>
      </c>
      <c r="AB5507">
        <v>0</v>
      </c>
      <c r="AC5507">
        <v>0</v>
      </c>
      <c r="AD5507">
        <v>0</v>
      </c>
      <c r="AE5507">
        <v>0</v>
      </c>
      <c r="AF5507">
        <v>0</v>
      </c>
    </row>
    <row r="5508" spans="1:32">
      <c r="A5508" t="s">
        <v>2886</v>
      </c>
      <c r="B5508" t="s">
        <v>19</v>
      </c>
      <c r="C5508">
        <v>0</v>
      </c>
      <c r="D5508">
        <v>0</v>
      </c>
      <c r="E5508">
        <v>0</v>
      </c>
      <c r="F5508">
        <v>0</v>
      </c>
      <c r="G5508">
        <v>0</v>
      </c>
      <c r="H5508">
        <v>0</v>
      </c>
      <c r="I5508">
        <v>0</v>
      </c>
      <c r="J5508">
        <v>0</v>
      </c>
      <c r="K5508">
        <v>0</v>
      </c>
      <c r="L5508">
        <v>0</v>
      </c>
      <c r="M5508">
        <v>0</v>
      </c>
      <c r="N5508">
        <v>0</v>
      </c>
      <c r="O5508">
        <v>0</v>
      </c>
      <c r="P5508">
        <v>0</v>
      </c>
      <c r="Q5508">
        <v>0</v>
      </c>
      <c r="R5508">
        <v>0</v>
      </c>
      <c r="S5508">
        <v>0</v>
      </c>
      <c r="T5508">
        <v>0</v>
      </c>
      <c r="U5508">
        <v>0</v>
      </c>
      <c r="V5508">
        <v>0</v>
      </c>
      <c r="W5508">
        <v>0</v>
      </c>
      <c r="X5508">
        <v>0</v>
      </c>
      <c r="Y5508">
        <v>0</v>
      </c>
      <c r="Z5508">
        <v>0</v>
      </c>
      <c r="AA5508">
        <v>0</v>
      </c>
      <c r="AB5508">
        <v>0</v>
      </c>
      <c r="AC5508">
        <v>0</v>
      </c>
      <c r="AD5508">
        <v>0</v>
      </c>
      <c r="AE5508">
        <v>0</v>
      </c>
      <c r="AF5508">
        <v>0</v>
      </c>
    </row>
    <row r="5509" spans="1:32">
      <c r="A5509" t="s">
        <v>2887</v>
      </c>
      <c r="B5509" t="s">
        <v>19</v>
      </c>
      <c r="C5509">
        <v>0</v>
      </c>
      <c r="D5509">
        <v>0</v>
      </c>
      <c r="E5509">
        <v>0</v>
      </c>
      <c r="F5509">
        <v>0</v>
      </c>
      <c r="G5509">
        <v>0</v>
      </c>
      <c r="H5509">
        <v>0</v>
      </c>
      <c r="I5509">
        <v>0</v>
      </c>
      <c r="J5509">
        <v>0</v>
      </c>
      <c r="K5509">
        <v>0</v>
      </c>
      <c r="L5509">
        <v>0</v>
      </c>
      <c r="M5509">
        <v>0</v>
      </c>
      <c r="N5509">
        <v>0</v>
      </c>
      <c r="O5509">
        <v>0</v>
      </c>
      <c r="P5509">
        <v>0</v>
      </c>
      <c r="Q5509">
        <v>0</v>
      </c>
      <c r="R5509">
        <v>0</v>
      </c>
      <c r="S5509">
        <v>0</v>
      </c>
      <c r="T5509">
        <v>0</v>
      </c>
      <c r="U5509">
        <v>0</v>
      </c>
      <c r="V5509">
        <v>0</v>
      </c>
      <c r="W5509">
        <v>0</v>
      </c>
      <c r="X5509">
        <v>0</v>
      </c>
      <c r="Y5509">
        <v>0</v>
      </c>
      <c r="Z5509">
        <v>0</v>
      </c>
      <c r="AA5509">
        <v>0</v>
      </c>
      <c r="AB5509">
        <v>0</v>
      </c>
      <c r="AC5509">
        <v>0</v>
      </c>
      <c r="AD5509">
        <v>0</v>
      </c>
      <c r="AE5509">
        <v>0</v>
      </c>
      <c r="AF5509">
        <v>0</v>
      </c>
    </row>
    <row r="5510" spans="1:32">
      <c r="A5510" t="s">
        <v>2888</v>
      </c>
      <c r="B5510" t="s">
        <v>19</v>
      </c>
      <c r="C5510">
        <v>0</v>
      </c>
      <c r="D5510">
        <v>0</v>
      </c>
      <c r="E5510">
        <v>0</v>
      </c>
      <c r="F5510">
        <v>0</v>
      </c>
      <c r="G5510">
        <v>0</v>
      </c>
      <c r="H5510">
        <v>0</v>
      </c>
      <c r="I5510">
        <v>0</v>
      </c>
      <c r="J5510">
        <v>0</v>
      </c>
      <c r="K5510">
        <v>0</v>
      </c>
      <c r="L5510">
        <v>0</v>
      </c>
      <c r="M5510">
        <v>0</v>
      </c>
      <c r="N5510">
        <v>0</v>
      </c>
      <c r="O5510">
        <v>0</v>
      </c>
      <c r="P5510">
        <v>0</v>
      </c>
      <c r="Q5510">
        <v>0</v>
      </c>
      <c r="R5510">
        <v>0</v>
      </c>
      <c r="S5510">
        <v>0</v>
      </c>
      <c r="T5510">
        <v>0</v>
      </c>
      <c r="U5510">
        <v>0</v>
      </c>
      <c r="V5510">
        <v>0</v>
      </c>
      <c r="W5510">
        <v>0</v>
      </c>
      <c r="X5510">
        <v>0</v>
      </c>
      <c r="Y5510">
        <v>0</v>
      </c>
      <c r="Z5510">
        <v>0</v>
      </c>
      <c r="AA5510">
        <v>0</v>
      </c>
      <c r="AB5510">
        <v>0</v>
      </c>
      <c r="AC5510">
        <v>0</v>
      </c>
      <c r="AD5510">
        <v>0</v>
      </c>
      <c r="AE5510">
        <v>0</v>
      </c>
      <c r="AF5510">
        <v>0</v>
      </c>
    </row>
    <row r="5511" spans="1:32">
      <c r="A5511" t="s">
        <v>2889</v>
      </c>
      <c r="B5511" t="s">
        <v>19</v>
      </c>
      <c r="C5511">
        <v>0</v>
      </c>
      <c r="D5511">
        <v>0</v>
      </c>
      <c r="E5511">
        <v>0</v>
      </c>
      <c r="F5511">
        <v>0</v>
      </c>
      <c r="G5511">
        <v>0</v>
      </c>
      <c r="H5511">
        <v>0</v>
      </c>
      <c r="I5511">
        <v>0</v>
      </c>
      <c r="J5511">
        <v>0</v>
      </c>
      <c r="K5511">
        <v>0</v>
      </c>
      <c r="L5511">
        <v>0</v>
      </c>
      <c r="M5511">
        <v>0</v>
      </c>
      <c r="N5511">
        <v>0</v>
      </c>
      <c r="O5511">
        <v>0</v>
      </c>
      <c r="P5511">
        <v>0</v>
      </c>
      <c r="Q5511">
        <v>0</v>
      </c>
      <c r="R5511">
        <v>0</v>
      </c>
      <c r="S5511">
        <v>0</v>
      </c>
      <c r="T5511">
        <v>0</v>
      </c>
      <c r="U5511">
        <v>0</v>
      </c>
      <c r="V5511">
        <v>0</v>
      </c>
      <c r="W5511">
        <v>0</v>
      </c>
      <c r="X5511">
        <v>0</v>
      </c>
      <c r="Y5511">
        <v>0</v>
      </c>
      <c r="Z5511">
        <v>0</v>
      </c>
      <c r="AA5511">
        <v>0</v>
      </c>
      <c r="AB5511">
        <v>0</v>
      </c>
      <c r="AC5511">
        <v>0</v>
      </c>
      <c r="AD5511">
        <v>0</v>
      </c>
      <c r="AE5511">
        <v>0</v>
      </c>
      <c r="AF5511">
        <v>0</v>
      </c>
    </row>
    <row r="5512" spans="1:32">
      <c r="A5512" t="s">
        <v>2890</v>
      </c>
      <c r="B5512" t="s">
        <v>19</v>
      </c>
      <c r="C5512">
        <v>0</v>
      </c>
      <c r="D5512">
        <v>0</v>
      </c>
      <c r="E5512">
        <v>0</v>
      </c>
      <c r="F5512">
        <v>0</v>
      </c>
      <c r="G5512">
        <v>0</v>
      </c>
      <c r="H5512">
        <v>0</v>
      </c>
      <c r="I5512">
        <v>0</v>
      </c>
      <c r="J5512">
        <v>0</v>
      </c>
      <c r="K5512">
        <v>0</v>
      </c>
      <c r="L5512">
        <v>0</v>
      </c>
      <c r="M5512">
        <v>0</v>
      </c>
      <c r="N5512">
        <v>0</v>
      </c>
      <c r="O5512">
        <v>0</v>
      </c>
      <c r="P5512">
        <v>0</v>
      </c>
      <c r="Q5512">
        <v>0</v>
      </c>
      <c r="R5512">
        <v>0</v>
      </c>
      <c r="S5512">
        <v>0</v>
      </c>
      <c r="T5512">
        <v>0</v>
      </c>
      <c r="U5512">
        <v>0</v>
      </c>
      <c r="V5512">
        <v>0</v>
      </c>
      <c r="W5512">
        <v>0</v>
      </c>
      <c r="X5512">
        <v>0</v>
      </c>
      <c r="Y5512">
        <v>0</v>
      </c>
      <c r="Z5512">
        <v>0</v>
      </c>
      <c r="AA5512">
        <v>0</v>
      </c>
      <c r="AB5512">
        <v>0</v>
      </c>
      <c r="AC5512">
        <v>0</v>
      </c>
      <c r="AD5512">
        <v>0</v>
      </c>
      <c r="AE5512">
        <v>0</v>
      </c>
      <c r="AF5512">
        <v>0</v>
      </c>
    </row>
    <row r="5513" spans="1:32">
      <c r="A5513" t="s">
        <v>2891</v>
      </c>
      <c r="B5513" t="s">
        <v>19</v>
      </c>
      <c r="C5513">
        <v>0</v>
      </c>
      <c r="D5513">
        <v>0</v>
      </c>
      <c r="E5513">
        <v>0</v>
      </c>
      <c r="F5513">
        <v>0</v>
      </c>
      <c r="G5513">
        <v>0</v>
      </c>
      <c r="H5513">
        <v>0</v>
      </c>
      <c r="I5513">
        <v>0</v>
      </c>
      <c r="J5513">
        <v>0</v>
      </c>
      <c r="K5513">
        <v>0</v>
      </c>
      <c r="L5513">
        <v>0</v>
      </c>
      <c r="M5513">
        <v>0</v>
      </c>
      <c r="N5513">
        <v>0</v>
      </c>
      <c r="O5513">
        <v>0</v>
      </c>
      <c r="P5513">
        <v>0</v>
      </c>
      <c r="Q5513">
        <v>0</v>
      </c>
      <c r="R5513">
        <v>0</v>
      </c>
      <c r="S5513">
        <v>0</v>
      </c>
      <c r="T5513">
        <v>0</v>
      </c>
      <c r="U5513">
        <v>0</v>
      </c>
      <c r="V5513">
        <v>0</v>
      </c>
      <c r="W5513">
        <v>0</v>
      </c>
      <c r="X5513">
        <v>0</v>
      </c>
      <c r="Y5513">
        <v>0</v>
      </c>
      <c r="Z5513">
        <v>0</v>
      </c>
      <c r="AA5513">
        <v>0</v>
      </c>
      <c r="AB5513">
        <v>0</v>
      </c>
      <c r="AC5513">
        <v>0</v>
      </c>
      <c r="AD5513">
        <v>0</v>
      </c>
      <c r="AE5513">
        <v>0</v>
      </c>
      <c r="AF5513">
        <v>0</v>
      </c>
    </row>
    <row r="5514" spans="1:32">
      <c r="A5514" t="s">
        <v>2892</v>
      </c>
      <c r="B5514" t="s">
        <v>19</v>
      </c>
      <c r="C5514">
        <v>0</v>
      </c>
      <c r="D5514">
        <v>0</v>
      </c>
      <c r="E5514">
        <v>0</v>
      </c>
      <c r="F5514">
        <v>0</v>
      </c>
      <c r="G5514">
        <v>0</v>
      </c>
      <c r="H5514">
        <v>0</v>
      </c>
      <c r="I5514">
        <v>0</v>
      </c>
      <c r="J5514">
        <v>0</v>
      </c>
      <c r="K5514">
        <v>0</v>
      </c>
      <c r="L5514">
        <v>0</v>
      </c>
      <c r="M5514">
        <v>0</v>
      </c>
      <c r="N5514">
        <v>0</v>
      </c>
      <c r="O5514">
        <v>0</v>
      </c>
      <c r="P5514">
        <v>0</v>
      </c>
      <c r="Q5514">
        <v>0</v>
      </c>
      <c r="R5514">
        <v>0</v>
      </c>
      <c r="S5514">
        <v>0</v>
      </c>
      <c r="T5514">
        <v>0</v>
      </c>
      <c r="U5514">
        <v>0</v>
      </c>
      <c r="V5514">
        <v>0</v>
      </c>
      <c r="W5514">
        <v>0</v>
      </c>
      <c r="X5514">
        <v>0</v>
      </c>
      <c r="Y5514">
        <v>0</v>
      </c>
      <c r="Z5514">
        <v>0</v>
      </c>
      <c r="AA5514">
        <v>0</v>
      </c>
      <c r="AB5514">
        <v>0</v>
      </c>
      <c r="AC5514">
        <v>0</v>
      </c>
      <c r="AD5514">
        <v>0</v>
      </c>
      <c r="AE5514">
        <v>0</v>
      </c>
      <c r="AF5514">
        <v>0</v>
      </c>
    </row>
    <row r="5515" spans="1:32">
      <c r="A5515" t="s">
        <v>2893</v>
      </c>
      <c r="B5515" t="s">
        <v>19</v>
      </c>
      <c r="C5515">
        <v>0</v>
      </c>
      <c r="D5515">
        <v>0</v>
      </c>
      <c r="E5515">
        <v>0</v>
      </c>
      <c r="F5515">
        <v>0</v>
      </c>
      <c r="G5515">
        <v>0</v>
      </c>
      <c r="H5515">
        <v>0</v>
      </c>
      <c r="I5515">
        <v>0</v>
      </c>
      <c r="J5515">
        <v>0</v>
      </c>
      <c r="K5515">
        <v>0</v>
      </c>
      <c r="L5515">
        <v>0</v>
      </c>
      <c r="M5515">
        <v>0</v>
      </c>
      <c r="N5515">
        <v>0</v>
      </c>
      <c r="O5515">
        <v>0</v>
      </c>
      <c r="P5515">
        <v>0</v>
      </c>
      <c r="Q5515">
        <v>0</v>
      </c>
      <c r="R5515">
        <v>0</v>
      </c>
      <c r="S5515">
        <v>0</v>
      </c>
      <c r="T5515">
        <v>0</v>
      </c>
      <c r="U5515">
        <v>0</v>
      </c>
      <c r="V5515">
        <v>0</v>
      </c>
      <c r="W5515">
        <v>0</v>
      </c>
      <c r="X5515">
        <v>0</v>
      </c>
      <c r="Y5515">
        <v>0</v>
      </c>
      <c r="Z5515">
        <v>0</v>
      </c>
      <c r="AA5515">
        <v>0</v>
      </c>
      <c r="AB5515">
        <v>0</v>
      </c>
      <c r="AC5515">
        <v>0</v>
      </c>
      <c r="AD5515">
        <v>0</v>
      </c>
      <c r="AE5515">
        <v>0</v>
      </c>
      <c r="AF5515">
        <v>0</v>
      </c>
    </row>
    <row r="5516" spans="1:32">
      <c r="A5516" t="s">
        <v>2894</v>
      </c>
      <c r="B5516" t="s">
        <v>19</v>
      </c>
      <c r="C5516">
        <v>0</v>
      </c>
      <c r="D5516">
        <v>0</v>
      </c>
      <c r="E5516">
        <v>0</v>
      </c>
      <c r="F5516">
        <v>0</v>
      </c>
      <c r="G5516">
        <v>0</v>
      </c>
      <c r="H5516">
        <v>0</v>
      </c>
      <c r="I5516">
        <v>0</v>
      </c>
      <c r="J5516">
        <v>0</v>
      </c>
      <c r="K5516">
        <v>0</v>
      </c>
      <c r="L5516">
        <v>0</v>
      </c>
      <c r="M5516">
        <v>0</v>
      </c>
      <c r="N5516">
        <v>0</v>
      </c>
      <c r="O5516">
        <v>0</v>
      </c>
      <c r="P5516">
        <v>0</v>
      </c>
      <c r="Q5516">
        <v>0</v>
      </c>
      <c r="R5516">
        <v>0</v>
      </c>
      <c r="S5516">
        <v>0</v>
      </c>
      <c r="T5516">
        <v>0</v>
      </c>
      <c r="U5516">
        <v>0</v>
      </c>
      <c r="V5516">
        <v>0</v>
      </c>
      <c r="W5516">
        <v>0</v>
      </c>
      <c r="X5516">
        <v>0</v>
      </c>
      <c r="Y5516">
        <v>0</v>
      </c>
      <c r="Z5516">
        <v>0</v>
      </c>
      <c r="AA5516">
        <v>0</v>
      </c>
      <c r="AB5516">
        <v>0</v>
      </c>
      <c r="AC5516">
        <v>0</v>
      </c>
      <c r="AD5516">
        <v>0</v>
      </c>
      <c r="AE5516">
        <v>0</v>
      </c>
      <c r="AF5516">
        <v>0</v>
      </c>
    </row>
    <row r="5517" spans="1:32">
      <c r="A5517" t="s">
        <v>2895</v>
      </c>
      <c r="B5517" t="s">
        <v>19</v>
      </c>
      <c r="C5517">
        <v>0</v>
      </c>
      <c r="D5517">
        <v>0</v>
      </c>
      <c r="E5517">
        <v>0</v>
      </c>
      <c r="F5517">
        <v>0</v>
      </c>
      <c r="G5517">
        <v>0</v>
      </c>
      <c r="H5517">
        <v>0</v>
      </c>
      <c r="I5517">
        <v>0</v>
      </c>
      <c r="J5517">
        <v>0</v>
      </c>
      <c r="K5517">
        <v>0</v>
      </c>
      <c r="L5517">
        <v>0</v>
      </c>
      <c r="M5517">
        <v>0</v>
      </c>
      <c r="N5517">
        <v>0</v>
      </c>
      <c r="O5517">
        <v>0</v>
      </c>
      <c r="P5517">
        <v>0</v>
      </c>
      <c r="Q5517">
        <v>0</v>
      </c>
      <c r="R5517">
        <v>0</v>
      </c>
      <c r="S5517">
        <v>0</v>
      </c>
      <c r="T5517">
        <v>0</v>
      </c>
      <c r="U5517">
        <v>0</v>
      </c>
      <c r="V5517">
        <v>0</v>
      </c>
      <c r="W5517">
        <v>0</v>
      </c>
      <c r="X5517">
        <v>0</v>
      </c>
      <c r="Y5517">
        <v>0</v>
      </c>
      <c r="Z5517">
        <v>0</v>
      </c>
      <c r="AA5517">
        <v>0</v>
      </c>
      <c r="AB5517">
        <v>0</v>
      </c>
      <c r="AC5517">
        <v>0</v>
      </c>
      <c r="AD5517">
        <v>0</v>
      </c>
      <c r="AE5517">
        <v>0</v>
      </c>
      <c r="AF5517">
        <v>0</v>
      </c>
    </row>
    <row r="5518" spans="1:32">
      <c r="A5518" t="s">
        <v>2896</v>
      </c>
      <c r="B5518" t="s">
        <v>19</v>
      </c>
      <c r="C5518">
        <v>0</v>
      </c>
      <c r="D5518">
        <v>0</v>
      </c>
      <c r="E5518">
        <v>0</v>
      </c>
      <c r="F5518">
        <v>0</v>
      </c>
      <c r="G5518">
        <v>0</v>
      </c>
      <c r="H5518">
        <v>0</v>
      </c>
      <c r="I5518">
        <v>0</v>
      </c>
      <c r="J5518">
        <v>0</v>
      </c>
      <c r="K5518">
        <v>0</v>
      </c>
      <c r="L5518">
        <v>0</v>
      </c>
      <c r="M5518">
        <v>0</v>
      </c>
      <c r="N5518">
        <v>0</v>
      </c>
      <c r="O5518">
        <v>0</v>
      </c>
      <c r="P5518">
        <v>0</v>
      </c>
      <c r="Q5518">
        <v>0</v>
      </c>
      <c r="R5518">
        <v>0</v>
      </c>
      <c r="S5518">
        <v>0</v>
      </c>
      <c r="T5518">
        <v>0</v>
      </c>
      <c r="U5518">
        <v>0</v>
      </c>
      <c r="V5518">
        <v>0</v>
      </c>
      <c r="W5518">
        <v>0</v>
      </c>
      <c r="X5518">
        <v>0</v>
      </c>
      <c r="Y5518">
        <v>0</v>
      </c>
      <c r="Z5518">
        <v>0</v>
      </c>
      <c r="AA5518">
        <v>0</v>
      </c>
      <c r="AB5518">
        <v>0</v>
      </c>
      <c r="AC5518">
        <v>0</v>
      </c>
      <c r="AD5518">
        <v>0</v>
      </c>
      <c r="AE5518">
        <v>0</v>
      </c>
      <c r="AF5518">
        <v>0</v>
      </c>
    </row>
    <row r="5519" spans="1:32">
      <c r="A5519" t="s">
        <v>2897</v>
      </c>
      <c r="B5519" t="s">
        <v>19</v>
      </c>
      <c r="C5519">
        <v>0</v>
      </c>
      <c r="D5519">
        <v>0</v>
      </c>
      <c r="E5519">
        <v>0</v>
      </c>
      <c r="F5519">
        <v>0</v>
      </c>
      <c r="G5519">
        <v>0</v>
      </c>
      <c r="H5519">
        <v>0</v>
      </c>
      <c r="I5519">
        <v>0</v>
      </c>
      <c r="J5519">
        <v>0</v>
      </c>
      <c r="K5519">
        <v>0</v>
      </c>
      <c r="L5519">
        <v>0</v>
      </c>
      <c r="M5519">
        <v>0</v>
      </c>
      <c r="N5519">
        <v>0</v>
      </c>
      <c r="O5519">
        <v>0</v>
      </c>
      <c r="P5519">
        <v>0</v>
      </c>
      <c r="Q5519">
        <v>0</v>
      </c>
      <c r="R5519">
        <v>0</v>
      </c>
      <c r="S5519">
        <v>0</v>
      </c>
      <c r="T5519">
        <v>0</v>
      </c>
      <c r="U5519">
        <v>0</v>
      </c>
      <c r="V5519">
        <v>0</v>
      </c>
      <c r="W5519">
        <v>0</v>
      </c>
      <c r="X5519">
        <v>0</v>
      </c>
      <c r="Y5519">
        <v>0</v>
      </c>
      <c r="Z5519">
        <v>0</v>
      </c>
      <c r="AA5519">
        <v>0</v>
      </c>
      <c r="AB5519">
        <v>0</v>
      </c>
      <c r="AC5519">
        <v>0</v>
      </c>
      <c r="AD5519">
        <v>0</v>
      </c>
      <c r="AE5519">
        <v>0</v>
      </c>
      <c r="AF5519">
        <v>0</v>
      </c>
    </row>
    <row r="5520" spans="1:32">
      <c r="A5520" t="s">
        <v>2898</v>
      </c>
      <c r="B5520" t="s">
        <v>19</v>
      </c>
      <c r="C5520">
        <v>0</v>
      </c>
      <c r="D5520">
        <v>0</v>
      </c>
      <c r="E5520">
        <v>0</v>
      </c>
      <c r="F5520">
        <v>0</v>
      </c>
      <c r="G5520">
        <v>0</v>
      </c>
      <c r="H5520">
        <v>0</v>
      </c>
      <c r="I5520">
        <v>0</v>
      </c>
      <c r="J5520">
        <v>0</v>
      </c>
      <c r="K5520">
        <v>0</v>
      </c>
      <c r="L5520">
        <v>0</v>
      </c>
      <c r="M5520">
        <v>0</v>
      </c>
      <c r="N5520">
        <v>0</v>
      </c>
      <c r="O5520">
        <v>0</v>
      </c>
      <c r="P5520">
        <v>0</v>
      </c>
      <c r="Q5520">
        <v>0</v>
      </c>
      <c r="R5520">
        <v>0</v>
      </c>
      <c r="S5520">
        <v>0</v>
      </c>
      <c r="T5520">
        <v>0</v>
      </c>
      <c r="U5520">
        <v>0</v>
      </c>
      <c r="V5520">
        <v>0</v>
      </c>
      <c r="W5520">
        <v>0</v>
      </c>
      <c r="X5520">
        <v>0</v>
      </c>
      <c r="Y5520">
        <v>0</v>
      </c>
      <c r="Z5520">
        <v>0</v>
      </c>
      <c r="AA5520">
        <v>0</v>
      </c>
      <c r="AB5520">
        <v>0</v>
      </c>
      <c r="AC5520">
        <v>0</v>
      </c>
      <c r="AD5520">
        <v>0</v>
      </c>
      <c r="AE5520">
        <v>0</v>
      </c>
      <c r="AF5520">
        <v>0</v>
      </c>
    </row>
    <row r="5521" spans="1:32">
      <c r="A5521" t="s">
        <v>2899</v>
      </c>
      <c r="B5521" t="s">
        <v>19</v>
      </c>
      <c r="C5521">
        <v>0</v>
      </c>
      <c r="D5521">
        <v>0</v>
      </c>
      <c r="E5521">
        <v>0</v>
      </c>
      <c r="F5521">
        <v>0</v>
      </c>
      <c r="G5521">
        <v>0</v>
      </c>
      <c r="H5521">
        <v>0</v>
      </c>
      <c r="I5521">
        <v>0</v>
      </c>
      <c r="J5521">
        <v>0</v>
      </c>
      <c r="K5521">
        <v>0</v>
      </c>
      <c r="L5521">
        <v>0</v>
      </c>
      <c r="M5521">
        <v>0</v>
      </c>
      <c r="N5521">
        <v>0</v>
      </c>
      <c r="O5521">
        <v>0</v>
      </c>
      <c r="P5521">
        <v>0</v>
      </c>
      <c r="Q5521">
        <v>0</v>
      </c>
      <c r="R5521">
        <v>0</v>
      </c>
      <c r="S5521">
        <v>0</v>
      </c>
      <c r="T5521">
        <v>0</v>
      </c>
      <c r="U5521">
        <v>0</v>
      </c>
      <c r="V5521">
        <v>0</v>
      </c>
      <c r="W5521">
        <v>0</v>
      </c>
      <c r="X5521">
        <v>0</v>
      </c>
      <c r="Y5521">
        <v>0</v>
      </c>
      <c r="Z5521">
        <v>0</v>
      </c>
      <c r="AA5521">
        <v>0</v>
      </c>
      <c r="AB5521">
        <v>0</v>
      </c>
      <c r="AC5521">
        <v>0</v>
      </c>
      <c r="AD5521">
        <v>0</v>
      </c>
      <c r="AE5521">
        <v>0</v>
      </c>
      <c r="AF5521">
        <v>0</v>
      </c>
    </row>
    <row r="5522" spans="1:32">
      <c r="A5522" t="s">
        <v>2900</v>
      </c>
      <c r="B5522" t="s">
        <v>19</v>
      </c>
      <c r="C5522">
        <v>0</v>
      </c>
      <c r="D5522">
        <v>0</v>
      </c>
      <c r="E5522">
        <v>0</v>
      </c>
      <c r="F5522">
        <v>0</v>
      </c>
      <c r="G5522">
        <v>0</v>
      </c>
      <c r="H5522">
        <v>0</v>
      </c>
      <c r="I5522">
        <v>0</v>
      </c>
      <c r="J5522">
        <v>0</v>
      </c>
      <c r="K5522">
        <v>0</v>
      </c>
      <c r="L5522">
        <v>0</v>
      </c>
      <c r="M5522">
        <v>0</v>
      </c>
      <c r="N5522">
        <v>0</v>
      </c>
      <c r="O5522">
        <v>0</v>
      </c>
      <c r="P5522">
        <v>0</v>
      </c>
      <c r="Q5522">
        <v>0</v>
      </c>
      <c r="R5522">
        <v>0</v>
      </c>
      <c r="S5522">
        <v>0</v>
      </c>
      <c r="T5522">
        <v>0</v>
      </c>
      <c r="U5522">
        <v>0</v>
      </c>
      <c r="V5522">
        <v>0</v>
      </c>
      <c r="W5522">
        <v>0</v>
      </c>
      <c r="X5522">
        <v>0</v>
      </c>
      <c r="Y5522">
        <v>0</v>
      </c>
      <c r="Z5522">
        <v>0</v>
      </c>
      <c r="AA5522">
        <v>0</v>
      </c>
      <c r="AB5522">
        <v>0</v>
      </c>
      <c r="AC5522">
        <v>0</v>
      </c>
      <c r="AD5522">
        <v>0</v>
      </c>
      <c r="AE5522">
        <v>0</v>
      </c>
      <c r="AF5522">
        <v>0</v>
      </c>
    </row>
    <row r="5523" spans="1:32">
      <c r="A5523" t="s">
        <v>2901</v>
      </c>
      <c r="B5523" t="s">
        <v>19</v>
      </c>
      <c r="C5523">
        <v>0</v>
      </c>
      <c r="D5523">
        <v>0</v>
      </c>
      <c r="E5523">
        <v>0</v>
      </c>
      <c r="F5523">
        <v>0</v>
      </c>
      <c r="G5523">
        <v>0</v>
      </c>
      <c r="H5523">
        <v>0</v>
      </c>
      <c r="I5523">
        <v>0</v>
      </c>
      <c r="J5523">
        <v>0</v>
      </c>
      <c r="K5523">
        <v>0</v>
      </c>
      <c r="L5523">
        <v>0</v>
      </c>
      <c r="M5523">
        <v>0</v>
      </c>
      <c r="N5523">
        <v>0</v>
      </c>
      <c r="O5523">
        <v>0</v>
      </c>
      <c r="P5523">
        <v>0</v>
      </c>
      <c r="Q5523">
        <v>0</v>
      </c>
      <c r="R5523">
        <v>0</v>
      </c>
      <c r="S5523">
        <v>0</v>
      </c>
      <c r="T5523">
        <v>0</v>
      </c>
      <c r="U5523">
        <v>0</v>
      </c>
      <c r="V5523">
        <v>0</v>
      </c>
      <c r="W5523">
        <v>0</v>
      </c>
      <c r="X5523">
        <v>0</v>
      </c>
      <c r="Y5523">
        <v>0</v>
      </c>
      <c r="Z5523">
        <v>0</v>
      </c>
      <c r="AA5523">
        <v>0</v>
      </c>
      <c r="AB5523">
        <v>0</v>
      </c>
      <c r="AC5523">
        <v>0</v>
      </c>
      <c r="AD5523">
        <v>0</v>
      </c>
      <c r="AE5523">
        <v>0</v>
      </c>
      <c r="AF5523">
        <v>0</v>
      </c>
    </row>
    <row r="5524" spans="1:32">
      <c r="A5524" t="s">
        <v>2902</v>
      </c>
      <c r="B5524" t="s">
        <v>19</v>
      </c>
      <c r="C5524">
        <v>0</v>
      </c>
      <c r="D5524">
        <v>0</v>
      </c>
      <c r="E5524">
        <v>0</v>
      </c>
      <c r="F5524">
        <v>0</v>
      </c>
      <c r="G5524">
        <v>0</v>
      </c>
      <c r="H5524">
        <v>0</v>
      </c>
      <c r="I5524">
        <v>0</v>
      </c>
      <c r="J5524">
        <v>0</v>
      </c>
      <c r="K5524">
        <v>0</v>
      </c>
      <c r="L5524">
        <v>0</v>
      </c>
      <c r="M5524">
        <v>0</v>
      </c>
      <c r="N5524">
        <v>0</v>
      </c>
      <c r="O5524">
        <v>0</v>
      </c>
      <c r="P5524">
        <v>0</v>
      </c>
      <c r="Q5524">
        <v>0</v>
      </c>
      <c r="R5524">
        <v>0</v>
      </c>
      <c r="S5524">
        <v>0</v>
      </c>
      <c r="T5524">
        <v>0</v>
      </c>
      <c r="U5524">
        <v>0</v>
      </c>
      <c r="V5524">
        <v>0</v>
      </c>
      <c r="W5524">
        <v>0</v>
      </c>
      <c r="X5524">
        <v>0</v>
      </c>
      <c r="Y5524">
        <v>0</v>
      </c>
      <c r="Z5524">
        <v>0</v>
      </c>
      <c r="AA5524">
        <v>0</v>
      </c>
      <c r="AB5524">
        <v>0</v>
      </c>
      <c r="AC5524">
        <v>0</v>
      </c>
      <c r="AD5524">
        <v>0</v>
      </c>
      <c r="AE5524">
        <v>0</v>
      </c>
      <c r="AF5524">
        <v>0</v>
      </c>
    </row>
    <row r="5525" spans="1:32">
      <c r="A5525" t="s">
        <v>2903</v>
      </c>
      <c r="B5525" t="s">
        <v>19</v>
      </c>
      <c r="C5525">
        <v>0</v>
      </c>
      <c r="D5525">
        <v>0</v>
      </c>
      <c r="E5525">
        <v>0</v>
      </c>
      <c r="F5525">
        <v>0</v>
      </c>
      <c r="G5525">
        <v>0</v>
      </c>
      <c r="H5525">
        <v>0</v>
      </c>
      <c r="I5525">
        <v>0</v>
      </c>
      <c r="J5525">
        <v>0</v>
      </c>
      <c r="K5525">
        <v>0</v>
      </c>
      <c r="L5525">
        <v>0</v>
      </c>
      <c r="M5525">
        <v>0</v>
      </c>
      <c r="N5525">
        <v>0</v>
      </c>
      <c r="O5525">
        <v>0</v>
      </c>
      <c r="P5525">
        <v>0</v>
      </c>
      <c r="Q5525">
        <v>0</v>
      </c>
      <c r="R5525">
        <v>0</v>
      </c>
      <c r="S5525">
        <v>0</v>
      </c>
      <c r="T5525">
        <v>0</v>
      </c>
      <c r="U5525">
        <v>0</v>
      </c>
      <c r="V5525">
        <v>0</v>
      </c>
      <c r="W5525">
        <v>0</v>
      </c>
      <c r="X5525">
        <v>0</v>
      </c>
      <c r="Y5525">
        <v>0</v>
      </c>
      <c r="Z5525">
        <v>0</v>
      </c>
      <c r="AA5525">
        <v>0</v>
      </c>
      <c r="AB5525">
        <v>0</v>
      </c>
      <c r="AC5525">
        <v>0</v>
      </c>
      <c r="AD5525">
        <v>0</v>
      </c>
      <c r="AE5525">
        <v>0</v>
      </c>
      <c r="AF5525">
        <v>0</v>
      </c>
    </row>
    <row r="5526" spans="1:32">
      <c r="A5526" t="s">
        <v>2904</v>
      </c>
      <c r="B5526" t="s">
        <v>19</v>
      </c>
      <c r="C5526">
        <v>0</v>
      </c>
      <c r="D5526">
        <v>0</v>
      </c>
      <c r="E5526">
        <v>0</v>
      </c>
      <c r="F5526">
        <v>0</v>
      </c>
      <c r="G5526">
        <v>0</v>
      </c>
      <c r="H5526">
        <v>0</v>
      </c>
      <c r="I5526">
        <v>0</v>
      </c>
      <c r="J5526">
        <v>0</v>
      </c>
      <c r="K5526">
        <v>0</v>
      </c>
      <c r="L5526">
        <v>0</v>
      </c>
      <c r="M5526">
        <v>0</v>
      </c>
      <c r="N5526">
        <v>0</v>
      </c>
      <c r="O5526">
        <v>0</v>
      </c>
      <c r="P5526">
        <v>0</v>
      </c>
      <c r="Q5526">
        <v>0</v>
      </c>
      <c r="R5526">
        <v>0</v>
      </c>
      <c r="S5526">
        <v>0</v>
      </c>
      <c r="T5526">
        <v>0</v>
      </c>
      <c r="U5526">
        <v>0</v>
      </c>
      <c r="V5526">
        <v>0</v>
      </c>
      <c r="W5526">
        <v>0</v>
      </c>
      <c r="X5526">
        <v>0</v>
      </c>
      <c r="Y5526">
        <v>0</v>
      </c>
      <c r="Z5526">
        <v>0</v>
      </c>
      <c r="AA5526">
        <v>0</v>
      </c>
      <c r="AB5526">
        <v>0</v>
      </c>
      <c r="AC5526">
        <v>0</v>
      </c>
      <c r="AD5526">
        <v>0</v>
      </c>
      <c r="AE5526">
        <v>0</v>
      </c>
      <c r="AF5526">
        <v>0</v>
      </c>
    </row>
    <row r="5527" spans="1:32">
      <c r="A5527" t="s">
        <v>2905</v>
      </c>
      <c r="B5527" t="s">
        <v>19</v>
      </c>
      <c r="C5527">
        <v>0</v>
      </c>
      <c r="D5527">
        <v>0</v>
      </c>
      <c r="E5527">
        <v>0</v>
      </c>
      <c r="F5527">
        <v>0</v>
      </c>
      <c r="G5527">
        <v>0</v>
      </c>
      <c r="H5527">
        <v>0</v>
      </c>
      <c r="I5527">
        <v>0</v>
      </c>
      <c r="J5527">
        <v>0</v>
      </c>
      <c r="K5527">
        <v>0</v>
      </c>
      <c r="L5527">
        <v>0</v>
      </c>
      <c r="M5527">
        <v>0</v>
      </c>
      <c r="N5527">
        <v>0</v>
      </c>
      <c r="O5527">
        <v>0</v>
      </c>
      <c r="P5527">
        <v>0</v>
      </c>
      <c r="Q5527">
        <v>0</v>
      </c>
      <c r="R5527">
        <v>0</v>
      </c>
      <c r="S5527">
        <v>0</v>
      </c>
      <c r="T5527">
        <v>0</v>
      </c>
      <c r="U5527">
        <v>0</v>
      </c>
      <c r="V5527">
        <v>0</v>
      </c>
      <c r="W5527">
        <v>0</v>
      </c>
      <c r="X5527">
        <v>0</v>
      </c>
      <c r="Y5527">
        <v>0</v>
      </c>
      <c r="Z5527">
        <v>0</v>
      </c>
      <c r="AA5527">
        <v>0</v>
      </c>
      <c r="AB5527">
        <v>0</v>
      </c>
      <c r="AC5527">
        <v>0</v>
      </c>
      <c r="AD5527">
        <v>0</v>
      </c>
      <c r="AE5527">
        <v>0</v>
      </c>
      <c r="AF5527">
        <v>0</v>
      </c>
    </row>
    <row r="5528" spans="1:32">
      <c r="A5528" t="s">
        <v>2906</v>
      </c>
      <c r="B5528" t="s">
        <v>19</v>
      </c>
      <c r="C5528">
        <v>0</v>
      </c>
      <c r="D5528">
        <v>0</v>
      </c>
      <c r="E5528">
        <v>0</v>
      </c>
      <c r="F5528">
        <v>0</v>
      </c>
      <c r="G5528">
        <v>0</v>
      </c>
      <c r="H5528">
        <v>0</v>
      </c>
      <c r="I5528">
        <v>0</v>
      </c>
      <c r="J5528">
        <v>0</v>
      </c>
      <c r="K5528">
        <v>0</v>
      </c>
      <c r="L5528">
        <v>0</v>
      </c>
      <c r="M5528">
        <v>0</v>
      </c>
      <c r="N5528">
        <v>0</v>
      </c>
      <c r="O5528">
        <v>0</v>
      </c>
      <c r="P5528">
        <v>0</v>
      </c>
      <c r="Q5528">
        <v>0</v>
      </c>
      <c r="R5528">
        <v>0</v>
      </c>
      <c r="S5528">
        <v>0</v>
      </c>
      <c r="T5528">
        <v>0</v>
      </c>
      <c r="U5528">
        <v>0</v>
      </c>
      <c r="V5528">
        <v>0</v>
      </c>
      <c r="W5528">
        <v>0</v>
      </c>
      <c r="X5528">
        <v>0</v>
      </c>
      <c r="Y5528">
        <v>0</v>
      </c>
      <c r="Z5528">
        <v>0</v>
      </c>
      <c r="AA5528">
        <v>0</v>
      </c>
      <c r="AB5528">
        <v>0</v>
      </c>
      <c r="AC5528">
        <v>0</v>
      </c>
      <c r="AD5528">
        <v>0</v>
      </c>
      <c r="AE5528">
        <v>0</v>
      </c>
      <c r="AF5528">
        <v>0</v>
      </c>
    </row>
    <row r="5529" spans="1:32">
      <c r="A5529" t="s">
        <v>2907</v>
      </c>
      <c r="B5529" t="s">
        <v>19</v>
      </c>
      <c r="C5529">
        <v>0</v>
      </c>
      <c r="D5529">
        <v>0</v>
      </c>
      <c r="E5529">
        <v>0</v>
      </c>
      <c r="F5529">
        <v>0</v>
      </c>
      <c r="G5529">
        <v>0</v>
      </c>
      <c r="H5529">
        <v>0</v>
      </c>
      <c r="I5529">
        <v>0</v>
      </c>
      <c r="J5529">
        <v>0</v>
      </c>
      <c r="K5529">
        <v>0</v>
      </c>
      <c r="L5529">
        <v>0</v>
      </c>
      <c r="M5529">
        <v>0</v>
      </c>
      <c r="N5529">
        <v>0</v>
      </c>
      <c r="O5529">
        <v>0</v>
      </c>
      <c r="P5529">
        <v>0</v>
      </c>
      <c r="Q5529">
        <v>0</v>
      </c>
      <c r="R5529">
        <v>0</v>
      </c>
      <c r="S5529">
        <v>0</v>
      </c>
      <c r="T5529">
        <v>0</v>
      </c>
      <c r="U5529">
        <v>0</v>
      </c>
      <c r="V5529">
        <v>0</v>
      </c>
      <c r="W5529">
        <v>0</v>
      </c>
      <c r="X5529">
        <v>0</v>
      </c>
      <c r="Y5529">
        <v>0</v>
      </c>
      <c r="Z5529">
        <v>0</v>
      </c>
      <c r="AA5529">
        <v>0</v>
      </c>
      <c r="AB5529">
        <v>0</v>
      </c>
      <c r="AC5529">
        <v>0</v>
      </c>
      <c r="AD5529">
        <v>0</v>
      </c>
      <c r="AE5529">
        <v>0</v>
      </c>
      <c r="AF5529">
        <v>0</v>
      </c>
    </row>
    <row r="5530" spans="1:32">
      <c r="A5530" t="s">
        <v>2908</v>
      </c>
      <c r="B5530" t="s">
        <v>19</v>
      </c>
      <c r="C5530">
        <v>0</v>
      </c>
      <c r="D5530">
        <v>0</v>
      </c>
      <c r="E5530">
        <v>0</v>
      </c>
      <c r="F5530">
        <v>0</v>
      </c>
      <c r="G5530">
        <v>0</v>
      </c>
      <c r="H5530">
        <v>0</v>
      </c>
      <c r="I5530">
        <v>0</v>
      </c>
      <c r="J5530">
        <v>0</v>
      </c>
      <c r="K5530">
        <v>0</v>
      </c>
      <c r="L5530">
        <v>0</v>
      </c>
      <c r="M5530">
        <v>0</v>
      </c>
      <c r="N5530">
        <v>0</v>
      </c>
      <c r="O5530">
        <v>0</v>
      </c>
      <c r="P5530">
        <v>0</v>
      </c>
      <c r="Q5530">
        <v>0</v>
      </c>
      <c r="R5530">
        <v>0</v>
      </c>
      <c r="S5530">
        <v>0</v>
      </c>
      <c r="T5530">
        <v>0</v>
      </c>
      <c r="U5530">
        <v>0</v>
      </c>
      <c r="V5530">
        <v>0</v>
      </c>
      <c r="W5530">
        <v>0</v>
      </c>
      <c r="X5530">
        <v>0</v>
      </c>
      <c r="Y5530">
        <v>0</v>
      </c>
      <c r="Z5530">
        <v>0</v>
      </c>
      <c r="AA5530">
        <v>0</v>
      </c>
      <c r="AB5530">
        <v>0</v>
      </c>
      <c r="AC5530">
        <v>0</v>
      </c>
      <c r="AD5530">
        <v>0</v>
      </c>
      <c r="AE5530">
        <v>0</v>
      </c>
      <c r="AF5530">
        <v>0</v>
      </c>
    </row>
    <row r="5531" spans="1:32">
      <c r="A5531" t="s">
        <v>2909</v>
      </c>
      <c r="B5531" t="s">
        <v>19</v>
      </c>
      <c r="C5531">
        <v>0</v>
      </c>
      <c r="D5531">
        <v>0</v>
      </c>
      <c r="E5531">
        <v>0</v>
      </c>
      <c r="F5531">
        <v>0</v>
      </c>
      <c r="G5531">
        <v>0</v>
      </c>
      <c r="H5531">
        <v>0</v>
      </c>
      <c r="I5531">
        <v>0</v>
      </c>
      <c r="J5531">
        <v>0</v>
      </c>
      <c r="K5531">
        <v>0</v>
      </c>
      <c r="L5531">
        <v>0</v>
      </c>
      <c r="M5531">
        <v>0</v>
      </c>
      <c r="N5531">
        <v>0</v>
      </c>
      <c r="O5531">
        <v>0</v>
      </c>
      <c r="P5531">
        <v>0</v>
      </c>
      <c r="Q5531">
        <v>0</v>
      </c>
      <c r="R5531">
        <v>0</v>
      </c>
      <c r="S5531">
        <v>0</v>
      </c>
      <c r="T5531">
        <v>0</v>
      </c>
      <c r="U5531">
        <v>0</v>
      </c>
      <c r="V5531">
        <v>0</v>
      </c>
      <c r="W5531">
        <v>0</v>
      </c>
      <c r="X5531">
        <v>0</v>
      </c>
      <c r="Y5531">
        <v>0</v>
      </c>
      <c r="Z5531">
        <v>0</v>
      </c>
      <c r="AA5531">
        <v>0</v>
      </c>
      <c r="AB5531">
        <v>0</v>
      </c>
      <c r="AC5531">
        <v>0</v>
      </c>
      <c r="AD5531">
        <v>0</v>
      </c>
      <c r="AE5531">
        <v>0</v>
      </c>
      <c r="AF5531">
        <v>0</v>
      </c>
    </row>
    <row r="5532" spans="1:32">
      <c r="A5532" t="s">
        <v>2910</v>
      </c>
      <c r="B5532" t="s">
        <v>19</v>
      </c>
      <c r="C5532" s="2">
        <v>216032000000000</v>
      </c>
      <c r="D5532" s="2">
        <v>222129000000000</v>
      </c>
      <c r="E5532" s="2">
        <v>223732000000000</v>
      </c>
      <c r="F5532" s="2">
        <v>213293000000000</v>
      </c>
      <c r="G5532" s="2">
        <v>214582000000000</v>
      </c>
      <c r="H5532" s="2">
        <v>215707000000000</v>
      </c>
      <c r="I5532" s="2">
        <v>216420000000000</v>
      </c>
      <c r="J5532" s="2">
        <v>216815000000000</v>
      </c>
      <c r="K5532" s="2">
        <v>216638000000000</v>
      </c>
      <c r="L5532" s="2">
        <v>216191000000000</v>
      </c>
      <c r="M5532" s="2">
        <v>215466000000000</v>
      </c>
      <c r="N5532" s="2">
        <v>214745000000000</v>
      </c>
      <c r="O5532" s="2">
        <v>214384000000000</v>
      </c>
      <c r="P5532" s="2">
        <v>213925000000000</v>
      </c>
      <c r="Q5532" s="2">
        <v>213468000000000</v>
      </c>
      <c r="R5532" s="2">
        <v>213130000000000</v>
      </c>
      <c r="S5532" s="2">
        <v>212850000000000</v>
      </c>
      <c r="T5532" s="2">
        <v>212406000000000</v>
      </c>
      <c r="U5532" s="2">
        <v>212128000000000</v>
      </c>
      <c r="V5532" s="2">
        <v>211904000000000</v>
      </c>
      <c r="W5532" s="2">
        <v>211731000000000</v>
      </c>
      <c r="X5532" s="2">
        <v>211565000000000</v>
      </c>
      <c r="Y5532" s="2">
        <v>211505000000000</v>
      </c>
      <c r="Z5532" s="2">
        <v>211612000000000</v>
      </c>
      <c r="AA5532" s="2">
        <v>211558000000000</v>
      </c>
      <c r="AB5532" s="2">
        <v>211259000000000</v>
      </c>
      <c r="AC5532" s="2">
        <v>211018000000000</v>
      </c>
      <c r="AD5532" s="2">
        <v>211013000000000</v>
      </c>
      <c r="AE5532" s="2">
        <v>211015000000000</v>
      </c>
      <c r="AF5532" s="2">
        <v>210956000000000</v>
      </c>
    </row>
    <row r="5533" spans="1:32">
      <c r="A5533" t="s">
        <v>2911</v>
      </c>
      <c r="B5533" t="s">
        <v>19</v>
      </c>
      <c r="C5533" s="2">
        <v>22710700000</v>
      </c>
      <c r="D5533" s="2">
        <v>23351600000</v>
      </c>
      <c r="E5533" s="2">
        <v>23520100000</v>
      </c>
      <c r="F5533" s="2">
        <v>22422700000</v>
      </c>
      <c r="G5533" s="2">
        <v>22558200000</v>
      </c>
      <c r="H5533" s="2">
        <v>22676500000</v>
      </c>
      <c r="I5533" s="2">
        <v>22751400000</v>
      </c>
      <c r="J5533" s="2">
        <v>22792900000</v>
      </c>
      <c r="K5533" s="2">
        <v>22774300000</v>
      </c>
      <c r="L5533" s="2">
        <v>22727400000</v>
      </c>
      <c r="M5533" s="2">
        <v>22651100000</v>
      </c>
      <c r="N5533" s="2">
        <v>22575300000</v>
      </c>
      <c r="O5533" s="2">
        <v>22537400000</v>
      </c>
      <c r="P5533" s="2">
        <v>22489100000</v>
      </c>
      <c r="Q5533" s="2">
        <v>22441100000</v>
      </c>
      <c r="R5533" s="2">
        <v>22405500000</v>
      </c>
      <c r="S5533" s="2">
        <v>22376100000</v>
      </c>
      <c r="T5533" s="2">
        <v>22329400000</v>
      </c>
      <c r="U5533" s="2">
        <v>22300200000</v>
      </c>
      <c r="V5533" s="2">
        <v>22276600000</v>
      </c>
      <c r="W5533" s="2">
        <v>22258500000</v>
      </c>
      <c r="X5533" s="2">
        <v>22241000000</v>
      </c>
      <c r="Y5533" s="2">
        <v>22234700000</v>
      </c>
      <c r="Z5533" s="2">
        <v>22246000000</v>
      </c>
      <c r="AA5533" s="2">
        <v>22240300000</v>
      </c>
      <c r="AB5533" s="2">
        <v>22208900000</v>
      </c>
      <c r="AC5533" s="2">
        <v>22183500000</v>
      </c>
      <c r="AD5533" s="2">
        <v>22183000000</v>
      </c>
      <c r="AE5533" s="2">
        <v>22183200000</v>
      </c>
      <c r="AF5533" s="2">
        <v>22177100000</v>
      </c>
    </row>
    <row r="5534" spans="1:32">
      <c r="A5534" t="s">
        <v>2912</v>
      </c>
      <c r="B5534" t="s">
        <v>19</v>
      </c>
      <c r="C5534" s="2">
        <v>126309000000</v>
      </c>
      <c r="D5534" s="2">
        <v>129874000000</v>
      </c>
      <c r="E5534" s="2">
        <v>130811000000</v>
      </c>
      <c r="F5534" s="2">
        <v>124708000000</v>
      </c>
      <c r="G5534" s="2">
        <v>125461000000</v>
      </c>
      <c r="H5534" s="2">
        <v>126119000000</v>
      </c>
      <c r="I5534" s="2">
        <v>126536000000</v>
      </c>
      <c r="J5534" s="2">
        <v>126767000000</v>
      </c>
      <c r="K5534" s="2">
        <v>126663000000</v>
      </c>
      <c r="L5534" s="2">
        <v>126402000000</v>
      </c>
      <c r="M5534" s="2">
        <v>125978000000</v>
      </c>
      <c r="N5534" s="2">
        <v>125557000000</v>
      </c>
      <c r="O5534" s="2">
        <v>125346000000</v>
      </c>
      <c r="P5534" s="2">
        <v>125077000000</v>
      </c>
      <c r="Q5534" s="2">
        <v>124810000000</v>
      </c>
      <c r="R5534" s="2">
        <v>124612000000</v>
      </c>
      <c r="S5534" s="2">
        <v>124448000000</v>
      </c>
      <c r="T5534" s="2">
        <v>124189000000</v>
      </c>
      <c r="U5534" s="2">
        <v>124027000000</v>
      </c>
      <c r="V5534" s="2">
        <v>123895000000</v>
      </c>
      <c r="W5534" s="2">
        <v>123794000000</v>
      </c>
      <c r="X5534" s="2">
        <v>123697000000</v>
      </c>
      <c r="Y5534" s="2">
        <v>123662000000</v>
      </c>
      <c r="Z5534" s="2">
        <v>123725000000</v>
      </c>
      <c r="AA5534" s="2">
        <v>123693000000</v>
      </c>
      <c r="AB5534" s="2">
        <v>123518000000</v>
      </c>
      <c r="AC5534" s="2">
        <v>123378000000</v>
      </c>
      <c r="AD5534" s="2">
        <v>123375000000</v>
      </c>
      <c r="AE5534" s="2">
        <v>123376000000</v>
      </c>
      <c r="AF5534" s="2">
        <v>123342000000</v>
      </c>
    </row>
    <row r="5535" spans="1:32">
      <c r="A5535" t="s">
        <v>2913</v>
      </c>
      <c r="B5535" t="s">
        <v>19</v>
      </c>
      <c r="C5535" s="2">
        <v>158702000000</v>
      </c>
      <c r="D5535" s="2">
        <v>163181000000</v>
      </c>
      <c r="E5535" s="2">
        <v>164358000000</v>
      </c>
      <c r="F5535" s="2">
        <v>156690000000</v>
      </c>
      <c r="G5535" s="2">
        <v>157637000000</v>
      </c>
      <c r="H5535" s="2">
        <v>158463000000</v>
      </c>
      <c r="I5535" s="2">
        <v>158987000000</v>
      </c>
      <c r="J5535" s="2">
        <v>159277000000</v>
      </c>
      <c r="K5535" s="2">
        <v>159147000000</v>
      </c>
      <c r="L5535" s="2">
        <v>158819000000</v>
      </c>
      <c r="M5535" s="2">
        <v>158286000000</v>
      </c>
      <c r="N5535" s="2">
        <v>157756000000</v>
      </c>
      <c r="O5535" s="2">
        <v>157491000000</v>
      </c>
      <c r="P5535" s="2">
        <v>157154000000</v>
      </c>
      <c r="Q5535" s="2">
        <v>156818000000</v>
      </c>
      <c r="R5535" s="2">
        <v>156570000000</v>
      </c>
      <c r="S5535" s="2">
        <v>156364000000</v>
      </c>
      <c r="T5535" s="2">
        <v>156038000000</v>
      </c>
      <c r="U5535" s="2">
        <v>155834000000</v>
      </c>
      <c r="V5535" s="2">
        <v>155669000000</v>
      </c>
      <c r="W5535" s="2">
        <v>155542000000</v>
      </c>
      <c r="X5535" s="2">
        <v>155420000000</v>
      </c>
      <c r="Y5535" s="2">
        <v>155376000000</v>
      </c>
      <c r="Z5535" s="2">
        <v>155454000000</v>
      </c>
      <c r="AA5535" s="2">
        <v>155415000000</v>
      </c>
      <c r="AB5535" s="2">
        <v>155195000000</v>
      </c>
      <c r="AC5535" s="2">
        <v>155018000000</v>
      </c>
      <c r="AD5535" s="2">
        <v>155015000000</v>
      </c>
      <c r="AE5535" s="2">
        <v>155016000000</v>
      </c>
      <c r="AF5535" s="2">
        <v>154973000000</v>
      </c>
    </row>
    <row r="5536" spans="1:32">
      <c r="A5536" t="s">
        <v>2914</v>
      </c>
      <c r="B5536" t="s">
        <v>19</v>
      </c>
      <c r="C5536" s="2">
        <v>93037200000</v>
      </c>
      <c r="D5536" s="2">
        <v>95663000000</v>
      </c>
      <c r="E5536" s="2">
        <v>96353300000</v>
      </c>
      <c r="F5536" s="2">
        <v>91857600000</v>
      </c>
      <c r="G5536" s="2">
        <v>92412600000</v>
      </c>
      <c r="H5536" s="2">
        <v>92897300000</v>
      </c>
      <c r="I5536" s="2">
        <v>93204200000</v>
      </c>
      <c r="J5536" s="2">
        <v>93374200000</v>
      </c>
      <c r="K5536" s="2">
        <v>93297900000</v>
      </c>
      <c r="L5536" s="2">
        <v>93105700000</v>
      </c>
      <c r="M5536" s="2">
        <v>92793300000</v>
      </c>
      <c r="N5536" s="2">
        <v>92482800000</v>
      </c>
      <c r="O5536" s="2">
        <v>92327400000</v>
      </c>
      <c r="P5536" s="2">
        <v>92129500000</v>
      </c>
      <c r="Q5536" s="2">
        <v>91933000000</v>
      </c>
      <c r="R5536" s="2">
        <v>91787200000</v>
      </c>
      <c r="S5536" s="2">
        <v>91666600000</v>
      </c>
      <c r="T5536" s="2">
        <v>91475300000</v>
      </c>
      <c r="U5536" s="2">
        <v>91355800000</v>
      </c>
      <c r="V5536" s="2">
        <v>91259100000</v>
      </c>
      <c r="W5536" s="2">
        <v>91184600000</v>
      </c>
      <c r="X5536" s="2">
        <v>91113100000</v>
      </c>
      <c r="Y5536" s="2">
        <v>91087500000</v>
      </c>
      <c r="Z5536" s="2">
        <v>91133400000</v>
      </c>
      <c r="AA5536" s="2">
        <v>91110400000</v>
      </c>
      <c r="AB5536" s="2">
        <v>90981500000</v>
      </c>
      <c r="AC5536" s="2">
        <v>90877700000</v>
      </c>
      <c r="AD5536" s="2">
        <v>90875700000</v>
      </c>
      <c r="AE5536" s="2">
        <v>90876400000</v>
      </c>
      <c r="AF5536" s="2">
        <v>90851200000</v>
      </c>
    </row>
    <row r="5537" spans="1:32">
      <c r="A5537" t="s">
        <v>2915</v>
      </c>
      <c r="B5537" t="s">
        <v>19</v>
      </c>
      <c r="C5537" s="2">
        <v>86714200000</v>
      </c>
      <c r="D5537" s="2">
        <v>89161500000</v>
      </c>
      <c r="E5537" s="2">
        <v>89804900000</v>
      </c>
      <c r="F5537" s="2">
        <v>85614800000</v>
      </c>
      <c r="G5537" s="2">
        <v>86132100000</v>
      </c>
      <c r="H5537" s="2">
        <v>86583800000</v>
      </c>
      <c r="I5537" s="2">
        <v>86869900000</v>
      </c>
      <c r="J5537" s="2">
        <v>87028300000</v>
      </c>
      <c r="K5537" s="2">
        <v>86957200000</v>
      </c>
      <c r="L5537" s="2">
        <v>86778100000</v>
      </c>
      <c r="M5537" s="2">
        <v>86486900000</v>
      </c>
      <c r="N5537" s="2">
        <v>86197500000</v>
      </c>
      <c r="O5537" s="2">
        <v>86052700000</v>
      </c>
      <c r="P5537" s="2">
        <v>85868200000</v>
      </c>
      <c r="Q5537" s="2">
        <v>85685000000</v>
      </c>
      <c r="R5537" s="2">
        <v>85549200000</v>
      </c>
      <c r="S5537" s="2">
        <v>85436700000</v>
      </c>
      <c r="T5537" s="2">
        <v>85258400000</v>
      </c>
      <c r="U5537" s="2">
        <v>85147100000</v>
      </c>
      <c r="V5537" s="2">
        <v>85057000000</v>
      </c>
      <c r="W5537" s="2">
        <v>84987500000</v>
      </c>
      <c r="X5537" s="2">
        <v>84920900000</v>
      </c>
      <c r="Y5537" s="2">
        <v>84897000000</v>
      </c>
      <c r="Z5537" s="2">
        <v>84939800000</v>
      </c>
      <c r="AA5537" s="2">
        <v>84918300000</v>
      </c>
      <c r="AB5537" s="2">
        <v>84798200000</v>
      </c>
      <c r="AC5537" s="2">
        <v>84701500000</v>
      </c>
      <c r="AD5537" s="2">
        <v>84699600000</v>
      </c>
      <c r="AE5537" s="2">
        <v>84700200000</v>
      </c>
      <c r="AF5537" s="2">
        <v>84676800000</v>
      </c>
    </row>
    <row r="5538" spans="1:32">
      <c r="A5538" t="s">
        <v>2916</v>
      </c>
      <c r="B5538" t="s">
        <v>19</v>
      </c>
      <c r="C5538" s="2">
        <v>1066730000</v>
      </c>
      <c r="D5538" s="2">
        <v>1096830000</v>
      </c>
      <c r="E5538" s="2">
        <v>1104750000</v>
      </c>
      <c r="F5538" s="2">
        <v>1053200000</v>
      </c>
      <c r="G5538" s="2">
        <v>1059560000</v>
      </c>
      <c r="H5538" s="2">
        <v>1065120000</v>
      </c>
      <c r="I5538" s="2">
        <v>1068640000</v>
      </c>
      <c r="J5538" s="2">
        <v>1070590000</v>
      </c>
      <c r="K5538" s="2">
        <v>1069710000</v>
      </c>
      <c r="L5538" s="2">
        <v>1067510000</v>
      </c>
      <c r="M5538" s="2">
        <v>1063930000</v>
      </c>
      <c r="N5538" s="2">
        <v>1060370000</v>
      </c>
      <c r="O5538" s="2">
        <v>1058590000</v>
      </c>
      <c r="P5538" s="2">
        <v>1056320000</v>
      </c>
      <c r="Q5538" s="2">
        <v>1054070000</v>
      </c>
      <c r="R5538" s="2">
        <v>1052390000</v>
      </c>
      <c r="S5538" s="2">
        <v>1051010000</v>
      </c>
      <c r="T5538" s="2">
        <v>1048820000</v>
      </c>
      <c r="U5538" s="2">
        <v>1047450000</v>
      </c>
      <c r="V5538" s="2">
        <v>1046340000</v>
      </c>
      <c r="W5538" s="2">
        <v>1045480000</v>
      </c>
      <c r="X5538" s="2">
        <v>1044660000</v>
      </c>
      <c r="Y5538" s="2">
        <v>1044370000</v>
      </c>
      <c r="Z5538" s="2">
        <v>1044900000</v>
      </c>
      <c r="AA5538" s="2">
        <v>1044630000</v>
      </c>
      <c r="AB5538" s="2">
        <v>1043160000</v>
      </c>
      <c r="AC5538" s="2">
        <v>1041970000</v>
      </c>
      <c r="AD5538" s="2">
        <v>1041940000</v>
      </c>
      <c r="AE5538" s="2">
        <v>1041950000</v>
      </c>
      <c r="AF5538" s="2">
        <v>1041660000</v>
      </c>
    </row>
    <row r="5539" spans="1:32">
      <c r="A5539" t="s">
        <v>2917</v>
      </c>
      <c r="B5539" t="s">
        <v>19</v>
      </c>
      <c r="C5539" s="2">
        <v>2935530000</v>
      </c>
      <c r="D5539" s="2">
        <v>3018380000</v>
      </c>
      <c r="E5539" s="2">
        <v>3040160000</v>
      </c>
      <c r="F5539" s="2">
        <v>2898310000</v>
      </c>
      <c r="G5539" s="2">
        <v>2915820000</v>
      </c>
      <c r="H5539" s="2">
        <v>2931120000</v>
      </c>
      <c r="I5539" s="2">
        <v>2940800000</v>
      </c>
      <c r="J5539" s="2">
        <v>2946160000</v>
      </c>
      <c r="K5539" s="2">
        <v>2943760000</v>
      </c>
      <c r="L5539" s="2">
        <v>2937690000</v>
      </c>
      <c r="M5539" s="2">
        <v>2927840000</v>
      </c>
      <c r="N5539" s="2">
        <v>2918040000</v>
      </c>
      <c r="O5539" s="2">
        <v>2913140000</v>
      </c>
      <c r="P5539" s="2">
        <v>2906890000</v>
      </c>
      <c r="Q5539" s="2">
        <v>2900690000</v>
      </c>
      <c r="R5539" s="2">
        <v>2896090000</v>
      </c>
      <c r="S5539" s="2">
        <v>2892280000</v>
      </c>
      <c r="T5539" s="2">
        <v>2886250000</v>
      </c>
      <c r="U5539" s="2">
        <v>2882480000</v>
      </c>
      <c r="V5539" s="2">
        <v>2879430000</v>
      </c>
      <c r="W5539" s="2">
        <v>2877080000</v>
      </c>
      <c r="X5539" s="2">
        <v>2874820000</v>
      </c>
      <c r="Y5539" s="2">
        <v>2874010000</v>
      </c>
      <c r="Z5539" s="2">
        <v>2875460000</v>
      </c>
      <c r="AA5539" s="2">
        <v>2874740000</v>
      </c>
      <c r="AB5539" s="2">
        <v>2870670000</v>
      </c>
      <c r="AC5539" s="2">
        <v>2867400000</v>
      </c>
      <c r="AD5539" s="2">
        <v>2867330000</v>
      </c>
      <c r="AE5539" s="2">
        <v>2867350000</v>
      </c>
      <c r="AF5539" s="2">
        <v>2866560000</v>
      </c>
    </row>
    <row r="5540" spans="1:32">
      <c r="A5540" t="s">
        <v>2918</v>
      </c>
      <c r="B5540" t="s">
        <v>19</v>
      </c>
      <c r="C5540" s="2">
        <v>56227000000</v>
      </c>
      <c r="D5540" s="2">
        <v>57813900000</v>
      </c>
      <c r="E5540" s="2">
        <v>58231100000</v>
      </c>
      <c r="F5540" s="2">
        <v>55514100000</v>
      </c>
      <c r="G5540" s="2">
        <v>55849600000</v>
      </c>
      <c r="H5540" s="2">
        <v>56142500000</v>
      </c>
      <c r="I5540" s="2">
        <v>56328000000</v>
      </c>
      <c r="J5540" s="2">
        <v>56430700000</v>
      </c>
      <c r="K5540" s="2">
        <v>56384600000</v>
      </c>
      <c r="L5540" s="2">
        <v>56268400000</v>
      </c>
      <c r="M5540" s="2">
        <v>56079600000</v>
      </c>
      <c r="N5540" s="2">
        <v>55892000000</v>
      </c>
      <c r="O5540" s="2">
        <v>55798100000</v>
      </c>
      <c r="P5540" s="2">
        <v>55678500000</v>
      </c>
      <c r="Q5540" s="2">
        <v>55559700000</v>
      </c>
      <c r="R5540" s="2">
        <v>55471600000</v>
      </c>
      <c r="S5540" s="2">
        <v>55398700000</v>
      </c>
      <c r="T5540" s="2">
        <v>55283100000</v>
      </c>
      <c r="U5540" s="2">
        <v>55210900000</v>
      </c>
      <c r="V5540" s="2">
        <v>55152400000</v>
      </c>
      <c r="W5540" s="2">
        <v>55107400000</v>
      </c>
      <c r="X5540" s="2">
        <v>55064200000</v>
      </c>
      <c r="Y5540" s="2">
        <v>55048700000</v>
      </c>
      <c r="Z5540" s="2">
        <v>55076500000</v>
      </c>
      <c r="AA5540" s="2">
        <v>55062500000</v>
      </c>
      <c r="AB5540" s="2">
        <v>54984700000</v>
      </c>
      <c r="AC5540" s="2">
        <v>54922000000</v>
      </c>
      <c r="AD5540" s="2">
        <v>54920700000</v>
      </c>
      <c r="AE5540" s="2">
        <v>54921100000</v>
      </c>
      <c r="AF5540" s="2">
        <v>54905900000</v>
      </c>
    </row>
    <row r="5541" spans="1:32">
      <c r="A5541" t="s">
        <v>2919</v>
      </c>
      <c r="B5541" t="s">
        <v>19</v>
      </c>
      <c r="C5541" s="2">
        <v>17849300000</v>
      </c>
      <c r="D5541" s="2">
        <v>18353100000</v>
      </c>
      <c r="E5541" s="2">
        <v>18485500000</v>
      </c>
      <c r="F5541" s="2">
        <v>17623000000</v>
      </c>
      <c r="G5541" s="2">
        <v>17729500000</v>
      </c>
      <c r="H5541" s="2">
        <v>17822500000</v>
      </c>
      <c r="I5541" s="2">
        <v>17881400000</v>
      </c>
      <c r="J5541" s="2">
        <v>17914000000</v>
      </c>
      <c r="K5541" s="2">
        <v>17899300000</v>
      </c>
      <c r="L5541" s="2">
        <v>17862500000</v>
      </c>
      <c r="M5541" s="2">
        <v>17802500000</v>
      </c>
      <c r="N5541" s="2">
        <v>17743000000</v>
      </c>
      <c r="O5541" s="2">
        <v>17713200000</v>
      </c>
      <c r="P5541" s="2">
        <v>17675200000</v>
      </c>
      <c r="Q5541" s="2">
        <v>17637500000</v>
      </c>
      <c r="R5541" s="2">
        <v>17609500000</v>
      </c>
      <c r="S5541" s="2">
        <v>17586400000</v>
      </c>
      <c r="T5541" s="2">
        <v>17549700000</v>
      </c>
      <c r="U5541" s="2">
        <v>17526700000</v>
      </c>
      <c r="V5541" s="2">
        <v>17508200000</v>
      </c>
      <c r="W5541" s="2">
        <v>17493900000</v>
      </c>
      <c r="X5541" s="2">
        <v>17480200000</v>
      </c>
      <c r="Y5541" s="2">
        <v>17475300000</v>
      </c>
      <c r="Z5541" s="2">
        <v>17484100000</v>
      </c>
      <c r="AA5541" s="2">
        <v>17479700000</v>
      </c>
      <c r="AB5541" s="2">
        <v>17454900000</v>
      </c>
      <c r="AC5541" s="2">
        <v>17435000000</v>
      </c>
      <c r="AD5541" s="2">
        <v>17434600000</v>
      </c>
      <c r="AE5541" s="2">
        <v>17434800000</v>
      </c>
      <c r="AF5541" s="2">
        <v>17430000000</v>
      </c>
    </row>
    <row r="5542" spans="1:32">
      <c r="A5542" t="s">
        <v>2920</v>
      </c>
      <c r="B5542" t="s">
        <v>19</v>
      </c>
      <c r="C5542" s="2">
        <v>313503000</v>
      </c>
      <c r="D5542" s="2">
        <v>322351000</v>
      </c>
      <c r="E5542" s="2">
        <v>324677000</v>
      </c>
      <c r="F5542" s="2">
        <v>309528000</v>
      </c>
      <c r="G5542" s="2">
        <v>311399000</v>
      </c>
      <c r="H5542" s="2">
        <v>313032000</v>
      </c>
      <c r="I5542" s="2">
        <v>314066000</v>
      </c>
      <c r="J5542" s="2">
        <v>314639000</v>
      </c>
      <c r="K5542" s="2">
        <v>314382000</v>
      </c>
      <c r="L5542" s="2">
        <v>313734000</v>
      </c>
      <c r="M5542" s="2">
        <v>312682000</v>
      </c>
      <c r="N5542" s="2">
        <v>311635000</v>
      </c>
      <c r="O5542" s="2">
        <v>311112000</v>
      </c>
      <c r="P5542" s="2">
        <v>310445000</v>
      </c>
      <c r="Q5542" s="2">
        <v>309783000</v>
      </c>
      <c r="R5542" s="2">
        <v>309291000</v>
      </c>
      <c r="S5542" s="2">
        <v>308885000</v>
      </c>
      <c r="T5542" s="2">
        <v>308240000</v>
      </c>
      <c r="U5542" s="2">
        <v>307838000</v>
      </c>
      <c r="V5542" s="2">
        <v>307512000</v>
      </c>
      <c r="W5542" s="2">
        <v>307261000</v>
      </c>
      <c r="X5542" s="2">
        <v>307020000</v>
      </c>
      <c r="Y5542" s="2">
        <v>306934000</v>
      </c>
      <c r="Z5542" s="2">
        <v>307088000</v>
      </c>
      <c r="AA5542" s="2">
        <v>307011000</v>
      </c>
      <c r="AB5542" s="2">
        <v>306576000</v>
      </c>
      <c r="AC5542" s="2">
        <v>306227000</v>
      </c>
      <c r="AD5542" s="2">
        <v>306220000</v>
      </c>
      <c r="AE5542" s="2">
        <v>306222000</v>
      </c>
      <c r="AF5542" s="2">
        <v>306137000</v>
      </c>
    </row>
    <row r="5543" spans="1:32">
      <c r="A5543" t="s">
        <v>2921</v>
      </c>
      <c r="B5543" t="s">
        <v>19</v>
      </c>
      <c r="C5543">
        <v>0</v>
      </c>
      <c r="D5543">
        <v>0</v>
      </c>
      <c r="E5543">
        <v>0</v>
      </c>
      <c r="F5543">
        <v>0</v>
      </c>
      <c r="G5543">
        <v>0</v>
      </c>
      <c r="H5543">
        <v>0</v>
      </c>
      <c r="I5543">
        <v>0</v>
      </c>
      <c r="J5543">
        <v>0</v>
      </c>
      <c r="K5543">
        <v>0</v>
      </c>
      <c r="L5543">
        <v>0</v>
      </c>
      <c r="M5543">
        <v>0</v>
      </c>
      <c r="N5543">
        <v>0</v>
      </c>
      <c r="O5543">
        <v>0</v>
      </c>
      <c r="P5543">
        <v>0</v>
      </c>
      <c r="Q5543">
        <v>0</v>
      </c>
      <c r="R5543">
        <v>0</v>
      </c>
      <c r="S5543">
        <v>0</v>
      </c>
      <c r="T5543">
        <v>0</v>
      </c>
      <c r="U5543">
        <v>0</v>
      </c>
      <c r="V5543">
        <v>0</v>
      </c>
      <c r="W5543">
        <v>0</v>
      </c>
      <c r="X5543">
        <v>0</v>
      </c>
      <c r="Y5543">
        <v>0</v>
      </c>
      <c r="Z5543">
        <v>0</v>
      </c>
      <c r="AA5543">
        <v>0</v>
      </c>
      <c r="AB5543">
        <v>0</v>
      </c>
      <c r="AC5543">
        <v>0</v>
      </c>
      <c r="AD5543">
        <v>0</v>
      </c>
      <c r="AE5543">
        <v>0</v>
      </c>
      <c r="AF5543">
        <v>0</v>
      </c>
    </row>
    <row r="5544" spans="1:32">
      <c r="A5544" t="s">
        <v>2922</v>
      </c>
      <c r="B5544" t="s">
        <v>19</v>
      </c>
      <c r="C5544" s="2">
        <v>25228100000000</v>
      </c>
      <c r="D5544" s="2">
        <v>26006000000000</v>
      </c>
      <c r="E5544" s="2">
        <v>25928200000000</v>
      </c>
      <c r="F5544" s="2">
        <v>22455700000000</v>
      </c>
      <c r="G5544" s="2">
        <v>22132700000000</v>
      </c>
      <c r="H5544" s="2">
        <v>21769200000000</v>
      </c>
      <c r="I5544" s="2">
        <v>21383600000000</v>
      </c>
      <c r="J5544" s="2">
        <v>20990900000000</v>
      </c>
      <c r="K5544" s="2">
        <v>20592300000000</v>
      </c>
      <c r="L5544" s="2">
        <v>20211200000000</v>
      </c>
      <c r="M5544" s="2">
        <v>19826200000000</v>
      </c>
      <c r="N5544" s="2">
        <v>19453800000000</v>
      </c>
      <c r="O5544" s="2">
        <v>19110200000000</v>
      </c>
      <c r="P5544" s="2">
        <v>18765900000000</v>
      </c>
      <c r="Q5544" s="2">
        <v>18420800000000</v>
      </c>
      <c r="R5544" s="2">
        <v>18091400000000</v>
      </c>
      <c r="S5544" s="2">
        <v>17769300000000</v>
      </c>
      <c r="T5544" s="2">
        <v>17454700000000</v>
      </c>
      <c r="U5544" s="2">
        <v>17156400000000</v>
      </c>
      <c r="V5544" s="2">
        <v>16866200000000</v>
      </c>
      <c r="W5544" s="2">
        <v>16576700000000</v>
      </c>
      <c r="X5544" s="2">
        <v>16296200000000</v>
      </c>
      <c r="Y5544" s="2">
        <v>16009800000000</v>
      </c>
      <c r="Z5544" s="2">
        <v>15739600000000</v>
      </c>
      <c r="AA5544" s="2">
        <v>15471100000000</v>
      </c>
      <c r="AB5544" s="2">
        <v>15195600000000</v>
      </c>
      <c r="AC5544" s="2">
        <v>14920200000000</v>
      </c>
      <c r="AD5544" s="2">
        <v>14654500000000</v>
      </c>
      <c r="AE5544" s="2">
        <v>14388900000000</v>
      </c>
      <c r="AF5544" s="2">
        <v>14131400000000</v>
      </c>
    </row>
    <row r="5545" spans="1:32">
      <c r="A5545" t="s">
        <v>2923</v>
      </c>
      <c r="B5545" t="s">
        <v>19</v>
      </c>
      <c r="C5545" s="2">
        <v>1833780000</v>
      </c>
      <c r="D5545" s="2">
        <v>1890330000</v>
      </c>
      <c r="E5545" s="2">
        <v>1884660000</v>
      </c>
      <c r="F5545" s="2">
        <v>1632260000</v>
      </c>
      <c r="G5545" s="2">
        <v>1608780000</v>
      </c>
      <c r="H5545" s="2">
        <v>1582360000</v>
      </c>
      <c r="I5545" s="2">
        <v>1554330000</v>
      </c>
      <c r="J5545" s="2">
        <v>1525780000</v>
      </c>
      <c r="K5545" s="2">
        <v>1496810000</v>
      </c>
      <c r="L5545" s="2">
        <v>1469110000</v>
      </c>
      <c r="M5545" s="2">
        <v>1441120000</v>
      </c>
      <c r="N5545" s="2">
        <v>1414050000</v>
      </c>
      <c r="O5545" s="2">
        <v>1389080000</v>
      </c>
      <c r="P5545" s="2">
        <v>1364050000</v>
      </c>
      <c r="Q5545" s="2">
        <v>1338970000</v>
      </c>
      <c r="R5545" s="2">
        <v>1315030000</v>
      </c>
      <c r="S5545" s="2">
        <v>1291620000</v>
      </c>
      <c r="T5545" s="2">
        <v>1268750000</v>
      </c>
      <c r="U5545" s="2">
        <v>1247060000</v>
      </c>
      <c r="V5545" s="2">
        <v>1225970000</v>
      </c>
      <c r="W5545" s="2">
        <v>1204930000</v>
      </c>
      <c r="X5545" s="2">
        <v>1184540000</v>
      </c>
      <c r="Y5545" s="2">
        <v>1163720000</v>
      </c>
      <c r="Z5545" s="2">
        <v>1144080000</v>
      </c>
      <c r="AA5545" s="2">
        <v>1124560000</v>
      </c>
      <c r="AB5545" s="2">
        <v>1104540000</v>
      </c>
      <c r="AC5545" s="2">
        <v>1084520000</v>
      </c>
      <c r="AD5545" s="2">
        <v>1065210000</v>
      </c>
      <c r="AE5545" s="2">
        <v>1045900000</v>
      </c>
      <c r="AF5545" s="2">
        <v>1027180000</v>
      </c>
    </row>
    <row r="5546" spans="1:32">
      <c r="A5546" t="s">
        <v>2924</v>
      </c>
      <c r="B5546" t="s">
        <v>19</v>
      </c>
      <c r="C5546" s="2">
        <v>12256200000</v>
      </c>
      <c r="D5546" s="2">
        <v>12634200000</v>
      </c>
      <c r="E5546" s="2">
        <v>12596300000</v>
      </c>
      <c r="F5546" s="2">
        <v>10909400000</v>
      </c>
      <c r="G5546" s="2">
        <v>10752400000</v>
      </c>
      <c r="H5546" s="2">
        <v>10575900000</v>
      </c>
      <c r="I5546" s="2">
        <v>10388500000</v>
      </c>
      <c r="J5546" s="2">
        <v>10197700000</v>
      </c>
      <c r="K5546" s="2">
        <v>10004100000</v>
      </c>
      <c r="L5546" s="2">
        <v>9818940000</v>
      </c>
      <c r="M5546" s="2">
        <v>9631880000</v>
      </c>
      <c r="N5546" s="2">
        <v>9450970000</v>
      </c>
      <c r="O5546" s="2">
        <v>9284030000</v>
      </c>
      <c r="P5546" s="2">
        <v>9116770000</v>
      </c>
      <c r="Q5546" s="2">
        <v>8949150000</v>
      </c>
      <c r="R5546" s="2">
        <v>8789120000</v>
      </c>
      <c r="S5546" s="2">
        <v>8632640000</v>
      </c>
      <c r="T5546" s="2">
        <v>8479790000</v>
      </c>
      <c r="U5546" s="2">
        <v>8334840000</v>
      </c>
      <c r="V5546" s="2">
        <v>8193880000</v>
      </c>
      <c r="W5546" s="2">
        <v>8053250000</v>
      </c>
      <c r="X5546" s="2">
        <v>7916960000</v>
      </c>
      <c r="Y5546" s="2">
        <v>7777800000</v>
      </c>
      <c r="Z5546" s="2">
        <v>7646580000</v>
      </c>
      <c r="AA5546" s="2">
        <v>7516120000</v>
      </c>
      <c r="AB5546" s="2">
        <v>7382280000</v>
      </c>
      <c r="AC5546" s="2">
        <v>7248470000</v>
      </c>
      <c r="AD5546" s="2">
        <v>7119400000</v>
      </c>
      <c r="AE5546" s="2">
        <v>6990380000</v>
      </c>
      <c r="AF5546" s="2">
        <v>6865260000</v>
      </c>
    </row>
    <row r="5547" spans="1:32">
      <c r="A5547" t="s">
        <v>2925</v>
      </c>
      <c r="B5547" t="s">
        <v>19</v>
      </c>
      <c r="C5547" s="2">
        <v>30001100000</v>
      </c>
      <c r="D5547" s="2">
        <v>30926300000</v>
      </c>
      <c r="E5547" s="2">
        <v>30833700000</v>
      </c>
      <c r="F5547" s="2">
        <v>26704300000</v>
      </c>
      <c r="G5547" s="2">
        <v>26320100000</v>
      </c>
      <c r="H5547" s="2">
        <v>25887900000</v>
      </c>
      <c r="I5547" s="2">
        <v>25429300000</v>
      </c>
      <c r="J5547" s="2">
        <v>24962300000</v>
      </c>
      <c r="K5547" s="2">
        <v>24488300000</v>
      </c>
      <c r="L5547" s="2">
        <v>24035100000</v>
      </c>
      <c r="M5547" s="2">
        <v>23577200000</v>
      </c>
      <c r="N5547" s="2">
        <v>23134400000</v>
      </c>
      <c r="O5547" s="2">
        <v>22725700000</v>
      </c>
      <c r="P5547" s="2">
        <v>22316300000</v>
      </c>
      <c r="Q5547" s="2">
        <v>21906000000</v>
      </c>
      <c r="R5547" s="2">
        <v>21514300000</v>
      </c>
      <c r="S5547" s="2">
        <v>21131200000</v>
      </c>
      <c r="T5547" s="2">
        <v>20757100000</v>
      </c>
      <c r="U5547" s="2">
        <v>20402300000</v>
      </c>
      <c r="V5547" s="2">
        <v>20057200000</v>
      </c>
      <c r="W5547" s="2">
        <v>19713000000</v>
      </c>
      <c r="X5547" s="2">
        <v>19379400000</v>
      </c>
      <c r="Y5547" s="2">
        <v>19038700000</v>
      </c>
      <c r="Z5547" s="2">
        <v>18717500000</v>
      </c>
      <c r="AA5547" s="2">
        <v>18398200000</v>
      </c>
      <c r="AB5547" s="2">
        <v>18070600000</v>
      </c>
      <c r="AC5547" s="2">
        <v>17743000000</v>
      </c>
      <c r="AD5547" s="2">
        <v>17427100000</v>
      </c>
      <c r="AE5547" s="2">
        <v>17111300000</v>
      </c>
      <c r="AF5547" s="2">
        <v>16805000000</v>
      </c>
    </row>
    <row r="5548" spans="1:32">
      <c r="A5548" t="s">
        <v>2926</v>
      </c>
      <c r="B5548" t="s">
        <v>19</v>
      </c>
      <c r="C5548" s="2">
        <v>2741790000</v>
      </c>
      <c r="D5548" s="2">
        <v>2826350000</v>
      </c>
      <c r="E5548" s="2">
        <v>2817880000</v>
      </c>
      <c r="F5548" s="2">
        <v>2440500000</v>
      </c>
      <c r="G5548" s="2">
        <v>2405390000</v>
      </c>
      <c r="H5548" s="2">
        <v>2365890000</v>
      </c>
      <c r="I5548" s="2">
        <v>2323980000</v>
      </c>
      <c r="J5548" s="2">
        <v>2281300000</v>
      </c>
      <c r="K5548" s="2">
        <v>2237980000</v>
      </c>
      <c r="L5548" s="2">
        <v>2196560000</v>
      </c>
      <c r="M5548" s="2">
        <v>2154710000</v>
      </c>
      <c r="N5548" s="2">
        <v>2114240000</v>
      </c>
      <c r="O5548" s="2">
        <v>2076900000</v>
      </c>
      <c r="P5548" s="2">
        <v>2039480000</v>
      </c>
      <c r="Q5548" s="2">
        <v>2001980000</v>
      </c>
      <c r="R5548" s="2">
        <v>1966180000</v>
      </c>
      <c r="S5548" s="2">
        <v>1931180000</v>
      </c>
      <c r="T5548" s="2">
        <v>1896980000</v>
      </c>
      <c r="U5548" s="2">
        <v>1864560000</v>
      </c>
      <c r="V5548" s="2">
        <v>1833030000</v>
      </c>
      <c r="W5548" s="2">
        <v>1801560000</v>
      </c>
      <c r="X5548" s="2">
        <v>1771080000</v>
      </c>
      <c r="Y5548" s="2">
        <v>1739950000</v>
      </c>
      <c r="Z5548" s="2">
        <v>1710590000</v>
      </c>
      <c r="AA5548" s="2">
        <v>1681400000</v>
      </c>
      <c r="AB5548" s="2">
        <v>1651460000</v>
      </c>
      <c r="AC5548" s="2">
        <v>1621530000</v>
      </c>
      <c r="AD5548" s="2">
        <v>1592660000</v>
      </c>
      <c r="AE5548" s="2">
        <v>1563790000</v>
      </c>
      <c r="AF5548" s="2">
        <v>1535800000</v>
      </c>
    </row>
    <row r="5549" spans="1:32">
      <c r="A5549" t="s">
        <v>2927</v>
      </c>
      <c r="B5549" t="s">
        <v>19</v>
      </c>
      <c r="C5549" s="2">
        <v>2479140000</v>
      </c>
      <c r="D5549" s="2">
        <v>2555600000</v>
      </c>
      <c r="E5549" s="2">
        <v>2547940000</v>
      </c>
      <c r="F5549" s="2">
        <v>2206710000</v>
      </c>
      <c r="G5549" s="2">
        <v>2174960000</v>
      </c>
      <c r="H5549" s="2">
        <v>2139250000</v>
      </c>
      <c r="I5549" s="2">
        <v>2101350000</v>
      </c>
      <c r="J5549" s="2">
        <v>2062760000</v>
      </c>
      <c r="K5549" s="2">
        <v>2023590000</v>
      </c>
      <c r="L5549" s="2">
        <v>1986140000</v>
      </c>
      <c r="M5549" s="2">
        <v>1948300000</v>
      </c>
      <c r="N5549" s="2">
        <v>1911710000</v>
      </c>
      <c r="O5549" s="2">
        <v>1877940000</v>
      </c>
      <c r="P5549" s="2">
        <v>1844110000</v>
      </c>
      <c r="Q5549" s="2">
        <v>1810200000</v>
      </c>
      <c r="R5549" s="2">
        <v>1777830000</v>
      </c>
      <c r="S5549" s="2">
        <v>1746180000</v>
      </c>
      <c r="T5549" s="2">
        <v>1715260000</v>
      </c>
      <c r="U5549" s="2">
        <v>1685940000</v>
      </c>
      <c r="V5549" s="2">
        <v>1657430000</v>
      </c>
      <c r="W5549" s="2">
        <v>1628980000</v>
      </c>
      <c r="X5549" s="2">
        <v>1601420000</v>
      </c>
      <c r="Y5549" s="2">
        <v>1573270000</v>
      </c>
      <c r="Z5549" s="2">
        <v>1546720000</v>
      </c>
      <c r="AA5549" s="2">
        <v>1520330000</v>
      </c>
      <c r="AB5549" s="2">
        <v>1493260000</v>
      </c>
      <c r="AC5549" s="2">
        <v>1466200000</v>
      </c>
      <c r="AD5549" s="2">
        <v>1440090000</v>
      </c>
      <c r="AE5549" s="2">
        <v>1413990000</v>
      </c>
      <c r="AF5549" s="2">
        <v>1388680000</v>
      </c>
    </row>
    <row r="5550" spans="1:32">
      <c r="A5550" t="s">
        <v>2928</v>
      </c>
      <c r="B5550" t="s">
        <v>19</v>
      </c>
      <c r="C5550" s="2">
        <v>1416600000</v>
      </c>
      <c r="D5550" s="2">
        <v>1460290000</v>
      </c>
      <c r="E5550" s="2">
        <v>1455920000</v>
      </c>
      <c r="F5550" s="2">
        <v>1260930000</v>
      </c>
      <c r="G5550" s="2">
        <v>1242790000</v>
      </c>
      <c r="H5550" s="2">
        <v>1222390000</v>
      </c>
      <c r="I5550" s="2">
        <v>1200730000</v>
      </c>
      <c r="J5550" s="2">
        <v>1178680000</v>
      </c>
      <c r="K5550" s="2">
        <v>1156300000</v>
      </c>
      <c r="L5550" s="2">
        <v>1134900000</v>
      </c>
      <c r="M5550" s="2">
        <v>1113280000</v>
      </c>
      <c r="N5550" s="2">
        <v>1092370000</v>
      </c>
      <c r="O5550" s="2">
        <v>1073070000</v>
      </c>
      <c r="P5550" s="2">
        <v>1053740000</v>
      </c>
      <c r="Q5550" s="2">
        <v>1034370000</v>
      </c>
      <c r="R5550" s="2">
        <v>1015870000</v>
      </c>
      <c r="S5550" s="2">
        <v>997783000</v>
      </c>
      <c r="T5550" s="2">
        <v>980116000</v>
      </c>
      <c r="U5550" s="2">
        <v>963363000</v>
      </c>
      <c r="V5550" s="2">
        <v>947071000</v>
      </c>
      <c r="W5550" s="2">
        <v>930816000</v>
      </c>
      <c r="X5550" s="2">
        <v>915064000</v>
      </c>
      <c r="Y5550" s="2">
        <v>898979000</v>
      </c>
      <c r="Z5550" s="2">
        <v>883812000</v>
      </c>
      <c r="AA5550" s="2">
        <v>868733000</v>
      </c>
      <c r="AB5550" s="2">
        <v>853263000</v>
      </c>
      <c r="AC5550" s="2">
        <v>837797000</v>
      </c>
      <c r="AD5550" s="2">
        <v>822880000</v>
      </c>
      <c r="AE5550" s="2">
        <v>807966000</v>
      </c>
      <c r="AF5550" s="2">
        <v>793505000</v>
      </c>
    </row>
    <row r="5551" spans="1:32">
      <c r="A5551" t="s">
        <v>2929</v>
      </c>
      <c r="B5551" t="s">
        <v>19</v>
      </c>
      <c r="C5551" s="2">
        <v>289597000</v>
      </c>
      <c r="D5551" s="2">
        <v>298528000</v>
      </c>
      <c r="E5551" s="2">
        <v>297634000</v>
      </c>
      <c r="F5551" s="2">
        <v>257773000</v>
      </c>
      <c r="G5551" s="2">
        <v>254065000</v>
      </c>
      <c r="H5551" s="2">
        <v>249893000</v>
      </c>
      <c r="I5551" s="2">
        <v>245466000</v>
      </c>
      <c r="J5551" s="2">
        <v>240958000</v>
      </c>
      <c r="K5551" s="2">
        <v>236383000</v>
      </c>
      <c r="L5551" s="2">
        <v>232008000</v>
      </c>
      <c r="M5551" s="2">
        <v>227588000</v>
      </c>
      <c r="N5551" s="2">
        <v>223313000</v>
      </c>
      <c r="O5551" s="2">
        <v>219369000</v>
      </c>
      <c r="P5551" s="2">
        <v>215417000</v>
      </c>
      <c r="Q5551" s="2">
        <v>211456000</v>
      </c>
      <c r="R5551" s="2">
        <v>207675000</v>
      </c>
      <c r="S5551" s="2">
        <v>203977000</v>
      </c>
      <c r="T5551" s="2">
        <v>200366000</v>
      </c>
      <c r="U5551" s="2">
        <v>196941000</v>
      </c>
      <c r="V5551" s="2">
        <v>193610000</v>
      </c>
      <c r="W5551" s="2">
        <v>190287000</v>
      </c>
      <c r="X5551" s="2">
        <v>187067000</v>
      </c>
      <c r="Y5551" s="2">
        <v>183779000</v>
      </c>
      <c r="Z5551" s="2">
        <v>180678000</v>
      </c>
      <c r="AA5551" s="2">
        <v>177596000</v>
      </c>
      <c r="AB5551" s="2">
        <v>174433000</v>
      </c>
      <c r="AC5551" s="2">
        <v>171271000</v>
      </c>
      <c r="AD5551" s="2">
        <v>168222000</v>
      </c>
      <c r="AE5551" s="2">
        <v>165173000</v>
      </c>
      <c r="AF5551" s="2">
        <v>162217000</v>
      </c>
    </row>
    <row r="5552" spans="1:32">
      <c r="A5552" t="s">
        <v>2930</v>
      </c>
      <c r="B5552" t="s">
        <v>19</v>
      </c>
      <c r="C5552" s="2">
        <v>564186000</v>
      </c>
      <c r="D5552" s="2">
        <v>581584000</v>
      </c>
      <c r="E5552" s="2">
        <v>579843000</v>
      </c>
      <c r="F5552" s="2">
        <v>502187000</v>
      </c>
      <c r="G5552" s="2">
        <v>494963000</v>
      </c>
      <c r="H5552" s="2">
        <v>486835000</v>
      </c>
      <c r="I5552" s="2">
        <v>478211000</v>
      </c>
      <c r="J5552" s="2">
        <v>469428000</v>
      </c>
      <c r="K5552" s="2">
        <v>460515000</v>
      </c>
      <c r="L5552" s="2">
        <v>451992000</v>
      </c>
      <c r="M5552" s="2">
        <v>443381000</v>
      </c>
      <c r="N5552" s="2">
        <v>435053000</v>
      </c>
      <c r="O5552" s="2">
        <v>427369000</v>
      </c>
      <c r="P5552" s="2">
        <v>419669000</v>
      </c>
      <c r="Q5552" s="2">
        <v>411954000</v>
      </c>
      <c r="R5552" s="2">
        <v>404587000</v>
      </c>
      <c r="S5552" s="2">
        <v>397383000</v>
      </c>
      <c r="T5552" s="2">
        <v>390347000</v>
      </c>
      <c r="U5552" s="2">
        <v>383675000</v>
      </c>
      <c r="V5552" s="2">
        <v>377186000</v>
      </c>
      <c r="W5552" s="2">
        <v>370713000</v>
      </c>
      <c r="X5552" s="2">
        <v>364439000</v>
      </c>
      <c r="Y5552" s="2">
        <v>358033000</v>
      </c>
      <c r="Z5552" s="2">
        <v>351993000</v>
      </c>
      <c r="AA5552" s="2">
        <v>345987000</v>
      </c>
      <c r="AB5552" s="2">
        <v>339826000</v>
      </c>
      <c r="AC5552" s="2">
        <v>333666000</v>
      </c>
      <c r="AD5552" s="2">
        <v>327725000</v>
      </c>
      <c r="AE5552" s="2">
        <v>321786000</v>
      </c>
      <c r="AF5552" s="2">
        <v>316026000</v>
      </c>
    </row>
    <row r="5553" spans="1:32">
      <c r="A5553" t="s">
        <v>2931</v>
      </c>
      <c r="B5553" t="s">
        <v>19</v>
      </c>
      <c r="C5553" s="2">
        <v>1023310000</v>
      </c>
      <c r="D5553" s="2">
        <v>1054870000</v>
      </c>
      <c r="E5553" s="2">
        <v>1051710000</v>
      </c>
      <c r="F5553" s="2">
        <v>910860000</v>
      </c>
      <c r="G5553" s="2">
        <v>897756000</v>
      </c>
      <c r="H5553" s="2">
        <v>883014000</v>
      </c>
      <c r="I5553" s="2">
        <v>867372000</v>
      </c>
      <c r="J5553" s="2">
        <v>851442000</v>
      </c>
      <c r="K5553" s="2">
        <v>835275000</v>
      </c>
      <c r="L5553" s="2">
        <v>819816000</v>
      </c>
      <c r="M5553" s="2">
        <v>804198000</v>
      </c>
      <c r="N5553" s="2">
        <v>789093000</v>
      </c>
      <c r="O5553" s="2">
        <v>775155000</v>
      </c>
      <c r="P5553" s="2">
        <v>761190000</v>
      </c>
      <c r="Q5553" s="2">
        <v>747195000</v>
      </c>
      <c r="R5553" s="2">
        <v>733833000</v>
      </c>
      <c r="S5553" s="2">
        <v>720768000</v>
      </c>
      <c r="T5553" s="2">
        <v>708006000</v>
      </c>
      <c r="U5553" s="2">
        <v>695904000</v>
      </c>
      <c r="V5553" s="2">
        <v>684135000</v>
      </c>
      <c r="W5553" s="2">
        <v>672393000</v>
      </c>
      <c r="X5553" s="2">
        <v>661014000</v>
      </c>
      <c r="Y5553" s="2">
        <v>649395000</v>
      </c>
      <c r="Z5553" s="2">
        <v>638439000</v>
      </c>
      <c r="AA5553" s="2">
        <v>627546000</v>
      </c>
      <c r="AB5553" s="2">
        <v>616371000</v>
      </c>
      <c r="AC5553" s="2">
        <v>605199000</v>
      </c>
      <c r="AD5553" s="2">
        <v>594423000</v>
      </c>
      <c r="AE5553" s="2">
        <v>583650000</v>
      </c>
      <c r="AF5553" s="2">
        <v>573204000</v>
      </c>
    </row>
    <row r="5554" spans="1:32">
      <c r="A5554" t="s">
        <v>2932</v>
      </c>
      <c r="B5554" t="s">
        <v>19</v>
      </c>
      <c r="C5554" s="2">
        <v>204662000</v>
      </c>
      <c r="D5554" s="2">
        <v>210974000</v>
      </c>
      <c r="E5554" s="2">
        <v>210342000</v>
      </c>
      <c r="F5554" s="2">
        <v>182172000</v>
      </c>
      <c r="G5554" s="2">
        <v>179551000</v>
      </c>
      <c r="H5554" s="2">
        <v>176603000</v>
      </c>
      <c r="I5554" s="2">
        <v>173474000</v>
      </c>
      <c r="J5554" s="2">
        <v>170288000</v>
      </c>
      <c r="K5554" s="2">
        <v>167055000</v>
      </c>
      <c r="L5554" s="2">
        <v>163963000</v>
      </c>
      <c r="M5554" s="2">
        <v>160840000</v>
      </c>
      <c r="N5554" s="2">
        <v>157819000</v>
      </c>
      <c r="O5554" s="2">
        <v>155031000</v>
      </c>
      <c r="P5554" s="2">
        <v>152238000</v>
      </c>
      <c r="Q5554" s="2">
        <v>149439000</v>
      </c>
      <c r="R5554" s="2">
        <v>146767000</v>
      </c>
      <c r="S5554" s="2">
        <v>144154000</v>
      </c>
      <c r="T5554" s="2">
        <v>141601000</v>
      </c>
      <c r="U5554" s="2">
        <v>139181000</v>
      </c>
      <c r="V5554" s="2">
        <v>136827000</v>
      </c>
      <c r="W5554" s="2">
        <v>134479000</v>
      </c>
      <c r="X5554" s="2">
        <v>132203000</v>
      </c>
      <c r="Y5554" s="2">
        <v>129879000</v>
      </c>
      <c r="Z5554" s="2">
        <v>127688000</v>
      </c>
      <c r="AA5554" s="2">
        <v>125509000</v>
      </c>
      <c r="AB5554" s="2">
        <v>123274000</v>
      </c>
      <c r="AC5554" s="2">
        <v>121040000</v>
      </c>
      <c r="AD5554" s="2">
        <v>118885000</v>
      </c>
      <c r="AE5554" s="2">
        <v>116730000</v>
      </c>
      <c r="AF5554" s="2">
        <v>114641000</v>
      </c>
    </row>
    <row r="5555" spans="1:32">
      <c r="A5555" t="s">
        <v>2933</v>
      </c>
      <c r="B5555" t="s">
        <v>19</v>
      </c>
      <c r="C5555">
        <v>0</v>
      </c>
      <c r="D5555">
        <v>0</v>
      </c>
      <c r="E5555">
        <v>0</v>
      </c>
      <c r="F5555">
        <v>0</v>
      </c>
      <c r="G5555">
        <v>0</v>
      </c>
      <c r="H5555">
        <v>0</v>
      </c>
      <c r="I5555">
        <v>0</v>
      </c>
      <c r="J5555">
        <v>0</v>
      </c>
      <c r="K5555">
        <v>0</v>
      </c>
      <c r="L5555">
        <v>0</v>
      </c>
      <c r="M5555">
        <v>0</v>
      </c>
      <c r="N5555">
        <v>0</v>
      </c>
      <c r="O5555">
        <v>0</v>
      </c>
      <c r="P5555">
        <v>0</v>
      </c>
      <c r="Q5555">
        <v>0</v>
      </c>
      <c r="R5555">
        <v>0</v>
      </c>
      <c r="S5555">
        <v>0</v>
      </c>
      <c r="T5555">
        <v>0</v>
      </c>
      <c r="U5555">
        <v>0</v>
      </c>
      <c r="V5555">
        <v>0</v>
      </c>
      <c r="W5555">
        <v>0</v>
      </c>
      <c r="X5555">
        <v>0</v>
      </c>
      <c r="Y5555">
        <v>0</v>
      </c>
      <c r="Z5555">
        <v>0</v>
      </c>
      <c r="AA5555">
        <v>0</v>
      </c>
      <c r="AB5555">
        <v>0</v>
      </c>
      <c r="AC5555">
        <v>0</v>
      </c>
      <c r="AD5555">
        <v>0</v>
      </c>
      <c r="AE5555">
        <v>0</v>
      </c>
      <c r="AF5555">
        <v>0</v>
      </c>
    </row>
    <row r="5556" spans="1:32">
      <c r="A5556" t="s">
        <v>2934</v>
      </c>
      <c r="B5556" t="s">
        <v>19</v>
      </c>
      <c r="C5556">
        <v>0</v>
      </c>
      <c r="D5556">
        <v>0</v>
      </c>
      <c r="E5556">
        <v>0</v>
      </c>
      <c r="F5556">
        <v>0</v>
      </c>
      <c r="G5556">
        <v>0</v>
      </c>
      <c r="H5556">
        <v>0</v>
      </c>
      <c r="I5556">
        <v>0</v>
      </c>
      <c r="J5556">
        <v>0</v>
      </c>
      <c r="K5556">
        <v>0</v>
      </c>
      <c r="L5556">
        <v>0</v>
      </c>
      <c r="M5556">
        <v>0</v>
      </c>
      <c r="N5556">
        <v>0</v>
      </c>
      <c r="O5556">
        <v>0</v>
      </c>
      <c r="P5556">
        <v>0</v>
      </c>
      <c r="Q5556">
        <v>0</v>
      </c>
      <c r="R5556">
        <v>0</v>
      </c>
      <c r="S5556">
        <v>0</v>
      </c>
      <c r="T5556">
        <v>0</v>
      </c>
      <c r="U5556">
        <v>0</v>
      </c>
      <c r="V5556">
        <v>0</v>
      </c>
      <c r="W5556">
        <v>0</v>
      </c>
      <c r="X5556">
        <v>0</v>
      </c>
      <c r="Y5556">
        <v>0</v>
      </c>
      <c r="Z5556">
        <v>0</v>
      </c>
      <c r="AA5556">
        <v>0</v>
      </c>
      <c r="AB5556">
        <v>0</v>
      </c>
      <c r="AC5556">
        <v>0</v>
      </c>
      <c r="AD5556">
        <v>0</v>
      </c>
      <c r="AE5556">
        <v>0</v>
      </c>
      <c r="AF5556">
        <v>0</v>
      </c>
    </row>
    <row r="5557" spans="1:32">
      <c r="A5557" t="s">
        <v>2935</v>
      </c>
      <c r="B5557" t="s">
        <v>19</v>
      </c>
      <c r="C5557">
        <v>0</v>
      </c>
      <c r="D5557">
        <v>0</v>
      </c>
      <c r="E5557">
        <v>0</v>
      </c>
      <c r="F5557">
        <v>0</v>
      </c>
      <c r="G5557">
        <v>0</v>
      </c>
      <c r="H5557">
        <v>0</v>
      </c>
      <c r="I5557">
        <v>0</v>
      </c>
      <c r="J5557">
        <v>0</v>
      </c>
      <c r="K5557">
        <v>0</v>
      </c>
      <c r="L5557">
        <v>0</v>
      </c>
      <c r="M5557">
        <v>0</v>
      </c>
      <c r="N5557">
        <v>0</v>
      </c>
      <c r="O5557">
        <v>0</v>
      </c>
      <c r="P5557">
        <v>0</v>
      </c>
      <c r="Q5557">
        <v>0</v>
      </c>
      <c r="R5557">
        <v>0</v>
      </c>
      <c r="S5557">
        <v>0</v>
      </c>
      <c r="T5557">
        <v>0</v>
      </c>
      <c r="U5557">
        <v>0</v>
      </c>
      <c r="V5557">
        <v>0</v>
      </c>
      <c r="W5557">
        <v>0</v>
      </c>
      <c r="X5557">
        <v>0</v>
      </c>
      <c r="Y5557">
        <v>0</v>
      </c>
      <c r="Z5557">
        <v>0</v>
      </c>
      <c r="AA5557">
        <v>0</v>
      </c>
      <c r="AB5557">
        <v>0</v>
      </c>
      <c r="AC5557">
        <v>0</v>
      </c>
      <c r="AD5557">
        <v>0</v>
      </c>
      <c r="AE5557">
        <v>0</v>
      </c>
      <c r="AF5557">
        <v>0</v>
      </c>
    </row>
    <row r="5558" spans="1:32">
      <c r="A5558" t="s">
        <v>2936</v>
      </c>
      <c r="B5558" t="s">
        <v>19</v>
      </c>
      <c r="C5558">
        <v>0</v>
      </c>
      <c r="D5558">
        <v>0</v>
      </c>
      <c r="E5558">
        <v>0</v>
      </c>
      <c r="F5558">
        <v>0</v>
      </c>
      <c r="G5558">
        <v>0</v>
      </c>
      <c r="H5558">
        <v>0</v>
      </c>
      <c r="I5558">
        <v>0</v>
      </c>
      <c r="J5558">
        <v>0</v>
      </c>
      <c r="K5558">
        <v>0</v>
      </c>
      <c r="L5558">
        <v>0</v>
      </c>
      <c r="M5558">
        <v>0</v>
      </c>
      <c r="N5558">
        <v>0</v>
      </c>
      <c r="O5558">
        <v>0</v>
      </c>
      <c r="P5558">
        <v>0</v>
      </c>
      <c r="Q5558">
        <v>0</v>
      </c>
      <c r="R5558">
        <v>0</v>
      </c>
      <c r="S5558">
        <v>0</v>
      </c>
      <c r="T5558">
        <v>0</v>
      </c>
      <c r="U5558">
        <v>0</v>
      </c>
      <c r="V5558">
        <v>0</v>
      </c>
      <c r="W5558">
        <v>0</v>
      </c>
      <c r="X5558">
        <v>0</v>
      </c>
      <c r="Y5558">
        <v>0</v>
      </c>
      <c r="Z5558">
        <v>0</v>
      </c>
      <c r="AA5558">
        <v>0</v>
      </c>
      <c r="AB5558">
        <v>0</v>
      </c>
      <c r="AC5558">
        <v>0</v>
      </c>
      <c r="AD5558">
        <v>0</v>
      </c>
      <c r="AE5558">
        <v>0</v>
      </c>
      <c r="AF5558">
        <v>0</v>
      </c>
    </row>
    <row r="5559" spans="1:32">
      <c r="A5559" t="s">
        <v>2937</v>
      </c>
      <c r="B5559" t="s">
        <v>19</v>
      </c>
      <c r="C5559">
        <v>0</v>
      </c>
      <c r="D5559">
        <v>0</v>
      </c>
      <c r="E5559">
        <v>0</v>
      </c>
      <c r="F5559">
        <v>0</v>
      </c>
      <c r="G5559">
        <v>0</v>
      </c>
      <c r="H5559">
        <v>0</v>
      </c>
      <c r="I5559">
        <v>0</v>
      </c>
      <c r="J5559">
        <v>0</v>
      </c>
      <c r="K5559">
        <v>0</v>
      </c>
      <c r="L5559">
        <v>0</v>
      </c>
      <c r="M5559">
        <v>0</v>
      </c>
      <c r="N5559">
        <v>0</v>
      </c>
      <c r="O5559">
        <v>0</v>
      </c>
      <c r="P5559">
        <v>0</v>
      </c>
      <c r="Q5559">
        <v>0</v>
      </c>
      <c r="R5559">
        <v>0</v>
      </c>
      <c r="S5559">
        <v>0</v>
      </c>
      <c r="T5559">
        <v>0</v>
      </c>
      <c r="U5559">
        <v>0</v>
      </c>
      <c r="V5559">
        <v>0</v>
      </c>
      <c r="W5559">
        <v>0</v>
      </c>
      <c r="X5559">
        <v>0</v>
      </c>
      <c r="Y5559">
        <v>0</v>
      </c>
      <c r="Z5559">
        <v>0</v>
      </c>
      <c r="AA5559">
        <v>0</v>
      </c>
      <c r="AB5559">
        <v>0</v>
      </c>
      <c r="AC5559">
        <v>0</v>
      </c>
      <c r="AD5559">
        <v>0</v>
      </c>
      <c r="AE5559">
        <v>0</v>
      </c>
      <c r="AF5559">
        <v>0</v>
      </c>
    </row>
    <row r="5560" spans="1:32">
      <c r="A5560" t="s">
        <v>2938</v>
      </c>
      <c r="B5560" t="s">
        <v>19</v>
      </c>
      <c r="C5560">
        <v>0</v>
      </c>
      <c r="D5560">
        <v>0</v>
      </c>
      <c r="E5560">
        <v>0</v>
      </c>
      <c r="F5560">
        <v>0</v>
      </c>
      <c r="G5560">
        <v>0</v>
      </c>
      <c r="H5560">
        <v>0</v>
      </c>
      <c r="I5560">
        <v>0</v>
      </c>
      <c r="J5560">
        <v>0</v>
      </c>
      <c r="K5560">
        <v>0</v>
      </c>
      <c r="L5560">
        <v>0</v>
      </c>
      <c r="M5560">
        <v>0</v>
      </c>
      <c r="N5560">
        <v>0</v>
      </c>
      <c r="O5560">
        <v>0</v>
      </c>
      <c r="P5560">
        <v>0</v>
      </c>
      <c r="Q5560">
        <v>0</v>
      </c>
      <c r="R5560">
        <v>0</v>
      </c>
      <c r="S5560">
        <v>0</v>
      </c>
      <c r="T5560">
        <v>0</v>
      </c>
      <c r="U5560">
        <v>0</v>
      </c>
      <c r="V5560">
        <v>0</v>
      </c>
      <c r="W5560">
        <v>0</v>
      </c>
      <c r="X5560">
        <v>0</v>
      </c>
      <c r="Y5560">
        <v>0</v>
      </c>
      <c r="Z5560">
        <v>0</v>
      </c>
      <c r="AA5560">
        <v>0</v>
      </c>
      <c r="AB5560">
        <v>0</v>
      </c>
      <c r="AC5560">
        <v>0</v>
      </c>
      <c r="AD5560">
        <v>0</v>
      </c>
      <c r="AE5560">
        <v>0</v>
      </c>
      <c r="AF5560">
        <v>0</v>
      </c>
    </row>
    <row r="5561" spans="1:32">
      <c r="A5561" t="s">
        <v>2939</v>
      </c>
      <c r="B5561" t="s">
        <v>19</v>
      </c>
      <c r="C5561">
        <v>0</v>
      </c>
      <c r="D5561">
        <v>0</v>
      </c>
      <c r="E5561">
        <v>0</v>
      </c>
      <c r="F5561">
        <v>0</v>
      </c>
      <c r="G5561">
        <v>0</v>
      </c>
      <c r="H5561">
        <v>0</v>
      </c>
      <c r="I5561">
        <v>0</v>
      </c>
      <c r="J5561">
        <v>0</v>
      </c>
      <c r="K5561">
        <v>0</v>
      </c>
      <c r="L5561">
        <v>0</v>
      </c>
      <c r="M5561">
        <v>0</v>
      </c>
      <c r="N5561">
        <v>0</v>
      </c>
      <c r="O5561">
        <v>0</v>
      </c>
      <c r="P5561">
        <v>0</v>
      </c>
      <c r="Q5561">
        <v>0</v>
      </c>
      <c r="R5561">
        <v>0</v>
      </c>
      <c r="S5561">
        <v>0</v>
      </c>
      <c r="T5561">
        <v>0</v>
      </c>
      <c r="U5561">
        <v>0</v>
      </c>
      <c r="V5561">
        <v>0</v>
      </c>
      <c r="W5561">
        <v>0</v>
      </c>
      <c r="X5561">
        <v>0</v>
      </c>
      <c r="Y5561">
        <v>0</v>
      </c>
      <c r="Z5561">
        <v>0</v>
      </c>
      <c r="AA5561">
        <v>0</v>
      </c>
      <c r="AB5561">
        <v>0</v>
      </c>
      <c r="AC5561">
        <v>0</v>
      </c>
      <c r="AD5561">
        <v>0</v>
      </c>
      <c r="AE5561">
        <v>0</v>
      </c>
      <c r="AF5561">
        <v>0</v>
      </c>
    </row>
    <row r="5562" spans="1:32">
      <c r="A5562" t="s">
        <v>2940</v>
      </c>
      <c r="B5562" t="s">
        <v>19</v>
      </c>
      <c r="C5562">
        <v>0</v>
      </c>
      <c r="D5562">
        <v>0</v>
      </c>
      <c r="E5562">
        <v>0</v>
      </c>
      <c r="F5562">
        <v>0</v>
      </c>
      <c r="G5562">
        <v>0</v>
      </c>
      <c r="H5562">
        <v>0</v>
      </c>
      <c r="I5562">
        <v>0</v>
      </c>
      <c r="J5562">
        <v>0</v>
      </c>
      <c r="K5562">
        <v>0</v>
      </c>
      <c r="L5562">
        <v>0</v>
      </c>
      <c r="M5562">
        <v>0</v>
      </c>
      <c r="N5562">
        <v>0</v>
      </c>
      <c r="O5562">
        <v>0</v>
      </c>
      <c r="P5562">
        <v>0</v>
      </c>
      <c r="Q5562">
        <v>0</v>
      </c>
      <c r="R5562">
        <v>0</v>
      </c>
      <c r="S5562">
        <v>0</v>
      </c>
      <c r="T5562">
        <v>0</v>
      </c>
      <c r="U5562">
        <v>0</v>
      </c>
      <c r="V5562">
        <v>0</v>
      </c>
      <c r="W5562">
        <v>0</v>
      </c>
      <c r="X5562">
        <v>0</v>
      </c>
      <c r="Y5562">
        <v>0</v>
      </c>
      <c r="Z5562">
        <v>0</v>
      </c>
      <c r="AA5562">
        <v>0</v>
      </c>
      <c r="AB5562">
        <v>0</v>
      </c>
      <c r="AC5562">
        <v>0</v>
      </c>
      <c r="AD5562">
        <v>0</v>
      </c>
      <c r="AE5562">
        <v>0</v>
      </c>
      <c r="AF5562">
        <v>0</v>
      </c>
    </row>
    <row r="5563" spans="1:32">
      <c r="A5563" t="s">
        <v>2941</v>
      </c>
      <c r="B5563" t="s">
        <v>19</v>
      </c>
      <c r="C5563">
        <v>0</v>
      </c>
      <c r="D5563">
        <v>0</v>
      </c>
      <c r="E5563">
        <v>0</v>
      </c>
      <c r="F5563">
        <v>0</v>
      </c>
      <c r="G5563">
        <v>0</v>
      </c>
      <c r="H5563">
        <v>0</v>
      </c>
      <c r="I5563">
        <v>0</v>
      </c>
      <c r="J5563">
        <v>0</v>
      </c>
      <c r="K5563">
        <v>0</v>
      </c>
      <c r="L5563">
        <v>0</v>
      </c>
      <c r="M5563">
        <v>0</v>
      </c>
      <c r="N5563">
        <v>0</v>
      </c>
      <c r="O5563">
        <v>0</v>
      </c>
      <c r="P5563">
        <v>0</v>
      </c>
      <c r="Q5563">
        <v>0</v>
      </c>
      <c r="R5563">
        <v>0</v>
      </c>
      <c r="S5563">
        <v>0</v>
      </c>
      <c r="T5563">
        <v>0</v>
      </c>
      <c r="U5563">
        <v>0</v>
      </c>
      <c r="V5563">
        <v>0</v>
      </c>
      <c r="W5563">
        <v>0</v>
      </c>
      <c r="X5563">
        <v>0</v>
      </c>
      <c r="Y5563">
        <v>0</v>
      </c>
      <c r="Z5563">
        <v>0</v>
      </c>
      <c r="AA5563">
        <v>0</v>
      </c>
      <c r="AB5563">
        <v>0</v>
      </c>
      <c r="AC5563">
        <v>0</v>
      </c>
      <c r="AD5563">
        <v>0</v>
      </c>
      <c r="AE5563">
        <v>0</v>
      </c>
      <c r="AF5563">
        <v>0</v>
      </c>
    </row>
    <row r="5564" spans="1:32">
      <c r="A5564" t="s">
        <v>2942</v>
      </c>
      <c r="B5564" t="s">
        <v>19</v>
      </c>
      <c r="C5564">
        <v>0</v>
      </c>
      <c r="D5564">
        <v>0</v>
      </c>
      <c r="E5564">
        <v>0</v>
      </c>
      <c r="F5564">
        <v>0</v>
      </c>
      <c r="G5564">
        <v>0</v>
      </c>
      <c r="H5564">
        <v>0</v>
      </c>
      <c r="I5564">
        <v>0</v>
      </c>
      <c r="J5564">
        <v>0</v>
      </c>
      <c r="K5564">
        <v>0</v>
      </c>
      <c r="L5564">
        <v>0</v>
      </c>
      <c r="M5564">
        <v>0</v>
      </c>
      <c r="N5564">
        <v>0</v>
      </c>
      <c r="O5564">
        <v>0</v>
      </c>
      <c r="P5564">
        <v>0</v>
      </c>
      <c r="Q5564">
        <v>0</v>
      </c>
      <c r="R5564">
        <v>0</v>
      </c>
      <c r="S5564">
        <v>0</v>
      </c>
      <c r="T5564">
        <v>0</v>
      </c>
      <c r="U5564">
        <v>0</v>
      </c>
      <c r="V5564">
        <v>0</v>
      </c>
      <c r="W5564">
        <v>0</v>
      </c>
      <c r="X5564">
        <v>0</v>
      </c>
      <c r="Y5564">
        <v>0</v>
      </c>
      <c r="Z5564">
        <v>0</v>
      </c>
      <c r="AA5564">
        <v>0</v>
      </c>
      <c r="AB5564">
        <v>0</v>
      </c>
      <c r="AC5564">
        <v>0</v>
      </c>
      <c r="AD5564">
        <v>0</v>
      </c>
      <c r="AE5564">
        <v>0</v>
      </c>
      <c r="AF5564">
        <v>0</v>
      </c>
    </row>
    <row r="5565" spans="1:32">
      <c r="A5565" t="s">
        <v>2943</v>
      </c>
      <c r="B5565" t="s">
        <v>19</v>
      </c>
      <c r="C5565">
        <v>0</v>
      </c>
      <c r="D5565">
        <v>0</v>
      </c>
      <c r="E5565">
        <v>0</v>
      </c>
      <c r="F5565">
        <v>0</v>
      </c>
      <c r="G5565">
        <v>0</v>
      </c>
      <c r="H5565">
        <v>0</v>
      </c>
      <c r="I5565">
        <v>0</v>
      </c>
      <c r="J5565">
        <v>0</v>
      </c>
      <c r="K5565">
        <v>0</v>
      </c>
      <c r="L5565">
        <v>0</v>
      </c>
      <c r="M5565">
        <v>0</v>
      </c>
      <c r="N5565">
        <v>0</v>
      </c>
      <c r="O5565">
        <v>0</v>
      </c>
      <c r="P5565">
        <v>0</v>
      </c>
      <c r="Q5565">
        <v>0</v>
      </c>
      <c r="R5565">
        <v>0</v>
      </c>
      <c r="S5565">
        <v>0</v>
      </c>
      <c r="T5565">
        <v>0</v>
      </c>
      <c r="U5565">
        <v>0</v>
      </c>
      <c r="V5565">
        <v>0</v>
      </c>
      <c r="W5565">
        <v>0</v>
      </c>
      <c r="X5565">
        <v>0</v>
      </c>
      <c r="Y5565">
        <v>0</v>
      </c>
      <c r="Z5565">
        <v>0</v>
      </c>
      <c r="AA5565">
        <v>0</v>
      </c>
      <c r="AB5565">
        <v>0</v>
      </c>
      <c r="AC5565">
        <v>0</v>
      </c>
      <c r="AD5565">
        <v>0</v>
      </c>
      <c r="AE5565">
        <v>0</v>
      </c>
      <c r="AF5565">
        <v>0</v>
      </c>
    </row>
    <row r="5566" spans="1:32">
      <c r="A5566" t="s">
        <v>2944</v>
      </c>
      <c r="B5566" t="s">
        <v>19</v>
      </c>
      <c r="C5566">
        <v>0</v>
      </c>
      <c r="D5566">
        <v>0</v>
      </c>
      <c r="E5566">
        <v>0</v>
      </c>
      <c r="F5566">
        <v>0</v>
      </c>
      <c r="G5566">
        <v>0</v>
      </c>
      <c r="H5566">
        <v>0</v>
      </c>
      <c r="I5566">
        <v>0</v>
      </c>
      <c r="J5566">
        <v>0</v>
      </c>
      <c r="K5566">
        <v>0</v>
      </c>
      <c r="L5566">
        <v>0</v>
      </c>
      <c r="M5566">
        <v>0</v>
      </c>
      <c r="N5566">
        <v>0</v>
      </c>
      <c r="O5566">
        <v>0</v>
      </c>
      <c r="P5566">
        <v>0</v>
      </c>
      <c r="Q5566">
        <v>0</v>
      </c>
      <c r="R5566">
        <v>0</v>
      </c>
      <c r="S5566">
        <v>0</v>
      </c>
      <c r="T5566">
        <v>0</v>
      </c>
      <c r="U5566">
        <v>0</v>
      </c>
      <c r="V5566">
        <v>0</v>
      </c>
      <c r="W5566">
        <v>0</v>
      </c>
      <c r="X5566">
        <v>0</v>
      </c>
      <c r="Y5566">
        <v>0</v>
      </c>
      <c r="Z5566">
        <v>0</v>
      </c>
      <c r="AA5566">
        <v>0</v>
      </c>
      <c r="AB5566">
        <v>0</v>
      </c>
      <c r="AC5566">
        <v>0</v>
      </c>
      <c r="AD5566">
        <v>0</v>
      </c>
      <c r="AE5566">
        <v>0</v>
      </c>
      <c r="AF5566">
        <v>0</v>
      </c>
    </row>
    <row r="5567" spans="1:32">
      <c r="A5567" t="s">
        <v>2945</v>
      </c>
      <c r="B5567" t="s">
        <v>19</v>
      </c>
      <c r="C5567">
        <v>0</v>
      </c>
      <c r="D5567">
        <v>0</v>
      </c>
      <c r="E5567">
        <v>0</v>
      </c>
      <c r="F5567">
        <v>0</v>
      </c>
      <c r="G5567">
        <v>0</v>
      </c>
      <c r="H5567">
        <v>0</v>
      </c>
      <c r="I5567">
        <v>0</v>
      </c>
      <c r="J5567">
        <v>0</v>
      </c>
      <c r="K5567">
        <v>0</v>
      </c>
      <c r="L5567">
        <v>0</v>
      </c>
      <c r="M5567">
        <v>0</v>
      </c>
      <c r="N5567">
        <v>0</v>
      </c>
      <c r="O5567">
        <v>0</v>
      </c>
      <c r="P5567">
        <v>0</v>
      </c>
      <c r="Q5567">
        <v>0</v>
      </c>
      <c r="R5567">
        <v>0</v>
      </c>
      <c r="S5567">
        <v>0</v>
      </c>
      <c r="T5567">
        <v>0</v>
      </c>
      <c r="U5567">
        <v>0</v>
      </c>
      <c r="V5567">
        <v>0</v>
      </c>
      <c r="W5567">
        <v>0</v>
      </c>
      <c r="X5567">
        <v>0</v>
      </c>
      <c r="Y5567">
        <v>0</v>
      </c>
      <c r="Z5567">
        <v>0</v>
      </c>
      <c r="AA5567">
        <v>0</v>
      </c>
      <c r="AB5567">
        <v>0</v>
      </c>
      <c r="AC5567">
        <v>0</v>
      </c>
      <c r="AD5567">
        <v>0</v>
      </c>
      <c r="AE5567">
        <v>0</v>
      </c>
      <c r="AF5567">
        <v>0</v>
      </c>
    </row>
    <row r="5568" spans="1:32">
      <c r="A5568" t="s">
        <v>2946</v>
      </c>
      <c r="B5568" t="s">
        <v>19</v>
      </c>
      <c r="C5568">
        <v>0</v>
      </c>
      <c r="D5568">
        <v>0</v>
      </c>
      <c r="E5568">
        <v>0</v>
      </c>
      <c r="F5568">
        <v>0</v>
      </c>
      <c r="G5568">
        <v>0</v>
      </c>
      <c r="H5568">
        <v>0</v>
      </c>
      <c r="I5568">
        <v>0</v>
      </c>
      <c r="J5568">
        <v>0</v>
      </c>
      <c r="K5568">
        <v>0</v>
      </c>
      <c r="L5568">
        <v>0</v>
      </c>
      <c r="M5568">
        <v>0</v>
      </c>
      <c r="N5568">
        <v>0</v>
      </c>
      <c r="O5568">
        <v>0</v>
      </c>
      <c r="P5568">
        <v>0</v>
      </c>
      <c r="Q5568">
        <v>0</v>
      </c>
      <c r="R5568">
        <v>0</v>
      </c>
      <c r="S5568">
        <v>0</v>
      </c>
      <c r="T5568">
        <v>0</v>
      </c>
      <c r="U5568">
        <v>0</v>
      </c>
      <c r="V5568">
        <v>0</v>
      </c>
      <c r="W5568">
        <v>0</v>
      </c>
      <c r="X5568">
        <v>0</v>
      </c>
      <c r="Y5568">
        <v>0</v>
      </c>
      <c r="Z5568">
        <v>0</v>
      </c>
      <c r="AA5568">
        <v>0</v>
      </c>
      <c r="AB5568">
        <v>0</v>
      </c>
      <c r="AC5568">
        <v>0</v>
      </c>
      <c r="AD5568">
        <v>0</v>
      </c>
      <c r="AE5568">
        <v>0</v>
      </c>
      <c r="AF5568">
        <v>0</v>
      </c>
    </row>
    <row r="5569" spans="1:32">
      <c r="A5569" t="s">
        <v>2947</v>
      </c>
      <c r="B5569" t="s">
        <v>19</v>
      </c>
      <c r="C5569" s="2">
        <v>267694000000</v>
      </c>
      <c r="D5569" s="2">
        <v>311068000000</v>
      </c>
      <c r="E5569" s="2">
        <v>331512000000</v>
      </c>
      <c r="F5569" s="2">
        <v>296160000000</v>
      </c>
      <c r="G5569" s="2">
        <v>282744000000</v>
      </c>
      <c r="H5569" s="2">
        <v>272521000000</v>
      </c>
      <c r="I5569" s="2">
        <v>264145000000</v>
      </c>
      <c r="J5569" s="2">
        <v>256975000000</v>
      </c>
      <c r="K5569" s="2">
        <v>251154000000</v>
      </c>
      <c r="L5569" s="2">
        <v>245901000000</v>
      </c>
      <c r="M5569" s="2">
        <v>241216000000</v>
      </c>
      <c r="N5569" s="2">
        <v>236531000000</v>
      </c>
      <c r="O5569" s="2">
        <v>232413000000</v>
      </c>
      <c r="P5569" s="2">
        <v>228012000000</v>
      </c>
      <c r="Q5569" s="2">
        <v>223682000000</v>
      </c>
      <c r="R5569" s="2">
        <v>219281000000</v>
      </c>
      <c r="S5569" s="2">
        <v>215234000000</v>
      </c>
      <c r="T5569" s="2">
        <v>211330000000</v>
      </c>
      <c r="U5569" s="2">
        <v>207568000000</v>
      </c>
      <c r="V5569" s="2">
        <v>203876000000</v>
      </c>
      <c r="W5569" s="2">
        <v>200611000000</v>
      </c>
      <c r="X5569" s="2">
        <v>197417000000</v>
      </c>
      <c r="Y5569" s="2">
        <v>194577000000</v>
      </c>
      <c r="Z5569" s="2">
        <v>191667000000</v>
      </c>
      <c r="AA5569" s="2">
        <v>189040000000</v>
      </c>
      <c r="AB5569" s="2">
        <v>186910000000</v>
      </c>
      <c r="AC5569" s="2">
        <v>184781000000</v>
      </c>
      <c r="AD5569" s="2">
        <v>182438000000</v>
      </c>
      <c r="AE5569" s="2">
        <v>180167000000</v>
      </c>
      <c r="AF5569" s="2">
        <v>177753000000</v>
      </c>
    </row>
    <row r="5570" spans="1:32">
      <c r="A5570" t="s">
        <v>2948</v>
      </c>
      <c r="B5570" t="s">
        <v>19</v>
      </c>
      <c r="C5570" s="2">
        <v>1849780000000</v>
      </c>
      <c r="D5570" s="2">
        <v>2149490000000</v>
      </c>
      <c r="E5570" s="2">
        <v>2290760000000</v>
      </c>
      <c r="F5570" s="2">
        <v>2046480000000</v>
      </c>
      <c r="G5570" s="2">
        <v>1953770000000</v>
      </c>
      <c r="H5570" s="2">
        <v>1883130000000</v>
      </c>
      <c r="I5570" s="2">
        <v>1825250000000</v>
      </c>
      <c r="J5570" s="2">
        <v>1775710000000</v>
      </c>
      <c r="K5570" s="2">
        <v>1735480000000</v>
      </c>
      <c r="L5570" s="2">
        <v>1699180000000</v>
      </c>
      <c r="M5570" s="2">
        <v>1666810000000</v>
      </c>
      <c r="N5570" s="2">
        <v>1634430000000</v>
      </c>
      <c r="O5570" s="2">
        <v>1605980000000</v>
      </c>
      <c r="P5570" s="2">
        <v>1575570000000</v>
      </c>
      <c r="Q5570" s="2">
        <v>1545650000000</v>
      </c>
      <c r="R5570" s="2">
        <v>1515240000000</v>
      </c>
      <c r="S5570" s="2">
        <v>1487280000000</v>
      </c>
      <c r="T5570" s="2">
        <v>1460300000000</v>
      </c>
      <c r="U5570" s="2">
        <v>1434300000000</v>
      </c>
      <c r="V5570" s="2">
        <v>1408790000000</v>
      </c>
      <c r="W5570" s="2">
        <v>1386230000000</v>
      </c>
      <c r="X5570" s="2">
        <v>1364150000000</v>
      </c>
      <c r="Y5570" s="2">
        <v>1344530000000</v>
      </c>
      <c r="Z5570" s="2">
        <v>1324420000000</v>
      </c>
      <c r="AA5570" s="2">
        <v>1306270000000</v>
      </c>
      <c r="AB5570" s="2">
        <v>1291560000000</v>
      </c>
      <c r="AC5570" s="2">
        <v>1276840000000</v>
      </c>
      <c r="AD5570" s="2">
        <v>1260650000000</v>
      </c>
      <c r="AE5570" s="2">
        <v>1244960000000</v>
      </c>
      <c r="AF5570" s="2">
        <v>1228280000000</v>
      </c>
    </row>
    <row r="5571" spans="1:32">
      <c r="A5571" t="s">
        <v>2949</v>
      </c>
      <c r="B5571" t="s">
        <v>19</v>
      </c>
      <c r="C5571" s="2">
        <v>34827100000</v>
      </c>
      <c r="D5571" s="2">
        <v>40470000000</v>
      </c>
      <c r="E5571" s="2">
        <v>43129800000</v>
      </c>
      <c r="F5571" s="2">
        <v>38530500000</v>
      </c>
      <c r="G5571" s="2">
        <v>36785000000</v>
      </c>
      <c r="H5571" s="2">
        <v>35455100000</v>
      </c>
      <c r="I5571" s="2">
        <v>34365300000</v>
      </c>
      <c r="J5571" s="2">
        <v>33432500000</v>
      </c>
      <c r="K5571" s="2">
        <v>32675200000</v>
      </c>
      <c r="L5571" s="2">
        <v>31991800000</v>
      </c>
      <c r="M5571" s="2">
        <v>31382200000</v>
      </c>
      <c r="N5571" s="2">
        <v>30772700000</v>
      </c>
      <c r="O5571" s="2">
        <v>30237000000</v>
      </c>
      <c r="P5571" s="2">
        <v>29664400000</v>
      </c>
      <c r="Q5571" s="2">
        <v>29101100000</v>
      </c>
      <c r="R5571" s="2">
        <v>28528500000</v>
      </c>
      <c r="S5571" s="2">
        <v>28002000000</v>
      </c>
      <c r="T5571" s="2">
        <v>27494100000</v>
      </c>
      <c r="U5571" s="2">
        <v>27004600000</v>
      </c>
      <c r="V5571" s="2">
        <v>26524400000</v>
      </c>
      <c r="W5571" s="2">
        <v>26099500000</v>
      </c>
      <c r="X5571" s="2">
        <v>25683900000</v>
      </c>
      <c r="Y5571" s="2">
        <v>25314500000</v>
      </c>
      <c r="Z5571" s="2">
        <v>24935800000</v>
      </c>
      <c r="AA5571" s="2">
        <v>24594100000</v>
      </c>
      <c r="AB5571" s="2">
        <v>24317100000</v>
      </c>
      <c r="AC5571" s="2">
        <v>24040000000</v>
      </c>
      <c r="AD5571" s="2">
        <v>23735200000</v>
      </c>
      <c r="AE5571" s="2">
        <v>23439700000</v>
      </c>
      <c r="AF5571" s="2">
        <v>23125700000</v>
      </c>
    </row>
    <row r="5572" spans="1:32">
      <c r="A5572" t="s">
        <v>2950</v>
      </c>
      <c r="B5572" t="s">
        <v>19</v>
      </c>
      <c r="C5572" s="2">
        <v>294707000000</v>
      </c>
      <c r="D5572" s="2">
        <v>342458000000</v>
      </c>
      <c r="E5572" s="2">
        <v>364965000000</v>
      </c>
      <c r="F5572" s="2">
        <v>326046000000</v>
      </c>
      <c r="G5572" s="2">
        <v>311275000000</v>
      </c>
      <c r="H5572" s="2">
        <v>300022000000</v>
      </c>
      <c r="I5572" s="2">
        <v>290800000000</v>
      </c>
      <c r="J5572" s="2">
        <v>282907000000</v>
      </c>
      <c r="K5572" s="2">
        <v>276498000000</v>
      </c>
      <c r="L5572" s="2">
        <v>270715000000</v>
      </c>
      <c r="M5572" s="2">
        <v>265557000000</v>
      </c>
      <c r="N5572" s="2">
        <v>260399000000</v>
      </c>
      <c r="O5572" s="2">
        <v>255866000000</v>
      </c>
      <c r="P5572" s="2">
        <v>251021000000</v>
      </c>
      <c r="Q5572" s="2">
        <v>246254000000</v>
      </c>
      <c r="R5572" s="2">
        <v>241408000000</v>
      </c>
      <c r="S5572" s="2">
        <v>236954000000</v>
      </c>
      <c r="T5572" s="2">
        <v>232656000000</v>
      </c>
      <c r="U5572" s="2">
        <v>228514000000</v>
      </c>
      <c r="V5572" s="2">
        <v>224450000000</v>
      </c>
      <c r="W5572" s="2">
        <v>220855000000</v>
      </c>
      <c r="X5572" s="2">
        <v>217338000000</v>
      </c>
      <c r="Y5572" s="2">
        <v>214212000000</v>
      </c>
      <c r="Z5572" s="2">
        <v>211008000000</v>
      </c>
      <c r="AA5572" s="2">
        <v>208116000000</v>
      </c>
      <c r="AB5572" s="2">
        <v>205772000000</v>
      </c>
      <c r="AC5572" s="2">
        <v>203427000000</v>
      </c>
      <c r="AD5572" s="2">
        <v>200848000000</v>
      </c>
      <c r="AE5572" s="2">
        <v>198347000000</v>
      </c>
      <c r="AF5572" s="2">
        <v>195690000000</v>
      </c>
    </row>
    <row r="5573" spans="1:32">
      <c r="A5573" t="s">
        <v>2951</v>
      </c>
      <c r="B5573" t="s">
        <v>19</v>
      </c>
      <c r="C5573" s="2">
        <v>290990000000</v>
      </c>
      <c r="D5573" s="2">
        <v>338138000000</v>
      </c>
      <c r="E5573" s="2">
        <v>360361000000</v>
      </c>
      <c r="F5573" s="2">
        <v>321933000000</v>
      </c>
      <c r="G5573" s="2">
        <v>307349000000</v>
      </c>
      <c r="H5573" s="2">
        <v>296237000000</v>
      </c>
      <c r="I5573" s="2">
        <v>287132000000</v>
      </c>
      <c r="J5573" s="2">
        <v>279338000000</v>
      </c>
      <c r="K5573" s="2">
        <v>273010000000</v>
      </c>
      <c r="L5573" s="2">
        <v>267300000000</v>
      </c>
      <c r="M5573" s="2">
        <v>262207000000</v>
      </c>
      <c r="N5573" s="2">
        <v>257114000000</v>
      </c>
      <c r="O5573" s="2">
        <v>252639000000</v>
      </c>
      <c r="P5573" s="2">
        <v>247855000000</v>
      </c>
      <c r="Q5573" s="2">
        <v>243148000000</v>
      </c>
      <c r="R5573" s="2">
        <v>238363000000</v>
      </c>
      <c r="S5573" s="2">
        <v>233965000000</v>
      </c>
      <c r="T5573" s="2">
        <v>229721000000</v>
      </c>
      <c r="U5573" s="2">
        <v>225631000000</v>
      </c>
      <c r="V5573" s="2">
        <v>221618000000</v>
      </c>
      <c r="W5573" s="2">
        <v>218069000000</v>
      </c>
      <c r="X5573" s="2">
        <v>214596000000</v>
      </c>
      <c r="Y5573" s="2">
        <v>211510000000</v>
      </c>
      <c r="Z5573" s="2">
        <v>208346000000</v>
      </c>
      <c r="AA5573" s="2">
        <v>205491000000</v>
      </c>
      <c r="AB5573" s="2">
        <v>203176000000</v>
      </c>
      <c r="AC5573" s="2">
        <v>200861000000</v>
      </c>
      <c r="AD5573" s="2">
        <v>198315000000</v>
      </c>
      <c r="AE5573" s="2">
        <v>195845000000</v>
      </c>
      <c r="AF5573" s="2">
        <v>193222000000</v>
      </c>
    </row>
    <row r="5574" spans="1:32">
      <c r="A5574" t="s">
        <v>2952</v>
      </c>
      <c r="B5574" t="s">
        <v>19</v>
      </c>
      <c r="C5574" s="2">
        <v>7873090000</v>
      </c>
      <c r="D5574" s="2">
        <v>9148740000</v>
      </c>
      <c r="E5574" s="2">
        <v>9750030000</v>
      </c>
      <c r="F5574" s="2">
        <v>8710300000</v>
      </c>
      <c r="G5574" s="2">
        <v>8315710000</v>
      </c>
      <c r="H5574" s="2">
        <v>8015060000</v>
      </c>
      <c r="I5574" s="2">
        <v>7768700000</v>
      </c>
      <c r="J5574" s="2">
        <v>7557840000</v>
      </c>
      <c r="K5574" s="2">
        <v>7386640000</v>
      </c>
      <c r="L5574" s="2">
        <v>7232140000</v>
      </c>
      <c r="M5574" s="2">
        <v>7094340000</v>
      </c>
      <c r="N5574" s="2">
        <v>6956550000</v>
      </c>
      <c r="O5574" s="2">
        <v>6835460000</v>
      </c>
      <c r="P5574" s="2">
        <v>6706010000</v>
      </c>
      <c r="Q5574" s="2">
        <v>6578660000</v>
      </c>
      <c r="R5574" s="2">
        <v>6449210000</v>
      </c>
      <c r="S5574" s="2">
        <v>6330210000</v>
      </c>
      <c r="T5574" s="2">
        <v>6215380000</v>
      </c>
      <c r="U5574" s="2">
        <v>6104730000</v>
      </c>
      <c r="V5574" s="2">
        <v>5996160000</v>
      </c>
      <c r="W5574" s="2">
        <v>5900120000</v>
      </c>
      <c r="X5574" s="2">
        <v>5806170000</v>
      </c>
      <c r="Y5574" s="2">
        <v>5722660000</v>
      </c>
      <c r="Z5574" s="2">
        <v>5637060000</v>
      </c>
      <c r="AA5574" s="2">
        <v>5559810000</v>
      </c>
      <c r="AB5574" s="2">
        <v>5497180000</v>
      </c>
      <c r="AC5574" s="2">
        <v>5434540000</v>
      </c>
      <c r="AD5574" s="2">
        <v>5365650000</v>
      </c>
      <c r="AE5574" s="2">
        <v>5298840000</v>
      </c>
      <c r="AF5574" s="2">
        <v>5227850000</v>
      </c>
    </row>
    <row r="5575" spans="1:32">
      <c r="A5575" t="s">
        <v>2953</v>
      </c>
      <c r="B5575" t="s">
        <v>19</v>
      </c>
      <c r="C5575" s="2">
        <v>15973200000</v>
      </c>
      <c r="D5575" s="2">
        <v>18561300000</v>
      </c>
      <c r="E5575" s="2">
        <v>19781200000</v>
      </c>
      <c r="F5575" s="2">
        <v>17671800000</v>
      </c>
      <c r="G5575" s="2">
        <v>16871200000</v>
      </c>
      <c r="H5575" s="2">
        <v>16261200000</v>
      </c>
      <c r="I5575" s="2">
        <v>15761400000</v>
      </c>
      <c r="J5575" s="2">
        <v>15333600000</v>
      </c>
      <c r="K5575" s="2">
        <v>14986300000</v>
      </c>
      <c r="L5575" s="2">
        <v>14672800000</v>
      </c>
      <c r="M5575" s="2">
        <v>14393200000</v>
      </c>
      <c r="N5575" s="2">
        <v>14113700000</v>
      </c>
      <c r="O5575" s="2">
        <v>13868000000</v>
      </c>
      <c r="P5575" s="2">
        <v>13605400000</v>
      </c>
      <c r="Q5575" s="2">
        <v>13347000000</v>
      </c>
      <c r="R5575" s="2">
        <v>13084400000</v>
      </c>
      <c r="S5575" s="2">
        <v>12842900000</v>
      </c>
      <c r="T5575" s="2">
        <v>12610000000</v>
      </c>
      <c r="U5575" s="2">
        <v>12385500000</v>
      </c>
      <c r="V5575" s="2">
        <v>12165200000</v>
      </c>
      <c r="W5575" s="2">
        <v>11970400000</v>
      </c>
      <c r="X5575" s="2">
        <v>11779800000</v>
      </c>
      <c r="Y5575" s="2">
        <v>11610300000</v>
      </c>
      <c r="Z5575" s="2">
        <v>11436700000</v>
      </c>
      <c r="AA5575" s="2">
        <v>11279900000</v>
      </c>
      <c r="AB5575" s="2">
        <v>11152900000</v>
      </c>
      <c r="AC5575" s="2">
        <v>11025800000</v>
      </c>
      <c r="AD5575" s="2">
        <v>10886000000</v>
      </c>
      <c r="AE5575" s="2">
        <v>10750500000</v>
      </c>
      <c r="AF5575" s="2">
        <v>10606400000</v>
      </c>
    </row>
    <row r="5576" spans="1:32">
      <c r="A5576" t="s">
        <v>2954</v>
      </c>
      <c r="B5576" t="s">
        <v>19</v>
      </c>
      <c r="C5576" s="2">
        <v>151998000000</v>
      </c>
      <c r="D5576" s="2">
        <v>176626000000</v>
      </c>
      <c r="E5576" s="2">
        <v>188235000000</v>
      </c>
      <c r="F5576" s="2">
        <v>168162000000</v>
      </c>
      <c r="G5576" s="2">
        <v>160544000000</v>
      </c>
      <c r="H5576" s="2">
        <v>154739000000</v>
      </c>
      <c r="I5576" s="2">
        <v>149983000000</v>
      </c>
      <c r="J5576" s="2">
        <v>145912000000</v>
      </c>
      <c r="K5576" s="2">
        <v>142607000000</v>
      </c>
      <c r="L5576" s="2">
        <v>139624000000</v>
      </c>
      <c r="M5576" s="2">
        <v>136964000000</v>
      </c>
      <c r="N5576" s="2">
        <v>134304000000</v>
      </c>
      <c r="O5576" s="2">
        <v>131966000000</v>
      </c>
      <c r="P5576" s="2">
        <v>129467000000</v>
      </c>
      <c r="Q5576" s="2">
        <v>127008000000</v>
      </c>
      <c r="R5576" s="2">
        <v>124509000000</v>
      </c>
      <c r="S5576" s="2">
        <v>122211000000</v>
      </c>
      <c r="T5576" s="2">
        <v>119995000000</v>
      </c>
      <c r="U5576" s="2">
        <v>117858000000</v>
      </c>
      <c r="V5576" s="2">
        <v>115762000000</v>
      </c>
      <c r="W5576" s="2">
        <v>113908000000</v>
      </c>
      <c r="X5576" s="2">
        <v>112094000000</v>
      </c>
      <c r="Y5576" s="2">
        <v>110482000000</v>
      </c>
      <c r="Z5576" s="2">
        <v>108829000000</v>
      </c>
      <c r="AA5576" s="2">
        <v>107338000000</v>
      </c>
      <c r="AB5576" s="2">
        <v>106129000000</v>
      </c>
      <c r="AC5576" s="2">
        <v>104920000000</v>
      </c>
      <c r="AD5576" s="2">
        <v>103590000000</v>
      </c>
      <c r="AE5576" s="2">
        <v>102300000000</v>
      </c>
      <c r="AF5576" s="2">
        <v>100929000000</v>
      </c>
    </row>
    <row r="5577" spans="1:32">
      <c r="A5577" t="s">
        <v>2955</v>
      </c>
      <c r="B5577" t="s">
        <v>19</v>
      </c>
      <c r="C5577">
        <v>0</v>
      </c>
      <c r="D5577">
        <v>0</v>
      </c>
      <c r="E5577">
        <v>0</v>
      </c>
      <c r="F5577">
        <v>0</v>
      </c>
      <c r="G5577">
        <v>0</v>
      </c>
      <c r="H5577">
        <v>0</v>
      </c>
      <c r="I5577">
        <v>0</v>
      </c>
      <c r="J5577">
        <v>0</v>
      </c>
      <c r="K5577">
        <v>0</v>
      </c>
      <c r="L5577">
        <v>0</v>
      </c>
      <c r="M5577">
        <v>0</v>
      </c>
      <c r="N5577">
        <v>0</v>
      </c>
      <c r="O5577">
        <v>0</v>
      </c>
      <c r="P5577">
        <v>0</v>
      </c>
      <c r="Q5577">
        <v>0</v>
      </c>
      <c r="R5577">
        <v>0</v>
      </c>
      <c r="S5577">
        <v>0</v>
      </c>
      <c r="T5577">
        <v>0</v>
      </c>
      <c r="U5577">
        <v>0</v>
      </c>
      <c r="V5577">
        <v>0</v>
      </c>
      <c r="W5577">
        <v>0</v>
      </c>
      <c r="X5577">
        <v>0</v>
      </c>
      <c r="Y5577">
        <v>0</v>
      </c>
      <c r="Z5577">
        <v>0</v>
      </c>
      <c r="AA5577">
        <v>0</v>
      </c>
      <c r="AB5577">
        <v>0</v>
      </c>
      <c r="AC5577">
        <v>0</v>
      </c>
      <c r="AD5577">
        <v>0</v>
      </c>
      <c r="AE5577">
        <v>0</v>
      </c>
      <c r="AF5577">
        <v>0</v>
      </c>
    </row>
    <row r="5578" spans="1:32">
      <c r="A5578" t="s">
        <v>2956</v>
      </c>
      <c r="B5578" t="s">
        <v>19</v>
      </c>
      <c r="C5578">
        <v>0</v>
      </c>
      <c r="D5578">
        <v>0</v>
      </c>
      <c r="E5578">
        <v>0</v>
      </c>
      <c r="F5578">
        <v>0</v>
      </c>
      <c r="G5578">
        <v>0</v>
      </c>
      <c r="H5578">
        <v>0</v>
      </c>
      <c r="I5578">
        <v>0</v>
      </c>
      <c r="J5578">
        <v>0</v>
      </c>
      <c r="K5578">
        <v>0</v>
      </c>
      <c r="L5578">
        <v>0</v>
      </c>
      <c r="M5578">
        <v>0</v>
      </c>
      <c r="N5578">
        <v>0</v>
      </c>
      <c r="O5578">
        <v>0</v>
      </c>
      <c r="P5578">
        <v>0</v>
      </c>
      <c r="Q5578">
        <v>0</v>
      </c>
      <c r="R5578">
        <v>0</v>
      </c>
      <c r="S5578">
        <v>0</v>
      </c>
      <c r="T5578">
        <v>0</v>
      </c>
      <c r="U5578">
        <v>0</v>
      </c>
      <c r="V5578">
        <v>0</v>
      </c>
      <c r="W5578">
        <v>0</v>
      </c>
      <c r="X5578">
        <v>0</v>
      </c>
      <c r="Y5578">
        <v>0</v>
      </c>
      <c r="Z5578">
        <v>0</v>
      </c>
      <c r="AA5578">
        <v>0</v>
      </c>
      <c r="AB5578">
        <v>0</v>
      </c>
      <c r="AC5578">
        <v>0</v>
      </c>
      <c r="AD5578">
        <v>0</v>
      </c>
      <c r="AE5578">
        <v>0</v>
      </c>
      <c r="AF5578">
        <v>0</v>
      </c>
    </row>
    <row r="5579" spans="1:32">
      <c r="A5579" t="s">
        <v>2957</v>
      </c>
      <c r="B5579" t="s">
        <v>19</v>
      </c>
      <c r="C5579">
        <v>0</v>
      </c>
      <c r="D5579">
        <v>0</v>
      </c>
      <c r="E5579">
        <v>0</v>
      </c>
      <c r="F5579">
        <v>0</v>
      </c>
      <c r="G5579">
        <v>0</v>
      </c>
      <c r="H5579">
        <v>0</v>
      </c>
      <c r="I5579">
        <v>0</v>
      </c>
      <c r="J5579">
        <v>0</v>
      </c>
      <c r="K5579">
        <v>0</v>
      </c>
      <c r="L5579">
        <v>0</v>
      </c>
      <c r="M5579">
        <v>0</v>
      </c>
      <c r="N5579">
        <v>0</v>
      </c>
      <c r="O5579">
        <v>0</v>
      </c>
      <c r="P5579">
        <v>0</v>
      </c>
      <c r="Q5579">
        <v>0</v>
      </c>
      <c r="R5579">
        <v>0</v>
      </c>
      <c r="S5579">
        <v>0</v>
      </c>
      <c r="T5579">
        <v>0</v>
      </c>
      <c r="U5579">
        <v>0</v>
      </c>
      <c r="V5579">
        <v>0</v>
      </c>
      <c r="W5579">
        <v>0</v>
      </c>
      <c r="X5579">
        <v>0</v>
      </c>
      <c r="Y5579">
        <v>0</v>
      </c>
      <c r="Z5579">
        <v>0</v>
      </c>
      <c r="AA5579">
        <v>0</v>
      </c>
      <c r="AB5579">
        <v>0</v>
      </c>
      <c r="AC5579">
        <v>0</v>
      </c>
      <c r="AD5579">
        <v>0</v>
      </c>
      <c r="AE5579">
        <v>0</v>
      </c>
      <c r="AF5579">
        <v>0</v>
      </c>
    </row>
    <row r="5580" spans="1:32">
      <c r="A5580" t="s">
        <v>2958</v>
      </c>
      <c r="B5580" t="s">
        <v>19</v>
      </c>
      <c r="C5580">
        <v>0</v>
      </c>
      <c r="D5580">
        <v>0</v>
      </c>
      <c r="E5580">
        <v>0</v>
      </c>
      <c r="F5580">
        <v>0</v>
      </c>
      <c r="G5580">
        <v>0</v>
      </c>
      <c r="H5580">
        <v>0</v>
      </c>
      <c r="I5580">
        <v>0</v>
      </c>
      <c r="J5580">
        <v>0</v>
      </c>
      <c r="K5580">
        <v>0</v>
      </c>
      <c r="L5580">
        <v>0</v>
      </c>
      <c r="M5580">
        <v>0</v>
      </c>
      <c r="N5580">
        <v>0</v>
      </c>
      <c r="O5580">
        <v>0</v>
      </c>
      <c r="P5580">
        <v>0</v>
      </c>
      <c r="Q5580">
        <v>0</v>
      </c>
      <c r="R5580">
        <v>0</v>
      </c>
      <c r="S5580">
        <v>0</v>
      </c>
      <c r="T5580">
        <v>0</v>
      </c>
      <c r="U5580">
        <v>0</v>
      </c>
      <c r="V5580">
        <v>0</v>
      </c>
      <c r="W5580">
        <v>0</v>
      </c>
      <c r="X5580">
        <v>0</v>
      </c>
      <c r="Y5580">
        <v>0</v>
      </c>
      <c r="Z5580">
        <v>0</v>
      </c>
      <c r="AA5580">
        <v>0</v>
      </c>
      <c r="AB5580">
        <v>0</v>
      </c>
      <c r="AC5580">
        <v>0</v>
      </c>
      <c r="AD5580">
        <v>0</v>
      </c>
      <c r="AE5580">
        <v>0</v>
      </c>
      <c r="AF5580">
        <v>0</v>
      </c>
    </row>
    <row r="5581" spans="1:32">
      <c r="A5581" t="s">
        <v>2959</v>
      </c>
      <c r="B5581" t="s">
        <v>19</v>
      </c>
      <c r="C5581">
        <v>0</v>
      </c>
      <c r="D5581">
        <v>0</v>
      </c>
      <c r="E5581">
        <v>0</v>
      </c>
      <c r="F5581">
        <v>0</v>
      </c>
      <c r="G5581">
        <v>0</v>
      </c>
      <c r="H5581">
        <v>0</v>
      </c>
      <c r="I5581">
        <v>0</v>
      </c>
      <c r="J5581">
        <v>0</v>
      </c>
      <c r="K5581">
        <v>0</v>
      </c>
      <c r="L5581">
        <v>0</v>
      </c>
      <c r="M5581">
        <v>0</v>
      </c>
      <c r="N5581">
        <v>0</v>
      </c>
      <c r="O5581">
        <v>0</v>
      </c>
      <c r="P5581">
        <v>0</v>
      </c>
      <c r="Q5581">
        <v>0</v>
      </c>
      <c r="R5581">
        <v>0</v>
      </c>
      <c r="S5581">
        <v>0</v>
      </c>
      <c r="T5581">
        <v>0</v>
      </c>
      <c r="U5581">
        <v>0</v>
      </c>
      <c r="V5581">
        <v>0</v>
      </c>
      <c r="W5581">
        <v>0</v>
      </c>
      <c r="X5581">
        <v>0</v>
      </c>
      <c r="Y5581">
        <v>0</v>
      </c>
      <c r="Z5581">
        <v>0</v>
      </c>
      <c r="AA5581">
        <v>0</v>
      </c>
      <c r="AB5581">
        <v>0</v>
      </c>
      <c r="AC5581">
        <v>0</v>
      </c>
      <c r="AD5581">
        <v>0</v>
      </c>
      <c r="AE5581">
        <v>0</v>
      </c>
      <c r="AF5581">
        <v>0</v>
      </c>
    </row>
    <row r="5582" spans="1:32">
      <c r="A5582" t="s">
        <v>2960</v>
      </c>
      <c r="B5582" t="s">
        <v>19</v>
      </c>
      <c r="C5582">
        <v>0</v>
      </c>
      <c r="D5582">
        <v>0</v>
      </c>
      <c r="E5582">
        <v>0</v>
      </c>
      <c r="F5582">
        <v>0</v>
      </c>
      <c r="G5582">
        <v>0</v>
      </c>
      <c r="H5582">
        <v>0</v>
      </c>
      <c r="I5582">
        <v>0</v>
      </c>
      <c r="J5582">
        <v>0</v>
      </c>
      <c r="K5582">
        <v>0</v>
      </c>
      <c r="L5582">
        <v>0</v>
      </c>
      <c r="M5582">
        <v>0</v>
      </c>
      <c r="N5582">
        <v>0</v>
      </c>
      <c r="O5582">
        <v>0</v>
      </c>
      <c r="P5582">
        <v>0</v>
      </c>
      <c r="Q5582">
        <v>0</v>
      </c>
      <c r="R5582">
        <v>0</v>
      </c>
      <c r="S5582">
        <v>0</v>
      </c>
      <c r="T5582">
        <v>0</v>
      </c>
      <c r="U5582">
        <v>0</v>
      </c>
      <c r="V5582">
        <v>0</v>
      </c>
      <c r="W5582">
        <v>0</v>
      </c>
      <c r="X5582">
        <v>0</v>
      </c>
      <c r="Y5582">
        <v>0</v>
      </c>
      <c r="Z5582">
        <v>0</v>
      </c>
      <c r="AA5582">
        <v>0</v>
      </c>
      <c r="AB5582">
        <v>0</v>
      </c>
      <c r="AC5582">
        <v>0</v>
      </c>
      <c r="AD5582">
        <v>0</v>
      </c>
      <c r="AE5582">
        <v>0</v>
      </c>
      <c r="AF5582">
        <v>0</v>
      </c>
    </row>
    <row r="5583" spans="1:32">
      <c r="A5583" t="s">
        <v>2961</v>
      </c>
      <c r="B5583" t="s">
        <v>19</v>
      </c>
      <c r="C5583">
        <v>0</v>
      </c>
      <c r="D5583">
        <v>0</v>
      </c>
      <c r="E5583">
        <v>0</v>
      </c>
      <c r="F5583">
        <v>0</v>
      </c>
      <c r="G5583">
        <v>0</v>
      </c>
      <c r="H5583">
        <v>0</v>
      </c>
      <c r="I5583">
        <v>0</v>
      </c>
      <c r="J5583">
        <v>0</v>
      </c>
      <c r="K5583">
        <v>0</v>
      </c>
      <c r="L5583">
        <v>0</v>
      </c>
      <c r="M5583">
        <v>0</v>
      </c>
      <c r="N5583">
        <v>0</v>
      </c>
      <c r="O5583">
        <v>0</v>
      </c>
      <c r="P5583">
        <v>0</v>
      </c>
      <c r="Q5583">
        <v>0</v>
      </c>
      <c r="R5583">
        <v>0</v>
      </c>
      <c r="S5583">
        <v>0</v>
      </c>
      <c r="T5583">
        <v>0</v>
      </c>
      <c r="U5583">
        <v>0</v>
      </c>
      <c r="V5583">
        <v>0</v>
      </c>
      <c r="W5583">
        <v>0</v>
      </c>
      <c r="X5583">
        <v>0</v>
      </c>
      <c r="Y5583">
        <v>0</v>
      </c>
      <c r="Z5583">
        <v>0</v>
      </c>
      <c r="AA5583">
        <v>0</v>
      </c>
      <c r="AB5583">
        <v>0</v>
      </c>
      <c r="AC5583">
        <v>0</v>
      </c>
      <c r="AD5583">
        <v>0</v>
      </c>
      <c r="AE5583">
        <v>0</v>
      </c>
      <c r="AF5583">
        <v>0</v>
      </c>
    </row>
    <row r="5584" spans="1:32">
      <c r="A5584" t="s">
        <v>2962</v>
      </c>
      <c r="B5584" t="s">
        <v>19</v>
      </c>
      <c r="C5584">
        <v>0</v>
      </c>
      <c r="D5584">
        <v>0</v>
      </c>
      <c r="E5584">
        <v>0</v>
      </c>
      <c r="F5584">
        <v>0</v>
      </c>
      <c r="G5584">
        <v>0</v>
      </c>
      <c r="H5584">
        <v>0</v>
      </c>
      <c r="I5584">
        <v>0</v>
      </c>
      <c r="J5584">
        <v>0</v>
      </c>
      <c r="K5584">
        <v>0</v>
      </c>
      <c r="L5584">
        <v>0</v>
      </c>
      <c r="M5584">
        <v>0</v>
      </c>
      <c r="N5584">
        <v>0</v>
      </c>
      <c r="O5584">
        <v>0</v>
      </c>
      <c r="P5584">
        <v>0</v>
      </c>
      <c r="Q5584">
        <v>0</v>
      </c>
      <c r="R5584">
        <v>0</v>
      </c>
      <c r="S5584">
        <v>0</v>
      </c>
      <c r="T5584">
        <v>0</v>
      </c>
      <c r="U5584">
        <v>0</v>
      </c>
      <c r="V5584">
        <v>0</v>
      </c>
      <c r="W5584">
        <v>0</v>
      </c>
      <c r="X5584">
        <v>0</v>
      </c>
      <c r="Y5584">
        <v>0</v>
      </c>
      <c r="Z5584">
        <v>0</v>
      </c>
      <c r="AA5584">
        <v>0</v>
      </c>
      <c r="AB5584">
        <v>0</v>
      </c>
      <c r="AC5584">
        <v>0</v>
      </c>
      <c r="AD5584">
        <v>0</v>
      </c>
      <c r="AE5584">
        <v>0</v>
      </c>
      <c r="AF5584">
        <v>0</v>
      </c>
    </row>
    <row r="5585" spans="1:32">
      <c r="A5585" t="s">
        <v>2963</v>
      </c>
      <c r="B5585" t="s">
        <v>19</v>
      </c>
      <c r="C5585">
        <v>0</v>
      </c>
      <c r="D5585">
        <v>0</v>
      </c>
      <c r="E5585">
        <v>0</v>
      </c>
      <c r="F5585">
        <v>0</v>
      </c>
      <c r="G5585">
        <v>0</v>
      </c>
      <c r="H5585">
        <v>0</v>
      </c>
      <c r="I5585">
        <v>0</v>
      </c>
      <c r="J5585">
        <v>0</v>
      </c>
      <c r="K5585">
        <v>0</v>
      </c>
      <c r="L5585">
        <v>0</v>
      </c>
      <c r="M5585">
        <v>0</v>
      </c>
      <c r="N5585">
        <v>0</v>
      </c>
      <c r="O5585">
        <v>0</v>
      </c>
      <c r="P5585">
        <v>0</v>
      </c>
      <c r="Q5585">
        <v>0</v>
      </c>
      <c r="R5585">
        <v>0</v>
      </c>
      <c r="S5585">
        <v>0</v>
      </c>
      <c r="T5585">
        <v>0</v>
      </c>
      <c r="U5585">
        <v>0</v>
      </c>
      <c r="V5585">
        <v>0</v>
      </c>
      <c r="W5585">
        <v>0</v>
      </c>
      <c r="X5585">
        <v>0</v>
      </c>
      <c r="Y5585">
        <v>0</v>
      </c>
      <c r="Z5585">
        <v>0</v>
      </c>
      <c r="AA5585">
        <v>0</v>
      </c>
      <c r="AB5585">
        <v>0</v>
      </c>
      <c r="AC5585">
        <v>0</v>
      </c>
      <c r="AD5585">
        <v>0</v>
      </c>
      <c r="AE5585">
        <v>0</v>
      </c>
      <c r="AF5585">
        <v>0</v>
      </c>
    </row>
    <row r="5586" spans="1:32">
      <c r="A5586" t="s">
        <v>2964</v>
      </c>
      <c r="B5586" t="s">
        <v>19</v>
      </c>
      <c r="C5586">
        <v>0</v>
      </c>
      <c r="D5586">
        <v>0</v>
      </c>
      <c r="E5586">
        <v>0</v>
      </c>
      <c r="F5586">
        <v>0</v>
      </c>
      <c r="G5586">
        <v>0</v>
      </c>
      <c r="H5586">
        <v>0</v>
      </c>
      <c r="I5586">
        <v>0</v>
      </c>
      <c r="J5586">
        <v>0</v>
      </c>
      <c r="K5586">
        <v>0</v>
      </c>
      <c r="L5586">
        <v>0</v>
      </c>
      <c r="M5586">
        <v>0</v>
      </c>
      <c r="N5586">
        <v>0</v>
      </c>
      <c r="O5586">
        <v>0</v>
      </c>
      <c r="P5586">
        <v>0</v>
      </c>
      <c r="Q5586">
        <v>0</v>
      </c>
      <c r="R5586">
        <v>0</v>
      </c>
      <c r="S5586">
        <v>0</v>
      </c>
      <c r="T5586">
        <v>0</v>
      </c>
      <c r="U5586">
        <v>0</v>
      </c>
      <c r="V5586">
        <v>0</v>
      </c>
      <c r="W5586">
        <v>0</v>
      </c>
      <c r="X5586">
        <v>0</v>
      </c>
      <c r="Y5586">
        <v>0</v>
      </c>
      <c r="Z5586">
        <v>0</v>
      </c>
      <c r="AA5586">
        <v>0</v>
      </c>
      <c r="AB5586">
        <v>0</v>
      </c>
      <c r="AC5586">
        <v>0</v>
      </c>
      <c r="AD5586">
        <v>0</v>
      </c>
      <c r="AE5586">
        <v>0</v>
      </c>
      <c r="AF5586">
        <v>0</v>
      </c>
    </row>
    <row r="5587" spans="1:32">
      <c r="A5587" t="s">
        <v>2965</v>
      </c>
      <c r="B5587" t="s">
        <v>19</v>
      </c>
      <c r="C5587">
        <v>0</v>
      </c>
      <c r="D5587">
        <v>0</v>
      </c>
      <c r="E5587">
        <v>0</v>
      </c>
      <c r="F5587">
        <v>0</v>
      </c>
      <c r="G5587">
        <v>0</v>
      </c>
      <c r="H5587">
        <v>0</v>
      </c>
      <c r="I5587">
        <v>0</v>
      </c>
      <c r="J5587">
        <v>0</v>
      </c>
      <c r="K5587">
        <v>0</v>
      </c>
      <c r="L5587">
        <v>0</v>
      </c>
      <c r="M5587">
        <v>0</v>
      </c>
      <c r="N5587">
        <v>0</v>
      </c>
      <c r="O5587">
        <v>0</v>
      </c>
      <c r="P5587">
        <v>0</v>
      </c>
      <c r="Q5587">
        <v>0</v>
      </c>
      <c r="R5587">
        <v>0</v>
      </c>
      <c r="S5587">
        <v>0</v>
      </c>
      <c r="T5587">
        <v>0</v>
      </c>
      <c r="U5587">
        <v>0</v>
      </c>
      <c r="V5587">
        <v>0</v>
      </c>
      <c r="W5587">
        <v>0</v>
      </c>
      <c r="X5587">
        <v>0</v>
      </c>
      <c r="Y5587">
        <v>0</v>
      </c>
      <c r="Z5587">
        <v>0</v>
      </c>
      <c r="AA5587">
        <v>0</v>
      </c>
      <c r="AB5587">
        <v>0</v>
      </c>
      <c r="AC5587">
        <v>0</v>
      </c>
      <c r="AD5587">
        <v>0</v>
      </c>
      <c r="AE5587">
        <v>0</v>
      </c>
      <c r="AF5587">
        <v>0</v>
      </c>
    </row>
    <row r="5588" spans="1:32">
      <c r="A5588" t="s">
        <v>2966</v>
      </c>
      <c r="B5588" t="s">
        <v>19</v>
      </c>
      <c r="C5588">
        <v>0</v>
      </c>
      <c r="D5588">
        <v>0</v>
      </c>
      <c r="E5588">
        <v>0</v>
      </c>
      <c r="F5588">
        <v>0</v>
      </c>
      <c r="G5588">
        <v>0</v>
      </c>
      <c r="H5588">
        <v>0</v>
      </c>
      <c r="I5588">
        <v>0</v>
      </c>
      <c r="J5588">
        <v>0</v>
      </c>
      <c r="K5588">
        <v>0</v>
      </c>
      <c r="L5588">
        <v>0</v>
      </c>
      <c r="M5588">
        <v>0</v>
      </c>
      <c r="N5588">
        <v>0</v>
      </c>
      <c r="O5588">
        <v>0</v>
      </c>
      <c r="P5588">
        <v>0</v>
      </c>
      <c r="Q5588">
        <v>0</v>
      </c>
      <c r="R5588">
        <v>0</v>
      </c>
      <c r="S5588">
        <v>0</v>
      </c>
      <c r="T5588">
        <v>0</v>
      </c>
      <c r="U5588">
        <v>0</v>
      </c>
      <c r="V5588">
        <v>0</v>
      </c>
      <c r="W5588">
        <v>0</v>
      </c>
      <c r="X5588">
        <v>0</v>
      </c>
      <c r="Y5588">
        <v>0</v>
      </c>
      <c r="Z5588">
        <v>0</v>
      </c>
      <c r="AA5588">
        <v>0</v>
      </c>
      <c r="AB5588">
        <v>0</v>
      </c>
      <c r="AC5588">
        <v>0</v>
      </c>
      <c r="AD5588">
        <v>0</v>
      </c>
      <c r="AE5588">
        <v>0</v>
      </c>
      <c r="AF5588">
        <v>0</v>
      </c>
    </row>
    <row r="5589" spans="1:32">
      <c r="A5589" t="s">
        <v>2967</v>
      </c>
      <c r="B5589" t="s">
        <v>19</v>
      </c>
      <c r="C5589">
        <v>0</v>
      </c>
      <c r="D5589">
        <v>0</v>
      </c>
      <c r="E5589">
        <v>0</v>
      </c>
      <c r="F5589">
        <v>0</v>
      </c>
      <c r="G5589">
        <v>0</v>
      </c>
      <c r="H5589">
        <v>0</v>
      </c>
      <c r="I5589">
        <v>0</v>
      </c>
      <c r="J5589">
        <v>0</v>
      </c>
      <c r="K5589">
        <v>0</v>
      </c>
      <c r="L5589">
        <v>0</v>
      </c>
      <c r="M5589">
        <v>0</v>
      </c>
      <c r="N5589">
        <v>0</v>
      </c>
      <c r="O5589">
        <v>0</v>
      </c>
      <c r="P5589">
        <v>0</v>
      </c>
      <c r="Q5589">
        <v>0</v>
      </c>
      <c r="R5589">
        <v>0</v>
      </c>
      <c r="S5589">
        <v>0</v>
      </c>
      <c r="T5589">
        <v>0</v>
      </c>
      <c r="U5589">
        <v>0</v>
      </c>
      <c r="V5589">
        <v>0</v>
      </c>
      <c r="W5589">
        <v>0</v>
      </c>
      <c r="X5589">
        <v>0</v>
      </c>
      <c r="Y5589">
        <v>0</v>
      </c>
      <c r="Z5589">
        <v>0</v>
      </c>
      <c r="AA5589">
        <v>0</v>
      </c>
      <c r="AB5589">
        <v>0</v>
      </c>
      <c r="AC5589">
        <v>0</v>
      </c>
      <c r="AD5589">
        <v>0</v>
      </c>
      <c r="AE5589">
        <v>0</v>
      </c>
      <c r="AF5589">
        <v>0</v>
      </c>
    </row>
    <row r="5590" spans="1:32">
      <c r="A5590" t="s">
        <v>2968</v>
      </c>
      <c r="B5590" t="s">
        <v>19</v>
      </c>
      <c r="C5590">
        <v>0</v>
      </c>
      <c r="D5590">
        <v>0</v>
      </c>
      <c r="E5590">
        <v>0</v>
      </c>
      <c r="F5590">
        <v>0</v>
      </c>
      <c r="G5590">
        <v>0</v>
      </c>
      <c r="H5590">
        <v>0</v>
      </c>
      <c r="I5590">
        <v>0</v>
      </c>
      <c r="J5590">
        <v>0</v>
      </c>
      <c r="K5590">
        <v>0</v>
      </c>
      <c r="L5590">
        <v>0</v>
      </c>
      <c r="M5590">
        <v>0</v>
      </c>
      <c r="N5590">
        <v>0</v>
      </c>
      <c r="O5590">
        <v>0</v>
      </c>
      <c r="P5590">
        <v>0</v>
      </c>
      <c r="Q5590">
        <v>0</v>
      </c>
      <c r="R5590">
        <v>0</v>
      </c>
      <c r="S5590">
        <v>0</v>
      </c>
      <c r="T5590">
        <v>0</v>
      </c>
      <c r="U5590">
        <v>0</v>
      </c>
      <c r="V5590">
        <v>0</v>
      </c>
      <c r="W5590">
        <v>0</v>
      </c>
      <c r="X5590">
        <v>0</v>
      </c>
      <c r="Y5590">
        <v>0</v>
      </c>
      <c r="Z5590">
        <v>0</v>
      </c>
      <c r="AA5590">
        <v>0</v>
      </c>
      <c r="AB5590">
        <v>0</v>
      </c>
      <c r="AC5590">
        <v>0</v>
      </c>
      <c r="AD5590">
        <v>0</v>
      </c>
      <c r="AE5590">
        <v>0</v>
      </c>
      <c r="AF5590">
        <v>0</v>
      </c>
    </row>
    <row r="5591" spans="1:32">
      <c r="A5591" t="s">
        <v>2969</v>
      </c>
      <c r="B5591" t="s">
        <v>19</v>
      </c>
      <c r="C5591">
        <v>0</v>
      </c>
      <c r="D5591">
        <v>0</v>
      </c>
      <c r="E5591">
        <v>0</v>
      </c>
      <c r="F5591">
        <v>0</v>
      </c>
      <c r="G5591">
        <v>0</v>
      </c>
      <c r="H5591">
        <v>0</v>
      </c>
      <c r="I5591">
        <v>0</v>
      </c>
      <c r="J5591">
        <v>0</v>
      </c>
      <c r="K5591">
        <v>0</v>
      </c>
      <c r="L5591">
        <v>0</v>
      </c>
      <c r="M5591">
        <v>0</v>
      </c>
      <c r="N5591">
        <v>0</v>
      </c>
      <c r="O5591">
        <v>0</v>
      </c>
      <c r="P5591">
        <v>0</v>
      </c>
      <c r="Q5591">
        <v>0</v>
      </c>
      <c r="R5591">
        <v>0</v>
      </c>
      <c r="S5591">
        <v>0</v>
      </c>
      <c r="T5591">
        <v>0</v>
      </c>
      <c r="U5591">
        <v>0</v>
      </c>
      <c r="V5591">
        <v>0</v>
      </c>
      <c r="W5591">
        <v>0</v>
      </c>
      <c r="X5591">
        <v>0</v>
      </c>
      <c r="Y5591">
        <v>0</v>
      </c>
      <c r="Z5591">
        <v>0</v>
      </c>
      <c r="AA5591">
        <v>0</v>
      </c>
      <c r="AB5591">
        <v>0</v>
      </c>
      <c r="AC5591">
        <v>0</v>
      </c>
      <c r="AD5591">
        <v>0</v>
      </c>
      <c r="AE5591">
        <v>0</v>
      </c>
      <c r="AF5591">
        <v>0</v>
      </c>
    </row>
    <row r="5592" spans="1:32">
      <c r="A5592" t="s">
        <v>2970</v>
      </c>
      <c r="B5592" t="s">
        <v>19</v>
      </c>
      <c r="C5592">
        <v>0</v>
      </c>
      <c r="D5592">
        <v>0</v>
      </c>
      <c r="E5592">
        <v>0</v>
      </c>
      <c r="F5592">
        <v>0</v>
      </c>
      <c r="G5592">
        <v>0</v>
      </c>
      <c r="H5592">
        <v>0</v>
      </c>
      <c r="I5592">
        <v>0</v>
      </c>
      <c r="J5592">
        <v>0</v>
      </c>
      <c r="K5592">
        <v>0</v>
      </c>
      <c r="L5592">
        <v>0</v>
      </c>
      <c r="M5592">
        <v>0</v>
      </c>
      <c r="N5592">
        <v>0</v>
      </c>
      <c r="O5592">
        <v>0</v>
      </c>
      <c r="P5592">
        <v>0</v>
      </c>
      <c r="Q5592">
        <v>0</v>
      </c>
      <c r="R5592">
        <v>0</v>
      </c>
      <c r="S5592">
        <v>0</v>
      </c>
      <c r="T5592">
        <v>0</v>
      </c>
      <c r="U5592">
        <v>0</v>
      </c>
      <c r="V5592">
        <v>0</v>
      </c>
      <c r="W5592">
        <v>0</v>
      </c>
      <c r="X5592">
        <v>0</v>
      </c>
      <c r="Y5592">
        <v>0</v>
      </c>
      <c r="Z5592">
        <v>0</v>
      </c>
      <c r="AA5592">
        <v>0</v>
      </c>
      <c r="AB5592">
        <v>0</v>
      </c>
      <c r="AC5592">
        <v>0</v>
      </c>
      <c r="AD5592">
        <v>0</v>
      </c>
      <c r="AE5592">
        <v>0</v>
      </c>
      <c r="AF5592">
        <v>0</v>
      </c>
    </row>
    <row r="5593" spans="1:32">
      <c r="A5593" t="s">
        <v>2971</v>
      </c>
      <c r="B5593" t="s">
        <v>19</v>
      </c>
      <c r="C5593">
        <v>0</v>
      </c>
      <c r="D5593">
        <v>0</v>
      </c>
      <c r="E5593">
        <v>0</v>
      </c>
      <c r="F5593">
        <v>0</v>
      </c>
      <c r="G5593">
        <v>0</v>
      </c>
      <c r="H5593">
        <v>0</v>
      </c>
      <c r="I5593">
        <v>0</v>
      </c>
      <c r="J5593">
        <v>0</v>
      </c>
      <c r="K5593">
        <v>0</v>
      </c>
      <c r="L5593">
        <v>0</v>
      </c>
      <c r="M5593">
        <v>0</v>
      </c>
      <c r="N5593">
        <v>0</v>
      </c>
      <c r="O5593">
        <v>0</v>
      </c>
      <c r="P5593">
        <v>0</v>
      </c>
      <c r="Q5593">
        <v>0</v>
      </c>
      <c r="R5593">
        <v>0</v>
      </c>
      <c r="S5593">
        <v>0</v>
      </c>
      <c r="T5593">
        <v>0</v>
      </c>
      <c r="U5593">
        <v>0</v>
      </c>
      <c r="V5593">
        <v>0</v>
      </c>
      <c r="W5593">
        <v>0</v>
      </c>
      <c r="X5593">
        <v>0</v>
      </c>
      <c r="Y5593">
        <v>0</v>
      </c>
      <c r="Z5593">
        <v>0</v>
      </c>
      <c r="AA5593">
        <v>0</v>
      </c>
      <c r="AB5593">
        <v>0</v>
      </c>
      <c r="AC5593">
        <v>0</v>
      </c>
      <c r="AD5593">
        <v>0</v>
      </c>
      <c r="AE5593">
        <v>0</v>
      </c>
      <c r="AF5593">
        <v>0</v>
      </c>
    </row>
    <row r="5594" spans="1:32">
      <c r="A5594" t="s">
        <v>2972</v>
      </c>
      <c r="B5594" t="s">
        <v>19</v>
      </c>
      <c r="C5594">
        <v>0</v>
      </c>
      <c r="D5594">
        <v>0</v>
      </c>
      <c r="E5594">
        <v>0</v>
      </c>
      <c r="F5594">
        <v>0</v>
      </c>
      <c r="G5594">
        <v>0</v>
      </c>
      <c r="H5594">
        <v>0</v>
      </c>
      <c r="I5594">
        <v>0</v>
      </c>
      <c r="J5594">
        <v>0</v>
      </c>
      <c r="K5594">
        <v>0</v>
      </c>
      <c r="L5594">
        <v>0</v>
      </c>
      <c r="M5594">
        <v>0</v>
      </c>
      <c r="N5594">
        <v>0</v>
      </c>
      <c r="O5594">
        <v>0</v>
      </c>
      <c r="P5594">
        <v>0</v>
      </c>
      <c r="Q5594">
        <v>0</v>
      </c>
      <c r="R5594">
        <v>0</v>
      </c>
      <c r="S5594">
        <v>0</v>
      </c>
      <c r="T5594">
        <v>0</v>
      </c>
      <c r="U5594">
        <v>0</v>
      </c>
      <c r="V5594">
        <v>0</v>
      </c>
      <c r="W5594">
        <v>0</v>
      </c>
      <c r="X5594">
        <v>0</v>
      </c>
      <c r="Y5594">
        <v>0</v>
      </c>
      <c r="Z5594">
        <v>0</v>
      </c>
      <c r="AA5594">
        <v>0</v>
      </c>
      <c r="AB5594">
        <v>0</v>
      </c>
      <c r="AC5594">
        <v>0</v>
      </c>
      <c r="AD5594">
        <v>0</v>
      </c>
      <c r="AE5594">
        <v>0</v>
      </c>
      <c r="AF5594">
        <v>0</v>
      </c>
    </row>
    <row r="5595" spans="1:32">
      <c r="A5595" t="s">
        <v>2973</v>
      </c>
      <c r="B5595" t="s">
        <v>19</v>
      </c>
      <c r="C5595">
        <v>0</v>
      </c>
      <c r="D5595">
        <v>0</v>
      </c>
      <c r="E5595">
        <v>0</v>
      </c>
      <c r="F5595">
        <v>0</v>
      </c>
      <c r="G5595">
        <v>0</v>
      </c>
      <c r="H5595">
        <v>0</v>
      </c>
      <c r="I5595">
        <v>0</v>
      </c>
      <c r="J5595">
        <v>0</v>
      </c>
      <c r="K5595">
        <v>0</v>
      </c>
      <c r="L5595">
        <v>0</v>
      </c>
      <c r="M5595">
        <v>0</v>
      </c>
      <c r="N5595">
        <v>0</v>
      </c>
      <c r="O5595">
        <v>0</v>
      </c>
      <c r="P5595">
        <v>0</v>
      </c>
      <c r="Q5595">
        <v>0</v>
      </c>
      <c r="R5595">
        <v>0</v>
      </c>
      <c r="S5595">
        <v>0</v>
      </c>
      <c r="T5595">
        <v>0</v>
      </c>
      <c r="U5595">
        <v>0</v>
      </c>
      <c r="V5595">
        <v>0</v>
      </c>
      <c r="W5595">
        <v>0</v>
      </c>
      <c r="X5595">
        <v>0</v>
      </c>
      <c r="Y5595">
        <v>0</v>
      </c>
      <c r="Z5595">
        <v>0</v>
      </c>
      <c r="AA5595">
        <v>0</v>
      </c>
      <c r="AB5595">
        <v>0</v>
      </c>
      <c r="AC5595">
        <v>0</v>
      </c>
      <c r="AD5595">
        <v>0</v>
      </c>
      <c r="AE5595">
        <v>0</v>
      </c>
      <c r="AF5595">
        <v>0</v>
      </c>
    </row>
    <row r="5596" spans="1:32">
      <c r="A5596" t="s">
        <v>2974</v>
      </c>
      <c r="B5596" t="s">
        <v>19</v>
      </c>
      <c r="C5596">
        <v>0</v>
      </c>
      <c r="D5596">
        <v>0</v>
      </c>
      <c r="E5596">
        <v>0</v>
      </c>
      <c r="F5596">
        <v>0</v>
      </c>
      <c r="G5596">
        <v>0</v>
      </c>
      <c r="H5596">
        <v>0</v>
      </c>
      <c r="I5596">
        <v>0</v>
      </c>
      <c r="J5596">
        <v>0</v>
      </c>
      <c r="K5596">
        <v>0</v>
      </c>
      <c r="L5596">
        <v>0</v>
      </c>
      <c r="M5596">
        <v>0</v>
      </c>
      <c r="N5596">
        <v>0</v>
      </c>
      <c r="O5596">
        <v>0</v>
      </c>
      <c r="P5596">
        <v>0</v>
      </c>
      <c r="Q5596">
        <v>0</v>
      </c>
      <c r="R5596">
        <v>0</v>
      </c>
      <c r="S5596">
        <v>0</v>
      </c>
      <c r="T5596">
        <v>0</v>
      </c>
      <c r="U5596">
        <v>0</v>
      </c>
      <c r="V5596">
        <v>0</v>
      </c>
      <c r="W5596">
        <v>0</v>
      </c>
      <c r="X5596">
        <v>0</v>
      </c>
      <c r="Y5596">
        <v>0</v>
      </c>
      <c r="Z5596">
        <v>0</v>
      </c>
      <c r="AA5596">
        <v>0</v>
      </c>
      <c r="AB5596">
        <v>0</v>
      </c>
      <c r="AC5596">
        <v>0</v>
      </c>
      <c r="AD5596">
        <v>0</v>
      </c>
      <c r="AE5596">
        <v>0</v>
      </c>
      <c r="AF5596">
        <v>0</v>
      </c>
    </row>
    <row r="5597" spans="1:32">
      <c r="A5597" t="s">
        <v>2975</v>
      </c>
      <c r="B5597" t="s">
        <v>19</v>
      </c>
      <c r="C5597">
        <v>0</v>
      </c>
      <c r="D5597">
        <v>0</v>
      </c>
      <c r="E5597">
        <v>0</v>
      </c>
      <c r="F5597">
        <v>0</v>
      </c>
      <c r="G5597">
        <v>0</v>
      </c>
      <c r="H5597">
        <v>0</v>
      </c>
      <c r="I5597">
        <v>0</v>
      </c>
      <c r="J5597">
        <v>0</v>
      </c>
      <c r="K5597">
        <v>0</v>
      </c>
      <c r="L5597">
        <v>0</v>
      </c>
      <c r="M5597">
        <v>0</v>
      </c>
      <c r="N5597">
        <v>0</v>
      </c>
      <c r="O5597">
        <v>0</v>
      </c>
      <c r="P5597">
        <v>0</v>
      </c>
      <c r="Q5597">
        <v>0</v>
      </c>
      <c r="R5597">
        <v>0</v>
      </c>
      <c r="S5597">
        <v>0</v>
      </c>
      <c r="T5597">
        <v>0</v>
      </c>
      <c r="U5597">
        <v>0</v>
      </c>
      <c r="V5597">
        <v>0</v>
      </c>
      <c r="W5597">
        <v>0</v>
      </c>
      <c r="X5597">
        <v>0</v>
      </c>
      <c r="Y5597">
        <v>0</v>
      </c>
      <c r="Z5597">
        <v>0</v>
      </c>
      <c r="AA5597">
        <v>0</v>
      </c>
      <c r="AB5597">
        <v>0</v>
      </c>
      <c r="AC5597">
        <v>0</v>
      </c>
      <c r="AD5597">
        <v>0</v>
      </c>
      <c r="AE5597">
        <v>0</v>
      </c>
      <c r="AF5597">
        <v>0</v>
      </c>
    </row>
    <row r="5598" spans="1:32">
      <c r="A5598" t="s">
        <v>2976</v>
      </c>
      <c r="B5598" t="s">
        <v>19</v>
      </c>
      <c r="C5598">
        <v>0</v>
      </c>
      <c r="D5598">
        <v>0</v>
      </c>
      <c r="E5598">
        <v>0</v>
      </c>
      <c r="F5598">
        <v>0</v>
      </c>
      <c r="G5598">
        <v>0</v>
      </c>
      <c r="H5598">
        <v>0</v>
      </c>
      <c r="I5598">
        <v>0</v>
      </c>
      <c r="J5598">
        <v>0</v>
      </c>
      <c r="K5598">
        <v>0</v>
      </c>
      <c r="L5598">
        <v>0</v>
      </c>
      <c r="M5598">
        <v>0</v>
      </c>
      <c r="N5598">
        <v>0</v>
      </c>
      <c r="O5598">
        <v>0</v>
      </c>
      <c r="P5598">
        <v>0</v>
      </c>
      <c r="Q5598">
        <v>0</v>
      </c>
      <c r="R5598">
        <v>0</v>
      </c>
      <c r="S5598">
        <v>0</v>
      </c>
      <c r="T5598">
        <v>0</v>
      </c>
      <c r="U5598">
        <v>0</v>
      </c>
      <c r="V5598">
        <v>0</v>
      </c>
      <c r="W5598">
        <v>0</v>
      </c>
      <c r="X5598">
        <v>0</v>
      </c>
      <c r="Y5598">
        <v>0</v>
      </c>
      <c r="Z5598">
        <v>0</v>
      </c>
      <c r="AA5598">
        <v>0</v>
      </c>
      <c r="AB5598">
        <v>0</v>
      </c>
      <c r="AC5598">
        <v>0</v>
      </c>
      <c r="AD5598">
        <v>0</v>
      </c>
      <c r="AE5598">
        <v>0</v>
      </c>
      <c r="AF5598">
        <v>0</v>
      </c>
    </row>
    <row r="5599" spans="1:32">
      <c r="A5599" t="s">
        <v>2977</v>
      </c>
      <c r="B5599" t="s">
        <v>19</v>
      </c>
      <c r="C5599">
        <v>0</v>
      </c>
      <c r="D5599">
        <v>0</v>
      </c>
      <c r="E5599">
        <v>0</v>
      </c>
      <c r="F5599">
        <v>0</v>
      </c>
      <c r="G5599">
        <v>0</v>
      </c>
      <c r="H5599">
        <v>0</v>
      </c>
      <c r="I5599">
        <v>0</v>
      </c>
      <c r="J5599">
        <v>0</v>
      </c>
      <c r="K5599">
        <v>0</v>
      </c>
      <c r="L5599">
        <v>0</v>
      </c>
      <c r="M5599">
        <v>0</v>
      </c>
      <c r="N5599">
        <v>0</v>
      </c>
      <c r="O5599">
        <v>0</v>
      </c>
      <c r="P5599">
        <v>0</v>
      </c>
      <c r="Q5599">
        <v>0</v>
      </c>
      <c r="R5599">
        <v>0</v>
      </c>
      <c r="S5599">
        <v>0</v>
      </c>
      <c r="T5599">
        <v>0</v>
      </c>
      <c r="U5599">
        <v>0</v>
      </c>
      <c r="V5599">
        <v>0</v>
      </c>
      <c r="W5599">
        <v>0</v>
      </c>
      <c r="X5599">
        <v>0</v>
      </c>
      <c r="Y5599">
        <v>0</v>
      </c>
      <c r="Z5599">
        <v>0</v>
      </c>
      <c r="AA5599">
        <v>0</v>
      </c>
      <c r="AB5599">
        <v>0</v>
      </c>
      <c r="AC5599">
        <v>0</v>
      </c>
      <c r="AD5599">
        <v>0</v>
      </c>
      <c r="AE5599">
        <v>0</v>
      </c>
      <c r="AF5599">
        <v>0</v>
      </c>
    </row>
    <row r="5600" spans="1:32">
      <c r="A5600" t="s">
        <v>2978</v>
      </c>
      <c r="B5600" t="s">
        <v>19</v>
      </c>
      <c r="C5600">
        <v>0</v>
      </c>
      <c r="D5600">
        <v>0</v>
      </c>
      <c r="E5600">
        <v>0</v>
      </c>
      <c r="F5600">
        <v>0</v>
      </c>
      <c r="G5600">
        <v>0</v>
      </c>
      <c r="H5600">
        <v>0</v>
      </c>
      <c r="I5600">
        <v>0</v>
      </c>
      <c r="J5600">
        <v>0</v>
      </c>
      <c r="K5600">
        <v>0</v>
      </c>
      <c r="L5600">
        <v>0</v>
      </c>
      <c r="M5600">
        <v>0</v>
      </c>
      <c r="N5600">
        <v>0</v>
      </c>
      <c r="O5600">
        <v>0</v>
      </c>
      <c r="P5600">
        <v>0</v>
      </c>
      <c r="Q5600">
        <v>0</v>
      </c>
      <c r="R5600">
        <v>0</v>
      </c>
      <c r="S5600">
        <v>0</v>
      </c>
      <c r="T5600">
        <v>0</v>
      </c>
      <c r="U5600">
        <v>0</v>
      </c>
      <c r="V5600">
        <v>0</v>
      </c>
      <c r="W5600">
        <v>0</v>
      </c>
      <c r="X5600">
        <v>0</v>
      </c>
      <c r="Y5600">
        <v>0</v>
      </c>
      <c r="Z5600">
        <v>0</v>
      </c>
      <c r="AA5600">
        <v>0</v>
      </c>
      <c r="AB5600">
        <v>0</v>
      </c>
      <c r="AC5600">
        <v>0</v>
      </c>
      <c r="AD5600">
        <v>0</v>
      </c>
      <c r="AE5600">
        <v>0</v>
      </c>
      <c r="AF5600">
        <v>0</v>
      </c>
    </row>
    <row r="5601" spans="1:32">
      <c r="A5601" t="s">
        <v>2979</v>
      </c>
      <c r="B5601" t="s">
        <v>19</v>
      </c>
      <c r="C5601">
        <v>0</v>
      </c>
      <c r="D5601">
        <v>0</v>
      </c>
      <c r="E5601">
        <v>0</v>
      </c>
      <c r="F5601">
        <v>0</v>
      </c>
      <c r="G5601">
        <v>0</v>
      </c>
      <c r="H5601">
        <v>0</v>
      </c>
      <c r="I5601">
        <v>0</v>
      </c>
      <c r="J5601">
        <v>0</v>
      </c>
      <c r="K5601">
        <v>0</v>
      </c>
      <c r="L5601">
        <v>0</v>
      </c>
      <c r="M5601">
        <v>0</v>
      </c>
      <c r="N5601">
        <v>0</v>
      </c>
      <c r="O5601">
        <v>0</v>
      </c>
      <c r="P5601">
        <v>0</v>
      </c>
      <c r="Q5601">
        <v>0</v>
      </c>
      <c r="R5601">
        <v>0</v>
      </c>
      <c r="S5601">
        <v>0</v>
      </c>
      <c r="T5601">
        <v>0</v>
      </c>
      <c r="U5601">
        <v>0</v>
      </c>
      <c r="V5601">
        <v>0</v>
      </c>
      <c r="W5601">
        <v>0</v>
      </c>
      <c r="X5601">
        <v>0</v>
      </c>
      <c r="Y5601">
        <v>0</v>
      </c>
      <c r="Z5601">
        <v>0</v>
      </c>
      <c r="AA5601">
        <v>0</v>
      </c>
      <c r="AB5601">
        <v>0</v>
      </c>
      <c r="AC5601">
        <v>0</v>
      </c>
      <c r="AD5601">
        <v>0</v>
      </c>
      <c r="AE5601">
        <v>0</v>
      </c>
      <c r="AF5601">
        <v>0</v>
      </c>
    </row>
    <row r="5602" spans="1:32">
      <c r="A5602" t="s">
        <v>2980</v>
      </c>
      <c r="B5602" t="s">
        <v>19</v>
      </c>
      <c r="C5602">
        <v>0</v>
      </c>
      <c r="D5602">
        <v>0</v>
      </c>
      <c r="E5602">
        <v>0</v>
      </c>
      <c r="F5602">
        <v>0</v>
      </c>
      <c r="G5602">
        <v>0</v>
      </c>
      <c r="H5602">
        <v>0</v>
      </c>
      <c r="I5602">
        <v>0</v>
      </c>
      <c r="J5602">
        <v>0</v>
      </c>
      <c r="K5602">
        <v>0</v>
      </c>
      <c r="L5602">
        <v>0</v>
      </c>
      <c r="M5602">
        <v>0</v>
      </c>
      <c r="N5602">
        <v>0</v>
      </c>
      <c r="O5602">
        <v>0</v>
      </c>
      <c r="P5602">
        <v>0</v>
      </c>
      <c r="Q5602">
        <v>0</v>
      </c>
      <c r="R5602">
        <v>0</v>
      </c>
      <c r="S5602">
        <v>0</v>
      </c>
      <c r="T5602">
        <v>0</v>
      </c>
      <c r="U5602">
        <v>0</v>
      </c>
      <c r="V5602">
        <v>0</v>
      </c>
      <c r="W5602">
        <v>0</v>
      </c>
      <c r="X5602">
        <v>0</v>
      </c>
      <c r="Y5602">
        <v>0</v>
      </c>
      <c r="Z5602">
        <v>0</v>
      </c>
      <c r="AA5602">
        <v>0</v>
      </c>
      <c r="AB5602">
        <v>0</v>
      </c>
      <c r="AC5602">
        <v>0</v>
      </c>
      <c r="AD5602">
        <v>0</v>
      </c>
      <c r="AE5602">
        <v>0</v>
      </c>
      <c r="AF5602">
        <v>0</v>
      </c>
    </row>
    <row r="5603" spans="1:32">
      <c r="A5603" t="s">
        <v>2981</v>
      </c>
      <c r="B5603" t="s">
        <v>19</v>
      </c>
      <c r="C5603">
        <v>0</v>
      </c>
      <c r="D5603">
        <v>0</v>
      </c>
      <c r="E5603">
        <v>0</v>
      </c>
      <c r="F5603">
        <v>0</v>
      </c>
      <c r="G5603">
        <v>0</v>
      </c>
      <c r="H5603">
        <v>0</v>
      </c>
      <c r="I5603">
        <v>0</v>
      </c>
      <c r="J5603">
        <v>0</v>
      </c>
      <c r="K5603">
        <v>0</v>
      </c>
      <c r="L5603">
        <v>0</v>
      </c>
      <c r="M5603">
        <v>0</v>
      </c>
      <c r="N5603">
        <v>0</v>
      </c>
      <c r="O5603">
        <v>0</v>
      </c>
      <c r="P5603">
        <v>0</v>
      </c>
      <c r="Q5603">
        <v>0</v>
      </c>
      <c r="R5603">
        <v>0</v>
      </c>
      <c r="S5603">
        <v>0</v>
      </c>
      <c r="T5603">
        <v>0</v>
      </c>
      <c r="U5603">
        <v>0</v>
      </c>
      <c r="V5603">
        <v>0</v>
      </c>
      <c r="W5603">
        <v>0</v>
      </c>
      <c r="X5603">
        <v>0</v>
      </c>
      <c r="Y5603">
        <v>0</v>
      </c>
      <c r="Z5603">
        <v>0</v>
      </c>
      <c r="AA5603">
        <v>0</v>
      </c>
      <c r="AB5603">
        <v>0</v>
      </c>
      <c r="AC5603">
        <v>0</v>
      </c>
      <c r="AD5603">
        <v>0</v>
      </c>
      <c r="AE5603">
        <v>0</v>
      </c>
      <c r="AF5603">
        <v>0</v>
      </c>
    </row>
    <row r="5604" spans="1:32">
      <c r="A5604" t="s">
        <v>2982</v>
      </c>
      <c r="B5604" t="s">
        <v>19</v>
      </c>
      <c r="C5604" s="2">
        <v>23919600000000</v>
      </c>
      <c r="D5604" s="2">
        <v>24542200000000</v>
      </c>
      <c r="E5604" s="2">
        <v>23801600000000</v>
      </c>
      <c r="F5604" s="2">
        <v>22223900000000</v>
      </c>
      <c r="G5604" s="2">
        <v>22045100000000</v>
      </c>
      <c r="H5604" s="2">
        <v>21951700000000</v>
      </c>
      <c r="I5604" s="2">
        <v>21891400000000</v>
      </c>
      <c r="J5604" s="2">
        <v>21827500000000</v>
      </c>
      <c r="K5604" s="2">
        <v>21750700000000</v>
      </c>
      <c r="L5604" s="2">
        <v>21653000000000</v>
      </c>
      <c r="M5604" s="2">
        <v>21535000000000</v>
      </c>
      <c r="N5604" s="2">
        <v>21401000000000</v>
      </c>
      <c r="O5604" s="2">
        <v>21274400000000</v>
      </c>
      <c r="P5604" s="2">
        <v>21141000000000</v>
      </c>
      <c r="Q5604" s="2">
        <v>21021800000000</v>
      </c>
      <c r="R5604" s="2">
        <v>20922200000000</v>
      </c>
      <c r="S5604" s="2">
        <v>20841100000000</v>
      </c>
      <c r="T5604" s="2">
        <v>20760000000000</v>
      </c>
      <c r="U5604" s="2">
        <v>20696000000000</v>
      </c>
      <c r="V5604" s="2">
        <v>20640700000000</v>
      </c>
      <c r="W5604" s="2">
        <v>20587900000000</v>
      </c>
      <c r="X5604" s="2">
        <v>20544200000000</v>
      </c>
      <c r="Y5604" s="2">
        <v>20506700000000</v>
      </c>
      <c r="Z5604" s="2">
        <v>20487700000000</v>
      </c>
      <c r="AA5604" s="2">
        <v>20465600000000</v>
      </c>
      <c r="AB5604" s="2">
        <v>20448400000000</v>
      </c>
      <c r="AC5604" s="2">
        <v>20434800000000</v>
      </c>
      <c r="AD5604" s="2">
        <v>20428700000000</v>
      </c>
      <c r="AE5604" s="2">
        <v>20424400000000</v>
      </c>
      <c r="AF5604" s="2">
        <v>20433600000000</v>
      </c>
    </row>
    <row r="5605" spans="1:32">
      <c r="A5605" t="s">
        <v>2983</v>
      </c>
      <c r="B5605" t="s">
        <v>19</v>
      </c>
      <c r="C5605" s="2">
        <v>9409840000</v>
      </c>
      <c r="D5605" s="2">
        <v>9654760000</v>
      </c>
      <c r="E5605" s="2">
        <v>9363410000</v>
      </c>
      <c r="F5605" s="2">
        <v>8742760000</v>
      </c>
      <c r="G5605" s="2">
        <v>8672410000</v>
      </c>
      <c r="H5605" s="2">
        <v>8635660000</v>
      </c>
      <c r="I5605" s="2">
        <v>8611960000</v>
      </c>
      <c r="J5605" s="2">
        <v>8586820000</v>
      </c>
      <c r="K5605" s="2">
        <v>8556590000</v>
      </c>
      <c r="L5605" s="2">
        <v>8518150000</v>
      </c>
      <c r="M5605" s="2">
        <v>8471730000</v>
      </c>
      <c r="N5605" s="2">
        <v>8419020000</v>
      </c>
      <c r="O5605" s="2">
        <v>8369210000</v>
      </c>
      <c r="P5605" s="2">
        <v>8316750000</v>
      </c>
      <c r="Q5605" s="2">
        <v>8269840000</v>
      </c>
      <c r="R5605" s="2">
        <v>8230670000</v>
      </c>
      <c r="S5605" s="2">
        <v>8198760000</v>
      </c>
      <c r="T5605" s="2">
        <v>8166840000</v>
      </c>
      <c r="U5605" s="2">
        <v>8141700000</v>
      </c>
      <c r="V5605" s="2">
        <v>8119940000</v>
      </c>
      <c r="W5605" s="2">
        <v>8099150000</v>
      </c>
      <c r="X5605" s="2">
        <v>8081980000</v>
      </c>
      <c r="Y5605" s="2">
        <v>8067230000</v>
      </c>
      <c r="Z5605" s="2">
        <v>8059740000</v>
      </c>
      <c r="AA5605" s="2">
        <v>8051030000</v>
      </c>
      <c r="AB5605" s="2">
        <v>8044260000</v>
      </c>
      <c r="AC5605" s="2">
        <v>8038940000</v>
      </c>
      <c r="AD5605" s="2">
        <v>8036530000</v>
      </c>
      <c r="AE5605" s="2">
        <v>8034830000</v>
      </c>
      <c r="AF5605" s="2">
        <v>8038460000</v>
      </c>
    </row>
    <row r="5606" spans="1:32">
      <c r="A5606" t="s">
        <v>2984</v>
      </c>
      <c r="B5606" t="s">
        <v>19</v>
      </c>
      <c r="C5606" s="2">
        <v>8302980000</v>
      </c>
      <c r="D5606" s="2">
        <v>8519090000</v>
      </c>
      <c r="E5606" s="2">
        <v>8262020000</v>
      </c>
      <c r="F5606" s="2">
        <v>7714370000</v>
      </c>
      <c r="G5606" s="2">
        <v>7652290000</v>
      </c>
      <c r="H5606" s="2">
        <v>7619860000</v>
      </c>
      <c r="I5606" s="2">
        <v>7598960000</v>
      </c>
      <c r="J5606" s="2">
        <v>7576770000</v>
      </c>
      <c r="K5606" s="2">
        <v>7550100000</v>
      </c>
      <c r="L5606" s="2">
        <v>7516180000</v>
      </c>
      <c r="M5606" s="2">
        <v>7475220000</v>
      </c>
      <c r="N5606" s="2">
        <v>7428710000</v>
      </c>
      <c r="O5606" s="2">
        <v>7384760000</v>
      </c>
      <c r="P5606" s="2">
        <v>7338470000</v>
      </c>
      <c r="Q5606" s="2">
        <v>7297080000</v>
      </c>
      <c r="R5606" s="2">
        <v>7262520000</v>
      </c>
      <c r="S5606" s="2">
        <v>7234360000</v>
      </c>
      <c r="T5606" s="2">
        <v>7206200000</v>
      </c>
      <c r="U5606" s="2">
        <v>7184010000</v>
      </c>
      <c r="V5606" s="2">
        <v>7164810000</v>
      </c>
      <c r="W5606" s="2">
        <v>7146460000</v>
      </c>
      <c r="X5606" s="2">
        <v>7131320000</v>
      </c>
      <c r="Y5606" s="2">
        <v>7118300000</v>
      </c>
      <c r="Z5606" s="2">
        <v>7111690000</v>
      </c>
      <c r="AA5606" s="2">
        <v>7104010000</v>
      </c>
      <c r="AB5606" s="2">
        <v>7098040000</v>
      </c>
      <c r="AC5606" s="2">
        <v>7093340000</v>
      </c>
      <c r="AD5606" s="2">
        <v>7091210000</v>
      </c>
      <c r="AE5606" s="2">
        <v>7089710000</v>
      </c>
      <c r="AF5606" s="2">
        <v>7092910000</v>
      </c>
    </row>
    <row r="5607" spans="1:32">
      <c r="A5607" t="s">
        <v>2985</v>
      </c>
      <c r="B5607" t="s">
        <v>19</v>
      </c>
      <c r="C5607" s="2">
        <v>19619100000</v>
      </c>
      <c r="D5607" s="2">
        <v>20129700000</v>
      </c>
      <c r="E5607" s="2">
        <v>19522300000</v>
      </c>
      <c r="F5607" s="2">
        <v>18228300000</v>
      </c>
      <c r="G5607" s="2">
        <v>18081600000</v>
      </c>
      <c r="H5607" s="2">
        <v>18004900000</v>
      </c>
      <c r="I5607" s="2">
        <v>17955500000</v>
      </c>
      <c r="J5607" s="2">
        <v>17903100000</v>
      </c>
      <c r="K5607" s="2">
        <v>17840100000</v>
      </c>
      <c r="L5607" s="2">
        <v>17759900000</v>
      </c>
      <c r="M5607" s="2">
        <v>17663200000</v>
      </c>
      <c r="N5607" s="2">
        <v>17553300000</v>
      </c>
      <c r="O5607" s="2">
        <v>17449400000</v>
      </c>
      <c r="P5607" s="2">
        <v>17340000000</v>
      </c>
      <c r="Q5607" s="2">
        <v>17242200000</v>
      </c>
      <c r="R5607" s="2">
        <v>17160600000</v>
      </c>
      <c r="S5607" s="2">
        <v>17094000000</v>
      </c>
      <c r="T5607" s="2">
        <v>17027500000</v>
      </c>
      <c r="U5607" s="2">
        <v>16975100000</v>
      </c>
      <c r="V5607" s="2">
        <v>16929700000</v>
      </c>
      <c r="W5607" s="2">
        <v>16886300000</v>
      </c>
      <c r="X5607" s="2">
        <v>16850600000</v>
      </c>
      <c r="Y5607" s="2">
        <v>16819800000</v>
      </c>
      <c r="Z5607" s="2">
        <v>16804200000</v>
      </c>
      <c r="AA5607" s="2">
        <v>16786000000</v>
      </c>
      <c r="AB5607" s="2">
        <v>16771900000</v>
      </c>
      <c r="AC5607" s="2">
        <v>16760800000</v>
      </c>
      <c r="AD5607" s="2">
        <v>16755800000</v>
      </c>
      <c r="AE5607" s="2">
        <v>16752300000</v>
      </c>
      <c r="AF5607" s="2">
        <v>16759800000</v>
      </c>
    </row>
    <row r="5608" spans="1:32">
      <c r="A5608" t="s">
        <v>2986</v>
      </c>
      <c r="B5608" t="s">
        <v>19</v>
      </c>
      <c r="C5608" s="2">
        <v>266595000</v>
      </c>
      <c r="D5608" s="2">
        <v>273534000</v>
      </c>
      <c r="E5608" s="2">
        <v>265280000</v>
      </c>
      <c r="F5608" s="2">
        <v>247696000</v>
      </c>
      <c r="G5608" s="2">
        <v>245703000</v>
      </c>
      <c r="H5608" s="2">
        <v>244661000</v>
      </c>
      <c r="I5608" s="2">
        <v>243990000</v>
      </c>
      <c r="J5608" s="2">
        <v>243278000</v>
      </c>
      <c r="K5608" s="2">
        <v>242422000</v>
      </c>
      <c r="L5608" s="2">
        <v>241332000</v>
      </c>
      <c r="M5608" s="2">
        <v>240017000</v>
      </c>
      <c r="N5608" s="2">
        <v>238524000</v>
      </c>
      <c r="O5608" s="2">
        <v>237113000</v>
      </c>
      <c r="P5608" s="2">
        <v>235626000</v>
      </c>
      <c r="Q5608" s="2">
        <v>234297000</v>
      </c>
      <c r="R5608" s="2">
        <v>233188000</v>
      </c>
      <c r="S5608" s="2">
        <v>232284000</v>
      </c>
      <c r="T5608" s="2">
        <v>231379000</v>
      </c>
      <c r="U5608" s="2">
        <v>230667000</v>
      </c>
      <c r="V5608" s="2">
        <v>230050000</v>
      </c>
      <c r="W5608" s="2">
        <v>229461000</v>
      </c>
      <c r="X5608" s="2">
        <v>228975000</v>
      </c>
      <c r="Y5608" s="2">
        <v>228557000</v>
      </c>
      <c r="Z5608" s="2">
        <v>228345000</v>
      </c>
      <c r="AA5608" s="2">
        <v>228098000</v>
      </c>
      <c r="AB5608" s="2">
        <v>227906000</v>
      </c>
      <c r="AC5608" s="2">
        <v>227756000</v>
      </c>
      <c r="AD5608" s="2">
        <v>227687000</v>
      </c>
      <c r="AE5608" s="2">
        <v>227639000</v>
      </c>
      <c r="AF5608" s="2">
        <v>227742000</v>
      </c>
    </row>
    <row r="5609" spans="1:32">
      <c r="A5609" t="s">
        <v>2987</v>
      </c>
      <c r="B5609" t="s">
        <v>19</v>
      </c>
      <c r="C5609" s="2">
        <v>254919000</v>
      </c>
      <c r="D5609" s="2">
        <v>261555000</v>
      </c>
      <c r="E5609" s="2">
        <v>253662000</v>
      </c>
      <c r="F5609" s="2">
        <v>236848000</v>
      </c>
      <c r="G5609" s="2">
        <v>234942000</v>
      </c>
      <c r="H5609" s="2">
        <v>233946000</v>
      </c>
      <c r="I5609" s="2">
        <v>233304000</v>
      </c>
      <c r="J5609" s="2">
        <v>232623000</v>
      </c>
      <c r="K5609" s="2">
        <v>231804000</v>
      </c>
      <c r="L5609" s="2">
        <v>230763000</v>
      </c>
      <c r="M5609" s="2">
        <v>229505000</v>
      </c>
      <c r="N5609" s="2">
        <v>228078000</v>
      </c>
      <c r="O5609" s="2">
        <v>226728000</v>
      </c>
      <c r="P5609" s="2">
        <v>225307000</v>
      </c>
      <c r="Q5609" s="2">
        <v>224036000</v>
      </c>
      <c r="R5609" s="2">
        <v>222975000</v>
      </c>
      <c r="S5609" s="2">
        <v>222110000</v>
      </c>
      <c r="T5609" s="2">
        <v>221246000</v>
      </c>
      <c r="U5609" s="2">
        <v>220565000</v>
      </c>
      <c r="V5609" s="2">
        <v>219975000</v>
      </c>
      <c r="W5609" s="2">
        <v>219412000</v>
      </c>
      <c r="X5609" s="2">
        <v>218947000</v>
      </c>
      <c r="Y5609" s="2">
        <v>218547000</v>
      </c>
      <c r="Z5609" s="2">
        <v>218344000</v>
      </c>
      <c r="AA5609" s="2">
        <v>218108000</v>
      </c>
      <c r="AB5609" s="2">
        <v>217925000</v>
      </c>
      <c r="AC5609" s="2">
        <v>217781000</v>
      </c>
      <c r="AD5609" s="2">
        <v>217715000</v>
      </c>
      <c r="AE5609" s="2">
        <v>217670000</v>
      </c>
      <c r="AF5609" s="2">
        <v>217768000</v>
      </c>
    </row>
    <row r="5610" spans="1:32">
      <c r="A5610" t="s">
        <v>2988</v>
      </c>
      <c r="B5610" t="s">
        <v>19</v>
      </c>
      <c r="C5610" s="2">
        <v>394249000</v>
      </c>
      <c r="D5610" s="2">
        <v>404511000</v>
      </c>
      <c r="E5610" s="2">
        <v>392305000</v>
      </c>
      <c r="F5610" s="2">
        <v>366301000</v>
      </c>
      <c r="G5610" s="2">
        <v>363353000</v>
      </c>
      <c r="H5610" s="2">
        <v>361813000</v>
      </c>
      <c r="I5610" s="2">
        <v>360820000</v>
      </c>
      <c r="J5610" s="2">
        <v>359767000</v>
      </c>
      <c r="K5610" s="2">
        <v>358501000</v>
      </c>
      <c r="L5610" s="2">
        <v>356890000</v>
      </c>
      <c r="M5610" s="2">
        <v>354945000</v>
      </c>
      <c r="N5610" s="2">
        <v>352737000</v>
      </c>
      <c r="O5610" s="2">
        <v>350650000</v>
      </c>
      <c r="P5610" s="2">
        <v>348452000</v>
      </c>
      <c r="Q5610" s="2">
        <v>346487000</v>
      </c>
      <c r="R5610" s="2">
        <v>344845000</v>
      </c>
      <c r="S5610" s="2">
        <v>343508000</v>
      </c>
      <c r="T5610" s="2">
        <v>342171000</v>
      </c>
      <c r="U5610" s="2">
        <v>341118000</v>
      </c>
      <c r="V5610" s="2">
        <v>340206000</v>
      </c>
      <c r="W5610" s="2">
        <v>339335000</v>
      </c>
      <c r="X5610" s="2">
        <v>338616000</v>
      </c>
      <c r="Y5610" s="2">
        <v>337998000</v>
      </c>
      <c r="Z5610" s="2">
        <v>337684000</v>
      </c>
      <c r="AA5610" s="2">
        <v>337319000</v>
      </c>
      <c r="AB5610" s="2">
        <v>337035000</v>
      </c>
      <c r="AC5610" s="2">
        <v>336812000</v>
      </c>
      <c r="AD5610" s="2">
        <v>336711000</v>
      </c>
      <c r="AE5610" s="2">
        <v>336640000</v>
      </c>
      <c r="AF5610" s="2">
        <v>336792000</v>
      </c>
    </row>
    <row r="5611" spans="1:32">
      <c r="A5611" t="s">
        <v>2989</v>
      </c>
      <c r="B5611" t="s">
        <v>19</v>
      </c>
      <c r="C5611" s="2">
        <v>13621600</v>
      </c>
      <c r="D5611" s="2">
        <v>13976200</v>
      </c>
      <c r="E5611" s="2">
        <v>13554400</v>
      </c>
      <c r="F5611" s="2">
        <v>12656000</v>
      </c>
      <c r="G5611" s="2">
        <v>12554200</v>
      </c>
      <c r="H5611" s="2">
        <v>12501000</v>
      </c>
      <c r="I5611" s="2">
        <v>12466600</v>
      </c>
      <c r="J5611" s="2">
        <v>12430200</v>
      </c>
      <c r="K5611" s="2">
        <v>12386500</v>
      </c>
      <c r="L5611" s="2">
        <v>12330800</v>
      </c>
      <c r="M5611" s="2">
        <v>12263600</v>
      </c>
      <c r="N5611" s="2">
        <v>12187400</v>
      </c>
      <c r="O5611" s="2">
        <v>12115200</v>
      </c>
      <c r="P5611" s="2">
        <v>12039300</v>
      </c>
      <c r="Q5611" s="2">
        <v>11971400</v>
      </c>
      <c r="R5611" s="2">
        <v>11914700</v>
      </c>
      <c r="S5611" s="2">
        <v>11868500</v>
      </c>
      <c r="T5611" s="2">
        <v>11822300</v>
      </c>
      <c r="U5611" s="2">
        <v>11785900</v>
      </c>
      <c r="V5611" s="2">
        <v>11754400</v>
      </c>
      <c r="W5611" s="2">
        <v>11724300</v>
      </c>
      <c r="X5611" s="2">
        <v>11699400</v>
      </c>
      <c r="Y5611" s="2">
        <v>11678100</v>
      </c>
      <c r="Z5611" s="2">
        <v>11667200</v>
      </c>
      <c r="AA5611" s="2">
        <v>11654600</v>
      </c>
      <c r="AB5611" s="2">
        <v>11644800</v>
      </c>
      <c r="AC5611" s="2">
        <v>11637200</v>
      </c>
      <c r="AD5611" s="2">
        <v>11633600</v>
      </c>
      <c r="AE5611" s="2">
        <v>11631200</v>
      </c>
      <c r="AF5611" s="2">
        <v>11636400</v>
      </c>
    </row>
    <row r="5612" spans="1:32">
      <c r="A5612" t="s">
        <v>2990</v>
      </c>
      <c r="B5612" t="s">
        <v>19</v>
      </c>
      <c r="C5612" s="2">
        <v>113643000</v>
      </c>
      <c r="D5612" s="2">
        <v>116601000</v>
      </c>
      <c r="E5612" s="2">
        <v>113083000</v>
      </c>
      <c r="F5612" s="2">
        <v>105587000</v>
      </c>
      <c r="G5612" s="2">
        <v>104737000</v>
      </c>
      <c r="H5612" s="2">
        <v>104294000</v>
      </c>
      <c r="I5612" s="2">
        <v>104007000</v>
      </c>
      <c r="J5612" s="2">
        <v>103704000</v>
      </c>
      <c r="K5612" s="2">
        <v>103339000</v>
      </c>
      <c r="L5612" s="2">
        <v>102875000</v>
      </c>
      <c r="M5612" s="2">
        <v>102314000</v>
      </c>
      <c r="N5612" s="2">
        <v>101677000</v>
      </c>
      <c r="O5612" s="2">
        <v>101076000</v>
      </c>
      <c r="P5612" s="2">
        <v>100442000</v>
      </c>
      <c r="Q5612" s="2">
        <v>99875700</v>
      </c>
      <c r="R5612" s="2">
        <v>99402600</v>
      </c>
      <c r="S5612" s="2">
        <v>99017200</v>
      </c>
      <c r="T5612" s="2">
        <v>98631800</v>
      </c>
      <c r="U5612" s="2">
        <v>98328100</v>
      </c>
      <c r="V5612" s="2">
        <v>98065300</v>
      </c>
      <c r="W5612" s="2">
        <v>97814200</v>
      </c>
      <c r="X5612" s="2">
        <v>97606800</v>
      </c>
      <c r="Y5612" s="2">
        <v>97428700</v>
      </c>
      <c r="Z5612" s="2">
        <v>97338200</v>
      </c>
      <c r="AA5612" s="2">
        <v>97233100</v>
      </c>
      <c r="AB5612" s="2">
        <v>97151300</v>
      </c>
      <c r="AC5612" s="2">
        <v>97087100</v>
      </c>
      <c r="AD5612" s="2">
        <v>97057900</v>
      </c>
      <c r="AE5612" s="2">
        <v>97037400</v>
      </c>
      <c r="AF5612" s="2">
        <v>97081200</v>
      </c>
    </row>
    <row r="5613" spans="1:32">
      <c r="A5613" t="s">
        <v>2991</v>
      </c>
      <c r="B5613" t="s">
        <v>19</v>
      </c>
      <c r="C5613" s="2">
        <v>1167570000</v>
      </c>
      <c r="D5613" s="2">
        <v>1197960000</v>
      </c>
      <c r="E5613" s="2">
        <v>1161810000</v>
      </c>
      <c r="F5613" s="2">
        <v>1084800000</v>
      </c>
      <c r="G5613" s="2">
        <v>1076070000</v>
      </c>
      <c r="H5613" s="2">
        <v>1071510000</v>
      </c>
      <c r="I5613" s="2">
        <v>1068570000</v>
      </c>
      <c r="J5613" s="2">
        <v>1065450000</v>
      </c>
      <c r="K5613" s="2">
        <v>1061700000</v>
      </c>
      <c r="L5613" s="2">
        <v>1056930000</v>
      </c>
      <c r="M5613" s="2">
        <v>1051170000</v>
      </c>
      <c r="N5613" s="2">
        <v>1044630000</v>
      </c>
      <c r="O5613" s="2">
        <v>1038450000</v>
      </c>
      <c r="P5613" s="2">
        <v>1031940000</v>
      </c>
      <c r="Q5613" s="2">
        <v>1026120000</v>
      </c>
      <c r="R5613" s="2">
        <v>1021260000</v>
      </c>
      <c r="S5613" s="2">
        <v>1017300000</v>
      </c>
      <c r="T5613" s="2">
        <v>1013340000</v>
      </c>
      <c r="U5613" s="2">
        <v>1010220000</v>
      </c>
      <c r="V5613" s="2">
        <v>1007520000</v>
      </c>
      <c r="W5613" s="2">
        <v>1004940000</v>
      </c>
      <c r="X5613" s="2">
        <v>1002810000</v>
      </c>
      <c r="Y5613" s="2">
        <v>1000980000</v>
      </c>
      <c r="Z5613" s="2">
        <v>1000050000</v>
      </c>
      <c r="AA5613" s="2">
        <v>998970000</v>
      </c>
      <c r="AB5613" s="2">
        <v>998130000</v>
      </c>
      <c r="AC5613" s="2">
        <v>997470000</v>
      </c>
      <c r="AD5613" s="2">
        <v>997170000</v>
      </c>
      <c r="AE5613" s="2">
        <v>996960000</v>
      </c>
      <c r="AF5613" s="2">
        <v>997410000</v>
      </c>
    </row>
    <row r="5614" spans="1:32">
      <c r="A5614" t="s">
        <v>2992</v>
      </c>
      <c r="B5614" t="s">
        <v>19</v>
      </c>
      <c r="C5614" s="2">
        <v>233514000</v>
      </c>
      <c r="D5614" s="2">
        <v>239592000</v>
      </c>
      <c r="E5614" s="2">
        <v>232362000</v>
      </c>
      <c r="F5614" s="2">
        <v>216960000</v>
      </c>
      <c r="G5614" s="2">
        <v>215214000</v>
      </c>
      <c r="H5614" s="2">
        <v>214302000</v>
      </c>
      <c r="I5614" s="2">
        <v>213714000</v>
      </c>
      <c r="J5614" s="2">
        <v>213090000</v>
      </c>
      <c r="K5614" s="2">
        <v>212340000</v>
      </c>
      <c r="L5614" s="2">
        <v>211386000</v>
      </c>
      <c r="M5614" s="2">
        <v>210234000</v>
      </c>
      <c r="N5614" s="2">
        <v>208926000</v>
      </c>
      <c r="O5614" s="2">
        <v>207690000</v>
      </c>
      <c r="P5614" s="2">
        <v>206388000</v>
      </c>
      <c r="Q5614" s="2">
        <v>205224000</v>
      </c>
      <c r="R5614" s="2">
        <v>204252000</v>
      </c>
      <c r="S5614" s="2">
        <v>203460000</v>
      </c>
      <c r="T5614" s="2">
        <v>202668000</v>
      </c>
      <c r="U5614" s="2">
        <v>202044000</v>
      </c>
      <c r="V5614" s="2">
        <v>201504000</v>
      </c>
      <c r="W5614" s="2">
        <v>200988000</v>
      </c>
      <c r="X5614" s="2">
        <v>200562000</v>
      </c>
      <c r="Y5614" s="2">
        <v>200196000</v>
      </c>
      <c r="Z5614" s="2">
        <v>200010000</v>
      </c>
      <c r="AA5614" s="2">
        <v>199794000</v>
      </c>
      <c r="AB5614" s="2">
        <v>199626000</v>
      </c>
      <c r="AC5614" s="2">
        <v>199494000</v>
      </c>
      <c r="AD5614" s="2">
        <v>199434000</v>
      </c>
      <c r="AE5614" s="2">
        <v>199392000</v>
      </c>
      <c r="AF5614" s="2">
        <v>199482000</v>
      </c>
    </row>
    <row r="5615" spans="1:32">
      <c r="A5615" t="s">
        <v>2993</v>
      </c>
      <c r="B5615" t="s">
        <v>19</v>
      </c>
      <c r="C5615">
        <v>0</v>
      </c>
      <c r="D5615">
        <v>0</v>
      </c>
      <c r="E5615">
        <v>0</v>
      </c>
      <c r="F5615">
        <v>0</v>
      </c>
      <c r="G5615">
        <v>0</v>
      </c>
      <c r="H5615">
        <v>0</v>
      </c>
      <c r="I5615">
        <v>0</v>
      </c>
      <c r="J5615">
        <v>0</v>
      </c>
      <c r="K5615">
        <v>0</v>
      </c>
      <c r="L5615">
        <v>0</v>
      </c>
      <c r="M5615">
        <v>0</v>
      </c>
      <c r="N5615">
        <v>0</v>
      </c>
      <c r="O5615">
        <v>0</v>
      </c>
      <c r="P5615">
        <v>0</v>
      </c>
      <c r="Q5615">
        <v>0</v>
      </c>
      <c r="R5615">
        <v>0</v>
      </c>
      <c r="S5615">
        <v>0</v>
      </c>
      <c r="T5615">
        <v>0</v>
      </c>
      <c r="U5615">
        <v>0</v>
      </c>
      <c r="V5615">
        <v>0</v>
      </c>
      <c r="W5615">
        <v>0</v>
      </c>
      <c r="X5615">
        <v>0</v>
      </c>
      <c r="Y5615">
        <v>0</v>
      </c>
      <c r="Z5615">
        <v>0</v>
      </c>
      <c r="AA5615">
        <v>0</v>
      </c>
      <c r="AB5615">
        <v>0</v>
      </c>
      <c r="AC5615">
        <v>0</v>
      </c>
      <c r="AD5615">
        <v>0</v>
      </c>
      <c r="AE5615">
        <v>0</v>
      </c>
      <c r="AF5615">
        <v>0</v>
      </c>
    </row>
    <row r="5616" spans="1:32">
      <c r="A5616" t="s">
        <v>2994</v>
      </c>
      <c r="B5616" t="s">
        <v>19</v>
      </c>
      <c r="C5616">
        <v>0</v>
      </c>
      <c r="D5616">
        <v>0</v>
      </c>
      <c r="E5616">
        <v>0</v>
      </c>
      <c r="F5616">
        <v>0</v>
      </c>
      <c r="G5616">
        <v>0</v>
      </c>
      <c r="H5616">
        <v>0</v>
      </c>
      <c r="I5616">
        <v>0</v>
      </c>
      <c r="J5616">
        <v>0</v>
      </c>
      <c r="K5616">
        <v>0</v>
      </c>
      <c r="L5616">
        <v>0</v>
      </c>
      <c r="M5616">
        <v>0</v>
      </c>
      <c r="N5616">
        <v>0</v>
      </c>
      <c r="O5616">
        <v>0</v>
      </c>
      <c r="P5616">
        <v>0</v>
      </c>
      <c r="Q5616">
        <v>0</v>
      </c>
      <c r="R5616">
        <v>0</v>
      </c>
      <c r="S5616">
        <v>0</v>
      </c>
      <c r="T5616">
        <v>0</v>
      </c>
      <c r="U5616">
        <v>0</v>
      </c>
      <c r="V5616">
        <v>0</v>
      </c>
      <c r="W5616">
        <v>0</v>
      </c>
      <c r="X5616">
        <v>0</v>
      </c>
      <c r="Y5616">
        <v>0</v>
      </c>
      <c r="Z5616">
        <v>0</v>
      </c>
      <c r="AA5616">
        <v>0</v>
      </c>
      <c r="AB5616">
        <v>0</v>
      </c>
      <c r="AC5616">
        <v>0</v>
      </c>
      <c r="AD5616">
        <v>0</v>
      </c>
      <c r="AE5616">
        <v>0</v>
      </c>
      <c r="AF5616">
        <v>0</v>
      </c>
    </row>
    <row r="5617" spans="1:32">
      <c r="A5617" t="s">
        <v>2995</v>
      </c>
      <c r="B5617" t="s">
        <v>19</v>
      </c>
      <c r="C5617">
        <v>0</v>
      </c>
      <c r="D5617">
        <v>0</v>
      </c>
      <c r="E5617">
        <v>0</v>
      </c>
      <c r="F5617">
        <v>0</v>
      </c>
      <c r="G5617">
        <v>0</v>
      </c>
      <c r="H5617">
        <v>0</v>
      </c>
      <c r="I5617">
        <v>0</v>
      </c>
      <c r="J5617">
        <v>0</v>
      </c>
      <c r="K5617">
        <v>0</v>
      </c>
      <c r="L5617">
        <v>0</v>
      </c>
      <c r="M5617">
        <v>0</v>
      </c>
      <c r="N5617">
        <v>0</v>
      </c>
      <c r="O5617">
        <v>0</v>
      </c>
      <c r="P5617">
        <v>0</v>
      </c>
      <c r="Q5617">
        <v>0</v>
      </c>
      <c r="R5617">
        <v>0</v>
      </c>
      <c r="S5617">
        <v>0</v>
      </c>
      <c r="T5617">
        <v>0</v>
      </c>
      <c r="U5617">
        <v>0</v>
      </c>
      <c r="V5617">
        <v>0</v>
      </c>
      <c r="W5617">
        <v>0</v>
      </c>
      <c r="X5617">
        <v>0</v>
      </c>
      <c r="Y5617">
        <v>0</v>
      </c>
      <c r="Z5617">
        <v>0</v>
      </c>
      <c r="AA5617">
        <v>0</v>
      </c>
      <c r="AB5617">
        <v>0</v>
      </c>
      <c r="AC5617">
        <v>0</v>
      </c>
      <c r="AD5617">
        <v>0</v>
      </c>
      <c r="AE5617">
        <v>0</v>
      </c>
      <c r="AF5617">
        <v>0</v>
      </c>
    </row>
    <row r="5618" spans="1:32">
      <c r="A5618" t="s">
        <v>2996</v>
      </c>
      <c r="B5618" t="s">
        <v>19</v>
      </c>
      <c r="C5618">
        <v>0</v>
      </c>
      <c r="D5618">
        <v>0</v>
      </c>
      <c r="E5618">
        <v>0</v>
      </c>
      <c r="F5618">
        <v>0</v>
      </c>
      <c r="G5618">
        <v>0</v>
      </c>
      <c r="H5618">
        <v>0</v>
      </c>
      <c r="I5618">
        <v>0</v>
      </c>
      <c r="J5618">
        <v>0</v>
      </c>
      <c r="K5618">
        <v>0</v>
      </c>
      <c r="L5618">
        <v>0</v>
      </c>
      <c r="M5618">
        <v>0</v>
      </c>
      <c r="N5618">
        <v>0</v>
      </c>
      <c r="O5618">
        <v>0</v>
      </c>
      <c r="P5618">
        <v>0</v>
      </c>
      <c r="Q5618">
        <v>0</v>
      </c>
      <c r="R5618">
        <v>0</v>
      </c>
      <c r="S5618">
        <v>0</v>
      </c>
      <c r="T5618">
        <v>0</v>
      </c>
      <c r="U5618">
        <v>0</v>
      </c>
      <c r="V5618">
        <v>0</v>
      </c>
      <c r="W5618">
        <v>0</v>
      </c>
      <c r="X5618">
        <v>0</v>
      </c>
      <c r="Y5618">
        <v>0</v>
      </c>
      <c r="Z5618">
        <v>0</v>
      </c>
      <c r="AA5618">
        <v>0</v>
      </c>
      <c r="AB5618">
        <v>0</v>
      </c>
      <c r="AC5618">
        <v>0</v>
      </c>
      <c r="AD5618">
        <v>0</v>
      </c>
      <c r="AE5618">
        <v>0</v>
      </c>
      <c r="AF5618">
        <v>0</v>
      </c>
    </row>
    <row r="5619" spans="1:32">
      <c r="A5619" t="s">
        <v>2997</v>
      </c>
      <c r="B5619" t="s">
        <v>19</v>
      </c>
      <c r="C5619">
        <v>0</v>
      </c>
      <c r="D5619">
        <v>0</v>
      </c>
      <c r="E5619">
        <v>0</v>
      </c>
      <c r="F5619">
        <v>0</v>
      </c>
      <c r="G5619">
        <v>0</v>
      </c>
      <c r="H5619">
        <v>0</v>
      </c>
      <c r="I5619">
        <v>0</v>
      </c>
      <c r="J5619">
        <v>0</v>
      </c>
      <c r="K5619">
        <v>0</v>
      </c>
      <c r="L5619">
        <v>0</v>
      </c>
      <c r="M5619">
        <v>0</v>
      </c>
      <c r="N5619">
        <v>0</v>
      </c>
      <c r="O5619">
        <v>0</v>
      </c>
      <c r="P5619">
        <v>0</v>
      </c>
      <c r="Q5619">
        <v>0</v>
      </c>
      <c r="R5619">
        <v>0</v>
      </c>
      <c r="S5619">
        <v>0</v>
      </c>
      <c r="T5619">
        <v>0</v>
      </c>
      <c r="U5619">
        <v>0</v>
      </c>
      <c r="V5619">
        <v>0</v>
      </c>
      <c r="W5619">
        <v>0</v>
      </c>
      <c r="X5619">
        <v>0</v>
      </c>
      <c r="Y5619">
        <v>0</v>
      </c>
      <c r="Z5619">
        <v>0</v>
      </c>
      <c r="AA5619">
        <v>0</v>
      </c>
      <c r="AB5619">
        <v>0</v>
      </c>
      <c r="AC5619">
        <v>0</v>
      </c>
      <c r="AD5619">
        <v>0</v>
      </c>
      <c r="AE5619">
        <v>0</v>
      </c>
      <c r="AF5619">
        <v>0</v>
      </c>
    </row>
    <row r="5620" spans="1:32">
      <c r="A5620" t="s">
        <v>2998</v>
      </c>
      <c r="B5620" t="s">
        <v>19</v>
      </c>
      <c r="C5620">
        <v>0</v>
      </c>
      <c r="D5620">
        <v>0</v>
      </c>
      <c r="E5620">
        <v>0</v>
      </c>
      <c r="F5620">
        <v>0</v>
      </c>
      <c r="G5620">
        <v>0</v>
      </c>
      <c r="H5620">
        <v>0</v>
      </c>
      <c r="I5620">
        <v>0</v>
      </c>
      <c r="J5620">
        <v>0</v>
      </c>
      <c r="K5620">
        <v>0</v>
      </c>
      <c r="L5620">
        <v>0</v>
      </c>
      <c r="M5620">
        <v>0</v>
      </c>
      <c r="N5620">
        <v>0</v>
      </c>
      <c r="O5620">
        <v>0</v>
      </c>
      <c r="P5620">
        <v>0</v>
      </c>
      <c r="Q5620">
        <v>0</v>
      </c>
      <c r="R5620">
        <v>0</v>
      </c>
      <c r="S5620">
        <v>0</v>
      </c>
      <c r="T5620">
        <v>0</v>
      </c>
      <c r="U5620">
        <v>0</v>
      </c>
      <c r="V5620">
        <v>0</v>
      </c>
      <c r="W5620">
        <v>0</v>
      </c>
      <c r="X5620">
        <v>0</v>
      </c>
      <c r="Y5620">
        <v>0</v>
      </c>
      <c r="Z5620">
        <v>0</v>
      </c>
      <c r="AA5620">
        <v>0</v>
      </c>
      <c r="AB5620">
        <v>0</v>
      </c>
      <c r="AC5620">
        <v>0</v>
      </c>
      <c r="AD5620">
        <v>0</v>
      </c>
      <c r="AE5620">
        <v>0</v>
      </c>
      <c r="AF5620">
        <v>0</v>
      </c>
    </row>
    <row r="5621" spans="1:32">
      <c r="A5621" t="s">
        <v>2999</v>
      </c>
      <c r="B5621" t="s">
        <v>19</v>
      </c>
      <c r="C5621">
        <v>0</v>
      </c>
      <c r="D5621">
        <v>0</v>
      </c>
      <c r="E5621">
        <v>0</v>
      </c>
      <c r="F5621">
        <v>0</v>
      </c>
      <c r="G5621">
        <v>0</v>
      </c>
      <c r="H5621">
        <v>0</v>
      </c>
      <c r="I5621">
        <v>0</v>
      </c>
      <c r="J5621">
        <v>0</v>
      </c>
      <c r="K5621">
        <v>0</v>
      </c>
      <c r="L5621">
        <v>0</v>
      </c>
      <c r="M5621">
        <v>0</v>
      </c>
      <c r="N5621">
        <v>0</v>
      </c>
      <c r="O5621">
        <v>0</v>
      </c>
      <c r="P5621">
        <v>0</v>
      </c>
      <c r="Q5621">
        <v>0</v>
      </c>
      <c r="R5621">
        <v>0</v>
      </c>
      <c r="S5621">
        <v>0</v>
      </c>
      <c r="T5621">
        <v>0</v>
      </c>
      <c r="U5621">
        <v>0</v>
      </c>
      <c r="V5621">
        <v>0</v>
      </c>
      <c r="W5621">
        <v>0</v>
      </c>
      <c r="X5621">
        <v>0</v>
      </c>
      <c r="Y5621">
        <v>0</v>
      </c>
      <c r="Z5621">
        <v>0</v>
      </c>
      <c r="AA5621">
        <v>0</v>
      </c>
      <c r="AB5621">
        <v>0</v>
      </c>
      <c r="AC5621">
        <v>0</v>
      </c>
      <c r="AD5621">
        <v>0</v>
      </c>
      <c r="AE5621">
        <v>0</v>
      </c>
      <c r="AF5621">
        <v>0</v>
      </c>
    </row>
    <row r="5622" spans="1:32">
      <c r="A5622" t="s">
        <v>3000</v>
      </c>
      <c r="B5622" t="s">
        <v>19</v>
      </c>
      <c r="C5622">
        <v>0</v>
      </c>
      <c r="D5622">
        <v>0</v>
      </c>
      <c r="E5622">
        <v>0</v>
      </c>
      <c r="F5622">
        <v>0</v>
      </c>
      <c r="G5622">
        <v>0</v>
      </c>
      <c r="H5622">
        <v>0</v>
      </c>
      <c r="I5622">
        <v>0</v>
      </c>
      <c r="J5622">
        <v>0</v>
      </c>
      <c r="K5622">
        <v>0</v>
      </c>
      <c r="L5622">
        <v>0</v>
      </c>
      <c r="M5622">
        <v>0</v>
      </c>
      <c r="N5622">
        <v>0</v>
      </c>
      <c r="O5622">
        <v>0</v>
      </c>
      <c r="P5622">
        <v>0</v>
      </c>
      <c r="Q5622">
        <v>0</v>
      </c>
      <c r="R5622">
        <v>0</v>
      </c>
      <c r="S5622">
        <v>0</v>
      </c>
      <c r="T5622">
        <v>0</v>
      </c>
      <c r="U5622">
        <v>0</v>
      </c>
      <c r="V5622">
        <v>0</v>
      </c>
      <c r="W5622">
        <v>0</v>
      </c>
      <c r="X5622">
        <v>0</v>
      </c>
      <c r="Y5622">
        <v>0</v>
      </c>
      <c r="Z5622">
        <v>0</v>
      </c>
      <c r="AA5622">
        <v>0</v>
      </c>
      <c r="AB5622">
        <v>0</v>
      </c>
      <c r="AC5622">
        <v>0</v>
      </c>
      <c r="AD5622">
        <v>0</v>
      </c>
      <c r="AE5622">
        <v>0</v>
      </c>
      <c r="AF5622">
        <v>0</v>
      </c>
    </row>
    <row r="5623" spans="1:32">
      <c r="A5623" t="s">
        <v>3001</v>
      </c>
      <c r="B5623" t="s">
        <v>19</v>
      </c>
      <c r="C5623">
        <v>0</v>
      </c>
      <c r="D5623">
        <v>0</v>
      </c>
      <c r="E5623">
        <v>0</v>
      </c>
      <c r="F5623">
        <v>0</v>
      </c>
      <c r="G5623">
        <v>0</v>
      </c>
      <c r="H5623">
        <v>0</v>
      </c>
      <c r="I5623">
        <v>0</v>
      </c>
      <c r="J5623">
        <v>0</v>
      </c>
      <c r="K5623">
        <v>0</v>
      </c>
      <c r="L5623">
        <v>0</v>
      </c>
      <c r="M5623">
        <v>0</v>
      </c>
      <c r="N5623">
        <v>0</v>
      </c>
      <c r="O5623">
        <v>0</v>
      </c>
      <c r="P5623">
        <v>0</v>
      </c>
      <c r="Q5623">
        <v>0</v>
      </c>
      <c r="R5623">
        <v>0</v>
      </c>
      <c r="S5623">
        <v>0</v>
      </c>
      <c r="T5623">
        <v>0</v>
      </c>
      <c r="U5623">
        <v>0</v>
      </c>
      <c r="V5623">
        <v>0</v>
      </c>
      <c r="W5623">
        <v>0</v>
      </c>
      <c r="X5623">
        <v>0</v>
      </c>
      <c r="Y5623">
        <v>0</v>
      </c>
      <c r="Z5623">
        <v>0</v>
      </c>
      <c r="AA5623">
        <v>0</v>
      </c>
      <c r="AB5623">
        <v>0</v>
      </c>
      <c r="AC5623">
        <v>0</v>
      </c>
      <c r="AD5623">
        <v>0</v>
      </c>
      <c r="AE5623">
        <v>0</v>
      </c>
      <c r="AF5623">
        <v>0</v>
      </c>
    </row>
    <row r="5624" spans="1:32">
      <c r="A5624" t="s">
        <v>3002</v>
      </c>
      <c r="B5624" t="s">
        <v>19</v>
      </c>
      <c r="C5624">
        <v>0</v>
      </c>
      <c r="D5624">
        <v>0</v>
      </c>
      <c r="E5624">
        <v>0</v>
      </c>
      <c r="F5624">
        <v>0</v>
      </c>
      <c r="G5624">
        <v>0</v>
      </c>
      <c r="H5624">
        <v>0</v>
      </c>
      <c r="I5624">
        <v>0</v>
      </c>
      <c r="J5624">
        <v>0</v>
      </c>
      <c r="K5624">
        <v>0</v>
      </c>
      <c r="L5624">
        <v>0</v>
      </c>
      <c r="M5624">
        <v>0</v>
      </c>
      <c r="N5624">
        <v>0</v>
      </c>
      <c r="O5624">
        <v>0</v>
      </c>
      <c r="P5624">
        <v>0</v>
      </c>
      <c r="Q5624">
        <v>0</v>
      </c>
      <c r="R5624">
        <v>0</v>
      </c>
      <c r="S5624">
        <v>0</v>
      </c>
      <c r="T5624">
        <v>0</v>
      </c>
      <c r="U5624">
        <v>0</v>
      </c>
      <c r="V5624">
        <v>0</v>
      </c>
      <c r="W5624">
        <v>0</v>
      </c>
      <c r="X5624">
        <v>0</v>
      </c>
      <c r="Y5624">
        <v>0</v>
      </c>
      <c r="Z5624">
        <v>0</v>
      </c>
      <c r="AA5624">
        <v>0</v>
      </c>
      <c r="AB5624">
        <v>0</v>
      </c>
      <c r="AC5624">
        <v>0</v>
      </c>
      <c r="AD5624">
        <v>0</v>
      </c>
      <c r="AE5624">
        <v>0</v>
      </c>
      <c r="AF5624">
        <v>0</v>
      </c>
    </row>
    <row r="5625" spans="1:32">
      <c r="A5625" t="s">
        <v>3003</v>
      </c>
      <c r="B5625" t="s">
        <v>19</v>
      </c>
      <c r="C5625">
        <v>0</v>
      </c>
      <c r="D5625">
        <v>0</v>
      </c>
      <c r="E5625">
        <v>0</v>
      </c>
      <c r="F5625">
        <v>0</v>
      </c>
      <c r="G5625">
        <v>0</v>
      </c>
      <c r="H5625">
        <v>0</v>
      </c>
      <c r="I5625">
        <v>0</v>
      </c>
      <c r="J5625">
        <v>0</v>
      </c>
      <c r="K5625">
        <v>0</v>
      </c>
      <c r="L5625">
        <v>0</v>
      </c>
      <c r="M5625">
        <v>0</v>
      </c>
      <c r="N5625">
        <v>0</v>
      </c>
      <c r="O5625">
        <v>0</v>
      </c>
      <c r="P5625">
        <v>0</v>
      </c>
      <c r="Q5625">
        <v>0</v>
      </c>
      <c r="R5625">
        <v>0</v>
      </c>
      <c r="S5625">
        <v>0</v>
      </c>
      <c r="T5625">
        <v>0</v>
      </c>
      <c r="U5625">
        <v>0</v>
      </c>
      <c r="V5625">
        <v>0</v>
      </c>
      <c r="W5625">
        <v>0</v>
      </c>
      <c r="X5625">
        <v>0</v>
      </c>
      <c r="Y5625">
        <v>0</v>
      </c>
      <c r="Z5625">
        <v>0</v>
      </c>
      <c r="AA5625">
        <v>0</v>
      </c>
      <c r="AB5625">
        <v>0</v>
      </c>
      <c r="AC5625">
        <v>0</v>
      </c>
      <c r="AD5625">
        <v>0</v>
      </c>
      <c r="AE5625">
        <v>0</v>
      </c>
      <c r="AF5625">
        <v>0</v>
      </c>
    </row>
    <row r="5626" spans="1:32">
      <c r="A5626" t="s">
        <v>3004</v>
      </c>
      <c r="B5626" t="s">
        <v>19</v>
      </c>
      <c r="C5626">
        <v>0</v>
      </c>
      <c r="D5626">
        <v>0</v>
      </c>
      <c r="E5626">
        <v>0</v>
      </c>
      <c r="F5626">
        <v>0</v>
      </c>
      <c r="G5626">
        <v>0</v>
      </c>
      <c r="H5626">
        <v>0</v>
      </c>
      <c r="I5626">
        <v>0</v>
      </c>
      <c r="J5626">
        <v>0</v>
      </c>
      <c r="K5626">
        <v>0</v>
      </c>
      <c r="L5626">
        <v>0</v>
      </c>
      <c r="M5626">
        <v>0</v>
      </c>
      <c r="N5626">
        <v>0</v>
      </c>
      <c r="O5626">
        <v>0</v>
      </c>
      <c r="P5626">
        <v>0</v>
      </c>
      <c r="Q5626">
        <v>0</v>
      </c>
      <c r="R5626">
        <v>0</v>
      </c>
      <c r="S5626">
        <v>0</v>
      </c>
      <c r="T5626">
        <v>0</v>
      </c>
      <c r="U5626">
        <v>0</v>
      </c>
      <c r="V5626">
        <v>0</v>
      </c>
      <c r="W5626">
        <v>0</v>
      </c>
      <c r="X5626">
        <v>0</v>
      </c>
      <c r="Y5626">
        <v>0</v>
      </c>
      <c r="Z5626">
        <v>0</v>
      </c>
      <c r="AA5626">
        <v>0</v>
      </c>
      <c r="AB5626">
        <v>0</v>
      </c>
      <c r="AC5626">
        <v>0</v>
      </c>
      <c r="AD5626">
        <v>0</v>
      </c>
      <c r="AE5626">
        <v>0</v>
      </c>
      <c r="AF5626">
        <v>0</v>
      </c>
    </row>
    <row r="5627" spans="1:32">
      <c r="A5627" t="s">
        <v>3005</v>
      </c>
      <c r="B5627" t="s">
        <v>19</v>
      </c>
      <c r="C5627">
        <v>0</v>
      </c>
      <c r="D5627">
        <v>0</v>
      </c>
      <c r="E5627">
        <v>0</v>
      </c>
      <c r="F5627">
        <v>0</v>
      </c>
      <c r="G5627">
        <v>0</v>
      </c>
      <c r="H5627">
        <v>0</v>
      </c>
      <c r="I5627">
        <v>0</v>
      </c>
      <c r="J5627">
        <v>0</v>
      </c>
      <c r="K5627">
        <v>0</v>
      </c>
      <c r="L5627">
        <v>0</v>
      </c>
      <c r="M5627">
        <v>0</v>
      </c>
      <c r="N5627">
        <v>0</v>
      </c>
      <c r="O5627">
        <v>0</v>
      </c>
      <c r="P5627">
        <v>0</v>
      </c>
      <c r="Q5627">
        <v>0</v>
      </c>
      <c r="R5627">
        <v>0</v>
      </c>
      <c r="S5627">
        <v>0</v>
      </c>
      <c r="T5627">
        <v>0</v>
      </c>
      <c r="U5627">
        <v>0</v>
      </c>
      <c r="V5627">
        <v>0</v>
      </c>
      <c r="W5627">
        <v>0</v>
      </c>
      <c r="X5627">
        <v>0</v>
      </c>
      <c r="Y5627">
        <v>0</v>
      </c>
      <c r="Z5627">
        <v>0</v>
      </c>
      <c r="AA5627">
        <v>0</v>
      </c>
      <c r="AB5627">
        <v>0</v>
      </c>
      <c r="AC5627">
        <v>0</v>
      </c>
      <c r="AD5627">
        <v>0</v>
      </c>
      <c r="AE5627">
        <v>0</v>
      </c>
      <c r="AF5627">
        <v>0</v>
      </c>
    </row>
    <row r="5628" spans="1:32">
      <c r="A5628" t="s">
        <v>3006</v>
      </c>
      <c r="B5628" t="s">
        <v>19</v>
      </c>
      <c r="C5628">
        <v>0</v>
      </c>
      <c r="D5628">
        <v>0</v>
      </c>
      <c r="E5628">
        <v>0</v>
      </c>
      <c r="F5628">
        <v>0</v>
      </c>
      <c r="G5628">
        <v>0</v>
      </c>
      <c r="H5628">
        <v>0</v>
      </c>
      <c r="I5628">
        <v>0</v>
      </c>
      <c r="J5628">
        <v>0</v>
      </c>
      <c r="K5628">
        <v>0</v>
      </c>
      <c r="L5628">
        <v>0</v>
      </c>
      <c r="M5628">
        <v>0</v>
      </c>
      <c r="N5628">
        <v>0</v>
      </c>
      <c r="O5628">
        <v>0</v>
      </c>
      <c r="P5628">
        <v>0</v>
      </c>
      <c r="Q5628">
        <v>0</v>
      </c>
      <c r="R5628">
        <v>0</v>
      </c>
      <c r="S5628">
        <v>0</v>
      </c>
      <c r="T5628">
        <v>0</v>
      </c>
      <c r="U5628">
        <v>0</v>
      </c>
      <c r="V5628">
        <v>0</v>
      </c>
      <c r="W5628">
        <v>0</v>
      </c>
      <c r="X5628">
        <v>0</v>
      </c>
      <c r="Y5628">
        <v>0</v>
      </c>
      <c r="Z5628">
        <v>0</v>
      </c>
      <c r="AA5628">
        <v>0</v>
      </c>
      <c r="AB5628">
        <v>0</v>
      </c>
      <c r="AC5628">
        <v>0</v>
      </c>
      <c r="AD5628">
        <v>0</v>
      </c>
      <c r="AE5628">
        <v>0</v>
      </c>
      <c r="AF5628">
        <v>0</v>
      </c>
    </row>
    <row r="5629" spans="1:32">
      <c r="A5629" t="s">
        <v>3007</v>
      </c>
      <c r="B5629" t="s">
        <v>19</v>
      </c>
      <c r="C5629">
        <v>0</v>
      </c>
      <c r="D5629">
        <v>0</v>
      </c>
      <c r="E5629">
        <v>0</v>
      </c>
      <c r="F5629">
        <v>0</v>
      </c>
      <c r="G5629">
        <v>0</v>
      </c>
      <c r="H5629">
        <v>0</v>
      </c>
      <c r="I5629">
        <v>0</v>
      </c>
      <c r="J5629">
        <v>0</v>
      </c>
      <c r="K5629">
        <v>0</v>
      </c>
      <c r="L5629">
        <v>0</v>
      </c>
      <c r="M5629">
        <v>0</v>
      </c>
      <c r="N5629">
        <v>0</v>
      </c>
      <c r="O5629">
        <v>0</v>
      </c>
      <c r="P5629">
        <v>0</v>
      </c>
      <c r="Q5629">
        <v>0</v>
      </c>
      <c r="R5629">
        <v>0</v>
      </c>
      <c r="S5629">
        <v>0</v>
      </c>
      <c r="T5629">
        <v>0</v>
      </c>
      <c r="U5629">
        <v>0</v>
      </c>
      <c r="V5629">
        <v>0</v>
      </c>
      <c r="W5629">
        <v>0</v>
      </c>
      <c r="X5629">
        <v>0</v>
      </c>
      <c r="Y5629">
        <v>0</v>
      </c>
      <c r="Z5629">
        <v>0</v>
      </c>
      <c r="AA5629">
        <v>0</v>
      </c>
      <c r="AB5629">
        <v>0</v>
      </c>
      <c r="AC5629">
        <v>0</v>
      </c>
      <c r="AD5629">
        <v>0</v>
      </c>
      <c r="AE5629">
        <v>0</v>
      </c>
      <c r="AF5629">
        <v>0</v>
      </c>
    </row>
    <row r="5630" spans="1:32">
      <c r="A5630" t="s">
        <v>3008</v>
      </c>
      <c r="B5630" t="s">
        <v>19</v>
      </c>
      <c r="C5630">
        <v>0</v>
      </c>
      <c r="D5630">
        <v>0</v>
      </c>
      <c r="E5630">
        <v>0</v>
      </c>
      <c r="F5630">
        <v>0</v>
      </c>
      <c r="G5630">
        <v>0</v>
      </c>
      <c r="H5630">
        <v>0</v>
      </c>
      <c r="I5630">
        <v>0</v>
      </c>
      <c r="J5630">
        <v>0</v>
      </c>
      <c r="K5630">
        <v>0</v>
      </c>
      <c r="L5630">
        <v>0</v>
      </c>
      <c r="M5630">
        <v>0</v>
      </c>
      <c r="N5630">
        <v>0</v>
      </c>
      <c r="O5630">
        <v>0</v>
      </c>
      <c r="P5630">
        <v>0</v>
      </c>
      <c r="Q5630">
        <v>0</v>
      </c>
      <c r="R5630">
        <v>0</v>
      </c>
      <c r="S5630">
        <v>0</v>
      </c>
      <c r="T5630">
        <v>0</v>
      </c>
      <c r="U5630">
        <v>0</v>
      </c>
      <c r="V5630">
        <v>0</v>
      </c>
      <c r="W5630">
        <v>0</v>
      </c>
      <c r="X5630">
        <v>0</v>
      </c>
      <c r="Y5630">
        <v>0</v>
      </c>
      <c r="Z5630">
        <v>0</v>
      </c>
      <c r="AA5630">
        <v>0</v>
      </c>
      <c r="AB5630">
        <v>0</v>
      </c>
      <c r="AC5630">
        <v>0</v>
      </c>
      <c r="AD5630">
        <v>0</v>
      </c>
      <c r="AE5630">
        <v>0</v>
      </c>
      <c r="AF5630">
        <v>0</v>
      </c>
    </row>
    <row r="5631" spans="1:32">
      <c r="A5631" t="s">
        <v>3009</v>
      </c>
      <c r="B5631" t="s">
        <v>19</v>
      </c>
      <c r="C5631">
        <v>0</v>
      </c>
      <c r="D5631">
        <v>0</v>
      </c>
      <c r="E5631">
        <v>0</v>
      </c>
      <c r="F5631">
        <v>0</v>
      </c>
      <c r="G5631">
        <v>0</v>
      </c>
      <c r="H5631">
        <v>0</v>
      </c>
      <c r="I5631">
        <v>0</v>
      </c>
      <c r="J5631">
        <v>0</v>
      </c>
      <c r="K5631">
        <v>0</v>
      </c>
      <c r="L5631">
        <v>0</v>
      </c>
      <c r="M5631">
        <v>0</v>
      </c>
      <c r="N5631">
        <v>0</v>
      </c>
      <c r="O5631">
        <v>0</v>
      </c>
      <c r="P5631">
        <v>0</v>
      </c>
      <c r="Q5631">
        <v>0</v>
      </c>
      <c r="R5631">
        <v>0</v>
      </c>
      <c r="S5631">
        <v>0</v>
      </c>
      <c r="T5631">
        <v>0</v>
      </c>
      <c r="U5631">
        <v>0</v>
      </c>
      <c r="V5631">
        <v>0</v>
      </c>
      <c r="W5631">
        <v>0</v>
      </c>
      <c r="X5631">
        <v>0</v>
      </c>
      <c r="Y5631">
        <v>0</v>
      </c>
      <c r="Z5631">
        <v>0</v>
      </c>
      <c r="AA5631">
        <v>0</v>
      </c>
      <c r="AB5631">
        <v>0</v>
      </c>
      <c r="AC5631">
        <v>0</v>
      </c>
      <c r="AD5631">
        <v>0</v>
      </c>
      <c r="AE5631">
        <v>0</v>
      </c>
      <c r="AF5631">
        <v>0</v>
      </c>
    </row>
    <row r="5632" spans="1:32">
      <c r="A5632" t="s">
        <v>3010</v>
      </c>
      <c r="B5632" t="s">
        <v>19</v>
      </c>
      <c r="C5632">
        <v>0</v>
      </c>
      <c r="D5632">
        <v>0</v>
      </c>
      <c r="E5632">
        <v>0</v>
      </c>
      <c r="F5632">
        <v>0</v>
      </c>
      <c r="G5632">
        <v>0</v>
      </c>
      <c r="H5632">
        <v>0</v>
      </c>
      <c r="I5632">
        <v>0</v>
      </c>
      <c r="J5632">
        <v>0</v>
      </c>
      <c r="K5632">
        <v>0</v>
      </c>
      <c r="L5632">
        <v>0</v>
      </c>
      <c r="M5632">
        <v>0</v>
      </c>
      <c r="N5632">
        <v>0</v>
      </c>
      <c r="O5632">
        <v>0</v>
      </c>
      <c r="P5632">
        <v>0</v>
      </c>
      <c r="Q5632">
        <v>0</v>
      </c>
      <c r="R5632">
        <v>0</v>
      </c>
      <c r="S5632">
        <v>0</v>
      </c>
      <c r="T5632">
        <v>0</v>
      </c>
      <c r="U5632">
        <v>0</v>
      </c>
      <c r="V5632">
        <v>0</v>
      </c>
      <c r="W5632">
        <v>0</v>
      </c>
      <c r="X5632">
        <v>0</v>
      </c>
      <c r="Y5632">
        <v>0</v>
      </c>
      <c r="Z5632">
        <v>0</v>
      </c>
      <c r="AA5632">
        <v>0</v>
      </c>
      <c r="AB5632">
        <v>0</v>
      </c>
      <c r="AC5632">
        <v>0</v>
      </c>
      <c r="AD5632">
        <v>0</v>
      </c>
      <c r="AE5632">
        <v>0</v>
      </c>
      <c r="AF5632">
        <v>0</v>
      </c>
    </row>
    <row r="5633" spans="1:32">
      <c r="A5633" t="s">
        <v>3011</v>
      </c>
      <c r="B5633" t="s">
        <v>19</v>
      </c>
      <c r="C5633">
        <v>0</v>
      </c>
      <c r="D5633">
        <v>0</v>
      </c>
      <c r="E5633">
        <v>0</v>
      </c>
      <c r="F5633">
        <v>0</v>
      </c>
      <c r="G5633">
        <v>0</v>
      </c>
      <c r="H5633">
        <v>0</v>
      </c>
      <c r="I5633">
        <v>0</v>
      </c>
      <c r="J5633">
        <v>0</v>
      </c>
      <c r="K5633">
        <v>0</v>
      </c>
      <c r="L5633">
        <v>0</v>
      </c>
      <c r="M5633">
        <v>0</v>
      </c>
      <c r="N5633">
        <v>0</v>
      </c>
      <c r="O5633">
        <v>0</v>
      </c>
      <c r="P5633">
        <v>0</v>
      </c>
      <c r="Q5633">
        <v>0</v>
      </c>
      <c r="R5633">
        <v>0</v>
      </c>
      <c r="S5633">
        <v>0</v>
      </c>
      <c r="T5633">
        <v>0</v>
      </c>
      <c r="U5633">
        <v>0</v>
      </c>
      <c r="V5633">
        <v>0</v>
      </c>
      <c r="W5633">
        <v>0</v>
      </c>
      <c r="X5633">
        <v>0</v>
      </c>
      <c r="Y5633">
        <v>0</v>
      </c>
      <c r="Z5633">
        <v>0</v>
      </c>
      <c r="AA5633">
        <v>0</v>
      </c>
      <c r="AB5633">
        <v>0</v>
      </c>
      <c r="AC5633">
        <v>0</v>
      </c>
      <c r="AD5633">
        <v>0</v>
      </c>
      <c r="AE5633">
        <v>0</v>
      </c>
      <c r="AF5633">
        <v>0</v>
      </c>
    </row>
    <row r="5634" spans="1:32">
      <c r="A5634" t="s">
        <v>3012</v>
      </c>
      <c r="B5634" t="s">
        <v>19</v>
      </c>
      <c r="C5634">
        <v>0</v>
      </c>
      <c r="D5634">
        <v>0</v>
      </c>
      <c r="E5634">
        <v>0</v>
      </c>
      <c r="F5634">
        <v>0</v>
      </c>
      <c r="G5634">
        <v>0</v>
      </c>
      <c r="H5634">
        <v>0</v>
      </c>
      <c r="I5634">
        <v>0</v>
      </c>
      <c r="J5634">
        <v>0</v>
      </c>
      <c r="K5634">
        <v>0</v>
      </c>
      <c r="L5634">
        <v>0</v>
      </c>
      <c r="M5634">
        <v>0</v>
      </c>
      <c r="N5634">
        <v>0</v>
      </c>
      <c r="O5634">
        <v>0</v>
      </c>
      <c r="P5634">
        <v>0</v>
      </c>
      <c r="Q5634">
        <v>0</v>
      </c>
      <c r="R5634">
        <v>0</v>
      </c>
      <c r="S5634">
        <v>0</v>
      </c>
      <c r="T5634">
        <v>0</v>
      </c>
      <c r="U5634">
        <v>0</v>
      </c>
      <c r="V5634">
        <v>0</v>
      </c>
      <c r="W5634">
        <v>0</v>
      </c>
      <c r="X5634">
        <v>0</v>
      </c>
      <c r="Y5634">
        <v>0</v>
      </c>
      <c r="Z5634">
        <v>0</v>
      </c>
      <c r="AA5634">
        <v>0</v>
      </c>
      <c r="AB5634">
        <v>0</v>
      </c>
      <c r="AC5634">
        <v>0</v>
      </c>
      <c r="AD5634">
        <v>0</v>
      </c>
      <c r="AE5634">
        <v>0</v>
      </c>
      <c r="AF5634">
        <v>0</v>
      </c>
    </row>
    <row r="5635" spans="1:32">
      <c r="A5635" t="s">
        <v>3013</v>
      </c>
      <c r="B5635" t="s">
        <v>19</v>
      </c>
      <c r="C5635">
        <v>0</v>
      </c>
      <c r="D5635">
        <v>0</v>
      </c>
      <c r="E5635">
        <v>0</v>
      </c>
      <c r="F5635">
        <v>0</v>
      </c>
      <c r="G5635">
        <v>0</v>
      </c>
      <c r="H5635">
        <v>0</v>
      </c>
      <c r="I5635">
        <v>0</v>
      </c>
      <c r="J5635">
        <v>0</v>
      </c>
      <c r="K5635">
        <v>0</v>
      </c>
      <c r="L5635">
        <v>0</v>
      </c>
      <c r="M5635">
        <v>0</v>
      </c>
      <c r="N5635">
        <v>0</v>
      </c>
      <c r="O5635">
        <v>0</v>
      </c>
      <c r="P5635">
        <v>0</v>
      </c>
      <c r="Q5635">
        <v>0</v>
      </c>
      <c r="R5635">
        <v>0</v>
      </c>
      <c r="S5635">
        <v>0</v>
      </c>
      <c r="T5635">
        <v>0</v>
      </c>
      <c r="U5635">
        <v>0</v>
      </c>
      <c r="V5635">
        <v>0</v>
      </c>
      <c r="W5635">
        <v>0</v>
      </c>
      <c r="X5635">
        <v>0</v>
      </c>
      <c r="Y5635">
        <v>0</v>
      </c>
      <c r="Z5635">
        <v>0</v>
      </c>
      <c r="AA5635">
        <v>0</v>
      </c>
      <c r="AB5635">
        <v>0</v>
      </c>
      <c r="AC5635">
        <v>0</v>
      </c>
      <c r="AD5635">
        <v>0</v>
      </c>
      <c r="AE5635">
        <v>0</v>
      </c>
      <c r="AF5635">
        <v>0</v>
      </c>
    </row>
    <row r="5636" spans="1:32">
      <c r="A5636" t="s">
        <v>3014</v>
      </c>
      <c r="B5636" t="s">
        <v>19</v>
      </c>
      <c r="C5636">
        <v>0</v>
      </c>
      <c r="D5636">
        <v>0</v>
      </c>
      <c r="E5636">
        <v>0</v>
      </c>
      <c r="F5636">
        <v>0</v>
      </c>
      <c r="G5636">
        <v>0</v>
      </c>
      <c r="H5636">
        <v>0</v>
      </c>
      <c r="I5636">
        <v>0</v>
      </c>
      <c r="J5636">
        <v>0</v>
      </c>
      <c r="K5636">
        <v>0</v>
      </c>
      <c r="L5636">
        <v>0</v>
      </c>
      <c r="M5636">
        <v>0</v>
      </c>
      <c r="N5636">
        <v>0</v>
      </c>
      <c r="O5636">
        <v>0</v>
      </c>
      <c r="P5636">
        <v>0</v>
      </c>
      <c r="Q5636">
        <v>0</v>
      </c>
      <c r="R5636">
        <v>0</v>
      </c>
      <c r="S5636">
        <v>0</v>
      </c>
      <c r="T5636">
        <v>0</v>
      </c>
      <c r="U5636">
        <v>0</v>
      </c>
      <c r="V5636">
        <v>0</v>
      </c>
      <c r="W5636">
        <v>0</v>
      </c>
      <c r="X5636">
        <v>0</v>
      </c>
      <c r="Y5636">
        <v>0</v>
      </c>
      <c r="Z5636">
        <v>0</v>
      </c>
      <c r="AA5636">
        <v>0</v>
      </c>
      <c r="AB5636">
        <v>0</v>
      </c>
      <c r="AC5636">
        <v>0</v>
      </c>
      <c r="AD5636">
        <v>0</v>
      </c>
      <c r="AE5636">
        <v>0</v>
      </c>
      <c r="AF5636">
        <v>0</v>
      </c>
    </row>
    <row r="5637" spans="1:32">
      <c r="A5637" t="s">
        <v>3015</v>
      </c>
      <c r="B5637" t="s">
        <v>19</v>
      </c>
      <c r="C5637">
        <v>0</v>
      </c>
      <c r="D5637">
        <v>0</v>
      </c>
      <c r="E5637">
        <v>0</v>
      </c>
      <c r="F5637">
        <v>0</v>
      </c>
      <c r="G5637">
        <v>0</v>
      </c>
      <c r="H5637">
        <v>0</v>
      </c>
      <c r="I5637">
        <v>0</v>
      </c>
      <c r="J5637">
        <v>0</v>
      </c>
      <c r="K5637">
        <v>0</v>
      </c>
      <c r="L5637">
        <v>0</v>
      </c>
      <c r="M5637">
        <v>0</v>
      </c>
      <c r="N5637">
        <v>0</v>
      </c>
      <c r="O5637">
        <v>0</v>
      </c>
      <c r="P5637">
        <v>0</v>
      </c>
      <c r="Q5637">
        <v>0</v>
      </c>
      <c r="R5637">
        <v>0</v>
      </c>
      <c r="S5637">
        <v>0</v>
      </c>
      <c r="T5637">
        <v>0</v>
      </c>
      <c r="U5637">
        <v>0</v>
      </c>
      <c r="V5637">
        <v>0</v>
      </c>
      <c r="W5637">
        <v>0</v>
      </c>
      <c r="X5637">
        <v>0</v>
      </c>
      <c r="Y5637">
        <v>0</v>
      </c>
      <c r="Z5637">
        <v>0</v>
      </c>
      <c r="AA5637">
        <v>0</v>
      </c>
      <c r="AB5637">
        <v>0</v>
      </c>
      <c r="AC5637">
        <v>0</v>
      </c>
      <c r="AD5637">
        <v>0</v>
      </c>
      <c r="AE5637">
        <v>0</v>
      </c>
      <c r="AF5637">
        <v>0</v>
      </c>
    </row>
    <row r="5638" spans="1:32">
      <c r="A5638" t="s">
        <v>3016</v>
      </c>
      <c r="B5638" t="s">
        <v>19</v>
      </c>
      <c r="C5638">
        <v>0</v>
      </c>
      <c r="D5638">
        <v>0</v>
      </c>
      <c r="E5638">
        <v>0</v>
      </c>
      <c r="F5638">
        <v>0</v>
      </c>
      <c r="G5638">
        <v>0</v>
      </c>
      <c r="H5638">
        <v>0</v>
      </c>
      <c r="I5638">
        <v>0</v>
      </c>
      <c r="J5638">
        <v>0</v>
      </c>
      <c r="K5638">
        <v>0</v>
      </c>
      <c r="L5638">
        <v>0</v>
      </c>
      <c r="M5638">
        <v>0</v>
      </c>
      <c r="N5638">
        <v>0</v>
      </c>
      <c r="O5638">
        <v>0</v>
      </c>
      <c r="P5638">
        <v>0</v>
      </c>
      <c r="Q5638">
        <v>0</v>
      </c>
      <c r="R5638">
        <v>0</v>
      </c>
      <c r="S5638">
        <v>0</v>
      </c>
      <c r="T5638">
        <v>0</v>
      </c>
      <c r="U5638">
        <v>0</v>
      </c>
      <c r="V5638">
        <v>0</v>
      </c>
      <c r="W5638">
        <v>0</v>
      </c>
      <c r="X5638">
        <v>0</v>
      </c>
      <c r="Y5638">
        <v>0</v>
      </c>
      <c r="Z5638">
        <v>0</v>
      </c>
      <c r="AA5638">
        <v>0</v>
      </c>
      <c r="AB5638">
        <v>0</v>
      </c>
      <c r="AC5638">
        <v>0</v>
      </c>
      <c r="AD5638">
        <v>0</v>
      </c>
      <c r="AE5638">
        <v>0</v>
      </c>
      <c r="AF5638">
        <v>0</v>
      </c>
    </row>
    <row r="5639" spans="1:32">
      <c r="A5639" t="s">
        <v>3017</v>
      </c>
      <c r="B5639" t="s">
        <v>19</v>
      </c>
      <c r="C5639">
        <v>0</v>
      </c>
      <c r="D5639">
        <v>0</v>
      </c>
      <c r="E5639">
        <v>0</v>
      </c>
      <c r="F5639">
        <v>0</v>
      </c>
      <c r="G5639">
        <v>0</v>
      </c>
      <c r="H5639">
        <v>0</v>
      </c>
      <c r="I5639">
        <v>0</v>
      </c>
      <c r="J5639">
        <v>0</v>
      </c>
      <c r="K5639">
        <v>0</v>
      </c>
      <c r="L5639">
        <v>0</v>
      </c>
      <c r="M5639">
        <v>0</v>
      </c>
      <c r="N5639">
        <v>0</v>
      </c>
      <c r="O5639">
        <v>0</v>
      </c>
      <c r="P5639">
        <v>0</v>
      </c>
      <c r="Q5639">
        <v>0</v>
      </c>
      <c r="R5639">
        <v>0</v>
      </c>
      <c r="S5639">
        <v>0</v>
      </c>
      <c r="T5639">
        <v>0</v>
      </c>
      <c r="U5639">
        <v>0</v>
      </c>
      <c r="V5639">
        <v>0</v>
      </c>
      <c r="W5639">
        <v>0</v>
      </c>
      <c r="X5639">
        <v>0</v>
      </c>
      <c r="Y5639">
        <v>0</v>
      </c>
      <c r="Z5639">
        <v>0</v>
      </c>
      <c r="AA5639">
        <v>0</v>
      </c>
      <c r="AB5639">
        <v>0</v>
      </c>
      <c r="AC5639">
        <v>0</v>
      </c>
      <c r="AD5639">
        <v>0</v>
      </c>
      <c r="AE5639">
        <v>0</v>
      </c>
      <c r="AF5639">
        <v>0</v>
      </c>
    </row>
    <row r="5640" spans="1:32">
      <c r="A5640" t="s">
        <v>3018</v>
      </c>
      <c r="B5640" t="s">
        <v>19</v>
      </c>
      <c r="C5640">
        <v>0</v>
      </c>
      <c r="D5640">
        <v>0</v>
      </c>
      <c r="E5640">
        <v>0</v>
      </c>
      <c r="F5640">
        <v>0</v>
      </c>
      <c r="G5640">
        <v>0</v>
      </c>
      <c r="H5640">
        <v>0</v>
      </c>
      <c r="I5640">
        <v>0</v>
      </c>
      <c r="J5640">
        <v>0</v>
      </c>
      <c r="K5640">
        <v>0</v>
      </c>
      <c r="L5640">
        <v>0</v>
      </c>
      <c r="M5640">
        <v>0</v>
      </c>
      <c r="N5640">
        <v>0</v>
      </c>
      <c r="O5640">
        <v>0</v>
      </c>
      <c r="P5640">
        <v>0</v>
      </c>
      <c r="Q5640">
        <v>0</v>
      </c>
      <c r="R5640">
        <v>0</v>
      </c>
      <c r="S5640">
        <v>0</v>
      </c>
      <c r="T5640">
        <v>0</v>
      </c>
      <c r="U5640">
        <v>0</v>
      </c>
      <c r="V5640">
        <v>0</v>
      </c>
      <c r="W5640">
        <v>0</v>
      </c>
      <c r="X5640">
        <v>0</v>
      </c>
      <c r="Y5640">
        <v>0</v>
      </c>
      <c r="Z5640">
        <v>0</v>
      </c>
      <c r="AA5640">
        <v>0</v>
      </c>
      <c r="AB5640">
        <v>0</v>
      </c>
      <c r="AC5640">
        <v>0</v>
      </c>
      <c r="AD5640">
        <v>0</v>
      </c>
      <c r="AE5640">
        <v>0</v>
      </c>
      <c r="AF5640">
        <v>0</v>
      </c>
    </row>
    <row r="5641" spans="1:32">
      <c r="A5641" t="s">
        <v>3019</v>
      </c>
      <c r="B5641" t="s">
        <v>19</v>
      </c>
      <c r="C5641">
        <v>0</v>
      </c>
      <c r="D5641">
        <v>0</v>
      </c>
      <c r="E5641">
        <v>0</v>
      </c>
      <c r="F5641">
        <v>0</v>
      </c>
      <c r="G5641">
        <v>0</v>
      </c>
      <c r="H5641">
        <v>0</v>
      </c>
      <c r="I5641">
        <v>0</v>
      </c>
      <c r="J5641">
        <v>0</v>
      </c>
      <c r="K5641">
        <v>0</v>
      </c>
      <c r="L5641">
        <v>0</v>
      </c>
      <c r="M5641">
        <v>0</v>
      </c>
      <c r="N5641">
        <v>0</v>
      </c>
      <c r="O5641">
        <v>0</v>
      </c>
      <c r="P5641">
        <v>0</v>
      </c>
      <c r="Q5641">
        <v>0</v>
      </c>
      <c r="R5641">
        <v>0</v>
      </c>
      <c r="S5641">
        <v>0</v>
      </c>
      <c r="T5641">
        <v>0</v>
      </c>
      <c r="U5641">
        <v>0</v>
      </c>
      <c r="V5641">
        <v>0</v>
      </c>
      <c r="W5641">
        <v>0</v>
      </c>
      <c r="X5641">
        <v>0</v>
      </c>
      <c r="Y5641">
        <v>0</v>
      </c>
      <c r="Z5641">
        <v>0</v>
      </c>
      <c r="AA5641">
        <v>0</v>
      </c>
      <c r="AB5641">
        <v>0</v>
      </c>
      <c r="AC5641">
        <v>0</v>
      </c>
      <c r="AD5641">
        <v>0</v>
      </c>
      <c r="AE5641">
        <v>0</v>
      </c>
      <c r="AF5641">
        <v>0</v>
      </c>
    </row>
    <row r="5642" spans="1:32">
      <c r="A5642" t="s">
        <v>3020</v>
      </c>
      <c r="B5642" t="s">
        <v>19</v>
      </c>
      <c r="C5642">
        <v>0</v>
      </c>
      <c r="D5642">
        <v>0</v>
      </c>
      <c r="E5642">
        <v>0</v>
      </c>
      <c r="F5642">
        <v>0</v>
      </c>
      <c r="G5642">
        <v>0</v>
      </c>
      <c r="H5642">
        <v>0</v>
      </c>
      <c r="I5642">
        <v>0</v>
      </c>
      <c r="J5642">
        <v>0</v>
      </c>
      <c r="K5642">
        <v>0</v>
      </c>
      <c r="L5642">
        <v>0</v>
      </c>
      <c r="M5642">
        <v>0</v>
      </c>
      <c r="N5642">
        <v>0</v>
      </c>
      <c r="O5642">
        <v>0</v>
      </c>
      <c r="P5642">
        <v>0</v>
      </c>
      <c r="Q5642">
        <v>0</v>
      </c>
      <c r="R5642">
        <v>0</v>
      </c>
      <c r="S5642">
        <v>0</v>
      </c>
      <c r="T5642">
        <v>0</v>
      </c>
      <c r="U5642">
        <v>0</v>
      </c>
      <c r="V5642">
        <v>0</v>
      </c>
      <c r="W5642">
        <v>0</v>
      </c>
      <c r="X5642">
        <v>0</v>
      </c>
      <c r="Y5642">
        <v>0</v>
      </c>
      <c r="Z5642">
        <v>0</v>
      </c>
      <c r="AA5642">
        <v>0</v>
      </c>
      <c r="AB5642">
        <v>0</v>
      </c>
      <c r="AC5642">
        <v>0</v>
      </c>
      <c r="AD5642">
        <v>0</v>
      </c>
      <c r="AE5642">
        <v>0</v>
      </c>
      <c r="AF5642">
        <v>0</v>
      </c>
    </row>
    <row r="5643" spans="1:32">
      <c r="A5643" t="s">
        <v>3021</v>
      </c>
      <c r="B5643" t="s">
        <v>19</v>
      </c>
      <c r="C5643">
        <v>0</v>
      </c>
      <c r="D5643">
        <v>0</v>
      </c>
      <c r="E5643">
        <v>0</v>
      </c>
      <c r="F5643">
        <v>0</v>
      </c>
      <c r="G5643">
        <v>0</v>
      </c>
      <c r="H5643">
        <v>0</v>
      </c>
      <c r="I5643">
        <v>0</v>
      </c>
      <c r="J5643">
        <v>0</v>
      </c>
      <c r="K5643">
        <v>0</v>
      </c>
      <c r="L5643">
        <v>0</v>
      </c>
      <c r="M5643">
        <v>0</v>
      </c>
      <c r="N5643">
        <v>0</v>
      </c>
      <c r="O5643">
        <v>0</v>
      </c>
      <c r="P5643">
        <v>0</v>
      </c>
      <c r="Q5643">
        <v>0</v>
      </c>
      <c r="R5643">
        <v>0</v>
      </c>
      <c r="S5643">
        <v>0</v>
      </c>
      <c r="T5643">
        <v>0</v>
      </c>
      <c r="U5643">
        <v>0</v>
      </c>
      <c r="V5643">
        <v>0</v>
      </c>
      <c r="W5643">
        <v>0</v>
      </c>
      <c r="X5643">
        <v>0</v>
      </c>
      <c r="Y5643">
        <v>0</v>
      </c>
      <c r="Z5643">
        <v>0</v>
      </c>
      <c r="AA5643">
        <v>0</v>
      </c>
      <c r="AB5643">
        <v>0</v>
      </c>
      <c r="AC5643">
        <v>0</v>
      </c>
      <c r="AD5643">
        <v>0</v>
      </c>
      <c r="AE5643">
        <v>0</v>
      </c>
      <c r="AF5643">
        <v>0</v>
      </c>
    </row>
    <row r="5644" spans="1:32">
      <c r="A5644" t="s">
        <v>3022</v>
      </c>
      <c r="B5644" t="s">
        <v>19</v>
      </c>
      <c r="C5644">
        <v>0</v>
      </c>
      <c r="D5644">
        <v>0</v>
      </c>
      <c r="E5644">
        <v>0</v>
      </c>
      <c r="F5644">
        <v>0</v>
      </c>
      <c r="G5644">
        <v>0</v>
      </c>
      <c r="H5644">
        <v>0</v>
      </c>
      <c r="I5644">
        <v>0</v>
      </c>
      <c r="J5644">
        <v>0</v>
      </c>
      <c r="K5644">
        <v>0</v>
      </c>
      <c r="L5644">
        <v>0</v>
      </c>
      <c r="M5644">
        <v>0</v>
      </c>
      <c r="N5644">
        <v>0</v>
      </c>
      <c r="O5644">
        <v>0</v>
      </c>
      <c r="P5644">
        <v>0</v>
      </c>
      <c r="Q5644">
        <v>0</v>
      </c>
      <c r="R5644">
        <v>0</v>
      </c>
      <c r="S5644">
        <v>0</v>
      </c>
      <c r="T5644">
        <v>0</v>
      </c>
      <c r="U5644">
        <v>0</v>
      </c>
      <c r="V5644">
        <v>0</v>
      </c>
      <c r="W5644">
        <v>0</v>
      </c>
      <c r="X5644">
        <v>0</v>
      </c>
      <c r="Y5644">
        <v>0</v>
      </c>
      <c r="Z5644">
        <v>0</v>
      </c>
      <c r="AA5644">
        <v>0</v>
      </c>
      <c r="AB5644">
        <v>0</v>
      </c>
      <c r="AC5644">
        <v>0</v>
      </c>
      <c r="AD5644">
        <v>0</v>
      </c>
      <c r="AE5644">
        <v>0</v>
      </c>
      <c r="AF5644">
        <v>0</v>
      </c>
    </row>
    <row r="5645" spans="1:32">
      <c r="A5645" t="s">
        <v>3023</v>
      </c>
      <c r="B5645" t="s">
        <v>19</v>
      </c>
      <c r="C5645">
        <v>0</v>
      </c>
      <c r="D5645">
        <v>0</v>
      </c>
      <c r="E5645">
        <v>0</v>
      </c>
      <c r="F5645">
        <v>0</v>
      </c>
      <c r="G5645">
        <v>0</v>
      </c>
      <c r="H5645">
        <v>0</v>
      </c>
      <c r="I5645">
        <v>0</v>
      </c>
      <c r="J5645">
        <v>0</v>
      </c>
      <c r="K5645">
        <v>0</v>
      </c>
      <c r="L5645">
        <v>0</v>
      </c>
      <c r="M5645">
        <v>0</v>
      </c>
      <c r="N5645">
        <v>0</v>
      </c>
      <c r="O5645">
        <v>0</v>
      </c>
      <c r="P5645">
        <v>0</v>
      </c>
      <c r="Q5645">
        <v>0</v>
      </c>
      <c r="R5645">
        <v>0</v>
      </c>
      <c r="S5645">
        <v>0</v>
      </c>
      <c r="T5645">
        <v>0</v>
      </c>
      <c r="U5645">
        <v>0</v>
      </c>
      <c r="V5645">
        <v>0</v>
      </c>
      <c r="W5645">
        <v>0</v>
      </c>
      <c r="X5645">
        <v>0</v>
      </c>
      <c r="Y5645">
        <v>0</v>
      </c>
      <c r="Z5645">
        <v>0</v>
      </c>
      <c r="AA5645">
        <v>0</v>
      </c>
      <c r="AB5645">
        <v>0</v>
      </c>
      <c r="AC5645">
        <v>0</v>
      </c>
      <c r="AD5645">
        <v>0</v>
      </c>
      <c r="AE5645">
        <v>0</v>
      </c>
      <c r="AF5645">
        <v>0</v>
      </c>
    </row>
    <row r="5646" spans="1:32">
      <c r="A5646" t="s">
        <v>3024</v>
      </c>
      <c r="B5646" t="s">
        <v>19</v>
      </c>
      <c r="C5646">
        <v>0</v>
      </c>
      <c r="D5646">
        <v>0</v>
      </c>
      <c r="E5646">
        <v>0</v>
      </c>
      <c r="F5646">
        <v>0</v>
      </c>
      <c r="G5646">
        <v>0</v>
      </c>
      <c r="H5646">
        <v>0</v>
      </c>
      <c r="I5646">
        <v>0</v>
      </c>
      <c r="J5646">
        <v>0</v>
      </c>
      <c r="K5646">
        <v>0</v>
      </c>
      <c r="L5646">
        <v>0</v>
      </c>
      <c r="M5646">
        <v>0</v>
      </c>
      <c r="N5646">
        <v>0</v>
      </c>
      <c r="O5646">
        <v>0</v>
      </c>
      <c r="P5646">
        <v>0</v>
      </c>
      <c r="Q5646">
        <v>0</v>
      </c>
      <c r="R5646">
        <v>0</v>
      </c>
      <c r="S5646">
        <v>0</v>
      </c>
      <c r="T5646">
        <v>0</v>
      </c>
      <c r="U5646">
        <v>0</v>
      </c>
      <c r="V5646">
        <v>0</v>
      </c>
      <c r="W5646">
        <v>0</v>
      </c>
      <c r="X5646">
        <v>0</v>
      </c>
      <c r="Y5646">
        <v>0</v>
      </c>
      <c r="Z5646">
        <v>0</v>
      </c>
      <c r="AA5646">
        <v>0</v>
      </c>
      <c r="AB5646">
        <v>0</v>
      </c>
      <c r="AC5646">
        <v>0</v>
      </c>
      <c r="AD5646">
        <v>0</v>
      </c>
      <c r="AE5646">
        <v>0</v>
      </c>
      <c r="AF5646">
        <v>0</v>
      </c>
    </row>
    <row r="5647" spans="1:32">
      <c r="A5647" t="s">
        <v>3025</v>
      </c>
      <c r="B5647" t="s">
        <v>19</v>
      </c>
      <c r="C5647">
        <v>0</v>
      </c>
      <c r="D5647">
        <v>0</v>
      </c>
      <c r="E5647">
        <v>0</v>
      </c>
      <c r="F5647">
        <v>0</v>
      </c>
      <c r="G5647">
        <v>0</v>
      </c>
      <c r="H5647">
        <v>0</v>
      </c>
      <c r="I5647">
        <v>0</v>
      </c>
      <c r="J5647">
        <v>0</v>
      </c>
      <c r="K5647">
        <v>0</v>
      </c>
      <c r="L5647">
        <v>0</v>
      </c>
      <c r="M5647">
        <v>0</v>
      </c>
      <c r="N5647">
        <v>0</v>
      </c>
      <c r="O5647">
        <v>0</v>
      </c>
      <c r="P5647">
        <v>0</v>
      </c>
      <c r="Q5647">
        <v>0</v>
      </c>
      <c r="R5647">
        <v>0</v>
      </c>
      <c r="S5647">
        <v>0</v>
      </c>
      <c r="T5647">
        <v>0</v>
      </c>
      <c r="U5647">
        <v>0</v>
      </c>
      <c r="V5647">
        <v>0</v>
      </c>
      <c r="W5647">
        <v>0</v>
      </c>
      <c r="X5647">
        <v>0</v>
      </c>
      <c r="Y5647">
        <v>0</v>
      </c>
      <c r="Z5647">
        <v>0</v>
      </c>
      <c r="AA5647">
        <v>0</v>
      </c>
      <c r="AB5647">
        <v>0</v>
      </c>
      <c r="AC5647">
        <v>0</v>
      </c>
      <c r="AD5647">
        <v>0</v>
      </c>
      <c r="AE5647">
        <v>0</v>
      </c>
      <c r="AF5647">
        <v>0</v>
      </c>
    </row>
    <row r="5648" spans="1:32">
      <c r="A5648" t="s">
        <v>3026</v>
      </c>
      <c r="B5648" t="s">
        <v>19</v>
      </c>
      <c r="C5648">
        <v>0</v>
      </c>
      <c r="D5648">
        <v>0</v>
      </c>
      <c r="E5648">
        <v>0</v>
      </c>
      <c r="F5648">
        <v>0</v>
      </c>
      <c r="G5648">
        <v>0</v>
      </c>
      <c r="H5648">
        <v>0</v>
      </c>
      <c r="I5648">
        <v>0</v>
      </c>
      <c r="J5648">
        <v>0</v>
      </c>
      <c r="K5648">
        <v>0</v>
      </c>
      <c r="L5648">
        <v>0</v>
      </c>
      <c r="M5648">
        <v>0</v>
      </c>
      <c r="N5648">
        <v>0</v>
      </c>
      <c r="O5648">
        <v>0</v>
      </c>
      <c r="P5648">
        <v>0</v>
      </c>
      <c r="Q5648">
        <v>0</v>
      </c>
      <c r="R5648">
        <v>0</v>
      </c>
      <c r="S5648">
        <v>0</v>
      </c>
      <c r="T5648">
        <v>0</v>
      </c>
      <c r="U5648">
        <v>0</v>
      </c>
      <c r="V5648">
        <v>0</v>
      </c>
      <c r="W5648">
        <v>0</v>
      </c>
      <c r="X5648">
        <v>0</v>
      </c>
      <c r="Y5648">
        <v>0</v>
      </c>
      <c r="Z5648">
        <v>0</v>
      </c>
      <c r="AA5648">
        <v>0</v>
      </c>
      <c r="AB5648">
        <v>0</v>
      </c>
      <c r="AC5648">
        <v>0</v>
      </c>
      <c r="AD5648">
        <v>0</v>
      </c>
      <c r="AE5648">
        <v>0</v>
      </c>
      <c r="AF5648">
        <v>0</v>
      </c>
    </row>
    <row r="5649" spans="1:32">
      <c r="A5649" t="s">
        <v>3027</v>
      </c>
      <c r="B5649" t="s">
        <v>19</v>
      </c>
      <c r="C5649">
        <v>0</v>
      </c>
      <c r="D5649">
        <v>0</v>
      </c>
      <c r="E5649">
        <v>0</v>
      </c>
      <c r="F5649">
        <v>0</v>
      </c>
      <c r="G5649">
        <v>0</v>
      </c>
      <c r="H5649">
        <v>0</v>
      </c>
      <c r="I5649">
        <v>0</v>
      </c>
      <c r="J5649">
        <v>0</v>
      </c>
      <c r="K5649">
        <v>0</v>
      </c>
      <c r="L5649">
        <v>0</v>
      </c>
      <c r="M5649">
        <v>0</v>
      </c>
      <c r="N5649">
        <v>0</v>
      </c>
      <c r="O5649">
        <v>0</v>
      </c>
      <c r="P5649">
        <v>0</v>
      </c>
      <c r="Q5649">
        <v>0</v>
      </c>
      <c r="R5649">
        <v>0</v>
      </c>
      <c r="S5649">
        <v>0</v>
      </c>
      <c r="T5649">
        <v>0</v>
      </c>
      <c r="U5649">
        <v>0</v>
      </c>
      <c r="V5649">
        <v>0</v>
      </c>
      <c r="W5649">
        <v>0</v>
      </c>
      <c r="X5649">
        <v>0</v>
      </c>
      <c r="Y5649">
        <v>0</v>
      </c>
      <c r="Z5649">
        <v>0</v>
      </c>
      <c r="AA5649">
        <v>0</v>
      </c>
      <c r="AB5649">
        <v>0</v>
      </c>
      <c r="AC5649">
        <v>0</v>
      </c>
      <c r="AD5649">
        <v>0</v>
      </c>
      <c r="AE5649">
        <v>0</v>
      </c>
      <c r="AF5649">
        <v>0</v>
      </c>
    </row>
    <row r="5650" spans="1:32">
      <c r="A5650" t="s">
        <v>3028</v>
      </c>
      <c r="B5650" t="s">
        <v>19</v>
      </c>
      <c r="C5650">
        <v>0</v>
      </c>
      <c r="D5650">
        <v>0</v>
      </c>
      <c r="E5650">
        <v>0</v>
      </c>
      <c r="F5650">
        <v>0</v>
      </c>
      <c r="G5650">
        <v>0</v>
      </c>
      <c r="H5650">
        <v>0</v>
      </c>
      <c r="I5650">
        <v>0</v>
      </c>
      <c r="J5650">
        <v>0</v>
      </c>
      <c r="K5650">
        <v>0</v>
      </c>
      <c r="L5650">
        <v>0</v>
      </c>
      <c r="M5650">
        <v>0</v>
      </c>
      <c r="N5650">
        <v>0</v>
      </c>
      <c r="O5650">
        <v>0</v>
      </c>
      <c r="P5650">
        <v>0</v>
      </c>
      <c r="Q5650">
        <v>0</v>
      </c>
      <c r="R5650">
        <v>0</v>
      </c>
      <c r="S5650">
        <v>0</v>
      </c>
      <c r="T5650">
        <v>0</v>
      </c>
      <c r="U5650">
        <v>0</v>
      </c>
      <c r="V5650">
        <v>0</v>
      </c>
      <c r="W5650">
        <v>0</v>
      </c>
      <c r="X5650">
        <v>0</v>
      </c>
      <c r="Y5650">
        <v>0</v>
      </c>
      <c r="Z5650">
        <v>0</v>
      </c>
      <c r="AA5650">
        <v>0</v>
      </c>
      <c r="AB5650">
        <v>0</v>
      </c>
      <c r="AC5650">
        <v>0</v>
      </c>
      <c r="AD5650">
        <v>0</v>
      </c>
      <c r="AE5650">
        <v>0</v>
      </c>
      <c r="AF5650">
        <v>0</v>
      </c>
    </row>
    <row r="5651" spans="1:32">
      <c r="A5651" t="s">
        <v>3029</v>
      </c>
      <c r="B5651" t="s">
        <v>19</v>
      </c>
      <c r="C5651">
        <v>0</v>
      </c>
      <c r="D5651">
        <v>0</v>
      </c>
      <c r="E5651">
        <v>0</v>
      </c>
      <c r="F5651">
        <v>0</v>
      </c>
      <c r="G5651">
        <v>0</v>
      </c>
      <c r="H5651">
        <v>0</v>
      </c>
      <c r="I5651">
        <v>0</v>
      </c>
      <c r="J5651">
        <v>0</v>
      </c>
      <c r="K5651">
        <v>0</v>
      </c>
      <c r="L5651">
        <v>0</v>
      </c>
      <c r="M5651">
        <v>0</v>
      </c>
      <c r="N5651">
        <v>0</v>
      </c>
      <c r="O5651">
        <v>0</v>
      </c>
      <c r="P5651">
        <v>0</v>
      </c>
      <c r="Q5651">
        <v>0</v>
      </c>
      <c r="R5651">
        <v>0</v>
      </c>
      <c r="S5651">
        <v>0</v>
      </c>
      <c r="T5651">
        <v>0</v>
      </c>
      <c r="U5651">
        <v>0</v>
      </c>
      <c r="V5651">
        <v>0</v>
      </c>
      <c r="W5651">
        <v>0</v>
      </c>
      <c r="X5651">
        <v>0</v>
      </c>
      <c r="Y5651">
        <v>0</v>
      </c>
      <c r="Z5651">
        <v>0</v>
      </c>
      <c r="AA5651">
        <v>0</v>
      </c>
      <c r="AB5651">
        <v>0</v>
      </c>
      <c r="AC5651">
        <v>0</v>
      </c>
      <c r="AD5651">
        <v>0</v>
      </c>
      <c r="AE5651">
        <v>0</v>
      </c>
      <c r="AF5651">
        <v>0</v>
      </c>
    </row>
    <row r="5652" spans="1:32">
      <c r="A5652" t="s">
        <v>3030</v>
      </c>
      <c r="B5652" t="s">
        <v>19</v>
      </c>
      <c r="C5652" s="2">
        <v>49666300000000</v>
      </c>
      <c r="D5652" s="2">
        <v>51070200000000</v>
      </c>
      <c r="E5652" s="2">
        <v>51439300000000</v>
      </c>
      <c r="F5652" s="2">
        <v>49038600000000</v>
      </c>
      <c r="G5652" s="2">
        <v>49327800000000</v>
      </c>
      <c r="H5652" s="2">
        <v>49585100000000</v>
      </c>
      <c r="I5652" s="2">
        <v>49754400000000</v>
      </c>
      <c r="J5652" s="2">
        <v>49839800000000</v>
      </c>
      <c r="K5652" s="2">
        <v>49799500000000</v>
      </c>
      <c r="L5652" s="2">
        <v>49694900000000</v>
      </c>
      <c r="M5652" s="2">
        <v>49538900000000</v>
      </c>
      <c r="N5652" s="2">
        <v>49377600000000</v>
      </c>
      <c r="O5652" s="2">
        <v>49289000000000</v>
      </c>
      <c r="P5652" s="2">
        <v>49174400000000</v>
      </c>
      <c r="Q5652" s="2">
        <v>49071500000000</v>
      </c>
      <c r="R5652" s="2">
        <v>48986600000000</v>
      </c>
      <c r="S5652" s="2">
        <v>48919700000000</v>
      </c>
      <c r="T5652" s="2">
        <v>48830600000000</v>
      </c>
      <c r="U5652" s="2">
        <v>48775400000000</v>
      </c>
      <c r="V5652" s="2">
        <v>48725000000000</v>
      </c>
      <c r="W5652" s="2">
        <v>48674100000000</v>
      </c>
      <c r="X5652" s="2">
        <v>48639600000000</v>
      </c>
      <c r="Y5652" s="2">
        <v>48622600000000</v>
      </c>
      <c r="Z5652" s="2">
        <v>48639000000000</v>
      </c>
      <c r="AA5652" s="2">
        <v>48638000000000</v>
      </c>
      <c r="AB5652" s="2">
        <v>48561000000000</v>
      </c>
      <c r="AC5652" s="2">
        <v>48518600000000</v>
      </c>
      <c r="AD5652" s="2">
        <v>48505900000000</v>
      </c>
      <c r="AE5652" s="2">
        <v>48505900000000</v>
      </c>
      <c r="AF5652" s="2">
        <v>48489900000000</v>
      </c>
    </row>
    <row r="5653" spans="1:32">
      <c r="A5653" t="s">
        <v>3031</v>
      </c>
      <c r="B5653" t="s">
        <v>19</v>
      </c>
      <c r="C5653" s="2">
        <v>5221230000</v>
      </c>
      <c r="D5653" s="2">
        <v>5368820000</v>
      </c>
      <c r="E5653" s="2">
        <v>5407620000</v>
      </c>
      <c r="F5653" s="2">
        <v>5155240000</v>
      </c>
      <c r="G5653" s="2">
        <v>5185640000</v>
      </c>
      <c r="H5653" s="2">
        <v>5212700000</v>
      </c>
      <c r="I5653" s="2">
        <v>5230490000</v>
      </c>
      <c r="J5653" s="2">
        <v>5239470000</v>
      </c>
      <c r="K5653" s="2">
        <v>5235230000</v>
      </c>
      <c r="L5653" s="2">
        <v>5224240000</v>
      </c>
      <c r="M5653" s="2">
        <v>5207840000</v>
      </c>
      <c r="N5653" s="2">
        <v>5190890000</v>
      </c>
      <c r="O5653" s="2">
        <v>5181570000</v>
      </c>
      <c r="P5653" s="2">
        <v>5169520000</v>
      </c>
      <c r="Q5653" s="2">
        <v>5158700000</v>
      </c>
      <c r="R5653" s="2">
        <v>5149780000</v>
      </c>
      <c r="S5653" s="2">
        <v>5142750000</v>
      </c>
      <c r="T5653" s="2">
        <v>5133380000</v>
      </c>
      <c r="U5653" s="2">
        <v>5127580000</v>
      </c>
      <c r="V5653" s="2">
        <v>5122280000</v>
      </c>
      <c r="W5653" s="2">
        <v>5116920000</v>
      </c>
      <c r="X5653" s="2">
        <v>5113300000</v>
      </c>
      <c r="Y5653" s="2">
        <v>5111510000</v>
      </c>
      <c r="Z5653" s="2">
        <v>5113240000</v>
      </c>
      <c r="AA5653" s="2">
        <v>5113130000</v>
      </c>
      <c r="AB5653" s="2">
        <v>5105040000</v>
      </c>
      <c r="AC5653" s="2">
        <v>5100580000</v>
      </c>
      <c r="AD5653" s="2">
        <v>5099240000</v>
      </c>
      <c r="AE5653" s="2">
        <v>5099240000</v>
      </c>
      <c r="AF5653" s="2">
        <v>5097570000</v>
      </c>
    </row>
    <row r="5654" spans="1:32">
      <c r="A5654" t="s">
        <v>3032</v>
      </c>
      <c r="B5654" t="s">
        <v>19</v>
      </c>
      <c r="C5654" s="2">
        <v>29038800000</v>
      </c>
      <c r="D5654" s="2">
        <v>29859600000</v>
      </c>
      <c r="E5654" s="2">
        <v>30075400000</v>
      </c>
      <c r="F5654" s="2">
        <v>28671800000</v>
      </c>
      <c r="G5654" s="2">
        <v>28840800000</v>
      </c>
      <c r="H5654" s="2">
        <v>28991300000</v>
      </c>
      <c r="I5654" s="2">
        <v>29090300000</v>
      </c>
      <c r="J5654" s="2">
        <v>29140200000</v>
      </c>
      <c r="K5654" s="2">
        <v>29116600000</v>
      </c>
      <c r="L5654" s="2">
        <v>29055500000</v>
      </c>
      <c r="M5654" s="2">
        <v>28964300000</v>
      </c>
      <c r="N5654" s="2">
        <v>28870000000</v>
      </c>
      <c r="O5654" s="2">
        <v>28818200000</v>
      </c>
      <c r="P5654" s="2">
        <v>28751200000</v>
      </c>
      <c r="Q5654" s="2">
        <v>28691000000</v>
      </c>
      <c r="R5654" s="2">
        <v>28641400000</v>
      </c>
      <c r="S5654" s="2">
        <v>28602300000</v>
      </c>
      <c r="T5654" s="2">
        <v>28550200000</v>
      </c>
      <c r="U5654" s="2">
        <v>28517900000</v>
      </c>
      <c r="V5654" s="2">
        <v>28488400000</v>
      </c>
      <c r="W5654" s="2">
        <v>28458600000</v>
      </c>
      <c r="X5654" s="2">
        <v>28438500000</v>
      </c>
      <c r="Y5654" s="2">
        <v>28428500000</v>
      </c>
      <c r="Z5654" s="2">
        <v>28438200000</v>
      </c>
      <c r="AA5654" s="2">
        <v>28437500000</v>
      </c>
      <c r="AB5654" s="2">
        <v>28392600000</v>
      </c>
      <c r="AC5654" s="2">
        <v>28367700000</v>
      </c>
      <c r="AD5654" s="2">
        <v>28360300000</v>
      </c>
      <c r="AE5654" s="2">
        <v>28360300000</v>
      </c>
      <c r="AF5654" s="2">
        <v>28351000000</v>
      </c>
    </row>
    <row r="5655" spans="1:32">
      <c r="A5655" t="s">
        <v>3033</v>
      </c>
      <c r="B5655" t="s">
        <v>19</v>
      </c>
      <c r="C5655" s="2">
        <v>36485900000</v>
      </c>
      <c r="D5655" s="2">
        <v>37517300000</v>
      </c>
      <c r="E5655" s="2">
        <v>37788400000</v>
      </c>
      <c r="F5655" s="2">
        <v>36024800000</v>
      </c>
      <c r="G5655" s="2">
        <v>36237200000</v>
      </c>
      <c r="H5655" s="2">
        <v>36426300000</v>
      </c>
      <c r="I5655" s="2">
        <v>36550600000</v>
      </c>
      <c r="J5655" s="2">
        <v>36613400000</v>
      </c>
      <c r="K5655" s="2">
        <v>36583700000</v>
      </c>
      <c r="L5655" s="2">
        <v>36507000000</v>
      </c>
      <c r="M5655" s="2">
        <v>36392400000</v>
      </c>
      <c r="N5655" s="2">
        <v>36273900000</v>
      </c>
      <c r="O5655" s="2">
        <v>36208800000</v>
      </c>
      <c r="P5655" s="2">
        <v>36124600000</v>
      </c>
      <c r="Q5655" s="2">
        <v>36048900000</v>
      </c>
      <c r="R5655" s="2">
        <v>35986600000</v>
      </c>
      <c r="S5655" s="2">
        <v>35937500000</v>
      </c>
      <c r="T5655" s="2">
        <v>35872000000</v>
      </c>
      <c r="U5655" s="2">
        <v>35831400000</v>
      </c>
      <c r="V5655" s="2">
        <v>35794400000</v>
      </c>
      <c r="W5655" s="2">
        <v>35757000000</v>
      </c>
      <c r="X5655" s="2">
        <v>35731700000</v>
      </c>
      <c r="Y5655" s="2">
        <v>35719200000</v>
      </c>
      <c r="Z5655" s="2">
        <v>35731300000</v>
      </c>
      <c r="AA5655" s="2">
        <v>35730500000</v>
      </c>
      <c r="AB5655" s="2">
        <v>35674000000</v>
      </c>
      <c r="AC5655" s="2">
        <v>35642800000</v>
      </c>
      <c r="AD5655" s="2">
        <v>35633400000</v>
      </c>
      <c r="AE5655" s="2">
        <v>35633400000</v>
      </c>
      <c r="AF5655" s="2">
        <v>35621700000</v>
      </c>
    </row>
    <row r="5656" spans="1:32">
      <c r="A5656" t="s">
        <v>3034</v>
      </c>
      <c r="B5656" t="s">
        <v>19</v>
      </c>
      <c r="C5656" s="2">
        <v>21389500000</v>
      </c>
      <c r="D5656" s="2">
        <v>21994100000</v>
      </c>
      <c r="E5656" s="2">
        <v>22153000000</v>
      </c>
      <c r="F5656" s="2">
        <v>21119100000</v>
      </c>
      <c r="G5656" s="2">
        <v>21243700000</v>
      </c>
      <c r="H5656" s="2">
        <v>21354500000</v>
      </c>
      <c r="I5656" s="2">
        <v>21427400000</v>
      </c>
      <c r="J5656" s="2">
        <v>21464200000</v>
      </c>
      <c r="K5656" s="2">
        <v>21446800000</v>
      </c>
      <c r="L5656" s="2">
        <v>21401800000</v>
      </c>
      <c r="M5656" s="2">
        <v>21334600000</v>
      </c>
      <c r="N5656" s="2">
        <v>21265100000</v>
      </c>
      <c r="O5656" s="2">
        <v>21227000000</v>
      </c>
      <c r="P5656" s="2">
        <v>21177600000</v>
      </c>
      <c r="Q5656" s="2">
        <v>21133300000</v>
      </c>
      <c r="R5656" s="2">
        <v>21096700000</v>
      </c>
      <c r="S5656" s="2">
        <v>21067900000</v>
      </c>
      <c r="T5656" s="2">
        <v>21029500000</v>
      </c>
      <c r="U5656" s="2">
        <v>21005800000</v>
      </c>
      <c r="V5656" s="2">
        <v>20984100000</v>
      </c>
      <c r="W5656" s="2">
        <v>20962100000</v>
      </c>
      <c r="X5656" s="2">
        <v>20947300000</v>
      </c>
      <c r="Y5656" s="2">
        <v>20940000000</v>
      </c>
      <c r="Z5656" s="2">
        <v>20947100000</v>
      </c>
      <c r="AA5656" s="2">
        <v>20946600000</v>
      </c>
      <c r="AB5656" s="2">
        <v>20913500000</v>
      </c>
      <c r="AC5656" s="2">
        <v>20895200000</v>
      </c>
      <c r="AD5656" s="2">
        <v>20889700000</v>
      </c>
      <c r="AE5656" s="2">
        <v>20889700000</v>
      </c>
      <c r="AF5656" s="2">
        <v>20882800000</v>
      </c>
    </row>
    <row r="5657" spans="1:32">
      <c r="A5657" t="s">
        <v>3035</v>
      </c>
      <c r="B5657" t="s">
        <v>19</v>
      </c>
      <c r="C5657" s="2">
        <v>19935800000</v>
      </c>
      <c r="D5657" s="2">
        <v>20499300000</v>
      </c>
      <c r="E5657" s="2">
        <v>20647500000</v>
      </c>
      <c r="F5657" s="2">
        <v>19683800000</v>
      </c>
      <c r="G5657" s="2">
        <v>19799900000</v>
      </c>
      <c r="H5657" s="2">
        <v>19903200000</v>
      </c>
      <c r="I5657" s="2">
        <v>19971100000</v>
      </c>
      <c r="J5657" s="2">
        <v>20005400000</v>
      </c>
      <c r="K5657" s="2">
        <v>19989200000</v>
      </c>
      <c r="L5657" s="2">
        <v>19947300000</v>
      </c>
      <c r="M5657" s="2">
        <v>19884700000</v>
      </c>
      <c r="N5657" s="2">
        <v>19819900000</v>
      </c>
      <c r="O5657" s="2">
        <v>19784400000</v>
      </c>
      <c r="P5657" s="2">
        <v>19738300000</v>
      </c>
      <c r="Q5657" s="2">
        <v>19697000000</v>
      </c>
      <c r="R5657" s="2">
        <v>19663000000</v>
      </c>
      <c r="S5657" s="2">
        <v>19636100000</v>
      </c>
      <c r="T5657" s="2">
        <v>19600300000</v>
      </c>
      <c r="U5657" s="2">
        <v>19578200000</v>
      </c>
      <c r="V5657" s="2">
        <v>19558000000</v>
      </c>
      <c r="W5657" s="2">
        <v>19537500000</v>
      </c>
      <c r="X5657" s="2">
        <v>19523700000</v>
      </c>
      <c r="Y5657" s="2">
        <v>19516800000</v>
      </c>
      <c r="Z5657" s="2">
        <v>19523500000</v>
      </c>
      <c r="AA5657" s="2">
        <v>19523000000</v>
      </c>
      <c r="AB5657" s="2">
        <v>19492100000</v>
      </c>
      <c r="AC5657" s="2">
        <v>19475100000</v>
      </c>
      <c r="AD5657" s="2">
        <v>19470000000</v>
      </c>
      <c r="AE5657" s="2">
        <v>19470000000</v>
      </c>
      <c r="AF5657" s="2">
        <v>19463600000</v>
      </c>
    </row>
    <row r="5658" spans="1:32">
      <c r="A5658" t="s">
        <v>3036</v>
      </c>
      <c r="B5658" t="s">
        <v>19</v>
      </c>
      <c r="C5658" s="2">
        <v>245242000</v>
      </c>
      <c r="D5658" s="2">
        <v>252175000</v>
      </c>
      <c r="E5658" s="2">
        <v>253997000</v>
      </c>
      <c r="F5658" s="2">
        <v>242143000</v>
      </c>
      <c r="G5658" s="2">
        <v>243571000</v>
      </c>
      <c r="H5658" s="2">
        <v>244842000</v>
      </c>
      <c r="I5658" s="2">
        <v>245677000</v>
      </c>
      <c r="J5658" s="2">
        <v>246099000</v>
      </c>
      <c r="K5658" s="2">
        <v>245900000</v>
      </c>
      <c r="L5658" s="2">
        <v>245384000</v>
      </c>
      <c r="M5658" s="2">
        <v>244614000</v>
      </c>
      <c r="N5658" s="2">
        <v>243817000</v>
      </c>
      <c r="O5658" s="2">
        <v>243380000</v>
      </c>
      <c r="P5658" s="2">
        <v>242814000</v>
      </c>
      <c r="Q5658" s="2">
        <v>242305000</v>
      </c>
      <c r="R5658" s="2">
        <v>241886000</v>
      </c>
      <c r="S5658" s="2">
        <v>241556000</v>
      </c>
      <c r="T5658" s="2">
        <v>241116000</v>
      </c>
      <c r="U5658" s="2">
        <v>240844000</v>
      </c>
      <c r="V5658" s="2">
        <v>240595000</v>
      </c>
      <c r="W5658" s="2">
        <v>240343000</v>
      </c>
      <c r="X5658" s="2">
        <v>240173000</v>
      </c>
      <c r="Y5658" s="2">
        <v>240089000</v>
      </c>
      <c r="Z5658" s="2">
        <v>240170000</v>
      </c>
      <c r="AA5658" s="2">
        <v>240165000</v>
      </c>
      <c r="AB5658" s="2">
        <v>239785000</v>
      </c>
      <c r="AC5658" s="2">
        <v>239575000</v>
      </c>
      <c r="AD5658" s="2">
        <v>239513000</v>
      </c>
      <c r="AE5658" s="2">
        <v>239513000</v>
      </c>
      <c r="AF5658" s="2">
        <v>239434000</v>
      </c>
    </row>
    <row r="5659" spans="1:32">
      <c r="A5659" t="s">
        <v>3037</v>
      </c>
      <c r="B5659" t="s">
        <v>19</v>
      </c>
      <c r="C5659" s="2">
        <v>674885000</v>
      </c>
      <c r="D5659" s="2">
        <v>693962000</v>
      </c>
      <c r="E5659" s="2">
        <v>698977000</v>
      </c>
      <c r="F5659" s="2">
        <v>666355000</v>
      </c>
      <c r="G5659" s="2">
        <v>670285000</v>
      </c>
      <c r="H5659" s="2">
        <v>673782000</v>
      </c>
      <c r="I5659" s="2">
        <v>676082000</v>
      </c>
      <c r="J5659" s="2">
        <v>677243000</v>
      </c>
      <c r="K5659" s="2">
        <v>676695000</v>
      </c>
      <c r="L5659" s="2">
        <v>675274000</v>
      </c>
      <c r="M5659" s="2">
        <v>673154000</v>
      </c>
      <c r="N5659" s="2">
        <v>670963000</v>
      </c>
      <c r="O5659" s="2">
        <v>669759000</v>
      </c>
      <c r="P5659" s="2">
        <v>668201000</v>
      </c>
      <c r="Q5659" s="2">
        <v>666802000</v>
      </c>
      <c r="R5659" s="2">
        <v>665649000</v>
      </c>
      <c r="S5659" s="2">
        <v>664740000</v>
      </c>
      <c r="T5659" s="2">
        <v>663529000</v>
      </c>
      <c r="U5659" s="2">
        <v>662779000</v>
      </c>
      <c r="V5659" s="2">
        <v>662094000</v>
      </c>
      <c r="W5659" s="2">
        <v>661402000</v>
      </c>
      <c r="X5659" s="2">
        <v>660933000</v>
      </c>
      <c r="Y5659" s="2">
        <v>660703000</v>
      </c>
      <c r="Z5659" s="2">
        <v>660926000</v>
      </c>
      <c r="AA5659" s="2">
        <v>660912000</v>
      </c>
      <c r="AB5659" s="2">
        <v>659866000</v>
      </c>
      <c r="AC5659" s="2">
        <v>659290000</v>
      </c>
      <c r="AD5659" s="2">
        <v>659117000</v>
      </c>
      <c r="AE5659" s="2">
        <v>659117000</v>
      </c>
      <c r="AF5659" s="2">
        <v>658900000</v>
      </c>
    </row>
    <row r="5660" spans="1:32">
      <c r="A5660" t="s">
        <v>3038</v>
      </c>
      <c r="B5660" t="s">
        <v>19</v>
      </c>
      <c r="C5660" s="2">
        <v>12926700000</v>
      </c>
      <c r="D5660" s="2">
        <v>13292100000</v>
      </c>
      <c r="E5660" s="2">
        <v>13388200000</v>
      </c>
      <c r="F5660" s="2">
        <v>12763300000</v>
      </c>
      <c r="G5660" s="2">
        <v>12838600000</v>
      </c>
      <c r="H5660" s="2">
        <v>12905600000</v>
      </c>
      <c r="I5660" s="2">
        <v>12949600000</v>
      </c>
      <c r="J5660" s="2">
        <v>12971900000</v>
      </c>
      <c r="K5660" s="2">
        <v>12961400000</v>
      </c>
      <c r="L5660" s="2">
        <v>12934200000</v>
      </c>
      <c r="M5660" s="2">
        <v>12893600000</v>
      </c>
      <c r="N5660" s="2">
        <v>12851600000</v>
      </c>
      <c r="O5660" s="2">
        <v>12828500000</v>
      </c>
      <c r="P5660" s="2">
        <v>12798700000</v>
      </c>
      <c r="Q5660" s="2">
        <v>12771900000</v>
      </c>
      <c r="R5660" s="2">
        <v>12749800000</v>
      </c>
      <c r="S5660" s="2">
        <v>12732400000</v>
      </c>
      <c r="T5660" s="2">
        <v>12709200000</v>
      </c>
      <c r="U5660" s="2">
        <v>12694800000</v>
      </c>
      <c r="V5660" s="2">
        <v>12681700000</v>
      </c>
      <c r="W5660" s="2">
        <v>12668500000</v>
      </c>
      <c r="X5660" s="2">
        <v>12659500000</v>
      </c>
      <c r="Y5660" s="2">
        <v>12655100000</v>
      </c>
      <c r="Z5660" s="2">
        <v>12659400000</v>
      </c>
      <c r="AA5660" s="2">
        <v>12659100000</v>
      </c>
      <c r="AB5660" s="2">
        <v>12639100000</v>
      </c>
      <c r="AC5660" s="2">
        <v>12628000000</v>
      </c>
      <c r="AD5660" s="2">
        <v>12624700000</v>
      </c>
      <c r="AE5660" s="2">
        <v>12624700000</v>
      </c>
      <c r="AF5660" s="2">
        <v>12620500000</v>
      </c>
    </row>
    <row r="5661" spans="1:32">
      <c r="A5661" t="s">
        <v>3039</v>
      </c>
      <c r="B5661" t="s">
        <v>19</v>
      </c>
      <c r="C5661" s="2">
        <v>4103600000</v>
      </c>
      <c r="D5661" s="2">
        <v>4219600000</v>
      </c>
      <c r="E5661" s="2">
        <v>4250090000</v>
      </c>
      <c r="F5661" s="2">
        <v>4051740000</v>
      </c>
      <c r="G5661" s="2">
        <v>4075630000</v>
      </c>
      <c r="H5661" s="2">
        <v>4096890000</v>
      </c>
      <c r="I5661" s="2">
        <v>4110880000</v>
      </c>
      <c r="J5661" s="2">
        <v>4117940000</v>
      </c>
      <c r="K5661" s="2">
        <v>4114600000</v>
      </c>
      <c r="L5661" s="2">
        <v>4105970000</v>
      </c>
      <c r="M5661" s="2">
        <v>4093080000</v>
      </c>
      <c r="N5661" s="2">
        <v>4079750000</v>
      </c>
      <c r="O5661" s="2">
        <v>4072430000</v>
      </c>
      <c r="P5661" s="2">
        <v>4062960000</v>
      </c>
      <c r="Q5661" s="2">
        <v>4054450000</v>
      </c>
      <c r="R5661" s="2">
        <v>4047440000</v>
      </c>
      <c r="S5661" s="2">
        <v>4041920000</v>
      </c>
      <c r="T5661" s="2">
        <v>4034550000</v>
      </c>
      <c r="U5661" s="2">
        <v>4029990000</v>
      </c>
      <c r="V5661" s="2">
        <v>4025830000</v>
      </c>
      <c r="W5661" s="2">
        <v>4021620000</v>
      </c>
      <c r="X5661" s="2">
        <v>4018770000</v>
      </c>
      <c r="Y5661" s="2">
        <v>4017370000</v>
      </c>
      <c r="Z5661" s="2">
        <v>4018730000</v>
      </c>
      <c r="AA5661" s="2">
        <v>4018640000</v>
      </c>
      <c r="AB5661" s="2">
        <v>4012280000</v>
      </c>
      <c r="AC5661" s="2">
        <v>4008770000</v>
      </c>
      <c r="AD5661" s="2">
        <v>4007720000</v>
      </c>
      <c r="AE5661" s="2">
        <v>4007720000</v>
      </c>
      <c r="AF5661" s="2">
        <v>4006410000</v>
      </c>
    </row>
    <row r="5662" spans="1:32">
      <c r="A5662" t="s">
        <v>3040</v>
      </c>
      <c r="B5662" t="s">
        <v>19</v>
      </c>
      <c r="C5662" s="2">
        <v>72075100</v>
      </c>
      <c r="D5662" s="2">
        <v>74112500</v>
      </c>
      <c r="E5662" s="2">
        <v>74648000</v>
      </c>
      <c r="F5662" s="2">
        <v>71164200</v>
      </c>
      <c r="G5662" s="2">
        <v>71583800</v>
      </c>
      <c r="H5662" s="2">
        <v>71957300</v>
      </c>
      <c r="I5662" s="2">
        <v>72202900</v>
      </c>
      <c r="J5662" s="2">
        <v>72326900</v>
      </c>
      <c r="K5662" s="2">
        <v>72268400</v>
      </c>
      <c r="L5662" s="2">
        <v>72116700</v>
      </c>
      <c r="M5662" s="2">
        <v>71890300</v>
      </c>
      <c r="N5662" s="2">
        <v>71656200</v>
      </c>
      <c r="O5662" s="2">
        <v>71527600</v>
      </c>
      <c r="P5662" s="2">
        <v>71361300</v>
      </c>
      <c r="Q5662" s="2">
        <v>71211900</v>
      </c>
      <c r="R5662" s="2">
        <v>71088700</v>
      </c>
      <c r="S5662" s="2">
        <v>70991700</v>
      </c>
      <c r="T5662" s="2">
        <v>70862300</v>
      </c>
      <c r="U5662" s="2">
        <v>70782200</v>
      </c>
      <c r="V5662" s="2">
        <v>70709100</v>
      </c>
      <c r="W5662" s="2">
        <v>70635200</v>
      </c>
      <c r="X5662" s="2">
        <v>70585100</v>
      </c>
      <c r="Y5662" s="2">
        <v>70560500</v>
      </c>
      <c r="Z5662" s="2">
        <v>70584400</v>
      </c>
      <c r="AA5662" s="2">
        <v>70582800</v>
      </c>
      <c r="AB5662" s="2">
        <v>70471200</v>
      </c>
      <c r="AC5662" s="2">
        <v>70409600</v>
      </c>
      <c r="AD5662" s="2">
        <v>70391100</v>
      </c>
      <c r="AE5662" s="2">
        <v>70391100</v>
      </c>
      <c r="AF5662" s="2">
        <v>70368000</v>
      </c>
    </row>
    <row r="5663" spans="1:32">
      <c r="A5663" t="s">
        <v>3041</v>
      </c>
      <c r="B5663" t="s">
        <v>19</v>
      </c>
      <c r="C5663">
        <v>0</v>
      </c>
      <c r="D5663">
        <v>0</v>
      </c>
      <c r="E5663">
        <v>0</v>
      </c>
      <c r="F5663">
        <v>0</v>
      </c>
      <c r="G5663">
        <v>0</v>
      </c>
      <c r="H5663">
        <v>0</v>
      </c>
      <c r="I5663">
        <v>0</v>
      </c>
      <c r="J5663">
        <v>0</v>
      </c>
      <c r="K5663">
        <v>0</v>
      </c>
      <c r="L5663">
        <v>0</v>
      </c>
      <c r="M5663">
        <v>0</v>
      </c>
      <c r="N5663">
        <v>0</v>
      </c>
      <c r="O5663">
        <v>0</v>
      </c>
      <c r="P5663">
        <v>0</v>
      </c>
      <c r="Q5663">
        <v>0</v>
      </c>
      <c r="R5663">
        <v>0</v>
      </c>
      <c r="S5663">
        <v>0</v>
      </c>
      <c r="T5663">
        <v>0</v>
      </c>
      <c r="U5663">
        <v>0</v>
      </c>
      <c r="V5663">
        <v>0</v>
      </c>
      <c r="W5663">
        <v>0</v>
      </c>
      <c r="X5663">
        <v>0</v>
      </c>
      <c r="Y5663">
        <v>0</v>
      </c>
      <c r="Z5663">
        <v>0</v>
      </c>
      <c r="AA5663">
        <v>0</v>
      </c>
      <c r="AB5663">
        <v>0</v>
      </c>
      <c r="AC5663">
        <v>0</v>
      </c>
      <c r="AD5663">
        <v>0</v>
      </c>
      <c r="AE5663">
        <v>0</v>
      </c>
      <c r="AF5663">
        <v>0</v>
      </c>
    </row>
    <row r="5664" spans="1:32">
      <c r="A5664" t="s">
        <v>3042</v>
      </c>
      <c r="B5664" t="s">
        <v>19</v>
      </c>
      <c r="C5664" s="2">
        <v>5800310000000</v>
      </c>
      <c r="D5664" s="2">
        <v>5979150000000</v>
      </c>
      <c r="E5664" s="2">
        <v>5961400000000</v>
      </c>
      <c r="F5664" s="2">
        <v>5161670000000</v>
      </c>
      <c r="G5664" s="2">
        <v>5088450000000</v>
      </c>
      <c r="H5664" s="2">
        <v>5004360000000</v>
      </c>
      <c r="I5664" s="2">
        <v>4915970000000</v>
      </c>
      <c r="J5664" s="2">
        <v>4825820000000</v>
      </c>
      <c r="K5664" s="2">
        <v>4734620000000</v>
      </c>
      <c r="L5664" s="2">
        <v>4646610000000</v>
      </c>
      <c r="M5664" s="2">
        <v>4558300000000</v>
      </c>
      <c r="N5664" s="2">
        <v>4472510000000</v>
      </c>
      <c r="O5664" s="2">
        <v>4393150000000</v>
      </c>
      <c r="P5664" s="2">
        <v>4313720000000</v>
      </c>
      <c r="Q5664" s="2">
        <v>4234800000000</v>
      </c>
      <c r="R5664" s="2">
        <v>4158250000000</v>
      </c>
      <c r="S5664" s="2">
        <v>4084660000000</v>
      </c>
      <c r="T5664" s="2">
        <v>4013440000000</v>
      </c>
      <c r="U5664" s="2">
        <v>3943840000000</v>
      </c>
      <c r="V5664" s="2">
        <v>3876760000000</v>
      </c>
      <c r="W5664" s="2">
        <v>3811230000000</v>
      </c>
      <c r="X5664" s="2">
        <v>3746150000000</v>
      </c>
      <c r="Y5664" s="2">
        <v>3681360000000</v>
      </c>
      <c r="Z5664" s="2">
        <v>3618570000000</v>
      </c>
      <c r="AA5664" s="2">
        <v>3556660000000</v>
      </c>
      <c r="AB5664" s="2">
        <v>3493350000000</v>
      </c>
      <c r="AC5664" s="2">
        <v>3430340000000</v>
      </c>
      <c r="AD5664" s="2">
        <v>3369840000000</v>
      </c>
      <c r="AE5664" s="2">
        <v>3308670000000</v>
      </c>
      <c r="AF5664" s="2">
        <v>3249950000000</v>
      </c>
    </row>
    <row r="5665" spans="1:32">
      <c r="A5665" t="s">
        <v>3043</v>
      </c>
      <c r="B5665" t="s">
        <v>19</v>
      </c>
      <c r="C5665" s="2">
        <v>421613000</v>
      </c>
      <c r="D5665" s="2">
        <v>434612000</v>
      </c>
      <c r="E5665" s="2">
        <v>433322000</v>
      </c>
      <c r="F5665" s="2">
        <v>375191000</v>
      </c>
      <c r="G5665" s="2">
        <v>369869000</v>
      </c>
      <c r="H5665" s="2">
        <v>363756000</v>
      </c>
      <c r="I5665" s="2">
        <v>357332000</v>
      </c>
      <c r="J5665" s="2">
        <v>350779000</v>
      </c>
      <c r="K5665" s="2">
        <v>344150000</v>
      </c>
      <c r="L5665" s="2">
        <v>337753000</v>
      </c>
      <c r="M5665" s="2">
        <v>331334000</v>
      </c>
      <c r="N5665" s="2">
        <v>325097000</v>
      </c>
      <c r="O5665" s="2">
        <v>319329000</v>
      </c>
      <c r="P5665" s="2">
        <v>313555000</v>
      </c>
      <c r="Q5665" s="2">
        <v>307819000</v>
      </c>
      <c r="R5665" s="2">
        <v>302255000</v>
      </c>
      <c r="S5665" s="2">
        <v>296906000</v>
      </c>
      <c r="T5665" s="2">
        <v>291729000</v>
      </c>
      <c r="U5665" s="2">
        <v>286670000</v>
      </c>
      <c r="V5665" s="2">
        <v>281794000</v>
      </c>
      <c r="W5665" s="2">
        <v>277031000</v>
      </c>
      <c r="X5665" s="2">
        <v>272300000</v>
      </c>
      <c r="Y5665" s="2">
        <v>267590000</v>
      </c>
      <c r="Z5665" s="2">
        <v>263026000</v>
      </c>
      <c r="AA5665" s="2">
        <v>258526000</v>
      </c>
      <c r="AB5665" s="2">
        <v>253925000</v>
      </c>
      <c r="AC5665" s="2">
        <v>249344000</v>
      </c>
      <c r="AD5665" s="2">
        <v>244947000</v>
      </c>
      <c r="AE5665" s="2">
        <v>240501000</v>
      </c>
      <c r="AF5665" s="2">
        <v>236232000</v>
      </c>
    </row>
    <row r="5666" spans="1:32">
      <c r="A5666" t="s">
        <v>3044</v>
      </c>
      <c r="B5666" t="s">
        <v>19</v>
      </c>
      <c r="C5666" s="2">
        <v>2817890000</v>
      </c>
      <c r="D5666" s="2">
        <v>2904770000</v>
      </c>
      <c r="E5666" s="2">
        <v>2896150000</v>
      </c>
      <c r="F5666" s="2">
        <v>2507620000</v>
      </c>
      <c r="G5666" s="2">
        <v>2472050000</v>
      </c>
      <c r="H5666" s="2">
        <v>2431200000</v>
      </c>
      <c r="I5666" s="2">
        <v>2388260000</v>
      </c>
      <c r="J5666" s="2">
        <v>2344460000</v>
      </c>
      <c r="K5666" s="2">
        <v>2300160000</v>
      </c>
      <c r="L5666" s="2">
        <v>2257400000</v>
      </c>
      <c r="M5666" s="2">
        <v>2214500000</v>
      </c>
      <c r="N5666" s="2">
        <v>2172820000</v>
      </c>
      <c r="O5666" s="2">
        <v>2134270000</v>
      </c>
      <c r="P5666" s="2">
        <v>2095680000</v>
      </c>
      <c r="Q5666" s="2">
        <v>2057340000</v>
      </c>
      <c r="R5666" s="2">
        <v>2020150000</v>
      </c>
      <c r="S5666" s="2">
        <v>1984400000</v>
      </c>
      <c r="T5666" s="2">
        <v>1949800000</v>
      </c>
      <c r="U5666" s="2">
        <v>1915980000</v>
      </c>
      <c r="V5666" s="2">
        <v>1883400000</v>
      </c>
      <c r="W5666" s="2">
        <v>1851560000</v>
      </c>
      <c r="X5666" s="2">
        <v>1819940000</v>
      </c>
      <c r="Y5666" s="2">
        <v>1788470000</v>
      </c>
      <c r="Z5666" s="2">
        <v>1757960000</v>
      </c>
      <c r="AA5666" s="2">
        <v>1727890000</v>
      </c>
      <c r="AB5666" s="2">
        <v>1697130000</v>
      </c>
      <c r="AC5666" s="2">
        <v>1666520000</v>
      </c>
      <c r="AD5666" s="2">
        <v>1637120000</v>
      </c>
      <c r="AE5666" s="2">
        <v>1607410000</v>
      </c>
      <c r="AF5666" s="2">
        <v>1578880000</v>
      </c>
    </row>
    <row r="5667" spans="1:32">
      <c r="A5667" t="s">
        <v>3045</v>
      </c>
      <c r="B5667" t="s">
        <v>19</v>
      </c>
      <c r="C5667" s="2">
        <v>6897710000</v>
      </c>
      <c r="D5667" s="2">
        <v>7110380000</v>
      </c>
      <c r="E5667" s="2">
        <v>7089280000</v>
      </c>
      <c r="F5667" s="2">
        <v>6138240000</v>
      </c>
      <c r="G5667" s="2">
        <v>6051170000</v>
      </c>
      <c r="H5667" s="2">
        <v>5951160000</v>
      </c>
      <c r="I5667" s="2">
        <v>5846060000</v>
      </c>
      <c r="J5667" s="2">
        <v>5738850000</v>
      </c>
      <c r="K5667" s="2">
        <v>5630400000</v>
      </c>
      <c r="L5667" s="2">
        <v>5525740000</v>
      </c>
      <c r="M5667" s="2">
        <v>5420720000</v>
      </c>
      <c r="N5667" s="2">
        <v>5318690000</v>
      </c>
      <c r="O5667" s="2">
        <v>5224320000</v>
      </c>
      <c r="P5667" s="2">
        <v>5129860000</v>
      </c>
      <c r="Q5667" s="2">
        <v>5036010000</v>
      </c>
      <c r="R5667" s="2">
        <v>4944980000</v>
      </c>
      <c r="S5667" s="2">
        <v>4857470000</v>
      </c>
      <c r="T5667" s="2">
        <v>4772770000</v>
      </c>
      <c r="U5667" s="2">
        <v>4690010000</v>
      </c>
      <c r="V5667" s="2">
        <v>4610230000</v>
      </c>
      <c r="W5667" s="2">
        <v>4532310000</v>
      </c>
      <c r="X5667" s="2">
        <v>4454910000</v>
      </c>
      <c r="Y5667" s="2">
        <v>4377860000</v>
      </c>
      <c r="Z5667" s="2">
        <v>4303190000</v>
      </c>
      <c r="AA5667" s="2">
        <v>4229570000</v>
      </c>
      <c r="AB5667" s="2">
        <v>4154280000</v>
      </c>
      <c r="AC5667" s="2">
        <v>4079350000</v>
      </c>
      <c r="AD5667" s="2">
        <v>4007400000</v>
      </c>
      <c r="AE5667" s="2">
        <v>3934670000</v>
      </c>
      <c r="AF5667" s="2">
        <v>3864830000</v>
      </c>
    </row>
    <row r="5668" spans="1:32">
      <c r="A5668" t="s">
        <v>3046</v>
      </c>
      <c r="B5668" t="s">
        <v>19</v>
      </c>
      <c r="C5668" s="2">
        <v>630380000</v>
      </c>
      <c r="D5668" s="2">
        <v>649816000</v>
      </c>
      <c r="E5668" s="2">
        <v>647887000</v>
      </c>
      <c r="F5668" s="2">
        <v>560972000</v>
      </c>
      <c r="G5668" s="2">
        <v>553014000</v>
      </c>
      <c r="H5668" s="2">
        <v>543875000</v>
      </c>
      <c r="I5668" s="2">
        <v>534270000</v>
      </c>
      <c r="J5668" s="2">
        <v>524471000</v>
      </c>
      <c r="K5668" s="2">
        <v>514561000</v>
      </c>
      <c r="L5668" s="2">
        <v>504995000</v>
      </c>
      <c r="M5668" s="2">
        <v>495398000</v>
      </c>
      <c r="N5668" s="2">
        <v>486074000</v>
      </c>
      <c r="O5668" s="2">
        <v>477449000</v>
      </c>
      <c r="P5668" s="2">
        <v>468816000</v>
      </c>
      <c r="Q5668" s="2">
        <v>460240000</v>
      </c>
      <c r="R5668" s="2">
        <v>451920000</v>
      </c>
      <c r="S5668" s="2">
        <v>443923000</v>
      </c>
      <c r="T5668" s="2">
        <v>436182000</v>
      </c>
      <c r="U5668" s="2">
        <v>428618000</v>
      </c>
      <c r="V5668" s="2">
        <v>421328000</v>
      </c>
      <c r="W5668" s="2">
        <v>414206000</v>
      </c>
      <c r="X5668" s="2">
        <v>407133000</v>
      </c>
      <c r="Y5668" s="2">
        <v>400091000</v>
      </c>
      <c r="Z5668" s="2">
        <v>393267000</v>
      </c>
      <c r="AA5668" s="2">
        <v>386539000</v>
      </c>
      <c r="AB5668" s="2">
        <v>379659000</v>
      </c>
      <c r="AC5668" s="2">
        <v>372810000</v>
      </c>
      <c r="AD5668" s="2">
        <v>366235000</v>
      </c>
      <c r="AE5668" s="2">
        <v>359588000</v>
      </c>
      <c r="AF5668" s="2">
        <v>353206000</v>
      </c>
    </row>
    <row r="5669" spans="1:32">
      <c r="A5669" t="s">
        <v>3047</v>
      </c>
      <c r="B5669" t="s">
        <v>19</v>
      </c>
      <c r="C5669" s="2">
        <v>569993000</v>
      </c>
      <c r="D5669" s="2">
        <v>587567000</v>
      </c>
      <c r="E5669" s="2">
        <v>585823000</v>
      </c>
      <c r="F5669" s="2">
        <v>507234000</v>
      </c>
      <c r="G5669" s="2">
        <v>500038000</v>
      </c>
      <c r="H5669" s="2">
        <v>491775000</v>
      </c>
      <c r="I5669" s="2">
        <v>483089000</v>
      </c>
      <c r="J5669" s="2">
        <v>474230000</v>
      </c>
      <c r="K5669" s="2">
        <v>465268000</v>
      </c>
      <c r="L5669" s="2">
        <v>456619000</v>
      </c>
      <c r="M5669" s="2">
        <v>447941000</v>
      </c>
      <c r="N5669" s="2">
        <v>439510000</v>
      </c>
      <c r="O5669" s="2">
        <v>431712000</v>
      </c>
      <c r="P5669" s="2">
        <v>423906000</v>
      </c>
      <c r="Q5669" s="2">
        <v>416151000</v>
      </c>
      <c r="R5669" s="2">
        <v>408629000</v>
      </c>
      <c r="S5669" s="2">
        <v>401397000</v>
      </c>
      <c r="T5669" s="2">
        <v>394398000</v>
      </c>
      <c r="U5669" s="2">
        <v>387559000</v>
      </c>
      <c r="V5669" s="2">
        <v>380967000</v>
      </c>
      <c r="W5669" s="2">
        <v>374527000</v>
      </c>
      <c r="X5669" s="2">
        <v>368131000</v>
      </c>
      <c r="Y5669" s="2">
        <v>361765000</v>
      </c>
      <c r="Z5669" s="2">
        <v>355594000</v>
      </c>
      <c r="AA5669" s="2">
        <v>349511000</v>
      </c>
      <c r="AB5669" s="2">
        <v>343289000</v>
      </c>
      <c r="AC5669" s="2">
        <v>337097000</v>
      </c>
      <c r="AD5669" s="2">
        <v>331152000</v>
      </c>
      <c r="AE5669" s="2">
        <v>325141000</v>
      </c>
      <c r="AF5669" s="2">
        <v>319370000</v>
      </c>
    </row>
    <row r="5670" spans="1:32">
      <c r="A5670" t="s">
        <v>3048</v>
      </c>
      <c r="B5670" t="s">
        <v>19</v>
      </c>
      <c r="C5670" s="2">
        <v>325699000</v>
      </c>
      <c r="D5670" s="2">
        <v>335741000</v>
      </c>
      <c r="E5670" s="2">
        <v>334744000</v>
      </c>
      <c r="F5670" s="2">
        <v>289838000</v>
      </c>
      <c r="G5670" s="2">
        <v>285726000</v>
      </c>
      <c r="H5670" s="2">
        <v>281004000</v>
      </c>
      <c r="I5670" s="2">
        <v>276042000</v>
      </c>
      <c r="J5670" s="2">
        <v>270979000</v>
      </c>
      <c r="K5670" s="2">
        <v>265858000</v>
      </c>
      <c r="L5670" s="2">
        <v>260916000</v>
      </c>
      <c r="M5670" s="2">
        <v>255958000</v>
      </c>
      <c r="N5670" s="2">
        <v>251140000</v>
      </c>
      <c r="O5670" s="2">
        <v>246684000</v>
      </c>
      <c r="P5670" s="2">
        <v>242224000</v>
      </c>
      <c r="Q5670" s="2">
        <v>237792000</v>
      </c>
      <c r="R5670" s="2">
        <v>233494000</v>
      </c>
      <c r="S5670" s="2">
        <v>229362000</v>
      </c>
      <c r="T5670" s="2">
        <v>225363000</v>
      </c>
      <c r="U5670" s="2">
        <v>221455000</v>
      </c>
      <c r="V5670" s="2">
        <v>217688000</v>
      </c>
      <c r="W5670" s="2">
        <v>214008000</v>
      </c>
      <c r="X5670" s="2">
        <v>210354000</v>
      </c>
      <c r="Y5670" s="2">
        <v>206716000</v>
      </c>
      <c r="Z5670" s="2">
        <v>203190000</v>
      </c>
      <c r="AA5670" s="2">
        <v>199714000</v>
      </c>
      <c r="AB5670" s="2">
        <v>196159000</v>
      </c>
      <c r="AC5670" s="2">
        <v>192620000</v>
      </c>
      <c r="AD5670" s="2">
        <v>189223000</v>
      </c>
      <c r="AE5670" s="2">
        <v>185789000</v>
      </c>
      <c r="AF5670" s="2">
        <v>182491000</v>
      </c>
    </row>
    <row r="5671" spans="1:32">
      <c r="A5671" t="s">
        <v>3049</v>
      </c>
      <c r="B5671" t="s">
        <v>19</v>
      </c>
      <c r="C5671" s="2">
        <v>66582800</v>
      </c>
      <c r="D5671" s="2">
        <v>68635700</v>
      </c>
      <c r="E5671" s="2">
        <v>68431900</v>
      </c>
      <c r="F5671" s="2">
        <v>59251700</v>
      </c>
      <c r="G5671" s="2">
        <v>58411200</v>
      </c>
      <c r="H5671" s="2">
        <v>57445900</v>
      </c>
      <c r="I5671" s="2">
        <v>56431300</v>
      </c>
      <c r="J5671" s="2">
        <v>55396400</v>
      </c>
      <c r="K5671" s="2">
        <v>54349600</v>
      </c>
      <c r="L5671" s="2">
        <v>53339300</v>
      </c>
      <c r="M5671" s="2">
        <v>52325600</v>
      </c>
      <c r="N5671" s="2">
        <v>51340700</v>
      </c>
      <c r="O5671" s="2">
        <v>50429800</v>
      </c>
      <c r="P5671" s="2">
        <v>49517900</v>
      </c>
      <c r="Q5671" s="2">
        <v>48612000</v>
      </c>
      <c r="R5671" s="2">
        <v>47733300</v>
      </c>
      <c r="S5671" s="2">
        <v>46888600</v>
      </c>
      <c r="T5671" s="2">
        <v>46071000</v>
      </c>
      <c r="U5671" s="2">
        <v>45272100</v>
      </c>
      <c r="V5671" s="2">
        <v>44502000</v>
      </c>
      <c r="W5671" s="2">
        <v>43749800</v>
      </c>
      <c r="X5671" s="2">
        <v>43002700</v>
      </c>
      <c r="Y5671" s="2">
        <v>42259000</v>
      </c>
      <c r="Z5671" s="2">
        <v>41538200</v>
      </c>
      <c r="AA5671" s="2">
        <v>40827600</v>
      </c>
      <c r="AB5671" s="2">
        <v>40100800</v>
      </c>
      <c r="AC5671" s="2">
        <v>39377500</v>
      </c>
      <c r="AD5671" s="2">
        <v>38683000</v>
      </c>
      <c r="AE5671" s="2">
        <v>37980900</v>
      </c>
      <c r="AF5671" s="2">
        <v>37306800</v>
      </c>
    </row>
    <row r="5672" spans="1:32">
      <c r="A5672" t="s">
        <v>3050</v>
      </c>
      <c r="B5672" t="s">
        <v>19</v>
      </c>
      <c r="C5672" s="2">
        <v>129715000</v>
      </c>
      <c r="D5672" s="2">
        <v>133714000</v>
      </c>
      <c r="E5672" s="2">
        <v>133317000</v>
      </c>
      <c r="F5672" s="2">
        <v>115433000</v>
      </c>
      <c r="G5672" s="2">
        <v>113795000</v>
      </c>
      <c r="H5672" s="2">
        <v>111915000</v>
      </c>
      <c r="I5672" s="2">
        <v>109938000</v>
      </c>
      <c r="J5672" s="2">
        <v>107922000</v>
      </c>
      <c r="K5672" s="2">
        <v>105882000</v>
      </c>
      <c r="L5672" s="2">
        <v>103914000</v>
      </c>
      <c r="M5672" s="2">
        <v>101939000</v>
      </c>
      <c r="N5672" s="2">
        <v>100021000</v>
      </c>
      <c r="O5672" s="2">
        <v>98245900</v>
      </c>
      <c r="P5672" s="2">
        <v>96469600</v>
      </c>
      <c r="Q5672" s="2">
        <v>94704700</v>
      </c>
      <c r="R5672" s="2">
        <v>92992800</v>
      </c>
      <c r="S5672" s="2">
        <v>91347100</v>
      </c>
      <c r="T5672" s="2">
        <v>89754300</v>
      </c>
      <c r="U5672" s="2">
        <v>88197900</v>
      </c>
      <c r="V5672" s="2">
        <v>86697700</v>
      </c>
      <c r="W5672" s="2">
        <v>85232300</v>
      </c>
      <c r="X5672" s="2">
        <v>83776800</v>
      </c>
      <c r="Y5672" s="2">
        <v>82327800</v>
      </c>
      <c r="Z5672" s="2">
        <v>80923600</v>
      </c>
      <c r="AA5672" s="2">
        <v>79539200</v>
      </c>
      <c r="AB5672" s="2">
        <v>78123400</v>
      </c>
      <c r="AC5672" s="2">
        <v>76714200</v>
      </c>
      <c r="AD5672" s="2">
        <v>75361200</v>
      </c>
      <c r="AE5672" s="2">
        <v>73993300</v>
      </c>
      <c r="AF5672" s="2">
        <v>72680100</v>
      </c>
    </row>
    <row r="5673" spans="1:32">
      <c r="A5673" t="s">
        <v>3051</v>
      </c>
      <c r="B5673" t="s">
        <v>19</v>
      </c>
      <c r="C5673" s="2">
        <v>235275000</v>
      </c>
      <c r="D5673" s="2">
        <v>242529000</v>
      </c>
      <c r="E5673" s="2">
        <v>241809000</v>
      </c>
      <c r="F5673" s="2">
        <v>209370000</v>
      </c>
      <c r="G5673" s="2">
        <v>206400000</v>
      </c>
      <c r="H5673" s="2">
        <v>202989000</v>
      </c>
      <c r="I5673" s="2">
        <v>199404000</v>
      </c>
      <c r="J5673" s="2">
        <v>195747000</v>
      </c>
      <c r="K5673" s="2">
        <v>192048000</v>
      </c>
      <c r="L5673" s="2">
        <v>188478000</v>
      </c>
      <c r="M5673" s="2">
        <v>184896000</v>
      </c>
      <c r="N5673" s="2">
        <v>181416000</v>
      </c>
      <c r="O5673" s="2">
        <v>178197000</v>
      </c>
      <c r="P5673" s="2">
        <v>174975000</v>
      </c>
      <c r="Q5673" s="2">
        <v>171774000</v>
      </c>
      <c r="R5673" s="2">
        <v>168669000</v>
      </c>
      <c r="S5673" s="2">
        <v>165684000</v>
      </c>
      <c r="T5673" s="2">
        <v>162795000</v>
      </c>
      <c r="U5673" s="2">
        <v>159972000</v>
      </c>
      <c r="V5673" s="2">
        <v>157251000</v>
      </c>
      <c r="W5673" s="2">
        <v>154593000</v>
      </c>
      <c r="X5673" s="2">
        <v>151953000</v>
      </c>
      <c r="Y5673" s="2">
        <v>149325000</v>
      </c>
      <c r="Z5673" s="2">
        <v>146778000</v>
      </c>
      <c r="AA5673" s="2">
        <v>144267000</v>
      </c>
      <c r="AB5673" s="2">
        <v>141699000</v>
      </c>
      <c r="AC5673" s="2">
        <v>139143000</v>
      </c>
      <c r="AD5673" s="2">
        <v>136689000</v>
      </c>
      <c r="AE5673" s="2">
        <v>134208000</v>
      </c>
      <c r="AF5673" s="2">
        <v>131826000</v>
      </c>
    </row>
    <row r="5674" spans="1:32">
      <c r="A5674" t="s">
        <v>3052</v>
      </c>
      <c r="B5674" t="s">
        <v>19</v>
      </c>
      <c r="C5674" s="2">
        <v>47055000</v>
      </c>
      <c r="D5674" s="2">
        <v>48505800</v>
      </c>
      <c r="E5674" s="2">
        <v>48361800</v>
      </c>
      <c r="F5674" s="2">
        <v>41874000</v>
      </c>
      <c r="G5674" s="2">
        <v>41280000</v>
      </c>
      <c r="H5674" s="2">
        <v>40597800</v>
      </c>
      <c r="I5674" s="2">
        <v>39880800</v>
      </c>
      <c r="J5674" s="2">
        <v>39149400</v>
      </c>
      <c r="K5674" s="2">
        <v>38409600</v>
      </c>
      <c r="L5674" s="2">
        <v>37695600</v>
      </c>
      <c r="M5674" s="2">
        <v>36979200</v>
      </c>
      <c r="N5674" s="2">
        <v>36283200</v>
      </c>
      <c r="O5674" s="2">
        <v>35639400</v>
      </c>
      <c r="P5674" s="2">
        <v>34995000</v>
      </c>
      <c r="Q5674" s="2">
        <v>34354800</v>
      </c>
      <c r="R5674" s="2">
        <v>33733800</v>
      </c>
      <c r="S5674" s="2">
        <v>33136800</v>
      </c>
      <c r="T5674" s="2">
        <v>32559000</v>
      </c>
      <c r="U5674" s="2">
        <v>31994400</v>
      </c>
      <c r="V5674" s="2">
        <v>31450200</v>
      </c>
      <c r="W5674" s="2">
        <v>30918600</v>
      </c>
      <c r="X5674" s="2">
        <v>30390600</v>
      </c>
      <c r="Y5674" s="2">
        <v>29865000</v>
      </c>
      <c r="Z5674" s="2">
        <v>29355600</v>
      </c>
      <c r="AA5674" s="2">
        <v>28853400</v>
      </c>
      <c r="AB5674" s="2">
        <v>28339800</v>
      </c>
      <c r="AC5674" s="2">
        <v>27828600</v>
      </c>
      <c r="AD5674" s="2">
        <v>27337800</v>
      </c>
      <c r="AE5674" s="2">
        <v>26841600</v>
      </c>
      <c r="AF5674" s="2">
        <v>26365200</v>
      </c>
    </row>
    <row r="5675" spans="1:32">
      <c r="A5675" t="s">
        <v>3053</v>
      </c>
      <c r="B5675" t="s">
        <v>19</v>
      </c>
      <c r="C5675">
        <v>0</v>
      </c>
      <c r="D5675">
        <v>0</v>
      </c>
      <c r="E5675">
        <v>0</v>
      </c>
      <c r="F5675">
        <v>0</v>
      </c>
      <c r="G5675">
        <v>0</v>
      </c>
      <c r="H5675">
        <v>0</v>
      </c>
      <c r="I5675">
        <v>0</v>
      </c>
      <c r="J5675">
        <v>0</v>
      </c>
      <c r="K5675">
        <v>0</v>
      </c>
      <c r="L5675">
        <v>0</v>
      </c>
      <c r="M5675">
        <v>0</v>
      </c>
      <c r="N5675">
        <v>0</v>
      </c>
      <c r="O5675">
        <v>0</v>
      </c>
      <c r="P5675">
        <v>0</v>
      </c>
      <c r="Q5675">
        <v>0</v>
      </c>
      <c r="R5675">
        <v>0</v>
      </c>
      <c r="S5675">
        <v>0</v>
      </c>
      <c r="T5675">
        <v>0</v>
      </c>
      <c r="U5675">
        <v>0</v>
      </c>
      <c r="V5675">
        <v>0</v>
      </c>
      <c r="W5675">
        <v>0</v>
      </c>
      <c r="X5675">
        <v>0</v>
      </c>
      <c r="Y5675">
        <v>0</v>
      </c>
      <c r="Z5675">
        <v>0</v>
      </c>
      <c r="AA5675">
        <v>0</v>
      </c>
      <c r="AB5675">
        <v>0</v>
      </c>
      <c r="AC5675">
        <v>0</v>
      </c>
      <c r="AD5675">
        <v>0</v>
      </c>
      <c r="AE5675">
        <v>0</v>
      </c>
      <c r="AF5675">
        <v>0</v>
      </c>
    </row>
    <row r="5676" spans="1:32">
      <c r="A5676" t="s">
        <v>3054</v>
      </c>
      <c r="B5676" t="s">
        <v>19</v>
      </c>
      <c r="C5676">
        <v>0</v>
      </c>
      <c r="D5676">
        <v>0</v>
      </c>
      <c r="E5676">
        <v>0</v>
      </c>
      <c r="F5676">
        <v>0</v>
      </c>
      <c r="G5676">
        <v>0</v>
      </c>
      <c r="H5676">
        <v>0</v>
      </c>
      <c r="I5676">
        <v>0</v>
      </c>
      <c r="J5676">
        <v>0</v>
      </c>
      <c r="K5676">
        <v>0</v>
      </c>
      <c r="L5676">
        <v>0</v>
      </c>
      <c r="M5676">
        <v>0</v>
      </c>
      <c r="N5676">
        <v>0</v>
      </c>
      <c r="O5676">
        <v>0</v>
      </c>
      <c r="P5676">
        <v>0</v>
      </c>
      <c r="Q5676">
        <v>0</v>
      </c>
      <c r="R5676">
        <v>0</v>
      </c>
      <c r="S5676">
        <v>0</v>
      </c>
      <c r="T5676">
        <v>0</v>
      </c>
      <c r="U5676">
        <v>0</v>
      </c>
      <c r="V5676">
        <v>0</v>
      </c>
      <c r="W5676">
        <v>0</v>
      </c>
      <c r="X5676">
        <v>0</v>
      </c>
      <c r="Y5676">
        <v>0</v>
      </c>
      <c r="Z5676">
        <v>0</v>
      </c>
      <c r="AA5676">
        <v>0</v>
      </c>
      <c r="AB5676">
        <v>0</v>
      </c>
      <c r="AC5676">
        <v>0</v>
      </c>
      <c r="AD5676">
        <v>0</v>
      </c>
      <c r="AE5676">
        <v>0</v>
      </c>
      <c r="AF5676">
        <v>0</v>
      </c>
    </row>
    <row r="5677" spans="1:32">
      <c r="A5677" t="s">
        <v>3055</v>
      </c>
      <c r="B5677" t="s">
        <v>19</v>
      </c>
      <c r="C5677">
        <v>0</v>
      </c>
      <c r="D5677">
        <v>0</v>
      </c>
      <c r="E5677">
        <v>0</v>
      </c>
      <c r="F5677">
        <v>0</v>
      </c>
      <c r="G5677">
        <v>0</v>
      </c>
      <c r="H5677">
        <v>0</v>
      </c>
      <c r="I5677">
        <v>0</v>
      </c>
      <c r="J5677">
        <v>0</v>
      </c>
      <c r="K5677">
        <v>0</v>
      </c>
      <c r="L5677">
        <v>0</v>
      </c>
      <c r="M5677">
        <v>0</v>
      </c>
      <c r="N5677">
        <v>0</v>
      </c>
      <c r="O5677">
        <v>0</v>
      </c>
      <c r="P5677">
        <v>0</v>
      </c>
      <c r="Q5677">
        <v>0</v>
      </c>
      <c r="R5677">
        <v>0</v>
      </c>
      <c r="S5677">
        <v>0</v>
      </c>
      <c r="T5677">
        <v>0</v>
      </c>
      <c r="U5677">
        <v>0</v>
      </c>
      <c r="V5677">
        <v>0</v>
      </c>
      <c r="W5677">
        <v>0</v>
      </c>
      <c r="X5677">
        <v>0</v>
      </c>
      <c r="Y5677">
        <v>0</v>
      </c>
      <c r="Z5677">
        <v>0</v>
      </c>
      <c r="AA5677">
        <v>0</v>
      </c>
      <c r="AB5677">
        <v>0</v>
      </c>
      <c r="AC5677">
        <v>0</v>
      </c>
      <c r="AD5677">
        <v>0</v>
      </c>
      <c r="AE5677">
        <v>0</v>
      </c>
      <c r="AF5677">
        <v>0</v>
      </c>
    </row>
    <row r="5678" spans="1:32">
      <c r="A5678" t="s">
        <v>3056</v>
      </c>
      <c r="B5678" t="s">
        <v>19</v>
      </c>
      <c r="C5678">
        <v>0</v>
      </c>
      <c r="D5678">
        <v>0</v>
      </c>
      <c r="E5678">
        <v>0</v>
      </c>
      <c r="F5678">
        <v>0</v>
      </c>
      <c r="G5678">
        <v>0</v>
      </c>
      <c r="H5678">
        <v>0</v>
      </c>
      <c r="I5678">
        <v>0</v>
      </c>
      <c r="J5678">
        <v>0</v>
      </c>
      <c r="K5678">
        <v>0</v>
      </c>
      <c r="L5678">
        <v>0</v>
      </c>
      <c r="M5678">
        <v>0</v>
      </c>
      <c r="N5678">
        <v>0</v>
      </c>
      <c r="O5678">
        <v>0</v>
      </c>
      <c r="P5678">
        <v>0</v>
      </c>
      <c r="Q5678">
        <v>0</v>
      </c>
      <c r="R5678">
        <v>0</v>
      </c>
      <c r="S5678">
        <v>0</v>
      </c>
      <c r="T5678">
        <v>0</v>
      </c>
      <c r="U5678">
        <v>0</v>
      </c>
      <c r="V5678">
        <v>0</v>
      </c>
      <c r="W5678">
        <v>0</v>
      </c>
      <c r="X5678">
        <v>0</v>
      </c>
      <c r="Y5678">
        <v>0</v>
      </c>
      <c r="Z5678">
        <v>0</v>
      </c>
      <c r="AA5678">
        <v>0</v>
      </c>
      <c r="AB5678">
        <v>0</v>
      </c>
      <c r="AC5678">
        <v>0</v>
      </c>
      <c r="AD5678">
        <v>0</v>
      </c>
      <c r="AE5678">
        <v>0</v>
      </c>
      <c r="AF5678">
        <v>0</v>
      </c>
    </row>
    <row r="5679" spans="1:32">
      <c r="A5679" t="s">
        <v>3057</v>
      </c>
      <c r="B5679" t="s">
        <v>19</v>
      </c>
      <c r="C5679">
        <v>0</v>
      </c>
      <c r="D5679">
        <v>0</v>
      </c>
      <c r="E5679">
        <v>0</v>
      </c>
      <c r="F5679">
        <v>0</v>
      </c>
      <c r="G5679">
        <v>0</v>
      </c>
      <c r="H5679">
        <v>0</v>
      </c>
      <c r="I5679">
        <v>0</v>
      </c>
      <c r="J5679">
        <v>0</v>
      </c>
      <c r="K5679">
        <v>0</v>
      </c>
      <c r="L5679">
        <v>0</v>
      </c>
      <c r="M5679">
        <v>0</v>
      </c>
      <c r="N5679">
        <v>0</v>
      </c>
      <c r="O5679">
        <v>0</v>
      </c>
      <c r="P5679">
        <v>0</v>
      </c>
      <c r="Q5679">
        <v>0</v>
      </c>
      <c r="R5679">
        <v>0</v>
      </c>
      <c r="S5679">
        <v>0</v>
      </c>
      <c r="T5679">
        <v>0</v>
      </c>
      <c r="U5679">
        <v>0</v>
      </c>
      <c r="V5679">
        <v>0</v>
      </c>
      <c r="W5679">
        <v>0</v>
      </c>
      <c r="X5679">
        <v>0</v>
      </c>
      <c r="Y5679">
        <v>0</v>
      </c>
      <c r="Z5679">
        <v>0</v>
      </c>
      <c r="AA5679">
        <v>0</v>
      </c>
      <c r="AB5679">
        <v>0</v>
      </c>
      <c r="AC5679">
        <v>0</v>
      </c>
      <c r="AD5679">
        <v>0</v>
      </c>
      <c r="AE5679">
        <v>0</v>
      </c>
      <c r="AF5679">
        <v>0</v>
      </c>
    </row>
    <row r="5680" spans="1:32">
      <c r="A5680" t="s">
        <v>3058</v>
      </c>
      <c r="B5680" t="s">
        <v>19</v>
      </c>
      <c r="C5680">
        <v>0</v>
      </c>
      <c r="D5680">
        <v>0</v>
      </c>
      <c r="E5680">
        <v>0</v>
      </c>
      <c r="F5680">
        <v>0</v>
      </c>
      <c r="G5680">
        <v>0</v>
      </c>
      <c r="H5680">
        <v>0</v>
      </c>
      <c r="I5680">
        <v>0</v>
      </c>
      <c r="J5680">
        <v>0</v>
      </c>
      <c r="K5680">
        <v>0</v>
      </c>
      <c r="L5680">
        <v>0</v>
      </c>
      <c r="M5680">
        <v>0</v>
      </c>
      <c r="N5680">
        <v>0</v>
      </c>
      <c r="O5680">
        <v>0</v>
      </c>
      <c r="P5680">
        <v>0</v>
      </c>
      <c r="Q5680">
        <v>0</v>
      </c>
      <c r="R5680">
        <v>0</v>
      </c>
      <c r="S5680">
        <v>0</v>
      </c>
      <c r="T5680">
        <v>0</v>
      </c>
      <c r="U5680">
        <v>0</v>
      </c>
      <c r="V5680">
        <v>0</v>
      </c>
      <c r="W5680">
        <v>0</v>
      </c>
      <c r="X5680">
        <v>0</v>
      </c>
      <c r="Y5680">
        <v>0</v>
      </c>
      <c r="Z5680">
        <v>0</v>
      </c>
      <c r="AA5680">
        <v>0</v>
      </c>
      <c r="AB5680">
        <v>0</v>
      </c>
      <c r="AC5680">
        <v>0</v>
      </c>
      <c r="AD5680">
        <v>0</v>
      </c>
      <c r="AE5680">
        <v>0</v>
      </c>
      <c r="AF5680">
        <v>0</v>
      </c>
    </row>
    <row r="5681" spans="1:32">
      <c r="A5681" t="s">
        <v>3059</v>
      </c>
      <c r="B5681" t="s">
        <v>19</v>
      </c>
      <c r="C5681">
        <v>0</v>
      </c>
      <c r="D5681">
        <v>0</v>
      </c>
      <c r="E5681">
        <v>0</v>
      </c>
      <c r="F5681">
        <v>0</v>
      </c>
      <c r="G5681">
        <v>0</v>
      </c>
      <c r="H5681">
        <v>0</v>
      </c>
      <c r="I5681">
        <v>0</v>
      </c>
      <c r="J5681">
        <v>0</v>
      </c>
      <c r="K5681">
        <v>0</v>
      </c>
      <c r="L5681">
        <v>0</v>
      </c>
      <c r="M5681">
        <v>0</v>
      </c>
      <c r="N5681">
        <v>0</v>
      </c>
      <c r="O5681">
        <v>0</v>
      </c>
      <c r="P5681">
        <v>0</v>
      </c>
      <c r="Q5681">
        <v>0</v>
      </c>
      <c r="R5681">
        <v>0</v>
      </c>
      <c r="S5681">
        <v>0</v>
      </c>
      <c r="T5681">
        <v>0</v>
      </c>
      <c r="U5681">
        <v>0</v>
      </c>
      <c r="V5681">
        <v>0</v>
      </c>
      <c r="W5681">
        <v>0</v>
      </c>
      <c r="X5681">
        <v>0</v>
      </c>
      <c r="Y5681">
        <v>0</v>
      </c>
      <c r="Z5681">
        <v>0</v>
      </c>
      <c r="AA5681">
        <v>0</v>
      </c>
      <c r="AB5681">
        <v>0</v>
      </c>
      <c r="AC5681">
        <v>0</v>
      </c>
      <c r="AD5681">
        <v>0</v>
      </c>
      <c r="AE5681">
        <v>0</v>
      </c>
      <c r="AF5681">
        <v>0</v>
      </c>
    </row>
    <row r="5682" spans="1:32">
      <c r="A5682" t="s">
        <v>3060</v>
      </c>
      <c r="B5682" t="s">
        <v>19</v>
      </c>
      <c r="C5682">
        <v>0</v>
      </c>
      <c r="D5682">
        <v>0</v>
      </c>
      <c r="E5682">
        <v>0</v>
      </c>
      <c r="F5682">
        <v>0</v>
      </c>
      <c r="G5682">
        <v>0</v>
      </c>
      <c r="H5682">
        <v>0</v>
      </c>
      <c r="I5682">
        <v>0</v>
      </c>
      <c r="J5682">
        <v>0</v>
      </c>
      <c r="K5682">
        <v>0</v>
      </c>
      <c r="L5682">
        <v>0</v>
      </c>
      <c r="M5682">
        <v>0</v>
      </c>
      <c r="N5682">
        <v>0</v>
      </c>
      <c r="O5682">
        <v>0</v>
      </c>
      <c r="P5682">
        <v>0</v>
      </c>
      <c r="Q5682">
        <v>0</v>
      </c>
      <c r="R5682">
        <v>0</v>
      </c>
      <c r="S5682">
        <v>0</v>
      </c>
      <c r="T5682">
        <v>0</v>
      </c>
      <c r="U5682">
        <v>0</v>
      </c>
      <c r="V5682">
        <v>0</v>
      </c>
      <c r="W5682">
        <v>0</v>
      </c>
      <c r="X5682">
        <v>0</v>
      </c>
      <c r="Y5682">
        <v>0</v>
      </c>
      <c r="Z5682">
        <v>0</v>
      </c>
      <c r="AA5682">
        <v>0</v>
      </c>
      <c r="AB5682">
        <v>0</v>
      </c>
      <c r="AC5682">
        <v>0</v>
      </c>
      <c r="AD5682">
        <v>0</v>
      </c>
      <c r="AE5682">
        <v>0</v>
      </c>
      <c r="AF5682">
        <v>0</v>
      </c>
    </row>
    <row r="5683" spans="1:32">
      <c r="A5683" t="s">
        <v>3061</v>
      </c>
      <c r="B5683" t="s">
        <v>19</v>
      </c>
      <c r="C5683">
        <v>0</v>
      </c>
      <c r="D5683">
        <v>0</v>
      </c>
      <c r="E5683">
        <v>0</v>
      </c>
      <c r="F5683">
        <v>0</v>
      </c>
      <c r="G5683">
        <v>0</v>
      </c>
      <c r="H5683">
        <v>0</v>
      </c>
      <c r="I5683">
        <v>0</v>
      </c>
      <c r="J5683">
        <v>0</v>
      </c>
      <c r="K5683">
        <v>0</v>
      </c>
      <c r="L5683">
        <v>0</v>
      </c>
      <c r="M5683">
        <v>0</v>
      </c>
      <c r="N5683">
        <v>0</v>
      </c>
      <c r="O5683">
        <v>0</v>
      </c>
      <c r="P5683">
        <v>0</v>
      </c>
      <c r="Q5683">
        <v>0</v>
      </c>
      <c r="R5683">
        <v>0</v>
      </c>
      <c r="S5683">
        <v>0</v>
      </c>
      <c r="T5683">
        <v>0</v>
      </c>
      <c r="U5683">
        <v>0</v>
      </c>
      <c r="V5683">
        <v>0</v>
      </c>
      <c r="W5683">
        <v>0</v>
      </c>
      <c r="X5683">
        <v>0</v>
      </c>
      <c r="Y5683">
        <v>0</v>
      </c>
      <c r="Z5683">
        <v>0</v>
      </c>
      <c r="AA5683">
        <v>0</v>
      </c>
      <c r="AB5683">
        <v>0</v>
      </c>
      <c r="AC5683">
        <v>0</v>
      </c>
      <c r="AD5683">
        <v>0</v>
      </c>
      <c r="AE5683">
        <v>0</v>
      </c>
      <c r="AF5683">
        <v>0</v>
      </c>
    </row>
    <row r="5684" spans="1:32">
      <c r="A5684" t="s">
        <v>3062</v>
      </c>
      <c r="B5684" t="s">
        <v>19</v>
      </c>
      <c r="C5684">
        <v>0</v>
      </c>
      <c r="D5684">
        <v>0</v>
      </c>
      <c r="E5684">
        <v>0</v>
      </c>
      <c r="F5684">
        <v>0</v>
      </c>
      <c r="G5684">
        <v>0</v>
      </c>
      <c r="H5684">
        <v>0</v>
      </c>
      <c r="I5684">
        <v>0</v>
      </c>
      <c r="J5684">
        <v>0</v>
      </c>
      <c r="K5684">
        <v>0</v>
      </c>
      <c r="L5684">
        <v>0</v>
      </c>
      <c r="M5684">
        <v>0</v>
      </c>
      <c r="N5684">
        <v>0</v>
      </c>
      <c r="O5684">
        <v>0</v>
      </c>
      <c r="P5684">
        <v>0</v>
      </c>
      <c r="Q5684">
        <v>0</v>
      </c>
      <c r="R5684">
        <v>0</v>
      </c>
      <c r="S5684">
        <v>0</v>
      </c>
      <c r="T5684">
        <v>0</v>
      </c>
      <c r="U5684">
        <v>0</v>
      </c>
      <c r="V5684">
        <v>0</v>
      </c>
      <c r="W5684">
        <v>0</v>
      </c>
      <c r="X5684">
        <v>0</v>
      </c>
      <c r="Y5684">
        <v>0</v>
      </c>
      <c r="Z5684">
        <v>0</v>
      </c>
      <c r="AA5684">
        <v>0</v>
      </c>
      <c r="AB5684">
        <v>0</v>
      </c>
      <c r="AC5684">
        <v>0</v>
      </c>
      <c r="AD5684">
        <v>0</v>
      </c>
      <c r="AE5684">
        <v>0</v>
      </c>
      <c r="AF5684">
        <v>0</v>
      </c>
    </row>
    <row r="5685" spans="1:32">
      <c r="A5685" t="s">
        <v>3063</v>
      </c>
      <c r="B5685" t="s">
        <v>19</v>
      </c>
      <c r="C5685">
        <v>0</v>
      </c>
      <c r="D5685">
        <v>0</v>
      </c>
      <c r="E5685">
        <v>0</v>
      </c>
      <c r="F5685">
        <v>0</v>
      </c>
      <c r="G5685">
        <v>0</v>
      </c>
      <c r="H5685">
        <v>0</v>
      </c>
      <c r="I5685">
        <v>0</v>
      </c>
      <c r="J5685">
        <v>0</v>
      </c>
      <c r="K5685">
        <v>0</v>
      </c>
      <c r="L5685">
        <v>0</v>
      </c>
      <c r="M5685">
        <v>0</v>
      </c>
      <c r="N5685">
        <v>0</v>
      </c>
      <c r="O5685">
        <v>0</v>
      </c>
      <c r="P5685">
        <v>0</v>
      </c>
      <c r="Q5685">
        <v>0</v>
      </c>
      <c r="R5685">
        <v>0</v>
      </c>
      <c r="S5685">
        <v>0</v>
      </c>
      <c r="T5685">
        <v>0</v>
      </c>
      <c r="U5685">
        <v>0</v>
      </c>
      <c r="V5685">
        <v>0</v>
      </c>
      <c r="W5685">
        <v>0</v>
      </c>
      <c r="X5685">
        <v>0</v>
      </c>
      <c r="Y5685">
        <v>0</v>
      </c>
      <c r="Z5685">
        <v>0</v>
      </c>
      <c r="AA5685">
        <v>0</v>
      </c>
      <c r="AB5685">
        <v>0</v>
      </c>
      <c r="AC5685">
        <v>0</v>
      </c>
      <c r="AD5685">
        <v>0</v>
      </c>
      <c r="AE5685">
        <v>0</v>
      </c>
      <c r="AF5685">
        <v>0</v>
      </c>
    </row>
    <row r="5686" spans="1:32">
      <c r="A5686" t="s">
        <v>3064</v>
      </c>
      <c r="B5686" t="s">
        <v>19</v>
      </c>
      <c r="C5686">
        <v>0</v>
      </c>
      <c r="D5686">
        <v>0</v>
      </c>
      <c r="E5686">
        <v>0</v>
      </c>
      <c r="F5686">
        <v>0</v>
      </c>
      <c r="G5686">
        <v>0</v>
      </c>
      <c r="H5686">
        <v>0</v>
      </c>
      <c r="I5686">
        <v>0</v>
      </c>
      <c r="J5686">
        <v>0</v>
      </c>
      <c r="K5686">
        <v>0</v>
      </c>
      <c r="L5686">
        <v>0</v>
      </c>
      <c r="M5686">
        <v>0</v>
      </c>
      <c r="N5686">
        <v>0</v>
      </c>
      <c r="O5686">
        <v>0</v>
      </c>
      <c r="P5686">
        <v>0</v>
      </c>
      <c r="Q5686">
        <v>0</v>
      </c>
      <c r="R5686">
        <v>0</v>
      </c>
      <c r="S5686">
        <v>0</v>
      </c>
      <c r="T5686">
        <v>0</v>
      </c>
      <c r="U5686">
        <v>0</v>
      </c>
      <c r="V5686">
        <v>0</v>
      </c>
      <c r="W5686">
        <v>0</v>
      </c>
      <c r="X5686">
        <v>0</v>
      </c>
      <c r="Y5686">
        <v>0</v>
      </c>
      <c r="Z5686">
        <v>0</v>
      </c>
      <c r="AA5686">
        <v>0</v>
      </c>
      <c r="AB5686">
        <v>0</v>
      </c>
      <c r="AC5686">
        <v>0</v>
      </c>
      <c r="AD5686">
        <v>0</v>
      </c>
      <c r="AE5686">
        <v>0</v>
      </c>
      <c r="AF5686">
        <v>0</v>
      </c>
    </row>
    <row r="5687" spans="1:32">
      <c r="A5687" t="s">
        <v>3065</v>
      </c>
      <c r="B5687" t="s">
        <v>19</v>
      </c>
      <c r="C5687">
        <v>0</v>
      </c>
      <c r="D5687">
        <v>0</v>
      </c>
      <c r="E5687">
        <v>0</v>
      </c>
      <c r="F5687">
        <v>0</v>
      </c>
      <c r="G5687">
        <v>0</v>
      </c>
      <c r="H5687">
        <v>0</v>
      </c>
      <c r="I5687">
        <v>0</v>
      </c>
      <c r="J5687">
        <v>0</v>
      </c>
      <c r="K5687">
        <v>0</v>
      </c>
      <c r="L5687">
        <v>0</v>
      </c>
      <c r="M5687">
        <v>0</v>
      </c>
      <c r="N5687">
        <v>0</v>
      </c>
      <c r="O5687">
        <v>0</v>
      </c>
      <c r="P5687">
        <v>0</v>
      </c>
      <c r="Q5687">
        <v>0</v>
      </c>
      <c r="R5687">
        <v>0</v>
      </c>
      <c r="S5687">
        <v>0</v>
      </c>
      <c r="T5687">
        <v>0</v>
      </c>
      <c r="U5687">
        <v>0</v>
      </c>
      <c r="V5687">
        <v>0</v>
      </c>
      <c r="W5687">
        <v>0</v>
      </c>
      <c r="X5687">
        <v>0</v>
      </c>
      <c r="Y5687">
        <v>0</v>
      </c>
      <c r="Z5687">
        <v>0</v>
      </c>
      <c r="AA5687">
        <v>0</v>
      </c>
      <c r="AB5687">
        <v>0</v>
      </c>
      <c r="AC5687">
        <v>0</v>
      </c>
      <c r="AD5687">
        <v>0</v>
      </c>
      <c r="AE5687">
        <v>0</v>
      </c>
      <c r="AF5687">
        <v>0</v>
      </c>
    </row>
    <row r="5688" spans="1:32">
      <c r="A5688" t="s">
        <v>3066</v>
      </c>
      <c r="B5688" t="s">
        <v>19</v>
      </c>
      <c r="C5688">
        <v>0</v>
      </c>
      <c r="D5688">
        <v>0</v>
      </c>
      <c r="E5688">
        <v>0</v>
      </c>
      <c r="F5688">
        <v>0</v>
      </c>
      <c r="G5688">
        <v>0</v>
      </c>
      <c r="H5688">
        <v>0</v>
      </c>
      <c r="I5688">
        <v>0</v>
      </c>
      <c r="J5688">
        <v>0</v>
      </c>
      <c r="K5688">
        <v>0</v>
      </c>
      <c r="L5688">
        <v>0</v>
      </c>
      <c r="M5688">
        <v>0</v>
      </c>
      <c r="N5688">
        <v>0</v>
      </c>
      <c r="O5688">
        <v>0</v>
      </c>
      <c r="P5688">
        <v>0</v>
      </c>
      <c r="Q5688">
        <v>0</v>
      </c>
      <c r="R5688">
        <v>0</v>
      </c>
      <c r="S5688">
        <v>0</v>
      </c>
      <c r="T5688">
        <v>0</v>
      </c>
      <c r="U5688">
        <v>0</v>
      </c>
      <c r="V5688">
        <v>0</v>
      </c>
      <c r="W5688">
        <v>0</v>
      </c>
      <c r="X5688">
        <v>0</v>
      </c>
      <c r="Y5688">
        <v>0</v>
      </c>
      <c r="Z5688">
        <v>0</v>
      </c>
      <c r="AA5688">
        <v>0</v>
      </c>
      <c r="AB5688">
        <v>0</v>
      </c>
      <c r="AC5688">
        <v>0</v>
      </c>
      <c r="AD5688">
        <v>0</v>
      </c>
      <c r="AE5688">
        <v>0</v>
      </c>
      <c r="AF5688">
        <v>0</v>
      </c>
    </row>
    <row r="5689" spans="1:32">
      <c r="A5689" t="s">
        <v>3067</v>
      </c>
      <c r="B5689" t="s">
        <v>19</v>
      </c>
      <c r="C5689" s="2">
        <v>61532100000</v>
      </c>
      <c r="D5689" s="2">
        <v>71484500000</v>
      </c>
      <c r="E5689" s="2">
        <v>76240700000</v>
      </c>
      <c r="F5689" s="2">
        <v>68077100000</v>
      </c>
      <c r="G5689" s="2">
        <v>64996200000</v>
      </c>
      <c r="H5689" s="2">
        <v>62653700000</v>
      </c>
      <c r="I5689" s="2">
        <v>60722800000</v>
      </c>
      <c r="J5689" s="2">
        <v>59075900000</v>
      </c>
      <c r="K5689" s="2">
        <v>57741300000</v>
      </c>
      <c r="L5689" s="2">
        <v>56527400000</v>
      </c>
      <c r="M5689" s="2">
        <v>55448400000</v>
      </c>
      <c r="N5689" s="2">
        <v>54376500000</v>
      </c>
      <c r="O5689" s="2">
        <v>53425300000</v>
      </c>
      <c r="P5689" s="2">
        <v>52417200000</v>
      </c>
      <c r="Q5689" s="2">
        <v>51416300000</v>
      </c>
      <c r="R5689" s="2">
        <v>50415400000</v>
      </c>
      <c r="S5689" s="2">
        <v>49471300000</v>
      </c>
      <c r="T5689" s="2">
        <v>48576800000</v>
      </c>
      <c r="U5689" s="2">
        <v>47710800000</v>
      </c>
      <c r="V5689" s="2">
        <v>46873100000</v>
      </c>
      <c r="W5689" s="2">
        <v>46127700000</v>
      </c>
      <c r="X5689" s="2">
        <v>45389500000</v>
      </c>
      <c r="Y5689" s="2">
        <v>44722200000</v>
      </c>
      <c r="Z5689" s="2">
        <v>44054900000</v>
      </c>
      <c r="AA5689" s="2">
        <v>43458600000</v>
      </c>
      <c r="AB5689" s="2">
        <v>42975900000</v>
      </c>
      <c r="AC5689" s="2">
        <v>42471900000</v>
      </c>
      <c r="AD5689" s="2">
        <v>41939500000</v>
      </c>
      <c r="AE5689" s="2">
        <v>41414200000</v>
      </c>
      <c r="AF5689" s="2">
        <v>40874700000</v>
      </c>
    </row>
    <row r="5690" spans="1:32">
      <c r="A5690" t="s">
        <v>3068</v>
      </c>
      <c r="B5690" t="s">
        <v>19</v>
      </c>
      <c r="C5690" s="2">
        <v>425189000000</v>
      </c>
      <c r="D5690" s="2">
        <v>493960000000</v>
      </c>
      <c r="E5690" s="2">
        <v>526826000000</v>
      </c>
      <c r="F5690" s="2">
        <v>470415000000</v>
      </c>
      <c r="G5690" s="2">
        <v>449126000000</v>
      </c>
      <c r="H5690" s="2">
        <v>432939000000</v>
      </c>
      <c r="I5690" s="2">
        <v>419597000000</v>
      </c>
      <c r="J5690" s="2">
        <v>408216000000</v>
      </c>
      <c r="K5690" s="2">
        <v>398994000000</v>
      </c>
      <c r="L5690" s="2">
        <v>390606000000</v>
      </c>
      <c r="M5690" s="2">
        <v>383150000000</v>
      </c>
      <c r="N5690" s="2">
        <v>375743000000</v>
      </c>
      <c r="O5690" s="2">
        <v>369170000000</v>
      </c>
      <c r="P5690" s="2">
        <v>362205000000</v>
      </c>
      <c r="Q5690" s="2">
        <v>355288000000</v>
      </c>
      <c r="R5690" s="2">
        <v>348372000000</v>
      </c>
      <c r="S5690" s="2">
        <v>341848000000</v>
      </c>
      <c r="T5690" s="2">
        <v>335667000000</v>
      </c>
      <c r="U5690" s="2">
        <v>329683000000</v>
      </c>
      <c r="V5690" s="2">
        <v>323895000000</v>
      </c>
      <c r="W5690" s="2">
        <v>318744000000</v>
      </c>
      <c r="X5690" s="2">
        <v>313643000000</v>
      </c>
      <c r="Y5690" s="2">
        <v>309032000000</v>
      </c>
      <c r="Z5690" s="2">
        <v>304421000000</v>
      </c>
      <c r="AA5690" s="2">
        <v>300300000000</v>
      </c>
      <c r="AB5690" s="2">
        <v>296965000000</v>
      </c>
      <c r="AC5690" s="2">
        <v>293482000000</v>
      </c>
      <c r="AD5690" s="2">
        <v>289803000000</v>
      </c>
      <c r="AE5690" s="2">
        <v>286173000000</v>
      </c>
      <c r="AF5690" s="2">
        <v>282445000000</v>
      </c>
    </row>
    <row r="5691" spans="1:32">
      <c r="A5691" t="s">
        <v>3069</v>
      </c>
      <c r="B5691" t="s">
        <v>19</v>
      </c>
      <c r="C5691" s="2">
        <v>8005330000</v>
      </c>
      <c r="D5691" s="2">
        <v>9300150000</v>
      </c>
      <c r="E5691" s="2">
        <v>9918930000</v>
      </c>
      <c r="F5691" s="2">
        <v>8856840000</v>
      </c>
      <c r="G5691" s="2">
        <v>8456020000</v>
      </c>
      <c r="H5691" s="2">
        <v>8151250000</v>
      </c>
      <c r="I5691" s="2">
        <v>7900050000</v>
      </c>
      <c r="J5691" s="2">
        <v>7685780000</v>
      </c>
      <c r="K5691" s="2">
        <v>7512160000</v>
      </c>
      <c r="L5691" s="2">
        <v>7354230000</v>
      </c>
      <c r="M5691" s="2">
        <v>7213850000</v>
      </c>
      <c r="N5691" s="2">
        <v>7074390000</v>
      </c>
      <c r="O5691" s="2">
        <v>6950640000</v>
      </c>
      <c r="P5691" s="2">
        <v>6819490000</v>
      </c>
      <c r="Q5691" s="2">
        <v>6689270000</v>
      </c>
      <c r="R5691" s="2">
        <v>6559050000</v>
      </c>
      <c r="S5691" s="2">
        <v>6436220000</v>
      </c>
      <c r="T5691" s="2">
        <v>6319850000</v>
      </c>
      <c r="U5691" s="2">
        <v>6207180000</v>
      </c>
      <c r="V5691" s="2">
        <v>6098200000</v>
      </c>
      <c r="W5691" s="2">
        <v>6001230000</v>
      </c>
      <c r="X5691" s="2">
        <v>5905180000</v>
      </c>
      <c r="Y5691" s="2">
        <v>5818360000</v>
      </c>
      <c r="Z5691" s="2">
        <v>5731550000</v>
      </c>
      <c r="AA5691" s="2">
        <v>5653970000</v>
      </c>
      <c r="AB5691" s="2">
        <v>5591170000</v>
      </c>
      <c r="AC5691" s="2">
        <v>5525600000</v>
      </c>
      <c r="AD5691" s="2">
        <v>5456330000</v>
      </c>
      <c r="AE5691" s="2">
        <v>5387990000</v>
      </c>
      <c r="AF5691" s="2">
        <v>5317800000</v>
      </c>
    </row>
    <row r="5692" spans="1:32">
      <c r="A5692" t="s">
        <v>3070</v>
      </c>
      <c r="B5692" t="s">
        <v>19</v>
      </c>
      <c r="C5692" s="2">
        <v>67741300000</v>
      </c>
      <c r="D5692" s="2">
        <v>78698100000</v>
      </c>
      <c r="E5692" s="2">
        <v>83934200000</v>
      </c>
      <c r="F5692" s="2">
        <v>74946800000</v>
      </c>
      <c r="G5692" s="2">
        <v>71555100000</v>
      </c>
      <c r="H5692" s="2">
        <v>68976100000</v>
      </c>
      <c r="I5692" s="2">
        <v>66850400000</v>
      </c>
      <c r="J5692" s="2">
        <v>65037300000</v>
      </c>
      <c r="K5692" s="2">
        <v>63568000000</v>
      </c>
      <c r="L5692" s="2">
        <v>62231600000</v>
      </c>
      <c r="M5692" s="2">
        <v>61043700000</v>
      </c>
      <c r="N5692" s="2">
        <v>59863700000</v>
      </c>
      <c r="O5692" s="2">
        <v>58816400000</v>
      </c>
      <c r="P5692" s="2">
        <v>57706700000</v>
      </c>
      <c r="Q5692" s="2">
        <v>56604800000</v>
      </c>
      <c r="R5692" s="2">
        <v>55502800000</v>
      </c>
      <c r="S5692" s="2">
        <v>54463400000</v>
      </c>
      <c r="T5692" s="2">
        <v>53478700000</v>
      </c>
      <c r="U5692" s="2">
        <v>52525300000</v>
      </c>
      <c r="V5692" s="2">
        <v>51603100000</v>
      </c>
      <c r="W5692" s="2">
        <v>50782500000</v>
      </c>
      <c r="X5692" s="2">
        <v>49969700000</v>
      </c>
      <c r="Y5692" s="2">
        <v>49235100000</v>
      </c>
      <c r="Z5692" s="2">
        <v>48500500000</v>
      </c>
      <c r="AA5692" s="2">
        <v>47844000000</v>
      </c>
      <c r="AB5692" s="2">
        <v>47312600000</v>
      </c>
      <c r="AC5692" s="2">
        <v>46757700000</v>
      </c>
      <c r="AD5692" s="2">
        <v>46171600000</v>
      </c>
      <c r="AE5692" s="2">
        <v>45593300000</v>
      </c>
      <c r="AF5692" s="2">
        <v>44999300000</v>
      </c>
    </row>
    <row r="5693" spans="1:32">
      <c r="A5693" t="s">
        <v>3071</v>
      </c>
      <c r="B5693" t="s">
        <v>19</v>
      </c>
      <c r="C5693" s="2">
        <v>66886800000</v>
      </c>
      <c r="D5693" s="2">
        <v>77705400000</v>
      </c>
      <c r="E5693" s="2">
        <v>82875400000</v>
      </c>
      <c r="F5693" s="2">
        <v>74001400000</v>
      </c>
      <c r="G5693" s="2">
        <v>70652500000</v>
      </c>
      <c r="H5693" s="2">
        <v>68106000000</v>
      </c>
      <c r="I5693" s="2">
        <v>66007100000</v>
      </c>
      <c r="J5693" s="2">
        <v>64216900000</v>
      </c>
      <c r="K5693" s="2">
        <v>62766200000</v>
      </c>
      <c r="L5693" s="2">
        <v>61446600000</v>
      </c>
      <c r="M5693" s="2">
        <v>60273700000</v>
      </c>
      <c r="N5693" s="2">
        <v>59108500000</v>
      </c>
      <c r="O5693" s="2">
        <v>58074500000</v>
      </c>
      <c r="P5693" s="2">
        <v>56978800000</v>
      </c>
      <c r="Q5693" s="2">
        <v>55890800000</v>
      </c>
      <c r="R5693" s="2">
        <v>54802700000</v>
      </c>
      <c r="S5693" s="2">
        <v>53776400000</v>
      </c>
      <c r="T5693" s="2">
        <v>52804100000</v>
      </c>
      <c r="U5693" s="2">
        <v>51862700000</v>
      </c>
      <c r="V5693" s="2">
        <v>50952200000</v>
      </c>
      <c r="W5693" s="2">
        <v>50141900000</v>
      </c>
      <c r="X5693" s="2">
        <v>49339400000</v>
      </c>
      <c r="Y5693" s="2">
        <v>48614100000</v>
      </c>
      <c r="Z5693" s="2">
        <v>47888700000</v>
      </c>
      <c r="AA5693" s="2">
        <v>47240500000</v>
      </c>
      <c r="AB5693" s="2">
        <v>46715800000</v>
      </c>
      <c r="AC5693" s="2">
        <v>46167900000</v>
      </c>
      <c r="AD5693" s="2">
        <v>45589200000</v>
      </c>
      <c r="AE5693" s="2">
        <v>45018200000</v>
      </c>
      <c r="AF5693" s="2">
        <v>44431700000</v>
      </c>
    </row>
    <row r="5694" spans="1:32">
      <c r="A5694" t="s">
        <v>3072</v>
      </c>
      <c r="B5694" t="s">
        <v>19</v>
      </c>
      <c r="C5694" s="2">
        <v>1809710000</v>
      </c>
      <c r="D5694" s="2">
        <v>2102410000</v>
      </c>
      <c r="E5694" s="2">
        <v>2242300000</v>
      </c>
      <c r="F5694" s="2">
        <v>2002200000</v>
      </c>
      <c r="G5694" s="2">
        <v>1911590000</v>
      </c>
      <c r="H5694" s="2">
        <v>1842690000</v>
      </c>
      <c r="I5694" s="2">
        <v>1785900000</v>
      </c>
      <c r="J5694" s="2">
        <v>1737470000</v>
      </c>
      <c r="K5694" s="2">
        <v>1698220000</v>
      </c>
      <c r="L5694" s="2">
        <v>1662520000</v>
      </c>
      <c r="M5694" s="2">
        <v>1630780000</v>
      </c>
      <c r="N5694" s="2">
        <v>1599250000</v>
      </c>
      <c r="O5694" s="2">
        <v>1571280000</v>
      </c>
      <c r="P5694" s="2">
        <v>1541630000</v>
      </c>
      <c r="Q5694" s="2">
        <v>1512190000</v>
      </c>
      <c r="R5694" s="2">
        <v>1482760000</v>
      </c>
      <c r="S5694" s="2">
        <v>1454990000</v>
      </c>
      <c r="T5694" s="2">
        <v>1428680000</v>
      </c>
      <c r="U5694" s="2">
        <v>1403210000</v>
      </c>
      <c r="V5694" s="2">
        <v>1378570000</v>
      </c>
      <c r="W5694" s="2">
        <v>1356650000</v>
      </c>
      <c r="X5694" s="2">
        <v>1334940000</v>
      </c>
      <c r="Y5694" s="2">
        <v>1315310000</v>
      </c>
      <c r="Z5694" s="2">
        <v>1295690000</v>
      </c>
      <c r="AA5694" s="2">
        <v>1278150000</v>
      </c>
      <c r="AB5694" s="2">
        <v>1263950000</v>
      </c>
      <c r="AC5694" s="2">
        <v>1249130000</v>
      </c>
      <c r="AD5694" s="2">
        <v>1233470000</v>
      </c>
      <c r="AE5694" s="2">
        <v>1218020000</v>
      </c>
      <c r="AF5694" s="2">
        <v>1202160000</v>
      </c>
    </row>
    <row r="5695" spans="1:32">
      <c r="A5695" t="s">
        <v>3073</v>
      </c>
      <c r="B5695" t="s">
        <v>19</v>
      </c>
      <c r="C5695" s="2">
        <v>3671590000</v>
      </c>
      <c r="D5695" s="2">
        <v>4265450000</v>
      </c>
      <c r="E5695" s="2">
        <v>4549250000</v>
      </c>
      <c r="F5695" s="2">
        <v>4062130000</v>
      </c>
      <c r="G5695" s="2">
        <v>3878300000</v>
      </c>
      <c r="H5695" s="2">
        <v>3738520000</v>
      </c>
      <c r="I5695" s="2">
        <v>3623300000</v>
      </c>
      <c r="J5695" s="2">
        <v>3525030000</v>
      </c>
      <c r="K5695" s="2">
        <v>3445400000</v>
      </c>
      <c r="L5695" s="2">
        <v>3372970000</v>
      </c>
      <c r="M5695" s="2">
        <v>3308580000</v>
      </c>
      <c r="N5695" s="2">
        <v>3244620000</v>
      </c>
      <c r="O5695" s="2">
        <v>3187860000</v>
      </c>
      <c r="P5695" s="2">
        <v>3127710000</v>
      </c>
      <c r="Q5695" s="2">
        <v>3067990000</v>
      </c>
      <c r="R5695" s="2">
        <v>3008270000</v>
      </c>
      <c r="S5695" s="2">
        <v>2951930000</v>
      </c>
      <c r="T5695" s="2">
        <v>2898560000</v>
      </c>
      <c r="U5695" s="2">
        <v>2846880000</v>
      </c>
      <c r="V5695" s="2">
        <v>2796900000</v>
      </c>
      <c r="W5695" s="2">
        <v>2752420000</v>
      </c>
      <c r="X5695" s="2">
        <v>2708370000</v>
      </c>
      <c r="Y5695" s="2">
        <v>2668550000</v>
      </c>
      <c r="Z5695" s="2">
        <v>2628740000</v>
      </c>
      <c r="AA5695" s="2">
        <v>2593160000</v>
      </c>
      <c r="AB5695" s="2">
        <v>2564350000</v>
      </c>
      <c r="AC5695" s="2">
        <v>2534280000</v>
      </c>
      <c r="AD5695" s="2">
        <v>2502510000</v>
      </c>
      <c r="AE5695" s="2">
        <v>2471170000</v>
      </c>
      <c r="AF5695" s="2">
        <v>2438970000</v>
      </c>
    </row>
    <row r="5696" spans="1:32">
      <c r="A5696" t="s">
        <v>3074</v>
      </c>
      <c r="B5696" t="s">
        <v>19</v>
      </c>
      <c r="C5696" s="2">
        <v>34938300000</v>
      </c>
      <c r="D5696" s="2">
        <v>40589400000</v>
      </c>
      <c r="E5696" s="2">
        <v>43289900000</v>
      </c>
      <c r="F5696" s="2">
        <v>38654600000</v>
      </c>
      <c r="G5696" s="2">
        <v>36905300000</v>
      </c>
      <c r="H5696" s="2">
        <v>35575100000</v>
      </c>
      <c r="I5696" s="2">
        <v>34478800000</v>
      </c>
      <c r="J5696" s="2">
        <v>33543700000</v>
      </c>
      <c r="K5696" s="2">
        <v>32785900000</v>
      </c>
      <c r="L5696" s="2">
        <v>32096600000</v>
      </c>
      <c r="M5696" s="2">
        <v>31484000000</v>
      </c>
      <c r="N5696" s="2">
        <v>30875300000</v>
      </c>
      <c r="O5696" s="2">
        <v>30335200000</v>
      </c>
      <c r="P5696" s="2">
        <v>29762800000</v>
      </c>
      <c r="Q5696" s="2">
        <v>29194500000</v>
      </c>
      <c r="R5696" s="2">
        <v>28626200000</v>
      </c>
      <c r="S5696" s="2">
        <v>28090100000</v>
      </c>
      <c r="T5696" s="2">
        <v>27582200000</v>
      </c>
      <c r="U5696" s="2">
        <v>27090500000</v>
      </c>
      <c r="V5696" s="2">
        <v>26614800000</v>
      </c>
      <c r="W5696" s="2">
        <v>26191600000</v>
      </c>
      <c r="X5696" s="2">
        <v>25772400000</v>
      </c>
      <c r="Y5696" s="2">
        <v>25393500000</v>
      </c>
      <c r="Z5696" s="2">
        <v>25014600000</v>
      </c>
      <c r="AA5696" s="2">
        <v>24676100000</v>
      </c>
      <c r="AB5696" s="2">
        <v>24402000000</v>
      </c>
      <c r="AC5696" s="2">
        <v>24115800000</v>
      </c>
      <c r="AD5696" s="2">
        <v>23813500000</v>
      </c>
      <c r="AE5696" s="2">
        <v>23515200000</v>
      </c>
      <c r="AF5696" s="2">
        <v>23208900000</v>
      </c>
    </row>
    <row r="5697" spans="1:32">
      <c r="A5697" t="s">
        <v>3075</v>
      </c>
      <c r="B5697" t="s">
        <v>19</v>
      </c>
      <c r="C5697">
        <v>0</v>
      </c>
      <c r="D5697">
        <v>0</v>
      </c>
      <c r="E5697">
        <v>0</v>
      </c>
      <c r="F5697">
        <v>0</v>
      </c>
      <c r="G5697">
        <v>0</v>
      </c>
      <c r="H5697">
        <v>0</v>
      </c>
      <c r="I5697">
        <v>0</v>
      </c>
      <c r="J5697">
        <v>0</v>
      </c>
      <c r="K5697">
        <v>0</v>
      </c>
      <c r="L5697">
        <v>0</v>
      </c>
      <c r="M5697">
        <v>0</v>
      </c>
      <c r="N5697">
        <v>0</v>
      </c>
      <c r="O5697">
        <v>0</v>
      </c>
      <c r="P5697">
        <v>0</v>
      </c>
      <c r="Q5697">
        <v>0</v>
      </c>
      <c r="R5697">
        <v>0</v>
      </c>
      <c r="S5697">
        <v>0</v>
      </c>
      <c r="T5697">
        <v>0</v>
      </c>
      <c r="U5697">
        <v>0</v>
      </c>
      <c r="V5697">
        <v>0</v>
      </c>
      <c r="W5697">
        <v>0</v>
      </c>
      <c r="X5697">
        <v>0</v>
      </c>
      <c r="Y5697">
        <v>0</v>
      </c>
      <c r="Z5697">
        <v>0</v>
      </c>
      <c r="AA5697">
        <v>0</v>
      </c>
      <c r="AB5697">
        <v>0</v>
      </c>
      <c r="AC5697">
        <v>0</v>
      </c>
      <c r="AD5697">
        <v>0</v>
      </c>
      <c r="AE5697">
        <v>0</v>
      </c>
      <c r="AF5697">
        <v>0</v>
      </c>
    </row>
    <row r="5698" spans="1:32">
      <c r="A5698" t="s">
        <v>3076</v>
      </c>
      <c r="B5698" t="s">
        <v>19</v>
      </c>
      <c r="C5698">
        <v>0</v>
      </c>
      <c r="D5698">
        <v>0</v>
      </c>
      <c r="E5698">
        <v>0</v>
      </c>
      <c r="F5698">
        <v>0</v>
      </c>
      <c r="G5698">
        <v>0</v>
      </c>
      <c r="H5698">
        <v>0</v>
      </c>
      <c r="I5698">
        <v>0</v>
      </c>
      <c r="J5698">
        <v>0</v>
      </c>
      <c r="K5698">
        <v>0</v>
      </c>
      <c r="L5698">
        <v>0</v>
      </c>
      <c r="M5698">
        <v>0</v>
      </c>
      <c r="N5698">
        <v>0</v>
      </c>
      <c r="O5698">
        <v>0</v>
      </c>
      <c r="P5698">
        <v>0</v>
      </c>
      <c r="Q5698">
        <v>0</v>
      </c>
      <c r="R5698">
        <v>0</v>
      </c>
      <c r="S5698">
        <v>0</v>
      </c>
      <c r="T5698">
        <v>0</v>
      </c>
      <c r="U5698">
        <v>0</v>
      </c>
      <c r="V5698">
        <v>0</v>
      </c>
      <c r="W5698">
        <v>0</v>
      </c>
      <c r="X5698">
        <v>0</v>
      </c>
      <c r="Y5698">
        <v>0</v>
      </c>
      <c r="Z5698">
        <v>0</v>
      </c>
      <c r="AA5698">
        <v>0</v>
      </c>
      <c r="AB5698">
        <v>0</v>
      </c>
      <c r="AC5698">
        <v>0</v>
      </c>
      <c r="AD5698">
        <v>0</v>
      </c>
      <c r="AE5698">
        <v>0</v>
      </c>
      <c r="AF5698">
        <v>0</v>
      </c>
    </row>
    <row r="5699" spans="1:32">
      <c r="A5699" t="s">
        <v>3077</v>
      </c>
      <c r="B5699" t="s">
        <v>19</v>
      </c>
      <c r="C5699">
        <v>0</v>
      </c>
      <c r="D5699">
        <v>0</v>
      </c>
      <c r="E5699">
        <v>0</v>
      </c>
      <c r="F5699">
        <v>0</v>
      </c>
      <c r="G5699">
        <v>0</v>
      </c>
      <c r="H5699">
        <v>0</v>
      </c>
      <c r="I5699">
        <v>0</v>
      </c>
      <c r="J5699">
        <v>0</v>
      </c>
      <c r="K5699">
        <v>0</v>
      </c>
      <c r="L5699">
        <v>0</v>
      </c>
      <c r="M5699">
        <v>0</v>
      </c>
      <c r="N5699">
        <v>0</v>
      </c>
      <c r="O5699">
        <v>0</v>
      </c>
      <c r="P5699">
        <v>0</v>
      </c>
      <c r="Q5699">
        <v>0</v>
      </c>
      <c r="R5699">
        <v>0</v>
      </c>
      <c r="S5699">
        <v>0</v>
      </c>
      <c r="T5699">
        <v>0</v>
      </c>
      <c r="U5699">
        <v>0</v>
      </c>
      <c r="V5699">
        <v>0</v>
      </c>
      <c r="W5699">
        <v>0</v>
      </c>
      <c r="X5699">
        <v>0</v>
      </c>
      <c r="Y5699">
        <v>0</v>
      </c>
      <c r="Z5699">
        <v>0</v>
      </c>
      <c r="AA5699">
        <v>0</v>
      </c>
      <c r="AB5699">
        <v>0</v>
      </c>
      <c r="AC5699">
        <v>0</v>
      </c>
      <c r="AD5699">
        <v>0</v>
      </c>
      <c r="AE5699">
        <v>0</v>
      </c>
      <c r="AF5699">
        <v>0</v>
      </c>
    </row>
    <row r="5700" spans="1:32">
      <c r="A5700" t="s">
        <v>3078</v>
      </c>
      <c r="B5700" t="s">
        <v>19</v>
      </c>
      <c r="C5700">
        <v>0</v>
      </c>
      <c r="D5700">
        <v>0</v>
      </c>
      <c r="E5700">
        <v>0</v>
      </c>
      <c r="F5700">
        <v>0</v>
      </c>
      <c r="G5700">
        <v>0</v>
      </c>
      <c r="H5700">
        <v>0</v>
      </c>
      <c r="I5700">
        <v>0</v>
      </c>
      <c r="J5700">
        <v>0</v>
      </c>
      <c r="K5700">
        <v>0</v>
      </c>
      <c r="L5700">
        <v>0</v>
      </c>
      <c r="M5700">
        <v>0</v>
      </c>
      <c r="N5700">
        <v>0</v>
      </c>
      <c r="O5700">
        <v>0</v>
      </c>
      <c r="P5700">
        <v>0</v>
      </c>
      <c r="Q5700">
        <v>0</v>
      </c>
      <c r="R5700">
        <v>0</v>
      </c>
      <c r="S5700">
        <v>0</v>
      </c>
      <c r="T5700">
        <v>0</v>
      </c>
      <c r="U5700">
        <v>0</v>
      </c>
      <c r="V5700">
        <v>0</v>
      </c>
      <c r="W5700">
        <v>0</v>
      </c>
      <c r="X5700">
        <v>0</v>
      </c>
      <c r="Y5700">
        <v>0</v>
      </c>
      <c r="Z5700">
        <v>0</v>
      </c>
      <c r="AA5700">
        <v>0</v>
      </c>
      <c r="AB5700">
        <v>0</v>
      </c>
      <c r="AC5700">
        <v>0</v>
      </c>
      <c r="AD5700">
        <v>0</v>
      </c>
      <c r="AE5700">
        <v>0</v>
      </c>
      <c r="AF5700">
        <v>0</v>
      </c>
    </row>
    <row r="5701" spans="1:32">
      <c r="A5701" t="s">
        <v>3079</v>
      </c>
      <c r="B5701" t="s">
        <v>19</v>
      </c>
      <c r="C5701">
        <v>0</v>
      </c>
      <c r="D5701">
        <v>0</v>
      </c>
      <c r="E5701">
        <v>0</v>
      </c>
      <c r="F5701">
        <v>0</v>
      </c>
      <c r="G5701">
        <v>0</v>
      </c>
      <c r="H5701">
        <v>0</v>
      </c>
      <c r="I5701">
        <v>0</v>
      </c>
      <c r="J5701">
        <v>0</v>
      </c>
      <c r="K5701">
        <v>0</v>
      </c>
      <c r="L5701">
        <v>0</v>
      </c>
      <c r="M5701">
        <v>0</v>
      </c>
      <c r="N5701">
        <v>0</v>
      </c>
      <c r="O5701">
        <v>0</v>
      </c>
      <c r="P5701">
        <v>0</v>
      </c>
      <c r="Q5701">
        <v>0</v>
      </c>
      <c r="R5701">
        <v>0</v>
      </c>
      <c r="S5701">
        <v>0</v>
      </c>
      <c r="T5701">
        <v>0</v>
      </c>
      <c r="U5701">
        <v>0</v>
      </c>
      <c r="V5701">
        <v>0</v>
      </c>
      <c r="W5701">
        <v>0</v>
      </c>
      <c r="X5701">
        <v>0</v>
      </c>
      <c r="Y5701">
        <v>0</v>
      </c>
      <c r="Z5701">
        <v>0</v>
      </c>
      <c r="AA5701">
        <v>0</v>
      </c>
      <c r="AB5701">
        <v>0</v>
      </c>
      <c r="AC5701">
        <v>0</v>
      </c>
      <c r="AD5701">
        <v>0</v>
      </c>
      <c r="AE5701">
        <v>0</v>
      </c>
      <c r="AF5701">
        <v>0</v>
      </c>
    </row>
    <row r="5702" spans="1:32">
      <c r="A5702" t="s">
        <v>3080</v>
      </c>
      <c r="B5702" t="s">
        <v>19</v>
      </c>
      <c r="C5702">
        <v>0</v>
      </c>
      <c r="D5702">
        <v>0</v>
      </c>
      <c r="E5702">
        <v>0</v>
      </c>
      <c r="F5702">
        <v>0</v>
      </c>
      <c r="G5702">
        <v>0</v>
      </c>
      <c r="H5702">
        <v>0</v>
      </c>
      <c r="I5702">
        <v>0</v>
      </c>
      <c r="J5702">
        <v>0</v>
      </c>
      <c r="K5702">
        <v>0</v>
      </c>
      <c r="L5702">
        <v>0</v>
      </c>
      <c r="M5702">
        <v>0</v>
      </c>
      <c r="N5702">
        <v>0</v>
      </c>
      <c r="O5702">
        <v>0</v>
      </c>
      <c r="P5702">
        <v>0</v>
      </c>
      <c r="Q5702">
        <v>0</v>
      </c>
      <c r="R5702">
        <v>0</v>
      </c>
      <c r="S5702">
        <v>0</v>
      </c>
      <c r="T5702">
        <v>0</v>
      </c>
      <c r="U5702">
        <v>0</v>
      </c>
      <c r="V5702">
        <v>0</v>
      </c>
      <c r="W5702">
        <v>0</v>
      </c>
      <c r="X5702">
        <v>0</v>
      </c>
      <c r="Y5702">
        <v>0</v>
      </c>
      <c r="Z5702">
        <v>0</v>
      </c>
      <c r="AA5702">
        <v>0</v>
      </c>
      <c r="AB5702">
        <v>0</v>
      </c>
      <c r="AC5702">
        <v>0</v>
      </c>
      <c r="AD5702">
        <v>0</v>
      </c>
      <c r="AE5702">
        <v>0</v>
      </c>
      <c r="AF5702">
        <v>0</v>
      </c>
    </row>
    <row r="5703" spans="1:32">
      <c r="A5703" t="s">
        <v>3081</v>
      </c>
      <c r="B5703" t="s">
        <v>19</v>
      </c>
      <c r="C5703">
        <v>0</v>
      </c>
      <c r="D5703">
        <v>0</v>
      </c>
      <c r="E5703">
        <v>0</v>
      </c>
      <c r="F5703">
        <v>0</v>
      </c>
      <c r="G5703">
        <v>0</v>
      </c>
      <c r="H5703">
        <v>0</v>
      </c>
      <c r="I5703">
        <v>0</v>
      </c>
      <c r="J5703">
        <v>0</v>
      </c>
      <c r="K5703">
        <v>0</v>
      </c>
      <c r="L5703">
        <v>0</v>
      </c>
      <c r="M5703">
        <v>0</v>
      </c>
      <c r="N5703">
        <v>0</v>
      </c>
      <c r="O5703">
        <v>0</v>
      </c>
      <c r="P5703">
        <v>0</v>
      </c>
      <c r="Q5703">
        <v>0</v>
      </c>
      <c r="R5703">
        <v>0</v>
      </c>
      <c r="S5703">
        <v>0</v>
      </c>
      <c r="T5703">
        <v>0</v>
      </c>
      <c r="U5703">
        <v>0</v>
      </c>
      <c r="V5703">
        <v>0</v>
      </c>
      <c r="W5703">
        <v>0</v>
      </c>
      <c r="X5703">
        <v>0</v>
      </c>
      <c r="Y5703">
        <v>0</v>
      </c>
      <c r="Z5703">
        <v>0</v>
      </c>
      <c r="AA5703">
        <v>0</v>
      </c>
      <c r="AB5703">
        <v>0</v>
      </c>
      <c r="AC5703">
        <v>0</v>
      </c>
      <c r="AD5703">
        <v>0</v>
      </c>
      <c r="AE5703">
        <v>0</v>
      </c>
      <c r="AF5703">
        <v>0</v>
      </c>
    </row>
    <row r="5704" spans="1:32">
      <c r="A5704" t="s">
        <v>3082</v>
      </c>
      <c r="B5704" t="s">
        <v>19</v>
      </c>
      <c r="C5704">
        <v>0</v>
      </c>
      <c r="D5704">
        <v>0</v>
      </c>
      <c r="E5704">
        <v>0</v>
      </c>
      <c r="F5704">
        <v>0</v>
      </c>
      <c r="G5704">
        <v>0</v>
      </c>
      <c r="H5704">
        <v>0</v>
      </c>
      <c r="I5704">
        <v>0</v>
      </c>
      <c r="J5704">
        <v>0</v>
      </c>
      <c r="K5704">
        <v>0</v>
      </c>
      <c r="L5704">
        <v>0</v>
      </c>
      <c r="M5704">
        <v>0</v>
      </c>
      <c r="N5704">
        <v>0</v>
      </c>
      <c r="O5704">
        <v>0</v>
      </c>
      <c r="P5704">
        <v>0</v>
      </c>
      <c r="Q5704">
        <v>0</v>
      </c>
      <c r="R5704">
        <v>0</v>
      </c>
      <c r="S5704">
        <v>0</v>
      </c>
      <c r="T5704">
        <v>0</v>
      </c>
      <c r="U5704">
        <v>0</v>
      </c>
      <c r="V5704">
        <v>0</v>
      </c>
      <c r="W5704">
        <v>0</v>
      </c>
      <c r="X5704">
        <v>0</v>
      </c>
      <c r="Y5704">
        <v>0</v>
      </c>
      <c r="Z5704">
        <v>0</v>
      </c>
      <c r="AA5704">
        <v>0</v>
      </c>
      <c r="AB5704">
        <v>0</v>
      </c>
      <c r="AC5704">
        <v>0</v>
      </c>
      <c r="AD5704">
        <v>0</v>
      </c>
      <c r="AE5704">
        <v>0</v>
      </c>
      <c r="AF5704">
        <v>0</v>
      </c>
    </row>
    <row r="5705" spans="1:32">
      <c r="A5705" t="s">
        <v>3083</v>
      </c>
      <c r="B5705" t="s">
        <v>19</v>
      </c>
      <c r="C5705">
        <v>0</v>
      </c>
      <c r="D5705">
        <v>0</v>
      </c>
      <c r="E5705">
        <v>0</v>
      </c>
      <c r="F5705">
        <v>0</v>
      </c>
      <c r="G5705">
        <v>0</v>
      </c>
      <c r="H5705">
        <v>0</v>
      </c>
      <c r="I5705">
        <v>0</v>
      </c>
      <c r="J5705">
        <v>0</v>
      </c>
      <c r="K5705">
        <v>0</v>
      </c>
      <c r="L5705">
        <v>0</v>
      </c>
      <c r="M5705">
        <v>0</v>
      </c>
      <c r="N5705">
        <v>0</v>
      </c>
      <c r="O5705">
        <v>0</v>
      </c>
      <c r="P5705">
        <v>0</v>
      </c>
      <c r="Q5705">
        <v>0</v>
      </c>
      <c r="R5705">
        <v>0</v>
      </c>
      <c r="S5705">
        <v>0</v>
      </c>
      <c r="T5705">
        <v>0</v>
      </c>
      <c r="U5705">
        <v>0</v>
      </c>
      <c r="V5705">
        <v>0</v>
      </c>
      <c r="W5705">
        <v>0</v>
      </c>
      <c r="X5705">
        <v>0</v>
      </c>
      <c r="Y5705">
        <v>0</v>
      </c>
      <c r="Z5705">
        <v>0</v>
      </c>
      <c r="AA5705">
        <v>0</v>
      </c>
      <c r="AB5705">
        <v>0</v>
      </c>
      <c r="AC5705">
        <v>0</v>
      </c>
      <c r="AD5705">
        <v>0</v>
      </c>
      <c r="AE5705">
        <v>0</v>
      </c>
      <c r="AF5705">
        <v>0</v>
      </c>
    </row>
    <row r="5706" spans="1:32">
      <c r="A5706" t="s">
        <v>3084</v>
      </c>
      <c r="B5706" t="s">
        <v>19</v>
      </c>
      <c r="C5706">
        <v>0</v>
      </c>
      <c r="D5706">
        <v>0</v>
      </c>
      <c r="E5706">
        <v>0</v>
      </c>
      <c r="F5706">
        <v>0</v>
      </c>
      <c r="G5706">
        <v>0</v>
      </c>
      <c r="H5706">
        <v>0</v>
      </c>
      <c r="I5706">
        <v>0</v>
      </c>
      <c r="J5706">
        <v>0</v>
      </c>
      <c r="K5706">
        <v>0</v>
      </c>
      <c r="L5706">
        <v>0</v>
      </c>
      <c r="M5706">
        <v>0</v>
      </c>
      <c r="N5706">
        <v>0</v>
      </c>
      <c r="O5706">
        <v>0</v>
      </c>
      <c r="P5706">
        <v>0</v>
      </c>
      <c r="Q5706">
        <v>0</v>
      </c>
      <c r="R5706">
        <v>0</v>
      </c>
      <c r="S5706">
        <v>0</v>
      </c>
      <c r="T5706">
        <v>0</v>
      </c>
      <c r="U5706">
        <v>0</v>
      </c>
      <c r="V5706">
        <v>0</v>
      </c>
      <c r="W5706">
        <v>0</v>
      </c>
      <c r="X5706">
        <v>0</v>
      </c>
      <c r="Y5706">
        <v>0</v>
      </c>
      <c r="Z5706">
        <v>0</v>
      </c>
      <c r="AA5706">
        <v>0</v>
      </c>
      <c r="AB5706">
        <v>0</v>
      </c>
      <c r="AC5706">
        <v>0</v>
      </c>
      <c r="AD5706">
        <v>0</v>
      </c>
      <c r="AE5706">
        <v>0</v>
      </c>
      <c r="AF5706">
        <v>0</v>
      </c>
    </row>
    <row r="5707" spans="1:32">
      <c r="A5707" t="s">
        <v>3085</v>
      </c>
      <c r="B5707" t="s">
        <v>19</v>
      </c>
      <c r="C5707">
        <v>0</v>
      </c>
      <c r="D5707">
        <v>0</v>
      </c>
      <c r="E5707">
        <v>0</v>
      </c>
      <c r="F5707">
        <v>0</v>
      </c>
      <c r="G5707">
        <v>0</v>
      </c>
      <c r="H5707">
        <v>0</v>
      </c>
      <c r="I5707">
        <v>0</v>
      </c>
      <c r="J5707">
        <v>0</v>
      </c>
      <c r="K5707">
        <v>0</v>
      </c>
      <c r="L5707">
        <v>0</v>
      </c>
      <c r="M5707">
        <v>0</v>
      </c>
      <c r="N5707">
        <v>0</v>
      </c>
      <c r="O5707">
        <v>0</v>
      </c>
      <c r="P5707">
        <v>0</v>
      </c>
      <c r="Q5707">
        <v>0</v>
      </c>
      <c r="R5707">
        <v>0</v>
      </c>
      <c r="S5707">
        <v>0</v>
      </c>
      <c r="T5707">
        <v>0</v>
      </c>
      <c r="U5707">
        <v>0</v>
      </c>
      <c r="V5707">
        <v>0</v>
      </c>
      <c r="W5707">
        <v>0</v>
      </c>
      <c r="X5707">
        <v>0</v>
      </c>
      <c r="Y5707">
        <v>0</v>
      </c>
      <c r="Z5707">
        <v>0</v>
      </c>
      <c r="AA5707">
        <v>0</v>
      </c>
      <c r="AB5707">
        <v>0</v>
      </c>
      <c r="AC5707">
        <v>0</v>
      </c>
      <c r="AD5707">
        <v>0</v>
      </c>
      <c r="AE5707">
        <v>0</v>
      </c>
      <c r="AF5707">
        <v>0</v>
      </c>
    </row>
    <row r="5708" spans="1:32">
      <c r="A5708" t="s">
        <v>3086</v>
      </c>
      <c r="B5708" t="s">
        <v>19</v>
      </c>
      <c r="C5708">
        <v>0</v>
      </c>
      <c r="D5708">
        <v>0</v>
      </c>
      <c r="E5708">
        <v>0</v>
      </c>
      <c r="F5708">
        <v>0</v>
      </c>
      <c r="G5708">
        <v>0</v>
      </c>
      <c r="H5708">
        <v>0</v>
      </c>
      <c r="I5708">
        <v>0</v>
      </c>
      <c r="J5708">
        <v>0</v>
      </c>
      <c r="K5708">
        <v>0</v>
      </c>
      <c r="L5708">
        <v>0</v>
      </c>
      <c r="M5708">
        <v>0</v>
      </c>
      <c r="N5708">
        <v>0</v>
      </c>
      <c r="O5708">
        <v>0</v>
      </c>
      <c r="P5708">
        <v>0</v>
      </c>
      <c r="Q5708">
        <v>0</v>
      </c>
      <c r="R5708">
        <v>0</v>
      </c>
      <c r="S5708">
        <v>0</v>
      </c>
      <c r="T5708">
        <v>0</v>
      </c>
      <c r="U5708">
        <v>0</v>
      </c>
      <c r="V5708">
        <v>0</v>
      </c>
      <c r="W5708">
        <v>0</v>
      </c>
      <c r="X5708">
        <v>0</v>
      </c>
      <c r="Y5708">
        <v>0</v>
      </c>
      <c r="Z5708">
        <v>0</v>
      </c>
      <c r="AA5708">
        <v>0</v>
      </c>
      <c r="AB5708">
        <v>0</v>
      </c>
      <c r="AC5708">
        <v>0</v>
      </c>
      <c r="AD5708">
        <v>0</v>
      </c>
      <c r="AE5708">
        <v>0</v>
      </c>
      <c r="AF5708">
        <v>0</v>
      </c>
    </row>
    <row r="5709" spans="1:32">
      <c r="A5709" t="s">
        <v>3087</v>
      </c>
      <c r="B5709" t="s">
        <v>19</v>
      </c>
      <c r="C5709">
        <v>0</v>
      </c>
      <c r="D5709">
        <v>0</v>
      </c>
      <c r="E5709">
        <v>0</v>
      </c>
      <c r="F5709">
        <v>0</v>
      </c>
      <c r="G5709">
        <v>0</v>
      </c>
      <c r="H5709">
        <v>0</v>
      </c>
      <c r="I5709">
        <v>0</v>
      </c>
      <c r="J5709">
        <v>0</v>
      </c>
      <c r="K5709">
        <v>0</v>
      </c>
      <c r="L5709">
        <v>0</v>
      </c>
      <c r="M5709">
        <v>0</v>
      </c>
      <c r="N5709">
        <v>0</v>
      </c>
      <c r="O5709">
        <v>0</v>
      </c>
      <c r="P5709">
        <v>0</v>
      </c>
      <c r="Q5709">
        <v>0</v>
      </c>
      <c r="R5709">
        <v>0</v>
      </c>
      <c r="S5709">
        <v>0</v>
      </c>
      <c r="T5709">
        <v>0</v>
      </c>
      <c r="U5709">
        <v>0</v>
      </c>
      <c r="V5709">
        <v>0</v>
      </c>
      <c r="W5709">
        <v>0</v>
      </c>
      <c r="X5709">
        <v>0</v>
      </c>
      <c r="Y5709">
        <v>0</v>
      </c>
      <c r="Z5709">
        <v>0</v>
      </c>
      <c r="AA5709">
        <v>0</v>
      </c>
      <c r="AB5709">
        <v>0</v>
      </c>
      <c r="AC5709">
        <v>0</v>
      </c>
      <c r="AD5709">
        <v>0</v>
      </c>
      <c r="AE5709">
        <v>0</v>
      </c>
      <c r="AF5709">
        <v>0</v>
      </c>
    </row>
    <row r="5710" spans="1:32">
      <c r="A5710" t="s">
        <v>3088</v>
      </c>
      <c r="B5710" t="s">
        <v>19</v>
      </c>
      <c r="C5710">
        <v>0</v>
      </c>
      <c r="D5710">
        <v>0</v>
      </c>
      <c r="E5710">
        <v>0</v>
      </c>
      <c r="F5710">
        <v>0</v>
      </c>
      <c r="G5710">
        <v>0</v>
      </c>
      <c r="H5710">
        <v>0</v>
      </c>
      <c r="I5710">
        <v>0</v>
      </c>
      <c r="J5710">
        <v>0</v>
      </c>
      <c r="K5710">
        <v>0</v>
      </c>
      <c r="L5710">
        <v>0</v>
      </c>
      <c r="M5710">
        <v>0</v>
      </c>
      <c r="N5710">
        <v>0</v>
      </c>
      <c r="O5710">
        <v>0</v>
      </c>
      <c r="P5710">
        <v>0</v>
      </c>
      <c r="Q5710">
        <v>0</v>
      </c>
      <c r="R5710">
        <v>0</v>
      </c>
      <c r="S5710">
        <v>0</v>
      </c>
      <c r="T5710">
        <v>0</v>
      </c>
      <c r="U5710">
        <v>0</v>
      </c>
      <c r="V5710">
        <v>0</v>
      </c>
      <c r="W5710">
        <v>0</v>
      </c>
      <c r="X5710">
        <v>0</v>
      </c>
      <c r="Y5710">
        <v>0</v>
      </c>
      <c r="Z5710">
        <v>0</v>
      </c>
      <c r="AA5710">
        <v>0</v>
      </c>
      <c r="AB5710">
        <v>0</v>
      </c>
      <c r="AC5710">
        <v>0</v>
      </c>
      <c r="AD5710">
        <v>0</v>
      </c>
      <c r="AE5710">
        <v>0</v>
      </c>
      <c r="AF5710">
        <v>0</v>
      </c>
    </row>
    <row r="5711" spans="1:32">
      <c r="A5711" t="s">
        <v>3089</v>
      </c>
      <c r="B5711" t="s">
        <v>19</v>
      </c>
      <c r="C5711">
        <v>0</v>
      </c>
      <c r="D5711">
        <v>0</v>
      </c>
      <c r="E5711">
        <v>0</v>
      </c>
      <c r="F5711">
        <v>0</v>
      </c>
      <c r="G5711">
        <v>0</v>
      </c>
      <c r="H5711">
        <v>0</v>
      </c>
      <c r="I5711">
        <v>0</v>
      </c>
      <c r="J5711">
        <v>0</v>
      </c>
      <c r="K5711">
        <v>0</v>
      </c>
      <c r="L5711">
        <v>0</v>
      </c>
      <c r="M5711">
        <v>0</v>
      </c>
      <c r="N5711">
        <v>0</v>
      </c>
      <c r="O5711">
        <v>0</v>
      </c>
      <c r="P5711">
        <v>0</v>
      </c>
      <c r="Q5711">
        <v>0</v>
      </c>
      <c r="R5711">
        <v>0</v>
      </c>
      <c r="S5711">
        <v>0</v>
      </c>
      <c r="T5711">
        <v>0</v>
      </c>
      <c r="U5711">
        <v>0</v>
      </c>
      <c r="V5711">
        <v>0</v>
      </c>
      <c r="W5711">
        <v>0</v>
      </c>
      <c r="X5711">
        <v>0</v>
      </c>
      <c r="Y5711">
        <v>0</v>
      </c>
      <c r="Z5711">
        <v>0</v>
      </c>
      <c r="AA5711">
        <v>0</v>
      </c>
      <c r="AB5711">
        <v>0</v>
      </c>
      <c r="AC5711">
        <v>0</v>
      </c>
      <c r="AD5711">
        <v>0</v>
      </c>
      <c r="AE5711">
        <v>0</v>
      </c>
      <c r="AF5711">
        <v>0</v>
      </c>
    </row>
    <row r="5712" spans="1:32">
      <c r="A5712" t="s">
        <v>3090</v>
      </c>
      <c r="B5712" t="s">
        <v>19</v>
      </c>
      <c r="C5712">
        <v>0</v>
      </c>
      <c r="D5712">
        <v>0</v>
      </c>
      <c r="E5712">
        <v>0</v>
      </c>
      <c r="F5712">
        <v>0</v>
      </c>
      <c r="G5712">
        <v>0</v>
      </c>
      <c r="H5712">
        <v>0</v>
      </c>
      <c r="I5712">
        <v>0</v>
      </c>
      <c r="J5712">
        <v>0</v>
      </c>
      <c r="K5712">
        <v>0</v>
      </c>
      <c r="L5712">
        <v>0</v>
      </c>
      <c r="M5712">
        <v>0</v>
      </c>
      <c r="N5712">
        <v>0</v>
      </c>
      <c r="O5712">
        <v>0</v>
      </c>
      <c r="P5712">
        <v>0</v>
      </c>
      <c r="Q5712">
        <v>0</v>
      </c>
      <c r="R5712">
        <v>0</v>
      </c>
      <c r="S5712">
        <v>0</v>
      </c>
      <c r="T5712">
        <v>0</v>
      </c>
      <c r="U5712">
        <v>0</v>
      </c>
      <c r="V5712">
        <v>0</v>
      </c>
      <c r="W5712">
        <v>0</v>
      </c>
      <c r="X5712">
        <v>0</v>
      </c>
      <c r="Y5712">
        <v>0</v>
      </c>
      <c r="Z5712">
        <v>0</v>
      </c>
      <c r="AA5712">
        <v>0</v>
      </c>
      <c r="AB5712">
        <v>0</v>
      </c>
      <c r="AC5712">
        <v>0</v>
      </c>
      <c r="AD5712">
        <v>0</v>
      </c>
      <c r="AE5712">
        <v>0</v>
      </c>
      <c r="AF5712">
        <v>0</v>
      </c>
    </row>
    <row r="5713" spans="1:32">
      <c r="A5713" t="s">
        <v>3091</v>
      </c>
      <c r="B5713" t="s">
        <v>19</v>
      </c>
      <c r="C5713">
        <v>0</v>
      </c>
      <c r="D5713">
        <v>0</v>
      </c>
      <c r="E5713">
        <v>0</v>
      </c>
      <c r="F5713">
        <v>0</v>
      </c>
      <c r="G5713">
        <v>0</v>
      </c>
      <c r="H5713">
        <v>0</v>
      </c>
      <c r="I5713">
        <v>0</v>
      </c>
      <c r="J5713">
        <v>0</v>
      </c>
      <c r="K5713">
        <v>0</v>
      </c>
      <c r="L5713">
        <v>0</v>
      </c>
      <c r="M5713">
        <v>0</v>
      </c>
      <c r="N5713">
        <v>0</v>
      </c>
      <c r="O5713">
        <v>0</v>
      </c>
      <c r="P5713">
        <v>0</v>
      </c>
      <c r="Q5713">
        <v>0</v>
      </c>
      <c r="R5713">
        <v>0</v>
      </c>
      <c r="S5713">
        <v>0</v>
      </c>
      <c r="T5713">
        <v>0</v>
      </c>
      <c r="U5713">
        <v>0</v>
      </c>
      <c r="V5713">
        <v>0</v>
      </c>
      <c r="W5713">
        <v>0</v>
      </c>
      <c r="X5713">
        <v>0</v>
      </c>
      <c r="Y5713">
        <v>0</v>
      </c>
      <c r="Z5713">
        <v>0</v>
      </c>
      <c r="AA5713">
        <v>0</v>
      </c>
      <c r="AB5713">
        <v>0</v>
      </c>
      <c r="AC5713">
        <v>0</v>
      </c>
      <c r="AD5713">
        <v>0</v>
      </c>
      <c r="AE5713">
        <v>0</v>
      </c>
      <c r="AF5713">
        <v>0</v>
      </c>
    </row>
    <row r="5714" spans="1:32">
      <c r="A5714" t="s">
        <v>3092</v>
      </c>
      <c r="B5714" t="s">
        <v>19</v>
      </c>
      <c r="C5714">
        <v>0</v>
      </c>
      <c r="D5714">
        <v>0</v>
      </c>
      <c r="E5714">
        <v>0</v>
      </c>
      <c r="F5714">
        <v>0</v>
      </c>
      <c r="G5714">
        <v>0</v>
      </c>
      <c r="H5714">
        <v>0</v>
      </c>
      <c r="I5714">
        <v>0</v>
      </c>
      <c r="J5714">
        <v>0</v>
      </c>
      <c r="K5714">
        <v>0</v>
      </c>
      <c r="L5714">
        <v>0</v>
      </c>
      <c r="M5714">
        <v>0</v>
      </c>
      <c r="N5714">
        <v>0</v>
      </c>
      <c r="O5714">
        <v>0</v>
      </c>
      <c r="P5714">
        <v>0</v>
      </c>
      <c r="Q5714">
        <v>0</v>
      </c>
      <c r="R5714">
        <v>0</v>
      </c>
      <c r="S5714">
        <v>0</v>
      </c>
      <c r="T5714">
        <v>0</v>
      </c>
      <c r="U5714">
        <v>0</v>
      </c>
      <c r="V5714">
        <v>0</v>
      </c>
      <c r="W5714">
        <v>0</v>
      </c>
      <c r="X5714">
        <v>0</v>
      </c>
      <c r="Y5714">
        <v>0</v>
      </c>
      <c r="Z5714">
        <v>0</v>
      </c>
      <c r="AA5714">
        <v>0</v>
      </c>
      <c r="AB5714">
        <v>0</v>
      </c>
      <c r="AC5714">
        <v>0</v>
      </c>
      <c r="AD5714">
        <v>0</v>
      </c>
      <c r="AE5714">
        <v>0</v>
      </c>
      <c r="AF5714">
        <v>0</v>
      </c>
    </row>
    <row r="5715" spans="1:32">
      <c r="A5715" t="s">
        <v>3093</v>
      </c>
      <c r="B5715" t="s">
        <v>19</v>
      </c>
      <c r="C5715">
        <v>0</v>
      </c>
      <c r="D5715">
        <v>0</v>
      </c>
      <c r="E5715">
        <v>0</v>
      </c>
      <c r="F5715">
        <v>0</v>
      </c>
      <c r="G5715">
        <v>0</v>
      </c>
      <c r="H5715">
        <v>0</v>
      </c>
      <c r="I5715">
        <v>0</v>
      </c>
      <c r="J5715">
        <v>0</v>
      </c>
      <c r="K5715">
        <v>0</v>
      </c>
      <c r="L5715">
        <v>0</v>
      </c>
      <c r="M5715">
        <v>0</v>
      </c>
      <c r="N5715">
        <v>0</v>
      </c>
      <c r="O5715">
        <v>0</v>
      </c>
      <c r="P5715">
        <v>0</v>
      </c>
      <c r="Q5715">
        <v>0</v>
      </c>
      <c r="R5715">
        <v>0</v>
      </c>
      <c r="S5715">
        <v>0</v>
      </c>
      <c r="T5715">
        <v>0</v>
      </c>
      <c r="U5715">
        <v>0</v>
      </c>
      <c r="V5715">
        <v>0</v>
      </c>
      <c r="W5715">
        <v>0</v>
      </c>
      <c r="X5715">
        <v>0</v>
      </c>
      <c r="Y5715">
        <v>0</v>
      </c>
      <c r="Z5715">
        <v>0</v>
      </c>
      <c r="AA5715">
        <v>0</v>
      </c>
      <c r="AB5715">
        <v>0</v>
      </c>
      <c r="AC5715">
        <v>0</v>
      </c>
      <c r="AD5715">
        <v>0</v>
      </c>
      <c r="AE5715">
        <v>0</v>
      </c>
      <c r="AF5715">
        <v>0</v>
      </c>
    </row>
    <row r="5716" spans="1:32">
      <c r="A5716" t="s">
        <v>3094</v>
      </c>
      <c r="B5716" t="s">
        <v>19</v>
      </c>
      <c r="C5716">
        <v>0</v>
      </c>
      <c r="D5716">
        <v>0</v>
      </c>
      <c r="E5716">
        <v>0</v>
      </c>
      <c r="F5716">
        <v>0</v>
      </c>
      <c r="G5716">
        <v>0</v>
      </c>
      <c r="H5716">
        <v>0</v>
      </c>
      <c r="I5716">
        <v>0</v>
      </c>
      <c r="J5716">
        <v>0</v>
      </c>
      <c r="K5716">
        <v>0</v>
      </c>
      <c r="L5716">
        <v>0</v>
      </c>
      <c r="M5716">
        <v>0</v>
      </c>
      <c r="N5716">
        <v>0</v>
      </c>
      <c r="O5716">
        <v>0</v>
      </c>
      <c r="P5716">
        <v>0</v>
      </c>
      <c r="Q5716">
        <v>0</v>
      </c>
      <c r="R5716">
        <v>0</v>
      </c>
      <c r="S5716">
        <v>0</v>
      </c>
      <c r="T5716">
        <v>0</v>
      </c>
      <c r="U5716">
        <v>0</v>
      </c>
      <c r="V5716">
        <v>0</v>
      </c>
      <c r="W5716">
        <v>0</v>
      </c>
      <c r="X5716">
        <v>0</v>
      </c>
      <c r="Y5716">
        <v>0</v>
      </c>
      <c r="Z5716">
        <v>0</v>
      </c>
      <c r="AA5716">
        <v>0</v>
      </c>
      <c r="AB5716">
        <v>0</v>
      </c>
      <c r="AC5716">
        <v>0</v>
      </c>
      <c r="AD5716">
        <v>0</v>
      </c>
      <c r="AE5716">
        <v>0</v>
      </c>
      <c r="AF5716">
        <v>0</v>
      </c>
    </row>
    <row r="5717" spans="1:32">
      <c r="A5717" t="s">
        <v>3095</v>
      </c>
      <c r="B5717" t="s">
        <v>19</v>
      </c>
      <c r="C5717">
        <v>0</v>
      </c>
      <c r="D5717">
        <v>0</v>
      </c>
      <c r="E5717">
        <v>0</v>
      </c>
      <c r="F5717">
        <v>0</v>
      </c>
      <c r="G5717">
        <v>0</v>
      </c>
      <c r="H5717">
        <v>0</v>
      </c>
      <c r="I5717">
        <v>0</v>
      </c>
      <c r="J5717">
        <v>0</v>
      </c>
      <c r="K5717">
        <v>0</v>
      </c>
      <c r="L5717">
        <v>0</v>
      </c>
      <c r="M5717">
        <v>0</v>
      </c>
      <c r="N5717">
        <v>0</v>
      </c>
      <c r="O5717">
        <v>0</v>
      </c>
      <c r="P5717">
        <v>0</v>
      </c>
      <c r="Q5717">
        <v>0</v>
      </c>
      <c r="R5717">
        <v>0</v>
      </c>
      <c r="S5717">
        <v>0</v>
      </c>
      <c r="T5717">
        <v>0</v>
      </c>
      <c r="U5717">
        <v>0</v>
      </c>
      <c r="V5717">
        <v>0</v>
      </c>
      <c r="W5717">
        <v>0</v>
      </c>
      <c r="X5717">
        <v>0</v>
      </c>
      <c r="Y5717">
        <v>0</v>
      </c>
      <c r="Z5717">
        <v>0</v>
      </c>
      <c r="AA5717">
        <v>0</v>
      </c>
      <c r="AB5717">
        <v>0</v>
      </c>
      <c r="AC5717">
        <v>0</v>
      </c>
      <c r="AD5717">
        <v>0</v>
      </c>
      <c r="AE5717">
        <v>0</v>
      </c>
      <c r="AF5717">
        <v>0</v>
      </c>
    </row>
    <row r="5718" spans="1:32">
      <c r="A5718" t="s">
        <v>3096</v>
      </c>
      <c r="B5718" t="s">
        <v>19</v>
      </c>
      <c r="C5718">
        <v>0</v>
      </c>
      <c r="D5718">
        <v>0</v>
      </c>
      <c r="E5718">
        <v>0</v>
      </c>
      <c r="F5718">
        <v>0</v>
      </c>
      <c r="G5718">
        <v>0</v>
      </c>
      <c r="H5718">
        <v>0</v>
      </c>
      <c r="I5718">
        <v>0</v>
      </c>
      <c r="J5718">
        <v>0</v>
      </c>
      <c r="K5718">
        <v>0</v>
      </c>
      <c r="L5718">
        <v>0</v>
      </c>
      <c r="M5718">
        <v>0</v>
      </c>
      <c r="N5718">
        <v>0</v>
      </c>
      <c r="O5718">
        <v>0</v>
      </c>
      <c r="P5718">
        <v>0</v>
      </c>
      <c r="Q5718">
        <v>0</v>
      </c>
      <c r="R5718">
        <v>0</v>
      </c>
      <c r="S5718">
        <v>0</v>
      </c>
      <c r="T5718">
        <v>0</v>
      </c>
      <c r="U5718">
        <v>0</v>
      </c>
      <c r="V5718">
        <v>0</v>
      </c>
      <c r="W5718">
        <v>0</v>
      </c>
      <c r="X5718">
        <v>0</v>
      </c>
      <c r="Y5718">
        <v>0</v>
      </c>
      <c r="Z5718">
        <v>0</v>
      </c>
      <c r="AA5718">
        <v>0</v>
      </c>
      <c r="AB5718">
        <v>0</v>
      </c>
      <c r="AC5718">
        <v>0</v>
      </c>
      <c r="AD5718">
        <v>0</v>
      </c>
      <c r="AE5718">
        <v>0</v>
      </c>
      <c r="AF5718">
        <v>0</v>
      </c>
    </row>
    <row r="5719" spans="1:32">
      <c r="A5719" t="s">
        <v>3097</v>
      </c>
      <c r="B5719" t="s">
        <v>19</v>
      </c>
      <c r="C5719">
        <v>0</v>
      </c>
      <c r="D5719">
        <v>0</v>
      </c>
      <c r="E5719">
        <v>0</v>
      </c>
      <c r="F5719">
        <v>0</v>
      </c>
      <c r="G5719">
        <v>0</v>
      </c>
      <c r="H5719">
        <v>0</v>
      </c>
      <c r="I5719">
        <v>0</v>
      </c>
      <c r="J5719">
        <v>0</v>
      </c>
      <c r="K5719">
        <v>0</v>
      </c>
      <c r="L5719">
        <v>0</v>
      </c>
      <c r="M5719">
        <v>0</v>
      </c>
      <c r="N5719">
        <v>0</v>
      </c>
      <c r="O5719">
        <v>0</v>
      </c>
      <c r="P5719">
        <v>0</v>
      </c>
      <c r="Q5719">
        <v>0</v>
      </c>
      <c r="R5719">
        <v>0</v>
      </c>
      <c r="S5719">
        <v>0</v>
      </c>
      <c r="T5719">
        <v>0</v>
      </c>
      <c r="U5719">
        <v>0</v>
      </c>
      <c r="V5719">
        <v>0</v>
      </c>
      <c r="W5719">
        <v>0</v>
      </c>
      <c r="X5719">
        <v>0</v>
      </c>
      <c r="Y5719">
        <v>0</v>
      </c>
      <c r="Z5719">
        <v>0</v>
      </c>
      <c r="AA5719">
        <v>0</v>
      </c>
      <c r="AB5719">
        <v>0</v>
      </c>
      <c r="AC5719">
        <v>0</v>
      </c>
      <c r="AD5719">
        <v>0</v>
      </c>
      <c r="AE5719">
        <v>0</v>
      </c>
      <c r="AF5719">
        <v>0</v>
      </c>
    </row>
    <row r="5720" spans="1:32">
      <c r="A5720" t="s">
        <v>3098</v>
      </c>
      <c r="B5720" t="s">
        <v>19</v>
      </c>
      <c r="C5720">
        <v>0</v>
      </c>
      <c r="D5720">
        <v>0</v>
      </c>
      <c r="E5720">
        <v>0</v>
      </c>
      <c r="F5720">
        <v>0</v>
      </c>
      <c r="G5720">
        <v>0</v>
      </c>
      <c r="H5720">
        <v>0</v>
      </c>
      <c r="I5720">
        <v>0</v>
      </c>
      <c r="J5720">
        <v>0</v>
      </c>
      <c r="K5720">
        <v>0</v>
      </c>
      <c r="L5720">
        <v>0</v>
      </c>
      <c r="M5720">
        <v>0</v>
      </c>
      <c r="N5720">
        <v>0</v>
      </c>
      <c r="O5720">
        <v>0</v>
      </c>
      <c r="P5720">
        <v>0</v>
      </c>
      <c r="Q5720">
        <v>0</v>
      </c>
      <c r="R5720">
        <v>0</v>
      </c>
      <c r="S5720">
        <v>0</v>
      </c>
      <c r="T5720">
        <v>0</v>
      </c>
      <c r="U5720">
        <v>0</v>
      </c>
      <c r="V5720">
        <v>0</v>
      </c>
      <c r="W5720">
        <v>0</v>
      </c>
      <c r="X5720">
        <v>0</v>
      </c>
      <c r="Y5720">
        <v>0</v>
      </c>
      <c r="Z5720">
        <v>0</v>
      </c>
      <c r="AA5720">
        <v>0</v>
      </c>
      <c r="AB5720">
        <v>0</v>
      </c>
      <c r="AC5720">
        <v>0</v>
      </c>
      <c r="AD5720">
        <v>0</v>
      </c>
      <c r="AE5720">
        <v>0</v>
      </c>
      <c r="AF5720">
        <v>0</v>
      </c>
    </row>
    <row r="5721" spans="1:32">
      <c r="A5721" t="s">
        <v>3099</v>
      </c>
      <c r="B5721" t="s">
        <v>19</v>
      </c>
      <c r="C5721">
        <v>0</v>
      </c>
      <c r="D5721">
        <v>0</v>
      </c>
      <c r="E5721">
        <v>0</v>
      </c>
      <c r="F5721">
        <v>0</v>
      </c>
      <c r="G5721">
        <v>0</v>
      </c>
      <c r="H5721">
        <v>0</v>
      </c>
      <c r="I5721">
        <v>0</v>
      </c>
      <c r="J5721">
        <v>0</v>
      </c>
      <c r="K5721">
        <v>0</v>
      </c>
      <c r="L5721">
        <v>0</v>
      </c>
      <c r="M5721">
        <v>0</v>
      </c>
      <c r="N5721">
        <v>0</v>
      </c>
      <c r="O5721">
        <v>0</v>
      </c>
      <c r="P5721">
        <v>0</v>
      </c>
      <c r="Q5721">
        <v>0</v>
      </c>
      <c r="R5721">
        <v>0</v>
      </c>
      <c r="S5721">
        <v>0</v>
      </c>
      <c r="T5721">
        <v>0</v>
      </c>
      <c r="U5721">
        <v>0</v>
      </c>
      <c r="V5721">
        <v>0</v>
      </c>
      <c r="W5721">
        <v>0</v>
      </c>
      <c r="X5721">
        <v>0</v>
      </c>
      <c r="Y5721">
        <v>0</v>
      </c>
      <c r="Z5721">
        <v>0</v>
      </c>
      <c r="AA5721">
        <v>0</v>
      </c>
      <c r="AB5721">
        <v>0</v>
      </c>
      <c r="AC5721">
        <v>0</v>
      </c>
      <c r="AD5721">
        <v>0</v>
      </c>
      <c r="AE5721">
        <v>0</v>
      </c>
      <c r="AF5721">
        <v>0</v>
      </c>
    </row>
    <row r="5722" spans="1:32">
      <c r="A5722" t="s">
        <v>3100</v>
      </c>
      <c r="B5722" t="s">
        <v>19</v>
      </c>
      <c r="C5722">
        <v>0</v>
      </c>
      <c r="D5722">
        <v>0</v>
      </c>
      <c r="E5722">
        <v>0</v>
      </c>
      <c r="F5722">
        <v>0</v>
      </c>
      <c r="G5722">
        <v>0</v>
      </c>
      <c r="H5722">
        <v>0</v>
      </c>
      <c r="I5722">
        <v>0</v>
      </c>
      <c r="J5722">
        <v>0</v>
      </c>
      <c r="K5722">
        <v>0</v>
      </c>
      <c r="L5722">
        <v>0</v>
      </c>
      <c r="M5722">
        <v>0</v>
      </c>
      <c r="N5722">
        <v>0</v>
      </c>
      <c r="O5722">
        <v>0</v>
      </c>
      <c r="P5722">
        <v>0</v>
      </c>
      <c r="Q5722">
        <v>0</v>
      </c>
      <c r="R5722">
        <v>0</v>
      </c>
      <c r="S5722">
        <v>0</v>
      </c>
      <c r="T5722">
        <v>0</v>
      </c>
      <c r="U5722">
        <v>0</v>
      </c>
      <c r="V5722">
        <v>0</v>
      </c>
      <c r="W5722">
        <v>0</v>
      </c>
      <c r="X5722">
        <v>0</v>
      </c>
      <c r="Y5722">
        <v>0</v>
      </c>
      <c r="Z5722">
        <v>0</v>
      </c>
      <c r="AA5722">
        <v>0</v>
      </c>
      <c r="AB5722">
        <v>0</v>
      </c>
      <c r="AC5722">
        <v>0</v>
      </c>
      <c r="AD5722">
        <v>0</v>
      </c>
      <c r="AE5722">
        <v>0</v>
      </c>
      <c r="AF5722">
        <v>0</v>
      </c>
    </row>
    <row r="5723" spans="1:32">
      <c r="A5723" t="s">
        <v>3101</v>
      </c>
      <c r="B5723" t="s">
        <v>19</v>
      </c>
      <c r="C5723">
        <v>0</v>
      </c>
      <c r="D5723">
        <v>0</v>
      </c>
      <c r="E5723">
        <v>0</v>
      </c>
      <c r="F5723">
        <v>0</v>
      </c>
      <c r="G5723">
        <v>0</v>
      </c>
      <c r="H5723">
        <v>0</v>
      </c>
      <c r="I5723">
        <v>0</v>
      </c>
      <c r="J5723">
        <v>0</v>
      </c>
      <c r="K5723">
        <v>0</v>
      </c>
      <c r="L5723">
        <v>0</v>
      </c>
      <c r="M5723">
        <v>0</v>
      </c>
      <c r="N5723">
        <v>0</v>
      </c>
      <c r="O5723">
        <v>0</v>
      </c>
      <c r="P5723">
        <v>0</v>
      </c>
      <c r="Q5723">
        <v>0</v>
      </c>
      <c r="R5723">
        <v>0</v>
      </c>
      <c r="S5723">
        <v>0</v>
      </c>
      <c r="T5723">
        <v>0</v>
      </c>
      <c r="U5723">
        <v>0</v>
      </c>
      <c r="V5723">
        <v>0</v>
      </c>
      <c r="W5723">
        <v>0</v>
      </c>
      <c r="X5723">
        <v>0</v>
      </c>
      <c r="Y5723">
        <v>0</v>
      </c>
      <c r="Z5723">
        <v>0</v>
      </c>
      <c r="AA5723">
        <v>0</v>
      </c>
      <c r="AB5723">
        <v>0</v>
      </c>
      <c r="AC5723">
        <v>0</v>
      </c>
      <c r="AD5723">
        <v>0</v>
      </c>
      <c r="AE5723">
        <v>0</v>
      </c>
      <c r="AF5723">
        <v>0</v>
      </c>
    </row>
    <row r="5724" spans="1:32">
      <c r="A5724" t="s">
        <v>3102</v>
      </c>
      <c r="B5724" t="s">
        <v>19</v>
      </c>
      <c r="C5724" s="2">
        <v>5498830000000</v>
      </c>
      <c r="D5724" s="2">
        <v>5642030000000</v>
      </c>
      <c r="E5724" s="2">
        <v>5471170000000</v>
      </c>
      <c r="F5724" s="2">
        <v>5109170000000</v>
      </c>
      <c r="G5724" s="2">
        <v>5067990000000</v>
      </c>
      <c r="H5724" s="2">
        <v>5046480000000</v>
      </c>
      <c r="I5724" s="2">
        <v>5032960000000</v>
      </c>
      <c r="J5724" s="2">
        <v>5018210000000</v>
      </c>
      <c r="K5724" s="2">
        <v>4999770000000</v>
      </c>
      <c r="L5724" s="2">
        <v>4977650000000</v>
      </c>
      <c r="M5724" s="2">
        <v>4949990000000</v>
      </c>
      <c r="N5724" s="2">
        <v>4919260000000</v>
      </c>
      <c r="O5724" s="2">
        <v>4890370000000</v>
      </c>
      <c r="P5724" s="2">
        <v>4859640000000</v>
      </c>
      <c r="Q5724" s="2">
        <v>4832600000000</v>
      </c>
      <c r="R5724" s="2">
        <v>4810470000000</v>
      </c>
      <c r="S5724" s="2">
        <v>4791420000000</v>
      </c>
      <c r="T5724" s="2">
        <v>4772980000000</v>
      </c>
      <c r="U5724" s="2">
        <v>4757620000000</v>
      </c>
      <c r="V5724" s="2">
        <v>4744100000000</v>
      </c>
      <c r="W5724" s="2">
        <v>4733030000000</v>
      </c>
      <c r="X5724" s="2">
        <v>4722830000000</v>
      </c>
      <c r="Y5724" s="2">
        <v>4714840000000</v>
      </c>
      <c r="Z5724" s="2">
        <v>4709430000000</v>
      </c>
      <c r="AA5724" s="2">
        <v>4705130000000</v>
      </c>
      <c r="AB5724" s="2">
        <v>4701080000000</v>
      </c>
      <c r="AC5724" s="2">
        <v>4697510000000</v>
      </c>
      <c r="AD5724" s="2">
        <v>4696280000000</v>
      </c>
      <c r="AE5724" s="2">
        <v>4695360000000</v>
      </c>
      <c r="AF5724" s="2">
        <v>4695970000000</v>
      </c>
    </row>
    <row r="5725" spans="1:32">
      <c r="A5725" t="s">
        <v>3103</v>
      </c>
      <c r="B5725" t="s">
        <v>19</v>
      </c>
      <c r="C5725" s="2">
        <v>2163210000</v>
      </c>
      <c r="D5725" s="2">
        <v>2219540000</v>
      </c>
      <c r="E5725" s="2">
        <v>2152330000</v>
      </c>
      <c r="F5725" s="2">
        <v>2009920000</v>
      </c>
      <c r="G5725" s="2">
        <v>1993720000</v>
      </c>
      <c r="H5725" s="2">
        <v>1985260000</v>
      </c>
      <c r="I5725" s="2">
        <v>1979940000</v>
      </c>
      <c r="J5725" s="2">
        <v>1974130000</v>
      </c>
      <c r="K5725" s="2">
        <v>1966880000</v>
      </c>
      <c r="L5725" s="2">
        <v>1958180000</v>
      </c>
      <c r="M5725" s="2">
        <v>1947300000</v>
      </c>
      <c r="N5725" s="2">
        <v>1935210000</v>
      </c>
      <c r="O5725" s="2">
        <v>1923840000</v>
      </c>
      <c r="P5725" s="2">
        <v>1911750000</v>
      </c>
      <c r="Q5725" s="2">
        <v>1901120000</v>
      </c>
      <c r="R5725" s="2">
        <v>1892410000</v>
      </c>
      <c r="S5725" s="2">
        <v>1884920000</v>
      </c>
      <c r="T5725" s="2">
        <v>1877660000</v>
      </c>
      <c r="U5725" s="2">
        <v>1871620000</v>
      </c>
      <c r="V5725" s="2">
        <v>1866300000</v>
      </c>
      <c r="W5725" s="2">
        <v>1861950000</v>
      </c>
      <c r="X5725" s="2">
        <v>1857930000</v>
      </c>
      <c r="Y5725" s="2">
        <v>1854790000</v>
      </c>
      <c r="Z5725" s="2">
        <v>1852660000</v>
      </c>
      <c r="AA5725" s="2">
        <v>1850970000</v>
      </c>
      <c r="AB5725" s="2">
        <v>1849380000</v>
      </c>
      <c r="AC5725" s="2">
        <v>1847970000</v>
      </c>
      <c r="AD5725" s="2">
        <v>1847490000</v>
      </c>
      <c r="AE5725" s="2">
        <v>1847130000</v>
      </c>
      <c r="AF5725" s="2">
        <v>1847370000</v>
      </c>
    </row>
    <row r="5726" spans="1:32">
      <c r="A5726" t="s">
        <v>3104</v>
      </c>
      <c r="B5726" t="s">
        <v>19</v>
      </c>
      <c r="C5726" s="2">
        <v>1908750000</v>
      </c>
      <c r="D5726" s="2">
        <v>1958460000</v>
      </c>
      <c r="E5726" s="2">
        <v>1899150000</v>
      </c>
      <c r="F5726" s="2">
        <v>1773500000</v>
      </c>
      <c r="G5726" s="2">
        <v>1759200000</v>
      </c>
      <c r="H5726" s="2">
        <v>1751730000</v>
      </c>
      <c r="I5726" s="2">
        <v>1747040000</v>
      </c>
      <c r="J5726" s="2">
        <v>1741920000</v>
      </c>
      <c r="K5726" s="2">
        <v>1735520000</v>
      </c>
      <c r="L5726" s="2">
        <v>1727840000</v>
      </c>
      <c r="M5726" s="2">
        <v>1718240000</v>
      </c>
      <c r="N5726" s="2">
        <v>1707570000</v>
      </c>
      <c r="O5726" s="2">
        <v>1697550000</v>
      </c>
      <c r="P5726" s="2">
        <v>1686880000</v>
      </c>
      <c r="Q5726" s="2">
        <v>1677490000</v>
      </c>
      <c r="R5726" s="2">
        <v>1669810000</v>
      </c>
      <c r="S5726" s="2">
        <v>1663200000</v>
      </c>
      <c r="T5726" s="2">
        <v>1656800000</v>
      </c>
      <c r="U5726" s="2">
        <v>1651460000</v>
      </c>
      <c r="V5726" s="2">
        <v>1646770000</v>
      </c>
      <c r="W5726" s="2">
        <v>1642930000</v>
      </c>
      <c r="X5726" s="2">
        <v>1639390000</v>
      </c>
      <c r="Y5726" s="2">
        <v>1636620000</v>
      </c>
      <c r="Z5726" s="2">
        <v>1634740000</v>
      </c>
      <c r="AA5726" s="2">
        <v>1633250000</v>
      </c>
      <c r="AB5726" s="2">
        <v>1631840000</v>
      </c>
      <c r="AC5726" s="2">
        <v>1630600000</v>
      </c>
      <c r="AD5726" s="2">
        <v>1630170000</v>
      </c>
      <c r="AE5726" s="2">
        <v>1629850000</v>
      </c>
      <c r="AF5726" s="2">
        <v>1630070000</v>
      </c>
    </row>
    <row r="5727" spans="1:32">
      <c r="A5727" t="s">
        <v>3105</v>
      </c>
      <c r="B5727" t="s">
        <v>19</v>
      </c>
      <c r="C5727" s="2">
        <v>4510180000</v>
      </c>
      <c r="D5727" s="2">
        <v>4627640000</v>
      </c>
      <c r="E5727" s="2">
        <v>4487500000</v>
      </c>
      <c r="F5727" s="2">
        <v>4190580000</v>
      </c>
      <c r="G5727" s="2">
        <v>4156810000</v>
      </c>
      <c r="H5727" s="2">
        <v>4139170000</v>
      </c>
      <c r="I5727" s="2">
        <v>4128070000</v>
      </c>
      <c r="J5727" s="2">
        <v>4115980000</v>
      </c>
      <c r="K5727" s="2">
        <v>4100850000</v>
      </c>
      <c r="L5727" s="2">
        <v>4082710000</v>
      </c>
      <c r="M5727" s="2">
        <v>4060020000</v>
      </c>
      <c r="N5727" s="2">
        <v>4034820000</v>
      </c>
      <c r="O5727" s="2">
        <v>4011120000</v>
      </c>
      <c r="P5727" s="2">
        <v>3985920000</v>
      </c>
      <c r="Q5727" s="2">
        <v>3963740000</v>
      </c>
      <c r="R5727" s="2">
        <v>3945590000</v>
      </c>
      <c r="S5727" s="2">
        <v>3929960000</v>
      </c>
      <c r="T5727" s="2">
        <v>3914840000</v>
      </c>
      <c r="U5727" s="2">
        <v>3902240000</v>
      </c>
      <c r="V5727" s="2">
        <v>3891150000</v>
      </c>
      <c r="W5727" s="2">
        <v>3882070000</v>
      </c>
      <c r="X5727" s="2">
        <v>3873710000</v>
      </c>
      <c r="Y5727" s="2">
        <v>3867150000</v>
      </c>
      <c r="Z5727" s="2">
        <v>3862720000</v>
      </c>
      <c r="AA5727" s="2">
        <v>3859190000</v>
      </c>
      <c r="AB5727" s="2">
        <v>3855860000</v>
      </c>
      <c r="AC5727" s="2">
        <v>3852940000</v>
      </c>
      <c r="AD5727" s="2">
        <v>3851930000</v>
      </c>
      <c r="AE5727" s="2">
        <v>3851170000</v>
      </c>
      <c r="AF5727" s="2">
        <v>3851680000</v>
      </c>
    </row>
    <row r="5728" spans="1:32">
      <c r="A5728" t="s">
        <v>3106</v>
      </c>
      <c r="B5728" t="s">
        <v>19</v>
      </c>
      <c r="C5728" s="2">
        <v>61287000</v>
      </c>
      <c r="D5728" s="2">
        <v>62883000</v>
      </c>
      <c r="E5728" s="2">
        <v>60978700</v>
      </c>
      <c r="F5728" s="2">
        <v>56944000</v>
      </c>
      <c r="G5728" s="2">
        <v>56485100</v>
      </c>
      <c r="H5728" s="2">
        <v>56245400</v>
      </c>
      <c r="I5728" s="2">
        <v>56094600</v>
      </c>
      <c r="J5728" s="2">
        <v>55930200</v>
      </c>
      <c r="K5728" s="2">
        <v>55724800</v>
      </c>
      <c r="L5728" s="2">
        <v>55478200</v>
      </c>
      <c r="M5728" s="2">
        <v>55169900</v>
      </c>
      <c r="N5728" s="2">
        <v>54827400</v>
      </c>
      <c r="O5728" s="2">
        <v>54505400</v>
      </c>
      <c r="P5728" s="2">
        <v>54163000</v>
      </c>
      <c r="Q5728" s="2">
        <v>53861600</v>
      </c>
      <c r="R5728" s="2">
        <v>53615000</v>
      </c>
      <c r="S5728" s="2">
        <v>53402600</v>
      </c>
      <c r="T5728" s="2">
        <v>53197100</v>
      </c>
      <c r="U5728" s="2">
        <v>53025800</v>
      </c>
      <c r="V5728" s="2">
        <v>52875200</v>
      </c>
      <c r="W5728" s="2">
        <v>52751800</v>
      </c>
      <c r="X5728" s="2">
        <v>52638100</v>
      </c>
      <c r="Y5728" s="2">
        <v>52549100</v>
      </c>
      <c r="Z5728" s="2">
        <v>52488800</v>
      </c>
      <c r="AA5728" s="2">
        <v>52440900</v>
      </c>
      <c r="AB5728" s="2">
        <v>52395600</v>
      </c>
      <c r="AC5728" s="2">
        <v>52355900</v>
      </c>
      <c r="AD5728" s="2">
        <v>52342200</v>
      </c>
      <c r="AE5728" s="2">
        <v>52331900</v>
      </c>
      <c r="AF5728" s="2">
        <v>52338800</v>
      </c>
    </row>
    <row r="5729" spans="1:32">
      <c r="A5729" t="s">
        <v>3107</v>
      </c>
      <c r="B5729" t="s">
        <v>19</v>
      </c>
      <c r="C5729" s="2">
        <v>58602800</v>
      </c>
      <c r="D5729" s="2">
        <v>60129000</v>
      </c>
      <c r="E5729" s="2">
        <v>58308100</v>
      </c>
      <c r="F5729" s="2">
        <v>54450200</v>
      </c>
      <c r="G5729" s="2">
        <v>54011300</v>
      </c>
      <c r="H5729" s="2">
        <v>53782000</v>
      </c>
      <c r="I5729" s="2">
        <v>53638000</v>
      </c>
      <c r="J5729" s="2">
        <v>53480800</v>
      </c>
      <c r="K5729" s="2">
        <v>53284200</v>
      </c>
      <c r="L5729" s="2">
        <v>53048400</v>
      </c>
      <c r="M5729" s="2">
        <v>52753700</v>
      </c>
      <c r="N5729" s="2">
        <v>52426200</v>
      </c>
      <c r="O5729" s="2">
        <v>52118400</v>
      </c>
      <c r="P5729" s="2">
        <v>51790800</v>
      </c>
      <c r="Q5729" s="2">
        <v>51502600</v>
      </c>
      <c r="R5729" s="2">
        <v>51266800</v>
      </c>
      <c r="S5729" s="2">
        <v>51063800</v>
      </c>
      <c r="T5729" s="2">
        <v>50867300</v>
      </c>
      <c r="U5729" s="2">
        <v>50703600</v>
      </c>
      <c r="V5729" s="2">
        <v>50559400</v>
      </c>
      <c r="W5729" s="2">
        <v>50441600</v>
      </c>
      <c r="X5729" s="2">
        <v>50332800</v>
      </c>
      <c r="Y5729" s="2">
        <v>50247700</v>
      </c>
      <c r="Z5729" s="2">
        <v>50190000</v>
      </c>
      <c r="AA5729" s="2">
        <v>50144200</v>
      </c>
      <c r="AB5729" s="2">
        <v>50101000</v>
      </c>
      <c r="AC5729" s="2">
        <v>50063000</v>
      </c>
      <c r="AD5729" s="2">
        <v>50049900</v>
      </c>
      <c r="AE5729" s="2">
        <v>50040000</v>
      </c>
      <c r="AF5729" s="2">
        <v>50046600</v>
      </c>
    </row>
    <row r="5730" spans="1:32">
      <c r="A5730" t="s">
        <v>3108</v>
      </c>
      <c r="B5730" t="s">
        <v>19</v>
      </c>
      <c r="C5730" s="2">
        <v>90633100</v>
      </c>
      <c r="D5730" s="2">
        <v>92993400</v>
      </c>
      <c r="E5730" s="2">
        <v>90177300</v>
      </c>
      <c r="F5730" s="2">
        <v>84210700</v>
      </c>
      <c r="G5730" s="2">
        <v>83532000</v>
      </c>
      <c r="H5730" s="2">
        <v>83177400</v>
      </c>
      <c r="I5730" s="2">
        <v>82954600</v>
      </c>
      <c r="J5730" s="2">
        <v>82711400</v>
      </c>
      <c r="K5730" s="2">
        <v>82407600</v>
      </c>
      <c r="L5730" s="2">
        <v>82042900</v>
      </c>
      <c r="M5730" s="2">
        <v>81587000</v>
      </c>
      <c r="N5730" s="2">
        <v>81080500</v>
      </c>
      <c r="O5730" s="2">
        <v>80604400</v>
      </c>
      <c r="P5730" s="2">
        <v>80097900</v>
      </c>
      <c r="Q5730" s="2">
        <v>79652200</v>
      </c>
      <c r="R5730" s="2">
        <v>79287500</v>
      </c>
      <c r="S5730" s="2">
        <v>78973500</v>
      </c>
      <c r="T5730" s="2">
        <v>78669600</v>
      </c>
      <c r="U5730" s="2">
        <v>78416300</v>
      </c>
      <c r="V5730" s="2">
        <v>78193500</v>
      </c>
      <c r="W5730" s="2">
        <v>78011100</v>
      </c>
      <c r="X5730" s="2">
        <v>77843000</v>
      </c>
      <c r="Y5730" s="2">
        <v>77711300</v>
      </c>
      <c r="Z5730" s="2">
        <v>77622100</v>
      </c>
      <c r="AA5730" s="2">
        <v>77551200</v>
      </c>
      <c r="AB5730" s="2">
        <v>77484400</v>
      </c>
      <c r="AC5730" s="2">
        <v>77425600</v>
      </c>
      <c r="AD5730" s="2">
        <v>77405400</v>
      </c>
      <c r="AE5730" s="2">
        <v>77390200</v>
      </c>
      <c r="AF5730" s="2">
        <v>77400300</v>
      </c>
    </row>
    <row r="5731" spans="1:32">
      <c r="A5731" t="s">
        <v>3109</v>
      </c>
      <c r="B5731" t="s">
        <v>19</v>
      </c>
      <c r="C5731" s="2">
        <v>3131450</v>
      </c>
      <c r="D5731" s="2">
        <v>3213000</v>
      </c>
      <c r="E5731" s="2">
        <v>3115700</v>
      </c>
      <c r="F5731" s="2">
        <v>2909550</v>
      </c>
      <c r="G5731" s="2">
        <v>2886100</v>
      </c>
      <c r="H5731" s="2">
        <v>2873850</v>
      </c>
      <c r="I5731" s="2">
        <v>2866150</v>
      </c>
      <c r="J5731" s="2">
        <v>2857750</v>
      </c>
      <c r="K5731" s="2">
        <v>2847250</v>
      </c>
      <c r="L5731" s="2">
        <v>2834650</v>
      </c>
      <c r="M5731" s="2">
        <v>2818900</v>
      </c>
      <c r="N5731" s="2">
        <v>2801400</v>
      </c>
      <c r="O5731" s="2">
        <v>2784950</v>
      </c>
      <c r="P5731" s="2">
        <v>2767450</v>
      </c>
      <c r="Q5731" s="2">
        <v>2752050</v>
      </c>
      <c r="R5731" s="2">
        <v>2739450</v>
      </c>
      <c r="S5731" s="2">
        <v>2728600</v>
      </c>
      <c r="T5731" s="2">
        <v>2718100</v>
      </c>
      <c r="U5731" s="2">
        <v>2709350</v>
      </c>
      <c r="V5731" s="2">
        <v>2701650</v>
      </c>
      <c r="W5731" s="2">
        <v>2695350</v>
      </c>
      <c r="X5731" s="2">
        <v>2689540</v>
      </c>
      <c r="Y5731" s="2">
        <v>2684990</v>
      </c>
      <c r="Z5731" s="2">
        <v>2681910</v>
      </c>
      <c r="AA5731" s="2">
        <v>2679460</v>
      </c>
      <c r="AB5731" s="2">
        <v>2677150</v>
      </c>
      <c r="AC5731" s="2">
        <v>2675120</v>
      </c>
      <c r="AD5731" s="2">
        <v>2674420</v>
      </c>
      <c r="AE5731" s="2">
        <v>2673900</v>
      </c>
      <c r="AF5731" s="2">
        <v>2674240</v>
      </c>
    </row>
    <row r="5732" spans="1:32">
      <c r="A5732" t="s">
        <v>3110</v>
      </c>
      <c r="B5732" t="s">
        <v>19</v>
      </c>
      <c r="C5732" s="2">
        <v>26125200</v>
      </c>
      <c r="D5732" s="2">
        <v>26805600</v>
      </c>
      <c r="E5732" s="2">
        <v>25993800</v>
      </c>
      <c r="F5732" s="2">
        <v>24274000</v>
      </c>
      <c r="G5732" s="2">
        <v>24078300</v>
      </c>
      <c r="H5732" s="2">
        <v>23976100</v>
      </c>
      <c r="I5732" s="2">
        <v>23911900</v>
      </c>
      <c r="J5732" s="2">
        <v>23841800</v>
      </c>
      <c r="K5732" s="2">
        <v>23754200</v>
      </c>
      <c r="L5732" s="2">
        <v>23649100</v>
      </c>
      <c r="M5732" s="2">
        <v>23517700</v>
      </c>
      <c r="N5732" s="2">
        <v>23371700</v>
      </c>
      <c r="O5732" s="2">
        <v>23234400</v>
      </c>
      <c r="P5732" s="2">
        <v>23088400</v>
      </c>
      <c r="Q5732" s="2">
        <v>22960000</v>
      </c>
      <c r="R5732" s="2">
        <v>22854800</v>
      </c>
      <c r="S5732" s="2">
        <v>22764300</v>
      </c>
      <c r="T5732" s="2">
        <v>22676700</v>
      </c>
      <c r="U5732" s="2">
        <v>22603700</v>
      </c>
      <c r="V5732" s="2">
        <v>22539500</v>
      </c>
      <c r="W5732" s="2">
        <v>22486900</v>
      </c>
      <c r="X5732" s="2">
        <v>22438400</v>
      </c>
      <c r="Y5732" s="2">
        <v>22400500</v>
      </c>
      <c r="Z5732" s="2">
        <v>22374800</v>
      </c>
      <c r="AA5732" s="2">
        <v>22354400</v>
      </c>
      <c r="AB5732" s="2">
        <v>22335100</v>
      </c>
      <c r="AC5732" s="2">
        <v>22318100</v>
      </c>
      <c r="AD5732" s="2">
        <v>22312300</v>
      </c>
      <c r="AE5732" s="2">
        <v>22307900</v>
      </c>
      <c r="AF5732" s="2">
        <v>22310800</v>
      </c>
    </row>
    <row r="5733" spans="1:32">
      <c r="A5733" t="s">
        <v>3111</v>
      </c>
      <c r="B5733" t="s">
        <v>19</v>
      </c>
      <c r="C5733" s="2">
        <v>268410000</v>
      </c>
      <c r="D5733" s="2">
        <v>275400000</v>
      </c>
      <c r="E5733" s="2">
        <v>267060000</v>
      </c>
      <c r="F5733" s="2">
        <v>249390000</v>
      </c>
      <c r="G5733" s="2">
        <v>247380000</v>
      </c>
      <c r="H5733" s="2">
        <v>246330000</v>
      </c>
      <c r="I5733" s="2">
        <v>245670000</v>
      </c>
      <c r="J5733" s="2">
        <v>244950000</v>
      </c>
      <c r="K5733" s="2">
        <v>244050000</v>
      </c>
      <c r="L5733" s="2">
        <v>242970000</v>
      </c>
      <c r="M5733" s="2">
        <v>241620000</v>
      </c>
      <c r="N5733" s="2">
        <v>240120000</v>
      </c>
      <c r="O5733" s="2">
        <v>238710000</v>
      </c>
      <c r="P5733" s="2">
        <v>237210000</v>
      </c>
      <c r="Q5733" s="2">
        <v>235890000</v>
      </c>
      <c r="R5733" s="2">
        <v>234810000</v>
      </c>
      <c r="S5733" s="2">
        <v>233880000</v>
      </c>
      <c r="T5733" s="2">
        <v>232980000</v>
      </c>
      <c r="U5733" s="2">
        <v>232230000</v>
      </c>
      <c r="V5733" s="2">
        <v>231570000</v>
      </c>
      <c r="W5733" s="2">
        <v>231030000</v>
      </c>
      <c r="X5733" s="2">
        <v>230532000</v>
      </c>
      <c r="Y5733" s="2">
        <v>230142000</v>
      </c>
      <c r="Z5733" s="2">
        <v>229878000</v>
      </c>
      <c r="AA5733" s="2">
        <v>229668000</v>
      </c>
      <c r="AB5733" s="2">
        <v>229470000</v>
      </c>
      <c r="AC5733" s="2">
        <v>229296000</v>
      </c>
      <c r="AD5733" s="2">
        <v>229236000</v>
      </c>
      <c r="AE5733" s="2">
        <v>229191000</v>
      </c>
      <c r="AF5733" s="2">
        <v>229221000</v>
      </c>
    </row>
    <row r="5734" spans="1:32">
      <c r="A5734" t="s">
        <v>3112</v>
      </c>
      <c r="B5734" t="s">
        <v>19</v>
      </c>
      <c r="C5734" s="2">
        <v>53682000</v>
      </c>
      <c r="D5734" s="2">
        <v>55080000</v>
      </c>
      <c r="E5734" s="2">
        <v>53412000</v>
      </c>
      <c r="F5734" s="2">
        <v>49878000</v>
      </c>
      <c r="G5734" s="2">
        <v>49476000</v>
      </c>
      <c r="H5734" s="2">
        <v>49266000</v>
      </c>
      <c r="I5734" s="2">
        <v>49134000</v>
      </c>
      <c r="J5734" s="2">
        <v>48990000</v>
      </c>
      <c r="K5734" s="2">
        <v>48810000</v>
      </c>
      <c r="L5734" s="2">
        <v>48594000</v>
      </c>
      <c r="M5734" s="2">
        <v>48324000</v>
      </c>
      <c r="N5734" s="2">
        <v>48024000</v>
      </c>
      <c r="O5734" s="2">
        <v>47742000</v>
      </c>
      <c r="P5734" s="2">
        <v>47442000</v>
      </c>
      <c r="Q5734" s="2">
        <v>47178000</v>
      </c>
      <c r="R5734" s="2">
        <v>46962000</v>
      </c>
      <c r="S5734" s="2">
        <v>46776000</v>
      </c>
      <c r="T5734" s="2">
        <v>46596000</v>
      </c>
      <c r="U5734" s="2">
        <v>46446000</v>
      </c>
      <c r="V5734" s="2">
        <v>46314000</v>
      </c>
      <c r="W5734" s="2">
        <v>46206000</v>
      </c>
      <c r="X5734" s="2">
        <v>46106400</v>
      </c>
      <c r="Y5734" s="2">
        <v>46028400</v>
      </c>
      <c r="Z5734" s="2">
        <v>45975600</v>
      </c>
      <c r="AA5734" s="2">
        <v>45933600</v>
      </c>
      <c r="AB5734" s="2">
        <v>45894000</v>
      </c>
      <c r="AC5734" s="2">
        <v>45859200</v>
      </c>
      <c r="AD5734" s="2">
        <v>45847200</v>
      </c>
      <c r="AE5734" s="2">
        <v>45838200</v>
      </c>
      <c r="AF5734" s="2">
        <v>45844200</v>
      </c>
    </row>
    <row r="5735" spans="1:32">
      <c r="A5735" t="s">
        <v>3113</v>
      </c>
      <c r="B5735" t="s">
        <v>19</v>
      </c>
      <c r="C5735">
        <v>0</v>
      </c>
      <c r="D5735">
        <v>0</v>
      </c>
      <c r="E5735">
        <v>0</v>
      </c>
      <c r="F5735">
        <v>0</v>
      </c>
      <c r="G5735">
        <v>0</v>
      </c>
      <c r="H5735">
        <v>0</v>
      </c>
      <c r="I5735">
        <v>0</v>
      </c>
      <c r="J5735">
        <v>0</v>
      </c>
      <c r="K5735">
        <v>0</v>
      </c>
      <c r="L5735">
        <v>0</v>
      </c>
      <c r="M5735">
        <v>0</v>
      </c>
      <c r="N5735">
        <v>0</v>
      </c>
      <c r="O5735">
        <v>0</v>
      </c>
      <c r="P5735">
        <v>0</v>
      </c>
      <c r="Q5735">
        <v>0</v>
      </c>
      <c r="R5735">
        <v>0</v>
      </c>
      <c r="S5735">
        <v>0</v>
      </c>
      <c r="T5735">
        <v>0</v>
      </c>
      <c r="U5735">
        <v>0</v>
      </c>
      <c r="V5735">
        <v>0</v>
      </c>
      <c r="W5735">
        <v>0</v>
      </c>
      <c r="X5735">
        <v>0</v>
      </c>
      <c r="Y5735">
        <v>0</v>
      </c>
      <c r="Z5735">
        <v>0</v>
      </c>
      <c r="AA5735">
        <v>0</v>
      </c>
      <c r="AB5735">
        <v>0</v>
      </c>
      <c r="AC5735">
        <v>0</v>
      </c>
      <c r="AD5735">
        <v>0</v>
      </c>
      <c r="AE5735">
        <v>0</v>
      </c>
      <c r="AF5735">
        <v>0</v>
      </c>
    </row>
    <row r="5736" spans="1:32">
      <c r="A5736" t="s">
        <v>3114</v>
      </c>
      <c r="B5736" t="s">
        <v>19</v>
      </c>
      <c r="C5736">
        <v>0</v>
      </c>
      <c r="D5736">
        <v>0</v>
      </c>
      <c r="E5736">
        <v>0</v>
      </c>
      <c r="F5736">
        <v>0</v>
      </c>
      <c r="G5736">
        <v>0</v>
      </c>
      <c r="H5736">
        <v>0</v>
      </c>
      <c r="I5736">
        <v>0</v>
      </c>
      <c r="J5736">
        <v>0</v>
      </c>
      <c r="K5736">
        <v>0</v>
      </c>
      <c r="L5736">
        <v>0</v>
      </c>
      <c r="M5736">
        <v>0</v>
      </c>
      <c r="N5736">
        <v>0</v>
      </c>
      <c r="O5736">
        <v>0</v>
      </c>
      <c r="P5736">
        <v>0</v>
      </c>
      <c r="Q5736">
        <v>0</v>
      </c>
      <c r="R5736">
        <v>0</v>
      </c>
      <c r="S5736">
        <v>0</v>
      </c>
      <c r="T5736">
        <v>0</v>
      </c>
      <c r="U5736">
        <v>0</v>
      </c>
      <c r="V5736">
        <v>0</v>
      </c>
      <c r="W5736">
        <v>0</v>
      </c>
      <c r="X5736">
        <v>0</v>
      </c>
      <c r="Y5736">
        <v>0</v>
      </c>
      <c r="Z5736">
        <v>0</v>
      </c>
      <c r="AA5736">
        <v>0</v>
      </c>
      <c r="AB5736">
        <v>0</v>
      </c>
      <c r="AC5736">
        <v>0</v>
      </c>
      <c r="AD5736">
        <v>0</v>
      </c>
      <c r="AE5736">
        <v>0</v>
      </c>
      <c r="AF5736">
        <v>0</v>
      </c>
    </row>
    <row r="5737" spans="1:32">
      <c r="A5737" t="s">
        <v>3115</v>
      </c>
      <c r="B5737" t="s">
        <v>19</v>
      </c>
      <c r="C5737">
        <v>0</v>
      </c>
      <c r="D5737">
        <v>0</v>
      </c>
      <c r="E5737">
        <v>0</v>
      </c>
      <c r="F5737">
        <v>0</v>
      </c>
      <c r="G5737">
        <v>0</v>
      </c>
      <c r="H5737">
        <v>0</v>
      </c>
      <c r="I5737">
        <v>0</v>
      </c>
      <c r="J5737">
        <v>0</v>
      </c>
      <c r="K5737">
        <v>0</v>
      </c>
      <c r="L5737">
        <v>0</v>
      </c>
      <c r="M5737">
        <v>0</v>
      </c>
      <c r="N5737">
        <v>0</v>
      </c>
      <c r="O5737">
        <v>0</v>
      </c>
      <c r="P5737">
        <v>0</v>
      </c>
      <c r="Q5737">
        <v>0</v>
      </c>
      <c r="R5737">
        <v>0</v>
      </c>
      <c r="S5737">
        <v>0</v>
      </c>
      <c r="T5737">
        <v>0</v>
      </c>
      <c r="U5737">
        <v>0</v>
      </c>
      <c r="V5737">
        <v>0</v>
      </c>
      <c r="W5737">
        <v>0</v>
      </c>
      <c r="X5737">
        <v>0</v>
      </c>
      <c r="Y5737">
        <v>0</v>
      </c>
      <c r="Z5737">
        <v>0</v>
      </c>
      <c r="AA5737">
        <v>0</v>
      </c>
      <c r="AB5737">
        <v>0</v>
      </c>
      <c r="AC5737">
        <v>0</v>
      </c>
      <c r="AD5737">
        <v>0</v>
      </c>
      <c r="AE5737">
        <v>0</v>
      </c>
      <c r="AF5737">
        <v>0</v>
      </c>
    </row>
    <row r="5738" spans="1:32">
      <c r="A5738" t="s">
        <v>3116</v>
      </c>
      <c r="B5738" t="s">
        <v>19</v>
      </c>
      <c r="C5738">
        <v>0</v>
      </c>
      <c r="D5738">
        <v>0</v>
      </c>
      <c r="E5738">
        <v>0</v>
      </c>
      <c r="F5738">
        <v>0</v>
      </c>
      <c r="G5738">
        <v>0</v>
      </c>
      <c r="H5738">
        <v>0</v>
      </c>
      <c r="I5738">
        <v>0</v>
      </c>
      <c r="J5738">
        <v>0</v>
      </c>
      <c r="K5738">
        <v>0</v>
      </c>
      <c r="L5738">
        <v>0</v>
      </c>
      <c r="M5738">
        <v>0</v>
      </c>
      <c r="N5738">
        <v>0</v>
      </c>
      <c r="O5738">
        <v>0</v>
      </c>
      <c r="P5738">
        <v>0</v>
      </c>
      <c r="Q5738">
        <v>0</v>
      </c>
      <c r="R5738">
        <v>0</v>
      </c>
      <c r="S5738">
        <v>0</v>
      </c>
      <c r="T5738">
        <v>0</v>
      </c>
      <c r="U5738">
        <v>0</v>
      </c>
      <c r="V5738">
        <v>0</v>
      </c>
      <c r="W5738">
        <v>0</v>
      </c>
      <c r="X5738">
        <v>0</v>
      </c>
      <c r="Y5738">
        <v>0</v>
      </c>
      <c r="Z5738">
        <v>0</v>
      </c>
      <c r="AA5738">
        <v>0</v>
      </c>
      <c r="AB5738">
        <v>0</v>
      </c>
      <c r="AC5738">
        <v>0</v>
      </c>
      <c r="AD5738">
        <v>0</v>
      </c>
      <c r="AE5738">
        <v>0</v>
      </c>
      <c r="AF5738">
        <v>0</v>
      </c>
    </row>
    <row r="5739" spans="1:32">
      <c r="A5739" t="s">
        <v>3117</v>
      </c>
      <c r="B5739" t="s">
        <v>19</v>
      </c>
      <c r="C5739">
        <v>0</v>
      </c>
      <c r="D5739">
        <v>0</v>
      </c>
      <c r="E5739">
        <v>0</v>
      </c>
      <c r="F5739">
        <v>0</v>
      </c>
      <c r="G5739">
        <v>0</v>
      </c>
      <c r="H5739">
        <v>0</v>
      </c>
      <c r="I5739">
        <v>0</v>
      </c>
      <c r="J5739">
        <v>0</v>
      </c>
      <c r="K5739">
        <v>0</v>
      </c>
      <c r="L5739">
        <v>0</v>
      </c>
      <c r="M5739">
        <v>0</v>
      </c>
      <c r="N5739">
        <v>0</v>
      </c>
      <c r="O5739">
        <v>0</v>
      </c>
      <c r="P5739">
        <v>0</v>
      </c>
      <c r="Q5739">
        <v>0</v>
      </c>
      <c r="R5739">
        <v>0</v>
      </c>
      <c r="S5739">
        <v>0</v>
      </c>
      <c r="T5739">
        <v>0</v>
      </c>
      <c r="U5739">
        <v>0</v>
      </c>
      <c r="V5739">
        <v>0</v>
      </c>
      <c r="W5739">
        <v>0</v>
      </c>
      <c r="X5739">
        <v>0</v>
      </c>
      <c r="Y5739">
        <v>0</v>
      </c>
      <c r="Z5739">
        <v>0</v>
      </c>
      <c r="AA5739">
        <v>0</v>
      </c>
      <c r="AB5739">
        <v>0</v>
      </c>
      <c r="AC5739">
        <v>0</v>
      </c>
      <c r="AD5739">
        <v>0</v>
      </c>
      <c r="AE5739">
        <v>0</v>
      </c>
      <c r="AF5739">
        <v>0</v>
      </c>
    </row>
    <row r="5740" spans="1:32">
      <c r="A5740" t="s">
        <v>3118</v>
      </c>
      <c r="B5740" t="s">
        <v>19</v>
      </c>
      <c r="C5740">
        <v>0</v>
      </c>
      <c r="D5740">
        <v>0</v>
      </c>
      <c r="E5740">
        <v>0</v>
      </c>
      <c r="F5740">
        <v>0</v>
      </c>
      <c r="G5740">
        <v>0</v>
      </c>
      <c r="H5740">
        <v>0</v>
      </c>
      <c r="I5740">
        <v>0</v>
      </c>
      <c r="J5740">
        <v>0</v>
      </c>
      <c r="K5740">
        <v>0</v>
      </c>
      <c r="L5740">
        <v>0</v>
      </c>
      <c r="M5740">
        <v>0</v>
      </c>
      <c r="N5740">
        <v>0</v>
      </c>
      <c r="O5740">
        <v>0</v>
      </c>
      <c r="P5740">
        <v>0</v>
      </c>
      <c r="Q5740">
        <v>0</v>
      </c>
      <c r="R5740">
        <v>0</v>
      </c>
      <c r="S5740">
        <v>0</v>
      </c>
      <c r="T5740">
        <v>0</v>
      </c>
      <c r="U5740">
        <v>0</v>
      </c>
      <c r="V5740">
        <v>0</v>
      </c>
      <c r="W5740">
        <v>0</v>
      </c>
      <c r="X5740">
        <v>0</v>
      </c>
      <c r="Y5740">
        <v>0</v>
      </c>
      <c r="Z5740">
        <v>0</v>
      </c>
      <c r="AA5740">
        <v>0</v>
      </c>
      <c r="AB5740">
        <v>0</v>
      </c>
      <c r="AC5740">
        <v>0</v>
      </c>
      <c r="AD5740">
        <v>0</v>
      </c>
      <c r="AE5740">
        <v>0</v>
      </c>
      <c r="AF5740">
        <v>0</v>
      </c>
    </row>
    <row r="5741" spans="1:32">
      <c r="A5741" t="s">
        <v>3119</v>
      </c>
      <c r="B5741" t="s">
        <v>19</v>
      </c>
      <c r="C5741">
        <v>0</v>
      </c>
      <c r="D5741">
        <v>0</v>
      </c>
      <c r="E5741">
        <v>0</v>
      </c>
      <c r="F5741">
        <v>0</v>
      </c>
      <c r="G5741">
        <v>0</v>
      </c>
      <c r="H5741">
        <v>0</v>
      </c>
      <c r="I5741">
        <v>0</v>
      </c>
      <c r="J5741">
        <v>0</v>
      </c>
      <c r="K5741">
        <v>0</v>
      </c>
      <c r="L5741">
        <v>0</v>
      </c>
      <c r="M5741">
        <v>0</v>
      </c>
      <c r="N5741">
        <v>0</v>
      </c>
      <c r="O5741">
        <v>0</v>
      </c>
      <c r="P5741">
        <v>0</v>
      </c>
      <c r="Q5741">
        <v>0</v>
      </c>
      <c r="R5741">
        <v>0</v>
      </c>
      <c r="S5741">
        <v>0</v>
      </c>
      <c r="T5741">
        <v>0</v>
      </c>
      <c r="U5741">
        <v>0</v>
      </c>
      <c r="V5741">
        <v>0</v>
      </c>
      <c r="W5741">
        <v>0</v>
      </c>
      <c r="X5741">
        <v>0</v>
      </c>
      <c r="Y5741">
        <v>0</v>
      </c>
      <c r="Z5741">
        <v>0</v>
      </c>
      <c r="AA5741">
        <v>0</v>
      </c>
      <c r="AB5741">
        <v>0</v>
      </c>
      <c r="AC5741">
        <v>0</v>
      </c>
      <c r="AD5741">
        <v>0</v>
      </c>
      <c r="AE5741">
        <v>0</v>
      </c>
      <c r="AF5741">
        <v>0</v>
      </c>
    </row>
    <row r="5742" spans="1:32">
      <c r="A5742" t="s">
        <v>3120</v>
      </c>
      <c r="B5742" t="s">
        <v>19</v>
      </c>
      <c r="C5742">
        <v>0</v>
      </c>
      <c r="D5742">
        <v>0</v>
      </c>
      <c r="E5742">
        <v>0</v>
      </c>
      <c r="F5742">
        <v>0</v>
      </c>
      <c r="G5742">
        <v>0</v>
      </c>
      <c r="H5742">
        <v>0</v>
      </c>
      <c r="I5742">
        <v>0</v>
      </c>
      <c r="J5742">
        <v>0</v>
      </c>
      <c r="K5742">
        <v>0</v>
      </c>
      <c r="L5742">
        <v>0</v>
      </c>
      <c r="M5742">
        <v>0</v>
      </c>
      <c r="N5742">
        <v>0</v>
      </c>
      <c r="O5742">
        <v>0</v>
      </c>
      <c r="P5742">
        <v>0</v>
      </c>
      <c r="Q5742">
        <v>0</v>
      </c>
      <c r="R5742">
        <v>0</v>
      </c>
      <c r="S5742">
        <v>0</v>
      </c>
      <c r="T5742">
        <v>0</v>
      </c>
      <c r="U5742">
        <v>0</v>
      </c>
      <c r="V5742">
        <v>0</v>
      </c>
      <c r="W5742">
        <v>0</v>
      </c>
      <c r="X5742">
        <v>0</v>
      </c>
      <c r="Y5742">
        <v>0</v>
      </c>
      <c r="Z5742">
        <v>0</v>
      </c>
      <c r="AA5742">
        <v>0</v>
      </c>
      <c r="AB5742">
        <v>0</v>
      </c>
      <c r="AC5742">
        <v>0</v>
      </c>
      <c r="AD5742">
        <v>0</v>
      </c>
      <c r="AE5742">
        <v>0</v>
      </c>
      <c r="AF5742">
        <v>0</v>
      </c>
    </row>
    <row r="5743" spans="1:32">
      <c r="A5743" t="s">
        <v>3121</v>
      </c>
      <c r="B5743" t="s">
        <v>19</v>
      </c>
      <c r="C5743">
        <v>0</v>
      </c>
      <c r="D5743">
        <v>0</v>
      </c>
      <c r="E5743">
        <v>0</v>
      </c>
      <c r="F5743">
        <v>0</v>
      </c>
      <c r="G5743">
        <v>0</v>
      </c>
      <c r="H5743">
        <v>0</v>
      </c>
      <c r="I5743">
        <v>0</v>
      </c>
      <c r="J5743">
        <v>0</v>
      </c>
      <c r="K5743">
        <v>0</v>
      </c>
      <c r="L5743">
        <v>0</v>
      </c>
      <c r="M5743">
        <v>0</v>
      </c>
      <c r="N5743">
        <v>0</v>
      </c>
      <c r="O5743">
        <v>0</v>
      </c>
      <c r="P5743">
        <v>0</v>
      </c>
      <c r="Q5743">
        <v>0</v>
      </c>
      <c r="R5743">
        <v>0</v>
      </c>
      <c r="S5743">
        <v>0</v>
      </c>
      <c r="T5743">
        <v>0</v>
      </c>
      <c r="U5743">
        <v>0</v>
      </c>
      <c r="V5743">
        <v>0</v>
      </c>
      <c r="W5743">
        <v>0</v>
      </c>
      <c r="X5743">
        <v>0</v>
      </c>
      <c r="Y5743">
        <v>0</v>
      </c>
      <c r="Z5743">
        <v>0</v>
      </c>
      <c r="AA5743">
        <v>0</v>
      </c>
      <c r="AB5743">
        <v>0</v>
      </c>
      <c r="AC5743">
        <v>0</v>
      </c>
      <c r="AD5743">
        <v>0</v>
      </c>
      <c r="AE5743">
        <v>0</v>
      </c>
      <c r="AF5743">
        <v>0</v>
      </c>
    </row>
    <row r="5744" spans="1:32">
      <c r="A5744" t="s">
        <v>3122</v>
      </c>
      <c r="B5744" t="s">
        <v>19</v>
      </c>
      <c r="C5744">
        <v>0</v>
      </c>
      <c r="D5744">
        <v>0</v>
      </c>
      <c r="E5744">
        <v>0</v>
      </c>
      <c r="F5744">
        <v>0</v>
      </c>
      <c r="G5744">
        <v>0</v>
      </c>
      <c r="H5744">
        <v>0</v>
      </c>
      <c r="I5744">
        <v>0</v>
      </c>
      <c r="J5744">
        <v>0</v>
      </c>
      <c r="K5744">
        <v>0</v>
      </c>
      <c r="L5744">
        <v>0</v>
      </c>
      <c r="M5744">
        <v>0</v>
      </c>
      <c r="N5744">
        <v>0</v>
      </c>
      <c r="O5744">
        <v>0</v>
      </c>
      <c r="P5744">
        <v>0</v>
      </c>
      <c r="Q5744">
        <v>0</v>
      </c>
      <c r="R5744">
        <v>0</v>
      </c>
      <c r="S5744">
        <v>0</v>
      </c>
      <c r="T5744">
        <v>0</v>
      </c>
      <c r="U5744">
        <v>0</v>
      </c>
      <c r="V5744">
        <v>0</v>
      </c>
      <c r="W5744">
        <v>0</v>
      </c>
      <c r="X5744">
        <v>0</v>
      </c>
      <c r="Y5744">
        <v>0</v>
      </c>
      <c r="Z5744">
        <v>0</v>
      </c>
      <c r="AA5744">
        <v>0</v>
      </c>
      <c r="AB5744">
        <v>0</v>
      </c>
      <c r="AC5744">
        <v>0</v>
      </c>
      <c r="AD5744">
        <v>0</v>
      </c>
      <c r="AE5744">
        <v>0</v>
      </c>
      <c r="AF5744">
        <v>0</v>
      </c>
    </row>
    <row r="5745" spans="1:32">
      <c r="A5745" t="s">
        <v>3123</v>
      </c>
      <c r="B5745" t="s">
        <v>19</v>
      </c>
      <c r="C5745">
        <v>0</v>
      </c>
      <c r="D5745">
        <v>0</v>
      </c>
      <c r="E5745">
        <v>0</v>
      </c>
      <c r="F5745">
        <v>0</v>
      </c>
      <c r="G5745">
        <v>0</v>
      </c>
      <c r="H5745">
        <v>0</v>
      </c>
      <c r="I5745">
        <v>0</v>
      </c>
      <c r="J5745">
        <v>0</v>
      </c>
      <c r="K5745">
        <v>0</v>
      </c>
      <c r="L5745">
        <v>0</v>
      </c>
      <c r="M5745">
        <v>0</v>
      </c>
      <c r="N5745">
        <v>0</v>
      </c>
      <c r="O5745">
        <v>0</v>
      </c>
      <c r="P5745">
        <v>0</v>
      </c>
      <c r="Q5745">
        <v>0</v>
      </c>
      <c r="R5745">
        <v>0</v>
      </c>
      <c r="S5745">
        <v>0</v>
      </c>
      <c r="T5745">
        <v>0</v>
      </c>
      <c r="U5745">
        <v>0</v>
      </c>
      <c r="V5745">
        <v>0</v>
      </c>
      <c r="W5745">
        <v>0</v>
      </c>
      <c r="X5745">
        <v>0</v>
      </c>
      <c r="Y5745">
        <v>0</v>
      </c>
      <c r="Z5745">
        <v>0</v>
      </c>
      <c r="AA5745">
        <v>0</v>
      </c>
      <c r="AB5745">
        <v>0</v>
      </c>
      <c r="AC5745">
        <v>0</v>
      </c>
      <c r="AD5745">
        <v>0</v>
      </c>
      <c r="AE5745">
        <v>0</v>
      </c>
      <c r="AF5745">
        <v>0</v>
      </c>
    </row>
    <row r="5746" spans="1:32">
      <c r="A5746" t="s">
        <v>3124</v>
      </c>
      <c r="B5746" t="s">
        <v>19</v>
      </c>
      <c r="C5746">
        <v>0</v>
      </c>
      <c r="D5746">
        <v>0</v>
      </c>
      <c r="E5746">
        <v>0</v>
      </c>
      <c r="F5746">
        <v>0</v>
      </c>
      <c r="G5746">
        <v>0</v>
      </c>
      <c r="H5746">
        <v>0</v>
      </c>
      <c r="I5746">
        <v>0</v>
      </c>
      <c r="J5746">
        <v>0</v>
      </c>
      <c r="K5746">
        <v>0</v>
      </c>
      <c r="L5746">
        <v>0</v>
      </c>
      <c r="M5746">
        <v>0</v>
      </c>
      <c r="N5746">
        <v>0</v>
      </c>
      <c r="O5746">
        <v>0</v>
      </c>
      <c r="P5746">
        <v>0</v>
      </c>
      <c r="Q5746">
        <v>0</v>
      </c>
      <c r="R5746">
        <v>0</v>
      </c>
      <c r="S5746">
        <v>0</v>
      </c>
      <c r="T5746">
        <v>0</v>
      </c>
      <c r="U5746">
        <v>0</v>
      </c>
      <c r="V5746">
        <v>0</v>
      </c>
      <c r="W5746">
        <v>0</v>
      </c>
      <c r="X5746">
        <v>0</v>
      </c>
      <c r="Y5746">
        <v>0</v>
      </c>
      <c r="Z5746">
        <v>0</v>
      </c>
      <c r="AA5746">
        <v>0</v>
      </c>
      <c r="AB5746">
        <v>0</v>
      </c>
      <c r="AC5746">
        <v>0</v>
      </c>
      <c r="AD5746">
        <v>0</v>
      </c>
      <c r="AE5746">
        <v>0</v>
      </c>
      <c r="AF5746">
        <v>0</v>
      </c>
    </row>
    <row r="5747" spans="1:32">
      <c r="A5747" t="s">
        <v>3125</v>
      </c>
      <c r="B5747" t="s">
        <v>19</v>
      </c>
      <c r="C5747">
        <v>0</v>
      </c>
      <c r="D5747">
        <v>0</v>
      </c>
      <c r="E5747">
        <v>0</v>
      </c>
      <c r="F5747">
        <v>0</v>
      </c>
      <c r="G5747">
        <v>0</v>
      </c>
      <c r="H5747">
        <v>0</v>
      </c>
      <c r="I5747">
        <v>0</v>
      </c>
      <c r="J5747">
        <v>0</v>
      </c>
      <c r="K5747">
        <v>0</v>
      </c>
      <c r="L5747">
        <v>0</v>
      </c>
      <c r="M5747">
        <v>0</v>
      </c>
      <c r="N5747">
        <v>0</v>
      </c>
      <c r="O5747">
        <v>0</v>
      </c>
      <c r="P5747">
        <v>0</v>
      </c>
      <c r="Q5747">
        <v>0</v>
      </c>
      <c r="R5747">
        <v>0</v>
      </c>
      <c r="S5747">
        <v>0</v>
      </c>
      <c r="T5747">
        <v>0</v>
      </c>
      <c r="U5747">
        <v>0</v>
      </c>
      <c r="V5747">
        <v>0</v>
      </c>
      <c r="W5747">
        <v>0</v>
      </c>
      <c r="X5747">
        <v>0</v>
      </c>
      <c r="Y5747">
        <v>0</v>
      </c>
      <c r="Z5747">
        <v>0</v>
      </c>
      <c r="AA5747">
        <v>0</v>
      </c>
      <c r="AB5747">
        <v>0</v>
      </c>
      <c r="AC5747">
        <v>0</v>
      </c>
      <c r="AD5747">
        <v>0</v>
      </c>
      <c r="AE5747">
        <v>0</v>
      </c>
      <c r="AF5747">
        <v>0</v>
      </c>
    </row>
    <row r="5748" spans="1:32">
      <c r="A5748" t="s">
        <v>3126</v>
      </c>
      <c r="B5748" t="s">
        <v>19</v>
      </c>
      <c r="C5748">
        <v>0</v>
      </c>
      <c r="D5748">
        <v>0</v>
      </c>
      <c r="E5748">
        <v>0</v>
      </c>
      <c r="F5748">
        <v>0</v>
      </c>
      <c r="G5748">
        <v>0</v>
      </c>
      <c r="H5748">
        <v>0</v>
      </c>
      <c r="I5748">
        <v>0</v>
      </c>
      <c r="J5748">
        <v>0</v>
      </c>
      <c r="K5748">
        <v>0</v>
      </c>
      <c r="L5748">
        <v>0</v>
      </c>
      <c r="M5748">
        <v>0</v>
      </c>
      <c r="N5748">
        <v>0</v>
      </c>
      <c r="O5748">
        <v>0</v>
      </c>
      <c r="P5748">
        <v>0</v>
      </c>
      <c r="Q5748">
        <v>0</v>
      </c>
      <c r="R5748">
        <v>0</v>
      </c>
      <c r="S5748">
        <v>0</v>
      </c>
      <c r="T5748">
        <v>0</v>
      </c>
      <c r="U5748">
        <v>0</v>
      </c>
      <c r="V5748">
        <v>0</v>
      </c>
      <c r="W5748">
        <v>0</v>
      </c>
      <c r="X5748">
        <v>0</v>
      </c>
      <c r="Y5748">
        <v>0</v>
      </c>
      <c r="Z5748">
        <v>0</v>
      </c>
      <c r="AA5748">
        <v>0</v>
      </c>
      <c r="AB5748">
        <v>0</v>
      </c>
      <c r="AC5748">
        <v>0</v>
      </c>
      <c r="AD5748">
        <v>0</v>
      </c>
      <c r="AE5748">
        <v>0</v>
      </c>
      <c r="AF5748">
        <v>0</v>
      </c>
    </row>
    <row r="5749" spans="1:32">
      <c r="A5749" t="s">
        <v>3127</v>
      </c>
      <c r="B5749" t="s">
        <v>19</v>
      </c>
      <c r="C5749">
        <v>0</v>
      </c>
      <c r="D5749">
        <v>0</v>
      </c>
      <c r="E5749">
        <v>0</v>
      </c>
      <c r="F5749">
        <v>0</v>
      </c>
      <c r="G5749">
        <v>0</v>
      </c>
      <c r="H5749">
        <v>0</v>
      </c>
      <c r="I5749">
        <v>0</v>
      </c>
      <c r="J5749">
        <v>0</v>
      </c>
      <c r="K5749">
        <v>0</v>
      </c>
      <c r="L5749">
        <v>0</v>
      </c>
      <c r="M5749">
        <v>0</v>
      </c>
      <c r="N5749">
        <v>0</v>
      </c>
      <c r="O5749">
        <v>0</v>
      </c>
      <c r="P5749">
        <v>0</v>
      </c>
      <c r="Q5749">
        <v>0</v>
      </c>
      <c r="R5749">
        <v>0</v>
      </c>
      <c r="S5749">
        <v>0</v>
      </c>
      <c r="T5749">
        <v>0</v>
      </c>
      <c r="U5749">
        <v>0</v>
      </c>
      <c r="V5749">
        <v>0</v>
      </c>
      <c r="W5749">
        <v>0</v>
      </c>
      <c r="X5749">
        <v>0</v>
      </c>
      <c r="Y5749">
        <v>0</v>
      </c>
      <c r="Z5749">
        <v>0</v>
      </c>
      <c r="AA5749">
        <v>0</v>
      </c>
      <c r="AB5749">
        <v>0</v>
      </c>
      <c r="AC5749">
        <v>0</v>
      </c>
      <c r="AD5749">
        <v>0</v>
      </c>
      <c r="AE5749">
        <v>0</v>
      </c>
      <c r="AF5749">
        <v>0</v>
      </c>
    </row>
    <row r="5750" spans="1:32">
      <c r="A5750" t="s">
        <v>3128</v>
      </c>
      <c r="B5750" t="s">
        <v>19</v>
      </c>
      <c r="C5750">
        <v>0</v>
      </c>
      <c r="D5750">
        <v>0</v>
      </c>
      <c r="E5750">
        <v>0</v>
      </c>
      <c r="F5750">
        <v>0</v>
      </c>
      <c r="G5750">
        <v>0</v>
      </c>
      <c r="H5750">
        <v>0</v>
      </c>
      <c r="I5750">
        <v>0</v>
      </c>
      <c r="J5750">
        <v>0</v>
      </c>
      <c r="K5750">
        <v>0</v>
      </c>
      <c r="L5750">
        <v>0</v>
      </c>
      <c r="M5750">
        <v>0</v>
      </c>
      <c r="N5750">
        <v>0</v>
      </c>
      <c r="O5750">
        <v>0</v>
      </c>
      <c r="P5750">
        <v>0</v>
      </c>
      <c r="Q5750">
        <v>0</v>
      </c>
      <c r="R5750">
        <v>0</v>
      </c>
      <c r="S5750">
        <v>0</v>
      </c>
      <c r="T5750">
        <v>0</v>
      </c>
      <c r="U5750">
        <v>0</v>
      </c>
      <c r="V5750">
        <v>0</v>
      </c>
      <c r="W5750">
        <v>0</v>
      </c>
      <c r="X5750">
        <v>0</v>
      </c>
      <c r="Y5750">
        <v>0</v>
      </c>
      <c r="Z5750">
        <v>0</v>
      </c>
      <c r="AA5750">
        <v>0</v>
      </c>
      <c r="AB5750">
        <v>0</v>
      </c>
      <c r="AC5750">
        <v>0</v>
      </c>
      <c r="AD5750">
        <v>0</v>
      </c>
      <c r="AE5750">
        <v>0</v>
      </c>
      <c r="AF5750">
        <v>0</v>
      </c>
    </row>
    <row r="5751" spans="1:32">
      <c r="A5751" t="s">
        <v>3129</v>
      </c>
      <c r="B5751" t="s">
        <v>19</v>
      </c>
      <c r="C5751">
        <v>0</v>
      </c>
      <c r="D5751">
        <v>0</v>
      </c>
      <c r="E5751">
        <v>0</v>
      </c>
      <c r="F5751">
        <v>0</v>
      </c>
      <c r="G5751">
        <v>0</v>
      </c>
      <c r="H5751">
        <v>0</v>
      </c>
      <c r="I5751">
        <v>0</v>
      </c>
      <c r="J5751">
        <v>0</v>
      </c>
      <c r="K5751">
        <v>0</v>
      </c>
      <c r="L5751">
        <v>0</v>
      </c>
      <c r="M5751">
        <v>0</v>
      </c>
      <c r="N5751">
        <v>0</v>
      </c>
      <c r="O5751">
        <v>0</v>
      </c>
      <c r="P5751">
        <v>0</v>
      </c>
      <c r="Q5751">
        <v>0</v>
      </c>
      <c r="R5751">
        <v>0</v>
      </c>
      <c r="S5751">
        <v>0</v>
      </c>
      <c r="T5751">
        <v>0</v>
      </c>
      <c r="U5751">
        <v>0</v>
      </c>
      <c r="V5751">
        <v>0</v>
      </c>
      <c r="W5751">
        <v>0</v>
      </c>
      <c r="X5751">
        <v>0</v>
      </c>
      <c r="Y5751">
        <v>0</v>
      </c>
      <c r="Z5751">
        <v>0</v>
      </c>
      <c r="AA5751">
        <v>0</v>
      </c>
      <c r="AB5751">
        <v>0</v>
      </c>
      <c r="AC5751">
        <v>0</v>
      </c>
      <c r="AD5751">
        <v>0</v>
      </c>
      <c r="AE5751">
        <v>0</v>
      </c>
      <c r="AF5751">
        <v>0</v>
      </c>
    </row>
    <row r="5752" spans="1:32">
      <c r="A5752" t="s">
        <v>3130</v>
      </c>
      <c r="B5752" t="s">
        <v>19</v>
      </c>
      <c r="C5752">
        <v>0</v>
      </c>
      <c r="D5752">
        <v>0</v>
      </c>
      <c r="E5752">
        <v>0</v>
      </c>
      <c r="F5752">
        <v>0</v>
      </c>
      <c r="G5752">
        <v>0</v>
      </c>
      <c r="H5752">
        <v>0</v>
      </c>
      <c r="I5752">
        <v>0</v>
      </c>
      <c r="J5752">
        <v>0</v>
      </c>
      <c r="K5752">
        <v>0</v>
      </c>
      <c r="L5752">
        <v>0</v>
      </c>
      <c r="M5752">
        <v>0</v>
      </c>
      <c r="N5752">
        <v>0</v>
      </c>
      <c r="O5752">
        <v>0</v>
      </c>
      <c r="P5752">
        <v>0</v>
      </c>
      <c r="Q5752">
        <v>0</v>
      </c>
      <c r="R5752">
        <v>0</v>
      </c>
      <c r="S5752">
        <v>0</v>
      </c>
      <c r="T5752">
        <v>0</v>
      </c>
      <c r="U5752">
        <v>0</v>
      </c>
      <c r="V5752">
        <v>0</v>
      </c>
      <c r="W5752">
        <v>0</v>
      </c>
      <c r="X5752">
        <v>0</v>
      </c>
      <c r="Y5752">
        <v>0</v>
      </c>
      <c r="Z5752">
        <v>0</v>
      </c>
      <c r="AA5752">
        <v>0</v>
      </c>
      <c r="AB5752">
        <v>0</v>
      </c>
      <c r="AC5752">
        <v>0</v>
      </c>
      <c r="AD5752">
        <v>0</v>
      </c>
      <c r="AE5752">
        <v>0</v>
      </c>
      <c r="AF5752">
        <v>0</v>
      </c>
    </row>
    <row r="5753" spans="1:32">
      <c r="A5753" t="s">
        <v>3131</v>
      </c>
      <c r="B5753" t="s">
        <v>19</v>
      </c>
      <c r="C5753">
        <v>0</v>
      </c>
      <c r="D5753">
        <v>0</v>
      </c>
      <c r="E5753">
        <v>0</v>
      </c>
      <c r="F5753">
        <v>0</v>
      </c>
      <c r="G5753">
        <v>0</v>
      </c>
      <c r="H5753">
        <v>0</v>
      </c>
      <c r="I5753">
        <v>0</v>
      </c>
      <c r="J5753">
        <v>0</v>
      </c>
      <c r="K5753">
        <v>0</v>
      </c>
      <c r="L5753">
        <v>0</v>
      </c>
      <c r="M5753">
        <v>0</v>
      </c>
      <c r="N5753">
        <v>0</v>
      </c>
      <c r="O5753">
        <v>0</v>
      </c>
      <c r="P5753">
        <v>0</v>
      </c>
      <c r="Q5753">
        <v>0</v>
      </c>
      <c r="R5753">
        <v>0</v>
      </c>
      <c r="S5753">
        <v>0</v>
      </c>
      <c r="T5753">
        <v>0</v>
      </c>
      <c r="U5753">
        <v>0</v>
      </c>
      <c r="V5753">
        <v>0</v>
      </c>
      <c r="W5753">
        <v>0</v>
      </c>
      <c r="X5753">
        <v>0</v>
      </c>
      <c r="Y5753">
        <v>0</v>
      </c>
      <c r="Z5753">
        <v>0</v>
      </c>
      <c r="AA5753">
        <v>0</v>
      </c>
      <c r="AB5753">
        <v>0</v>
      </c>
      <c r="AC5753">
        <v>0</v>
      </c>
      <c r="AD5753">
        <v>0</v>
      </c>
      <c r="AE5753">
        <v>0</v>
      </c>
      <c r="AF5753">
        <v>0</v>
      </c>
    </row>
    <row r="5754" spans="1:32">
      <c r="A5754" t="s">
        <v>3132</v>
      </c>
      <c r="B5754" t="s">
        <v>19</v>
      </c>
      <c r="C5754">
        <v>0</v>
      </c>
      <c r="D5754">
        <v>0</v>
      </c>
      <c r="E5754">
        <v>0</v>
      </c>
      <c r="F5754">
        <v>0</v>
      </c>
      <c r="G5754">
        <v>0</v>
      </c>
      <c r="H5754">
        <v>0</v>
      </c>
      <c r="I5754">
        <v>0</v>
      </c>
      <c r="J5754">
        <v>0</v>
      </c>
      <c r="K5754">
        <v>0</v>
      </c>
      <c r="L5754">
        <v>0</v>
      </c>
      <c r="M5754">
        <v>0</v>
      </c>
      <c r="N5754">
        <v>0</v>
      </c>
      <c r="O5754">
        <v>0</v>
      </c>
      <c r="P5754">
        <v>0</v>
      </c>
      <c r="Q5754">
        <v>0</v>
      </c>
      <c r="R5754">
        <v>0</v>
      </c>
      <c r="S5754">
        <v>0</v>
      </c>
      <c r="T5754">
        <v>0</v>
      </c>
      <c r="U5754">
        <v>0</v>
      </c>
      <c r="V5754">
        <v>0</v>
      </c>
      <c r="W5754">
        <v>0</v>
      </c>
      <c r="X5754">
        <v>0</v>
      </c>
      <c r="Y5754">
        <v>0</v>
      </c>
      <c r="Z5754">
        <v>0</v>
      </c>
      <c r="AA5754">
        <v>0</v>
      </c>
      <c r="AB5754">
        <v>0</v>
      </c>
      <c r="AC5754">
        <v>0</v>
      </c>
      <c r="AD5754">
        <v>0</v>
      </c>
      <c r="AE5754">
        <v>0</v>
      </c>
      <c r="AF5754">
        <v>0</v>
      </c>
    </row>
    <row r="5755" spans="1:32">
      <c r="A5755" t="s">
        <v>3133</v>
      </c>
      <c r="B5755" t="s">
        <v>19</v>
      </c>
      <c r="C5755">
        <v>0</v>
      </c>
      <c r="D5755">
        <v>0</v>
      </c>
      <c r="E5755">
        <v>0</v>
      </c>
      <c r="F5755">
        <v>0</v>
      </c>
      <c r="G5755">
        <v>0</v>
      </c>
      <c r="H5755">
        <v>0</v>
      </c>
      <c r="I5755">
        <v>0</v>
      </c>
      <c r="J5755">
        <v>0</v>
      </c>
      <c r="K5755">
        <v>0</v>
      </c>
      <c r="L5755">
        <v>0</v>
      </c>
      <c r="M5755">
        <v>0</v>
      </c>
      <c r="N5755">
        <v>0</v>
      </c>
      <c r="O5755">
        <v>0</v>
      </c>
      <c r="P5755">
        <v>0</v>
      </c>
      <c r="Q5755">
        <v>0</v>
      </c>
      <c r="R5755">
        <v>0</v>
      </c>
      <c r="S5755">
        <v>0</v>
      </c>
      <c r="T5755">
        <v>0</v>
      </c>
      <c r="U5755">
        <v>0</v>
      </c>
      <c r="V5755">
        <v>0</v>
      </c>
      <c r="W5755">
        <v>0</v>
      </c>
      <c r="X5755">
        <v>0</v>
      </c>
      <c r="Y5755">
        <v>0</v>
      </c>
      <c r="Z5755">
        <v>0</v>
      </c>
      <c r="AA5755">
        <v>0</v>
      </c>
      <c r="AB5755">
        <v>0</v>
      </c>
      <c r="AC5755">
        <v>0</v>
      </c>
      <c r="AD5755">
        <v>0</v>
      </c>
      <c r="AE5755">
        <v>0</v>
      </c>
      <c r="AF5755">
        <v>0</v>
      </c>
    </row>
    <row r="5756" spans="1:32">
      <c r="A5756" t="s">
        <v>3134</v>
      </c>
      <c r="B5756" t="s">
        <v>19</v>
      </c>
      <c r="C5756">
        <v>0</v>
      </c>
      <c r="D5756">
        <v>0</v>
      </c>
      <c r="E5756">
        <v>0</v>
      </c>
      <c r="F5756">
        <v>0</v>
      </c>
      <c r="G5756">
        <v>0</v>
      </c>
      <c r="H5756">
        <v>0</v>
      </c>
      <c r="I5756">
        <v>0</v>
      </c>
      <c r="J5756">
        <v>0</v>
      </c>
      <c r="K5756">
        <v>0</v>
      </c>
      <c r="L5756">
        <v>0</v>
      </c>
      <c r="M5756">
        <v>0</v>
      </c>
      <c r="N5756">
        <v>0</v>
      </c>
      <c r="O5756">
        <v>0</v>
      </c>
      <c r="P5756">
        <v>0</v>
      </c>
      <c r="Q5756">
        <v>0</v>
      </c>
      <c r="R5756">
        <v>0</v>
      </c>
      <c r="S5756">
        <v>0</v>
      </c>
      <c r="T5756">
        <v>0</v>
      </c>
      <c r="U5756">
        <v>0</v>
      </c>
      <c r="V5756">
        <v>0</v>
      </c>
      <c r="W5756">
        <v>0</v>
      </c>
      <c r="X5756">
        <v>0</v>
      </c>
      <c r="Y5756">
        <v>0</v>
      </c>
      <c r="Z5756">
        <v>0</v>
      </c>
      <c r="AA5756">
        <v>0</v>
      </c>
      <c r="AB5756">
        <v>0</v>
      </c>
      <c r="AC5756">
        <v>0</v>
      </c>
      <c r="AD5756">
        <v>0</v>
      </c>
      <c r="AE5756">
        <v>0</v>
      </c>
      <c r="AF5756">
        <v>0</v>
      </c>
    </row>
    <row r="5757" spans="1:32">
      <c r="A5757" t="s">
        <v>3135</v>
      </c>
      <c r="B5757" t="s">
        <v>19</v>
      </c>
      <c r="C5757">
        <v>0</v>
      </c>
      <c r="D5757">
        <v>0</v>
      </c>
      <c r="E5757">
        <v>0</v>
      </c>
      <c r="F5757">
        <v>0</v>
      </c>
      <c r="G5757">
        <v>0</v>
      </c>
      <c r="H5757">
        <v>0</v>
      </c>
      <c r="I5757">
        <v>0</v>
      </c>
      <c r="J5757">
        <v>0</v>
      </c>
      <c r="K5757">
        <v>0</v>
      </c>
      <c r="L5757">
        <v>0</v>
      </c>
      <c r="M5757">
        <v>0</v>
      </c>
      <c r="N5757">
        <v>0</v>
      </c>
      <c r="O5757">
        <v>0</v>
      </c>
      <c r="P5757">
        <v>0</v>
      </c>
      <c r="Q5757">
        <v>0</v>
      </c>
      <c r="R5757">
        <v>0</v>
      </c>
      <c r="S5757">
        <v>0</v>
      </c>
      <c r="T5757">
        <v>0</v>
      </c>
      <c r="U5757">
        <v>0</v>
      </c>
      <c r="V5757">
        <v>0</v>
      </c>
      <c r="W5757">
        <v>0</v>
      </c>
      <c r="X5757">
        <v>0</v>
      </c>
      <c r="Y5757">
        <v>0</v>
      </c>
      <c r="Z5757">
        <v>0</v>
      </c>
      <c r="AA5757">
        <v>0</v>
      </c>
      <c r="AB5757">
        <v>0</v>
      </c>
      <c r="AC5757">
        <v>0</v>
      </c>
      <c r="AD5757">
        <v>0</v>
      </c>
      <c r="AE5757">
        <v>0</v>
      </c>
      <c r="AF5757">
        <v>0</v>
      </c>
    </row>
    <row r="5758" spans="1:32">
      <c r="A5758" t="s">
        <v>3136</v>
      </c>
      <c r="B5758" t="s">
        <v>19</v>
      </c>
      <c r="C5758">
        <v>0</v>
      </c>
      <c r="D5758">
        <v>0</v>
      </c>
      <c r="E5758">
        <v>0</v>
      </c>
      <c r="F5758">
        <v>0</v>
      </c>
      <c r="G5758">
        <v>0</v>
      </c>
      <c r="H5758">
        <v>0</v>
      </c>
      <c r="I5758">
        <v>0</v>
      </c>
      <c r="J5758">
        <v>0</v>
      </c>
      <c r="K5758">
        <v>0</v>
      </c>
      <c r="L5758">
        <v>0</v>
      </c>
      <c r="M5758">
        <v>0</v>
      </c>
      <c r="N5758">
        <v>0</v>
      </c>
      <c r="O5758">
        <v>0</v>
      </c>
      <c r="P5758">
        <v>0</v>
      </c>
      <c r="Q5758">
        <v>0</v>
      </c>
      <c r="R5758">
        <v>0</v>
      </c>
      <c r="S5758">
        <v>0</v>
      </c>
      <c r="T5758">
        <v>0</v>
      </c>
      <c r="U5758">
        <v>0</v>
      </c>
      <c r="V5758">
        <v>0</v>
      </c>
      <c r="W5758">
        <v>0</v>
      </c>
      <c r="X5758">
        <v>0</v>
      </c>
      <c r="Y5758">
        <v>0</v>
      </c>
      <c r="Z5758">
        <v>0</v>
      </c>
      <c r="AA5758">
        <v>0</v>
      </c>
      <c r="AB5758">
        <v>0</v>
      </c>
      <c r="AC5758">
        <v>0</v>
      </c>
      <c r="AD5758">
        <v>0</v>
      </c>
      <c r="AE5758">
        <v>0</v>
      </c>
      <c r="AF5758">
        <v>0</v>
      </c>
    </row>
    <row r="5759" spans="1:32">
      <c r="A5759" t="s">
        <v>3137</v>
      </c>
      <c r="B5759" t="s">
        <v>19</v>
      </c>
      <c r="C5759">
        <v>0</v>
      </c>
      <c r="D5759">
        <v>0</v>
      </c>
      <c r="E5759">
        <v>0</v>
      </c>
      <c r="F5759">
        <v>0</v>
      </c>
      <c r="G5759">
        <v>0</v>
      </c>
      <c r="H5759">
        <v>0</v>
      </c>
      <c r="I5759">
        <v>0</v>
      </c>
      <c r="J5759">
        <v>0</v>
      </c>
      <c r="K5759">
        <v>0</v>
      </c>
      <c r="L5759">
        <v>0</v>
      </c>
      <c r="M5759">
        <v>0</v>
      </c>
      <c r="N5759">
        <v>0</v>
      </c>
      <c r="O5759">
        <v>0</v>
      </c>
      <c r="P5759">
        <v>0</v>
      </c>
      <c r="Q5759">
        <v>0</v>
      </c>
      <c r="R5759">
        <v>0</v>
      </c>
      <c r="S5759">
        <v>0</v>
      </c>
      <c r="T5759">
        <v>0</v>
      </c>
      <c r="U5759">
        <v>0</v>
      </c>
      <c r="V5759">
        <v>0</v>
      </c>
      <c r="W5759">
        <v>0</v>
      </c>
      <c r="X5759">
        <v>0</v>
      </c>
      <c r="Y5759">
        <v>0</v>
      </c>
      <c r="Z5759">
        <v>0</v>
      </c>
      <c r="AA5759">
        <v>0</v>
      </c>
      <c r="AB5759">
        <v>0</v>
      </c>
      <c r="AC5759">
        <v>0</v>
      </c>
      <c r="AD5759">
        <v>0</v>
      </c>
      <c r="AE5759">
        <v>0</v>
      </c>
      <c r="AF5759">
        <v>0</v>
      </c>
    </row>
    <row r="5760" spans="1:32">
      <c r="A5760" t="s">
        <v>3138</v>
      </c>
      <c r="B5760" t="s">
        <v>19</v>
      </c>
      <c r="C5760" s="2">
        <v>2069230000000</v>
      </c>
      <c r="D5760" s="2">
        <v>2259650000000</v>
      </c>
      <c r="E5760" s="2">
        <v>2280390000000</v>
      </c>
      <c r="F5760" s="2">
        <v>2278510000000</v>
      </c>
      <c r="G5760" s="2">
        <v>2304900000000</v>
      </c>
      <c r="H5760" s="2">
        <v>2332240000000</v>
      </c>
      <c r="I5760" s="2">
        <v>2358640000000</v>
      </c>
      <c r="J5760" s="2">
        <v>2385970000000</v>
      </c>
      <c r="K5760" s="2">
        <v>2413310000000</v>
      </c>
      <c r="L5760" s="2">
        <v>2311500000000</v>
      </c>
      <c r="M5760" s="2">
        <v>2319980000000</v>
      </c>
      <c r="N5760" s="2">
        <v>2331300000000</v>
      </c>
      <c r="O5760" s="2">
        <v>2340720000000</v>
      </c>
      <c r="P5760" s="2">
        <v>2350150000000</v>
      </c>
      <c r="Q5760" s="2">
        <v>2359580000000</v>
      </c>
      <c r="R5760" s="2">
        <v>2367120000000</v>
      </c>
      <c r="S5760" s="2">
        <v>2373720000000</v>
      </c>
      <c r="T5760" s="2">
        <v>2379370000000</v>
      </c>
      <c r="U5760" s="2">
        <v>2386920000000</v>
      </c>
      <c r="V5760" s="2">
        <v>2393520000000</v>
      </c>
      <c r="W5760" s="2">
        <v>2400110000000</v>
      </c>
      <c r="X5760" s="2">
        <v>2406710000000</v>
      </c>
      <c r="Y5760" s="2">
        <v>2413310000000</v>
      </c>
      <c r="Z5760" s="2">
        <v>2419910000000</v>
      </c>
      <c r="AA5760" s="2">
        <v>2426510000000</v>
      </c>
      <c r="AB5760" s="2">
        <v>2431220000000</v>
      </c>
      <c r="AC5760" s="2">
        <v>2438760000000</v>
      </c>
      <c r="AD5760" s="2">
        <v>2445360000000</v>
      </c>
      <c r="AE5760" s="2">
        <v>2452910000000</v>
      </c>
      <c r="AF5760" s="2">
        <v>2460450000000</v>
      </c>
    </row>
    <row r="5761" spans="1:32">
      <c r="A5761" t="s">
        <v>3139</v>
      </c>
      <c r="B5761" t="s">
        <v>19</v>
      </c>
      <c r="C5761" s="2">
        <v>152552000</v>
      </c>
      <c r="D5761" s="2">
        <v>166592000</v>
      </c>
      <c r="E5761" s="2">
        <v>168120000</v>
      </c>
      <c r="F5761" s="2">
        <v>167982000</v>
      </c>
      <c r="G5761" s="2">
        <v>169928000</v>
      </c>
      <c r="H5761" s="2">
        <v>171943000</v>
      </c>
      <c r="I5761" s="2">
        <v>173889000</v>
      </c>
      <c r="J5761" s="2">
        <v>175904000</v>
      </c>
      <c r="K5761" s="2">
        <v>177920000</v>
      </c>
      <c r="L5761" s="2">
        <v>170414000</v>
      </c>
      <c r="M5761" s="2">
        <v>171040000</v>
      </c>
      <c r="N5761" s="2">
        <v>171874000</v>
      </c>
      <c r="O5761" s="2">
        <v>172568000</v>
      </c>
      <c r="P5761" s="2">
        <v>173264000</v>
      </c>
      <c r="Q5761" s="2">
        <v>173958000</v>
      </c>
      <c r="R5761" s="2">
        <v>174514000</v>
      </c>
      <c r="S5761" s="2">
        <v>175001000</v>
      </c>
      <c r="T5761" s="2">
        <v>175418000</v>
      </c>
      <c r="U5761" s="2">
        <v>175974000</v>
      </c>
      <c r="V5761" s="2">
        <v>176460000</v>
      </c>
      <c r="W5761" s="2">
        <v>176947000</v>
      </c>
      <c r="X5761" s="2">
        <v>177434000</v>
      </c>
      <c r="Y5761" s="2">
        <v>177920000</v>
      </c>
      <c r="Z5761" s="2">
        <v>178406000</v>
      </c>
      <c r="AA5761" s="2">
        <v>178893000</v>
      </c>
      <c r="AB5761" s="2">
        <v>179240000</v>
      </c>
      <c r="AC5761" s="2">
        <v>179796000</v>
      </c>
      <c r="AD5761" s="2">
        <v>180283000</v>
      </c>
      <c r="AE5761" s="2">
        <v>180839000</v>
      </c>
      <c r="AF5761" s="2">
        <v>181395000</v>
      </c>
    </row>
    <row r="5762" spans="1:32">
      <c r="A5762" t="s">
        <v>3140</v>
      </c>
      <c r="B5762" t="s">
        <v>19</v>
      </c>
      <c r="C5762" s="2">
        <v>1245840000</v>
      </c>
      <c r="D5762" s="2">
        <v>1360490000</v>
      </c>
      <c r="E5762" s="2">
        <v>1372980000</v>
      </c>
      <c r="F5762" s="2">
        <v>1371840000</v>
      </c>
      <c r="G5762" s="2">
        <v>1387730000</v>
      </c>
      <c r="H5762" s="2">
        <v>1404190000</v>
      </c>
      <c r="I5762" s="2">
        <v>1420090000</v>
      </c>
      <c r="J5762" s="2">
        <v>1436540000</v>
      </c>
      <c r="K5762" s="2">
        <v>1453000000</v>
      </c>
      <c r="L5762" s="2">
        <v>1391710000</v>
      </c>
      <c r="M5762" s="2">
        <v>1396810000</v>
      </c>
      <c r="N5762" s="2">
        <v>1403630000</v>
      </c>
      <c r="O5762" s="2">
        <v>1409300000</v>
      </c>
      <c r="P5762" s="2">
        <v>1414980000</v>
      </c>
      <c r="Q5762" s="2">
        <v>1420650000</v>
      </c>
      <c r="R5762" s="2">
        <v>1425190000</v>
      </c>
      <c r="S5762" s="2">
        <v>1429170000</v>
      </c>
      <c r="T5762" s="2">
        <v>1432570000</v>
      </c>
      <c r="U5762" s="2">
        <v>1437110000</v>
      </c>
      <c r="V5762" s="2">
        <v>1441090000</v>
      </c>
      <c r="W5762" s="2">
        <v>1445060000</v>
      </c>
      <c r="X5762" s="2">
        <v>1449030000</v>
      </c>
      <c r="Y5762" s="2">
        <v>1453000000</v>
      </c>
      <c r="Z5762" s="2">
        <v>1456980000</v>
      </c>
      <c r="AA5762" s="2">
        <v>1460950000</v>
      </c>
      <c r="AB5762" s="2">
        <v>1463790000</v>
      </c>
      <c r="AC5762" s="2">
        <v>1468330000</v>
      </c>
      <c r="AD5762" s="2">
        <v>1472300000</v>
      </c>
      <c r="AE5762" s="2">
        <v>1476840000</v>
      </c>
      <c r="AF5762" s="2">
        <v>1481380000</v>
      </c>
    </row>
    <row r="5763" spans="1:32">
      <c r="A5763" t="s">
        <v>3141</v>
      </c>
      <c r="B5763" t="s">
        <v>19</v>
      </c>
      <c r="C5763" s="2">
        <v>2320640000</v>
      </c>
      <c r="D5763" s="2">
        <v>2534200000</v>
      </c>
      <c r="E5763" s="2">
        <v>2557460000</v>
      </c>
      <c r="F5763" s="2">
        <v>2555350000</v>
      </c>
      <c r="G5763" s="2">
        <v>2584950000</v>
      </c>
      <c r="H5763" s="2">
        <v>2615610000</v>
      </c>
      <c r="I5763" s="2">
        <v>2645210000</v>
      </c>
      <c r="J5763" s="2">
        <v>2675870000</v>
      </c>
      <c r="K5763" s="2">
        <v>2706530000</v>
      </c>
      <c r="L5763" s="2">
        <v>2592350000</v>
      </c>
      <c r="M5763" s="2">
        <v>2601870000</v>
      </c>
      <c r="N5763" s="2">
        <v>2614550000</v>
      </c>
      <c r="O5763" s="2">
        <v>2625130000</v>
      </c>
      <c r="P5763" s="2">
        <v>2635700000</v>
      </c>
      <c r="Q5763" s="2">
        <v>2646270000</v>
      </c>
      <c r="R5763" s="2">
        <v>2654730000</v>
      </c>
      <c r="S5763" s="2">
        <v>2662130000</v>
      </c>
      <c r="T5763" s="2">
        <v>2668470000</v>
      </c>
      <c r="U5763" s="2">
        <v>2676930000</v>
      </c>
      <c r="V5763" s="2">
        <v>2684330000</v>
      </c>
      <c r="W5763" s="2">
        <v>2691730000</v>
      </c>
      <c r="X5763" s="2">
        <v>2699130000</v>
      </c>
      <c r="Y5763" s="2">
        <v>2706530000</v>
      </c>
      <c r="Z5763" s="2">
        <v>2713940000</v>
      </c>
      <c r="AA5763" s="2">
        <v>2721340000</v>
      </c>
      <c r="AB5763" s="2">
        <v>2726620000</v>
      </c>
      <c r="AC5763" s="2">
        <v>2735080000</v>
      </c>
      <c r="AD5763" s="2">
        <v>2742480000</v>
      </c>
      <c r="AE5763" s="2">
        <v>2750940000</v>
      </c>
      <c r="AF5763" s="2">
        <v>2759400000</v>
      </c>
    </row>
    <row r="5764" spans="1:32">
      <c r="A5764" t="s">
        <v>3142</v>
      </c>
      <c r="B5764" t="s">
        <v>19</v>
      </c>
      <c r="C5764" s="2">
        <v>1348700000</v>
      </c>
      <c r="D5764" s="2">
        <v>1472810000</v>
      </c>
      <c r="E5764" s="2">
        <v>1486330000</v>
      </c>
      <c r="F5764" s="2">
        <v>1485100000</v>
      </c>
      <c r="G5764" s="2">
        <v>1502310000</v>
      </c>
      <c r="H5764" s="2">
        <v>1520120000</v>
      </c>
      <c r="I5764" s="2">
        <v>1537330000</v>
      </c>
      <c r="J5764" s="2">
        <v>1555150000</v>
      </c>
      <c r="K5764" s="2">
        <v>1572970000</v>
      </c>
      <c r="L5764" s="2">
        <v>1506610000</v>
      </c>
      <c r="M5764" s="2">
        <v>1512140000</v>
      </c>
      <c r="N5764" s="2">
        <v>1519510000</v>
      </c>
      <c r="O5764" s="2">
        <v>1525650000</v>
      </c>
      <c r="P5764" s="2">
        <v>1531800000</v>
      </c>
      <c r="Q5764" s="2">
        <v>1537940000</v>
      </c>
      <c r="R5764" s="2">
        <v>1542860000</v>
      </c>
      <c r="S5764" s="2">
        <v>1547160000</v>
      </c>
      <c r="T5764" s="2">
        <v>1550850000</v>
      </c>
      <c r="U5764" s="2">
        <v>1555760000</v>
      </c>
      <c r="V5764" s="2">
        <v>1560060000</v>
      </c>
      <c r="W5764" s="2">
        <v>1564360000</v>
      </c>
      <c r="X5764" s="2">
        <v>1568670000</v>
      </c>
      <c r="Y5764" s="2">
        <v>1572970000</v>
      </c>
      <c r="Z5764" s="2">
        <v>1577270000</v>
      </c>
      <c r="AA5764" s="2">
        <v>1581570000</v>
      </c>
      <c r="AB5764" s="2">
        <v>1584640000</v>
      </c>
      <c r="AC5764" s="2">
        <v>1589560000</v>
      </c>
      <c r="AD5764" s="2">
        <v>1593860000</v>
      </c>
      <c r="AE5764" s="2">
        <v>1598770000</v>
      </c>
      <c r="AF5764" s="2">
        <v>1603690000</v>
      </c>
    </row>
    <row r="5765" spans="1:32">
      <c r="A5765" t="s">
        <v>3143</v>
      </c>
      <c r="B5765" t="s">
        <v>19</v>
      </c>
      <c r="C5765" s="2">
        <v>412594000</v>
      </c>
      <c r="D5765" s="2">
        <v>450564000</v>
      </c>
      <c r="E5765" s="2">
        <v>454699000</v>
      </c>
      <c r="F5765" s="2">
        <v>454323000</v>
      </c>
      <c r="G5765" s="2">
        <v>459587000</v>
      </c>
      <c r="H5765" s="2">
        <v>465038000</v>
      </c>
      <c r="I5765" s="2">
        <v>470301000</v>
      </c>
      <c r="J5765" s="2">
        <v>475752000</v>
      </c>
      <c r="K5765" s="2">
        <v>481203000</v>
      </c>
      <c r="L5765" s="2">
        <v>460902000</v>
      </c>
      <c r="M5765" s="2">
        <v>462594000</v>
      </c>
      <c r="N5765" s="2">
        <v>464850000</v>
      </c>
      <c r="O5765" s="2">
        <v>466730000</v>
      </c>
      <c r="P5765" s="2">
        <v>468609000</v>
      </c>
      <c r="Q5765" s="2">
        <v>470489000</v>
      </c>
      <c r="R5765" s="2">
        <v>471993000</v>
      </c>
      <c r="S5765" s="2">
        <v>473308000</v>
      </c>
      <c r="T5765" s="2">
        <v>474436000</v>
      </c>
      <c r="U5765" s="2">
        <v>475940000</v>
      </c>
      <c r="V5765" s="2">
        <v>477256000</v>
      </c>
      <c r="W5765" s="2">
        <v>478572000</v>
      </c>
      <c r="X5765" s="2">
        <v>479887000</v>
      </c>
      <c r="Y5765" s="2">
        <v>481203000</v>
      </c>
      <c r="Z5765" s="2">
        <v>482519000</v>
      </c>
      <c r="AA5765" s="2">
        <v>483835000</v>
      </c>
      <c r="AB5765" s="2">
        <v>484775000</v>
      </c>
      <c r="AC5765" s="2">
        <v>486278000</v>
      </c>
      <c r="AD5765" s="2">
        <v>487594000</v>
      </c>
      <c r="AE5765" s="2">
        <v>489098000</v>
      </c>
      <c r="AF5765" s="2">
        <v>490602000</v>
      </c>
    </row>
    <row r="5766" spans="1:32">
      <c r="A5766" t="s">
        <v>3144</v>
      </c>
      <c r="B5766" t="s">
        <v>19</v>
      </c>
      <c r="C5766" s="2">
        <v>8913920000</v>
      </c>
      <c r="D5766" s="2">
        <v>9734240000</v>
      </c>
      <c r="E5766" s="2">
        <v>9823580000</v>
      </c>
      <c r="F5766" s="2">
        <v>9815460000</v>
      </c>
      <c r="G5766" s="2">
        <v>9929170000</v>
      </c>
      <c r="H5766" s="2">
        <v>10046900000</v>
      </c>
      <c r="I5766" s="2">
        <v>10160600000</v>
      </c>
      <c r="J5766" s="2">
        <v>10278400000</v>
      </c>
      <c r="K5766" s="2">
        <v>10396200000</v>
      </c>
      <c r="L5766" s="2">
        <v>9957600000</v>
      </c>
      <c r="M5766" s="2">
        <v>9994150000</v>
      </c>
      <c r="N5766" s="2">
        <v>10042900000</v>
      </c>
      <c r="O5766" s="2">
        <v>10083500000</v>
      </c>
      <c r="P5766" s="2">
        <v>10124100000</v>
      </c>
      <c r="Q5766" s="2">
        <v>10164700000</v>
      </c>
      <c r="R5766" s="2">
        <v>10197200000</v>
      </c>
      <c r="S5766" s="2">
        <v>10225600000</v>
      </c>
      <c r="T5766" s="2">
        <v>10250000000</v>
      </c>
      <c r="U5766" s="2">
        <v>10282500000</v>
      </c>
      <c r="V5766" s="2">
        <v>10310900000</v>
      </c>
      <c r="W5766" s="2">
        <v>10339300000</v>
      </c>
      <c r="X5766" s="2">
        <v>10367800000</v>
      </c>
      <c r="Y5766" s="2">
        <v>10396200000</v>
      </c>
      <c r="Z5766" s="2">
        <v>10424600000</v>
      </c>
      <c r="AA5766" s="2">
        <v>10453000000</v>
      </c>
      <c r="AB5766" s="2">
        <v>10473300000</v>
      </c>
      <c r="AC5766" s="2">
        <v>10505800000</v>
      </c>
      <c r="AD5766" s="2">
        <v>10534300000</v>
      </c>
      <c r="AE5766" s="2">
        <v>10566700000</v>
      </c>
      <c r="AF5766" s="2">
        <v>10599200000</v>
      </c>
    </row>
    <row r="5767" spans="1:32">
      <c r="A5767" t="s">
        <v>3145</v>
      </c>
      <c r="B5767" t="s">
        <v>19</v>
      </c>
      <c r="C5767" s="2">
        <v>9240950</v>
      </c>
      <c r="D5767" s="2">
        <v>10091400</v>
      </c>
      <c r="E5767" s="2">
        <v>10184000</v>
      </c>
      <c r="F5767" s="2">
        <v>10175600</v>
      </c>
      <c r="G5767" s="2">
        <v>10293400</v>
      </c>
      <c r="H5767" s="2">
        <v>10415500</v>
      </c>
      <c r="I5767" s="2">
        <v>10533400</v>
      </c>
      <c r="J5767" s="2">
        <v>10655500</v>
      </c>
      <c r="K5767" s="2">
        <v>10777600</v>
      </c>
      <c r="L5767" s="2">
        <v>10322900</v>
      </c>
      <c r="M5767" s="2">
        <v>10360800</v>
      </c>
      <c r="N5767" s="2">
        <v>10411300</v>
      </c>
      <c r="O5767" s="2">
        <v>10453400</v>
      </c>
      <c r="P5767" s="2">
        <v>10495500</v>
      </c>
      <c r="Q5767" s="2">
        <v>10537600</v>
      </c>
      <c r="R5767" s="2">
        <v>10571300</v>
      </c>
      <c r="S5767" s="2">
        <v>10600800</v>
      </c>
      <c r="T5767" s="2">
        <v>10626000</v>
      </c>
      <c r="U5767" s="2">
        <v>10659700</v>
      </c>
      <c r="V5767" s="2">
        <v>10689200</v>
      </c>
      <c r="W5767" s="2">
        <v>10718700</v>
      </c>
      <c r="X5767" s="2">
        <v>10748100</v>
      </c>
      <c r="Y5767" s="2">
        <v>10777600</v>
      </c>
      <c r="Z5767" s="2">
        <v>10807100</v>
      </c>
      <c r="AA5767" s="2">
        <v>10836500</v>
      </c>
      <c r="AB5767" s="2">
        <v>10857600</v>
      </c>
      <c r="AC5767" s="2">
        <v>10891300</v>
      </c>
      <c r="AD5767" s="2">
        <v>10920700</v>
      </c>
      <c r="AE5767" s="2">
        <v>10954400</v>
      </c>
      <c r="AF5767" s="2">
        <v>10988100</v>
      </c>
    </row>
    <row r="5768" spans="1:32">
      <c r="A5768" t="s">
        <v>3146</v>
      </c>
      <c r="B5768" t="s">
        <v>19</v>
      </c>
      <c r="C5768" s="2">
        <v>6936200</v>
      </c>
      <c r="D5768" s="2">
        <v>7574520</v>
      </c>
      <c r="E5768" s="2">
        <v>7644040</v>
      </c>
      <c r="F5768" s="2">
        <v>7637720</v>
      </c>
      <c r="G5768" s="2">
        <v>7726200</v>
      </c>
      <c r="H5768" s="2">
        <v>7817840</v>
      </c>
      <c r="I5768" s="2">
        <v>7906320</v>
      </c>
      <c r="J5768" s="2">
        <v>7997960</v>
      </c>
      <c r="K5768" s="2">
        <v>8089600</v>
      </c>
      <c r="L5768" s="2">
        <v>7748320</v>
      </c>
      <c r="M5768" s="2">
        <v>7776760</v>
      </c>
      <c r="N5768" s="2">
        <v>7814680</v>
      </c>
      <c r="O5768" s="2">
        <v>7846280</v>
      </c>
      <c r="P5768" s="2">
        <v>7877880</v>
      </c>
      <c r="Q5768" s="2">
        <v>7909480</v>
      </c>
      <c r="R5768" s="2">
        <v>7934760</v>
      </c>
      <c r="S5768" s="2">
        <v>7956880</v>
      </c>
      <c r="T5768" s="2">
        <v>7975840</v>
      </c>
      <c r="U5768" s="2">
        <v>8001120</v>
      </c>
      <c r="V5768" s="2">
        <v>8023240</v>
      </c>
      <c r="W5768" s="2">
        <v>8045360</v>
      </c>
      <c r="X5768" s="2">
        <v>8067480</v>
      </c>
      <c r="Y5768" s="2">
        <v>8089600</v>
      </c>
      <c r="Z5768" s="2">
        <v>8111720</v>
      </c>
      <c r="AA5768" s="2">
        <v>8133840</v>
      </c>
      <c r="AB5768" s="2">
        <v>8149640</v>
      </c>
      <c r="AC5768" s="2">
        <v>8174920</v>
      </c>
      <c r="AD5768" s="2">
        <v>8197040</v>
      </c>
      <c r="AE5768" s="2">
        <v>8222320</v>
      </c>
      <c r="AF5768" s="2">
        <v>8247600</v>
      </c>
    </row>
    <row r="5769" spans="1:32">
      <c r="A5769" t="s">
        <v>3147</v>
      </c>
      <c r="B5769" t="s">
        <v>19</v>
      </c>
      <c r="C5769" s="2">
        <v>241450000</v>
      </c>
      <c r="D5769" s="2">
        <v>263670000</v>
      </c>
      <c r="E5769" s="2">
        <v>266090000</v>
      </c>
      <c r="F5769" s="2">
        <v>265870000</v>
      </c>
      <c r="G5769" s="2">
        <v>268950000</v>
      </c>
      <c r="H5769" s="2">
        <v>272140000</v>
      </c>
      <c r="I5769" s="2">
        <v>275220000</v>
      </c>
      <c r="J5769" s="2">
        <v>278410000</v>
      </c>
      <c r="K5769" s="2">
        <v>281600000</v>
      </c>
      <c r="L5769" s="2">
        <v>269720000</v>
      </c>
      <c r="M5769" s="2">
        <v>270710000</v>
      </c>
      <c r="N5769" s="2">
        <v>272030000</v>
      </c>
      <c r="O5769" s="2">
        <v>273130000</v>
      </c>
      <c r="P5769" s="2">
        <v>274230000</v>
      </c>
      <c r="Q5769" s="2">
        <v>275330000</v>
      </c>
      <c r="R5769" s="2">
        <v>276210000</v>
      </c>
      <c r="S5769" s="2">
        <v>276980000</v>
      </c>
      <c r="T5769" s="2">
        <v>277640000</v>
      </c>
      <c r="U5769" s="2">
        <v>278520000</v>
      </c>
      <c r="V5769" s="2">
        <v>279290000</v>
      </c>
      <c r="W5769" s="2">
        <v>280060000</v>
      </c>
      <c r="X5769" s="2">
        <v>280830000</v>
      </c>
      <c r="Y5769" s="2">
        <v>281600000</v>
      </c>
      <c r="Z5769" s="2">
        <v>282370000</v>
      </c>
      <c r="AA5769" s="2">
        <v>283140000</v>
      </c>
      <c r="AB5769" s="2">
        <v>283690000</v>
      </c>
      <c r="AC5769" s="2">
        <v>284570000</v>
      </c>
      <c r="AD5769" s="2">
        <v>285340000</v>
      </c>
      <c r="AE5769" s="2">
        <v>286220000</v>
      </c>
      <c r="AF5769" s="2">
        <v>287100000</v>
      </c>
    </row>
    <row r="5770" spans="1:32">
      <c r="A5770" t="s">
        <v>3148</v>
      </c>
      <c r="B5770" t="s">
        <v>19</v>
      </c>
      <c r="C5770" s="2">
        <v>35120000</v>
      </c>
      <c r="D5770" s="2">
        <v>38352000</v>
      </c>
      <c r="E5770" s="2">
        <v>38704000</v>
      </c>
      <c r="F5770" s="2">
        <v>38672000</v>
      </c>
      <c r="G5770" s="2">
        <v>39120000</v>
      </c>
      <c r="H5770" s="2">
        <v>39584000</v>
      </c>
      <c r="I5770" s="2">
        <v>40032000</v>
      </c>
      <c r="J5770" s="2">
        <v>40496000</v>
      </c>
      <c r="K5770" s="2">
        <v>40960000</v>
      </c>
      <c r="L5770" s="2">
        <v>39232000</v>
      </c>
      <c r="M5770" s="2">
        <v>39376000</v>
      </c>
      <c r="N5770" s="2">
        <v>39568000</v>
      </c>
      <c r="O5770" s="2">
        <v>39728000</v>
      </c>
      <c r="P5770" s="2">
        <v>39888000</v>
      </c>
      <c r="Q5770" s="2">
        <v>40048000</v>
      </c>
      <c r="R5770" s="2">
        <v>40176000</v>
      </c>
      <c r="S5770" s="2">
        <v>40288000</v>
      </c>
      <c r="T5770" s="2">
        <v>40384000</v>
      </c>
      <c r="U5770" s="2">
        <v>40512000</v>
      </c>
      <c r="V5770" s="2">
        <v>40624000</v>
      </c>
      <c r="W5770" s="2">
        <v>40736000</v>
      </c>
      <c r="X5770" s="2">
        <v>40848000</v>
      </c>
      <c r="Y5770" s="2">
        <v>40960000</v>
      </c>
      <c r="Z5770" s="2">
        <v>41072000</v>
      </c>
      <c r="AA5770" s="2">
        <v>41184000</v>
      </c>
      <c r="AB5770" s="2">
        <v>41264000</v>
      </c>
      <c r="AC5770" s="2">
        <v>41392000</v>
      </c>
      <c r="AD5770" s="2">
        <v>41504000</v>
      </c>
      <c r="AE5770" s="2">
        <v>41632000</v>
      </c>
      <c r="AF5770" s="2">
        <v>41760000</v>
      </c>
    </row>
    <row r="5771" spans="1:32">
      <c r="A5771" t="s">
        <v>3149</v>
      </c>
      <c r="B5771" t="s">
        <v>19</v>
      </c>
      <c r="C5771">
        <v>0</v>
      </c>
      <c r="D5771">
        <v>0</v>
      </c>
      <c r="E5771">
        <v>0</v>
      </c>
      <c r="F5771">
        <v>0</v>
      </c>
      <c r="G5771">
        <v>0</v>
      </c>
      <c r="H5771">
        <v>0</v>
      </c>
      <c r="I5771">
        <v>0</v>
      </c>
      <c r="J5771">
        <v>0</v>
      </c>
      <c r="K5771">
        <v>0</v>
      </c>
      <c r="L5771">
        <v>0</v>
      </c>
      <c r="M5771">
        <v>0</v>
      </c>
      <c r="N5771">
        <v>0</v>
      </c>
      <c r="O5771">
        <v>0</v>
      </c>
      <c r="P5771">
        <v>0</v>
      </c>
      <c r="Q5771">
        <v>0</v>
      </c>
      <c r="R5771">
        <v>0</v>
      </c>
      <c r="S5771">
        <v>0</v>
      </c>
      <c r="T5771">
        <v>0</v>
      </c>
      <c r="U5771">
        <v>0</v>
      </c>
      <c r="V5771">
        <v>0</v>
      </c>
      <c r="W5771">
        <v>0</v>
      </c>
      <c r="X5771">
        <v>0</v>
      </c>
      <c r="Y5771">
        <v>0</v>
      </c>
      <c r="Z5771">
        <v>0</v>
      </c>
      <c r="AA5771">
        <v>0</v>
      </c>
      <c r="AB5771">
        <v>0</v>
      </c>
      <c r="AC5771">
        <v>0</v>
      </c>
      <c r="AD5771">
        <v>0</v>
      </c>
      <c r="AE5771">
        <v>0</v>
      </c>
      <c r="AF5771">
        <v>0</v>
      </c>
    </row>
    <row r="5772" spans="1:32">
      <c r="A5772" t="s">
        <v>3150</v>
      </c>
      <c r="B5772" t="s">
        <v>19</v>
      </c>
      <c r="C5772" s="2">
        <v>176655000000000</v>
      </c>
      <c r="D5772" s="2">
        <v>183069000000000</v>
      </c>
      <c r="E5772" s="2">
        <v>183557000000000</v>
      </c>
      <c r="F5772" s="2">
        <v>178310000000000</v>
      </c>
      <c r="G5772" s="2">
        <v>184585000000000</v>
      </c>
      <c r="H5772" s="2">
        <v>186274000000000</v>
      </c>
      <c r="I5772" s="2">
        <v>187741000000000</v>
      </c>
      <c r="J5772" s="2">
        <v>189150000000000</v>
      </c>
      <c r="K5772" s="2">
        <v>190402000000000</v>
      </c>
      <c r="L5772" s="2">
        <v>186107000000000</v>
      </c>
      <c r="M5772" s="2">
        <v>186647000000000</v>
      </c>
      <c r="N5772" s="2">
        <v>187026000000000</v>
      </c>
      <c r="O5772" s="2">
        <v>187144000000000</v>
      </c>
      <c r="P5772" s="2">
        <v>187092000000000</v>
      </c>
      <c r="Q5772" s="2">
        <v>186933000000000</v>
      </c>
      <c r="R5772" s="2">
        <v>186797000000000</v>
      </c>
      <c r="S5772" s="2">
        <v>186655000000000</v>
      </c>
      <c r="T5772" s="2">
        <v>186219000000000</v>
      </c>
      <c r="U5772" s="2">
        <v>185928000000000</v>
      </c>
      <c r="V5772" s="2">
        <v>185514000000000</v>
      </c>
      <c r="W5772" s="2">
        <v>185079000000000</v>
      </c>
      <c r="X5772" s="2">
        <v>184725000000000</v>
      </c>
      <c r="Y5772" s="2">
        <v>184570000000000</v>
      </c>
      <c r="Z5772" s="2">
        <v>184607000000000</v>
      </c>
      <c r="AA5772" s="2">
        <v>184457000000000</v>
      </c>
      <c r="AB5772" s="2">
        <v>183844000000000</v>
      </c>
      <c r="AC5772" s="2">
        <v>183578000000000</v>
      </c>
      <c r="AD5772" s="2">
        <v>183511000000000</v>
      </c>
      <c r="AE5772" s="2">
        <v>183438000000000</v>
      </c>
      <c r="AF5772" s="2">
        <v>183236000000000</v>
      </c>
    </row>
    <row r="5773" spans="1:32">
      <c r="A5773" t="s">
        <v>3151</v>
      </c>
      <c r="B5773" t="s">
        <v>19</v>
      </c>
      <c r="C5773" s="2">
        <v>18571100000</v>
      </c>
      <c r="D5773" s="2">
        <v>19245400000</v>
      </c>
      <c r="E5773" s="2">
        <v>19296700000</v>
      </c>
      <c r="F5773" s="2">
        <v>18745000000</v>
      </c>
      <c r="G5773" s="2">
        <v>19404700000</v>
      </c>
      <c r="H5773" s="2">
        <v>19582300000</v>
      </c>
      <c r="I5773" s="2">
        <v>19736500000</v>
      </c>
      <c r="J5773" s="2">
        <v>19884700000</v>
      </c>
      <c r="K5773" s="2">
        <v>20016300000</v>
      </c>
      <c r="L5773" s="2">
        <v>19564800000</v>
      </c>
      <c r="M5773" s="2">
        <v>19621500000</v>
      </c>
      <c r="N5773" s="2">
        <v>19661400000</v>
      </c>
      <c r="O5773" s="2">
        <v>19673700000</v>
      </c>
      <c r="P5773" s="2">
        <v>19668300000</v>
      </c>
      <c r="Q5773" s="2">
        <v>19651600000</v>
      </c>
      <c r="R5773" s="2">
        <v>19637200000</v>
      </c>
      <c r="S5773" s="2">
        <v>19622300000</v>
      </c>
      <c r="T5773" s="2">
        <v>19576500000</v>
      </c>
      <c r="U5773" s="2">
        <v>19545900000</v>
      </c>
      <c r="V5773" s="2">
        <v>19502400000</v>
      </c>
      <c r="W5773" s="2">
        <v>19456700000</v>
      </c>
      <c r="X5773" s="2">
        <v>19419500000</v>
      </c>
      <c r="Y5773" s="2">
        <v>19403100000</v>
      </c>
      <c r="Z5773" s="2">
        <v>19407000000</v>
      </c>
      <c r="AA5773" s="2">
        <v>19391300000</v>
      </c>
      <c r="AB5773" s="2">
        <v>19326900000</v>
      </c>
      <c r="AC5773" s="2">
        <v>19298900000</v>
      </c>
      <c r="AD5773" s="2">
        <v>19291800000</v>
      </c>
      <c r="AE5773" s="2">
        <v>19284200000</v>
      </c>
      <c r="AF5773" s="2">
        <v>19263000000</v>
      </c>
    </row>
    <row r="5774" spans="1:32">
      <c r="A5774" t="s">
        <v>3152</v>
      </c>
      <c r="B5774" t="s">
        <v>19</v>
      </c>
      <c r="C5774" s="2">
        <v>103286000000</v>
      </c>
      <c r="D5774" s="2">
        <v>107036000000</v>
      </c>
      <c r="E5774" s="2">
        <v>107322000000</v>
      </c>
      <c r="F5774" s="2">
        <v>104254000000</v>
      </c>
      <c r="G5774" s="2">
        <v>107923000000</v>
      </c>
      <c r="H5774" s="2">
        <v>108910000000</v>
      </c>
      <c r="I5774" s="2">
        <v>109768000000</v>
      </c>
      <c r="J5774" s="2">
        <v>110592000000</v>
      </c>
      <c r="K5774" s="2">
        <v>111324000000</v>
      </c>
      <c r="L5774" s="2">
        <v>108813000000</v>
      </c>
      <c r="M5774" s="2">
        <v>109128000000</v>
      </c>
      <c r="N5774" s="2">
        <v>109350000000</v>
      </c>
      <c r="O5774" s="2">
        <v>109419000000</v>
      </c>
      <c r="P5774" s="2">
        <v>109388000000</v>
      </c>
      <c r="Q5774" s="2">
        <v>109296000000</v>
      </c>
      <c r="R5774" s="2">
        <v>109216000000</v>
      </c>
      <c r="S5774" s="2">
        <v>109133000000</v>
      </c>
      <c r="T5774" s="2">
        <v>108878000000</v>
      </c>
      <c r="U5774" s="2">
        <v>108708000000</v>
      </c>
      <c r="V5774" s="2">
        <v>108466000000</v>
      </c>
      <c r="W5774" s="2">
        <v>108212000000</v>
      </c>
      <c r="X5774" s="2">
        <v>108005000000</v>
      </c>
      <c r="Y5774" s="2">
        <v>107914000000</v>
      </c>
      <c r="Z5774" s="2">
        <v>107936000000</v>
      </c>
      <c r="AA5774" s="2">
        <v>107848000000</v>
      </c>
      <c r="AB5774" s="2">
        <v>107490000000</v>
      </c>
      <c r="AC5774" s="2">
        <v>107334000000</v>
      </c>
      <c r="AD5774" s="2">
        <v>107295000000</v>
      </c>
      <c r="AE5774" s="2">
        <v>107252000000</v>
      </c>
      <c r="AF5774" s="2">
        <v>107134000000</v>
      </c>
    </row>
    <row r="5775" spans="1:32">
      <c r="A5775" t="s">
        <v>3153</v>
      </c>
      <c r="B5775" t="s">
        <v>19</v>
      </c>
      <c r="C5775" s="2">
        <v>129774000000</v>
      </c>
      <c r="D5775" s="2">
        <v>134487000000</v>
      </c>
      <c r="E5775" s="2">
        <v>134845000000</v>
      </c>
      <c r="F5775" s="2">
        <v>130990000000</v>
      </c>
      <c r="G5775" s="2">
        <v>135600000000</v>
      </c>
      <c r="H5775" s="2">
        <v>136841000000</v>
      </c>
      <c r="I5775" s="2">
        <v>137918000000</v>
      </c>
      <c r="J5775" s="2">
        <v>138954000000</v>
      </c>
      <c r="K5775" s="2">
        <v>139873000000</v>
      </c>
      <c r="L5775" s="2">
        <v>136718000000</v>
      </c>
      <c r="M5775" s="2">
        <v>137114000000</v>
      </c>
      <c r="N5775" s="2">
        <v>137394000000</v>
      </c>
      <c r="O5775" s="2">
        <v>137480000000</v>
      </c>
      <c r="P5775" s="2">
        <v>137442000000</v>
      </c>
      <c r="Q5775" s="2">
        <v>137325000000</v>
      </c>
      <c r="R5775" s="2">
        <v>137225000000</v>
      </c>
      <c r="S5775" s="2">
        <v>137121000000</v>
      </c>
      <c r="T5775" s="2">
        <v>136800000000</v>
      </c>
      <c r="U5775" s="2">
        <v>136586000000</v>
      </c>
      <c r="V5775" s="2">
        <v>136283000000</v>
      </c>
      <c r="W5775" s="2">
        <v>135963000000</v>
      </c>
      <c r="X5775" s="2">
        <v>135703000000</v>
      </c>
      <c r="Y5775" s="2">
        <v>135589000000</v>
      </c>
      <c r="Z5775" s="2">
        <v>135616000000</v>
      </c>
      <c r="AA5775" s="2">
        <v>135506000000</v>
      </c>
      <c r="AB5775" s="2">
        <v>135056000000</v>
      </c>
      <c r="AC5775" s="2">
        <v>134860000000</v>
      </c>
      <c r="AD5775" s="2">
        <v>134811000000</v>
      </c>
      <c r="AE5775" s="2">
        <v>134757000000</v>
      </c>
      <c r="AF5775" s="2">
        <v>134609000000</v>
      </c>
    </row>
    <row r="5776" spans="1:32">
      <c r="A5776" t="s">
        <v>3154</v>
      </c>
      <c r="B5776" t="s">
        <v>19</v>
      </c>
      <c r="C5776" s="2">
        <v>76078700000</v>
      </c>
      <c r="D5776" s="2">
        <v>78841200000</v>
      </c>
      <c r="E5776" s="2">
        <v>79051400000</v>
      </c>
      <c r="F5776" s="2">
        <v>76791500000</v>
      </c>
      <c r="G5776" s="2">
        <v>79494100000</v>
      </c>
      <c r="H5776" s="2">
        <v>80221400000</v>
      </c>
      <c r="I5776" s="2">
        <v>80853000000</v>
      </c>
      <c r="J5776" s="2">
        <v>81460200000</v>
      </c>
      <c r="K5776" s="2">
        <v>81999200000</v>
      </c>
      <c r="L5776" s="2">
        <v>80149700000</v>
      </c>
      <c r="M5776" s="2">
        <v>80381800000</v>
      </c>
      <c r="N5776" s="2">
        <v>80545400000</v>
      </c>
      <c r="O5776" s="2">
        <v>80595900000</v>
      </c>
      <c r="P5776" s="2">
        <v>80573500000</v>
      </c>
      <c r="Q5776" s="2">
        <v>80505200000</v>
      </c>
      <c r="R5776" s="2">
        <v>80446500000</v>
      </c>
      <c r="S5776" s="2">
        <v>80385500000</v>
      </c>
      <c r="T5776" s="2">
        <v>80197600000</v>
      </c>
      <c r="U5776" s="2">
        <v>80072200000</v>
      </c>
      <c r="V5776" s="2">
        <v>79894200000</v>
      </c>
      <c r="W5776" s="2">
        <v>79706800000</v>
      </c>
      <c r="X5776" s="2">
        <v>79554400000</v>
      </c>
      <c r="Y5776" s="2">
        <v>79487400000</v>
      </c>
      <c r="Z5776" s="2">
        <v>79503400000</v>
      </c>
      <c r="AA5776" s="2">
        <v>79439000000</v>
      </c>
      <c r="AB5776" s="2">
        <v>79175100000</v>
      </c>
      <c r="AC5776" s="2">
        <v>79060300000</v>
      </c>
      <c r="AD5776" s="2">
        <v>79031600000</v>
      </c>
      <c r="AE5776" s="2">
        <v>79000000000</v>
      </c>
      <c r="AF5776" s="2">
        <v>78913200000</v>
      </c>
    </row>
    <row r="5777" spans="1:32">
      <c r="A5777" t="s">
        <v>3155</v>
      </c>
      <c r="B5777" t="s">
        <v>19</v>
      </c>
      <c r="C5777" s="2">
        <v>70908300000</v>
      </c>
      <c r="D5777" s="2">
        <v>73483000000</v>
      </c>
      <c r="E5777" s="2">
        <v>73678900000</v>
      </c>
      <c r="F5777" s="2">
        <v>71572600000</v>
      </c>
      <c r="G5777" s="2">
        <v>74091500000</v>
      </c>
      <c r="H5777" s="2">
        <v>74769400000</v>
      </c>
      <c r="I5777" s="2">
        <v>75358100000</v>
      </c>
      <c r="J5777" s="2">
        <v>75924000000</v>
      </c>
      <c r="K5777" s="2">
        <v>76426400000</v>
      </c>
      <c r="L5777" s="2">
        <v>74702500000</v>
      </c>
      <c r="M5777" s="2">
        <v>74918900000</v>
      </c>
      <c r="N5777" s="2">
        <v>75071400000</v>
      </c>
      <c r="O5777" s="2">
        <v>75118500000</v>
      </c>
      <c r="P5777" s="2">
        <v>75097600000</v>
      </c>
      <c r="Q5777" s="2">
        <v>75033900000</v>
      </c>
      <c r="R5777" s="2">
        <v>74979200000</v>
      </c>
      <c r="S5777" s="2">
        <v>74922300000</v>
      </c>
      <c r="T5777" s="2">
        <v>74747200000</v>
      </c>
      <c r="U5777" s="2">
        <v>74630300000</v>
      </c>
      <c r="V5777" s="2">
        <v>74464400000</v>
      </c>
      <c r="W5777" s="2">
        <v>74289800000</v>
      </c>
      <c r="X5777" s="2">
        <v>74147700000</v>
      </c>
      <c r="Y5777" s="2">
        <v>74085300000</v>
      </c>
      <c r="Z5777" s="2">
        <v>74100200000</v>
      </c>
      <c r="AA5777" s="2">
        <v>74040200000</v>
      </c>
      <c r="AB5777" s="2">
        <v>73794200000</v>
      </c>
      <c r="AC5777" s="2">
        <v>73687200000</v>
      </c>
      <c r="AD5777" s="2">
        <v>73660400000</v>
      </c>
      <c r="AE5777" s="2">
        <v>73631000000</v>
      </c>
      <c r="AF5777" s="2">
        <v>73550100000</v>
      </c>
    </row>
    <row r="5778" spans="1:32">
      <c r="A5778" t="s">
        <v>3156</v>
      </c>
      <c r="B5778" t="s">
        <v>19</v>
      </c>
      <c r="C5778" s="2">
        <v>872287000</v>
      </c>
      <c r="D5778" s="2">
        <v>903960000</v>
      </c>
      <c r="E5778" s="2">
        <v>906371000</v>
      </c>
      <c r="F5778" s="2">
        <v>880459000</v>
      </c>
      <c r="G5778" s="2">
        <v>911446000</v>
      </c>
      <c r="H5778" s="2">
        <v>919785000</v>
      </c>
      <c r="I5778" s="2">
        <v>927027000</v>
      </c>
      <c r="J5778" s="2">
        <v>933988000</v>
      </c>
      <c r="K5778" s="2">
        <v>940169000</v>
      </c>
      <c r="L5778" s="2">
        <v>918962000</v>
      </c>
      <c r="M5778" s="2">
        <v>921624000</v>
      </c>
      <c r="N5778" s="2">
        <v>923500000</v>
      </c>
      <c r="O5778" s="2">
        <v>924079000</v>
      </c>
      <c r="P5778" s="2">
        <v>923822000</v>
      </c>
      <c r="Q5778" s="2">
        <v>923039000</v>
      </c>
      <c r="R5778" s="2">
        <v>922366000</v>
      </c>
      <c r="S5778" s="2">
        <v>921666000</v>
      </c>
      <c r="T5778" s="2">
        <v>919513000</v>
      </c>
      <c r="U5778" s="2">
        <v>918074000</v>
      </c>
      <c r="V5778" s="2">
        <v>916033000</v>
      </c>
      <c r="W5778" s="2">
        <v>913885000</v>
      </c>
      <c r="X5778" s="2">
        <v>912137000</v>
      </c>
      <c r="Y5778" s="2">
        <v>911370000</v>
      </c>
      <c r="Z5778" s="2">
        <v>911553000</v>
      </c>
      <c r="AA5778" s="2">
        <v>910814000</v>
      </c>
      <c r="AB5778" s="2">
        <v>907788000</v>
      </c>
      <c r="AC5778" s="2">
        <v>906473000</v>
      </c>
      <c r="AD5778" s="2">
        <v>906143000</v>
      </c>
      <c r="AE5778" s="2">
        <v>905781000</v>
      </c>
      <c r="AF5778" s="2">
        <v>904786000</v>
      </c>
    </row>
    <row r="5779" spans="1:32">
      <c r="A5779" t="s">
        <v>3157</v>
      </c>
      <c r="B5779" t="s">
        <v>19</v>
      </c>
      <c r="C5779" s="2">
        <v>2400450000</v>
      </c>
      <c r="D5779" s="2">
        <v>2487620000</v>
      </c>
      <c r="E5779" s="2">
        <v>2494250000</v>
      </c>
      <c r="F5779" s="2">
        <v>2422940000</v>
      </c>
      <c r="G5779" s="2">
        <v>2508210000</v>
      </c>
      <c r="H5779" s="2">
        <v>2531160000</v>
      </c>
      <c r="I5779" s="2">
        <v>2551090000</v>
      </c>
      <c r="J5779" s="2">
        <v>2570250000</v>
      </c>
      <c r="K5779" s="2">
        <v>2587260000</v>
      </c>
      <c r="L5779" s="2">
        <v>2528900000</v>
      </c>
      <c r="M5779" s="2">
        <v>2536230000</v>
      </c>
      <c r="N5779" s="2">
        <v>2541390000</v>
      </c>
      <c r="O5779" s="2">
        <v>2542980000</v>
      </c>
      <c r="P5779" s="2">
        <v>2542270000</v>
      </c>
      <c r="Q5779" s="2">
        <v>2540120000</v>
      </c>
      <c r="R5779" s="2">
        <v>2538270000</v>
      </c>
      <c r="S5779" s="2">
        <v>2536340000</v>
      </c>
      <c r="T5779" s="2">
        <v>2530410000</v>
      </c>
      <c r="U5779" s="2">
        <v>2526460000</v>
      </c>
      <c r="V5779" s="2">
        <v>2520840000</v>
      </c>
      <c r="W5779" s="2">
        <v>2514930000</v>
      </c>
      <c r="X5779" s="2">
        <v>2510120000</v>
      </c>
      <c r="Y5779" s="2">
        <v>2508010000</v>
      </c>
      <c r="Z5779" s="2">
        <v>2508510000</v>
      </c>
      <c r="AA5779" s="2">
        <v>2506480000</v>
      </c>
      <c r="AB5779" s="2">
        <v>2498150000</v>
      </c>
      <c r="AC5779" s="2">
        <v>2494530000</v>
      </c>
      <c r="AD5779" s="2">
        <v>2493620000</v>
      </c>
      <c r="AE5779" s="2">
        <v>2492630000</v>
      </c>
      <c r="AF5779" s="2">
        <v>2489890000</v>
      </c>
    </row>
    <row r="5780" spans="1:32">
      <c r="A5780" t="s">
        <v>3158</v>
      </c>
      <c r="B5780" t="s">
        <v>19</v>
      </c>
      <c r="C5780" s="2">
        <v>45978200000</v>
      </c>
      <c r="D5780" s="2">
        <v>47647700000</v>
      </c>
      <c r="E5780" s="2">
        <v>47774700000</v>
      </c>
      <c r="F5780" s="2">
        <v>46408900000</v>
      </c>
      <c r="G5780" s="2">
        <v>48042200000</v>
      </c>
      <c r="H5780" s="2">
        <v>48481800000</v>
      </c>
      <c r="I5780" s="2">
        <v>48863500000</v>
      </c>
      <c r="J5780" s="2">
        <v>49230400000</v>
      </c>
      <c r="K5780" s="2">
        <v>49556200000</v>
      </c>
      <c r="L5780" s="2">
        <v>48438400000</v>
      </c>
      <c r="M5780" s="2">
        <v>48578700000</v>
      </c>
      <c r="N5780" s="2">
        <v>48677600000</v>
      </c>
      <c r="O5780" s="2">
        <v>48708100000</v>
      </c>
      <c r="P5780" s="2">
        <v>48694600000</v>
      </c>
      <c r="Q5780" s="2">
        <v>48653300000</v>
      </c>
      <c r="R5780" s="2">
        <v>48617800000</v>
      </c>
      <c r="S5780" s="2">
        <v>48581000000</v>
      </c>
      <c r="T5780" s="2">
        <v>48467400000</v>
      </c>
      <c r="U5780" s="2">
        <v>48391600000</v>
      </c>
      <c r="V5780" s="2">
        <v>48284000000</v>
      </c>
      <c r="W5780" s="2">
        <v>48170800000</v>
      </c>
      <c r="X5780" s="2">
        <v>48078700000</v>
      </c>
      <c r="Y5780" s="2">
        <v>48038200000</v>
      </c>
      <c r="Z5780" s="2">
        <v>48047900000</v>
      </c>
      <c r="AA5780" s="2">
        <v>48008900000</v>
      </c>
      <c r="AB5780" s="2">
        <v>47849400000</v>
      </c>
      <c r="AC5780" s="2">
        <v>47780100000</v>
      </c>
      <c r="AD5780" s="2">
        <v>47762700000</v>
      </c>
      <c r="AE5780" s="2">
        <v>47743700000</v>
      </c>
      <c r="AF5780" s="2">
        <v>47691200000</v>
      </c>
    </row>
    <row r="5781" spans="1:32">
      <c r="A5781" t="s">
        <v>3159</v>
      </c>
      <c r="B5781" t="s">
        <v>19</v>
      </c>
      <c r="C5781" s="2">
        <v>14595800000</v>
      </c>
      <c r="D5781" s="2">
        <v>15125800000</v>
      </c>
      <c r="E5781" s="2">
        <v>15166100000</v>
      </c>
      <c r="F5781" s="2">
        <v>14732600000</v>
      </c>
      <c r="G5781" s="2">
        <v>15251100000</v>
      </c>
      <c r="H5781" s="2">
        <v>15390600000</v>
      </c>
      <c r="I5781" s="2">
        <v>15511800000</v>
      </c>
      <c r="J5781" s="2">
        <v>15628300000</v>
      </c>
      <c r="K5781" s="2">
        <v>15731700000</v>
      </c>
      <c r="L5781" s="2">
        <v>15376800000</v>
      </c>
      <c r="M5781" s="2">
        <v>15421400000</v>
      </c>
      <c r="N5781" s="2">
        <v>15452800000</v>
      </c>
      <c r="O5781" s="2">
        <v>15462500000</v>
      </c>
      <c r="P5781" s="2">
        <v>15458200000</v>
      </c>
      <c r="Q5781" s="2">
        <v>15445100000</v>
      </c>
      <c r="R5781" s="2">
        <v>15433800000</v>
      </c>
      <c r="S5781" s="2">
        <v>15422100000</v>
      </c>
      <c r="T5781" s="2">
        <v>15386000000</v>
      </c>
      <c r="U5781" s="2">
        <v>15362000000</v>
      </c>
      <c r="V5781" s="2">
        <v>15327800000</v>
      </c>
      <c r="W5781" s="2">
        <v>15291900000</v>
      </c>
      <c r="X5781" s="2">
        <v>15262600000</v>
      </c>
      <c r="Y5781" s="2">
        <v>15249800000</v>
      </c>
      <c r="Z5781" s="2">
        <v>15252900000</v>
      </c>
      <c r="AA5781" s="2">
        <v>15240500000</v>
      </c>
      <c r="AB5781" s="2">
        <v>15189900000</v>
      </c>
      <c r="AC5781" s="2">
        <v>15167900000</v>
      </c>
      <c r="AD5781" s="2">
        <v>15162300000</v>
      </c>
      <c r="AE5781" s="2">
        <v>15156300000</v>
      </c>
      <c r="AF5781" s="2">
        <v>15139600000</v>
      </c>
    </row>
    <row r="5782" spans="1:32">
      <c r="A5782" t="s">
        <v>3160</v>
      </c>
      <c r="B5782" t="s">
        <v>19</v>
      </c>
      <c r="C5782" s="2">
        <v>256359000</v>
      </c>
      <c r="D5782" s="2">
        <v>265668000</v>
      </c>
      <c r="E5782" s="2">
        <v>266376000</v>
      </c>
      <c r="F5782" s="2">
        <v>258761000</v>
      </c>
      <c r="G5782" s="2">
        <v>267868000</v>
      </c>
      <c r="H5782" s="2">
        <v>270319000</v>
      </c>
      <c r="I5782" s="2">
        <v>272447000</v>
      </c>
      <c r="J5782" s="2">
        <v>274493000</v>
      </c>
      <c r="K5782" s="2">
        <v>276309000</v>
      </c>
      <c r="L5782" s="2">
        <v>270077000</v>
      </c>
      <c r="M5782" s="2">
        <v>270859000</v>
      </c>
      <c r="N5782" s="2">
        <v>271410000</v>
      </c>
      <c r="O5782" s="2">
        <v>271581000</v>
      </c>
      <c r="P5782" s="2">
        <v>271505000</v>
      </c>
      <c r="Q5782" s="2">
        <v>271275000</v>
      </c>
      <c r="R5782" s="2">
        <v>271077000</v>
      </c>
      <c r="S5782" s="2">
        <v>270871000</v>
      </c>
      <c r="T5782" s="2">
        <v>270238000</v>
      </c>
      <c r="U5782" s="2">
        <v>269816000</v>
      </c>
      <c r="V5782" s="2">
        <v>269216000</v>
      </c>
      <c r="W5782" s="2">
        <v>268584000</v>
      </c>
      <c r="X5782" s="2">
        <v>268071000</v>
      </c>
      <c r="Y5782" s="2">
        <v>267845000</v>
      </c>
      <c r="Z5782" s="2">
        <v>267899000</v>
      </c>
      <c r="AA5782" s="2">
        <v>267682000</v>
      </c>
      <c r="AB5782" s="2">
        <v>266793000</v>
      </c>
      <c r="AC5782" s="2">
        <v>266406000</v>
      </c>
      <c r="AD5782" s="2">
        <v>266309000</v>
      </c>
      <c r="AE5782" s="2">
        <v>266203000</v>
      </c>
      <c r="AF5782" s="2">
        <v>265910000</v>
      </c>
    </row>
    <row r="5783" spans="1:32">
      <c r="A5783" t="s">
        <v>3161</v>
      </c>
      <c r="B5783" t="s">
        <v>19</v>
      </c>
      <c r="C5783">
        <v>0</v>
      </c>
      <c r="D5783">
        <v>0</v>
      </c>
      <c r="E5783">
        <v>0</v>
      </c>
      <c r="F5783">
        <v>0</v>
      </c>
      <c r="G5783">
        <v>0</v>
      </c>
      <c r="H5783">
        <v>0</v>
      </c>
      <c r="I5783">
        <v>0</v>
      </c>
      <c r="J5783">
        <v>0</v>
      </c>
      <c r="K5783">
        <v>0</v>
      </c>
      <c r="L5783">
        <v>0</v>
      </c>
      <c r="M5783">
        <v>0</v>
      </c>
      <c r="N5783">
        <v>0</v>
      </c>
      <c r="O5783">
        <v>0</v>
      </c>
      <c r="P5783">
        <v>0</v>
      </c>
      <c r="Q5783">
        <v>0</v>
      </c>
      <c r="R5783">
        <v>0</v>
      </c>
      <c r="S5783">
        <v>0</v>
      </c>
      <c r="T5783">
        <v>0</v>
      </c>
      <c r="U5783">
        <v>0</v>
      </c>
      <c r="V5783">
        <v>0</v>
      </c>
      <c r="W5783">
        <v>0</v>
      </c>
      <c r="X5783">
        <v>0</v>
      </c>
      <c r="Y5783">
        <v>0</v>
      </c>
      <c r="Z5783">
        <v>0</v>
      </c>
      <c r="AA5783">
        <v>0</v>
      </c>
      <c r="AB5783">
        <v>0</v>
      </c>
      <c r="AC5783">
        <v>0</v>
      </c>
      <c r="AD5783">
        <v>0</v>
      </c>
      <c r="AE5783">
        <v>0</v>
      </c>
      <c r="AF5783">
        <v>0</v>
      </c>
    </row>
    <row r="5784" spans="1:32">
      <c r="A5784" t="s">
        <v>3162</v>
      </c>
      <c r="B5784" t="s">
        <v>19</v>
      </c>
      <c r="C5784" s="2">
        <v>22660500000000</v>
      </c>
      <c r="D5784" s="2">
        <v>21420200000000</v>
      </c>
      <c r="E5784" s="2">
        <v>21013400000000</v>
      </c>
      <c r="F5784" s="2">
        <v>19982000000000</v>
      </c>
      <c r="G5784" s="2">
        <v>20070500000000</v>
      </c>
      <c r="H5784" s="2">
        <v>20128400000000</v>
      </c>
      <c r="I5784" s="2">
        <v>20148300000000</v>
      </c>
      <c r="J5784" s="2">
        <v>20168300000000</v>
      </c>
      <c r="K5784" s="2">
        <v>20066000000000</v>
      </c>
      <c r="L5784" s="2">
        <v>20619100000000</v>
      </c>
      <c r="M5784" s="2">
        <v>20491400000000</v>
      </c>
      <c r="N5784" s="2">
        <v>20368700000000</v>
      </c>
      <c r="O5784" s="2">
        <v>20228000000000</v>
      </c>
      <c r="P5784" s="2">
        <v>20087900000000</v>
      </c>
      <c r="Q5784" s="2">
        <v>19936300000000</v>
      </c>
      <c r="R5784" s="2">
        <v>19784500000000</v>
      </c>
      <c r="S5784" s="2">
        <v>19622800000000</v>
      </c>
      <c r="T5784" s="2">
        <v>19452900000000</v>
      </c>
      <c r="U5784" s="2">
        <v>19289400000000</v>
      </c>
      <c r="V5784" s="2">
        <v>19118700000000</v>
      </c>
      <c r="W5784" s="2">
        <v>18944000000000</v>
      </c>
      <c r="X5784" s="2">
        <v>18779800000000</v>
      </c>
      <c r="Y5784" s="2">
        <v>18605100000000</v>
      </c>
      <c r="Z5784" s="2">
        <v>18452300000000</v>
      </c>
      <c r="AA5784" s="2">
        <v>18297200000000</v>
      </c>
      <c r="AB5784" s="2">
        <v>18101800000000</v>
      </c>
      <c r="AC5784" s="2">
        <v>17917600000000</v>
      </c>
      <c r="AD5784" s="2">
        <v>17754800000000</v>
      </c>
      <c r="AE5784" s="2">
        <v>17600900000000</v>
      </c>
      <c r="AF5784" s="2">
        <v>17456000000000</v>
      </c>
    </row>
    <row r="5785" spans="1:32">
      <c r="A5785" t="s">
        <v>3163</v>
      </c>
      <c r="B5785" t="s">
        <v>19</v>
      </c>
      <c r="C5785" s="2">
        <v>1647140000</v>
      </c>
      <c r="D5785" s="2">
        <v>1556990000</v>
      </c>
      <c r="E5785" s="2">
        <v>1527420000</v>
      </c>
      <c r="F5785" s="2">
        <v>1452450000</v>
      </c>
      <c r="G5785" s="2">
        <v>1458890000</v>
      </c>
      <c r="H5785" s="2">
        <v>1463090000</v>
      </c>
      <c r="I5785" s="2">
        <v>1464540000</v>
      </c>
      <c r="J5785" s="2">
        <v>1465990000</v>
      </c>
      <c r="K5785" s="2">
        <v>1458560000</v>
      </c>
      <c r="L5785" s="2">
        <v>1498760000</v>
      </c>
      <c r="M5785" s="2">
        <v>1489470000</v>
      </c>
      <c r="N5785" s="2">
        <v>1480560000</v>
      </c>
      <c r="O5785" s="2">
        <v>1470330000</v>
      </c>
      <c r="P5785" s="2">
        <v>1460150000</v>
      </c>
      <c r="Q5785" s="2">
        <v>1449130000</v>
      </c>
      <c r="R5785" s="2">
        <v>1438100000</v>
      </c>
      <c r="S5785" s="2">
        <v>1426340000</v>
      </c>
      <c r="T5785" s="2">
        <v>1413990000</v>
      </c>
      <c r="U5785" s="2">
        <v>1402110000</v>
      </c>
      <c r="V5785" s="2">
        <v>1389700000</v>
      </c>
      <c r="W5785" s="2">
        <v>1377000000</v>
      </c>
      <c r="X5785" s="2">
        <v>1365060000</v>
      </c>
      <c r="Y5785" s="2">
        <v>1352370000</v>
      </c>
      <c r="Z5785" s="2">
        <v>1341260000</v>
      </c>
      <c r="AA5785" s="2">
        <v>1329980000</v>
      </c>
      <c r="AB5785" s="2">
        <v>1315780000</v>
      </c>
      <c r="AC5785" s="2">
        <v>1302400000</v>
      </c>
      <c r="AD5785" s="2">
        <v>1290560000</v>
      </c>
      <c r="AE5785" s="2">
        <v>1279380000</v>
      </c>
      <c r="AF5785" s="2">
        <v>1268840000</v>
      </c>
    </row>
    <row r="5786" spans="1:32">
      <c r="A5786" t="s">
        <v>3164</v>
      </c>
      <c r="B5786" t="s">
        <v>19</v>
      </c>
      <c r="C5786" s="2">
        <v>11008800000</v>
      </c>
      <c r="D5786" s="2">
        <v>10406300000</v>
      </c>
      <c r="E5786" s="2">
        <v>10208700000</v>
      </c>
      <c r="F5786" s="2">
        <v>9707590000</v>
      </c>
      <c r="G5786" s="2">
        <v>9750600000</v>
      </c>
      <c r="H5786" s="2">
        <v>9778690000</v>
      </c>
      <c r="I5786" s="2">
        <v>9788360000</v>
      </c>
      <c r="J5786" s="2">
        <v>9798100000</v>
      </c>
      <c r="K5786" s="2">
        <v>9748400000</v>
      </c>
      <c r="L5786" s="2">
        <v>10017100000</v>
      </c>
      <c r="M5786" s="2">
        <v>9955040000</v>
      </c>
      <c r="N5786" s="2">
        <v>9895470000</v>
      </c>
      <c r="O5786" s="2">
        <v>9827090000</v>
      </c>
      <c r="P5786" s="2">
        <v>9759040000</v>
      </c>
      <c r="Q5786" s="2">
        <v>9685380000</v>
      </c>
      <c r="R5786" s="2">
        <v>9611650000</v>
      </c>
      <c r="S5786" s="2">
        <v>9533110000</v>
      </c>
      <c r="T5786" s="2">
        <v>9450540000</v>
      </c>
      <c r="U5786" s="2">
        <v>9371130000</v>
      </c>
      <c r="V5786" s="2">
        <v>9288160000</v>
      </c>
      <c r="W5786" s="2">
        <v>9203290000</v>
      </c>
      <c r="X5786" s="2">
        <v>9123530000</v>
      </c>
      <c r="Y5786" s="2">
        <v>9038660000</v>
      </c>
      <c r="Z5786" s="2">
        <v>8964430000</v>
      </c>
      <c r="AA5786" s="2">
        <v>8889080000</v>
      </c>
      <c r="AB5786" s="2">
        <v>8794150000</v>
      </c>
      <c r="AC5786" s="2">
        <v>8704680000</v>
      </c>
      <c r="AD5786" s="2">
        <v>8625560000</v>
      </c>
      <c r="AE5786" s="2">
        <v>8550820000</v>
      </c>
      <c r="AF5786" s="2">
        <v>8480430000</v>
      </c>
    </row>
    <row r="5787" spans="1:32">
      <c r="A5787" t="s">
        <v>3165</v>
      </c>
      <c r="B5787" t="s">
        <v>19</v>
      </c>
      <c r="C5787" s="2">
        <v>26947700000</v>
      </c>
      <c r="D5787" s="2">
        <v>25472900000</v>
      </c>
      <c r="E5787" s="2">
        <v>24989100000</v>
      </c>
      <c r="F5787" s="2">
        <v>23762500000</v>
      </c>
      <c r="G5787" s="2">
        <v>23867800000</v>
      </c>
      <c r="H5787" s="2">
        <v>23936600000</v>
      </c>
      <c r="I5787" s="2">
        <v>23960200000</v>
      </c>
      <c r="J5787" s="2">
        <v>23984100000</v>
      </c>
      <c r="K5787" s="2">
        <v>23862400000</v>
      </c>
      <c r="L5787" s="2">
        <v>24520200000</v>
      </c>
      <c r="M5787" s="2">
        <v>24368300000</v>
      </c>
      <c r="N5787" s="2">
        <v>24222400000</v>
      </c>
      <c r="O5787" s="2">
        <v>24055100000</v>
      </c>
      <c r="P5787" s="2">
        <v>23888500000</v>
      </c>
      <c r="Q5787" s="2">
        <v>23708200000</v>
      </c>
      <c r="R5787" s="2">
        <v>23527700000</v>
      </c>
      <c r="S5787" s="2">
        <v>23335400000</v>
      </c>
      <c r="T5787" s="2">
        <v>23133300000</v>
      </c>
      <c r="U5787" s="2">
        <v>22938900000</v>
      </c>
      <c r="V5787" s="2">
        <v>22735900000</v>
      </c>
      <c r="W5787" s="2">
        <v>22528100000</v>
      </c>
      <c r="X5787" s="2">
        <v>22332800000</v>
      </c>
      <c r="Y5787" s="2">
        <v>22125100000</v>
      </c>
      <c r="Z5787" s="2">
        <v>21943400000</v>
      </c>
      <c r="AA5787" s="2">
        <v>21759000000</v>
      </c>
      <c r="AB5787" s="2">
        <v>21526600000</v>
      </c>
      <c r="AC5787" s="2">
        <v>21307600000</v>
      </c>
      <c r="AD5787" s="2">
        <v>21113900000</v>
      </c>
      <c r="AE5787" s="2">
        <v>20931000000</v>
      </c>
      <c r="AF5787" s="2">
        <v>20758700000</v>
      </c>
    </row>
    <row r="5788" spans="1:32">
      <c r="A5788" t="s">
        <v>3166</v>
      </c>
      <c r="B5788" t="s">
        <v>19</v>
      </c>
      <c r="C5788" s="2">
        <v>2462750000</v>
      </c>
      <c r="D5788" s="2">
        <v>2327960000</v>
      </c>
      <c r="E5788" s="2">
        <v>2283750000</v>
      </c>
      <c r="F5788" s="2">
        <v>2171650000</v>
      </c>
      <c r="G5788" s="2">
        <v>2181270000</v>
      </c>
      <c r="H5788" s="2">
        <v>2187560000</v>
      </c>
      <c r="I5788" s="2">
        <v>2189720000</v>
      </c>
      <c r="J5788" s="2">
        <v>2191900000</v>
      </c>
      <c r="K5788" s="2">
        <v>2180780000</v>
      </c>
      <c r="L5788" s="2">
        <v>2240890000</v>
      </c>
      <c r="M5788" s="2">
        <v>2227010000</v>
      </c>
      <c r="N5788" s="2">
        <v>2213680000</v>
      </c>
      <c r="O5788" s="2">
        <v>2198380000</v>
      </c>
      <c r="P5788" s="2">
        <v>2183160000</v>
      </c>
      <c r="Q5788" s="2">
        <v>2166680000</v>
      </c>
      <c r="R5788" s="2">
        <v>2150190000</v>
      </c>
      <c r="S5788" s="2">
        <v>2132620000</v>
      </c>
      <c r="T5788" s="2">
        <v>2114150000</v>
      </c>
      <c r="U5788" s="2">
        <v>2096380000</v>
      </c>
      <c r="V5788" s="2">
        <v>2077820000</v>
      </c>
      <c r="W5788" s="2">
        <v>2058840000</v>
      </c>
      <c r="X5788" s="2">
        <v>2040990000</v>
      </c>
      <c r="Y5788" s="2">
        <v>2022010000</v>
      </c>
      <c r="Z5788" s="2">
        <v>2005400000</v>
      </c>
      <c r="AA5788" s="2">
        <v>1988540000</v>
      </c>
      <c r="AB5788" s="2">
        <v>1967310000</v>
      </c>
      <c r="AC5788" s="2">
        <v>1947290000</v>
      </c>
      <c r="AD5788" s="2">
        <v>1929590000</v>
      </c>
      <c r="AE5788" s="2">
        <v>1912880000</v>
      </c>
      <c r="AF5788" s="2">
        <v>1897130000</v>
      </c>
    </row>
    <row r="5789" spans="1:32">
      <c r="A5789" t="s">
        <v>3167</v>
      </c>
      <c r="B5789" t="s">
        <v>19</v>
      </c>
      <c r="C5789" s="2">
        <v>2226830000</v>
      </c>
      <c r="D5789" s="2">
        <v>2104950000</v>
      </c>
      <c r="E5789" s="2">
        <v>2064980000</v>
      </c>
      <c r="F5789" s="2">
        <v>1963620000</v>
      </c>
      <c r="G5789" s="2">
        <v>1972320000</v>
      </c>
      <c r="H5789" s="2">
        <v>1978000000</v>
      </c>
      <c r="I5789" s="2">
        <v>1979960000</v>
      </c>
      <c r="J5789" s="2">
        <v>1981930000</v>
      </c>
      <c r="K5789" s="2">
        <v>1971870000</v>
      </c>
      <c r="L5789" s="2">
        <v>2026220000</v>
      </c>
      <c r="M5789" s="2">
        <v>2013670000</v>
      </c>
      <c r="N5789" s="2">
        <v>2001620000</v>
      </c>
      <c r="O5789" s="2">
        <v>1987790000</v>
      </c>
      <c r="P5789" s="2">
        <v>1974030000</v>
      </c>
      <c r="Q5789" s="2">
        <v>1959130000</v>
      </c>
      <c r="R5789" s="2">
        <v>1944210000</v>
      </c>
      <c r="S5789" s="2">
        <v>1928320000</v>
      </c>
      <c r="T5789" s="2">
        <v>1911620000</v>
      </c>
      <c r="U5789" s="2">
        <v>1895560000</v>
      </c>
      <c r="V5789" s="2">
        <v>1878780000</v>
      </c>
      <c r="W5789" s="2">
        <v>1861610000</v>
      </c>
      <c r="X5789" s="2">
        <v>1845480000</v>
      </c>
      <c r="Y5789" s="2">
        <v>1828310000</v>
      </c>
      <c r="Z5789" s="2">
        <v>1813290000</v>
      </c>
      <c r="AA5789" s="2">
        <v>1798050000</v>
      </c>
      <c r="AB5789" s="2">
        <v>1778850000</v>
      </c>
      <c r="AC5789" s="2">
        <v>1760750000</v>
      </c>
      <c r="AD5789" s="2">
        <v>1744750000</v>
      </c>
      <c r="AE5789" s="2">
        <v>1729630000</v>
      </c>
      <c r="AF5789" s="2">
        <v>1715390000</v>
      </c>
    </row>
    <row r="5790" spans="1:32">
      <c r="A5790" t="s">
        <v>3168</v>
      </c>
      <c r="B5790" t="s">
        <v>19</v>
      </c>
      <c r="C5790" s="2">
        <v>1272430000</v>
      </c>
      <c r="D5790" s="2">
        <v>1202790000</v>
      </c>
      <c r="E5790" s="2">
        <v>1179950000</v>
      </c>
      <c r="F5790" s="2">
        <v>1122030000</v>
      </c>
      <c r="G5790" s="2">
        <v>1127000000</v>
      </c>
      <c r="H5790" s="2">
        <v>1130250000</v>
      </c>
      <c r="I5790" s="2">
        <v>1131360000</v>
      </c>
      <c r="J5790" s="2">
        <v>1132490000</v>
      </c>
      <c r="K5790" s="2">
        <v>1126750000</v>
      </c>
      <c r="L5790" s="2">
        <v>1157800000</v>
      </c>
      <c r="M5790" s="2">
        <v>1150630000</v>
      </c>
      <c r="N5790" s="2">
        <v>1143740000</v>
      </c>
      <c r="O5790" s="2">
        <v>1135840000</v>
      </c>
      <c r="P5790" s="2">
        <v>1127980000</v>
      </c>
      <c r="Q5790" s="2">
        <v>1119460000</v>
      </c>
      <c r="R5790" s="2">
        <v>1110940000</v>
      </c>
      <c r="S5790" s="2">
        <v>1101860000</v>
      </c>
      <c r="T5790" s="2">
        <v>1092320000</v>
      </c>
      <c r="U5790" s="2">
        <v>1083140000</v>
      </c>
      <c r="V5790" s="2">
        <v>1073550000</v>
      </c>
      <c r="W5790" s="2">
        <v>1063740000</v>
      </c>
      <c r="X5790" s="2">
        <v>1054520000</v>
      </c>
      <c r="Y5790" s="2">
        <v>1044710000</v>
      </c>
      <c r="Z5790" s="2">
        <v>1036130000</v>
      </c>
      <c r="AA5790" s="2">
        <v>1027420000</v>
      </c>
      <c r="AB5790" s="2">
        <v>1016450000</v>
      </c>
      <c r="AC5790" s="2">
        <v>1006110000</v>
      </c>
      <c r="AD5790" s="2">
        <v>996965000</v>
      </c>
      <c r="AE5790" s="2">
        <v>988327000</v>
      </c>
      <c r="AF5790" s="2">
        <v>980191000</v>
      </c>
    </row>
    <row r="5791" spans="1:32">
      <c r="A5791" t="s">
        <v>3169</v>
      </c>
      <c r="B5791" t="s">
        <v>19</v>
      </c>
      <c r="C5791" s="2">
        <v>260123000</v>
      </c>
      <c r="D5791" s="2">
        <v>245887000</v>
      </c>
      <c r="E5791" s="2">
        <v>241217000</v>
      </c>
      <c r="F5791" s="2">
        <v>229377000</v>
      </c>
      <c r="G5791" s="2">
        <v>230393000</v>
      </c>
      <c r="H5791" s="2">
        <v>231057000</v>
      </c>
      <c r="I5791" s="2">
        <v>231285000</v>
      </c>
      <c r="J5791" s="2">
        <v>231516000</v>
      </c>
      <c r="K5791" s="2">
        <v>230341000</v>
      </c>
      <c r="L5791" s="2">
        <v>236690000</v>
      </c>
      <c r="M5791" s="2">
        <v>235224000</v>
      </c>
      <c r="N5791" s="2">
        <v>233816000</v>
      </c>
      <c r="O5791" s="2">
        <v>232201000</v>
      </c>
      <c r="P5791" s="2">
        <v>230593000</v>
      </c>
      <c r="Q5791" s="2">
        <v>228852000</v>
      </c>
      <c r="R5791" s="2">
        <v>227110000</v>
      </c>
      <c r="S5791" s="2">
        <v>225254000</v>
      </c>
      <c r="T5791" s="2">
        <v>223303000</v>
      </c>
      <c r="U5791" s="2">
        <v>221427000</v>
      </c>
      <c r="V5791" s="2">
        <v>219466000</v>
      </c>
      <c r="W5791" s="2">
        <v>217461000</v>
      </c>
      <c r="X5791" s="2">
        <v>215576000</v>
      </c>
      <c r="Y5791" s="2">
        <v>213571000</v>
      </c>
      <c r="Z5791" s="2">
        <v>211817000</v>
      </c>
      <c r="AA5791" s="2">
        <v>210037000</v>
      </c>
      <c r="AB5791" s="2">
        <v>207794000</v>
      </c>
      <c r="AC5791" s="2">
        <v>205680000</v>
      </c>
      <c r="AD5791" s="2">
        <v>203810000</v>
      </c>
      <c r="AE5791" s="2">
        <v>202044000</v>
      </c>
      <c r="AF5791" s="2">
        <v>200381000</v>
      </c>
    </row>
    <row r="5792" spans="1:32">
      <c r="A5792" t="s">
        <v>3170</v>
      </c>
      <c r="B5792" t="s">
        <v>19</v>
      </c>
      <c r="C5792" s="2">
        <v>506766000</v>
      </c>
      <c r="D5792" s="2">
        <v>479030000</v>
      </c>
      <c r="E5792" s="2">
        <v>469933000</v>
      </c>
      <c r="F5792" s="2">
        <v>446866000</v>
      </c>
      <c r="G5792" s="2">
        <v>448846000</v>
      </c>
      <c r="H5792" s="2">
        <v>450139000</v>
      </c>
      <c r="I5792" s="2">
        <v>450584000</v>
      </c>
      <c r="J5792" s="2">
        <v>451033000</v>
      </c>
      <c r="K5792" s="2">
        <v>448745000</v>
      </c>
      <c r="L5792" s="2">
        <v>461114000</v>
      </c>
      <c r="M5792" s="2">
        <v>458257000</v>
      </c>
      <c r="N5792" s="2">
        <v>455515000</v>
      </c>
      <c r="O5792" s="2">
        <v>452367000</v>
      </c>
      <c r="P5792" s="2">
        <v>449235000</v>
      </c>
      <c r="Q5792" s="2">
        <v>445844000</v>
      </c>
      <c r="R5792" s="2">
        <v>442450000</v>
      </c>
      <c r="S5792" s="2">
        <v>438834000</v>
      </c>
      <c r="T5792" s="2">
        <v>435033000</v>
      </c>
      <c r="U5792" s="2">
        <v>431378000</v>
      </c>
      <c r="V5792" s="2">
        <v>427559000</v>
      </c>
      <c r="W5792" s="2">
        <v>423652000</v>
      </c>
      <c r="X5792" s="2">
        <v>419980000</v>
      </c>
      <c r="Y5792" s="2">
        <v>416074000</v>
      </c>
      <c r="Z5792" s="2">
        <v>412656000</v>
      </c>
      <c r="AA5792" s="2">
        <v>409188000</v>
      </c>
      <c r="AB5792" s="2">
        <v>404818000</v>
      </c>
      <c r="AC5792" s="2">
        <v>400700000</v>
      </c>
      <c r="AD5792" s="2">
        <v>397058000</v>
      </c>
      <c r="AE5792" s="2">
        <v>393617000</v>
      </c>
      <c r="AF5792" s="2">
        <v>390377000</v>
      </c>
    </row>
    <row r="5793" spans="1:32">
      <c r="A5793" t="s">
        <v>3171</v>
      </c>
      <c r="B5793" t="s">
        <v>19</v>
      </c>
      <c r="C5793" s="2">
        <v>919164000</v>
      </c>
      <c r="D5793" s="2">
        <v>868857000</v>
      </c>
      <c r="E5793" s="2">
        <v>852357000</v>
      </c>
      <c r="F5793" s="2">
        <v>810519000</v>
      </c>
      <c r="G5793" s="2">
        <v>814110000</v>
      </c>
      <c r="H5793" s="2">
        <v>816456000</v>
      </c>
      <c r="I5793" s="2">
        <v>817263000</v>
      </c>
      <c r="J5793" s="2">
        <v>818076000</v>
      </c>
      <c r="K5793" s="2">
        <v>813927000</v>
      </c>
      <c r="L5793" s="2">
        <v>836361000</v>
      </c>
      <c r="M5793" s="2">
        <v>831180000</v>
      </c>
      <c r="N5793" s="2">
        <v>826206000</v>
      </c>
      <c r="O5793" s="2">
        <v>820497000</v>
      </c>
      <c r="P5793" s="2">
        <v>814815000</v>
      </c>
      <c r="Q5793" s="2">
        <v>808665000</v>
      </c>
      <c r="R5793" s="2">
        <v>802509000</v>
      </c>
      <c r="S5793" s="2">
        <v>795951000</v>
      </c>
      <c r="T5793" s="2">
        <v>789057000</v>
      </c>
      <c r="U5793" s="2">
        <v>782427000</v>
      </c>
      <c r="V5793" s="2">
        <v>775500000</v>
      </c>
      <c r="W5793" s="2">
        <v>768414000</v>
      </c>
      <c r="X5793" s="2">
        <v>761754000</v>
      </c>
      <c r="Y5793" s="2">
        <v>754668000</v>
      </c>
      <c r="Z5793" s="2">
        <v>748470000</v>
      </c>
      <c r="AA5793" s="2">
        <v>742179000</v>
      </c>
      <c r="AB5793" s="2">
        <v>734253000</v>
      </c>
      <c r="AC5793" s="2">
        <v>726783000</v>
      </c>
      <c r="AD5793" s="2">
        <v>720177000</v>
      </c>
      <c r="AE5793" s="2">
        <v>713937000</v>
      </c>
      <c r="AF5793" s="2">
        <v>708060000</v>
      </c>
    </row>
    <row r="5794" spans="1:32">
      <c r="A5794" t="s">
        <v>3172</v>
      </c>
      <c r="B5794" t="s">
        <v>19</v>
      </c>
      <c r="C5794" s="2">
        <v>183833000</v>
      </c>
      <c r="D5794" s="2">
        <v>173771000</v>
      </c>
      <c r="E5794" s="2">
        <v>170471000</v>
      </c>
      <c r="F5794" s="2">
        <v>162104000</v>
      </c>
      <c r="G5794" s="2">
        <v>162822000</v>
      </c>
      <c r="H5794" s="2">
        <v>163291000</v>
      </c>
      <c r="I5794" s="2">
        <v>163453000</v>
      </c>
      <c r="J5794" s="2">
        <v>163615000</v>
      </c>
      <c r="K5794" s="2">
        <v>162785000</v>
      </c>
      <c r="L5794" s="2">
        <v>167272000</v>
      </c>
      <c r="M5794" s="2">
        <v>166236000</v>
      </c>
      <c r="N5794" s="2">
        <v>165241000</v>
      </c>
      <c r="O5794" s="2">
        <v>164099000</v>
      </c>
      <c r="P5794" s="2">
        <v>162963000</v>
      </c>
      <c r="Q5794" s="2">
        <v>161733000</v>
      </c>
      <c r="R5794" s="2">
        <v>160502000</v>
      </c>
      <c r="S5794" s="2">
        <v>159190000</v>
      </c>
      <c r="T5794" s="2">
        <v>157811000</v>
      </c>
      <c r="U5794" s="2">
        <v>156485000</v>
      </c>
      <c r="V5794" s="2">
        <v>155100000</v>
      </c>
      <c r="W5794" s="2">
        <v>153683000</v>
      </c>
      <c r="X5794" s="2">
        <v>152351000</v>
      </c>
      <c r="Y5794" s="2">
        <v>150934000</v>
      </c>
      <c r="Z5794" s="2">
        <v>149694000</v>
      </c>
      <c r="AA5794" s="2">
        <v>148436000</v>
      </c>
      <c r="AB5794" s="2">
        <v>146851000</v>
      </c>
      <c r="AC5794" s="2">
        <v>145357000</v>
      </c>
      <c r="AD5794" s="2">
        <v>144035000</v>
      </c>
      <c r="AE5794" s="2">
        <v>142787000</v>
      </c>
      <c r="AF5794" s="2">
        <v>141612000</v>
      </c>
    </row>
    <row r="5795" spans="1:32">
      <c r="A5795" t="s">
        <v>3173</v>
      </c>
      <c r="B5795" t="s">
        <v>19</v>
      </c>
      <c r="C5795">
        <v>0</v>
      </c>
      <c r="D5795">
        <v>0</v>
      </c>
      <c r="E5795">
        <v>0</v>
      </c>
      <c r="F5795">
        <v>0</v>
      </c>
      <c r="G5795">
        <v>0</v>
      </c>
      <c r="H5795">
        <v>0</v>
      </c>
      <c r="I5795">
        <v>0</v>
      </c>
      <c r="J5795">
        <v>0</v>
      </c>
      <c r="K5795">
        <v>0</v>
      </c>
      <c r="L5795">
        <v>0</v>
      </c>
      <c r="M5795">
        <v>0</v>
      </c>
      <c r="N5795">
        <v>0</v>
      </c>
      <c r="O5795">
        <v>0</v>
      </c>
      <c r="P5795">
        <v>0</v>
      </c>
      <c r="Q5795">
        <v>0</v>
      </c>
      <c r="R5795">
        <v>0</v>
      </c>
      <c r="S5795">
        <v>0</v>
      </c>
      <c r="T5795">
        <v>0</v>
      </c>
      <c r="U5795">
        <v>0</v>
      </c>
      <c r="V5795">
        <v>0</v>
      </c>
      <c r="W5795">
        <v>0</v>
      </c>
      <c r="X5795">
        <v>0</v>
      </c>
      <c r="Y5795">
        <v>0</v>
      </c>
      <c r="Z5795">
        <v>0</v>
      </c>
      <c r="AA5795">
        <v>0</v>
      </c>
      <c r="AB5795">
        <v>0</v>
      </c>
      <c r="AC5795">
        <v>0</v>
      </c>
      <c r="AD5795">
        <v>0</v>
      </c>
      <c r="AE5795">
        <v>0</v>
      </c>
      <c r="AF5795">
        <v>0</v>
      </c>
    </row>
    <row r="5796" spans="1:32">
      <c r="A5796" t="s">
        <v>3174</v>
      </c>
      <c r="B5796" t="s">
        <v>19</v>
      </c>
      <c r="C5796">
        <v>0</v>
      </c>
      <c r="D5796">
        <v>0</v>
      </c>
      <c r="E5796">
        <v>0</v>
      </c>
      <c r="F5796">
        <v>0</v>
      </c>
      <c r="G5796">
        <v>0</v>
      </c>
      <c r="H5796">
        <v>0</v>
      </c>
      <c r="I5796">
        <v>0</v>
      </c>
      <c r="J5796">
        <v>0</v>
      </c>
      <c r="K5796">
        <v>0</v>
      </c>
      <c r="L5796">
        <v>0</v>
      </c>
      <c r="M5796">
        <v>0</v>
      </c>
      <c r="N5796">
        <v>0</v>
      </c>
      <c r="O5796">
        <v>0</v>
      </c>
      <c r="P5796">
        <v>0</v>
      </c>
      <c r="Q5796">
        <v>0</v>
      </c>
      <c r="R5796">
        <v>0</v>
      </c>
      <c r="S5796">
        <v>0</v>
      </c>
      <c r="T5796">
        <v>0</v>
      </c>
      <c r="U5796">
        <v>0</v>
      </c>
      <c r="V5796">
        <v>0</v>
      </c>
      <c r="W5796">
        <v>0</v>
      </c>
      <c r="X5796">
        <v>0</v>
      </c>
      <c r="Y5796">
        <v>0</v>
      </c>
      <c r="Z5796">
        <v>0</v>
      </c>
      <c r="AA5796">
        <v>0</v>
      </c>
      <c r="AB5796">
        <v>0</v>
      </c>
      <c r="AC5796">
        <v>0</v>
      </c>
      <c r="AD5796">
        <v>0</v>
      </c>
      <c r="AE5796">
        <v>0</v>
      </c>
      <c r="AF5796">
        <v>0</v>
      </c>
    </row>
    <row r="5797" spans="1:32">
      <c r="A5797" t="s">
        <v>3175</v>
      </c>
      <c r="B5797" t="s">
        <v>19</v>
      </c>
      <c r="C5797">
        <v>0</v>
      </c>
      <c r="D5797">
        <v>0</v>
      </c>
      <c r="E5797">
        <v>0</v>
      </c>
      <c r="F5797">
        <v>0</v>
      </c>
      <c r="G5797">
        <v>0</v>
      </c>
      <c r="H5797">
        <v>0</v>
      </c>
      <c r="I5797">
        <v>0</v>
      </c>
      <c r="J5797">
        <v>0</v>
      </c>
      <c r="K5797">
        <v>0</v>
      </c>
      <c r="L5797">
        <v>0</v>
      </c>
      <c r="M5797">
        <v>0</v>
      </c>
      <c r="N5797">
        <v>0</v>
      </c>
      <c r="O5797">
        <v>0</v>
      </c>
      <c r="P5797">
        <v>0</v>
      </c>
      <c r="Q5797">
        <v>0</v>
      </c>
      <c r="R5797">
        <v>0</v>
      </c>
      <c r="S5797">
        <v>0</v>
      </c>
      <c r="T5797">
        <v>0</v>
      </c>
      <c r="U5797">
        <v>0</v>
      </c>
      <c r="V5797">
        <v>0</v>
      </c>
      <c r="W5797">
        <v>0</v>
      </c>
      <c r="X5797">
        <v>0</v>
      </c>
      <c r="Y5797">
        <v>0</v>
      </c>
      <c r="Z5797">
        <v>0</v>
      </c>
      <c r="AA5797">
        <v>0</v>
      </c>
      <c r="AB5797">
        <v>0</v>
      </c>
      <c r="AC5797">
        <v>0</v>
      </c>
      <c r="AD5797">
        <v>0</v>
      </c>
      <c r="AE5797">
        <v>0</v>
      </c>
      <c r="AF5797">
        <v>0</v>
      </c>
    </row>
    <row r="5798" spans="1:32">
      <c r="A5798" t="s">
        <v>3176</v>
      </c>
      <c r="B5798" t="s">
        <v>19</v>
      </c>
      <c r="C5798">
        <v>0</v>
      </c>
      <c r="D5798">
        <v>0</v>
      </c>
      <c r="E5798">
        <v>0</v>
      </c>
      <c r="F5798">
        <v>0</v>
      </c>
      <c r="G5798">
        <v>0</v>
      </c>
      <c r="H5798">
        <v>0</v>
      </c>
      <c r="I5798">
        <v>0</v>
      </c>
      <c r="J5798">
        <v>0</v>
      </c>
      <c r="K5798">
        <v>0</v>
      </c>
      <c r="L5798">
        <v>0</v>
      </c>
      <c r="M5798">
        <v>0</v>
      </c>
      <c r="N5798">
        <v>0</v>
      </c>
      <c r="O5798">
        <v>0</v>
      </c>
      <c r="P5798">
        <v>0</v>
      </c>
      <c r="Q5798">
        <v>0</v>
      </c>
      <c r="R5798">
        <v>0</v>
      </c>
      <c r="S5798">
        <v>0</v>
      </c>
      <c r="T5798">
        <v>0</v>
      </c>
      <c r="U5798">
        <v>0</v>
      </c>
      <c r="V5798">
        <v>0</v>
      </c>
      <c r="W5798">
        <v>0</v>
      </c>
      <c r="X5798">
        <v>0</v>
      </c>
      <c r="Y5798">
        <v>0</v>
      </c>
      <c r="Z5798">
        <v>0</v>
      </c>
      <c r="AA5798">
        <v>0</v>
      </c>
      <c r="AB5798">
        <v>0</v>
      </c>
      <c r="AC5798">
        <v>0</v>
      </c>
      <c r="AD5798">
        <v>0</v>
      </c>
      <c r="AE5798">
        <v>0</v>
      </c>
      <c r="AF5798">
        <v>0</v>
      </c>
    </row>
    <row r="5799" spans="1:32">
      <c r="A5799" t="s">
        <v>3177</v>
      </c>
      <c r="B5799" t="s">
        <v>19</v>
      </c>
      <c r="C5799">
        <v>0</v>
      </c>
      <c r="D5799">
        <v>0</v>
      </c>
      <c r="E5799">
        <v>0</v>
      </c>
      <c r="F5799">
        <v>0</v>
      </c>
      <c r="G5799">
        <v>0</v>
      </c>
      <c r="H5799">
        <v>0</v>
      </c>
      <c r="I5799">
        <v>0</v>
      </c>
      <c r="J5799">
        <v>0</v>
      </c>
      <c r="K5799">
        <v>0</v>
      </c>
      <c r="L5799">
        <v>0</v>
      </c>
      <c r="M5799">
        <v>0</v>
      </c>
      <c r="N5799">
        <v>0</v>
      </c>
      <c r="O5799">
        <v>0</v>
      </c>
      <c r="P5799">
        <v>0</v>
      </c>
      <c r="Q5799">
        <v>0</v>
      </c>
      <c r="R5799">
        <v>0</v>
      </c>
      <c r="S5799">
        <v>0</v>
      </c>
      <c r="T5799">
        <v>0</v>
      </c>
      <c r="U5799">
        <v>0</v>
      </c>
      <c r="V5799">
        <v>0</v>
      </c>
      <c r="W5799">
        <v>0</v>
      </c>
      <c r="X5799">
        <v>0</v>
      </c>
      <c r="Y5799">
        <v>0</v>
      </c>
      <c r="Z5799">
        <v>0</v>
      </c>
      <c r="AA5799">
        <v>0</v>
      </c>
      <c r="AB5799">
        <v>0</v>
      </c>
      <c r="AC5799">
        <v>0</v>
      </c>
      <c r="AD5799">
        <v>0</v>
      </c>
      <c r="AE5799">
        <v>0</v>
      </c>
      <c r="AF5799">
        <v>0</v>
      </c>
    </row>
    <row r="5800" spans="1:32">
      <c r="A5800" t="s">
        <v>3178</v>
      </c>
      <c r="B5800" t="s">
        <v>19</v>
      </c>
      <c r="C5800">
        <v>0</v>
      </c>
      <c r="D5800">
        <v>0</v>
      </c>
      <c r="E5800">
        <v>0</v>
      </c>
      <c r="F5800">
        <v>0</v>
      </c>
      <c r="G5800">
        <v>0</v>
      </c>
      <c r="H5800">
        <v>0</v>
      </c>
      <c r="I5800">
        <v>0</v>
      </c>
      <c r="J5800">
        <v>0</v>
      </c>
      <c r="K5800">
        <v>0</v>
      </c>
      <c r="L5800">
        <v>0</v>
      </c>
      <c r="M5800">
        <v>0</v>
      </c>
      <c r="N5800">
        <v>0</v>
      </c>
      <c r="O5800">
        <v>0</v>
      </c>
      <c r="P5800">
        <v>0</v>
      </c>
      <c r="Q5800">
        <v>0</v>
      </c>
      <c r="R5800">
        <v>0</v>
      </c>
      <c r="S5800">
        <v>0</v>
      </c>
      <c r="T5800">
        <v>0</v>
      </c>
      <c r="U5800">
        <v>0</v>
      </c>
      <c r="V5800">
        <v>0</v>
      </c>
      <c r="W5800">
        <v>0</v>
      </c>
      <c r="X5800">
        <v>0</v>
      </c>
      <c r="Y5800">
        <v>0</v>
      </c>
      <c r="Z5800">
        <v>0</v>
      </c>
      <c r="AA5800">
        <v>0</v>
      </c>
      <c r="AB5800">
        <v>0</v>
      </c>
      <c r="AC5800">
        <v>0</v>
      </c>
      <c r="AD5800">
        <v>0</v>
      </c>
      <c r="AE5800">
        <v>0</v>
      </c>
      <c r="AF5800">
        <v>0</v>
      </c>
    </row>
    <row r="5801" spans="1:32">
      <c r="A5801" t="s">
        <v>3179</v>
      </c>
      <c r="B5801" t="s">
        <v>19</v>
      </c>
      <c r="C5801">
        <v>0</v>
      </c>
      <c r="D5801">
        <v>0</v>
      </c>
      <c r="E5801">
        <v>0</v>
      </c>
      <c r="F5801">
        <v>0</v>
      </c>
      <c r="G5801">
        <v>0</v>
      </c>
      <c r="H5801">
        <v>0</v>
      </c>
      <c r="I5801">
        <v>0</v>
      </c>
      <c r="J5801">
        <v>0</v>
      </c>
      <c r="K5801">
        <v>0</v>
      </c>
      <c r="L5801">
        <v>0</v>
      </c>
      <c r="M5801">
        <v>0</v>
      </c>
      <c r="N5801">
        <v>0</v>
      </c>
      <c r="O5801">
        <v>0</v>
      </c>
      <c r="P5801">
        <v>0</v>
      </c>
      <c r="Q5801">
        <v>0</v>
      </c>
      <c r="R5801">
        <v>0</v>
      </c>
      <c r="S5801">
        <v>0</v>
      </c>
      <c r="T5801">
        <v>0</v>
      </c>
      <c r="U5801">
        <v>0</v>
      </c>
      <c r="V5801">
        <v>0</v>
      </c>
      <c r="W5801">
        <v>0</v>
      </c>
      <c r="X5801">
        <v>0</v>
      </c>
      <c r="Y5801">
        <v>0</v>
      </c>
      <c r="Z5801">
        <v>0</v>
      </c>
      <c r="AA5801">
        <v>0</v>
      </c>
      <c r="AB5801">
        <v>0</v>
      </c>
      <c r="AC5801">
        <v>0</v>
      </c>
      <c r="AD5801">
        <v>0</v>
      </c>
      <c r="AE5801">
        <v>0</v>
      </c>
      <c r="AF5801">
        <v>0</v>
      </c>
    </row>
    <row r="5802" spans="1:32">
      <c r="A5802" t="s">
        <v>3180</v>
      </c>
      <c r="B5802" t="s">
        <v>19</v>
      </c>
      <c r="C5802">
        <v>0</v>
      </c>
      <c r="D5802">
        <v>0</v>
      </c>
      <c r="E5802">
        <v>0</v>
      </c>
      <c r="F5802">
        <v>0</v>
      </c>
      <c r="G5802">
        <v>0</v>
      </c>
      <c r="H5802">
        <v>0</v>
      </c>
      <c r="I5802">
        <v>0</v>
      </c>
      <c r="J5802">
        <v>0</v>
      </c>
      <c r="K5802">
        <v>0</v>
      </c>
      <c r="L5802">
        <v>0</v>
      </c>
      <c r="M5802">
        <v>0</v>
      </c>
      <c r="N5802">
        <v>0</v>
      </c>
      <c r="O5802">
        <v>0</v>
      </c>
      <c r="P5802">
        <v>0</v>
      </c>
      <c r="Q5802">
        <v>0</v>
      </c>
      <c r="R5802">
        <v>0</v>
      </c>
      <c r="S5802">
        <v>0</v>
      </c>
      <c r="T5802">
        <v>0</v>
      </c>
      <c r="U5802">
        <v>0</v>
      </c>
      <c r="V5802">
        <v>0</v>
      </c>
      <c r="W5802">
        <v>0</v>
      </c>
      <c r="X5802">
        <v>0</v>
      </c>
      <c r="Y5802">
        <v>0</v>
      </c>
      <c r="Z5802">
        <v>0</v>
      </c>
      <c r="AA5802">
        <v>0</v>
      </c>
      <c r="AB5802">
        <v>0</v>
      </c>
      <c r="AC5802">
        <v>0</v>
      </c>
      <c r="AD5802">
        <v>0</v>
      </c>
      <c r="AE5802">
        <v>0</v>
      </c>
      <c r="AF5802">
        <v>0</v>
      </c>
    </row>
    <row r="5803" spans="1:32">
      <c r="A5803" t="s">
        <v>3181</v>
      </c>
      <c r="B5803" t="s">
        <v>19</v>
      </c>
      <c r="C5803">
        <v>0</v>
      </c>
      <c r="D5803">
        <v>0</v>
      </c>
      <c r="E5803">
        <v>0</v>
      </c>
      <c r="F5803">
        <v>0</v>
      </c>
      <c r="G5803">
        <v>0</v>
      </c>
      <c r="H5803">
        <v>0</v>
      </c>
      <c r="I5803">
        <v>0</v>
      </c>
      <c r="J5803">
        <v>0</v>
      </c>
      <c r="K5803">
        <v>0</v>
      </c>
      <c r="L5803">
        <v>0</v>
      </c>
      <c r="M5803">
        <v>0</v>
      </c>
      <c r="N5803">
        <v>0</v>
      </c>
      <c r="O5803">
        <v>0</v>
      </c>
      <c r="P5803">
        <v>0</v>
      </c>
      <c r="Q5803">
        <v>0</v>
      </c>
      <c r="R5803">
        <v>0</v>
      </c>
      <c r="S5803">
        <v>0</v>
      </c>
      <c r="T5803">
        <v>0</v>
      </c>
      <c r="U5803">
        <v>0</v>
      </c>
      <c r="V5803">
        <v>0</v>
      </c>
      <c r="W5803">
        <v>0</v>
      </c>
      <c r="X5803">
        <v>0</v>
      </c>
      <c r="Y5803">
        <v>0</v>
      </c>
      <c r="Z5803">
        <v>0</v>
      </c>
      <c r="AA5803">
        <v>0</v>
      </c>
      <c r="AB5803">
        <v>0</v>
      </c>
      <c r="AC5803">
        <v>0</v>
      </c>
      <c r="AD5803">
        <v>0</v>
      </c>
      <c r="AE5803">
        <v>0</v>
      </c>
      <c r="AF5803">
        <v>0</v>
      </c>
    </row>
    <row r="5804" spans="1:32">
      <c r="A5804" t="s">
        <v>3182</v>
      </c>
      <c r="B5804" t="s">
        <v>19</v>
      </c>
      <c r="C5804">
        <v>0</v>
      </c>
      <c r="D5804">
        <v>0</v>
      </c>
      <c r="E5804">
        <v>0</v>
      </c>
      <c r="F5804">
        <v>0</v>
      </c>
      <c r="G5804">
        <v>0</v>
      </c>
      <c r="H5804">
        <v>0</v>
      </c>
      <c r="I5804">
        <v>0</v>
      </c>
      <c r="J5804">
        <v>0</v>
      </c>
      <c r="K5804">
        <v>0</v>
      </c>
      <c r="L5804">
        <v>0</v>
      </c>
      <c r="M5804">
        <v>0</v>
      </c>
      <c r="N5804">
        <v>0</v>
      </c>
      <c r="O5804">
        <v>0</v>
      </c>
      <c r="P5804">
        <v>0</v>
      </c>
      <c r="Q5804">
        <v>0</v>
      </c>
      <c r="R5804">
        <v>0</v>
      </c>
      <c r="S5804">
        <v>0</v>
      </c>
      <c r="T5804">
        <v>0</v>
      </c>
      <c r="U5804">
        <v>0</v>
      </c>
      <c r="V5804">
        <v>0</v>
      </c>
      <c r="W5804">
        <v>0</v>
      </c>
      <c r="X5804">
        <v>0</v>
      </c>
      <c r="Y5804">
        <v>0</v>
      </c>
      <c r="Z5804">
        <v>0</v>
      </c>
      <c r="AA5804">
        <v>0</v>
      </c>
      <c r="AB5804">
        <v>0</v>
      </c>
      <c r="AC5804">
        <v>0</v>
      </c>
      <c r="AD5804">
        <v>0</v>
      </c>
      <c r="AE5804">
        <v>0</v>
      </c>
      <c r="AF5804">
        <v>0</v>
      </c>
    </row>
    <row r="5805" spans="1:32">
      <c r="A5805" t="s">
        <v>3183</v>
      </c>
      <c r="B5805" t="s">
        <v>19</v>
      </c>
      <c r="C5805">
        <v>0</v>
      </c>
      <c r="D5805">
        <v>0</v>
      </c>
      <c r="E5805">
        <v>0</v>
      </c>
      <c r="F5805">
        <v>0</v>
      </c>
      <c r="G5805">
        <v>0</v>
      </c>
      <c r="H5805">
        <v>0</v>
      </c>
      <c r="I5805">
        <v>0</v>
      </c>
      <c r="J5805">
        <v>0</v>
      </c>
      <c r="K5805">
        <v>0</v>
      </c>
      <c r="L5805">
        <v>0</v>
      </c>
      <c r="M5805">
        <v>0</v>
      </c>
      <c r="N5805">
        <v>0</v>
      </c>
      <c r="O5805">
        <v>0</v>
      </c>
      <c r="P5805">
        <v>0</v>
      </c>
      <c r="Q5805">
        <v>0</v>
      </c>
      <c r="R5805">
        <v>0</v>
      </c>
      <c r="S5805">
        <v>0</v>
      </c>
      <c r="T5805">
        <v>0</v>
      </c>
      <c r="U5805">
        <v>0</v>
      </c>
      <c r="V5805">
        <v>0</v>
      </c>
      <c r="W5805">
        <v>0</v>
      </c>
      <c r="X5805">
        <v>0</v>
      </c>
      <c r="Y5805">
        <v>0</v>
      </c>
      <c r="Z5805">
        <v>0</v>
      </c>
      <c r="AA5805">
        <v>0</v>
      </c>
      <c r="AB5805">
        <v>0</v>
      </c>
      <c r="AC5805">
        <v>0</v>
      </c>
      <c r="AD5805">
        <v>0</v>
      </c>
      <c r="AE5805">
        <v>0</v>
      </c>
      <c r="AF5805">
        <v>0</v>
      </c>
    </row>
    <row r="5806" spans="1:32">
      <c r="A5806" t="s">
        <v>3184</v>
      </c>
      <c r="B5806" t="s">
        <v>19</v>
      </c>
      <c r="C5806">
        <v>0</v>
      </c>
      <c r="D5806">
        <v>0</v>
      </c>
      <c r="E5806">
        <v>0</v>
      </c>
      <c r="F5806">
        <v>0</v>
      </c>
      <c r="G5806">
        <v>0</v>
      </c>
      <c r="H5806">
        <v>0</v>
      </c>
      <c r="I5806">
        <v>0</v>
      </c>
      <c r="J5806">
        <v>0</v>
      </c>
      <c r="K5806">
        <v>0</v>
      </c>
      <c r="L5806">
        <v>0</v>
      </c>
      <c r="M5806">
        <v>0</v>
      </c>
      <c r="N5806">
        <v>0</v>
      </c>
      <c r="O5806">
        <v>0</v>
      </c>
      <c r="P5806">
        <v>0</v>
      </c>
      <c r="Q5806">
        <v>0</v>
      </c>
      <c r="R5806">
        <v>0</v>
      </c>
      <c r="S5806">
        <v>0</v>
      </c>
      <c r="T5806">
        <v>0</v>
      </c>
      <c r="U5806">
        <v>0</v>
      </c>
      <c r="V5806">
        <v>0</v>
      </c>
      <c r="W5806">
        <v>0</v>
      </c>
      <c r="X5806">
        <v>0</v>
      </c>
      <c r="Y5806">
        <v>0</v>
      </c>
      <c r="Z5806">
        <v>0</v>
      </c>
      <c r="AA5806">
        <v>0</v>
      </c>
      <c r="AB5806">
        <v>0</v>
      </c>
      <c r="AC5806">
        <v>0</v>
      </c>
      <c r="AD5806">
        <v>0</v>
      </c>
      <c r="AE5806">
        <v>0</v>
      </c>
      <c r="AF5806">
        <v>0</v>
      </c>
    </row>
    <row r="5807" spans="1:32">
      <c r="A5807" t="s">
        <v>3185</v>
      </c>
      <c r="B5807" t="s">
        <v>19</v>
      </c>
      <c r="C5807">
        <v>0</v>
      </c>
      <c r="D5807">
        <v>0</v>
      </c>
      <c r="E5807">
        <v>0</v>
      </c>
      <c r="F5807">
        <v>0</v>
      </c>
      <c r="G5807">
        <v>0</v>
      </c>
      <c r="H5807">
        <v>0</v>
      </c>
      <c r="I5807">
        <v>0</v>
      </c>
      <c r="J5807">
        <v>0</v>
      </c>
      <c r="K5807">
        <v>0</v>
      </c>
      <c r="L5807">
        <v>0</v>
      </c>
      <c r="M5807">
        <v>0</v>
      </c>
      <c r="N5807">
        <v>0</v>
      </c>
      <c r="O5807">
        <v>0</v>
      </c>
      <c r="P5807">
        <v>0</v>
      </c>
      <c r="Q5807">
        <v>0</v>
      </c>
      <c r="R5807">
        <v>0</v>
      </c>
      <c r="S5807">
        <v>0</v>
      </c>
      <c r="T5807">
        <v>0</v>
      </c>
      <c r="U5807">
        <v>0</v>
      </c>
      <c r="V5807">
        <v>0</v>
      </c>
      <c r="W5807">
        <v>0</v>
      </c>
      <c r="X5807">
        <v>0</v>
      </c>
      <c r="Y5807">
        <v>0</v>
      </c>
      <c r="Z5807">
        <v>0</v>
      </c>
      <c r="AA5807">
        <v>0</v>
      </c>
      <c r="AB5807">
        <v>0</v>
      </c>
      <c r="AC5807">
        <v>0</v>
      </c>
      <c r="AD5807">
        <v>0</v>
      </c>
      <c r="AE5807">
        <v>0</v>
      </c>
      <c r="AF5807">
        <v>0</v>
      </c>
    </row>
    <row r="5808" spans="1:32">
      <c r="A5808" t="s">
        <v>3186</v>
      </c>
      <c r="B5808" t="s">
        <v>19</v>
      </c>
      <c r="C5808">
        <v>0</v>
      </c>
      <c r="D5808">
        <v>0</v>
      </c>
      <c r="E5808">
        <v>0</v>
      </c>
      <c r="F5808">
        <v>0</v>
      </c>
      <c r="G5808">
        <v>0</v>
      </c>
      <c r="H5808">
        <v>0</v>
      </c>
      <c r="I5808">
        <v>0</v>
      </c>
      <c r="J5808">
        <v>0</v>
      </c>
      <c r="K5808">
        <v>0</v>
      </c>
      <c r="L5808">
        <v>0</v>
      </c>
      <c r="M5808">
        <v>0</v>
      </c>
      <c r="N5808">
        <v>0</v>
      </c>
      <c r="O5808">
        <v>0</v>
      </c>
      <c r="P5808">
        <v>0</v>
      </c>
      <c r="Q5808">
        <v>0</v>
      </c>
      <c r="R5808">
        <v>0</v>
      </c>
      <c r="S5808">
        <v>0</v>
      </c>
      <c r="T5808">
        <v>0</v>
      </c>
      <c r="U5808">
        <v>0</v>
      </c>
      <c r="V5808">
        <v>0</v>
      </c>
      <c r="W5808">
        <v>0</v>
      </c>
      <c r="X5808">
        <v>0</v>
      </c>
      <c r="Y5808">
        <v>0</v>
      </c>
      <c r="Z5808">
        <v>0</v>
      </c>
      <c r="AA5808">
        <v>0</v>
      </c>
      <c r="AB5808">
        <v>0</v>
      </c>
      <c r="AC5808">
        <v>0</v>
      </c>
      <c r="AD5808">
        <v>0</v>
      </c>
      <c r="AE5808">
        <v>0</v>
      </c>
      <c r="AF5808">
        <v>0</v>
      </c>
    </row>
    <row r="5809" spans="1:32">
      <c r="A5809" t="s">
        <v>3187</v>
      </c>
      <c r="B5809" t="s">
        <v>19</v>
      </c>
      <c r="C5809">
        <v>0</v>
      </c>
      <c r="D5809">
        <v>0</v>
      </c>
      <c r="E5809">
        <v>0</v>
      </c>
      <c r="F5809">
        <v>0</v>
      </c>
      <c r="G5809">
        <v>0</v>
      </c>
      <c r="H5809">
        <v>0</v>
      </c>
      <c r="I5809">
        <v>0</v>
      </c>
      <c r="J5809">
        <v>0</v>
      </c>
      <c r="K5809">
        <v>0</v>
      </c>
      <c r="L5809">
        <v>0</v>
      </c>
      <c r="M5809">
        <v>0</v>
      </c>
      <c r="N5809">
        <v>0</v>
      </c>
      <c r="O5809">
        <v>0</v>
      </c>
      <c r="P5809">
        <v>0</v>
      </c>
      <c r="Q5809">
        <v>0</v>
      </c>
      <c r="R5809">
        <v>0</v>
      </c>
      <c r="S5809">
        <v>0</v>
      </c>
      <c r="T5809">
        <v>0</v>
      </c>
      <c r="U5809">
        <v>0</v>
      </c>
      <c r="V5809">
        <v>0</v>
      </c>
      <c r="W5809">
        <v>0</v>
      </c>
      <c r="X5809">
        <v>0</v>
      </c>
      <c r="Y5809">
        <v>0</v>
      </c>
      <c r="Z5809">
        <v>0</v>
      </c>
      <c r="AA5809">
        <v>0</v>
      </c>
      <c r="AB5809">
        <v>0</v>
      </c>
      <c r="AC5809">
        <v>0</v>
      </c>
      <c r="AD5809">
        <v>0</v>
      </c>
      <c r="AE5809">
        <v>0</v>
      </c>
      <c r="AF5809">
        <v>0</v>
      </c>
    </row>
    <row r="5810" spans="1:32">
      <c r="A5810" t="s">
        <v>3188</v>
      </c>
      <c r="B5810" t="s">
        <v>19</v>
      </c>
      <c r="C5810">
        <v>0</v>
      </c>
      <c r="D5810">
        <v>0</v>
      </c>
      <c r="E5810">
        <v>0</v>
      </c>
      <c r="F5810">
        <v>0</v>
      </c>
      <c r="G5810">
        <v>0</v>
      </c>
      <c r="H5810">
        <v>0</v>
      </c>
      <c r="I5810">
        <v>0</v>
      </c>
      <c r="J5810">
        <v>0</v>
      </c>
      <c r="K5810">
        <v>0</v>
      </c>
      <c r="L5810">
        <v>0</v>
      </c>
      <c r="M5810">
        <v>0</v>
      </c>
      <c r="N5810">
        <v>0</v>
      </c>
      <c r="O5810">
        <v>0</v>
      </c>
      <c r="P5810">
        <v>0</v>
      </c>
      <c r="Q5810">
        <v>0</v>
      </c>
      <c r="R5810">
        <v>0</v>
      </c>
      <c r="S5810">
        <v>0</v>
      </c>
      <c r="T5810">
        <v>0</v>
      </c>
      <c r="U5810">
        <v>0</v>
      </c>
      <c r="V5810">
        <v>0</v>
      </c>
      <c r="W5810">
        <v>0</v>
      </c>
      <c r="X5810">
        <v>0</v>
      </c>
      <c r="Y5810">
        <v>0</v>
      </c>
      <c r="Z5810">
        <v>0</v>
      </c>
      <c r="AA5810">
        <v>0</v>
      </c>
      <c r="AB5810">
        <v>0</v>
      </c>
      <c r="AC5810">
        <v>0</v>
      </c>
      <c r="AD5810">
        <v>0</v>
      </c>
      <c r="AE5810">
        <v>0</v>
      </c>
      <c r="AF5810">
        <v>0</v>
      </c>
    </row>
    <row r="5811" spans="1:32">
      <c r="A5811" t="s">
        <v>3189</v>
      </c>
      <c r="B5811" t="s">
        <v>19</v>
      </c>
      <c r="C5811">
        <v>0</v>
      </c>
      <c r="D5811">
        <v>0</v>
      </c>
      <c r="E5811">
        <v>0</v>
      </c>
      <c r="F5811">
        <v>0</v>
      </c>
      <c r="G5811">
        <v>0</v>
      </c>
      <c r="H5811">
        <v>0</v>
      </c>
      <c r="I5811">
        <v>0</v>
      </c>
      <c r="J5811">
        <v>0</v>
      </c>
      <c r="K5811">
        <v>0</v>
      </c>
      <c r="L5811">
        <v>0</v>
      </c>
      <c r="M5811">
        <v>0</v>
      </c>
      <c r="N5811">
        <v>0</v>
      </c>
      <c r="O5811">
        <v>0</v>
      </c>
      <c r="P5811">
        <v>0</v>
      </c>
      <c r="Q5811">
        <v>0</v>
      </c>
      <c r="R5811">
        <v>0</v>
      </c>
      <c r="S5811">
        <v>0</v>
      </c>
      <c r="T5811">
        <v>0</v>
      </c>
      <c r="U5811">
        <v>0</v>
      </c>
      <c r="V5811">
        <v>0</v>
      </c>
      <c r="W5811">
        <v>0</v>
      </c>
      <c r="X5811">
        <v>0</v>
      </c>
      <c r="Y5811">
        <v>0</v>
      </c>
      <c r="Z5811">
        <v>0</v>
      </c>
      <c r="AA5811">
        <v>0</v>
      </c>
      <c r="AB5811">
        <v>0</v>
      </c>
      <c r="AC5811">
        <v>0</v>
      </c>
      <c r="AD5811">
        <v>0</v>
      </c>
      <c r="AE5811">
        <v>0</v>
      </c>
      <c r="AF5811">
        <v>0</v>
      </c>
    </row>
    <row r="5812" spans="1:32">
      <c r="A5812" t="s">
        <v>3190</v>
      </c>
      <c r="B5812" t="s">
        <v>19</v>
      </c>
      <c r="C5812">
        <v>0</v>
      </c>
      <c r="D5812">
        <v>0</v>
      </c>
      <c r="E5812">
        <v>0</v>
      </c>
      <c r="F5812">
        <v>0</v>
      </c>
      <c r="G5812">
        <v>0</v>
      </c>
      <c r="H5812">
        <v>0</v>
      </c>
      <c r="I5812">
        <v>0</v>
      </c>
      <c r="J5812">
        <v>0</v>
      </c>
      <c r="K5812">
        <v>0</v>
      </c>
      <c r="L5812">
        <v>0</v>
      </c>
      <c r="M5812">
        <v>0</v>
      </c>
      <c r="N5812">
        <v>0</v>
      </c>
      <c r="O5812">
        <v>0</v>
      </c>
      <c r="P5812">
        <v>0</v>
      </c>
      <c r="Q5812">
        <v>0</v>
      </c>
      <c r="R5812">
        <v>0</v>
      </c>
      <c r="S5812">
        <v>0</v>
      </c>
      <c r="T5812">
        <v>0</v>
      </c>
      <c r="U5812">
        <v>0</v>
      </c>
      <c r="V5812">
        <v>0</v>
      </c>
      <c r="W5812">
        <v>0</v>
      </c>
      <c r="X5812">
        <v>0</v>
      </c>
      <c r="Y5812">
        <v>0</v>
      </c>
      <c r="Z5812">
        <v>0</v>
      </c>
      <c r="AA5812">
        <v>0</v>
      </c>
      <c r="AB5812">
        <v>0</v>
      </c>
      <c r="AC5812">
        <v>0</v>
      </c>
      <c r="AD5812">
        <v>0</v>
      </c>
      <c r="AE5812">
        <v>0</v>
      </c>
      <c r="AF5812">
        <v>0</v>
      </c>
    </row>
    <row r="5813" spans="1:32">
      <c r="A5813" t="s">
        <v>3191</v>
      </c>
      <c r="B5813" t="s">
        <v>19</v>
      </c>
      <c r="C5813">
        <v>0</v>
      </c>
      <c r="D5813">
        <v>0</v>
      </c>
      <c r="E5813">
        <v>0</v>
      </c>
      <c r="F5813">
        <v>0</v>
      </c>
      <c r="G5813">
        <v>0</v>
      </c>
      <c r="H5813">
        <v>0</v>
      </c>
      <c r="I5813">
        <v>0</v>
      </c>
      <c r="J5813">
        <v>0</v>
      </c>
      <c r="K5813">
        <v>0</v>
      </c>
      <c r="L5813">
        <v>0</v>
      </c>
      <c r="M5813">
        <v>0</v>
      </c>
      <c r="N5813">
        <v>0</v>
      </c>
      <c r="O5813">
        <v>0</v>
      </c>
      <c r="P5813">
        <v>0</v>
      </c>
      <c r="Q5813">
        <v>0</v>
      </c>
      <c r="R5813">
        <v>0</v>
      </c>
      <c r="S5813">
        <v>0</v>
      </c>
      <c r="T5813">
        <v>0</v>
      </c>
      <c r="U5813">
        <v>0</v>
      </c>
      <c r="V5813">
        <v>0</v>
      </c>
      <c r="W5813">
        <v>0</v>
      </c>
      <c r="X5813">
        <v>0</v>
      </c>
      <c r="Y5813">
        <v>0</v>
      </c>
      <c r="Z5813">
        <v>0</v>
      </c>
      <c r="AA5813">
        <v>0</v>
      </c>
      <c r="AB5813">
        <v>0</v>
      </c>
      <c r="AC5813">
        <v>0</v>
      </c>
      <c r="AD5813">
        <v>0</v>
      </c>
      <c r="AE5813">
        <v>0</v>
      </c>
      <c r="AF5813">
        <v>0</v>
      </c>
    </row>
    <row r="5814" spans="1:32">
      <c r="A5814" t="s">
        <v>3192</v>
      </c>
      <c r="B5814" t="s">
        <v>19</v>
      </c>
      <c r="C5814">
        <v>0</v>
      </c>
      <c r="D5814">
        <v>0</v>
      </c>
      <c r="E5814">
        <v>0</v>
      </c>
      <c r="F5814">
        <v>0</v>
      </c>
      <c r="G5814">
        <v>0</v>
      </c>
      <c r="H5814">
        <v>0</v>
      </c>
      <c r="I5814">
        <v>0</v>
      </c>
      <c r="J5814">
        <v>0</v>
      </c>
      <c r="K5814">
        <v>0</v>
      </c>
      <c r="L5814">
        <v>0</v>
      </c>
      <c r="M5814">
        <v>0</v>
      </c>
      <c r="N5814">
        <v>0</v>
      </c>
      <c r="O5814">
        <v>0</v>
      </c>
      <c r="P5814">
        <v>0</v>
      </c>
      <c r="Q5814">
        <v>0</v>
      </c>
      <c r="R5814">
        <v>0</v>
      </c>
      <c r="S5814">
        <v>0</v>
      </c>
      <c r="T5814">
        <v>0</v>
      </c>
      <c r="U5814">
        <v>0</v>
      </c>
      <c r="V5814">
        <v>0</v>
      </c>
      <c r="W5814">
        <v>0</v>
      </c>
      <c r="X5814">
        <v>0</v>
      </c>
      <c r="Y5814">
        <v>0</v>
      </c>
      <c r="Z5814">
        <v>0</v>
      </c>
      <c r="AA5814">
        <v>0</v>
      </c>
      <c r="AB5814">
        <v>0</v>
      </c>
      <c r="AC5814">
        <v>0</v>
      </c>
      <c r="AD5814">
        <v>0</v>
      </c>
      <c r="AE5814">
        <v>0</v>
      </c>
      <c r="AF5814">
        <v>0</v>
      </c>
    </row>
    <row r="5815" spans="1:32">
      <c r="A5815" t="s">
        <v>3193</v>
      </c>
      <c r="B5815" t="s">
        <v>19</v>
      </c>
      <c r="C5815">
        <v>0</v>
      </c>
      <c r="D5815">
        <v>0</v>
      </c>
      <c r="E5815">
        <v>0</v>
      </c>
      <c r="F5815">
        <v>0</v>
      </c>
      <c r="G5815">
        <v>0</v>
      </c>
      <c r="H5815">
        <v>0</v>
      </c>
      <c r="I5815">
        <v>0</v>
      </c>
      <c r="J5815">
        <v>0</v>
      </c>
      <c r="K5815">
        <v>0</v>
      </c>
      <c r="L5815">
        <v>0</v>
      </c>
      <c r="M5815">
        <v>0</v>
      </c>
      <c r="N5815">
        <v>0</v>
      </c>
      <c r="O5815">
        <v>0</v>
      </c>
      <c r="P5815">
        <v>0</v>
      </c>
      <c r="Q5815">
        <v>0</v>
      </c>
      <c r="R5815">
        <v>0</v>
      </c>
      <c r="S5815">
        <v>0</v>
      </c>
      <c r="T5815">
        <v>0</v>
      </c>
      <c r="U5815">
        <v>0</v>
      </c>
      <c r="V5815">
        <v>0</v>
      </c>
      <c r="W5815">
        <v>0</v>
      </c>
      <c r="X5815">
        <v>0</v>
      </c>
      <c r="Y5815">
        <v>0</v>
      </c>
      <c r="Z5815">
        <v>0</v>
      </c>
      <c r="AA5815">
        <v>0</v>
      </c>
      <c r="AB5815">
        <v>0</v>
      </c>
      <c r="AC5815">
        <v>0</v>
      </c>
      <c r="AD5815">
        <v>0</v>
      </c>
      <c r="AE5815">
        <v>0</v>
      </c>
      <c r="AF5815">
        <v>0</v>
      </c>
    </row>
    <row r="5816" spans="1:32">
      <c r="A5816" t="s">
        <v>3194</v>
      </c>
      <c r="B5816" t="s">
        <v>19</v>
      </c>
      <c r="C5816">
        <v>0</v>
      </c>
      <c r="D5816">
        <v>0</v>
      </c>
      <c r="E5816">
        <v>0</v>
      </c>
      <c r="F5816">
        <v>0</v>
      </c>
      <c r="G5816">
        <v>0</v>
      </c>
      <c r="H5816">
        <v>0</v>
      </c>
      <c r="I5816">
        <v>0</v>
      </c>
      <c r="J5816">
        <v>0</v>
      </c>
      <c r="K5816">
        <v>0</v>
      </c>
      <c r="L5816">
        <v>0</v>
      </c>
      <c r="M5816">
        <v>0</v>
      </c>
      <c r="N5816">
        <v>0</v>
      </c>
      <c r="O5816">
        <v>0</v>
      </c>
      <c r="P5816">
        <v>0</v>
      </c>
      <c r="Q5816">
        <v>0</v>
      </c>
      <c r="R5816">
        <v>0</v>
      </c>
      <c r="S5816">
        <v>0</v>
      </c>
      <c r="T5816">
        <v>0</v>
      </c>
      <c r="U5816">
        <v>0</v>
      </c>
      <c r="V5816">
        <v>0</v>
      </c>
      <c r="W5816">
        <v>0</v>
      </c>
      <c r="X5816">
        <v>0</v>
      </c>
      <c r="Y5816">
        <v>0</v>
      </c>
      <c r="Z5816">
        <v>0</v>
      </c>
      <c r="AA5816">
        <v>0</v>
      </c>
      <c r="AB5816">
        <v>0</v>
      </c>
      <c r="AC5816">
        <v>0</v>
      </c>
      <c r="AD5816">
        <v>0</v>
      </c>
      <c r="AE5816">
        <v>0</v>
      </c>
      <c r="AF5816">
        <v>0</v>
      </c>
    </row>
    <row r="5817" spans="1:32">
      <c r="A5817" t="s">
        <v>3195</v>
      </c>
      <c r="B5817" t="s">
        <v>19</v>
      </c>
      <c r="C5817">
        <v>0</v>
      </c>
      <c r="D5817">
        <v>0</v>
      </c>
      <c r="E5817">
        <v>0</v>
      </c>
      <c r="F5817">
        <v>0</v>
      </c>
      <c r="G5817">
        <v>0</v>
      </c>
      <c r="H5817">
        <v>0</v>
      </c>
      <c r="I5817">
        <v>0</v>
      </c>
      <c r="J5817">
        <v>0</v>
      </c>
      <c r="K5817">
        <v>0</v>
      </c>
      <c r="L5817">
        <v>0</v>
      </c>
      <c r="M5817">
        <v>0</v>
      </c>
      <c r="N5817">
        <v>0</v>
      </c>
      <c r="O5817">
        <v>0</v>
      </c>
      <c r="P5817">
        <v>0</v>
      </c>
      <c r="Q5817">
        <v>0</v>
      </c>
      <c r="R5817">
        <v>0</v>
      </c>
      <c r="S5817">
        <v>0</v>
      </c>
      <c r="T5817">
        <v>0</v>
      </c>
      <c r="U5817">
        <v>0</v>
      </c>
      <c r="V5817">
        <v>0</v>
      </c>
      <c r="W5817">
        <v>0</v>
      </c>
      <c r="X5817">
        <v>0</v>
      </c>
      <c r="Y5817">
        <v>0</v>
      </c>
      <c r="Z5817">
        <v>0</v>
      </c>
      <c r="AA5817">
        <v>0</v>
      </c>
      <c r="AB5817">
        <v>0</v>
      </c>
      <c r="AC5817">
        <v>0</v>
      </c>
      <c r="AD5817">
        <v>0</v>
      </c>
      <c r="AE5817">
        <v>0</v>
      </c>
      <c r="AF5817">
        <v>0</v>
      </c>
    </row>
    <row r="5818" spans="1:32">
      <c r="A5818" t="s">
        <v>3196</v>
      </c>
      <c r="B5818" t="s">
        <v>19</v>
      </c>
      <c r="C5818">
        <v>0</v>
      </c>
      <c r="D5818">
        <v>0</v>
      </c>
      <c r="E5818">
        <v>0</v>
      </c>
      <c r="F5818">
        <v>0</v>
      </c>
      <c r="G5818">
        <v>0</v>
      </c>
      <c r="H5818">
        <v>0</v>
      </c>
      <c r="I5818">
        <v>0</v>
      </c>
      <c r="J5818">
        <v>0</v>
      </c>
      <c r="K5818">
        <v>0</v>
      </c>
      <c r="L5818">
        <v>0</v>
      </c>
      <c r="M5818">
        <v>0</v>
      </c>
      <c r="N5818">
        <v>0</v>
      </c>
      <c r="O5818">
        <v>0</v>
      </c>
      <c r="P5818">
        <v>0</v>
      </c>
      <c r="Q5818">
        <v>0</v>
      </c>
      <c r="R5818">
        <v>0</v>
      </c>
      <c r="S5818">
        <v>0</v>
      </c>
      <c r="T5818">
        <v>0</v>
      </c>
      <c r="U5818">
        <v>0</v>
      </c>
      <c r="V5818">
        <v>0</v>
      </c>
      <c r="W5818">
        <v>0</v>
      </c>
      <c r="X5818">
        <v>0</v>
      </c>
      <c r="Y5818">
        <v>0</v>
      </c>
      <c r="Z5818">
        <v>0</v>
      </c>
      <c r="AA5818">
        <v>0</v>
      </c>
      <c r="AB5818">
        <v>0</v>
      </c>
      <c r="AC5818">
        <v>0</v>
      </c>
      <c r="AD5818">
        <v>0</v>
      </c>
      <c r="AE5818">
        <v>0</v>
      </c>
      <c r="AF5818">
        <v>0</v>
      </c>
    </row>
    <row r="5819" spans="1:32">
      <c r="A5819" t="s">
        <v>3197</v>
      </c>
      <c r="B5819" t="s">
        <v>19</v>
      </c>
      <c r="C5819">
        <v>0</v>
      </c>
      <c r="D5819">
        <v>0</v>
      </c>
      <c r="E5819">
        <v>0</v>
      </c>
      <c r="F5819">
        <v>0</v>
      </c>
      <c r="G5819">
        <v>0</v>
      </c>
      <c r="H5819">
        <v>0</v>
      </c>
      <c r="I5819">
        <v>0</v>
      </c>
      <c r="J5819">
        <v>0</v>
      </c>
      <c r="K5819">
        <v>0</v>
      </c>
      <c r="L5819">
        <v>0</v>
      </c>
      <c r="M5819">
        <v>0</v>
      </c>
      <c r="N5819">
        <v>0</v>
      </c>
      <c r="O5819">
        <v>0</v>
      </c>
      <c r="P5819">
        <v>0</v>
      </c>
      <c r="Q5819">
        <v>0</v>
      </c>
      <c r="R5819">
        <v>0</v>
      </c>
      <c r="S5819">
        <v>0</v>
      </c>
      <c r="T5819">
        <v>0</v>
      </c>
      <c r="U5819">
        <v>0</v>
      </c>
      <c r="V5819">
        <v>0</v>
      </c>
      <c r="W5819">
        <v>0</v>
      </c>
      <c r="X5819">
        <v>0</v>
      </c>
      <c r="Y5819">
        <v>0</v>
      </c>
      <c r="Z5819">
        <v>0</v>
      </c>
      <c r="AA5819">
        <v>0</v>
      </c>
      <c r="AB5819">
        <v>0</v>
      </c>
      <c r="AC5819">
        <v>0</v>
      </c>
      <c r="AD5819">
        <v>0</v>
      </c>
      <c r="AE5819">
        <v>0</v>
      </c>
      <c r="AF5819">
        <v>0</v>
      </c>
    </row>
    <row r="5820" spans="1:32">
      <c r="A5820" t="s">
        <v>3198</v>
      </c>
      <c r="B5820" t="s">
        <v>19</v>
      </c>
      <c r="C5820">
        <v>0</v>
      </c>
      <c r="D5820">
        <v>0</v>
      </c>
      <c r="E5820">
        <v>0</v>
      </c>
      <c r="F5820">
        <v>0</v>
      </c>
      <c r="G5820">
        <v>0</v>
      </c>
      <c r="H5820">
        <v>0</v>
      </c>
      <c r="I5820">
        <v>0</v>
      </c>
      <c r="J5820">
        <v>0</v>
      </c>
      <c r="K5820">
        <v>0</v>
      </c>
      <c r="L5820">
        <v>0</v>
      </c>
      <c r="M5820">
        <v>0</v>
      </c>
      <c r="N5820">
        <v>0</v>
      </c>
      <c r="O5820">
        <v>0</v>
      </c>
      <c r="P5820">
        <v>0</v>
      </c>
      <c r="Q5820">
        <v>0</v>
      </c>
      <c r="R5820">
        <v>0</v>
      </c>
      <c r="S5820">
        <v>0</v>
      </c>
      <c r="T5820">
        <v>0</v>
      </c>
      <c r="U5820">
        <v>0</v>
      </c>
      <c r="V5820">
        <v>0</v>
      </c>
      <c r="W5820">
        <v>0</v>
      </c>
      <c r="X5820">
        <v>0</v>
      </c>
      <c r="Y5820">
        <v>0</v>
      </c>
      <c r="Z5820">
        <v>0</v>
      </c>
      <c r="AA5820">
        <v>0</v>
      </c>
      <c r="AB5820">
        <v>0</v>
      </c>
      <c r="AC5820">
        <v>0</v>
      </c>
      <c r="AD5820">
        <v>0</v>
      </c>
      <c r="AE5820">
        <v>0</v>
      </c>
      <c r="AF5820">
        <v>0</v>
      </c>
    </row>
    <row r="5821" spans="1:32">
      <c r="A5821" t="s">
        <v>3199</v>
      </c>
      <c r="B5821" t="s">
        <v>19</v>
      </c>
      <c r="C5821">
        <v>0</v>
      </c>
      <c r="D5821">
        <v>0</v>
      </c>
      <c r="E5821">
        <v>0</v>
      </c>
      <c r="F5821">
        <v>0</v>
      </c>
      <c r="G5821">
        <v>0</v>
      </c>
      <c r="H5821">
        <v>0</v>
      </c>
      <c r="I5821">
        <v>0</v>
      </c>
      <c r="J5821">
        <v>0</v>
      </c>
      <c r="K5821">
        <v>0</v>
      </c>
      <c r="L5821">
        <v>0</v>
      </c>
      <c r="M5821">
        <v>0</v>
      </c>
      <c r="N5821">
        <v>0</v>
      </c>
      <c r="O5821">
        <v>0</v>
      </c>
      <c r="P5821">
        <v>0</v>
      </c>
      <c r="Q5821">
        <v>0</v>
      </c>
      <c r="R5821">
        <v>0</v>
      </c>
      <c r="S5821">
        <v>0</v>
      </c>
      <c r="T5821">
        <v>0</v>
      </c>
      <c r="U5821">
        <v>0</v>
      </c>
      <c r="V5821">
        <v>0</v>
      </c>
      <c r="W5821">
        <v>0</v>
      </c>
      <c r="X5821">
        <v>0</v>
      </c>
      <c r="Y5821">
        <v>0</v>
      </c>
      <c r="Z5821">
        <v>0</v>
      </c>
      <c r="AA5821">
        <v>0</v>
      </c>
      <c r="AB5821">
        <v>0</v>
      </c>
      <c r="AC5821">
        <v>0</v>
      </c>
      <c r="AD5821">
        <v>0</v>
      </c>
      <c r="AE5821">
        <v>0</v>
      </c>
      <c r="AF5821">
        <v>0</v>
      </c>
    </row>
    <row r="5822" spans="1:32">
      <c r="A5822" t="s">
        <v>3200</v>
      </c>
      <c r="B5822" t="s">
        <v>19</v>
      </c>
      <c r="C5822">
        <v>0</v>
      </c>
      <c r="D5822">
        <v>0</v>
      </c>
      <c r="E5822">
        <v>0</v>
      </c>
      <c r="F5822">
        <v>0</v>
      </c>
      <c r="G5822">
        <v>0</v>
      </c>
      <c r="H5822">
        <v>0</v>
      </c>
      <c r="I5822">
        <v>0</v>
      </c>
      <c r="J5822">
        <v>0</v>
      </c>
      <c r="K5822">
        <v>0</v>
      </c>
      <c r="L5822">
        <v>0</v>
      </c>
      <c r="M5822">
        <v>0</v>
      </c>
      <c r="N5822">
        <v>0</v>
      </c>
      <c r="O5822">
        <v>0</v>
      </c>
      <c r="P5822">
        <v>0</v>
      </c>
      <c r="Q5822">
        <v>0</v>
      </c>
      <c r="R5822">
        <v>0</v>
      </c>
      <c r="S5822">
        <v>0</v>
      </c>
      <c r="T5822">
        <v>0</v>
      </c>
      <c r="U5822">
        <v>0</v>
      </c>
      <c r="V5822">
        <v>0</v>
      </c>
      <c r="W5822">
        <v>0</v>
      </c>
      <c r="X5822">
        <v>0</v>
      </c>
      <c r="Y5822">
        <v>0</v>
      </c>
      <c r="Z5822">
        <v>0</v>
      </c>
      <c r="AA5822">
        <v>0</v>
      </c>
      <c r="AB5822">
        <v>0</v>
      </c>
      <c r="AC5822">
        <v>0</v>
      </c>
      <c r="AD5822">
        <v>0</v>
      </c>
      <c r="AE5822">
        <v>0</v>
      </c>
      <c r="AF5822">
        <v>0</v>
      </c>
    </row>
    <row r="5823" spans="1:32">
      <c r="A5823" t="s">
        <v>3201</v>
      </c>
      <c r="B5823" t="s">
        <v>19</v>
      </c>
      <c r="C5823">
        <v>0</v>
      </c>
      <c r="D5823">
        <v>0</v>
      </c>
      <c r="E5823">
        <v>0</v>
      </c>
      <c r="F5823">
        <v>0</v>
      </c>
      <c r="G5823">
        <v>0</v>
      </c>
      <c r="H5823">
        <v>0</v>
      </c>
      <c r="I5823">
        <v>0</v>
      </c>
      <c r="J5823">
        <v>0</v>
      </c>
      <c r="K5823">
        <v>0</v>
      </c>
      <c r="L5823">
        <v>0</v>
      </c>
      <c r="M5823">
        <v>0</v>
      </c>
      <c r="N5823">
        <v>0</v>
      </c>
      <c r="O5823">
        <v>0</v>
      </c>
      <c r="P5823">
        <v>0</v>
      </c>
      <c r="Q5823">
        <v>0</v>
      </c>
      <c r="R5823">
        <v>0</v>
      </c>
      <c r="S5823">
        <v>0</v>
      </c>
      <c r="T5823">
        <v>0</v>
      </c>
      <c r="U5823">
        <v>0</v>
      </c>
      <c r="V5823">
        <v>0</v>
      </c>
      <c r="W5823">
        <v>0</v>
      </c>
      <c r="X5823">
        <v>0</v>
      </c>
      <c r="Y5823">
        <v>0</v>
      </c>
      <c r="Z5823">
        <v>0</v>
      </c>
      <c r="AA5823">
        <v>0</v>
      </c>
      <c r="AB5823">
        <v>0</v>
      </c>
      <c r="AC5823">
        <v>0</v>
      </c>
      <c r="AD5823">
        <v>0</v>
      </c>
      <c r="AE5823">
        <v>0</v>
      </c>
      <c r="AF5823">
        <v>0</v>
      </c>
    </row>
    <row r="5824" spans="1:32">
      <c r="A5824" t="s">
        <v>3202</v>
      </c>
      <c r="B5824" t="s">
        <v>19</v>
      </c>
      <c r="C5824">
        <v>0</v>
      </c>
      <c r="D5824">
        <v>0</v>
      </c>
      <c r="E5824">
        <v>0</v>
      </c>
      <c r="F5824">
        <v>0</v>
      </c>
      <c r="G5824">
        <v>0</v>
      </c>
      <c r="H5824">
        <v>0</v>
      </c>
      <c r="I5824">
        <v>0</v>
      </c>
      <c r="J5824">
        <v>0</v>
      </c>
      <c r="K5824">
        <v>0</v>
      </c>
      <c r="L5824">
        <v>0</v>
      </c>
      <c r="M5824">
        <v>0</v>
      </c>
      <c r="N5824">
        <v>0</v>
      </c>
      <c r="O5824">
        <v>0</v>
      </c>
      <c r="P5824">
        <v>0</v>
      </c>
      <c r="Q5824">
        <v>0</v>
      </c>
      <c r="R5824">
        <v>0</v>
      </c>
      <c r="S5824">
        <v>0</v>
      </c>
      <c r="T5824">
        <v>0</v>
      </c>
      <c r="U5824">
        <v>0</v>
      </c>
      <c r="V5824">
        <v>0</v>
      </c>
      <c r="W5824">
        <v>0</v>
      </c>
      <c r="X5824">
        <v>0</v>
      </c>
      <c r="Y5824">
        <v>0</v>
      </c>
      <c r="Z5824">
        <v>0</v>
      </c>
      <c r="AA5824">
        <v>0</v>
      </c>
      <c r="AB5824">
        <v>0</v>
      </c>
      <c r="AC5824">
        <v>0</v>
      </c>
      <c r="AD5824">
        <v>0</v>
      </c>
      <c r="AE5824">
        <v>0</v>
      </c>
      <c r="AF5824">
        <v>0</v>
      </c>
    </row>
    <row r="5825" spans="1:32">
      <c r="A5825" t="s">
        <v>3203</v>
      </c>
      <c r="B5825" t="s">
        <v>19</v>
      </c>
      <c r="C5825">
        <v>0</v>
      </c>
      <c r="D5825">
        <v>0</v>
      </c>
      <c r="E5825">
        <v>0</v>
      </c>
      <c r="F5825">
        <v>0</v>
      </c>
      <c r="G5825">
        <v>0</v>
      </c>
      <c r="H5825">
        <v>0</v>
      </c>
      <c r="I5825">
        <v>0</v>
      </c>
      <c r="J5825">
        <v>0</v>
      </c>
      <c r="K5825">
        <v>0</v>
      </c>
      <c r="L5825">
        <v>0</v>
      </c>
      <c r="M5825">
        <v>0</v>
      </c>
      <c r="N5825">
        <v>0</v>
      </c>
      <c r="O5825">
        <v>0</v>
      </c>
      <c r="P5825">
        <v>0</v>
      </c>
      <c r="Q5825">
        <v>0</v>
      </c>
      <c r="R5825">
        <v>0</v>
      </c>
      <c r="S5825">
        <v>0</v>
      </c>
      <c r="T5825">
        <v>0</v>
      </c>
      <c r="U5825">
        <v>0</v>
      </c>
      <c r="V5825">
        <v>0</v>
      </c>
      <c r="W5825">
        <v>0</v>
      </c>
      <c r="X5825">
        <v>0</v>
      </c>
      <c r="Y5825">
        <v>0</v>
      </c>
      <c r="Z5825">
        <v>0</v>
      </c>
      <c r="AA5825">
        <v>0</v>
      </c>
      <c r="AB5825">
        <v>0</v>
      </c>
      <c r="AC5825">
        <v>0</v>
      </c>
      <c r="AD5825">
        <v>0</v>
      </c>
      <c r="AE5825">
        <v>0</v>
      </c>
      <c r="AF5825">
        <v>0</v>
      </c>
    </row>
    <row r="5826" spans="1:32">
      <c r="A5826" t="s">
        <v>3204</v>
      </c>
      <c r="B5826" t="s">
        <v>19</v>
      </c>
      <c r="C5826">
        <v>0</v>
      </c>
      <c r="D5826">
        <v>0</v>
      </c>
      <c r="E5826">
        <v>0</v>
      </c>
      <c r="F5826">
        <v>0</v>
      </c>
      <c r="G5826">
        <v>0</v>
      </c>
      <c r="H5826">
        <v>0</v>
      </c>
      <c r="I5826">
        <v>0</v>
      </c>
      <c r="J5826">
        <v>0</v>
      </c>
      <c r="K5826">
        <v>0</v>
      </c>
      <c r="L5826">
        <v>0</v>
      </c>
      <c r="M5826">
        <v>0</v>
      </c>
      <c r="N5826">
        <v>0</v>
      </c>
      <c r="O5826">
        <v>0</v>
      </c>
      <c r="P5826">
        <v>0</v>
      </c>
      <c r="Q5826">
        <v>0</v>
      </c>
      <c r="R5826">
        <v>0</v>
      </c>
      <c r="S5826">
        <v>0</v>
      </c>
      <c r="T5826">
        <v>0</v>
      </c>
      <c r="U5826">
        <v>0</v>
      </c>
      <c r="V5826">
        <v>0</v>
      </c>
      <c r="W5826">
        <v>0</v>
      </c>
      <c r="X5826">
        <v>0</v>
      </c>
      <c r="Y5826">
        <v>0</v>
      </c>
      <c r="Z5826">
        <v>0</v>
      </c>
      <c r="AA5826">
        <v>0</v>
      </c>
      <c r="AB5826">
        <v>0</v>
      </c>
      <c r="AC5826">
        <v>0</v>
      </c>
      <c r="AD5826">
        <v>0</v>
      </c>
      <c r="AE5826">
        <v>0</v>
      </c>
      <c r="AF5826">
        <v>0</v>
      </c>
    </row>
    <row r="5827" spans="1:32">
      <c r="A5827" t="s">
        <v>3205</v>
      </c>
      <c r="B5827" t="s">
        <v>19</v>
      </c>
      <c r="C5827">
        <v>0</v>
      </c>
      <c r="D5827">
        <v>0</v>
      </c>
      <c r="E5827">
        <v>0</v>
      </c>
      <c r="F5827">
        <v>0</v>
      </c>
      <c r="G5827">
        <v>0</v>
      </c>
      <c r="H5827">
        <v>0</v>
      </c>
      <c r="I5827">
        <v>0</v>
      </c>
      <c r="J5827">
        <v>0</v>
      </c>
      <c r="K5827">
        <v>0</v>
      </c>
      <c r="L5827">
        <v>0</v>
      </c>
      <c r="M5827">
        <v>0</v>
      </c>
      <c r="N5827">
        <v>0</v>
      </c>
      <c r="O5827">
        <v>0</v>
      </c>
      <c r="P5827">
        <v>0</v>
      </c>
      <c r="Q5827">
        <v>0</v>
      </c>
      <c r="R5827">
        <v>0</v>
      </c>
      <c r="S5827">
        <v>0</v>
      </c>
      <c r="T5827">
        <v>0</v>
      </c>
      <c r="U5827">
        <v>0</v>
      </c>
      <c r="V5827">
        <v>0</v>
      </c>
      <c r="W5827">
        <v>0</v>
      </c>
      <c r="X5827">
        <v>0</v>
      </c>
      <c r="Y5827">
        <v>0</v>
      </c>
      <c r="Z5827">
        <v>0</v>
      </c>
      <c r="AA5827">
        <v>0</v>
      </c>
      <c r="AB5827">
        <v>0</v>
      </c>
      <c r="AC5827">
        <v>0</v>
      </c>
      <c r="AD5827">
        <v>0</v>
      </c>
      <c r="AE5827">
        <v>0</v>
      </c>
      <c r="AF5827">
        <v>0</v>
      </c>
    </row>
    <row r="5828" spans="1:32">
      <c r="A5828" t="s">
        <v>3206</v>
      </c>
      <c r="B5828" t="s">
        <v>19</v>
      </c>
      <c r="C5828">
        <v>0</v>
      </c>
      <c r="D5828">
        <v>0</v>
      </c>
      <c r="E5828">
        <v>0</v>
      </c>
      <c r="F5828">
        <v>0</v>
      </c>
      <c r="G5828">
        <v>0</v>
      </c>
      <c r="H5828">
        <v>0</v>
      </c>
      <c r="I5828">
        <v>0</v>
      </c>
      <c r="J5828">
        <v>0</v>
      </c>
      <c r="K5828">
        <v>0</v>
      </c>
      <c r="L5828">
        <v>0</v>
      </c>
      <c r="M5828">
        <v>0</v>
      </c>
      <c r="N5828">
        <v>0</v>
      </c>
      <c r="O5828">
        <v>0</v>
      </c>
      <c r="P5828">
        <v>0</v>
      </c>
      <c r="Q5828">
        <v>0</v>
      </c>
      <c r="R5828">
        <v>0</v>
      </c>
      <c r="S5828">
        <v>0</v>
      </c>
      <c r="T5828">
        <v>0</v>
      </c>
      <c r="U5828">
        <v>0</v>
      </c>
      <c r="V5828">
        <v>0</v>
      </c>
      <c r="W5828">
        <v>0</v>
      </c>
      <c r="X5828">
        <v>0</v>
      </c>
      <c r="Y5828">
        <v>0</v>
      </c>
      <c r="Z5828">
        <v>0</v>
      </c>
      <c r="AA5828">
        <v>0</v>
      </c>
      <c r="AB5828">
        <v>0</v>
      </c>
      <c r="AC5828">
        <v>0</v>
      </c>
      <c r="AD5828">
        <v>0</v>
      </c>
      <c r="AE5828">
        <v>0</v>
      </c>
      <c r="AF5828">
        <v>0</v>
      </c>
    </row>
    <row r="5829" spans="1:32">
      <c r="A5829" t="s">
        <v>3207</v>
      </c>
      <c r="B5829" t="s">
        <v>19</v>
      </c>
      <c r="C5829">
        <v>0</v>
      </c>
      <c r="D5829">
        <v>0</v>
      </c>
      <c r="E5829">
        <v>0</v>
      </c>
      <c r="F5829">
        <v>0</v>
      </c>
      <c r="G5829">
        <v>0</v>
      </c>
      <c r="H5829">
        <v>0</v>
      </c>
      <c r="I5829">
        <v>0</v>
      </c>
      <c r="J5829">
        <v>0</v>
      </c>
      <c r="K5829">
        <v>0</v>
      </c>
      <c r="L5829">
        <v>0</v>
      </c>
      <c r="M5829">
        <v>0</v>
      </c>
      <c r="N5829">
        <v>0</v>
      </c>
      <c r="O5829">
        <v>0</v>
      </c>
      <c r="P5829">
        <v>0</v>
      </c>
      <c r="Q5829">
        <v>0</v>
      </c>
      <c r="R5829">
        <v>0</v>
      </c>
      <c r="S5829">
        <v>0</v>
      </c>
      <c r="T5829">
        <v>0</v>
      </c>
      <c r="U5829">
        <v>0</v>
      </c>
      <c r="V5829">
        <v>0</v>
      </c>
      <c r="W5829">
        <v>0</v>
      </c>
      <c r="X5829">
        <v>0</v>
      </c>
      <c r="Y5829">
        <v>0</v>
      </c>
      <c r="Z5829">
        <v>0</v>
      </c>
      <c r="AA5829">
        <v>0</v>
      </c>
      <c r="AB5829">
        <v>0</v>
      </c>
      <c r="AC5829">
        <v>0</v>
      </c>
      <c r="AD5829">
        <v>0</v>
      </c>
      <c r="AE5829">
        <v>0</v>
      </c>
      <c r="AF5829">
        <v>0</v>
      </c>
    </row>
    <row r="5830" spans="1:32">
      <c r="A5830" t="s">
        <v>3208</v>
      </c>
      <c r="B5830" t="s">
        <v>19</v>
      </c>
      <c r="C5830">
        <v>0</v>
      </c>
      <c r="D5830">
        <v>0</v>
      </c>
      <c r="E5830">
        <v>0</v>
      </c>
      <c r="F5830">
        <v>0</v>
      </c>
      <c r="G5830">
        <v>0</v>
      </c>
      <c r="H5830">
        <v>0</v>
      </c>
      <c r="I5830">
        <v>0</v>
      </c>
      <c r="J5830">
        <v>0</v>
      </c>
      <c r="K5830">
        <v>0</v>
      </c>
      <c r="L5830">
        <v>0</v>
      </c>
      <c r="M5830">
        <v>0</v>
      </c>
      <c r="N5830">
        <v>0</v>
      </c>
      <c r="O5830">
        <v>0</v>
      </c>
      <c r="P5830">
        <v>0</v>
      </c>
      <c r="Q5830">
        <v>0</v>
      </c>
      <c r="R5830">
        <v>0</v>
      </c>
      <c r="S5830">
        <v>0</v>
      </c>
      <c r="T5830">
        <v>0</v>
      </c>
      <c r="U5830">
        <v>0</v>
      </c>
      <c r="V5830">
        <v>0</v>
      </c>
      <c r="W5830">
        <v>0</v>
      </c>
      <c r="X5830">
        <v>0</v>
      </c>
      <c r="Y5830">
        <v>0</v>
      </c>
      <c r="Z5830">
        <v>0</v>
      </c>
      <c r="AA5830">
        <v>0</v>
      </c>
      <c r="AB5830">
        <v>0</v>
      </c>
      <c r="AC5830">
        <v>0</v>
      </c>
      <c r="AD5830">
        <v>0</v>
      </c>
      <c r="AE5830">
        <v>0</v>
      </c>
      <c r="AF5830">
        <v>0</v>
      </c>
    </row>
    <row r="5831" spans="1:32">
      <c r="A5831" t="s">
        <v>3209</v>
      </c>
      <c r="B5831" t="s">
        <v>19</v>
      </c>
      <c r="C5831">
        <v>0</v>
      </c>
      <c r="D5831">
        <v>0</v>
      </c>
      <c r="E5831">
        <v>0</v>
      </c>
      <c r="F5831">
        <v>0</v>
      </c>
      <c r="G5831">
        <v>0</v>
      </c>
      <c r="H5831">
        <v>0</v>
      </c>
      <c r="I5831">
        <v>0</v>
      </c>
      <c r="J5831">
        <v>0</v>
      </c>
      <c r="K5831">
        <v>0</v>
      </c>
      <c r="L5831">
        <v>0</v>
      </c>
      <c r="M5831">
        <v>0</v>
      </c>
      <c r="N5831">
        <v>0</v>
      </c>
      <c r="O5831">
        <v>0</v>
      </c>
      <c r="P5831">
        <v>0</v>
      </c>
      <c r="Q5831">
        <v>0</v>
      </c>
      <c r="R5831">
        <v>0</v>
      </c>
      <c r="S5831">
        <v>0</v>
      </c>
      <c r="T5831">
        <v>0</v>
      </c>
      <c r="U5831">
        <v>0</v>
      </c>
      <c r="V5831">
        <v>0</v>
      </c>
      <c r="W5831">
        <v>0</v>
      </c>
      <c r="X5831">
        <v>0</v>
      </c>
      <c r="Y5831">
        <v>0</v>
      </c>
      <c r="Z5831">
        <v>0</v>
      </c>
      <c r="AA5831">
        <v>0</v>
      </c>
      <c r="AB5831">
        <v>0</v>
      </c>
      <c r="AC5831">
        <v>0</v>
      </c>
      <c r="AD5831">
        <v>0</v>
      </c>
      <c r="AE5831">
        <v>0</v>
      </c>
      <c r="AF5831">
        <v>0</v>
      </c>
    </row>
    <row r="5832" spans="1:32">
      <c r="A5832" t="s">
        <v>3210</v>
      </c>
      <c r="B5832" t="s">
        <v>19</v>
      </c>
      <c r="C5832">
        <v>0</v>
      </c>
      <c r="D5832">
        <v>0</v>
      </c>
      <c r="E5832">
        <v>0</v>
      </c>
      <c r="F5832">
        <v>0</v>
      </c>
      <c r="G5832">
        <v>0</v>
      </c>
      <c r="H5832">
        <v>0</v>
      </c>
      <c r="I5832">
        <v>0</v>
      </c>
      <c r="J5832">
        <v>0</v>
      </c>
      <c r="K5832">
        <v>0</v>
      </c>
      <c r="L5832">
        <v>0</v>
      </c>
      <c r="M5832">
        <v>0</v>
      </c>
      <c r="N5832">
        <v>0</v>
      </c>
      <c r="O5832">
        <v>0</v>
      </c>
      <c r="P5832">
        <v>0</v>
      </c>
      <c r="Q5832">
        <v>0</v>
      </c>
      <c r="R5832">
        <v>0</v>
      </c>
      <c r="S5832">
        <v>0</v>
      </c>
      <c r="T5832">
        <v>0</v>
      </c>
      <c r="U5832">
        <v>0</v>
      </c>
      <c r="V5832">
        <v>0</v>
      </c>
      <c r="W5832">
        <v>0</v>
      </c>
      <c r="X5832">
        <v>0</v>
      </c>
      <c r="Y5832">
        <v>0</v>
      </c>
      <c r="Z5832">
        <v>0</v>
      </c>
      <c r="AA5832">
        <v>0</v>
      </c>
      <c r="AB5832">
        <v>0</v>
      </c>
      <c r="AC5832">
        <v>0</v>
      </c>
      <c r="AD5832">
        <v>0</v>
      </c>
      <c r="AE5832">
        <v>0</v>
      </c>
      <c r="AF5832">
        <v>0</v>
      </c>
    </row>
    <row r="5833" spans="1:32">
      <c r="A5833" t="s">
        <v>3211</v>
      </c>
      <c r="B5833" t="s">
        <v>19</v>
      </c>
      <c r="C5833">
        <v>0</v>
      </c>
      <c r="D5833">
        <v>0</v>
      </c>
      <c r="E5833">
        <v>0</v>
      </c>
      <c r="F5833">
        <v>0</v>
      </c>
      <c r="G5833">
        <v>0</v>
      </c>
      <c r="H5833">
        <v>0</v>
      </c>
      <c r="I5833">
        <v>0</v>
      </c>
      <c r="J5833">
        <v>0</v>
      </c>
      <c r="K5833">
        <v>0</v>
      </c>
      <c r="L5833">
        <v>0</v>
      </c>
      <c r="M5833">
        <v>0</v>
      </c>
      <c r="N5833">
        <v>0</v>
      </c>
      <c r="O5833">
        <v>0</v>
      </c>
      <c r="P5833">
        <v>0</v>
      </c>
      <c r="Q5833">
        <v>0</v>
      </c>
      <c r="R5833">
        <v>0</v>
      </c>
      <c r="S5833">
        <v>0</v>
      </c>
      <c r="T5833">
        <v>0</v>
      </c>
      <c r="U5833">
        <v>0</v>
      </c>
      <c r="V5833">
        <v>0</v>
      </c>
      <c r="W5833">
        <v>0</v>
      </c>
      <c r="X5833">
        <v>0</v>
      </c>
      <c r="Y5833">
        <v>0</v>
      </c>
      <c r="Z5833">
        <v>0</v>
      </c>
      <c r="AA5833">
        <v>0</v>
      </c>
      <c r="AB5833">
        <v>0</v>
      </c>
      <c r="AC5833">
        <v>0</v>
      </c>
      <c r="AD5833">
        <v>0</v>
      </c>
      <c r="AE5833">
        <v>0</v>
      </c>
      <c r="AF5833">
        <v>0</v>
      </c>
    </row>
    <row r="5834" spans="1:32">
      <c r="A5834" t="s">
        <v>3212</v>
      </c>
      <c r="B5834" t="s">
        <v>19</v>
      </c>
      <c r="C5834">
        <v>0</v>
      </c>
      <c r="D5834">
        <v>0</v>
      </c>
      <c r="E5834">
        <v>0</v>
      </c>
      <c r="F5834">
        <v>0</v>
      </c>
      <c r="G5834">
        <v>0</v>
      </c>
      <c r="H5834">
        <v>0</v>
      </c>
      <c r="I5834">
        <v>0</v>
      </c>
      <c r="J5834">
        <v>0</v>
      </c>
      <c r="K5834">
        <v>0</v>
      </c>
      <c r="L5834">
        <v>0</v>
      </c>
      <c r="M5834">
        <v>0</v>
      </c>
      <c r="N5834">
        <v>0</v>
      </c>
      <c r="O5834">
        <v>0</v>
      </c>
      <c r="P5834">
        <v>0</v>
      </c>
      <c r="Q5834">
        <v>0</v>
      </c>
      <c r="R5834">
        <v>0</v>
      </c>
      <c r="S5834">
        <v>0</v>
      </c>
      <c r="T5834">
        <v>0</v>
      </c>
      <c r="U5834">
        <v>0</v>
      </c>
      <c r="V5834">
        <v>0</v>
      </c>
      <c r="W5834">
        <v>0</v>
      </c>
      <c r="X5834">
        <v>0</v>
      </c>
      <c r="Y5834">
        <v>0</v>
      </c>
      <c r="Z5834">
        <v>0</v>
      </c>
      <c r="AA5834">
        <v>0</v>
      </c>
      <c r="AB5834">
        <v>0</v>
      </c>
      <c r="AC5834">
        <v>0</v>
      </c>
      <c r="AD5834">
        <v>0</v>
      </c>
      <c r="AE5834">
        <v>0</v>
      </c>
      <c r="AF5834">
        <v>0</v>
      </c>
    </row>
    <row r="5835" spans="1:32">
      <c r="A5835" t="s">
        <v>3213</v>
      </c>
      <c r="B5835" t="s">
        <v>19</v>
      </c>
      <c r="C5835">
        <v>0</v>
      </c>
      <c r="D5835">
        <v>0</v>
      </c>
      <c r="E5835">
        <v>0</v>
      </c>
      <c r="F5835">
        <v>0</v>
      </c>
      <c r="G5835">
        <v>0</v>
      </c>
      <c r="H5835">
        <v>0</v>
      </c>
      <c r="I5835">
        <v>0</v>
      </c>
      <c r="J5835">
        <v>0</v>
      </c>
      <c r="K5835">
        <v>0</v>
      </c>
      <c r="L5835">
        <v>0</v>
      </c>
      <c r="M5835">
        <v>0</v>
      </c>
      <c r="N5835">
        <v>0</v>
      </c>
      <c r="O5835">
        <v>0</v>
      </c>
      <c r="P5835">
        <v>0</v>
      </c>
      <c r="Q5835">
        <v>0</v>
      </c>
      <c r="R5835">
        <v>0</v>
      </c>
      <c r="S5835">
        <v>0</v>
      </c>
      <c r="T5835">
        <v>0</v>
      </c>
      <c r="U5835">
        <v>0</v>
      </c>
      <c r="V5835">
        <v>0</v>
      </c>
      <c r="W5835">
        <v>0</v>
      </c>
      <c r="X5835">
        <v>0</v>
      </c>
      <c r="Y5835">
        <v>0</v>
      </c>
      <c r="Z5835">
        <v>0</v>
      </c>
      <c r="AA5835">
        <v>0</v>
      </c>
      <c r="AB5835">
        <v>0</v>
      </c>
      <c r="AC5835">
        <v>0</v>
      </c>
      <c r="AD5835">
        <v>0</v>
      </c>
      <c r="AE5835">
        <v>0</v>
      </c>
      <c r="AF5835">
        <v>0</v>
      </c>
    </row>
    <row r="5836" spans="1:32">
      <c r="A5836" t="s">
        <v>3214</v>
      </c>
      <c r="B5836" t="s">
        <v>19</v>
      </c>
      <c r="C5836">
        <v>0</v>
      </c>
      <c r="D5836">
        <v>0</v>
      </c>
      <c r="E5836">
        <v>0</v>
      </c>
      <c r="F5836">
        <v>0</v>
      </c>
      <c r="G5836">
        <v>0</v>
      </c>
      <c r="H5836">
        <v>0</v>
      </c>
      <c r="I5836">
        <v>0</v>
      </c>
      <c r="J5836">
        <v>0</v>
      </c>
      <c r="K5836">
        <v>0</v>
      </c>
      <c r="L5836">
        <v>0</v>
      </c>
      <c r="M5836">
        <v>0</v>
      </c>
      <c r="N5836">
        <v>0</v>
      </c>
      <c r="O5836">
        <v>0</v>
      </c>
      <c r="P5836">
        <v>0</v>
      </c>
      <c r="Q5836">
        <v>0</v>
      </c>
      <c r="R5836">
        <v>0</v>
      </c>
      <c r="S5836">
        <v>0</v>
      </c>
      <c r="T5836">
        <v>0</v>
      </c>
      <c r="U5836">
        <v>0</v>
      </c>
      <c r="V5836">
        <v>0</v>
      </c>
      <c r="W5836">
        <v>0</v>
      </c>
      <c r="X5836">
        <v>0</v>
      </c>
      <c r="Y5836">
        <v>0</v>
      </c>
      <c r="Z5836">
        <v>0</v>
      </c>
      <c r="AA5836">
        <v>0</v>
      </c>
      <c r="AB5836">
        <v>0</v>
      </c>
      <c r="AC5836">
        <v>0</v>
      </c>
      <c r="AD5836">
        <v>0</v>
      </c>
      <c r="AE5836">
        <v>0</v>
      </c>
      <c r="AF5836">
        <v>0</v>
      </c>
    </row>
    <row r="5837" spans="1:32">
      <c r="A5837" t="s">
        <v>3215</v>
      </c>
      <c r="B5837" t="s">
        <v>19</v>
      </c>
      <c r="C5837">
        <v>0</v>
      </c>
      <c r="D5837">
        <v>0</v>
      </c>
      <c r="E5837">
        <v>0</v>
      </c>
      <c r="F5837">
        <v>0</v>
      </c>
      <c r="G5837">
        <v>0</v>
      </c>
      <c r="H5837">
        <v>0</v>
      </c>
      <c r="I5837">
        <v>0</v>
      </c>
      <c r="J5837">
        <v>0</v>
      </c>
      <c r="K5837">
        <v>0</v>
      </c>
      <c r="L5837">
        <v>0</v>
      </c>
      <c r="M5837">
        <v>0</v>
      </c>
      <c r="N5837">
        <v>0</v>
      </c>
      <c r="O5837">
        <v>0</v>
      </c>
      <c r="P5837">
        <v>0</v>
      </c>
      <c r="Q5837">
        <v>0</v>
      </c>
      <c r="R5837">
        <v>0</v>
      </c>
      <c r="S5837">
        <v>0</v>
      </c>
      <c r="T5837">
        <v>0</v>
      </c>
      <c r="U5837">
        <v>0</v>
      </c>
      <c r="V5837">
        <v>0</v>
      </c>
      <c r="W5837">
        <v>0</v>
      </c>
      <c r="X5837">
        <v>0</v>
      </c>
      <c r="Y5837">
        <v>0</v>
      </c>
      <c r="Z5837">
        <v>0</v>
      </c>
      <c r="AA5837">
        <v>0</v>
      </c>
      <c r="AB5837">
        <v>0</v>
      </c>
      <c r="AC5837">
        <v>0</v>
      </c>
      <c r="AD5837">
        <v>0</v>
      </c>
      <c r="AE5837">
        <v>0</v>
      </c>
      <c r="AF5837">
        <v>0</v>
      </c>
    </row>
    <row r="5838" spans="1:32">
      <c r="A5838" t="s">
        <v>3216</v>
      </c>
      <c r="B5838" t="s">
        <v>19</v>
      </c>
      <c r="C5838">
        <v>0</v>
      </c>
      <c r="D5838">
        <v>0</v>
      </c>
      <c r="E5838">
        <v>0</v>
      </c>
      <c r="F5838">
        <v>0</v>
      </c>
      <c r="G5838">
        <v>0</v>
      </c>
      <c r="H5838">
        <v>0</v>
      </c>
      <c r="I5838">
        <v>0</v>
      </c>
      <c r="J5838">
        <v>0</v>
      </c>
      <c r="K5838">
        <v>0</v>
      </c>
      <c r="L5838">
        <v>0</v>
      </c>
      <c r="M5838">
        <v>0</v>
      </c>
      <c r="N5838">
        <v>0</v>
      </c>
      <c r="O5838">
        <v>0</v>
      </c>
      <c r="P5838">
        <v>0</v>
      </c>
      <c r="Q5838">
        <v>0</v>
      </c>
      <c r="R5838">
        <v>0</v>
      </c>
      <c r="S5838">
        <v>0</v>
      </c>
      <c r="T5838">
        <v>0</v>
      </c>
      <c r="U5838">
        <v>0</v>
      </c>
      <c r="V5838">
        <v>0</v>
      </c>
      <c r="W5838">
        <v>0</v>
      </c>
      <c r="X5838">
        <v>0</v>
      </c>
      <c r="Y5838">
        <v>0</v>
      </c>
      <c r="Z5838">
        <v>0</v>
      </c>
      <c r="AA5838">
        <v>0</v>
      </c>
      <c r="AB5838">
        <v>0</v>
      </c>
      <c r="AC5838">
        <v>0</v>
      </c>
      <c r="AD5838">
        <v>0</v>
      </c>
      <c r="AE5838">
        <v>0</v>
      </c>
      <c r="AF5838">
        <v>0</v>
      </c>
    </row>
    <row r="5839" spans="1:32">
      <c r="A5839" t="s">
        <v>3217</v>
      </c>
      <c r="B5839" t="s">
        <v>19</v>
      </c>
      <c r="C5839">
        <v>0</v>
      </c>
      <c r="D5839">
        <v>0</v>
      </c>
      <c r="E5839">
        <v>0</v>
      </c>
      <c r="F5839">
        <v>0</v>
      </c>
      <c r="G5839">
        <v>0</v>
      </c>
      <c r="H5839">
        <v>0</v>
      </c>
      <c r="I5839">
        <v>0</v>
      </c>
      <c r="J5839">
        <v>0</v>
      </c>
      <c r="K5839">
        <v>0</v>
      </c>
      <c r="L5839">
        <v>0</v>
      </c>
      <c r="M5839">
        <v>0</v>
      </c>
      <c r="N5839">
        <v>0</v>
      </c>
      <c r="O5839">
        <v>0</v>
      </c>
      <c r="P5839">
        <v>0</v>
      </c>
      <c r="Q5839">
        <v>0</v>
      </c>
      <c r="R5839">
        <v>0</v>
      </c>
      <c r="S5839">
        <v>0</v>
      </c>
      <c r="T5839">
        <v>0</v>
      </c>
      <c r="U5839">
        <v>0</v>
      </c>
      <c r="V5839">
        <v>0</v>
      </c>
      <c r="W5839">
        <v>0</v>
      </c>
      <c r="X5839">
        <v>0</v>
      </c>
      <c r="Y5839">
        <v>0</v>
      </c>
      <c r="Z5839">
        <v>0</v>
      </c>
      <c r="AA5839">
        <v>0</v>
      </c>
      <c r="AB5839">
        <v>0</v>
      </c>
      <c r="AC5839">
        <v>0</v>
      </c>
      <c r="AD5839">
        <v>0</v>
      </c>
      <c r="AE5839">
        <v>0</v>
      </c>
      <c r="AF5839">
        <v>0</v>
      </c>
    </row>
    <row r="5840" spans="1:32">
      <c r="A5840" t="s">
        <v>3218</v>
      </c>
      <c r="B5840" t="s">
        <v>19</v>
      </c>
      <c r="C5840">
        <v>0</v>
      </c>
      <c r="D5840">
        <v>0</v>
      </c>
      <c r="E5840">
        <v>0</v>
      </c>
      <c r="F5840">
        <v>0</v>
      </c>
      <c r="G5840">
        <v>0</v>
      </c>
      <c r="H5840">
        <v>0</v>
      </c>
      <c r="I5840">
        <v>0</v>
      </c>
      <c r="J5840">
        <v>0</v>
      </c>
      <c r="K5840">
        <v>0</v>
      </c>
      <c r="L5840">
        <v>0</v>
      </c>
      <c r="M5840">
        <v>0</v>
      </c>
      <c r="N5840">
        <v>0</v>
      </c>
      <c r="O5840">
        <v>0</v>
      </c>
      <c r="P5840">
        <v>0</v>
      </c>
      <c r="Q5840">
        <v>0</v>
      </c>
      <c r="R5840">
        <v>0</v>
      </c>
      <c r="S5840">
        <v>0</v>
      </c>
      <c r="T5840">
        <v>0</v>
      </c>
      <c r="U5840">
        <v>0</v>
      </c>
      <c r="V5840">
        <v>0</v>
      </c>
      <c r="W5840">
        <v>0</v>
      </c>
      <c r="X5840">
        <v>0</v>
      </c>
      <c r="Y5840">
        <v>0</v>
      </c>
      <c r="Z5840">
        <v>0</v>
      </c>
      <c r="AA5840">
        <v>0</v>
      </c>
      <c r="AB5840">
        <v>0</v>
      </c>
      <c r="AC5840">
        <v>0</v>
      </c>
      <c r="AD5840">
        <v>0</v>
      </c>
      <c r="AE5840">
        <v>0</v>
      </c>
      <c r="AF5840">
        <v>0</v>
      </c>
    </row>
    <row r="5841" spans="1:32">
      <c r="A5841" t="s">
        <v>3219</v>
      </c>
      <c r="B5841" t="s">
        <v>19</v>
      </c>
      <c r="C5841">
        <v>0</v>
      </c>
      <c r="D5841">
        <v>0</v>
      </c>
      <c r="E5841">
        <v>0</v>
      </c>
      <c r="F5841">
        <v>0</v>
      </c>
      <c r="G5841">
        <v>0</v>
      </c>
      <c r="H5841">
        <v>0</v>
      </c>
      <c r="I5841">
        <v>0</v>
      </c>
      <c r="J5841">
        <v>0</v>
      </c>
      <c r="K5841">
        <v>0</v>
      </c>
      <c r="L5841">
        <v>0</v>
      </c>
      <c r="M5841">
        <v>0</v>
      </c>
      <c r="N5841">
        <v>0</v>
      </c>
      <c r="O5841">
        <v>0</v>
      </c>
      <c r="P5841">
        <v>0</v>
      </c>
      <c r="Q5841">
        <v>0</v>
      </c>
      <c r="R5841">
        <v>0</v>
      </c>
      <c r="S5841">
        <v>0</v>
      </c>
      <c r="T5841">
        <v>0</v>
      </c>
      <c r="U5841">
        <v>0</v>
      </c>
      <c r="V5841">
        <v>0</v>
      </c>
      <c r="W5841">
        <v>0</v>
      </c>
      <c r="X5841">
        <v>0</v>
      </c>
      <c r="Y5841">
        <v>0</v>
      </c>
      <c r="Z5841">
        <v>0</v>
      </c>
      <c r="AA5841">
        <v>0</v>
      </c>
      <c r="AB5841">
        <v>0</v>
      </c>
      <c r="AC5841">
        <v>0</v>
      </c>
      <c r="AD5841">
        <v>0</v>
      </c>
      <c r="AE5841">
        <v>0</v>
      </c>
      <c r="AF5841">
        <v>0</v>
      </c>
    </row>
    <row r="5842" spans="1:32">
      <c r="A5842" t="s">
        <v>3220</v>
      </c>
      <c r="B5842" t="s">
        <v>19</v>
      </c>
      <c r="C5842">
        <v>0</v>
      </c>
      <c r="D5842">
        <v>0</v>
      </c>
      <c r="E5842">
        <v>0</v>
      </c>
      <c r="F5842">
        <v>0</v>
      </c>
      <c r="G5842">
        <v>0</v>
      </c>
      <c r="H5842">
        <v>0</v>
      </c>
      <c r="I5842">
        <v>0</v>
      </c>
      <c r="J5842">
        <v>0</v>
      </c>
      <c r="K5842">
        <v>0</v>
      </c>
      <c r="L5842">
        <v>0</v>
      </c>
      <c r="M5842">
        <v>0</v>
      </c>
      <c r="N5842">
        <v>0</v>
      </c>
      <c r="O5842">
        <v>0</v>
      </c>
      <c r="P5842">
        <v>0</v>
      </c>
      <c r="Q5842">
        <v>0</v>
      </c>
      <c r="R5842">
        <v>0</v>
      </c>
      <c r="S5842">
        <v>0</v>
      </c>
      <c r="T5842">
        <v>0</v>
      </c>
      <c r="U5842">
        <v>0</v>
      </c>
      <c r="V5842">
        <v>0</v>
      </c>
      <c r="W5842">
        <v>0</v>
      </c>
      <c r="X5842">
        <v>0</v>
      </c>
      <c r="Y5842">
        <v>0</v>
      </c>
      <c r="Z5842">
        <v>0</v>
      </c>
      <c r="AA5842">
        <v>0</v>
      </c>
      <c r="AB5842">
        <v>0</v>
      </c>
      <c r="AC5842">
        <v>0</v>
      </c>
      <c r="AD5842">
        <v>0</v>
      </c>
      <c r="AE5842">
        <v>0</v>
      </c>
      <c r="AF5842">
        <v>0</v>
      </c>
    </row>
    <row r="5843" spans="1:32">
      <c r="A5843" t="s">
        <v>3221</v>
      </c>
      <c r="B5843" t="s">
        <v>19</v>
      </c>
      <c r="C5843">
        <v>0</v>
      </c>
      <c r="D5843">
        <v>0</v>
      </c>
      <c r="E5843">
        <v>0</v>
      </c>
      <c r="F5843">
        <v>0</v>
      </c>
      <c r="G5843">
        <v>0</v>
      </c>
      <c r="H5843">
        <v>0</v>
      </c>
      <c r="I5843">
        <v>0</v>
      </c>
      <c r="J5843">
        <v>0</v>
      </c>
      <c r="K5843">
        <v>0</v>
      </c>
      <c r="L5843">
        <v>0</v>
      </c>
      <c r="M5843">
        <v>0</v>
      </c>
      <c r="N5843">
        <v>0</v>
      </c>
      <c r="O5843">
        <v>0</v>
      </c>
      <c r="P5843">
        <v>0</v>
      </c>
      <c r="Q5843">
        <v>0</v>
      </c>
      <c r="R5843">
        <v>0</v>
      </c>
      <c r="S5843">
        <v>0</v>
      </c>
      <c r="T5843">
        <v>0</v>
      </c>
      <c r="U5843">
        <v>0</v>
      </c>
      <c r="V5843">
        <v>0</v>
      </c>
      <c r="W5843">
        <v>0</v>
      </c>
      <c r="X5843">
        <v>0</v>
      </c>
      <c r="Y5843">
        <v>0</v>
      </c>
      <c r="Z5843">
        <v>0</v>
      </c>
      <c r="AA5843">
        <v>0</v>
      </c>
      <c r="AB5843">
        <v>0</v>
      </c>
      <c r="AC5843">
        <v>0</v>
      </c>
      <c r="AD5843">
        <v>0</v>
      </c>
      <c r="AE5843">
        <v>0</v>
      </c>
      <c r="AF5843">
        <v>0</v>
      </c>
    </row>
    <row r="5844" spans="1:32">
      <c r="A5844" t="s">
        <v>3222</v>
      </c>
      <c r="B5844" t="s">
        <v>19</v>
      </c>
      <c r="C5844" s="2">
        <v>32374100000000</v>
      </c>
      <c r="D5844" s="2">
        <v>35355500000000</v>
      </c>
      <c r="E5844" s="2">
        <v>35691700000000</v>
      </c>
      <c r="F5844" s="2">
        <v>35644300000000</v>
      </c>
      <c r="G5844" s="2">
        <v>35798000000000</v>
      </c>
      <c r="H5844" s="2">
        <v>35906800000000</v>
      </c>
      <c r="I5844" s="2">
        <v>36015600000000</v>
      </c>
      <c r="J5844" s="2">
        <v>36188900000000</v>
      </c>
      <c r="K5844" s="2">
        <v>36362200000000</v>
      </c>
      <c r="L5844" s="2">
        <v>36168600000000</v>
      </c>
      <c r="M5844" s="2">
        <v>36298300000000</v>
      </c>
      <c r="N5844" s="2">
        <v>36477700000000</v>
      </c>
      <c r="O5844" s="2">
        <v>36632600000000</v>
      </c>
      <c r="P5844" s="2">
        <v>36774600000000</v>
      </c>
      <c r="Q5844" s="2">
        <v>36916600000000</v>
      </c>
      <c r="R5844" s="2">
        <v>37033300000000</v>
      </c>
      <c r="S5844" s="2">
        <v>37137800000000</v>
      </c>
      <c r="T5844" s="2">
        <v>37241700000000</v>
      </c>
      <c r="U5844" s="2">
        <v>37345600000000</v>
      </c>
      <c r="V5844" s="2">
        <v>37449400000000</v>
      </c>
      <c r="W5844" s="2">
        <v>37553900000000</v>
      </c>
      <c r="X5844" s="2">
        <v>37651600000000</v>
      </c>
      <c r="Y5844" s="2">
        <v>37761600000000</v>
      </c>
      <c r="Z5844" s="2">
        <v>37860000000000</v>
      </c>
      <c r="AA5844" s="2">
        <v>37963800000000</v>
      </c>
      <c r="AB5844" s="2">
        <v>38044400000000</v>
      </c>
      <c r="AC5844" s="2">
        <v>38155600000000</v>
      </c>
      <c r="AD5844" s="2">
        <v>38253900000000</v>
      </c>
      <c r="AE5844" s="2">
        <v>38382400000000</v>
      </c>
      <c r="AF5844" s="2">
        <v>38499200000000</v>
      </c>
    </row>
    <row r="5845" spans="1:32">
      <c r="A5845" t="s">
        <v>3223</v>
      </c>
      <c r="B5845" t="s">
        <v>19</v>
      </c>
      <c r="C5845" s="2">
        <v>12735800000</v>
      </c>
      <c r="D5845" s="2">
        <v>13908600000</v>
      </c>
      <c r="E5845" s="2">
        <v>14040900000</v>
      </c>
      <c r="F5845" s="2">
        <v>14022300000</v>
      </c>
      <c r="G5845" s="2">
        <v>14082700000</v>
      </c>
      <c r="H5845" s="2">
        <v>14125500000</v>
      </c>
      <c r="I5845" s="2">
        <v>14168300000</v>
      </c>
      <c r="J5845" s="2">
        <v>14236500000</v>
      </c>
      <c r="K5845" s="2">
        <v>14304700000</v>
      </c>
      <c r="L5845" s="2">
        <v>14228500000</v>
      </c>
      <c r="M5845" s="2">
        <v>14279500000</v>
      </c>
      <c r="N5845" s="2">
        <v>14350100000</v>
      </c>
      <c r="O5845" s="2">
        <v>14411100000</v>
      </c>
      <c r="P5845" s="2">
        <v>14466900000</v>
      </c>
      <c r="Q5845" s="2">
        <v>14522800000</v>
      </c>
      <c r="R5845" s="2">
        <v>14568700000</v>
      </c>
      <c r="S5845" s="2">
        <v>14609800000</v>
      </c>
      <c r="T5845" s="2">
        <v>14650700000</v>
      </c>
      <c r="U5845" s="2">
        <v>14691500000</v>
      </c>
      <c r="V5845" s="2">
        <v>14732400000</v>
      </c>
      <c r="W5845" s="2">
        <v>14773500000</v>
      </c>
      <c r="X5845" s="2">
        <v>14811900000</v>
      </c>
      <c r="Y5845" s="2">
        <v>14855200000</v>
      </c>
      <c r="Z5845" s="2">
        <v>14893900000</v>
      </c>
      <c r="AA5845" s="2">
        <v>14934800000</v>
      </c>
      <c r="AB5845" s="2">
        <v>14966400000</v>
      </c>
      <c r="AC5845" s="2">
        <v>15010200000</v>
      </c>
      <c r="AD5845" s="2">
        <v>15048900000</v>
      </c>
      <c r="AE5845" s="2">
        <v>15099400000</v>
      </c>
      <c r="AF5845" s="2">
        <v>15145300000</v>
      </c>
    </row>
    <row r="5846" spans="1:32">
      <c r="A5846" t="s">
        <v>3224</v>
      </c>
      <c r="B5846" t="s">
        <v>19</v>
      </c>
      <c r="C5846" s="2">
        <v>11237700000</v>
      </c>
      <c r="D5846" s="2">
        <v>12272600000</v>
      </c>
      <c r="E5846" s="2">
        <v>12389300000</v>
      </c>
      <c r="F5846" s="2">
        <v>12372900000</v>
      </c>
      <c r="G5846" s="2">
        <v>12426200000</v>
      </c>
      <c r="H5846" s="2">
        <v>12464000000</v>
      </c>
      <c r="I5846" s="2">
        <v>12501700000</v>
      </c>
      <c r="J5846" s="2">
        <v>12561900000</v>
      </c>
      <c r="K5846" s="2">
        <v>12622000000</v>
      </c>
      <c r="L5846" s="2">
        <v>12554800000</v>
      </c>
      <c r="M5846" s="2">
        <v>12599900000</v>
      </c>
      <c r="N5846" s="2">
        <v>12662200000</v>
      </c>
      <c r="O5846" s="2">
        <v>12715900000</v>
      </c>
      <c r="P5846" s="2">
        <v>12765200000</v>
      </c>
      <c r="Q5846" s="2">
        <v>12814500000</v>
      </c>
      <c r="R5846" s="2">
        <v>12855000000</v>
      </c>
      <c r="S5846" s="2">
        <v>12891300000</v>
      </c>
      <c r="T5846" s="2">
        <v>12927300000</v>
      </c>
      <c r="U5846" s="2">
        <v>12963400000</v>
      </c>
      <c r="V5846" s="2">
        <v>12999400000</v>
      </c>
      <c r="W5846" s="2">
        <v>13035700000</v>
      </c>
      <c r="X5846" s="2">
        <v>13069600000</v>
      </c>
      <c r="Y5846" s="2">
        <v>13107800000</v>
      </c>
      <c r="Z5846" s="2">
        <v>13142000000</v>
      </c>
      <c r="AA5846" s="2">
        <v>13178000000</v>
      </c>
      <c r="AB5846" s="2">
        <v>13206000000</v>
      </c>
      <c r="AC5846" s="2">
        <v>13244600000</v>
      </c>
      <c r="AD5846" s="2">
        <v>13278700000</v>
      </c>
      <c r="AE5846" s="2">
        <v>13323300000</v>
      </c>
      <c r="AF5846" s="2">
        <v>13363800000</v>
      </c>
    </row>
    <row r="5847" spans="1:32">
      <c r="A5847" t="s">
        <v>3225</v>
      </c>
      <c r="B5847" t="s">
        <v>19</v>
      </c>
      <c r="C5847" s="2">
        <v>26553500000</v>
      </c>
      <c r="D5847" s="2">
        <v>28998900000</v>
      </c>
      <c r="E5847" s="2">
        <v>29274600000</v>
      </c>
      <c r="F5847" s="2">
        <v>29235800000</v>
      </c>
      <c r="G5847" s="2">
        <v>29361800000</v>
      </c>
      <c r="H5847" s="2">
        <v>29451000000</v>
      </c>
      <c r="I5847" s="2">
        <v>29540300000</v>
      </c>
      <c r="J5847" s="2">
        <v>29682400000</v>
      </c>
      <c r="K5847" s="2">
        <v>29824600000</v>
      </c>
      <c r="L5847" s="2">
        <v>29665800000</v>
      </c>
      <c r="M5847" s="2">
        <v>29772100000</v>
      </c>
      <c r="N5847" s="2">
        <v>29919300000</v>
      </c>
      <c r="O5847" s="2">
        <v>30046400000</v>
      </c>
      <c r="P5847" s="2">
        <v>30162800000</v>
      </c>
      <c r="Q5847" s="2">
        <v>30279300000</v>
      </c>
      <c r="R5847" s="2">
        <v>30375000000</v>
      </c>
      <c r="S5847" s="2">
        <v>30460700000</v>
      </c>
      <c r="T5847" s="2">
        <v>30545900000</v>
      </c>
      <c r="U5847" s="2">
        <v>30631100000</v>
      </c>
      <c r="V5847" s="2">
        <v>30716300000</v>
      </c>
      <c r="W5847" s="2">
        <v>30802000000</v>
      </c>
      <c r="X5847" s="2">
        <v>30882200000</v>
      </c>
      <c r="Y5847" s="2">
        <v>30972400000</v>
      </c>
      <c r="Z5847" s="2">
        <v>31053100000</v>
      </c>
      <c r="AA5847" s="2">
        <v>31138300000</v>
      </c>
      <c r="AB5847" s="2">
        <v>31204300000</v>
      </c>
      <c r="AC5847" s="2">
        <v>31295500000</v>
      </c>
      <c r="AD5847" s="2">
        <v>31376200000</v>
      </c>
      <c r="AE5847" s="2">
        <v>31481500000</v>
      </c>
      <c r="AF5847" s="2">
        <v>31577300000</v>
      </c>
    </row>
    <row r="5848" spans="1:32">
      <c r="A5848" t="s">
        <v>3226</v>
      </c>
      <c r="B5848" t="s">
        <v>19</v>
      </c>
      <c r="C5848" s="2">
        <v>360824000</v>
      </c>
      <c r="D5848" s="2">
        <v>394053000</v>
      </c>
      <c r="E5848" s="2">
        <v>397800000</v>
      </c>
      <c r="F5848" s="2">
        <v>397273000</v>
      </c>
      <c r="G5848" s="2">
        <v>398985000</v>
      </c>
      <c r="H5848" s="2">
        <v>400198000</v>
      </c>
      <c r="I5848" s="2">
        <v>401410000</v>
      </c>
      <c r="J5848" s="2">
        <v>403342000</v>
      </c>
      <c r="K5848" s="2">
        <v>405273000</v>
      </c>
      <c r="L5848" s="2">
        <v>403116000</v>
      </c>
      <c r="M5848" s="2">
        <v>404561000</v>
      </c>
      <c r="N5848" s="2">
        <v>406561000</v>
      </c>
      <c r="O5848" s="2">
        <v>408287000</v>
      </c>
      <c r="P5848" s="2">
        <v>409870000</v>
      </c>
      <c r="Q5848" s="2">
        <v>411452000</v>
      </c>
      <c r="R5848" s="2">
        <v>412754000</v>
      </c>
      <c r="S5848" s="2">
        <v>413918000</v>
      </c>
      <c r="T5848" s="2">
        <v>415076000</v>
      </c>
      <c r="U5848" s="2">
        <v>416233000</v>
      </c>
      <c r="V5848" s="2">
        <v>417391000</v>
      </c>
      <c r="W5848" s="2">
        <v>418556000</v>
      </c>
      <c r="X5848" s="2">
        <v>419645000</v>
      </c>
      <c r="Y5848" s="2">
        <v>420871000</v>
      </c>
      <c r="Z5848" s="2">
        <v>421967000</v>
      </c>
      <c r="AA5848" s="2">
        <v>423124000</v>
      </c>
      <c r="AB5848" s="2">
        <v>424022000</v>
      </c>
      <c r="AC5848" s="2">
        <v>425262000</v>
      </c>
      <c r="AD5848" s="2">
        <v>426358000</v>
      </c>
      <c r="AE5848" s="2">
        <v>427789000</v>
      </c>
      <c r="AF5848" s="2">
        <v>429091000</v>
      </c>
    </row>
    <row r="5849" spans="1:32">
      <c r="A5849" t="s">
        <v>3227</v>
      </c>
      <c r="B5849" t="s">
        <v>19</v>
      </c>
      <c r="C5849" s="2">
        <v>345021000</v>
      </c>
      <c r="D5849" s="2">
        <v>376795000</v>
      </c>
      <c r="E5849" s="2">
        <v>380378000</v>
      </c>
      <c r="F5849" s="2">
        <v>379874000</v>
      </c>
      <c r="G5849" s="2">
        <v>381511000</v>
      </c>
      <c r="H5849" s="2">
        <v>382671000</v>
      </c>
      <c r="I5849" s="2">
        <v>383830000</v>
      </c>
      <c r="J5849" s="2">
        <v>385677000</v>
      </c>
      <c r="K5849" s="2">
        <v>387524000</v>
      </c>
      <c r="L5849" s="2">
        <v>385461000</v>
      </c>
      <c r="M5849" s="2">
        <v>386843000</v>
      </c>
      <c r="N5849" s="2">
        <v>388756000</v>
      </c>
      <c r="O5849" s="2">
        <v>390406000</v>
      </c>
      <c r="P5849" s="2">
        <v>391919000</v>
      </c>
      <c r="Q5849" s="2">
        <v>393432000</v>
      </c>
      <c r="R5849" s="2">
        <v>394677000</v>
      </c>
      <c r="S5849" s="2">
        <v>395790000</v>
      </c>
      <c r="T5849" s="2">
        <v>396897000</v>
      </c>
      <c r="U5849" s="2">
        <v>398004000</v>
      </c>
      <c r="V5849" s="2">
        <v>399111000</v>
      </c>
      <c r="W5849" s="2">
        <v>400225000</v>
      </c>
      <c r="X5849" s="2">
        <v>401266000</v>
      </c>
      <c r="Y5849" s="2">
        <v>402439000</v>
      </c>
      <c r="Z5849" s="2">
        <v>403487000</v>
      </c>
      <c r="AA5849" s="2">
        <v>404594000</v>
      </c>
      <c r="AB5849" s="2">
        <v>405452000</v>
      </c>
      <c r="AC5849" s="2">
        <v>406637000</v>
      </c>
      <c r="AD5849" s="2">
        <v>407685000</v>
      </c>
      <c r="AE5849" s="2">
        <v>409054000</v>
      </c>
      <c r="AF5849" s="2">
        <v>410299000</v>
      </c>
    </row>
    <row r="5850" spans="1:32">
      <c r="A5850" t="s">
        <v>3228</v>
      </c>
      <c r="B5850" t="s">
        <v>19</v>
      </c>
      <c r="C5850" s="2">
        <v>533598000</v>
      </c>
      <c r="D5850" s="2">
        <v>582738000</v>
      </c>
      <c r="E5850" s="2">
        <v>588279000</v>
      </c>
      <c r="F5850" s="2">
        <v>587499000</v>
      </c>
      <c r="G5850" s="2">
        <v>590032000</v>
      </c>
      <c r="H5850" s="2">
        <v>591825000</v>
      </c>
      <c r="I5850" s="2">
        <v>593618000</v>
      </c>
      <c r="J5850" s="2">
        <v>596475000</v>
      </c>
      <c r="K5850" s="2">
        <v>599331000</v>
      </c>
      <c r="L5850" s="2">
        <v>596140000</v>
      </c>
      <c r="M5850" s="2">
        <v>598278000</v>
      </c>
      <c r="N5850" s="2">
        <v>601236000</v>
      </c>
      <c r="O5850" s="2">
        <v>603789000</v>
      </c>
      <c r="P5850" s="2">
        <v>606129000</v>
      </c>
      <c r="Q5850" s="2">
        <v>608469000</v>
      </c>
      <c r="R5850" s="2">
        <v>610393000</v>
      </c>
      <c r="S5850" s="2">
        <v>612115000</v>
      </c>
      <c r="T5850" s="2">
        <v>613827000</v>
      </c>
      <c r="U5850" s="2">
        <v>615539000</v>
      </c>
      <c r="V5850" s="2">
        <v>617251000</v>
      </c>
      <c r="W5850" s="2">
        <v>618973000</v>
      </c>
      <c r="X5850" s="2">
        <v>620584000</v>
      </c>
      <c r="Y5850" s="2">
        <v>622397000</v>
      </c>
      <c r="Z5850" s="2">
        <v>624018000</v>
      </c>
      <c r="AA5850" s="2">
        <v>625730000</v>
      </c>
      <c r="AB5850" s="2">
        <v>627057000</v>
      </c>
      <c r="AC5850" s="2">
        <v>628891000</v>
      </c>
      <c r="AD5850" s="2">
        <v>630511000</v>
      </c>
      <c r="AE5850" s="2">
        <v>632629000</v>
      </c>
      <c r="AF5850" s="2">
        <v>634553000</v>
      </c>
    </row>
    <row r="5851" spans="1:32">
      <c r="A5851" t="s">
        <v>3229</v>
      </c>
      <c r="B5851" t="s">
        <v>19</v>
      </c>
      <c r="C5851" s="2">
        <v>18436200</v>
      </c>
      <c r="D5851" s="2">
        <v>20134100</v>
      </c>
      <c r="E5851" s="2">
        <v>20325600</v>
      </c>
      <c r="F5851" s="2">
        <v>20298600</v>
      </c>
      <c r="G5851" s="2">
        <v>20386100</v>
      </c>
      <c r="H5851" s="2">
        <v>20448000</v>
      </c>
      <c r="I5851" s="2">
        <v>20510000</v>
      </c>
      <c r="J5851" s="2">
        <v>20608700</v>
      </c>
      <c r="K5851" s="2">
        <v>20707400</v>
      </c>
      <c r="L5851" s="2">
        <v>20597200</v>
      </c>
      <c r="M5851" s="2">
        <v>20671000</v>
      </c>
      <c r="N5851" s="2">
        <v>20773200</v>
      </c>
      <c r="O5851" s="2">
        <v>20861400</v>
      </c>
      <c r="P5851" s="2">
        <v>20942200</v>
      </c>
      <c r="Q5851" s="2">
        <v>21023100</v>
      </c>
      <c r="R5851" s="2">
        <v>21089600</v>
      </c>
      <c r="S5851" s="2">
        <v>21149100</v>
      </c>
      <c r="T5851" s="2">
        <v>21208200</v>
      </c>
      <c r="U5851" s="2">
        <v>21267400</v>
      </c>
      <c r="V5851" s="2">
        <v>21326600</v>
      </c>
      <c r="W5851" s="2">
        <v>21386000</v>
      </c>
      <c r="X5851" s="2">
        <v>21441700</v>
      </c>
      <c r="Y5851" s="2">
        <v>21504400</v>
      </c>
      <c r="Z5851" s="2">
        <v>21560400</v>
      </c>
      <c r="AA5851" s="2">
        <v>21619500</v>
      </c>
      <c r="AB5851" s="2">
        <v>21665400</v>
      </c>
      <c r="AC5851" s="2">
        <v>21728700</v>
      </c>
      <c r="AD5851" s="2">
        <v>21784700</v>
      </c>
      <c r="AE5851" s="2">
        <v>21857800</v>
      </c>
      <c r="AF5851" s="2">
        <v>21924400</v>
      </c>
    </row>
    <row r="5852" spans="1:32">
      <c r="A5852" t="s">
        <v>3230</v>
      </c>
      <c r="B5852" t="s">
        <v>19</v>
      </c>
      <c r="C5852" s="2">
        <v>153811000</v>
      </c>
      <c r="D5852" s="2">
        <v>167976000</v>
      </c>
      <c r="E5852" s="2">
        <v>169573000</v>
      </c>
      <c r="F5852" s="2">
        <v>169348000</v>
      </c>
      <c r="G5852" s="2">
        <v>170078000</v>
      </c>
      <c r="H5852" s="2">
        <v>170595000</v>
      </c>
      <c r="I5852" s="2">
        <v>171112000</v>
      </c>
      <c r="J5852" s="2">
        <v>171935000</v>
      </c>
      <c r="K5852" s="2">
        <v>172759000</v>
      </c>
      <c r="L5852" s="2">
        <v>171839000</v>
      </c>
      <c r="M5852" s="2">
        <v>172455000</v>
      </c>
      <c r="N5852" s="2">
        <v>173308000</v>
      </c>
      <c r="O5852" s="2">
        <v>174044000</v>
      </c>
      <c r="P5852" s="2">
        <v>174718000</v>
      </c>
      <c r="Q5852" s="2">
        <v>175393000</v>
      </c>
      <c r="R5852" s="2">
        <v>175948000</v>
      </c>
      <c r="S5852" s="2">
        <v>176444000</v>
      </c>
      <c r="T5852" s="2">
        <v>176937000</v>
      </c>
      <c r="U5852" s="2">
        <v>177431000</v>
      </c>
      <c r="V5852" s="2">
        <v>177924000</v>
      </c>
      <c r="W5852" s="2">
        <v>178421000</v>
      </c>
      <c r="X5852" s="2">
        <v>178885000</v>
      </c>
      <c r="Y5852" s="2">
        <v>179408000</v>
      </c>
      <c r="Z5852" s="2">
        <v>179875000</v>
      </c>
      <c r="AA5852" s="2">
        <v>180368000</v>
      </c>
      <c r="AB5852" s="2">
        <v>180751000</v>
      </c>
      <c r="AC5852" s="2">
        <v>181279000</v>
      </c>
      <c r="AD5852" s="2">
        <v>181747000</v>
      </c>
      <c r="AE5852" s="2">
        <v>182357000</v>
      </c>
      <c r="AF5852" s="2">
        <v>182912000</v>
      </c>
    </row>
    <row r="5853" spans="1:32">
      <c r="A5853" t="s">
        <v>3231</v>
      </c>
      <c r="B5853" t="s">
        <v>19</v>
      </c>
      <c r="C5853" s="2">
        <v>1580250000</v>
      </c>
      <c r="D5853" s="2">
        <v>1725780000</v>
      </c>
      <c r="E5853" s="2">
        <v>1742190000</v>
      </c>
      <c r="F5853" s="2">
        <v>1739880000</v>
      </c>
      <c r="G5853" s="2">
        <v>1747380000</v>
      </c>
      <c r="H5853" s="2">
        <v>1752690000</v>
      </c>
      <c r="I5853" s="2">
        <v>1758000000</v>
      </c>
      <c r="J5853" s="2">
        <v>1766460000</v>
      </c>
      <c r="K5853" s="2">
        <v>1774920000</v>
      </c>
      <c r="L5853" s="2">
        <v>1765470000</v>
      </c>
      <c r="M5853" s="2">
        <v>1771800000</v>
      </c>
      <c r="N5853" s="2">
        <v>1780560000</v>
      </c>
      <c r="O5853" s="2">
        <v>1788120000</v>
      </c>
      <c r="P5853" s="2">
        <v>1795050000</v>
      </c>
      <c r="Q5853" s="2">
        <v>1801980000</v>
      </c>
      <c r="R5853" s="2">
        <v>1807680000</v>
      </c>
      <c r="S5853" s="2">
        <v>1812780000</v>
      </c>
      <c r="T5853" s="2">
        <v>1817850000</v>
      </c>
      <c r="U5853" s="2">
        <v>1822920000</v>
      </c>
      <c r="V5853" s="2">
        <v>1827990000</v>
      </c>
      <c r="W5853" s="2">
        <v>1833090000</v>
      </c>
      <c r="X5853" s="2">
        <v>1837860000</v>
      </c>
      <c r="Y5853" s="2">
        <v>1843230000</v>
      </c>
      <c r="Z5853" s="2">
        <v>1848030000</v>
      </c>
      <c r="AA5853" s="2">
        <v>1853100000</v>
      </c>
      <c r="AB5853" s="2">
        <v>1857030000</v>
      </c>
      <c r="AC5853" s="2">
        <v>1862460000</v>
      </c>
      <c r="AD5853" s="2">
        <v>1867260000</v>
      </c>
      <c r="AE5853" s="2">
        <v>1873530000</v>
      </c>
      <c r="AF5853" s="2">
        <v>1879230000</v>
      </c>
    </row>
    <row r="5854" spans="1:32">
      <c r="A5854" t="s">
        <v>3232</v>
      </c>
      <c r="B5854" t="s">
        <v>19</v>
      </c>
      <c r="C5854" s="2">
        <v>316050000</v>
      </c>
      <c r="D5854" s="2">
        <v>345156000</v>
      </c>
      <c r="E5854" s="2">
        <v>348438000</v>
      </c>
      <c r="F5854" s="2">
        <v>347976000</v>
      </c>
      <c r="G5854" s="2">
        <v>349476000</v>
      </c>
      <c r="H5854" s="2">
        <v>350538000</v>
      </c>
      <c r="I5854" s="2">
        <v>351600000</v>
      </c>
      <c r="J5854" s="2">
        <v>353292000</v>
      </c>
      <c r="K5854" s="2">
        <v>354984000</v>
      </c>
      <c r="L5854" s="2">
        <v>353094000</v>
      </c>
      <c r="M5854" s="2">
        <v>354360000</v>
      </c>
      <c r="N5854" s="2">
        <v>356112000</v>
      </c>
      <c r="O5854" s="2">
        <v>357624000</v>
      </c>
      <c r="P5854" s="2">
        <v>359010000</v>
      </c>
      <c r="Q5854" s="2">
        <v>360396000</v>
      </c>
      <c r="R5854" s="2">
        <v>361536000</v>
      </c>
      <c r="S5854" s="2">
        <v>362556000</v>
      </c>
      <c r="T5854" s="2">
        <v>363570000</v>
      </c>
      <c r="U5854" s="2">
        <v>364584000</v>
      </c>
      <c r="V5854" s="2">
        <v>365598000</v>
      </c>
      <c r="W5854" s="2">
        <v>366618000</v>
      </c>
      <c r="X5854" s="2">
        <v>367572000</v>
      </c>
      <c r="Y5854" s="2">
        <v>368646000</v>
      </c>
      <c r="Z5854" s="2">
        <v>369606000</v>
      </c>
      <c r="AA5854" s="2">
        <v>370620000</v>
      </c>
      <c r="AB5854" s="2">
        <v>371406000</v>
      </c>
      <c r="AC5854" s="2">
        <v>372492000</v>
      </c>
      <c r="AD5854" s="2">
        <v>373452000</v>
      </c>
      <c r="AE5854" s="2">
        <v>374706000</v>
      </c>
      <c r="AF5854" s="2">
        <v>375846000</v>
      </c>
    </row>
    <row r="5855" spans="1:32">
      <c r="A5855" t="s">
        <v>3233</v>
      </c>
      <c r="B5855" t="s">
        <v>19</v>
      </c>
      <c r="C5855">
        <v>0</v>
      </c>
      <c r="D5855">
        <v>0</v>
      </c>
      <c r="E5855">
        <v>0</v>
      </c>
      <c r="F5855">
        <v>0</v>
      </c>
      <c r="G5855">
        <v>0</v>
      </c>
      <c r="H5855">
        <v>0</v>
      </c>
      <c r="I5855">
        <v>0</v>
      </c>
      <c r="J5855">
        <v>0</v>
      </c>
      <c r="K5855">
        <v>0</v>
      </c>
      <c r="L5855">
        <v>0</v>
      </c>
      <c r="M5855">
        <v>0</v>
      </c>
      <c r="N5855">
        <v>0</v>
      </c>
      <c r="O5855">
        <v>0</v>
      </c>
      <c r="P5855">
        <v>0</v>
      </c>
      <c r="Q5855">
        <v>0</v>
      </c>
      <c r="R5855">
        <v>0</v>
      </c>
      <c r="S5855">
        <v>0</v>
      </c>
      <c r="T5855">
        <v>0</v>
      </c>
      <c r="U5855">
        <v>0</v>
      </c>
      <c r="V5855">
        <v>0</v>
      </c>
      <c r="W5855">
        <v>0</v>
      </c>
      <c r="X5855">
        <v>0</v>
      </c>
      <c r="Y5855">
        <v>0</v>
      </c>
      <c r="Z5855">
        <v>0</v>
      </c>
      <c r="AA5855">
        <v>0</v>
      </c>
      <c r="AB5855">
        <v>0</v>
      </c>
      <c r="AC5855">
        <v>0</v>
      </c>
      <c r="AD5855">
        <v>0</v>
      </c>
      <c r="AE5855">
        <v>0</v>
      </c>
      <c r="AF5855">
        <v>0</v>
      </c>
    </row>
    <row r="5856" spans="1:32">
      <c r="A5856" t="s">
        <v>3234</v>
      </c>
      <c r="B5856" t="s">
        <v>19</v>
      </c>
      <c r="C5856">
        <v>0</v>
      </c>
      <c r="D5856">
        <v>0</v>
      </c>
      <c r="E5856">
        <v>0</v>
      </c>
      <c r="F5856">
        <v>0</v>
      </c>
      <c r="G5856">
        <v>0</v>
      </c>
      <c r="H5856">
        <v>0</v>
      </c>
      <c r="I5856">
        <v>0</v>
      </c>
      <c r="J5856">
        <v>0</v>
      </c>
      <c r="K5856">
        <v>0</v>
      </c>
      <c r="L5856">
        <v>0</v>
      </c>
      <c r="M5856">
        <v>0</v>
      </c>
      <c r="N5856">
        <v>0</v>
      </c>
      <c r="O5856">
        <v>0</v>
      </c>
      <c r="P5856">
        <v>0</v>
      </c>
      <c r="Q5856">
        <v>0</v>
      </c>
      <c r="R5856">
        <v>0</v>
      </c>
      <c r="S5856">
        <v>0</v>
      </c>
      <c r="T5856">
        <v>0</v>
      </c>
      <c r="U5856">
        <v>0</v>
      </c>
      <c r="V5856">
        <v>0</v>
      </c>
      <c r="W5856">
        <v>0</v>
      </c>
      <c r="X5856">
        <v>0</v>
      </c>
      <c r="Y5856">
        <v>0</v>
      </c>
      <c r="Z5856">
        <v>0</v>
      </c>
      <c r="AA5856">
        <v>0</v>
      </c>
      <c r="AB5856">
        <v>0</v>
      </c>
      <c r="AC5856">
        <v>0</v>
      </c>
      <c r="AD5856">
        <v>0</v>
      </c>
      <c r="AE5856">
        <v>0</v>
      </c>
      <c r="AF5856">
        <v>0</v>
      </c>
    </row>
    <row r="5857" spans="1:32">
      <c r="A5857" t="s">
        <v>3235</v>
      </c>
      <c r="B5857" t="s">
        <v>19</v>
      </c>
      <c r="C5857">
        <v>0</v>
      </c>
      <c r="D5857">
        <v>0</v>
      </c>
      <c r="E5857">
        <v>0</v>
      </c>
      <c r="F5857">
        <v>0</v>
      </c>
      <c r="G5857">
        <v>0</v>
      </c>
      <c r="H5857">
        <v>0</v>
      </c>
      <c r="I5857">
        <v>0</v>
      </c>
      <c r="J5857">
        <v>0</v>
      </c>
      <c r="K5857">
        <v>0</v>
      </c>
      <c r="L5857">
        <v>0</v>
      </c>
      <c r="M5857">
        <v>0</v>
      </c>
      <c r="N5857">
        <v>0</v>
      </c>
      <c r="O5857">
        <v>0</v>
      </c>
      <c r="P5857">
        <v>0</v>
      </c>
      <c r="Q5857">
        <v>0</v>
      </c>
      <c r="R5857">
        <v>0</v>
      </c>
      <c r="S5857">
        <v>0</v>
      </c>
      <c r="T5857">
        <v>0</v>
      </c>
      <c r="U5857">
        <v>0</v>
      </c>
      <c r="V5857">
        <v>0</v>
      </c>
      <c r="W5857">
        <v>0</v>
      </c>
      <c r="X5857">
        <v>0</v>
      </c>
      <c r="Y5857">
        <v>0</v>
      </c>
      <c r="Z5857">
        <v>0</v>
      </c>
      <c r="AA5857">
        <v>0</v>
      </c>
      <c r="AB5857">
        <v>0</v>
      </c>
      <c r="AC5857">
        <v>0</v>
      </c>
      <c r="AD5857">
        <v>0</v>
      </c>
      <c r="AE5857">
        <v>0</v>
      </c>
      <c r="AF5857">
        <v>0</v>
      </c>
    </row>
    <row r="5858" spans="1:32">
      <c r="A5858" t="s">
        <v>3236</v>
      </c>
      <c r="B5858" t="s">
        <v>19</v>
      </c>
      <c r="C5858">
        <v>0</v>
      </c>
      <c r="D5858">
        <v>0</v>
      </c>
      <c r="E5858">
        <v>0</v>
      </c>
      <c r="F5858">
        <v>0</v>
      </c>
      <c r="G5858">
        <v>0</v>
      </c>
      <c r="H5858">
        <v>0</v>
      </c>
      <c r="I5858">
        <v>0</v>
      </c>
      <c r="J5858">
        <v>0</v>
      </c>
      <c r="K5858">
        <v>0</v>
      </c>
      <c r="L5858">
        <v>0</v>
      </c>
      <c r="M5858">
        <v>0</v>
      </c>
      <c r="N5858">
        <v>0</v>
      </c>
      <c r="O5858">
        <v>0</v>
      </c>
      <c r="P5858">
        <v>0</v>
      </c>
      <c r="Q5858">
        <v>0</v>
      </c>
      <c r="R5858">
        <v>0</v>
      </c>
      <c r="S5858">
        <v>0</v>
      </c>
      <c r="T5858">
        <v>0</v>
      </c>
      <c r="U5858">
        <v>0</v>
      </c>
      <c r="V5858">
        <v>0</v>
      </c>
      <c r="W5858">
        <v>0</v>
      </c>
      <c r="X5858">
        <v>0</v>
      </c>
      <c r="Y5858">
        <v>0</v>
      </c>
      <c r="Z5858">
        <v>0</v>
      </c>
      <c r="AA5858">
        <v>0</v>
      </c>
      <c r="AB5858">
        <v>0</v>
      </c>
      <c r="AC5858">
        <v>0</v>
      </c>
      <c r="AD5858">
        <v>0</v>
      </c>
      <c r="AE5858">
        <v>0</v>
      </c>
      <c r="AF5858">
        <v>0</v>
      </c>
    </row>
    <row r="5859" spans="1:32">
      <c r="A5859" t="s">
        <v>3237</v>
      </c>
      <c r="B5859" t="s">
        <v>19</v>
      </c>
      <c r="C5859">
        <v>0</v>
      </c>
      <c r="D5859">
        <v>0</v>
      </c>
      <c r="E5859">
        <v>0</v>
      </c>
      <c r="F5859">
        <v>0</v>
      </c>
      <c r="G5859">
        <v>0</v>
      </c>
      <c r="H5859">
        <v>0</v>
      </c>
      <c r="I5859">
        <v>0</v>
      </c>
      <c r="J5859">
        <v>0</v>
      </c>
      <c r="K5859">
        <v>0</v>
      </c>
      <c r="L5859">
        <v>0</v>
      </c>
      <c r="M5859">
        <v>0</v>
      </c>
      <c r="N5859">
        <v>0</v>
      </c>
      <c r="O5859">
        <v>0</v>
      </c>
      <c r="P5859">
        <v>0</v>
      </c>
      <c r="Q5859">
        <v>0</v>
      </c>
      <c r="R5859">
        <v>0</v>
      </c>
      <c r="S5859">
        <v>0</v>
      </c>
      <c r="T5859">
        <v>0</v>
      </c>
      <c r="U5859">
        <v>0</v>
      </c>
      <c r="V5859">
        <v>0</v>
      </c>
      <c r="W5859">
        <v>0</v>
      </c>
      <c r="X5859">
        <v>0</v>
      </c>
      <c r="Y5859">
        <v>0</v>
      </c>
      <c r="Z5859">
        <v>0</v>
      </c>
      <c r="AA5859">
        <v>0</v>
      </c>
      <c r="AB5859">
        <v>0</v>
      </c>
      <c r="AC5859">
        <v>0</v>
      </c>
      <c r="AD5859">
        <v>0</v>
      </c>
      <c r="AE5859">
        <v>0</v>
      </c>
      <c r="AF5859">
        <v>0</v>
      </c>
    </row>
    <row r="5860" spans="1:32">
      <c r="A5860" t="s">
        <v>3238</v>
      </c>
      <c r="B5860" t="s">
        <v>19</v>
      </c>
      <c r="C5860">
        <v>0</v>
      </c>
      <c r="D5860">
        <v>0</v>
      </c>
      <c r="E5860">
        <v>0</v>
      </c>
      <c r="F5860">
        <v>0</v>
      </c>
      <c r="G5860">
        <v>0</v>
      </c>
      <c r="H5860">
        <v>0</v>
      </c>
      <c r="I5860">
        <v>0</v>
      </c>
      <c r="J5860">
        <v>0</v>
      </c>
      <c r="K5860">
        <v>0</v>
      </c>
      <c r="L5860">
        <v>0</v>
      </c>
      <c r="M5860">
        <v>0</v>
      </c>
      <c r="N5860">
        <v>0</v>
      </c>
      <c r="O5860">
        <v>0</v>
      </c>
      <c r="P5860">
        <v>0</v>
      </c>
      <c r="Q5860">
        <v>0</v>
      </c>
      <c r="R5860">
        <v>0</v>
      </c>
      <c r="S5860">
        <v>0</v>
      </c>
      <c r="T5860">
        <v>0</v>
      </c>
      <c r="U5860">
        <v>0</v>
      </c>
      <c r="V5860">
        <v>0</v>
      </c>
      <c r="W5860">
        <v>0</v>
      </c>
      <c r="X5860">
        <v>0</v>
      </c>
      <c r="Y5860">
        <v>0</v>
      </c>
      <c r="Z5860">
        <v>0</v>
      </c>
      <c r="AA5860">
        <v>0</v>
      </c>
      <c r="AB5860">
        <v>0</v>
      </c>
      <c r="AC5860">
        <v>0</v>
      </c>
      <c r="AD5860">
        <v>0</v>
      </c>
      <c r="AE5860">
        <v>0</v>
      </c>
      <c r="AF5860">
        <v>0</v>
      </c>
    </row>
    <row r="5861" spans="1:32">
      <c r="A5861" t="s">
        <v>3239</v>
      </c>
      <c r="B5861" t="s">
        <v>19</v>
      </c>
      <c r="C5861">
        <v>0</v>
      </c>
      <c r="D5861">
        <v>0</v>
      </c>
      <c r="E5861">
        <v>0</v>
      </c>
      <c r="F5861">
        <v>0</v>
      </c>
      <c r="G5861">
        <v>0</v>
      </c>
      <c r="H5861">
        <v>0</v>
      </c>
      <c r="I5861">
        <v>0</v>
      </c>
      <c r="J5861">
        <v>0</v>
      </c>
      <c r="K5861">
        <v>0</v>
      </c>
      <c r="L5861">
        <v>0</v>
      </c>
      <c r="M5861">
        <v>0</v>
      </c>
      <c r="N5861">
        <v>0</v>
      </c>
      <c r="O5861">
        <v>0</v>
      </c>
      <c r="P5861">
        <v>0</v>
      </c>
      <c r="Q5861">
        <v>0</v>
      </c>
      <c r="R5861">
        <v>0</v>
      </c>
      <c r="S5861">
        <v>0</v>
      </c>
      <c r="T5861">
        <v>0</v>
      </c>
      <c r="U5861">
        <v>0</v>
      </c>
      <c r="V5861">
        <v>0</v>
      </c>
      <c r="W5861">
        <v>0</v>
      </c>
      <c r="X5861">
        <v>0</v>
      </c>
      <c r="Y5861">
        <v>0</v>
      </c>
      <c r="Z5861">
        <v>0</v>
      </c>
      <c r="AA5861">
        <v>0</v>
      </c>
      <c r="AB5861">
        <v>0</v>
      </c>
      <c r="AC5861">
        <v>0</v>
      </c>
      <c r="AD5861">
        <v>0</v>
      </c>
      <c r="AE5861">
        <v>0</v>
      </c>
      <c r="AF5861">
        <v>0</v>
      </c>
    </row>
    <row r="5862" spans="1:32">
      <c r="A5862" t="s">
        <v>3240</v>
      </c>
      <c r="B5862" t="s">
        <v>19</v>
      </c>
      <c r="C5862">
        <v>0</v>
      </c>
      <c r="D5862">
        <v>0</v>
      </c>
      <c r="E5862">
        <v>0</v>
      </c>
      <c r="F5862">
        <v>0</v>
      </c>
      <c r="G5862">
        <v>0</v>
      </c>
      <c r="H5862">
        <v>0</v>
      </c>
      <c r="I5862">
        <v>0</v>
      </c>
      <c r="J5862">
        <v>0</v>
      </c>
      <c r="K5862">
        <v>0</v>
      </c>
      <c r="L5862">
        <v>0</v>
      </c>
      <c r="M5862">
        <v>0</v>
      </c>
      <c r="N5862">
        <v>0</v>
      </c>
      <c r="O5862">
        <v>0</v>
      </c>
      <c r="P5862">
        <v>0</v>
      </c>
      <c r="Q5862">
        <v>0</v>
      </c>
      <c r="R5862">
        <v>0</v>
      </c>
      <c r="S5862">
        <v>0</v>
      </c>
      <c r="T5862">
        <v>0</v>
      </c>
      <c r="U5862">
        <v>0</v>
      </c>
      <c r="V5862">
        <v>0</v>
      </c>
      <c r="W5862">
        <v>0</v>
      </c>
      <c r="X5862">
        <v>0</v>
      </c>
      <c r="Y5862">
        <v>0</v>
      </c>
      <c r="Z5862">
        <v>0</v>
      </c>
      <c r="AA5862">
        <v>0</v>
      </c>
      <c r="AB5862">
        <v>0</v>
      </c>
      <c r="AC5862">
        <v>0</v>
      </c>
      <c r="AD5862">
        <v>0</v>
      </c>
      <c r="AE5862">
        <v>0</v>
      </c>
      <c r="AF5862">
        <v>0</v>
      </c>
    </row>
    <row r="5863" spans="1:32">
      <c r="A5863" t="s">
        <v>3241</v>
      </c>
      <c r="B5863" t="s">
        <v>19</v>
      </c>
      <c r="C5863">
        <v>0</v>
      </c>
      <c r="D5863">
        <v>0</v>
      </c>
      <c r="E5863">
        <v>0</v>
      </c>
      <c r="F5863">
        <v>0</v>
      </c>
      <c r="G5863">
        <v>0</v>
      </c>
      <c r="H5863">
        <v>0</v>
      </c>
      <c r="I5863">
        <v>0</v>
      </c>
      <c r="J5863">
        <v>0</v>
      </c>
      <c r="K5863">
        <v>0</v>
      </c>
      <c r="L5863">
        <v>0</v>
      </c>
      <c r="M5863">
        <v>0</v>
      </c>
      <c r="N5863">
        <v>0</v>
      </c>
      <c r="O5863">
        <v>0</v>
      </c>
      <c r="P5863">
        <v>0</v>
      </c>
      <c r="Q5863">
        <v>0</v>
      </c>
      <c r="R5863">
        <v>0</v>
      </c>
      <c r="S5863">
        <v>0</v>
      </c>
      <c r="T5863">
        <v>0</v>
      </c>
      <c r="U5863">
        <v>0</v>
      </c>
      <c r="V5863">
        <v>0</v>
      </c>
      <c r="W5863">
        <v>0</v>
      </c>
      <c r="X5863">
        <v>0</v>
      </c>
      <c r="Y5863">
        <v>0</v>
      </c>
      <c r="Z5863">
        <v>0</v>
      </c>
      <c r="AA5863">
        <v>0</v>
      </c>
      <c r="AB5863">
        <v>0</v>
      </c>
      <c r="AC5863">
        <v>0</v>
      </c>
      <c r="AD5863">
        <v>0</v>
      </c>
      <c r="AE5863">
        <v>0</v>
      </c>
      <c r="AF5863">
        <v>0</v>
      </c>
    </row>
    <row r="5864" spans="1:32">
      <c r="A5864" t="s">
        <v>3242</v>
      </c>
      <c r="B5864" t="s">
        <v>19</v>
      </c>
      <c r="C5864">
        <v>0</v>
      </c>
      <c r="D5864">
        <v>0</v>
      </c>
      <c r="E5864">
        <v>0</v>
      </c>
      <c r="F5864">
        <v>0</v>
      </c>
      <c r="G5864">
        <v>0</v>
      </c>
      <c r="H5864">
        <v>0</v>
      </c>
      <c r="I5864">
        <v>0</v>
      </c>
      <c r="J5864">
        <v>0</v>
      </c>
      <c r="K5864">
        <v>0</v>
      </c>
      <c r="L5864">
        <v>0</v>
      </c>
      <c r="M5864">
        <v>0</v>
      </c>
      <c r="N5864">
        <v>0</v>
      </c>
      <c r="O5864">
        <v>0</v>
      </c>
      <c r="P5864">
        <v>0</v>
      </c>
      <c r="Q5864">
        <v>0</v>
      </c>
      <c r="R5864">
        <v>0</v>
      </c>
      <c r="S5864">
        <v>0</v>
      </c>
      <c r="T5864">
        <v>0</v>
      </c>
      <c r="U5864">
        <v>0</v>
      </c>
      <c r="V5864">
        <v>0</v>
      </c>
      <c r="W5864">
        <v>0</v>
      </c>
      <c r="X5864">
        <v>0</v>
      </c>
      <c r="Y5864">
        <v>0</v>
      </c>
      <c r="Z5864">
        <v>0</v>
      </c>
      <c r="AA5864">
        <v>0</v>
      </c>
      <c r="AB5864">
        <v>0</v>
      </c>
      <c r="AC5864">
        <v>0</v>
      </c>
      <c r="AD5864">
        <v>0</v>
      </c>
      <c r="AE5864">
        <v>0</v>
      </c>
      <c r="AF5864">
        <v>0</v>
      </c>
    </row>
    <row r="5865" spans="1:32">
      <c r="A5865" t="s">
        <v>3243</v>
      </c>
      <c r="B5865" t="s">
        <v>19</v>
      </c>
      <c r="C5865">
        <v>0</v>
      </c>
      <c r="D5865">
        <v>0</v>
      </c>
      <c r="E5865">
        <v>0</v>
      </c>
      <c r="F5865">
        <v>0</v>
      </c>
      <c r="G5865">
        <v>0</v>
      </c>
      <c r="H5865">
        <v>0</v>
      </c>
      <c r="I5865">
        <v>0</v>
      </c>
      <c r="J5865">
        <v>0</v>
      </c>
      <c r="K5865">
        <v>0</v>
      </c>
      <c r="L5865">
        <v>0</v>
      </c>
      <c r="M5865">
        <v>0</v>
      </c>
      <c r="N5865">
        <v>0</v>
      </c>
      <c r="O5865">
        <v>0</v>
      </c>
      <c r="P5865">
        <v>0</v>
      </c>
      <c r="Q5865">
        <v>0</v>
      </c>
      <c r="R5865">
        <v>0</v>
      </c>
      <c r="S5865">
        <v>0</v>
      </c>
      <c r="T5865">
        <v>0</v>
      </c>
      <c r="U5865">
        <v>0</v>
      </c>
      <c r="V5865">
        <v>0</v>
      </c>
      <c r="W5865">
        <v>0</v>
      </c>
      <c r="X5865">
        <v>0</v>
      </c>
      <c r="Y5865">
        <v>0</v>
      </c>
      <c r="Z5865">
        <v>0</v>
      </c>
      <c r="AA5865">
        <v>0</v>
      </c>
      <c r="AB5865">
        <v>0</v>
      </c>
      <c r="AC5865">
        <v>0</v>
      </c>
      <c r="AD5865">
        <v>0</v>
      </c>
      <c r="AE5865">
        <v>0</v>
      </c>
      <c r="AF5865">
        <v>0</v>
      </c>
    </row>
    <row r="5866" spans="1:32">
      <c r="A5866" t="s">
        <v>3244</v>
      </c>
      <c r="B5866" t="s">
        <v>19</v>
      </c>
      <c r="C5866">
        <v>0</v>
      </c>
      <c r="D5866">
        <v>0</v>
      </c>
      <c r="E5866">
        <v>0</v>
      </c>
      <c r="F5866">
        <v>0</v>
      </c>
      <c r="G5866">
        <v>0</v>
      </c>
      <c r="H5866">
        <v>0</v>
      </c>
      <c r="I5866">
        <v>0</v>
      </c>
      <c r="J5866">
        <v>0</v>
      </c>
      <c r="K5866">
        <v>0</v>
      </c>
      <c r="L5866">
        <v>0</v>
      </c>
      <c r="M5866">
        <v>0</v>
      </c>
      <c r="N5866">
        <v>0</v>
      </c>
      <c r="O5866">
        <v>0</v>
      </c>
      <c r="P5866">
        <v>0</v>
      </c>
      <c r="Q5866">
        <v>0</v>
      </c>
      <c r="R5866">
        <v>0</v>
      </c>
      <c r="S5866">
        <v>0</v>
      </c>
      <c r="T5866">
        <v>0</v>
      </c>
      <c r="U5866">
        <v>0</v>
      </c>
      <c r="V5866">
        <v>0</v>
      </c>
      <c r="W5866">
        <v>0</v>
      </c>
      <c r="X5866">
        <v>0</v>
      </c>
      <c r="Y5866">
        <v>0</v>
      </c>
      <c r="Z5866">
        <v>0</v>
      </c>
      <c r="AA5866">
        <v>0</v>
      </c>
      <c r="AB5866">
        <v>0</v>
      </c>
      <c r="AC5866">
        <v>0</v>
      </c>
      <c r="AD5866">
        <v>0</v>
      </c>
      <c r="AE5866">
        <v>0</v>
      </c>
      <c r="AF5866">
        <v>0</v>
      </c>
    </row>
    <row r="5867" spans="1:32">
      <c r="A5867" t="s">
        <v>3245</v>
      </c>
      <c r="B5867" t="s">
        <v>19</v>
      </c>
      <c r="C5867">
        <v>0</v>
      </c>
      <c r="D5867">
        <v>0</v>
      </c>
      <c r="E5867">
        <v>0</v>
      </c>
      <c r="F5867">
        <v>0</v>
      </c>
      <c r="G5867">
        <v>0</v>
      </c>
      <c r="H5867">
        <v>0</v>
      </c>
      <c r="I5867">
        <v>0</v>
      </c>
      <c r="J5867">
        <v>0</v>
      </c>
      <c r="K5867">
        <v>0</v>
      </c>
      <c r="L5867">
        <v>0</v>
      </c>
      <c r="M5867">
        <v>0</v>
      </c>
      <c r="N5867">
        <v>0</v>
      </c>
      <c r="O5867">
        <v>0</v>
      </c>
      <c r="P5867">
        <v>0</v>
      </c>
      <c r="Q5867">
        <v>0</v>
      </c>
      <c r="R5867">
        <v>0</v>
      </c>
      <c r="S5867">
        <v>0</v>
      </c>
      <c r="T5867">
        <v>0</v>
      </c>
      <c r="U5867">
        <v>0</v>
      </c>
      <c r="V5867">
        <v>0</v>
      </c>
      <c r="W5867">
        <v>0</v>
      </c>
      <c r="X5867">
        <v>0</v>
      </c>
      <c r="Y5867">
        <v>0</v>
      </c>
      <c r="Z5867">
        <v>0</v>
      </c>
      <c r="AA5867">
        <v>0</v>
      </c>
      <c r="AB5867">
        <v>0</v>
      </c>
      <c r="AC5867">
        <v>0</v>
      </c>
      <c r="AD5867">
        <v>0</v>
      </c>
      <c r="AE5867">
        <v>0</v>
      </c>
      <c r="AF5867">
        <v>0</v>
      </c>
    </row>
    <row r="5868" spans="1:32">
      <c r="A5868" t="s">
        <v>7</v>
      </c>
      <c r="B5868" t="s">
        <v>19</v>
      </c>
      <c r="C5868">
        <v>1707.66</v>
      </c>
      <c r="D5868">
        <v>1703.09</v>
      </c>
      <c r="E5868">
        <v>1685.42</v>
      </c>
      <c r="F5868">
        <v>1663.5</v>
      </c>
      <c r="G5868">
        <v>1637.74</v>
      </c>
      <c r="H5868">
        <v>1614.22</v>
      </c>
      <c r="I5868">
        <v>1587.24</v>
      </c>
      <c r="J5868">
        <v>1557.77</v>
      </c>
      <c r="K5868">
        <v>1519.06</v>
      </c>
      <c r="L5868">
        <v>1475.3</v>
      </c>
      <c r="M5868">
        <v>1427.31</v>
      </c>
      <c r="N5868">
        <v>1375.56</v>
      </c>
      <c r="O5868">
        <v>1325.05</v>
      </c>
      <c r="P5868">
        <v>1274.8499999999999</v>
      </c>
      <c r="Q5868">
        <v>1224.8399999999999</v>
      </c>
      <c r="R5868">
        <v>1173.18</v>
      </c>
      <c r="S5868">
        <v>1124.19</v>
      </c>
      <c r="T5868">
        <v>1077.3499999999999</v>
      </c>
      <c r="U5868">
        <v>1033.03</v>
      </c>
      <c r="V5868">
        <v>990.26499999999999</v>
      </c>
      <c r="W5868">
        <v>950.72199999999998</v>
      </c>
      <c r="X5868">
        <v>914.04499999999996</v>
      </c>
      <c r="Y5868">
        <v>881.18</v>
      </c>
      <c r="Z5868">
        <v>852.73</v>
      </c>
      <c r="AA5868">
        <v>827.83500000000004</v>
      </c>
      <c r="AB5868">
        <v>807.44500000000005</v>
      </c>
      <c r="AC5868">
        <v>792.23800000000006</v>
      </c>
      <c r="AD5868">
        <v>781.53</v>
      </c>
      <c r="AE5868">
        <v>776.41600000000005</v>
      </c>
      <c r="AF5868">
        <v>773.41499999999996</v>
      </c>
    </row>
    <row r="5869" spans="1:32">
      <c r="A5869" t="s">
        <v>8</v>
      </c>
      <c r="B5869" t="s">
        <v>19</v>
      </c>
      <c r="C5869">
        <v>1568.07</v>
      </c>
      <c r="D5869">
        <v>1556.89</v>
      </c>
      <c r="E5869">
        <v>1453.87</v>
      </c>
      <c r="F5869">
        <v>1318.9</v>
      </c>
      <c r="G5869">
        <v>1252.51</v>
      </c>
      <c r="H5869">
        <v>1141.23</v>
      </c>
      <c r="I5869">
        <v>1022.99</v>
      </c>
      <c r="J5869">
        <v>880.14200000000005</v>
      </c>
      <c r="K5869">
        <v>764.94100000000003</v>
      </c>
      <c r="L5869">
        <v>659.47900000000004</v>
      </c>
      <c r="M5869">
        <v>586.28499999999997</v>
      </c>
      <c r="N5869">
        <v>538.40300000000002</v>
      </c>
      <c r="O5869">
        <v>526.64800000000002</v>
      </c>
      <c r="P5869">
        <v>511.524</v>
      </c>
      <c r="Q5869">
        <v>508.15100000000001</v>
      </c>
      <c r="R5869">
        <v>495.80599999999998</v>
      </c>
      <c r="S5869">
        <v>457.21100000000001</v>
      </c>
      <c r="T5869">
        <v>399.79500000000002</v>
      </c>
      <c r="U5869">
        <v>351.43599999999998</v>
      </c>
      <c r="V5869">
        <v>321.07100000000003</v>
      </c>
      <c r="W5869">
        <v>358.65199999999999</v>
      </c>
      <c r="X5869">
        <v>399.43</v>
      </c>
      <c r="Y5869">
        <v>441.61599999999999</v>
      </c>
      <c r="Z5869">
        <v>486.416</v>
      </c>
      <c r="AA5869">
        <v>521.77300000000002</v>
      </c>
      <c r="AB5869">
        <v>556.84199999999998</v>
      </c>
      <c r="AC5869">
        <v>590.16200000000003</v>
      </c>
      <c r="AD5869">
        <v>621.33500000000004</v>
      </c>
      <c r="AE5869">
        <v>649.39499999999998</v>
      </c>
      <c r="AF5869">
        <v>674.79600000000005</v>
      </c>
    </row>
    <row r="5870" spans="1:32">
      <c r="A5870" t="s">
        <v>7001</v>
      </c>
      <c r="B5870" t="s">
        <v>19</v>
      </c>
      <c r="C5870">
        <v>327.08</v>
      </c>
      <c r="D5870">
        <v>336.33100000000002</v>
      </c>
      <c r="E5870">
        <v>337.29700000000003</v>
      </c>
      <c r="F5870">
        <v>318.18900000000002</v>
      </c>
      <c r="G5870">
        <v>319.15300000000002</v>
      </c>
      <c r="H5870">
        <v>319.97500000000002</v>
      </c>
      <c r="I5870">
        <v>320.30900000000003</v>
      </c>
      <c r="J5870">
        <v>320.22699999999998</v>
      </c>
      <c r="K5870">
        <v>319.42200000000003</v>
      </c>
      <c r="L5870">
        <v>318.279</v>
      </c>
      <c r="M5870">
        <v>316.774</v>
      </c>
      <c r="N5870">
        <v>315.26400000000001</v>
      </c>
      <c r="O5870">
        <v>314.233</v>
      </c>
      <c r="P5870">
        <v>313.06799999999998</v>
      </c>
      <c r="Q5870">
        <v>311.935</v>
      </c>
      <c r="R5870">
        <v>310.98099999999999</v>
      </c>
      <c r="S5870">
        <v>310.13499999999999</v>
      </c>
      <c r="T5870">
        <v>309.11399999999998</v>
      </c>
      <c r="U5870">
        <v>308.33100000000002</v>
      </c>
      <c r="V5870">
        <v>307.62799999999999</v>
      </c>
      <c r="W5870">
        <v>306.983</v>
      </c>
      <c r="X5870">
        <v>306.38200000000001</v>
      </c>
      <c r="Y5870">
        <v>305.90699999999998</v>
      </c>
      <c r="Z5870">
        <v>305.67200000000003</v>
      </c>
      <c r="AA5870">
        <v>305.25900000000001</v>
      </c>
      <c r="AB5870">
        <v>304.52100000000002</v>
      </c>
      <c r="AC5870">
        <v>303.88</v>
      </c>
      <c r="AD5870">
        <v>303.52800000000002</v>
      </c>
      <c r="AE5870">
        <v>303.197</v>
      </c>
      <c r="AF5870">
        <v>302.815</v>
      </c>
    </row>
    <row r="5871" spans="1:32">
      <c r="A5871" t="s">
        <v>7002</v>
      </c>
      <c r="B5871" t="s">
        <v>19</v>
      </c>
      <c r="C5871">
        <v>235.57</v>
      </c>
      <c r="D5871">
        <v>243.94900000000001</v>
      </c>
      <c r="E5871">
        <v>244.39500000000001</v>
      </c>
      <c r="F5871">
        <v>238.05500000000001</v>
      </c>
      <c r="G5871">
        <v>244.62299999999999</v>
      </c>
      <c r="H5871">
        <v>246.523</v>
      </c>
      <c r="I5871">
        <v>248.16300000000001</v>
      </c>
      <c r="J5871">
        <v>249.81100000000001</v>
      </c>
      <c r="K5871">
        <v>251.178</v>
      </c>
      <c r="L5871">
        <v>247.14099999999999</v>
      </c>
      <c r="M5871">
        <v>247.70500000000001</v>
      </c>
      <c r="N5871">
        <v>248.167</v>
      </c>
      <c r="O5871">
        <v>248.32</v>
      </c>
      <c r="P5871">
        <v>248.292</v>
      </c>
      <c r="Q5871">
        <v>248.14500000000001</v>
      </c>
      <c r="R5871">
        <v>247.99199999999999</v>
      </c>
      <c r="S5871">
        <v>247.81100000000001</v>
      </c>
      <c r="T5871">
        <v>247.32400000000001</v>
      </c>
      <c r="U5871">
        <v>246.99199999999999</v>
      </c>
      <c r="V5871">
        <v>246.529</v>
      </c>
      <c r="W5871">
        <v>246.041</v>
      </c>
      <c r="X5871">
        <v>245.63800000000001</v>
      </c>
      <c r="Y5871">
        <v>245.43700000000001</v>
      </c>
      <c r="Z5871">
        <v>245.43799999999999</v>
      </c>
      <c r="AA5871">
        <v>245.255</v>
      </c>
      <c r="AB5871">
        <v>244.541</v>
      </c>
      <c r="AC5871">
        <v>244.21899999999999</v>
      </c>
      <c r="AD5871">
        <v>244.10300000000001</v>
      </c>
      <c r="AE5871">
        <v>244.023</v>
      </c>
      <c r="AF5871">
        <v>243.81</v>
      </c>
    </row>
    <row r="5872" spans="1:32">
      <c r="A5872" t="s">
        <v>7003</v>
      </c>
      <c r="B5872" t="s">
        <v>19</v>
      </c>
      <c r="C5872">
        <v>2453.27</v>
      </c>
      <c r="D5872">
        <v>2461.1799999999998</v>
      </c>
      <c r="E5872">
        <v>2366.4499999999998</v>
      </c>
      <c r="F5872">
        <v>2462.5300000000002</v>
      </c>
      <c r="G5872">
        <v>2422.62</v>
      </c>
      <c r="H5872">
        <v>2425.9899999999998</v>
      </c>
      <c r="I5872">
        <v>2431.62</v>
      </c>
      <c r="J5872">
        <v>2346.91</v>
      </c>
      <c r="K5872">
        <v>2347.09</v>
      </c>
      <c r="L5872">
        <v>2328.4299999999998</v>
      </c>
      <c r="M5872">
        <v>2322.06</v>
      </c>
      <c r="N5872">
        <v>2309.0700000000002</v>
      </c>
      <c r="O5872">
        <v>2304.15</v>
      </c>
      <c r="P5872">
        <v>2298.9699999999998</v>
      </c>
      <c r="Q5872">
        <v>2282.3000000000002</v>
      </c>
      <c r="R5872">
        <v>2294.16</v>
      </c>
      <c r="S5872">
        <v>2294.37</v>
      </c>
      <c r="T5872">
        <v>2305.5</v>
      </c>
      <c r="U5872">
        <v>2317.7199999999998</v>
      </c>
      <c r="V5872">
        <v>2326.04</v>
      </c>
      <c r="W5872">
        <v>2340.64</v>
      </c>
      <c r="X5872">
        <v>2355.34</v>
      </c>
      <c r="Y5872">
        <v>2369.02</v>
      </c>
      <c r="Z5872">
        <v>2382.91</v>
      </c>
      <c r="AA5872">
        <v>2393.2199999999998</v>
      </c>
      <c r="AB5872">
        <v>2400.3200000000002</v>
      </c>
      <c r="AC5872">
        <v>2410.6999999999998</v>
      </c>
      <c r="AD5872">
        <v>2424.09</v>
      </c>
      <c r="AE5872">
        <v>2439.83</v>
      </c>
      <c r="AF5872">
        <v>2454.85</v>
      </c>
    </row>
    <row r="5873" spans="1:32">
      <c r="A5873" t="s">
        <v>9</v>
      </c>
      <c r="B5873" t="s">
        <v>19</v>
      </c>
      <c r="C5873">
        <v>65.616399999999999</v>
      </c>
      <c r="D5873">
        <v>66.625600000000006</v>
      </c>
      <c r="E5873">
        <v>67.456999999999994</v>
      </c>
      <c r="F5873">
        <v>62.363399999999999</v>
      </c>
      <c r="G5873">
        <v>58.2408</v>
      </c>
      <c r="H5873">
        <v>54.0182</v>
      </c>
      <c r="I5873">
        <v>49.694200000000002</v>
      </c>
      <c r="J5873">
        <v>44.551600000000001</v>
      </c>
      <c r="K5873">
        <v>39.664999999999999</v>
      </c>
      <c r="L5873">
        <v>34.636600000000001</v>
      </c>
      <c r="M5873">
        <v>29.5656</v>
      </c>
      <c r="N5873">
        <v>24.446899999999999</v>
      </c>
      <c r="O5873">
        <v>24.4237</v>
      </c>
      <c r="P5873">
        <v>24.412400000000002</v>
      </c>
      <c r="Q5873">
        <v>24.388500000000001</v>
      </c>
      <c r="R5873">
        <v>24.344200000000001</v>
      </c>
      <c r="S5873">
        <v>24.294</v>
      </c>
      <c r="T5873">
        <v>24.232500000000002</v>
      </c>
      <c r="U5873">
        <v>24.178799999999999</v>
      </c>
      <c r="V5873">
        <v>24.1328</v>
      </c>
      <c r="W5873">
        <v>24.081900000000001</v>
      </c>
      <c r="X5873">
        <v>24.0305</v>
      </c>
      <c r="Y5873">
        <v>23.975300000000001</v>
      </c>
      <c r="Z5873">
        <v>23.9498</v>
      </c>
      <c r="AA5873">
        <v>23.883099999999999</v>
      </c>
      <c r="AB5873">
        <v>23.835699999999999</v>
      </c>
      <c r="AC5873">
        <v>23.780999999999999</v>
      </c>
      <c r="AD5873">
        <v>23.720800000000001</v>
      </c>
      <c r="AE5873">
        <v>23.694500000000001</v>
      </c>
      <c r="AF5873">
        <v>23.648599999999998</v>
      </c>
    </row>
    <row r="5874" spans="1:32">
      <c r="A5874" t="s">
        <v>10</v>
      </c>
      <c r="B5874" t="s">
        <v>19</v>
      </c>
      <c r="C5874">
        <v>-910.13400000000001</v>
      </c>
      <c r="D5874">
        <v>-854.39</v>
      </c>
      <c r="E5874">
        <v>-887.41800000000001</v>
      </c>
      <c r="F5874">
        <v>-886.62</v>
      </c>
      <c r="G5874">
        <v>-886.101</v>
      </c>
      <c r="H5874">
        <v>-893.32899999999995</v>
      </c>
      <c r="I5874">
        <v>-902.81100000000004</v>
      </c>
      <c r="J5874">
        <v>-909.01199999999994</v>
      </c>
      <c r="K5874">
        <v>-909.21299999999997</v>
      </c>
      <c r="L5874">
        <v>-907.721</v>
      </c>
      <c r="M5874">
        <v>-903.923</v>
      </c>
      <c r="N5874">
        <v>-901.404</v>
      </c>
      <c r="O5874">
        <v>-896.63300000000004</v>
      </c>
      <c r="P5874">
        <v>-892.83399999999995</v>
      </c>
      <c r="Q5874">
        <v>-889.31600000000003</v>
      </c>
      <c r="R5874">
        <v>-888.51700000000005</v>
      </c>
      <c r="S5874">
        <v>-887.02499999999998</v>
      </c>
      <c r="T5874">
        <v>-886.226</v>
      </c>
      <c r="U5874">
        <v>-885.70799999999997</v>
      </c>
      <c r="V5874">
        <v>-884.90899999999999</v>
      </c>
      <c r="W5874">
        <v>-884.13800000000003</v>
      </c>
      <c r="X5874">
        <v>-883.61900000000003</v>
      </c>
      <c r="Y5874">
        <v>-882.82100000000003</v>
      </c>
      <c r="Z5874">
        <v>-882.30200000000002</v>
      </c>
      <c r="AA5874">
        <v>-881.53</v>
      </c>
      <c r="AB5874">
        <v>-881.01099999999997</v>
      </c>
      <c r="AC5874">
        <v>-880.21299999999997</v>
      </c>
      <c r="AD5874">
        <v>-878.41399999999999</v>
      </c>
      <c r="AE5874">
        <v>-877.923</v>
      </c>
      <c r="AF5874">
        <v>-877.12400000000002</v>
      </c>
    </row>
    <row r="5875" spans="1:32">
      <c r="A5875" t="s">
        <v>11</v>
      </c>
      <c r="B5875" t="s">
        <v>19</v>
      </c>
      <c r="C5875">
        <v>0</v>
      </c>
      <c r="D5875">
        <v>0</v>
      </c>
      <c r="E5875">
        <v>0</v>
      </c>
      <c r="F5875">
        <v>0</v>
      </c>
      <c r="G5875">
        <v>0</v>
      </c>
      <c r="H5875">
        <v>0</v>
      </c>
      <c r="I5875">
        <v>0</v>
      </c>
      <c r="J5875">
        <v>0</v>
      </c>
      <c r="K5875">
        <v>0</v>
      </c>
      <c r="L5875">
        <v>0</v>
      </c>
      <c r="M5875">
        <v>0</v>
      </c>
      <c r="N5875">
        <v>0</v>
      </c>
      <c r="O5875">
        <v>0</v>
      </c>
      <c r="P5875">
        <v>0</v>
      </c>
      <c r="Q5875">
        <v>0</v>
      </c>
      <c r="R5875">
        <v>0</v>
      </c>
      <c r="S5875">
        <v>0</v>
      </c>
      <c r="T5875">
        <v>0</v>
      </c>
      <c r="U5875">
        <v>0</v>
      </c>
      <c r="V5875">
        <v>0</v>
      </c>
      <c r="W5875">
        <v>0</v>
      </c>
      <c r="X5875">
        <v>0</v>
      </c>
      <c r="Y5875">
        <v>0</v>
      </c>
      <c r="Z5875">
        <v>0</v>
      </c>
      <c r="AA5875">
        <v>0</v>
      </c>
      <c r="AB5875">
        <v>0</v>
      </c>
      <c r="AC5875">
        <v>0</v>
      </c>
      <c r="AD5875">
        <v>0</v>
      </c>
      <c r="AE5875">
        <v>0</v>
      </c>
      <c r="AF5875">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8"/>
  </sheetPr>
  <dimension ref="A1:F5763"/>
  <sheetViews>
    <sheetView workbookViewId="0"/>
  </sheetViews>
  <sheetFormatPr defaultRowHeight="15"/>
  <cols>
    <col min="1" max="1" width="89.7109375" customWidth="1"/>
    <col min="2" max="2" width="47.140625" customWidth="1"/>
    <col min="3" max="3" width="13.7109375" customWidth="1"/>
    <col min="4" max="4" width="14.7109375" customWidth="1"/>
    <col min="5" max="5" width="30.5703125" customWidth="1"/>
    <col min="6" max="6" width="36.7109375" customWidth="1"/>
  </cols>
  <sheetData>
    <row r="1" spans="1:6">
      <c r="A1" t="s">
        <v>18</v>
      </c>
    </row>
    <row r="2" spans="1:6">
      <c r="A2" t="s">
        <v>20</v>
      </c>
      <c r="B2" t="s">
        <v>1</v>
      </c>
      <c r="C2" t="s">
        <v>1701</v>
      </c>
      <c r="D2" t="s">
        <v>1702</v>
      </c>
      <c r="E2" t="s">
        <v>1703</v>
      </c>
      <c r="F2" t="s">
        <v>1742</v>
      </c>
    </row>
    <row r="3" spans="1:6">
      <c r="A3" t="s">
        <v>21</v>
      </c>
      <c r="B3" t="s">
        <v>1</v>
      </c>
      <c r="C3" t="s">
        <v>1701</v>
      </c>
      <c r="D3" t="s">
        <v>1702</v>
      </c>
      <c r="E3" t="s">
        <v>1703</v>
      </c>
      <c r="F3" t="s">
        <v>1743</v>
      </c>
    </row>
    <row r="4" spans="1:6">
      <c r="A4" t="s">
        <v>22</v>
      </c>
      <c r="B4" t="s">
        <v>1</v>
      </c>
      <c r="C4" t="s">
        <v>1701</v>
      </c>
      <c r="D4" t="s">
        <v>1702</v>
      </c>
      <c r="E4" t="s">
        <v>1703</v>
      </c>
      <c r="F4" t="s">
        <v>1744</v>
      </c>
    </row>
    <row r="5" spans="1:6">
      <c r="A5" t="s">
        <v>23</v>
      </c>
      <c r="B5" t="s">
        <v>1</v>
      </c>
      <c r="C5" t="s">
        <v>1701</v>
      </c>
      <c r="D5" t="s">
        <v>1702</v>
      </c>
      <c r="E5" t="s">
        <v>1703</v>
      </c>
      <c r="F5" t="s">
        <v>1745</v>
      </c>
    </row>
    <row r="6" spans="1:6">
      <c r="A6" t="s">
        <v>24</v>
      </c>
      <c r="B6" t="s">
        <v>1</v>
      </c>
      <c r="C6" t="s">
        <v>1701</v>
      </c>
      <c r="D6" t="s">
        <v>1702</v>
      </c>
      <c r="E6" t="s">
        <v>1703</v>
      </c>
      <c r="F6" t="s">
        <v>1746</v>
      </c>
    </row>
    <row r="7" spans="1:6">
      <c r="A7" t="s">
        <v>25</v>
      </c>
      <c r="B7" t="s">
        <v>1</v>
      </c>
      <c r="C7" t="s">
        <v>1701</v>
      </c>
      <c r="D7" t="s">
        <v>1702</v>
      </c>
      <c r="E7" t="s">
        <v>1703</v>
      </c>
      <c r="F7" t="s">
        <v>1747</v>
      </c>
    </row>
    <row r="8" spans="1:6">
      <c r="A8" t="s">
        <v>26</v>
      </c>
      <c r="B8" t="s">
        <v>1</v>
      </c>
      <c r="C8" t="s">
        <v>1701</v>
      </c>
      <c r="D8" t="s">
        <v>1702</v>
      </c>
      <c r="E8" t="s">
        <v>1703</v>
      </c>
      <c r="F8" t="s">
        <v>1748</v>
      </c>
    </row>
    <row r="9" spans="1:6">
      <c r="A9" t="s">
        <v>27</v>
      </c>
      <c r="B9" t="s">
        <v>1</v>
      </c>
      <c r="C9" t="s">
        <v>1701</v>
      </c>
      <c r="D9" t="s">
        <v>1702</v>
      </c>
      <c r="E9" t="s">
        <v>1703</v>
      </c>
      <c r="F9" t="s">
        <v>1749</v>
      </c>
    </row>
    <row r="10" spans="1:6">
      <c r="A10" t="s">
        <v>28</v>
      </c>
      <c r="B10" t="s">
        <v>1</v>
      </c>
      <c r="C10" t="s">
        <v>1701</v>
      </c>
      <c r="D10" t="s">
        <v>1702</v>
      </c>
      <c r="E10" t="s">
        <v>1703</v>
      </c>
      <c r="F10" t="s">
        <v>1750</v>
      </c>
    </row>
    <row r="11" spans="1:6">
      <c r="A11" t="s">
        <v>29</v>
      </c>
      <c r="B11" t="s">
        <v>1</v>
      </c>
      <c r="C11" t="s">
        <v>1701</v>
      </c>
      <c r="D11" t="s">
        <v>1702</v>
      </c>
      <c r="E11" t="s">
        <v>1703</v>
      </c>
      <c r="F11" t="s">
        <v>1751</v>
      </c>
    </row>
    <row r="12" spans="1:6">
      <c r="A12" t="s">
        <v>30</v>
      </c>
      <c r="B12" t="s">
        <v>1</v>
      </c>
      <c r="C12" t="s">
        <v>1701</v>
      </c>
      <c r="D12" t="s">
        <v>1702</v>
      </c>
      <c r="E12" t="s">
        <v>1704</v>
      </c>
      <c r="F12" t="s">
        <v>1742</v>
      </c>
    </row>
    <row r="13" spans="1:6">
      <c r="A13" t="s">
        <v>31</v>
      </c>
      <c r="B13" t="s">
        <v>1</v>
      </c>
      <c r="C13" t="s">
        <v>1701</v>
      </c>
      <c r="D13" t="s">
        <v>1702</v>
      </c>
      <c r="E13" t="s">
        <v>1704</v>
      </c>
      <c r="F13" t="s">
        <v>1743</v>
      </c>
    </row>
    <row r="14" spans="1:6">
      <c r="A14" t="s">
        <v>32</v>
      </c>
      <c r="B14" t="s">
        <v>1</v>
      </c>
      <c r="C14" t="s">
        <v>1701</v>
      </c>
      <c r="D14" t="s">
        <v>1702</v>
      </c>
      <c r="E14" t="s">
        <v>1704</v>
      </c>
      <c r="F14" t="s">
        <v>1744</v>
      </c>
    </row>
    <row r="15" spans="1:6">
      <c r="A15" t="s">
        <v>33</v>
      </c>
      <c r="B15" t="s">
        <v>1</v>
      </c>
      <c r="C15" t="s">
        <v>1701</v>
      </c>
      <c r="D15" t="s">
        <v>1702</v>
      </c>
      <c r="E15" t="s">
        <v>1704</v>
      </c>
      <c r="F15" t="s">
        <v>1745</v>
      </c>
    </row>
    <row r="16" spans="1:6">
      <c r="A16" t="s">
        <v>34</v>
      </c>
      <c r="B16" t="s">
        <v>1</v>
      </c>
      <c r="C16" t="s">
        <v>1701</v>
      </c>
      <c r="D16" t="s">
        <v>1702</v>
      </c>
      <c r="E16" t="s">
        <v>1704</v>
      </c>
      <c r="F16" t="s">
        <v>1746</v>
      </c>
    </row>
    <row r="17" spans="1:6">
      <c r="A17" t="s">
        <v>35</v>
      </c>
      <c r="B17" t="s">
        <v>1</v>
      </c>
      <c r="C17" t="s">
        <v>1701</v>
      </c>
      <c r="D17" t="s">
        <v>1702</v>
      </c>
      <c r="E17" t="s">
        <v>1704</v>
      </c>
      <c r="F17" t="s">
        <v>1747</v>
      </c>
    </row>
    <row r="18" spans="1:6">
      <c r="A18" t="s">
        <v>36</v>
      </c>
      <c r="B18" t="s">
        <v>1</v>
      </c>
      <c r="C18" t="s">
        <v>1701</v>
      </c>
      <c r="D18" t="s">
        <v>1702</v>
      </c>
      <c r="E18" t="s">
        <v>1704</v>
      </c>
      <c r="F18" t="s">
        <v>1748</v>
      </c>
    </row>
    <row r="19" spans="1:6">
      <c r="A19" t="s">
        <v>37</v>
      </c>
      <c r="B19" t="s">
        <v>1</v>
      </c>
      <c r="C19" t="s">
        <v>1701</v>
      </c>
      <c r="D19" t="s">
        <v>1702</v>
      </c>
      <c r="E19" t="s">
        <v>1704</v>
      </c>
      <c r="F19" t="s">
        <v>1749</v>
      </c>
    </row>
    <row r="20" spans="1:6">
      <c r="A20" t="s">
        <v>38</v>
      </c>
      <c r="B20" t="s">
        <v>1</v>
      </c>
      <c r="C20" t="s">
        <v>1701</v>
      </c>
      <c r="D20" t="s">
        <v>1702</v>
      </c>
      <c r="E20" t="s">
        <v>1704</v>
      </c>
      <c r="F20" t="s">
        <v>1750</v>
      </c>
    </row>
    <row r="21" spans="1:6">
      <c r="A21" t="s">
        <v>39</v>
      </c>
      <c r="B21" t="s">
        <v>1</v>
      </c>
      <c r="C21" t="s">
        <v>1701</v>
      </c>
      <c r="D21" t="s">
        <v>1702</v>
      </c>
      <c r="E21" t="s">
        <v>1704</v>
      </c>
      <c r="F21" t="s">
        <v>1751</v>
      </c>
    </row>
    <row r="22" spans="1:6">
      <c r="A22" t="s">
        <v>40</v>
      </c>
      <c r="B22" t="s">
        <v>1</v>
      </c>
      <c r="C22" t="s">
        <v>1701</v>
      </c>
      <c r="D22" t="s">
        <v>1705</v>
      </c>
      <c r="E22" t="s">
        <v>1703</v>
      </c>
      <c r="F22" t="s">
        <v>1742</v>
      </c>
    </row>
    <row r="23" spans="1:6">
      <c r="A23" t="s">
        <v>41</v>
      </c>
      <c r="B23" t="s">
        <v>1</v>
      </c>
      <c r="C23" t="s">
        <v>1701</v>
      </c>
      <c r="D23" t="s">
        <v>1705</v>
      </c>
      <c r="E23" t="s">
        <v>1703</v>
      </c>
      <c r="F23" t="s">
        <v>1743</v>
      </c>
    </row>
    <row r="24" spans="1:6">
      <c r="A24" t="s">
        <v>42</v>
      </c>
      <c r="B24" t="s">
        <v>1</v>
      </c>
      <c r="C24" t="s">
        <v>1701</v>
      </c>
      <c r="D24" t="s">
        <v>1705</v>
      </c>
      <c r="E24" t="s">
        <v>1703</v>
      </c>
      <c r="F24" t="s">
        <v>1744</v>
      </c>
    </row>
    <row r="25" spans="1:6">
      <c r="A25" t="s">
        <v>43</v>
      </c>
      <c r="B25" t="s">
        <v>1</v>
      </c>
      <c r="C25" t="s">
        <v>1701</v>
      </c>
      <c r="D25" t="s">
        <v>1705</v>
      </c>
      <c r="E25" t="s">
        <v>1703</v>
      </c>
      <c r="F25" t="s">
        <v>1745</v>
      </c>
    </row>
    <row r="26" spans="1:6">
      <c r="A26" t="s">
        <v>44</v>
      </c>
      <c r="B26" t="s">
        <v>1</v>
      </c>
      <c r="C26" t="s">
        <v>1701</v>
      </c>
      <c r="D26" t="s">
        <v>1705</v>
      </c>
      <c r="E26" t="s">
        <v>1703</v>
      </c>
      <c r="F26" t="s">
        <v>1746</v>
      </c>
    </row>
    <row r="27" spans="1:6">
      <c r="A27" t="s">
        <v>45</v>
      </c>
      <c r="B27" t="s">
        <v>1</v>
      </c>
      <c r="C27" t="s">
        <v>1701</v>
      </c>
      <c r="D27" t="s">
        <v>1705</v>
      </c>
      <c r="E27" t="s">
        <v>1703</v>
      </c>
      <c r="F27" t="s">
        <v>1747</v>
      </c>
    </row>
    <row r="28" spans="1:6">
      <c r="A28" t="s">
        <v>46</v>
      </c>
      <c r="B28" t="s">
        <v>1</v>
      </c>
      <c r="C28" t="s">
        <v>1701</v>
      </c>
      <c r="D28" t="s">
        <v>1705</v>
      </c>
      <c r="E28" t="s">
        <v>1703</v>
      </c>
      <c r="F28" t="s">
        <v>1748</v>
      </c>
    </row>
    <row r="29" spans="1:6">
      <c r="A29" t="s">
        <v>47</v>
      </c>
      <c r="B29" t="s">
        <v>1</v>
      </c>
      <c r="C29" t="s">
        <v>1701</v>
      </c>
      <c r="D29" t="s">
        <v>1705</v>
      </c>
      <c r="E29" t="s">
        <v>1703</v>
      </c>
      <c r="F29" t="s">
        <v>1749</v>
      </c>
    </row>
    <row r="30" spans="1:6">
      <c r="A30" t="s">
        <v>48</v>
      </c>
      <c r="B30" t="s">
        <v>1</v>
      </c>
      <c r="C30" t="s">
        <v>1701</v>
      </c>
      <c r="D30" t="s">
        <v>1705</v>
      </c>
      <c r="E30" t="s">
        <v>1703</v>
      </c>
      <c r="F30" t="s">
        <v>1750</v>
      </c>
    </row>
    <row r="31" spans="1:6">
      <c r="A31" t="s">
        <v>49</v>
      </c>
      <c r="B31" t="s">
        <v>1</v>
      </c>
      <c r="C31" t="s">
        <v>1701</v>
      </c>
      <c r="D31" t="s">
        <v>1705</v>
      </c>
      <c r="E31" t="s">
        <v>1703</v>
      </c>
      <c r="F31" t="s">
        <v>1751</v>
      </c>
    </row>
    <row r="32" spans="1:6">
      <c r="A32" t="s">
        <v>50</v>
      </c>
      <c r="B32" t="s">
        <v>1</v>
      </c>
      <c r="C32" t="s">
        <v>1701</v>
      </c>
      <c r="D32" t="s">
        <v>1705</v>
      </c>
      <c r="E32" t="s">
        <v>1704</v>
      </c>
      <c r="F32" t="s">
        <v>1742</v>
      </c>
    </row>
    <row r="33" spans="1:6">
      <c r="A33" t="s">
        <v>51</v>
      </c>
      <c r="B33" t="s">
        <v>1</v>
      </c>
      <c r="C33" t="s">
        <v>1701</v>
      </c>
      <c r="D33" t="s">
        <v>1705</v>
      </c>
      <c r="E33" t="s">
        <v>1704</v>
      </c>
      <c r="F33" t="s">
        <v>1743</v>
      </c>
    </row>
    <row r="34" spans="1:6">
      <c r="A34" t="s">
        <v>52</v>
      </c>
      <c r="B34" t="s">
        <v>1</v>
      </c>
      <c r="C34" t="s">
        <v>1701</v>
      </c>
      <c r="D34" t="s">
        <v>1705</v>
      </c>
      <c r="E34" t="s">
        <v>1704</v>
      </c>
      <c r="F34" t="s">
        <v>1744</v>
      </c>
    </row>
    <row r="35" spans="1:6">
      <c r="A35" t="s">
        <v>53</v>
      </c>
      <c r="B35" t="s">
        <v>1</v>
      </c>
      <c r="C35" t="s">
        <v>1701</v>
      </c>
      <c r="D35" t="s">
        <v>1705</v>
      </c>
      <c r="E35" t="s">
        <v>1704</v>
      </c>
      <c r="F35" t="s">
        <v>1745</v>
      </c>
    </row>
    <row r="36" spans="1:6">
      <c r="A36" t="s">
        <v>54</v>
      </c>
      <c r="B36" t="s">
        <v>1</v>
      </c>
      <c r="C36" t="s">
        <v>1701</v>
      </c>
      <c r="D36" t="s">
        <v>1705</v>
      </c>
      <c r="E36" t="s">
        <v>1704</v>
      </c>
      <c r="F36" t="s">
        <v>1746</v>
      </c>
    </row>
    <row r="37" spans="1:6">
      <c r="A37" t="s">
        <v>55</v>
      </c>
      <c r="B37" t="s">
        <v>1</v>
      </c>
      <c r="C37" t="s">
        <v>1701</v>
      </c>
      <c r="D37" t="s">
        <v>1705</v>
      </c>
      <c r="E37" t="s">
        <v>1704</v>
      </c>
      <c r="F37" t="s">
        <v>1747</v>
      </c>
    </row>
    <row r="38" spans="1:6">
      <c r="A38" t="s">
        <v>56</v>
      </c>
      <c r="B38" t="s">
        <v>1</v>
      </c>
      <c r="C38" t="s">
        <v>1701</v>
      </c>
      <c r="D38" t="s">
        <v>1705</v>
      </c>
      <c r="E38" t="s">
        <v>1704</v>
      </c>
      <c r="F38" t="s">
        <v>1748</v>
      </c>
    </row>
    <row r="39" spans="1:6">
      <c r="A39" t="s">
        <v>57</v>
      </c>
      <c r="B39" t="s">
        <v>1</v>
      </c>
      <c r="C39" t="s">
        <v>1701</v>
      </c>
      <c r="D39" t="s">
        <v>1705</v>
      </c>
      <c r="E39" t="s">
        <v>1704</v>
      </c>
      <c r="F39" t="s">
        <v>1749</v>
      </c>
    </row>
    <row r="40" spans="1:6">
      <c r="A40" t="s">
        <v>58</v>
      </c>
      <c r="B40" t="s">
        <v>1</v>
      </c>
      <c r="C40" t="s">
        <v>1701</v>
      </c>
      <c r="D40" t="s">
        <v>1705</v>
      </c>
      <c r="E40" t="s">
        <v>1704</v>
      </c>
      <c r="F40" t="s">
        <v>1750</v>
      </c>
    </row>
    <row r="41" spans="1:6">
      <c r="A41" t="s">
        <v>59</v>
      </c>
      <c r="B41" t="s">
        <v>1</v>
      </c>
      <c r="C41" t="s">
        <v>1701</v>
      </c>
      <c r="D41" t="s">
        <v>1705</v>
      </c>
      <c r="E41" t="s">
        <v>1704</v>
      </c>
      <c r="F41" t="s">
        <v>1751</v>
      </c>
    </row>
    <row r="42" spans="1:6">
      <c r="A42" t="s">
        <v>60</v>
      </c>
      <c r="B42" t="s">
        <v>1</v>
      </c>
      <c r="C42" t="s">
        <v>1701</v>
      </c>
      <c r="D42" t="s">
        <v>1706</v>
      </c>
      <c r="E42" t="s">
        <v>1703</v>
      </c>
      <c r="F42" t="s">
        <v>1742</v>
      </c>
    </row>
    <row r="43" spans="1:6">
      <c r="A43" t="s">
        <v>61</v>
      </c>
      <c r="B43" t="s">
        <v>1</v>
      </c>
      <c r="C43" t="s">
        <v>1701</v>
      </c>
      <c r="D43" t="s">
        <v>1706</v>
      </c>
      <c r="E43" t="s">
        <v>1703</v>
      </c>
      <c r="F43" t="s">
        <v>1743</v>
      </c>
    </row>
    <row r="44" spans="1:6">
      <c r="A44" t="s">
        <v>62</v>
      </c>
      <c r="B44" t="s">
        <v>1</v>
      </c>
      <c r="C44" t="s">
        <v>1701</v>
      </c>
      <c r="D44" t="s">
        <v>1706</v>
      </c>
      <c r="E44" t="s">
        <v>1703</v>
      </c>
      <c r="F44" t="s">
        <v>1744</v>
      </c>
    </row>
    <row r="45" spans="1:6">
      <c r="A45" t="s">
        <v>63</v>
      </c>
      <c r="B45" t="s">
        <v>1</v>
      </c>
      <c r="C45" t="s">
        <v>1701</v>
      </c>
      <c r="D45" t="s">
        <v>1706</v>
      </c>
      <c r="E45" t="s">
        <v>1703</v>
      </c>
      <c r="F45" t="s">
        <v>1745</v>
      </c>
    </row>
    <row r="46" spans="1:6">
      <c r="A46" t="s">
        <v>64</v>
      </c>
      <c r="B46" t="s">
        <v>1</v>
      </c>
      <c r="C46" t="s">
        <v>1701</v>
      </c>
      <c r="D46" t="s">
        <v>1706</v>
      </c>
      <c r="E46" t="s">
        <v>1703</v>
      </c>
      <c r="F46" t="s">
        <v>1746</v>
      </c>
    </row>
    <row r="47" spans="1:6">
      <c r="A47" t="s">
        <v>65</v>
      </c>
      <c r="B47" t="s">
        <v>1</v>
      </c>
      <c r="C47" t="s">
        <v>1701</v>
      </c>
      <c r="D47" t="s">
        <v>1706</v>
      </c>
      <c r="E47" t="s">
        <v>1703</v>
      </c>
      <c r="F47" t="s">
        <v>1747</v>
      </c>
    </row>
    <row r="48" spans="1:6">
      <c r="A48" t="s">
        <v>66</v>
      </c>
      <c r="B48" t="s">
        <v>1</v>
      </c>
      <c r="C48" t="s">
        <v>1701</v>
      </c>
      <c r="D48" t="s">
        <v>1706</v>
      </c>
      <c r="E48" t="s">
        <v>1703</v>
      </c>
      <c r="F48" t="s">
        <v>1748</v>
      </c>
    </row>
    <row r="49" spans="1:6">
      <c r="A49" t="s">
        <v>67</v>
      </c>
      <c r="B49" t="s">
        <v>1</v>
      </c>
      <c r="C49" t="s">
        <v>1701</v>
      </c>
      <c r="D49" t="s">
        <v>1706</v>
      </c>
      <c r="E49" t="s">
        <v>1703</v>
      </c>
      <c r="F49" t="s">
        <v>1749</v>
      </c>
    </row>
    <row r="50" spans="1:6">
      <c r="A50" t="s">
        <v>68</v>
      </c>
      <c r="B50" t="s">
        <v>1</v>
      </c>
      <c r="C50" t="s">
        <v>1701</v>
      </c>
      <c r="D50" t="s">
        <v>1706</v>
      </c>
      <c r="E50" t="s">
        <v>1703</v>
      </c>
      <c r="F50" t="s">
        <v>1750</v>
      </c>
    </row>
    <row r="51" spans="1:6">
      <c r="A51" t="s">
        <v>69</v>
      </c>
      <c r="B51" t="s">
        <v>1</v>
      </c>
      <c r="C51" t="s">
        <v>1701</v>
      </c>
      <c r="D51" t="s">
        <v>1706</v>
      </c>
      <c r="E51" t="s">
        <v>1703</v>
      </c>
      <c r="F51" t="s">
        <v>1751</v>
      </c>
    </row>
    <row r="52" spans="1:6">
      <c r="A52" t="s">
        <v>70</v>
      </c>
      <c r="B52" t="s">
        <v>1</v>
      </c>
      <c r="C52" t="s">
        <v>1701</v>
      </c>
      <c r="D52" t="s">
        <v>1706</v>
      </c>
      <c r="E52" t="s">
        <v>1704</v>
      </c>
      <c r="F52" t="s">
        <v>1742</v>
      </c>
    </row>
    <row r="53" spans="1:6">
      <c r="A53" t="s">
        <v>71</v>
      </c>
      <c r="B53" t="s">
        <v>1</v>
      </c>
      <c r="C53" t="s">
        <v>1701</v>
      </c>
      <c r="D53" t="s">
        <v>1706</v>
      </c>
      <c r="E53" t="s">
        <v>1704</v>
      </c>
      <c r="F53" t="s">
        <v>1743</v>
      </c>
    </row>
    <row r="54" spans="1:6">
      <c r="A54" t="s">
        <v>72</v>
      </c>
      <c r="B54" t="s">
        <v>1</v>
      </c>
      <c r="C54" t="s">
        <v>1701</v>
      </c>
      <c r="D54" t="s">
        <v>1706</v>
      </c>
      <c r="E54" t="s">
        <v>1704</v>
      </c>
      <c r="F54" t="s">
        <v>1744</v>
      </c>
    </row>
    <row r="55" spans="1:6">
      <c r="A55" t="s">
        <v>73</v>
      </c>
      <c r="B55" t="s">
        <v>1</v>
      </c>
      <c r="C55" t="s">
        <v>1701</v>
      </c>
      <c r="D55" t="s">
        <v>1706</v>
      </c>
      <c r="E55" t="s">
        <v>1704</v>
      </c>
      <c r="F55" t="s">
        <v>1745</v>
      </c>
    </row>
    <row r="56" spans="1:6">
      <c r="A56" t="s">
        <v>74</v>
      </c>
      <c r="B56" t="s">
        <v>1</v>
      </c>
      <c r="C56" t="s">
        <v>1701</v>
      </c>
      <c r="D56" t="s">
        <v>1706</v>
      </c>
      <c r="E56" t="s">
        <v>1704</v>
      </c>
      <c r="F56" t="s">
        <v>1746</v>
      </c>
    </row>
    <row r="57" spans="1:6">
      <c r="A57" t="s">
        <v>75</v>
      </c>
      <c r="B57" t="s">
        <v>1</v>
      </c>
      <c r="C57" t="s">
        <v>1701</v>
      </c>
      <c r="D57" t="s">
        <v>1706</v>
      </c>
      <c r="E57" t="s">
        <v>1704</v>
      </c>
      <c r="F57" t="s">
        <v>1747</v>
      </c>
    </row>
    <row r="58" spans="1:6">
      <c r="A58" t="s">
        <v>76</v>
      </c>
      <c r="B58" t="s">
        <v>1</v>
      </c>
      <c r="C58" t="s">
        <v>1701</v>
      </c>
      <c r="D58" t="s">
        <v>1706</v>
      </c>
      <c r="E58" t="s">
        <v>1704</v>
      </c>
      <c r="F58" t="s">
        <v>1748</v>
      </c>
    </row>
    <row r="59" spans="1:6">
      <c r="A59" t="s">
        <v>77</v>
      </c>
      <c r="B59" t="s">
        <v>1</v>
      </c>
      <c r="C59" t="s">
        <v>1701</v>
      </c>
      <c r="D59" t="s">
        <v>1706</v>
      </c>
      <c r="E59" t="s">
        <v>1704</v>
      </c>
      <c r="F59" t="s">
        <v>1749</v>
      </c>
    </row>
    <row r="60" spans="1:6">
      <c r="A60" t="s">
        <v>78</v>
      </c>
      <c r="B60" t="s">
        <v>1</v>
      </c>
      <c r="C60" t="s">
        <v>1701</v>
      </c>
      <c r="D60" t="s">
        <v>1706</v>
      </c>
      <c r="E60" t="s">
        <v>1704</v>
      </c>
      <c r="F60" t="s">
        <v>1750</v>
      </c>
    </row>
    <row r="61" spans="1:6">
      <c r="A61" t="s">
        <v>79</v>
      </c>
      <c r="B61" t="s">
        <v>1</v>
      </c>
      <c r="C61" t="s">
        <v>1701</v>
      </c>
      <c r="D61" t="s">
        <v>1706</v>
      </c>
      <c r="E61" t="s">
        <v>1704</v>
      </c>
      <c r="F61" t="s">
        <v>1751</v>
      </c>
    </row>
    <row r="62" spans="1:6">
      <c r="A62" t="s">
        <v>80</v>
      </c>
      <c r="B62" t="s">
        <v>1</v>
      </c>
      <c r="C62" t="s">
        <v>1701</v>
      </c>
      <c r="D62" t="s">
        <v>1707</v>
      </c>
      <c r="E62" t="s">
        <v>1703</v>
      </c>
      <c r="F62" t="s">
        <v>1742</v>
      </c>
    </row>
    <row r="63" spans="1:6">
      <c r="A63" t="s">
        <v>81</v>
      </c>
      <c r="B63" t="s">
        <v>1</v>
      </c>
      <c r="C63" t="s">
        <v>1701</v>
      </c>
      <c r="D63" t="s">
        <v>1707</v>
      </c>
      <c r="E63" t="s">
        <v>1703</v>
      </c>
      <c r="F63" t="s">
        <v>1743</v>
      </c>
    </row>
    <row r="64" spans="1:6">
      <c r="A64" t="s">
        <v>82</v>
      </c>
      <c r="B64" t="s">
        <v>1</v>
      </c>
      <c r="C64" t="s">
        <v>1701</v>
      </c>
      <c r="D64" t="s">
        <v>1707</v>
      </c>
      <c r="E64" t="s">
        <v>1703</v>
      </c>
      <c r="F64" t="s">
        <v>1744</v>
      </c>
    </row>
    <row r="65" spans="1:6">
      <c r="A65" t="s">
        <v>83</v>
      </c>
      <c r="B65" t="s">
        <v>1</v>
      </c>
      <c r="C65" t="s">
        <v>1701</v>
      </c>
      <c r="D65" t="s">
        <v>1707</v>
      </c>
      <c r="E65" t="s">
        <v>1703</v>
      </c>
      <c r="F65" t="s">
        <v>1745</v>
      </c>
    </row>
    <row r="66" spans="1:6">
      <c r="A66" t="s">
        <v>84</v>
      </c>
      <c r="B66" t="s">
        <v>1</v>
      </c>
      <c r="C66" t="s">
        <v>1701</v>
      </c>
      <c r="D66" t="s">
        <v>1707</v>
      </c>
      <c r="E66" t="s">
        <v>1703</v>
      </c>
      <c r="F66" t="s">
        <v>1746</v>
      </c>
    </row>
    <row r="67" spans="1:6">
      <c r="A67" t="s">
        <v>85</v>
      </c>
      <c r="B67" t="s">
        <v>1</v>
      </c>
      <c r="C67" t="s">
        <v>1701</v>
      </c>
      <c r="D67" t="s">
        <v>1707</v>
      </c>
      <c r="E67" t="s">
        <v>1703</v>
      </c>
      <c r="F67" t="s">
        <v>1747</v>
      </c>
    </row>
    <row r="68" spans="1:6">
      <c r="A68" t="s">
        <v>86</v>
      </c>
      <c r="B68" t="s">
        <v>1</v>
      </c>
      <c r="C68" t="s">
        <v>1701</v>
      </c>
      <c r="D68" t="s">
        <v>1707</v>
      </c>
      <c r="E68" t="s">
        <v>1703</v>
      </c>
      <c r="F68" t="s">
        <v>1748</v>
      </c>
    </row>
    <row r="69" spans="1:6">
      <c r="A69" t="s">
        <v>87</v>
      </c>
      <c r="B69" t="s">
        <v>1</v>
      </c>
      <c r="C69" t="s">
        <v>1701</v>
      </c>
      <c r="D69" t="s">
        <v>1707</v>
      </c>
      <c r="E69" t="s">
        <v>1703</v>
      </c>
      <c r="F69" t="s">
        <v>1749</v>
      </c>
    </row>
    <row r="70" spans="1:6">
      <c r="A70" t="s">
        <v>88</v>
      </c>
      <c r="B70" t="s">
        <v>1</v>
      </c>
      <c r="C70" t="s">
        <v>1701</v>
      </c>
      <c r="D70" t="s">
        <v>1707</v>
      </c>
      <c r="E70" t="s">
        <v>1703</v>
      </c>
      <c r="F70" t="s">
        <v>1750</v>
      </c>
    </row>
    <row r="71" spans="1:6">
      <c r="A71" t="s">
        <v>89</v>
      </c>
      <c r="B71" t="s">
        <v>1</v>
      </c>
      <c r="C71" t="s">
        <v>1701</v>
      </c>
      <c r="D71" t="s">
        <v>1707</v>
      </c>
      <c r="E71" t="s">
        <v>1703</v>
      </c>
      <c r="F71" t="s">
        <v>1751</v>
      </c>
    </row>
    <row r="72" spans="1:6">
      <c r="A72" t="s">
        <v>90</v>
      </c>
      <c r="B72" t="s">
        <v>1</v>
      </c>
      <c r="C72" t="s">
        <v>1701</v>
      </c>
      <c r="D72" t="s">
        <v>1707</v>
      </c>
      <c r="E72" t="s">
        <v>1704</v>
      </c>
      <c r="F72" t="s">
        <v>1742</v>
      </c>
    </row>
    <row r="73" spans="1:6">
      <c r="A73" t="s">
        <v>91</v>
      </c>
      <c r="B73" t="s">
        <v>1</v>
      </c>
      <c r="C73" t="s">
        <v>1701</v>
      </c>
      <c r="D73" t="s">
        <v>1707</v>
      </c>
      <c r="E73" t="s">
        <v>1704</v>
      </c>
      <c r="F73" t="s">
        <v>1743</v>
      </c>
    </row>
    <row r="74" spans="1:6">
      <c r="A74" t="s">
        <v>92</v>
      </c>
      <c r="B74" t="s">
        <v>1</v>
      </c>
      <c r="C74" t="s">
        <v>1701</v>
      </c>
      <c r="D74" t="s">
        <v>1707</v>
      </c>
      <c r="E74" t="s">
        <v>1704</v>
      </c>
      <c r="F74" t="s">
        <v>1744</v>
      </c>
    </row>
    <row r="75" spans="1:6">
      <c r="A75" t="s">
        <v>93</v>
      </c>
      <c r="B75" t="s">
        <v>1</v>
      </c>
      <c r="C75" t="s">
        <v>1701</v>
      </c>
      <c r="D75" t="s">
        <v>1707</v>
      </c>
      <c r="E75" t="s">
        <v>1704</v>
      </c>
      <c r="F75" t="s">
        <v>1745</v>
      </c>
    </row>
    <row r="76" spans="1:6">
      <c r="A76" t="s">
        <v>94</v>
      </c>
      <c r="B76" t="s">
        <v>1</v>
      </c>
      <c r="C76" t="s">
        <v>1701</v>
      </c>
      <c r="D76" t="s">
        <v>1707</v>
      </c>
      <c r="E76" t="s">
        <v>1704</v>
      </c>
      <c r="F76" t="s">
        <v>1746</v>
      </c>
    </row>
    <row r="77" spans="1:6">
      <c r="A77" t="s">
        <v>95</v>
      </c>
      <c r="B77" t="s">
        <v>1</v>
      </c>
      <c r="C77" t="s">
        <v>1701</v>
      </c>
      <c r="D77" t="s">
        <v>1707</v>
      </c>
      <c r="E77" t="s">
        <v>1704</v>
      </c>
      <c r="F77" t="s">
        <v>1747</v>
      </c>
    </row>
    <row r="78" spans="1:6">
      <c r="A78" t="s">
        <v>96</v>
      </c>
      <c r="B78" t="s">
        <v>1</v>
      </c>
      <c r="C78" t="s">
        <v>1701</v>
      </c>
      <c r="D78" t="s">
        <v>1707</v>
      </c>
      <c r="E78" t="s">
        <v>1704</v>
      </c>
      <c r="F78" t="s">
        <v>1748</v>
      </c>
    </row>
    <row r="79" spans="1:6">
      <c r="A79" t="s">
        <v>97</v>
      </c>
      <c r="B79" t="s">
        <v>1</v>
      </c>
      <c r="C79" t="s">
        <v>1701</v>
      </c>
      <c r="D79" t="s">
        <v>1707</v>
      </c>
      <c r="E79" t="s">
        <v>1704</v>
      </c>
      <c r="F79" t="s">
        <v>1749</v>
      </c>
    </row>
    <row r="80" spans="1:6">
      <c r="A80" t="s">
        <v>98</v>
      </c>
      <c r="B80" t="s">
        <v>1</v>
      </c>
      <c r="C80" t="s">
        <v>1701</v>
      </c>
      <c r="D80" t="s">
        <v>1707</v>
      </c>
      <c r="E80" t="s">
        <v>1704</v>
      </c>
      <c r="F80" t="s">
        <v>1750</v>
      </c>
    </row>
    <row r="81" spans="1:6">
      <c r="A81" t="s">
        <v>99</v>
      </c>
      <c r="B81" t="s">
        <v>1</v>
      </c>
      <c r="C81" t="s">
        <v>1701</v>
      </c>
      <c r="D81" t="s">
        <v>1707</v>
      </c>
      <c r="E81" t="s">
        <v>1704</v>
      </c>
      <c r="F81" t="s">
        <v>1751</v>
      </c>
    </row>
    <row r="82" spans="1:6">
      <c r="A82" t="s">
        <v>100</v>
      </c>
      <c r="B82" t="s">
        <v>1</v>
      </c>
      <c r="C82" t="s">
        <v>1701</v>
      </c>
      <c r="D82" t="s">
        <v>1708</v>
      </c>
      <c r="E82" t="s">
        <v>1703</v>
      </c>
      <c r="F82" t="s">
        <v>1742</v>
      </c>
    </row>
    <row r="83" spans="1:6">
      <c r="A83" t="s">
        <v>101</v>
      </c>
      <c r="B83" t="s">
        <v>1</v>
      </c>
      <c r="C83" t="s">
        <v>1701</v>
      </c>
      <c r="D83" t="s">
        <v>1708</v>
      </c>
      <c r="E83" t="s">
        <v>1703</v>
      </c>
      <c r="F83" t="s">
        <v>1743</v>
      </c>
    </row>
    <row r="84" spans="1:6">
      <c r="A84" t="s">
        <v>102</v>
      </c>
      <c r="B84" t="s">
        <v>1</v>
      </c>
      <c r="C84" t="s">
        <v>1701</v>
      </c>
      <c r="D84" t="s">
        <v>1708</v>
      </c>
      <c r="E84" t="s">
        <v>1703</v>
      </c>
      <c r="F84" t="s">
        <v>1744</v>
      </c>
    </row>
    <row r="85" spans="1:6">
      <c r="A85" t="s">
        <v>103</v>
      </c>
      <c r="B85" t="s">
        <v>1</v>
      </c>
      <c r="C85" t="s">
        <v>1701</v>
      </c>
      <c r="D85" t="s">
        <v>1708</v>
      </c>
      <c r="E85" t="s">
        <v>1703</v>
      </c>
      <c r="F85" t="s">
        <v>1745</v>
      </c>
    </row>
    <row r="86" spans="1:6">
      <c r="A86" t="s">
        <v>104</v>
      </c>
      <c r="B86" t="s">
        <v>1</v>
      </c>
      <c r="C86" t="s">
        <v>1701</v>
      </c>
      <c r="D86" t="s">
        <v>1708</v>
      </c>
      <c r="E86" t="s">
        <v>1703</v>
      </c>
      <c r="F86" t="s">
        <v>1746</v>
      </c>
    </row>
    <row r="87" spans="1:6">
      <c r="A87" t="s">
        <v>105</v>
      </c>
      <c r="B87" t="s">
        <v>1</v>
      </c>
      <c r="C87" t="s">
        <v>1701</v>
      </c>
      <c r="D87" t="s">
        <v>1708</v>
      </c>
      <c r="E87" t="s">
        <v>1703</v>
      </c>
      <c r="F87" t="s">
        <v>1747</v>
      </c>
    </row>
    <row r="88" spans="1:6">
      <c r="A88" t="s">
        <v>106</v>
      </c>
      <c r="B88" t="s">
        <v>1</v>
      </c>
      <c r="C88" t="s">
        <v>1701</v>
      </c>
      <c r="D88" t="s">
        <v>1708</v>
      </c>
      <c r="E88" t="s">
        <v>1703</v>
      </c>
      <c r="F88" t="s">
        <v>1748</v>
      </c>
    </row>
    <row r="89" spans="1:6">
      <c r="A89" t="s">
        <v>107</v>
      </c>
      <c r="B89" t="s">
        <v>1</v>
      </c>
      <c r="C89" t="s">
        <v>1701</v>
      </c>
      <c r="D89" t="s">
        <v>1708</v>
      </c>
      <c r="E89" t="s">
        <v>1703</v>
      </c>
      <c r="F89" t="s">
        <v>1749</v>
      </c>
    </row>
    <row r="90" spans="1:6">
      <c r="A90" t="s">
        <v>108</v>
      </c>
      <c r="B90" t="s">
        <v>1</v>
      </c>
      <c r="C90" t="s">
        <v>1701</v>
      </c>
      <c r="D90" t="s">
        <v>1708</v>
      </c>
      <c r="E90" t="s">
        <v>1703</v>
      </c>
      <c r="F90" t="s">
        <v>1750</v>
      </c>
    </row>
    <row r="91" spans="1:6">
      <c r="A91" t="s">
        <v>109</v>
      </c>
      <c r="B91" t="s">
        <v>1</v>
      </c>
      <c r="C91" t="s">
        <v>1701</v>
      </c>
      <c r="D91" t="s">
        <v>1708</v>
      </c>
      <c r="E91" t="s">
        <v>1703</v>
      </c>
      <c r="F91" t="s">
        <v>1751</v>
      </c>
    </row>
    <row r="92" spans="1:6">
      <c r="A92" t="s">
        <v>110</v>
      </c>
      <c r="B92" t="s">
        <v>1</v>
      </c>
      <c r="C92" t="s">
        <v>1701</v>
      </c>
      <c r="D92" t="s">
        <v>1708</v>
      </c>
      <c r="E92" t="s">
        <v>1704</v>
      </c>
      <c r="F92" t="s">
        <v>1742</v>
      </c>
    </row>
    <row r="93" spans="1:6">
      <c r="A93" t="s">
        <v>111</v>
      </c>
      <c r="B93" t="s">
        <v>1</v>
      </c>
      <c r="C93" t="s">
        <v>1701</v>
      </c>
      <c r="D93" t="s">
        <v>1708</v>
      </c>
      <c r="E93" t="s">
        <v>1704</v>
      </c>
      <c r="F93" t="s">
        <v>1743</v>
      </c>
    </row>
    <row r="94" spans="1:6">
      <c r="A94" t="s">
        <v>112</v>
      </c>
      <c r="B94" t="s">
        <v>1</v>
      </c>
      <c r="C94" t="s">
        <v>1701</v>
      </c>
      <c r="D94" t="s">
        <v>1708</v>
      </c>
      <c r="E94" t="s">
        <v>1704</v>
      </c>
      <c r="F94" t="s">
        <v>1744</v>
      </c>
    </row>
    <row r="95" spans="1:6">
      <c r="A95" t="s">
        <v>113</v>
      </c>
      <c r="B95" t="s">
        <v>1</v>
      </c>
      <c r="C95" t="s">
        <v>1701</v>
      </c>
      <c r="D95" t="s">
        <v>1708</v>
      </c>
      <c r="E95" t="s">
        <v>1704</v>
      </c>
      <c r="F95" t="s">
        <v>1745</v>
      </c>
    </row>
    <row r="96" spans="1:6">
      <c r="A96" t="s">
        <v>114</v>
      </c>
      <c r="B96" t="s">
        <v>1</v>
      </c>
      <c r="C96" t="s">
        <v>1701</v>
      </c>
      <c r="D96" t="s">
        <v>1708</v>
      </c>
      <c r="E96" t="s">
        <v>1704</v>
      </c>
      <c r="F96" t="s">
        <v>1746</v>
      </c>
    </row>
    <row r="97" spans="1:6">
      <c r="A97" t="s">
        <v>115</v>
      </c>
      <c r="B97" t="s">
        <v>1</v>
      </c>
      <c r="C97" t="s">
        <v>1701</v>
      </c>
      <c r="D97" t="s">
        <v>1708</v>
      </c>
      <c r="E97" t="s">
        <v>1704</v>
      </c>
      <c r="F97" t="s">
        <v>1747</v>
      </c>
    </row>
    <row r="98" spans="1:6">
      <c r="A98" t="s">
        <v>116</v>
      </c>
      <c r="B98" t="s">
        <v>1</v>
      </c>
      <c r="C98" t="s">
        <v>1701</v>
      </c>
      <c r="D98" t="s">
        <v>1708</v>
      </c>
      <c r="E98" t="s">
        <v>1704</v>
      </c>
      <c r="F98" t="s">
        <v>1748</v>
      </c>
    </row>
    <row r="99" spans="1:6">
      <c r="A99" t="s">
        <v>117</v>
      </c>
      <c r="B99" t="s">
        <v>1</v>
      </c>
      <c r="C99" t="s">
        <v>1701</v>
      </c>
      <c r="D99" t="s">
        <v>1708</v>
      </c>
      <c r="E99" t="s">
        <v>1704</v>
      </c>
      <c r="F99" t="s">
        <v>1749</v>
      </c>
    </row>
    <row r="100" spans="1:6">
      <c r="A100" t="s">
        <v>118</v>
      </c>
      <c r="B100" t="s">
        <v>1</v>
      </c>
      <c r="C100" t="s">
        <v>1701</v>
      </c>
      <c r="D100" t="s">
        <v>1708</v>
      </c>
      <c r="E100" t="s">
        <v>1704</v>
      </c>
      <c r="F100" t="s">
        <v>1750</v>
      </c>
    </row>
    <row r="101" spans="1:6">
      <c r="A101" t="s">
        <v>119</v>
      </c>
      <c r="B101" t="s">
        <v>1</v>
      </c>
      <c r="C101" t="s">
        <v>1701</v>
      </c>
      <c r="D101" t="s">
        <v>1708</v>
      </c>
      <c r="E101" t="s">
        <v>1704</v>
      </c>
      <c r="F101" t="s">
        <v>1751</v>
      </c>
    </row>
    <row r="102" spans="1:6">
      <c r="A102" t="s">
        <v>120</v>
      </c>
      <c r="B102" t="s">
        <v>1</v>
      </c>
      <c r="C102" t="s">
        <v>1701</v>
      </c>
      <c r="D102" t="s">
        <v>1709</v>
      </c>
      <c r="E102" t="s">
        <v>1703</v>
      </c>
      <c r="F102" t="s">
        <v>1742</v>
      </c>
    </row>
    <row r="103" spans="1:6">
      <c r="A103" t="s">
        <v>121</v>
      </c>
      <c r="B103" t="s">
        <v>1</v>
      </c>
      <c r="C103" t="s">
        <v>1701</v>
      </c>
      <c r="D103" t="s">
        <v>1709</v>
      </c>
      <c r="E103" t="s">
        <v>1703</v>
      </c>
      <c r="F103" t="s">
        <v>1743</v>
      </c>
    </row>
    <row r="104" spans="1:6">
      <c r="A104" t="s">
        <v>122</v>
      </c>
      <c r="B104" t="s">
        <v>1</v>
      </c>
      <c r="C104" t="s">
        <v>1701</v>
      </c>
      <c r="D104" t="s">
        <v>1709</v>
      </c>
      <c r="E104" t="s">
        <v>1703</v>
      </c>
      <c r="F104" t="s">
        <v>1744</v>
      </c>
    </row>
    <row r="105" spans="1:6">
      <c r="A105" t="s">
        <v>123</v>
      </c>
      <c r="B105" t="s">
        <v>1</v>
      </c>
      <c r="C105" t="s">
        <v>1701</v>
      </c>
      <c r="D105" t="s">
        <v>1709</v>
      </c>
      <c r="E105" t="s">
        <v>1703</v>
      </c>
      <c r="F105" t="s">
        <v>1745</v>
      </c>
    </row>
    <row r="106" spans="1:6">
      <c r="A106" t="s">
        <v>124</v>
      </c>
      <c r="B106" t="s">
        <v>1</v>
      </c>
      <c r="C106" t="s">
        <v>1701</v>
      </c>
      <c r="D106" t="s">
        <v>1709</v>
      </c>
      <c r="E106" t="s">
        <v>1703</v>
      </c>
      <c r="F106" t="s">
        <v>1746</v>
      </c>
    </row>
    <row r="107" spans="1:6">
      <c r="A107" t="s">
        <v>125</v>
      </c>
      <c r="B107" t="s">
        <v>1</v>
      </c>
      <c r="C107" t="s">
        <v>1701</v>
      </c>
      <c r="D107" t="s">
        <v>1709</v>
      </c>
      <c r="E107" t="s">
        <v>1703</v>
      </c>
      <c r="F107" t="s">
        <v>1747</v>
      </c>
    </row>
    <row r="108" spans="1:6">
      <c r="A108" t="s">
        <v>126</v>
      </c>
      <c r="B108" t="s">
        <v>1</v>
      </c>
      <c r="C108" t="s">
        <v>1701</v>
      </c>
      <c r="D108" t="s">
        <v>1709</v>
      </c>
      <c r="E108" t="s">
        <v>1703</v>
      </c>
      <c r="F108" t="s">
        <v>1748</v>
      </c>
    </row>
    <row r="109" spans="1:6">
      <c r="A109" t="s">
        <v>127</v>
      </c>
      <c r="B109" t="s">
        <v>1</v>
      </c>
      <c r="C109" t="s">
        <v>1701</v>
      </c>
      <c r="D109" t="s">
        <v>1709</v>
      </c>
      <c r="E109" t="s">
        <v>1703</v>
      </c>
      <c r="F109" t="s">
        <v>1749</v>
      </c>
    </row>
    <row r="110" spans="1:6">
      <c r="A110" t="s">
        <v>128</v>
      </c>
      <c r="B110" t="s">
        <v>1</v>
      </c>
      <c r="C110" t="s">
        <v>1701</v>
      </c>
      <c r="D110" t="s">
        <v>1709</v>
      </c>
      <c r="E110" t="s">
        <v>1703</v>
      </c>
      <c r="F110" t="s">
        <v>1750</v>
      </c>
    </row>
    <row r="111" spans="1:6">
      <c r="A111" t="s">
        <v>129</v>
      </c>
      <c r="B111" t="s">
        <v>1</v>
      </c>
      <c r="C111" t="s">
        <v>1701</v>
      </c>
      <c r="D111" t="s">
        <v>1709</v>
      </c>
      <c r="E111" t="s">
        <v>1703</v>
      </c>
      <c r="F111" t="s">
        <v>1751</v>
      </c>
    </row>
    <row r="112" spans="1:6">
      <c r="A112" t="s">
        <v>130</v>
      </c>
      <c r="B112" t="s">
        <v>1</v>
      </c>
      <c r="C112" t="s">
        <v>1701</v>
      </c>
      <c r="D112" t="s">
        <v>1709</v>
      </c>
      <c r="E112" t="s">
        <v>1704</v>
      </c>
      <c r="F112" t="s">
        <v>1742</v>
      </c>
    </row>
    <row r="113" spans="1:6">
      <c r="A113" t="s">
        <v>131</v>
      </c>
      <c r="B113" t="s">
        <v>1</v>
      </c>
      <c r="C113" t="s">
        <v>1701</v>
      </c>
      <c r="D113" t="s">
        <v>1709</v>
      </c>
      <c r="E113" t="s">
        <v>1704</v>
      </c>
      <c r="F113" t="s">
        <v>1743</v>
      </c>
    </row>
    <row r="114" spans="1:6">
      <c r="A114" t="s">
        <v>132</v>
      </c>
      <c r="B114" t="s">
        <v>1</v>
      </c>
      <c r="C114" t="s">
        <v>1701</v>
      </c>
      <c r="D114" t="s">
        <v>1709</v>
      </c>
      <c r="E114" t="s">
        <v>1704</v>
      </c>
      <c r="F114" t="s">
        <v>1744</v>
      </c>
    </row>
    <row r="115" spans="1:6">
      <c r="A115" t="s">
        <v>133</v>
      </c>
      <c r="B115" t="s">
        <v>1</v>
      </c>
      <c r="C115" t="s">
        <v>1701</v>
      </c>
      <c r="D115" t="s">
        <v>1709</v>
      </c>
      <c r="E115" t="s">
        <v>1704</v>
      </c>
      <c r="F115" t="s">
        <v>1745</v>
      </c>
    </row>
    <row r="116" spans="1:6">
      <c r="A116" t="s">
        <v>134</v>
      </c>
      <c r="B116" t="s">
        <v>1</v>
      </c>
      <c r="C116" t="s">
        <v>1701</v>
      </c>
      <c r="D116" t="s">
        <v>1709</v>
      </c>
      <c r="E116" t="s">
        <v>1704</v>
      </c>
      <c r="F116" t="s">
        <v>1746</v>
      </c>
    </row>
    <row r="117" spans="1:6">
      <c r="A117" t="s">
        <v>135</v>
      </c>
      <c r="B117" t="s">
        <v>1</v>
      </c>
      <c r="C117" t="s">
        <v>1701</v>
      </c>
      <c r="D117" t="s">
        <v>1709</v>
      </c>
      <c r="E117" t="s">
        <v>1704</v>
      </c>
      <c r="F117" t="s">
        <v>1747</v>
      </c>
    </row>
    <row r="118" spans="1:6">
      <c r="A118" t="s">
        <v>136</v>
      </c>
      <c r="B118" t="s">
        <v>1</v>
      </c>
      <c r="C118" t="s">
        <v>1701</v>
      </c>
      <c r="D118" t="s">
        <v>1709</v>
      </c>
      <c r="E118" t="s">
        <v>1704</v>
      </c>
      <c r="F118" t="s">
        <v>1748</v>
      </c>
    </row>
    <row r="119" spans="1:6">
      <c r="A119" t="s">
        <v>137</v>
      </c>
      <c r="B119" t="s">
        <v>1</v>
      </c>
      <c r="C119" t="s">
        <v>1701</v>
      </c>
      <c r="D119" t="s">
        <v>1709</v>
      </c>
      <c r="E119" t="s">
        <v>1704</v>
      </c>
      <c r="F119" t="s">
        <v>1749</v>
      </c>
    </row>
    <row r="120" spans="1:6">
      <c r="A120" t="s">
        <v>138</v>
      </c>
      <c r="B120" t="s">
        <v>1</v>
      </c>
      <c r="C120" t="s">
        <v>1701</v>
      </c>
      <c r="D120" t="s">
        <v>1709</v>
      </c>
      <c r="E120" t="s">
        <v>1704</v>
      </c>
      <c r="F120" t="s">
        <v>1750</v>
      </c>
    </row>
    <row r="121" spans="1:6">
      <c r="A121" t="s">
        <v>139</v>
      </c>
      <c r="B121" t="s">
        <v>1</v>
      </c>
      <c r="C121" t="s">
        <v>1701</v>
      </c>
      <c r="D121" t="s">
        <v>1709</v>
      </c>
      <c r="E121" t="s">
        <v>1704</v>
      </c>
      <c r="F121" t="s">
        <v>1751</v>
      </c>
    </row>
    <row r="122" spans="1:6">
      <c r="A122" t="s">
        <v>140</v>
      </c>
      <c r="B122" t="s">
        <v>1</v>
      </c>
      <c r="C122" t="s">
        <v>1701</v>
      </c>
      <c r="D122" t="s">
        <v>1710</v>
      </c>
      <c r="E122" t="s">
        <v>1703</v>
      </c>
      <c r="F122" t="s">
        <v>1742</v>
      </c>
    </row>
    <row r="123" spans="1:6">
      <c r="A123" t="s">
        <v>141</v>
      </c>
      <c r="B123" t="s">
        <v>1</v>
      </c>
      <c r="C123" t="s">
        <v>1701</v>
      </c>
      <c r="D123" t="s">
        <v>1710</v>
      </c>
      <c r="E123" t="s">
        <v>1703</v>
      </c>
      <c r="F123" t="s">
        <v>1743</v>
      </c>
    </row>
    <row r="124" spans="1:6">
      <c r="A124" t="s">
        <v>142</v>
      </c>
      <c r="B124" t="s">
        <v>1</v>
      </c>
      <c r="C124" t="s">
        <v>1701</v>
      </c>
      <c r="D124" t="s">
        <v>1710</v>
      </c>
      <c r="E124" t="s">
        <v>1703</v>
      </c>
      <c r="F124" t="s">
        <v>1744</v>
      </c>
    </row>
    <row r="125" spans="1:6">
      <c r="A125" t="s">
        <v>143</v>
      </c>
      <c r="B125" t="s">
        <v>1</v>
      </c>
      <c r="C125" t="s">
        <v>1701</v>
      </c>
      <c r="D125" t="s">
        <v>1710</v>
      </c>
      <c r="E125" t="s">
        <v>1703</v>
      </c>
      <c r="F125" t="s">
        <v>1745</v>
      </c>
    </row>
    <row r="126" spans="1:6">
      <c r="A126" t="s">
        <v>144</v>
      </c>
      <c r="B126" t="s">
        <v>1</v>
      </c>
      <c r="C126" t="s">
        <v>1701</v>
      </c>
      <c r="D126" t="s">
        <v>1710</v>
      </c>
      <c r="E126" t="s">
        <v>1703</v>
      </c>
      <c r="F126" t="s">
        <v>1746</v>
      </c>
    </row>
    <row r="127" spans="1:6">
      <c r="A127" t="s">
        <v>145</v>
      </c>
      <c r="B127" t="s">
        <v>1</v>
      </c>
      <c r="C127" t="s">
        <v>1701</v>
      </c>
      <c r="D127" t="s">
        <v>1710</v>
      </c>
      <c r="E127" t="s">
        <v>1703</v>
      </c>
      <c r="F127" t="s">
        <v>1747</v>
      </c>
    </row>
    <row r="128" spans="1:6">
      <c r="A128" t="s">
        <v>146</v>
      </c>
      <c r="B128" t="s">
        <v>1</v>
      </c>
      <c r="C128" t="s">
        <v>1701</v>
      </c>
      <c r="D128" t="s">
        <v>1710</v>
      </c>
      <c r="E128" t="s">
        <v>1703</v>
      </c>
      <c r="F128" t="s">
        <v>1748</v>
      </c>
    </row>
    <row r="129" spans="1:6">
      <c r="A129" t="s">
        <v>147</v>
      </c>
      <c r="B129" t="s">
        <v>1</v>
      </c>
      <c r="C129" t="s">
        <v>1701</v>
      </c>
      <c r="D129" t="s">
        <v>1710</v>
      </c>
      <c r="E129" t="s">
        <v>1703</v>
      </c>
      <c r="F129" t="s">
        <v>1749</v>
      </c>
    </row>
    <row r="130" spans="1:6">
      <c r="A130" t="s">
        <v>148</v>
      </c>
      <c r="B130" t="s">
        <v>1</v>
      </c>
      <c r="C130" t="s">
        <v>1701</v>
      </c>
      <c r="D130" t="s">
        <v>1710</v>
      </c>
      <c r="E130" t="s">
        <v>1703</v>
      </c>
      <c r="F130" t="s">
        <v>1750</v>
      </c>
    </row>
    <row r="131" spans="1:6">
      <c r="A131" t="s">
        <v>149</v>
      </c>
      <c r="B131" t="s">
        <v>1</v>
      </c>
      <c r="C131" t="s">
        <v>1701</v>
      </c>
      <c r="D131" t="s">
        <v>1710</v>
      </c>
      <c r="E131" t="s">
        <v>1703</v>
      </c>
      <c r="F131" t="s">
        <v>1751</v>
      </c>
    </row>
    <row r="132" spans="1:6">
      <c r="A132" t="s">
        <v>150</v>
      </c>
      <c r="B132" t="s">
        <v>1</v>
      </c>
      <c r="C132" t="s">
        <v>1701</v>
      </c>
      <c r="D132" t="s">
        <v>1710</v>
      </c>
      <c r="E132" t="s">
        <v>1704</v>
      </c>
      <c r="F132" t="s">
        <v>1742</v>
      </c>
    </row>
    <row r="133" spans="1:6">
      <c r="A133" t="s">
        <v>151</v>
      </c>
      <c r="B133" t="s">
        <v>1</v>
      </c>
      <c r="C133" t="s">
        <v>1701</v>
      </c>
      <c r="D133" t="s">
        <v>1710</v>
      </c>
      <c r="E133" t="s">
        <v>1704</v>
      </c>
      <c r="F133" t="s">
        <v>1743</v>
      </c>
    </row>
    <row r="134" spans="1:6">
      <c r="A134" t="s">
        <v>152</v>
      </c>
      <c r="B134" t="s">
        <v>1</v>
      </c>
      <c r="C134" t="s">
        <v>1701</v>
      </c>
      <c r="D134" t="s">
        <v>1710</v>
      </c>
      <c r="E134" t="s">
        <v>1704</v>
      </c>
      <c r="F134" t="s">
        <v>1744</v>
      </c>
    </row>
    <row r="135" spans="1:6">
      <c r="A135" t="s">
        <v>153</v>
      </c>
      <c r="B135" t="s">
        <v>1</v>
      </c>
      <c r="C135" t="s">
        <v>1701</v>
      </c>
      <c r="D135" t="s">
        <v>1710</v>
      </c>
      <c r="E135" t="s">
        <v>1704</v>
      </c>
      <c r="F135" t="s">
        <v>1745</v>
      </c>
    </row>
    <row r="136" spans="1:6">
      <c r="A136" t="s">
        <v>154</v>
      </c>
      <c r="B136" t="s">
        <v>1</v>
      </c>
      <c r="C136" t="s">
        <v>1701</v>
      </c>
      <c r="D136" t="s">
        <v>1710</v>
      </c>
      <c r="E136" t="s">
        <v>1704</v>
      </c>
      <c r="F136" t="s">
        <v>1746</v>
      </c>
    </row>
    <row r="137" spans="1:6">
      <c r="A137" t="s">
        <v>155</v>
      </c>
      <c r="B137" t="s">
        <v>1</v>
      </c>
      <c r="C137" t="s">
        <v>1701</v>
      </c>
      <c r="D137" t="s">
        <v>1710</v>
      </c>
      <c r="E137" t="s">
        <v>1704</v>
      </c>
      <c r="F137" t="s">
        <v>1747</v>
      </c>
    </row>
    <row r="138" spans="1:6">
      <c r="A138" t="s">
        <v>156</v>
      </c>
      <c r="B138" t="s">
        <v>1</v>
      </c>
      <c r="C138" t="s">
        <v>1701</v>
      </c>
      <c r="D138" t="s">
        <v>1710</v>
      </c>
      <c r="E138" t="s">
        <v>1704</v>
      </c>
      <c r="F138" t="s">
        <v>1748</v>
      </c>
    </row>
    <row r="139" spans="1:6">
      <c r="A139" t="s">
        <v>157</v>
      </c>
      <c r="B139" t="s">
        <v>1</v>
      </c>
      <c r="C139" t="s">
        <v>1701</v>
      </c>
      <c r="D139" t="s">
        <v>1710</v>
      </c>
      <c r="E139" t="s">
        <v>1704</v>
      </c>
      <c r="F139" t="s">
        <v>1749</v>
      </c>
    </row>
    <row r="140" spans="1:6">
      <c r="A140" t="s">
        <v>158</v>
      </c>
      <c r="B140" t="s">
        <v>1</v>
      </c>
      <c r="C140" t="s">
        <v>1701</v>
      </c>
      <c r="D140" t="s">
        <v>1710</v>
      </c>
      <c r="E140" t="s">
        <v>1704</v>
      </c>
      <c r="F140" t="s">
        <v>1750</v>
      </c>
    </row>
    <row r="141" spans="1:6">
      <c r="A141" t="s">
        <v>159</v>
      </c>
      <c r="B141" t="s">
        <v>1</v>
      </c>
      <c r="C141" t="s">
        <v>1701</v>
      </c>
      <c r="D141" t="s">
        <v>1710</v>
      </c>
      <c r="E141" t="s">
        <v>1704</v>
      </c>
      <c r="F141" t="s">
        <v>1751</v>
      </c>
    </row>
    <row r="142" spans="1:6">
      <c r="A142" t="s">
        <v>160</v>
      </c>
      <c r="B142" t="s">
        <v>1</v>
      </c>
      <c r="C142" t="s">
        <v>1701</v>
      </c>
      <c r="D142" t="s">
        <v>1711</v>
      </c>
      <c r="E142" t="s">
        <v>1703</v>
      </c>
      <c r="F142" t="s">
        <v>1742</v>
      </c>
    </row>
    <row r="143" spans="1:6">
      <c r="A143" t="s">
        <v>161</v>
      </c>
      <c r="B143" t="s">
        <v>1</v>
      </c>
      <c r="C143" t="s">
        <v>1701</v>
      </c>
      <c r="D143" t="s">
        <v>1711</v>
      </c>
      <c r="E143" t="s">
        <v>1703</v>
      </c>
      <c r="F143" t="s">
        <v>1743</v>
      </c>
    </row>
    <row r="144" spans="1:6">
      <c r="A144" t="s">
        <v>162</v>
      </c>
      <c r="B144" t="s">
        <v>1</v>
      </c>
      <c r="C144" t="s">
        <v>1701</v>
      </c>
      <c r="D144" t="s">
        <v>1711</v>
      </c>
      <c r="E144" t="s">
        <v>1703</v>
      </c>
      <c r="F144" t="s">
        <v>1744</v>
      </c>
    </row>
    <row r="145" spans="1:6">
      <c r="A145" t="s">
        <v>163</v>
      </c>
      <c r="B145" t="s">
        <v>1</v>
      </c>
      <c r="C145" t="s">
        <v>1701</v>
      </c>
      <c r="D145" t="s">
        <v>1711</v>
      </c>
      <c r="E145" t="s">
        <v>1703</v>
      </c>
      <c r="F145" t="s">
        <v>1745</v>
      </c>
    </row>
    <row r="146" spans="1:6">
      <c r="A146" t="s">
        <v>164</v>
      </c>
      <c r="B146" t="s">
        <v>1</v>
      </c>
      <c r="C146" t="s">
        <v>1701</v>
      </c>
      <c r="D146" t="s">
        <v>1711</v>
      </c>
      <c r="E146" t="s">
        <v>1703</v>
      </c>
      <c r="F146" t="s">
        <v>1746</v>
      </c>
    </row>
    <row r="147" spans="1:6">
      <c r="A147" t="s">
        <v>165</v>
      </c>
      <c r="B147" t="s">
        <v>1</v>
      </c>
      <c r="C147" t="s">
        <v>1701</v>
      </c>
      <c r="D147" t="s">
        <v>1711</v>
      </c>
      <c r="E147" t="s">
        <v>1703</v>
      </c>
      <c r="F147" t="s">
        <v>1747</v>
      </c>
    </row>
    <row r="148" spans="1:6">
      <c r="A148" t="s">
        <v>166</v>
      </c>
      <c r="B148" t="s">
        <v>1</v>
      </c>
      <c r="C148" t="s">
        <v>1701</v>
      </c>
      <c r="D148" t="s">
        <v>1711</v>
      </c>
      <c r="E148" t="s">
        <v>1703</v>
      </c>
      <c r="F148" t="s">
        <v>1748</v>
      </c>
    </row>
    <row r="149" spans="1:6">
      <c r="A149" t="s">
        <v>167</v>
      </c>
      <c r="B149" t="s">
        <v>1</v>
      </c>
      <c r="C149" t="s">
        <v>1701</v>
      </c>
      <c r="D149" t="s">
        <v>1711</v>
      </c>
      <c r="E149" t="s">
        <v>1703</v>
      </c>
      <c r="F149" t="s">
        <v>1749</v>
      </c>
    </row>
    <row r="150" spans="1:6">
      <c r="A150" t="s">
        <v>168</v>
      </c>
      <c r="B150" t="s">
        <v>1</v>
      </c>
      <c r="C150" t="s">
        <v>1701</v>
      </c>
      <c r="D150" t="s">
        <v>1711</v>
      </c>
      <c r="E150" t="s">
        <v>1703</v>
      </c>
      <c r="F150" t="s">
        <v>1750</v>
      </c>
    </row>
    <row r="151" spans="1:6">
      <c r="A151" t="s">
        <v>169</v>
      </c>
      <c r="B151" t="s">
        <v>1</v>
      </c>
      <c r="C151" t="s">
        <v>1701</v>
      </c>
      <c r="D151" t="s">
        <v>1711</v>
      </c>
      <c r="E151" t="s">
        <v>1703</v>
      </c>
      <c r="F151" t="s">
        <v>1751</v>
      </c>
    </row>
    <row r="152" spans="1:6">
      <c r="A152" t="s">
        <v>170</v>
      </c>
      <c r="B152" t="s">
        <v>1</v>
      </c>
      <c r="C152" t="s">
        <v>1701</v>
      </c>
      <c r="D152" t="s">
        <v>1711</v>
      </c>
      <c r="E152" t="s">
        <v>1704</v>
      </c>
      <c r="F152" t="s">
        <v>1742</v>
      </c>
    </row>
    <row r="153" spans="1:6">
      <c r="A153" t="s">
        <v>171</v>
      </c>
      <c r="B153" t="s">
        <v>1</v>
      </c>
      <c r="C153" t="s">
        <v>1701</v>
      </c>
      <c r="D153" t="s">
        <v>1711</v>
      </c>
      <c r="E153" t="s">
        <v>1704</v>
      </c>
      <c r="F153" t="s">
        <v>1743</v>
      </c>
    </row>
    <row r="154" spans="1:6">
      <c r="A154" t="s">
        <v>172</v>
      </c>
      <c r="B154" t="s">
        <v>1</v>
      </c>
      <c r="C154" t="s">
        <v>1701</v>
      </c>
      <c r="D154" t="s">
        <v>1711</v>
      </c>
      <c r="E154" t="s">
        <v>1704</v>
      </c>
      <c r="F154" t="s">
        <v>1744</v>
      </c>
    </row>
    <row r="155" spans="1:6">
      <c r="A155" t="s">
        <v>173</v>
      </c>
      <c r="B155" t="s">
        <v>1</v>
      </c>
      <c r="C155" t="s">
        <v>1701</v>
      </c>
      <c r="D155" t="s">
        <v>1711</v>
      </c>
      <c r="E155" t="s">
        <v>1704</v>
      </c>
      <c r="F155" t="s">
        <v>1745</v>
      </c>
    </row>
    <row r="156" spans="1:6">
      <c r="A156" t="s">
        <v>174</v>
      </c>
      <c r="B156" t="s">
        <v>1</v>
      </c>
      <c r="C156" t="s">
        <v>1701</v>
      </c>
      <c r="D156" t="s">
        <v>1711</v>
      </c>
      <c r="E156" t="s">
        <v>1704</v>
      </c>
      <c r="F156" t="s">
        <v>1746</v>
      </c>
    </row>
    <row r="157" spans="1:6">
      <c r="A157" t="s">
        <v>175</v>
      </c>
      <c r="B157" t="s">
        <v>1</v>
      </c>
      <c r="C157" t="s">
        <v>1701</v>
      </c>
      <c r="D157" t="s">
        <v>1711</v>
      </c>
      <c r="E157" t="s">
        <v>1704</v>
      </c>
      <c r="F157" t="s">
        <v>1747</v>
      </c>
    </row>
    <row r="158" spans="1:6">
      <c r="A158" t="s">
        <v>176</v>
      </c>
      <c r="B158" t="s">
        <v>1</v>
      </c>
      <c r="C158" t="s">
        <v>1701</v>
      </c>
      <c r="D158" t="s">
        <v>1711</v>
      </c>
      <c r="E158" t="s">
        <v>1704</v>
      </c>
      <c r="F158" t="s">
        <v>1748</v>
      </c>
    </row>
    <row r="159" spans="1:6">
      <c r="A159" t="s">
        <v>177</v>
      </c>
      <c r="B159" t="s">
        <v>1</v>
      </c>
      <c r="C159" t="s">
        <v>1701</v>
      </c>
      <c r="D159" t="s">
        <v>1711</v>
      </c>
      <c r="E159" t="s">
        <v>1704</v>
      </c>
      <c r="F159" t="s">
        <v>1749</v>
      </c>
    </row>
    <row r="160" spans="1:6">
      <c r="A160" t="s">
        <v>178</v>
      </c>
      <c r="B160" t="s">
        <v>1</v>
      </c>
      <c r="C160" t="s">
        <v>1701</v>
      </c>
      <c r="D160" t="s">
        <v>1711</v>
      </c>
      <c r="E160" t="s">
        <v>1704</v>
      </c>
      <c r="F160" t="s">
        <v>1750</v>
      </c>
    </row>
    <row r="161" spans="1:6">
      <c r="A161" t="s">
        <v>179</v>
      </c>
      <c r="B161" t="s">
        <v>1</v>
      </c>
      <c r="C161" t="s">
        <v>1701</v>
      </c>
      <c r="D161" t="s">
        <v>1711</v>
      </c>
      <c r="E161" t="s">
        <v>1704</v>
      </c>
      <c r="F161" t="s">
        <v>1751</v>
      </c>
    </row>
    <row r="162" spans="1:6">
      <c r="A162" t="s">
        <v>180</v>
      </c>
      <c r="B162" t="s">
        <v>1</v>
      </c>
      <c r="C162" t="s">
        <v>1701</v>
      </c>
      <c r="D162" t="s">
        <v>1712</v>
      </c>
      <c r="E162" t="s">
        <v>1703</v>
      </c>
      <c r="F162" t="s">
        <v>1742</v>
      </c>
    </row>
    <row r="163" spans="1:6">
      <c r="A163" t="s">
        <v>181</v>
      </c>
      <c r="B163" t="s">
        <v>1</v>
      </c>
      <c r="C163" t="s">
        <v>1701</v>
      </c>
      <c r="D163" t="s">
        <v>1712</v>
      </c>
      <c r="E163" t="s">
        <v>1703</v>
      </c>
      <c r="F163" t="s">
        <v>1743</v>
      </c>
    </row>
    <row r="164" spans="1:6">
      <c r="A164" t="s">
        <v>182</v>
      </c>
      <c r="B164" t="s">
        <v>1</v>
      </c>
      <c r="C164" t="s">
        <v>1701</v>
      </c>
      <c r="D164" t="s">
        <v>1712</v>
      </c>
      <c r="E164" t="s">
        <v>1703</v>
      </c>
      <c r="F164" t="s">
        <v>1744</v>
      </c>
    </row>
    <row r="165" spans="1:6">
      <c r="A165" t="s">
        <v>183</v>
      </c>
      <c r="B165" t="s">
        <v>1</v>
      </c>
      <c r="C165" t="s">
        <v>1701</v>
      </c>
      <c r="D165" t="s">
        <v>1712</v>
      </c>
      <c r="E165" t="s">
        <v>1703</v>
      </c>
      <c r="F165" t="s">
        <v>1745</v>
      </c>
    </row>
    <row r="166" spans="1:6">
      <c r="A166" t="s">
        <v>184</v>
      </c>
      <c r="B166" t="s">
        <v>1</v>
      </c>
      <c r="C166" t="s">
        <v>1701</v>
      </c>
      <c r="D166" t="s">
        <v>1712</v>
      </c>
      <c r="E166" t="s">
        <v>1703</v>
      </c>
      <c r="F166" t="s">
        <v>1746</v>
      </c>
    </row>
    <row r="167" spans="1:6">
      <c r="A167" t="s">
        <v>185</v>
      </c>
      <c r="B167" t="s">
        <v>1</v>
      </c>
      <c r="C167" t="s">
        <v>1701</v>
      </c>
      <c r="D167" t="s">
        <v>1712</v>
      </c>
      <c r="E167" t="s">
        <v>1703</v>
      </c>
      <c r="F167" t="s">
        <v>1747</v>
      </c>
    </row>
    <row r="168" spans="1:6">
      <c r="A168" t="s">
        <v>186</v>
      </c>
      <c r="B168" t="s">
        <v>1</v>
      </c>
      <c r="C168" t="s">
        <v>1701</v>
      </c>
      <c r="D168" t="s">
        <v>1712</v>
      </c>
      <c r="E168" t="s">
        <v>1703</v>
      </c>
      <c r="F168" t="s">
        <v>1748</v>
      </c>
    </row>
    <row r="169" spans="1:6">
      <c r="A169" t="s">
        <v>187</v>
      </c>
      <c r="B169" t="s">
        <v>1</v>
      </c>
      <c r="C169" t="s">
        <v>1701</v>
      </c>
      <c r="D169" t="s">
        <v>1712</v>
      </c>
      <c r="E169" t="s">
        <v>1703</v>
      </c>
      <c r="F169" t="s">
        <v>1749</v>
      </c>
    </row>
    <row r="170" spans="1:6">
      <c r="A170" t="s">
        <v>188</v>
      </c>
      <c r="B170" t="s">
        <v>1</v>
      </c>
      <c r="C170" t="s">
        <v>1701</v>
      </c>
      <c r="D170" t="s">
        <v>1712</v>
      </c>
      <c r="E170" t="s">
        <v>1703</v>
      </c>
      <c r="F170" t="s">
        <v>1750</v>
      </c>
    </row>
    <row r="171" spans="1:6">
      <c r="A171" t="s">
        <v>189</v>
      </c>
      <c r="B171" t="s">
        <v>1</v>
      </c>
      <c r="C171" t="s">
        <v>1701</v>
      </c>
      <c r="D171" t="s">
        <v>1712</v>
      </c>
      <c r="E171" t="s">
        <v>1703</v>
      </c>
      <c r="F171" t="s">
        <v>1751</v>
      </c>
    </row>
    <row r="172" spans="1:6">
      <c r="A172" t="s">
        <v>190</v>
      </c>
      <c r="B172" t="s">
        <v>1</v>
      </c>
      <c r="C172" t="s">
        <v>1701</v>
      </c>
      <c r="D172" t="s">
        <v>1712</v>
      </c>
      <c r="E172" t="s">
        <v>1704</v>
      </c>
      <c r="F172" t="s">
        <v>1742</v>
      </c>
    </row>
    <row r="173" spans="1:6">
      <c r="A173" t="s">
        <v>191</v>
      </c>
      <c r="B173" t="s">
        <v>1</v>
      </c>
      <c r="C173" t="s">
        <v>1701</v>
      </c>
      <c r="D173" t="s">
        <v>1712</v>
      </c>
      <c r="E173" t="s">
        <v>1704</v>
      </c>
      <c r="F173" t="s">
        <v>1743</v>
      </c>
    </row>
    <row r="174" spans="1:6">
      <c r="A174" t="s">
        <v>192</v>
      </c>
      <c r="B174" t="s">
        <v>1</v>
      </c>
      <c r="C174" t="s">
        <v>1701</v>
      </c>
      <c r="D174" t="s">
        <v>1712</v>
      </c>
      <c r="E174" t="s">
        <v>1704</v>
      </c>
      <c r="F174" t="s">
        <v>1744</v>
      </c>
    </row>
    <row r="175" spans="1:6">
      <c r="A175" t="s">
        <v>193</v>
      </c>
      <c r="B175" t="s">
        <v>1</v>
      </c>
      <c r="C175" t="s">
        <v>1701</v>
      </c>
      <c r="D175" t="s">
        <v>1712</v>
      </c>
      <c r="E175" t="s">
        <v>1704</v>
      </c>
      <c r="F175" t="s">
        <v>1745</v>
      </c>
    </row>
    <row r="176" spans="1:6">
      <c r="A176" t="s">
        <v>194</v>
      </c>
      <c r="B176" t="s">
        <v>1</v>
      </c>
      <c r="C176" t="s">
        <v>1701</v>
      </c>
      <c r="D176" t="s">
        <v>1712</v>
      </c>
      <c r="E176" t="s">
        <v>1704</v>
      </c>
      <c r="F176" t="s">
        <v>1746</v>
      </c>
    </row>
    <row r="177" spans="1:6">
      <c r="A177" t="s">
        <v>195</v>
      </c>
      <c r="B177" t="s">
        <v>1</v>
      </c>
      <c r="C177" t="s">
        <v>1701</v>
      </c>
      <c r="D177" t="s">
        <v>1712</v>
      </c>
      <c r="E177" t="s">
        <v>1704</v>
      </c>
      <c r="F177" t="s">
        <v>1747</v>
      </c>
    </row>
    <row r="178" spans="1:6">
      <c r="A178" t="s">
        <v>196</v>
      </c>
      <c r="B178" t="s">
        <v>1</v>
      </c>
      <c r="C178" t="s">
        <v>1701</v>
      </c>
      <c r="D178" t="s">
        <v>1712</v>
      </c>
      <c r="E178" t="s">
        <v>1704</v>
      </c>
      <c r="F178" t="s">
        <v>1748</v>
      </c>
    </row>
    <row r="179" spans="1:6">
      <c r="A179" t="s">
        <v>197</v>
      </c>
      <c r="B179" t="s">
        <v>1</v>
      </c>
      <c r="C179" t="s">
        <v>1701</v>
      </c>
      <c r="D179" t="s">
        <v>1712</v>
      </c>
      <c r="E179" t="s">
        <v>1704</v>
      </c>
      <c r="F179" t="s">
        <v>1749</v>
      </c>
    </row>
    <row r="180" spans="1:6">
      <c r="A180" t="s">
        <v>198</v>
      </c>
      <c r="B180" t="s">
        <v>1</v>
      </c>
      <c r="C180" t="s">
        <v>1701</v>
      </c>
      <c r="D180" t="s">
        <v>1712</v>
      </c>
      <c r="E180" t="s">
        <v>1704</v>
      </c>
      <c r="F180" t="s">
        <v>1750</v>
      </c>
    </row>
    <row r="181" spans="1:6">
      <c r="A181" t="s">
        <v>199</v>
      </c>
      <c r="B181" t="s">
        <v>1</v>
      </c>
      <c r="C181" t="s">
        <v>1701</v>
      </c>
      <c r="D181" t="s">
        <v>1712</v>
      </c>
      <c r="E181" t="s">
        <v>1704</v>
      </c>
      <c r="F181" t="s">
        <v>1751</v>
      </c>
    </row>
    <row r="182" spans="1:6">
      <c r="A182" t="s">
        <v>200</v>
      </c>
      <c r="B182" t="s">
        <v>1</v>
      </c>
      <c r="C182" t="s">
        <v>1701</v>
      </c>
      <c r="D182" t="s">
        <v>1713</v>
      </c>
      <c r="E182" t="s">
        <v>1703</v>
      </c>
      <c r="F182" t="s">
        <v>1742</v>
      </c>
    </row>
    <row r="183" spans="1:6">
      <c r="A183" t="s">
        <v>201</v>
      </c>
      <c r="B183" t="s">
        <v>1</v>
      </c>
      <c r="C183" t="s">
        <v>1701</v>
      </c>
      <c r="D183" t="s">
        <v>1713</v>
      </c>
      <c r="E183" t="s">
        <v>1703</v>
      </c>
      <c r="F183" t="s">
        <v>1743</v>
      </c>
    </row>
    <row r="184" spans="1:6">
      <c r="A184" t="s">
        <v>202</v>
      </c>
      <c r="B184" t="s">
        <v>1</v>
      </c>
      <c r="C184" t="s">
        <v>1701</v>
      </c>
      <c r="D184" t="s">
        <v>1713</v>
      </c>
      <c r="E184" t="s">
        <v>1703</v>
      </c>
      <c r="F184" t="s">
        <v>1744</v>
      </c>
    </row>
    <row r="185" spans="1:6">
      <c r="A185" t="s">
        <v>203</v>
      </c>
      <c r="B185" t="s">
        <v>1</v>
      </c>
      <c r="C185" t="s">
        <v>1701</v>
      </c>
      <c r="D185" t="s">
        <v>1713</v>
      </c>
      <c r="E185" t="s">
        <v>1703</v>
      </c>
      <c r="F185" t="s">
        <v>1745</v>
      </c>
    </row>
    <row r="186" spans="1:6">
      <c r="A186" t="s">
        <v>204</v>
      </c>
      <c r="B186" t="s">
        <v>1</v>
      </c>
      <c r="C186" t="s">
        <v>1701</v>
      </c>
      <c r="D186" t="s">
        <v>1713</v>
      </c>
      <c r="E186" t="s">
        <v>1703</v>
      </c>
      <c r="F186" t="s">
        <v>1746</v>
      </c>
    </row>
    <row r="187" spans="1:6">
      <c r="A187" t="s">
        <v>205</v>
      </c>
      <c r="B187" t="s">
        <v>1</v>
      </c>
      <c r="C187" t="s">
        <v>1701</v>
      </c>
      <c r="D187" t="s">
        <v>1713</v>
      </c>
      <c r="E187" t="s">
        <v>1703</v>
      </c>
      <c r="F187" t="s">
        <v>1747</v>
      </c>
    </row>
    <row r="188" spans="1:6">
      <c r="A188" t="s">
        <v>206</v>
      </c>
      <c r="B188" t="s">
        <v>1</v>
      </c>
      <c r="C188" t="s">
        <v>1701</v>
      </c>
      <c r="D188" t="s">
        <v>1713</v>
      </c>
      <c r="E188" t="s">
        <v>1703</v>
      </c>
      <c r="F188" t="s">
        <v>1748</v>
      </c>
    </row>
    <row r="189" spans="1:6">
      <c r="A189" t="s">
        <v>207</v>
      </c>
      <c r="B189" t="s">
        <v>1</v>
      </c>
      <c r="C189" t="s">
        <v>1701</v>
      </c>
      <c r="D189" t="s">
        <v>1713</v>
      </c>
      <c r="E189" t="s">
        <v>1703</v>
      </c>
      <c r="F189" t="s">
        <v>1749</v>
      </c>
    </row>
    <row r="190" spans="1:6">
      <c r="A190" t="s">
        <v>208</v>
      </c>
      <c r="B190" t="s">
        <v>1</v>
      </c>
      <c r="C190" t="s">
        <v>1701</v>
      </c>
      <c r="D190" t="s">
        <v>1713</v>
      </c>
      <c r="E190" t="s">
        <v>1703</v>
      </c>
      <c r="F190" t="s">
        <v>1750</v>
      </c>
    </row>
    <row r="191" spans="1:6">
      <c r="A191" t="s">
        <v>209</v>
      </c>
      <c r="B191" t="s">
        <v>1</v>
      </c>
      <c r="C191" t="s">
        <v>1701</v>
      </c>
      <c r="D191" t="s">
        <v>1713</v>
      </c>
      <c r="E191" t="s">
        <v>1703</v>
      </c>
      <c r="F191" t="s">
        <v>1751</v>
      </c>
    </row>
    <row r="192" spans="1:6">
      <c r="A192" t="s">
        <v>210</v>
      </c>
      <c r="B192" t="s">
        <v>1</v>
      </c>
      <c r="C192" t="s">
        <v>1701</v>
      </c>
      <c r="D192" t="s">
        <v>1713</v>
      </c>
      <c r="E192" t="s">
        <v>1704</v>
      </c>
      <c r="F192" t="s">
        <v>1742</v>
      </c>
    </row>
    <row r="193" spans="1:6">
      <c r="A193" t="s">
        <v>211</v>
      </c>
      <c r="B193" t="s">
        <v>1</v>
      </c>
      <c r="C193" t="s">
        <v>1701</v>
      </c>
      <c r="D193" t="s">
        <v>1713</v>
      </c>
      <c r="E193" t="s">
        <v>1704</v>
      </c>
      <c r="F193" t="s">
        <v>1743</v>
      </c>
    </row>
    <row r="194" spans="1:6">
      <c r="A194" t="s">
        <v>212</v>
      </c>
      <c r="B194" t="s">
        <v>1</v>
      </c>
      <c r="C194" t="s">
        <v>1701</v>
      </c>
      <c r="D194" t="s">
        <v>1713</v>
      </c>
      <c r="E194" t="s">
        <v>1704</v>
      </c>
      <c r="F194" t="s">
        <v>1744</v>
      </c>
    </row>
    <row r="195" spans="1:6">
      <c r="A195" t="s">
        <v>213</v>
      </c>
      <c r="B195" t="s">
        <v>1</v>
      </c>
      <c r="C195" t="s">
        <v>1701</v>
      </c>
      <c r="D195" t="s">
        <v>1713</v>
      </c>
      <c r="E195" t="s">
        <v>1704</v>
      </c>
      <c r="F195" t="s">
        <v>1745</v>
      </c>
    </row>
    <row r="196" spans="1:6">
      <c r="A196" t="s">
        <v>214</v>
      </c>
      <c r="B196" t="s">
        <v>1</v>
      </c>
      <c r="C196" t="s">
        <v>1701</v>
      </c>
      <c r="D196" t="s">
        <v>1713</v>
      </c>
      <c r="E196" t="s">
        <v>1704</v>
      </c>
      <c r="F196" t="s">
        <v>1746</v>
      </c>
    </row>
    <row r="197" spans="1:6">
      <c r="A197" t="s">
        <v>215</v>
      </c>
      <c r="B197" t="s">
        <v>1</v>
      </c>
      <c r="C197" t="s">
        <v>1701</v>
      </c>
      <c r="D197" t="s">
        <v>1713</v>
      </c>
      <c r="E197" t="s">
        <v>1704</v>
      </c>
      <c r="F197" t="s">
        <v>1747</v>
      </c>
    </row>
    <row r="198" spans="1:6">
      <c r="A198" t="s">
        <v>216</v>
      </c>
      <c r="B198" t="s">
        <v>1</v>
      </c>
      <c r="C198" t="s">
        <v>1701</v>
      </c>
      <c r="D198" t="s">
        <v>1713</v>
      </c>
      <c r="E198" t="s">
        <v>1704</v>
      </c>
      <c r="F198" t="s">
        <v>1748</v>
      </c>
    </row>
    <row r="199" spans="1:6">
      <c r="A199" t="s">
        <v>217</v>
      </c>
      <c r="B199" t="s">
        <v>1</v>
      </c>
      <c r="C199" t="s">
        <v>1701</v>
      </c>
      <c r="D199" t="s">
        <v>1713</v>
      </c>
      <c r="E199" t="s">
        <v>1704</v>
      </c>
      <c r="F199" t="s">
        <v>1749</v>
      </c>
    </row>
    <row r="200" spans="1:6">
      <c r="A200" t="s">
        <v>218</v>
      </c>
      <c r="B200" t="s">
        <v>1</v>
      </c>
      <c r="C200" t="s">
        <v>1701</v>
      </c>
      <c r="D200" t="s">
        <v>1713</v>
      </c>
      <c r="E200" t="s">
        <v>1704</v>
      </c>
      <c r="F200" t="s">
        <v>1750</v>
      </c>
    </row>
    <row r="201" spans="1:6">
      <c r="A201" t="s">
        <v>219</v>
      </c>
      <c r="B201" t="s">
        <v>1</v>
      </c>
      <c r="C201" t="s">
        <v>1701</v>
      </c>
      <c r="D201" t="s">
        <v>1713</v>
      </c>
      <c r="E201" t="s">
        <v>1704</v>
      </c>
      <c r="F201" t="s">
        <v>1751</v>
      </c>
    </row>
    <row r="202" spans="1:6">
      <c r="A202" t="s">
        <v>220</v>
      </c>
      <c r="B202" t="s">
        <v>1</v>
      </c>
      <c r="C202" t="s">
        <v>1701</v>
      </c>
      <c r="D202" t="s">
        <v>1714</v>
      </c>
      <c r="E202" t="s">
        <v>1703</v>
      </c>
      <c r="F202" t="s">
        <v>1742</v>
      </c>
    </row>
    <row r="203" spans="1:6">
      <c r="A203" t="s">
        <v>221</v>
      </c>
      <c r="B203" t="s">
        <v>1</v>
      </c>
      <c r="C203" t="s">
        <v>1701</v>
      </c>
      <c r="D203" t="s">
        <v>1714</v>
      </c>
      <c r="E203" t="s">
        <v>1703</v>
      </c>
      <c r="F203" t="s">
        <v>1743</v>
      </c>
    </row>
    <row r="204" spans="1:6">
      <c r="A204" t="s">
        <v>222</v>
      </c>
      <c r="B204" t="s">
        <v>1</v>
      </c>
      <c r="C204" t="s">
        <v>1701</v>
      </c>
      <c r="D204" t="s">
        <v>1714</v>
      </c>
      <c r="E204" t="s">
        <v>1703</v>
      </c>
      <c r="F204" t="s">
        <v>1744</v>
      </c>
    </row>
    <row r="205" spans="1:6">
      <c r="A205" t="s">
        <v>223</v>
      </c>
      <c r="B205" t="s">
        <v>1</v>
      </c>
      <c r="C205" t="s">
        <v>1701</v>
      </c>
      <c r="D205" t="s">
        <v>1714</v>
      </c>
      <c r="E205" t="s">
        <v>1703</v>
      </c>
      <c r="F205" t="s">
        <v>1745</v>
      </c>
    </row>
    <row r="206" spans="1:6">
      <c r="A206" t="s">
        <v>224</v>
      </c>
      <c r="B206" t="s">
        <v>1</v>
      </c>
      <c r="C206" t="s">
        <v>1701</v>
      </c>
      <c r="D206" t="s">
        <v>1714</v>
      </c>
      <c r="E206" t="s">
        <v>1703</v>
      </c>
      <c r="F206" t="s">
        <v>1746</v>
      </c>
    </row>
    <row r="207" spans="1:6">
      <c r="A207" t="s">
        <v>225</v>
      </c>
      <c r="B207" t="s">
        <v>1</v>
      </c>
      <c r="C207" t="s">
        <v>1701</v>
      </c>
      <c r="D207" t="s">
        <v>1714</v>
      </c>
      <c r="E207" t="s">
        <v>1703</v>
      </c>
      <c r="F207" t="s">
        <v>1747</v>
      </c>
    </row>
    <row r="208" spans="1:6">
      <c r="A208" t="s">
        <v>226</v>
      </c>
      <c r="B208" t="s">
        <v>1</v>
      </c>
      <c r="C208" t="s">
        <v>1701</v>
      </c>
      <c r="D208" t="s">
        <v>1714</v>
      </c>
      <c r="E208" t="s">
        <v>1703</v>
      </c>
      <c r="F208" t="s">
        <v>1748</v>
      </c>
    </row>
    <row r="209" spans="1:6">
      <c r="A209" t="s">
        <v>227</v>
      </c>
      <c r="B209" t="s">
        <v>1</v>
      </c>
      <c r="C209" t="s">
        <v>1701</v>
      </c>
      <c r="D209" t="s">
        <v>1714</v>
      </c>
      <c r="E209" t="s">
        <v>1703</v>
      </c>
      <c r="F209" t="s">
        <v>1749</v>
      </c>
    </row>
    <row r="210" spans="1:6">
      <c r="A210" t="s">
        <v>228</v>
      </c>
      <c r="B210" t="s">
        <v>1</v>
      </c>
      <c r="C210" t="s">
        <v>1701</v>
      </c>
      <c r="D210" t="s">
        <v>1714</v>
      </c>
      <c r="E210" t="s">
        <v>1703</v>
      </c>
      <c r="F210" t="s">
        <v>1750</v>
      </c>
    </row>
    <row r="211" spans="1:6">
      <c r="A211" t="s">
        <v>229</v>
      </c>
      <c r="B211" t="s">
        <v>1</v>
      </c>
      <c r="C211" t="s">
        <v>1701</v>
      </c>
      <c r="D211" t="s">
        <v>1714</v>
      </c>
      <c r="E211" t="s">
        <v>1703</v>
      </c>
      <c r="F211" t="s">
        <v>1751</v>
      </c>
    </row>
    <row r="212" spans="1:6">
      <c r="A212" t="s">
        <v>230</v>
      </c>
      <c r="B212" t="s">
        <v>1</v>
      </c>
      <c r="C212" t="s">
        <v>1701</v>
      </c>
      <c r="D212" t="s">
        <v>1714</v>
      </c>
      <c r="E212" t="s">
        <v>1704</v>
      </c>
      <c r="F212" t="s">
        <v>1742</v>
      </c>
    </row>
    <row r="213" spans="1:6">
      <c r="A213" t="s">
        <v>231</v>
      </c>
      <c r="B213" t="s">
        <v>1</v>
      </c>
      <c r="C213" t="s">
        <v>1701</v>
      </c>
      <c r="D213" t="s">
        <v>1714</v>
      </c>
      <c r="E213" t="s">
        <v>1704</v>
      </c>
      <c r="F213" t="s">
        <v>1743</v>
      </c>
    </row>
    <row r="214" spans="1:6">
      <c r="A214" t="s">
        <v>232</v>
      </c>
      <c r="B214" t="s">
        <v>1</v>
      </c>
      <c r="C214" t="s">
        <v>1701</v>
      </c>
      <c r="D214" t="s">
        <v>1714</v>
      </c>
      <c r="E214" t="s">
        <v>1704</v>
      </c>
      <c r="F214" t="s">
        <v>1744</v>
      </c>
    </row>
    <row r="215" spans="1:6">
      <c r="A215" t="s">
        <v>233</v>
      </c>
      <c r="B215" t="s">
        <v>1</v>
      </c>
      <c r="C215" t="s">
        <v>1701</v>
      </c>
      <c r="D215" t="s">
        <v>1714</v>
      </c>
      <c r="E215" t="s">
        <v>1704</v>
      </c>
      <c r="F215" t="s">
        <v>1745</v>
      </c>
    </row>
    <row r="216" spans="1:6">
      <c r="A216" t="s">
        <v>234</v>
      </c>
      <c r="B216" t="s">
        <v>1</v>
      </c>
      <c r="C216" t="s">
        <v>1701</v>
      </c>
      <c r="D216" t="s">
        <v>1714</v>
      </c>
      <c r="E216" t="s">
        <v>1704</v>
      </c>
      <c r="F216" t="s">
        <v>1746</v>
      </c>
    </row>
    <row r="217" spans="1:6">
      <c r="A217" t="s">
        <v>235</v>
      </c>
      <c r="B217" t="s">
        <v>1</v>
      </c>
      <c r="C217" t="s">
        <v>1701</v>
      </c>
      <c r="D217" t="s">
        <v>1714</v>
      </c>
      <c r="E217" t="s">
        <v>1704</v>
      </c>
      <c r="F217" t="s">
        <v>1747</v>
      </c>
    </row>
    <row r="218" spans="1:6">
      <c r="A218" t="s">
        <v>236</v>
      </c>
      <c r="B218" t="s">
        <v>1</v>
      </c>
      <c r="C218" t="s">
        <v>1701</v>
      </c>
      <c r="D218" t="s">
        <v>1714</v>
      </c>
      <c r="E218" t="s">
        <v>1704</v>
      </c>
      <c r="F218" t="s">
        <v>1748</v>
      </c>
    </row>
    <row r="219" spans="1:6">
      <c r="A219" t="s">
        <v>237</v>
      </c>
      <c r="B219" t="s">
        <v>1</v>
      </c>
      <c r="C219" t="s">
        <v>1701</v>
      </c>
      <c r="D219" t="s">
        <v>1714</v>
      </c>
      <c r="E219" t="s">
        <v>1704</v>
      </c>
      <c r="F219" t="s">
        <v>1749</v>
      </c>
    </row>
    <row r="220" spans="1:6">
      <c r="A220" t="s">
        <v>238</v>
      </c>
      <c r="B220" t="s">
        <v>1</v>
      </c>
      <c r="C220" t="s">
        <v>1701</v>
      </c>
      <c r="D220" t="s">
        <v>1714</v>
      </c>
      <c r="E220" t="s">
        <v>1704</v>
      </c>
      <c r="F220" t="s">
        <v>1750</v>
      </c>
    </row>
    <row r="221" spans="1:6">
      <c r="A221" t="s">
        <v>239</v>
      </c>
      <c r="B221" t="s">
        <v>1</v>
      </c>
      <c r="C221" t="s">
        <v>1701</v>
      </c>
      <c r="D221" t="s">
        <v>1714</v>
      </c>
      <c r="E221" t="s">
        <v>1704</v>
      </c>
      <c r="F221" t="s">
        <v>1751</v>
      </c>
    </row>
    <row r="222" spans="1:6">
      <c r="A222" t="s">
        <v>240</v>
      </c>
      <c r="B222" t="s">
        <v>1</v>
      </c>
      <c r="C222" t="s">
        <v>1701</v>
      </c>
      <c r="D222" t="s">
        <v>1715</v>
      </c>
      <c r="E222" t="s">
        <v>1703</v>
      </c>
      <c r="F222" t="s">
        <v>1742</v>
      </c>
    </row>
    <row r="223" spans="1:6">
      <c r="A223" t="s">
        <v>241</v>
      </c>
      <c r="B223" t="s">
        <v>1</v>
      </c>
      <c r="C223" t="s">
        <v>1701</v>
      </c>
      <c r="D223" t="s">
        <v>1715</v>
      </c>
      <c r="E223" t="s">
        <v>1703</v>
      </c>
      <c r="F223" t="s">
        <v>1743</v>
      </c>
    </row>
    <row r="224" spans="1:6">
      <c r="A224" t="s">
        <v>242</v>
      </c>
      <c r="B224" t="s">
        <v>1</v>
      </c>
      <c r="C224" t="s">
        <v>1701</v>
      </c>
      <c r="D224" t="s">
        <v>1715</v>
      </c>
      <c r="E224" t="s">
        <v>1703</v>
      </c>
      <c r="F224" t="s">
        <v>1744</v>
      </c>
    </row>
    <row r="225" spans="1:6">
      <c r="A225" t="s">
        <v>243</v>
      </c>
      <c r="B225" t="s">
        <v>1</v>
      </c>
      <c r="C225" t="s">
        <v>1701</v>
      </c>
      <c r="D225" t="s">
        <v>1715</v>
      </c>
      <c r="E225" t="s">
        <v>1703</v>
      </c>
      <c r="F225" t="s">
        <v>1745</v>
      </c>
    </row>
    <row r="226" spans="1:6">
      <c r="A226" t="s">
        <v>244</v>
      </c>
      <c r="B226" t="s">
        <v>1</v>
      </c>
      <c r="C226" t="s">
        <v>1701</v>
      </c>
      <c r="D226" t="s">
        <v>1715</v>
      </c>
      <c r="E226" t="s">
        <v>1703</v>
      </c>
      <c r="F226" t="s">
        <v>1746</v>
      </c>
    </row>
    <row r="227" spans="1:6">
      <c r="A227" t="s">
        <v>245</v>
      </c>
      <c r="B227" t="s">
        <v>1</v>
      </c>
      <c r="C227" t="s">
        <v>1701</v>
      </c>
      <c r="D227" t="s">
        <v>1715</v>
      </c>
      <c r="E227" t="s">
        <v>1703</v>
      </c>
      <c r="F227" t="s">
        <v>1747</v>
      </c>
    </row>
    <row r="228" spans="1:6">
      <c r="A228" t="s">
        <v>246</v>
      </c>
      <c r="B228" t="s">
        <v>1</v>
      </c>
      <c r="C228" t="s">
        <v>1701</v>
      </c>
      <c r="D228" t="s">
        <v>1715</v>
      </c>
      <c r="E228" t="s">
        <v>1703</v>
      </c>
      <c r="F228" t="s">
        <v>1748</v>
      </c>
    </row>
    <row r="229" spans="1:6">
      <c r="A229" t="s">
        <v>247</v>
      </c>
      <c r="B229" t="s">
        <v>1</v>
      </c>
      <c r="C229" t="s">
        <v>1701</v>
      </c>
      <c r="D229" t="s">
        <v>1715</v>
      </c>
      <c r="E229" t="s">
        <v>1703</v>
      </c>
      <c r="F229" t="s">
        <v>1749</v>
      </c>
    </row>
    <row r="230" spans="1:6">
      <c r="A230" t="s">
        <v>248</v>
      </c>
      <c r="B230" t="s">
        <v>1</v>
      </c>
      <c r="C230" t="s">
        <v>1701</v>
      </c>
      <c r="D230" t="s">
        <v>1715</v>
      </c>
      <c r="E230" t="s">
        <v>1703</v>
      </c>
      <c r="F230" t="s">
        <v>1750</v>
      </c>
    </row>
    <row r="231" spans="1:6">
      <c r="A231" t="s">
        <v>249</v>
      </c>
      <c r="B231" t="s">
        <v>1</v>
      </c>
      <c r="C231" t="s">
        <v>1701</v>
      </c>
      <c r="D231" t="s">
        <v>1715</v>
      </c>
      <c r="E231" t="s">
        <v>1703</v>
      </c>
      <c r="F231" t="s">
        <v>1751</v>
      </c>
    </row>
    <row r="232" spans="1:6">
      <c r="A232" t="s">
        <v>250</v>
      </c>
      <c r="B232" t="s">
        <v>1</v>
      </c>
      <c r="C232" t="s">
        <v>1701</v>
      </c>
      <c r="D232" t="s">
        <v>1715</v>
      </c>
      <c r="E232" t="s">
        <v>1704</v>
      </c>
      <c r="F232" t="s">
        <v>1742</v>
      </c>
    </row>
    <row r="233" spans="1:6">
      <c r="A233" t="s">
        <v>251</v>
      </c>
      <c r="B233" t="s">
        <v>1</v>
      </c>
      <c r="C233" t="s">
        <v>1701</v>
      </c>
      <c r="D233" t="s">
        <v>1715</v>
      </c>
      <c r="E233" t="s">
        <v>1704</v>
      </c>
      <c r="F233" t="s">
        <v>1743</v>
      </c>
    </row>
    <row r="234" spans="1:6">
      <c r="A234" t="s">
        <v>252</v>
      </c>
      <c r="B234" t="s">
        <v>1</v>
      </c>
      <c r="C234" t="s">
        <v>1701</v>
      </c>
      <c r="D234" t="s">
        <v>1715</v>
      </c>
      <c r="E234" t="s">
        <v>1704</v>
      </c>
      <c r="F234" t="s">
        <v>1744</v>
      </c>
    </row>
    <row r="235" spans="1:6">
      <c r="A235" t="s">
        <v>253</v>
      </c>
      <c r="B235" t="s">
        <v>1</v>
      </c>
      <c r="C235" t="s">
        <v>1701</v>
      </c>
      <c r="D235" t="s">
        <v>1715</v>
      </c>
      <c r="E235" t="s">
        <v>1704</v>
      </c>
      <c r="F235" t="s">
        <v>1745</v>
      </c>
    </row>
    <row r="236" spans="1:6">
      <c r="A236" t="s">
        <v>254</v>
      </c>
      <c r="B236" t="s">
        <v>1</v>
      </c>
      <c r="C236" t="s">
        <v>1701</v>
      </c>
      <c r="D236" t="s">
        <v>1715</v>
      </c>
      <c r="E236" t="s">
        <v>1704</v>
      </c>
      <c r="F236" t="s">
        <v>1746</v>
      </c>
    </row>
    <row r="237" spans="1:6">
      <c r="A237" t="s">
        <v>255</v>
      </c>
      <c r="B237" t="s">
        <v>1</v>
      </c>
      <c r="C237" t="s">
        <v>1701</v>
      </c>
      <c r="D237" t="s">
        <v>1715</v>
      </c>
      <c r="E237" t="s">
        <v>1704</v>
      </c>
      <c r="F237" t="s">
        <v>1747</v>
      </c>
    </row>
    <row r="238" spans="1:6">
      <c r="A238" t="s">
        <v>256</v>
      </c>
      <c r="B238" t="s">
        <v>1</v>
      </c>
      <c r="C238" t="s">
        <v>1701</v>
      </c>
      <c r="D238" t="s">
        <v>1715</v>
      </c>
      <c r="E238" t="s">
        <v>1704</v>
      </c>
      <c r="F238" t="s">
        <v>1748</v>
      </c>
    </row>
    <row r="239" spans="1:6">
      <c r="A239" t="s">
        <v>257</v>
      </c>
      <c r="B239" t="s">
        <v>1</v>
      </c>
      <c r="C239" t="s">
        <v>1701</v>
      </c>
      <c r="D239" t="s">
        <v>1715</v>
      </c>
      <c r="E239" t="s">
        <v>1704</v>
      </c>
      <c r="F239" t="s">
        <v>1749</v>
      </c>
    </row>
    <row r="240" spans="1:6">
      <c r="A240" t="s">
        <v>258</v>
      </c>
      <c r="B240" t="s">
        <v>1</v>
      </c>
      <c r="C240" t="s">
        <v>1701</v>
      </c>
      <c r="D240" t="s">
        <v>1715</v>
      </c>
      <c r="E240" t="s">
        <v>1704</v>
      </c>
      <c r="F240" t="s">
        <v>1750</v>
      </c>
    </row>
    <row r="241" spans="1:6">
      <c r="A241" t="s">
        <v>259</v>
      </c>
      <c r="B241" t="s">
        <v>1</v>
      </c>
      <c r="C241" t="s">
        <v>1701</v>
      </c>
      <c r="D241" t="s">
        <v>1715</v>
      </c>
      <c r="E241" t="s">
        <v>1704</v>
      </c>
      <c r="F241" t="s">
        <v>1751</v>
      </c>
    </row>
    <row r="242" spans="1:6">
      <c r="A242" t="s">
        <v>260</v>
      </c>
      <c r="B242" t="s">
        <v>1</v>
      </c>
      <c r="C242" t="s">
        <v>1716</v>
      </c>
      <c r="D242" t="s">
        <v>1702</v>
      </c>
      <c r="E242" t="s">
        <v>1703</v>
      </c>
      <c r="F242" t="s">
        <v>1742</v>
      </c>
    </row>
    <row r="243" spans="1:6">
      <c r="A243" t="s">
        <v>261</v>
      </c>
      <c r="B243" t="s">
        <v>1</v>
      </c>
      <c r="C243" t="s">
        <v>1716</v>
      </c>
      <c r="D243" t="s">
        <v>1702</v>
      </c>
      <c r="E243" t="s">
        <v>1703</v>
      </c>
      <c r="F243" t="s">
        <v>1743</v>
      </c>
    </row>
    <row r="244" spans="1:6">
      <c r="A244" t="s">
        <v>262</v>
      </c>
      <c r="B244" t="s">
        <v>1</v>
      </c>
      <c r="C244" t="s">
        <v>1716</v>
      </c>
      <c r="D244" t="s">
        <v>1702</v>
      </c>
      <c r="E244" t="s">
        <v>1703</v>
      </c>
      <c r="F244" t="s">
        <v>1744</v>
      </c>
    </row>
    <row r="245" spans="1:6">
      <c r="A245" t="s">
        <v>263</v>
      </c>
      <c r="B245" t="s">
        <v>1</v>
      </c>
      <c r="C245" t="s">
        <v>1716</v>
      </c>
      <c r="D245" t="s">
        <v>1702</v>
      </c>
      <c r="E245" t="s">
        <v>1703</v>
      </c>
      <c r="F245" t="s">
        <v>1745</v>
      </c>
    </row>
    <row r="246" spans="1:6">
      <c r="A246" t="s">
        <v>264</v>
      </c>
      <c r="B246" t="s">
        <v>1</v>
      </c>
      <c r="C246" t="s">
        <v>1716</v>
      </c>
      <c r="D246" t="s">
        <v>1702</v>
      </c>
      <c r="E246" t="s">
        <v>1703</v>
      </c>
      <c r="F246" t="s">
        <v>1746</v>
      </c>
    </row>
    <row r="247" spans="1:6">
      <c r="A247" t="s">
        <v>265</v>
      </c>
      <c r="B247" t="s">
        <v>1</v>
      </c>
      <c r="C247" t="s">
        <v>1716</v>
      </c>
      <c r="D247" t="s">
        <v>1702</v>
      </c>
      <c r="E247" t="s">
        <v>1703</v>
      </c>
      <c r="F247" t="s">
        <v>1747</v>
      </c>
    </row>
    <row r="248" spans="1:6">
      <c r="A248" t="s">
        <v>266</v>
      </c>
      <c r="B248" t="s">
        <v>1</v>
      </c>
      <c r="C248" t="s">
        <v>1716</v>
      </c>
      <c r="D248" t="s">
        <v>1702</v>
      </c>
      <c r="E248" t="s">
        <v>1703</v>
      </c>
      <c r="F248" t="s">
        <v>1748</v>
      </c>
    </row>
    <row r="249" spans="1:6">
      <c r="A249" t="s">
        <v>267</v>
      </c>
      <c r="B249" t="s">
        <v>1</v>
      </c>
      <c r="C249" t="s">
        <v>1716</v>
      </c>
      <c r="D249" t="s">
        <v>1702</v>
      </c>
      <c r="E249" t="s">
        <v>1703</v>
      </c>
      <c r="F249" t="s">
        <v>1749</v>
      </c>
    </row>
    <row r="250" spans="1:6">
      <c r="A250" t="s">
        <v>268</v>
      </c>
      <c r="B250" t="s">
        <v>1</v>
      </c>
      <c r="C250" t="s">
        <v>1716</v>
      </c>
      <c r="D250" t="s">
        <v>1702</v>
      </c>
      <c r="E250" t="s">
        <v>1703</v>
      </c>
      <c r="F250" t="s">
        <v>1750</v>
      </c>
    </row>
    <row r="251" spans="1:6">
      <c r="A251" t="s">
        <v>269</v>
      </c>
      <c r="B251" t="s">
        <v>1</v>
      </c>
      <c r="C251" t="s">
        <v>1716</v>
      </c>
      <c r="D251" t="s">
        <v>1702</v>
      </c>
      <c r="E251" t="s">
        <v>1703</v>
      </c>
      <c r="F251" t="s">
        <v>1751</v>
      </c>
    </row>
    <row r="252" spans="1:6">
      <c r="A252" t="s">
        <v>270</v>
      </c>
      <c r="B252" t="s">
        <v>1</v>
      </c>
      <c r="C252" t="s">
        <v>1716</v>
      </c>
      <c r="D252" t="s">
        <v>1702</v>
      </c>
      <c r="E252" t="s">
        <v>1704</v>
      </c>
      <c r="F252" t="s">
        <v>1742</v>
      </c>
    </row>
    <row r="253" spans="1:6">
      <c r="A253" t="s">
        <v>271</v>
      </c>
      <c r="B253" t="s">
        <v>1</v>
      </c>
      <c r="C253" t="s">
        <v>1716</v>
      </c>
      <c r="D253" t="s">
        <v>1702</v>
      </c>
      <c r="E253" t="s">
        <v>1704</v>
      </c>
      <c r="F253" t="s">
        <v>1743</v>
      </c>
    </row>
    <row r="254" spans="1:6">
      <c r="A254" t="s">
        <v>272</v>
      </c>
      <c r="B254" t="s">
        <v>1</v>
      </c>
      <c r="C254" t="s">
        <v>1716</v>
      </c>
      <c r="D254" t="s">
        <v>1702</v>
      </c>
      <c r="E254" t="s">
        <v>1704</v>
      </c>
      <c r="F254" t="s">
        <v>1744</v>
      </c>
    </row>
    <row r="255" spans="1:6">
      <c r="A255" t="s">
        <v>273</v>
      </c>
      <c r="B255" t="s">
        <v>1</v>
      </c>
      <c r="C255" t="s">
        <v>1716</v>
      </c>
      <c r="D255" t="s">
        <v>1702</v>
      </c>
      <c r="E255" t="s">
        <v>1704</v>
      </c>
      <c r="F255" t="s">
        <v>1745</v>
      </c>
    </row>
    <row r="256" spans="1:6">
      <c r="A256" t="s">
        <v>274</v>
      </c>
      <c r="B256" t="s">
        <v>1</v>
      </c>
      <c r="C256" t="s">
        <v>1716</v>
      </c>
      <c r="D256" t="s">
        <v>1702</v>
      </c>
      <c r="E256" t="s">
        <v>1704</v>
      </c>
      <c r="F256" t="s">
        <v>1746</v>
      </c>
    </row>
    <row r="257" spans="1:6">
      <c r="A257" t="s">
        <v>275</v>
      </c>
      <c r="B257" t="s">
        <v>1</v>
      </c>
      <c r="C257" t="s">
        <v>1716</v>
      </c>
      <c r="D257" t="s">
        <v>1702</v>
      </c>
      <c r="E257" t="s">
        <v>1704</v>
      </c>
      <c r="F257" t="s">
        <v>1747</v>
      </c>
    </row>
    <row r="258" spans="1:6">
      <c r="A258" t="s">
        <v>276</v>
      </c>
      <c r="B258" t="s">
        <v>1</v>
      </c>
      <c r="C258" t="s">
        <v>1716</v>
      </c>
      <c r="D258" t="s">
        <v>1702</v>
      </c>
      <c r="E258" t="s">
        <v>1704</v>
      </c>
      <c r="F258" t="s">
        <v>1748</v>
      </c>
    </row>
    <row r="259" spans="1:6">
      <c r="A259" t="s">
        <v>277</v>
      </c>
      <c r="B259" t="s">
        <v>1</v>
      </c>
      <c r="C259" t="s">
        <v>1716</v>
      </c>
      <c r="D259" t="s">
        <v>1702</v>
      </c>
      <c r="E259" t="s">
        <v>1704</v>
      </c>
      <c r="F259" t="s">
        <v>1749</v>
      </c>
    </row>
    <row r="260" spans="1:6">
      <c r="A260" t="s">
        <v>278</v>
      </c>
      <c r="B260" t="s">
        <v>1</v>
      </c>
      <c r="C260" t="s">
        <v>1716</v>
      </c>
      <c r="D260" t="s">
        <v>1702</v>
      </c>
      <c r="E260" t="s">
        <v>1704</v>
      </c>
      <c r="F260" t="s">
        <v>1750</v>
      </c>
    </row>
    <row r="261" spans="1:6">
      <c r="A261" t="s">
        <v>279</v>
      </c>
      <c r="B261" t="s">
        <v>1</v>
      </c>
      <c r="C261" t="s">
        <v>1716</v>
      </c>
      <c r="D261" t="s">
        <v>1702</v>
      </c>
      <c r="E261" t="s">
        <v>1704</v>
      </c>
      <c r="F261" t="s">
        <v>1751</v>
      </c>
    </row>
    <row r="262" spans="1:6">
      <c r="A262" t="s">
        <v>280</v>
      </c>
      <c r="B262" t="s">
        <v>1</v>
      </c>
      <c r="C262" t="s">
        <v>1716</v>
      </c>
      <c r="D262" t="s">
        <v>1705</v>
      </c>
      <c r="E262" t="s">
        <v>1703</v>
      </c>
      <c r="F262" t="s">
        <v>1742</v>
      </c>
    </row>
    <row r="263" spans="1:6">
      <c r="A263" t="s">
        <v>281</v>
      </c>
      <c r="B263" t="s">
        <v>1</v>
      </c>
      <c r="C263" t="s">
        <v>1716</v>
      </c>
      <c r="D263" t="s">
        <v>1705</v>
      </c>
      <c r="E263" t="s">
        <v>1703</v>
      </c>
      <c r="F263" t="s">
        <v>1743</v>
      </c>
    </row>
    <row r="264" spans="1:6">
      <c r="A264" t="s">
        <v>282</v>
      </c>
      <c r="B264" t="s">
        <v>1</v>
      </c>
      <c r="C264" t="s">
        <v>1716</v>
      </c>
      <c r="D264" t="s">
        <v>1705</v>
      </c>
      <c r="E264" t="s">
        <v>1703</v>
      </c>
      <c r="F264" t="s">
        <v>1744</v>
      </c>
    </row>
    <row r="265" spans="1:6">
      <c r="A265" t="s">
        <v>283</v>
      </c>
      <c r="B265" t="s">
        <v>1</v>
      </c>
      <c r="C265" t="s">
        <v>1716</v>
      </c>
      <c r="D265" t="s">
        <v>1705</v>
      </c>
      <c r="E265" t="s">
        <v>1703</v>
      </c>
      <c r="F265" t="s">
        <v>1745</v>
      </c>
    </row>
    <row r="266" spans="1:6">
      <c r="A266" t="s">
        <v>284</v>
      </c>
      <c r="B266" t="s">
        <v>1</v>
      </c>
      <c r="C266" t="s">
        <v>1716</v>
      </c>
      <c r="D266" t="s">
        <v>1705</v>
      </c>
      <c r="E266" t="s">
        <v>1703</v>
      </c>
      <c r="F266" t="s">
        <v>1746</v>
      </c>
    </row>
    <row r="267" spans="1:6">
      <c r="A267" t="s">
        <v>285</v>
      </c>
      <c r="B267" t="s">
        <v>1</v>
      </c>
      <c r="C267" t="s">
        <v>1716</v>
      </c>
      <c r="D267" t="s">
        <v>1705</v>
      </c>
      <c r="E267" t="s">
        <v>1703</v>
      </c>
      <c r="F267" t="s">
        <v>1747</v>
      </c>
    </row>
    <row r="268" spans="1:6">
      <c r="A268" t="s">
        <v>286</v>
      </c>
      <c r="B268" t="s">
        <v>1</v>
      </c>
      <c r="C268" t="s">
        <v>1716</v>
      </c>
      <c r="D268" t="s">
        <v>1705</v>
      </c>
      <c r="E268" t="s">
        <v>1703</v>
      </c>
      <c r="F268" t="s">
        <v>1748</v>
      </c>
    </row>
    <row r="269" spans="1:6">
      <c r="A269" t="s">
        <v>287</v>
      </c>
      <c r="B269" t="s">
        <v>1</v>
      </c>
      <c r="C269" t="s">
        <v>1716</v>
      </c>
      <c r="D269" t="s">
        <v>1705</v>
      </c>
      <c r="E269" t="s">
        <v>1703</v>
      </c>
      <c r="F269" t="s">
        <v>1749</v>
      </c>
    </row>
    <row r="270" spans="1:6">
      <c r="A270" t="s">
        <v>288</v>
      </c>
      <c r="B270" t="s">
        <v>1</v>
      </c>
      <c r="C270" t="s">
        <v>1716</v>
      </c>
      <c r="D270" t="s">
        <v>1705</v>
      </c>
      <c r="E270" t="s">
        <v>1703</v>
      </c>
      <c r="F270" t="s">
        <v>1750</v>
      </c>
    </row>
    <row r="271" spans="1:6">
      <c r="A271" t="s">
        <v>289</v>
      </c>
      <c r="B271" t="s">
        <v>1</v>
      </c>
      <c r="C271" t="s">
        <v>1716</v>
      </c>
      <c r="D271" t="s">
        <v>1705</v>
      </c>
      <c r="E271" t="s">
        <v>1703</v>
      </c>
      <c r="F271" t="s">
        <v>1751</v>
      </c>
    </row>
    <row r="272" spans="1:6">
      <c r="A272" t="s">
        <v>290</v>
      </c>
      <c r="B272" t="s">
        <v>1</v>
      </c>
      <c r="C272" t="s">
        <v>1716</v>
      </c>
      <c r="D272" t="s">
        <v>1705</v>
      </c>
      <c r="E272" t="s">
        <v>1704</v>
      </c>
      <c r="F272" t="s">
        <v>1742</v>
      </c>
    </row>
    <row r="273" spans="1:6">
      <c r="A273" t="s">
        <v>291</v>
      </c>
      <c r="B273" t="s">
        <v>1</v>
      </c>
      <c r="C273" t="s">
        <v>1716</v>
      </c>
      <c r="D273" t="s">
        <v>1705</v>
      </c>
      <c r="E273" t="s">
        <v>1704</v>
      </c>
      <c r="F273" t="s">
        <v>1743</v>
      </c>
    </row>
    <row r="274" spans="1:6">
      <c r="A274" t="s">
        <v>292</v>
      </c>
      <c r="B274" t="s">
        <v>1</v>
      </c>
      <c r="C274" t="s">
        <v>1716</v>
      </c>
      <c r="D274" t="s">
        <v>1705</v>
      </c>
      <c r="E274" t="s">
        <v>1704</v>
      </c>
      <c r="F274" t="s">
        <v>1744</v>
      </c>
    </row>
    <row r="275" spans="1:6">
      <c r="A275" t="s">
        <v>293</v>
      </c>
      <c r="B275" t="s">
        <v>1</v>
      </c>
      <c r="C275" t="s">
        <v>1716</v>
      </c>
      <c r="D275" t="s">
        <v>1705</v>
      </c>
      <c r="E275" t="s">
        <v>1704</v>
      </c>
      <c r="F275" t="s">
        <v>1745</v>
      </c>
    </row>
    <row r="276" spans="1:6">
      <c r="A276" t="s">
        <v>294</v>
      </c>
      <c r="B276" t="s">
        <v>1</v>
      </c>
      <c r="C276" t="s">
        <v>1716</v>
      </c>
      <c r="D276" t="s">
        <v>1705</v>
      </c>
      <c r="E276" t="s">
        <v>1704</v>
      </c>
      <c r="F276" t="s">
        <v>1746</v>
      </c>
    </row>
    <row r="277" spans="1:6">
      <c r="A277" t="s">
        <v>295</v>
      </c>
      <c r="B277" t="s">
        <v>1</v>
      </c>
      <c r="C277" t="s">
        <v>1716</v>
      </c>
      <c r="D277" t="s">
        <v>1705</v>
      </c>
      <c r="E277" t="s">
        <v>1704</v>
      </c>
      <c r="F277" t="s">
        <v>1747</v>
      </c>
    </row>
    <row r="278" spans="1:6">
      <c r="A278" t="s">
        <v>296</v>
      </c>
      <c r="B278" t="s">
        <v>1</v>
      </c>
      <c r="C278" t="s">
        <v>1716</v>
      </c>
      <c r="D278" t="s">
        <v>1705</v>
      </c>
      <c r="E278" t="s">
        <v>1704</v>
      </c>
      <c r="F278" t="s">
        <v>1748</v>
      </c>
    </row>
    <row r="279" spans="1:6">
      <c r="A279" t="s">
        <v>297</v>
      </c>
      <c r="B279" t="s">
        <v>1</v>
      </c>
      <c r="C279" t="s">
        <v>1716</v>
      </c>
      <c r="D279" t="s">
        <v>1705</v>
      </c>
      <c r="E279" t="s">
        <v>1704</v>
      </c>
      <c r="F279" t="s">
        <v>1749</v>
      </c>
    </row>
    <row r="280" spans="1:6">
      <c r="A280" t="s">
        <v>298</v>
      </c>
      <c r="B280" t="s">
        <v>1</v>
      </c>
      <c r="C280" t="s">
        <v>1716</v>
      </c>
      <c r="D280" t="s">
        <v>1705</v>
      </c>
      <c r="E280" t="s">
        <v>1704</v>
      </c>
      <c r="F280" t="s">
        <v>1750</v>
      </c>
    </row>
    <row r="281" spans="1:6">
      <c r="A281" t="s">
        <v>299</v>
      </c>
      <c r="B281" t="s">
        <v>1</v>
      </c>
      <c r="C281" t="s">
        <v>1716</v>
      </c>
      <c r="D281" t="s">
        <v>1705</v>
      </c>
      <c r="E281" t="s">
        <v>1704</v>
      </c>
      <c r="F281" t="s">
        <v>1751</v>
      </c>
    </row>
    <row r="282" spans="1:6">
      <c r="A282" t="s">
        <v>300</v>
      </c>
      <c r="B282" t="s">
        <v>1</v>
      </c>
      <c r="C282" t="s">
        <v>1716</v>
      </c>
      <c r="D282" t="s">
        <v>1706</v>
      </c>
      <c r="E282" t="s">
        <v>1703</v>
      </c>
      <c r="F282" t="s">
        <v>1742</v>
      </c>
    </row>
    <row r="283" spans="1:6">
      <c r="A283" t="s">
        <v>301</v>
      </c>
      <c r="B283" t="s">
        <v>1</v>
      </c>
      <c r="C283" t="s">
        <v>1716</v>
      </c>
      <c r="D283" t="s">
        <v>1706</v>
      </c>
      <c r="E283" t="s">
        <v>1703</v>
      </c>
      <c r="F283" t="s">
        <v>1743</v>
      </c>
    </row>
    <row r="284" spans="1:6">
      <c r="A284" t="s">
        <v>302</v>
      </c>
      <c r="B284" t="s">
        <v>1</v>
      </c>
      <c r="C284" t="s">
        <v>1716</v>
      </c>
      <c r="D284" t="s">
        <v>1706</v>
      </c>
      <c r="E284" t="s">
        <v>1703</v>
      </c>
      <c r="F284" t="s">
        <v>1744</v>
      </c>
    </row>
    <row r="285" spans="1:6">
      <c r="A285" t="s">
        <v>303</v>
      </c>
      <c r="B285" t="s">
        <v>1</v>
      </c>
      <c r="C285" t="s">
        <v>1716</v>
      </c>
      <c r="D285" t="s">
        <v>1706</v>
      </c>
      <c r="E285" t="s">
        <v>1703</v>
      </c>
      <c r="F285" t="s">
        <v>1745</v>
      </c>
    </row>
    <row r="286" spans="1:6">
      <c r="A286" t="s">
        <v>304</v>
      </c>
      <c r="B286" t="s">
        <v>1</v>
      </c>
      <c r="C286" t="s">
        <v>1716</v>
      </c>
      <c r="D286" t="s">
        <v>1706</v>
      </c>
      <c r="E286" t="s">
        <v>1703</v>
      </c>
      <c r="F286" t="s">
        <v>1746</v>
      </c>
    </row>
    <row r="287" spans="1:6">
      <c r="A287" t="s">
        <v>305</v>
      </c>
      <c r="B287" t="s">
        <v>1</v>
      </c>
      <c r="C287" t="s">
        <v>1716</v>
      </c>
      <c r="D287" t="s">
        <v>1706</v>
      </c>
      <c r="E287" t="s">
        <v>1703</v>
      </c>
      <c r="F287" t="s">
        <v>1747</v>
      </c>
    </row>
    <row r="288" spans="1:6">
      <c r="A288" t="s">
        <v>306</v>
      </c>
      <c r="B288" t="s">
        <v>1</v>
      </c>
      <c r="C288" t="s">
        <v>1716</v>
      </c>
      <c r="D288" t="s">
        <v>1706</v>
      </c>
      <c r="E288" t="s">
        <v>1703</v>
      </c>
      <c r="F288" t="s">
        <v>1748</v>
      </c>
    </row>
    <row r="289" spans="1:6">
      <c r="A289" t="s">
        <v>307</v>
      </c>
      <c r="B289" t="s">
        <v>1</v>
      </c>
      <c r="C289" t="s">
        <v>1716</v>
      </c>
      <c r="D289" t="s">
        <v>1706</v>
      </c>
      <c r="E289" t="s">
        <v>1703</v>
      </c>
      <c r="F289" t="s">
        <v>1749</v>
      </c>
    </row>
    <row r="290" spans="1:6">
      <c r="A290" t="s">
        <v>308</v>
      </c>
      <c r="B290" t="s">
        <v>1</v>
      </c>
      <c r="C290" t="s">
        <v>1716</v>
      </c>
      <c r="D290" t="s">
        <v>1706</v>
      </c>
      <c r="E290" t="s">
        <v>1703</v>
      </c>
      <c r="F290" t="s">
        <v>1750</v>
      </c>
    </row>
    <row r="291" spans="1:6">
      <c r="A291" t="s">
        <v>309</v>
      </c>
      <c r="B291" t="s">
        <v>1</v>
      </c>
      <c r="C291" t="s">
        <v>1716</v>
      </c>
      <c r="D291" t="s">
        <v>1706</v>
      </c>
      <c r="E291" t="s">
        <v>1703</v>
      </c>
      <c r="F291" t="s">
        <v>1751</v>
      </c>
    </row>
    <row r="292" spans="1:6">
      <c r="A292" t="s">
        <v>310</v>
      </c>
      <c r="B292" t="s">
        <v>1</v>
      </c>
      <c r="C292" t="s">
        <v>1716</v>
      </c>
      <c r="D292" t="s">
        <v>1706</v>
      </c>
      <c r="E292" t="s">
        <v>1704</v>
      </c>
      <c r="F292" t="s">
        <v>1742</v>
      </c>
    </row>
    <row r="293" spans="1:6">
      <c r="A293" t="s">
        <v>311</v>
      </c>
      <c r="B293" t="s">
        <v>1</v>
      </c>
      <c r="C293" t="s">
        <v>1716</v>
      </c>
      <c r="D293" t="s">
        <v>1706</v>
      </c>
      <c r="E293" t="s">
        <v>1704</v>
      </c>
      <c r="F293" t="s">
        <v>1743</v>
      </c>
    </row>
    <row r="294" spans="1:6">
      <c r="A294" t="s">
        <v>312</v>
      </c>
      <c r="B294" t="s">
        <v>1</v>
      </c>
      <c r="C294" t="s">
        <v>1716</v>
      </c>
      <c r="D294" t="s">
        <v>1706</v>
      </c>
      <c r="E294" t="s">
        <v>1704</v>
      </c>
      <c r="F294" t="s">
        <v>1744</v>
      </c>
    </row>
    <row r="295" spans="1:6">
      <c r="A295" t="s">
        <v>313</v>
      </c>
      <c r="B295" t="s">
        <v>1</v>
      </c>
      <c r="C295" t="s">
        <v>1716</v>
      </c>
      <c r="D295" t="s">
        <v>1706</v>
      </c>
      <c r="E295" t="s">
        <v>1704</v>
      </c>
      <c r="F295" t="s">
        <v>1745</v>
      </c>
    </row>
    <row r="296" spans="1:6">
      <c r="A296" t="s">
        <v>314</v>
      </c>
      <c r="B296" t="s">
        <v>1</v>
      </c>
      <c r="C296" t="s">
        <v>1716</v>
      </c>
      <c r="D296" t="s">
        <v>1706</v>
      </c>
      <c r="E296" t="s">
        <v>1704</v>
      </c>
      <c r="F296" t="s">
        <v>1746</v>
      </c>
    </row>
    <row r="297" spans="1:6">
      <c r="A297" t="s">
        <v>315</v>
      </c>
      <c r="B297" t="s">
        <v>1</v>
      </c>
      <c r="C297" t="s">
        <v>1716</v>
      </c>
      <c r="D297" t="s">
        <v>1706</v>
      </c>
      <c r="E297" t="s">
        <v>1704</v>
      </c>
      <c r="F297" t="s">
        <v>1747</v>
      </c>
    </row>
    <row r="298" spans="1:6">
      <c r="A298" t="s">
        <v>316</v>
      </c>
      <c r="B298" t="s">
        <v>1</v>
      </c>
      <c r="C298" t="s">
        <v>1716</v>
      </c>
      <c r="D298" t="s">
        <v>1706</v>
      </c>
      <c r="E298" t="s">
        <v>1704</v>
      </c>
      <c r="F298" t="s">
        <v>1748</v>
      </c>
    </row>
    <row r="299" spans="1:6">
      <c r="A299" t="s">
        <v>317</v>
      </c>
      <c r="B299" t="s">
        <v>1</v>
      </c>
      <c r="C299" t="s">
        <v>1716</v>
      </c>
      <c r="D299" t="s">
        <v>1706</v>
      </c>
      <c r="E299" t="s">
        <v>1704</v>
      </c>
      <c r="F299" t="s">
        <v>1749</v>
      </c>
    </row>
    <row r="300" spans="1:6">
      <c r="A300" t="s">
        <v>318</v>
      </c>
      <c r="B300" t="s">
        <v>1</v>
      </c>
      <c r="C300" t="s">
        <v>1716</v>
      </c>
      <c r="D300" t="s">
        <v>1706</v>
      </c>
      <c r="E300" t="s">
        <v>1704</v>
      </c>
      <c r="F300" t="s">
        <v>1750</v>
      </c>
    </row>
    <row r="301" spans="1:6">
      <c r="A301" t="s">
        <v>319</v>
      </c>
      <c r="B301" t="s">
        <v>1</v>
      </c>
      <c r="C301" t="s">
        <v>1716</v>
      </c>
      <c r="D301" t="s">
        <v>1706</v>
      </c>
      <c r="E301" t="s">
        <v>1704</v>
      </c>
      <c r="F301" t="s">
        <v>1751</v>
      </c>
    </row>
    <row r="302" spans="1:6">
      <c r="A302" t="s">
        <v>320</v>
      </c>
      <c r="B302" t="s">
        <v>1</v>
      </c>
      <c r="C302" t="s">
        <v>1716</v>
      </c>
      <c r="D302" t="s">
        <v>1707</v>
      </c>
      <c r="E302" t="s">
        <v>1703</v>
      </c>
      <c r="F302" t="s">
        <v>1742</v>
      </c>
    </row>
    <row r="303" spans="1:6">
      <c r="A303" t="s">
        <v>321</v>
      </c>
      <c r="B303" t="s">
        <v>1</v>
      </c>
      <c r="C303" t="s">
        <v>1716</v>
      </c>
      <c r="D303" t="s">
        <v>1707</v>
      </c>
      <c r="E303" t="s">
        <v>1703</v>
      </c>
      <c r="F303" t="s">
        <v>1743</v>
      </c>
    </row>
    <row r="304" spans="1:6">
      <c r="A304" t="s">
        <v>322</v>
      </c>
      <c r="B304" t="s">
        <v>1</v>
      </c>
      <c r="C304" t="s">
        <v>1716</v>
      </c>
      <c r="D304" t="s">
        <v>1707</v>
      </c>
      <c r="E304" t="s">
        <v>1703</v>
      </c>
      <c r="F304" t="s">
        <v>1744</v>
      </c>
    </row>
    <row r="305" spans="1:6">
      <c r="A305" t="s">
        <v>323</v>
      </c>
      <c r="B305" t="s">
        <v>1</v>
      </c>
      <c r="C305" t="s">
        <v>1716</v>
      </c>
      <c r="D305" t="s">
        <v>1707</v>
      </c>
      <c r="E305" t="s">
        <v>1703</v>
      </c>
      <c r="F305" t="s">
        <v>1745</v>
      </c>
    </row>
    <row r="306" spans="1:6">
      <c r="A306" t="s">
        <v>324</v>
      </c>
      <c r="B306" t="s">
        <v>1</v>
      </c>
      <c r="C306" t="s">
        <v>1716</v>
      </c>
      <c r="D306" t="s">
        <v>1707</v>
      </c>
      <c r="E306" t="s">
        <v>1703</v>
      </c>
      <c r="F306" t="s">
        <v>1746</v>
      </c>
    </row>
    <row r="307" spans="1:6">
      <c r="A307" t="s">
        <v>325</v>
      </c>
      <c r="B307" t="s">
        <v>1</v>
      </c>
      <c r="C307" t="s">
        <v>1716</v>
      </c>
      <c r="D307" t="s">
        <v>1707</v>
      </c>
      <c r="E307" t="s">
        <v>1703</v>
      </c>
      <c r="F307" t="s">
        <v>1747</v>
      </c>
    </row>
    <row r="308" spans="1:6">
      <c r="A308" t="s">
        <v>326</v>
      </c>
      <c r="B308" t="s">
        <v>1</v>
      </c>
      <c r="C308" t="s">
        <v>1716</v>
      </c>
      <c r="D308" t="s">
        <v>1707</v>
      </c>
      <c r="E308" t="s">
        <v>1703</v>
      </c>
      <c r="F308" t="s">
        <v>1748</v>
      </c>
    </row>
    <row r="309" spans="1:6">
      <c r="A309" t="s">
        <v>327</v>
      </c>
      <c r="B309" t="s">
        <v>1</v>
      </c>
      <c r="C309" t="s">
        <v>1716</v>
      </c>
      <c r="D309" t="s">
        <v>1707</v>
      </c>
      <c r="E309" t="s">
        <v>1703</v>
      </c>
      <c r="F309" t="s">
        <v>1749</v>
      </c>
    </row>
    <row r="310" spans="1:6">
      <c r="A310" t="s">
        <v>328</v>
      </c>
      <c r="B310" t="s">
        <v>1</v>
      </c>
      <c r="C310" t="s">
        <v>1716</v>
      </c>
      <c r="D310" t="s">
        <v>1707</v>
      </c>
      <c r="E310" t="s">
        <v>1703</v>
      </c>
      <c r="F310" t="s">
        <v>1750</v>
      </c>
    </row>
    <row r="311" spans="1:6">
      <c r="A311" t="s">
        <v>329</v>
      </c>
      <c r="B311" t="s">
        <v>1</v>
      </c>
      <c r="C311" t="s">
        <v>1716</v>
      </c>
      <c r="D311" t="s">
        <v>1707</v>
      </c>
      <c r="E311" t="s">
        <v>1703</v>
      </c>
      <c r="F311" t="s">
        <v>1751</v>
      </c>
    </row>
    <row r="312" spans="1:6">
      <c r="A312" t="s">
        <v>330</v>
      </c>
      <c r="B312" t="s">
        <v>1</v>
      </c>
      <c r="C312" t="s">
        <v>1716</v>
      </c>
      <c r="D312" t="s">
        <v>1707</v>
      </c>
      <c r="E312" t="s">
        <v>1704</v>
      </c>
      <c r="F312" t="s">
        <v>1742</v>
      </c>
    </row>
    <row r="313" spans="1:6">
      <c r="A313" t="s">
        <v>331</v>
      </c>
      <c r="B313" t="s">
        <v>1</v>
      </c>
      <c r="C313" t="s">
        <v>1716</v>
      </c>
      <c r="D313" t="s">
        <v>1707</v>
      </c>
      <c r="E313" t="s">
        <v>1704</v>
      </c>
      <c r="F313" t="s">
        <v>1743</v>
      </c>
    </row>
    <row r="314" spans="1:6">
      <c r="A314" t="s">
        <v>332</v>
      </c>
      <c r="B314" t="s">
        <v>1</v>
      </c>
      <c r="C314" t="s">
        <v>1716</v>
      </c>
      <c r="D314" t="s">
        <v>1707</v>
      </c>
      <c r="E314" t="s">
        <v>1704</v>
      </c>
      <c r="F314" t="s">
        <v>1744</v>
      </c>
    </row>
    <row r="315" spans="1:6">
      <c r="A315" t="s">
        <v>333</v>
      </c>
      <c r="B315" t="s">
        <v>1</v>
      </c>
      <c r="C315" t="s">
        <v>1716</v>
      </c>
      <c r="D315" t="s">
        <v>1707</v>
      </c>
      <c r="E315" t="s">
        <v>1704</v>
      </c>
      <c r="F315" t="s">
        <v>1745</v>
      </c>
    </row>
    <row r="316" spans="1:6">
      <c r="A316" t="s">
        <v>334</v>
      </c>
      <c r="B316" t="s">
        <v>1</v>
      </c>
      <c r="C316" t="s">
        <v>1716</v>
      </c>
      <c r="D316" t="s">
        <v>1707</v>
      </c>
      <c r="E316" t="s">
        <v>1704</v>
      </c>
      <c r="F316" t="s">
        <v>1746</v>
      </c>
    </row>
    <row r="317" spans="1:6">
      <c r="A317" t="s">
        <v>335</v>
      </c>
      <c r="B317" t="s">
        <v>1</v>
      </c>
      <c r="C317" t="s">
        <v>1716</v>
      </c>
      <c r="D317" t="s">
        <v>1707</v>
      </c>
      <c r="E317" t="s">
        <v>1704</v>
      </c>
      <c r="F317" t="s">
        <v>1747</v>
      </c>
    </row>
    <row r="318" spans="1:6">
      <c r="A318" t="s">
        <v>336</v>
      </c>
      <c r="B318" t="s">
        <v>1</v>
      </c>
      <c r="C318" t="s">
        <v>1716</v>
      </c>
      <c r="D318" t="s">
        <v>1707</v>
      </c>
      <c r="E318" t="s">
        <v>1704</v>
      </c>
      <c r="F318" t="s">
        <v>1748</v>
      </c>
    </row>
    <row r="319" spans="1:6">
      <c r="A319" t="s">
        <v>337</v>
      </c>
      <c r="B319" t="s">
        <v>1</v>
      </c>
      <c r="C319" t="s">
        <v>1716</v>
      </c>
      <c r="D319" t="s">
        <v>1707</v>
      </c>
      <c r="E319" t="s">
        <v>1704</v>
      </c>
      <c r="F319" t="s">
        <v>1749</v>
      </c>
    </row>
    <row r="320" spans="1:6">
      <c r="A320" t="s">
        <v>338</v>
      </c>
      <c r="B320" t="s">
        <v>1</v>
      </c>
      <c r="C320" t="s">
        <v>1716</v>
      </c>
      <c r="D320" t="s">
        <v>1707</v>
      </c>
      <c r="E320" t="s">
        <v>1704</v>
      </c>
      <c r="F320" t="s">
        <v>1750</v>
      </c>
    </row>
    <row r="321" spans="1:6">
      <c r="A321" t="s">
        <v>339</v>
      </c>
      <c r="B321" t="s">
        <v>1</v>
      </c>
      <c r="C321" t="s">
        <v>1716</v>
      </c>
      <c r="D321" t="s">
        <v>1707</v>
      </c>
      <c r="E321" t="s">
        <v>1704</v>
      </c>
      <c r="F321" t="s">
        <v>1751</v>
      </c>
    </row>
    <row r="322" spans="1:6">
      <c r="A322" t="s">
        <v>340</v>
      </c>
      <c r="B322" t="s">
        <v>1</v>
      </c>
      <c r="C322" t="s">
        <v>1716</v>
      </c>
      <c r="D322" t="s">
        <v>1708</v>
      </c>
      <c r="E322" t="s">
        <v>1703</v>
      </c>
      <c r="F322" t="s">
        <v>1742</v>
      </c>
    </row>
    <row r="323" spans="1:6">
      <c r="A323" t="s">
        <v>341</v>
      </c>
      <c r="B323" t="s">
        <v>1</v>
      </c>
      <c r="C323" t="s">
        <v>1716</v>
      </c>
      <c r="D323" t="s">
        <v>1708</v>
      </c>
      <c r="E323" t="s">
        <v>1703</v>
      </c>
      <c r="F323" t="s">
        <v>1743</v>
      </c>
    </row>
    <row r="324" spans="1:6">
      <c r="A324" t="s">
        <v>342</v>
      </c>
      <c r="B324" t="s">
        <v>1</v>
      </c>
      <c r="C324" t="s">
        <v>1716</v>
      </c>
      <c r="D324" t="s">
        <v>1708</v>
      </c>
      <c r="E324" t="s">
        <v>1703</v>
      </c>
      <c r="F324" t="s">
        <v>1744</v>
      </c>
    </row>
    <row r="325" spans="1:6">
      <c r="A325" t="s">
        <v>343</v>
      </c>
      <c r="B325" t="s">
        <v>1</v>
      </c>
      <c r="C325" t="s">
        <v>1716</v>
      </c>
      <c r="D325" t="s">
        <v>1708</v>
      </c>
      <c r="E325" t="s">
        <v>1703</v>
      </c>
      <c r="F325" t="s">
        <v>1745</v>
      </c>
    </row>
    <row r="326" spans="1:6">
      <c r="A326" t="s">
        <v>344</v>
      </c>
      <c r="B326" t="s">
        <v>1</v>
      </c>
      <c r="C326" t="s">
        <v>1716</v>
      </c>
      <c r="D326" t="s">
        <v>1708</v>
      </c>
      <c r="E326" t="s">
        <v>1703</v>
      </c>
      <c r="F326" t="s">
        <v>1746</v>
      </c>
    </row>
    <row r="327" spans="1:6">
      <c r="A327" t="s">
        <v>345</v>
      </c>
      <c r="B327" t="s">
        <v>1</v>
      </c>
      <c r="C327" t="s">
        <v>1716</v>
      </c>
      <c r="D327" t="s">
        <v>1708</v>
      </c>
      <c r="E327" t="s">
        <v>1703</v>
      </c>
      <c r="F327" t="s">
        <v>1747</v>
      </c>
    </row>
    <row r="328" spans="1:6">
      <c r="A328" t="s">
        <v>346</v>
      </c>
      <c r="B328" t="s">
        <v>1</v>
      </c>
      <c r="C328" t="s">
        <v>1716</v>
      </c>
      <c r="D328" t="s">
        <v>1708</v>
      </c>
      <c r="E328" t="s">
        <v>1703</v>
      </c>
      <c r="F328" t="s">
        <v>1748</v>
      </c>
    </row>
    <row r="329" spans="1:6">
      <c r="A329" t="s">
        <v>347</v>
      </c>
      <c r="B329" t="s">
        <v>1</v>
      </c>
      <c r="C329" t="s">
        <v>1716</v>
      </c>
      <c r="D329" t="s">
        <v>1708</v>
      </c>
      <c r="E329" t="s">
        <v>1703</v>
      </c>
      <c r="F329" t="s">
        <v>1749</v>
      </c>
    </row>
    <row r="330" spans="1:6">
      <c r="A330" t="s">
        <v>348</v>
      </c>
      <c r="B330" t="s">
        <v>1</v>
      </c>
      <c r="C330" t="s">
        <v>1716</v>
      </c>
      <c r="D330" t="s">
        <v>1708</v>
      </c>
      <c r="E330" t="s">
        <v>1703</v>
      </c>
      <c r="F330" t="s">
        <v>1750</v>
      </c>
    </row>
    <row r="331" spans="1:6">
      <c r="A331" t="s">
        <v>349</v>
      </c>
      <c r="B331" t="s">
        <v>1</v>
      </c>
      <c r="C331" t="s">
        <v>1716</v>
      </c>
      <c r="D331" t="s">
        <v>1708</v>
      </c>
      <c r="E331" t="s">
        <v>1703</v>
      </c>
      <c r="F331" t="s">
        <v>1751</v>
      </c>
    </row>
    <row r="332" spans="1:6">
      <c r="A332" t="s">
        <v>350</v>
      </c>
      <c r="B332" t="s">
        <v>1</v>
      </c>
      <c r="C332" t="s">
        <v>1716</v>
      </c>
      <c r="D332" t="s">
        <v>1708</v>
      </c>
      <c r="E332" t="s">
        <v>1704</v>
      </c>
      <c r="F332" t="s">
        <v>1742</v>
      </c>
    </row>
    <row r="333" spans="1:6">
      <c r="A333" t="s">
        <v>351</v>
      </c>
      <c r="B333" t="s">
        <v>1</v>
      </c>
      <c r="C333" t="s">
        <v>1716</v>
      </c>
      <c r="D333" t="s">
        <v>1708</v>
      </c>
      <c r="E333" t="s">
        <v>1704</v>
      </c>
      <c r="F333" t="s">
        <v>1743</v>
      </c>
    </row>
    <row r="334" spans="1:6">
      <c r="A334" t="s">
        <v>352</v>
      </c>
      <c r="B334" t="s">
        <v>1</v>
      </c>
      <c r="C334" t="s">
        <v>1716</v>
      </c>
      <c r="D334" t="s">
        <v>1708</v>
      </c>
      <c r="E334" t="s">
        <v>1704</v>
      </c>
      <c r="F334" t="s">
        <v>1744</v>
      </c>
    </row>
    <row r="335" spans="1:6">
      <c r="A335" t="s">
        <v>353</v>
      </c>
      <c r="B335" t="s">
        <v>1</v>
      </c>
      <c r="C335" t="s">
        <v>1716</v>
      </c>
      <c r="D335" t="s">
        <v>1708</v>
      </c>
      <c r="E335" t="s">
        <v>1704</v>
      </c>
      <c r="F335" t="s">
        <v>1745</v>
      </c>
    </row>
    <row r="336" spans="1:6">
      <c r="A336" t="s">
        <v>354</v>
      </c>
      <c r="B336" t="s">
        <v>1</v>
      </c>
      <c r="C336" t="s">
        <v>1716</v>
      </c>
      <c r="D336" t="s">
        <v>1708</v>
      </c>
      <c r="E336" t="s">
        <v>1704</v>
      </c>
      <c r="F336" t="s">
        <v>1746</v>
      </c>
    </row>
    <row r="337" spans="1:6">
      <c r="A337" t="s">
        <v>355</v>
      </c>
      <c r="B337" t="s">
        <v>1</v>
      </c>
      <c r="C337" t="s">
        <v>1716</v>
      </c>
      <c r="D337" t="s">
        <v>1708</v>
      </c>
      <c r="E337" t="s">
        <v>1704</v>
      </c>
      <c r="F337" t="s">
        <v>1747</v>
      </c>
    </row>
    <row r="338" spans="1:6">
      <c r="A338" t="s">
        <v>356</v>
      </c>
      <c r="B338" t="s">
        <v>1</v>
      </c>
      <c r="C338" t="s">
        <v>1716</v>
      </c>
      <c r="D338" t="s">
        <v>1708</v>
      </c>
      <c r="E338" t="s">
        <v>1704</v>
      </c>
      <c r="F338" t="s">
        <v>1748</v>
      </c>
    </row>
    <row r="339" spans="1:6">
      <c r="A339" t="s">
        <v>357</v>
      </c>
      <c r="B339" t="s">
        <v>1</v>
      </c>
      <c r="C339" t="s">
        <v>1716</v>
      </c>
      <c r="D339" t="s">
        <v>1708</v>
      </c>
      <c r="E339" t="s">
        <v>1704</v>
      </c>
      <c r="F339" t="s">
        <v>1749</v>
      </c>
    </row>
    <row r="340" spans="1:6">
      <c r="A340" t="s">
        <v>358</v>
      </c>
      <c r="B340" t="s">
        <v>1</v>
      </c>
      <c r="C340" t="s">
        <v>1716</v>
      </c>
      <c r="D340" t="s">
        <v>1708</v>
      </c>
      <c r="E340" t="s">
        <v>1704</v>
      </c>
      <c r="F340" t="s">
        <v>1750</v>
      </c>
    </row>
    <row r="341" spans="1:6">
      <c r="A341" t="s">
        <v>359</v>
      </c>
      <c r="B341" t="s">
        <v>1</v>
      </c>
      <c r="C341" t="s">
        <v>1716</v>
      </c>
      <c r="D341" t="s">
        <v>1708</v>
      </c>
      <c r="E341" t="s">
        <v>1704</v>
      </c>
      <c r="F341" t="s">
        <v>1751</v>
      </c>
    </row>
    <row r="342" spans="1:6">
      <c r="A342" t="s">
        <v>360</v>
      </c>
      <c r="B342" t="s">
        <v>1</v>
      </c>
      <c r="C342" t="s">
        <v>1716</v>
      </c>
      <c r="D342" t="s">
        <v>1709</v>
      </c>
      <c r="E342" t="s">
        <v>1703</v>
      </c>
      <c r="F342" t="s">
        <v>1742</v>
      </c>
    </row>
    <row r="343" spans="1:6">
      <c r="A343" t="s">
        <v>361</v>
      </c>
      <c r="B343" t="s">
        <v>1</v>
      </c>
      <c r="C343" t="s">
        <v>1716</v>
      </c>
      <c r="D343" t="s">
        <v>1709</v>
      </c>
      <c r="E343" t="s">
        <v>1703</v>
      </c>
      <c r="F343" t="s">
        <v>1743</v>
      </c>
    </row>
    <row r="344" spans="1:6">
      <c r="A344" t="s">
        <v>362</v>
      </c>
      <c r="B344" t="s">
        <v>1</v>
      </c>
      <c r="C344" t="s">
        <v>1716</v>
      </c>
      <c r="D344" t="s">
        <v>1709</v>
      </c>
      <c r="E344" t="s">
        <v>1703</v>
      </c>
      <c r="F344" t="s">
        <v>1744</v>
      </c>
    </row>
    <row r="345" spans="1:6">
      <c r="A345" t="s">
        <v>363</v>
      </c>
      <c r="B345" t="s">
        <v>1</v>
      </c>
      <c r="C345" t="s">
        <v>1716</v>
      </c>
      <c r="D345" t="s">
        <v>1709</v>
      </c>
      <c r="E345" t="s">
        <v>1703</v>
      </c>
      <c r="F345" t="s">
        <v>1745</v>
      </c>
    </row>
    <row r="346" spans="1:6">
      <c r="A346" t="s">
        <v>364</v>
      </c>
      <c r="B346" t="s">
        <v>1</v>
      </c>
      <c r="C346" t="s">
        <v>1716</v>
      </c>
      <c r="D346" t="s">
        <v>1709</v>
      </c>
      <c r="E346" t="s">
        <v>1703</v>
      </c>
      <c r="F346" t="s">
        <v>1746</v>
      </c>
    </row>
    <row r="347" spans="1:6">
      <c r="A347" t="s">
        <v>365</v>
      </c>
      <c r="B347" t="s">
        <v>1</v>
      </c>
      <c r="C347" t="s">
        <v>1716</v>
      </c>
      <c r="D347" t="s">
        <v>1709</v>
      </c>
      <c r="E347" t="s">
        <v>1703</v>
      </c>
      <c r="F347" t="s">
        <v>1747</v>
      </c>
    </row>
    <row r="348" spans="1:6">
      <c r="A348" t="s">
        <v>366</v>
      </c>
      <c r="B348" t="s">
        <v>1</v>
      </c>
      <c r="C348" t="s">
        <v>1716</v>
      </c>
      <c r="D348" t="s">
        <v>1709</v>
      </c>
      <c r="E348" t="s">
        <v>1703</v>
      </c>
      <c r="F348" t="s">
        <v>1748</v>
      </c>
    </row>
    <row r="349" spans="1:6">
      <c r="A349" t="s">
        <v>367</v>
      </c>
      <c r="B349" t="s">
        <v>1</v>
      </c>
      <c r="C349" t="s">
        <v>1716</v>
      </c>
      <c r="D349" t="s">
        <v>1709</v>
      </c>
      <c r="E349" t="s">
        <v>1703</v>
      </c>
      <c r="F349" t="s">
        <v>1749</v>
      </c>
    </row>
    <row r="350" spans="1:6">
      <c r="A350" t="s">
        <v>368</v>
      </c>
      <c r="B350" t="s">
        <v>1</v>
      </c>
      <c r="C350" t="s">
        <v>1716</v>
      </c>
      <c r="D350" t="s">
        <v>1709</v>
      </c>
      <c r="E350" t="s">
        <v>1703</v>
      </c>
      <c r="F350" t="s">
        <v>1750</v>
      </c>
    </row>
    <row r="351" spans="1:6">
      <c r="A351" t="s">
        <v>369</v>
      </c>
      <c r="B351" t="s">
        <v>1</v>
      </c>
      <c r="C351" t="s">
        <v>1716</v>
      </c>
      <c r="D351" t="s">
        <v>1709</v>
      </c>
      <c r="E351" t="s">
        <v>1703</v>
      </c>
      <c r="F351" t="s">
        <v>1751</v>
      </c>
    </row>
    <row r="352" spans="1:6">
      <c r="A352" t="s">
        <v>370</v>
      </c>
      <c r="B352" t="s">
        <v>1</v>
      </c>
      <c r="C352" t="s">
        <v>1716</v>
      </c>
      <c r="D352" t="s">
        <v>1709</v>
      </c>
      <c r="E352" t="s">
        <v>1704</v>
      </c>
      <c r="F352" t="s">
        <v>1742</v>
      </c>
    </row>
    <row r="353" spans="1:6">
      <c r="A353" t="s">
        <v>371</v>
      </c>
      <c r="B353" t="s">
        <v>1</v>
      </c>
      <c r="C353" t="s">
        <v>1716</v>
      </c>
      <c r="D353" t="s">
        <v>1709</v>
      </c>
      <c r="E353" t="s">
        <v>1704</v>
      </c>
      <c r="F353" t="s">
        <v>1743</v>
      </c>
    </row>
    <row r="354" spans="1:6">
      <c r="A354" t="s">
        <v>372</v>
      </c>
      <c r="B354" t="s">
        <v>1</v>
      </c>
      <c r="C354" t="s">
        <v>1716</v>
      </c>
      <c r="D354" t="s">
        <v>1709</v>
      </c>
      <c r="E354" t="s">
        <v>1704</v>
      </c>
      <c r="F354" t="s">
        <v>1744</v>
      </c>
    </row>
    <row r="355" spans="1:6">
      <c r="A355" t="s">
        <v>373</v>
      </c>
      <c r="B355" t="s">
        <v>1</v>
      </c>
      <c r="C355" t="s">
        <v>1716</v>
      </c>
      <c r="D355" t="s">
        <v>1709</v>
      </c>
      <c r="E355" t="s">
        <v>1704</v>
      </c>
      <c r="F355" t="s">
        <v>1745</v>
      </c>
    </row>
    <row r="356" spans="1:6">
      <c r="A356" t="s">
        <v>374</v>
      </c>
      <c r="B356" t="s">
        <v>1</v>
      </c>
      <c r="C356" t="s">
        <v>1716</v>
      </c>
      <c r="D356" t="s">
        <v>1709</v>
      </c>
      <c r="E356" t="s">
        <v>1704</v>
      </c>
      <c r="F356" t="s">
        <v>1746</v>
      </c>
    </row>
    <row r="357" spans="1:6">
      <c r="A357" t="s">
        <v>375</v>
      </c>
      <c r="B357" t="s">
        <v>1</v>
      </c>
      <c r="C357" t="s">
        <v>1716</v>
      </c>
      <c r="D357" t="s">
        <v>1709</v>
      </c>
      <c r="E357" t="s">
        <v>1704</v>
      </c>
      <c r="F357" t="s">
        <v>1747</v>
      </c>
    </row>
    <row r="358" spans="1:6">
      <c r="A358" t="s">
        <v>376</v>
      </c>
      <c r="B358" t="s">
        <v>1</v>
      </c>
      <c r="C358" t="s">
        <v>1716</v>
      </c>
      <c r="D358" t="s">
        <v>1709</v>
      </c>
      <c r="E358" t="s">
        <v>1704</v>
      </c>
      <c r="F358" t="s">
        <v>1748</v>
      </c>
    </row>
    <row r="359" spans="1:6">
      <c r="A359" t="s">
        <v>377</v>
      </c>
      <c r="B359" t="s">
        <v>1</v>
      </c>
      <c r="C359" t="s">
        <v>1716</v>
      </c>
      <c r="D359" t="s">
        <v>1709</v>
      </c>
      <c r="E359" t="s">
        <v>1704</v>
      </c>
      <c r="F359" t="s">
        <v>1749</v>
      </c>
    </row>
    <row r="360" spans="1:6">
      <c r="A360" t="s">
        <v>378</v>
      </c>
      <c r="B360" t="s">
        <v>1</v>
      </c>
      <c r="C360" t="s">
        <v>1716</v>
      </c>
      <c r="D360" t="s">
        <v>1709</v>
      </c>
      <c r="E360" t="s">
        <v>1704</v>
      </c>
      <c r="F360" t="s">
        <v>1750</v>
      </c>
    </row>
    <row r="361" spans="1:6">
      <c r="A361" t="s">
        <v>379</v>
      </c>
      <c r="B361" t="s">
        <v>1</v>
      </c>
      <c r="C361" t="s">
        <v>1716</v>
      </c>
      <c r="D361" t="s">
        <v>1709</v>
      </c>
      <c r="E361" t="s">
        <v>1704</v>
      </c>
      <c r="F361" t="s">
        <v>1751</v>
      </c>
    </row>
    <row r="362" spans="1:6">
      <c r="A362" t="s">
        <v>380</v>
      </c>
      <c r="B362" t="s">
        <v>1</v>
      </c>
      <c r="C362" t="s">
        <v>1716</v>
      </c>
      <c r="D362" t="s">
        <v>1710</v>
      </c>
      <c r="E362" t="s">
        <v>1703</v>
      </c>
      <c r="F362" t="s">
        <v>1742</v>
      </c>
    </row>
    <row r="363" spans="1:6">
      <c r="A363" t="s">
        <v>381</v>
      </c>
      <c r="B363" t="s">
        <v>1</v>
      </c>
      <c r="C363" t="s">
        <v>1716</v>
      </c>
      <c r="D363" t="s">
        <v>1710</v>
      </c>
      <c r="E363" t="s">
        <v>1703</v>
      </c>
      <c r="F363" t="s">
        <v>1743</v>
      </c>
    </row>
    <row r="364" spans="1:6">
      <c r="A364" t="s">
        <v>382</v>
      </c>
      <c r="B364" t="s">
        <v>1</v>
      </c>
      <c r="C364" t="s">
        <v>1716</v>
      </c>
      <c r="D364" t="s">
        <v>1710</v>
      </c>
      <c r="E364" t="s">
        <v>1703</v>
      </c>
      <c r="F364" t="s">
        <v>1744</v>
      </c>
    </row>
    <row r="365" spans="1:6">
      <c r="A365" t="s">
        <v>383</v>
      </c>
      <c r="B365" t="s">
        <v>1</v>
      </c>
      <c r="C365" t="s">
        <v>1716</v>
      </c>
      <c r="D365" t="s">
        <v>1710</v>
      </c>
      <c r="E365" t="s">
        <v>1703</v>
      </c>
      <c r="F365" t="s">
        <v>1745</v>
      </c>
    </row>
    <row r="366" spans="1:6">
      <c r="A366" t="s">
        <v>384</v>
      </c>
      <c r="B366" t="s">
        <v>1</v>
      </c>
      <c r="C366" t="s">
        <v>1716</v>
      </c>
      <c r="D366" t="s">
        <v>1710</v>
      </c>
      <c r="E366" t="s">
        <v>1703</v>
      </c>
      <c r="F366" t="s">
        <v>1746</v>
      </c>
    </row>
    <row r="367" spans="1:6">
      <c r="A367" t="s">
        <v>385</v>
      </c>
      <c r="B367" t="s">
        <v>1</v>
      </c>
      <c r="C367" t="s">
        <v>1716</v>
      </c>
      <c r="D367" t="s">
        <v>1710</v>
      </c>
      <c r="E367" t="s">
        <v>1703</v>
      </c>
      <c r="F367" t="s">
        <v>1747</v>
      </c>
    </row>
    <row r="368" spans="1:6">
      <c r="A368" t="s">
        <v>386</v>
      </c>
      <c r="B368" t="s">
        <v>1</v>
      </c>
      <c r="C368" t="s">
        <v>1716</v>
      </c>
      <c r="D368" t="s">
        <v>1710</v>
      </c>
      <c r="E368" t="s">
        <v>1703</v>
      </c>
      <c r="F368" t="s">
        <v>1748</v>
      </c>
    </row>
    <row r="369" spans="1:6">
      <c r="A369" t="s">
        <v>387</v>
      </c>
      <c r="B369" t="s">
        <v>1</v>
      </c>
      <c r="C369" t="s">
        <v>1716</v>
      </c>
      <c r="D369" t="s">
        <v>1710</v>
      </c>
      <c r="E369" t="s">
        <v>1703</v>
      </c>
      <c r="F369" t="s">
        <v>1749</v>
      </c>
    </row>
    <row r="370" spans="1:6">
      <c r="A370" t="s">
        <v>388</v>
      </c>
      <c r="B370" t="s">
        <v>1</v>
      </c>
      <c r="C370" t="s">
        <v>1716</v>
      </c>
      <c r="D370" t="s">
        <v>1710</v>
      </c>
      <c r="E370" t="s">
        <v>1703</v>
      </c>
      <c r="F370" t="s">
        <v>1750</v>
      </c>
    </row>
    <row r="371" spans="1:6">
      <c r="A371" t="s">
        <v>389</v>
      </c>
      <c r="B371" t="s">
        <v>1</v>
      </c>
      <c r="C371" t="s">
        <v>1716</v>
      </c>
      <c r="D371" t="s">
        <v>1710</v>
      </c>
      <c r="E371" t="s">
        <v>1703</v>
      </c>
      <c r="F371" t="s">
        <v>1751</v>
      </c>
    </row>
    <row r="372" spans="1:6">
      <c r="A372" t="s">
        <v>390</v>
      </c>
      <c r="B372" t="s">
        <v>1</v>
      </c>
      <c r="C372" t="s">
        <v>1716</v>
      </c>
      <c r="D372" t="s">
        <v>1710</v>
      </c>
      <c r="E372" t="s">
        <v>1704</v>
      </c>
      <c r="F372" t="s">
        <v>1742</v>
      </c>
    </row>
    <row r="373" spans="1:6">
      <c r="A373" t="s">
        <v>391</v>
      </c>
      <c r="B373" t="s">
        <v>1</v>
      </c>
      <c r="C373" t="s">
        <v>1716</v>
      </c>
      <c r="D373" t="s">
        <v>1710</v>
      </c>
      <c r="E373" t="s">
        <v>1704</v>
      </c>
      <c r="F373" t="s">
        <v>1743</v>
      </c>
    </row>
    <row r="374" spans="1:6">
      <c r="A374" t="s">
        <v>392</v>
      </c>
      <c r="B374" t="s">
        <v>1</v>
      </c>
      <c r="C374" t="s">
        <v>1716</v>
      </c>
      <c r="D374" t="s">
        <v>1710</v>
      </c>
      <c r="E374" t="s">
        <v>1704</v>
      </c>
      <c r="F374" t="s">
        <v>1744</v>
      </c>
    </row>
    <row r="375" spans="1:6">
      <c r="A375" t="s">
        <v>393</v>
      </c>
      <c r="B375" t="s">
        <v>1</v>
      </c>
      <c r="C375" t="s">
        <v>1716</v>
      </c>
      <c r="D375" t="s">
        <v>1710</v>
      </c>
      <c r="E375" t="s">
        <v>1704</v>
      </c>
      <c r="F375" t="s">
        <v>1745</v>
      </c>
    </row>
    <row r="376" spans="1:6">
      <c r="A376" t="s">
        <v>394</v>
      </c>
      <c r="B376" t="s">
        <v>1</v>
      </c>
      <c r="C376" t="s">
        <v>1716</v>
      </c>
      <c r="D376" t="s">
        <v>1710</v>
      </c>
      <c r="E376" t="s">
        <v>1704</v>
      </c>
      <c r="F376" t="s">
        <v>1746</v>
      </c>
    </row>
    <row r="377" spans="1:6">
      <c r="A377" t="s">
        <v>395</v>
      </c>
      <c r="B377" t="s">
        <v>1</v>
      </c>
      <c r="C377" t="s">
        <v>1716</v>
      </c>
      <c r="D377" t="s">
        <v>1710</v>
      </c>
      <c r="E377" t="s">
        <v>1704</v>
      </c>
      <c r="F377" t="s">
        <v>1747</v>
      </c>
    </row>
    <row r="378" spans="1:6">
      <c r="A378" t="s">
        <v>396</v>
      </c>
      <c r="B378" t="s">
        <v>1</v>
      </c>
      <c r="C378" t="s">
        <v>1716</v>
      </c>
      <c r="D378" t="s">
        <v>1710</v>
      </c>
      <c r="E378" t="s">
        <v>1704</v>
      </c>
      <c r="F378" t="s">
        <v>1748</v>
      </c>
    </row>
    <row r="379" spans="1:6">
      <c r="A379" t="s">
        <v>397</v>
      </c>
      <c r="B379" t="s">
        <v>1</v>
      </c>
      <c r="C379" t="s">
        <v>1716</v>
      </c>
      <c r="D379" t="s">
        <v>1710</v>
      </c>
      <c r="E379" t="s">
        <v>1704</v>
      </c>
      <c r="F379" t="s">
        <v>1749</v>
      </c>
    </row>
    <row r="380" spans="1:6">
      <c r="A380" t="s">
        <v>398</v>
      </c>
      <c r="B380" t="s">
        <v>1</v>
      </c>
      <c r="C380" t="s">
        <v>1716</v>
      </c>
      <c r="D380" t="s">
        <v>1710</v>
      </c>
      <c r="E380" t="s">
        <v>1704</v>
      </c>
      <c r="F380" t="s">
        <v>1750</v>
      </c>
    </row>
    <row r="381" spans="1:6">
      <c r="A381" t="s">
        <v>399</v>
      </c>
      <c r="B381" t="s">
        <v>1</v>
      </c>
      <c r="C381" t="s">
        <v>1716</v>
      </c>
      <c r="D381" t="s">
        <v>1710</v>
      </c>
      <c r="E381" t="s">
        <v>1704</v>
      </c>
      <c r="F381" t="s">
        <v>1751</v>
      </c>
    </row>
    <row r="382" spans="1:6">
      <c r="A382" t="s">
        <v>400</v>
      </c>
      <c r="B382" t="s">
        <v>1</v>
      </c>
      <c r="C382" t="s">
        <v>1716</v>
      </c>
      <c r="D382" t="s">
        <v>1711</v>
      </c>
      <c r="E382" t="s">
        <v>1703</v>
      </c>
      <c r="F382" t="s">
        <v>1742</v>
      </c>
    </row>
    <row r="383" spans="1:6">
      <c r="A383" t="s">
        <v>401</v>
      </c>
      <c r="B383" t="s">
        <v>1</v>
      </c>
      <c r="C383" t="s">
        <v>1716</v>
      </c>
      <c r="D383" t="s">
        <v>1711</v>
      </c>
      <c r="E383" t="s">
        <v>1703</v>
      </c>
      <c r="F383" t="s">
        <v>1743</v>
      </c>
    </row>
    <row r="384" spans="1:6">
      <c r="A384" t="s">
        <v>402</v>
      </c>
      <c r="B384" t="s">
        <v>1</v>
      </c>
      <c r="C384" t="s">
        <v>1716</v>
      </c>
      <c r="D384" t="s">
        <v>1711</v>
      </c>
      <c r="E384" t="s">
        <v>1703</v>
      </c>
      <c r="F384" t="s">
        <v>1744</v>
      </c>
    </row>
    <row r="385" spans="1:6">
      <c r="A385" t="s">
        <v>403</v>
      </c>
      <c r="B385" t="s">
        <v>1</v>
      </c>
      <c r="C385" t="s">
        <v>1716</v>
      </c>
      <c r="D385" t="s">
        <v>1711</v>
      </c>
      <c r="E385" t="s">
        <v>1703</v>
      </c>
      <c r="F385" t="s">
        <v>1745</v>
      </c>
    </row>
    <row r="386" spans="1:6">
      <c r="A386" t="s">
        <v>404</v>
      </c>
      <c r="B386" t="s">
        <v>1</v>
      </c>
      <c r="C386" t="s">
        <v>1716</v>
      </c>
      <c r="D386" t="s">
        <v>1711</v>
      </c>
      <c r="E386" t="s">
        <v>1703</v>
      </c>
      <c r="F386" t="s">
        <v>1746</v>
      </c>
    </row>
    <row r="387" spans="1:6">
      <c r="A387" t="s">
        <v>405</v>
      </c>
      <c r="B387" t="s">
        <v>1</v>
      </c>
      <c r="C387" t="s">
        <v>1716</v>
      </c>
      <c r="D387" t="s">
        <v>1711</v>
      </c>
      <c r="E387" t="s">
        <v>1703</v>
      </c>
      <c r="F387" t="s">
        <v>1747</v>
      </c>
    </row>
    <row r="388" spans="1:6">
      <c r="A388" t="s">
        <v>406</v>
      </c>
      <c r="B388" t="s">
        <v>1</v>
      </c>
      <c r="C388" t="s">
        <v>1716</v>
      </c>
      <c r="D388" t="s">
        <v>1711</v>
      </c>
      <c r="E388" t="s">
        <v>1703</v>
      </c>
      <c r="F388" t="s">
        <v>1748</v>
      </c>
    </row>
    <row r="389" spans="1:6">
      <c r="A389" t="s">
        <v>407</v>
      </c>
      <c r="B389" t="s">
        <v>1</v>
      </c>
      <c r="C389" t="s">
        <v>1716</v>
      </c>
      <c r="D389" t="s">
        <v>1711</v>
      </c>
      <c r="E389" t="s">
        <v>1703</v>
      </c>
      <c r="F389" t="s">
        <v>1749</v>
      </c>
    </row>
    <row r="390" spans="1:6">
      <c r="A390" t="s">
        <v>408</v>
      </c>
      <c r="B390" t="s">
        <v>1</v>
      </c>
      <c r="C390" t="s">
        <v>1716</v>
      </c>
      <c r="D390" t="s">
        <v>1711</v>
      </c>
      <c r="E390" t="s">
        <v>1703</v>
      </c>
      <c r="F390" t="s">
        <v>1750</v>
      </c>
    </row>
    <row r="391" spans="1:6">
      <c r="A391" t="s">
        <v>409</v>
      </c>
      <c r="B391" t="s">
        <v>1</v>
      </c>
      <c r="C391" t="s">
        <v>1716</v>
      </c>
      <c r="D391" t="s">
        <v>1711</v>
      </c>
      <c r="E391" t="s">
        <v>1703</v>
      </c>
      <c r="F391" t="s">
        <v>1751</v>
      </c>
    </row>
    <row r="392" spans="1:6">
      <c r="A392" t="s">
        <v>410</v>
      </c>
      <c r="B392" t="s">
        <v>1</v>
      </c>
      <c r="C392" t="s">
        <v>1716</v>
      </c>
      <c r="D392" t="s">
        <v>1711</v>
      </c>
      <c r="E392" t="s">
        <v>1704</v>
      </c>
      <c r="F392" t="s">
        <v>1742</v>
      </c>
    </row>
    <row r="393" spans="1:6">
      <c r="A393" t="s">
        <v>411</v>
      </c>
      <c r="B393" t="s">
        <v>1</v>
      </c>
      <c r="C393" t="s">
        <v>1716</v>
      </c>
      <c r="D393" t="s">
        <v>1711</v>
      </c>
      <c r="E393" t="s">
        <v>1704</v>
      </c>
      <c r="F393" t="s">
        <v>1743</v>
      </c>
    </row>
    <row r="394" spans="1:6">
      <c r="A394" t="s">
        <v>412</v>
      </c>
      <c r="B394" t="s">
        <v>1</v>
      </c>
      <c r="C394" t="s">
        <v>1716</v>
      </c>
      <c r="D394" t="s">
        <v>1711</v>
      </c>
      <c r="E394" t="s">
        <v>1704</v>
      </c>
      <c r="F394" t="s">
        <v>1744</v>
      </c>
    </row>
    <row r="395" spans="1:6">
      <c r="A395" t="s">
        <v>413</v>
      </c>
      <c r="B395" t="s">
        <v>1</v>
      </c>
      <c r="C395" t="s">
        <v>1716</v>
      </c>
      <c r="D395" t="s">
        <v>1711</v>
      </c>
      <c r="E395" t="s">
        <v>1704</v>
      </c>
      <c r="F395" t="s">
        <v>1745</v>
      </c>
    </row>
    <row r="396" spans="1:6">
      <c r="A396" t="s">
        <v>414</v>
      </c>
      <c r="B396" t="s">
        <v>1</v>
      </c>
      <c r="C396" t="s">
        <v>1716</v>
      </c>
      <c r="D396" t="s">
        <v>1711</v>
      </c>
      <c r="E396" t="s">
        <v>1704</v>
      </c>
      <c r="F396" t="s">
        <v>1746</v>
      </c>
    </row>
    <row r="397" spans="1:6">
      <c r="A397" t="s">
        <v>415</v>
      </c>
      <c r="B397" t="s">
        <v>1</v>
      </c>
      <c r="C397" t="s">
        <v>1716</v>
      </c>
      <c r="D397" t="s">
        <v>1711</v>
      </c>
      <c r="E397" t="s">
        <v>1704</v>
      </c>
      <c r="F397" t="s">
        <v>1747</v>
      </c>
    </row>
    <row r="398" spans="1:6">
      <c r="A398" t="s">
        <v>416</v>
      </c>
      <c r="B398" t="s">
        <v>1</v>
      </c>
      <c r="C398" t="s">
        <v>1716</v>
      </c>
      <c r="D398" t="s">
        <v>1711</v>
      </c>
      <c r="E398" t="s">
        <v>1704</v>
      </c>
      <c r="F398" t="s">
        <v>1748</v>
      </c>
    </row>
    <row r="399" spans="1:6">
      <c r="A399" t="s">
        <v>417</v>
      </c>
      <c r="B399" t="s">
        <v>1</v>
      </c>
      <c r="C399" t="s">
        <v>1716</v>
      </c>
      <c r="D399" t="s">
        <v>1711</v>
      </c>
      <c r="E399" t="s">
        <v>1704</v>
      </c>
      <c r="F399" t="s">
        <v>1749</v>
      </c>
    </row>
    <row r="400" spans="1:6">
      <c r="A400" t="s">
        <v>418</v>
      </c>
      <c r="B400" t="s">
        <v>1</v>
      </c>
      <c r="C400" t="s">
        <v>1716</v>
      </c>
      <c r="D400" t="s">
        <v>1711</v>
      </c>
      <c r="E400" t="s">
        <v>1704</v>
      </c>
      <c r="F400" t="s">
        <v>1750</v>
      </c>
    </row>
    <row r="401" spans="1:6">
      <c r="A401" t="s">
        <v>419</v>
      </c>
      <c r="B401" t="s">
        <v>1</v>
      </c>
      <c r="C401" t="s">
        <v>1716</v>
      </c>
      <c r="D401" t="s">
        <v>1711</v>
      </c>
      <c r="E401" t="s">
        <v>1704</v>
      </c>
      <c r="F401" t="s">
        <v>1751</v>
      </c>
    </row>
    <row r="402" spans="1:6">
      <c r="A402" t="s">
        <v>420</v>
      </c>
      <c r="B402" t="s">
        <v>1</v>
      </c>
      <c r="C402" t="s">
        <v>1716</v>
      </c>
      <c r="D402" t="s">
        <v>1712</v>
      </c>
      <c r="E402" t="s">
        <v>1703</v>
      </c>
      <c r="F402" t="s">
        <v>1742</v>
      </c>
    </row>
    <row r="403" spans="1:6">
      <c r="A403" t="s">
        <v>421</v>
      </c>
      <c r="B403" t="s">
        <v>1</v>
      </c>
      <c r="C403" t="s">
        <v>1716</v>
      </c>
      <c r="D403" t="s">
        <v>1712</v>
      </c>
      <c r="E403" t="s">
        <v>1703</v>
      </c>
      <c r="F403" t="s">
        <v>1743</v>
      </c>
    </row>
    <row r="404" spans="1:6">
      <c r="A404" t="s">
        <v>422</v>
      </c>
      <c r="B404" t="s">
        <v>1</v>
      </c>
      <c r="C404" t="s">
        <v>1716</v>
      </c>
      <c r="D404" t="s">
        <v>1712</v>
      </c>
      <c r="E404" t="s">
        <v>1703</v>
      </c>
      <c r="F404" t="s">
        <v>1744</v>
      </c>
    </row>
    <row r="405" spans="1:6">
      <c r="A405" t="s">
        <v>423</v>
      </c>
      <c r="B405" t="s">
        <v>1</v>
      </c>
      <c r="C405" t="s">
        <v>1716</v>
      </c>
      <c r="D405" t="s">
        <v>1712</v>
      </c>
      <c r="E405" t="s">
        <v>1703</v>
      </c>
      <c r="F405" t="s">
        <v>1745</v>
      </c>
    </row>
    <row r="406" spans="1:6">
      <c r="A406" t="s">
        <v>424</v>
      </c>
      <c r="B406" t="s">
        <v>1</v>
      </c>
      <c r="C406" t="s">
        <v>1716</v>
      </c>
      <c r="D406" t="s">
        <v>1712</v>
      </c>
      <c r="E406" t="s">
        <v>1703</v>
      </c>
      <c r="F406" t="s">
        <v>1746</v>
      </c>
    </row>
    <row r="407" spans="1:6">
      <c r="A407" t="s">
        <v>425</v>
      </c>
      <c r="B407" t="s">
        <v>1</v>
      </c>
      <c r="C407" t="s">
        <v>1716</v>
      </c>
      <c r="D407" t="s">
        <v>1712</v>
      </c>
      <c r="E407" t="s">
        <v>1703</v>
      </c>
      <c r="F407" t="s">
        <v>1747</v>
      </c>
    </row>
    <row r="408" spans="1:6">
      <c r="A408" t="s">
        <v>426</v>
      </c>
      <c r="B408" t="s">
        <v>1</v>
      </c>
      <c r="C408" t="s">
        <v>1716</v>
      </c>
      <c r="D408" t="s">
        <v>1712</v>
      </c>
      <c r="E408" t="s">
        <v>1703</v>
      </c>
      <c r="F408" t="s">
        <v>1748</v>
      </c>
    </row>
    <row r="409" spans="1:6">
      <c r="A409" t="s">
        <v>427</v>
      </c>
      <c r="B409" t="s">
        <v>1</v>
      </c>
      <c r="C409" t="s">
        <v>1716</v>
      </c>
      <c r="D409" t="s">
        <v>1712</v>
      </c>
      <c r="E409" t="s">
        <v>1703</v>
      </c>
      <c r="F409" t="s">
        <v>1749</v>
      </c>
    </row>
    <row r="410" spans="1:6">
      <c r="A410" t="s">
        <v>428</v>
      </c>
      <c r="B410" t="s">
        <v>1</v>
      </c>
      <c r="C410" t="s">
        <v>1716</v>
      </c>
      <c r="D410" t="s">
        <v>1712</v>
      </c>
      <c r="E410" t="s">
        <v>1703</v>
      </c>
      <c r="F410" t="s">
        <v>1750</v>
      </c>
    </row>
    <row r="411" spans="1:6">
      <c r="A411" t="s">
        <v>429</v>
      </c>
      <c r="B411" t="s">
        <v>1</v>
      </c>
      <c r="C411" t="s">
        <v>1716</v>
      </c>
      <c r="D411" t="s">
        <v>1712</v>
      </c>
      <c r="E411" t="s">
        <v>1703</v>
      </c>
      <c r="F411" t="s">
        <v>1751</v>
      </c>
    </row>
    <row r="412" spans="1:6">
      <c r="A412" t="s">
        <v>430</v>
      </c>
      <c r="B412" t="s">
        <v>1</v>
      </c>
      <c r="C412" t="s">
        <v>1716</v>
      </c>
      <c r="D412" t="s">
        <v>1712</v>
      </c>
      <c r="E412" t="s">
        <v>1704</v>
      </c>
      <c r="F412" t="s">
        <v>1742</v>
      </c>
    </row>
    <row r="413" spans="1:6">
      <c r="A413" t="s">
        <v>431</v>
      </c>
      <c r="B413" t="s">
        <v>1</v>
      </c>
      <c r="C413" t="s">
        <v>1716</v>
      </c>
      <c r="D413" t="s">
        <v>1712</v>
      </c>
      <c r="E413" t="s">
        <v>1704</v>
      </c>
      <c r="F413" t="s">
        <v>1743</v>
      </c>
    </row>
    <row r="414" spans="1:6">
      <c r="A414" t="s">
        <v>432</v>
      </c>
      <c r="B414" t="s">
        <v>1</v>
      </c>
      <c r="C414" t="s">
        <v>1716</v>
      </c>
      <c r="D414" t="s">
        <v>1712</v>
      </c>
      <c r="E414" t="s">
        <v>1704</v>
      </c>
      <c r="F414" t="s">
        <v>1744</v>
      </c>
    </row>
    <row r="415" spans="1:6">
      <c r="A415" t="s">
        <v>433</v>
      </c>
      <c r="B415" t="s">
        <v>1</v>
      </c>
      <c r="C415" t="s">
        <v>1716</v>
      </c>
      <c r="D415" t="s">
        <v>1712</v>
      </c>
      <c r="E415" t="s">
        <v>1704</v>
      </c>
      <c r="F415" t="s">
        <v>1745</v>
      </c>
    </row>
    <row r="416" spans="1:6">
      <c r="A416" t="s">
        <v>434</v>
      </c>
      <c r="B416" t="s">
        <v>1</v>
      </c>
      <c r="C416" t="s">
        <v>1716</v>
      </c>
      <c r="D416" t="s">
        <v>1712</v>
      </c>
      <c r="E416" t="s">
        <v>1704</v>
      </c>
      <c r="F416" t="s">
        <v>1746</v>
      </c>
    </row>
    <row r="417" spans="1:6">
      <c r="A417" t="s">
        <v>435</v>
      </c>
      <c r="B417" t="s">
        <v>1</v>
      </c>
      <c r="C417" t="s">
        <v>1716</v>
      </c>
      <c r="D417" t="s">
        <v>1712</v>
      </c>
      <c r="E417" t="s">
        <v>1704</v>
      </c>
      <c r="F417" t="s">
        <v>1747</v>
      </c>
    </row>
    <row r="418" spans="1:6">
      <c r="A418" t="s">
        <v>436</v>
      </c>
      <c r="B418" t="s">
        <v>1</v>
      </c>
      <c r="C418" t="s">
        <v>1716</v>
      </c>
      <c r="D418" t="s">
        <v>1712</v>
      </c>
      <c r="E418" t="s">
        <v>1704</v>
      </c>
      <c r="F418" t="s">
        <v>1748</v>
      </c>
    </row>
    <row r="419" spans="1:6">
      <c r="A419" t="s">
        <v>437</v>
      </c>
      <c r="B419" t="s">
        <v>1</v>
      </c>
      <c r="C419" t="s">
        <v>1716</v>
      </c>
      <c r="D419" t="s">
        <v>1712</v>
      </c>
      <c r="E419" t="s">
        <v>1704</v>
      </c>
      <c r="F419" t="s">
        <v>1749</v>
      </c>
    </row>
    <row r="420" spans="1:6">
      <c r="A420" t="s">
        <v>438</v>
      </c>
      <c r="B420" t="s">
        <v>1</v>
      </c>
      <c r="C420" t="s">
        <v>1716</v>
      </c>
      <c r="D420" t="s">
        <v>1712</v>
      </c>
      <c r="E420" t="s">
        <v>1704</v>
      </c>
      <c r="F420" t="s">
        <v>1750</v>
      </c>
    </row>
    <row r="421" spans="1:6">
      <c r="A421" t="s">
        <v>439</v>
      </c>
      <c r="B421" t="s">
        <v>1</v>
      </c>
      <c r="C421" t="s">
        <v>1716</v>
      </c>
      <c r="D421" t="s">
        <v>1712</v>
      </c>
      <c r="E421" t="s">
        <v>1704</v>
      </c>
      <c r="F421" t="s">
        <v>1751</v>
      </c>
    </row>
    <row r="422" spans="1:6">
      <c r="A422" t="s">
        <v>440</v>
      </c>
      <c r="B422" t="s">
        <v>1</v>
      </c>
      <c r="C422" t="s">
        <v>1716</v>
      </c>
      <c r="D422" t="s">
        <v>1713</v>
      </c>
      <c r="E422" t="s">
        <v>1703</v>
      </c>
      <c r="F422" t="s">
        <v>1742</v>
      </c>
    </row>
    <row r="423" spans="1:6">
      <c r="A423" t="s">
        <v>441</v>
      </c>
      <c r="B423" t="s">
        <v>1</v>
      </c>
      <c r="C423" t="s">
        <v>1716</v>
      </c>
      <c r="D423" t="s">
        <v>1713</v>
      </c>
      <c r="E423" t="s">
        <v>1703</v>
      </c>
      <c r="F423" t="s">
        <v>1743</v>
      </c>
    </row>
    <row r="424" spans="1:6">
      <c r="A424" t="s">
        <v>442</v>
      </c>
      <c r="B424" t="s">
        <v>1</v>
      </c>
      <c r="C424" t="s">
        <v>1716</v>
      </c>
      <c r="D424" t="s">
        <v>1713</v>
      </c>
      <c r="E424" t="s">
        <v>1703</v>
      </c>
      <c r="F424" t="s">
        <v>1744</v>
      </c>
    </row>
    <row r="425" spans="1:6">
      <c r="A425" t="s">
        <v>443</v>
      </c>
      <c r="B425" t="s">
        <v>1</v>
      </c>
      <c r="C425" t="s">
        <v>1716</v>
      </c>
      <c r="D425" t="s">
        <v>1713</v>
      </c>
      <c r="E425" t="s">
        <v>1703</v>
      </c>
      <c r="F425" t="s">
        <v>1745</v>
      </c>
    </row>
    <row r="426" spans="1:6">
      <c r="A426" t="s">
        <v>444</v>
      </c>
      <c r="B426" t="s">
        <v>1</v>
      </c>
      <c r="C426" t="s">
        <v>1716</v>
      </c>
      <c r="D426" t="s">
        <v>1713</v>
      </c>
      <c r="E426" t="s">
        <v>1703</v>
      </c>
      <c r="F426" t="s">
        <v>1746</v>
      </c>
    </row>
    <row r="427" spans="1:6">
      <c r="A427" t="s">
        <v>445</v>
      </c>
      <c r="B427" t="s">
        <v>1</v>
      </c>
      <c r="C427" t="s">
        <v>1716</v>
      </c>
      <c r="D427" t="s">
        <v>1713</v>
      </c>
      <c r="E427" t="s">
        <v>1703</v>
      </c>
      <c r="F427" t="s">
        <v>1747</v>
      </c>
    </row>
    <row r="428" spans="1:6">
      <c r="A428" t="s">
        <v>446</v>
      </c>
      <c r="B428" t="s">
        <v>1</v>
      </c>
      <c r="C428" t="s">
        <v>1716</v>
      </c>
      <c r="D428" t="s">
        <v>1713</v>
      </c>
      <c r="E428" t="s">
        <v>1703</v>
      </c>
      <c r="F428" t="s">
        <v>1748</v>
      </c>
    </row>
    <row r="429" spans="1:6">
      <c r="A429" t="s">
        <v>447</v>
      </c>
      <c r="B429" t="s">
        <v>1</v>
      </c>
      <c r="C429" t="s">
        <v>1716</v>
      </c>
      <c r="D429" t="s">
        <v>1713</v>
      </c>
      <c r="E429" t="s">
        <v>1703</v>
      </c>
      <c r="F429" t="s">
        <v>1749</v>
      </c>
    </row>
    <row r="430" spans="1:6">
      <c r="A430" t="s">
        <v>448</v>
      </c>
      <c r="B430" t="s">
        <v>1</v>
      </c>
      <c r="C430" t="s">
        <v>1716</v>
      </c>
      <c r="D430" t="s">
        <v>1713</v>
      </c>
      <c r="E430" t="s">
        <v>1703</v>
      </c>
      <c r="F430" t="s">
        <v>1750</v>
      </c>
    </row>
    <row r="431" spans="1:6">
      <c r="A431" t="s">
        <v>449</v>
      </c>
      <c r="B431" t="s">
        <v>1</v>
      </c>
      <c r="C431" t="s">
        <v>1716</v>
      </c>
      <c r="D431" t="s">
        <v>1713</v>
      </c>
      <c r="E431" t="s">
        <v>1703</v>
      </c>
      <c r="F431" t="s">
        <v>1751</v>
      </c>
    </row>
    <row r="432" spans="1:6">
      <c r="A432" t="s">
        <v>450</v>
      </c>
      <c r="B432" t="s">
        <v>1</v>
      </c>
      <c r="C432" t="s">
        <v>1716</v>
      </c>
      <c r="D432" t="s">
        <v>1713</v>
      </c>
      <c r="E432" t="s">
        <v>1704</v>
      </c>
      <c r="F432" t="s">
        <v>1742</v>
      </c>
    </row>
    <row r="433" spans="1:6">
      <c r="A433" t="s">
        <v>451</v>
      </c>
      <c r="B433" t="s">
        <v>1</v>
      </c>
      <c r="C433" t="s">
        <v>1716</v>
      </c>
      <c r="D433" t="s">
        <v>1713</v>
      </c>
      <c r="E433" t="s">
        <v>1704</v>
      </c>
      <c r="F433" t="s">
        <v>1743</v>
      </c>
    </row>
    <row r="434" spans="1:6">
      <c r="A434" t="s">
        <v>452</v>
      </c>
      <c r="B434" t="s">
        <v>1</v>
      </c>
      <c r="C434" t="s">
        <v>1716</v>
      </c>
      <c r="D434" t="s">
        <v>1713</v>
      </c>
      <c r="E434" t="s">
        <v>1704</v>
      </c>
      <c r="F434" t="s">
        <v>1744</v>
      </c>
    </row>
    <row r="435" spans="1:6">
      <c r="A435" t="s">
        <v>453</v>
      </c>
      <c r="B435" t="s">
        <v>1</v>
      </c>
      <c r="C435" t="s">
        <v>1716</v>
      </c>
      <c r="D435" t="s">
        <v>1713</v>
      </c>
      <c r="E435" t="s">
        <v>1704</v>
      </c>
      <c r="F435" t="s">
        <v>1745</v>
      </c>
    </row>
    <row r="436" spans="1:6">
      <c r="A436" t="s">
        <v>454</v>
      </c>
      <c r="B436" t="s">
        <v>1</v>
      </c>
      <c r="C436" t="s">
        <v>1716</v>
      </c>
      <c r="D436" t="s">
        <v>1713</v>
      </c>
      <c r="E436" t="s">
        <v>1704</v>
      </c>
      <c r="F436" t="s">
        <v>1746</v>
      </c>
    </row>
    <row r="437" spans="1:6">
      <c r="A437" t="s">
        <v>455</v>
      </c>
      <c r="B437" t="s">
        <v>1</v>
      </c>
      <c r="C437" t="s">
        <v>1716</v>
      </c>
      <c r="D437" t="s">
        <v>1713</v>
      </c>
      <c r="E437" t="s">
        <v>1704</v>
      </c>
      <c r="F437" t="s">
        <v>1747</v>
      </c>
    </row>
    <row r="438" spans="1:6">
      <c r="A438" t="s">
        <v>456</v>
      </c>
      <c r="B438" t="s">
        <v>1</v>
      </c>
      <c r="C438" t="s">
        <v>1716</v>
      </c>
      <c r="D438" t="s">
        <v>1713</v>
      </c>
      <c r="E438" t="s">
        <v>1704</v>
      </c>
      <c r="F438" t="s">
        <v>1748</v>
      </c>
    </row>
    <row r="439" spans="1:6">
      <c r="A439" t="s">
        <v>457</v>
      </c>
      <c r="B439" t="s">
        <v>1</v>
      </c>
      <c r="C439" t="s">
        <v>1716</v>
      </c>
      <c r="D439" t="s">
        <v>1713</v>
      </c>
      <c r="E439" t="s">
        <v>1704</v>
      </c>
      <c r="F439" t="s">
        <v>1749</v>
      </c>
    </row>
    <row r="440" spans="1:6">
      <c r="A440" t="s">
        <v>458</v>
      </c>
      <c r="B440" t="s">
        <v>1</v>
      </c>
      <c r="C440" t="s">
        <v>1716</v>
      </c>
      <c r="D440" t="s">
        <v>1713</v>
      </c>
      <c r="E440" t="s">
        <v>1704</v>
      </c>
      <c r="F440" t="s">
        <v>1750</v>
      </c>
    </row>
    <row r="441" spans="1:6">
      <c r="A441" t="s">
        <v>459</v>
      </c>
      <c r="B441" t="s">
        <v>1</v>
      </c>
      <c r="C441" t="s">
        <v>1716</v>
      </c>
      <c r="D441" t="s">
        <v>1713</v>
      </c>
      <c r="E441" t="s">
        <v>1704</v>
      </c>
      <c r="F441" t="s">
        <v>1751</v>
      </c>
    </row>
    <row r="442" spans="1:6">
      <c r="A442" t="s">
        <v>460</v>
      </c>
      <c r="B442" t="s">
        <v>1</v>
      </c>
      <c r="C442" t="s">
        <v>1716</v>
      </c>
      <c r="D442" t="s">
        <v>1714</v>
      </c>
      <c r="E442" t="s">
        <v>1703</v>
      </c>
      <c r="F442" t="s">
        <v>1742</v>
      </c>
    </row>
    <row r="443" spans="1:6">
      <c r="A443" t="s">
        <v>461</v>
      </c>
      <c r="B443" t="s">
        <v>1</v>
      </c>
      <c r="C443" t="s">
        <v>1716</v>
      </c>
      <c r="D443" t="s">
        <v>1714</v>
      </c>
      <c r="E443" t="s">
        <v>1703</v>
      </c>
      <c r="F443" t="s">
        <v>1743</v>
      </c>
    </row>
    <row r="444" spans="1:6">
      <c r="A444" t="s">
        <v>462</v>
      </c>
      <c r="B444" t="s">
        <v>1</v>
      </c>
      <c r="C444" t="s">
        <v>1716</v>
      </c>
      <c r="D444" t="s">
        <v>1714</v>
      </c>
      <c r="E444" t="s">
        <v>1703</v>
      </c>
      <c r="F444" t="s">
        <v>1744</v>
      </c>
    </row>
    <row r="445" spans="1:6">
      <c r="A445" t="s">
        <v>463</v>
      </c>
      <c r="B445" t="s">
        <v>1</v>
      </c>
      <c r="C445" t="s">
        <v>1716</v>
      </c>
      <c r="D445" t="s">
        <v>1714</v>
      </c>
      <c r="E445" t="s">
        <v>1703</v>
      </c>
      <c r="F445" t="s">
        <v>1745</v>
      </c>
    </row>
    <row r="446" spans="1:6">
      <c r="A446" t="s">
        <v>464</v>
      </c>
      <c r="B446" t="s">
        <v>1</v>
      </c>
      <c r="C446" t="s">
        <v>1716</v>
      </c>
      <c r="D446" t="s">
        <v>1714</v>
      </c>
      <c r="E446" t="s">
        <v>1703</v>
      </c>
      <c r="F446" t="s">
        <v>1746</v>
      </c>
    </row>
    <row r="447" spans="1:6">
      <c r="A447" t="s">
        <v>465</v>
      </c>
      <c r="B447" t="s">
        <v>1</v>
      </c>
      <c r="C447" t="s">
        <v>1716</v>
      </c>
      <c r="D447" t="s">
        <v>1714</v>
      </c>
      <c r="E447" t="s">
        <v>1703</v>
      </c>
      <c r="F447" t="s">
        <v>1747</v>
      </c>
    </row>
    <row r="448" spans="1:6">
      <c r="A448" t="s">
        <v>466</v>
      </c>
      <c r="B448" t="s">
        <v>1</v>
      </c>
      <c r="C448" t="s">
        <v>1716</v>
      </c>
      <c r="D448" t="s">
        <v>1714</v>
      </c>
      <c r="E448" t="s">
        <v>1703</v>
      </c>
      <c r="F448" t="s">
        <v>1748</v>
      </c>
    </row>
    <row r="449" spans="1:6">
      <c r="A449" t="s">
        <v>467</v>
      </c>
      <c r="B449" t="s">
        <v>1</v>
      </c>
      <c r="C449" t="s">
        <v>1716</v>
      </c>
      <c r="D449" t="s">
        <v>1714</v>
      </c>
      <c r="E449" t="s">
        <v>1703</v>
      </c>
      <c r="F449" t="s">
        <v>1749</v>
      </c>
    </row>
    <row r="450" spans="1:6">
      <c r="A450" t="s">
        <v>468</v>
      </c>
      <c r="B450" t="s">
        <v>1</v>
      </c>
      <c r="C450" t="s">
        <v>1716</v>
      </c>
      <c r="D450" t="s">
        <v>1714</v>
      </c>
      <c r="E450" t="s">
        <v>1703</v>
      </c>
      <c r="F450" t="s">
        <v>1750</v>
      </c>
    </row>
    <row r="451" spans="1:6">
      <c r="A451" t="s">
        <v>469</v>
      </c>
      <c r="B451" t="s">
        <v>1</v>
      </c>
      <c r="C451" t="s">
        <v>1716</v>
      </c>
      <c r="D451" t="s">
        <v>1714</v>
      </c>
      <c r="E451" t="s">
        <v>1703</v>
      </c>
      <c r="F451" t="s">
        <v>1751</v>
      </c>
    </row>
    <row r="452" spans="1:6">
      <c r="A452" t="s">
        <v>470</v>
      </c>
      <c r="B452" t="s">
        <v>1</v>
      </c>
      <c r="C452" t="s">
        <v>1716</v>
      </c>
      <c r="D452" t="s">
        <v>1714</v>
      </c>
      <c r="E452" t="s">
        <v>1704</v>
      </c>
      <c r="F452" t="s">
        <v>1742</v>
      </c>
    </row>
    <row r="453" spans="1:6">
      <c r="A453" t="s">
        <v>471</v>
      </c>
      <c r="B453" t="s">
        <v>1</v>
      </c>
      <c r="C453" t="s">
        <v>1716</v>
      </c>
      <c r="D453" t="s">
        <v>1714</v>
      </c>
      <c r="E453" t="s">
        <v>1704</v>
      </c>
      <c r="F453" t="s">
        <v>1743</v>
      </c>
    </row>
    <row r="454" spans="1:6">
      <c r="A454" t="s">
        <v>472</v>
      </c>
      <c r="B454" t="s">
        <v>1</v>
      </c>
      <c r="C454" t="s">
        <v>1716</v>
      </c>
      <c r="D454" t="s">
        <v>1714</v>
      </c>
      <c r="E454" t="s">
        <v>1704</v>
      </c>
      <c r="F454" t="s">
        <v>1744</v>
      </c>
    </row>
    <row r="455" spans="1:6">
      <c r="A455" t="s">
        <v>473</v>
      </c>
      <c r="B455" t="s">
        <v>1</v>
      </c>
      <c r="C455" t="s">
        <v>1716</v>
      </c>
      <c r="D455" t="s">
        <v>1714</v>
      </c>
      <c r="E455" t="s">
        <v>1704</v>
      </c>
      <c r="F455" t="s">
        <v>1745</v>
      </c>
    </row>
    <row r="456" spans="1:6">
      <c r="A456" t="s">
        <v>474</v>
      </c>
      <c r="B456" t="s">
        <v>1</v>
      </c>
      <c r="C456" t="s">
        <v>1716</v>
      </c>
      <c r="D456" t="s">
        <v>1714</v>
      </c>
      <c r="E456" t="s">
        <v>1704</v>
      </c>
      <c r="F456" t="s">
        <v>1746</v>
      </c>
    </row>
    <row r="457" spans="1:6">
      <c r="A457" t="s">
        <v>475</v>
      </c>
      <c r="B457" t="s">
        <v>1</v>
      </c>
      <c r="C457" t="s">
        <v>1716</v>
      </c>
      <c r="D457" t="s">
        <v>1714</v>
      </c>
      <c r="E457" t="s">
        <v>1704</v>
      </c>
      <c r="F457" t="s">
        <v>1747</v>
      </c>
    </row>
    <row r="458" spans="1:6">
      <c r="A458" t="s">
        <v>476</v>
      </c>
      <c r="B458" t="s">
        <v>1</v>
      </c>
      <c r="C458" t="s">
        <v>1716</v>
      </c>
      <c r="D458" t="s">
        <v>1714</v>
      </c>
      <c r="E458" t="s">
        <v>1704</v>
      </c>
      <c r="F458" t="s">
        <v>1748</v>
      </c>
    </row>
    <row r="459" spans="1:6">
      <c r="A459" t="s">
        <v>477</v>
      </c>
      <c r="B459" t="s">
        <v>1</v>
      </c>
      <c r="C459" t="s">
        <v>1716</v>
      </c>
      <c r="D459" t="s">
        <v>1714</v>
      </c>
      <c r="E459" t="s">
        <v>1704</v>
      </c>
      <c r="F459" t="s">
        <v>1749</v>
      </c>
    </row>
    <row r="460" spans="1:6">
      <c r="A460" t="s">
        <v>478</v>
      </c>
      <c r="B460" t="s">
        <v>1</v>
      </c>
      <c r="C460" t="s">
        <v>1716</v>
      </c>
      <c r="D460" t="s">
        <v>1714</v>
      </c>
      <c r="E460" t="s">
        <v>1704</v>
      </c>
      <c r="F460" t="s">
        <v>1750</v>
      </c>
    </row>
    <row r="461" spans="1:6">
      <c r="A461" t="s">
        <v>479</v>
      </c>
      <c r="B461" t="s">
        <v>1</v>
      </c>
      <c r="C461" t="s">
        <v>1716</v>
      </c>
      <c r="D461" t="s">
        <v>1714</v>
      </c>
      <c r="E461" t="s">
        <v>1704</v>
      </c>
      <c r="F461" t="s">
        <v>1751</v>
      </c>
    </row>
    <row r="462" spans="1:6">
      <c r="A462" t="s">
        <v>480</v>
      </c>
      <c r="B462" t="s">
        <v>1</v>
      </c>
      <c r="C462" t="s">
        <v>1716</v>
      </c>
      <c r="D462" t="s">
        <v>1715</v>
      </c>
      <c r="E462" t="s">
        <v>1703</v>
      </c>
      <c r="F462" t="s">
        <v>1742</v>
      </c>
    </row>
    <row r="463" spans="1:6">
      <c r="A463" t="s">
        <v>481</v>
      </c>
      <c r="B463" t="s">
        <v>1</v>
      </c>
      <c r="C463" t="s">
        <v>1716</v>
      </c>
      <c r="D463" t="s">
        <v>1715</v>
      </c>
      <c r="E463" t="s">
        <v>1703</v>
      </c>
      <c r="F463" t="s">
        <v>1743</v>
      </c>
    </row>
    <row r="464" spans="1:6">
      <c r="A464" t="s">
        <v>482</v>
      </c>
      <c r="B464" t="s">
        <v>1</v>
      </c>
      <c r="C464" t="s">
        <v>1716</v>
      </c>
      <c r="D464" t="s">
        <v>1715</v>
      </c>
      <c r="E464" t="s">
        <v>1703</v>
      </c>
      <c r="F464" t="s">
        <v>1744</v>
      </c>
    </row>
    <row r="465" spans="1:6">
      <c r="A465" t="s">
        <v>483</v>
      </c>
      <c r="B465" t="s">
        <v>1</v>
      </c>
      <c r="C465" t="s">
        <v>1716</v>
      </c>
      <c r="D465" t="s">
        <v>1715</v>
      </c>
      <c r="E465" t="s">
        <v>1703</v>
      </c>
      <c r="F465" t="s">
        <v>1745</v>
      </c>
    </row>
    <row r="466" spans="1:6">
      <c r="A466" t="s">
        <v>484</v>
      </c>
      <c r="B466" t="s">
        <v>1</v>
      </c>
      <c r="C466" t="s">
        <v>1716</v>
      </c>
      <c r="D466" t="s">
        <v>1715</v>
      </c>
      <c r="E466" t="s">
        <v>1703</v>
      </c>
      <c r="F466" t="s">
        <v>1746</v>
      </c>
    </row>
    <row r="467" spans="1:6">
      <c r="A467" t="s">
        <v>485</v>
      </c>
      <c r="B467" t="s">
        <v>1</v>
      </c>
      <c r="C467" t="s">
        <v>1716</v>
      </c>
      <c r="D467" t="s">
        <v>1715</v>
      </c>
      <c r="E467" t="s">
        <v>1703</v>
      </c>
      <c r="F467" t="s">
        <v>1747</v>
      </c>
    </row>
    <row r="468" spans="1:6">
      <c r="A468" t="s">
        <v>486</v>
      </c>
      <c r="B468" t="s">
        <v>1</v>
      </c>
      <c r="C468" t="s">
        <v>1716</v>
      </c>
      <c r="D468" t="s">
        <v>1715</v>
      </c>
      <c r="E468" t="s">
        <v>1703</v>
      </c>
      <c r="F468" t="s">
        <v>1748</v>
      </c>
    </row>
    <row r="469" spans="1:6">
      <c r="A469" t="s">
        <v>487</v>
      </c>
      <c r="B469" t="s">
        <v>1</v>
      </c>
      <c r="C469" t="s">
        <v>1716</v>
      </c>
      <c r="D469" t="s">
        <v>1715</v>
      </c>
      <c r="E469" t="s">
        <v>1703</v>
      </c>
      <c r="F469" t="s">
        <v>1749</v>
      </c>
    </row>
    <row r="470" spans="1:6">
      <c r="A470" t="s">
        <v>488</v>
      </c>
      <c r="B470" t="s">
        <v>1</v>
      </c>
      <c r="C470" t="s">
        <v>1716</v>
      </c>
      <c r="D470" t="s">
        <v>1715</v>
      </c>
      <c r="E470" t="s">
        <v>1703</v>
      </c>
      <c r="F470" t="s">
        <v>1750</v>
      </c>
    </row>
    <row r="471" spans="1:6">
      <c r="A471" t="s">
        <v>489</v>
      </c>
      <c r="B471" t="s">
        <v>1</v>
      </c>
      <c r="C471" t="s">
        <v>1716</v>
      </c>
      <c r="D471" t="s">
        <v>1715</v>
      </c>
      <c r="E471" t="s">
        <v>1703</v>
      </c>
      <c r="F471" t="s">
        <v>1751</v>
      </c>
    </row>
    <row r="472" spans="1:6">
      <c r="A472" t="s">
        <v>490</v>
      </c>
      <c r="B472" t="s">
        <v>1</v>
      </c>
      <c r="C472" t="s">
        <v>1716</v>
      </c>
      <c r="D472" t="s">
        <v>1715</v>
      </c>
      <c r="E472" t="s">
        <v>1704</v>
      </c>
      <c r="F472" t="s">
        <v>1742</v>
      </c>
    </row>
    <row r="473" spans="1:6">
      <c r="A473" t="s">
        <v>491</v>
      </c>
      <c r="B473" t="s">
        <v>1</v>
      </c>
      <c r="C473" t="s">
        <v>1716</v>
      </c>
      <c r="D473" t="s">
        <v>1715</v>
      </c>
      <c r="E473" t="s">
        <v>1704</v>
      </c>
      <c r="F473" t="s">
        <v>1743</v>
      </c>
    </row>
    <row r="474" spans="1:6">
      <c r="A474" t="s">
        <v>492</v>
      </c>
      <c r="B474" t="s">
        <v>1</v>
      </c>
      <c r="C474" t="s">
        <v>1716</v>
      </c>
      <c r="D474" t="s">
        <v>1715</v>
      </c>
      <c r="E474" t="s">
        <v>1704</v>
      </c>
      <c r="F474" t="s">
        <v>1744</v>
      </c>
    </row>
    <row r="475" spans="1:6">
      <c r="A475" t="s">
        <v>493</v>
      </c>
      <c r="B475" t="s">
        <v>1</v>
      </c>
      <c r="C475" t="s">
        <v>1716</v>
      </c>
      <c r="D475" t="s">
        <v>1715</v>
      </c>
      <c r="E475" t="s">
        <v>1704</v>
      </c>
      <c r="F475" t="s">
        <v>1745</v>
      </c>
    </row>
    <row r="476" spans="1:6">
      <c r="A476" t="s">
        <v>494</v>
      </c>
      <c r="B476" t="s">
        <v>1</v>
      </c>
      <c r="C476" t="s">
        <v>1716</v>
      </c>
      <c r="D476" t="s">
        <v>1715</v>
      </c>
      <c r="E476" t="s">
        <v>1704</v>
      </c>
      <c r="F476" t="s">
        <v>1746</v>
      </c>
    </row>
    <row r="477" spans="1:6">
      <c r="A477" t="s">
        <v>495</v>
      </c>
      <c r="B477" t="s">
        <v>1</v>
      </c>
      <c r="C477" t="s">
        <v>1716</v>
      </c>
      <c r="D477" t="s">
        <v>1715</v>
      </c>
      <c r="E477" t="s">
        <v>1704</v>
      </c>
      <c r="F477" t="s">
        <v>1747</v>
      </c>
    </row>
    <row r="478" spans="1:6">
      <c r="A478" t="s">
        <v>496</v>
      </c>
      <c r="B478" t="s">
        <v>1</v>
      </c>
      <c r="C478" t="s">
        <v>1716</v>
      </c>
      <c r="D478" t="s">
        <v>1715</v>
      </c>
      <c r="E478" t="s">
        <v>1704</v>
      </c>
      <c r="F478" t="s">
        <v>1748</v>
      </c>
    </row>
    <row r="479" spans="1:6">
      <c r="A479" t="s">
        <v>497</v>
      </c>
      <c r="B479" t="s">
        <v>1</v>
      </c>
      <c r="C479" t="s">
        <v>1716</v>
      </c>
      <c r="D479" t="s">
        <v>1715</v>
      </c>
      <c r="E479" t="s">
        <v>1704</v>
      </c>
      <c r="F479" t="s">
        <v>1749</v>
      </c>
    </row>
    <row r="480" spans="1:6">
      <c r="A480" t="s">
        <v>498</v>
      </c>
      <c r="B480" t="s">
        <v>1</v>
      </c>
      <c r="C480" t="s">
        <v>1716</v>
      </c>
      <c r="D480" t="s">
        <v>1715</v>
      </c>
      <c r="E480" t="s">
        <v>1704</v>
      </c>
      <c r="F480" t="s">
        <v>1750</v>
      </c>
    </row>
    <row r="481" spans="1:6">
      <c r="A481" t="s">
        <v>499</v>
      </c>
      <c r="B481" t="s">
        <v>1</v>
      </c>
      <c r="C481" t="s">
        <v>1716</v>
      </c>
      <c r="D481" t="s">
        <v>1715</v>
      </c>
      <c r="E481" t="s">
        <v>1704</v>
      </c>
      <c r="F481" t="s">
        <v>1751</v>
      </c>
    </row>
    <row r="482" spans="1:6">
      <c r="A482" t="s">
        <v>500</v>
      </c>
      <c r="B482" t="s">
        <v>1</v>
      </c>
      <c r="C482" t="s">
        <v>1717</v>
      </c>
      <c r="D482" t="s">
        <v>1702</v>
      </c>
      <c r="E482" t="s">
        <v>1703</v>
      </c>
      <c r="F482" t="s">
        <v>1742</v>
      </c>
    </row>
    <row r="483" spans="1:6">
      <c r="A483" t="s">
        <v>501</v>
      </c>
      <c r="B483" t="s">
        <v>1</v>
      </c>
      <c r="C483" t="s">
        <v>1717</v>
      </c>
      <c r="D483" t="s">
        <v>1702</v>
      </c>
      <c r="E483" t="s">
        <v>1703</v>
      </c>
      <c r="F483" t="s">
        <v>1743</v>
      </c>
    </row>
    <row r="484" spans="1:6">
      <c r="A484" t="s">
        <v>502</v>
      </c>
      <c r="B484" t="s">
        <v>1</v>
      </c>
      <c r="C484" t="s">
        <v>1717</v>
      </c>
      <c r="D484" t="s">
        <v>1702</v>
      </c>
      <c r="E484" t="s">
        <v>1703</v>
      </c>
      <c r="F484" t="s">
        <v>1744</v>
      </c>
    </row>
    <row r="485" spans="1:6">
      <c r="A485" t="s">
        <v>503</v>
      </c>
      <c r="B485" t="s">
        <v>1</v>
      </c>
      <c r="C485" t="s">
        <v>1717</v>
      </c>
      <c r="D485" t="s">
        <v>1702</v>
      </c>
      <c r="E485" t="s">
        <v>1703</v>
      </c>
      <c r="F485" t="s">
        <v>1745</v>
      </c>
    </row>
    <row r="486" spans="1:6">
      <c r="A486" t="s">
        <v>504</v>
      </c>
      <c r="B486" t="s">
        <v>1</v>
      </c>
      <c r="C486" t="s">
        <v>1717</v>
      </c>
      <c r="D486" t="s">
        <v>1702</v>
      </c>
      <c r="E486" t="s">
        <v>1703</v>
      </c>
      <c r="F486" t="s">
        <v>1746</v>
      </c>
    </row>
    <row r="487" spans="1:6">
      <c r="A487" t="s">
        <v>505</v>
      </c>
      <c r="B487" t="s">
        <v>1</v>
      </c>
      <c r="C487" t="s">
        <v>1717</v>
      </c>
      <c r="D487" t="s">
        <v>1702</v>
      </c>
      <c r="E487" t="s">
        <v>1703</v>
      </c>
      <c r="F487" t="s">
        <v>1747</v>
      </c>
    </row>
    <row r="488" spans="1:6">
      <c r="A488" t="s">
        <v>506</v>
      </c>
      <c r="B488" t="s">
        <v>1</v>
      </c>
      <c r="C488" t="s">
        <v>1717</v>
      </c>
      <c r="D488" t="s">
        <v>1702</v>
      </c>
      <c r="E488" t="s">
        <v>1703</v>
      </c>
      <c r="F488" t="s">
        <v>1748</v>
      </c>
    </row>
    <row r="489" spans="1:6">
      <c r="A489" t="s">
        <v>507</v>
      </c>
      <c r="B489" t="s">
        <v>1</v>
      </c>
      <c r="C489" t="s">
        <v>1717</v>
      </c>
      <c r="D489" t="s">
        <v>1702</v>
      </c>
      <c r="E489" t="s">
        <v>1703</v>
      </c>
      <c r="F489" t="s">
        <v>1749</v>
      </c>
    </row>
    <row r="490" spans="1:6">
      <c r="A490" t="s">
        <v>508</v>
      </c>
      <c r="B490" t="s">
        <v>1</v>
      </c>
      <c r="C490" t="s">
        <v>1717</v>
      </c>
      <c r="D490" t="s">
        <v>1702</v>
      </c>
      <c r="E490" t="s">
        <v>1703</v>
      </c>
      <c r="F490" t="s">
        <v>1750</v>
      </c>
    </row>
    <row r="491" spans="1:6">
      <c r="A491" t="s">
        <v>509</v>
      </c>
      <c r="B491" t="s">
        <v>1</v>
      </c>
      <c r="C491" t="s">
        <v>1717</v>
      </c>
      <c r="D491" t="s">
        <v>1702</v>
      </c>
      <c r="E491" t="s">
        <v>1703</v>
      </c>
      <c r="F491" t="s">
        <v>1751</v>
      </c>
    </row>
    <row r="492" spans="1:6">
      <c r="A492" t="s">
        <v>510</v>
      </c>
      <c r="B492" t="s">
        <v>1</v>
      </c>
      <c r="C492" t="s">
        <v>1717</v>
      </c>
      <c r="D492" t="s">
        <v>1702</v>
      </c>
      <c r="E492" t="s">
        <v>1704</v>
      </c>
      <c r="F492" t="s">
        <v>1742</v>
      </c>
    </row>
    <row r="493" spans="1:6">
      <c r="A493" t="s">
        <v>511</v>
      </c>
      <c r="B493" t="s">
        <v>1</v>
      </c>
      <c r="C493" t="s">
        <v>1717</v>
      </c>
      <c r="D493" t="s">
        <v>1702</v>
      </c>
      <c r="E493" t="s">
        <v>1704</v>
      </c>
      <c r="F493" t="s">
        <v>1743</v>
      </c>
    </row>
    <row r="494" spans="1:6">
      <c r="A494" t="s">
        <v>512</v>
      </c>
      <c r="B494" t="s">
        <v>1</v>
      </c>
      <c r="C494" t="s">
        <v>1717</v>
      </c>
      <c r="D494" t="s">
        <v>1702</v>
      </c>
      <c r="E494" t="s">
        <v>1704</v>
      </c>
      <c r="F494" t="s">
        <v>1744</v>
      </c>
    </row>
    <row r="495" spans="1:6">
      <c r="A495" t="s">
        <v>513</v>
      </c>
      <c r="B495" t="s">
        <v>1</v>
      </c>
      <c r="C495" t="s">
        <v>1717</v>
      </c>
      <c r="D495" t="s">
        <v>1702</v>
      </c>
      <c r="E495" t="s">
        <v>1704</v>
      </c>
      <c r="F495" t="s">
        <v>1745</v>
      </c>
    </row>
    <row r="496" spans="1:6">
      <c r="A496" t="s">
        <v>514</v>
      </c>
      <c r="B496" t="s">
        <v>1</v>
      </c>
      <c r="C496" t="s">
        <v>1717</v>
      </c>
      <c r="D496" t="s">
        <v>1702</v>
      </c>
      <c r="E496" t="s">
        <v>1704</v>
      </c>
      <c r="F496" t="s">
        <v>1746</v>
      </c>
    </row>
    <row r="497" spans="1:6">
      <c r="A497" t="s">
        <v>515</v>
      </c>
      <c r="B497" t="s">
        <v>1</v>
      </c>
      <c r="C497" t="s">
        <v>1717</v>
      </c>
      <c r="D497" t="s">
        <v>1702</v>
      </c>
      <c r="E497" t="s">
        <v>1704</v>
      </c>
      <c r="F497" t="s">
        <v>1747</v>
      </c>
    </row>
    <row r="498" spans="1:6">
      <c r="A498" t="s">
        <v>516</v>
      </c>
      <c r="B498" t="s">
        <v>1</v>
      </c>
      <c r="C498" t="s">
        <v>1717</v>
      </c>
      <c r="D498" t="s">
        <v>1702</v>
      </c>
      <c r="E498" t="s">
        <v>1704</v>
      </c>
      <c r="F498" t="s">
        <v>1748</v>
      </c>
    </row>
    <row r="499" spans="1:6">
      <c r="A499" t="s">
        <v>517</v>
      </c>
      <c r="B499" t="s">
        <v>1</v>
      </c>
      <c r="C499" t="s">
        <v>1717</v>
      </c>
      <c r="D499" t="s">
        <v>1702</v>
      </c>
      <c r="E499" t="s">
        <v>1704</v>
      </c>
      <c r="F499" t="s">
        <v>1749</v>
      </c>
    </row>
    <row r="500" spans="1:6">
      <c r="A500" t="s">
        <v>518</v>
      </c>
      <c r="B500" t="s">
        <v>1</v>
      </c>
      <c r="C500" t="s">
        <v>1717</v>
      </c>
      <c r="D500" t="s">
        <v>1702</v>
      </c>
      <c r="E500" t="s">
        <v>1704</v>
      </c>
      <c r="F500" t="s">
        <v>1750</v>
      </c>
    </row>
    <row r="501" spans="1:6">
      <c r="A501" t="s">
        <v>519</v>
      </c>
      <c r="B501" t="s">
        <v>1</v>
      </c>
      <c r="C501" t="s">
        <v>1717</v>
      </c>
      <c r="D501" t="s">
        <v>1702</v>
      </c>
      <c r="E501" t="s">
        <v>1704</v>
      </c>
      <c r="F501" t="s">
        <v>1751</v>
      </c>
    </row>
    <row r="502" spans="1:6">
      <c r="A502" t="s">
        <v>520</v>
      </c>
      <c r="B502" t="s">
        <v>1</v>
      </c>
      <c r="C502" t="s">
        <v>1717</v>
      </c>
      <c r="D502" t="s">
        <v>1705</v>
      </c>
      <c r="E502" t="s">
        <v>1703</v>
      </c>
      <c r="F502" t="s">
        <v>1742</v>
      </c>
    </row>
    <row r="503" spans="1:6">
      <c r="A503" t="s">
        <v>521</v>
      </c>
      <c r="B503" t="s">
        <v>1</v>
      </c>
      <c r="C503" t="s">
        <v>1717</v>
      </c>
      <c r="D503" t="s">
        <v>1705</v>
      </c>
      <c r="E503" t="s">
        <v>1703</v>
      </c>
      <c r="F503" t="s">
        <v>1743</v>
      </c>
    </row>
    <row r="504" spans="1:6">
      <c r="A504" t="s">
        <v>522</v>
      </c>
      <c r="B504" t="s">
        <v>1</v>
      </c>
      <c r="C504" t="s">
        <v>1717</v>
      </c>
      <c r="D504" t="s">
        <v>1705</v>
      </c>
      <c r="E504" t="s">
        <v>1703</v>
      </c>
      <c r="F504" t="s">
        <v>1744</v>
      </c>
    </row>
    <row r="505" spans="1:6">
      <c r="A505" t="s">
        <v>523</v>
      </c>
      <c r="B505" t="s">
        <v>1</v>
      </c>
      <c r="C505" t="s">
        <v>1717</v>
      </c>
      <c r="D505" t="s">
        <v>1705</v>
      </c>
      <c r="E505" t="s">
        <v>1703</v>
      </c>
      <c r="F505" t="s">
        <v>1745</v>
      </c>
    </row>
    <row r="506" spans="1:6">
      <c r="A506" t="s">
        <v>524</v>
      </c>
      <c r="B506" t="s">
        <v>1</v>
      </c>
      <c r="C506" t="s">
        <v>1717</v>
      </c>
      <c r="D506" t="s">
        <v>1705</v>
      </c>
      <c r="E506" t="s">
        <v>1703</v>
      </c>
      <c r="F506" t="s">
        <v>1746</v>
      </c>
    </row>
    <row r="507" spans="1:6">
      <c r="A507" t="s">
        <v>525</v>
      </c>
      <c r="B507" t="s">
        <v>1</v>
      </c>
      <c r="C507" t="s">
        <v>1717</v>
      </c>
      <c r="D507" t="s">
        <v>1705</v>
      </c>
      <c r="E507" t="s">
        <v>1703</v>
      </c>
      <c r="F507" t="s">
        <v>1747</v>
      </c>
    </row>
    <row r="508" spans="1:6">
      <c r="A508" t="s">
        <v>526</v>
      </c>
      <c r="B508" t="s">
        <v>1</v>
      </c>
      <c r="C508" t="s">
        <v>1717</v>
      </c>
      <c r="D508" t="s">
        <v>1705</v>
      </c>
      <c r="E508" t="s">
        <v>1703</v>
      </c>
      <c r="F508" t="s">
        <v>1748</v>
      </c>
    </row>
    <row r="509" spans="1:6">
      <c r="A509" t="s">
        <v>527</v>
      </c>
      <c r="B509" t="s">
        <v>1</v>
      </c>
      <c r="C509" t="s">
        <v>1717</v>
      </c>
      <c r="D509" t="s">
        <v>1705</v>
      </c>
      <c r="E509" t="s">
        <v>1703</v>
      </c>
      <c r="F509" t="s">
        <v>1749</v>
      </c>
    </row>
    <row r="510" spans="1:6">
      <c r="A510" t="s">
        <v>528</v>
      </c>
      <c r="B510" t="s">
        <v>1</v>
      </c>
      <c r="C510" t="s">
        <v>1717</v>
      </c>
      <c r="D510" t="s">
        <v>1705</v>
      </c>
      <c r="E510" t="s">
        <v>1703</v>
      </c>
      <c r="F510" t="s">
        <v>1750</v>
      </c>
    </row>
    <row r="511" spans="1:6">
      <c r="A511" t="s">
        <v>529</v>
      </c>
      <c r="B511" t="s">
        <v>1</v>
      </c>
      <c r="C511" t="s">
        <v>1717</v>
      </c>
      <c r="D511" t="s">
        <v>1705</v>
      </c>
      <c r="E511" t="s">
        <v>1703</v>
      </c>
      <c r="F511" t="s">
        <v>1751</v>
      </c>
    </row>
    <row r="512" spans="1:6">
      <c r="A512" t="s">
        <v>530</v>
      </c>
      <c r="B512" t="s">
        <v>1</v>
      </c>
      <c r="C512" t="s">
        <v>1717</v>
      </c>
      <c r="D512" t="s">
        <v>1705</v>
      </c>
      <c r="E512" t="s">
        <v>1704</v>
      </c>
      <c r="F512" t="s">
        <v>1742</v>
      </c>
    </row>
    <row r="513" spans="1:6">
      <c r="A513" t="s">
        <v>531</v>
      </c>
      <c r="B513" t="s">
        <v>1</v>
      </c>
      <c r="C513" t="s">
        <v>1717</v>
      </c>
      <c r="D513" t="s">
        <v>1705</v>
      </c>
      <c r="E513" t="s">
        <v>1704</v>
      </c>
      <c r="F513" t="s">
        <v>1743</v>
      </c>
    </row>
    <row r="514" spans="1:6">
      <c r="A514" t="s">
        <v>532</v>
      </c>
      <c r="B514" t="s">
        <v>1</v>
      </c>
      <c r="C514" t="s">
        <v>1717</v>
      </c>
      <c r="D514" t="s">
        <v>1705</v>
      </c>
      <c r="E514" t="s">
        <v>1704</v>
      </c>
      <c r="F514" t="s">
        <v>1744</v>
      </c>
    </row>
    <row r="515" spans="1:6">
      <c r="A515" t="s">
        <v>533</v>
      </c>
      <c r="B515" t="s">
        <v>1</v>
      </c>
      <c r="C515" t="s">
        <v>1717</v>
      </c>
      <c r="D515" t="s">
        <v>1705</v>
      </c>
      <c r="E515" t="s">
        <v>1704</v>
      </c>
      <c r="F515" t="s">
        <v>1745</v>
      </c>
    </row>
    <row r="516" spans="1:6">
      <c r="A516" t="s">
        <v>534</v>
      </c>
      <c r="B516" t="s">
        <v>1</v>
      </c>
      <c r="C516" t="s">
        <v>1717</v>
      </c>
      <c r="D516" t="s">
        <v>1705</v>
      </c>
      <c r="E516" t="s">
        <v>1704</v>
      </c>
      <c r="F516" t="s">
        <v>1746</v>
      </c>
    </row>
    <row r="517" spans="1:6">
      <c r="A517" t="s">
        <v>535</v>
      </c>
      <c r="B517" t="s">
        <v>1</v>
      </c>
      <c r="C517" t="s">
        <v>1717</v>
      </c>
      <c r="D517" t="s">
        <v>1705</v>
      </c>
      <c r="E517" t="s">
        <v>1704</v>
      </c>
      <c r="F517" t="s">
        <v>1747</v>
      </c>
    </row>
    <row r="518" spans="1:6">
      <c r="A518" t="s">
        <v>536</v>
      </c>
      <c r="B518" t="s">
        <v>1</v>
      </c>
      <c r="C518" t="s">
        <v>1717</v>
      </c>
      <c r="D518" t="s">
        <v>1705</v>
      </c>
      <c r="E518" t="s">
        <v>1704</v>
      </c>
      <c r="F518" t="s">
        <v>1748</v>
      </c>
    </row>
    <row r="519" spans="1:6">
      <c r="A519" t="s">
        <v>537</v>
      </c>
      <c r="B519" t="s">
        <v>1</v>
      </c>
      <c r="C519" t="s">
        <v>1717</v>
      </c>
      <c r="D519" t="s">
        <v>1705</v>
      </c>
      <c r="E519" t="s">
        <v>1704</v>
      </c>
      <c r="F519" t="s">
        <v>1749</v>
      </c>
    </row>
    <row r="520" spans="1:6">
      <c r="A520" t="s">
        <v>538</v>
      </c>
      <c r="B520" t="s">
        <v>1</v>
      </c>
      <c r="C520" t="s">
        <v>1717</v>
      </c>
      <c r="D520" t="s">
        <v>1705</v>
      </c>
      <c r="E520" t="s">
        <v>1704</v>
      </c>
      <c r="F520" t="s">
        <v>1750</v>
      </c>
    </row>
    <row r="521" spans="1:6">
      <c r="A521" t="s">
        <v>539</v>
      </c>
      <c r="B521" t="s">
        <v>1</v>
      </c>
      <c r="C521" t="s">
        <v>1717</v>
      </c>
      <c r="D521" t="s">
        <v>1705</v>
      </c>
      <c r="E521" t="s">
        <v>1704</v>
      </c>
      <c r="F521" t="s">
        <v>1751</v>
      </c>
    </row>
    <row r="522" spans="1:6">
      <c r="A522" t="s">
        <v>540</v>
      </c>
      <c r="B522" t="s">
        <v>1</v>
      </c>
      <c r="C522" t="s">
        <v>1717</v>
      </c>
      <c r="D522" t="s">
        <v>1706</v>
      </c>
      <c r="E522" t="s">
        <v>1703</v>
      </c>
      <c r="F522" t="s">
        <v>1742</v>
      </c>
    </row>
    <row r="523" spans="1:6">
      <c r="A523" t="s">
        <v>541</v>
      </c>
      <c r="B523" t="s">
        <v>1</v>
      </c>
      <c r="C523" t="s">
        <v>1717</v>
      </c>
      <c r="D523" t="s">
        <v>1706</v>
      </c>
      <c r="E523" t="s">
        <v>1703</v>
      </c>
      <c r="F523" t="s">
        <v>1743</v>
      </c>
    </row>
    <row r="524" spans="1:6">
      <c r="A524" t="s">
        <v>542</v>
      </c>
      <c r="B524" t="s">
        <v>1</v>
      </c>
      <c r="C524" t="s">
        <v>1717</v>
      </c>
      <c r="D524" t="s">
        <v>1706</v>
      </c>
      <c r="E524" t="s">
        <v>1703</v>
      </c>
      <c r="F524" t="s">
        <v>1744</v>
      </c>
    </row>
    <row r="525" spans="1:6">
      <c r="A525" t="s">
        <v>543</v>
      </c>
      <c r="B525" t="s">
        <v>1</v>
      </c>
      <c r="C525" t="s">
        <v>1717</v>
      </c>
      <c r="D525" t="s">
        <v>1706</v>
      </c>
      <c r="E525" t="s">
        <v>1703</v>
      </c>
      <c r="F525" t="s">
        <v>1745</v>
      </c>
    </row>
    <row r="526" spans="1:6">
      <c r="A526" t="s">
        <v>544</v>
      </c>
      <c r="B526" t="s">
        <v>1</v>
      </c>
      <c r="C526" t="s">
        <v>1717</v>
      </c>
      <c r="D526" t="s">
        <v>1706</v>
      </c>
      <c r="E526" t="s">
        <v>1703</v>
      </c>
      <c r="F526" t="s">
        <v>1746</v>
      </c>
    </row>
    <row r="527" spans="1:6">
      <c r="A527" t="s">
        <v>545</v>
      </c>
      <c r="B527" t="s">
        <v>1</v>
      </c>
      <c r="C527" t="s">
        <v>1717</v>
      </c>
      <c r="D527" t="s">
        <v>1706</v>
      </c>
      <c r="E527" t="s">
        <v>1703</v>
      </c>
      <c r="F527" t="s">
        <v>1747</v>
      </c>
    </row>
    <row r="528" spans="1:6">
      <c r="A528" t="s">
        <v>546</v>
      </c>
      <c r="B528" t="s">
        <v>1</v>
      </c>
      <c r="C528" t="s">
        <v>1717</v>
      </c>
      <c r="D528" t="s">
        <v>1706</v>
      </c>
      <c r="E528" t="s">
        <v>1703</v>
      </c>
      <c r="F528" t="s">
        <v>1748</v>
      </c>
    </row>
    <row r="529" spans="1:6">
      <c r="A529" t="s">
        <v>547</v>
      </c>
      <c r="B529" t="s">
        <v>1</v>
      </c>
      <c r="C529" t="s">
        <v>1717</v>
      </c>
      <c r="D529" t="s">
        <v>1706</v>
      </c>
      <c r="E529" t="s">
        <v>1703</v>
      </c>
      <c r="F529" t="s">
        <v>1749</v>
      </c>
    </row>
    <row r="530" spans="1:6">
      <c r="A530" t="s">
        <v>548</v>
      </c>
      <c r="B530" t="s">
        <v>1</v>
      </c>
      <c r="C530" t="s">
        <v>1717</v>
      </c>
      <c r="D530" t="s">
        <v>1706</v>
      </c>
      <c r="E530" t="s">
        <v>1703</v>
      </c>
      <c r="F530" t="s">
        <v>1750</v>
      </c>
    </row>
    <row r="531" spans="1:6">
      <c r="A531" t="s">
        <v>549</v>
      </c>
      <c r="B531" t="s">
        <v>1</v>
      </c>
      <c r="C531" t="s">
        <v>1717</v>
      </c>
      <c r="D531" t="s">
        <v>1706</v>
      </c>
      <c r="E531" t="s">
        <v>1703</v>
      </c>
      <c r="F531" t="s">
        <v>1751</v>
      </c>
    </row>
    <row r="532" spans="1:6">
      <c r="A532" t="s">
        <v>550</v>
      </c>
      <c r="B532" t="s">
        <v>1</v>
      </c>
      <c r="C532" t="s">
        <v>1717</v>
      </c>
      <c r="D532" t="s">
        <v>1706</v>
      </c>
      <c r="E532" t="s">
        <v>1704</v>
      </c>
      <c r="F532" t="s">
        <v>1742</v>
      </c>
    </row>
    <row r="533" spans="1:6">
      <c r="A533" t="s">
        <v>551</v>
      </c>
      <c r="B533" t="s">
        <v>1</v>
      </c>
      <c r="C533" t="s">
        <v>1717</v>
      </c>
      <c r="D533" t="s">
        <v>1706</v>
      </c>
      <c r="E533" t="s">
        <v>1704</v>
      </c>
      <c r="F533" t="s">
        <v>1743</v>
      </c>
    </row>
    <row r="534" spans="1:6">
      <c r="A534" t="s">
        <v>552</v>
      </c>
      <c r="B534" t="s">
        <v>1</v>
      </c>
      <c r="C534" t="s">
        <v>1717</v>
      </c>
      <c r="D534" t="s">
        <v>1706</v>
      </c>
      <c r="E534" t="s">
        <v>1704</v>
      </c>
      <c r="F534" t="s">
        <v>1744</v>
      </c>
    </row>
    <row r="535" spans="1:6">
      <c r="A535" t="s">
        <v>553</v>
      </c>
      <c r="B535" t="s">
        <v>1</v>
      </c>
      <c r="C535" t="s">
        <v>1717</v>
      </c>
      <c r="D535" t="s">
        <v>1706</v>
      </c>
      <c r="E535" t="s">
        <v>1704</v>
      </c>
      <c r="F535" t="s">
        <v>1745</v>
      </c>
    </row>
    <row r="536" spans="1:6">
      <c r="A536" t="s">
        <v>554</v>
      </c>
      <c r="B536" t="s">
        <v>1</v>
      </c>
      <c r="C536" t="s">
        <v>1717</v>
      </c>
      <c r="D536" t="s">
        <v>1706</v>
      </c>
      <c r="E536" t="s">
        <v>1704</v>
      </c>
      <c r="F536" t="s">
        <v>1746</v>
      </c>
    </row>
    <row r="537" spans="1:6">
      <c r="A537" t="s">
        <v>555</v>
      </c>
      <c r="B537" t="s">
        <v>1</v>
      </c>
      <c r="C537" t="s">
        <v>1717</v>
      </c>
      <c r="D537" t="s">
        <v>1706</v>
      </c>
      <c r="E537" t="s">
        <v>1704</v>
      </c>
      <c r="F537" t="s">
        <v>1747</v>
      </c>
    </row>
    <row r="538" spans="1:6">
      <c r="A538" t="s">
        <v>556</v>
      </c>
      <c r="B538" t="s">
        <v>1</v>
      </c>
      <c r="C538" t="s">
        <v>1717</v>
      </c>
      <c r="D538" t="s">
        <v>1706</v>
      </c>
      <c r="E538" t="s">
        <v>1704</v>
      </c>
      <c r="F538" t="s">
        <v>1748</v>
      </c>
    </row>
    <row r="539" spans="1:6">
      <c r="A539" t="s">
        <v>557</v>
      </c>
      <c r="B539" t="s">
        <v>1</v>
      </c>
      <c r="C539" t="s">
        <v>1717</v>
      </c>
      <c r="D539" t="s">
        <v>1706</v>
      </c>
      <c r="E539" t="s">
        <v>1704</v>
      </c>
      <c r="F539" t="s">
        <v>1749</v>
      </c>
    </row>
    <row r="540" spans="1:6">
      <c r="A540" t="s">
        <v>558</v>
      </c>
      <c r="B540" t="s">
        <v>1</v>
      </c>
      <c r="C540" t="s">
        <v>1717</v>
      </c>
      <c r="D540" t="s">
        <v>1706</v>
      </c>
      <c r="E540" t="s">
        <v>1704</v>
      </c>
      <c r="F540" t="s">
        <v>1750</v>
      </c>
    </row>
    <row r="541" spans="1:6">
      <c r="A541" t="s">
        <v>559</v>
      </c>
      <c r="B541" t="s">
        <v>1</v>
      </c>
      <c r="C541" t="s">
        <v>1717</v>
      </c>
      <c r="D541" t="s">
        <v>1706</v>
      </c>
      <c r="E541" t="s">
        <v>1704</v>
      </c>
      <c r="F541" t="s">
        <v>1751</v>
      </c>
    </row>
    <row r="542" spans="1:6">
      <c r="A542" t="s">
        <v>560</v>
      </c>
      <c r="B542" t="s">
        <v>1</v>
      </c>
      <c r="C542" t="s">
        <v>1717</v>
      </c>
      <c r="D542" t="s">
        <v>1707</v>
      </c>
      <c r="E542" t="s">
        <v>1703</v>
      </c>
      <c r="F542" t="s">
        <v>1742</v>
      </c>
    </row>
    <row r="543" spans="1:6">
      <c r="A543" t="s">
        <v>561</v>
      </c>
      <c r="B543" t="s">
        <v>1</v>
      </c>
      <c r="C543" t="s">
        <v>1717</v>
      </c>
      <c r="D543" t="s">
        <v>1707</v>
      </c>
      <c r="E543" t="s">
        <v>1703</v>
      </c>
      <c r="F543" t="s">
        <v>1743</v>
      </c>
    </row>
    <row r="544" spans="1:6">
      <c r="A544" t="s">
        <v>562</v>
      </c>
      <c r="B544" t="s">
        <v>1</v>
      </c>
      <c r="C544" t="s">
        <v>1717</v>
      </c>
      <c r="D544" t="s">
        <v>1707</v>
      </c>
      <c r="E544" t="s">
        <v>1703</v>
      </c>
      <c r="F544" t="s">
        <v>1744</v>
      </c>
    </row>
    <row r="545" spans="1:6">
      <c r="A545" t="s">
        <v>563</v>
      </c>
      <c r="B545" t="s">
        <v>1</v>
      </c>
      <c r="C545" t="s">
        <v>1717</v>
      </c>
      <c r="D545" t="s">
        <v>1707</v>
      </c>
      <c r="E545" t="s">
        <v>1703</v>
      </c>
      <c r="F545" t="s">
        <v>1745</v>
      </c>
    </row>
    <row r="546" spans="1:6">
      <c r="A546" t="s">
        <v>564</v>
      </c>
      <c r="B546" t="s">
        <v>1</v>
      </c>
      <c r="C546" t="s">
        <v>1717</v>
      </c>
      <c r="D546" t="s">
        <v>1707</v>
      </c>
      <c r="E546" t="s">
        <v>1703</v>
      </c>
      <c r="F546" t="s">
        <v>1746</v>
      </c>
    </row>
    <row r="547" spans="1:6">
      <c r="A547" t="s">
        <v>565</v>
      </c>
      <c r="B547" t="s">
        <v>1</v>
      </c>
      <c r="C547" t="s">
        <v>1717</v>
      </c>
      <c r="D547" t="s">
        <v>1707</v>
      </c>
      <c r="E547" t="s">
        <v>1703</v>
      </c>
      <c r="F547" t="s">
        <v>1747</v>
      </c>
    </row>
    <row r="548" spans="1:6">
      <c r="A548" t="s">
        <v>566</v>
      </c>
      <c r="B548" t="s">
        <v>1</v>
      </c>
      <c r="C548" t="s">
        <v>1717</v>
      </c>
      <c r="D548" t="s">
        <v>1707</v>
      </c>
      <c r="E548" t="s">
        <v>1703</v>
      </c>
      <c r="F548" t="s">
        <v>1748</v>
      </c>
    </row>
    <row r="549" spans="1:6">
      <c r="A549" t="s">
        <v>567</v>
      </c>
      <c r="B549" t="s">
        <v>1</v>
      </c>
      <c r="C549" t="s">
        <v>1717</v>
      </c>
      <c r="D549" t="s">
        <v>1707</v>
      </c>
      <c r="E549" t="s">
        <v>1703</v>
      </c>
      <c r="F549" t="s">
        <v>1749</v>
      </c>
    </row>
    <row r="550" spans="1:6">
      <c r="A550" t="s">
        <v>568</v>
      </c>
      <c r="B550" t="s">
        <v>1</v>
      </c>
      <c r="C550" t="s">
        <v>1717</v>
      </c>
      <c r="D550" t="s">
        <v>1707</v>
      </c>
      <c r="E550" t="s">
        <v>1703</v>
      </c>
      <c r="F550" t="s">
        <v>1750</v>
      </c>
    </row>
    <row r="551" spans="1:6">
      <c r="A551" t="s">
        <v>569</v>
      </c>
      <c r="B551" t="s">
        <v>1</v>
      </c>
      <c r="C551" t="s">
        <v>1717</v>
      </c>
      <c r="D551" t="s">
        <v>1707</v>
      </c>
      <c r="E551" t="s">
        <v>1703</v>
      </c>
      <c r="F551" t="s">
        <v>1751</v>
      </c>
    </row>
    <row r="552" spans="1:6">
      <c r="A552" t="s">
        <v>570</v>
      </c>
      <c r="B552" t="s">
        <v>1</v>
      </c>
      <c r="C552" t="s">
        <v>1717</v>
      </c>
      <c r="D552" t="s">
        <v>1707</v>
      </c>
      <c r="E552" t="s">
        <v>1704</v>
      </c>
      <c r="F552" t="s">
        <v>1742</v>
      </c>
    </row>
    <row r="553" spans="1:6">
      <c r="A553" t="s">
        <v>571</v>
      </c>
      <c r="B553" t="s">
        <v>1</v>
      </c>
      <c r="C553" t="s">
        <v>1717</v>
      </c>
      <c r="D553" t="s">
        <v>1707</v>
      </c>
      <c r="E553" t="s">
        <v>1704</v>
      </c>
      <c r="F553" t="s">
        <v>1743</v>
      </c>
    </row>
    <row r="554" spans="1:6">
      <c r="A554" t="s">
        <v>572</v>
      </c>
      <c r="B554" t="s">
        <v>1</v>
      </c>
      <c r="C554" t="s">
        <v>1717</v>
      </c>
      <c r="D554" t="s">
        <v>1707</v>
      </c>
      <c r="E554" t="s">
        <v>1704</v>
      </c>
      <c r="F554" t="s">
        <v>1744</v>
      </c>
    </row>
    <row r="555" spans="1:6">
      <c r="A555" t="s">
        <v>573</v>
      </c>
      <c r="B555" t="s">
        <v>1</v>
      </c>
      <c r="C555" t="s">
        <v>1717</v>
      </c>
      <c r="D555" t="s">
        <v>1707</v>
      </c>
      <c r="E555" t="s">
        <v>1704</v>
      </c>
      <c r="F555" t="s">
        <v>1745</v>
      </c>
    </row>
    <row r="556" spans="1:6">
      <c r="A556" t="s">
        <v>574</v>
      </c>
      <c r="B556" t="s">
        <v>1</v>
      </c>
      <c r="C556" t="s">
        <v>1717</v>
      </c>
      <c r="D556" t="s">
        <v>1707</v>
      </c>
      <c r="E556" t="s">
        <v>1704</v>
      </c>
      <c r="F556" t="s">
        <v>1746</v>
      </c>
    </row>
    <row r="557" spans="1:6">
      <c r="A557" t="s">
        <v>575</v>
      </c>
      <c r="B557" t="s">
        <v>1</v>
      </c>
      <c r="C557" t="s">
        <v>1717</v>
      </c>
      <c r="D557" t="s">
        <v>1707</v>
      </c>
      <c r="E557" t="s">
        <v>1704</v>
      </c>
      <c r="F557" t="s">
        <v>1747</v>
      </c>
    </row>
    <row r="558" spans="1:6">
      <c r="A558" t="s">
        <v>576</v>
      </c>
      <c r="B558" t="s">
        <v>1</v>
      </c>
      <c r="C558" t="s">
        <v>1717</v>
      </c>
      <c r="D558" t="s">
        <v>1707</v>
      </c>
      <c r="E558" t="s">
        <v>1704</v>
      </c>
      <c r="F558" t="s">
        <v>1748</v>
      </c>
    </row>
    <row r="559" spans="1:6">
      <c r="A559" t="s">
        <v>577</v>
      </c>
      <c r="B559" t="s">
        <v>1</v>
      </c>
      <c r="C559" t="s">
        <v>1717</v>
      </c>
      <c r="D559" t="s">
        <v>1707</v>
      </c>
      <c r="E559" t="s">
        <v>1704</v>
      </c>
      <c r="F559" t="s">
        <v>1749</v>
      </c>
    </row>
    <row r="560" spans="1:6">
      <c r="A560" t="s">
        <v>578</v>
      </c>
      <c r="B560" t="s">
        <v>1</v>
      </c>
      <c r="C560" t="s">
        <v>1717</v>
      </c>
      <c r="D560" t="s">
        <v>1707</v>
      </c>
      <c r="E560" t="s">
        <v>1704</v>
      </c>
      <c r="F560" t="s">
        <v>1750</v>
      </c>
    </row>
    <row r="561" spans="1:6">
      <c r="A561" t="s">
        <v>579</v>
      </c>
      <c r="B561" t="s">
        <v>1</v>
      </c>
      <c r="C561" t="s">
        <v>1717</v>
      </c>
      <c r="D561" t="s">
        <v>1707</v>
      </c>
      <c r="E561" t="s">
        <v>1704</v>
      </c>
      <c r="F561" t="s">
        <v>1751</v>
      </c>
    </row>
    <row r="562" spans="1:6">
      <c r="A562" t="s">
        <v>580</v>
      </c>
      <c r="B562" t="s">
        <v>1</v>
      </c>
      <c r="C562" t="s">
        <v>1717</v>
      </c>
      <c r="D562" t="s">
        <v>1708</v>
      </c>
      <c r="E562" t="s">
        <v>1703</v>
      </c>
      <c r="F562" t="s">
        <v>1742</v>
      </c>
    </row>
    <row r="563" spans="1:6">
      <c r="A563" t="s">
        <v>581</v>
      </c>
      <c r="B563" t="s">
        <v>1</v>
      </c>
      <c r="C563" t="s">
        <v>1717</v>
      </c>
      <c r="D563" t="s">
        <v>1708</v>
      </c>
      <c r="E563" t="s">
        <v>1703</v>
      </c>
      <c r="F563" t="s">
        <v>1743</v>
      </c>
    </row>
    <row r="564" spans="1:6">
      <c r="A564" t="s">
        <v>582</v>
      </c>
      <c r="B564" t="s">
        <v>1</v>
      </c>
      <c r="C564" t="s">
        <v>1717</v>
      </c>
      <c r="D564" t="s">
        <v>1708</v>
      </c>
      <c r="E564" t="s">
        <v>1703</v>
      </c>
      <c r="F564" t="s">
        <v>1744</v>
      </c>
    </row>
    <row r="565" spans="1:6">
      <c r="A565" t="s">
        <v>583</v>
      </c>
      <c r="B565" t="s">
        <v>1</v>
      </c>
      <c r="C565" t="s">
        <v>1717</v>
      </c>
      <c r="D565" t="s">
        <v>1708</v>
      </c>
      <c r="E565" t="s">
        <v>1703</v>
      </c>
      <c r="F565" t="s">
        <v>1745</v>
      </c>
    </row>
    <row r="566" spans="1:6">
      <c r="A566" t="s">
        <v>584</v>
      </c>
      <c r="B566" t="s">
        <v>1</v>
      </c>
      <c r="C566" t="s">
        <v>1717</v>
      </c>
      <c r="D566" t="s">
        <v>1708</v>
      </c>
      <c r="E566" t="s">
        <v>1703</v>
      </c>
      <c r="F566" t="s">
        <v>1746</v>
      </c>
    </row>
    <row r="567" spans="1:6">
      <c r="A567" t="s">
        <v>585</v>
      </c>
      <c r="B567" t="s">
        <v>1</v>
      </c>
      <c r="C567" t="s">
        <v>1717</v>
      </c>
      <c r="D567" t="s">
        <v>1708</v>
      </c>
      <c r="E567" t="s">
        <v>1703</v>
      </c>
      <c r="F567" t="s">
        <v>1747</v>
      </c>
    </row>
    <row r="568" spans="1:6">
      <c r="A568" t="s">
        <v>586</v>
      </c>
      <c r="B568" t="s">
        <v>1</v>
      </c>
      <c r="C568" t="s">
        <v>1717</v>
      </c>
      <c r="D568" t="s">
        <v>1708</v>
      </c>
      <c r="E568" t="s">
        <v>1703</v>
      </c>
      <c r="F568" t="s">
        <v>1748</v>
      </c>
    </row>
    <row r="569" spans="1:6">
      <c r="A569" t="s">
        <v>587</v>
      </c>
      <c r="B569" t="s">
        <v>1</v>
      </c>
      <c r="C569" t="s">
        <v>1717</v>
      </c>
      <c r="D569" t="s">
        <v>1708</v>
      </c>
      <c r="E569" t="s">
        <v>1703</v>
      </c>
      <c r="F569" t="s">
        <v>1749</v>
      </c>
    </row>
    <row r="570" spans="1:6">
      <c r="A570" t="s">
        <v>588</v>
      </c>
      <c r="B570" t="s">
        <v>1</v>
      </c>
      <c r="C570" t="s">
        <v>1717</v>
      </c>
      <c r="D570" t="s">
        <v>1708</v>
      </c>
      <c r="E570" t="s">
        <v>1703</v>
      </c>
      <c r="F570" t="s">
        <v>1750</v>
      </c>
    </row>
    <row r="571" spans="1:6">
      <c r="A571" t="s">
        <v>589</v>
      </c>
      <c r="B571" t="s">
        <v>1</v>
      </c>
      <c r="C571" t="s">
        <v>1717</v>
      </c>
      <c r="D571" t="s">
        <v>1708</v>
      </c>
      <c r="E571" t="s">
        <v>1703</v>
      </c>
      <c r="F571" t="s">
        <v>1751</v>
      </c>
    </row>
    <row r="572" spans="1:6">
      <c r="A572" t="s">
        <v>590</v>
      </c>
      <c r="B572" t="s">
        <v>1</v>
      </c>
      <c r="C572" t="s">
        <v>1717</v>
      </c>
      <c r="D572" t="s">
        <v>1708</v>
      </c>
      <c r="E572" t="s">
        <v>1704</v>
      </c>
      <c r="F572" t="s">
        <v>1742</v>
      </c>
    </row>
    <row r="573" spans="1:6">
      <c r="A573" t="s">
        <v>591</v>
      </c>
      <c r="B573" t="s">
        <v>1</v>
      </c>
      <c r="C573" t="s">
        <v>1717</v>
      </c>
      <c r="D573" t="s">
        <v>1708</v>
      </c>
      <c r="E573" t="s">
        <v>1704</v>
      </c>
      <c r="F573" t="s">
        <v>1743</v>
      </c>
    </row>
    <row r="574" spans="1:6">
      <c r="A574" t="s">
        <v>592</v>
      </c>
      <c r="B574" t="s">
        <v>1</v>
      </c>
      <c r="C574" t="s">
        <v>1717</v>
      </c>
      <c r="D574" t="s">
        <v>1708</v>
      </c>
      <c r="E574" t="s">
        <v>1704</v>
      </c>
      <c r="F574" t="s">
        <v>1744</v>
      </c>
    </row>
    <row r="575" spans="1:6">
      <c r="A575" t="s">
        <v>593</v>
      </c>
      <c r="B575" t="s">
        <v>1</v>
      </c>
      <c r="C575" t="s">
        <v>1717</v>
      </c>
      <c r="D575" t="s">
        <v>1708</v>
      </c>
      <c r="E575" t="s">
        <v>1704</v>
      </c>
      <c r="F575" t="s">
        <v>1745</v>
      </c>
    </row>
    <row r="576" spans="1:6">
      <c r="A576" t="s">
        <v>594</v>
      </c>
      <c r="B576" t="s">
        <v>1</v>
      </c>
      <c r="C576" t="s">
        <v>1717</v>
      </c>
      <c r="D576" t="s">
        <v>1708</v>
      </c>
      <c r="E576" t="s">
        <v>1704</v>
      </c>
      <c r="F576" t="s">
        <v>1746</v>
      </c>
    </row>
    <row r="577" spans="1:6">
      <c r="A577" t="s">
        <v>595</v>
      </c>
      <c r="B577" t="s">
        <v>1</v>
      </c>
      <c r="C577" t="s">
        <v>1717</v>
      </c>
      <c r="D577" t="s">
        <v>1708</v>
      </c>
      <c r="E577" t="s">
        <v>1704</v>
      </c>
      <c r="F577" t="s">
        <v>1747</v>
      </c>
    </row>
    <row r="578" spans="1:6">
      <c r="A578" t="s">
        <v>596</v>
      </c>
      <c r="B578" t="s">
        <v>1</v>
      </c>
      <c r="C578" t="s">
        <v>1717</v>
      </c>
      <c r="D578" t="s">
        <v>1708</v>
      </c>
      <c r="E578" t="s">
        <v>1704</v>
      </c>
      <c r="F578" t="s">
        <v>1748</v>
      </c>
    </row>
    <row r="579" spans="1:6">
      <c r="A579" t="s">
        <v>597</v>
      </c>
      <c r="B579" t="s">
        <v>1</v>
      </c>
      <c r="C579" t="s">
        <v>1717</v>
      </c>
      <c r="D579" t="s">
        <v>1708</v>
      </c>
      <c r="E579" t="s">
        <v>1704</v>
      </c>
      <c r="F579" t="s">
        <v>1749</v>
      </c>
    </row>
    <row r="580" spans="1:6">
      <c r="A580" t="s">
        <v>598</v>
      </c>
      <c r="B580" t="s">
        <v>1</v>
      </c>
      <c r="C580" t="s">
        <v>1717</v>
      </c>
      <c r="D580" t="s">
        <v>1708</v>
      </c>
      <c r="E580" t="s">
        <v>1704</v>
      </c>
      <c r="F580" t="s">
        <v>1750</v>
      </c>
    </row>
    <row r="581" spans="1:6">
      <c r="A581" t="s">
        <v>599</v>
      </c>
      <c r="B581" t="s">
        <v>1</v>
      </c>
      <c r="C581" t="s">
        <v>1717</v>
      </c>
      <c r="D581" t="s">
        <v>1708</v>
      </c>
      <c r="E581" t="s">
        <v>1704</v>
      </c>
      <c r="F581" t="s">
        <v>1751</v>
      </c>
    </row>
    <row r="582" spans="1:6">
      <c r="A582" t="s">
        <v>600</v>
      </c>
      <c r="B582" t="s">
        <v>1</v>
      </c>
      <c r="C582" t="s">
        <v>1717</v>
      </c>
      <c r="D582" t="s">
        <v>1709</v>
      </c>
      <c r="E582" t="s">
        <v>1703</v>
      </c>
      <c r="F582" t="s">
        <v>1742</v>
      </c>
    </row>
    <row r="583" spans="1:6">
      <c r="A583" t="s">
        <v>601</v>
      </c>
      <c r="B583" t="s">
        <v>1</v>
      </c>
      <c r="C583" t="s">
        <v>1717</v>
      </c>
      <c r="D583" t="s">
        <v>1709</v>
      </c>
      <c r="E583" t="s">
        <v>1703</v>
      </c>
      <c r="F583" t="s">
        <v>1743</v>
      </c>
    </row>
    <row r="584" spans="1:6">
      <c r="A584" t="s">
        <v>602</v>
      </c>
      <c r="B584" t="s">
        <v>1</v>
      </c>
      <c r="C584" t="s">
        <v>1717</v>
      </c>
      <c r="D584" t="s">
        <v>1709</v>
      </c>
      <c r="E584" t="s">
        <v>1703</v>
      </c>
      <c r="F584" t="s">
        <v>1744</v>
      </c>
    </row>
    <row r="585" spans="1:6">
      <c r="A585" t="s">
        <v>603</v>
      </c>
      <c r="B585" t="s">
        <v>1</v>
      </c>
      <c r="C585" t="s">
        <v>1717</v>
      </c>
      <c r="D585" t="s">
        <v>1709</v>
      </c>
      <c r="E585" t="s">
        <v>1703</v>
      </c>
      <c r="F585" t="s">
        <v>1745</v>
      </c>
    </row>
    <row r="586" spans="1:6">
      <c r="A586" t="s">
        <v>604</v>
      </c>
      <c r="B586" t="s">
        <v>1</v>
      </c>
      <c r="C586" t="s">
        <v>1717</v>
      </c>
      <c r="D586" t="s">
        <v>1709</v>
      </c>
      <c r="E586" t="s">
        <v>1703</v>
      </c>
      <c r="F586" t="s">
        <v>1746</v>
      </c>
    </row>
    <row r="587" spans="1:6">
      <c r="A587" t="s">
        <v>605</v>
      </c>
      <c r="B587" t="s">
        <v>1</v>
      </c>
      <c r="C587" t="s">
        <v>1717</v>
      </c>
      <c r="D587" t="s">
        <v>1709</v>
      </c>
      <c r="E587" t="s">
        <v>1703</v>
      </c>
      <c r="F587" t="s">
        <v>1747</v>
      </c>
    </row>
    <row r="588" spans="1:6">
      <c r="A588" t="s">
        <v>606</v>
      </c>
      <c r="B588" t="s">
        <v>1</v>
      </c>
      <c r="C588" t="s">
        <v>1717</v>
      </c>
      <c r="D588" t="s">
        <v>1709</v>
      </c>
      <c r="E588" t="s">
        <v>1703</v>
      </c>
      <c r="F588" t="s">
        <v>1748</v>
      </c>
    </row>
    <row r="589" spans="1:6">
      <c r="A589" t="s">
        <v>607</v>
      </c>
      <c r="B589" t="s">
        <v>1</v>
      </c>
      <c r="C589" t="s">
        <v>1717</v>
      </c>
      <c r="D589" t="s">
        <v>1709</v>
      </c>
      <c r="E589" t="s">
        <v>1703</v>
      </c>
      <c r="F589" t="s">
        <v>1749</v>
      </c>
    </row>
    <row r="590" spans="1:6">
      <c r="A590" t="s">
        <v>608</v>
      </c>
      <c r="B590" t="s">
        <v>1</v>
      </c>
      <c r="C590" t="s">
        <v>1717</v>
      </c>
      <c r="D590" t="s">
        <v>1709</v>
      </c>
      <c r="E590" t="s">
        <v>1703</v>
      </c>
      <c r="F590" t="s">
        <v>1750</v>
      </c>
    </row>
    <row r="591" spans="1:6">
      <c r="A591" t="s">
        <v>609</v>
      </c>
      <c r="B591" t="s">
        <v>1</v>
      </c>
      <c r="C591" t="s">
        <v>1717</v>
      </c>
      <c r="D591" t="s">
        <v>1709</v>
      </c>
      <c r="E591" t="s">
        <v>1703</v>
      </c>
      <c r="F591" t="s">
        <v>1751</v>
      </c>
    </row>
    <row r="592" spans="1:6">
      <c r="A592" t="s">
        <v>610</v>
      </c>
      <c r="B592" t="s">
        <v>1</v>
      </c>
      <c r="C592" t="s">
        <v>1717</v>
      </c>
      <c r="D592" t="s">
        <v>1709</v>
      </c>
      <c r="E592" t="s">
        <v>1704</v>
      </c>
      <c r="F592" t="s">
        <v>1742</v>
      </c>
    </row>
    <row r="593" spans="1:6">
      <c r="A593" t="s">
        <v>611</v>
      </c>
      <c r="B593" t="s">
        <v>1</v>
      </c>
      <c r="C593" t="s">
        <v>1717</v>
      </c>
      <c r="D593" t="s">
        <v>1709</v>
      </c>
      <c r="E593" t="s">
        <v>1704</v>
      </c>
      <c r="F593" t="s">
        <v>1743</v>
      </c>
    </row>
    <row r="594" spans="1:6">
      <c r="A594" t="s">
        <v>612</v>
      </c>
      <c r="B594" t="s">
        <v>1</v>
      </c>
      <c r="C594" t="s">
        <v>1717</v>
      </c>
      <c r="D594" t="s">
        <v>1709</v>
      </c>
      <c r="E594" t="s">
        <v>1704</v>
      </c>
      <c r="F594" t="s">
        <v>1744</v>
      </c>
    </row>
    <row r="595" spans="1:6">
      <c r="A595" t="s">
        <v>613</v>
      </c>
      <c r="B595" t="s">
        <v>1</v>
      </c>
      <c r="C595" t="s">
        <v>1717</v>
      </c>
      <c r="D595" t="s">
        <v>1709</v>
      </c>
      <c r="E595" t="s">
        <v>1704</v>
      </c>
      <c r="F595" t="s">
        <v>1745</v>
      </c>
    </row>
    <row r="596" spans="1:6">
      <c r="A596" t="s">
        <v>614</v>
      </c>
      <c r="B596" t="s">
        <v>1</v>
      </c>
      <c r="C596" t="s">
        <v>1717</v>
      </c>
      <c r="D596" t="s">
        <v>1709</v>
      </c>
      <c r="E596" t="s">
        <v>1704</v>
      </c>
      <c r="F596" t="s">
        <v>1746</v>
      </c>
    </row>
    <row r="597" spans="1:6">
      <c r="A597" t="s">
        <v>615</v>
      </c>
      <c r="B597" t="s">
        <v>1</v>
      </c>
      <c r="C597" t="s">
        <v>1717</v>
      </c>
      <c r="D597" t="s">
        <v>1709</v>
      </c>
      <c r="E597" t="s">
        <v>1704</v>
      </c>
      <c r="F597" t="s">
        <v>1747</v>
      </c>
    </row>
    <row r="598" spans="1:6">
      <c r="A598" t="s">
        <v>616</v>
      </c>
      <c r="B598" t="s">
        <v>1</v>
      </c>
      <c r="C598" t="s">
        <v>1717</v>
      </c>
      <c r="D598" t="s">
        <v>1709</v>
      </c>
      <c r="E598" t="s">
        <v>1704</v>
      </c>
      <c r="F598" t="s">
        <v>1748</v>
      </c>
    </row>
    <row r="599" spans="1:6">
      <c r="A599" t="s">
        <v>617</v>
      </c>
      <c r="B599" t="s">
        <v>1</v>
      </c>
      <c r="C599" t="s">
        <v>1717</v>
      </c>
      <c r="D599" t="s">
        <v>1709</v>
      </c>
      <c r="E599" t="s">
        <v>1704</v>
      </c>
      <c r="F599" t="s">
        <v>1749</v>
      </c>
    </row>
    <row r="600" spans="1:6">
      <c r="A600" t="s">
        <v>618</v>
      </c>
      <c r="B600" t="s">
        <v>1</v>
      </c>
      <c r="C600" t="s">
        <v>1717</v>
      </c>
      <c r="D600" t="s">
        <v>1709</v>
      </c>
      <c r="E600" t="s">
        <v>1704</v>
      </c>
      <c r="F600" t="s">
        <v>1750</v>
      </c>
    </row>
    <row r="601" spans="1:6">
      <c r="A601" t="s">
        <v>619</v>
      </c>
      <c r="B601" t="s">
        <v>1</v>
      </c>
      <c r="C601" t="s">
        <v>1717</v>
      </c>
      <c r="D601" t="s">
        <v>1709</v>
      </c>
      <c r="E601" t="s">
        <v>1704</v>
      </c>
      <c r="F601" t="s">
        <v>1751</v>
      </c>
    </row>
    <row r="602" spans="1:6">
      <c r="A602" t="s">
        <v>620</v>
      </c>
      <c r="B602" t="s">
        <v>1</v>
      </c>
      <c r="C602" t="s">
        <v>1717</v>
      </c>
      <c r="D602" t="s">
        <v>1710</v>
      </c>
      <c r="E602" t="s">
        <v>1703</v>
      </c>
      <c r="F602" t="s">
        <v>1742</v>
      </c>
    </row>
    <row r="603" spans="1:6">
      <c r="A603" t="s">
        <v>621</v>
      </c>
      <c r="B603" t="s">
        <v>1</v>
      </c>
      <c r="C603" t="s">
        <v>1717</v>
      </c>
      <c r="D603" t="s">
        <v>1710</v>
      </c>
      <c r="E603" t="s">
        <v>1703</v>
      </c>
      <c r="F603" t="s">
        <v>1743</v>
      </c>
    </row>
    <row r="604" spans="1:6">
      <c r="A604" t="s">
        <v>622</v>
      </c>
      <c r="B604" t="s">
        <v>1</v>
      </c>
      <c r="C604" t="s">
        <v>1717</v>
      </c>
      <c r="D604" t="s">
        <v>1710</v>
      </c>
      <c r="E604" t="s">
        <v>1703</v>
      </c>
      <c r="F604" t="s">
        <v>1744</v>
      </c>
    </row>
    <row r="605" spans="1:6">
      <c r="A605" t="s">
        <v>623</v>
      </c>
      <c r="B605" t="s">
        <v>1</v>
      </c>
      <c r="C605" t="s">
        <v>1717</v>
      </c>
      <c r="D605" t="s">
        <v>1710</v>
      </c>
      <c r="E605" t="s">
        <v>1703</v>
      </c>
      <c r="F605" t="s">
        <v>1745</v>
      </c>
    </row>
    <row r="606" spans="1:6">
      <c r="A606" t="s">
        <v>624</v>
      </c>
      <c r="B606" t="s">
        <v>1</v>
      </c>
      <c r="C606" t="s">
        <v>1717</v>
      </c>
      <c r="D606" t="s">
        <v>1710</v>
      </c>
      <c r="E606" t="s">
        <v>1703</v>
      </c>
      <c r="F606" t="s">
        <v>1746</v>
      </c>
    </row>
    <row r="607" spans="1:6">
      <c r="A607" t="s">
        <v>625</v>
      </c>
      <c r="B607" t="s">
        <v>1</v>
      </c>
      <c r="C607" t="s">
        <v>1717</v>
      </c>
      <c r="D607" t="s">
        <v>1710</v>
      </c>
      <c r="E607" t="s">
        <v>1703</v>
      </c>
      <c r="F607" t="s">
        <v>1747</v>
      </c>
    </row>
    <row r="608" spans="1:6">
      <c r="A608" t="s">
        <v>626</v>
      </c>
      <c r="B608" t="s">
        <v>1</v>
      </c>
      <c r="C608" t="s">
        <v>1717</v>
      </c>
      <c r="D608" t="s">
        <v>1710</v>
      </c>
      <c r="E608" t="s">
        <v>1703</v>
      </c>
      <c r="F608" t="s">
        <v>1748</v>
      </c>
    </row>
    <row r="609" spans="1:6">
      <c r="A609" t="s">
        <v>627</v>
      </c>
      <c r="B609" t="s">
        <v>1</v>
      </c>
      <c r="C609" t="s">
        <v>1717</v>
      </c>
      <c r="D609" t="s">
        <v>1710</v>
      </c>
      <c r="E609" t="s">
        <v>1703</v>
      </c>
      <c r="F609" t="s">
        <v>1749</v>
      </c>
    </row>
    <row r="610" spans="1:6">
      <c r="A610" t="s">
        <v>628</v>
      </c>
      <c r="B610" t="s">
        <v>1</v>
      </c>
      <c r="C610" t="s">
        <v>1717</v>
      </c>
      <c r="D610" t="s">
        <v>1710</v>
      </c>
      <c r="E610" t="s">
        <v>1703</v>
      </c>
      <c r="F610" t="s">
        <v>1750</v>
      </c>
    </row>
    <row r="611" spans="1:6">
      <c r="A611" t="s">
        <v>629</v>
      </c>
      <c r="B611" t="s">
        <v>1</v>
      </c>
      <c r="C611" t="s">
        <v>1717</v>
      </c>
      <c r="D611" t="s">
        <v>1710</v>
      </c>
      <c r="E611" t="s">
        <v>1703</v>
      </c>
      <c r="F611" t="s">
        <v>1751</v>
      </c>
    </row>
    <row r="612" spans="1:6">
      <c r="A612" t="s">
        <v>630</v>
      </c>
      <c r="B612" t="s">
        <v>1</v>
      </c>
      <c r="C612" t="s">
        <v>1717</v>
      </c>
      <c r="D612" t="s">
        <v>1710</v>
      </c>
      <c r="E612" t="s">
        <v>1704</v>
      </c>
      <c r="F612" t="s">
        <v>1742</v>
      </c>
    </row>
    <row r="613" spans="1:6">
      <c r="A613" t="s">
        <v>631</v>
      </c>
      <c r="B613" t="s">
        <v>1</v>
      </c>
      <c r="C613" t="s">
        <v>1717</v>
      </c>
      <c r="D613" t="s">
        <v>1710</v>
      </c>
      <c r="E613" t="s">
        <v>1704</v>
      </c>
      <c r="F613" t="s">
        <v>1743</v>
      </c>
    </row>
    <row r="614" spans="1:6">
      <c r="A614" t="s">
        <v>632</v>
      </c>
      <c r="B614" t="s">
        <v>1</v>
      </c>
      <c r="C614" t="s">
        <v>1717</v>
      </c>
      <c r="D614" t="s">
        <v>1710</v>
      </c>
      <c r="E614" t="s">
        <v>1704</v>
      </c>
      <c r="F614" t="s">
        <v>1744</v>
      </c>
    </row>
    <row r="615" spans="1:6">
      <c r="A615" t="s">
        <v>633</v>
      </c>
      <c r="B615" t="s">
        <v>1</v>
      </c>
      <c r="C615" t="s">
        <v>1717</v>
      </c>
      <c r="D615" t="s">
        <v>1710</v>
      </c>
      <c r="E615" t="s">
        <v>1704</v>
      </c>
      <c r="F615" t="s">
        <v>1745</v>
      </c>
    </row>
    <row r="616" spans="1:6">
      <c r="A616" t="s">
        <v>634</v>
      </c>
      <c r="B616" t="s">
        <v>1</v>
      </c>
      <c r="C616" t="s">
        <v>1717</v>
      </c>
      <c r="D616" t="s">
        <v>1710</v>
      </c>
      <c r="E616" t="s">
        <v>1704</v>
      </c>
      <c r="F616" t="s">
        <v>1746</v>
      </c>
    </row>
    <row r="617" spans="1:6">
      <c r="A617" t="s">
        <v>635</v>
      </c>
      <c r="B617" t="s">
        <v>1</v>
      </c>
      <c r="C617" t="s">
        <v>1717</v>
      </c>
      <c r="D617" t="s">
        <v>1710</v>
      </c>
      <c r="E617" t="s">
        <v>1704</v>
      </c>
      <c r="F617" t="s">
        <v>1747</v>
      </c>
    </row>
    <row r="618" spans="1:6">
      <c r="A618" t="s">
        <v>636</v>
      </c>
      <c r="B618" t="s">
        <v>1</v>
      </c>
      <c r="C618" t="s">
        <v>1717</v>
      </c>
      <c r="D618" t="s">
        <v>1710</v>
      </c>
      <c r="E618" t="s">
        <v>1704</v>
      </c>
      <c r="F618" t="s">
        <v>1748</v>
      </c>
    </row>
    <row r="619" spans="1:6">
      <c r="A619" t="s">
        <v>637</v>
      </c>
      <c r="B619" t="s">
        <v>1</v>
      </c>
      <c r="C619" t="s">
        <v>1717</v>
      </c>
      <c r="D619" t="s">
        <v>1710</v>
      </c>
      <c r="E619" t="s">
        <v>1704</v>
      </c>
      <c r="F619" t="s">
        <v>1749</v>
      </c>
    </row>
    <row r="620" spans="1:6">
      <c r="A620" t="s">
        <v>638</v>
      </c>
      <c r="B620" t="s">
        <v>1</v>
      </c>
      <c r="C620" t="s">
        <v>1717</v>
      </c>
      <c r="D620" t="s">
        <v>1710</v>
      </c>
      <c r="E620" t="s">
        <v>1704</v>
      </c>
      <c r="F620" t="s">
        <v>1750</v>
      </c>
    </row>
    <row r="621" spans="1:6">
      <c r="A621" t="s">
        <v>639</v>
      </c>
      <c r="B621" t="s">
        <v>1</v>
      </c>
      <c r="C621" t="s">
        <v>1717</v>
      </c>
      <c r="D621" t="s">
        <v>1710</v>
      </c>
      <c r="E621" t="s">
        <v>1704</v>
      </c>
      <c r="F621" t="s">
        <v>1751</v>
      </c>
    </row>
    <row r="622" spans="1:6">
      <c r="A622" t="s">
        <v>640</v>
      </c>
      <c r="B622" t="s">
        <v>1</v>
      </c>
      <c r="C622" t="s">
        <v>1717</v>
      </c>
      <c r="D622" t="s">
        <v>1711</v>
      </c>
      <c r="E622" t="s">
        <v>1703</v>
      </c>
      <c r="F622" t="s">
        <v>1742</v>
      </c>
    </row>
    <row r="623" spans="1:6">
      <c r="A623" t="s">
        <v>641</v>
      </c>
      <c r="B623" t="s">
        <v>1</v>
      </c>
      <c r="C623" t="s">
        <v>1717</v>
      </c>
      <c r="D623" t="s">
        <v>1711</v>
      </c>
      <c r="E623" t="s">
        <v>1703</v>
      </c>
      <c r="F623" t="s">
        <v>1743</v>
      </c>
    </row>
    <row r="624" spans="1:6">
      <c r="A624" t="s">
        <v>642</v>
      </c>
      <c r="B624" t="s">
        <v>1</v>
      </c>
      <c r="C624" t="s">
        <v>1717</v>
      </c>
      <c r="D624" t="s">
        <v>1711</v>
      </c>
      <c r="E624" t="s">
        <v>1703</v>
      </c>
      <c r="F624" t="s">
        <v>1744</v>
      </c>
    </row>
    <row r="625" spans="1:6">
      <c r="A625" t="s">
        <v>643</v>
      </c>
      <c r="B625" t="s">
        <v>1</v>
      </c>
      <c r="C625" t="s">
        <v>1717</v>
      </c>
      <c r="D625" t="s">
        <v>1711</v>
      </c>
      <c r="E625" t="s">
        <v>1703</v>
      </c>
      <c r="F625" t="s">
        <v>1745</v>
      </c>
    </row>
    <row r="626" spans="1:6">
      <c r="A626" t="s">
        <v>644</v>
      </c>
      <c r="B626" t="s">
        <v>1</v>
      </c>
      <c r="C626" t="s">
        <v>1717</v>
      </c>
      <c r="D626" t="s">
        <v>1711</v>
      </c>
      <c r="E626" t="s">
        <v>1703</v>
      </c>
      <c r="F626" t="s">
        <v>1746</v>
      </c>
    </row>
    <row r="627" spans="1:6">
      <c r="A627" t="s">
        <v>645</v>
      </c>
      <c r="B627" t="s">
        <v>1</v>
      </c>
      <c r="C627" t="s">
        <v>1717</v>
      </c>
      <c r="D627" t="s">
        <v>1711</v>
      </c>
      <c r="E627" t="s">
        <v>1703</v>
      </c>
      <c r="F627" t="s">
        <v>1747</v>
      </c>
    </row>
    <row r="628" spans="1:6">
      <c r="A628" t="s">
        <v>646</v>
      </c>
      <c r="B628" t="s">
        <v>1</v>
      </c>
      <c r="C628" t="s">
        <v>1717</v>
      </c>
      <c r="D628" t="s">
        <v>1711</v>
      </c>
      <c r="E628" t="s">
        <v>1703</v>
      </c>
      <c r="F628" t="s">
        <v>1748</v>
      </c>
    </row>
    <row r="629" spans="1:6">
      <c r="A629" t="s">
        <v>647</v>
      </c>
      <c r="B629" t="s">
        <v>1</v>
      </c>
      <c r="C629" t="s">
        <v>1717</v>
      </c>
      <c r="D629" t="s">
        <v>1711</v>
      </c>
      <c r="E629" t="s">
        <v>1703</v>
      </c>
      <c r="F629" t="s">
        <v>1749</v>
      </c>
    </row>
    <row r="630" spans="1:6">
      <c r="A630" t="s">
        <v>648</v>
      </c>
      <c r="B630" t="s">
        <v>1</v>
      </c>
      <c r="C630" t="s">
        <v>1717</v>
      </c>
      <c r="D630" t="s">
        <v>1711</v>
      </c>
      <c r="E630" t="s">
        <v>1703</v>
      </c>
      <c r="F630" t="s">
        <v>1750</v>
      </c>
    </row>
    <row r="631" spans="1:6">
      <c r="A631" t="s">
        <v>649</v>
      </c>
      <c r="B631" t="s">
        <v>1</v>
      </c>
      <c r="C631" t="s">
        <v>1717</v>
      </c>
      <c r="D631" t="s">
        <v>1711</v>
      </c>
      <c r="E631" t="s">
        <v>1703</v>
      </c>
      <c r="F631" t="s">
        <v>1751</v>
      </c>
    </row>
    <row r="632" spans="1:6">
      <c r="A632" t="s">
        <v>650</v>
      </c>
      <c r="B632" t="s">
        <v>1</v>
      </c>
      <c r="C632" t="s">
        <v>1717</v>
      </c>
      <c r="D632" t="s">
        <v>1711</v>
      </c>
      <c r="E632" t="s">
        <v>1704</v>
      </c>
      <c r="F632" t="s">
        <v>1742</v>
      </c>
    </row>
    <row r="633" spans="1:6">
      <c r="A633" t="s">
        <v>651</v>
      </c>
      <c r="B633" t="s">
        <v>1</v>
      </c>
      <c r="C633" t="s">
        <v>1717</v>
      </c>
      <c r="D633" t="s">
        <v>1711</v>
      </c>
      <c r="E633" t="s">
        <v>1704</v>
      </c>
      <c r="F633" t="s">
        <v>1743</v>
      </c>
    </row>
    <row r="634" spans="1:6">
      <c r="A634" t="s">
        <v>652</v>
      </c>
      <c r="B634" t="s">
        <v>1</v>
      </c>
      <c r="C634" t="s">
        <v>1717</v>
      </c>
      <c r="D634" t="s">
        <v>1711</v>
      </c>
      <c r="E634" t="s">
        <v>1704</v>
      </c>
      <c r="F634" t="s">
        <v>1744</v>
      </c>
    </row>
    <row r="635" spans="1:6">
      <c r="A635" t="s">
        <v>653</v>
      </c>
      <c r="B635" t="s">
        <v>1</v>
      </c>
      <c r="C635" t="s">
        <v>1717</v>
      </c>
      <c r="D635" t="s">
        <v>1711</v>
      </c>
      <c r="E635" t="s">
        <v>1704</v>
      </c>
      <c r="F635" t="s">
        <v>1745</v>
      </c>
    </row>
    <row r="636" spans="1:6">
      <c r="A636" t="s">
        <v>654</v>
      </c>
      <c r="B636" t="s">
        <v>1</v>
      </c>
      <c r="C636" t="s">
        <v>1717</v>
      </c>
      <c r="D636" t="s">
        <v>1711</v>
      </c>
      <c r="E636" t="s">
        <v>1704</v>
      </c>
      <c r="F636" t="s">
        <v>1746</v>
      </c>
    </row>
    <row r="637" spans="1:6">
      <c r="A637" t="s">
        <v>655</v>
      </c>
      <c r="B637" t="s">
        <v>1</v>
      </c>
      <c r="C637" t="s">
        <v>1717</v>
      </c>
      <c r="D637" t="s">
        <v>1711</v>
      </c>
      <c r="E637" t="s">
        <v>1704</v>
      </c>
      <c r="F637" t="s">
        <v>1747</v>
      </c>
    </row>
    <row r="638" spans="1:6">
      <c r="A638" t="s">
        <v>656</v>
      </c>
      <c r="B638" t="s">
        <v>1</v>
      </c>
      <c r="C638" t="s">
        <v>1717</v>
      </c>
      <c r="D638" t="s">
        <v>1711</v>
      </c>
      <c r="E638" t="s">
        <v>1704</v>
      </c>
      <c r="F638" t="s">
        <v>1748</v>
      </c>
    </row>
    <row r="639" spans="1:6">
      <c r="A639" t="s">
        <v>657</v>
      </c>
      <c r="B639" t="s">
        <v>1</v>
      </c>
      <c r="C639" t="s">
        <v>1717</v>
      </c>
      <c r="D639" t="s">
        <v>1711</v>
      </c>
      <c r="E639" t="s">
        <v>1704</v>
      </c>
      <c r="F639" t="s">
        <v>1749</v>
      </c>
    </row>
    <row r="640" spans="1:6">
      <c r="A640" t="s">
        <v>658</v>
      </c>
      <c r="B640" t="s">
        <v>1</v>
      </c>
      <c r="C640" t="s">
        <v>1717</v>
      </c>
      <c r="D640" t="s">
        <v>1711</v>
      </c>
      <c r="E640" t="s">
        <v>1704</v>
      </c>
      <c r="F640" t="s">
        <v>1750</v>
      </c>
    </row>
    <row r="641" spans="1:6">
      <c r="A641" t="s">
        <v>659</v>
      </c>
      <c r="B641" t="s">
        <v>1</v>
      </c>
      <c r="C641" t="s">
        <v>1717</v>
      </c>
      <c r="D641" t="s">
        <v>1711</v>
      </c>
      <c r="E641" t="s">
        <v>1704</v>
      </c>
      <c r="F641" t="s">
        <v>1751</v>
      </c>
    </row>
    <row r="642" spans="1:6">
      <c r="A642" t="s">
        <v>660</v>
      </c>
      <c r="B642" t="s">
        <v>1</v>
      </c>
      <c r="C642" t="s">
        <v>1717</v>
      </c>
      <c r="D642" t="s">
        <v>1712</v>
      </c>
      <c r="E642" t="s">
        <v>1703</v>
      </c>
      <c r="F642" t="s">
        <v>1742</v>
      </c>
    </row>
    <row r="643" spans="1:6">
      <c r="A643" t="s">
        <v>661</v>
      </c>
      <c r="B643" t="s">
        <v>1</v>
      </c>
      <c r="C643" t="s">
        <v>1717</v>
      </c>
      <c r="D643" t="s">
        <v>1712</v>
      </c>
      <c r="E643" t="s">
        <v>1703</v>
      </c>
      <c r="F643" t="s">
        <v>1743</v>
      </c>
    </row>
    <row r="644" spans="1:6">
      <c r="A644" t="s">
        <v>662</v>
      </c>
      <c r="B644" t="s">
        <v>1</v>
      </c>
      <c r="C644" t="s">
        <v>1717</v>
      </c>
      <c r="D644" t="s">
        <v>1712</v>
      </c>
      <c r="E644" t="s">
        <v>1703</v>
      </c>
      <c r="F644" t="s">
        <v>1744</v>
      </c>
    </row>
    <row r="645" spans="1:6">
      <c r="A645" t="s">
        <v>663</v>
      </c>
      <c r="B645" t="s">
        <v>1</v>
      </c>
      <c r="C645" t="s">
        <v>1717</v>
      </c>
      <c r="D645" t="s">
        <v>1712</v>
      </c>
      <c r="E645" t="s">
        <v>1703</v>
      </c>
      <c r="F645" t="s">
        <v>1745</v>
      </c>
    </row>
    <row r="646" spans="1:6">
      <c r="A646" t="s">
        <v>664</v>
      </c>
      <c r="B646" t="s">
        <v>1</v>
      </c>
      <c r="C646" t="s">
        <v>1717</v>
      </c>
      <c r="D646" t="s">
        <v>1712</v>
      </c>
      <c r="E646" t="s">
        <v>1703</v>
      </c>
      <c r="F646" t="s">
        <v>1746</v>
      </c>
    </row>
    <row r="647" spans="1:6">
      <c r="A647" t="s">
        <v>665</v>
      </c>
      <c r="B647" t="s">
        <v>1</v>
      </c>
      <c r="C647" t="s">
        <v>1717</v>
      </c>
      <c r="D647" t="s">
        <v>1712</v>
      </c>
      <c r="E647" t="s">
        <v>1703</v>
      </c>
      <c r="F647" t="s">
        <v>1747</v>
      </c>
    </row>
    <row r="648" spans="1:6">
      <c r="A648" t="s">
        <v>666</v>
      </c>
      <c r="B648" t="s">
        <v>1</v>
      </c>
      <c r="C648" t="s">
        <v>1717</v>
      </c>
      <c r="D648" t="s">
        <v>1712</v>
      </c>
      <c r="E648" t="s">
        <v>1703</v>
      </c>
      <c r="F648" t="s">
        <v>1748</v>
      </c>
    </row>
    <row r="649" spans="1:6">
      <c r="A649" t="s">
        <v>667</v>
      </c>
      <c r="B649" t="s">
        <v>1</v>
      </c>
      <c r="C649" t="s">
        <v>1717</v>
      </c>
      <c r="D649" t="s">
        <v>1712</v>
      </c>
      <c r="E649" t="s">
        <v>1703</v>
      </c>
      <c r="F649" t="s">
        <v>1749</v>
      </c>
    </row>
    <row r="650" spans="1:6">
      <c r="A650" t="s">
        <v>668</v>
      </c>
      <c r="B650" t="s">
        <v>1</v>
      </c>
      <c r="C650" t="s">
        <v>1717</v>
      </c>
      <c r="D650" t="s">
        <v>1712</v>
      </c>
      <c r="E650" t="s">
        <v>1703</v>
      </c>
      <c r="F650" t="s">
        <v>1750</v>
      </c>
    </row>
    <row r="651" spans="1:6">
      <c r="A651" t="s">
        <v>669</v>
      </c>
      <c r="B651" t="s">
        <v>1</v>
      </c>
      <c r="C651" t="s">
        <v>1717</v>
      </c>
      <c r="D651" t="s">
        <v>1712</v>
      </c>
      <c r="E651" t="s">
        <v>1703</v>
      </c>
      <c r="F651" t="s">
        <v>1751</v>
      </c>
    </row>
    <row r="652" spans="1:6">
      <c r="A652" t="s">
        <v>670</v>
      </c>
      <c r="B652" t="s">
        <v>1</v>
      </c>
      <c r="C652" t="s">
        <v>1717</v>
      </c>
      <c r="D652" t="s">
        <v>1712</v>
      </c>
      <c r="E652" t="s">
        <v>1704</v>
      </c>
      <c r="F652" t="s">
        <v>1742</v>
      </c>
    </row>
    <row r="653" spans="1:6">
      <c r="A653" t="s">
        <v>671</v>
      </c>
      <c r="B653" t="s">
        <v>1</v>
      </c>
      <c r="C653" t="s">
        <v>1717</v>
      </c>
      <c r="D653" t="s">
        <v>1712</v>
      </c>
      <c r="E653" t="s">
        <v>1704</v>
      </c>
      <c r="F653" t="s">
        <v>1743</v>
      </c>
    </row>
    <row r="654" spans="1:6">
      <c r="A654" t="s">
        <v>672</v>
      </c>
      <c r="B654" t="s">
        <v>1</v>
      </c>
      <c r="C654" t="s">
        <v>1717</v>
      </c>
      <c r="D654" t="s">
        <v>1712</v>
      </c>
      <c r="E654" t="s">
        <v>1704</v>
      </c>
      <c r="F654" t="s">
        <v>1744</v>
      </c>
    </row>
    <row r="655" spans="1:6">
      <c r="A655" t="s">
        <v>673</v>
      </c>
      <c r="B655" t="s">
        <v>1</v>
      </c>
      <c r="C655" t="s">
        <v>1717</v>
      </c>
      <c r="D655" t="s">
        <v>1712</v>
      </c>
      <c r="E655" t="s">
        <v>1704</v>
      </c>
      <c r="F655" t="s">
        <v>1745</v>
      </c>
    </row>
    <row r="656" spans="1:6">
      <c r="A656" t="s">
        <v>674</v>
      </c>
      <c r="B656" t="s">
        <v>1</v>
      </c>
      <c r="C656" t="s">
        <v>1717</v>
      </c>
      <c r="D656" t="s">
        <v>1712</v>
      </c>
      <c r="E656" t="s">
        <v>1704</v>
      </c>
      <c r="F656" t="s">
        <v>1746</v>
      </c>
    </row>
    <row r="657" spans="1:6">
      <c r="A657" t="s">
        <v>675</v>
      </c>
      <c r="B657" t="s">
        <v>1</v>
      </c>
      <c r="C657" t="s">
        <v>1717</v>
      </c>
      <c r="D657" t="s">
        <v>1712</v>
      </c>
      <c r="E657" t="s">
        <v>1704</v>
      </c>
      <c r="F657" t="s">
        <v>1747</v>
      </c>
    </row>
    <row r="658" spans="1:6">
      <c r="A658" t="s">
        <v>676</v>
      </c>
      <c r="B658" t="s">
        <v>1</v>
      </c>
      <c r="C658" t="s">
        <v>1717</v>
      </c>
      <c r="D658" t="s">
        <v>1712</v>
      </c>
      <c r="E658" t="s">
        <v>1704</v>
      </c>
      <c r="F658" t="s">
        <v>1748</v>
      </c>
    </row>
    <row r="659" spans="1:6">
      <c r="A659" t="s">
        <v>677</v>
      </c>
      <c r="B659" t="s">
        <v>1</v>
      </c>
      <c r="C659" t="s">
        <v>1717</v>
      </c>
      <c r="D659" t="s">
        <v>1712</v>
      </c>
      <c r="E659" t="s">
        <v>1704</v>
      </c>
      <c r="F659" t="s">
        <v>1749</v>
      </c>
    </row>
    <row r="660" spans="1:6">
      <c r="A660" t="s">
        <v>678</v>
      </c>
      <c r="B660" t="s">
        <v>1</v>
      </c>
      <c r="C660" t="s">
        <v>1717</v>
      </c>
      <c r="D660" t="s">
        <v>1712</v>
      </c>
      <c r="E660" t="s">
        <v>1704</v>
      </c>
      <c r="F660" t="s">
        <v>1750</v>
      </c>
    </row>
    <row r="661" spans="1:6">
      <c r="A661" t="s">
        <v>679</v>
      </c>
      <c r="B661" t="s">
        <v>1</v>
      </c>
      <c r="C661" t="s">
        <v>1717</v>
      </c>
      <c r="D661" t="s">
        <v>1712</v>
      </c>
      <c r="E661" t="s">
        <v>1704</v>
      </c>
      <c r="F661" t="s">
        <v>1751</v>
      </c>
    </row>
    <row r="662" spans="1:6">
      <c r="A662" t="s">
        <v>680</v>
      </c>
      <c r="B662" t="s">
        <v>1</v>
      </c>
      <c r="C662" t="s">
        <v>1717</v>
      </c>
      <c r="D662" t="s">
        <v>1713</v>
      </c>
      <c r="E662" t="s">
        <v>1703</v>
      </c>
      <c r="F662" t="s">
        <v>1742</v>
      </c>
    </row>
    <row r="663" spans="1:6">
      <c r="A663" t="s">
        <v>681</v>
      </c>
      <c r="B663" t="s">
        <v>1</v>
      </c>
      <c r="C663" t="s">
        <v>1717</v>
      </c>
      <c r="D663" t="s">
        <v>1713</v>
      </c>
      <c r="E663" t="s">
        <v>1703</v>
      </c>
      <c r="F663" t="s">
        <v>1743</v>
      </c>
    </row>
    <row r="664" spans="1:6">
      <c r="A664" t="s">
        <v>682</v>
      </c>
      <c r="B664" t="s">
        <v>1</v>
      </c>
      <c r="C664" t="s">
        <v>1717</v>
      </c>
      <c r="D664" t="s">
        <v>1713</v>
      </c>
      <c r="E664" t="s">
        <v>1703</v>
      </c>
      <c r="F664" t="s">
        <v>1744</v>
      </c>
    </row>
    <row r="665" spans="1:6">
      <c r="A665" t="s">
        <v>683</v>
      </c>
      <c r="B665" t="s">
        <v>1</v>
      </c>
      <c r="C665" t="s">
        <v>1717</v>
      </c>
      <c r="D665" t="s">
        <v>1713</v>
      </c>
      <c r="E665" t="s">
        <v>1703</v>
      </c>
      <c r="F665" t="s">
        <v>1745</v>
      </c>
    </row>
    <row r="666" spans="1:6">
      <c r="A666" t="s">
        <v>684</v>
      </c>
      <c r="B666" t="s">
        <v>1</v>
      </c>
      <c r="C666" t="s">
        <v>1717</v>
      </c>
      <c r="D666" t="s">
        <v>1713</v>
      </c>
      <c r="E666" t="s">
        <v>1703</v>
      </c>
      <c r="F666" t="s">
        <v>1746</v>
      </c>
    </row>
    <row r="667" spans="1:6">
      <c r="A667" t="s">
        <v>685</v>
      </c>
      <c r="B667" t="s">
        <v>1</v>
      </c>
      <c r="C667" t="s">
        <v>1717</v>
      </c>
      <c r="D667" t="s">
        <v>1713</v>
      </c>
      <c r="E667" t="s">
        <v>1703</v>
      </c>
      <c r="F667" t="s">
        <v>1747</v>
      </c>
    </row>
    <row r="668" spans="1:6">
      <c r="A668" t="s">
        <v>686</v>
      </c>
      <c r="B668" t="s">
        <v>1</v>
      </c>
      <c r="C668" t="s">
        <v>1717</v>
      </c>
      <c r="D668" t="s">
        <v>1713</v>
      </c>
      <c r="E668" t="s">
        <v>1703</v>
      </c>
      <c r="F668" t="s">
        <v>1748</v>
      </c>
    </row>
    <row r="669" spans="1:6">
      <c r="A669" t="s">
        <v>687</v>
      </c>
      <c r="B669" t="s">
        <v>1</v>
      </c>
      <c r="C669" t="s">
        <v>1717</v>
      </c>
      <c r="D669" t="s">
        <v>1713</v>
      </c>
      <c r="E669" t="s">
        <v>1703</v>
      </c>
      <c r="F669" t="s">
        <v>1749</v>
      </c>
    </row>
    <row r="670" spans="1:6">
      <c r="A670" t="s">
        <v>688</v>
      </c>
      <c r="B670" t="s">
        <v>1</v>
      </c>
      <c r="C670" t="s">
        <v>1717</v>
      </c>
      <c r="D670" t="s">
        <v>1713</v>
      </c>
      <c r="E670" t="s">
        <v>1703</v>
      </c>
      <c r="F670" t="s">
        <v>1750</v>
      </c>
    </row>
    <row r="671" spans="1:6">
      <c r="A671" t="s">
        <v>689</v>
      </c>
      <c r="B671" t="s">
        <v>1</v>
      </c>
      <c r="C671" t="s">
        <v>1717</v>
      </c>
      <c r="D671" t="s">
        <v>1713</v>
      </c>
      <c r="E671" t="s">
        <v>1703</v>
      </c>
      <c r="F671" t="s">
        <v>1751</v>
      </c>
    </row>
    <row r="672" spans="1:6">
      <c r="A672" t="s">
        <v>690</v>
      </c>
      <c r="B672" t="s">
        <v>1</v>
      </c>
      <c r="C672" t="s">
        <v>1717</v>
      </c>
      <c r="D672" t="s">
        <v>1713</v>
      </c>
      <c r="E672" t="s">
        <v>1704</v>
      </c>
      <c r="F672" t="s">
        <v>1742</v>
      </c>
    </row>
    <row r="673" spans="1:6">
      <c r="A673" t="s">
        <v>691</v>
      </c>
      <c r="B673" t="s">
        <v>1</v>
      </c>
      <c r="C673" t="s">
        <v>1717</v>
      </c>
      <c r="D673" t="s">
        <v>1713</v>
      </c>
      <c r="E673" t="s">
        <v>1704</v>
      </c>
      <c r="F673" t="s">
        <v>1743</v>
      </c>
    </row>
    <row r="674" spans="1:6">
      <c r="A674" t="s">
        <v>692</v>
      </c>
      <c r="B674" t="s">
        <v>1</v>
      </c>
      <c r="C674" t="s">
        <v>1717</v>
      </c>
      <c r="D674" t="s">
        <v>1713</v>
      </c>
      <c r="E674" t="s">
        <v>1704</v>
      </c>
      <c r="F674" t="s">
        <v>1744</v>
      </c>
    </row>
    <row r="675" spans="1:6">
      <c r="A675" t="s">
        <v>693</v>
      </c>
      <c r="B675" t="s">
        <v>1</v>
      </c>
      <c r="C675" t="s">
        <v>1717</v>
      </c>
      <c r="D675" t="s">
        <v>1713</v>
      </c>
      <c r="E675" t="s">
        <v>1704</v>
      </c>
      <c r="F675" t="s">
        <v>1745</v>
      </c>
    </row>
    <row r="676" spans="1:6">
      <c r="A676" t="s">
        <v>694</v>
      </c>
      <c r="B676" t="s">
        <v>1</v>
      </c>
      <c r="C676" t="s">
        <v>1717</v>
      </c>
      <c r="D676" t="s">
        <v>1713</v>
      </c>
      <c r="E676" t="s">
        <v>1704</v>
      </c>
      <c r="F676" t="s">
        <v>1746</v>
      </c>
    </row>
    <row r="677" spans="1:6">
      <c r="A677" t="s">
        <v>695</v>
      </c>
      <c r="B677" t="s">
        <v>1</v>
      </c>
      <c r="C677" t="s">
        <v>1717</v>
      </c>
      <c r="D677" t="s">
        <v>1713</v>
      </c>
      <c r="E677" t="s">
        <v>1704</v>
      </c>
      <c r="F677" t="s">
        <v>1747</v>
      </c>
    </row>
    <row r="678" spans="1:6">
      <c r="A678" t="s">
        <v>696</v>
      </c>
      <c r="B678" t="s">
        <v>1</v>
      </c>
      <c r="C678" t="s">
        <v>1717</v>
      </c>
      <c r="D678" t="s">
        <v>1713</v>
      </c>
      <c r="E678" t="s">
        <v>1704</v>
      </c>
      <c r="F678" t="s">
        <v>1748</v>
      </c>
    </row>
    <row r="679" spans="1:6">
      <c r="A679" t="s">
        <v>697</v>
      </c>
      <c r="B679" t="s">
        <v>1</v>
      </c>
      <c r="C679" t="s">
        <v>1717</v>
      </c>
      <c r="D679" t="s">
        <v>1713</v>
      </c>
      <c r="E679" t="s">
        <v>1704</v>
      </c>
      <c r="F679" t="s">
        <v>1749</v>
      </c>
    </row>
    <row r="680" spans="1:6">
      <c r="A680" t="s">
        <v>698</v>
      </c>
      <c r="B680" t="s">
        <v>1</v>
      </c>
      <c r="C680" t="s">
        <v>1717</v>
      </c>
      <c r="D680" t="s">
        <v>1713</v>
      </c>
      <c r="E680" t="s">
        <v>1704</v>
      </c>
      <c r="F680" t="s">
        <v>1750</v>
      </c>
    </row>
    <row r="681" spans="1:6">
      <c r="A681" t="s">
        <v>699</v>
      </c>
      <c r="B681" t="s">
        <v>1</v>
      </c>
      <c r="C681" t="s">
        <v>1717</v>
      </c>
      <c r="D681" t="s">
        <v>1713</v>
      </c>
      <c r="E681" t="s">
        <v>1704</v>
      </c>
      <c r="F681" t="s">
        <v>1751</v>
      </c>
    </row>
    <row r="682" spans="1:6">
      <c r="A682" t="s">
        <v>700</v>
      </c>
      <c r="B682" t="s">
        <v>1</v>
      </c>
      <c r="C682" t="s">
        <v>1717</v>
      </c>
      <c r="D682" t="s">
        <v>1714</v>
      </c>
      <c r="E682" t="s">
        <v>1703</v>
      </c>
      <c r="F682" t="s">
        <v>1742</v>
      </c>
    </row>
    <row r="683" spans="1:6">
      <c r="A683" t="s">
        <v>701</v>
      </c>
      <c r="B683" t="s">
        <v>1</v>
      </c>
      <c r="C683" t="s">
        <v>1717</v>
      </c>
      <c r="D683" t="s">
        <v>1714</v>
      </c>
      <c r="E683" t="s">
        <v>1703</v>
      </c>
      <c r="F683" t="s">
        <v>1743</v>
      </c>
    </row>
    <row r="684" spans="1:6">
      <c r="A684" t="s">
        <v>702</v>
      </c>
      <c r="B684" t="s">
        <v>1</v>
      </c>
      <c r="C684" t="s">
        <v>1717</v>
      </c>
      <c r="D684" t="s">
        <v>1714</v>
      </c>
      <c r="E684" t="s">
        <v>1703</v>
      </c>
      <c r="F684" t="s">
        <v>1744</v>
      </c>
    </row>
    <row r="685" spans="1:6">
      <c r="A685" t="s">
        <v>703</v>
      </c>
      <c r="B685" t="s">
        <v>1</v>
      </c>
      <c r="C685" t="s">
        <v>1717</v>
      </c>
      <c r="D685" t="s">
        <v>1714</v>
      </c>
      <c r="E685" t="s">
        <v>1703</v>
      </c>
      <c r="F685" t="s">
        <v>1745</v>
      </c>
    </row>
    <row r="686" spans="1:6">
      <c r="A686" t="s">
        <v>704</v>
      </c>
      <c r="B686" t="s">
        <v>1</v>
      </c>
      <c r="C686" t="s">
        <v>1717</v>
      </c>
      <c r="D686" t="s">
        <v>1714</v>
      </c>
      <c r="E686" t="s">
        <v>1703</v>
      </c>
      <c r="F686" t="s">
        <v>1746</v>
      </c>
    </row>
    <row r="687" spans="1:6">
      <c r="A687" t="s">
        <v>705</v>
      </c>
      <c r="B687" t="s">
        <v>1</v>
      </c>
      <c r="C687" t="s">
        <v>1717</v>
      </c>
      <c r="D687" t="s">
        <v>1714</v>
      </c>
      <c r="E687" t="s">
        <v>1703</v>
      </c>
      <c r="F687" t="s">
        <v>1747</v>
      </c>
    </row>
    <row r="688" spans="1:6">
      <c r="A688" t="s">
        <v>706</v>
      </c>
      <c r="B688" t="s">
        <v>1</v>
      </c>
      <c r="C688" t="s">
        <v>1717</v>
      </c>
      <c r="D688" t="s">
        <v>1714</v>
      </c>
      <c r="E688" t="s">
        <v>1703</v>
      </c>
      <c r="F688" t="s">
        <v>1748</v>
      </c>
    </row>
    <row r="689" spans="1:6">
      <c r="A689" t="s">
        <v>707</v>
      </c>
      <c r="B689" t="s">
        <v>1</v>
      </c>
      <c r="C689" t="s">
        <v>1717</v>
      </c>
      <c r="D689" t="s">
        <v>1714</v>
      </c>
      <c r="E689" t="s">
        <v>1703</v>
      </c>
      <c r="F689" t="s">
        <v>1749</v>
      </c>
    </row>
    <row r="690" spans="1:6">
      <c r="A690" t="s">
        <v>708</v>
      </c>
      <c r="B690" t="s">
        <v>1</v>
      </c>
      <c r="C690" t="s">
        <v>1717</v>
      </c>
      <c r="D690" t="s">
        <v>1714</v>
      </c>
      <c r="E690" t="s">
        <v>1703</v>
      </c>
      <c r="F690" t="s">
        <v>1750</v>
      </c>
    </row>
    <row r="691" spans="1:6">
      <c r="A691" t="s">
        <v>709</v>
      </c>
      <c r="B691" t="s">
        <v>1</v>
      </c>
      <c r="C691" t="s">
        <v>1717</v>
      </c>
      <c r="D691" t="s">
        <v>1714</v>
      </c>
      <c r="E691" t="s">
        <v>1703</v>
      </c>
      <c r="F691" t="s">
        <v>1751</v>
      </c>
    </row>
    <row r="692" spans="1:6">
      <c r="A692" t="s">
        <v>710</v>
      </c>
      <c r="B692" t="s">
        <v>1</v>
      </c>
      <c r="C692" t="s">
        <v>1717</v>
      </c>
      <c r="D692" t="s">
        <v>1714</v>
      </c>
      <c r="E692" t="s">
        <v>1704</v>
      </c>
      <c r="F692" t="s">
        <v>1742</v>
      </c>
    </row>
    <row r="693" spans="1:6">
      <c r="A693" t="s">
        <v>711</v>
      </c>
      <c r="B693" t="s">
        <v>1</v>
      </c>
      <c r="C693" t="s">
        <v>1717</v>
      </c>
      <c r="D693" t="s">
        <v>1714</v>
      </c>
      <c r="E693" t="s">
        <v>1704</v>
      </c>
      <c r="F693" t="s">
        <v>1743</v>
      </c>
    </row>
    <row r="694" spans="1:6">
      <c r="A694" t="s">
        <v>712</v>
      </c>
      <c r="B694" t="s">
        <v>1</v>
      </c>
      <c r="C694" t="s">
        <v>1717</v>
      </c>
      <c r="D694" t="s">
        <v>1714</v>
      </c>
      <c r="E694" t="s">
        <v>1704</v>
      </c>
      <c r="F694" t="s">
        <v>1744</v>
      </c>
    </row>
    <row r="695" spans="1:6">
      <c r="A695" t="s">
        <v>713</v>
      </c>
      <c r="B695" t="s">
        <v>1</v>
      </c>
      <c r="C695" t="s">
        <v>1717</v>
      </c>
      <c r="D695" t="s">
        <v>1714</v>
      </c>
      <c r="E695" t="s">
        <v>1704</v>
      </c>
      <c r="F695" t="s">
        <v>1745</v>
      </c>
    </row>
    <row r="696" spans="1:6">
      <c r="A696" t="s">
        <v>714</v>
      </c>
      <c r="B696" t="s">
        <v>1</v>
      </c>
      <c r="C696" t="s">
        <v>1717</v>
      </c>
      <c r="D696" t="s">
        <v>1714</v>
      </c>
      <c r="E696" t="s">
        <v>1704</v>
      </c>
      <c r="F696" t="s">
        <v>1746</v>
      </c>
    </row>
    <row r="697" spans="1:6">
      <c r="A697" t="s">
        <v>715</v>
      </c>
      <c r="B697" t="s">
        <v>1</v>
      </c>
      <c r="C697" t="s">
        <v>1717</v>
      </c>
      <c r="D697" t="s">
        <v>1714</v>
      </c>
      <c r="E697" t="s">
        <v>1704</v>
      </c>
      <c r="F697" t="s">
        <v>1747</v>
      </c>
    </row>
    <row r="698" spans="1:6">
      <c r="A698" t="s">
        <v>716</v>
      </c>
      <c r="B698" t="s">
        <v>1</v>
      </c>
      <c r="C698" t="s">
        <v>1717</v>
      </c>
      <c r="D698" t="s">
        <v>1714</v>
      </c>
      <c r="E698" t="s">
        <v>1704</v>
      </c>
      <c r="F698" t="s">
        <v>1748</v>
      </c>
    </row>
    <row r="699" spans="1:6">
      <c r="A699" t="s">
        <v>717</v>
      </c>
      <c r="B699" t="s">
        <v>1</v>
      </c>
      <c r="C699" t="s">
        <v>1717</v>
      </c>
      <c r="D699" t="s">
        <v>1714</v>
      </c>
      <c r="E699" t="s">
        <v>1704</v>
      </c>
      <c r="F699" t="s">
        <v>1749</v>
      </c>
    </row>
    <row r="700" spans="1:6">
      <c r="A700" t="s">
        <v>718</v>
      </c>
      <c r="B700" t="s">
        <v>1</v>
      </c>
      <c r="C700" t="s">
        <v>1717</v>
      </c>
      <c r="D700" t="s">
        <v>1714</v>
      </c>
      <c r="E700" t="s">
        <v>1704</v>
      </c>
      <c r="F700" t="s">
        <v>1750</v>
      </c>
    </row>
    <row r="701" spans="1:6">
      <c r="A701" t="s">
        <v>719</v>
      </c>
      <c r="B701" t="s">
        <v>1</v>
      </c>
      <c r="C701" t="s">
        <v>1717</v>
      </c>
      <c r="D701" t="s">
        <v>1714</v>
      </c>
      <c r="E701" t="s">
        <v>1704</v>
      </c>
      <c r="F701" t="s">
        <v>1751</v>
      </c>
    </row>
    <row r="702" spans="1:6">
      <c r="A702" t="s">
        <v>720</v>
      </c>
      <c r="B702" t="s">
        <v>1</v>
      </c>
      <c r="C702" t="s">
        <v>1717</v>
      </c>
      <c r="D702" t="s">
        <v>1715</v>
      </c>
      <c r="E702" t="s">
        <v>1703</v>
      </c>
      <c r="F702" t="s">
        <v>1742</v>
      </c>
    </row>
    <row r="703" spans="1:6">
      <c r="A703" t="s">
        <v>721</v>
      </c>
      <c r="B703" t="s">
        <v>1</v>
      </c>
      <c r="C703" t="s">
        <v>1717</v>
      </c>
      <c r="D703" t="s">
        <v>1715</v>
      </c>
      <c r="E703" t="s">
        <v>1703</v>
      </c>
      <c r="F703" t="s">
        <v>1743</v>
      </c>
    </row>
    <row r="704" spans="1:6">
      <c r="A704" t="s">
        <v>722</v>
      </c>
      <c r="B704" t="s">
        <v>1</v>
      </c>
      <c r="C704" t="s">
        <v>1717</v>
      </c>
      <c r="D704" t="s">
        <v>1715</v>
      </c>
      <c r="E704" t="s">
        <v>1703</v>
      </c>
      <c r="F704" t="s">
        <v>1744</v>
      </c>
    </row>
    <row r="705" spans="1:6">
      <c r="A705" t="s">
        <v>723</v>
      </c>
      <c r="B705" t="s">
        <v>1</v>
      </c>
      <c r="C705" t="s">
        <v>1717</v>
      </c>
      <c r="D705" t="s">
        <v>1715</v>
      </c>
      <c r="E705" t="s">
        <v>1703</v>
      </c>
      <c r="F705" t="s">
        <v>1745</v>
      </c>
    </row>
    <row r="706" spans="1:6">
      <c r="A706" t="s">
        <v>724</v>
      </c>
      <c r="B706" t="s">
        <v>1</v>
      </c>
      <c r="C706" t="s">
        <v>1717</v>
      </c>
      <c r="D706" t="s">
        <v>1715</v>
      </c>
      <c r="E706" t="s">
        <v>1703</v>
      </c>
      <c r="F706" t="s">
        <v>1746</v>
      </c>
    </row>
    <row r="707" spans="1:6">
      <c r="A707" t="s">
        <v>725</v>
      </c>
      <c r="B707" t="s">
        <v>1</v>
      </c>
      <c r="C707" t="s">
        <v>1717</v>
      </c>
      <c r="D707" t="s">
        <v>1715</v>
      </c>
      <c r="E707" t="s">
        <v>1703</v>
      </c>
      <c r="F707" t="s">
        <v>1747</v>
      </c>
    </row>
    <row r="708" spans="1:6">
      <c r="A708" t="s">
        <v>726</v>
      </c>
      <c r="B708" t="s">
        <v>1</v>
      </c>
      <c r="C708" t="s">
        <v>1717</v>
      </c>
      <c r="D708" t="s">
        <v>1715</v>
      </c>
      <c r="E708" t="s">
        <v>1703</v>
      </c>
      <c r="F708" t="s">
        <v>1748</v>
      </c>
    </row>
    <row r="709" spans="1:6">
      <c r="A709" t="s">
        <v>727</v>
      </c>
      <c r="B709" t="s">
        <v>1</v>
      </c>
      <c r="C709" t="s">
        <v>1717</v>
      </c>
      <c r="D709" t="s">
        <v>1715</v>
      </c>
      <c r="E709" t="s">
        <v>1703</v>
      </c>
      <c r="F709" t="s">
        <v>1749</v>
      </c>
    </row>
    <row r="710" spans="1:6">
      <c r="A710" t="s">
        <v>728</v>
      </c>
      <c r="B710" t="s">
        <v>1</v>
      </c>
      <c r="C710" t="s">
        <v>1717</v>
      </c>
      <c r="D710" t="s">
        <v>1715</v>
      </c>
      <c r="E710" t="s">
        <v>1703</v>
      </c>
      <c r="F710" t="s">
        <v>1750</v>
      </c>
    </row>
    <row r="711" spans="1:6">
      <c r="A711" t="s">
        <v>729</v>
      </c>
      <c r="B711" t="s">
        <v>1</v>
      </c>
      <c r="C711" t="s">
        <v>1717</v>
      </c>
      <c r="D711" t="s">
        <v>1715</v>
      </c>
      <c r="E711" t="s">
        <v>1703</v>
      </c>
      <c r="F711" t="s">
        <v>1751</v>
      </c>
    </row>
    <row r="712" spans="1:6">
      <c r="A712" t="s">
        <v>730</v>
      </c>
      <c r="B712" t="s">
        <v>1</v>
      </c>
      <c r="C712" t="s">
        <v>1717</v>
      </c>
      <c r="D712" t="s">
        <v>1715</v>
      </c>
      <c r="E712" t="s">
        <v>1704</v>
      </c>
      <c r="F712" t="s">
        <v>1742</v>
      </c>
    </row>
    <row r="713" spans="1:6">
      <c r="A713" t="s">
        <v>731</v>
      </c>
      <c r="B713" t="s">
        <v>1</v>
      </c>
      <c r="C713" t="s">
        <v>1717</v>
      </c>
      <c r="D713" t="s">
        <v>1715</v>
      </c>
      <c r="E713" t="s">
        <v>1704</v>
      </c>
      <c r="F713" t="s">
        <v>1743</v>
      </c>
    </row>
    <row r="714" spans="1:6">
      <c r="A714" t="s">
        <v>732</v>
      </c>
      <c r="B714" t="s">
        <v>1</v>
      </c>
      <c r="C714" t="s">
        <v>1717</v>
      </c>
      <c r="D714" t="s">
        <v>1715</v>
      </c>
      <c r="E714" t="s">
        <v>1704</v>
      </c>
      <c r="F714" t="s">
        <v>1744</v>
      </c>
    </row>
    <row r="715" spans="1:6">
      <c r="A715" t="s">
        <v>733</v>
      </c>
      <c r="B715" t="s">
        <v>1</v>
      </c>
      <c r="C715" t="s">
        <v>1717</v>
      </c>
      <c r="D715" t="s">
        <v>1715</v>
      </c>
      <c r="E715" t="s">
        <v>1704</v>
      </c>
      <c r="F715" t="s">
        <v>1745</v>
      </c>
    </row>
    <row r="716" spans="1:6">
      <c r="A716" t="s">
        <v>734</v>
      </c>
      <c r="B716" t="s">
        <v>1</v>
      </c>
      <c r="C716" t="s">
        <v>1717</v>
      </c>
      <c r="D716" t="s">
        <v>1715</v>
      </c>
      <c r="E716" t="s">
        <v>1704</v>
      </c>
      <c r="F716" t="s">
        <v>1746</v>
      </c>
    </row>
    <row r="717" spans="1:6">
      <c r="A717" t="s">
        <v>735</v>
      </c>
      <c r="B717" t="s">
        <v>1</v>
      </c>
      <c r="C717" t="s">
        <v>1717</v>
      </c>
      <c r="D717" t="s">
        <v>1715</v>
      </c>
      <c r="E717" t="s">
        <v>1704</v>
      </c>
      <c r="F717" t="s">
        <v>1747</v>
      </c>
    </row>
    <row r="718" spans="1:6">
      <c r="A718" t="s">
        <v>736</v>
      </c>
      <c r="B718" t="s">
        <v>1</v>
      </c>
      <c r="C718" t="s">
        <v>1717</v>
      </c>
      <c r="D718" t="s">
        <v>1715</v>
      </c>
      <c r="E718" t="s">
        <v>1704</v>
      </c>
      <c r="F718" t="s">
        <v>1748</v>
      </c>
    </row>
    <row r="719" spans="1:6">
      <c r="A719" t="s">
        <v>737</v>
      </c>
      <c r="B719" t="s">
        <v>1</v>
      </c>
      <c r="C719" t="s">
        <v>1717</v>
      </c>
      <c r="D719" t="s">
        <v>1715</v>
      </c>
      <c r="E719" t="s">
        <v>1704</v>
      </c>
      <c r="F719" t="s">
        <v>1749</v>
      </c>
    </row>
    <row r="720" spans="1:6">
      <c r="A720" t="s">
        <v>738</v>
      </c>
      <c r="B720" t="s">
        <v>1</v>
      </c>
      <c r="C720" t="s">
        <v>1717</v>
      </c>
      <c r="D720" t="s">
        <v>1715</v>
      </c>
      <c r="E720" t="s">
        <v>1704</v>
      </c>
      <c r="F720" t="s">
        <v>1750</v>
      </c>
    </row>
    <row r="721" spans="1:6">
      <c r="A721" t="s">
        <v>739</v>
      </c>
      <c r="B721" t="s">
        <v>1</v>
      </c>
      <c r="C721" t="s">
        <v>1717</v>
      </c>
      <c r="D721" t="s">
        <v>1715</v>
      </c>
      <c r="E721" t="s">
        <v>1704</v>
      </c>
      <c r="F721" t="s">
        <v>1751</v>
      </c>
    </row>
    <row r="722" spans="1:6">
      <c r="A722" t="s">
        <v>740</v>
      </c>
      <c r="B722" t="s">
        <v>1</v>
      </c>
      <c r="C722" t="s">
        <v>1718</v>
      </c>
      <c r="D722" t="s">
        <v>1702</v>
      </c>
      <c r="E722" t="s">
        <v>1703</v>
      </c>
      <c r="F722" t="s">
        <v>1742</v>
      </c>
    </row>
    <row r="723" spans="1:6">
      <c r="A723" t="s">
        <v>741</v>
      </c>
      <c r="B723" t="s">
        <v>1</v>
      </c>
      <c r="C723" t="s">
        <v>1718</v>
      </c>
      <c r="D723" t="s">
        <v>1702</v>
      </c>
      <c r="E723" t="s">
        <v>1703</v>
      </c>
      <c r="F723" t="s">
        <v>1743</v>
      </c>
    </row>
    <row r="724" spans="1:6">
      <c r="A724" t="s">
        <v>742</v>
      </c>
      <c r="B724" t="s">
        <v>1</v>
      </c>
      <c r="C724" t="s">
        <v>1718</v>
      </c>
      <c r="D724" t="s">
        <v>1702</v>
      </c>
      <c r="E724" t="s">
        <v>1703</v>
      </c>
      <c r="F724" t="s">
        <v>1744</v>
      </c>
    </row>
    <row r="725" spans="1:6">
      <c r="A725" t="s">
        <v>743</v>
      </c>
      <c r="B725" t="s">
        <v>1</v>
      </c>
      <c r="C725" t="s">
        <v>1718</v>
      </c>
      <c r="D725" t="s">
        <v>1702</v>
      </c>
      <c r="E725" t="s">
        <v>1703</v>
      </c>
      <c r="F725" t="s">
        <v>1745</v>
      </c>
    </row>
    <row r="726" spans="1:6">
      <c r="A726" t="s">
        <v>744</v>
      </c>
      <c r="B726" t="s">
        <v>1</v>
      </c>
      <c r="C726" t="s">
        <v>1718</v>
      </c>
      <c r="D726" t="s">
        <v>1702</v>
      </c>
      <c r="E726" t="s">
        <v>1703</v>
      </c>
      <c r="F726" t="s">
        <v>1746</v>
      </c>
    </row>
    <row r="727" spans="1:6">
      <c r="A727" t="s">
        <v>745</v>
      </c>
      <c r="B727" t="s">
        <v>1</v>
      </c>
      <c r="C727" t="s">
        <v>1718</v>
      </c>
      <c r="D727" t="s">
        <v>1702</v>
      </c>
      <c r="E727" t="s">
        <v>1703</v>
      </c>
      <c r="F727" t="s">
        <v>1747</v>
      </c>
    </row>
    <row r="728" spans="1:6">
      <c r="A728" t="s">
        <v>746</v>
      </c>
      <c r="B728" t="s">
        <v>1</v>
      </c>
      <c r="C728" t="s">
        <v>1718</v>
      </c>
      <c r="D728" t="s">
        <v>1702</v>
      </c>
      <c r="E728" t="s">
        <v>1703</v>
      </c>
      <c r="F728" t="s">
        <v>1748</v>
      </c>
    </row>
    <row r="729" spans="1:6">
      <c r="A729" t="s">
        <v>747</v>
      </c>
      <c r="B729" t="s">
        <v>1</v>
      </c>
      <c r="C729" t="s">
        <v>1718</v>
      </c>
      <c r="D729" t="s">
        <v>1702</v>
      </c>
      <c r="E729" t="s">
        <v>1703</v>
      </c>
      <c r="F729" t="s">
        <v>1749</v>
      </c>
    </row>
    <row r="730" spans="1:6">
      <c r="A730" t="s">
        <v>748</v>
      </c>
      <c r="B730" t="s">
        <v>1</v>
      </c>
      <c r="C730" t="s">
        <v>1718</v>
      </c>
      <c r="D730" t="s">
        <v>1702</v>
      </c>
      <c r="E730" t="s">
        <v>1703</v>
      </c>
      <c r="F730" t="s">
        <v>1750</v>
      </c>
    </row>
    <row r="731" spans="1:6">
      <c r="A731" t="s">
        <v>749</v>
      </c>
      <c r="B731" t="s">
        <v>1</v>
      </c>
      <c r="C731" t="s">
        <v>1718</v>
      </c>
      <c r="D731" t="s">
        <v>1702</v>
      </c>
      <c r="E731" t="s">
        <v>1703</v>
      </c>
      <c r="F731" t="s">
        <v>1751</v>
      </c>
    </row>
    <row r="732" spans="1:6">
      <c r="A732" t="s">
        <v>750</v>
      </c>
      <c r="B732" t="s">
        <v>1</v>
      </c>
      <c r="C732" t="s">
        <v>1718</v>
      </c>
      <c r="D732" t="s">
        <v>1702</v>
      </c>
      <c r="E732" t="s">
        <v>1704</v>
      </c>
      <c r="F732" t="s">
        <v>1742</v>
      </c>
    </row>
    <row r="733" spans="1:6">
      <c r="A733" t="s">
        <v>751</v>
      </c>
      <c r="B733" t="s">
        <v>1</v>
      </c>
      <c r="C733" t="s">
        <v>1718</v>
      </c>
      <c r="D733" t="s">
        <v>1702</v>
      </c>
      <c r="E733" t="s">
        <v>1704</v>
      </c>
      <c r="F733" t="s">
        <v>1743</v>
      </c>
    </row>
    <row r="734" spans="1:6">
      <c r="A734" t="s">
        <v>752</v>
      </c>
      <c r="B734" t="s">
        <v>1</v>
      </c>
      <c r="C734" t="s">
        <v>1718</v>
      </c>
      <c r="D734" t="s">
        <v>1702</v>
      </c>
      <c r="E734" t="s">
        <v>1704</v>
      </c>
      <c r="F734" t="s">
        <v>1744</v>
      </c>
    </row>
    <row r="735" spans="1:6">
      <c r="A735" t="s">
        <v>753</v>
      </c>
      <c r="B735" t="s">
        <v>1</v>
      </c>
      <c r="C735" t="s">
        <v>1718</v>
      </c>
      <c r="D735" t="s">
        <v>1702</v>
      </c>
      <c r="E735" t="s">
        <v>1704</v>
      </c>
      <c r="F735" t="s">
        <v>1745</v>
      </c>
    </row>
    <row r="736" spans="1:6">
      <c r="A736" t="s">
        <v>754</v>
      </c>
      <c r="B736" t="s">
        <v>1</v>
      </c>
      <c r="C736" t="s">
        <v>1718</v>
      </c>
      <c r="D736" t="s">
        <v>1702</v>
      </c>
      <c r="E736" t="s">
        <v>1704</v>
      </c>
      <c r="F736" t="s">
        <v>1746</v>
      </c>
    </row>
    <row r="737" spans="1:6">
      <c r="A737" t="s">
        <v>755</v>
      </c>
      <c r="B737" t="s">
        <v>1</v>
      </c>
      <c r="C737" t="s">
        <v>1718</v>
      </c>
      <c r="D737" t="s">
        <v>1702</v>
      </c>
      <c r="E737" t="s">
        <v>1704</v>
      </c>
      <c r="F737" t="s">
        <v>1747</v>
      </c>
    </row>
    <row r="738" spans="1:6">
      <c r="A738" t="s">
        <v>756</v>
      </c>
      <c r="B738" t="s">
        <v>1</v>
      </c>
      <c r="C738" t="s">
        <v>1718</v>
      </c>
      <c r="D738" t="s">
        <v>1702</v>
      </c>
      <c r="E738" t="s">
        <v>1704</v>
      </c>
      <c r="F738" t="s">
        <v>1748</v>
      </c>
    </row>
    <row r="739" spans="1:6">
      <c r="A739" t="s">
        <v>757</v>
      </c>
      <c r="B739" t="s">
        <v>1</v>
      </c>
      <c r="C739" t="s">
        <v>1718</v>
      </c>
      <c r="D739" t="s">
        <v>1702</v>
      </c>
      <c r="E739" t="s">
        <v>1704</v>
      </c>
      <c r="F739" t="s">
        <v>1749</v>
      </c>
    </row>
    <row r="740" spans="1:6">
      <c r="A740" t="s">
        <v>758</v>
      </c>
      <c r="B740" t="s">
        <v>1</v>
      </c>
      <c r="C740" t="s">
        <v>1718</v>
      </c>
      <c r="D740" t="s">
        <v>1702</v>
      </c>
      <c r="E740" t="s">
        <v>1704</v>
      </c>
      <c r="F740" t="s">
        <v>1750</v>
      </c>
    </row>
    <row r="741" spans="1:6">
      <c r="A741" t="s">
        <v>759</v>
      </c>
      <c r="B741" t="s">
        <v>1</v>
      </c>
      <c r="C741" t="s">
        <v>1718</v>
      </c>
      <c r="D741" t="s">
        <v>1702</v>
      </c>
      <c r="E741" t="s">
        <v>1704</v>
      </c>
      <c r="F741" t="s">
        <v>1751</v>
      </c>
    </row>
    <row r="742" spans="1:6">
      <c r="A742" t="s">
        <v>760</v>
      </c>
      <c r="B742" t="s">
        <v>1</v>
      </c>
      <c r="C742" t="s">
        <v>1718</v>
      </c>
      <c r="D742" t="s">
        <v>1705</v>
      </c>
      <c r="E742" t="s">
        <v>1703</v>
      </c>
      <c r="F742" t="s">
        <v>1742</v>
      </c>
    </row>
    <row r="743" spans="1:6">
      <c r="A743" t="s">
        <v>761</v>
      </c>
      <c r="B743" t="s">
        <v>1</v>
      </c>
      <c r="C743" t="s">
        <v>1718</v>
      </c>
      <c r="D743" t="s">
        <v>1705</v>
      </c>
      <c r="E743" t="s">
        <v>1703</v>
      </c>
      <c r="F743" t="s">
        <v>1743</v>
      </c>
    </row>
    <row r="744" spans="1:6">
      <c r="A744" t="s">
        <v>762</v>
      </c>
      <c r="B744" t="s">
        <v>1</v>
      </c>
      <c r="C744" t="s">
        <v>1718</v>
      </c>
      <c r="D744" t="s">
        <v>1705</v>
      </c>
      <c r="E744" t="s">
        <v>1703</v>
      </c>
      <c r="F744" t="s">
        <v>1744</v>
      </c>
    </row>
    <row r="745" spans="1:6">
      <c r="A745" t="s">
        <v>763</v>
      </c>
      <c r="B745" t="s">
        <v>1</v>
      </c>
      <c r="C745" t="s">
        <v>1718</v>
      </c>
      <c r="D745" t="s">
        <v>1705</v>
      </c>
      <c r="E745" t="s">
        <v>1703</v>
      </c>
      <c r="F745" t="s">
        <v>1745</v>
      </c>
    </row>
    <row r="746" spans="1:6">
      <c r="A746" t="s">
        <v>764</v>
      </c>
      <c r="B746" t="s">
        <v>1</v>
      </c>
      <c r="C746" t="s">
        <v>1718</v>
      </c>
      <c r="D746" t="s">
        <v>1705</v>
      </c>
      <c r="E746" t="s">
        <v>1703</v>
      </c>
      <c r="F746" t="s">
        <v>1746</v>
      </c>
    </row>
    <row r="747" spans="1:6">
      <c r="A747" t="s">
        <v>765</v>
      </c>
      <c r="B747" t="s">
        <v>1</v>
      </c>
      <c r="C747" t="s">
        <v>1718</v>
      </c>
      <c r="D747" t="s">
        <v>1705</v>
      </c>
      <c r="E747" t="s">
        <v>1703</v>
      </c>
      <c r="F747" t="s">
        <v>1747</v>
      </c>
    </row>
    <row r="748" spans="1:6">
      <c r="A748" t="s">
        <v>766</v>
      </c>
      <c r="B748" t="s">
        <v>1</v>
      </c>
      <c r="C748" t="s">
        <v>1718</v>
      </c>
      <c r="D748" t="s">
        <v>1705</v>
      </c>
      <c r="E748" t="s">
        <v>1703</v>
      </c>
      <c r="F748" t="s">
        <v>1748</v>
      </c>
    </row>
    <row r="749" spans="1:6">
      <c r="A749" t="s">
        <v>767</v>
      </c>
      <c r="B749" t="s">
        <v>1</v>
      </c>
      <c r="C749" t="s">
        <v>1718</v>
      </c>
      <c r="D749" t="s">
        <v>1705</v>
      </c>
      <c r="E749" t="s">
        <v>1703</v>
      </c>
      <c r="F749" t="s">
        <v>1749</v>
      </c>
    </row>
    <row r="750" spans="1:6">
      <c r="A750" t="s">
        <v>768</v>
      </c>
      <c r="B750" t="s">
        <v>1</v>
      </c>
      <c r="C750" t="s">
        <v>1718</v>
      </c>
      <c r="D750" t="s">
        <v>1705</v>
      </c>
      <c r="E750" t="s">
        <v>1703</v>
      </c>
      <c r="F750" t="s">
        <v>1750</v>
      </c>
    </row>
    <row r="751" spans="1:6">
      <c r="A751" t="s">
        <v>769</v>
      </c>
      <c r="B751" t="s">
        <v>1</v>
      </c>
      <c r="C751" t="s">
        <v>1718</v>
      </c>
      <c r="D751" t="s">
        <v>1705</v>
      </c>
      <c r="E751" t="s">
        <v>1703</v>
      </c>
      <c r="F751" t="s">
        <v>1751</v>
      </c>
    </row>
    <row r="752" spans="1:6">
      <c r="A752" t="s">
        <v>770</v>
      </c>
      <c r="B752" t="s">
        <v>1</v>
      </c>
      <c r="C752" t="s">
        <v>1718</v>
      </c>
      <c r="D752" t="s">
        <v>1705</v>
      </c>
      <c r="E752" t="s">
        <v>1704</v>
      </c>
      <c r="F752" t="s">
        <v>1742</v>
      </c>
    </row>
    <row r="753" spans="1:6">
      <c r="A753" t="s">
        <v>771</v>
      </c>
      <c r="B753" t="s">
        <v>1</v>
      </c>
      <c r="C753" t="s">
        <v>1718</v>
      </c>
      <c r="D753" t="s">
        <v>1705</v>
      </c>
      <c r="E753" t="s">
        <v>1704</v>
      </c>
      <c r="F753" t="s">
        <v>1743</v>
      </c>
    </row>
    <row r="754" spans="1:6">
      <c r="A754" t="s">
        <v>772</v>
      </c>
      <c r="B754" t="s">
        <v>1</v>
      </c>
      <c r="C754" t="s">
        <v>1718</v>
      </c>
      <c r="D754" t="s">
        <v>1705</v>
      </c>
      <c r="E754" t="s">
        <v>1704</v>
      </c>
      <c r="F754" t="s">
        <v>1744</v>
      </c>
    </row>
    <row r="755" spans="1:6">
      <c r="A755" t="s">
        <v>773</v>
      </c>
      <c r="B755" t="s">
        <v>1</v>
      </c>
      <c r="C755" t="s">
        <v>1718</v>
      </c>
      <c r="D755" t="s">
        <v>1705</v>
      </c>
      <c r="E755" t="s">
        <v>1704</v>
      </c>
      <c r="F755" t="s">
        <v>1745</v>
      </c>
    </row>
    <row r="756" spans="1:6">
      <c r="A756" t="s">
        <v>774</v>
      </c>
      <c r="B756" t="s">
        <v>1</v>
      </c>
      <c r="C756" t="s">
        <v>1718</v>
      </c>
      <c r="D756" t="s">
        <v>1705</v>
      </c>
      <c r="E756" t="s">
        <v>1704</v>
      </c>
      <c r="F756" t="s">
        <v>1746</v>
      </c>
    </row>
    <row r="757" spans="1:6">
      <c r="A757" t="s">
        <v>775</v>
      </c>
      <c r="B757" t="s">
        <v>1</v>
      </c>
      <c r="C757" t="s">
        <v>1718</v>
      </c>
      <c r="D757" t="s">
        <v>1705</v>
      </c>
      <c r="E757" t="s">
        <v>1704</v>
      </c>
      <c r="F757" t="s">
        <v>1747</v>
      </c>
    </row>
    <row r="758" spans="1:6">
      <c r="A758" t="s">
        <v>776</v>
      </c>
      <c r="B758" t="s">
        <v>1</v>
      </c>
      <c r="C758" t="s">
        <v>1718</v>
      </c>
      <c r="D758" t="s">
        <v>1705</v>
      </c>
      <c r="E758" t="s">
        <v>1704</v>
      </c>
      <c r="F758" t="s">
        <v>1748</v>
      </c>
    </row>
    <row r="759" spans="1:6">
      <c r="A759" t="s">
        <v>777</v>
      </c>
      <c r="B759" t="s">
        <v>1</v>
      </c>
      <c r="C759" t="s">
        <v>1718</v>
      </c>
      <c r="D759" t="s">
        <v>1705</v>
      </c>
      <c r="E759" t="s">
        <v>1704</v>
      </c>
      <c r="F759" t="s">
        <v>1749</v>
      </c>
    </row>
    <row r="760" spans="1:6">
      <c r="A760" t="s">
        <v>778</v>
      </c>
      <c r="B760" t="s">
        <v>1</v>
      </c>
      <c r="C760" t="s">
        <v>1718</v>
      </c>
      <c r="D760" t="s">
        <v>1705</v>
      </c>
      <c r="E760" t="s">
        <v>1704</v>
      </c>
      <c r="F760" t="s">
        <v>1750</v>
      </c>
    </row>
    <row r="761" spans="1:6">
      <c r="A761" t="s">
        <v>779</v>
      </c>
      <c r="B761" t="s">
        <v>1</v>
      </c>
      <c r="C761" t="s">
        <v>1718</v>
      </c>
      <c r="D761" t="s">
        <v>1705</v>
      </c>
      <c r="E761" t="s">
        <v>1704</v>
      </c>
      <c r="F761" t="s">
        <v>1751</v>
      </c>
    </row>
    <row r="762" spans="1:6">
      <c r="A762" t="s">
        <v>780</v>
      </c>
      <c r="B762" t="s">
        <v>1</v>
      </c>
      <c r="C762" t="s">
        <v>1718</v>
      </c>
      <c r="D762" t="s">
        <v>1706</v>
      </c>
      <c r="E762" t="s">
        <v>1703</v>
      </c>
      <c r="F762" t="s">
        <v>1742</v>
      </c>
    </row>
    <row r="763" spans="1:6">
      <c r="A763" t="s">
        <v>781</v>
      </c>
      <c r="B763" t="s">
        <v>1</v>
      </c>
      <c r="C763" t="s">
        <v>1718</v>
      </c>
      <c r="D763" t="s">
        <v>1706</v>
      </c>
      <c r="E763" t="s">
        <v>1703</v>
      </c>
      <c r="F763" t="s">
        <v>1743</v>
      </c>
    </row>
    <row r="764" spans="1:6">
      <c r="A764" t="s">
        <v>782</v>
      </c>
      <c r="B764" t="s">
        <v>1</v>
      </c>
      <c r="C764" t="s">
        <v>1718</v>
      </c>
      <c r="D764" t="s">
        <v>1706</v>
      </c>
      <c r="E764" t="s">
        <v>1703</v>
      </c>
      <c r="F764" t="s">
        <v>1744</v>
      </c>
    </row>
    <row r="765" spans="1:6">
      <c r="A765" t="s">
        <v>783</v>
      </c>
      <c r="B765" t="s">
        <v>1</v>
      </c>
      <c r="C765" t="s">
        <v>1718</v>
      </c>
      <c r="D765" t="s">
        <v>1706</v>
      </c>
      <c r="E765" t="s">
        <v>1703</v>
      </c>
      <c r="F765" t="s">
        <v>1745</v>
      </c>
    </row>
    <row r="766" spans="1:6">
      <c r="A766" t="s">
        <v>784</v>
      </c>
      <c r="B766" t="s">
        <v>1</v>
      </c>
      <c r="C766" t="s">
        <v>1718</v>
      </c>
      <c r="D766" t="s">
        <v>1706</v>
      </c>
      <c r="E766" t="s">
        <v>1703</v>
      </c>
      <c r="F766" t="s">
        <v>1746</v>
      </c>
    </row>
    <row r="767" spans="1:6">
      <c r="A767" t="s">
        <v>785</v>
      </c>
      <c r="B767" t="s">
        <v>1</v>
      </c>
      <c r="C767" t="s">
        <v>1718</v>
      </c>
      <c r="D767" t="s">
        <v>1706</v>
      </c>
      <c r="E767" t="s">
        <v>1703</v>
      </c>
      <c r="F767" t="s">
        <v>1747</v>
      </c>
    </row>
    <row r="768" spans="1:6">
      <c r="A768" t="s">
        <v>786</v>
      </c>
      <c r="B768" t="s">
        <v>1</v>
      </c>
      <c r="C768" t="s">
        <v>1718</v>
      </c>
      <c r="D768" t="s">
        <v>1706</v>
      </c>
      <c r="E768" t="s">
        <v>1703</v>
      </c>
      <c r="F768" t="s">
        <v>1748</v>
      </c>
    </row>
    <row r="769" spans="1:6">
      <c r="A769" t="s">
        <v>787</v>
      </c>
      <c r="B769" t="s">
        <v>1</v>
      </c>
      <c r="C769" t="s">
        <v>1718</v>
      </c>
      <c r="D769" t="s">
        <v>1706</v>
      </c>
      <c r="E769" t="s">
        <v>1703</v>
      </c>
      <c r="F769" t="s">
        <v>1749</v>
      </c>
    </row>
    <row r="770" spans="1:6">
      <c r="A770" t="s">
        <v>788</v>
      </c>
      <c r="B770" t="s">
        <v>1</v>
      </c>
      <c r="C770" t="s">
        <v>1718</v>
      </c>
      <c r="D770" t="s">
        <v>1706</v>
      </c>
      <c r="E770" t="s">
        <v>1703</v>
      </c>
      <c r="F770" t="s">
        <v>1750</v>
      </c>
    </row>
    <row r="771" spans="1:6">
      <c r="A771" t="s">
        <v>789</v>
      </c>
      <c r="B771" t="s">
        <v>1</v>
      </c>
      <c r="C771" t="s">
        <v>1718</v>
      </c>
      <c r="D771" t="s">
        <v>1706</v>
      </c>
      <c r="E771" t="s">
        <v>1703</v>
      </c>
      <c r="F771" t="s">
        <v>1751</v>
      </c>
    </row>
    <row r="772" spans="1:6">
      <c r="A772" t="s">
        <v>790</v>
      </c>
      <c r="B772" t="s">
        <v>1</v>
      </c>
      <c r="C772" t="s">
        <v>1718</v>
      </c>
      <c r="D772" t="s">
        <v>1706</v>
      </c>
      <c r="E772" t="s">
        <v>1704</v>
      </c>
      <c r="F772" t="s">
        <v>1742</v>
      </c>
    </row>
    <row r="773" spans="1:6">
      <c r="A773" t="s">
        <v>791</v>
      </c>
      <c r="B773" t="s">
        <v>1</v>
      </c>
      <c r="C773" t="s">
        <v>1718</v>
      </c>
      <c r="D773" t="s">
        <v>1706</v>
      </c>
      <c r="E773" t="s">
        <v>1704</v>
      </c>
      <c r="F773" t="s">
        <v>1743</v>
      </c>
    </row>
    <row r="774" spans="1:6">
      <c r="A774" t="s">
        <v>792</v>
      </c>
      <c r="B774" t="s">
        <v>1</v>
      </c>
      <c r="C774" t="s">
        <v>1718</v>
      </c>
      <c r="D774" t="s">
        <v>1706</v>
      </c>
      <c r="E774" t="s">
        <v>1704</v>
      </c>
      <c r="F774" t="s">
        <v>1744</v>
      </c>
    </row>
    <row r="775" spans="1:6">
      <c r="A775" t="s">
        <v>793</v>
      </c>
      <c r="B775" t="s">
        <v>1</v>
      </c>
      <c r="C775" t="s">
        <v>1718</v>
      </c>
      <c r="D775" t="s">
        <v>1706</v>
      </c>
      <c r="E775" t="s">
        <v>1704</v>
      </c>
      <c r="F775" t="s">
        <v>1745</v>
      </c>
    </row>
    <row r="776" spans="1:6">
      <c r="A776" t="s">
        <v>794</v>
      </c>
      <c r="B776" t="s">
        <v>1</v>
      </c>
      <c r="C776" t="s">
        <v>1718</v>
      </c>
      <c r="D776" t="s">
        <v>1706</v>
      </c>
      <c r="E776" t="s">
        <v>1704</v>
      </c>
      <c r="F776" t="s">
        <v>1746</v>
      </c>
    </row>
    <row r="777" spans="1:6">
      <c r="A777" t="s">
        <v>795</v>
      </c>
      <c r="B777" t="s">
        <v>1</v>
      </c>
      <c r="C777" t="s">
        <v>1718</v>
      </c>
      <c r="D777" t="s">
        <v>1706</v>
      </c>
      <c r="E777" t="s">
        <v>1704</v>
      </c>
      <c r="F777" t="s">
        <v>1747</v>
      </c>
    </row>
    <row r="778" spans="1:6">
      <c r="A778" t="s">
        <v>796</v>
      </c>
      <c r="B778" t="s">
        <v>1</v>
      </c>
      <c r="C778" t="s">
        <v>1718</v>
      </c>
      <c r="D778" t="s">
        <v>1706</v>
      </c>
      <c r="E778" t="s">
        <v>1704</v>
      </c>
      <c r="F778" t="s">
        <v>1748</v>
      </c>
    </row>
    <row r="779" spans="1:6">
      <c r="A779" t="s">
        <v>797</v>
      </c>
      <c r="B779" t="s">
        <v>1</v>
      </c>
      <c r="C779" t="s">
        <v>1718</v>
      </c>
      <c r="D779" t="s">
        <v>1706</v>
      </c>
      <c r="E779" t="s">
        <v>1704</v>
      </c>
      <c r="F779" t="s">
        <v>1749</v>
      </c>
    </row>
    <row r="780" spans="1:6">
      <c r="A780" t="s">
        <v>798</v>
      </c>
      <c r="B780" t="s">
        <v>1</v>
      </c>
      <c r="C780" t="s">
        <v>1718</v>
      </c>
      <c r="D780" t="s">
        <v>1706</v>
      </c>
      <c r="E780" t="s">
        <v>1704</v>
      </c>
      <c r="F780" t="s">
        <v>1750</v>
      </c>
    </row>
    <row r="781" spans="1:6">
      <c r="A781" t="s">
        <v>799</v>
      </c>
      <c r="B781" t="s">
        <v>1</v>
      </c>
      <c r="C781" t="s">
        <v>1718</v>
      </c>
      <c r="D781" t="s">
        <v>1706</v>
      </c>
      <c r="E781" t="s">
        <v>1704</v>
      </c>
      <c r="F781" t="s">
        <v>1751</v>
      </c>
    </row>
    <row r="782" spans="1:6">
      <c r="A782" t="s">
        <v>800</v>
      </c>
      <c r="B782" t="s">
        <v>1</v>
      </c>
      <c r="C782" t="s">
        <v>1718</v>
      </c>
      <c r="D782" t="s">
        <v>1707</v>
      </c>
      <c r="E782" t="s">
        <v>1703</v>
      </c>
      <c r="F782" t="s">
        <v>1742</v>
      </c>
    </row>
    <row r="783" spans="1:6">
      <c r="A783" t="s">
        <v>801</v>
      </c>
      <c r="B783" t="s">
        <v>1</v>
      </c>
      <c r="C783" t="s">
        <v>1718</v>
      </c>
      <c r="D783" t="s">
        <v>1707</v>
      </c>
      <c r="E783" t="s">
        <v>1703</v>
      </c>
      <c r="F783" t="s">
        <v>1743</v>
      </c>
    </row>
    <row r="784" spans="1:6">
      <c r="A784" t="s">
        <v>802</v>
      </c>
      <c r="B784" t="s">
        <v>1</v>
      </c>
      <c r="C784" t="s">
        <v>1718</v>
      </c>
      <c r="D784" t="s">
        <v>1707</v>
      </c>
      <c r="E784" t="s">
        <v>1703</v>
      </c>
      <c r="F784" t="s">
        <v>1744</v>
      </c>
    </row>
    <row r="785" spans="1:6">
      <c r="A785" t="s">
        <v>803</v>
      </c>
      <c r="B785" t="s">
        <v>1</v>
      </c>
      <c r="C785" t="s">
        <v>1718</v>
      </c>
      <c r="D785" t="s">
        <v>1707</v>
      </c>
      <c r="E785" t="s">
        <v>1703</v>
      </c>
      <c r="F785" t="s">
        <v>1745</v>
      </c>
    </row>
    <row r="786" spans="1:6">
      <c r="A786" t="s">
        <v>804</v>
      </c>
      <c r="B786" t="s">
        <v>1</v>
      </c>
      <c r="C786" t="s">
        <v>1718</v>
      </c>
      <c r="D786" t="s">
        <v>1707</v>
      </c>
      <c r="E786" t="s">
        <v>1703</v>
      </c>
      <c r="F786" t="s">
        <v>1746</v>
      </c>
    </row>
    <row r="787" spans="1:6">
      <c r="A787" t="s">
        <v>805</v>
      </c>
      <c r="B787" t="s">
        <v>1</v>
      </c>
      <c r="C787" t="s">
        <v>1718</v>
      </c>
      <c r="D787" t="s">
        <v>1707</v>
      </c>
      <c r="E787" t="s">
        <v>1703</v>
      </c>
      <c r="F787" t="s">
        <v>1747</v>
      </c>
    </row>
    <row r="788" spans="1:6">
      <c r="A788" t="s">
        <v>806</v>
      </c>
      <c r="B788" t="s">
        <v>1</v>
      </c>
      <c r="C788" t="s">
        <v>1718</v>
      </c>
      <c r="D788" t="s">
        <v>1707</v>
      </c>
      <c r="E788" t="s">
        <v>1703</v>
      </c>
      <c r="F788" t="s">
        <v>1748</v>
      </c>
    </row>
    <row r="789" spans="1:6">
      <c r="A789" t="s">
        <v>807</v>
      </c>
      <c r="B789" t="s">
        <v>1</v>
      </c>
      <c r="C789" t="s">
        <v>1718</v>
      </c>
      <c r="D789" t="s">
        <v>1707</v>
      </c>
      <c r="E789" t="s">
        <v>1703</v>
      </c>
      <c r="F789" t="s">
        <v>1749</v>
      </c>
    </row>
    <row r="790" spans="1:6">
      <c r="A790" t="s">
        <v>808</v>
      </c>
      <c r="B790" t="s">
        <v>1</v>
      </c>
      <c r="C790" t="s">
        <v>1718</v>
      </c>
      <c r="D790" t="s">
        <v>1707</v>
      </c>
      <c r="E790" t="s">
        <v>1703</v>
      </c>
      <c r="F790" t="s">
        <v>1750</v>
      </c>
    </row>
    <row r="791" spans="1:6">
      <c r="A791" t="s">
        <v>809</v>
      </c>
      <c r="B791" t="s">
        <v>1</v>
      </c>
      <c r="C791" t="s">
        <v>1718</v>
      </c>
      <c r="D791" t="s">
        <v>1707</v>
      </c>
      <c r="E791" t="s">
        <v>1703</v>
      </c>
      <c r="F791" t="s">
        <v>1751</v>
      </c>
    </row>
    <row r="792" spans="1:6">
      <c r="A792" t="s">
        <v>810</v>
      </c>
      <c r="B792" t="s">
        <v>1</v>
      </c>
      <c r="C792" t="s">
        <v>1718</v>
      </c>
      <c r="D792" t="s">
        <v>1707</v>
      </c>
      <c r="E792" t="s">
        <v>1704</v>
      </c>
      <c r="F792" t="s">
        <v>1742</v>
      </c>
    </row>
    <row r="793" spans="1:6">
      <c r="A793" t="s">
        <v>811</v>
      </c>
      <c r="B793" t="s">
        <v>1</v>
      </c>
      <c r="C793" t="s">
        <v>1718</v>
      </c>
      <c r="D793" t="s">
        <v>1707</v>
      </c>
      <c r="E793" t="s">
        <v>1704</v>
      </c>
      <c r="F793" t="s">
        <v>1743</v>
      </c>
    </row>
    <row r="794" spans="1:6">
      <c r="A794" t="s">
        <v>812</v>
      </c>
      <c r="B794" t="s">
        <v>1</v>
      </c>
      <c r="C794" t="s">
        <v>1718</v>
      </c>
      <c r="D794" t="s">
        <v>1707</v>
      </c>
      <c r="E794" t="s">
        <v>1704</v>
      </c>
      <c r="F794" t="s">
        <v>1744</v>
      </c>
    </row>
    <row r="795" spans="1:6">
      <c r="A795" t="s">
        <v>813</v>
      </c>
      <c r="B795" t="s">
        <v>1</v>
      </c>
      <c r="C795" t="s">
        <v>1718</v>
      </c>
      <c r="D795" t="s">
        <v>1707</v>
      </c>
      <c r="E795" t="s">
        <v>1704</v>
      </c>
      <c r="F795" t="s">
        <v>1745</v>
      </c>
    </row>
    <row r="796" spans="1:6">
      <c r="A796" t="s">
        <v>814</v>
      </c>
      <c r="B796" t="s">
        <v>1</v>
      </c>
      <c r="C796" t="s">
        <v>1718</v>
      </c>
      <c r="D796" t="s">
        <v>1707</v>
      </c>
      <c r="E796" t="s">
        <v>1704</v>
      </c>
      <c r="F796" t="s">
        <v>1746</v>
      </c>
    </row>
    <row r="797" spans="1:6">
      <c r="A797" t="s">
        <v>815</v>
      </c>
      <c r="B797" t="s">
        <v>1</v>
      </c>
      <c r="C797" t="s">
        <v>1718</v>
      </c>
      <c r="D797" t="s">
        <v>1707</v>
      </c>
      <c r="E797" t="s">
        <v>1704</v>
      </c>
      <c r="F797" t="s">
        <v>1747</v>
      </c>
    </row>
    <row r="798" spans="1:6">
      <c r="A798" t="s">
        <v>816</v>
      </c>
      <c r="B798" t="s">
        <v>1</v>
      </c>
      <c r="C798" t="s">
        <v>1718</v>
      </c>
      <c r="D798" t="s">
        <v>1707</v>
      </c>
      <c r="E798" t="s">
        <v>1704</v>
      </c>
      <c r="F798" t="s">
        <v>1748</v>
      </c>
    </row>
    <row r="799" spans="1:6">
      <c r="A799" t="s">
        <v>817</v>
      </c>
      <c r="B799" t="s">
        <v>1</v>
      </c>
      <c r="C799" t="s">
        <v>1718</v>
      </c>
      <c r="D799" t="s">
        <v>1707</v>
      </c>
      <c r="E799" t="s">
        <v>1704</v>
      </c>
      <c r="F799" t="s">
        <v>1749</v>
      </c>
    </row>
    <row r="800" spans="1:6">
      <c r="A800" t="s">
        <v>818</v>
      </c>
      <c r="B800" t="s">
        <v>1</v>
      </c>
      <c r="C800" t="s">
        <v>1718</v>
      </c>
      <c r="D800" t="s">
        <v>1707</v>
      </c>
      <c r="E800" t="s">
        <v>1704</v>
      </c>
      <c r="F800" t="s">
        <v>1750</v>
      </c>
    </row>
    <row r="801" spans="1:6">
      <c r="A801" t="s">
        <v>819</v>
      </c>
      <c r="B801" t="s">
        <v>1</v>
      </c>
      <c r="C801" t="s">
        <v>1718</v>
      </c>
      <c r="D801" t="s">
        <v>1707</v>
      </c>
      <c r="E801" t="s">
        <v>1704</v>
      </c>
      <c r="F801" t="s">
        <v>1751</v>
      </c>
    </row>
    <row r="802" spans="1:6">
      <c r="A802" t="s">
        <v>820</v>
      </c>
      <c r="B802" t="s">
        <v>1</v>
      </c>
      <c r="C802" t="s">
        <v>1718</v>
      </c>
      <c r="D802" t="s">
        <v>1708</v>
      </c>
      <c r="E802" t="s">
        <v>1703</v>
      </c>
      <c r="F802" t="s">
        <v>1742</v>
      </c>
    </row>
    <row r="803" spans="1:6">
      <c r="A803" t="s">
        <v>821</v>
      </c>
      <c r="B803" t="s">
        <v>1</v>
      </c>
      <c r="C803" t="s">
        <v>1718</v>
      </c>
      <c r="D803" t="s">
        <v>1708</v>
      </c>
      <c r="E803" t="s">
        <v>1703</v>
      </c>
      <c r="F803" t="s">
        <v>1743</v>
      </c>
    </row>
    <row r="804" spans="1:6">
      <c r="A804" t="s">
        <v>822</v>
      </c>
      <c r="B804" t="s">
        <v>1</v>
      </c>
      <c r="C804" t="s">
        <v>1718</v>
      </c>
      <c r="D804" t="s">
        <v>1708</v>
      </c>
      <c r="E804" t="s">
        <v>1703</v>
      </c>
      <c r="F804" t="s">
        <v>1744</v>
      </c>
    </row>
    <row r="805" spans="1:6">
      <c r="A805" t="s">
        <v>823</v>
      </c>
      <c r="B805" t="s">
        <v>1</v>
      </c>
      <c r="C805" t="s">
        <v>1718</v>
      </c>
      <c r="D805" t="s">
        <v>1708</v>
      </c>
      <c r="E805" t="s">
        <v>1703</v>
      </c>
      <c r="F805" t="s">
        <v>1745</v>
      </c>
    </row>
    <row r="806" spans="1:6">
      <c r="A806" t="s">
        <v>824</v>
      </c>
      <c r="B806" t="s">
        <v>1</v>
      </c>
      <c r="C806" t="s">
        <v>1718</v>
      </c>
      <c r="D806" t="s">
        <v>1708</v>
      </c>
      <c r="E806" t="s">
        <v>1703</v>
      </c>
      <c r="F806" t="s">
        <v>1746</v>
      </c>
    </row>
    <row r="807" spans="1:6">
      <c r="A807" t="s">
        <v>825</v>
      </c>
      <c r="B807" t="s">
        <v>1</v>
      </c>
      <c r="C807" t="s">
        <v>1718</v>
      </c>
      <c r="D807" t="s">
        <v>1708</v>
      </c>
      <c r="E807" t="s">
        <v>1703</v>
      </c>
      <c r="F807" t="s">
        <v>1747</v>
      </c>
    </row>
    <row r="808" spans="1:6">
      <c r="A808" t="s">
        <v>826</v>
      </c>
      <c r="B808" t="s">
        <v>1</v>
      </c>
      <c r="C808" t="s">
        <v>1718</v>
      </c>
      <c r="D808" t="s">
        <v>1708</v>
      </c>
      <c r="E808" t="s">
        <v>1703</v>
      </c>
      <c r="F808" t="s">
        <v>1748</v>
      </c>
    </row>
    <row r="809" spans="1:6">
      <c r="A809" t="s">
        <v>827</v>
      </c>
      <c r="B809" t="s">
        <v>1</v>
      </c>
      <c r="C809" t="s">
        <v>1718</v>
      </c>
      <c r="D809" t="s">
        <v>1708</v>
      </c>
      <c r="E809" t="s">
        <v>1703</v>
      </c>
      <c r="F809" t="s">
        <v>1749</v>
      </c>
    </row>
    <row r="810" spans="1:6">
      <c r="A810" t="s">
        <v>828</v>
      </c>
      <c r="B810" t="s">
        <v>1</v>
      </c>
      <c r="C810" t="s">
        <v>1718</v>
      </c>
      <c r="D810" t="s">
        <v>1708</v>
      </c>
      <c r="E810" t="s">
        <v>1703</v>
      </c>
      <c r="F810" t="s">
        <v>1750</v>
      </c>
    </row>
    <row r="811" spans="1:6">
      <c r="A811" t="s">
        <v>829</v>
      </c>
      <c r="B811" t="s">
        <v>1</v>
      </c>
      <c r="C811" t="s">
        <v>1718</v>
      </c>
      <c r="D811" t="s">
        <v>1708</v>
      </c>
      <c r="E811" t="s">
        <v>1703</v>
      </c>
      <c r="F811" t="s">
        <v>1751</v>
      </c>
    </row>
    <row r="812" spans="1:6">
      <c r="A812" t="s">
        <v>830</v>
      </c>
      <c r="B812" t="s">
        <v>1</v>
      </c>
      <c r="C812" t="s">
        <v>1718</v>
      </c>
      <c r="D812" t="s">
        <v>1708</v>
      </c>
      <c r="E812" t="s">
        <v>1704</v>
      </c>
      <c r="F812" t="s">
        <v>1742</v>
      </c>
    </row>
    <row r="813" spans="1:6">
      <c r="A813" t="s">
        <v>831</v>
      </c>
      <c r="B813" t="s">
        <v>1</v>
      </c>
      <c r="C813" t="s">
        <v>1718</v>
      </c>
      <c r="D813" t="s">
        <v>1708</v>
      </c>
      <c r="E813" t="s">
        <v>1704</v>
      </c>
      <c r="F813" t="s">
        <v>1743</v>
      </c>
    </row>
    <row r="814" spans="1:6">
      <c r="A814" t="s">
        <v>832</v>
      </c>
      <c r="B814" t="s">
        <v>1</v>
      </c>
      <c r="C814" t="s">
        <v>1718</v>
      </c>
      <c r="D814" t="s">
        <v>1708</v>
      </c>
      <c r="E814" t="s">
        <v>1704</v>
      </c>
      <c r="F814" t="s">
        <v>1744</v>
      </c>
    </row>
    <row r="815" spans="1:6">
      <c r="A815" t="s">
        <v>833</v>
      </c>
      <c r="B815" t="s">
        <v>1</v>
      </c>
      <c r="C815" t="s">
        <v>1718</v>
      </c>
      <c r="D815" t="s">
        <v>1708</v>
      </c>
      <c r="E815" t="s">
        <v>1704</v>
      </c>
      <c r="F815" t="s">
        <v>1745</v>
      </c>
    </row>
    <row r="816" spans="1:6">
      <c r="A816" t="s">
        <v>834</v>
      </c>
      <c r="B816" t="s">
        <v>1</v>
      </c>
      <c r="C816" t="s">
        <v>1718</v>
      </c>
      <c r="D816" t="s">
        <v>1708</v>
      </c>
      <c r="E816" t="s">
        <v>1704</v>
      </c>
      <c r="F816" t="s">
        <v>1746</v>
      </c>
    </row>
    <row r="817" spans="1:6">
      <c r="A817" t="s">
        <v>835</v>
      </c>
      <c r="B817" t="s">
        <v>1</v>
      </c>
      <c r="C817" t="s">
        <v>1718</v>
      </c>
      <c r="D817" t="s">
        <v>1708</v>
      </c>
      <c r="E817" t="s">
        <v>1704</v>
      </c>
      <c r="F817" t="s">
        <v>1747</v>
      </c>
    </row>
    <row r="818" spans="1:6">
      <c r="A818" t="s">
        <v>836</v>
      </c>
      <c r="B818" t="s">
        <v>1</v>
      </c>
      <c r="C818" t="s">
        <v>1718</v>
      </c>
      <c r="D818" t="s">
        <v>1708</v>
      </c>
      <c r="E818" t="s">
        <v>1704</v>
      </c>
      <c r="F818" t="s">
        <v>1748</v>
      </c>
    </row>
    <row r="819" spans="1:6">
      <c r="A819" t="s">
        <v>837</v>
      </c>
      <c r="B819" t="s">
        <v>1</v>
      </c>
      <c r="C819" t="s">
        <v>1718</v>
      </c>
      <c r="D819" t="s">
        <v>1708</v>
      </c>
      <c r="E819" t="s">
        <v>1704</v>
      </c>
      <c r="F819" t="s">
        <v>1749</v>
      </c>
    </row>
    <row r="820" spans="1:6">
      <c r="A820" t="s">
        <v>838</v>
      </c>
      <c r="B820" t="s">
        <v>1</v>
      </c>
      <c r="C820" t="s">
        <v>1718</v>
      </c>
      <c r="D820" t="s">
        <v>1708</v>
      </c>
      <c r="E820" t="s">
        <v>1704</v>
      </c>
      <c r="F820" t="s">
        <v>1750</v>
      </c>
    </row>
    <row r="821" spans="1:6">
      <c r="A821" t="s">
        <v>839</v>
      </c>
      <c r="B821" t="s">
        <v>1</v>
      </c>
      <c r="C821" t="s">
        <v>1718</v>
      </c>
      <c r="D821" t="s">
        <v>1708</v>
      </c>
      <c r="E821" t="s">
        <v>1704</v>
      </c>
      <c r="F821" t="s">
        <v>1751</v>
      </c>
    </row>
    <row r="822" spans="1:6">
      <c r="A822" t="s">
        <v>840</v>
      </c>
      <c r="B822" t="s">
        <v>1</v>
      </c>
      <c r="C822" t="s">
        <v>1718</v>
      </c>
      <c r="D822" t="s">
        <v>1709</v>
      </c>
      <c r="E822" t="s">
        <v>1703</v>
      </c>
      <c r="F822" t="s">
        <v>1742</v>
      </c>
    </row>
    <row r="823" spans="1:6">
      <c r="A823" t="s">
        <v>841</v>
      </c>
      <c r="B823" t="s">
        <v>1</v>
      </c>
      <c r="C823" t="s">
        <v>1718</v>
      </c>
      <c r="D823" t="s">
        <v>1709</v>
      </c>
      <c r="E823" t="s">
        <v>1703</v>
      </c>
      <c r="F823" t="s">
        <v>1743</v>
      </c>
    </row>
    <row r="824" spans="1:6">
      <c r="A824" t="s">
        <v>842</v>
      </c>
      <c r="B824" t="s">
        <v>1</v>
      </c>
      <c r="C824" t="s">
        <v>1718</v>
      </c>
      <c r="D824" t="s">
        <v>1709</v>
      </c>
      <c r="E824" t="s">
        <v>1703</v>
      </c>
      <c r="F824" t="s">
        <v>1744</v>
      </c>
    </row>
    <row r="825" spans="1:6">
      <c r="A825" t="s">
        <v>843</v>
      </c>
      <c r="B825" t="s">
        <v>1</v>
      </c>
      <c r="C825" t="s">
        <v>1718</v>
      </c>
      <c r="D825" t="s">
        <v>1709</v>
      </c>
      <c r="E825" t="s">
        <v>1703</v>
      </c>
      <c r="F825" t="s">
        <v>1745</v>
      </c>
    </row>
    <row r="826" spans="1:6">
      <c r="A826" t="s">
        <v>844</v>
      </c>
      <c r="B826" t="s">
        <v>1</v>
      </c>
      <c r="C826" t="s">
        <v>1718</v>
      </c>
      <c r="D826" t="s">
        <v>1709</v>
      </c>
      <c r="E826" t="s">
        <v>1703</v>
      </c>
      <c r="F826" t="s">
        <v>1746</v>
      </c>
    </row>
    <row r="827" spans="1:6">
      <c r="A827" t="s">
        <v>845</v>
      </c>
      <c r="B827" t="s">
        <v>1</v>
      </c>
      <c r="C827" t="s">
        <v>1718</v>
      </c>
      <c r="D827" t="s">
        <v>1709</v>
      </c>
      <c r="E827" t="s">
        <v>1703</v>
      </c>
      <c r="F827" t="s">
        <v>1747</v>
      </c>
    </row>
    <row r="828" spans="1:6">
      <c r="A828" t="s">
        <v>846</v>
      </c>
      <c r="B828" t="s">
        <v>1</v>
      </c>
      <c r="C828" t="s">
        <v>1718</v>
      </c>
      <c r="D828" t="s">
        <v>1709</v>
      </c>
      <c r="E828" t="s">
        <v>1703</v>
      </c>
      <c r="F828" t="s">
        <v>1748</v>
      </c>
    </row>
    <row r="829" spans="1:6">
      <c r="A829" t="s">
        <v>847</v>
      </c>
      <c r="B829" t="s">
        <v>1</v>
      </c>
      <c r="C829" t="s">
        <v>1718</v>
      </c>
      <c r="D829" t="s">
        <v>1709</v>
      </c>
      <c r="E829" t="s">
        <v>1703</v>
      </c>
      <c r="F829" t="s">
        <v>1749</v>
      </c>
    </row>
    <row r="830" spans="1:6">
      <c r="A830" t="s">
        <v>848</v>
      </c>
      <c r="B830" t="s">
        <v>1</v>
      </c>
      <c r="C830" t="s">
        <v>1718</v>
      </c>
      <c r="D830" t="s">
        <v>1709</v>
      </c>
      <c r="E830" t="s">
        <v>1703</v>
      </c>
      <c r="F830" t="s">
        <v>1750</v>
      </c>
    </row>
    <row r="831" spans="1:6">
      <c r="A831" t="s">
        <v>849</v>
      </c>
      <c r="B831" t="s">
        <v>1</v>
      </c>
      <c r="C831" t="s">
        <v>1718</v>
      </c>
      <c r="D831" t="s">
        <v>1709</v>
      </c>
      <c r="E831" t="s">
        <v>1703</v>
      </c>
      <c r="F831" t="s">
        <v>1751</v>
      </c>
    </row>
    <row r="832" spans="1:6">
      <c r="A832" t="s">
        <v>850</v>
      </c>
      <c r="B832" t="s">
        <v>1</v>
      </c>
      <c r="C832" t="s">
        <v>1718</v>
      </c>
      <c r="D832" t="s">
        <v>1709</v>
      </c>
      <c r="E832" t="s">
        <v>1704</v>
      </c>
      <c r="F832" t="s">
        <v>1742</v>
      </c>
    </row>
    <row r="833" spans="1:6">
      <c r="A833" t="s">
        <v>851</v>
      </c>
      <c r="B833" t="s">
        <v>1</v>
      </c>
      <c r="C833" t="s">
        <v>1718</v>
      </c>
      <c r="D833" t="s">
        <v>1709</v>
      </c>
      <c r="E833" t="s">
        <v>1704</v>
      </c>
      <c r="F833" t="s">
        <v>1743</v>
      </c>
    </row>
    <row r="834" spans="1:6">
      <c r="A834" t="s">
        <v>852</v>
      </c>
      <c r="B834" t="s">
        <v>1</v>
      </c>
      <c r="C834" t="s">
        <v>1718</v>
      </c>
      <c r="D834" t="s">
        <v>1709</v>
      </c>
      <c r="E834" t="s">
        <v>1704</v>
      </c>
      <c r="F834" t="s">
        <v>1744</v>
      </c>
    </row>
    <row r="835" spans="1:6">
      <c r="A835" t="s">
        <v>853</v>
      </c>
      <c r="B835" t="s">
        <v>1</v>
      </c>
      <c r="C835" t="s">
        <v>1718</v>
      </c>
      <c r="D835" t="s">
        <v>1709</v>
      </c>
      <c r="E835" t="s">
        <v>1704</v>
      </c>
      <c r="F835" t="s">
        <v>1745</v>
      </c>
    </row>
    <row r="836" spans="1:6">
      <c r="A836" t="s">
        <v>854</v>
      </c>
      <c r="B836" t="s">
        <v>1</v>
      </c>
      <c r="C836" t="s">
        <v>1718</v>
      </c>
      <c r="D836" t="s">
        <v>1709</v>
      </c>
      <c r="E836" t="s">
        <v>1704</v>
      </c>
      <c r="F836" t="s">
        <v>1746</v>
      </c>
    </row>
    <row r="837" spans="1:6">
      <c r="A837" t="s">
        <v>855</v>
      </c>
      <c r="B837" t="s">
        <v>1</v>
      </c>
      <c r="C837" t="s">
        <v>1718</v>
      </c>
      <c r="D837" t="s">
        <v>1709</v>
      </c>
      <c r="E837" t="s">
        <v>1704</v>
      </c>
      <c r="F837" t="s">
        <v>1747</v>
      </c>
    </row>
    <row r="838" spans="1:6">
      <c r="A838" t="s">
        <v>856</v>
      </c>
      <c r="B838" t="s">
        <v>1</v>
      </c>
      <c r="C838" t="s">
        <v>1718</v>
      </c>
      <c r="D838" t="s">
        <v>1709</v>
      </c>
      <c r="E838" t="s">
        <v>1704</v>
      </c>
      <c r="F838" t="s">
        <v>1748</v>
      </c>
    </row>
    <row r="839" spans="1:6">
      <c r="A839" t="s">
        <v>857</v>
      </c>
      <c r="B839" t="s">
        <v>1</v>
      </c>
      <c r="C839" t="s">
        <v>1718</v>
      </c>
      <c r="D839" t="s">
        <v>1709</v>
      </c>
      <c r="E839" t="s">
        <v>1704</v>
      </c>
      <c r="F839" t="s">
        <v>1749</v>
      </c>
    </row>
    <row r="840" spans="1:6">
      <c r="A840" t="s">
        <v>858</v>
      </c>
      <c r="B840" t="s">
        <v>1</v>
      </c>
      <c r="C840" t="s">
        <v>1718</v>
      </c>
      <c r="D840" t="s">
        <v>1709</v>
      </c>
      <c r="E840" t="s">
        <v>1704</v>
      </c>
      <c r="F840" t="s">
        <v>1750</v>
      </c>
    </row>
    <row r="841" spans="1:6">
      <c r="A841" t="s">
        <v>859</v>
      </c>
      <c r="B841" t="s">
        <v>1</v>
      </c>
      <c r="C841" t="s">
        <v>1718</v>
      </c>
      <c r="D841" t="s">
        <v>1709</v>
      </c>
      <c r="E841" t="s">
        <v>1704</v>
      </c>
      <c r="F841" t="s">
        <v>1751</v>
      </c>
    </row>
    <row r="842" spans="1:6">
      <c r="A842" t="s">
        <v>860</v>
      </c>
      <c r="B842" t="s">
        <v>1</v>
      </c>
      <c r="C842" t="s">
        <v>1718</v>
      </c>
      <c r="D842" t="s">
        <v>1710</v>
      </c>
      <c r="E842" t="s">
        <v>1703</v>
      </c>
      <c r="F842" t="s">
        <v>1742</v>
      </c>
    </row>
    <row r="843" spans="1:6">
      <c r="A843" t="s">
        <v>861</v>
      </c>
      <c r="B843" t="s">
        <v>1</v>
      </c>
      <c r="C843" t="s">
        <v>1718</v>
      </c>
      <c r="D843" t="s">
        <v>1710</v>
      </c>
      <c r="E843" t="s">
        <v>1703</v>
      </c>
      <c r="F843" t="s">
        <v>1743</v>
      </c>
    </row>
    <row r="844" spans="1:6">
      <c r="A844" t="s">
        <v>862</v>
      </c>
      <c r="B844" t="s">
        <v>1</v>
      </c>
      <c r="C844" t="s">
        <v>1718</v>
      </c>
      <c r="D844" t="s">
        <v>1710</v>
      </c>
      <c r="E844" t="s">
        <v>1703</v>
      </c>
      <c r="F844" t="s">
        <v>1744</v>
      </c>
    </row>
    <row r="845" spans="1:6">
      <c r="A845" t="s">
        <v>863</v>
      </c>
      <c r="B845" t="s">
        <v>1</v>
      </c>
      <c r="C845" t="s">
        <v>1718</v>
      </c>
      <c r="D845" t="s">
        <v>1710</v>
      </c>
      <c r="E845" t="s">
        <v>1703</v>
      </c>
      <c r="F845" t="s">
        <v>1745</v>
      </c>
    </row>
    <row r="846" spans="1:6">
      <c r="A846" t="s">
        <v>864</v>
      </c>
      <c r="B846" t="s">
        <v>1</v>
      </c>
      <c r="C846" t="s">
        <v>1718</v>
      </c>
      <c r="D846" t="s">
        <v>1710</v>
      </c>
      <c r="E846" t="s">
        <v>1703</v>
      </c>
      <c r="F846" t="s">
        <v>1746</v>
      </c>
    </row>
    <row r="847" spans="1:6">
      <c r="A847" t="s">
        <v>865</v>
      </c>
      <c r="B847" t="s">
        <v>1</v>
      </c>
      <c r="C847" t="s">
        <v>1718</v>
      </c>
      <c r="D847" t="s">
        <v>1710</v>
      </c>
      <c r="E847" t="s">
        <v>1703</v>
      </c>
      <c r="F847" t="s">
        <v>1747</v>
      </c>
    </row>
    <row r="848" spans="1:6">
      <c r="A848" t="s">
        <v>866</v>
      </c>
      <c r="B848" t="s">
        <v>1</v>
      </c>
      <c r="C848" t="s">
        <v>1718</v>
      </c>
      <c r="D848" t="s">
        <v>1710</v>
      </c>
      <c r="E848" t="s">
        <v>1703</v>
      </c>
      <c r="F848" t="s">
        <v>1748</v>
      </c>
    </row>
    <row r="849" spans="1:6">
      <c r="A849" t="s">
        <v>867</v>
      </c>
      <c r="B849" t="s">
        <v>1</v>
      </c>
      <c r="C849" t="s">
        <v>1718</v>
      </c>
      <c r="D849" t="s">
        <v>1710</v>
      </c>
      <c r="E849" t="s">
        <v>1703</v>
      </c>
      <c r="F849" t="s">
        <v>1749</v>
      </c>
    </row>
    <row r="850" spans="1:6">
      <c r="A850" t="s">
        <v>868</v>
      </c>
      <c r="B850" t="s">
        <v>1</v>
      </c>
      <c r="C850" t="s">
        <v>1718</v>
      </c>
      <c r="D850" t="s">
        <v>1710</v>
      </c>
      <c r="E850" t="s">
        <v>1703</v>
      </c>
      <c r="F850" t="s">
        <v>1750</v>
      </c>
    </row>
    <row r="851" spans="1:6">
      <c r="A851" t="s">
        <v>869</v>
      </c>
      <c r="B851" t="s">
        <v>1</v>
      </c>
      <c r="C851" t="s">
        <v>1718</v>
      </c>
      <c r="D851" t="s">
        <v>1710</v>
      </c>
      <c r="E851" t="s">
        <v>1703</v>
      </c>
      <c r="F851" t="s">
        <v>1751</v>
      </c>
    </row>
    <row r="852" spans="1:6">
      <c r="A852" t="s">
        <v>870</v>
      </c>
      <c r="B852" t="s">
        <v>1</v>
      </c>
      <c r="C852" t="s">
        <v>1718</v>
      </c>
      <c r="D852" t="s">
        <v>1710</v>
      </c>
      <c r="E852" t="s">
        <v>1704</v>
      </c>
      <c r="F852" t="s">
        <v>1742</v>
      </c>
    </row>
    <row r="853" spans="1:6">
      <c r="A853" t="s">
        <v>871</v>
      </c>
      <c r="B853" t="s">
        <v>1</v>
      </c>
      <c r="C853" t="s">
        <v>1718</v>
      </c>
      <c r="D853" t="s">
        <v>1710</v>
      </c>
      <c r="E853" t="s">
        <v>1704</v>
      </c>
      <c r="F853" t="s">
        <v>1743</v>
      </c>
    </row>
    <row r="854" spans="1:6">
      <c r="A854" t="s">
        <v>872</v>
      </c>
      <c r="B854" t="s">
        <v>1</v>
      </c>
      <c r="C854" t="s">
        <v>1718</v>
      </c>
      <c r="D854" t="s">
        <v>1710</v>
      </c>
      <c r="E854" t="s">
        <v>1704</v>
      </c>
      <c r="F854" t="s">
        <v>1744</v>
      </c>
    </row>
    <row r="855" spans="1:6">
      <c r="A855" t="s">
        <v>873</v>
      </c>
      <c r="B855" t="s">
        <v>1</v>
      </c>
      <c r="C855" t="s">
        <v>1718</v>
      </c>
      <c r="D855" t="s">
        <v>1710</v>
      </c>
      <c r="E855" t="s">
        <v>1704</v>
      </c>
      <c r="F855" t="s">
        <v>1745</v>
      </c>
    </row>
    <row r="856" spans="1:6">
      <c r="A856" t="s">
        <v>874</v>
      </c>
      <c r="B856" t="s">
        <v>1</v>
      </c>
      <c r="C856" t="s">
        <v>1718</v>
      </c>
      <c r="D856" t="s">
        <v>1710</v>
      </c>
      <c r="E856" t="s">
        <v>1704</v>
      </c>
      <c r="F856" t="s">
        <v>1746</v>
      </c>
    </row>
    <row r="857" spans="1:6">
      <c r="A857" t="s">
        <v>875</v>
      </c>
      <c r="B857" t="s">
        <v>1</v>
      </c>
      <c r="C857" t="s">
        <v>1718</v>
      </c>
      <c r="D857" t="s">
        <v>1710</v>
      </c>
      <c r="E857" t="s">
        <v>1704</v>
      </c>
      <c r="F857" t="s">
        <v>1747</v>
      </c>
    </row>
    <row r="858" spans="1:6">
      <c r="A858" t="s">
        <v>876</v>
      </c>
      <c r="B858" t="s">
        <v>1</v>
      </c>
      <c r="C858" t="s">
        <v>1718</v>
      </c>
      <c r="D858" t="s">
        <v>1710</v>
      </c>
      <c r="E858" t="s">
        <v>1704</v>
      </c>
      <c r="F858" t="s">
        <v>1748</v>
      </c>
    </row>
    <row r="859" spans="1:6">
      <c r="A859" t="s">
        <v>877</v>
      </c>
      <c r="B859" t="s">
        <v>1</v>
      </c>
      <c r="C859" t="s">
        <v>1718</v>
      </c>
      <c r="D859" t="s">
        <v>1710</v>
      </c>
      <c r="E859" t="s">
        <v>1704</v>
      </c>
      <c r="F859" t="s">
        <v>1749</v>
      </c>
    </row>
    <row r="860" spans="1:6">
      <c r="A860" t="s">
        <v>878</v>
      </c>
      <c r="B860" t="s">
        <v>1</v>
      </c>
      <c r="C860" t="s">
        <v>1718</v>
      </c>
      <c r="D860" t="s">
        <v>1710</v>
      </c>
      <c r="E860" t="s">
        <v>1704</v>
      </c>
      <c r="F860" t="s">
        <v>1750</v>
      </c>
    </row>
    <row r="861" spans="1:6">
      <c r="A861" t="s">
        <v>879</v>
      </c>
      <c r="B861" t="s">
        <v>1</v>
      </c>
      <c r="C861" t="s">
        <v>1718</v>
      </c>
      <c r="D861" t="s">
        <v>1710</v>
      </c>
      <c r="E861" t="s">
        <v>1704</v>
      </c>
      <c r="F861" t="s">
        <v>1751</v>
      </c>
    </row>
    <row r="862" spans="1:6">
      <c r="A862" t="s">
        <v>880</v>
      </c>
      <c r="B862" t="s">
        <v>1</v>
      </c>
      <c r="C862" t="s">
        <v>1718</v>
      </c>
      <c r="D862" t="s">
        <v>1711</v>
      </c>
      <c r="E862" t="s">
        <v>1703</v>
      </c>
      <c r="F862" t="s">
        <v>1742</v>
      </c>
    </row>
    <row r="863" spans="1:6">
      <c r="A863" t="s">
        <v>881</v>
      </c>
      <c r="B863" t="s">
        <v>1</v>
      </c>
      <c r="C863" t="s">
        <v>1718</v>
      </c>
      <c r="D863" t="s">
        <v>1711</v>
      </c>
      <c r="E863" t="s">
        <v>1703</v>
      </c>
      <c r="F863" t="s">
        <v>1743</v>
      </c>
    </row>
    <row r="864" spans="1:6">
      <c r="A864" t="s">
        <v>882</v>
      </c>
      <c r="B864" t="s">
        <v>1</v>
      </c>
      <c r="C864" t="s">
        <v>1718</v>
      </c>
      <c r="D864" t="s">
        <v>1711</v>
      </c>
      <c r="E864" t="s">
        <v>1703</v>
      </c>
      <c r="F864" t="s">
        <v>1744</v>
      </c>
    </row>
    <row r="865" spans="1:6">
      <c r="A865" t="s">
        <v>883</v>
      </c>
      <c r="B865" t="s">
        <v>1</v>
      </c>
      <c r="C865" t="s">
        <v>1718</v>
      </c>
      <c r="D865" t="s">
        <v>1711</v>
      </c>
      <c r="E865" t="s">
        <v>1703</v>
      </c>
      <c r="F865" t="s">
        <v>1745</v>
      </c>
    </row>
    <row r="866" spans="1:6">
      <c r="A866" t="s">
        <v>884</v>
      </c>
      <c r="B866" t="s">
        <v>1</v>
      </c>
      <c r="C866" t="s">
        <v>1718</v>
      </c>
      <c r="D866" t="s">
        <v>1711</v>
      </c>
      <c r="E866" t="s">
        <v>1703</v>
      </c>
      <c r="F866" t="s">
        <v>1746</v>
      </c>
    </row>
    <row r="867" spans="1:6">
      <c r="A867" t="s">
        <v>885</v>
      </c>
      <c r="B867" t="s">
        <v>1</v>
      </c>
      <c r="C867" t="s">
        <v>1718</v>
      </c>
      <c r="D867" t="s">
        <v>1711</v>
      </c>
      <c r="E867" t="s">
        <v>1703</v>
      </c>
      <c r="F867" t="s">
        <v>1747</v>
      </c>
    </row>
    <row r="868" spans="1:6">
      <c r="A868" t="s">
        <v>886</v>
      </c>
      <c r="B868" t="s">
        <v>1</v>
      </c>
      <c r="C868" t="s">
        <v>1718</v>
      </c>
      <c r="D868" t="s">
        <v>1711</v>
      </c>
      <c r="E868" t="s">
        <v>1703</v>
      </c>
      <c r="F868" t="s">
        <v>1748</v>
      </c>
    </row>
    <row r="869" spans="1:6">
      <c r="A869" t="s">
        <v>887</v>
      </c>
      <c r="B869" t="s">
        <v>1</v>
      </c>
      <c r="C869" t="s">
        <v>1718</v>
      </c>
      <c r="D869" t="s">
        <v>1711</v>
      </c>
      <c r="E869" t="s">
        <v>1703</v>
      </c>
      <c r="F869" t="s">
        <v>1749</v>
      </c>
    </row>
    <row r="870" spans="1:6">
      <c r="A870" t="s">
        <v>888</v>
      </c>
      <c r="B870" t="s">
        <v>1</v>
      </c>
      <c r="C870" t="s">
        <v>1718</v>
      </c>
      <c r="D870" t="s">
        <v>1711</v>
      </c>
      <c r="E870" t="s">
        <v>1703</v>
      </c>
      <c r="F870" t="s">
        <v>1750</v>
      </c>
    </row>
    <row r="871" spans="1:6">
      <c r="A871" t="s">
        <v>889</v>
      </c>
      <c r="B871" t="s">
        <v>1</v>
      </c>
      <c r="C871" t="s">
        <v>1718</v>
      </c>
      <c r="D871" t="s">
        <v>1711</v>
      </c>
      <c r="E871" t="s">
        <v>1703</v>
      </c>
      <c r="F871" t="s">
        <v>1751</v>
      </c>
    </row>
    <row r="872" spans="1:6">
      <c r="A872" t="s">
        <v>890</v>
      </c>
      <c r="B872" t="s">
        <v>1</v>
      </c>
      <c r="C872" t="s">
        <v>1718</v>
      </c>
      <c r="D872" t="s">
        <v>1711</v>
      </c>
      <c r="E872" t="s">
        <v>1704</v>
      </c>
      <c r="F872" t="s">
        <v>1742</v>
      </c>
    </row>
    <row r="873" spans="1:6">
      <c r="A873" t="s">
        <v>891</v>
      </c>
      <c r="B873" t="s">
        <v>1</v>
      </c>
      <c r="C873" t="s">
        <v>1718</v>
      </c>
      <c r="D873" t="s">
        <v>1711</v>
      </c>
      <c r="E873" t="s">
        <v>1704</v>
      </c>
      <c r="F873" t="s">
        <v>1743</v>
      </c>
    </row>
    <row r="874" spans="1:6">
      <c r="A874" t="s">
        <v>892</v>
      </c>
      <c r="B874" t="s">
        <v>1</v>
      </c>
      <c r="C874" t="s">
        <v>1718</v>
      </c>
      <c r="D874" t="s">
        <v>1711</v>
      </c>
      <c r="E874" t="s">
        <v>1704</v>
      </c>
      <c r="F874" t="s">
        <v>1744</v>
      </c>
    </row>
    <row r="875" spans="1:6">
      <c r="A875" t="s">
        <v>893</v>
      </c>
      <c r="B875" t="s">
        <v>1</v>
      </c>
      <c r="C875" t="s">
        <v>1718</v>
      </c>
      <c r="D875" t="s">
        <v>1711</v>
      </c>
      <c r="E875" t="s">
        <v>1704</v>
      </c>
      <c r="F875" t="s">
        <v>1745</v>
      </c>
    </row>
    <row r="876" spans="1:6">
      <c r="A876" t="s">
        <v>894</v>
      </c>
      <c r="B876" t="s">
        <v>1</v>
      </c>
      <c r="C876" t="s">
        <v>1718</v>
      </c>
      <c r="D876" t="s">
        <v>1711</v>
      </c>
      <c r="E876" t="s">
        <v>1704</v>
      </c>
      <c r="F876" t="s">
        <v>1746</v>
      </c>
    </row>
    <row r="877" spans="1:6">
      <c r="A877" t="s">
        <v>895</v>
      </c>
      <c r="B877" t="s">
        <v>1</v>
      </c>
      <c r="C877" t="s">
        <v>1718</v>
      </c>
      <c r="D877" t="s">
        <v>1711</v>
      </c>
      <c r="E877" t="s">
        <v>1704</v>
      </c>
      <c r="F877" t="s">
        <v>1747</v>
      </c>
    </row>
    <row r="878" spans="1:6">
      <c r="A878" t="s">
        <v>896</v>
      </c>
      <c r="B878" t="s">
        <v>1</v>
      </c>
      <c r="C878" t="s">
        <v>1718</v>
      </c>
      <c r="D878" t="s">
        <v>1711</v>
      </c>
      <c r="E878" t="s">
        <v>1704</v>
      </c>
      <c r="F878" t="s">
        <v>1748</v>
      </c>
    </row>
    <row r="879" spans="1:6">
      <c r="A879" t="s">
        <v>897</v>
      </c>
      <c r="B879" t="s">
        <v>1</v>
      </c>
      <c r="C879" t="s">
        <v>1718</v>
      </c>
      <c r="D879" t="s">
        <v>1711</v>
      </c>
      <c r="E879" t="s">
        <v>1704</v>
      </c>
      <c r="F879" t="s">
        <v>1749</v>
      </c>
    </row>
    <row r="880" spans="1:6">
      <c r="A880" t="s">
        <v>898</v>
      </c>
      <c r="B880" t="s">
        <v>1</v>
      </c>
      <c r="C880" t="s">
        <v>1718</v>
      </c>
      <c r="D880" t="s">
        <v>1711</v>
      </c>
      <c r="E880" t="s">
        <v>1704</v>
      </c>
      <c r="F880" t="s">
        <v>1750</v>
      </c>
    </row>
    <row r="881" spans="1:6">
      <c r="A881" t="s">
        <v>899</v>
      </c>
      <c r="B881" t="s">
        <v>1</v>
      </c>
      <c r="C881" t="s">
        <v>1718</v>
      </c>
      <c r="D881" t="s">
        <v>1711</v>
      </c>
      <c r="E881" t="s">
        <v>1704</v>
      </c>
      <c r="F881" t="s">
        <v>1751</v>
      </c>
    </row>
    <row r="882" spans="1:6">
      <c r="A882" t="s">
        <v>900</v>
      </c>
      <c r="B882" t="s">
        <v>1</v>
      </c>
      <c r="C882" t="s">
        <v>1718</v>
      </c>
      <c r="D882" t="s">
        <v>1712</v>
      </c>
      <c r="E882" t="s">
        <v>1703</v>
      </c>
      <c r="F882" t="s">
        <v>1742</v>
      </c>
    </row>
    <row r="883" spans="1:6">
      <c r="A883" t="s">
        <v>901</v>
      </c>
      <c r="B883" t="s">
        <v>1</v>
      </c>
      <c r="C883" t="s">
        <v>1718</v>
      </c>
      <c r="D883" t="s">
        <v>1712</v>
      </c>
      <c r="E883" t="s">
        <v>1703</v>
      </c>
      <c r="F883" t="s">
        <v>1743</v>
      </c>
    </row>
    <row r="884" spans="1:6">
      <c r="A884" t="s">
        <v>902</v>
      </c>
      <c r="B884" t="s">
        <v>1</v>
      </c>
      <c r="C884" t="s">
        <v>1718</v>
      </c>
      <c r="D884" t="s">
        <v>1712</v>
      </c>
      <c r="E884" t="s">
        <v>1703</v>
      </c>
      <c r="F884" t="s">
        <v>1744</v>
      </c>
    </row>
    <row r="885" spans="1:6">
      <c r="A885" t="s">
        <v>903</v>
      </c>
      <c r="B885" t="s">
        <v>1</v>
      </c>
      <c r="C885" t="s">
        <v>1718</v>
      </c>
      <c r="D885" t="s">
        <v>1712</v>
      </c>
      <c r="E885" t="s">
        <v>1703</v>
      </c>
      <c r="F885" t="s">
        <v>1745</v>
      </c>
    </row>
    <row r="886" spans="1:6">
      <c r="A886" t="s">
        <v>904</v>
      </c>
      <c r="B886" t="s">
        <v>1</v>
      </c>
      <c r="C886" t="s">
        <v>1718</v>
      </c>
      <c r="D886" t="s">
        <v>1712</v>
      </c>
      <c r="E886" t="s">
        <v>1703</v>
      </c>
      <c r="F886" t="s">
        <v>1746</v>
      </c>
    </row>
    <row r="887" spans="1:6">
      <c r="A887" t="s">
        <v>905</v>
      </c>
      <c r="B887" t="s">
        <v>1</v>
      </c>
      <c r="C887" t="s">
        <v>1718</v>
      </c>
      <c r="D887" t="s">
        <v>1712</v>
      </c>
      <c r="E887" t="s">
        <v>1703</v>
      </c>
      <c r="F887" t="s">
        <v>1747</v>
      </c>
    </row>
    <row r="888" spans="1:6">
      <c r="A888" t="s">
        <v>906</v>
      </c>
      <c r="B888" t="s">
        <v>1</v>
      </c>
      <c r="C888" t="s">
        <v>1718</v>
      </c>
      <c r="D888" t="s">
        <v>1712</v>
      </c>
      <c r="E888" t="s">
        <v>1703</v>
      </c>
      <c r="F888" t="s">
        <v>1748</v>
      </c>
    </row>
    <row r="889" spans="1:6">
      <c r="A889" t="s">
        <v>907</v>
      </c>
      <c r="B889" t="s">
        <v>1</v>
      </c>
      <c r="C889" t="s">
        <v>1718</v>
      </c>
      <c r="D889" t="s">
        <v>1712</v>
      </c>
      <c r="E889" t="s">
        <v>1703</v>
      </c>
      <c r="F889" t="s">
        <v>1749</v>
      </c>
    </row>
    <row r="890" spans="1:6">
      <c r="A890" t="s">
        <v>908</v>
      </c>
      <c r="B890" t="s">
        <v>1</v>
      </c>
      <c r="C890" t="s">
        <v>1718</v>
      </c>
      <c r="D890" t="s">
        <v>1712</v>
      </c>
      <c r="E890" t="s">
        <v>1703</v>
      </c>
      <c r="F890" t="s">
        <v>1750</v>
      </c>
    </row>
    <row r="891" spans="1:6">
      <c r="A891" t="s">
        <v>909</v>
      </c>
      <c r="B891" t="s">
        <v>1</v>
      </c>
      <c r="C891" t="s">
        <v>1718</v>
      </c>
      <c r="D891" t="s">
        <v>1712</v>
      </c>
      <c r="E891" t="s">
        <v>1703</v>
      </c>
      <c r="F891" t="s">
        <v>1751</v>
      </c>
    </row>
    <row r="892" spans="1:6">
      <c r="A892" t="s">
        <v>910</v>
      </c>
      <c r="B892" t="s">
        <v>1</v>
      </c>
      <c r="C892" t="s">
        <v>1718</v>
      </c>
      <c r="D892" t="s">
        <v>1712</v>
      </c>
      <c r="E892" t="s">
        <v>1704</v>
      </c>
      <c r="F892" t="s">
        <v>1742</v>
      </c>
    </row>
    <row r="893" spans="1:6">
      <c r="A893" t="s">
        <v>911</v>
      </c>
      <c r="B893" t="s">
        <v>1</v>
      </c>
      <c r="C893" t="s">
        <v>1718</v>
      </c>
      <c r="D893" t="s">
        <v>1712</v>
      </c>
      <c r="E893" t="s">
        <v>1704</v>
      </c>
      <c r="F893" t="s">
        <v>1743</v>
      </c>
    </row>
    <row r="894" spans="1:6">
      <c r="A894" t="s">
        <v>912</v>
      </c>
      <c r="B894" t="s">
        <v>1</v>
      </c>
      <c r="C894" t="s">
        <v>1718</v>
      </c>
      <c r="D894" t="s">
        <v>1712</v>
      </c>
      <c r="E894" t="s">
        <v>1704</v>
      </c>
      <c r="F894" t="s">
        <v>1744</v>
      </c>
    </row>
    <row r="895" spans="1:6">
      <c r="A895" t="s">
        <v>913</v>
      </c>
      <c r="B895" t="s">
        <v>1</v>
      </c>
      <c r="C895" t="s">
        <v>1718</v>
      </c>
      <c r="D895" t="s">
        <v>1712</v>
      </c>
      <c r="E895" t="s">
        <v>1704</v>
      </c>
      <c r="F895" t="s">
        <v>1745</v>
      </c>
    </row>
    <row r="896" spans="1:6">
      <c r="A896" t="s">
        <v>914</v>
      </c>
      <c r="B896" t="s">
        <v>1</v>
      </c>
      <c r="C896" t="s">
        <v>1718</v>
      </c>
      <c r="D896" t="s">
        <v>1712</v>
      </c>
      <c r="E896" t="s">
        <v>1704</v>
      </c>
      <c r="F896" t="s">
        <v>1746</v>
      </c>
    </row>
    <row r="897" spans="1:6">
      <c r="A897" t="s">
        <v>915</v>
      </c>
      <c r="B897" t="s">
        <v>1</v>
      </c>
      <c r="C897" t="s">
        <v>1718</v>
      </c>
      <c r="D897" t="s">
        <v>1712</v>
      </c>
      <c r="E897" t="s">
        <v>1704</v>
      </c>
      <c r="F897" t="s">
        <v>1747</v>
      </c>
    </row>
    <row r="898" spans="1:6">
      <c r="A898" t="s">
        <v>916</v>
      </c>
      <c r="B898" t="s">
        <v>1</v>
      </c>
      <c r="C898" t="s">
        <v>1718</v>
      </c>
      <c r="D898" t="s">
        <v>1712</v>
      </c>
      <c r="E898" t="s">
        <v>1704</v>
      </c>
      <c r="F898" t="s">
        <v>1748</v>
      </c>
    </row>
    <row r="899" spans="1:6">
      <c r="A899" t="s">
        <v>917</v>
      </c>
      <c r="B899" t="s">
        <v>1</v>
      </c>
      <c r="C899" t="s">
        <v>1718</v>
      </c>
      <c r="D899" t="s">
        <v>1712</v>
      </c>
      <c r="E899" t="s">
        <v>1704</v>
      </c>
      <c r="F899" t="s">
        <v>1749</v>
      </c>
    </row>
    <row r="900" spans="1:6">
      <c r="A900" t="s">
        <v>918</v>
      </c>
      <c r="B900" t="s">
        <v>1</v>
      </c>
      <c r="C900" t="s">
        <v>1718</v>
      </c>
      <c r="D900" t="s">
        <v>1712</v>
      </c>
      <c r="E900" t="s">
        <v>1704</v>
      </c>
      <c r="F900" t="s">
        <v>1750</v>
      </c>
    </row>
    <row r="901" spans="1:6">
      <c r="A901" t="s">
        <v>919</v>
      </c>
      <c r="B901" t="s">
        <v>1</v>
      </c>
      <c r="C901" t="s">
        <v>1718</v>
      </c>
      <c r="D901" t="s">
        <v>1712</v>
      </c>
      <c r="E901" t="s">
        <v>1704</v>
      </c>
      <c r="F901" t="s">
        <v>1751</v>
      </c>
    </row>
    <row r="902" spans="1:6">
      <c r="A902" t="s">
        <v>920</v>
      </c>
      <c r="B902" t="s">
        <v>1</v>
      </c>
      <c r="C902" t="s">
        <v>1718</v>
      </c>
      <c r="D902" t="s">
        <v>1713</v>
      </c>
      <c r="E902" t="s">
        <v>1703</v>
      </c>
      <c r="F902" t="s">
        <v>1742</v>
      </c>
    </row>
    <row r="903" spans="1:6">
      <c r="A903" t="s">
        <v>921</v>
      </c>
      <c r="B903" t="s">
        <v>1</v>
      </c>
      <c r="C903" t="s">
        <v>1718</v>
      </c>
      <c r="D903" t="s">
        <v>1713</v>
      </c>
      <c r="E903" t="s">
        <v>1703</v>
      </c>
      <c r="F903" t="s">
        <v>1743</v>
      </c>
    </row>
    <row r="904" spans="1:6">
      <c r="A904" t="s">
        <v>922</v>
      </c>
      <c r="B904" t="s">
        <v>1</v>
      </c>
      <c r="C904" t="s">
        <v>1718</v>
      </c>
      <c r="D904" t="s">
        <v>1713</v>
      </c>
      <c r="E904" t="s">
        <v>1703</v>
      </c>
      <c r="F904" t="s">
        <v>1744</v>
      </c>
    </row>
    <row r="905" spans="1:6">
      <c r="A905" t="s">
        <v>923</v>
      </c>
      <c r="B905" t="s">
        <v>1</v>
      </c>
      <c r="C905" t="s">
        <v>1718</v>
      </c>
      <c r="D905" t="s">
        <v>1713</v>
      </c>
      <c r="E905" t="s">
        <v>1703</v>
      </c>
      <c r="F905" t="s">
        <v>1745</v>
      </c>
    </row>
    <row r="906" spans="1:6">
      <c r="A906" t="s">
        <v>924</v>
      </c>
      <c r="B906" t="s">
        <v>1</v>
      </c>
      <c r="C906" t="s">
        <v>1718</v>
      </c>
      <c r="D906" t="s">
        <v>1713</v>
      </c>
      <c r="E906" t="s">
        <v>1703</v>
      </c>
      <c r="F906" t="s">
        <v>1746</v>
      </c>
    </row>
    <row r="907" spans="1:6">
      <c r="A907" t="s">
        <v>925</v>
      </c>
      <c r="B907" t="s">
        <v>1</v>
      </c>
      <c r="C907" t="s">
        <v>1718</v>
      </c>
      <c r="D907" t="s">
        <v>1713</v>
      </c>
      <c r="E907" t="s">
        <v>1703</v>
      </c>
      <c r="F907" t="s">
        <v>1747</v>
      </c>
    </row>
    <row r="908" spans="1:6">
      <c r="A908" t="s">
        <v>926</v>
      </c>
      <c r="B908" t="s">
        <v>1</v>
      </c>
      <c r="C908" t="s">
        <v>1718</v>
      </c>
      <c r="D908" t="s">
        <v>1713</v>
      </c>
      <c r="E908" t="s">
        <v>1703</v>
      </c>
      <c r="F908" t="s">
        <v>1748</v>
      </c>
    </row>
    <row r="909" spans="1:6">
      <c r="A909" t="s">
        <v>927</v>
      </c>
      <c r="B909" t="s">
        <v>1</v>
      </c>
      <c r="C909" t="s">
        <v>1718</v>
      </c>
      <c r="D909" t="s">
        <v>1713</v>
      </c>
      <c r="E909" t="s">
        <v>1703</v>
      </c>
      <c r="F909" t="s">
        <v>1749</v>
      </c>
    </row>
    <row r="910" spans="1:6">
      <c r="A910" t="s">
        <v>928</v>
      </c>
      <c r="B910" t="s">
        <v>1</v>
      </c>
      <c r="C910" t="s">
        <v>1718</v>
      </c>
      <c r="D910" t="s">
        <v>1713</v>
      </c>
      <c r="E910" t="s">
        <v>1703</v>
      </c>
      <c r="F910" t="s">
        <v>1750</v>
      </c>
    </row>
    <row r="911" spans="1:6">
      <c r="A911" t="s">
        <v>929</v>
      </c>
      <c r="B911" t="s">
        <v>1</v>
      </c>
      <c r="C911" t="s">
        <v>1718</v>
      </c>
      <c r="D911" t="s">
        <v>1713</v>
      </c>
      <c r="E911" t="s">
        <v>1703</v>
      </c>
      <c r="F911" t="s">
        <v>1751</v>
      </c>
    </row>
    <row r="912" spans="1:6">
      <c r="A912" t="s">
        <v>930</v>
      </c>
      <c r="B912" t="s">
        <v>1</v>
      </c>
      <c r="C912" t="s">
        <v>1718</v>
      </c>
      <c r="D912" t="s">
        <v>1713</v>
      </c>
      <c r="E912" t="s">
        <v>1704</v>
      </c>
      <c r="F912" t="s">
        <v>1742</v>
      </c>
    </row>
    <row r="913" spans="1:6">
      <c r="A913" t="s">
        <v>931</v>
      </c>
      <c r="B913" t="s">
        <v>1</v>
      </c>
      <c r="C913" t="s">
        <v>1718</v>
      </c>
      <c r="D913" t="s">
        <v>1713</v>
      </c>
      <c r="E913" t="s">
        <v>1704</v>
      </c>
      <c r="F913" t="s">
        <v>1743</v>
      </c>
    </row>
    <row r="914" spans="1:6">
      <c r="A914" t="s">
        <v>932</v>
      </c>
      <c r="B914" t="s">
        <v>1</v>
      </c>
      <c r="C914" t="s">
        <v>1718</v>
      </c>
      <c r="D914" t="s">
        <v>1713</v>
      </c>
      <c r="E914" t="s">
        <v>1704</v>
      </c>
      <c r="F914" t="s">
        <v>1744</v>
      </c>
    </row>
    <row r="915" spans="1:6">
      <c r="A915" t="s">
        <v>933</v>
      </c>
      <c r="B915" t="s">
        <v>1</v>
      </c>
      <c r="C915" t="s">
        <v>1718</v>
      </c>
      <c r="D915" t="s">
        <v>1713</v>
      </c>
      <c r="E915" t="s">
        <v>1704</v>
      </c>
      <c r="F915" t="s">
        <v>1745</v>
      </c>
    </row>
    <row r="916" spans="1:6">
      <c r="A916" t="s">
        <v>934</v>
      </c>
      <c r="B916" t="s">
        <v>1</v>
      </c>
      <c r="C916" t="s">
        <v>1718</v>
      </c>
      <c r="D916" t="s">
        <v>1713</v>
      </c>
      <c r="E916" t="s">
        <v>1704</v>
      </c>
      <c r="F916" t="s">
        <v>1746</v>
      </c>
    </row>
    <row r="917" spans="1:6">
      <c r="A917" t="s">
        <v>935</v>
      </c>
      <c r="B917" t="s">
        <v>1</v>
      </c>
      <c r="C917" t="s">
        <v>1718</v>
      </c>
      <c r="D917" t="s">
        <v>1713</v>
      </c>
      <c r="E917" t="s">
        <v>1704</v>
      </c>
      <c r="F917" t="s">
        <v>1747</v>
      </c>
    </row>
    <row r="918" spans="1:6">
      <c r="A918" t="s">
        <v>936</v>
      </c>
      <c r="B918" t="s">
        <v>1</v>
      </c>
      <c r="C918" t="s">
        <v>1718</v>
      </c>
      <c r="D918" t="s">
        <v>1713</v>
      </c>
      <c r="E918" t="s">
        <v>1704</v>
      </c>
      <c r="F918" t="s">
        <v>1748</v>
      </c>
    </row>
    <row r="919" spans="1:6">
      <c r="A919" t="s">
        <v>937</v>
      </c>
      <c r="B919" t="s">
        <v>1</v>
      </c>
      <c r="C919" t="s">
        <v>1718</v>
      </c>
      <c r="D919" t="s">
        <v>1713</v>
      </c>
      <c r="E919" t="s">
        <v>1704</v>
      </c>
      <c r="F919" t="s">
        <v>1749</v>
      </c>
    </row>
    <row r="920" spans="1:6">
      <c r="A920" t="s">
        <v>938</v>
      </c>
      <c r="B920" t="s">
        <v>1</v>
      </c>
      <c r="C920" t="s">
        <v>1718</v>
      </c>
      <c r="D920" t="s">
        <v>1713</v>
      </c>
      <c r="E920" t="s">
        <v>1704</v>
      </c>
      <c r="F920" t="s">
        <v>1750</v>
      </c>
    </row>
    <row r="921" spans="1:6">
      <c r="A921" t="s">
        <v>939</v>
      </c>
      <c r="B921" t="s">
        <v>1</v>
      </c>
      <c r="C921" t="s">
        <v>1718</v>
      </c>
      <c r="D921" t="s">
        <v>1713</v>
      </c>
      <c r="E921" t="s">
        <v>1704</v>
      </c>
      <c r="F921" t="s">
        <v>1751</v>
      </c>
    </row>
    <row r="922" spans="1:6">
      <c r="A922" t="s">
        <v>940</v>
      </c>
      <c r="B922" t="s">
        <v>1</v>
      </c>
      <c r="C922" t="s">
        <v>1718</v>
      </c>
      <c r="D922" t="s">
        <v>1714</v>
      </c>
      <c r="E922" t="s">
        <v>1703</v>
      </c>
      <c r="F922" t="s">
        <v>1742</v>
      </c>
    </row>
    <row r="923" spans="1:6">
      <c r="A923" t="s">
        <v>941</v>
      </c>
      <c r="B923" t="s">
        <v>1</v>
      </c>
      <c r="C923" t="s">
        <v>1718</v>
      </c>
      <c r="D923" t="s">
        <v>1714</v>
      </c>
      <c r="E923" t="s">
        <v>1703</v>
      </c>
      <c r="F923" t="s">
        <v>1743</v>
      </c>
    </row>
    <row r="924" spans="1:6">
      <c r="A924" t="s">
        <v>942</v>
      </c>
      <c r="B924" t="s">
        <v>1</v>
      </c>
      <c r="C924" t="s">
        <v>1718</v>
      </c>
      <c r="D924" t="s">
        <v>1714</v>
      </c>
      <c r="E924" t="s">
        <v>1703</v>
      </c>
      <c r="F924" t="s">
        <v>1744</v>
      </c>
    </row>
    <row r="925" spans="1:6">
      <c r="A925" t="s">
        <v>943</v>
      </c>
      <c r="B925" t="s">
        <v>1</v>
      </c>
      <c r="C925" t="s">
        <v>1718</v>
      </c>
      <c r="D925" t="s">
        <v>1714</v>
      </c>
      <c r="E925" t="s">
        <v>1703</v>
      </c>
      <c r="F925" t="s">
        <v>1745</v>
      </c>
    </row>
    <row r="926" spans="1:6">
      <c r="A926" t="s">
        <v>944</v>
      </c>
      <c r="B926" t="s">
        <v>1</v>
      </c>
      <c r="C926" t="s">
        <v>1718</v>
      </c>
      <c r="D926" t="s">
        <v>1714</v>
      </c>
      <c r="E926" t="s">
        <v>1703</v>
      </c>
      <c r="F926" t="s">
        <v>1746</v>
      </c>
    </row>
    <row r="927" spans="1:6">
      <c r="A927" t="s">
        <v>945</v>
      </c>
      <c r="B927" t="s">
        <v>1</v>
      </c>
      <c r="C927" t="s">
        <v>1718</v>
      </c>
      <c r="D927" t="s">
        <v>1714</v>
      </c>
      <c r="E927" t="s">
        <v>1703</v>
      </c>
      <c r="F927" t="s">
        <v>1747</v>
      </c>
    </row>
    <row r="928" spans="1:6">
      <c r="A928" t="s">
        <v>946</v>
      </c>
      <c r="B928" t="s">
        <v>1</v>
      </c>
      <c r="C928" t="s">
        <v>1718</v>
      </c>
      <c r="D928" t="s">
        <v>1714</v>
      </c>
      <c r="E928" t="s">
        <v>1703</v>
      </c>
      <c r="F928" t="s">
        <v>1748</v>
      </c>
    </row>
    <row r="929" spans="1:6">
      <c r="A929" t="s">
        <v>947</v>
      </c>
      <c r="B929" t="s">
        <v>1</v>
      </c>
      <c r="C929" t="s">
        <v>1718</v>
      </c>
      <c r="D929" t="s">
        <v>1714</v>
      </c>
      <c r="E929" t="s">
        <v>1703</v>
      </c>
      <c r="F929" t="s">
        <v>1749</v>
      </c>
    </row>
    <row r="930" spans="1:6">
      <c r="A930" t="s">
        <v>948</v>
      </c>
      <c r="B930" t="s">
        <v>1</v>
      </c>
      <c r="C930" t="s">
        <v>1718</v>
      </c>
      <c r="D930" t="s">
        <v>1714</v>
      </c>
      <c r="E930" t="s">
        <v>1703</v>
      </c>
      <c r="F930" t="s">
        <v>1750</v>
      </c>
    </row>
    <row r="931" spans="1:6">
      <c r="A931" t="s">
        <v>949</v>
      </c>
      <c r="B931" t="s">
        <v>1</v>
      </c>
      <c r="C931" t="s">
        <v>1718</v>
      </c>
      <c r="D931" t="s">
        <v>1714</v>
      </c>
      <c r="E931" t="s">
        <v>1703</v>
      </c>
      <c r="F931" t="s">
        <v>1751</v>
      </c>
    </row>
    <row r="932" spans="1:6">
      <c r="A932" t="s">
        <v>950</v>
      </c>
      <c r="B932" t="s">
        <v>1</v>
      </c>
      <c r="C932" t="s">
        <v>1718</v>
      </c>
      <c r="D932" t="s">
        <v>1714</v>
      </c>
      <c r="E932" t="s">
        <v>1704</v>
      </c>
      <c r="F932" t="s">
        <v>1742</v>
      </c>
    </row>
    <row r="933" spans="1:6">
      <c r="A933" t="s">
        <v>951</v>
      </c>
      <c r="B933" t="s">
        <v>1</v>
      </c>
      <c r="C933" t="s">
        <v>1718</v>
      </c>
      <c r="D933" t="s">
        <v>1714</v>
      </c>
      <c r="E933" t="s">
        <v>1704</v>
      </c>
      <c r="F933" t="s">
        <v>1743</v>
      </c>
    </row>
    <row r="934" spans="1:6">
      <c r="A934" t="s">
        <v>952</v>
      </c>
      <c r="B934" t="s">
        <v>1</v>
      </c>
      <c r="C934" t="s">
        <v>1718</v>
      </c>
      <c r="D934" t="s">
        <v>1714</v>
      </c>
      <c r="E934" t="s">
        <v>1704</v>
      </c>
      <c r="F934" t="s">
        <v>1744</v>
      </c>
    </row>
    <row r="935" spans="1:6">
      <c r="A935" t="s">
        <v>953</v>
      </c>
      <c r="B935" t="s">
        <v>1</v>
      </c>
      <c r="C935" t="s">
        <v>1718</v>
      </c>
      <c r="D935" t="s">
        <v>1714</v>
      </c>
      <c r="E935" t="s">
        <v>1704</v>
      </c>
      <c r="F935" t="s">
        <v>1745</v>
      </c>
    </row>
    <row r="936" spans="1:6">
      <c r="A936" t="s">
        <v>954</v>
      </c>
      <c r="B936" t="s">
        <v>1</v>
      </c>
      <c r="C936" t="s">
        <v>1718</v>
      </c>
      <c r="D936" t="s">
        <v>1714</v>
      </c>
      <c r="E936" t="s">
        <v>1704</v>
      </c>
      <c r="F936" t="s">
        <v>1746</v>
      </c>
    </row>
    <row r="937" spans="1:6">
      <c r="A937" t="s">
        <v>955</v>
      </c>
      <c r="B937" t="s">
        <v>1</v>
      </c>
      <c r="C937" t="s">
        <v>1718</v>
      </c>
      <c r="D937" t="s">
        <v>1714</v>
      </c>
      <c r="E937" t="s">
        <v>1704</v>
      </c>
      <c r="F937" t="s">
        <v>1747</v>
      </c>
    </row>
    <row r="938" spans="1:6">
      <c r="A938" t="s">
        <v>956</v>
      </c>
      <c r="B938" t="s">
        <v>1</v>
      </c>
      <c r="C938" t="s">
        <v>1718</v>
      </c>
      <c r="D938" t="s">
        <v>1714</v>
      </c>
      <c r="E938" t="s">
        <v>1704</v>
      </c>
      <c r="F938" t="s">
        <v>1748</v>
      </c>
    </row>
    <row r="939" spans="1:6">
      <c r="A939" t="s">
        <v>957</v>
      </c>
      <c r="B939" t="s">
        <v>1</v>
      </c>
      <c r="C939" t="s">
        <v>1718</v>
      </c>
      <c r="D939" t="s">
        <v>1714</v>
      </c>
      <c r="E939" t="s">
        <v>1704</v>
      </c>
      <c r="F939" t="s">
        <v>1749</v>
      </c>
    </row>
    <row r="940" spans="1:6">
      <c r="A940" t="s">
        <v>958</v>
      </c>
      <c r="B940" t="s">
        <v>1</v>
      </c>
      <c r="C940" t="s">
        <v>1718</v>
      </c>
      <c r="D940" t="s">
        <v>1714</v>
      </c>
      <c r="E940" t="s">
        <v>1704</v>
      </c>
      <c r="F940" t="s">
        <v>1750</v>
      </c>
    </row>
    <row r="941" spans="1:6">
      <c r="A941" t="s">
        <v>959</v>
      </c>
      <c r="B941" t="s">
        <v>1</v>
      </c>
      <c r="C941" t="s">
        <v>1718</v>
      </c>
      <c r="D941" t="s">
        <v>1714</v>
      </c>
      <c r="E941" t="s">
        <v>1704</v>
      </c>
      <c r="F941" t="s">
        <v>1751</v>
      </c>
    </row>
    <row r="942" spans="1:6">
      <c r="A942" t="s">
        <v>960</v>
      </c>
      <c r="B942" t="s">
        <v>1</v>
      </c>
      <c r="C942" t="s">
        <v>1718</v>
      </c>
      <c r="D942" t="s">
        <v>1715</v>
      </c>
      <c r="E942" t="s">
        <v>1703</v>
      </c>
      <c r="F942" t="s">
        <v>1742</v>
      </c>
    </row>
    <row r="943" spans="1:6">
      <c r="A943" t="s">
        <v>961</v>
      </c>
      <c r="B943" t="s">
        <v>1</v>
      </c>
      <c r="C943" t="s">
        <v>1718</v>
      </c>
      <c r="D943" t="s">
        <v>1715</v>
      </c>
      <c r="E943" t="s">
        <v>1703</v>
      </c>
      <c r="F943" t="s">
        <v>1743</v>
      </c>
    </row>
    <row r="944" spans="1:6">
      <c r="A944" t="s">
        <v>962</v>
      </c>
      <c r="B944" t="s">
        <v>1</v>
      </c>
      <c r="C944" t="s">
        <v>1718</v>
      </c>
      <c r="D944" t="s">
        <v>1715</v>
      </c>
      <c r="E944" t="s">
        <v>1703</v>
      </c>
      <c r="F944" t="s">
        <v>1744</v>
      </c>
    </row>
    <row r="945" spans="1:6">
      <c r="A945" t="s">
        <v>963</v>
      </c>
      <c r="B945" t="s">
        <v>1</v>
      </c>
      <c r="C945" t="s">
        <v>1718</v>
      </c>
      <c r="D945" t="s">
        <v>1715</v>
      </c>
      <c r="E945" t="s">
        <v>1703</v>
      </c>
      <c r="F945" t="s">
        <v>1745</v>
      </c>
    </row>
    <row r="946" spans="1:6">
      <c r="A946" t="s">
        <v>964</v>
      </c>
      <c r="B946" t="s">
        <v>1</v>
      </c>
      <c r="C946" t="s">
        <v>1718</v>
      </c>
      <c r="D946" t="s">
        <v>1715</v>
      </c>
      <c r="E946" t="s">
        <v>1703</v>
      </c>
      <c r="F946" t="s">
        <v>1746</v>
      </c>
    </row>
    <row r="947" spans="1:6">
      <c r="A947" t="s">
        <v>965</v>
      </c>
      <c r="B947" t="s">
        <v>1</v>
      </c>
      <c r="C947" t="s">
        <v>1718</v>
      </c>
      <c r="D947" t="s">
        <v>1715</v>
      </c>
      <c r="E947" t="s">
        <v>1703</v>
      </c>
      <c r="F947" t="s">
        <v>1747</v>
      </c>
    </row>
    <row r="948" spans="1:6">
      <c r="A948" t="s">
        <v>966</v>
      </c>
      <c r="B948" t="s">
        <v>1</v>
      </c>
      <c r="C948" t="s">
        <v>1718</v>
      </c>
      <c r="D948" t="s">
        <v>1715</v>
      </c>
      <c r="E948" t="s">
        <v>1703</v>
      </c>
      <c r="F948" t="s">
        <v>1748</v>
      </c>
    </row>
    <row r="949" spans="1:6">
      <c r="A949" t="s">
        <v>967</v>
      </c>
      <c r="B949" t="s">
        <v>1</v>
      </c>
      <c r="C949" t="s">
        <v>1718</v>
      </c>
      <c r="D949" t="s">
        <v>1715</v>
      </c>
      <c r="E949" t="s">
        <v>1703</v>
      </c>
      <c r="F949" t="s">
        <v>1749</v>
      </c>
    </row>
    <row r="950" spans="1:6">
      <c r="A950" t="s">
        <v>968</v>
      </c>
      <c r="B950" t="s">
        <v>1</v>
      </c>
      <c r="C950" t="s">
        <v>1718</v>
      </c>
      <c r="D950" t="s">
        <v>1715</v>
      </c>
      <c r="E950" t="s">
        <v>1703</v>
      </c>
      <c r="F950" t="s">
        <v>1750</v>
      </c>
    </row>
    <row r="951" spans="1:6">
      <c r="A951" t="s">
        <v>969</v>
      </c>
      <c r="B951" t="s">
        <v>1</v>
      </c>
      <c r="C951" t="s">
        <v>1718</v>
      </c>
      <c r="D951" t="s">
        <v>1715</v>
      </c>
      <c r="E951" t="s">
        <v>1703</v>
      </c>
      <c r="F951" t="s">
        <v>1751</v>
      </c>
    </row>
    <row r="952" spans="1:6">
      <c r="A952" t="s">
        <v>970</v>
      </c>
      <c r="B952" t="s">
        <v>1</v>
      </c>
      <c r="C952" t="s">
        <v>1718</v>
      </c>
      <c r="D952" t="s">
        <v>1715</v>
      </c>
      <c r="E952" t="s">
        <v>1704</v>
      </c>
      <c r="F952" t="s">
        <v>1742</v>
      </c>
    </row>
    <row r="953" spans="1:6">
      <c r="A953" t="s">
        <v>971</v>
      </c>
      <c r="B953" t="s">
        <v>1</v>
      </c>
      <c r="C953" t="s">
        <v>1718</v>
      </c>
      <c r="D953" t="s">
        <v>1715</v>
      </c>
      <c r="E953" t="s">
        <v>1704</v>
      </c>
      <c r="F953" t="s">
        <v>1743</v>
      </c>
    </row>
    <row r="954" spans="1:6">
      <c r="A954" t="s">
        <v>972</v>
      </c>
      <c r="B954" t="s">
        <v>1</v>
      </c>
      <c r="C954" t="s">
        <v>1718</v>
      </c>
      <c r="D954" t="s">
        <v>1715</v>
      </c>
      <c r="E954" t="s">
        <v>1704</v>
      </c>
      <c r="F954" t="s">
        <v>1744</v>
      </c>
    </row>
    <row r="955" spans="1:6">
      <c r="A955" t="s">
        <v>973</v>
      </c>
      <c r="B955" t="s">
        <v>1</v>
      </c>
      <c r="C955" t="s">
        <v>1718</v>
      </c>
      <c r="D955" t="s">
        <v>1715</v>
      </c>
      <c r="E955" t="s">
        <v>1704</v>
      </c>
      <c r="F955" t="s">
        <v>1745</v>
      </c>
    </row>
    <row r="956" spans="1:6">
      <c r="A956" t="s">
        <v>974</v>
      </c>
      <c r="B956" t="s">
        <v>1</v>
      </c>
      <c r="C956" t="s">
        <v>1718</v>
      </c>
      <c r="D956" t="s">
        <v>1715</v>
      </c>
      <c r="E956" t="s">
        <v>1704</v>
      </c>
      <c r="F956" t="s">
        <v>1746</v>
      </c>
    </row>
    <row r="957" spans="1:6">
      <c r="A957" t="s">
        <v>975</v>
      </c>
      <c r="B957" t="s">
        <v>1</v>
      </c>
      <c r="C957" t="s">
        <v>1718</v>
      </c>
      <c r="D957" t="s">
        <v>1715</v>
      </c>
      <c r="E957" t="s">
        <v>1704</v>
      </c>
      <c r="F957" t="s">
        <v>1747</v>
      </c>
    </row>
    <row r="958" spans="1:6">
      <c r="A958" t="s">
        <v>976</v>
      </c>
      <c r="B958" t="s">
        <v>1</v>
      </c>
      <c r="C958" t="s">
        <v>1718</v>
      </c>
      <c r="D958" t="s">
        <v>1715</v>
      </c>
      <c r="E958" t="s">
        <v>1704</v>
      </c>
      <c r="F958" t="s">
        <v>1748</v>
      </c>
    </row>
    <row r="959" spans="1:6">
      <c r="A959" t="s">
        <v>977</v>
      </c>
      <c r="B959" t="s">
        <v>1</v>
      </c>
      <c r="C959" t="s">
        <v>1718</v>
      </c>
      <c r="D959" t="s">
        <v>1715</v>
      </c>
      <c r="E959" t="s">
        <v>1704</v>
      </c>
      <c r="F959" t="s">
        <v>1749</v>
      </c>
    </row>
    <row r="960" spans="1:6">
      <c r="A960" t="s">
        <v>978</v>
      </c>
      <c r="B960" t="s">
        <v>1</v>
      </c>
      <c r="C960" t="s">
        <v>1718</v>
      </c>
      <c r="D960" t="s">
        <v>1715</v>
      </c>
      <c r="E960" t="s">
        <v>1704</v>
      </c>
      <c r="F960" t="s">
        <v>1750</v>
      </c>
    </row>
    <row r="961" spans="1:6">
      <c r="A961" t="s">
        <v>979</v>
      </c>
      <c r="B961" t="s">
        <v>1</v>
      </c>
      <c r="C961" t="s">
        <v>1718</v>
      </c>
      <c r="D961" t="s">
        <v>1715</v>
      </c>
      <c r="E961" t="s">
        <v>1704</v>
      </c>
      <c r="F961" t="s">
        <v>1751</v>
      </c>
    </row>
    <row r="962" spans="1:6">
      <c r="A962" t="s">
        <v>980</v>
      </c>
      <c r="B962" t="s">
        <v>1</v>
      </c>
      <c r="C962" t="s">
        <v>1719</v>
      </c>
      <c r="D962" t="s">
        <v>1702</v>
      </c>
      <c r="E962" t="s">
        <v>1703</v>
      </c>
      <c r="F962" t="s">
        <v>1742</v>
      </c>
    </row>
    <row r="963" spans="1:6">
      <c r="A963" t="s">
        <v>981</v>
      </c>
      <c r="B963" t="s">
        <v>1</v>
      </c>
      <c r="C963" t="s">
        <v>1719</v>
      </c>
      <c r="D963" t="s">
        <v>1702</v>
      </c>
      <c r="E963" t="s">
        <v>1703</v>
      </c>
      <c r="F963" t="s">
        <v>1743</v>
      </c>
    </row>
    <row r="964" spans="1:6">
      <c r="A964" t="s">
        <v>982</v>
      </c>
      <c r="B964" t="s">
        <v>1</v>
      </c>
      <c r="C964" t="s">
        <v>1719</v>
      </c>
      <c r="D964" t="s">
        <v>1702</v>
      </c>
      <c r="E964" t="s">
        <v>1703</v>
      </c>
      <c r="F964" t="s">
        <v>1744</v>
      </c>
    </row>
    <row r="965" spans="1:6">
      <c r="A965" t="s">
        <v>983</v>
      </c>
      <c r="B965" t="s">
        <v>1</v>
      </c>
      <c r="C965" t="s">
        <v>1719</v>
      </c>
      <c r="D965" t="s">
        <v>1702</v>
      </c>
      <c r="E965" t="s">
        <v>1703</v>
      </c>
      <c r="F965" t="s">
        <v>1745</v>
      </c>
    </row>
    <row r="966" spans="1:6">
      <c r="A966" t="s">
        <v>984</v>
      </c>
      <c r="B966" t="s">
        <v>1</v>
      </c>
      <c r="C966" t="s">
        <v>1719</v>
      </c>
      <c r="D966" t="s">
        <v>1702</v>
      </c>
      <c r="E966" t="s">
        <v>1703</v>
      </c>
      <c r="F966" t="s">
        <v>1746</v>
      </c>
    </row>
    <row r="967" spans="1:6">
      <c r="A967" t="s">
        <v>985</v>
      </c>
      <c r="B967" t="s">
        <v>1</v>
      </c>
      <c r="C967" t="s">
        <v>1719</v>
      </c>
      <c r="D967" t="s">
        <v>1702</v>
      </c>
      <c r="E967" t="s">
        <v>1703</v>
      </c>
      <c r="F967" t="s">
        <v>1747</v>
      </c>
    </row>
    <row r="968" spans="1:6">
      <c r="A968" t="s">
        <v>986</v>
      </c>
      <c r="B968" t="s">
        <v>1</v>
      </c>
      <c r="C968" t="s">
        <v>1719</v>
      </c>
      <c r="D968" t="s">
        <v>1702</v>
      </c>
      <c r="E968" t="s">
        <v>1703</v>
      </c>
      <c r="F968" t="s">
        <v>1748</v>
      </c>
    </row>
    <row r="969" spans="1:6">
      <c r="A969" t="s">
        <v>987</v>
      </c>
      <c r="B969" t="s">
        <v>1</v>
      </c>
      <c r="C969" t="s">
        <v>1719</v>
      </c>
      <c r="D969" t="s">
        <v>1702</v>
      </c>
      <c r="E969" t="s">
        <v>1703</v>
      </c>
      <c r="F969" t="s">
        <v>1749</v>
      </c>
    </row>
    <row r="970" spans="1:6">
      <c r="A970" t="s">
        <v>988</v>
      </c>
      <c r="B970" t="s">
        <v>1</v>
      </c>
      <c r="C970" t="s">
        <v>1719</v>
      </c>
      <c r="D970" t="s">
        <v>1702</v>
      </c>
      <c r="E970" t="s">
        <v>1703</v>
      </c>
      <c r="F970" t="s">
        <v>1750</v>
      </c>
    </row>
    <row r="971" spans="1:6">
      <c r="A971" t="s">
        <v>989</v>
      </c>
      <c r="B971" t="s">
        <v>1</v>
      </c>
      <c r="C971" t="s">
        <v>1719</v>
      </c>
      <c r="D971" t="s">
        <v>1702</v>
      </c>
      <c r="E971" t="s">
        <v>1703</v>
      </c>
      <c r="F971" t="s">
        <v>1751</v>
      </c>
    </row>
    <row r="972" spans="1:6">
      <c r="A972" t="s">
        <v>990</v>
      </c>
      <c r="B972" t="s">
        <v>1</v>
      </c>
      <c r="C972" t="s">
        <v>1719</v>
      </c>
      <c r="D972" t="s">
        <v>1702</v>
      </c>
      <c r="E972" t="s">
        <v>1704</v>
      </c>
      <c r="F972" t="s">
        <v>1742</v>
      </c>
    </row>
    <row r="973" spans="1:6">
      <c r="A973" t="s">
        <v>991</v>
      </c>
      <c r="B973" t="s">
        <v>1</v>
      </c>
      <c r="C973" t="s">
        <v>1719</v>
      </c>
      <c r="D973" t="s">
        <v>1702</v>
      </c>
      <c r="E973" t="s">
        <v>1704</v>
      </c>
      <c r="F973" t="s">
        <v>1743</v>
      </c>
    </row>
    <row r="974" spans="1:6">
      <c r="A974" t="s">
        <v>992</v>
      </c>
      <c r="B974" t="s">
        <v>1</v>
      </c>
      <c r="C974" t="s">
        <v>1719</v>
      </c>
      <c r="D974" t="s">
        <v>1702</v>
      </c>
      <c r="E974" t="s">
        <v>1704</v>
      </c>
      <c r="F974" t="s">
        <v>1744</v>
      </c>
    </row>
    <row r="975" spans="1:6">
      <c r="A975" t="s">
        <v>993</v>
      </c>
      <c r="B975" t="s">
        <v>1</v>
      </c>
      <c r="C975" t="s">
        <v>1719</v>
      </c>
      <c r="D975" t="s">
        <v>1702</v>
      </c>
      <c r="E975" t="s">
        <v>1704</v>
      </c>
      <c r="F975" t="s">
        <v>1745</v>
      </c>
    </row>
    <row r="976" spans="1:6">
      <c r="A976" t="s">
        <v>994</v>
      </c>
      <c r="B976" t="s">
        <v>1</v>
      </c>
      <c r="C976" t="s">
        <v>1719</v>
      </c>
      <c r="D976" t="s">
        <v>1702</v>
      </c>
      <c r="E976" t="s">
        <v>1704</v>
      </c>
      <c r="F976" t="s">
        <v>1746</v>
      </c>
    </row>
    <row r="977" spans="1:6">
      <c r="A977" t="s">
        <v>995</v>
      </c>
      <c r="B977" t="s">
        <v>1</v>
      </c>
      <c r="C977" t="s">
        <v>1719</v>
      </c>
      <c r="D977" t="s">
        <v>1702</v>
      </c>
      <c r="E977" t="s">
        <v>1704</v>
      </c>
      <c r="F977" t="s">
        <v>1747</v>
      </c>
    </row>
    <row r="978" spans="1:6">
      <c r="A978" t="s">
        <v>996</v>
      </c>
      <c r="B978" t="s">
        <v>1</v>
      </c>
      <c r="C978" t="s">
        <v>1719</v>
      </c>
      <c r="D978" t="s">
        <v>1702</v>
      </c>
      <c r="E978" t="s">
        <v>1704</v>
      </c>
      <c r="F978" t="s">
        <v>1748</v>
      </c>
    </row>
    <row r="979" spans="1:6">
      <c r="A979" t="s">
        <v>997</v>
      </c>
      <c r="B979" t="s">
        <v>1</v>
      </c>
      <c r="C979" t="s">
        <v>1719</v>
      </c>
      <c r="D979" t="s">
        <v>1702</v>
      </c>
      <c r="E979" t="s">
        <v>1704</v>
      </c>
      <c r="F979" t="s">
        <v>1749</v>
      </c>
    </row>
    <row r="980" spans="1:6">
      <c r="A980" t="s">
        <v>998</v>
      </c>
      <c r="B980" t="s">
        <v>1</v>
      </c>
      <c r="C980" t="s">
        <v>1719</v>
      </c>
      <c r="D980" t="s">
        <v>1702</v>
      </c>
      <c r="E980" t="s">
        <v>1704</v>
      </c>
      <c r="F980" t="s">
        <v>1750</v>
      </c>
    </row>
    <row r="981" spans="1:6">
      <c r="A981" t="s">
        <v>999</v>
      </c>
      <c r="B981" t="s">
        <v>1</v>
      </c>
      <c r="C981" t="s">
        <v>1719</v>
      </c>
      <c r="D981" t="s">
        <v>1702</v>
      </c>
      <c r="E981" t="s">
        <v>1704</v>
      </c>
      <c r="F981" t="s">
        <v>1751</v>
      </c>
    </row>
    <row r="982" spans="1:6">
      <c r="A982" t="s">
        <v>1000</v>
      </c>
      <c r="B982" t="s">
        <v>1</v>
      </c>
      <c r="C982" t="s">
        <v>1719</v>
      </c>
      <c r="D982" t="s">
        <v>1705</v>
      </c>
      <c r="E982" t="s">
        <v>1703</v>
      </c>
      <c r="F982" t="s">
        <v>1742</v>
      </c>
    </row>
    <row r="983" spans="1:6">
      <c r="A983" t="s">
        <v>1001</v>
      </c>
      <c r="B983" t="s">
        <v>1</v>
      </c>
      <c r="C983" t="s">
        <v>1719</v>
      </c>
      <c r="D983" t="s">
        <v>1705</v>
      </c>
      <c r="E983" t="s">
        <v>1703</v>
      </c>
      <c r="F983" t="s">
        <v>1743</v>
      </c>
    </row>
    <row r="984" spans="1:6">
      <c r="A984" t="s">
        <v>1002</v>
      </c>
      <c r="B984" t="s">
        <v>1</v>
      </c>
      <c r="C984" t="s">
        <v>1719</v>
      </c>
      <c r="D984" t="s">
        <v>1705</v>
      </c>
      <c r="E984" t="s">
        <v>1703</v>
      </c>
      <c r="F984" t="s">
        <v>1744</v>
      </c>
    </row>
    <row r="985" spans="1:6">
      <c r="A985" t="s">
        <v>1003</v>
      </c>
      <c r="B985" t="s">
        <v>1</v>
      </c>
      <c r="C985" t="s">
        <v>1719</v>
      </c>
      <c r="D985" t="s">
        <v>1705</v>
      </c>
      <c r="E985" t="s">
        <v>1703</v>
      </c>
      <c r="F985" t="s">
        <v>1745</v>
      </c>
    </row>
    <row r="986" spans="1:6">
      <c r="A986" t="s">
        <v>1004</v>
      </c>
      <c r="B986" t="s">
        <v>1</v>
      </c>
      <c r="C986" t="s">
        <v>1719</v>
      </c>
      <c r="D986" t="s">
        <v>1705</v>
      </c>
      <c r="E986" t="s">
        <v>1703</v>
      </c>
      <c r="F986" t="s">
        <v>1746</v>
      </c>
    </row>
    <row r="987" spans="1:6">
      <c r="A987" t="s">
        <v>1005</v>
      </c>
      <c r="B987" t="s">
        <v>1</v>
      </c>
      <c r="C987" t="s">
        <v>1719</v>
      </c>
      <c r="D987" t="s">
        <v>1705</v>
      </c>
      <c r="E987" t="s">
        <v>1703</v>
      </c>
      <c r="F987" t="s">
        <v>1747</v>
      </c>
    </row>
    <row r="988" spans="1:6">
      <c r="A988" t="s">
        <v>1006</v>
      </c>
      <c r="B988" t="s">
        <v>1</v>
      </c>
      <c r="C988" t="s">
        <v>1719</v>
      </c>
      <c r="D988" t="s">
        <v>1705</v>
      </c>
      <c r="E988" t="s">
        <v>1703</v>
      </c>
      <c r="F988" t="s">
        <v>1748</v>
      </c>
    </row>
    <row r="989" spans="1:6">
      <c r="A989" t="s">
        <v>1007</v>
      </c>
      <c r="B989" t="s">
        <v>1</v>
      </c>
      <c r="C989" t="s">
        <v>1719</v>
      </c>
      <c r="D989" t="s">
        <v>1705</v>
      </c>
      <c r="E989" t="s">
        <v>1703</v>
      </c>
      <c r="F989" t="s">
        <v>1749</v>
      </c>
    </row>
    <row r="990" spans="1:6">
      <c r="A990" t="s">
        <v>1008</v>
      </c>
      <c r="B990" t="s">
        <v>1</v>
      </c>
      <c r="C990" t="s">
        <v>1719</v>
      </c>
      <c r="D990" t="s">
        <v>1705</v>
      </c>
      <c r="E990" t="s">
        <v>1703</v>
      </c>
      <c r="F990" t="s">
        <v>1750</v>
      </c>
    </row>
    <row r="991" spans="1:6">
      <c r="A991" t="s">
        <v>1009</v>
      </c>
      <c r="B991" t="s">
        <v>1</v>
      </c>
      <c r="C991" t="s">
        <v>1719</v>
      </c>
      <c r="D991" t="s">
        <v>1705</v>
      </c>
      <c r="E991" t="s">
        <v>1703</v>
      </c>
      <c r="F991" t="s">
        <v>1751</v>
      </c>
    </row>
    <row r="992" spans="1:6">
      <c r="A992" t="s">
        <v>1010</v>
      </c>
      <c r="B992" t="s">
        <v>1</v>
      </c>
      <c r="C992" t="s">
        <v>1719</v>
      </c>
      <c r="D992" t="s">
        <v>1705</v>
      </c>
      <c r="E992" t="s">
        <v>1704</v>
      </c>
      <c r="F992" t="s">
        <v>1742</v>
      </c>
    </row>
    <row r="993" spans="1:6">
      <c r="A993" t="s">
        <v>1011</v>
      </c>
      <c r="B993" t="s">
        <v>1</v>
      </c>
      <c r="C993" t="s">
        <v>1719</v>
      </c>
      <c r="D993" t="s">
        <v>1705</v>
      </c>
      <c r="E993" t="s">
        <v>1704</v>
      </c>
      <c r="F993" t="s">
        <v>1743</v>
      </c>
    </row>
    <row r="994" spans="1:6">
      <c r="A994" t="s">
        <v>1012</v>
      </c>
      <c r="B994" t="s">
        <v>1</v>
      </c>
      <c r="C994" t="s">
        <v>1719</v>
      </c>
      <c r="D994" t="s">
        <v>1705</v>
      </c>
      <c r="E994" t="s">
        <v>1704</v>
      </c>
      <c r="F994" t="s">
        <v>1744</v>
      </c>
    </row>
    <row r="995" spans="1:6">
      <c r="A995" t="s">
        <v>1013</v>
      </c>
      <c r="B995" t="s">
        <v>1</v>
      </c>
      <c r="C995" t="s">
        <v>1719</v>
      </c>
      <c r="D995" t="s">
        <v>1705</v>
      </c>
      <c r="E995" t="s">
        <v>1704</v>
      </c>
      <c r="F995" t="s">
        <v>1745</v>
      </c>
    </row>
    <row r="996" spans="1:6">
      <c r="A996" t="s">
        <v>1014</v>
      </c>
      <c r="B996" t="s">
        <v>1</v>
      </c>
      <c r="C996" t="s">
        <v>1719</v>
      </c>
      <c r="D996" t="s">
        <v>1705</v>
      </c>
      <c r="E996" t="s">
        <v>1704</v>
      </c>
      <c r="F996" t="s">
        <v>1746</v>
      </c>
    </row>
    <row r="997" spans="1:6">
      <c r="A997" t="s">
        <v>1015</v>
      </c>
      <c r="B997" t="s">
        <v>1</v>
      </c>
      <c r="C997" t="s">
        <v>1719</v>
      </c>
      <c r="D997" t="s">
        <v>1705</v>
      </c>
      <c r="E997" t="s">
        <v>1704</v>
      </c>
      <c r="F997" t="s">
        <v>1747</v>
      </c>
    </row>
    <row r="998" spans="1:6">
      <c r="A998" t="s">
        <v>1016</v>
      </c>
      <c r="B998" t="s">
        <v>1</v>
      </c>
      <c r="C998" t="s">
        <v>1719</v>
      </c>
      <c r="D998" t="s">
        <v>1705</v>
      </c>
      <c r="E998" t="s">
        <v>1704</v>
      </c>
      <c r="F998" t="s">
        <v>1748</v>
      </c>
    </row>
    <row r="999" spans="1:6">
      <c r="A999" t="s">
        <v>1017</v>
      </c>
      <c r="B999" t="s">
        <v>1</v>
      </c>
      <c r="C999" t="s">
        <v>1719</v>
      </c>
      <c r="D999" t="s">
        <v>1705</v>
      </c>
      <c r="E999" t="s">
        <v>1704</v>
      </c>
      <c r="F999" t="s">
        <v>1749</v>
      </c>
    </row>
    <row r="1000" spans="1:6">
      <c r="A1000" t="s">
        <v>1018</v>
      </c>
      <c r="B1000" t="s">
        <v>1</v>
      </c>
      <c r="C1000" t="s">
        <v>1719</v>
      </c>
      <c r="D1000" t="s">
        <v>1705</v>
      </c>
      <c r="E1000" t="s">
        <v>1704</v>
      </c>
      <c r="F1000" t="s">
        <v>1750</v>
      </c>
    </row>
    <row r="1001" spans="1:6">
      <c r="A1001" t="s">
        <v>1019</v>
      </c>
      <c r="B1001" t="s">
        <v>1</v>
      </c>
      <c r="C1001" t="s">
        <v>1719</v>
      </c>
      <c r="D1001" t="s">
        <v>1705</v>
      </c>
      <c r="E1001" t="s">
        <v>1704</v>
      </c>
      <c r="F1001" t="s">
        <v>1751</v>
      </c>
    </row>
    <row r="1002" spans="1:6">
      <c r="A1002" t="s">
        <v>1020</v>
      </c>
      <c r="B1002" t="s">
        <v>1</v>
      </c>
      <c r="C1002" t="s">
        <v>1719</v>
      </c>
      <c r="D1002" t="s">
        <v>1706</v>
      </c>
      <c r="E1002" t="s">
        <v>1703</v>
      </c>
      <c r="F1002" t="s">
        <v>1742</v>
      </c>
    </row>
    <row r="1003" spans="1:6">
      <c r="A1003" t="s">
        <v>1021</v>
      </c>
      <c r="B1003" t="s">
        <v>1</v>
      </c>
      <c r="C1003" t="s">
        <v>1719</v>
      </c>
      <c r="D1003" t="s">
        <v>1706</v>
      </c>
      <c r="E1003" t="s">
        <v>1703</v>
      </c>
      <c r="F1003" t="s">
        <v>1743</v>
      </c>
    </row>
    <row r="1004" spans="1:6">
      <c r="A1004" t="s">
        <v>1022</v>
      </c>
      <c r="B1004" t="s">
        <v>1</v>
      </c>
      <c r="C1004" t="s">
        <v>1719</v>
      </c>
      <c r="D1004" t="s">
        <v>1706</v>
      </c>
      <c r="E1004" t="s">
        <v>1703</v>
      </c>
      <c r="F1004" t="s">
        <v>1744</v>
      </c>
    </row>
    <row r="1005" spans="1:6">
      <c r="A1005" t="s">
        <v>1023</v>
      </c>
      <c r="B1005" t="s">
        <v>1</v>
      </c>
      <c r="C1005" t="s">
        <v>1719</v>
      </c>
      <c r="D1005" t="s">
        <v>1706</v>
      </c>
      <c r="E1005" t="s">
        <v>1703</v>
      </c>
      <c r="F1005" t="s">
        <v>1745</v>
      </c>
    </row>
    <row r="1006" spans="1:6">
      <c r="A1006" t="s">
        <v>1024</v>
      </c>
      <c r="B1006" t="s">
        <v>1</v>
      </c>
      <c r="C1006" t="s">
        <v>1719</v>
      </c>
      <c r="D1006" t="s">
        <v>1706</v>
      </c>
      <c r="E1006" t="s">
        <v>1703</v>
      </c>
      <c r="F1006" t="s">
        <v>1746</v>
      </c>
    </row>
    <row r="1007" spans="1:6">
      <c r="A1007" t="s">
        <v>1025</v>
      </c>
      <c r="B1007" t="s">
        <v>1</v>
      </c>
      <c r="C1007" t="s">
        <v>1719</v>
      </c>
      <c r="D1007" t="s">
        <v>1706</v>
      </c>
      <c r="E1007" t="s">
        <v>1703</v>
      </c>
      <c r="F1007" t="s">
        <v>1747</v>
      </c>
    </row>
    <row r="1008" spans="1:6">
      <c r="A1008" t="s">
        <v>1026</v>
      </c>
      <c r="B1008" t="s">
        <v>1</v>
      </c>
      <c r="C1008" t="s">
        <v>1719</v>
      </c>
      <c r="D1008" t="s">
        <v>1706</v>
      </c>
      <c r="E1008" t="s">
        <v>1703</v>
      </c>
      <c r="F1008" t="s">
        <v>1748</v>
      </c>
    </row>
    <row r="1009" spans="1:6">
      <c r="A1009" t="s">
        <v>1027</v>
      </c>
      <c r="B1009" t="s">
        <v>1</v>
      </c>
      <c r="C1009" t="s">
        <v>1719</v>
      </c>
      <c r="D1009" t="s">
        <v>1706</v>
      </c>
      <c r="E1009" t="s">
        <v>1703</v>
      </c>
      <c r="F1009" t="s">
        <v>1749</v>
      </c>
    </row>
    <row r="1010" spans="1:6">
      <c r="A1010" t="s">
        <v>1028</v>
      </c>
      <c r="B1010" t="s">
        <v>1</v>
      </c>
      <c r="C1010" t="s">
        <v>1719</v>
      </c>
      <c r="D1010" t="s">
        <v>1706</v>
      </c>
      <c r="E1010" t="s">
        <v>1703</v>
      </c>
      <c r="F1010" t="s">
        <v>1750</v>
      </c>
    </row>
    <row r="1011" spans="1:6">
      <c r="A1011" t="s">
        <v>1029</v>
      </c>
      <c r="B1011" t="s">
        <v>1</v>
      </c>
      <c r="C1011" t="s">
        <v>1719</v>
      </c>
      <c r="D1011" t="s">
        <v>1706</v>
      </c>
      <c r="E1011" t="s">
        <v>1703</v>
      </c>
      <c r="F1011" t="s">
        <v>1751</v>
      </c>
    </row>
    <row r="1012" spans="1:6">
      <c r="A1012" t="s">
        <v>1030</v>
      </c>
      <c r="B1012" t="s">
        <v>1</v>
      </c>
      <c r="C1012" t="s">
        <v>1719</v>
      </c>
      <c r="D1012" t="s">
        <v>1706</v>
      </c>
      <c r="E1012" t="s">
        <v>1704</v>
      </c>
      <c r="F1012" t="s">
        <v>1742</v>
      </c>
    </row>
    <row r="1013" spans="1:6">
      <c r="A1013" t="s">
        <v>1031</v>
      </c>
      <c r="B1013" t="s">
        <v>1</v>
      </c>
      <c r="C1013" t="s">
        <v>1719</v>
      </c>
      <c r="D1013" t="s">
        <v>1706</v>
      </c>
      <c r="E1013" t="s">
        <v>1704</v>
      </c>
      <c r="F1013" t="s">
        <v>1743</v>
      </c>
    </row>
    <row r="1014" spans="1:6">
      <c r="A1014" t="s">
        <v>1032</v>
      </c>
      <c r="B1014" t="s">
        <v>1</v>
      </c>
      <c r="C1014" t="s">
        <v>1719</v>
      </c>
      <c r="D1014" t="s">
        <v>1706</v>
      </c>
      <c r="E1014" t="s">
        <v>1704</v>
      </c>
      <c r="F1014" t="s">
        <v>1744</v>
      </c>
    </row>
    <row r="1015" spans="1:6">
      <c r="A1015" t="s">
        <v>1033</v>
      </c>
      <c r="B1015" t="s">
        <v>1</v>
      </c>
      <c r="C1015" t="s">
        <v>1719</v>
      </c>
      <c r="D1015" t="s">
        <v>1706</v>
      </c>
      <c r="E1015" t="s">
        <v>1704</v>
      </c>
      <c r="F1015" t="s">
        <v>1745</v>
      </c>
    </row>
    <row r="1016" spans="1:6">
      <c r="A1016" t="s">
        <v>1034</v>
      </c>
      <c r="B1016" t="s">
        <v>1</v>
      </c>
      <c r="C1016" t="s">
        <v>1719</v>
      </c>
      <c r="D1016" t="s">
        <v>1706</v>
      </c>
      <c r="E1016" t="s">
        <v>1704</v>
      </c>
      <c r="F1016" t="s">
        <v>1746</v>
      </c>
    </row>
    <row r="1017" spans="1:6">
      <c r="A1017" t="s">
        <v>1035</v>
      </c>
      <c r="B1017" t="s">
        <v>1</v>
      </c>
      <c r="C1017" t="s">
        <v>1719</v>
      </c>
      <c r="D1017" t="s">
        <v>1706</v>
      </c>
      <c r="E1017" t="s">
        <v>1704</v>
      </c>
      <c r="F1017" t="s">
        <v>1747</v>
      </c>
    </row>
    <row r="1018" spans="1:6">
      <c r="A1018" t="s">
        <v>1036</v>
      </c>
      <c r="B1018" t="s">
        <v>1</v>
      </c>
      <c r="C1018" t="s">
        <v>1719</v>
      </c>
      <c r="D1018" t="s">
        <v>1706</v>
      </c>
      <c r="E1018" t="s">
        <v>1704</v>
      </c>
      <c r="F1018" t="s">
        <v>1748</v>
      </c>
    </row>
    <row r="1019" spans="1:6">
      <c r="A1019" t="s">
        <v>1037</v>
      </c>
      <c r="B1019" t="s">
        <v>1</v>
      </c>
      <c r="C1019" t="s">
        <v>1719</v>
      </c>
      <c r="D1019" t="s">
        <v>1706</v>
      </c>
      <c r="E1019" t="s">
        <v>1704</v>
      </c>
      <c r="F1019" t="s">
        <v>1749</v>
      </c>
    </row>
    <row r="1020" spans="1:6">
      <c r="A1020" t="s">
        <v>1038</v>
      </c>
      <c r="B1020" t="s">
        <v>1</v>
      </c>
      <c r="C1020" t="s">
        <v>1719</v>
      </c>
      <c r="D1020" t="s">
        <v>1706</v>
      </c>
      <c r="E1020" t="s">
        <v>1704</v>
      </c>
      <c r="F1020" t="s">
        <v>1750</v>
      </c>
    </row>
    <row r="1021" spans="1:6">
      <c r="A1021" t="s">
        <v>1039</v>
      </c>
      <c r="B1021" t="s">
        <v>1</v>
      </c>
      <c r="C1021" t="s">
        <v>1719</v>
      </c>
      <c r="D1021" t="s">
        <v>1706</v>
      </c>
      <c r="E1021" t="s">
        <v>1704</v>
      </c>
      <c r="F1021" t="s">
        <v>1751</v>
      </c>
    </row>
    <row r="1022" spans="1:6">
      <c r="A1022" t="s">
        <v>1040</v>
      </c>
      <c r="B1022" t="s">
        <v>1</v>
      </c>
      <c r="C1022" t="s">
        <v>1719</v>
      </c>
      <c r="D1022" t="s">
        <v>1707</v>
      </c>
      <c r="E1022" t="s">
        <v>1703</v>
      </c>
      <c r="F1022" t="s">
        <v>1742</v>
      </c>
    </row>
    <row r="1023" spans="1:6">
      <c r="A1023" t="s">
        <v>1041</v>
      </c>
      <c r="B1023" t="s">
        <v>1</v>
      </c>
      <c r="C1023" t="s">
        <v>1719</v>
      </c>
      <c r="D1023" t="s">
        <v>1707</v>
      </c>
      <c r="E1023" t="s">
        <v>1703</v>
      </c>
      <c r="F1023" t="s">
        <v>1743</v>
      </c>
    </row>
    <row r="1024" spans="1:6">
      <c r="A1024" t="s">
        <v>1042</v>
      </c>
      <c r="B1024" t="s">
        <v>1</v>
      </c>
      <c r="C1024" t="s">
        <v>1719</v>
      </c>
      <c r="D1024" t="s">
        <v>1707</v>
      </c>
      <c r="E1024" t="s">
        <v>1703</v>
      </c>
      <c r="F1024" t="s">
        <v>1744</v>
      </c>
    </row>
    <row r="1025" spans="1:6">
      <c r="A1025" t="s">
        <v>1043</v>
      </c>
      <c r="B1025" t="s">
        <v>1</v>
      </c>
      <c r="C1025" t="s">
        <v>1719</v>
      </c>
      <c r="D1025" t="s">
        <v>1707</v>
      </c>
      <c r="E1025" t="s">
        <v>1703</v>
      </c>
      <c r="F1025" t="s">
        <v>1745</v>
      </c>
    </row>
    <row r="1026" spans="1:6">
      <c r="A1026" t="s">
        <v>1044</v>
      </c>
      <c r="B1026" t="s">
        <v>1</v>
      </c>
      <c r="C1026" t="s">
        <v>1719</v>
      </c>
      <c r="D1026" t="s">
        <v>1707</v>
      </c>
      <c r="E1026" t="s">
        <v>1703</v>
      </c>
      <c r="F1026" t="s">
        <v>1746</v>
      </c>
    </row>
    <row r="1027" spans="1:6">
      <c r="A1027" t="s">
        <v>1045</v>
      </c>
      <c r="B1027" t="s">
        <v>1</v>
      </c>
      <c r="C1027" t="s">
        <v>1719</v>
      </c>
      <c r="D1027" t="s">
        <v>1707</v>
      </c>
      <c r="E1027" t="s">
        <v>1703</v>
      </c>
      <c r="F1027" t="s">
        <v>1747</v>
      </c>
    </row>
    <row r="1028" spans="1:6">
      <c r="A1028" t="s">
        <v>1046</v>
      </c>
      <c r="B1028" t="s">
        <v>1</v>
      </c>
      <c r="C1028" t="s">
        <v>1719</v>
      </c>
      <c r="D1028" t="s">
        <v>1707</v>
      </c>
      <c r="E1028" t="s">
        <v>1703</v>
      </c>
      <c r="F1028" t="s">
        <v>1748</v>
      </c>
    </row>
    <row r="1029" spans="1:6">
      <c r="A1029" t="s">
        <v>1047</v>
      </c>
      <c r="B1029" t="s">
        <v>1</v>
      </c>
      <c r="C1029" t="s">
        <v>1719</v>
      </c>
      <c r="D1029" t="s">
        <v>1707</v>
      </c>
      <c r="E1029" t="s">
        <v>1703</v>
      </c>
      <c r="F1029" t="s">
        <v>1749</v>
      </c>
    </row>
    <row r="1030" spans="1:6">
      <c r="A1030" t="s">
        <v>1048</v>
      </c>
      <c r="B1030" t="s">
        <v>1</v>
      </c>
      <c r="C1030" t="s">
        <v>1719</v>
      </c>
      <c r="D1030" t="s">
        <v>1707</v>
      </c>
      <c r="E1030" t="s">
        <v>1703</v>
      </c>
      <c r="F1030" t="s">
        <v>1750</v>
      </c>
    </row>
    <row r="1031" spans="1:6">
      <c r="A1031" t="s">
        <v>1049</v>
      </c>
      <c r="B1031" t="s">
        <v>1</v>
      </c>
      <c r="C1031" t="s">
        <v>1719</v>
      </c>
      <c r="D1031" t="s">
        <v>1707</v>
      </c>
      <c r="E1031" t="s">
        <v>1703</v>
      </c>
      <c r="F1031" t="s">
        <v>1751</v>
      </c>
    </row>
    <row r="1032" spans="1:6">
      <c r="A1032" t="s">
        <v>1050</v>
      </c>
      <c r="B1032" t="s">
        <v>1</v>
      </c>
      <c r="C1032" t="s">
        <v>1719</v>
      </c>
      <c r="D1032" t="s">
        <v>1707</v>
      </c>
      <c r="E1032" t="s">
        <v>1704</v>
      </c>
      <c r="F1032" t="s">
        <v>1742</v>
      </c>
    </row>
    <row r="1033" spans="1:6">
      <c r="A1033" t="s">
        <v>1051</v>
      </c>
      <c r="B1033" t="s">
        <v>1</v>
      </c>
      <c r="C1033" t="s">
        <v>1719</v>
      </c>
      <c r="D1033" t="s">
        <v>1707</v>
      </c>
      <c r="E1033" t="s">
        <v>1704</v>
      </c>
      <c r="F1033" t="s">
        <v>1743</v>
      </c>
    </row>
    <row r="1034" spans="1:6">
      <c r="A1034" t="s">
        <v>1052</v>
      </c>
      <c r="B1034" t="s">
        <v>1</v>
      </c>
      <c r="C1034" t="s">
        <v>1719</v>
      </c>
      <c r="D1034" t="s">
        <v>1707</v>
      </c>
      <c r="E1034" t="s">
        <v>1704</v>
      </c>
      <c r="F1034" t="s">
        <v>1744</v>
      </c>
    </row>
    <row r="1035" spans="1:6">
      <c r="A1035" t="s">
        <v>1053</v>
      </c>
      <c r="B1035" t="s">
        <v>1</v>
      </c>
      <c r="C1035" t="s">
        <v>1719</v>
      </c>
      <c r="D1035" t="s">
        <v>1707</v>
      </c>
      <c r="E1035" t="s">
        <v>1704</v>
      </c>
      <c r="F1035" t="s">
        <v>1745</v>
      </c>
    </row>
    <row r="1036" spans="1:6">
      <c r="A1036" t="s">
        <v>1054</v>
      </c>
      <c r="B1036" t="s">
        <v>1</v>
      </c>
      <c r="C1036" t="s">
        <v>1719</v>
      </c>
      <c r="D1036" t="s">
        <v>1707</v>
      </c>
      <c r="E1036" t="s">
        <v>1704</v>
      </c>
      <c r="F1036" t="s">
        <v>1746</v>
      </c>
    </row>
    <row r="1037" spans="1:6">
      <c r="A1037" t="s">
        <v>1055</v>
      </c>
      <c r="B1037" t="s">
        <v>1</v>
      </c>
      <c r="C1037" t="s">
        <v>1719</v>
      </c>
      <c r="D1037" t="s">
        <v>1707</v>
      </c>
      <c r="E1037" t="s">
        <v>1704</v>
      </c>
      <c r="F1037" t="s">
        <v>1747</v>
      </c>
    </row>
    <row r="1038" spans="1:6">
      <c r="A1038" t="s">
        <v>1056</v>
      </c>
      <c r="B1038" t="s">
        <v>1</v>
      </c>
      <c r="C1038" t="s">
        <v>1719</v>
      </c>
      <c r="D1038" t="s">
        <v>1707</v>
      </c>
      <c r="E1038" t="s">
        <v>1704</v>
      </c>
      <c r="F1038" t="s">
        <v>1748</v>
      </c>
    </row>
    <row r="1039" spans="1:6">
      <c r="A1039" t="s">
        <v>1057</v>
      </c>
      <c r="B1039" t="s">
        <v>1</v>
      </c>
      <c r="C1039" t="s">
        <v>1719</v>
      </c>
      <c r="D1039" t="s">
        <v>1707</v>
      </c>
      <c r="E1039" t="s">
        <v>1704</v>
      </c>
      <c r="F1039" t="s">
        <v>1749</v>
      </c>
    </row>
    <row r="1040" spans="1:6">
      <c r="A1040" t="s">
        <v>1058</v>
      </c>
      <c r="B1040" t="s">
        <v>1</v>
      </c>
      <c r="C1040" t="s">
        <v>1719</v>
      </c>
      <c r="D1040" t="s">
        <v>1707</v>
      </c>
      <c r="E1040" t="s">
        <v>1704</v>
      </c>
      <c r="F1040" t="s">
        <v>1750</v>
      </c>
    </row>
    <row r="1041" spans="1:6">
      <c r="A1041" t="s">
        <v>1059</v>
      </c>
      <c r="B1041" t="s">
        <v>1</v>
      </c>
      <c r="C1041" t="s">
        <v>1719</v>
      </c>
      <c r="D1041" t="s">
        <v>1707</v>
      </c>
      <c r="E1041" t="s">
        <v>1704</v>
      </c>
      <c r="F1041" t="s">
        <v>1751</v>
      </c>
    </row>
    <row r="1042" spans="1:6">
      <c r="A1042" t="s">
        <v>1060</v>
      </c>
      <c r="B1042" t="s">
        <v>1</v>
      </c>
      <c r="C1042" t="s">
        <v>1719</v>
      </c>
      <c r="D1042" t="s">
        <v>1708</v>
      </c>
      <c r="E1042" t="s">
        <v>1703</v>
      </c>
      <c r="F1042" t="s">
        <v>1742</v>
      </c>
    </row>
    <row r="1043" spans="1:6">
      <c r="A1043" t="s">
        <v>1061</v>
      </c>
      <c r="B1043" t="s">
        <v>1</v>
      </c>
      <c r="C1043" t="s">
        <v>1719</v>
      </c>
      <c r="D1043" t="s">
        <v>1708</v>
      </c>
      <c r="E1043" t="s">
        <v>1703</v>
      </c>
      <c r="F1043" t="s">
        <v>1743</v>
      </c>
    </row>
    <row r="1044" spans="1:6">
      <c r="A1044" t="s">
        <v>1062</v>
      </c>
      <c r="B1044" t="s">
        <v>1</v>
      </c>
      <c r="C1044" t="s">
        <v>1719</v>
      </c>
      <c r="D1044" t="s">
        <v>1708</v>
      </c>
      <c r="E1044" t="s">
        <v>1703</v>
      </c>
      <c r="F1044" t="s">
        <v>1744</v>
      </c>
    </row>
    <row r="1045" spans="1:6">
      <c r="A1045" t="s">
        <v>1063</v>
      </c>
      <c r="B1045" t="s">
        <v>1</v>
      </c>
      <c r="C1045" t="s">
        <v>1719</v>
      </c>
      <c r="D1045" t="s">
        <v>1708</v>
      </c>
      <c r="E1045" t="s">
        <v>1703</v>
      </c>
      <c r="F1045" t="s">
        <v>1745</v>
      </c>
    </row>
    <row r="1046" spans="1:6">
      <c r="A1046" t="s">
        <v>1064</v>
      </c>
      <c r="B1046" t="s">
        <v>1</v>
      </c>
      <c r="C1046" t="s">
        <v>1719</v>
      </c>
      <c r="D1046" t="s">
        <v>1708</v>
      </c>
      <c r="E1046" t="s">
        <v>1703</v>
      </c>
      <c r="F1046" t="s">
        <v>1746</v>
      </c>
    </row>
    <row r="1047" spans="1:6">
      <c r="A1047" t="s">
        <v>1065</v>
      </c>
      <c r="B1047" t="s">
        <v>1</v>
      </c>
      <c r="C1047" t="s">
        <v>1719</v>
      </c>
      <c r="D1047" t="s">
        <v>1708</v>
      </c>
      <c r="E1047" t="s">
        <v>1703</v>
      </c>
      <c r="F1047" t="s">
        <v>1747</v>
      </c>
    </row>
    <row r="1048" spans="1:6">
      <c r="A1048" t="s">
        <v>1066</v>
      </c>
      <c r="B1048" t="s">
        <v>1</v>
      </c>
      <c r="C1048" t="s">
        <v>1719</v>
      </c>
      <c r="D1048" t="s">
        <v>1708</v>
      </c>
      <c r="E1048" t="s">
        <v>1703</v>
      </c>
      <c r="F1048" t="s">
        <v>1748</v>
      </c>
    </row>
    <row r="1049" spans="1:6">
      <c r="A1049" t="s">
        <v>1067</v>
      </c>
      <c r="B1049" t="s">
        <v>1</v>
      </c>
      <c r="C1049" t="s">
        <v>1719</v>
      </c>
      <c r="D1049" t="s">
        <v>1708</v>
      </c>
      <c r="E1049" t="s">
        <v>1703</v>
      </c>
      <c r="F1049" t="s">
        <v>1749</v>
      </c>
    </row>
    <row r="1050" spans="1:6">
      <c r="A1050" t="s">
        <v>1068</v>
      </c>
      <c r="B1050" t="s">
        <v>1</v>
      </c>
      <c r="C1050" t="s">
        <v>1719</v>
      </c>
      <c r="D1050" t="s">
        <v>1708</v>
      </c>
      <c r="E1050" t="s">
        <v>1703</v>
      </c>
      <c r="F1050" t="s">
        <v>1750</v>
      </c>
    </row>
    <row r="1051" spans="1:6">
      <c r="A1051" t="s">
        <v>1069</v>
      </c>
      <c r="B1051" t="s">
        <v>1</v>
      </c>
      <c r="C1051" t="s">
        <v>1719</v>
      </c>
      <c r="D1051" t="s">
        <v>1708</v>
      </c>
      <c r="E1051" t="s">
        <v>1703</v>
      </c>
      <c r="F1051" t="s">
        <v>1751</v>
      </c>
    </row>
    <row r="1052" spans="1:6">
      <c r="A1052" t="s">
        <v>1070</v>
      </c>
      <c r="B1052" t="s">
        <v>1</v>
      </c>
      <c r="C1052" t="s">
        <v>1719</v>
      </c>
      <c r="D1052" t="s">
        <v>1708</v>
      </c>
      <c r="E1052" t="s">
        <v>1704</v>
      </c>
      <c r="F1052" t="s">
        <v>1742</v>
      </c>
    </row>
    <row r="1053" spans="1:6">
      <c r="A1053" t="s">
        <v>1071</v>
      </c>
      <c r="B1053" t="s">
        <v>1</v>
      </c>
      <c r="C1053" t="s">
        <v>1719</v>
      </c>
      <c r="D1053" t="s">
        <v>1708</v>
      </c>
      <c r="E1053" t="s">
        <v>1704</v>
      </c>
      <c r="F1053" t="s">
        <v>1743</v>
      </c>
    </row>
    <row r="1054" spans="1:6">
      <c r="A1054" t="s">
        <v>1072</v>
      </c>
      <c r="B1054" t="s">
        <v>1</v>
      </c>
      <c r="C1054" t="s">
        <v>1719</v>
      </c>
      <c r="D1054" t="s">
        <v>1708</v>
      </c>
      <c r="E1054" t="s">
        <v>1704</v>
      </c>
      <c r="F1054" t="s">
        <v>1744</v>
      </c>
    </row>
    <row r="1055" spans="1:6">
      <c r="A1055" t="s">
        <v>1073</v>
      </c>
      <c r="B1055" t="s">
        <v>1</v>
      </c>
      <c r="C1055" t="s">
        <v>1719</v>
      </c>
      <c r="D1055" t="s">
        <v>1708</v>
      </c>
      <c r="E1055" t="s">
        <v>1704</v>
      </c>
      <c r="F1055" t="s">
        <v>1745</v>
      </c>
    </row>
    <row r="1056" spans="1:6">
      <c r="A1056" t="s">
        <v>1074</v>
      </c>
      <c r="B1056" t="s">
        <v>1</v>
      </c>
      <c r="C1056" t="s">
        <v>1719</v>
      </c>
      <c r="D1056" t="s">
        <v>1708</v>
      </c>
      <c r="E1056" t="s">
        <v>1704</v>
      </c>
      <c r="F1056" t="s">
        <v>1746</v>
      </c>
    </row>
    <row r="1057" spans="1:6">
      <c r="A1057" t="s">
        <v>1075</v>
      </c>
      <c r="B1057" t="s">
        <v>1</v>
      </c>
      <c r="C1057" t="s">
        <v>1719</v>
      </c>
      <c r="D1057" t="s">
        <v>1708</v>
      </c>
      <c r="E1057" t="s">
        <v>1704</v>
      </c>
      <c r="F1057" t="s">
        <v>1747</v>
      </c>
    </row>
    <row r="1058" spans="1:6">
      <c r="A1058" t="s">
        <v>1076</v>
      </c>
      <c r="B1058" t="s">
        <v>1</v>
      </c>
      <c r="C1058" t="s">
        <v>1719</v>
      </c>
      <c r="D1058" t="s">
        <v>1708</v>
      </c>
      <c r="E1058" t="s">
        <v>1704</v>
      </c>
      <c r="F1058" t="s">
        <v>1748</v>
      </c>
    </row>
    <row r="1059" spans="1:6">
      <c r="A1059" t="s">
        <v>1077</v>
      </c>
      <c r="B1059" t="s">
        <v>1</v>
      </c>
      <c r="C1059" t="s">
        <v>1719</v>
      </c>
      <c r="D1059" t="s">
        <v>1708</v>
      </c>
      <c r="E1059" t="s">
        <v>1704</v>
      </c>
      <c r="F1059" t="s">
        <v>1749</v>
      </c>
    </row>
    <row r="1060" spans="1:6">
      <c r="A1060" t="s">
        <v>1078</v>
      </c>
      <c r="B1060" t="s">
        <v>1</v>
      </c>
      <c r="C1060" t="s">
        <v>1719</v>
      </c>
      <c r="D1060" t="s">
        <v>1708</v>
      </c>
      <c r="E1060" t="s">
        <v>1704</v>
      </c>
      <c r="F1060" t="s">
        <v>1750</v>
      </c>
    </row>
    <row r="1061" spans="1:6">
      <c r="A1061" t="s">
        <v>1079</v>
      </c>
      <c r="B1061" t="s">
        <v>1</v>
      </c>
      <c r="C1061" t="s">
        <v>1719</v>
      </c>
      <c r="D1061" t="s">
        <v>1708</v>
      </c>
      <c r="E1061" t="s">
        <v>1704</v>
      </c>
      <c r="F1061" t="s">
        <v>1751</v>
      </c>
    </row>
    <row r="1062" spans="1:6">
      <c r="A1062" t="s">
        <v>1080</v>
      </c>
      <c r="B1062" t="s">
        <v>1</v>
      </c>
      <c r="C1062" t="s">
        <v>1719</v>
      </c>
      <c r="D1062" t="s">
        <v>1709</v>
      </c>
      <c r="E1062" t="s">
        <v>1703</v>
      </c>
      <c r="F1062" t="s">
        <v>1742</v>
      </c>
    </row>
    <row r="1063" spans="1:6">
      <c r="A1063" t="s">
        <v>1081</v>
      </c>
      <c r="B1063" t="s">
        <v>1</v>
      </c>
      <c r="C1063" t="s">
        <v>1719</v>
      </c>
      <c r="D1063" t="s">
        <v>1709</v>
      </c>
      <c r="E1063" t="s">
        <v>1703</v>
      </c>
      <c r="F1063" t="s">
        <v>1743</v>
      </c>
    </row>
    <row r="1064" spans="1:6">
      <c r="A1064" t="s">
        <v>1082</v>
      </c>
      <c r="B1064" t="s">
        <v>1</v>
      </c>
      <c r="C1064" t="s">
        <v>1719</v>
      </c>
      <c r="D1064" t="s">
        <v>1709</v>
      </c>
      <c r="E1064" t="s">
        <v>1703</v>
      </c>
      <c r="F1064" t="s">
        <v>1744</v>
      </c>
    </row>
    <row r="1065" spans="1:6">
      <c r="A1065" t="s">
        <v>1083</v>
      </c>
      <c r="B1065" t="s">
        <v>1</v>
      </c>
      <c r="C1065" t="s">
        <v>1719</v>
      </c>
      <c r="D1065" t="s">
        <v>1709</v>
      </c>
      <c r="E1065" t="s">
        <v>1703</v>
      </c>
      <c r="F1065" t="s">
        <v>1745</v>
      </c>
    </row>
    <row r="1066" spans="1:6">
      <c r="A1066" t="s">
        <v>1084</v>
      </c>
      <c r="B1066" t="s">
        <v>1</v>
      </c>
      <c r="C1066" t="s">
        <v>1719</v>
      </c>
      <c r="D1066" t="s">
        <v>1709</v>
      </c>
      <c r="E1066" t="s">
        <v>1703</v>
      </c>
      <c r="F1066" t="s">
        <v>1746</v>
      </c>
    </row>
    <row r="1067" spans="1:6">
      <c r="A1067" t="s">
        <v>1085</v>
      </c>
      <c r="B1067" t="s">
        <v>1</v>
      </c>
      <c r="C1067" t="s">
        <v>1719</v>
      </c>
      <c r="D1067" t="s">
        <v>1709</v>
      </c>
      <c r="E1067" t="s">
        <v>1703</v>
      </c>
      <c r="F1067" t="s">
        <v>1747</v>
      </c>
    </row>
    <row r="1068" spans="1:6">
      <c r="A1068" t="s">
        <v>1086</v>
      </c>
      <c r="B1068" t="s">
        <v>1</v>
      </c>
      <c r="C1068" t="s">
        <v>1719</v>
      </c>
      <c r="D1068" t="s">
        <v>1709</v>
      </c>
      <c r="E1068" t="s">
        <v>1703</v>
      </c>
      <c r="F1068" t="s">
        <v>1748</v>
      </c>
    </row>
    <row r="1069" spans="1:6">
      <c r="A1069" t="s">
        <v>1087</v>
      </c>
      <c r="B1069" t="s">
        <v>1</v>
      </c>
      <c r="C1069" t="s">
        <v>1719</v>
      </c>
      <c r="D1069" t="s">
        <v>1709</v>
      </c>
      <c r="E1069" t="s">
        <v>1703</v>
      </c>
      <c r="F1069" t="s">
        <v>1749</v>
      </c>
    </row>
    <row r="1070" spans="1:6">
      <c r="A1070" t="s">
        <v>1088</v>
      </c>
      <c r="B1070" t="s">
        <v>1</v>
      </c>
      <c r="C1070" t="s">
        <v>1719</v>
      </c>
      <c r="D1070" t="s">
        <v>1709</v>
      </c>
      <c r="E1070" t="s">
        <v>1703</v>
      </c>
      <c r="F1070" t="s">
        <v>1750</v>
      </c>
    </row>
    <row r="1071" spans="1:6">
      <c r="A1071" t="s">
        <v>1089</v>
      </c>
      <c r="B1071" t="s">
        <v>1</v>
      </c>
      <c r="C1071" t="s">
        <v>1719</v>
      </c>
      <c r="D1071" t="s">
        <v>1709</v>
      </c>
      <c r="E1071" t="s">
        <v>1703</v>
      </c>
      <c r="F1071" t="s">
        <v>1751</v>
      </c>
    </row>
    <row r="1072" spans="1:6">
      <c r="A1072" t="s">
        <v>1090</v>
      </c>
      <c r="B1072" t="s">
        <v>1</v>
      </c>
      <c r="C1072" t="s">
        <v>1719</v>
      </c>
      <c r="D1072" t="s">
        <v>1709</v>
      </c>
      <c r="E1072" t="s">
        <v>1704</v>
      </c>
      <c r="F1072" t="s">
        <v>1742</v>
      </c>
    </row>
    <row r="1073" spans="1:6">
      <c r="A1073" t="s">
        <v>1091</v>
      </c>
      <c r="B1073" t="s">
        <v>1</v>
      </c>
      <c r="C1073" t="s">
        <v>1719</v>
      </c>
      <c r="D1073" t="s">
        <v>1709</v>
      </c>
      <c r="E1073" t="s">
        <v>1704</v>
      </c>
      <c r="F1073" t="s">
        <v>1743</v>
      </c>
    </row>
    <row r="1074" spans="1:6">
      <c r="A1074" t="s">
        <v>1092</v>
      </c>
      <c r="B1074" t="s">
        <v>1</v>
      </c>
      <c r="C1074" t="s">
        <v>1719</v>
      </c>
      <c r="D1074" t="s">
        <v>1709</v>
      </c>
      <c r="E1074" t="s">
        <v>1704</v>
      </c>
      <c r="F1074" t="s">
        <v>1744</v>
      </c>
    </row>
    <row r="1075" spans="1:6">
      <c r="A1075" t="s">
        <v>1093</v>
      </c>
      <c r="B1075" t="s">
        <v>1</v>
      </c>
      <c r="C1075" t="s">
        <v>1719</v>
      </c>
      <c r="D1075" t="s">
        <v>1709</v>
      </c>
      <c r="E1075" t="s">
        <v>1704</v>
      </c>
      <c r="F1075" t="s">
        <v>1745</v>
      </c>
    </row>
    <row r="1076" spans="1:6">
      <c r="A1076" t="s">
        <v>1094</v>
      </c>
      <c r="B1076" t="s">
        <v>1</v>
      </c>
      <c r="C1076" t="s">
        <v>1719</v>
      </c>
      <c r="D1076" t="s">
        <v>1709</v>
      </c>
      <c r="E1076" t="s">
        <v>1704</v>
      </c>
      <c r="F1076" t="s">
        <v>1746</v>
      </c>
    </row>
    <row r="1077" spans="1:6">
      <c r="A1077" t="s">
        <v>1095</v>
      </c>
      <c r="B1077" t="s">
        <v>1</v>
      </c>
      <c r="C1077" t="s">
        <v>1719</v>
      </c>
      <c r="D1077" t="s">
        <v>1709</v>
      </c>
      <c r="E1077" t="s">
        <v>1704</v>
      </c>
      <c r="F1077" t="s">
        <v>1747</v>
      </c>
    </row>
    <row r="1078" spans="1:6">
      <c r="A1078" t="s">
        <v>1096</v>
      </c>
      <c r="B1078" t="s">
        <v>1</v>
      </c>
      <c r="C1078" t="s">
        <v>1719</v>
      </c>
      <c r="D1078" t="s">
        <v>1709</v>
      </c>
      <c r="E1078" t="s">
        <v>1704</v>
      </c>
      <c r="F1078" t="s">
        <v>1748</v>
      </c>
    </row>
    <row r="1079" spans="1:6">
      <c r="A1079" t="s">
        <v>1097</v>
      </c>
      <c r="B1079" t="s">
        <v>1</v>
      </c>
      <c r="C1079" t="s">
        <v>1719</v>
      </c>
      <c r="D1079" t="s">
        <v>1709</v>
      </c>
      <c r="E1079" t="s">
        <v>1704</v>
      </c>
      <c r="F1079" t="s">
        <v>1749</v>
      </c>
    </row>
    <row r="1080" spans="1:6">
      <c r="A1080" t="s">
        <v>1098</v>
      </c>
      <c r="B1080" t="s">
        <v>1</v>
      </c>
      <c r="C1080" t="s">
        <v>1719</v>
      </c>
      <c r="D1080" t="s">
        <v>1709</v>
      </c>
      <c r="E1080" t="s">
        <v>1704</v>
      </c>
      <c r="F1080" t="s">
        <v>1750</v>
      </c>
    </row>
    <row r="1081" spans="1:6">
      <c r="A1081" t="s">
        <v>1099</v>
      </c>
      <c r="B1081" t="s">
        <v>1</v>
      </c>
      <c r="C1081" t="s">
        <v>1719</v>
      </c>
      <c r="D1081" t="s">
        <v>1709</v>
      </c>
      <c r="E1081" t="s">
        <v>1704</v>
      </c>
      <c r="F1081" t="s">
        <v>1751</v>
      </c>
    </row>
    <row r="1082" spans="1:6">
      <c r="A1082" t="s">
        <v>1100</v>
      </c>
      <c r="B1082" t="s">
        <v>1</v>
      </c>
      <c r="C1082" t="s">
        <v>1719</v>
      </c>
      <c r="D1082" t="s">
        <v>1710</v>
      </c>
      <c r="E1082" t="s">
        <v>1703</v>
      </c>
      <c r="F1082" t="s">
        <v>1742</v>
      </c>
    </row>
    <row r="1083" spans="1:6">
      <c r="A1083" t="s">
        <v>1101</v>
      </c>
      <c r="B1083" t="s">
        <v>1</v>
      </c>
      <c r="C1083" t="s">
        <v>1719</v>
      </c>
      <c r="D1083" t="s">
        <v>1710</v>
      </c>
      <c r="E1083" t="s">
        <v>1703</v>
      </c>
      <c r="F1083" t="s">
        <v>1743</v>
      </c>
    </row>
    <row r="1084" spans="1:6">
      <c r="A1084" t="s">
        <v>1102</v>
      </c>
      <c r="B1084" t="s">
        <v>1</v>
      </c>
      <c r="C1084" t="s">
        <v>1719</v>
      </c>
      <c r="D1084" t="s">
        <v>1710</v>
      </c>
      <c r="E1084" t="s">
        <v>1703</v>
      </c>
      <c r="F1084" t="s">
        <v>1744</v>
      </c>
    </row>
    <row r="1085" spans="1:6">
      <c r="A1085" t="s">
        <v>1103</v>
      </c>
      <c r="B1085" t="s">
        <v>1</v>
      </c>
      <c r="C1085" t="s">
        <v>1719</v>
      </c>
      <c r="D1085" t="s">
        <v>1710</v>
      </c>
      <c r="E1085" t="s">
        <v>1703</v>
      </c>
      <c r="F1085" t="s">
        <v>1745</v>
      </c>
    </row>
    <row r="1086" spans="1:6">
      <c r="A1086" t="s">
        <v>1104</v>
      </c>
      <c r="B1086" t="s">
        <v>1</v>
      </c>
      <c r="C1086" t="s">
        <v>1719</v>
      </c>
      <c r="D1086" t="s">
        <v>1710</v>
      </c>
      <c r="E1086" t="s">
        <v>1703</v>
      </c>
      <c r="F1086" t="s">
        <v>1746</v>
      </c>
    </row>
    <row r="1087" spans="1:6">
      <c r="A1087" t="s">
        <v>1105</v>
      </c>
      <c r="B1087" t="s">
        <v>1</v>
      </c>
      <c r="C1087" t="s">
        <v>1719</v>
      </c>
      <c r="D1087" t="s">
        <v>1710</v>
      </c>
      <c r="E1087" t="s">
        <v>1703</v>
      </c>
      <c r="F1087" t="s">
        <v>1747</v>
      </c>
    </row>
    <row r="1088" spans="1:6">
      <c r="A1088" t="s">
        <v>1106</v>
      </c>
      <c r="B1088" t="s">
        <v>1</v>
      </c>
      <c r="C1088" t="s">
        <v>1719</v>
      </c>
      <c r="D1088" t="s">
        <v>1710</v>
      </c>
      <c r="E1088" t="s">
        <v>1703</v>
      </c>
      <c r="F1088" t="s">
        <v>1748</v>
      </c>
    </row>
    <row r="1089" spans="1:6">
      <c r="A1089" t="s">
        <v>1107</v>
      </c>
      <c r="B1089" t="s">
        <v>1</v>
      </c>
      <c r="C1089" t="s">
        <v>1719</v>
      </c>
      <c r="D1089" t="s">
        <v>1710</v>
      </c>
      <c r="E1089" t="s">
        <v>1703</v>
      </c>
      <c r="F1089" t="s">
        <v>1749</v>
      </c>
    </row>
    <row r="1090" spans="1:6">
      <c r="A1090" t="s">
        <v>1108</v>
      </c>
      <c r="B1090" t="s">
        <v>1</v>
      </c>
      <c r="C1090" t="s">
        <v>1719</v>
      </c>
      <c r="D1090" t="s">
        <v>1710</v>
      </c>
      <c r="E1090" t="s">
        <v>1703</v>
      </c>
      <c r="F1090" t="s">
        <v>1750</v>
      </c>
    </row>
    <row r="1091" spans="1:6">
      <c r="A1091" t="s">
        <v>1109</v>
      </c>
      <c r="B1091" t="s">
        <v>1</v>
      </c>
      <c r="C1091" t="s">
        <v>1719</v>
      </c>
      <c r="D1091" t="s">
        <v>1710</v>
      </c>
      <c r="E1091" t="s">
        <v>1703</v>
      </c>
      <c r="F1091" t="s">
        <v>1751</v>
      </c>
    </row>
    <row r="1092" spans="1:6">
      <c r="A1092" t="s">
        <v>1110</v>
      </c>
      <c r="B1092" t="s">
        <v>1</v>
      </c>
      <c r="C1092" t="s">
        <v>1719</v>
      </c>
      <c r="D1092" t="s">
        <v>1710</v>
      </c>
      <c r="E1092" t="s">
        <v>1704</v>
      </c>
      <c r="F1092" t="s">
        <v>1742</v>
      </c>
    </row>
    <row r="1093" spans="1:6">
      <c r="A1093" t="s">
        <v>1111</v>
      </c>
      <c r="B1093" t="s">
        <v>1</v>
      </c>
      <c r="C1093" t="s">
        <v>1719</v>
      </c>
      <c r="D1093" t="s">
        <v>1710</v>
      </c>
      <c r="E1093" t="s">
        <v>1704</v>
      </c>
      <c r="F1093" t="s">
        <v>1743</v>
      </c>
    </row>
    <row r="1094" spans="1:6">
      <c r="A1094" t="s">
        <v>1112</v>
      </c>
      <c r="B1094" t="s">
        <v>1</v>
      </c>
      <c r="C1094" t="s">
        <v>1719</v>
      </c>
      <c r="D1094" t="s">
        <v>1710</v>
      </c>
      <c r="E1094" t="s">
        <v>1704</v>
      </c>
      <c r="F1094" t="s">
        <v>1744</v>
      </c>
    </row>
    <row r="1095" spans="1:6">
      <c r="A1095" t="s">
        <v>1113</v>
      </c>
      <c r="B1095" t="s">
        <v>1</v>
      </c>
      <c r="C1095" t="s">
        <v>1719</v>
      </c>
      <c r="D1095" t="s">
        <v>1710</v>
      </c>
      <c r="E1095" t="s">
        <v>1704</v>
      </c>
      <c r="F1095" t="s">
        <v>1745</v>
      </c>
    </row>
    <row r="1096" spans="1:6">
      <c r="A1096" t="s">
        <v>1114</v>
      </c>
      <c r="B1096" t="s">
        <v>1</v>
      </c>
      <c r="C1096" t="s">
        <v>1719</v>
      </c>
      <c r="D1096" t="s">
        <v>1710</v>
      </c>
      <c r="E1096" t="s">
        <v>1704</v>
      </c>
      <c r="F1096" t="s">
        <v>1746</v>
      </c>
    </row>
    <row r="1097" spans="1:6">
      <c r="A1097" t="s">
        <v>1115</v>
      </c>
      <c r="B1097" t="s">
        <v>1</v>
      </c>
      <c r="C1097" t="s">
        <v>1719</v>
      </c>
      <c r="D1097" t="s">
        <v>1710</v>
      </c>
      <c r="E1097" t="s">
        <v>1704</v>
      </c>
      <c r="F1097" t="s">
        <v>1747</v>
      </c>
    </row>
    <row r="1098" spans="1:6">
      <c r="A1098" t="s">
        <v>1116</v>
      </c>
      <c r="B1098" t="s">
        <v>1</v>
      </c>
      <c r="C1098" t="s">
        <v>1719</v>
      </c>
      <c r="D1098" t="s">
        <v>1710</v>
      </c>
      <c r="E1098" t="s">
        <v>1704</v>
      </c>
      <c r="F1098" t="s">
        <v>1748</v>
      </c>
    </row>
    <row r="1099" spans="1:6">
      <c r="A1099" t="s">
        <v>1117</v>
      </c>
      <c r="B1099" t="s">
        <v>1</v>
      </c>
      <c r="C1099" t="s">
        <v>1719</v>
      </c>
      <c r="D1099" t="s">
        <v>1710</v>
      </c>
      <c r="E1099" t="s">
        <v>1704</v>
      </c>
      <c r="F1099" t="s">
        <v>1749</v>
      </c>
    </row>
    <row r="1100" spans="1:6">
      <c r="A1100" t="s">
        <v>1118</v>
      </c>
      <c r="B1100" t="s">
        <v>1</v>
      </c>
      <c r="C1100" t="s">
        <v>1719</v>
      </c>
      <c r="D1100" t="s">
        <v>1710</v>
      </c>
      <c r="E1100" t="s">
        <v>1704</v>
      </c>
      <c r="F1100" t="s">
        <v>1750</v>
      </c>
    </row>
    <row r="1101" spans="1:6">
      <c r="A1101" t="s">
        <v>1119</v>
      </c>
      <c r="B1101" t="s">
        <v>1</v>
      </c>
      <c r="C1101" t="s">
        <v>1719</v>
      </c>
      <c r="D1101" t="s">
        <v>1710</v>
      </c>
      <c r="E1101" t="s">
        <v>1704</v>
      </c>
      <c r="F1101" t="s">
        <v>1751</v>
      </c>
    </row>
    <row r="1102" spans="1:6">
      <c r="A1102" t="s">
        <v>1120</v>
      </c>
      <c r="B1102" t="s">
        <v>1</v>
      </c>
      <c r="C1102" t="s">
        <v>1719</v>
      </c>
      <c r="D1102" t="s">
        <v>1711</v>
      </c>
      <c r="E1102" t="s">
        <v>1703</v>
      </c>
      <c r="F1102" t="s">
        <v>1742</v>
      </c>
    </row>
    <row r="1103" spans="1:6">
      <c r="A1103" t="s">
        <v>1121</v>
      </c>
      <c r="B1103" t="s">
        <v>1</v>
      </c>
      <c r="C1103" t="s">
        <v>1719</v>
      </c>
      <c r="D1103" t="s">
        <v>1711</v>
      </c>
      <c r="E1103" t="s">
        <v>1703</v>
      </c>
      <c r="F1103" t="s">
        <v>1743</v>
      </c>
    </row>
    <row r="1104" spans="1:6">
      <c r="A1104" t="s">
        <v>1122</v>
      </c>
      <c r="B1104" t="s">
        <v>1</v>
      </c>
      <c r="C1104" t="s">
        <v>1719</v>
      </c>
      <c r="D1104" t="s">
        <v>1711</v>
      </c>
      <c r="E1104" t="s">
        <v>1703</v>
      </c>
      <c r="F1104" t="s">
        <v>1744</v>
      </c>
    </row>
    <row r="1105" spans="1:6">
      <c r="A1105" t="s">
        <v>1123</v>
      </c>
      <c r="B1105" t="s">
        <v>1</v>
      </c>
      <c r="C1105" t="s">
        <v>1719</v>
      </c>
      <c r="D1105" t="s">
        <v>1711</v>
      </c>
      <c r="E1105" t="s">
        <v>1703</v>
      </c>
      <c r="F1105" t="s">
        <v>1745</v>
      </c>
    </row>
    <row r="1106" spans="1:6">
      <c r="A1106" t="s">
        <v>1124</v>
      </c>
      <c r="B1106" t="s">
        <v>1</v>
      </c>
      <c r="C1106" t="s">
        <v>1719</v>
      </c>
      <c r="D1106" t="s">
        <v>1711</v>
      </c>
      <c r="E1106" t="s">
        <v>1703</v>
      </c>
      <c r="F1106" t="s">
        <v>1746</v>
      </c>
    </row>
    <row r="1107" spans="1:6">
      <c r="A1107" t="s">
        <v>1125</v>
      </c>
      <c r="B1107" t="s">
        <v>1</v>
      </c>
      <c r="C1107" t="s">
        <v>1719</v>
      </c>
      <c r="D1107" t="s">
        <v>1711</v>
      </c>
      <c r="E1107" t="s">
        <v>1703</v>
      </c>
      <c r="F1107" t="s">
        <v>1747</v>
      </c>
    </row>
    <row r="1108" spans="1:6">
      <c r="A1108" t="s">
        <v>1126</v>
      </c>
      <c r="B1108" t="s">
        <v>1</v>
      </c>
      <c r="C1108" t="s">
        <v>1719</v>
      </c>
      <c r="D1108" t="s">
        <v>1711</v>
      </c>
      <c r="E1108" t="s">
        <v>1703</v>
      </c>
      <c r="F1108" t="s">
        <v>1748</v>
      </c>
    </row>
    <row r="1109" spans="1:6">
      <c r="A1109" t="s">
        <v>1127</v>
      </c>
      <c r="B1109" t="s">
        <v>1</v>
      </c>
      <c r="C1109" t="s">
        <v>1719</v>
      </c>
      <c r="D1109" t="s">
        <v>1711</v>
      </c>
      <c r="E1109" t="s">
        <v>1703</v>
      </c>
      <c r="F1109" t="s">
        <v>1749</v>
      </c>
    </row>
    <row r="1110" spans="1:6">
      <c r="A1110" t="s">
        <v>1128</v>
      </c>
      <c r="B1110" t="s">
        <v>1</v>
      </c>
      <c r="C1110" t="s">
        <v>1719</v>
      </c>
      <c r="D1110" t="s">
        <v>1711</v>
      </c>
      <c r="E1110" t="s">
        <v>1703</v>
      </c>
      <c r="F1110" t="s">
        <v>1750</v>
      </c>
    </row>
    <row r="1111" spans="1:6">
      <c r="A1111" t="s">
        <v>1129</v>
      </c>
      <c r="B1111" t="s">
        <v>1</v>
      </c>
      <c r="C1111" t="s">
        <v>1719</v>
      </c>
      <c r="D1111" t="s">
        <v>1711</v>
      </c>
      <c r="E1111" t="s">
        <v>1703</v>
      </c>
      <c r="F1111" t="s">
        <v>1751</v>
      </c>
    </row>
    <row r="1112" spans="1:6">
      <c r="A1112" t="s">
        <v>1130</v>
      </c>
      <c r="B1112" t="s">
        <v>1</v>
      </c>
      <c r="C1112" t="s">
        <v>1719</v>
      </c>
      <c r="D1112" t="s">
        <v>1711</v>
      </c>
      <c r="E1112" t="s">
        <v>1704</v>
      </c>
      <c r="F1112" t="s">
        <v>1742</v>
      </c>
    </row>
    <row r="1113" spans="1:6">
      <c r="A1113" t="s">
        <v>1131</v>
      </c>
      <c r="B1113" t="s">
        <v>1</v>
      </c>
      <c r="C1113" t="s">
        <v>1719</v>
      </c>
      <c r="D1113" t="s">
        <v>1711</v>
      </c>
      <c r="E1113" t="s">
        <v>1704</v>
      </c>
      <c r="F1113" t="s">
        <v>1743</v>
      </c>
    </row>
    <row r="1114" spans="1:6">
      <c r="A1114" t="s">
        <v>1132</v>
      </c>
      <c r="B1114" t="s">
        <v>1</v>
      </c>
      <c r="C1114" t="s">
        <v>1719</v>
      </c>
      <c r="D1114" t="s">
        <v>1711</v>
      </c>
      <c r="E1114" t="s">
        <v>1704</v>
      </c>
      <c r="F1114" t="s">
        <v>1744</v>
      </c>
    </row>
    <row r="1115" spans="1:6">
      <c r="A1115" t="s">
        <v>1133</v>
      </c>
      <c r="B1115" t="s">
        <v>1</v>
      </c>
      <c r="C1115" t="s">
        <v>1719</v>
      </c>
      <c r="D1115" t="s">
        <v>1711</v>
      </c>
      <c r="E1115" t="s">
        <v>1704</v>
      </c>
      <c r="F1115" t="s">
        <v>1745</v>
      </c>
    </row>
    <row r="1116" spans="1:6">
      <c r="A1116" t="s">
        <v>1134</v>
      </c>
      <c r="B1116" t="s">
        <v>1</v>
      </c>
      <c r="C1116" t="s">
        <v>1719</v>
      </c>
      <c r="D1116" t="s">
        <v>1711</v>
      </c>
      <c r="E1116" t="s">
        <v>1704</v>
      </c>
      <c r="F1116" t="s">
        <v>1746</v>
      </c>
    </row>
    <row r="1117" spans="1:6">
      <c r="A1117" t="s">
        <v>1135</v>
      </c>
      <c r="B1117" t="s">
        <v>1</v>
      </c>
      <c r="C1117" t="s">
        <v>1719</v>
      </c>
      <c r="D1117" t="s">
        <v>1711</v>
      </c>
      <c r="E1117" t="s">
        <v>1704</v>
      </c>
      <c r="F1117" t="s">
        <v>1747</v>
      </c>
    </row>
    <row r="1118" spans="1:6">
      <c r="A1118" t="s">
        <v>1136</v>
      </c>
      <c r="B1118" t="s">
        <v>1</v>
      </c>
      <c r="C1118" t="s">
        <v>1719</v>
      </c>
      <c r="D1118" t="s">
        <v>1711</v>
      </c>
      <c r="E1118" t="s">
        <v>1704</v>
      </c>
      <c r="F1118" t="s">
        <v>1748</v>
      </c>
    </row>
    <row r="1119" spans="1:6">
      <c r="A1119" t="s">
        <v>1137</v>
      </c>
      <c r="B1119" t="s">
        <v>1</v>
      </c>
      <c r="C1119" t="s">
        <v>1719</v>
      </c>
      <c r="D1119" t="s">
        <v>1711</v>
      </c>
      <c r="E1119" t="s">
        <v>1704</v>
      </c>
      <c r="F1119" t="s">
        <v>1749</v>
      </c>
    </row>
    <row r="1120" spans="1:6">
      <c r="A1120" t="s">
        <v>1138</v>
      </c>
      <c r="B1120" t="s">
        <v>1</v>
      </c>
      <c r="C1120" t="s">
        <v>1719</v>
      </c>
      <c r="D1120" t="s">
        <v>1711</v>
      </c>
      <c r="E1120" t="s">
        <v>1704</v>
      </c>
      <c r="F1120" t="s">
        <v>1750</v>
      </c>
    </row>
    <row r="1121" spans="1:6">
      <c r="A1121" t="s">
        <v>1139</v>
      </c>
      <c r="B1121" t="s">
        <v>1</v>
      </c>
      <c r="C1121" t="s">
        <v>1719</v>
      </c>
      <c r="D1121" t="s">
        <v>1711</v>
      </c>
      <c r="E1121" t="s">
        <v>1704</v>
      </c>
      <c r="F1121" t="s">
        <v>1751</v>
      </c>
    </row>
    <row r="1122" spans="1:6">
      <c r="A1122" t="s">
        <v>1140</v>
      </c>
      <c r="B1122" t="s">
        <v>1</v>
      </c>
      <c r="C1122" t="s">
        <v>1719</v>
      </c>
      <c r="D1122" t="s">
        <v>1712</v>
      </c>
      <c r="E1122" t="s">
        <v>1703</v>
      </c>
      <c r="F1122" t="s">
        <v>1742</v>
      </c>
    </row>
    <row r="1123" spans="1:6">
      <c r="A1123" t="s">
        <v>1141</v>
      </c>
      <c r="B1123" t="s">
        <v>1</v>
      </c>
      <c r="C1123" t="s">
        <v>1719</v>
      </c>
      <c r="D1123" t="s">
        <v>1712</v>
      </c>
      <c r="E1123" t="s">
        <v>1703</v>
      </c>
      <c r="F1123" t="s">
        <v>1743</v>
      </c>
    </row>
    <row r="1124" spans="1:6">
      <c r="A1124" t="s">
        <v>1142</v>
      </c>
      <c r="B1124" t="s">
        <v>1</v>
      </c>
      <c r="C1124" t="s">
        <v>1719</v>
      </c>
      <c r="D1124" t="s">
        <v>1712</v>
      </c>
      <c r="E1124" t="s">
        <v>1703</v>
      </c>
      <c r="F1124" t="s">
        <v>1744</v>
      </c>
    </row>
    <row r="1125" spans="1:6">
      <c r="A1125" t="s">
        <v>1143</v>
      </c>
      <c r="B1125" t="s">
        <v>1</v>
      </c>
      <c r="C1125" t="s">
        <v>1719</v>
      </c>
      <c r="D1125" t="s">
        <v>1712</v>
      </c>
      <c r="E1125" t="s">
        <v>1703</v>
      </c>
      <c r="F1125" t="s">
        <v>1745</v>
      </c>
    </row>
    <row r="1126" spans="1:6">
      <c r="A1126" t="s">
        <v>1144</v>
      </c>
      <c r="B1126" t="s">
        <v>1</v>
      </c>
      <c r="C1126" t="s">
        <v>1719</v>
      </c>
      <c r="D1126" t="s">
        <v>1712</v>
      </c>
      <c r="E1126" t="s">
        <v>1703</v>
      </c>
      <c r="F1126" t="s">
        <v>1746</v>
      </c>
    </row>
    <row r="1127" spans="1:6">
      <c r="A1127" t="s">
        <v>1145</v>
      </c>
      <c r="B1127" t="s">
        <v>1</v>
      </c>
      <c r="C1127" t="s">
        <v>1719</v>
      </c>
      <c r="D1127" t="s">
        <v>1712</v>
      </c>
      <c r="E1127" t="s">
        <v>1703</v>
      </c>
      <c r="F1127" t="s">
        <v>1747</v>
      </c>
    </row>
    <row r="1128" spans="1:6">
      <c r="A1128" t="s">
        <v>1146</v>
      </c>
      <c r="B1128" t="s">
        <v>1</v>
      </c>
      <c r="C1128" t="s">
        <v>1719</v>
      </c>
      <c r="D1128" t="s">
        <v>1712</v>
      </c>
      <c r="E1128" t="s">
        <v>1703</v>
      </c>
      <c r="F1128" t="s">
        <v>1748</v>
      </c>
    </row>
    <row r="1129" spans="1:6">
      <c r="A1129" t="s">
        <v>1147</v>
      </c>
      <c r="B1129" t="s">
        <v>1</v>
      </c>
      <c r="C1129" t="s">
        <v>1719</v>
      </c>
      <c r="D1129" t="s">
        <v>1712</v>
      </c>
      <c r="E1129" t="s">
        <v>1703</v>
      </c>
      <c r="F1129" t="s">
        <v>1749</v>
      </c>
    </row>
    <row r="1130" spans="1:6">
      <c r="A1130" t="s">
        <v>1148</v>
      </c>
      <c r="B1130" t="s">
        <v>1</v>
      </c>
      <c r="C1130" t="s">
        <v>1719</v>
      </c>
      <c r="D1130" t="s">
        <v>1712</v>
      </c>
      <c r="E1130" t="s">
        <v>1703</v>
      </c>
      <c r="F1130" t="s">
        <v>1750</v>
      </c>
    </row>
    <row r="1131" spans="1:6">
      <c r="A1131" t="s">
        <v>1149</v>
      </c>
      <c r="B1131" t="s">
        <v>1</v>
      </c>
      <c r="C1131" t="s">
        <v>1719</v>
      </c>
      <c r="D1131" t="s">
        <v>1712</v>
      </c>
      <c r="E1131" t="s">
        <v>1703</v>
      </c>
      <c r="F1131" t="s">
        <v>1751</v>
      </c>
    </row>
    <row r="1132" spans="1:6">
      <c r="A1132" t="s">
        <v>1150</v>
      </c>
      <c r="B1132" t="s">
        <v>1</v>
      </c>
      <c r="C1132" t="s">
        <v>1719</v>
      </c>
      <c r="D1132" t="s">
        <v>1712</v>
      </c>
      <c r="E1132" t="s">
        <v>1704</v>
      </c>
      <c r="F1132" t="s">
        <v>1742</v>
      </c>
    </row>
    <row r="1133" spans="1:6">
      <c r="A1133" t="s">
        <v>1151</v>
      </c>
      <c r="B1133" t="s">
        <v>1</v>
      </c>
      <c r="C1133" t="s">
        <v>1719</v>
      </c>
      <c r="D1133" t="s">
        <v>1712</v>
      </c>
      <c r="E1133" t="s">
        <v>1704</v>
      </c>
      <c r="F1133" t="s">
        <v>1743</v>
      </c>
    </row>
    <row r="1134" spans="1:6">
      <c r="A1134" t="s">
        <v>1152</v>
      </c>
      <c r="B1134" t="s">
        <v>1</v>
      </c>
      <c r="C1134" t="s">
        <v>1719</v>
      </c>
      <c r="D1134" t="s">
        <v>1712</v>
      </c>
      <c r="E1134" t="s">
        <v>1704</v>
      </c>
      <c r="F1134" t="s">
        <v>1744</v>
      </c>
    </row>
    <row r="1135" spans="1:6">
      <c r="A1135" t="s">
        <v>1153</v>
      </c>
      <c r="B1135" t="s">
        <v>1</v>
      </c>
      <c r="C1135" t="s">
        <v>1719</v>
      </c>
      <c r="D1135" t="s">
        <v>1712</v>
      </c>
      <c r="E1135" t="s">
        <v>1704</v>
      </c>
      <c r="F1135" t="s">
        <v>1745</v>
      </c>
    </row>
    <row r="1136" spans="1:6">
      <c r="A1136" t="s">
        <v>1154</v>
      </c>
      <c r="B1136" t="s">
        <v>1</v>
      </c>
      <c r="C1136" t="s">
        <v>1719</v>
      </c>
      <c r="D1136" t="s">
        <v>1712</v>
      </c>
      <c r="E1136" t="s">
        <v>1704</v>
      </c>
      <c r="F1136" t="s">
        <v>1746</v>
      </c>
    </row>
    <row r="1137" spans="1:6">
      <c r="A1137" t="s">
        <v>1155</v>
      </c>
      <c r="B1137" t="s">
        <v>1</v>
      </c>
      <c r="C1137" t="s">
        <v>1719</v>
      </c>
      <c r="D1137" t="s">
        <v>1712</v>
      </c>
      <c r="E1137" t="s">
        <v>1704</v>
      </c>
      <c r="F1137" t="s">
        <v>1747</v>
      </c>
    </row>
    <row r="1138" spans="1:6">
      <c r="A1138" t="s">
        <v>1156</v>
      </c>
      <c r="B1138" t="s">
        <v>1</v>
      </c>
      <c r="C1138" t="s">
        <v>1719</v>
      </c>
      <c r="D1138" t="s">
        <v>1712</v>
      </c>
      <c r="E1138" t="s">
        <v>1704</v>
      </c>
      <c r="F1138" t="s">
        <v>1748</v>
      </c>
    </row>
    <row r="1139" spans="1:6">
      <c r="A1139" t="s">
        <v>1157</v>
      </c>
      <c r="B1139" t="s">
        <v>1</v>
      </c>
      <c r="C1139" t="s">
        <v>1719</v>
      </c>
      <c r="D1139" t="s">
        <v>1712</v>
      </c>
      <c r="E1139" t="s">
        <v>1704</v>
      </c>
      <c r="F1139" t="s">
        <v>1749</v>
      </c>
    </row>
    <row r="1140" spans="1:6">
      <c r="A1140" t="s">
        <v>1158</v>
      </c>
      <c r="B1140" t="s">
        <v>1</v>
      </c>
      <c r="C1140" t="s">
        <v>1719</v>
      </c>
      <c r="D1140" t="s">
        <v>1712</v>
      </c>
      <c r="E1140" t="s">
        <v>1704</v>
      </c>
      <c r="F1140" t="s">
        <v>1750</v>
      </c>
    </row>
    <row r="1141" spans="1:6">
      <c r="A1141" t="s">
        <v>1159</v>
      </c>
      <c r="B1141" t="s">
        <v>1</v>
      </c>
      <c r="C1141" t="s">
        <v>1719</v>
      </c>
      <c r="D1141" t="s">
        <v>1712</v>
      </c>
      <c r="E1141" t="s">
        <v>1704</v>
      </c>
      <c r="F1141" t="s">
        <v>1751</v>
      </c>
    </row>
    <row r="1142" spans="1:6">
      <c r="A1142" t="s">
        <v>1160</v>
      </c>
      <c r="B1142" t="s">
        <v>1</v>
      </c>
      <c r="C1142" t="s">
        <v>1719</v>
      </c>
      <c r="D1142" t="s">
        <v>1713</v>
      </c>
      <c r="E1142" t="s">
        <v>1703</v>
      </c>
      <c r="F1142" t="s">
        <v>1742</v>
      </c>
    </row>
    <row r="1143" spans="1:6">
      <c r="A1143" t="s">
        <v>1161</v>
      </c>
      <c r="B1143" t="s">
        <v>1</v>
      </c>
      <c r="C1143" t="s">
        <v>1719</v>
      </c>
      <c r="D1143" t="s">
        <v>1713</v>
      </c>
      <c r="E1143" t="s">
        <v>1703</v>
      </c>
      <c r="F1143" t="s">
        <v>1743</v>
      </c>
    </row>
    <row r="1144" spans="1:6">
      <c r="A1144" t="s">
        <v>1162</v>
      </c>
      <c r="B1144" t="s">
        <v>1</v>
      </c>
      <c r="C1144" t="s">
        <v>1719</v>
      </c>
      <c r="D1144" t="s">
        <v>1713</v>
      </c>
      <c r="E1144" t="s">
        <v>1703</v>
      </c>
      <c r="F1144" t="s">
        <v>1744</v>
      </c>
    </row>
    <row r="1145" spans="1:6">
      <c r="A1145" t="s">
        <v>1163</v>
      </c>
      <c r="B1145" t="s">
        <v>1</v>
      </c>
      <c r="C1145" t="s">
        <v>1719</v>
      </c>
      <c r="D1145" t="s">
        <v>1713</v>
      </c>
      <c r="E1145" t="s">
        <v>1703</v>
      </c>
      <c r="F1145" t="s">
        <v>1745</v>
      </c>
    </row>
    <row r="1146" spans="1:6">
      <c r="A1146" t="s">
        <v>1164</v>
      </c>
      <c r="B1146" t="s">
        <v>1</v>
      </c>
      <c r="C1146" t="s">
        <v>1719</v>
      </c>
      <c r="D1146" t="s">
        <v>1713</v>
      </c>
      <c r="E1146" t="s">
        <v>1703</v>
      </c>
      <c r="F1146" t="s">
        <v>1746</v>
      </c>
    </row>
    <row r="1147" spans="1:6">
      <c r="A1147" t="s">
        <v>1165</v>
      </c>
      <c r="B1147" t="s">
        <v>1</v>
      </c>
      <c r="C1147" t="s">
        <v>1719</v>
      </c>
      <c r="D1147" t="s">
        <v>1713</v>
      </c>
      <c r="E1147" t="s">
        <v>1703</v>
      </c>
      <c r="F1147" t="s">
        <v>1747</v>
      </c>
    </row>
    <row r="1148" spans="1:6">
      <c r="A1148" t="s">
        <v>1166</v>
      </c>
      <c r="B1148" t="s">
        <v>1</v>
      </c>
      <c r="C1148" t="s">
        <v>1719</v>
      </c>
      <c r="D1148" t="s">
        <v>1713</v>
      </c>
      <c r="E1148" t="s">
        <v>1703</v>
      </c>
      <c r="F1148" t="s">
        <v>1748</v>
      </c>
    </row>
    <row r="1149" spans="1:6">
      <c r="A1149" t="s">
        <v>1167</v>
      </c>
      <c r="B1149" t="s">
        <v>1</v>
      </c>
      <c r="C1149" t="s">
        <v>1719</v>
      </c>
      <c r="D1149" t="s">
        <v>1713</v>
      </c>
      <c r="E1149" t="s">
        <v>1703</v>
      </c>
      <c r="F1149" t="s">
        <v>1749</v>
      </c>
    </row>
    <row r="1150" spans="1:6">
      <c r="A1150" t="s">
        <v>1168</v>
      </c>
      <c r="B1150" t="s">
        <v>1</v>
      </c>
      <c r="C1150" t="s">
        <v>1719</v>
      </c>
      <c r="D1150" t="s">
        <v>1713</v>
      </c>
      <c r="E1150" t="s">
        <v>1703</v>
      </c>
      <c r="F1150" t="s">
        <v>1750</v>
      </c>
    </row>
    <row r="1151" spans="1:6">
      <c r="A1151" t="s">
        <v>1169</v>
      </c>
      <c r="B1151" t="s">
        <v>1</v>
      </c>
      <c r="C1151" t="s">
        <v>1719</v>
      </c>
      <c r="D1151" t="s">
        <v>1713</v>
      </c>
      <c r="E1151" t="s">
        <v>1703</v>
      </c>
      <c r="F1151" t="s">
        <v>1751</v>
      </c>
    </row>
    <row r="1152" spans="1:6">
      <c r="A1152" t="s">
        <v>1170</v>
      </c>
      <c r="B1152" t="s">
        <v>1</v>
      </c>
      <c r="C1152" t="s">
        <v>1719</v>
      </c>
      <c r="D1152" t="s">
        <v>1713</v>
      </c>
      <c r="E1152" t="s">
        <v>1704</v>
      </c>
      <c r="F1152" t="s">
        <v>1742</v>
      </c>
    </row>
    <row r="1153" spans="1:6">
      <c r="A1153" t="s">
        <v>1171</v>
      </c>
      <c r="B1153" t="s">
        <v>1</v>
      </c>
      <c r="C1153" t="s">
        <v>1719</v>
      </c>
      <c r="D1153" t="s">
        <v>1713</v>
      </c>
      <c r="E1153" t="s">
        <v>1704</v>
      </c>
      <c r="F1153" t="s">
        <v>1743</v>
      </c>
    </row>
    <row r="1154" spans="1:6">
      <c r="A1154" t="s">
        <v>1172</v>
      </c>
      <c r="B1154" t="s">
        <v>1</v>
      </c>
      <c r="C1154" t="s">
        <v>1719</v>
      </c>
      <c r="D1154" t="s">
        <v>1713</v>
      </c>
      <c r="E1154" t="s">
        <v>1704</v>
      </c>
      <c r="F1154" t="s">
        <v>1744</v>
      </c>
    </row>
    <row r="1155" spans="1:6">
      <c r="A1155" t="s">
        <v>1173</v>
      </c>
      <c r="B1155" t="s">
        <v>1</v>
      </c>
      <c r="C1155" t="s">
        <v>1719</v>
      </c>
      <c r="D1155" t="s">
        <v>1713</v>
      </c>
      <c r="E1155" t="s">
        <v>1704</v>
      </c>
      <c r="F1155" t="s">
        <v>1745</v>
      </c>
    </row>
    <row r="1156" spans="1:6">
      <c r="A1156" t="s">
        <v>1174</v>
      </c>
      <c r="B1156" t="s">
        <v>1</v>
      </c>
      <c r="C1156" t="s">
        <v>1719</v>
      </c>
      <c r="D1156" t="s">
        <v>1713</v>
      </c>
      <c r="E1156" t="s">
        <v>1704</v>
      </c>
      <c r="F1156" t="s">
        <v>1746</v>
      </c>
    </row>
    <row r="1157" spans="1:6">
      <c r="A1157" t="s">
        <v>1175</v>
      </c>
      <c r="B1157" t="s">
        <v>1</v>
      </c>
      <c r="C1157" t="s">
        <v>1719</v>
      </c>
      <c r="D1157" t="s">
        <v>1713</v>
      </c>
      <c r="E1157" t="s">
        <v>1704</v>
      </c>
      <c r="F1157" t="s">
        <v>1747</v>
      </c>
    </row>
    <row r="1158" spans="1:6">
      <c r="A1158" t="s">
        <v>1176</v>
      </c>
      <c r="B1158" t="s">
        <v>1</v>
      </c>
      <c r="C1158" t="s">
        <v>1719</v>
      </c>
      <c r="D1158" t="s">
        <v>1713</v>
      </c>
      <c r="E1158" t="s">
        <v>1704</v>
      </c>
      <c r="F1158" t="s">
        <v>1748</v>
      </c>
    </row>
    <row r="1159" spans="1:6">
      <c r="A1159" t="s">
        <v>1177</v>
      </c>
      <c r="B1159" t="s">
        <v>1</v>
      </c>
      <c r="C1159" t="s">
        <v>1719</v>
      </c>
      <c r="D1159" t="s">
        <v>1713</v>
      </c>
      <c r="E1159" t="s">
        <v>1704</v>
      </c>
      <c r="F1159" t="s">
        <v>1749</v>
      </c>
    </row>
    <row r="1160" spans="1:6">
      <c r="A1160" t="s">
        <v>1178</v>
      </c>
      <c r="B1160" t="s">
        <v>1</v>
      </c>
      <c r="C1160" t="s">
        <v>1719</v>
      </c>
      <c r="D1160" t="s">
        <v>1713</v>
      </c>
      <c r="E1160" t="s">
        <v>1704</v>
      </c>
      <c r="F1160" t="s">
        <v>1750</v>
      </c>
    </row>
    <row r="1161" spans="1:6">
      <c r="A1161" t="s">
        <v>1179</v>
      </c>
      <c r="B1161" t="s">
        <v>1</v>
      </c>
      <c r="C1161" t="s">
        <v>1719</v>
      </c>
      <c r="D1161" t="s">
        <v>1713</v>
      </c>
      <c r="E1161" t="s">
        <v>1704</v>
      </c>
      <c r="F1161" t="s">
        <v>1751</v>
      </c>
    </row>
    <row r="1162" spans="1:6">
      <c r="A1162" t="s">
        <v>1180</v>
      </c>
      <c r="B1162" t="s">
        <v>1</v>
      </c>
      <c r="C1162" t="s">
        <v>1719</v>
      </c>
      <c r="D1162" t="s">
        <v>1714</v>
      </c>
      <c r="E1162" t="s">
        <v>1703</v>
      </c>
      <c r="F1162" t="s">
        <v>1742</v>
      </c>
    </row>
    <row r="1163" spans="1:6">
      <c r="A1163" t="s">
        <v>1181</v>
      </c>
      <c r="B1163" t="s">
        <v>1</v>
      </c>
      <c r="C1163" t="s">
        <v>1719</v>
      </c>
      <c r="D1163" t="s">
        <v>1714</v>
      </c>
      <c r="E1163" t="s">
        <v>1703</v>
      </c>
      <c r="F1163" t="s">
        <v>1743</v>
      </c>
    </row>
    <row r="1164" spans="1:6">
      <c r="A1164" t="s">
        <v>1182</v>
      </c>
      <c r="B1164" t="s">
        <v>1</v>
      </c>
      <c r="C1164" t="s">
        <v>1719</v>
      </c>
      <c r="D1164" t="s">
        <v>1714</v>
      </c>
      <c r="E1164" t="s">
        <v>1703</v>
      </c>
      <c r="F1164" t="s">
        <v>1744</v>
      </c>
    </row>
    <row r="1165" spans="1:6">
      <c r="A1165" t="s">
        <v>1183</v>
      </c>
      <c r="B1165" t="s">
        <v>1</v>
      </c>
      <c r="C1165" t="s">
        <v>1719</v>
      </c>
      <c r="D1165" t="s">
        <v>1714</v>
      </c>
      <c r="E1165" t="s">
        <v>1703</v>
      </c>
      <c r="F1165" t="s">
        <v>1745</v>
      </c>
    </row>
    <row r="1166" spans="1:6">
      <c r="A1166" t="s">
        <v>1184</v>
      </c>
      <c r="B1166" t="s">
        <v>1</v>
      </c>
      <c r="C1166" t="s">
        <v>1719</v>
      </c>
      <c r="D1166" t="s">
        <v>1714</v>
      </c>
      <c r="E1166" t="s">
        <v>1703</v>
      </c>
      <c r="F1166" t="s">
        <v>1746</v>
      </c>
    </row>
    <row r="1167" spans="1:6">
      <c r="A1167" t="s">
        <v>1185</v>
      </c>
      <c r="B1167" t="s">
        <v>1</v>
      </c>
      <c r="C1167" t="s">
        <v>1719</v>
      </c>
      <c r="D1167" t="s">
        <v>1714</v>
      </c>
      <c r="E1167" t="s">
        <v>1703</v>
      </c>
      <c r="F1167" t="s">
        <v>1747</v>
      </c>
    </row>
    <row r="1168" spans="1:6">
      <c r="A1168" t="s">
        <v>1186</v>
      </c>
      <c r="B1168" t="s">
        <v>1</v>
      </c>
      <c r="C1168" t="s">
        <v>1719</v>
      </c>
      <c r="D1168" t="s">
        <v>1714</v>
      </c>
      <c r="E1168" t="s">
        <v>1703</v>
      </c>
      <c r="F1168" t="s">
        <v>1748</v>
      </c>
    </row>
    <row r="1169" spans="1:6">
      <c r="A1169" t="s">
        <v>1187</v>
      </c>
      <c r="B1169" t="s">
        <v>1</v>
      </c>
      <c r="C1169" t="s">
        <v>1719</v>
      </c>
      <c r="D1169" t="s">
        <v>1714</v>
      </c>
      <c r="E1169" t="s">
        <v>1703</v>
      </c>
      <c r="F1169" t="s">
        <v>1749</v>
      </c>
    </row>
    <row r="1170" spans="1:6">
      <c r="A1170" t="s">
        <v>1188</v>
      </c>
      <c r="B1170" t="s">
        <v>1</v>
      </c>
      <c r="C1170" t="s">
        <v>1719</v>
      </c>
      <c r="D1170" t="s">
        <v>1714</v>
      </c>
      <c r="E1170" t="s">
        <v>1703</v>
      </c>
      <c r="F1170" t="s">
        <v>1750</v>
      </c>
    </row>
    <row r="1171" spans="1:6">
      <c r="A1171" t="s">
        <v>1189</v>
      </c>
      <c r="B1171" t="s">
        <v>1</v>
      </c>
      <c r="C1171" t="s">
        <v>1719</v>
      </c>
      <c r="D1171" t="s">
        <v>1714</v>
      </c>
      <c r="E1171" t="s">
        <v>1703</v>
      </c>
      <c r="F1171" t="s">
        <v>1751</v>
      </c>
    </row>
    <row r="1172" spans="1:6">
      <c r="A1172" t="s">
        <v>1190</v>
      </c>
      <c r="B1172" t="s">
        <v>1</v>
      </c>
      <c r="C1172" t="s">
        <v>1719</v>
      </c>
      <c r="D1172" t="s">
        <v>1714</v>
      </c>
      <c r="E1172" t="s">
        <v>1704</v>
      </c>
      <c r="F1172" t="s">
        <v>1742</v>
      </c>
    </row>
    <row r="1173" spans="1:6">
      <c r="A1173" t="s">
        <v>1191</v>
      </c>
      <c r="B1173" t="s">
        <v>1</v>
      </c>
      <c r="C1173" t="s">
        <v>1719</v>
      </c>
      <c r="D1173" t="s">
        <v>1714</v>
      </c>
      <c r="E1173" t="s">
        <v>1704</v>
      </c>
      <c r="F1173" t="s">
        <v>1743</v>
      </c>
    </row>
    <row r="1174" spans="1:6">
      <c r="A1174" t="s">
        <v>1192</v>
      </c>
      <c r="B1174" t="s">
        <v>1</v>
      </c>
      <c r="C1174" t="s">
        <v>1719</v>
      </c>
      <c r="D1174" t="s">
        <v>1714</v>
      </c>
      <c r="E1174" t="s">
        <v>1704</v>
      </c>
      <c r="F1174" t="s">
        <v>1744</v>
      </c>
    </row>
    <row r="1175" spans="1:6">
      <c r="A1175" t="s">
        <v>1193</v>
      </c>
      <c r="B1175" t="s">
        <v>1</v>
      </c>
      <c r="C1175" t="s">
        <v>1719</v>
      </c>
      <c r="D1175" t="s">
        <v>1714</v>
      </c>
      <c r="E1175" t="s">
        <v>1704</v>
      </c>
      <c r="F1175" t="s">
        <v>1745</v>
      </c>
    </row>
    <row r="1176" spans="1:6">
      <c r="A1176" t="s">
        <v>1194</v>
      </c>
      <c r="B1176" t="s">
        <v>1</v>
      </c>
      <c r="C1176" t="s">
        <v>1719</v>
      </c>
      <c r="D1176" t="s">
        <v>1714</v>
      </c>
      <c r="E1176" t="s">
        <v>1704</v>
      </c>
      <c r="F1176" t="s">
        <v>1746</v>
      </c>
    </row>
    <row r="1177" spans="1:6">
      <c r="A1177" t="s">
        <v>1195</v>
      </c>
      <c r="B1177" t="s">
        <v>1</v>
      </c>
      <c r="C1177" t="s">
        <v>1719</v>
      </c>
      <c r="D1177" t="s">
        <v>1714</v>
      </c>
      <c r="E1177" t="s">
        <v>1704</v>
      </c>
      <c r="F1177" t="s">
        <v>1747</v>
      </c>
    </row>
    <row r="1178" spans="1:6">
      <c r="A1178" t="s">
        <v>1196</v>
      </c>
      <c r="B1178" t="s">
        <v>1</v>
      </c>
      <c r="C1178" t="s">
        <v>1719</v>
      </c>
      <c r="D1178" t="s">
        <v>1714</v>
      </c>
      <c r="E1178" t="s">
        <v>1704</v>
      </c>
      <c r="F1178" t="s">
        <v>1748</v>
      </c>
    </row>
    <row r="1179" spans="1:6">
      <c r="A1179" t="s">
        <v>1197</v>
      </c>
      <c r="B1179" t="s">
        <v>1</v>
      </c>
      <c r="C1179" t="s">
        <v>1719</v>
      </c>
      <c r="D1179" t="s">
        <v>1714</v>
      </c>
      <c r="E1179" t="s">
        <v>1704</v>
      </c>
      <c r="F1179" t="s">
        <v>1749</v>
      </c>
    </row>
    <row r="1180" spans="1:6">
      <c r="A1180" t="s">
        <v>1198</v>
      </c>
      <c r="B1180" t="s">
        <v>1</v>
      </c>
      <c r="C1180" t="s">
        <v>1719</v>
      </c>
      <c r="D1180" t="s">
        <v>1714</v>
      </c>
      <c r="E1180" t="s">
        <v>1704</v>
      </c>
      <c r="F1180" t="s">
        <v>1750</v>
      </c>
    </row>
    <row r="1181" spans="1:6">
      <c r="A1181" t="s">
        <v>1199</v>
      </c>
      <c r="B1181" t="s">
        <v>1</v>
      </c>
      <c r="C1181" t="s">
        <v>1719</v>
      </c>
      <c r="D1181" t="s">
        <v>1714</v>
      </c>
      <c r="E1181" t="s">
        <v>1704</v>
      </c>
      <c r="F1181" t="s">
        <v>1751</v>
      </c>
    </row>
    <row r="1182" spans="1:6">
      <c r="A1182" t="s">
        <v>1200</v>
      </c>
      <c r="B1182" t="s">
        <v>1</v>
      </c>
      <c r="C1182" t="s">
        <v>1719</v>
      </c>
      <c r="D1182" t="s">
        <v>1715</v>
      </c>
      <c r="E1182" t="s">
        <v>1703</v>
      </c>
      <c r="F1182" t="s">
        <v>1742</v>
      </c>
    </row>
    <row r="1183" spans="1:6">
      <c r="A1183" t="s">
        <v>1201</v>
      </c>
      <c r="B1183" t="s">
        <v>1</v>
      </c>
      <c r="C1183" t="s">
        <v>1719</v>
      </c>
      <c r="D1183" t="s">
        <v>1715</v>
      </c>
      <c r="E1183" t="s">
        <v>1703</v>
      </c>
      <c r="F1183" t="s">
        <v>1743</v>
      </c>
    </row>
    <row r="1184" spans="1:6">
      <c r="A1184" t="s">
        <v>1202</v>
      </c>
      <c r="B1184" t="s">
        <v>1</v>
      </c>
      <c r="C1184" t="s">
        <v>1719</v>
      </c>
      <c r="D1184" t="s">
        <v>1715</v>
      </c>
      <c r="E1184" t="s">
        <v>1703</v>
      </c>
      <c r="F1184" t="s">
        <v>1744</v>
      </c>
    </row>
    <row r="1185" spans="1:6">
      <c r="A1185" t="s">
        <v>1203</v>
      </c>
      <c r="B1185" t="s">
        <v>1</v>
      </c>
      <c r="C1185" t="s">
        <v>1719</v>
      </c>
      <c r="D1185" t="s">
        <v>1715</v>
      </c>
      <c r="E1185" t="s">
        <v>1703</v>
      </c>
      <c r="F1185" t="s">
        <v>1745</v>
      </c>
    </row>
    <row r="1186" spans="1:6">
      <c r="A1186" t="s">
        <v>1204</v>
      </c>
      <c r="B1186" t="s">
        <v>1</v>
      </c>
      <c r="C1186" t="s">
        <v>1719</v>
      </c>
      <c r="D1186" t="s">
        <v>1715</v>
      </c>
      <c r="E1186" t="s">
        <v>1703</v>
      </c>
      <c r="F1186" t="s">
        <v>1746</v>
      </c>
    </row>
    <row r="1187" spans="1:6">
      <c r="A1187" t="s">
        <v>1205</v>
      </c>
      <c r="B1187" t="s">
        <v>1</v>
      </c>
      <c r="C1187" t="s">
        <v>1719</v>
      </c>
      <c r="D1187" t="s">
        <v>1715</v>
      </c>
      <c r="E1187" t="s">
        <v>1703</v>
      </c>
      <c r="F1187" t="s">
        <v>1747</v>
      </c>
    </row>
    <row r="1188" spans="1:6">
      <c r="A1188" t="s">
        <v>1206</v>
      </c>
      <c r="B1188" t="s">
        <v>1</v>
      </c>
      <c r="C1188" t="s">
        <v>1719</v>
      </c>
      <c r="D1188" t="s">
        <v>1715</v>
      </c>
      <c r="E1188" t="s">
        <v>1703</v>
      </c>
      <c r="F1188" t="s">
        <v>1748</v>
      </c>
    </row>
    <row r="1189" spans="1:6">
      <c r="A1189" t="s">
        <v>1207</v>
      </c>
      <c r="B1189" t="s">
        <v>1</v>
      </c>
      <c r="C1189" t="s">
        <v>1719</v>
      </c>
      <c r="D1189" t="s">
        <v>1715</v>
      </c>
      <c r="E1189" t="s">
        <v>1703</v>
      </c>
      <c r="F1189" t="s">
        <v>1749</v>
      </c>
    </row>
    <row r="1190" spans="1:6">
      <c r="A1190" t="s">
        <v>1208</v>
      </c>
      <c r="B1190" t="s">
        <v>1</v>
      </c>
      <c r="C1190" t="s">
        <v>1719</v>
      </c>
      <c r="D1190" t="s">
        <v>1715</v>
      </c>
      <c r="E1190" t="s">
        <v>1703</v>
      </c>
      <c r="F1190" t="s">
        <v>1750</v>
      </c>
    </row>
    <row r="1191" spans="1:6">
      <c r="A1191" t="s">
        <v>1209</v>
      </c>
      <c r="B1191" t="s">
        <v>1</v>
      </c>
      <c r="C1191" t="s">
        <v>1719</v>
      </c>
      <c r="D1191" t="s">
        <v>1715</v>
      </c>
      <c r="E1191" t="s">
        <v>1703</v>
      </c>
      <c r="F1191" t="s">
        <v>1751</v>
      </c>
    </row>
    <row r="1192" spans="1:6">
      <c r="A1192" t="s">
        <v>1210</v>
      </c>
      <c r="B1192" t="s">
        <v>1</v>
      </c>
      <c r="C1192" t="s">
        <v>1719</v>
      </c>
      <c r="D1192" t="s">
        <v>1715</v>
      </c>
      <c r="E1192" t="s">
        <v>1704</v>
      </c>
      <c r="F1192" t="s">
        <v>1742</v>
      </c>
    </row>
    <row r="1193" spans="1:6">
      <c r="A1193" t="s">
        <v>1211</v>
      </c>
      <c r="B1193" t="s">
        <v>1</v>
      </c>
      <c r="C1193" t="s">
        <v>1719</v>
      </c>
      <c r="D1193" t="s">
        <v>1715</v>
      </c>
      <c r="E1193" t="s">
        <v>1704</v>
      </c>
      <c r="F1193" t="s">
        <v>1743</v>
      </c>
    </row>
    <row r="1194" spans="1:6">
      <c r="A1194" t="s">
        <v>1212</v>
      </c>
      <c r="B1194" t="s">
        <v>1</v>
      </c>
      <c r="C1194" t="s">
        <v>1719</v>
      </c>
      <c r="D1194" t="s">
        <v>1715</v>
      </c>
      <c r="E1194" t="s">
        <v>1704</v>
      </c>
      <c r="F1194" t="s">
        <v>1744</v>
      </c>
    </row>
    <row r="1195" spans="1:6">
      <c r="A1195" t="s">
        <v>1213</v>
      </c>
      <c r="B1195" t="s">
        <v>1</v>
      </c>
      <c r="C1195" t="s">
        <v>1719</v>
      </c>
      <c r="D1195" t="s">
        <v>1715</v>
      </c>
      <c r="E1195" t="s">
        <v>1704</v>
      </c>
      <c r="F1195" t="s">
        <v>1745</v>
      </c>
    </row>
    <row r="1196" spans="1:6">
      <c r="A1196" t="s">
        <v>1214</v>
      </c>
      <c r="B1196" t="s">
        <v>1</v>
      </c>
      <c r="C1196" t="s">
        <v>1719</v>
      </c>
      <c r="D1196" t="s">
        <v>1715</v>
      </c>
      <c r="E1196" t="s">
        <v>1704</v>
      </c>
      <c r="F1196" t="s">
        <v>1746</v>
      </c>
    </row>
    <row r="1197" spans="1:6">
      <c r="A1197" t="s">
        <v>1215</v>
      </c>
      <c r="B1197" t="s">
        <v>1</v>
      </c>
      <c r="C1197" t="s">
        <v>1719</v>
      </c>
      <c r="D1197" t="s">
        <v>1715</v>
      </c>
      <c r="E1197" t="s">
        <v>1704</v>
      </c>
      <c r="F1197" t="s">
        <v>1747</v>
      </c>
    </row>
    <row r="1198" spans="1:6">
      <c r="A1198" t="s">
        <v>1216</v>
      </c>
      <c r="B1198" t="s">
        <v>1</v>
      </c>
      <c r="C1198" t="s">
        <v>1719</v>
      </c>
      <c r="D1198" t="s">
        <v>1715</v>
      </c>
      <c r="E1198" t="s">
        <v>1704</v>
      </c>
      <c r="F1198" t="s">
        <v>1748</v>
      </c>
    </row>
    <row r="1199" spans="1:6">
      <c r="A1199" t="s">
        <v>1217</v>
      </c>
      <c r="B1199" t="s">
        <v>1</v>
      </c>
      <c r="C1199" t="s">
        <v>1719</v>
      </c>
      <c r="D1199" t="s">
        <v>1715</v>
      </c>
      <c r="E1199" t="s">
        <v>1704</v>
      </c>
      <c r="F1199" t="s">
        <v>1749</v>
      </c>
    </row>
    <row r="1200" spans="1:6">
      <c r="A1200" t="s">
        <v>1218</v>
      </c>
      <c r="B1200" t="s">
        <v>1</v>
      </c>
      <c r="C1200" t="s">
        <v>1719</v>
      </c>
      <c r="D1200" t="s">
        <v>1715</v>
      </c>
      <c r="E1200" t="s">
        <v>1704</v>
      </c>
      <c r="F1200" t="s">
        <v>1750</v>
      </c>
    </row>
    <row r="1201" spans="1:6">
      <c r="A1201" t="s">
        <v>1219</v>
      </c>
      <c r="B1201" t="s">
        <v>1</v>
      </c>
      <c r="C1201" t="s">
        <v>1719</v>
      </c>
      <c r="D1201" t="s">
        <v>1715</v>
      </c>
      <c r="E1201" t="s">
        <v>1704</v>
      </c>
      <c r="F1201" t="s">
        <v>1751</v>
      </c>
    </row>
    <row r="1202" spans="1:6">
      <c r="A1202" t="s">
        <v>1220</v>
      </c>
      <c r="B1202" t="s">
        <v>1</v>
      </c>
      <c r="C1202" t="s">
        <v>1720</v>
      </c>
      <c r="D1202" t="s">
        <v>1702</v>
      </c>
      <c r="E1202" t="s">
        <v>1703</v>
      </c>
      <c r="F1202" t="s">
        <v>1742</v>
      </c>
    </row>
    <row r="1203" spans="1:6">
      <c r="A1203" t="s">
        <v>1221</v>
      </c>
      <c r="B1203" t="s">
        <v>1</v>
      </c>
      <c r="C1203" t="s">
        <v>1720</v>
      </c>
      <c r="D1203" t="s">
        <v>1702</v>
      </c>
      <c r="E1203" t="s">
        <v>1703</v>
      </c>
      <c r="F1203" t="s">
        <v>1743</v>
      </c>
    </row>
    <row r="1204" spans="1:6">
      <c r="A1204" t="s">
        <v>1222</v>
      </c>
      <c r="B1204" t="s">
        <v>1</v>
      </c>
      <c r="C1204" t="s">
        <v>1720</v>
      </c>
      <c r="D1204" t="s">
        <v>1702</v>
      </c>
      <c r="E1204" t="s">
        <v>1703</v>
      </c>
      <c r="F1204" t="s">
        <v>1744</v>
      </c>
    </row>
    <row r="1205" spans="1:6">
      <c r="A1205" t="s">
        <v>1223</v>
      </c>
      <c r="B1205" t="s">
        <v>1</v>
      </c>
      <c r="C1205" t="s">
        <v>1720</v>
      </c>
      <c r="D1205" t="s">
        <v>1702</v>
      </c>
      <c r="E1205" t="s">
        <v>1703</v>
      </c>
      <c r="F1205" t="s">
        <v>1745</v>
      </c>
    </row>
    <row r="1206" spans="1:6">
      <c r="A1206" t="s">
        <v>1224</v>
      </c>
      <c r="B1206" t="s">
        <v>1</v>
      </c>
      <c r="C1206" t="s">
        <v>1720</v>
      </c>
      <c r="D1206" t="s">
        <v>1702</v>
      </c>
      <c r="E1206" t="s">
        <v>1703</v>
      </c>
      <c r="F1206" t="s">
        <v>1746</v>
      </c>
    </row>
    <row r="1207" spans="1:6">
      <c r="A1207" t="s">
        <v>1225</v>
      </c>
      <c r="B1207" t="s">
        <v>1</v>
      </c>
      <c r="C1207" t="s">
        <v>1720</v>
      </c>
      <c r="D1207" t="s">
        <v>1702</v>
      </c>
      <c r="E1207" t="s">
        <v>1703</v>
      </c>
      <c r="F1207" t="s">
        <v>1747</v>
      </c>
    </row>
    <row r="1208" spans="1:6">
      <c r="A1208" t="s">
        <v>1226</v>
      </c>
      <c r="B1208" t="s">
        <v>1</v>
      </c>
      <c r="C1208" t="s">
        <v>1720</v>
      </c>
      <c r="D1208" t="s">
        <v>1702</v>
      </c>
      <c r="E1208" t="s">
        <v>1703</v>
      </c>
      <c r="F1208" t="s">
        <v>1748</v>
      </c>
    </row>
    <row r="1209" spans="1:6">
      <c r="A1209" t="s">
        <v>1227</v>
      </c>
      <c r="B1209" t="s">
        <v>1</v>
      </c>
      <c r="C1209" t="s">
        <v>1720</v>
      </c>
      <c r="D1209" t="s">
        <v>1702</v>
      </c>
      <c r="E1209" t="s">
        <v>1703</v>
      </c>
      <c r="F1209" t="s">
        <v>1749</v>
      </c>
    </row>
    <row r="1210" spans="1:6">
      <c r="A1210" t="s">
        <v>1228</v>
      </c>
      <c r="B1210" t="s">
        <v>1</v>
      </c>
      <c r="C1210" t="s">
        <v>1720</v>
      </c>
      <c r="D1210" t="s">
        <v>1702</v>
      </c>
      <c r="E1210" t="s">
        <v>1703</v>
      </c>
      <c r="F1210" t="s">
        <v>1750</v>
      </c>
    </row>
    <row r="1211" spans="1:6">
      <c r="A1211" t="s">
        <v>1229</v>
      </c>
      <c r="B1211" t="s">
        <v>1</v>
      </c>
      <c r="C1211" t="s">
        <v>1720</v>
      </c>
      <c r="D1211" t="s">
        <v>1702</v>
      </c>
      <c r="E1211" t="s">
        <v>1703</v>
      </c>
      <c r="F1211" t="s">
        <v>1751</v>
      </c>
    </row>
    <row r="1212" spans="1:6">
      <c r="A1212" t="s">
        <v>1230</v>
      </c>
      <c r="B1212" t="s">
        <v>1</v>
      </c>
      <c r="C1212" t="s">
        <v>1720</v>
      </c>
      <c r="D1212" t="s">
        <v>1702</v>
      </c>
      <c r="E1212" t="s">
        <v>1704</v>
      </c>
      <c r="F1212" t="s">
        <v>1742</v>
      </c>
    </row>
    <row r="1213" spans="1:6">
      <c r="A1213" t="s">
        <v>1231</v>
      </c>
      <c r="B1213" t="s">
        <v>1</v>
      </c>
      <c r="C1213" t="s">
        <v>1720</v>
      </c>
      <c r="D1213" t="s">
        <v>1702</v>
      </c>
      <c r="E1213" t="s">
        <v>1704</v>
      </c>
      <c r="F1213" t="s">
        <v>1743</v>
      </c>
    </row>
    <row r="1214" spans="1:6">
      <c r="A1214" t="s">
        <v>1232</v>
      </c>
      <c r="B1214" t="s">
        <v>1</v>
      </c>
      <c r="C1214" t="s">
        <v>1720</v>
      </c>
      <c r="D1214" t="s">
        <v>1702</v>
      </c>
      <c r="E1214" t="s">
        <v>1704</v>
      </c>
      <c r="F1214" t="s">
        <v>1744</v>
      </c>
    </row>
    <row r="1215" spans="1:6">
      <c r="A1215" t="s">
        <v>1233</v>
      </c>
      <c r="B1215" t="s">
        <v>1</v>
      </c>
      <c r="C1215" t="s">
        <v>1720</v>
      </c>
      <c r="D1215" t="s">
        <v>1702</v>
      </c>
      <c r="E1215" t="s">
        <v>1704</v>
      </c>
      <c r="F1215" t="s">
        <v>1745</v>
      </c>
    </row>
    <row r="1216" spans="1:6">
      <c r="A1216" t="s">
        <v>1234</v>
      </c>
      <c r="B1216" t="s">
        <v>1</v>
      </c>
      <c r="C1216" t="s">
        <v>1720</v>
      </c>
      <c r="D1216" t="s">
        <v>1702</v>
      </c>
      <c r="E1216" t="s">
        <v>1704</v>
      </c>
      <c r="F1216" t="s">
        <v>1746</v>
      </c>
    </row>
    <row r="1217" spans="1:6">
      <c r="A1217" t="s">
        <v>1235</v>
      </c>
      <c r="B1217" t="s">
        <v>1</v>
      </c>
      <c r="C1217" t="s">
        <v>1720</v>
      </c>
      <c r="D1217" t="s">
        <v>1702</v>
      </c>
      <c r="E1217" t="s">
        <v>1704</v>
      </c>
      <c r="F1217" t="s">
        <v>1747</v>
      </c>
    </row>
    <row r="1218" spans="1:6">
      <c r="A1218" t="s">
        <v>1236</v>
      </c>
      <c r="B1218" t="s">
        <v>1</v>
      </c>
      <c r="C1218" t="s">
        <v>1720</v>
      </c>
      <c r="D1218" t="s">
        <v>1702</v>
      </c>
      <c r="E1218" t="s">
        <v>1704</v>
      </c>
      <c r="F1218" t="s">
        <v>1748</v>
      </c>
    </row>
    <row r="1219" spans="1:6">
      <c r="A1219" t="s">
        <v>1237</v>
      </c>
      <c r="B1219" t="s">
        <v>1</v>
      </c>
      <c r="C1219" t="s">
        <v>1720</v>
      </c>
      <c r="D1219" t="s">
        <v>1702</v>
      </c>
      <c r="E1219" t="s">
        <v>1704</v>
      </c>
      <c r="F1219" t="s">
        <v>1749</v>
      </c>
    </row>
    <row r="1220" spans="1:6">
      <c r="A1220" t="s">
        <v>1238</v>
      </c>
      <c r="B1220" t="s">
        <v>1</v>
      </c>
      <c r="C1220" t="s">
        <v>1720</v>
      </c>
      <c r="D1220" t="s">
        <v>1702</v>
      </c>
      <c r="E1220" t="s">
        <v>1704</v>
      </c>
      <c r="F1220" t="s">
        <v>1750</v>
      </c>
    </row>
    <row r="1221" spans="1:6">
      <c r="A1221" t="s">
        <v>1239</v>
      </c>
      <c r="B1221" t="s">
        <v>1</v>
      </c>
      <c r="C1221" t="s">
        <v>1720</v>
      </c>
      <c r="D1221" t="s">
        <v>1702</v>
      </c>
      <c r="E1221" t="s">
        <v>1704</v>
      </c>
      <c r="F1221" t="s">
        <v>1751</v>
      </c>
    </row>
    <row r="1222" spans="1:6">
      <c r="A1222" t="s">
        <v>1240</v>
      </c>
      <c r="B1222" t="s">
        <v>1</v>
      </c>
      <c r="C1222" t="s">
        <v>1720</v>
      </c>
      <c r="D1222" t="s">
        <v>1705</v>
      </c>
      <c r="E1222" t="s">
        <v>1703</v>
      </c>
      <c r="F1222" t="s">
        <v>1742</v>
      </c>
    </row>
    <row r="1223" spans="1:6">
      <c r="A1223" t="s">
        <v>1241</v>
      </c>
      <c r="B1223" t="s">
        <v>1</v>
      </c>
      <c r="C1223" t="s">
        <v>1720</v>
      </c>
      <c r="D1223" t="s">
        <v>1705</v>
      </c>
      <c r="E1223" t="s">
        <v>1703</v>
      </c>
      <c r="F1223" t="s">
        <v>1743</v>
      </c>
    </row>
    <row r="1224" spans="1:6">
      <c r="A1224" t="s">
        <v>1242</v>
      </c>
      <c r="B1224" t="s">
        <v>1</v>
      </c>
      <c r="C1224" t="s">
        <v>1720</v>
      </c>
      <c r="D1224" t="s">
        <v>1705</v>
      </c>
      <c r="E1224" t="s">
        <v>1703</v>
      </c>
      <c r="F1224" t="s">
        <v>1744</v>
      </c>
    </row>
    <row r="1225" spans="1:6">
      <c r="A1225" t="s">
        <v>1243</v>
      </c>
      <c r="B1225" t="s">
        <v>1</v>
      </c>
      <c r="C1225" t="s">
        <v>1720</v>
      </c>
      <c r="D1225" t="s">
        <v>1705</v>
      </c>
      <c r="E1225" t="s">
        <v>1703</v>
      </c>
      <c r="F1225" t="s">
        <v>1745</v>
      </c>
    </row>
    <row r="1226" spans="1:6">
      <c r="A1226" t="s">
        <v>1244</v>
      </c>
      <c r="B1226" t="s">
        <v>1</v>
      </c>
      <c r="C1226" t="s">
        <v>1720</v>
      </c>
      <c r="D1226" t="s">
        <v>1705</v>
      </c>
      <c r="E1226" t="s">
        <v>1703</v>
      </c>
      <c r="F1226" t="s">
        <v>1746</v>
      </c>
    </row>
    <row r="1227" spans="1:6">
      <c r="A1227" t="s">
        <v>1245</v>
      </c>
      <c r="B1227" t="s">
        <v>1</v>
      </c>
      <c r="C1227" t="s">
        <v>1720</v>
      </c>
      <c r="D1227" t="s">
        <v>1705</v>
      </c>
      <c r="E1227" t="s">
        <v>1703</v>
      </c>
      <c r="F1227" t="s">
        <v>1747</v>
      </c>
    </row>
    <row r="1228" spans="1:6">
      <c r="A1228" t="s">
        <v>1246</v>
      </c>
      <c r="B1228" t="s">
        <v>1</v>
      </c>
      <c r="C1228" t="s">
        <v>1720</v>
      </c>
      <c r="D1228" t="s">
        <v>1705</v>
      </c>
      <c r="E1228" t="s">
        <v>1703</v>
      </c>
      <c r="F1228" t="s">
        <v>1748</v>
      </c>
    </row>
    <row r="1229" spans="1:6">
      <c r="A1229" t="s">
        <v>1247</v>
      </c>
      <c r="B1229" t="s">
        <v>1</v>
      </c>
      <c r="C1229" t="s">
        <v>1720</v>
      </c>
      <c r="D1229" t="s">
        <v>1705</v>
      </c>
      <c r="E1229" t="s">
        <v>1703</v>
      </c>
      <c r="F1229" t="s">
        <v>1749</v>
      </c>
    </row>
    <row r="1230" spans="1:6">
      <c r="A1230" t="s">
        <v>1248</v>
      </c>
      <c r="B1230" t="s">
        <v>1</v>
      </c>
      <c r="C1230" t="s">
        <v>1720</v>
      </c>
      <c r="D1230" t="s">
        <v>1705</v>
      </c>
      <c r="E1230" t="s">
        <v>1703</v>
      </c>
      <c r="F1230" t="s">
        <v>1750</v>
      </c>
    </row>
    <row r="1231" spans="1:6">
      <c r="A1231" t="s">
        <v>1249</v>
      </c>
      <c r="B1231" t="s">
        <v>1</v>
      </c>
      <c r="C1231" t="s">
        <v>1720</v>
      </c>
      <c r="D1231" t="s">
        <v>1705</v>
      </c>
      <c r="E1231" t="s">
        <v>1703</v>
      </c>
      <c r="F1231" t="s">
        <v>1751</v>
      </c>
    </row>
    <row r="1232" spans="1:6">
      <c r="A1232" t="s">
        <v>1250</v>
      </c>
      <c r="B1232" t="s">
        <v>1</v>
      </c>
      <c r="C1232" t="s">
        <v>1720</v>
      </c>
      <c r="D1232" t="s">
        <v>1705</v>
      </c>
      <c r="E1232" t="s">
        <v>1704</v>
      </c>
      <c r="F1232" t="s">
        <v>1742</v>
      </c>
    </row>
    <row r="1233" spans="1:6">
      <c r="A1233" t="s">
        <v>1251</v>
      </c>
      <c r="B1233" t="s">
        <v>1</v>
      </c>
      <c r="C1233" t="s">
        <v>1720</v>
      </c>
      <c r="D1233" t="s">
        <v>1705</v>
      </c>
      <c r="E1233" t="s">
        <v>1704</v>
      </c>
      <c r="F1233" t="s">
        <v>1743</v>
      </c>
    </row>
    <row r="1234" spans="1:6">
      <c r="A1234" t="s">
        <v>1252</v>
      </c>
      <c r="B1234" t="s">
        <v>1</v>
      </c>
      <c r="C1234" t="s">
        <v>1720</v>
      </c>
      <c r="D1234" t="s">
        <v>1705</v>
      </c>
      <c r="E1234" t="s">
        <v>1704</v>
      </c>
      <c r="F1234" t="s">
        <v>1744</v>
      </c>
    </row>
    <row r="1235" spans="1:6">
      <c r="A1235" t="s">
        <v>1253</v>
      </c>
      <c r="B1235" t="s">
        <v>1</v>
      </c>
      <c r="C1235" t="s">
        <v>1720</v>
      </c>
      <c r="D1235" t="s">
        <v>1705</v>
      </c>
      <c r="E1235" t="s">
        <v>1704</v>
      </c>
      <c r="F1235" t="s">
        <v>1745</v>
      </c>
    </row>
    <row r="1236" spans="1:6">
      <c r="A1236" t="s">
        <v>1254</v>
      </c>
      <c r="B1236" t="s">
        <v>1</v>
      </c>
      <c r="C1236" t="s">
        <v>1720</v>
      </c>
      <c r="D1236" t="s">
        <v>1705</v>
      </c>
      <c r="E1236" t="s">
        <v>1704</v>
      </c>
      <c r="F1236" t="s">
        <v>1746</v>
      </c>
    </row>
    <row r="1237" spans="1:6">
      <c r="A1237" t="s">
        <v>1255</v>
      </c>
      <c r="B1237" t="s">
        <v>1</v>
      </c>
      <c r="C1237" t="s">
        <v>1720</v>
      </c>
      <c r="D1237" t="s">
        <v>1705</v>
      </c>
      <c r="E1237" t="s">
        <v>1704</v>
      </c>
      <c r="F1237" t="s">
        <v>1747</v>
      </c>
    </row>
    <row r="1238" spans="1:6">
      <c r="A1238" t="s">
        <v>1256</v>
      </c>
      <c r="B1238" t="s">
        <v>1</v>
      </c>
      <c r="C1238" t="s">
        <v>1720</v>
      </c>
      <c r="D1238" t="s">
        <v>1705</v>
      </c>
      <c r="E1238" t="s">
        <v>1704</v>
      </c>
      <c r="F1238" t="s">
        <v>1748</v>
      </c>
    </row>
    <row r="1239" spans="1:6">
      <c r="A1239" t="s">
        <v>1257</v>
      </c>
      <c r="B1239" t="s">
        <v>1</v>
      </c>
      <c r="C1239" t="s">
        <v>1720</v>
      </c>
      <c r="D1239" t="s">
        <v>1705</v>
      </c>
      <c r="E1239" t="s">
        <v>1704</v>
      </c>
      <c r="F1239" t="s">
        <v>1749</v>
      </c>
    </row>
    <row r="1240" spans="1:6">
      <c r="A1240" t="s">
        <v>1258</v>
      </c>
      <c r="B1240" t="s">
        <v>1</v>
      </c>
      <c r="C1240" t="s">
        <v>1720</v>
      </c>
      <c r="D1240" t="s">
        <v>1705</v>
      </c>
      <c r="E1240" t="s">
        <v>1704</v>
      </c>
      <c r="F1240" t="s">
        <v>1750</v>
      </c>
    </row>
    <row r="1241" spans="1:6">
      <c r="A1241" t="s">
        <v>1259</v>
      </c>
      <c r="B1241" t="s">
        <v>1</v>
      </c>
      <c r="C1241" t="s">
        <v>1720</v>
      </c>
      <c r="D1241" t="s">
        <v>1705</v>
      </c>
      <c r="E1241" t="s">
        <v>1704</v>
      </c>
      <c r="F1241" t="s">
        <v>1751</v>
      </c>
    </row>
    <row r="1242" spans="1:6">
      <c r="A1242" t="s">
        <v>1260</v>
      </c>
      <c r="B1242" t="s">
        <v>1</v>
      </c>
      <c r="C1242" t="s">
        <v>1720</v>
      </c>
      <c r="D1242" t="s">
        <v>1706</v>
      </c>
      <c r="E1242" t="s">
        <v>1703</v>
      </c>
      <c r="F1242" t="s">
        <v>1742</v>
      </c>
    </row>
    <row r="1243" spans="1:6">
      <c r="A1243" t="s">
        <v>1261</v>
      </c>
      <c r="B1243" t="s">
        <v>1</v>
      </c>
      <c r="C1243" t="s">
        <v>1720</v>
      </c>
      <c r="D1243" t="s">
        <v>1706</v>
      </c>
      <c r="E1243" t="s">
        <v>1703</v>
      </c>
      <c r="F1243" t="s">
        <v>1743</v>
      </c>
    </row>
    <row r="1244" spans="1:6">
      <c r="A1244" t="s">
        <v>1262</v>
      </c>
      <c r="B1244" t="s">
        <v>1</v>
      </c>
      <c r="C1244" t="s">
        <v>1720</v>
      </c>
      <c r="D1244" t="s">
        <v>1706</v>
      </c>
      <c r="E1244" t="s">
        <v>1703</v>
      </c>
      <c r="F1244" t="s">
        <v>1744</v>
      </c>
    </row>
    <row r="1245" spans="1:6">
      <c r="A1245" t="s">
        <v>1263</v>
      </c>
      <c r="B1245" t="s">
        <v>1</v>
      </c>
      <c r="C1245" t="s">
        <v>1720</v>
      </c>
      <c r="D1245" t="s">
        <v>1706</v>
      </c>
      <c r="E1245" t="s">
        <v>1703</v>
      </c>
      <c r="F1245" t="s">
        <v>1745</v>
      </c>
    </row>
    <row r="1246" spans="1:6">
      <c r="A1246" t="s">
        <v>1264</v>
      </c>
      <c r="B1246" t="s">
        <v>1</v>
      </c>
      <c r="C1246" t="s">
        <v>1720</v>
      </c>
      <c r="D1246" t="s">
        <v>1706</v>
      </c>
      <c r="E1246" t="s">
        <v>1703</v>
      </c>
      <c r="F1246" t="s">
        <v>1746</v>
      </c>
    </row>
    <row r="1247" spans="1:6">
      <c r="A1247" t="s">
        <v>1265</v>
      </c>
      <c r="B1247" t="s">
        <v>1</v>
      </c>
      <c r="C1247" t="s">
        <v>1720</v>
      </c>
      <c r="D1247" t="s">
        <v>1706</v>
      </c>
      <c r="E1247" t="s">
        <v>1703</v>
      </c>
      <c r="F1247" t="s">
        <v>1747</v>
      </c>
    </row>
    <row r="1248" spans="1:6">
      <c r="A1248" t="s">
        <v>1266</v>
      </c>
      <c r="B1248" t="s">
        <v>1</v>
      </c>
      <c r="C1248" t="s">
        <v>1720</v>
      </c>
      <c r="D1248" t="s">
        <v>1706</v>
      </c>
      <c r="E1248" t="s">
        <v>1703</v>
      </c>
      <c r="F1248" t="s">
        <v>1748</v>
      </c>
    </row>
    <row r="1249" spans="1:6">
      <c r="A1249" t="s">
        <v>1267</v>
      </c>
      <c r="B1249" t="s">
        <v>1</v>
      </c>
      <c r="C1249" t="s">
        <v>1720</v>
      </c>
      <c r="D1249" t="s">
        <v>1706</v>
      </c>
      <c r="E1249" t="s">
        <v>1703</v>
      </c>
      <c r="F1249" t="s">
        <v>1749</v>
      </c>
    </row>
    <row r="1250" spans="1:6">
      <c r="A1250" t="s">
        <v>1268</v>
      </c>
      <c r="B1250" t="s">
        <v>1</v>
      </c>
      <c r="C1250" t="s">
        <v>1720</v>
      </c>
      <c r="D1250" t="s">
        <v>1706</v>
      </c>
      <c r="E1250" t="s">
        <v>1703</v>
      </c>
      <c r="F1250" t="s">
        <v>1750</v>
      </c>
    </row>
    <row r="1251" spans="1:6">
      <c r="A1251" t="s">
        <v>1269</v>
      </c>
      <c r="B1251" t="s">
        <v>1</v>
      </c>
      <c r="C1251" t="s">
        <v>1720</v>
      </c>
      <c r="D1251" t="s">
        <v>1706</v>
      </c>
      <c r="E1251" t="s">
        <v>1703</v>
      </c>
      <c r="F1251" t="s">
        <v>1751</v>
      </c>
    </row>
    <row r="1252" spans="1:6">
      <c r="A1252" t="s">
        <v>1270</v>
      </c>
      <c r="B1252" t="s">
        <v>1</v>
      </c>
      <c r="C1252" t="s">
        <v>1720</v>
      </c>
      <c r="D1252" t="s">
        <v>1706</v>
      </c>
      <c r="E1252" t="s">
        <v>1704</v>
      </c>
      <c r="F1252" t="s">
        <v>1742</v>
      </c>
    </row>
    <row r="1253" spans="1:6">
      <c r="A1253" t="s">
        <v>1271</v>
      </c>
      <c r="B1253" t="s">
        <v>1</v>
      </c>
      <c r="C1253" t="s">
        <v>1720</v>
      </c>
      <c r="D1253" t="s">
        <v>1706</v>
      </c>
      <c r="E1253" t="s">
        <v>1704</v>
      </c>
      <c r="F1253" t="s">
        <v>1743</v>
      </c>
    </row>
    <row r="1254" spans="1:6">
      <c r="A1254" t="s">
        <v>1272</v>
      </c>
      <c r="B1254" t="s">
        <v>1</v>
      </c>
      <c r="C1254" t="s">
        <v>1720</v>
      </c>
      <c r="D1254" t="s">
        <v>1706</v>
      </c>
      <c r="E1254" t="s">
        <v>1704</v>
      </c>
      <c r="F1254" t="s">
        <v>1744</v>
      </c>
    </row>
    <row r="1255" spans="1:6">
      <c r="A1255" t="s">
        <v>1273</v>
      </c>
      <c r="B1255" t="s">
        <v>1</v>
      </c>
      <c r="C1255" t="s">
        <v>1720</v>
      </c>
      <c r="D1255" t="s">
        <v>1706</v>
      </c>
      <c r="E1255" t="s">
        <v>1704</v>
      </c>
      <c r="F1255" t="s">
        <v>1745</v>
      </c>
    </row>
    <row r="1256" spans="1:6">
      <c r="A1256" t="s">
        <v>1274</v>
      </c>
      <c r="B1256" t="s">
        <v>1</v>
      </c>
      <c r="C1256" t="s">
        <v>1720</v>
      </c>
      <c r="D1256" t="s">
        <v>1706</v>
      </c>
      <c r="E1256" t="s">
        <v>1704</v>
      </c>
      <c r="F1256" t="s">
        <v>1746</v>
      </c>
    </row>
    <row r="1257" spans="1:6">
      <c r="A1257" t="s">
        <v>1275</v>
      </c>
      <c r="B1257" t="s">
        <v>1</v>
      </c>
      <c r="C1257" t="s">
        <v>1720</v>
      </c>
      <c r="D1257" t="s">
        <v>1706</v>
      </c>
      <c r="E1257" t="s">
        <v>1704</v>
      </c>
      <c r="F1257" t="s">
        <v>1747</v>
      </c>
    </row>
    <row r="1258" spans="1:6">
      <c r="A1258" t="s">
        <v>1276</v>
      </c>
      <c r="B1258" t="s">
        <v>1</v>
      </c>
      <c r="C1258" t="s">
        <v>1720</v>
      </c>
      <c r="D1258" t="s">
        <v>1706</v>
      </c>
      <c r="E1258" t="s">
        <v>1704</v>
      </c>
      <c r="F1258" t="s">
        <v>1748</v>
      </c>
    </row>
    <row r="1259" spans="1:6">
      <c r="A1259" t="s">
        <v>1277</v>
      </c>
      <c r="B1259" t="s">
        <v>1</v>
      </c>
      <c r="C1259" t="s">
        <v>1720</v>
      </c>
      <c r="D1259" t="s">
        <v>1706</v>
      </c>
      <c r="E1259" t="s">
        <v>1704</v>
      </c>
      <c r="F1259" t="s">
        <v>1749</v>
      </c>
    </row>
    <row r="1260" spans="1:6">
      <c r="A1260" t="s">
        <v>1278</v>
      </c>
      <c r="B1260" t="s">
        <v>1</v>
      </c>
      <c r="C1260" t="s">
        <v>1720</v>
      </c>
      <c r="D1260" t="s">
        <v>1706</v>
      </c>
      <c r="E1260" t="s">
        <v>1704</v>
      </c>
      <c r="F1260" t="s">
        <v>1750</v>
      </c>
    </row>
    <row r="1261" spans="1:6">
      <c r="A1261" t="s">
        <v>1279</v>
      </c>
      <c r="B1261" t="s">
        <v>1</v>
      </c>
      <c r="C1261" t="s">
        <v>1720</v>
      </c>
      <c r="D1261" t="s">
        <v>1706</v>
      </c>
      <c r="E1261" t="s">
        <v>1704</v>
      </c>
      <c r="F1261" t="s">
        <v>1751</v>
      </c>
    </row>
    <row r="1262" spans="1:6">
      <c r="A1262" t="s">
        <v>1280</v>
      </c>
      <c r="B1262" t="s">
        <v>1</v>
      </c>
      <c r="C1262" t="s">
        <v>1720</v>
      </c>
      <c r="D1262" t="s">
        <v>1707</v>
      </c>
      <c r="E1262" t="s">
        <v>1703</v>
      </c>
      <c r="F1262" t="s">
        <v>1742</v>
      </c>
    </row>
    <row r="1263" spans="1:6">
      <c r="A1263" t="s">
        <v>1281</v>
      </c>
      <c r="B1263" t="s">
        <v>1</v>
      </c>
      <c r="C1263" t="s">
        <v>1720</v>
      </c>
      <c r="D1263" t="s">
        <v>1707</v>
      </c>
      <c r="E1263" t="s">
        <v>1703</v>
      </c>
      <c r="F1263" t="s">
        <v>1743</v>
      </c>
    </row>
    <row r="1264" spans="1:6">
      <c r="A1264" t="s">
        <v>1282</v>
      </c>
      <c r="B1264" t="s">
        <v>1</v>
      </c>
      <c r="C1264" t="s">
        <v>1720</v>
      </c>
      <c r="D1264" t="s">
        <v>1707</v>
      </c>
      <c r="E1264" t="s">
        <v>1703</v>
      </c>
      <c r="F1264" t="s">
        <v>1744</v>
      </c>
    </row>
    <row r="1265" spans="1:6">
      <c r="A1265" t="s">
        <v>1283</v>
      </c>
      <c r="B1265" t="s">
        <v>1</v>
      </c>
      <c r="C1265" t="s">
        <v>1720</v>
      </c>
      <c r="D1265" t="s">
        <v>1707</v>
      </c>
      <c r="E1265" t="s">
        <v>1703</v>
      </c>
      <c r="F1265" t="s">
        <v>1745</v>
      </c>
    </row>
    <row r="1266" spans="1:6">
      <c r="A1266" t="s">
        <v>1284</v>
      </c>
      <c r="B1266" t="s">
        <v>1</v>
      </c>
      <c r="C1266" t="s">
        <v>1720</v>
      </c>
      <c r="D1266" t="s">
        <v>1707</v>
      </c>
      <c r="E1266" t="s">
        <v>1703</v>
      </c>
      <c r="F1266" t="s">
        <v>1746</v>
      </c>
    </row>
    <row r="1267" spans="1:6">
      <c r="A1267" t="s">
        <v>1285</v>
      </c>
      <c r="B1267" t="s">
        <v>1</v>
      </c>
      <c r="C1267" t="s">
        <v>1720</v>
      </c>
      <c r="D1267" t="s">
        <v>1707</v>
      </c>
      <c r="E1267" t="s">
        <v>1703</v>
      </c>
      <c r="F1267" t="s">
        <v>1747</v>
      </c>
    </row>
    <row r="1268" spans="1:6">
      <c r="A1268" t="s">
        <v>1286</v>
      </c>
      <c r="B1268" t="s">
        <v>1</v>
      </c>
      <c r="C1268" t="s">
        <v>1720</v>
      </c>
      <c r="D1268" t="s">
        <v>1707</v>
      </c>
      <c r="E1268" t="s">
        <v>1703</v>
      </c>
      <c r="F1268" t="s">
        <v>1748</v>
      </c>
    </row>
    <row r="1269" spans="1:6">
      <c r="A1269" t="s">
        <v>1287</v>
      </c>
      <c r="B1269" t="s">
        <v>1</v>
      </c>
      <c r="C1269" t="s">
        <v>1720</v>
      </c>
      <c r="D1269" t="s">
        <v>1707</v>
      </c>
      <c r="E1269" t="s">
        <v>1703</v>
      </c>
      <c r="F1269" t="s">
        <v>1749</v>
      </c>
    </row>
    <row r="1270" spans="1:6">
      <c r="A1270" t="s">
        <v>1288</v>
      </c>
      <c r="B1270" t="s">
        <v>1</v>
      </c>
      <c r="C1270" t="s">
        <v>1720</v>
      </c>
      <c r="D1270" t="s">
        <v>1707</v>
      </c>
      <c r="E1270" t="s">
        <v>1703</v>
      </c>
      <c r="F1270" t="s">
        <v>1750</v>
      </c>
    </row>
    <row r="1271" spans="1:6">
      <c r="A1271" t="s">
        <v>1289</v>
      </c>
      <c r="B1271" t="s">
        <v>1</v>
      </c>
      <c r="C1271" t="s">
        <v>1720</v>
      </c>
      <c r="D1271" t="s">
        <v>1707</v>
      </c>
      <c r="E1271" t="s">
        <v>1703</v>
      </c>
      <c r="F1271" t="s">
        <v>1751</v>
      </c>
    </row>
    <row r="1272" spans="1:6">
      <c r="A1272" t="s">
        <v>1290</v>
      </c>
      <c r="B1272" t="s">
        <v>1</v>
      </c>
      <c r="C1272" t="s">
        <v>1720</v>
      </c>
      <c r="D1272" t="s">
        <v>1707</v>
      </c>
      <c r="E1272" t="s">
        <v>1704</v>
      </c>
      <c r="F1272" t="s">
        <v>1742</v>
      </c>
    </row>
    <row r="1273" spans="1:6">
      <c r="A1273" t="s">
        <v>1291</v>
      </c>
      <c r="B1273" t="s">
        <v>1</v>
      </c>
      <c r="C1273" t="s">
        <v>1720</v>
      </c>
      <c r="D1273" t="s">
        <v>1707</v>
      </c>
      <c r="E1273" t="s">
        <v>1704</v>
      </c>
      <c r="F1273" t="s">
        <v>1743</v>
      </c>
    </row>
    <row r="1274" spans="1:6">
      <c r="A1274" t="s">
        <v>1292</v>
      </c>
      <c r="B1274" t="s">
        <v>1</v>
      </c>
      <c r="C1274" t="s">
        <v>1720</v>
      </c>
      <c r="D1274" t="s">
        <v>1707</v>
      </c>
      <c r="E1274" t="s">
        <v>1704</v>
      </c>
      <c r="F1274" t="s">
        <v>1744</v>
      </c>
    </row>
    <row r="1275" spans="1:6">
      <c r="A1275" t="s">
        <v>1293</v>
      </c>
      <c r="B1275" t="s">
        <v>1</v>
      </c>
      <c r="C1275" t="s">
        <v>1720</v>
      </c>
      <c r="D1275" t="s">
        <v>1707</v>
      </c>
      <c r="E1275" t="s">
        <v>1704</v>
      </c>
      <c r="F1275" t="s">
        <v>1745</v>
      </c>
    </row>
    <row r="1276" spans="1:6">
      <c r="A1276" t="s">
        <v>1294</v>
      </c>
      <c r="B1276" t="s">
        <v>1</v>
      </c>
      <c r="C1276" t="s">
        <v>1720</v>
      </c>
      <c r="D1276" t="s">
        <v>1707</v>
      </c>
      <c r="E1276" t="s">
        <v>1704</v>
      </c>
      <c r="F1276" t="s">
        <v>1746</v>
      </c>
    </row>
    <row r="1277" spans="1:6">
      <c r="A1277" t="s">
        <v>1295</v>
      </c>
      <c r="B1277" t="s">
        <v>1</v>
      </c>
      <c r="C1277" t="s">
        <v>1720</v>
      </c>
      <c r="D1277" t="s">
        <v>1707</v>
      </c>
      <c r="E1277" t="s">
        <v>1704</v>
      </c>
      <c r="F1277" t="s">
        <v>1747</v>
      </c>
    </row>
    <row r="1278" spans="1:6">
      <c r="A1278" t="s">
        <v>1296</v>
      </c>
      <c r="B1278" t="s">
        <v>1</v>
      </c>
      <c r="C1278" t="s">
        <v>1720</v>
      </c>
      <c r="D1278" t="s">
        <v>1707</v>
      </c>
      <c r="E1278" t="s">
        <v>1704</v>
      </c>
      <c r="F1278" t="s">
        <v>1748</v>
      </c>
    </row>
    <row r="1279" spans="1:6">
      <c r="A1279" t="s">
        <v>1297</v>
      </c>
      <c r="B1279" t="s">
        <v>1</v>
      </c>
      <c r="C1279" t="s">
        <v>1720</v>
      </c>
      <c r="D1279" t="s">
        <v>1707</v>
      </c>
      <c r="E1279" t="s">
        <v>1704</v>
      </c>
      <c r="F1279" t="s">
        <v>1749</v>
      </c>
    </row>
    <row r="1280" spans="1:6">
      <c r="A1280" t="s">
        <v>1298</v>
      </c>
      <c r="B1280" t="s">
        <v>1</v>
      </c>
      <c r="C1280" t="s">
        <v>1720</v>
      </c>
      <c r="D1280" t="s">
        <v>1707</v>
      </c>
      <c r="E1280" t="s">
        <v>1704</v>
      </c>
      <c r="F1280" t="s">
        <v>1750</v>
      </c>
    </row>
    <row r="1281" spans="1:6">
      <c r="A1281" t="s">
        <v>1299</v>
      </c>
      <c r="B1281" t="s">
        <v>1</v>
      </c>
      <c r="C1281" t="s">
        <v>1720</v>
      </c>
      <c r="D1281" t="s">
        <v>1707</v>
      </c>
      <c r="E1281" t="s">
        <v>1704</v>
      </c>
      <c r="F1281" t="s">
        <v>1751</v>
      </c>
    </row>
    <row r="1282" spans="1:6">
      <c r="A1282" t="s">
        <v>1300</v>
      </c>
      <c r="B1282" t="s">
        <v>1</v>
      </c>
      <c r="C1282" t="s">
        <v>1720</v>
      </c>
      <c r="D1282" t="s">
        <v>1708</v>
      </c>
      <c r="E1282" t="s">
        <v>1703</v>
      </c>
      <c r="F1282" t="s">
        <v>1742</v>
      </c>
    </row>
    <row r="1283" spans="1:6">
      <c r="A1283" t="s">
        <v>1301</v>
      </c>
      <c r="B1283" t="s">
        <v>1</v>
      </c>
      <c r="C1283" t="s">
        <v>1720</v>
      </c>
      <c r="D1283" t="s">
        <v>1708</v>
      </c>
      <c r="E1283" t="s">
        <v>1703</v>
      </c>
      <c r="F1283" t="s">
        <v>1743</v>
      </c>
    </row>
    <row r="1284" spans="1:6">
      <c r="A1284" t="s">
        <v>1302</v>
      </c>
      <c r="B1284" t="s">
        <v>1</v>
      </c>
      <c r="C1284" t="s">
        <v>1720</v>
      </c>
      <c r="D1284" t="s">
        <v>1708</v>
      </c>
      <c r="E1284" t="s">
        <v>1703</v>
      </c>
      <c r="F1284" t="s">
        <v>1744</v>
      </c>
    </row>
    <row r="1285" spans="1:6">
      <c r="A1285" t="s">
        <v>1303</v>
      </c>
      <c r="B1285" t="s">
        <v>1</v>
      </c>
      <c r="C1285" t="s">
        <v>1720</v>
      </c>
      <c r="D1285" t="s">
        <v>1708</v>
      </c>
      <c r="E1285" t="s">
        <v>1703</v>
      </c>
      <c r="F1285" t="s">
        <v>1745</v>
      </c>
    </row>
    <row r="1286" spans="1:6">
      <c r="A1286" t="s">
        <v>1304</v>
      </c>
      <c r="B1286" t="s">
        <v>1</v>
      </c>
      <c r="C1286" t="s">
        <v>1720</v>
      </c>
      <c r="D1286" t="s">
        <v>1708</v>
      </c>
      <c r="E1286" t="s">
        <v>1703</v>
      </c>
      <c r="F1286" t="s">
        <v>1746</v>
      </c>
    </row>
    <row r="1287" spans="1:6">
      <c r="A1287" t="s">
        <v>1305</v>
      </c>
      <c r="B1287" t="s">
        <v>1</v>
      </c>
      <c r="C1287" t="s">
        <v>1720</v>
      </c>
      <c r="D1287" t="s">
        <v>1708</v>
      </c>
      <c r="E1287" t="s">
        <v>1703</v>
      </c>
      <c r="F1287" t="s">
        <v>1747</v>
      </c>
    </row>
    <row r="1288" spans="1:6">
      <c r="A1288" t="s">
        <v>1306</v>
      </c>
      <c r="B1288" t="s">
        <v>1</v>
      </c>
      <c r="C1288" t="s">
        <v>1720</v>
      </c>
      <c r="D1288" t="s">
        <v>1708</v>
      </c>
      <c r="E1288" t="s">
        <v>1703</v>
      </c>
      <c r="F1288" t="s">
        <v>1748</v>
      </c>
    </row>
    <row r="1289" spans="1:6">
      <c r="A1289" t="s">
        <v>1307</v>
      </c>
      <c r="B1289" t="s">
        <v>1</v>
      </c>
      <c r="C1289" t="s">
        <v>1720</v>
      </c>
      <c r="D1289" t="s">
        <v>1708</v>
      </c>
      <c r="E1289" t="s">
        <v>1703</v>
      </c>
      <c r="F1289" t="s">
        <v>1749</v>
      </c>
    </row>
    <row r="1290" spans="1:6">
      <c r="A1290" t="s">
        <v>1308</v>
      </c>
      <c r="B1290" t="s">
        <v>1</v>
      </c>
      <c r="C1290" t="s">
        <v>1720</v>
      </c>
      <c r="D1290" t="s">
        <v>1708</v>
      </c>
      <c r="E1290" t="s">
        <v>1703</v>
      </c>
      <c r="F1290" t="s">
        <v>1750</v>
      </c>
    </row>
    <row r="1291" spans="1:6">
      <c r="A1291" t="s">
        <v>1309</v>
      </c>
      <c r="B1291" t="s">
        <v>1</v>
      </c>
      <c r="C1291" t="s">
        <v>1720</v>
      </c>
      <c r="D1291" t="s">
        <v>1708</v>
      </c>
      <c r="E1291" t="s">
        <v>1703</v>
      </c>
      <c r="F1291" t="s">
        <v>1751</v>
      </c>
    </row>
    <row r="1292" spans="1:6">
      <c r="A1292" t="s">
        <v>1310</v>
      </c>
      <c r="B1292" t="s">
        <v>1</v>
      </c>
      <c r="C1292" t="s">
        <v>1720</v>
      </c>
      <c r="D1292" t="s">
        <v>1708</v>
      </c>
      <c r="E1292" t="s">
        <v>1704</v>
      </c>
      <c r="F1292" t="s">
        <v>1742</v>
      </c>
    </row>
    <row r="1293" spans="1:6">
      <c r="A1293" t="s">
        <v>1311</v>
      </c>
      <c r="B1293" t="s">
        <v>1</v>
      </c>
      <c r="C1293" t="s">
        <v>1720</v>
      </c>
      <c r="D1293" t="s">
        <v>1708</v>
      </c>
      <c r="E1293" t="s">
        <v>1704</v>
      </c>
      <c r="F1293" t="s">
        <v>1743</v>
      </c>
    </row>
    <row r="1294" spans="1:6">
      <c r="A1294" t="s">
        <v>1312</v>
      </c>
      <c r="B1294" t="s">
        <v>1</v>
      </c>
      <c r="C1294" t="s">
        <v>1720</v>
      </c>
      <c r="D1294" t="s">
        <v>1708</v>
      </c>
      <c r="E1294" t="s">
        <v>1704</v>
      </c>
      <c r="F1294" t="s">
        <v>1744</v>
      </c>
    </row>
    <row r="1295" spans="1:6">
      <c r="A1295" t="s">
        <v>1313</v>
      </c>
      <c r="B1295" t="s">
        <v>1</v>
      </c>
      <c r="C1295" t="s">
        <v>1720</v>
      </c>
      <c r="D1295" t="s">
        <v>1708</v>
      </c>
      <c r="E1295" t="s">
        <v>1704</v>
      </c>
      <c r="F1295" t="s">
        <v>1745</v>
      </c>
    </row>
    <row r="1296" spans="1:6">
      <c r="A1296" t="s">
        <v>1314</v>
      </c>
      <c r="B1296" t="s">
        <v>1</v>
      </c>
      <c r="C1296" t="s">
        <v>1720</v>
      </c>
      <c r="D1296" t="s">
        <v>1708</v>
      </c>
      <c r="E1296" t="s">
        <v>1704</v>
      </c>
      <c r="F1296" t="s">
        <v>1746</v>
      </c>
    </row>
    <row r="1297" spans="1:6">
      <c r="A1297" t="s">
        <v>1315</v>
      </c>
      <c r="B1297" t="s">
        <v>1</v>
      </c>
      <c r="C1297" t="s">
        <v>1720</v>
      </c>
      <c r="D1297" t="s">
        <v>1708</v>
      </c>
      <c r="E1297" t="s">
        <v>1704</v>
      </c>
      <c r="F1297" t="s">
        <v>1747</v>
      </c>
    </row>
    <row r="1298" spans="1:6">
      <c r="A1298" t="s">
        <v>1316</v>
      </c>
      <c r="B1298" t="s">
        <v>1</v>
      </c>
      <c r="C1298" t="s">
        <v>1720</v>
      </c>
      <c r="D1298" t="s">
        <v>1708</v>
      </c>
      <c r="E1298" t="s">
        <v>1704</v>
      </c>
      <c r="F1298" t="s">
        <v>1748</v>
      </c>
    </row>
    <row r="1299" spans="1:6">
      <c r="A1299" t="s">
        <v>1317</v>
      </c>
      <c r="B1299" t="s">
        <v>1</v>
      </c>
      <c r="C1299" t="s">
        <v>1720</v>
      </c>
      <c r="D1299" t="s">
        <v>1708</v>
      </c>
      <c r="E1299" t="s">
        <v>1704</v>
      </c>
      <c r="F1299" t="s">
        <v>1749</v>
      </c>
    </row>
    <row r="1300" spans="1:6">
      <c r="A1300" t="s">
        <v>1318</v>
      </c>
      <c r="B1300" t="s">
        <v>1</v>
      </c>
      <c r="C1300" t="s">
        <v>1720</v>
      </c>
      <c r="D1300" t="s">
        <v>1708</v>
      </c>
      <c r="E1300" t="s">
        <v>1704</v>
      </c>
      <c r="F1300" t="s">
        <v>1750</v>
      </c>
    </row>
    <row r="1301" spans="1:6">
      <c r="A1301" t="s">
        <v>1319</v>
      </c>
      <c r="B1301" t="s">
        <v>1</v>
      </c>
      <c r="C1301" t="s">
        <v>1720</v>
      </c>
      <c r="D1301" t="s">
        <v>1708</v>
      </c>
      <c r="E1301" t="s">
        <v>1704</v>
      </c>
      <c r="F1301" t="s">
        <v>1751</v>
      </c>
    </row>
    <row r="1302" spans="1:6">
      <c r="A1302" t="s">
        <v>1320</v>
      </c>
      <c r="B1302" t="s">
        <v>1</v>
      </c>
      <c r="C1302" t="s">
        <v>1720</v>
      </c>
      <c r="D1302" t="s">
        <v>1709</v>
      </c>
      <c r="E1302" t="s">
        <v>1703</v>
      </c>
      <c r="F1302" t="s">
        <v>1742</v>
      </c>
    </row>
    <row r="1303" spans="1:6">
      <c r="A1303" t="s">
        <v>1321</v>
      </c>
      <c r="B1303" t="s">
        <v>1</v>
      </c>
      <c r="C1303" t="s">
        <v>1720</v>
      </c>
      <c r="D1303" t="s">
        <v>1709</v>
      </c>
      <c r="E1303" t="s">
        <v>1703</v>
      </c>
      <c r="F1303" t="s">
        <v>1743</v>
      </c>
    </row>
    <row r="1304" spans="1:6">
      <c r="A1304" t="s">
        <v>1322</v>
      </c>
      <c r="B1304" t="s">
        <v>1</v>
      </c>
      <c r="C1304" t="s">
        <v>1720</v>
      </c>
      <c r="D1304" t="s">
        <v>1709</v>
      </c>
      <c r="E1304" t="s">
        <v>1703</v>
      </c>
      <c r="F1304" t="s">
        <v>1744</v>
      </c>
    </row>
    <row r="1305" spans="1:6">
      <c r="A1305" t="s">
        <v>1323</v>
      </c>
      <c r="B1305" t="s">
        <v>1</v>
      </c>
      <c r="C1305" t="s">
        <v>1720</v>
      </c>
      <c r="D1305" t="s">
        <v>1709</v>
      </c>
      <c r="E1305" t="s">
        <v>1703</v>
      </c>
      <c r="F1305" t="s">
        <v>1745</v>
      </c>
    </row>
    <row r="1306" spans="1:6">
      <c r="A1306" t="s">
        <v>1324</v>
      </c>
      <c r="B1306" t="s">
        <v>1</v>
      </c>
      <c r="C1306" t="s">
        <v>1720</v>
      </c>
      <c r="D1306" t="s">
        <v>1709</v>
      </c>
      <c r="E1306" t="s">
        <v>1703</v>
      </c>
      <c r="F1306" t="s">
        <v>1746</v>
      </c>
    </row>
    <row r="1307" spans="1:6">
      <c r="A1307" t="s">
        <v>1325</v>
      </c>
      <c r="B1307" t="s">
        <v>1</v>
      </c>
      <c r="C1307" t="s">
        <v>1720</v>
      </c>
      <c r="D1307" t="s">
        <v>1709</v>
      </c>
      <c r="E1307" t="s">
        <v>1703</v>
      </c>
      <c r="F1307" t="s">
        <v>1747</v>
      </c>
    </row>
    <row r="1308" spans="1:6">
      <c r="A1308" t="s">
        <v>1326</v>
      </c>
      <c r="B1308" t="s">
        <v>1</v>
      </c>
      <c r="C1308" t="s">
        <v>1720</v>
      </c>
      <c r="D1308" t="s">
        <v>1709</v>
      </c>
      <c r="E1308" t="s">
        <v>1703</v>
      </c>
      <c r="F1308" t="s">
        <v>1748</v>
      </c>
    </row>
    <row r="1309" spans="1:6">
      <c r="A1309" t="s">
        <v>1327</v>
      </c>
      <c r="B1309" t="s">
        <v>1</v>
      </c>
      <c r="C1309" t="s">
        <v>1720</v>
      </c>
      <c r="D1309" t="s">
        <v>1709</v>
      </c>
      <c r="E1309" t="s">
        <v>1703</v>
      </c>
      <c r="F1309" t="s">
        <v>1749</v>
      </c>
    </row>
    <row r="1310" spans="1:6">
      <c r="A1310" t="s">
        <v>1328</v>
      </c>
      <c r="B1310" t="s">
        <v>1</v>
      </c>
      <c r="C1310" t="s">
        <v>1720</v>
      </c>
      <c r="D1310" t="s">
        <v>1709</v>
      </c>
      <c r="E1310" t="s">
        <v>1703</v>
      </c>
      <c r="F1310" t="s">
        <v>1750</v>
      </c>
    </row>
    <row r="1311" spans="1:6">
      <c r="A1311" t="s">
        <v>1329</v>
      </c>
      <c r="B1311" t="s">
        <v>1</v>
      </c>
      <c r="C1311" t="s">
        <v>1720</v>
      </c>
      <c r="D1311" t="s">
        <v>1709</v>
      </c>
      <c r="E1311" t="s">
        <v>1703</v>
      </c>
      <c r="F1311" t="s">
        <v>1751</v>
      </c>
    </row>
    <row r="1312" spans="1:6">
      <c r="A1312" t="s">
        <v>1330</v>
      </c>
      <c r="B1312" t="s">
        <v>1</v>
      </c>
      <c r="C1312" t="s">
        <v>1720</v>
      </c>
      <c r="D1312" t="s">
        <v>1709</v>
      </c>
      <c r="E1312" t="s">
        <v>1704</v>
      </c>
      <c r="F1312" t="s">
        <v>1742</v>
      </c>
    </row>
    <row r="1313" spans="1:6">
      <c r="A1313" t="s">
        <v>1331</v>
      </c>
      <c r="B1313" t="s">
        <v>1</v>
      </c>
      <c r="C1313" t="s">
        <v>1720</v>
      </c>
      <c r="D1313" t="s">
        <v>1709</v>
      </c>
      <c r="E1313" t="s">
        <v>1704</v>
      </c>
      <c r="F1313" t="s">
        <v>1743</v>
      </c>
    </row>
    <row r="1314" spans="1:6">
      <c r="A1314" t="s">
        <v>1332</v>
      </c>
      <c r="B1314" t="s">
        <v>1</v>
      </c>
      <c r="C1314" t="s">
        <v>1720</v>
      </c>
      <c r="D1314" t="s">
        <v>1709</v>
      </c>
      <c r="E1314" t="s">
        <v>1704</v>
      </c>
      <c r="F1314" t="s">
        <v>1744</v>
      </c>
    </row>
    <row r="1315" spans="1:6">
      <c r="A1315" t="s">
        <v>1333</v>
      </c>
      <c r="B1315" t="s">
        <v>1</v>
      </c>
      <c r="C1315" t="s">
        <v>1720</v>
      </c>
      <c r="D1315" t="s">
        <v>1709</v>
      </c>
      <c r="E1315" t="s">
        <v>1704</v>
      </c>
      <c r="F1315" t="s">
        <v>1745</v>
      </c>
    </row>
    <row r="1316" spans="1:6">
      <c r="A1316" t="s">
        <v>1334</v>
      </c>
      <c r="B1316" t="s">
        <v>1</v>
      </c>
      <c r="C1316" t="s">
        <v>1720</v>
      </c>
      <c r="D1316" t="s">
        <v>1709</v>
      </c>
      <c r="E1316" t="s">
        <v>1704</v>
      </c>
      <c r="F1316" t="s">
        <v>1746</v>
      </c>
    </row>
    <row r="1317" spans="1:6">
      <c r="A1317" t="s">
        <v>1335</v>
      </c>
      <c r="B1317" t="s">
        <v>1</v>
      </c>
      <c r="C1317" t="s">
        <v>1720</v>
      </c>
      <c r="D1317" t="s">
        <v>1709</v>
      </c>
      <c r="E1317" t="s">
        <v>1704</v>
      </c>
      <c r="F1317" t="s">
        <v>1747</v>
      </c>
    </row>
    <row r="1318" spans="1:6">
      <c r="A1318" t="s">
        <v>1336</v>
      </c>
      <c r="B1318" t="s">
        <v>1</v>
      </c>
      <c r="C1318" t="s">
        <v>1720</v>
      </c>
      <c r="D1318" t="s">
        <v>1709</v>
      </c>
      <c r="E1318" t="s">
        <v>1704</v>
      </c>
      <c r="F1318" t="s">
        <v>1748</v>
      </c>
    </row>
    <row r="1319" spans="1:6">
      <c r="A1319" t="s">
        <v>1337</v>
      </c>
      <c r="B1319" t="s">
        <v>1</v>
      </c>
      <c r="C1319" t="s">
        <v>1720</v>
      </c>
      <c r="D1319" t="s">
        <v>1709</v>
      </c>
      <c r="E1319" t="s">
        <v>1704</v>
      </c>
      <c r="F1319" t="s">
        <v>1749</v>
      </c>
    </row>
    <row r="1320" spans="1:6">
      <c r="A1320" t="s">
        <v>1338</v>
      </c>
      <c r="B1320" t="s">
        <v>1</v>
      </c>
      <c r="C1320" t="s">
        <v>1720</v>
      </c>
      <c r="D1320" t="s">
        <v>1709</v>
      </c>
      <c r="E1320" t="s">
        <v>1704</v>
      </c>
      <c r="F1320" t="s">
        <v>1750</v>
      </c>
    </row>
    <row r="1321" spans="1:6">
      <c r="A1321" t="s">
        <v>1339</v>
      </c>
      <c r="B1321" t="s">
        <v>1</v>
      </c>
      <c r="C1321" t="s">
        <v>1720</v>
      </c>
      <c r="D1321" t="s">
        <v>1709</v>
      </c>
      <c r="E1321" t="s">
        <v>1704</v>
      </c>
      <c r="F1321" t="s">
        <v>1751</v>
      </c>
    </row>
    <row r="1322" spans="1:6">
      <c r="A1322" t="s">
        <v>1340</v>
      </c>
      <c r="B1322" t="s">
        <v>1</v>
      </c>
      <c r="C1322" t="s">
        <v>1720</v>
      </c>
      <c r="D1322" t="s">
        <v>1710</v>
      </c>
      <c r="E1322" t="s">
        <v>1703</v>
      </c>
      <c r="F1322" t="s">
        <v>1742</v>
      </c>
    </row>
    <row r="1323" spans="1:6">
      <c r="A1323" t="s">
        <v>1341</v>
      </c>
      <c r="B1323" t="s">
        <v>1</v>
      </c>
      <c r="C1323" t="s">
        <v>1720</v>
      </c>
      <c r="D1323" t="s">
        <v>1710</v>
      </c>
      <c r="E1323" t="s">
        <v>1703</v>
      </c>
      <c r="F1323" t="s">
        <v>1743</v>
      </c>
    </row>
    <row r="1324" spans="1:6">
      <c r="A1324" t="s">
        <v>1342</v>
      </c>
      <c r="B1324" t="s">
        <v>1</v>
      </c>
      <c r="C1324" t="s">
        <v>1720</v>
      </c>
      <c r="D1324" t="s">
        <v>1710</v>
      </c>
      <c r="E1324" t="s">
        <v>1703</v>
      </c>
      <c r="F1324" t="s">
        <v>1744</v>
      </c>
    </row>
    <row r="1325" spans="1:6">
      <c r="A1325" t="s">
        <v>1343</v>
      </c>
      <c r="B1325" t="s">
        <v>1</v>
      </c>
      <c r="C1325" t="s">
        <v>1720</v>
      </c>
      <c r="D1325" t="s">
        <v>1710</v>
      </c>
      <c r="E1325" t="s">
        <v>1703</v>
      </c>
      <c r="F1325" t="s">
        <v>1745</v>
      </c>
    </row>
    <row r="1326" spans="1:6">
      <c r="A1326" t="s">
        <v>1344</v>
      </c>
      <c r="B1326" t="s">
        <v>1</v>
      </c>
      <c r="C1326" t="s">
        <v>1720</v>
      </c>
      <c r="D1326" t="s">
        <v>1710</v>
      </c>
      <c r="E1326" t="s">
        <v>1703</v>
      </c>
      <c r="F1326" t="s">
        <v>1746</v>
      </c>
    </row>
    <row r="1327" spans="1:6">
      <c r="A1327" t="s">
        <v>1345</v>
      </c>
      <c r="B1327" t="s">
        <v>1</v>
      </c>
      <c r="C1327" t="s">
        <v>1720</v>
      </c>
      <c r="D1327" t="s">
        <v>1710</v>
      </c>
      <c r="E1327" t="s">
        <v>1703</v>
      </c>
      <c r="F1327" t="s">
        <v>1747</v>
      </c>
    </row>
    <row r="1328" spans="1:6">
      <c r="A1328" t="s">
        <v>1346</v>
      </c>
      <c r="B1328" t="s">
        <v>1</v>
      </c>
      <c r="C1328" t="s">
        <v>1720</v>
      </c>
      <c r="D1328" t="s">
        <v>1710</v>
      </c>
      <c r="E1328" t="s">
        <v>1703</v>
      </c>
      <c r="F1328" t="s">
        <v>1748</v>
      </c>
    </row>
    <row r="1329" spans="1:6">
      <c r="A1329" t="s">
        <v>1347</v>
      </c>
      <c r="B1329" t="s">
        <v>1</v>
      </c>
      <c r="C1329" t="s">
        <v>1720</v>
      </c>
      <c r="D1329" t="s">
        <v>1710</v>
      </c>
      <c r="E1329" t="s">
        <v>1703</v>
      </c>
      <c r="F1329" t="s">
        <v>1749</v>
      </c>
    </row>
    <row r="1330" spans="1:6">
      <c r="A1330" t="s">
        <v>1348</v>
      </c>
      <c r="B1330" t="s">
        <v>1</v>
      </c>
      <c r="C1330" t="s">
        <v>1720</v>
      </c>
      <c r="D1330" t="s">
        <v>1710</v>
      </c>
      <c r="E1330" t="s">
        <v>1703</v>
      </c>
      <c r="F1330" t="s">
        <v>1750</v>
      </c>
    </row>
    <row r="1331" spans="1:6">
      <c r="A1331" t="s">
        <v>1349</v>
      </c>
      <c r="B1331" t="s">
        <v>1</v>
      </c>
      <c r="C1331" t="s">
        <v>1720</v>
      </c>
      <c r="D1331" t="s">
        <v>1710</v>
      </c>
      <c r="E1331" t="s">
        <v>1703</v>
      </c>
      <c r="F1331" t="s">
        <v>1751</v>
      </c>
    </row>
    <row r="1332" spans="1:6">
      <c r="A1332" t="s">
        <v>1350</v>
      </c>
      <c r="B1332" t="s">
        <v>1</v>
      </c>
      <c r="C1332" t="s">
        <v>1720</v>
      </c>
      <c r="D1332" t="s">
        <v>1710</v>
      </c>
      <c r="E1332" t="s">
        <v>1704</v>
      </c>
      <c r="F1332" t="s">
        <v>1742</v>
      </c>
    </row>
    <row r="1333" spans="1:6">
      <c r="A1333" t="s">
        <v>1351</v>
      </c>
      <c r="B1333" t="s">
        <v>1</v>
      </c>
      <c r="C1333" t="s">
        <v>1720</v>
      </c>
      <c r="D1333" t="s">
        <v>1710</v>
      </c>
      <c r="E1333" t="s">
        <v>1704</v>
      </c>
      <c r="F1333" t="s">
        <v>1743</v>
      </c>
    </row>
    <row r="1334" spans="1:6">
      <c r="A1334" t="s">
        <v>1352</v>
      </c>
      <c r="B1334" t="s">
        <v>1</v>
      </c>
      <c r="C1334" t="s">
        <v>1720</v>
      </c>
      <c r="D1334" t="s">
        <v>1710</v>
      </c>
      <c r="E1334" t="s">
        <v>1704</v>
      </c>
      <c r="F1334" t="s">
        <v>1744</v>
      </c>
    </row>
    <row r="1335" spans="1:6">
      <c r="A1335" t="s">
        <v>1353</v>
      </c>
      <c r="B1335" t="s">
        <v>1</v>
      </c>
      <c r="C1335" t="s">
        <v>1720</v>
      </c>
      <c r="D1335" t="s">
        <v>1710</v>
      </c>
      <c r="E1335" t="s">
        <v>1704</v>
      </c>
      <c r="F1335" t="s">
        <v>1745</v>
      </c>
    </row>
    <row r="1336" spans="1:6">
      <c r="A1336" t="s">
        <v>1354</v>
      </c>
      <c r="B1336" t="s">
        <v>1</v>
      </c>
      <c r="C1336" t="s">
        <v>1720</v>
      </c>
      <c r="D1336" t="s">
        <v>1710</v>
      </c>
      <c r="E1336" t="s">
        <v>1704</v>
      </c>
      <c r="F1336" t="s">
        <v>1746</v>
      </c>
    </row>
    <row r="1337" spans="1:6">
      <c r="A1337" t="s">
        <v>1355</v>
      </c>
      <c r="B1337" t="s">
        <v>1</v>
      </c>
      <c r="C1337" t="s">
        <v>1720</v>
      </c>
      <c r="D1337" t="s">
        <v>1710</v>
      </c>
      <c r="E1337" t="s">
        <v>1704</v>
      </c>
      <c r="F1337" t="s">
        <v>1747</v>
      </c>
    </row>
    <row r="1338" spans="1:6">
      <c r="A1338" t="s">
        <v>1356</v>
      </c>
      <c r="B1338" t="s">
        <v>1</v>
      </c>
      <c r="C1338" t="s">
        <v>1720</v>
      </c>
      <c r="D1338" t="s">
        <v>1710</v>
      </c>
      <c r="E1338" t="s">
        <v>1704</v>
      </c>
      <c r="F1338" t="s">
        <v>1748</v>
      </c>
    </row>
    <row r="1339" spans="1:6">
      <c r="A1339" t="s">
        <v>1357</v>
      </c>
      <c r="B1339" t="s">
        <v>1</v>
      </c>
      <c r="C1339" t="s">
        <v>1720</v>
      </c>
      <c r="D1339" t="s">
        <v>1710</v>
      </c>
      <c r="E1339" t="s">
        <v>1704</v>
      </c>
      <c r="F1339" t="s">
        <v>1749</v>
      </c>
    </row>
    <row r="1340" spans="1:6">
      <c r="A1340" t="s">
        <v>1358</v>
      </c>
      <c r="B1340" t="s">
        <v>1</v>
      </c>
      <c r="C1340" t="s">
        <v>1720</v>
      </c>
      <c r="D1340" t="s">
        <v>1710</v>
      </c>
      <c r="E1340" t="s">
        <v>1704</v>
      </c>
      <c r="F1340" t="s">
        <v>1750</v>
      </c>
    </row>
    <row r="1341" spans="1:6">
      <c r="A1341" t="s">
        <v>1359</v>
      </c>
      <c r="B1341" t="s">
        <v>1</v>
      </c>
      <c r="C1341" t="s">
        <v>1720</v>
      </c>
      <c r="D1341" t="s">
        <v>1710</v>
      </c>
      <c r="E1341" t="s">
        <v>1704</v>
      </c>
      <c r="F1341" t="s">
        <v>1751</v>
      </c>
    </row>
    <row r="1342" spans="1:6">
      <c r="A1342" t="s">
        <v>1360</v>
      </c>
      <c r="B1342" t="s">
        <v>1</v>
      </c>
      <c r="C1342" t="s">
        <v>1720</v>
      </c>
      <c r="D1342" t="s">
        <v>1711</v>
      </c>
      <c r="E1342" t="s">
        <v>1703</v>
      </c>
      <c r="F1342" t="s">
        <v>1742</v>
      </c>
    </row>
    <row r="1343" spans="1:6">
      <c r="A1343" t="s">
        <v>1361</v>
      </c>
      <c r="B1343" t="s">
        <v>1</v>
      </c>
      <c r="C1343" t="s">
        <v>1720</v>
      </c>
      <c r="D1343" t="s">
        <v>1711</v>
      </c>
      <c r="E1343" t="s">
        <v>1703</v>
      </c>
      <c r="F1343" t="s">
        <v>1743</v>
      </c>
    </row>
    <row r="1344" spans="1:6">
      <c r="A1344" t="s">
        <v>1362</v>
      </c>
      <c r="B1344" t="s">
        <v>1</v>
      </c>
      <c r="C1344" t="s">
        <v>1720</v>
      </c>
      <c r="D1344" t="s">
        <v>1711</v>
      </c>
      <c r="E1344" t="s">
        <v>1703</v>
      </c>
      <c r="F1344" t="s">
        <v>1744</v>
      </c>
    </row>
    <row r="1345" spans="1:6">
      <c r="A1345" t="s">
        <v>1363</v>
      </c>
      <c r="B1345" t="s">
        <v>1</v>
      </c>
      <c r="C1345" t="s">
        <v>1720</v>
      </c>
      <c r="D1345" t="s">
        <v>1711</v>
      </c>
      <c r="E1345" t="s">
        <v>1703</v>
      </c>
      <c r="F1345" t="s">
        <v>1745</v>
      </c>
    </row>
    <row r="1346" spans="1:6">
      <c r="A1346" t="s">
        <v>1364</v>
      </c>
      <c r="B1346" t="s">
        <v>1</v>
      </c>
      <c r="C1346" t="s">
        <v>1720</v>
      </c>
      <c r="D1346" t="s">
        <v>1711</v>
      </c>
      <c r="E1346" t="s">
        <v>1703</v>
      </c>
      <c r="F1346" t="s">
        <v>1746</v>
      </c>
    </row>
    <row r="1347" spans="1:6">
      <c r="A1347" t="s">
        <v>1365</v>
      </c>
      <c r="B1347" t="s">
        <v>1</v>
      </c>
      <c r="C1347" t="s">
        <v>1720</v>
      </c>
      <c r="D1347" t="s">
        <v>1711</v>
      </c>
      <c r="E1347" t="s">
        <v>1703</v>
      </c>
      <c r="F1347" t="s">
        <v>1747</v>
      </c>
    </row>
    <row r="1348" spans="1:6">
      <c r="A1348" t="s">
        <v>1366</v>
      </c>
      <c r="B1348" t="s">
        <v>1</v>
      </c>
      <c r="C1348" t="s">
        <v>1720</v>
      </c>
      <c r="D1348" t="s">
        <v>1711</v>
      </c>
      <c r="E1348" t="s">
        <v>1703</v>
      </c>
      <c r="F1348" t="s">
        <v>1748</v>
      </c>
    </row>
    <row r="1349" spans="1:6">
      <c r="A1349" t="s">
        <v>1367</v>
      </c>
      <c r="B1349" t="s">
        <v>1</v>
      </c>
      <c r="C1349" t="s">
        <v>1720</v>
      </c>
      <c r="D1349" t="s">
        <v>1711</v>
      </c>
      <c r="E1349" t="s">
        <v>1703</v>
      </c>
      <c r="F1349" t="s">
        <v>1749</v>
      </c>
    </row>
    <row r="1350" spans="1:6">
      <c r="A1350" t="s">
        <v>1368</v>
      </c>
      <c r="B1350" t="s">
        <v>1</v>
      </c>
      <c r="C1350" t="s">
        <v>1720</v>
      </c>
      <c r="D1350" t="s">
        <v>1711</v>
      </c>
      <c r="E1350" t="s">
        <v>1703</v>
      </c>
      <c r="F1350" t="s">
        <v>1750</v>
      </c>
    </row>
    <row r="1351" spans="1:6">
      <c r="A1351" t="s">
        <v>1369</v>
      </c>
      <c r="B1351" t="s">
        <v>1</v>
      </c>
      <c r="C1351" t="s">
        <v>1720</v>
      </c>
      <c r="D1351" t="s">
        <v>1711</v>
      </c>
      <c r="E1351" t="s">
        <v>1703</v>
      </c>
      <c r="F1351" t="s">
        <v>1751</v>
      </c>
    </row>
    <row r="1352" spans="1:6">
      <c r="A1352" t="s">
        <v>1370</v>
      </c>
      <c r="B1352" t="s">
        <v>1</v>
      </c>
      <c r="C1352" t="s">
        <v>1720</v>
      </c>
      <c r="D1352" t="s">
        <v>1711</v>
      </c>
      <c r="E1352" t="s">
        <v>1704</v>
      </c>
      <c r="F1352" t="s">
        <v>1742</v>
      </c>
    </row>
    <row r="1353" spans="1:6">
      <c r="A1353" t="s">
        <v>1371</v>
      </c>
      <c r="B1353" t="s">
        <v>1</v>
      </c>
      <c r="C1353" t="s">
        <v>1720</v>
      </c>
      <c r="D1353" t="s">
        <v>1711</v>
      </c>
      <c r="E1353" t="s">
        <v>1704</v>
      </c>
      <c r="F1353" t="s">
        <v>1743</v>
      </c>
    </row>
    <row r="1354" spans="1:6">
      <c r="A1354" t="s">
        <v>1372</v>
      </c>
      <c r="B1354" t="s">
        <v>1</v>
      </c>
      <c r="C1354" t="s">
        <v>1720</v>
      </c>
      <c r="D1354" t="s">
        <v>1711</v>
      </c>
      <c r="E1354" t="s">
        <v>1704</v>
      </c>
      <c r="F1354" t="s">
        <v>1744</v>
      </c>
    </row>
    <row r="1355" spans="1:6">
      <c r="A1355" t="s">
        <v>1373</v>
      </c>
      <c r="B1355" t="s">
        <v>1</v>
      </c>
      <c r="C1355" t="s">
        <v>1720</v>
      </c>
      <c r="D1355" t="s">
        <v>1711</v>
      </c>
      <c r="E1355" t="s">
        <v>1704</v>
      </c>
      <c r="F1355" t="s">
        <v>1745</v>
      </c>
    </row>
    <row r="1356" spans="1:6">
      <c r="A1356" t="s">
        <v>1374</v>
      </c>
      <c r="B1356" t="s">
        <v>1</v>
      </c>
      <c r="C1356" t="s">
        <v>1720</v>
      </c>
      <c r="D1356" t="s">
        <v>1711</v>
      </c>
      <c r="E1356" t="s">
        <v>1704</v>
      </c>
      <c r="F1356" t="s">
        <v>1746</v>
      </c>
    </row>
    <row r="1357" spans="1:6">
      <c r="A1357" t="s">
        <v>1375</v>
      </c>
      <c r="B1357" t="s">
        <v>1</v>
      </c>
      <c r="C1357" t="s">
        <v>1720</v>
      </c>
      <c r="D1357" t="s">
        <v>1711</v>
      </c>
      <c r="E1357" t="s">
        <v>1704</v>
      </c>
      <c r="F1357" t="s">
        <v>1747</v>
      </c>
    </row>
    <row r="1358" spans="1:6">
      <c r="A1358" t="s">
        <v>1376</v>
      </c>
      <c r="B1358" t="s">
        <v>1</v>
      </c>
      <c r="C1358" t="s">
        <v>1720</v>
      </c>
      <c r="D1358" t="s">
        <v>1711</v>
      </c>
      <c r="E1358" t="s">
        <v>1704</v>
      </c>
      <c r="F1358" t="s">
        <v>1748</v>
      </c>
    </row>
    <row r="1359" spans="1:6">
      <c r="A1359" t="s">
        <v>1377</v>
      </c>
      <c r="B1359" t="s">
        <v>1</v>
      </c>
      <c r="C1359" t="s">
        <v>1720</v>
      </c>
      <c r="D1359" t="s">
        <v>1711</v>
      </c>
      <c r="E1359" t="s">
        <v>1704</v>
      </c>
      <c r="F1359" t="s">
        <v>1749</v>
      </c>
    </row>
    <row r="1360" spans="1:6">
      <c r="A1360" t="s">
        <v>1378</v>
      </c>
      <c r="B1360" t="s">
        <v>1</v>
      </c>
      <c r="C1360" t="s">
        <v>1720</v>
      </c>
      <c r="D1360" t="s">
        <v>1711</v>
      </c>
      <c r="E1360" t="s">
        <v>1704</v>
      </c>
      <c r="F1360" t="s">
        <v>1750</v>
      </c>
    </row>
    <row r="1361" spans="1:6">
      <c r="A1361" t="s">
        <v>1379</v>
      </c>
      <c r="B1361" t="s">
        <v>1</v>
      </c>
      <c r="C1361" t="s">
        <v>1720</v>
      </c>
      <c r="D1361" t="s">
        <v>1711</v>
      </c>
      <c r="E1361" t="s">
        <v>1704</v>
      </c>
      <c r="F1361" t="s">
        <v>1751</v>
      </c>
    </row>
    <row r="1362" spans="1:6">
      <c r="A1362" t="s">
        <v>1380</v>
      </c>
      <c r="B1362" t="s">
        <v>1</v>
      </c>
      <c r="C1362" t="s">
        <v>1720</v>
      </c>
      <c r="D1362" t="s">
        <v>1712</v>
      </c>
      <c r="E1362" t="s">
        <v>1703</v>
      </c>
      <c r="F1362" t="s">
        <v>1742</v>
      </c>
    </row>
    <row r="1363" spans="1:6">
      <c r="A1363" t="s">
        <v>1381</v>
      </c>
      <c r="B1363" t="s">
        <v>1</v>
      </c>
      <c r="C1363" t="s">
        <v>1720</v>
      </c>
      <c r="D1363" t="s">
        <v>1712</v>
      </c>
      <c r="E1363" t="s">
        <v>1703</v>
      </c>
      <c r="F1363" t="s">
        <v>1743</v>
      </c>
    </row>
    <row r="1364" spans="1:6">
      <c r="A1364" t="s">
        <v>1382</v>
      </c>
      <c r="B1364" t="s">
        <v>1</v>
      </c>
      <c r="C1364" t="s">
        <v>1720</v>
      </c>
      <c r="D1364" t="s">
        <v>1712</v>
      </c>
      <c r="E1364" t="s">
        <v>1703</v>
      </c>
      <c r="F1364" t="s">
        <v>1744</v>
      </c>
    </row>
    <row r="1365" spans="1:6">
      <c r="A1365" t="s">
        <v>1383</v>
      </c>
      <c r="B1365" t="s">
        <v>1</v>
      </c>
      <c r="C1365" t="s">
        <v>1720</v>
      </c>
      <c r="D1365" t="s">
        <v>1712</v>
      </c>
      <c r="E1365" t="s">
        <v>1703</v>
      </c>
      <c r="F1365" t="s">
        <v>1745</v>
      </c>
    </row>
    <row r="1366" spans="1:6">
      <c r="A1366" t="s">
        <v>1384</v>
      </c>
      <c r="B1366" t="s">
        <v>1</v>
      </c>
      <c r="C1366" t="s">
        <v>1720</v>
      </c>
      <c r="D1366" t="s">
        <v>1712</v>
      </c>
      <c r="E1366" t="s">
        <v>1703</v>
      </c>
      <c r="F1366" t="s">
        <v>1746</v>
      </c>
    </row>
    <row r="1367" spans="1:6">
      <c r="A1367" t="s">
        <v>1385</v>
      </c>
      <c r="B1367" t="s">
        <v>1</v>
      </c>
      <c r="C1367" t="s">
        <v>1720</v>
      </c>
      <c r="D1367" t="s">
        <v>1712</v>
      </c>
      <c r="E1367" t="s">
        <v>1703</v>
      </c>
      <c r="F1367" t="s">
        <v>1747</v>
      </c>
    </row>
    <row r="1368" spans="1:6">
      <c r="A1368" t="s">
        <v>1386</v>
      </c>
      <c r="B1368" t="s">
        <v>1</v>
      </c>
      <c r="C1368" t="s">
        <v>1720</v>
      </c>
      <c r="D1368" t="s">
        <v>1712</v>
      </c>
      <c r="E1368" t="s">
        <v>1703</v>
      </c>
      <c r="F1368" t="s">
        <v>1748</v>
      </c>
    </row>
    <row r="1369" spans="1:6">
      <c r="A1369" t="s">
        <v>1387</v>
      </c>
      <c r="B1369" t="s">
        <v>1</v>
      </c>
      <c r="C1369" t="s">
        <v>1720</v>
      </c>
      <c r="D1369" t="s">
        <v>1712</v>
      </c>
      <c r="E1369" t="s">
        <v>1703</v>
      </c>
      <c r="F1369" t="s">
        <v>1749</v>
      </c>
    </row>
    <row r="1370" spans="1:6">
      <c r="A1370" t="s">
        <v>1388</v>
      </c>
      <c r="B1370" t="s">
        <v>1</v>
      </c>
      <c r="C1370" t="s">
        <v>1720</v>
      </c>
      <c r="D1370" t="s">
        <v>1712</v>
      </c>
      <c r="E1370" t="s">
        <v>1703</v>
      </c>
      <c r="F1370" t="s">
        <v>1750</v>
      </c>
    </row>
    <row r="1371" spans="1:6">
      <c r="A1371" t="s">
        <v>1389</v>
      </c>
      <c r="B1371" t="s">
        <v>1</v>
      </c>
      <c r="C1371" t="s">
        <v>1720</v>
      </c>
      <c r="D1371" t="s">
        <v>1712</v>
      </c>
      <c r="E1371" t="s">
        <v>1703</v>
      </c>
      <c r="F1371" t="s">
        <v>1751</v>
      </c>
    </row>
    <row r="1372" spans="1:6">
      <c r="A1372" t="s">
        <v>1390</v>
      </c>
      <c r="B1372" t="s">
        <v>1</v>
      </c>
      <c r="C1372" t="s">
        <v>1720</v>
      </c>
      <c r="D1372" t="s">
        <v>1712</v>
      </c>
      <c r="E1372" t="s">
        <v>1704</v>
      </c>
      <c r="F1372" t="s">
        <v>1742</v>
      </c>
    </row>
    <row r="1373" spans="1:6">
      <c r="A1373" t="s">
        <v>1391</v>
      </c>
      <c r="B1373" t="s">
        <v>1</v>
      </c>
      <c r="C1373" t="s">
        <v>1720</v>
      </c>
      <c r="D1373" t="s">
        <v>1712</v>
      </c>
      <c r="E1373" t="s">
        <v>1704</v>
      </c>
      <c r="F1373" t="s">
        <v>1743</v>
      </c>
    </row>
    <row r="1374" spans="1:6">
      <c r="A1374" t="s">
        <v>1392</v>
      </c>
      <c r="B1374" t="s">
        <v>1</v>
      </c>
      <c r="C1374" t="s">
        <v>1720</v>
      </c>
      <c r="D1374" t="s">
        <v>1712</v>
      </c>
      <c r="E1374" t="s">
        <v>1704</v>
      </c>
      <c r="F1374" t="s">
        <v>1744</v>
      </c>
    </row>
    <row r="1375" spans="1:6">
      <c r="A1375" t="s">
        <v>1393</v>
      </c>
      <c r="B1375" t="s">
        <v>1</v>
      </c>
      <c r="C1375" t="s">
        <v>1720</v>
      </c>
      <c r="D1375" t="s">
        <v>1712</v>
      </c>
      <c r="E1375" t="s">
        <v>1704</v>
      </c>
      <c r="F1375" t="s">
        <v>1745</v>
      </c>
    </row>
    <row r="1376" spans="1:6">
      <c r="A1376" t="s">
        <v>1394</v>
      </c>
      <c r="B1376" t="s">
        <v>1</v>
      </c>
      <c r="C1376" t="s">
        <v>1720</v>
      </c>
      <c r="D1376" t="s">
        <v>1712</v>
      </c>
      <c r="E1376" t="s">
        <v>1704</v>
      </c>
      <c r="F1376" t="s">
        <v>1746</v>
      </c>
    </row>
    <row r="1377" spans="1:6">
      <c r="A1377" t="s">
        <v>1395</v>
      </c>
      <c r="B1377" t="s">
        <v>1</v>
      </c>
      <c r="C1377" t="s">
        <v>1720</v>
      </c>
      <c r="D1377" t="s">
        <v>1712</v>
      </c>
      <c r="E1377" t="s">
        <v>1704</v>
      </c>
      <c r="F1377" t="s">
        <v>1747</v>
      </c>
    </row>
    <row r="1378" spans="1:6">
      <c r="A1378" t="s">
        <v>1396</v>
      </c>
      <c r="B1378" t="s">
        <v>1</v>
      </c>
      <c r="C1378" t="s">
        <v>1720</v>
      </c>
      <c r="D1378" t="s">
        <v>1712</v>
      </c>
      <c r="E1378" t="s">
        <v>1704</v>
      </c>
      <c r="F1378" t="s">
        <v>1748</v>
      </c>
    </row>
    <row r="1379" spans="1:6">
      <c r="A1379" t="s">
        <v>1397</v>
      </c>
      <c r="B1379" t="s">
        <v>1</v>
      </c>
      <c r="C1379" t="s">
        <v>1720</v>
      </c>
      <c r="D1379" t="s">
        <v>1712</v>
      </c>
      <c r="E1379" t="s">
        <v>1704</v>
      </c>
      <c r="F1379" t="s">
        <v>1749</v>
      </c>
    </row>
    <row r="1380" spans="1:6">
      <c r="A1380" t="s">
        <v>1398</v>
      </c>
      <c r="B1380" t="s">
        <v>1</v>
      </c>
      <c r="C1380" t="s">
        <v>1720</v>
      </c>
      <c r="D1380" t="s">
        <v>1712</v>
      </c>
      <c r="E1380" t="s">
        <v>1704</v>
      </c>
      <c r="F1380" t="s">
        <v>1750</v>
      </c>
    </row>
    <row r="1381" spans="1:6">
      <c r="A1381" t="s">
        <v>1399</v>
      </c>
      <c r="B1381" t="s">
        <v>1</v>
      </c>
      <c r="C1381" t="s">
        <v>1720</v>
      </c>
      <c r="D1381" t="s">
        <v>1712</v>
      </c>
      <c r="E1381" t="s">
        <v>1704</v>
      </c>
      <c r="F1381" t="s">
        <v>1751</v>
      </c>
    </row>
    <row r="1382" spans="1:6">
      <c r="A1382" t="s">
        <v>1400</v>
      </c>
      <c r="B1382" t="s">
        <v>1</v>
      </c>
      <c r="C1382" t="s">
        <v>1720</v>
      </c>
      <c r="D1382" t="s">
        <v>1713</v>
      </c>
      <c r="E1382" t="s">
        <v>1703</v>
      </c>
      <c r="F1382" t="s">
        <v>1742</v>
      </c>
    </row>
    <row r="1383" spans="1:6">
      <c r="A1383" t="s">
        <v>1401</v>
      </c>
      <c r="B1383" t="s">
        <v>1</v>
      </c>
      <c r="C1383" t="s">
        <v>1720</v>
      </c>
      <c r="D1383" t="s">
        <v>1713</v>
      </c>
      <c r="E1383" t="s">
        <v>1703</v>
      </c>
      <c r="F1383" t="s">
        <v>1743</v>
      </c>
    </row>
    <row r="1384" spans="1:6">
      <c r="A1384" t="s">
        <v>1402</v>
      </c>
      <c r="B1384" t="s">
        <v>1</v>
      </c>
      <c r="C1384" t="s">
        <v>1720</v>
      </c>
      <c r="D1384" t="s">
        <v>1713</v>
      </c>
      <c r="E1384" t="s">
        <v>1703</v>
      </c>
      <c r="F1384" t="s">
        <v>1744</v>
      </c>
    </row>
    <row r="1385" spans="1:6">
      <c r="A1385" t="s">
        <v>1403</v>
      </c>
      <c r="B1385" t="s">
        <v>1</v>
      </c>
      <c r="C1385" t="s">
        <v>1720</v>
      </c>
      <c r="D1385" t="s">
        <v>1713</v>
      </c>
      <c r="E1385" t="s">
        <v>1703</v>
      </c>
      <c r="F1385" t="s">
        <v>1745</v>
      </c>
    </row>
    <row r="1386" spans="1:6">
      <c r="A1386" t="s">
        <v>1404</v>
      </c>
      <c r="B1386" t="s">
        <v>1</v>
      </c>
      <c r="C1386" t="s">
        <v>1720</v>
      </c>
      <c r="D1386" t="s">
        <v>1713</v>
      </c>
      <c r="E1386" t="s">
        <v>1703</v>
      </c>
      <c r="F1386" t="s">
        <v>1746</v>
      </c>
    </row>
    <row r="1387" spans="1:6">
      <c r="A1387" t="s">
        <v>1405</v>
      </c>
      <c r="B1387" t="s">
        <v>1</v>
      </c>
      <c r="C1387" t="s">
        <v>1720</v>
      </c>
      <c r="D1387" t="s">
        <v>1713</v>
      </c>
      <c r="E1387" t="s">
        <v>1703</v>
      </c>
      <c r="F1387" t="s">
        <v>1747</v>
      </c>
    </row>
    <row r="1388" spans="1:6">
      <c r="A1388" t="s">
        <v>1406</v>
      </c>
      <c r="B1388" t="s">
        <v>1</v>
      </c>
      <c r="C1388" t="s">
        <v>1720</v>
      </c>
      <c r="D1388" t="s">
        <v>1713</v>
      </c>
      <c r="E1388" t="s">
        <v>1703</v>
      </c>
      <c r="F1388" t="s">
        <v>1748</v>
      </c>
    </row>
    <row r="1389" spans="1:6">
      <c r="A1389" t="s">
        <v>1407</v>
      </c>
      <c r="B1389" t="s">
        <v>1</v>
      </c>
      <c r="C1389" t="s">
        <v>1720</v>
      </c>
      <c r="D1389" t="s">
        <v>1713</v>
      </c>
      <c r="E1389" t="s">
        <v>1703</v>
      </c>
      <c r="F1389" t="s">
        <v>1749</v>
      </c>
    </row>
    <row r="1390" spans="1:6">
      <c r="A1390" t="s">
        <v>1408</v>
      </c>
      <c r="B1390" t="s">
        <v>1</v>
      </c>
      <c r="C1390" t="s">
        <v>1720</v>
      </c>
      <c r="D1390" t="s">
        <v>1713</v>
      </c>
      <c r="E1390" t="s">
        <v>1703</v>
      </c>
      <c r="F1390" t="s">
        <v>1750</v>
      </c>
    </row>
    <row r="1391" spans="1:6">
      <c r="A1391" t="s">
        <v>1409</v>
      </c>
      <c r="B1391" t="s">
        <v>1</v>
      </c>
      <c r="C1391" t="s">
        <v>1720</v>
      </c>
      <c r="D1391" t="s">
        <v>1713</v>
      </c>
      <c r="E1391" t="s">
        <v>1703</v>
      </c>
      <c r="F1391" t="s">
        <v>1751</v>
      </c>
    </row>
    <row r="1392" spans="1:6">
      <c r="A1392" t="s">
        <v>1410</v>
      </c>
      <c r="B1392" t="s">
        <v>1</v>
      </c>
      <c r="C1392" t="s">
        <v>1720</v>
      </c>
      <c r="D1392" t="s">
        <v>1713</v>
      </c>
      <c r="E1392" t="s">
        <v>1704</v>
      </c>
      <c r="F1392" t="s">
        <v>1742</v>
      </c>
    </row>
    <row r="1393" spans="1:6">
      <c r="A1393" t="s">
        <v>1411</v>
      </c>
      <c r="B1393" t="s">
        <v>1</v>
      </c>
      <c r="C1393" t="s">
        <v>1720</v>
      </c>
      <c r="D1393" t="s">
        <v>1713</v>
      </c>
      <c r="E1393" t="s">
        <v>1704</v>
      </c>
      <c r="F1393" t="s">
        <v>1743</v>
      </c>
    </row>
    <row r="1394" spans="1:6">
      <c r="A1394" t="s">
        <v>1412</v>
      </c>
      <c r="B1394" t="s">
        <v>1</v>
      </c>
      <c r="C1394" t="s">
        <v>1720</v>
      </c>
      <c r="D1394" t="s">
        <v>1713</v>
      </c>
      <c r="E1394" t="s">
        <v>1704</v>
      </c>
      <c r="F1394" t="s">
        <v>1744</v>
      </c>
    </row>
    <row r="1395" spans="1:6">
      <c r="A1395" t="s">
        <v>1413</v>
      </c>
      <c r="B1395" t="s">
        <v>1</v>
      </c>
      <c r="C1395" t="s">
        <v>1720</v>
      </c>
      <c r="D1395" t="s">
        <v>1713</v>
      </c>
      <c r="E1395" t="s">
        <v>1704</v>
      </c>
      <c r="F1395" t="s">
        <v>1745</v>
      </c>
    </row>
    <row r="1396" spans="1:6">
      <c r="A1396" t="s">
        <v>1414</v>
      </c>
      <c r="B1396" t="s">
        <v>1</v>
      </c>
      <c r="C1396" t="s">
        <v>1720</v>
      </c>
      <c r="D1396" t="s">
        <v>1713</v>
      </c>
      <c r="E1396" t="s">
        <v>1704</v>
      </c>
      <c r="F1396" t="s">
        <v>1746</v>
      </c>
    </row>
    <row r="1397" spans="1:6">
      <c r="A1397" t="s">
        <v>1415</v>
      </c>
      <c r="B1397" t="s">
        <v>1</v>
      </c>
      <c r="C1397" t="s">
        <v>1720</v>
      </c>
      <c r="D1397" t="s">
        <v>1713</v>
      </c>
      <c r="E1397" t="s">
        <v>1704</v>
      </c>
      <c r="F1397" t="s">
        <v>1747</v>
      </c>
    </row>
    <row r="1398" spans="1:6">
      <c r="A1398" t="s">
        <v>1416</v>
      </c>
      <c r="B1398" t="s">
        <v>1</v>
      </c>
      <c r="C1398" t="s">
        <v>1720</v>
      </c>
      <c r="D1398" t="s">
        <v>1713</v>
      </c>
      <c r="E1398" t="s">
        <v>1704</v>
      </c>
      <c r="F1398" t="s">
        <v>1748</v>
      </c>
    </row>
    <row r="1399" spans="1:6">
      <c r="A1399" t="s">
        <v>1417</v>
      </c>
      <c r="B1399" t="s">
        <v>1</v>
      </c>
      <c r="C1399" t="s">
        <v>1720</v>
      </c>
      <c r="D1399" t="s">
        <v>1713</v>
      </c>
      <c r="E1399" t="s">
        <v>1704</v>
      </c>
      <c r="F1399" t="s">
        <v>1749</v>
      </c>
    </row>
    <row r="1400" spans="1:6">
      <c r="A1400" t="s">
        <v>1418</v>
      </c>
      <c r="B1400" t="s">
        <v>1</v>
      </c>
      <c r="C1400" t="s">
        <v>1720</v>
      </c>
      <c r="D1400" t="s">
        <v>1713</v>
      </c>
      <c r="E1400" t="s">
        <v>1704</v>
      </c>
      <c r="F1400" t="s">
        <v>1750</v>
      </c>
    </row>
    <row r="1401" spans="1:6">
      <c r="A1401" t="s">
        <v>1419</v>
      </c>
      <c r="B1401" t="s">
        <v>1</v>
      </c>
      <c r="C1401" t="s">
        <v>1720</v>
      </c>
      <c r="D1401" t="s">
        <v>1713</v>
      </c>
      <c r="E1401" t="s">
        <v>1704</v>
      </c>
      <c r="F1401" t="s">
        <v>1751</v>
      </c>
    </row>
    <row r="1402" spans="1:6">
      <c r="A1402" t="s">
        <v>1420</v>
      </c>
      <c r="B1402" t="s">
        <v>1</v>
      </c>
      <c r="C1402" t="s">
        <v>1720</v>
      </c>
      <c r="D1402" t="s">
        <v>1714</v>
      </c>
      <c r="E1402" t="s">
        <v>1703</v>
      </c>
      <c r="F1402" t="s">
        <v>1742</v>
      </c>
    </row>
    <row r="1403" spans="1:6">
      <c r="A1403" t="s">
        <v>1421</v>
      </c>
      <c r="B1403" t="s">
        <v>1</v>
      </c>
      <c r="C1403" t="s">
        <v>1720</v>
      </c>
      <c r="D1403" t="s">
        <v>1714</v>
      </c>
      <c r="E1403" t="s">
        <v>1703</v>
      </c>
      <c r="F1403" t="s">
        <v>1743</v>
      </c>
    </row>
    <row r="1404" spans="1:6">
      <c r="A1404" t="s">
        <v>1422</v>
      </c>
      <c r="B1404" t="s">
        <v>1</v>
      </c>
      <c r="C1404" t="s">
        <v>1720</v>
      </c>
      <c r="D1404" t="s">
        <v>1714</v>
      </c>
      <c r="E1404" t="s">
        <v>1703</v>
      </c>
      <c r="F1404" t="s">
        <v>1744</v>
      </c>
    </row>
    <row r="1405" spans="1:6">
      <c r="A1405" t="s">
        <v>1423</v>
      </c>
      <c r="B1405" t="s">
        <v>1</v>
      </c>
      <c r="C1405" t="s">
        <v>1720</v>
      </c>
      <c r="D1405" t="s">
        <v>1714</v>
      </c>
      <c r="E1405" t="s">
        <v>1703</v>
      </c>
      <c r="F1405" t="s">
        <v>1745</v>
      </c>
    </row>
    <row r="1406" spans="1:6">
      <c r="A1406" t="s">
        <v>1424</v>
      </c>
      <c r="B1406" t="s">
        <v>1</v>
      </c>
      <c r="C1406" t="s">
        <v>1720</v>
      </c>
      <c r="D1406" t="s">
        <v>1714</v>
      </c>
      <c r="E1406" t="s">
        <v>1703</v>
      </c>
      <c r="F1406" t="s">
        <v>1746</v>
      </c>
    </row>
    <row r="1407" spans="1:6">
      <c r="A1407" t="s">
        <v>1425</v>
      </c>
      <c r="B1407" t="s">
        <v>1</v>
      </c>
      <c r="C1407" t="s">
        <v>1720</v>
      </c>
      <c r="D1407" t="s">
        <v>1714</v>
      </c>
      <c r="E1407" t="s">
        <v>1703</v>
      </c>
      <c r="F1407" t="s">
        <v>1747</v>
      </c>
    </row>
    <row r="1408" spans="1:6">
      <c r="A1408" t="s">
        <v>1426</v>
      </c>
      <c r="B1408" t="s">
        <v>1</v>
      </c>
      <c r="C1408" t="s">
        <v>1720</v>
      </c>
      <c r="D1408" t="s">
        <v>1714</v>
      </c>
      <c r="E1408" t="s">
        <v>1703</v>
      </c>
      <c r="F1408" t="s">
        <v>1748</v>
      </c>
    </row>
    <row r="1409" spans="1:6">
      <c r="A1409" t="s">
        <v>1427</v>
      </c>
      <c r="B1409" t="s">
        <v>1</v>
      </c>
      <c r="C1409" t="s">
        <v>1720</v>
      </c>
      <c r="D1409" t="s">
        <v>1714</v>
      </c>
      <c r="E1409" t="s">
        <v>1703</v>
      </c>
      <c r="F1409" t="s">
        <v>1749</v>
      </c>
    </row>
    <row r="1410" spans="1:6">
      <c r="A1410" t="s">
        <v>1428</v>
      </c>
      <c r="B1410" t="s">
        <v>1</v>
      </c>
      <c r="C1410" t="s">
        <v>1720</v>
      </c>
      <c r="D1410" t="s">
        <v>1714</v>
      </c>
      <c r="E1410" t="s">
        <v>1703</v>
      </c>
      <c r="F1410" t="s">
        <v>1750</v>
      </c>
    </row>
    <row r="1411" spans="1:6">
      <c r="A1411" t="s">
        <v>1429</v>
      </c>
      <c r="B1411" t="s">
        <v>1</v>
      </c>
      <c r="C1411" t="s">
        <v>1720</v>
      </c>
      <c r="D1411" t="s">
        <v>1714</v>
      </c>
      <c r="E1411" t="s">
        <v>1703</v>
      </c>
      <c r="F1411" t="s">
        <v>1751</v>
      </c>
    </row>
    <row r="1412" spans="1:6">
      <c r="A1412" t="s">
        <v>1430</v>
      </c>
      <c r="B1412" t="s">
        <v>1</v>
      </c>
      <c r="C1412" t="s">
        <v>1720</v>
      </c>
      <c r="D1412" t="s">
        <v>1714</v>
      </c>
      <c r="E1412" t="s">
        <v>1704</v>
      </c>
      <c r="F1412" t="s">
        <v>1742</v>
      </c>
    </row>
    <row r="1413" spans="1:6">
      <c r="A1413" t="s">
        <v>1431</v>
      </c>
      <c r="B1413" t="s">
        <v>1</v>
      </c>
      <c r="C1413" t="s">
        <v>1720</v>
      </c>
      <c r="D1413" t="s">
        <v>1714</v>
      </c>
      <c r="E1413" t="s">
        <v>1704</v>
      </c>
      <c r="F1413" t="s">
        <v>1743</v>
      </c>
    </row>
    <row r="1414" spans="1:6">
      <c r="A1414" t="s">
        <v>1432</v>
      </c>
      <c r="B1414" t="s">
        <v>1</v>
      </c>
      <c r="C1414" t="s">
        <v>1720</v>
      </c>
      <c r="D1414" t="s">
        <v>1714</v>
      </c>
      <c r="E1414" t="s">
        <v>1704</v>
      </c>
      <c r="F1414" t="s">
        <v>1744</v>
      </c>
    </row>
    <row r="1415" spans="1:6">
      <c r="A1415" t="s">
        <v>1433</v>
      </c>
      <c r="B1415" t="s">
        <v>1</v>
      </c>
      <c r="C1415" t="s">
        <v>1720</v>
      </c>
      <c r="D1415" t="s">
        <v>1714</v>
      </c>
      <c r="E1415" t="s">
        <v>1704</v>
      </c>
      <c r="F1415" t="s">
        <v>1745</v>
      </c>
    </row>
    <row r="1416" spans="1:6">
      <c r="A1416" t="s">
        <v>1434</v>
      </c>
      <c r="B1416" t="s">
        <v>1</v>
      </c>
      <c r="C1416" t="s">
        <v>1720</v>
      </c>
      <c r="D1416" t="s">
        <v>1714</v>
      </c>
      <c r="E1416" t="s">
        <v>1704</v>
      </c>
      <c r="F1416" t="s">
        <v>1746</v>
      </c>
    </row>
    <row r="1417" spans="1:6">
      <c r="A1417" t="s">
        <v>1435</v>
      </c>
      <c r="B1417" t="s">
        <v>1</v>
      </c>
      <c r="C1417" t="s">
        <v>1720</v>
      </c>
      <c r="D1417" t="s">
        <v>1714</v>
      </c>
      <c r="E1417" t="s">
        <v>1704</v>
      </c>
      <c r="F1417" t="s">
        <v>1747</v>
      </c>
    </row>
    <row r="1418" spans="1:6">
      <c r="A1418" t="s">
        <v>1436</v>
      </c>
      <c r="B1418" t="s">
        <v>1</v>
      </c>
      <c r="C1418" t="s">
        <v>1720</v>
      </c>
      <c r="D1418" t="s">
        <v>1714</v>
      </c>
      <c r="E1418" t="s">
        <v>1704</v>
      </c>
      <c r="F1418" t="s">
        <v>1748</v>
      </c>
    </row>
    <row r="1419" spans="1:6">
      <c r="A1419" t="s">
        <v>1437</v>
      </c>
      <c r="B1419" t="s">
        <v>1</v>
      </c>
      <c r="C1419" t="s">
        <v>1720</v>
      </c>
      <c r="D1419" t="s">
        <v>1714</v>
      </c>
      <c r="E1419" t="s">
        <v>1704</v>
      </c>
      <c r="F1419" t="s">
        <v>1749</v>
      </c>
    </row>
    <row r="1420" spans="1:6">
      <c r="A1420" t="s">
        <v>1438</v>
      </c>
      <c r="B1420" t="s">
        <v>1</v>
      </c>
      <c r="C1420" t="s">
        <v>1720</v>
      </c>
      <c r="D1420" t="s">
        <v>1714</v>
      </c>
      <c r="E1420" t="s">
        <v>1704</v>
      </c>
      <c r="F1420" t="s">
        <v>1750</v>
      </c>
    </row>
    <row r="1421" spans="1:6">
      <c r="A1421" t="s">
        <v>1439</v>
      </c>
      <c r="B1421" t="s">
        <v>1</v>
      </c>
      <c r="C1421" t="s">
        <v>1720</v>
      </c>
      <c r="D1421" t="s">
        <v>1714</v>
      </c>
      <c r="E1421" t="s">
        <v>1704</v>
      </c>
      <c r="F1421" t="s">
        <v>1751</v>
      </c>
    </row>
    <row r="1422" spans="1:6">
      <c r="A1422" t="s">
        <v>1440</v>
      </c>
      <c r="B1422" t="s">
        <v>1</v>
      </c>
      <c r="C1422" t="s">
        <v>1720</v>
      </c>
      <c r="D1422" t="s">
        <v>1715</v>
      </c>
      <c r="E1422" t="s">
        <v>1703</v>
      </c>
      <c r="F1422" t="s">
        <v>1742</v>
      </c>
    </row>
    <row r="1423" spans="1:6">
      <c r="A1423" t="s">
        <v>1441</v>
      </c>
      <c r="B1423" t="s">
        <v>1</v>
      </c>
      <c r="C1423" t="s">
        <v>1720</v>
      </c>
      <c r="D1423" t="s">
        <v>1715</v>
      </c>
      <c r="E1423" t="s">
        <v>1703</v>
      </c>
      <c r="F1423" t="s">
        <v>1743</v>
      </c>
    </row>
    <row r="1424" spans="1:6">
      <c r="A1424" t="s">
        <v>1442</v>
      </c>
      <c r="B1424" t="s">
        <v>1</v>
      </c>
      <c r="C1424" t="s">
        <v>1720</v>
      </c>
      <c r="D1424" t="s">
        <v>1715</v>
      </c>
      <c r="E1424" t="s">
        <v>1703</v>
      </c>
      <c r="F1424" t="s">
        <v>1744</v>
      </c>
    </row>
    <row r="1425" spans="1:6">
      <c r="A1425" t="s">
        <v>1443</v>
      </c>
      <c r="B1425" t="s">
        <v>1</v>
      </c>
      <c r="C1425" t="s">
        <v>1720</v>
      </c>
      <c r="D1425" t="s">
        <v>1715</v>
      </c>
      <c r="E1425" t="s">
        <v>1703</v>
      </c>
      <c r="F1425" t="s">
        <v>1745</v>
      </c>
    </row>
    <row r="1426" spans="1:6">
      <c r="A1426" t="s">
        <v>1444</v>
      </c>
      <c r="B1426" t="s">
        <v>1</v>
      </c>
      <c r="C1426" t="s">
        <v>1720</v>
      </c>
      <c r="D1426" t="s">
        <v>1715</v>
      </c>
      <c r="E1426" t="s">
        <v>1703</v>
      </c>
      <c r="F1426" t="s">
        <v>1746</v>
      </c>
    </row>
    <row r="1427" spans="1:6">
      <c r="A1427" t="s">
        <v>1445</v>
      </c>
      <c r="B1427" t="s">
        <v>1</v>
      </c>
      <c r="C1427" t="s">
        <v>1720</v>
      </c>
      <c r="D1427" t="s">
        <v>1715</v>
      </c>
      <c r="E1427" t="s">
        <v>1703</v>
      </c>
      <c r="F1427" t="s">
        <v>1747</v>
      </c>
    </row>
    <row r="1428" spans="1:6">
      <c r="A1428" t="s">
        <v>1446</v>
      </c>
      <c r="B1428" t="s">
        <v>1</v>
      </c>
      <c r="C1428" t="s">
        <v>1720</v>
      </c>
      <c r="D1428" t="s">
        <v>1715</v>
      </c>
      <c r="E1428" t="s">
        <v>1703</v>
      </c>
      <c r="F1428" t="s">
        <v>1748</v>
      </c>
    </row>
    <row r="1429" spans="1:6">
      <c r="A1429" t="s">
        <v>1447</v>
      </c>
      <c r="B1429" t="s">
        <v>1</v>
      </c>
      <c r="C1429" t="s">
        <v>1720</v>
      </c>
      <c r="D1429" t="s">
        <v>1715</v>
      </c>
      <c r="E1429" t="s">
        <v>1703</v>
      </c>
      <c r="F1429" t="s">
        <v>1749</v>
      </c>
    </row>
    <row r="1430" spans="1:6">
      <c r="A1430" t="s">
        <v>1448</v>
      </c>
      <c r="B1430" t="s">
        <v>1</v>
      </c>
      <c r="C1430" t="s">
        <v>1720</v>
      </c>
      <c r="D1430" t="s">
        <v>1715</v>
      </c>
      <c r="E1430" t="s">
        <v>1703</v>
      </c>
      <c r="F1430" t="s">
        <v>1750</v>
      </c>
    </row>
    <row r="1431" spans="1:6">
      <c r="A1431" t="s">
        <v>1449</v>
      </c>
      <c r="B1431" t="s">
        <v>1</v>
      </c>
      <c r="C1431" t="s">
        <v>1720</v>
      </c>
      <c r="D1431" t="s">
        <v>1715</v>
      </c>
      <c r="E1431" t="s">
        <v>1703</v>
      </c>
      <c r="F1431" t="s">
        <v>1751</v>
      </c>
    </row>
    <row r="1432" spans="1:6">
      <c r="A1432" t="s">
        <v>1450</v>
      </c>
      <c r="B1432" t="s">
        <v>1</v>
      </c>
      <c r="C1432" t="s">
        <v>1720</v>
      </c>
      <c r="D1432" t="s">
        <v>1715</v>
      </c>
      <c r="E1432" t="s">
        <v>1704</v>
      </c>
      <c r="F1432" t="s">
        <v>1742</v>
      </c>
    </row>
    <row r="1433" spans="1:6">
      <c r="A1433" t="s">
        <v>1451</v>
      </c>
      <c r="B1433" t="s">
        <v>1</v>
      </c>
      <c r="C1433" t="s">
        <v>1720</v>
      </c>
      <c r="D1433" t="s">
        <v>1715</v>
      </c>
      <c r="E1433" t="s">
        <v>1704</v>
      </c>
      <c r="F1433" t="s">
        <v>1743</v>
      </c>
    </row>
    <row r="1434" spans="1:6">
      <c r="A1434" t="s">
        <v>1452</v>
      </c>
      <c r="B1434" t="s">
        <v>1</v>
      </c>
      <c r="C1434" t="s">
        <v>1720</v>
      </c>
      <c r="D1434" t="s">
        <v>1715</v>
      </c>
      <c r="E1434" t="s">
        <v>1704</v>
      </c>
      <c r="F1434" t="s">
        <v>1744</v>
      </c>
    </row>
    <row r="1435" spans="1:6">
      <c r="A1435" t="s">
        <v>1453</v>
      </c>
      <c r="B1435" t="s">
        <v>1</v>
      </c>
      <c r="C1435" t="s">
        <v>1720</v>
      </c>
      <c r="D1435" t="s">
        <v>1715</v>
      </c>
      <c r="E1435" t="s">
        <v>1704</v>
      </c>
      <c r="F1435" t="s">
        <v>1745</v>
      </c>
    </row>
    <row r="1436" spans="1:6">
      <c r="A1436" t="s">
        <v>1454</v>
      </c>
      <c r="B1436" t="s">
        <v>1</v>
      </c>
      <c r="C1436" t="s">
        <v>1720</v>
      </c>
      <c r="D1436" t="s">
        <v>1715</v>
      </c>
      <c r="E1436" t="s">
        <v>1704</v>
      </c>
      <c r="F1436" t="s">
        <v>1746</v>
      </c>
    </row>
    <row r="1437" spans="1:6">
      <c r="A1437" t="s">
        <v>1455</v>
      </c>
      <c r="B1437" t="s">
        <v>1</v>
      </c>
      <c r="C1437" t="s">
        <v>1720</v>
      </c>
      <c r="D1437" t="s">
        <v>1715</v>
      </c>
      <c r="E1437" t="s">
        <v>1704</v>
      </c>
      <c r="F1437" t="s">
        <v>1747</v>
      </c>
    </row>
    <row r="1438" spans="1:6">
      <c r="A1438" t="s">
        <v>1456</v>
      </c>
      <c r="B1438" t="s">
        <v>1</v>
      </c>
      <c r="C1438" t="s">
        <v>1720</v>
      </c>
      <c r="D1438" t="s">
        <v>1715</v>
      </c>
      <c r="E1438" t="s">
        <v>1704</v>
      </c>
      <c r="F1438" t="s">
        <v>1748</v>
      </c>
    </row>
    <row r="1439" spans="1:6">
      <c r="A1439" t="s">
        <v>1457</v>
      </c>
      <c r="B1439" t="s">
        <v>1</v>
      </c>
      <c r="C1439" t="s">
        <v>1720</v>
      </c>
      <c r="D1439" t="s">
        <v>1715</v>
      </c>
      <c r="E1439" t="s">
        <v>1704</v>
      </c>
      <c r="F1439" t="s">
        <v>1749</v>
      </c>
    </row>
    <row r="1440" spans="1:6">
      <c r="A1440" t="s">
        <v>1458</v>
      </c>
      <c r="B1440" t="s">
        <v>1</v>
      </c>
      <c r="C1440" t="s">
        <v>1720</v>
      </c>
      <c r="D1440" t="s">
        <v>1715</v>
      </c>
      <c r="E1440" t="s">
        <v>1704</v>
      </c>
      <c r="F1440" t="s">
        <v>1750</v>
      </c>
    </row>
    <row r="1441" spans="1:6">
      <c r="A1441" t="s">
        <v>1459</v>
      </c>
      <c r="B1441" t="s">
        <v>1</v>
      </c>
      <c r="C1441" t="s">
        <v>1720</v>
      </c>
      <c r="D1441" t="s">
        <v>1715</v>
      </c>
      <c r="E1441" t="s">
        <v>1704</v>
      </c>
      <c r="F1441" t="s">
        <v>1751</v>
      </c>
    </row>
    <row r="1442" spans="1:6">
      <c r="A1442" t="s">
        <v>1460</v>
      </c>
      <c r="B1442" t="s">
        <v>2</v>
      </c>
      <c r="C1442" t="s">
        <v>1702</v>
      </c>
    </row>
    <row r="1443" spans="1:6">
      <c r="A1443" t="s">
        <v>1461</v>
      </c>
      <c r="B1443" t="s">
        <v>2</v>
      </c>
      <c r="C1443" t="s">
        <v>1705</v>
      </c>
    </row>
    <row r="1444" spans="1:6">
      <c r="A1444" t="s">
        <v>1462</v>
      </c>
      <c r="B1444" t="s">
        <v>2</v>
      </c>
      <c r="C1444" t="s">
        <v>1706</v>
      </c>
    </row>
    <row r="1445" spans="1:6">
      <c r="A1445" t="s">
        <v>1463</v>
      </c>
      <c r="B1445" t="s">
        <v>2</v>
      </c>
      <c r="C1445" t="s">
        <v>1707</v>
      </c>
    </row>
    <row r="1446" spans="1:6">
      <c r="A1446" t="s">
        <v>1464</v>
      </c>
      <c r="B1446" t="s">
        <v>2</v>
      </c>
      <c r="C1446" t="s">
        <v>1708</v>
      </c>
    </row>
    <row r="1447" spans="1:6">
      <c r="A1447" t="s">
        <v>1465</v>
      </c>
      <c r="B1447" t="s">
        <v>2</v>
      </c>
      <c r="C1447" t="s">
        <v>1709</v>
      </c>
    </row>
    <row r="1448" spans="1:6">
      <c r="A1448" t="s">
        <v>1466</v>
      </c>
      <c r="B1448" t="s">
        <v>2</v>
      </c>
      <c r="C1448" t="s">
        <v>1710</v>
      </c>
    </row>
    <row r="1449" spans="1:6">
      <c r="A1449" t="s">
        <v>1467</v>
      </c>
      <c r="B1449" t="s">
        <v>2</v>
      </c>
      <c r="C1449" t="s">
        <v>1711</v>
      </c>
    </row>
    <row r="1450" spans="1:6">
      <c r="A1450" t="s">
        <v>1468</v>
      </c>
      <c r="B1450" t="s">
        <v>2</v>
      </c>
      <c r="C1450" t="s">
        <v>1712</v>
      </c>
    </row>
    <row r="1451" spans="1:6">
      <c r="A1451" t="s">
        <v>1469</v>
      </c>
      <c r="B1451" t="s">
        <v>2</v>
      </c>
      <c r="C1451" t="s">
        <v>1713</v>
      </c>
    </row>
    <row r="1452" spans="1:6">
      <c r="A1452" t="s">
        <v>1470</v>
      </c>
      <c r="B1452" t="s">
        <v>2</v>
      </c>
      <c r="C1452" t="s">
        <v>1714</v>
      </c>
    </row>
    <row r="1453" spans="1:6">
      <c r="A1453" t="s">
        <v>1471</v>
      </c>
      <c r="B1453" t="s">
        <v>2</v>
      </c>
      <c r="C1453" t="s">
        <v>1715</v>
      </c>
    </row>
    <row r="1454" spans="1:6">
      <c r="A1454" t="s">
        <v>1472</v>
      </c>
      <c r="B1454" t="s">
        <v>3</v>
      </c>
      <c r="C1454" t="s">
        <v>1702</v>
      </c>
      <c r="D1454" t="s">
        <v>1752</v>
      </c>
    </row>
    <row r="1455" spans="1:6">
      <c r="A1455" t="s">
        <v>1473</v>
      </c>
      <c r="B1455" t="s">
        <v>3</v>
      </c>
      <c r="C1455" t="s">
        <v>1702</v>
      </c>
      <c r="D1455" t="s">
        <v>1753</v>
      </c>
    </row>
    <row r="1456" spans="1:6">
      <c r="A1456" t="s">
        <v>1474</v>
      </c>
      <c r="B1456" t="s">
        <v>3</v>
      </c>
      <c r="C1456" t="s">
        <v>1702</v>
      </c>
      <c r="D1456" t="s">
        <v>1754</v>
      </c>
    </row>
    <row r="1457" spans="1:4">
      <c r="A1457" t="s">
        <v>1475</v>
      </c>
      <c r="B1457" t="s">
        <v>3</v>
      </c>
      <c r="C1457" t="s">
        <v>1702</v>
      </c>
      <c r="D1457" t="s">
        <v>1755</v>
      </c>
    </row>
    <row r="1458" spans="1:4">
      <c r="A1458" t="s">
        <v>1476</v>
      </c>
      <c r="B1458" t="s">
        <v>3</v>
      </c>
      <c r="C1458" t="s">
        <v>1702</v>
      </c>
      <c r="D1458" t="s">
        <v>1756</v>
      </c>
    </row>
    <row r="1459" spans="1:4">
      <c r="A1459" t="s">
        <v>1477</v>
      </c>
      <c r="B1459" t="s">
        <v>3</v>
      </c>
      <c r="C1459" t="s">
        <v>1702</v>
      </c>
      <c r="D1459" t="s">
        <v>1757</v>
      </c>
    </row>
    <row r="1460" spans="1:4">
      <c r="A1460" t="s">
        <v>1478</v>
      </c>
      <c r="B1460" t="s">
        <v>3</v>
      </c>
      <c r="C1460" t="s">
        <v>1702</v>
      </c>
      <c r="D1460" t="s">
        <v>1758</v>
      </c>
    </row>
    <row r="1461" spans="1:4">
      <c r="A1461" t="s">
        <v>1479</v>
      </c>
      <c r="B1461" t="s">
        <v>3</v>
      </c>
      <c r="C1461" t="s">
        <v>1702</v>
      </c>
      <c r="D1461" t="s">
        <v>1759</v>
      </c>
    </row>
    <row r="1462" spans="1:4">
      <c r="A1462" t="s">
        <v>1480</v>
      </c>
      <c r="B1462" t="s">
        <v>3</v>
      </c>
      <c r="C1462" t="s">
        <v>1702</v>
      </c>
      <c r="D1462" t="s">
        <v>1760</v>
      </c>
    </row>
    <row r="1463" spans="1:4">
      <c r="A1463" t="s">
        <v>1481</v>
      </c>
      <c r="B1463" t="s">
        <v>3</v>
      </c>
      <c r="C1463" t="s">
        <v>1702</v>
      </c>
      <c r="D1463" t="s">
        <v>1761</v>
      </c>
    </row>
    <row r="1464" spans="1:4">
      <c r="A1464" t="s">
        <v>1482</v>
      </c>
      <c r="B1464" t="s">
        <v>3</v>
      </c>
      <c r="C1464" t="s">
        <v>1702</v>
      </c>
      <c r="D1464" t="s">
        <v>1762</v>
      </c>
    </row>
    <row r="1465" spans="1:4">
      <c r="A1465" t="s">
        <v>1483</v>
      </c>
      <c r="B1465" t="s">
        <v>3</v>
      </c>
      <c r="C1465" t="s">
        <v>1702</v>
      </c>
      <c r="D1465" t="s">
        <v>1763</v>
      </c>
    </row>
    <row r="1466" spans="1:4">
      <c r="A1466" t="s">
        <v>1484</v>
      </c>
      <c r="B1466" t="s">
        <v>3</v>
      </c>
      <c r="C1466" t="s">
        <v>1702</v>
      </c>
      <c r="D1466" t="s">
        <v>1764</v>
      </c>
    </row>
    <row r="1467" spans="1:4">
      <c r="A1467" t="s">
        <v>1485</v>
      </c>
      <c r="B1467" t="s">
        <v>3</v>
      </c>
      <c r="C1467" t="s">
        <v>1702</v>
      </c>
      <c r="D1467" t="s">
        <v>1765</v>
      </c>
    </row>
    <row r="1468" spans="1:4">
      <c r="A1468" t="s">
        <v>1486</v>
      </c>
      <c r="B1468" t="s">
        <v>3</v>
      </c>
      <c r="C1468" t="s">
        <v>1702</v>
      </c>
      <c r="D1468" t="s">
        <v>1766</v>
      </c>
    </row>
    <row r="1469" spans="1:4">
      <c r="A1469" t="s">
        <v>1487</v>
      </c>
      <c r="B1469" t="s">
        <v>3</v>
      </c>
      <c r="C1469" t="s">
        <v>1702</v>
      </c>
      <c r="D1469" t="s">
        <v>1767</v>
      </c>
    </row>
    <row r="1470" spans="1:4">
      <c r="A1470" t="s">
        <v>1488</v>
      </c>
      <c r="B1470" t="s">
        <v>3</v>
      </c>
      <c r="C1470" t="s">
        <v>1705</v>
      </c>
      <c r="D1470" t="s">
        <v>1752</v>
      </c>
    </row>
    <row r="1471" spans="1:4">
      <c r="A1471" t="s">
        <v>1489</v>
      </c>
      <c r="B1471" t="s">
        <v>3</v>
      </c>
      <c r="C1471" t="s">
        <v>1705</v>
      </c>
      <c r="D1471" t="s">
        <v>1753</v>
      </c>
    </row>
    <row r="1472" spans="1:4">
      <c r="A1472" t="s">
        <v>1490</v>
      </c>
      <c r="B1472" t="s">
        <v>3</v>
      </c>
      <c r="C1472" t="s">
        <v>1705</v>
      </c>
      <c r="D1472" t="s">
        <v>1754</v>
      </c>
    </row>
    <row r="1473" spans="1:4">
      <c r="A1473" t="s">
        <v>1491</v>
      </c>
      <c r="B1473" t="s">
        <v>3</v>
      </c>
      <c r="C1473" t="s">
        <v>1705</v>
      </c>
      <c r="D1473" t="s">
        <v>1755</v>
      </c>
    </row>
    <row r="1474" spans="1:4">
      <c r="A1474" t="s">
        <v>1492</v>
      </c>
      <c r="B1474" t="s">
        <v>3</v>
      </c>
      <c r="C1474" t="s">
        <v>1705</v>
      </c>
      <c r="D1474" t="s">
        <v>1756</v>
      </c>
    </row>
    <row r="1475" spans="1:4">
      <c r="A1475" t="s">
        <v>1493</v>
      </c>
      <c r="B1475" t="s">
        <v>3</v>
      </c>
      <c r="C1475" t="s">
        <v>1705</v>
      </c>
      <c r="D1475" t="s">
        <v>1757</v>
      </c>
    </row>
    <row r="1476" spans="1:4">
      <c r="A1476" t="s">
        <v>1494</v>
      </c>
      <c r="B1476" t="s">
        <v>3</v>
      </c>
      <c r="C1476" t="s">
        <v>1705</v>
      </c>
      <c r="D1476" t="s">
        <v>1758</v>
      </c>
    </row>
    <row r="1477" spans="1:4">
      <c r="A1477" t="s">
        <v>1495</v>
      </c>
      <c r="B1477" t="s">
        <v>3</v>
      </c>
      <c r="C1477" t="s">
        <v>1705</v>
      </c>
      <c r="D1477" t="s">
        <v>1759</v>
      </c>
    </row>
    <row r="1478" spans="1:4">
      <c r="A1478" t="s">
        <v>1496</v>
      </c>
      <c r="B1478" t="s">
        <v>3</v>
      </c>
      <c r="C1478" t="s">
        <v>1705</v>
      </c>
      <c r="D1478" t="s">
        <v>1760</v>
      </c>
    </row>
    <row r="1479" spans="1:4">
      <c r="A1479" t="s">
        <v>1497</v>
      </c>
      <c r="B1479" t="s">
        <v>3</v>
      </c>
      <c r="C1479" t="s">
        <v>1705</v>
      </c>
      <c r="D1479" t="s">
        <v>1761</v>
      </c>
    </row>
    <row r="1480" spans="1:4">
      <c r="A1480" t="s">
        <v>1498</v>
      </c>
      <c r="B1480" t="s">
        <v>3</v>
      </c>
      <c r="C1480" t="s">
        <v>1705</v>
      </c>
      <c r="D1480" t="s">
        <v>1762</v>
      </c>
    </row>
    <row r="1481" spans="1:4">
      <c r="A1481" t="s">
        <v>1499</v>
      </c>
      <c r="B1481" t="s">
        <v>3</v>
      </c>
      <c r="C1481" t="s">
        <v>1705</v>
      </c>
      <c r="D1481" t="s">
        <v>1763</v>
      </c>
    </row>
    <row r="1482" spans="1:4">
      <c r="A1482" t="s">
        <v>1500</v>
      </c>
      <c r="B1482" t="s">
        <v>3</v>
      </c>
      <c r="C1482" t="s">
        <v>1705</v>
      </c>
      <c r="D1482" t="s">
        <v>1764</v>
      </c>
    </row>
    <row r="1483" spans="1:4">
      <c r="A1483" t="s">
        <v>1501</v>
      </c>
      <c r="B1483" t="s">
        <v>3</v>
      </c>
      <c r="C1483" t="s">
        <v>1705</v>
      </c>
      <c r="D1483" t="s">
        <v>1765</v>
      </c>
    </row>
    <row r="1484" spans="1:4">
      <c r="A1484" t="s">
        <v>1502</v>
      </c>
      <c r="B1484" t="s">
        <v>3</v>
      </c>
      <c r="C1484" t="s">
        <v>1705</v>
      </c>
      <c r="D1484" t="s">
        <v>1766</v>
      </c>
    </row>
    <row r="1485" spans="1:4">
      <c r="A1485" t="s">
        <v>1503</v>
      </c>
      <c r="B1485" t="s">
        <v>3</v>
      </c>
      <c r="C1485" t="s">
        <v>1705</v>
      </c>
      <c r="D1485" t="s">
        <v>1767</v>
      </c>
    </row>
    <row r="1486" spans="1:4">
      <c r="A1486" t="s">
        <v>1504</v>
      </c>
      <c r="B1486" t="s">
        <v>3</v>
      </c>
      <c r="C1486" t="s">
        <v>1706</v>
      </c>
      <c r="D1486" t="s">
        <v>1752</v>
      </c>
    </row>
    <row r="1487" spans="1:4">
      <c r="A1487" t="s">
        <v>1505</v>
      </c>
      <c r="B1487" t="s">
        <v>3</v>
      </c>
      <c r="C1487" t="s">
        <v>1706</v>
      </c>
      <c r="D1487" t="s">
        <v>1753</v>
      </c>
    </row>
    <row r="1488" spans="1:4">
      <c r="A1488" t="s">
        <v>1506</v>
      </c>
      <c r="B1488" t="s">
        <v>3</v>
      </c>
      <c r="C1488" t="s">
        <v>1706</v>
      </c>
      <c r="D1488" t="s">
        <v>1754</v>
      </c>
    </row>
    <row r="1489" spans="1:4">
      <c r="A1489" t="s">
        <v>1507</v>
      </c>
      <c r="B1489" t="s">
        <v>3</v>
      </c>
      <c r="C1489" t="s">
        <v>1706</v>
      </c>
      <c r="D1489" t="s">
        <v>1755</v>
      </c>
    </row>
    <row r="1490" spans="1:4">
      <c r="A1490" t="s">
        <v>1508</v>
      </c>
      <c r="B1490" t="s">
        <v>3</v>
      </c>
      <c r="C1490" t="s">
        <v>1706</v>
      </c>
      <c r="D1490" t="s">
        <v>1756</v>
      </c>
    </row>
    <row r="1491" spans="1:4">
      <c r="A1491" t="s">
        <v>1509</v>
      </c>
      <c r="B1491" t="s">
        <v>3</v>
      </c>
      <c r="C1491" t="s">
        <v>1706</v>
      </c>
      <c r="D1491" t="s">
        <v>1757</v>
      </c>
    </row>
    <row r="1492" spans="1:4">
      <c r="A1492" t="s">
        <v>1510</v>
      </c>
      <c r="B1492" t="s">
        <v>3</v>
      </c>
      <c r="C1492" t="s">
        <v>1706</v>
      </c>
      <c r="D1492" t="s">
        <v>1758</v>
      </c>
    </row>
    <row r="1493" spans="1:4">
      <c r="A1493" t="s">
        <v>1511</v>
      </c>
      <c r="B1493" t="s">
        <v>3</v>
      </c>
      <c r="C1493" t="s">
        <v>1706</v>
      </c>
      <c r="D1493" t="s">
        <v>1759</v>
      </c>
    </row>
    <row r="1494" spans="1:4">
      <c r="A1494" t="s">
        <v>1512</v>
      </c>
      <c r="B1494" t="s">
        <v>3</v>
      </c>
      <c r="C1494" t="s">
        <v>1706</v>
      </c>
      <c r="D1494" t="s">
        <v>1760</v>
      </c>
    </row>
    <row r="1495" spans="1:4">
      <c r="A1495" t="s">
        <v>1513</v>
      </c>
      <c r="B1495" t="s">
        <v>3</v>
      </c>
      <c r="C1495" t="s">
        <v>1706</v>
      </c>
      <c r="D1495" t="s">
        <v>1761</v>
      </c>
    </row>
    <row r="1496" spans="1:4">
      <c r="A1496" t="s">
        <v>1514</v>
      </c>
      <c r="B1496" t="s">
        <v>3</v>
      </c>
      <c r="C1496" t="s">
        <v>1706</v>
      </c>
      <c r="D1496" t="s">
        <v>1762</v>
      </c>
    </row>
    <row r="1497" spans="1:4">
      <c r="A1497" t="s">
        <v>1515</v>
      </c>
      <c r="B1497" t="s">
        <v>3</v>
      </c>
      <c r="C1497" t="s">
        <v>1706</v>
      </c>
      <c r="D1497" t="s">
        <v>1763</v>
      </c>
    </row>
    <row r="1498" spans="1:4">
      <c r="A1498" t="s">
        <v>1516</v>
      </c>
      <c r="B1498" t="s">
        <v>3</v>
      </c>
      <c r="C1498" t="s">
        <v>1706</v>
      </c>
      <c r="D1498" t="s">
        <v>1764</v>
      </c>
    </row>
    <row r="1499" spans="1:4">
      <c r="A1499" t="s">
        <v>1517</v>
      </c>
      <c r="B1499" t="s">
        <v>3</v>
      </c>
      <c r="C1499" t="s">
        <v>1706</v>
      </c>
      <c r="D1499" t="s">
        <v>1765</v>
      </c>
    </row>
    <row r="1500" spans="1:4">
      <c r="A1500" t="s">
        <v>1518</v>
      </c>
      <c r="B1500" t="s">
        <v>3</v>
      </c>
      <c r="C1500" t="s">
        <v>1706</v>
      </c>
      <c r="D1500" t="s">
        <v>1766</v>
      </c>
    </row>
    <row r="1501" spans="1:4">
      <c r="A1501" t="s">
        <v>1519</v>
      </c>
      <c r="B1501" t="s">
        <v>3</v>
      </c>
      <c r="C1501" t="s">
        <v>1706</v>
      </c>
      <c r="D1501" t="s">
        <v>1767</v>
      </c>
    </row>
    <row r="1502" spans="1:4">
      <c r="A1502" t="s">
        <v>1520</v>
      </c>
      <c r="B1502" t="s">
        <v>3</v>
      </c>
      <c r="C1502" t="s">
        <v>1707</v>
      </c>
      <c r="D1502" t="s">
        <v>1752</v>
      </c>
    </row>
    <row r="1503" spans="1:4">
      <c r="A1503" t="s">
        <v>1521</v>
      </c>
      <c r="B1503" t="s">
        <v>3</v>
      </c>
      <c r="C1503" t="s">
        <v>1707</v>
      </c>
      <c r="D1503" t="s">
        <v>1753</v>
      </c>
    </row>
    <row r="1504" spans="1:4">
      <c r="A1504" t="s">
        <v>1522</v>
      </c>
      <c r="B1504" t="s">
        <v>3</v>
      </c>
      <c r="C1504" t="s">
        <v>1707</v>
      </c>
      <c r="D1504" t="s">
        <v>1754</v>
      </c>
    </row>
    <row r="1505" spans="1:4">
      <c r="A1505" t="s">
        <v>1523</v>
      </c>
      <c r="B1505" t="s">
        <v>3</v>
      </c>
      <c r="C1505" t="s">
        <v>1707</v>
      </c>
      <c r="D1505" t="s">
        <v>1755</v>
      </c>
    </row>
    <row r="1506" spans="1:4">
      <c r="A1506" t="s">
        <v>1524</v>
      </c>
      <c r="B1506" t="s">
        <v>3</v>
      </c>
      <c r="C1506" t="s">
        <v>1707</v>
      </c>
      <c r="D1506" t="s">
        <v>1756</v>
      </c>
    </row>
    <row r="1507" spans="1:4">
      <c r="A1507" t="s">
        <v>1525</v>
      </c>
      <c r="B1507" t="s">
        <v>3</v>
      </c>
      <c r="C1507" t="s">
        <v>1707</v>
      </c>
      <c r="D1507" t="s">
        <v>1757</v>
      </c>
    </row>
    <row r="1508" spans="1:4">
      <c r="A1508" t="s">
        <v>1526</v>
      </c>
      <c r="B1508" t="s">
        <v>3</v>
      </c>
      <c r="C1508" t="s">
        <v>1707</v>
      </c>
      <c r="D1508" t="s">
        <v>1758</v>
      </c>
    </row>
    <row r="1509" spans="1:4">
      <c r="A1509" t="s">
        <v>1527</v>
      </c>
      <c r="B1509" t="s">
        <v>3</v>
      </c>
      <c r="C1509" t="s">
        <v>1707</v>
      </c>
      <c r="D1509" t="s">
        <v>1759</v>
      </c>
    </row>
    <row r="1510" spans="1:4">
      <c r="A1510" t="s">
        <v>1528</v>
      </c>
      <c r="B1510" t="s">
        <v>3</v>
      </c>
      <c r="C1510" t="s">
        <v>1707</v>
      </c>
      <c r="D1510" t="s">
        <v>1760</v>
      </c>
    </row>
    <row r="1511" spans="1:4">
      <c r="A1511" t="s">
        <v>1529</v>
      </c>
      <c r="B1511" t="s">
        <v>3</v>
      </c>
      <c r="C1511" t="s">
        <v>1707</v>
      </c>
      <c r="D1511" t="s">
        <v>1761</v>
      </c>
    </row>
    <row r="1512" spans="1:4">
      <c r="A1512" t="s">
        <v>1530</v>
      </c>
      <c r="B1512" t="s">
        <v>3</v>
      </c>
      <c r="C1512" t="s">
        <v>1707</v>
      </c>
      <c r="D1512" t="s">
        <v>1762</v>
      </c>
    </row>
    <row r="1513" spans="1:4">
      <c r="A1513" t="s">
        <v>1531</v>
      </c>
      <c r="B1513" t="s">
        <v>3</v>
      </c>
      <c r="C1513" t="s">
        <v>1707</v>
      </c>
      <c r="D1513" t="s">
        <v>1763</v>
      </c>
    </row>
    <row r="1514" spans="1:4">
      <c r="A1514" t="s">
        <v>1532</v>
      </c>
      <c r="B1514" t="s">
        <v>3</v>
      </c>
      <c r="C1514" t="s">
        <v>1707</v>
      </c>
      <c r="D1514" t="s">
        <v>1764</v>
      </c>
    </row>
    <row r="1515" spans="1:4">
      <c r="A1515" t="s">
        <v>1533</v>
      </c>
      <c r="B1515" t="s">
        <v>3</v>
      </c>
      <c r="C1515" t="s">
        <v>1707</v>
      </c>
      <c r="D1515" t="s">
        <v>1765</v>
      </c>
    </row>
    <row r="1516" spans="1:4">
      <c r="A1516" t="s">
        <v>1534</v>
      </c>
      <c r="B1516" t="s">
        <v>3</v>
      </c>
      <c r="C1516" t="s">
        <v>1707</v>
      </c>
      <c r="D1516" t="s">
        <v>1766</v>
      </c>
    </row>
    <row r="1517" spans="1:4">
      <c r="A1517" t="s">
        <v>1535</v>
      </c>
      <c r="B1517" t="s">
        <v>3</v>
      </c>
      <c r="C1517" t="s">
        <v>1707</v>
      </c>
      <c r="D1517" t="s">
        <v>1767</v>
      </c>
    </row>
    <row r="1518" spans="1:4">
      <c r="A1518" t="s">
        <v>1536</v>
      </c>
      <c r="B1518" t="s">
        <v>3</v>
      </c>
      <c r="C1518" t="s">
        <v>1708</v>
      </c>
      <c r="D1518" t="s">
        <v>1752</v>
      </c>
    </row>
    <row r="1519" spans="1:4">
      <c r="A1519" t="s">
        <v>1537</v>
      </c>
      <c r="B1519" t="s">
        <v>3</v>
      </c>
      <c r="C1519" t="s">
        <v>1708</v>
      </c>
      <c r="D1519" t="s">
        <v>1753</v>
      </c>
    </row>
    <row r="1520" spans="1:4">
      <c r="A1520" t="s">
        <v>1538</v>
      </c>
      <c r="B1520" t="s">
        <v>3</v>
      </c>
      <c r="C1520" t="s">
        <v>1708</v>
      </c>
      <c r="D1520" t="s">
        <v>1754</v>
      </c>
    </row>
    <row r="1521" spans="1:4">
      <c r="A1521" t="s">
        <v>1539</v>
      </c>
      <c r="B1521" t="s">
        <v>3</v>
      </c>
      <c r="C1521" t="s">
        <v>1708</v>
      </c>
      <c r="D1521" t="s">
        <v>1755</v>
      </c>
    </row>
    <row r="1522" spans="1:4">
      <c r="A1522" t="s">
        <v>1540</v>
      </c>
      <c r="B1522" t="s">
        <v>3</v>
      </c>
      <c r="C1522" t="s">
        <v>1708</v>
      </c>
      <c r="D1522" t="s">
        <v>1756</v>
      </c>
    </row>
    <row r="1523" spans="1:4">
      <c r="A1523" t="s">
        <v>1541</v>
      </c>
      <c r="B1523" t="s">
        <v>3</v>
      </c>
      <c r="C1523" t="s">
        <v>1708</v>
      </c>
      <c r="D1523" t="s">
        <v>1757</v>
      </c>
    </row>
    <row r="1524" spans="1:4">
      <c r="A1524" t="s">
        <v>1542</v>
      </c>
      <c r="B1524" t="s">
        <v>3</v>
      </c>
      <c r="C1524" t="s">
        <v>1708</v>
      </c>
      <c r="D1524" t="s">
        <v>1758</v>
      </c>
    </row>
    <row r="1525" spans="1:4">
      <c r="A1525" t="s">
        <v>1543</v>
      </c>
      <c r="B1525" t="s">
        <v>3</v>
      </c>
      <c r="C1525" t="s">
        <v>1708</v>
      </c>
      <c r="D1525" t="s">
        <v>1759</v>
      </c>
    </row>
    <row r="1526" spans="1:4">
      <c r="A1526" t="s">
        <v>1544</v>
      </c>
      <c r="B1526" t="s">
        <v>3</v>
      </c>
      <c r="C1526" t="s">
        <v>1708</v>
      </c>
      <c r="D1526" t="s">
        <v>1760</v>
      </c>
    </row>
    <row r="1527" spans="1:4">
      <c r="A1527" t="s">
        <v>1545</v>
      </c>
      <c r="B1527" t="s">
        <v>3</v>
      </c>
      <c r="C1527" t="s">
        <v>1708</v>
      </c>
      <c r="D1527" t="s">
        <v>1761</v>
      </c>
    </row>
    <row r="1528" spans="1:4">
      <c r="A1528" t="s">
        <v>1546</v>
      </c>
      <c r="B1528" t="s">
        <v>3</v>
      </c>
      <c r="C1528" t="s">
        <v>1708</v>
      </c>
      <c r="D1528" t="s">
        <v>1762</v>
      </c>
    </row>
    <row r="1529" spans="1:4">
      <c r="A1529" t="s">
        <v>1547</v>
      </c>
      <c r="B1529" t="s">
        <v>3</v>
      </c>
      <c r="C1529" t="s">
        <v>1708</v>
      </c>
      <c r="D1529" t="s">
        <v>1763</v>
      </c>
    </row>
    <row r="1530" spans="1:4">
      <c r="A1530" t="s">
        <v>1548</v>
      </c>
      <c r="B1530" t="s">
        <v>3</v>
      </c>
      <c r="C1530" t="s">
        <v>1708</v>
      </c>
      <c r="D1530" t="s">
        <v>1764</v>
      </c>
    </row>
    <row r="1531" spans="1:4">
      <c r="A1531" t="s">
        <v>1549</v>
      </c>
      <c r="B1531" t="s">
        <v>3</v>
      </c>
      <c r="C1531" t="s">
        <v>1708</v>
      </c>
      <c r="D1531" t="s">
        <v>1765</v>
      </c>
    </row>
    <row r="1532" spans="1:4">
      <c r="A1532" t="s">
        <v>1550</v>
      </c>
      <c r="B1532" t="s">
        <v>3</v>
      </c>
      <c r="C1532" t="s">
        <v>1708</v>
      </c>
      <c r="D1532" t="s">
        <v>1766</v>
      </c>
    </row>
    <row r="1533" spans="1:4">
      <c r="A1533" t="s">
        <v>1551</v>
      </c>
      <c r="B1533" t="s">
        <v>3</v>
      </c>
      <c r="C1533" t="s">
        <v>1708</v>
      </c>
      <c r="D1533" t="s">
        <v>1767</v>
      </c>
    </row>
    <row r="1534" spans="1:4">
      <c r="A1534" t="s">
        <v>1552</v>
      </c>
      <c r="B1534" t="s">
        <v>3</v>
      </c>
      <c r="C1534" t="s">
        <v>1709</v>
      </c>
      <c r="D1534" t="s">
        <v>1752</v>
      </c>
    </row>
    <row r="1535" spans="1:4">
      <c r="A1535" t="s">
        <v>1553</v>
      </c>
      <c r="B1535" t="s">
        <v>3</v>
      </c>
      <c r="C1535" t="s">
        <v>1709</v>
      </c>
      <c r="D1535" t="s">
        <v>1753</v>
      </c>
    </row>
    <row r="1536" spans="1:4">
      <c r="A1536" t="s">
        <v>1554</v>
      </c>
      <c r="B1536" t="s">
        <v>3</v>
      </c>
      <c r="C1536" t="s">
        <v>1709</v>
      </c>
      <c r="D1536" t="s">
        <v>1754</v>
      </c>
    </row>
    <row r="1537" spans="1:4">
      <c r="A1537" t="s">
        <v>1555</v>
      </c>
      <c r="B1537" t="s">
        <v>3</v>
      </c>
      <c r="C1537" t="s">
        <v>1709</v>
      </c>
      <c r="D1537" t="s">
        <v>1755</v>
      </c>
    </row>
    <row r="1538" spans="1:4">
      <c r="A1538" t="s">
        <v>1556</v>
      </c>
      <c r="B1538" t="s">
        <v>3</v>
      </c>
      <c r="C1538" t="s">
        <v>1709</v>
      </c>
      <c r="D1538" t="s">
        <v>1756</v>
      </c>
    </row>
    <row r="1539" spans="1:4">
      <c r="A1539" t="s">
        <v>1557</v>
      </c>
      <c r="B1539" t="s">
        <v>3</v>
      </c>
      <c r="C1539" t="s">
        <v>1709</v>
      </c>
      <c r="D1539" t="s">
        <v>1757</v>
      </c>
    </row>
    <row r="1540" spans="1:4">
      <c r="A1540" t="s">
        <v>1558</v>
      </c>
      <c r="B1540" t="s">
        <v>3</v>
      </c>
      <c r="C1540" t="s">
        <v>1709</v>
      </c>
      <c r="D1540" t="s">
        <v>1758</v>
      </c>
    </row>
    <row r="1541" spans="1:4">
      <c r="A1541" t="s">
        <v>1559</v>
      </c>
      <c r="B1541" t="s">
        <v>3</v>
      </c>
      <c r="C1541" t="s">
        <v>1709</v>
      </c>
      <c r="D1541" t="s">
        <v>1759</v>
      </c>
    </row>
    <row r="1542" spans="1:4">
      <c r="A1542" t="s">
        <v>1560</v>
      </c>
      <c r="B1542" t="s">
        <v>3</v>
      </c>
      <c r="C1542" t="s">
        <v>1709</v>
      </c>
      <c r="D1542" t="s">
        <v>1760</v>
      </c>
    </row>
    <row r="1543" spans="1:4">
      <c r="A1543" t="s">
        <v>1561</v>
      </c>
      <c r="B1543" t="s">
        <v>3</v>
      </c>
      <c r="C1543" t="s">
        <v>1709</v>
      </c>
      <c r="D1543" t="s">
        <v>1761</v>
      </c>
    </row>
    <row r="1544" spans="1:4">
      <c r="A1544" t="s">
        <v>1562</v>
      </c>
      <c r="B1544" t="s">
        <v>3</v>
      </c>
      <c r="C1544" t="s">
        <v>1709</v>
      </c>
      <c r="D1544" t="s">
        <v>1762</v>
      </c>
    </row>
    <row r="1545" spans="1:4">
      <c r="A1545" t="s">
        <v>1563</v>
      </c>
      <c r="B1545" t="s">
        <v>3</v>
      </c>
      <c r="C1545" t="s">
        <v>1709</v>
      </c>
      <c r="D1545" t="s">
        <v>1763</v>
      </c>
    </row>
    <row r="1546" spans="1:4">
      <c r="A1546" t="s">
        <v>1564</v>
      </c>
      <c r="B1546" t="s">
        <v>3</v>
      </c>
      <c r="C1546" t="s">
        <v>1709</v>
      </c>
      <c r="D1546" t="s">
        <v>1764</v>
      </c>
    </row>
    <row r="1547" spans="1:4">
      <c r="A1547" t="s">
        <v>1565</v>
      </c>
      <c r="B1547" t="s">
        <v>3</v>
      </c>
      <c r="C1547" t="s">
        <v>1709</v>
      </c>
      <c r="D1547" t="s">
        <v>1765</v>
      </c>
    </row>
    <row r="1548" spans="1:4">
      <c r="A1548" t="s">
        <v>1566</v>
      </c>
      <c r="B1548" t="s">
        <v>3</v>
      </c>
      <c r="C1548" t="s">
        <v>1709</v>
      </c>
      <c r="D1548" t="s">
        <v>1766</v>
      </c>
    </row>
    <row r="1549" spans="1:4">
      <c r="A1549" t="s">
        <v>1567</v>
      </c>
      <c r="B1549" t="s">
        <v>3</v>
      </c>
      <c r="C1549" t="s">
        <v>1709</v>
      </c>
      <c r="D1549" t="s">
        <v>1767</v>
      </c>
    </row>
    <row r="1550" spans="1:4">
      <c r="A1550" t="s">
        <v>1568</v>
      </c>
      <c r="B1550" t="s">
        <v>3</v>
      </c>
      <c r="C1550" t="s">
        <v>1710</v>
      </c>
      <c r="D1550" t="s">
        <v>1752</v>
      </c>
    </row>
    <row r="1551" spans="1:4">
      <c r="A1551" t="s">
        <v>1569</v>
      </c>
      <c r="B1551" t="s">
        <v>3</v>
      </c>
      <c r="C1551" t="s">
        <v>1710</v>
      </c>
      <c r="D1551" t="s">
        <v>1753</v>
      </c>
    </row>
    <row r="1552" spans="1:4">
      <c r="A1552" t="s">
        <v>1570</v>
      </c>
      <c r="B1552" t="s">
        <v>3</v>
      </c>
      <c r="C1552" t="s">
        <v>1710</v>
      </c>
      <c r="D1552" t="s">
        <v>1754</v>
      </c>
    </row>
    <row r="1553" spans="1:4">
      <c r="A1553" t="s">
        <v>1571</v>
      </c>
      <c r="B1553" t="s">
        <v>3</v>
      </c>
      <c r="C1553" t="s">
        <v>1710</v>
      </c>
      <c r="D1553" t="s">
        <v>1755</v>
      </c>
    </row>
    <row r="1554" spans="1:4">
      <c r="A1554" t="s">
        <v>1572</v>
      </c>
      <c r="B1554" t="s">
        <v>3</v>
      </c>
      <c r="C1554" t="s">
        <v>1710</v>
      </c>
      <c r="D1554" t="s">
        <v>1756</v>
      </c>
    </row>
    <row r="1555" spans="1:4">
      <c r="A1555" t="s">
        <v>1573</v>
      </c>
      <c r="B1555" t="s">
        <v>3</v>
      </c>
      <c r="C1555" t="s">
        <v>1710</v>
      </c>
      <c r="D1555" t="s">
        <v>1757</v>
      </c>
    </row>
    <row r="1556" spans="1:4">
      <c r="A1556" t="s">
        <v>1574</v>
      </c>
      <c r="B1556" t="s">
        <v>3</v>
      </c>
      <c r="C1556" t="s">
        <v>1710</v>
      </c>
      <c r="D1556" t="s">
        <v>1758</v>
      </c>
    </row>
    <row r="1557" spans="1:4">
      <c r="A1557" t="s">
        <v>1575</v>
      </c>
      <c r="B1557" t="s">
        <v>3</v>
      </c>
      <c r="C1557" t="s">
        <v>1710</v>
      </c>
      <c r="D1557" t="s">
        <v>1759</v>
      </c>
    </row>
    <row r="1558" spans="1:4">
      <c r="A1558" t="s">
        <v>1576</v>
      </c>
      <c r="B1558" t="s">
        <v>3</v>
      </c>
      <c r="C1558" t="s">
        <v>1710</v>
      </c>
      <c r="D1558" t="s">
        <v>1760</v>
      </c>
    </row>
    <row r="1559" spans="1:4">
      <c r="A1559" t="s">
        <v>1577</v>
      </c>
      <c r="B1559" t="s">
        <v>3</v>
      </c>
      <c r="C1559" t="s">
        <v>1710</v>
      </c>
      <c r="D1559" t="s">
        <v>1761</v>
      </c>
    </row>
    <row r="1560" spans="1:4">
      <c r="A1560" t="s">
        <v>1578</v>
      </c>
      <c r="B1560" t="s">
        <v>3</v>
      </c>
      <c r="C1560" t="s">
        <v>1710</v>
      </c>
      <c r="D1560" t="s">
        <v>1762</v>
      </c>
    </row>
    <row r="1561" spans="1:4">
      <c r="A1561" t="s">
        <v>1579</v>
      </c>
      <c r="B1561" t="s">
        <v>3</v>
      </c>
      <c r="C1561" t="s">
        <v>1710</v>
      </c>
      <c r="D1561" t="s">
        <v>1763</v>
      </c>
    </row>
    <row r="1562" spans="1:4">
      <c r="A1562" t="s">
        <v>1580</v>
      </c>
      <c r="B1562" t="s">
        <v>3</v>
      </c>
      <c r="C1562" t="s">
        <v>1710</v>
      </c>
      <c r="D1562" t="s">
        <v>1764</v>
      </c>
    </row>
    <row r="1563" spans="1:4">
      <c r="A1563" t="s">
        <v>1581</v>
      </c>
      <c r="B1563" t="s">
        <v>3</v>
      </c>
      <c r="C1563" t="s">
        <v>1710</v>
      </c>
      <c r="D1563" t="s">
        <v>1765</v>
      </c>
    </row>
    <row r="1564" spans="1:4">
      <c r="A1564" t="s">
        <v>1582</v>
      </c>
      <c r="B1564" t="s">
        <v>3</v>
      </c>
      <c r="C1564" t="s">
        <v>1710</v>
      </c>
      <c r="D1564" t="s">
        <v>1766</v>
      </c>
    </row>
    <row r="1565" spans="1:4">
      <c r="A1565" t="s">
        <v>1583</v>
      </c>
      <c r="B1565" t="s">
        <v>3</v>
      </c>
      <c r="C1565" t="s">
        <v>1710</v>
      </c>
      <c r="D1565" t="s">
        <v>1767</v>
      </c>
    </row>
    <row r="1566" spans="1:4">
      <c r="A1566" t="s">
        <v>1584</v>
      </c>
      <c r="B1566" t="s">
        <v>3</v>
      </c>
      <c r="C1566" t="s">
        <v>1711</v>
      </c>
      <c r="D1566" t="s">
        <v>1752</v>
      </c>
    </row>
    <row r="1567" spans="1:4">
      <c r="A1567" t="s">
        <v>1585</v>
      </c>
      <c r="B1567" t="s">
        <v>3</v>
      </c>
      <c r="C1567" t="s">
        <v>1711</v>
      </c>
      <c r="D1567" t="s">
        <v>1753</v>
      </c>
    </row>
    <row r="1568" spans="1:4">
      <c r="A1568" t="s">
        <v>1586</v>
      </c>
      <c r="B1568" t="s">
        <v>3</v>
      </c>
      <c r="C1568" t="s">
        <v>1711</v>
      </c>
      <c r="D1568" t="s">
        <v>1754</v>
      </c>
    </row>
    <row r="1569" spans="1:4">
      <c r="A1569" t="s">
        <v>1587</v>
      </c>
      <c r="B1569" t="s">
        <v>3</v>
      </c>
      <c r="C1569" t="s">
        <v>1711</v>
      </c>
      <c r="D1569" t="s">
        <v>1755</v>
      </c>
    </row>
    <row r="1570" spans="1:4">
      <c r="A1570" t="s">
        <v>1588</v>
      </c>
      <c r="B1570" t="s">
        <v>3</v>
      </c>
      <c r="C1570" t="s">
        <v>1711</v>
      </c>
      <c r="D1570" t="s">
        <v>1756</v>
      </c>
    </row>
    <row r="1571" spans="1:4">
      <c r="A1571" t="s">
        <v>1589</v>
      </c>
      <c r="B1571" t="s">
        <v>3</v>
      </c>
      <c r="C1571" t="s">
        <v>1711</v>
      </c>
      <c r="D1571" t="s">
        <v>1757</v>
      </c>
    </row>
    <row r="1572" spans="1:4">
      <c r="A1572" t="s">
        <v>1590</v>
      </c>
      <c r="B1572" t="s">
        <v>3</v>
      </c>
      <c r="C1572" t="s">
        <v>1711</v>
      </c>
      <c r="D1572" t="s">
        <v>1758</v>
      </c>
    </row>
    <row r="1573" spans="1:4">
      <c r="A1573" t="s">
        <v>1591</v>
      </c>
      <c r="B1573" t="s">
        <v>3</v>
      </c>
      <c r="C1573" t="s">
        <v>1711</v>
      </c>
      <c r="D1573" t="s">
        <v>1759</v>
      </c>
    </row>
    <row r="1574" spans="1:4">
      <c r="A1574" t="s">
        <v>1592</v>
      </c>
      <c r="B1574" t="s">
        <v>3</v>
      </c>
      <c r="C1574" t="s">
        <v>1711</v>
      </c>
      <c r="D1574" t="s">
        <v>1760</v>
      </c>
    </row>
    <row r="1575" spans="1:4">
      <c r="A1575" t="s">
        <v>1593</v>
      </c>
      <c r="B1575" t="s">
        <v>3</v>
      </c>
      <c r="C1575" t="s">
        <v>1711</v>
      </c>
      <c r="D1575" t="s">
        <v>1761</v>
      </c>
    </row>
    <row r="1576" spans="1:4">
      <c r="A1576" t="s">
        <v>1594</v>
      </c>
      <c r="B1576" t="s">
        <v>3</v>
      </c>
      <c r="C1576" t="s">
        <v>1711</v>
      </c>
      <c r="D1576" t="s">
        <v>1762</v>
      </c>
    </row>
    <row r="1577" spans="1:4">
      <c r="A1577" t="s">
        <v>1595</v>
      </c>
      <c r="B1577" t="s">
        <v>3</v>
      </c>
      <c r="C1577" t="s">
        <v>1711</v>
      </c>
      <c r="D1577" t="s">
        <v>1763</v>
      </c>
    </row>
    <row r="1578" spans="1:4">
      <c r="A1578" t="s">
        <v>1596</v>
      </c>
      <c r="B1578" t="s">
        <v>3</v>
      </c>
      <c r="C1578" t="s">
        <v>1711</v>
      </c>
      <c r="D1578" t="s">
        <v>1764</v>
      </c>
    </row>
    <row r="1579" spans="1:4">
      <c r="A1579" t="s">
        <v>1597</v>
      </c>
      <c r="B1579" t="s">
        <v>3</v>
      </c>
      <c r="C1579" t="s">
        <v>1711</v>
      </c>
      <c r="D1579" t="s">
        <v>1765</v>
      </c>
    </row>
    <row r="1580" spans="1:4">
      <c r="A1580" t="s">
        <v>1598</v>
      </c>
      <c r="B1580" t="s">
        <v>3</v>
      </c>
      <c r="C1580" t="s">
        <v>1711</v>
      </c>
      <c r="D1580" t="s">
        <v>1766</v>
      </c>
    </row>
    <row r="1581" spans="1:4">
      <c r="A1581" t="s">
        <v>1599</v>
      </c>
      <c r="B1581" t="s">
        <v>3</v>
      </c>
      <c r="C1581" t="s">
        <v>1711</v>
      </c>
      <c r="D1581" t="s">
        <v>1767</v>
      </c>
    </row>
    <row r="1582" spans="1:4">
      <c r="A1582" t="s">
        <v>1600</v>
      </c>
      <c r="B1582" t="s">
        <v>3</v>
      </c>
      <c r="C1582" t="s">
        <v>1712</v>
      </c>
      <c r="D1582" t="s">
        <v>1752</v>
      </c>
    </row>
    <row r="1583" spans="1:4">
      <c r="A1583" t="s">
        <v>1601</v>
      </c>
      <c r="B1583" t="s">
        <v>3</v>
      </c>
      <c r="C1583" t="s">
        <v>1712</v>
      </c>
      <c r="D1583" t="s">
        <v>1753</v>
      </c>
    </row>
    <row r="1584" spans="1:4">
      <c r="A1584" t="s">
        <v>1602</v>
      </c>
      <c r="B1584" t="s">
        <v>3</v>
      </c>
      <c r="C1584" t="s">
        <v>1712</v>
      </c>
      <c r="D1584" t="s">
        <v>1754</v>
      </c>
    </row>
    <row r="1585" spans="1:4">
      <c r="A1585" t="s">
        <v>1603</v>
      </c>
      <c r="B1585" t="s">
        <v>3</v>
      </c>
      <c r="C1585" t="s">
        <v>1712</v>
      </c>
      <c r="D1585" t="s">
        <v>1755</v>
      </c>
    </row>
    <row r="1586" spans="1:4">
      <c r="A1586" t="s">
        <v>1604</v>
      </c>
      <c r="B1586" t="s">
        <v>3</v>
      </c>
      <c r="C1586" t="s">
        <v>1712</v>
      </c>
      <c r="D1586" t="s">
        <v>1756</v>
      </c>
    </row>
    <row r="1587" spans="1:4">
      <c r="A1587" t="s">
        <v>1605</v>
      </c>
      <c r="B1587" t="s">
        <v>3</v>
      </c>
      <c r="C1587" t="s">
        <v>1712</v>
      </c>
      <c r="D1587" t="s">
        <v>1757</v>
      </c>
    </row>
    <row r="1588" spans="1:4">
      <c r="A1588" t="s">
        <v>1606</v>
      </c>
      <c r="B1588" t="s">
        <v>3</v>
      </c>
      <c r="C1588" t="s">
        <v>1712</v>
      </c>
      <c r="D1588" t="s">
        <v>1758</v>
      </c>
    </row>
    <row r="1589" spans="1:4">
      <c r="A1589" t="s">
        <v>1607</v>
      </c>
      <c r="B1589" t="s">
        <v>3</v>
      </c>
      <c r="C1589" t="s">
        <v>1712</v>
      </c>
      <c r="D1589" t="s">
        <v>1759</v>
      </c>
    </row>
    <row r="1590" spans="1:4">
      <c r="A1590" t="s">
        <v>1608</v>
      </c>
      <c r="B1590" t="s">
        <v>3</v>
      </c>
      <c r="C1590" t="s">
        <v>1712</v>
      </c>
      <c r="D1590" t="s">
        <v>1760</v>
      </c>
    </row>
    <row r="1591" spans="1:4">
      <c r="A1591" t="s">
        <v>1609</v>
      </c>
      <c r="B1591" t="s">
        <v>3</v>
      </c>
      <c r="C1591" t="s">
        <v>1712</v>
      </c>
      <c r="D1591" t="s">
        <v>1761</v>
      </c>
    </row>
    <row r="1592" spans="1:4">
      <c r="A1592" t="s">
        <v>1610</v>
      </c>
      <c r="B1592" t="s">
        <v>3</v>
      </c>
      <c r="C1592" t="s">
        <v>1712</v>
      </c>
      <c r="D1592" t="s">
        <v>1762</v>
      </c>
    </row>
    <row r="1593" spans="1:4">
      <c r="A1593" t="s">
        <v>1611</v>
      </c>
      <c r="B1593" t="s">
        <v>3</v>
      </c>
      <c r="C1593" t="s">
        <v>1712</v>
      </c>
      <c r="D1593" t="s">
        <v>1763</v>
      </c>
    </row>
    <row r="1594" spans="1:4">
      <c r="A1594" t="s">
        <v>1612</v>
      </c>
      <c r="B1594" t="s">
        <v>3</v>
      </c>
      <c r="C1594" t="s">
        <v>1712</v>
      </c>
      <c r="D1594" t="s">
        <v>1764</v>
      </c>
    </row>
    <row r="1595" spans="1:4">
      <c r="A1595" t="s">
        <v>1613</v>
      </c>
      <c r="B1595" t="s">
        <v>3</v>
      </c>
      <c r="C1595" t="s">
        <v>1712</v>
      </c>
      <c r="D1595" t="s">
        <v>1765</v>
      </c>
    </row>
    <row r="1596" spans="1:4">
      <c r="A1596" t="s">
        <v>1614</v>
      </c>
      <c r="B1596" t="s">
        <v>3</v>
      </c>
      <c r="C1596" t="s">
        <v>1712</v>
      </c>
      <c r="D1596" t="s">
        <v>1766</v>
      </c>
    </row>
    <row r="1597" spans="1:4">
      <c r="A1597" t="s">
        <v>1615</v>
      </c>
      <c r="B1597" t="s">
        <v>3</v>
      </c>
      <c r="C1597" t="s">
        <v>1712</v>
      </c>
      <c r="D1597" t="s">
        <v>1767</v>
      </c>
    </row>
    <row r="1598" spans="1:4">
      <c r="A1598" t="s">
        <v>1616</v>
      </c>
      <c r="B1598" t="s">
        <v>3</v>
      </c>
      <c r="C1598" t="s">
        <v>1713</v>
      </c>
      <c r="D1598" t="s">
        <v>1752</v>
      </c>
    </row>
    <row r="1599" spans="1:4">
      <c r="A1599" t="s">
        <v>1617</v>
      </c>
      <c r="B1599" t="s">
        <v>3</v>
      </c>
      <c r="C1599" t="s">
        <v>1713</v>
      </c>
      <c r="D1599" t="s">
        <v>1753</v>
      </c>
    </row>
    <row r="1600" spans="1:4">
      <c r="A1600" t="s">
        <v>1618</v>
      </c>
      <c r="B1600" t="s">
        <v>3</v>
      </c>
      <c r="C1600" t="s">
        <v>1713</v>
      </c>
      <c r="D1600" t="s">
        <v>1754</v>
      </c>
    </row>
    <row r="1601" spans="1:4">
      <c r="A1601" t="s">
        <v>1619</v>
      </c>
      <c r="B1601" t="s">
        <v>3</v>
      </c>
      <c r="C1601" t="s">
        <v>1713</v>
      </c>
      <c r="D1601" t="s">
        <v>1755</v>
      </c>
    </row>
    <row r="1602" spans="1:4">
      <c r="A1602" t="s">
        <v>1620</v>
      </c>
      <c r="B1602" t="s">
        <v>3</v>
      </c>
      <c r="C1602" t="s">
        <v>1713</v>
      </c>
      <c r="D1602" t="s">
        <v>1756</v>
      </c>
    </row>
    <row r="1603" spans="1:4">
      <c r="A1603" t="s">
        <v>1621</v>
      </c>
      <c r="B1603" t="s">
        <v>3</v>
      </c>
      <c r="C1603" t="s">
        <v>1713</v>
      </c>
      <c r="D1603" t="s">
        <v>1757</v>
      </c>
    </row>
    <row r="1604" spans="1:4">
      <c r="A1604" t="s">
        <v>1622</v>
      </c>
      <c r="B1604" t="s">
        <v>3</v>
      </c>
      <c r="C1604" t="s">
        <v>1713</v>
      </c>
      <c r="D1604" t="s">
        <v>1758</v>
      </c>
    </row>
    <row r="1605" spans="1:4">
      <c r="A1605" t="s">
        <v>1623</v>
      </c>
      <c r="B1605" t="s">
        <v>3</v>
      </c>
      <c r="C1605" t="s">
        <v>1713</v>
      </c>
      <c r="D1605" t="s">
        <v>1759</v>
      </c>
    </row>
    <row r="1606" spans="1:4">
      <c r="A1606" t="s">
        <v>1624</v>
      </c>
      <c r="B1606" t="s">
        <v>3</v>
      </c>
      <c r="C1606" t="s">
        <v>1713</v>
      </c>
      <c r="D1606" t="s">
        <v>1760</v>
      </c>
    </row>
    <row r="1607" spans="1:4">
      <c r="A1607" t="s">
        <v>1625</v>
      </c>
      <c r="B1607" t="s">
        <v>3</v>
      </c>
      <c r="C1607" t="s">
        <v>1713</v>
      </c>
      <c r="D1607" t="s">
        <v>1761</v>
      </c>
    </row>
    <row r="1608" spans="1:4">
      <c r="A1608" t="s">
        <v>1626</v>
      </c>
      <c r="B1608" t="s">
        <v>3</v>
      </c>
      <c r="C1608" t="s">
        <v>1713</v>
      </c>
      <c r="D1608" t="s">
        <v>1762</v>
      </c>
    </row>
    <row r="1609" spans="1:4">
      <c r="A1609" t="s">
        <v>1627</v>
      </c>
      <c r="B1609" t="s">
        <v>3</v>
      </c>
      <c r="C1609" t="s">
        <v>1713</v>
      </c>
      <c r="D1609" t="s">
        <v>1763</v>
      </c>
    </row>
    <row r="1610" spans="1:4">
      <c r="A1610" t="s">
        <v>1628</v>
      </c>
      <c r="B1610" t="s">
        <v>3</v>
      </c>
      <c r="C1610" t="s">
        <v>1713</v>
      </c>
      <c r="D1610" t="s">
        <v>1764</v>
      </c>
    </row>
    <row r="1611" spans="1:4">
      <c r="A1611" t="s">
        <v>1629</v>
      </c>
      <c r="B1611" t="s">
        <v>3</v>
      </c>
      <c r="C1611" t="s">
        <v>1713</v>
      </c>
      <c r="D1611" t="s">
        <v>1765</v>
      </c>
    </row>
    <row r="1612" spans="1:4">
      <c r="A1612" t="s">
        <v>1630</v>
      </c>
      <c r="B1612" t="s">
        <v>3</v>
      </c>
      <c r="C1612" t="s">
        <v>1713</v>
      </c>
      <c r="D1612" t="s">
        <v>1766</v>
      </c>
    </row>
    <row r="1613" spans="1:4">
      <c r="A1613" t="s">
        <v>1631</v>
      </c>
      <c r="B1613" t="s">
        <v>3</v>
      </c>
      <c r="C1613" t="s">
        <v>1713</v>
      </c>
      <c r="D1613" t="s">
        <v>1767</v>
      </c>
    </row>
    <row r="1614" spans="1:4">
      <c r="A1614" t="s">
        <v>1632</v>
      </c>
      <c r="B1614" t="s">
        <v>3</v>
      </c>
      <c r="C1614" t="s">
        <v>1714</v>
      </c>
      <c r="D1614" t="s">
        <v>1752</v>
      </c>
    </row>
    <row r="1615" spans="1:4">
      <c r="A1615" t="s">
        <v>1633</v>
      </c>
      <c r="B1615" t="s">
        <v>3</v>
      </c>
      <c r="C1615" t="s">
        <v>1714</v>
      </c>
      <c r="D1615" t="s">
        <v>1753</v>
      </c>
    </row>
    <row r="1616" spans="1:4">
      <c r="A1616" t="s">
        <v>1634</v>
      </c>
      <c r="B1616" t="s">
        <v>3</v>
      </c>
      <c r="C1616" t="s">
        <v>1714</v>
      </c>
      <c r="D1616" t="s">
        <v>1754</v>
      </c>
    </row>
    <row r="1617" spans="1:4">
      <c r="A1617" t="s">
        <v>1635</v>
      </c>
      <c r="B1617" t="s">
        <v>3</v>
      </c>
      <c r="C1617" t="s">
        <v>1714</v>
      </c>
      <c r="D1617" t="s">
        <v>1755</v>
      </c>
    </row>
    <row r="1618" spans="1:4">
      <c r="A1618" t="s">
        <v>1636</v>
      </c>
      <c r="B1618" t="s">
        <v>3</v>
      </c>
      <c r="C1618" t="s">
        <v>1714</v>
      </c>
      <c r="D1618" t="s">
        <v>1756</v>
      </c>
    </row>
    <row r="1619" spans="1:4">
      <c r="A1619" t="s">
        <v>1637</v>
      </c>
      <c r="B1619" t="s">
        <v>3</v>
      </c>
      <c r="C1619" t="s">
        <v>1714</v>
      </c>
      <c r="D1619" t="s">
        <v>1757</v>
      </c>
    </row>
    <row r="1620" spans="1:4">
      <c r="A1620" t="s">
        <v>1638</v>
      </c>
      <c r="B1620" t="s">
        <v>3</v>
      </c>
      <c r="C1620" t="s">
        <v>1714</v>
      </c>
      <c r="D1620" t="s">
        <v>1758</v>
      </c>
    </row>
    <row r="1621" spans="1:4">
      <c r="A1621" t="s">
        <v>1639</v>
      </c>
      <c r="B1621" t="s">
        <v>3</v>
      </c>
      <c r="C1621" t="s">
        <v>1714</v>
      </c>
      <c r="D1621" t="s">
        <v>1759</v>
      </c>
    </row>
    <row r="1622" spans="1:4">
      <c r="A1622" t="s">
        <v>1640</v>
      </c>
      <c r="B1622" t="s">
        <v>3</v>
      </c>
      <c r="C1622" t="s">
        <v>1714</v>
      </c>
      <c r="D1622" t="s">
        <v>1760</v>
      </c>
    </row>
    <row r="1623" spans="1:4">
      <c r="A1623" t="s">
        <v>1641</v>
      </c>
      <c r="B1623" t="s">
        <v>3</v>
      </c>
      <c r="C1623" t="s">
        <v>1714</v>
      </c>
      <c r="D1623" t="s">
        <v>1761</v>
      </c>
    </row>
    <row r="1624" spans="1:4">
      <c r="A1624" t="s">
        <v>1642</v>
      </c>
      <c r="B1624" t="s">
        <v>3</v>
      </c>
      <c r="C1624" t="s">
        <v>1714</v>
      </c>
      <c r="D1624" t="s">
        <v>1762</v>
      </c>
    </row>
    <row r="1625" spans="1:4">
      <c r="A1625" t="s">
        <v>1643</v>
      </c>
      <c r="B1625" t="s">
        <v>3</v>
      </c>
      <c r="C1625" t="s">
        <v>1714</v>
      </c>
      <c r="D1625" t="s">
        <v>1763</v>
      </c>
    </row>
    <row r="1626" spans="1:4">
      <c r="A1626" t="s">
        <v>1644</v>
      </c>
      <c r="B1626" t="s">
        <v>3</v>
      </c>
      <c r="C1626" t="s">
        <v>1714</v>
      </c>
      <c r="D1626" t="s">
        <v>1764</v>
      </c>
    </row>
    <row r="1627" spans="1:4">
      <c r="A1627" t="s">
        <v>1645</v>
      </c>
      <c r="B1627" t="s">
        <v>3</v>
      </c>
      <c r="C1627" t="s">
        <v>1714</v>
      </c>
      <c r="D1627" t="s">
        <v>1765</v>
      </c>
    </row>
    <row r="1628" spans="1:4">
      <c r="A1628" t="s">
        <v>1646</v>
      </c>
      <c r="B1628" t="s">
        <v>3</v>
      </c>
      <c r="C1628" t="s">
        <v>1714</v>
      </c>
      <c r="D1628" t="s">
        <v>1766</v>
      </c>
    </row>
    <row r="1629" spans="1:4">
      <c r="A1629" t="s">
        <v>1647</v>
      </c>
      <c r="B1629" t="s">
        <v>3</v>
      </c>
      <c r="C1629" t="s">
        <v>1714</v>
      </c>
      <c r="D1629" t="s">
        <v>1767</v>
      </c>
    </row>
    <row r="1630" spans="1:4">
      <c r="A1630" t="s">
        <v>1648</v>
      </c>
      <c r="B1630" t="s">
        <v>3</v>
      </c>
      <c r="C1630" t="s">
        <v>1715</v>
      </c>
      <c r="D1630" t="s">
        <v>1752</v>
      </c>
    </row>
    <row r="1631" spans="1:4">
      <c r="A1631" t="s">
        <v>1649</v>
      </c>
      <c r="B1631" t="s">
        <v>3</v>
      </c>
      <c r="C1631" t="s">
        <v>1715</v>
      </c>
      <c r="D1631" t="s">
        <v>1753</v>
      </c>
    </row>
    <row r="1632" spans="1:4">
      <c r="A1632" t="s">
        <v>1650</v>
      </c>
      <c r="B1632" t="s">
        <v>3</v>
      </c>
      <c r="C1632" t="s">
        <v>1715</v>
      </c>
      <c r="D1632" t="s">
        <v>1754</v>
      </c>
    </row>
    <row r="1633" spans="1:4">
      <c r="A1633" t="s">
        <v>1651</v>
      </c>
      <c r="B1633" t="s">
        <v>3</v>
      </c>
      <c r="C1633" t="s">
        <v>1715</v>
      </c>
      <c r="D1633" t="s">
        <v>1755</v>
      </c>
    </row>
    <row r="1634" spans="1:4">
      <c r="A1634" t="s">
        <v>1652</v>
      </c>
      <c r="B1634" t="s">
        <v>3</v>
      </c>
      <c r="C1634" t="s">
        <v>1715</v>
      </c>
      <c r="D1634" t="s">
        <v>1756</v>
      </c>
    </row>
    <row r="1635" spans="1:4">
      <c r="A1635" t="s">
        <v>1653</v>
      </c>
      <c r="B1635" t="s">
        <v>3</v>
      </c>
      <c r="C1635" t="s">
        <v>1715</v>
      </c>
      <c r="D1635" t="s">
        <v>1757</v>
      </c>
    </row>
    <row r="1636" spans="1:4">
      <c r="A1636" t="s">
        <v>1654</v>
      </c>
      <c r="B1636" t="s">
        <v>3</v>
      </c>
      <c r="C1636" t="s">
        <v>1715</v>
      </c>
      <c r="D1636" t="s">
        <v>1758</v>
      </c>
    </row>
    <row r="1637" spans="1:4">
      <c r="A1637" t="s">
        <v>1655</v>
      </c>
      <c r="B1637" t="s">
        <v>3</v>
      </c>
      <c r="C1637" t="s">
        <v>1715</v>
      </c>
      <c r="D1637" t="s">
        <v>1759</v>
      </c>
    </row>
    <row r="1638" spans="1:4">
      <c r="A1638" t="s">
        <v>1656</v>
      </c>
      <c r="B1638" t="s">
        <v>3</v>
      </c>
      <c r="C1638" t="s">
        <v>1715</v>
      </c>
      <c r="D1638" t="s">
        <v>1760</v>
      </c>
    </row>
    <row r="1639" spans="1:4">
      <c r="A1639" t="s">
        <v>1657</v>
      </c>
      <c r="B1639" t="s">
        <v>3</v>
      </c>
      <c r="C1639" t="s">
        <v>1715</v>
      </c>
      <c r="D1639" t="s">
        <v>1761</v>
      </c>
    </row>
    <row r="1640" spans="1:4">
      <c r="A1640" t="s">
        <v>1658</v>
      </c>
      <c r="B1640" t="s">
        <v>3</v>
      </c>
      <c r="C1640" t="s">
        <v>1715</v>
      </c>
      <c r="D1640" t="s">
        <v>1762</v>
      </c>
    </row>
    <row r="1641" spans="1:4">
      <c r="A1641" t="s">
        <v>1659</v>
      </c>
      <c r="B1641" t="s">
        <v>3</v>
      </c>
      <c r="C1641" t="s">
        <v>1715</v>
      </c>
      <c r="D1641" t="s">
        <v>1763</v>
      </c>
    </row>
    <row r="1642" spans="1:4">
      <c r="A1642" t="s">
        <v>1660</v>
      </c>
      <c r="B1642" t="s">
        <v>3</v>
      </c>
      <c r="C1642" t="s">
        <v>1715</v>
      </c>
      <c r="D1642" t="s">
        <v>1764</v>
      </c>
    </row>
    <row r="1643" spans="1:4">
      <c r="A1643" t="s">
        <v>1661</v>
      </c>
      <c r="B1643" t="s">
        <v>3</v>
      </c>
      <c r="C1643" t="s">
        <v>1715</v>
      </c>
      <c r="D1643" t="s">
        <v>1765</v>
      </c>
    </row>
    <row r="1644" spans="1:4">
      <c r="A1644" t="s">
        <v>1662</v>
      </c>
      <c r="B1644" t="s">
        <v>3</v>
      </c>
      <c r="C1644" t="s">
        <v>1715</v>
      </c>
      <c r="D1644" t="s">
        <v>1766</v>
      </c>
    </row>
    <row r="1645" spans="1:4">
      <c r="A1645" t="s">
        <v>1663</v>
      </c>
      <c r="B1645" t="s">
        <v>3</v>
      </c>
      <c r="C1645" t="s">
        <v>1715</v>
      </c>
      <c r="D1645" t="s">
        <v>1767</v>
      </c>
    </row>
    <row r="1646" spans="1:4">
      <c r="A1646" t="s">
        <v>1664</v>
      </c>
      <c r="B1646" t="s">
        <v>17</v>
      </c>
      <c r="C1646" t="s">
        <v>1721</v>
      </c>
      <c r="D1646" t="s">
        <v>1702</v>
      </c>
    </row>
    <row r="1647" spans="1:4">
      <c r="A1647" t="s">
        <v>1665</v>
      </c>
      <c r="B1647" t="s">
        <v>17</v>
      </c>
      <c r="C1647" t="s">
        <v>1721</v>
      </c>
      <c r="D1647" t="s">
        <v>1705</v>
      </c>
    </row>
    <row r="1648" spans="1:4">
      <c r="A1648" t="s">
        <v>1666</v>
      </c>
      <c r="B1648" t="s">
        <v>17</v>
      </c>
      <c r="C1648" t="s">
        <v>1721</v>
      </c>
      <c r="D1648" t="s">
        <v>1706</v>
      </c>
    </row>
    <row r="1649" spans="1:4">
      <c r="A1649" t="s">
        <v>1667</v>
      </c>
      <c r="B1649" t="s">
        <v>17</v>
      </c>
      <c r="C1649" t="s">
        <v>1721</v>
      </c>
      <c r="D1649" t="s">
        <v>1707</v>
      </c>
    </row>
    <row r="1650" spans="1:4">
      <c r="A1650" t="s">
        <v>1668</v>
      </c>
      <c r="B1650" t="s">
        <v>17</v>
      </c>
      <c r="C1650" t="s">
        <v>1721</v>
      </c>
      <c r="D1650" t="s">
        <v>1708</v>
      </c>
    </row>
    <row r="1651" spans="1:4">
      <c r="A1651" t="s">
        <v>1669</v>
      </c>
      <c r="B1651" t="s">
        <v>17</v>
      </c>
      <c r="C1651" t="s">
        <v>1721</v>
      </c>
      <c r="D1651" t="s">
        <v>1709</v>
      </c>
    </row>
    <row r="1652" spans="1:4">
      <c r="A1652" t="s">
        <v>1670</v>
      </c>
      <c r="B1652" t="s">
        <v>17</v>
      </c>
      <c r="C1652" t="s">
        <v>1721</v>
      </c>
      <c r="D1652" t="s">
        <v>1710</v>
      </c>
    </row>
    <row r="1653" spans="1:4">
      <c r="A1653" t="s">
        <v>1671</v>
      </c>
      <c r="B1653" t="s">
        <v>17</v>
      </c>
      <c r="C1653" t="s">
        <v>1721</v>
      </c>
      <c r="D1653" t="s">
        <v>1711</v>
      </c>
    </row>
    <row r="1654" spans="1:4">
      <c r="A1654" t="s">
        <v>1672</v>
      </c>
      <c r="B1654" t="s">
        <v>17</v>
      </c>
      <c r="C1654" t="s">
        <v>1721</v>
      </c>
      <c r="D1654" t="s">
        <v>1712</v>
      </c>
    </row>
    <row r="1655" spans="1:4">
      <c r="A1655" t="s">
        <v>1673</v>
      </c>
      <c r="B1655" t="s">
        <v>17</v>
      </c>
      <c r="C1655" t="s">
        <v>1721</v>
      </c>
      <c r="D1655" t="s">
        <v>1713</v>
      </c>
    </row>
    <row r="1656" spans="1:4">
      <c r="A1656" t="s">
        <v>1674</v>
      </c>
      <c r="B1656" t="s">
        <v>17</v>
      </c>
      <c r="C1656" t="s">
        <v>1721</v>
      </c>
      <c r="D1656" t="s">
        <v>1714</v>
      </c>
    </row>
    <row r="1657" spans="1:4">
      <c r="A1657" t="s">
        <v>1675</v>
      </c>
      <c r="B1657" t="s">
        <v>17</v>
      </c>
      <c r="C1657" t="s">
        <v>1721</v>
      </c>
      <c r="D1657" t="s">
        <v>1715</v>
      </c>
    </row>
    <row r="1658" spans="1:4">
      <c r="A1658" t="s">
        <v>1676</v>
      </c>
      <c r="B1658" t="s">
        <v>17</v>
      </c>
      <c r="C1658" t="s">
        <v>1722</v>
      </c>
      <c r="D1658" t="s">
        <v>1702</v>
      </c>
    </row>
    <row r="1659" spans="1:4">
      <c r="A1659" t="s">
        <v>1677</v>
      </c>
      <c r="B1659" t="s">
        <v>17</v>
      </c>
      <c r="C1659" t="s">
        <v>1722</v>
      </c>
      <c r="D1659" t="s">
        <v>1705</v>
      </c>
    </row>
    <row r="1660" spans="1:4">
      <c r="A1660" t="s">
        <v>1678</v>
      </c>
      <c r="B1660" t="s">
        <v>17</v>
      </c>
      <c r="C1660" t="s">
        <v>1722</v>
      </c>
      <c r="D1660" t="s">
        <v>1706</v>
      </c>
    </row>
    <row r="1661" spans="1:4">
      <c r="A1661" t="s">
        <v>1679</v>
      </c>
      <c r="B1661" t="s">
        <v>17</v>
      </c>
      <c r="C1661" t="s">
        <v>1722</v>
      </c>
      <c r="D1661" t="s">
        <v>1707</v>
      </c>
    </row>
    <row r="1662" spans="1:4">
      <c r="A1662" t="s">
        <v>1680</v>
      </c>
      <c r="B1662" t="s">
        <v>17</v>
      </c>
      <c r="C1662" t="s">
        <v>1722</v>
      </c>
      <c r="D1662" t="s">
        <v>1708</v>
      </c>
    </row>
    <row r="1663" spans="1:4">
      <c r="A1663" t="s">
        <v>1681</v>
      </c>
      <c r="B1663" t="s">
        <v>17</v>
      </c>
      <c r="C1663" t="s">
        <v>1722</v>
      </c>
      <c r="D1663" t="s">
        <v>1709</v>
      </c>
    </row>
    <row r="1664" spans="1:4">
      <c r="A1664" t="s">
        <v>1682</v>
      </c>
      <c r="B1664" t="s">
        <v>17</v>
      </c>
      <c r="C1664" t="s">
        <v>1722</v>
      </c>
      <c r="D1664" t="s">
        <v>1710</v>
      </c>
    </row>
    <row r="1665" spans="1:4">
      <c r="A1665" t="s">
        <v>1683</v>
      </c>
      <c r="B1665" t="s">
        <v>17</v>
      </c>
      <c r="C1665" t="s">
        <v>1722</v>
      </c>
      <c r="D1665" t="s">
        <v>1711</v>
      </c>
    </row>
    <row r="1666" spans="1:4">
      <c r="A1666" t="s">
        <v>1684</v>
      </c>
      <c r="B1666" t="s">
        <v>17</v>
      </c>
      <c r="C1666" t="s">
        <v>1722</v>
      </c>
      <c r="D1666" t="s">
        <v>1712</v>
      </c>
    </row>
    <row r="1667" spans="1:4">
      <c r="A1667" t="s">
        <v>1685</v>
      </c>
      <c r="B1667" t="s">
        <v>17</v>
      </c>
      <c r="C1667" t="s">
        <v>1722</v>
      </c>
      <c r="D1667" t="s">
        <v>1713</v>
      </c>
    </row>
    <row r="1668" spans="1:4">
      <c r="A1668" t="s">
        <v>1686</v>
      </c>
      <c r="B1668" t="s">
        <v>17</v>
      </c>
      <c r="C1668" t="s">
        <v>1722</v>
      </c>
      <c r="D1668" t="s">
        <v>1714</v>
      </c>
    </row>
    <row r="1669" spans="1:4">
      <c r="A1669" t="s">
        <v>1687</v>
      </c>
      <c r="B1669" t="s">
        <v>17</v>
      </c>
      <c r="C1669" t="s">
        <v>1722</v>
      </c>
      <c r="D1669" t="s">
        <v>1715</v>
      </c>
    </row>
    <row r="1670" spans="1:4">
      <c r="A1670" t="s">
        <v>1688</v>
      </c>
      <c r="B1670" t="s">
        <v>17</v>
      </c>
      <c r="C1670" t="s">
        <v>1723</v>
      </c>
      <c r="D1670" t="s">
        <v>1702</v>
      </c>
    </row>
    <row r="1671" spans="1:4">
      <c r="A1671" t="s">
        <v>1689</v>
      </c>
      <c r="B1671" t="s">
        <v>17</v>
      </c>
      <c r="C1671" t="s">
        <v>1723</v>
      </c>
      <c r="D1671" t="s">
        <v>1705</v>
      </c>
    </row>
    <row r="1672" spans="1:4">
      <c r="A1672" t="s">
        <v>1690</v>
      </c>
      <c r="B1672" t="s">
        <v>17</v>
      </c>
      <c r="C1672" t="s">
        <v>1723</v>
      </c>
      <c r="D1672" t="s">
        <v>1706</v>
      </c>
    </row>
    <row r="1673" spans="1:4">
      <c r="A1673" t="s">
        <v>1691</v>
      </c>
      <c r="B1673" t="s">
        <v>17</v>
      </c>
      <c r="C1673" t="s">
        <v>1723</v>
      </c>
      <c r="D1673" t="s">
        <v>1707</v>
      </c>
    </row>
    <row r="1674" spans="1:4">
      <c r="A1674" t="s">
        <v>1692</v>
      </c>
      <c r="B1674" t="s">
        <v>17</v>
      </c>
      <c r="C1674" t="s">
        <v>1723</v>
      </c>
      <c r="D1674" t="s">
        <v>1708</v>
      </c>
    </row>
    <row r="1675" spans="1:4">
      <c r="A1675" t="s">
        <v>1693</v>
      </c>
      <c r="B1675" t="s">
        <v>17</v>
      </c>
      <c r="C1675" t="s">
        <v>1723</v>
      </c>
      <c r="D1675" t="s">
        <v>1709</v>
      </c>
    </row>
    <row r="1676" spans="1:4">
      <c r="A1676" t="s">
        <v>1694</v>
      </c>
      <c r="B1676" t="s">
        <v>17</v>
      </c>
      <c r="C1676" t="s">
        <v>1723</v>
      </c>
      <c r="D1676" t="s">
        <v>1710</v>
      </c>
    </row>
    <row r="1677" spans="1:4">
      <c r="A1677" t="s">
        <v>1695</v>
      </c>
      <c r="B1677" t="s">
        <v>17</v>
      </c>
      <c r="C1677" t="s">
        <v>1723</v>
      </c>
      <c r="D1677" t="s">
        <v>1711</v>
      </c>
    </row>
    <row r="1678" spans="1:4">
      <c r="A1678" t="s">
        <v>1696</v>
      </c>
      <c r="B1678" t="s">
        <v>17</v>
      </c>
      <c r="C1678" t="s">
        <v>1723</v>
      </c>
      <c r="D1678" t="s">
        <v>1712</v>
      </c>
    </row>
    <row r="1679" spans="1:4">
      <c r="A1679" t="s">
        <v>1697</v>
      </c>
      <c r="B1679" t="s">
        <v>17</v>
      </c>
      <c r="C1679" t="s">
        <v>1723</v>
      </c>
      <c r="D1679" t="s">
        <v>1713</v>
      </c>
    </row>
    <row r="1680" spans="1:4">
      <c r="A1680" t="s">
        <v>1698</v>
      </c>
      <c r="B1680" t="s">
        <v>17</v>
      </c>
      <c r="C1680" t="s">
        <v>1723</v>
      </c>
      <c r="D1680" t="s">
        <v>1714</v>
      </c>
    </row>
    <row r="1681" spans="1:4">
      <c r="A1681" t="s">
        <v>1699</v>
      </c>
      <c r="B1681" t="s">
        <v>17</v>
      </c>
      <c r="C1681" t="s">
        <v>1723</v>
      </c>
      <c r="D1681" t="s">
        <v>1715</v>
      </c>
    </row>
    <row r="1682" spans="1:4">
      <c r="A1682" t="s">
        <v>3274</v>
      </c>
      <c r="B1682" t="s">
        <v>4</v>
      </c>
      <c r="C1682" t="s">
        <v>6874</v>
      </c>
      <c r="D1682" t="s">
        <v>1702</v>
      </c>
    </row>
    <row r="1683" spans="1:4">
      <c r="A1683" t="s">
        <v>3275</v>
      </c>
      <c r="B1683" t="s">
        <v>4</v>
      </c>
      <c r="C1683" t="s">
        <v>6874</v>
      </c>
      <c r="D1683" t="s">
        <v>1705</v>
      </c>
    </row>
    <row r="1684" spans="1:4">
      <c r="A1684" t="s">
        <v>3276</v>
      </c>
      <c r="B1684" t="s">
        <v>4</v>
      </c>
      <c r="C1684" t="s">
        <v>6874</v>
      </c>
      <c r="D1684" t="s">
        <v>1706</v>
      </c>
    </row>
    <row r="1685" spans="1:4">
      <c r="A1685" t="s">
        <v>3277</v>
      </c>
      <c r="B1685" t="s">
        <v>4</v>
      </c>
      <c r="C1685" t="s">
        <v>6874</v>
      </c>
      <c r="D1685" t="s">
        <v>1707</v>
      </c>
    </row>
    <row r="1686" spans="1:4">
      <c r="A1686" t="s">
        <v>3278</v>
      </c>
      <c r="B1686" t="s">
        <v>4</v>
      </c>
      <c r="C1686" t="s">
        <v>6874</v>
      </c>
      <c r="D1686" t="s">
        <v>1708</v>
      </c>
    </row>
    <row r="1687" spans="1:4">
      <c r="A1687" t="s">
        <v>3279</v>
      </c>
      <c r="B1687" t="s">
        <v>4</v>
      </c>
      <c r="C1687" t="s">
        <v>6874</v>
      </c>
      <c r="D1687" t="s">
        <v>1709</v>
      </c>
    </row>
    <row r="1688" spans="1:4">
      <c r="A1688" t="s">
        <v>3280</v>
      </c>
      <c r="B1688" t="s">
        <v>4</v>
      </c>
      <c r="C1688" t="s">
        <v>6874</v>
      </c>
      <c r="D1688" t="s">
        <v>1710</v>
      </c>
    </row>
    <row r="1689" spans="1:4">
      <c r="A1689" t="s">
        <v>3281</v>
      </c>
      <c r="B1689" t="s">
        <v>4</v>
      </c>
      <c r="C1689" t="s">
        <v>6874</v>
      </c>
      <c r="D1689" t="s">
        <v>1711</v>
      </c>
    </row>
    <row r="1690" spans="1:4">
      <c r="A1690" t="s">
        <v>3282</v>
      </c>
      <c r="B1690" t="s">
        <v>4</v>
      </c>
      <c r="C1690" t="s">
        <v>6874</v>
      </c>
      <c r="D1690" t="s">
        <v>1712</v>
      </c>
    </row>
    <row r="1691" spans="1:4">
      <c r="A1691" t="s">
        <v>3283</v>
      </c>
      <c r="B1691" t="s">
        <v>4</v>
      </c>
      <c r="C1691" t="s">
        <v>6874</v>
      </c>
      <c r="D1691" t="s">
        <v>1713</v>
      </c>
    </row>
    <row r="1692" spans="1:4">
      <c r="A1692" t="s">
        <v>3284</v>
      </c>
      <c r="B1692" t="s">
        <v>4</v>
      </c>
      <c r="C1692" t="s">
        <v>6874</v>
      </c>
      <c r="D1692" t="s">
        <v>1714</v>
      </c>
    </row>
    <row r="1693" spans="1:4">
      <c r="A1693" t="s">
        <v>3285</v>
      </c>
      <c r="B1693" t="s">
        <v>4</v>
      </c>
      <c r="C1693" t="s">
        <v>6874</v>
      </c>
      <c r="D1693" t="s">
        <v>1715</v>
      </c>
    </row>
    <row r="1694" spans="1:4">
      <c r="A1694" t="s">
        <v>3286</v>
      </c>
      <c r="B1694" t="s">
        <v>4</v>
      </c>
      <c r="C1694" t="s">
        <v>6875</v>
      </c>
      <c r="D1694" t="s">
        <v>1702</v>
      </c>
    </row>
    <row r="1695" spans="1:4">
      <c r="A1695" t="s">
        <v>3287</v>
      </c>
      <c r="B1695" t="s">
        <v>4</v>
      </c>
      <c r="C1695" t="s">
        <v>6875</v>
      </c>
      <c r="D1695" t="s">
        <v>1705</v>
      </c>
    </row>
    <row r="1696" spans="1:4">
      <c r="A1696" t="s">
        <v>3288</v>
      </c>
      <c r="B1696" t="s">
        <v>4</v>
      </c>
      <c r="C1696" t="s">
        <v>6875</v>
      </c>
      <c r="D1696" t="s">
        <v>1706</v>
      </c>
    </row>
    <row r="1697" spans="1:4">
      <c r="A1697" t="s">
        <v>3289</v>
      </c>
      <c r="B1697" t="s">
        <v>4</v>
      </c>
      <c r="C1697" t="s">
        <v>6875</v>
      </c>
      <c r="D1697" t="s">
        <v>1707</v>
      </c>
    </row>
    <row r="1698" spans="1:4">
      <c r="A1698" t="s">
        <v>3290</v>
      </c>
      <c r="B1698" t="s">
        <v>4</v>
      </c>
      <c r="C1698" t="s">
        <v>6875</v>
      </c>
      <c r="D1698" t="s">
        <v>1708</v>
      </c>
    </row>
    <row r="1699" spans="1:4">
      <c r="A1699" t="s">
        <v>3291</v>
      </c>
      <c r="B1699" t="s">
        <v>4</v>
      </c>
      <c r="C1699" t="s">
        <v>6875</v>
      </c>
      <c r="D1699" t="s">
        <v>1709</v>
      </c>
    </row>
    <row r="1700" spans="1:4">
      <c r="A1700" t="s">
        <v>3292</v>
      </c>
      <c r="B1700" t="s">
        <v>4</v>
      </c>
      <c r="C1700" t="s">
        <v>6875</v>
      </c>
      <c r="D1700" t="s">
        <v>1710</v>
      </c>
    </row>
    <row r="1701" spans="1:4">
      <c r="A1701" t="s">
        <v>3293</v>
      </c>
      <c r="B1701" t="s">
        <v>4</v>
      </c>
      <c r="C1701" t="s">
        <v>6875</v>
      </c>
      <c r="D1701" t="s">
        <v>1711</v>
      </c>
    </row>
    <row r="1702" spans="1:4">
      <c r="A1702" t="s">
        <v>3294</v>
      </c>
      <c r="B1702" t="s">
        <v>4</v>
      </c>
      <c r="C1702" t="s">
        <v>6875</v>
      </c>
      <c r="D1702" t="s">
        <v>1712</v>
      </c>
    </row>
    <row r="1703" spans="1:4">
      <c r="A1703" t="s">
        <v>3295</v>
      </c>
      <c r="B1703" t="s">
        <v>4</v>
      </c>
      <c r="C1703" t="s">
        <v>6875</v>
      </c>
      <c r="D1703" t="s">
        <v>1713</v>
      </c>
    </row>
    <row r="1704" spans="1:4">
      <c r="A1704" t="s">
        <v>3296</v>
      </c>
      <c r="B1704" t="s">
        <v>4</v>
      </c>
      <c r="C1704" t="s">
        <v>6875</v>
      </c>
      <c r="D1704" t="s">
        <v>1714</v>
      </c>
    </row>
    <row r="1705" spans="1:4">
      <c r="A1705" t="s">
        <v>3297</v>
      </c>
      <c r="B1705" t="s">
        <v>4</v>
      </c>
      <c r="C1705" t="s">
        <v>6875</v>
      </c>
      <c r="D1705" t="s">
        <v>1715</v>
      </c>
    </row>
    <row r="1706" spans="1:4">
      <c r="A1706" t="s">
        <v>3298</v>
      </c>
      <c r="B1706" t="s">
        <v>4</v>
      </c>
      <c r="C1706" t="s">
        <v>6876</v>
      </c>
      <c r="D1706" t="s">
        <v>1702</v>
      </c>
    </row>
    <row r="1707" spans="1:4">
      <c r="A1707" t="s">
        <v>3299</v>
      </c>
      <c r="B1707" t="s">
        <v>4</v>
      </c>
      <c r="C1707" t="s">
        <v>6876</v>
      </c>
      <c r="D1707" t="s">
        <v>1705</v>
      </c>
    </row>
    <row r="1708" spans="1:4">
      <c r="A1708" t="s">
        <v>3300</v>
      </c>
      <c r="B1708" t="s">
        <v>4</v>
      </c>
      <c r="C1708" t="s">
        <v>6876</v>
      </c>
      <c r="D1708" t="s">
        <v>1706</v>
      </c>
    </row>
    <row r="1709" spans="1:4">
      <c r="A1709" t="s">
        <v>3301</v>
      </c>
      <c r="B1709" t="s">
        <v>4</v>
      </c>
      <c r="C1709" t="s">
        <v>6876</v>
      </c>
      <c r="D1709" t="s">
        <v>1707</v>
      </c>
    </row>
    <row r="1710" spans="1:4">
      <c r="A1710" t="s">
        <v>3302</v>
      </c>
      <c r="B1710" t="s">
        <v>4</v>
      </c>
      <c r="C1710" t="s">
        <v>6876</v>
      </c>
      <c r="D1710" t="s">
        <v>1708</v>
      </c>
    </row>
    <row r="1711" spans="1:4">
      <c r="A1711" t="s">
        <v>3303</v>
      </c>
      <c r="B1711" t="s">
        <v>4</v>
      </c>
      <c r="C1711" t="s">
        <v>6876</v>
      </c>
      <c r="D1711" t="s">
        <v>1709</v>
      </c>
    </row>
    <row r="1712" spans="1:4">
      <c r="A1712" t="s">
        <v>3304</v>
      </c>
      <c r="B1712" t="s">
        <v>4</v>
      </c>
      <c r="C1712" t="s">
        <v>6876</v>
      </c>
      <c r="D1712" t="s">
        <v>1710</v>
      </c>
    </row>
    <row r="1713" spans="1:4">
      <c r="A1713" t="s">
        <v>3305</v>
      </c>
      <c r="B1713" t="s">
        <v>4</v>
      </c>
      <c r="C1713" t="s">
        <v>6876</v>
      </c>
      <c r="D1713" t="s">
        <v>1711</v>
      </c>
    </row>
    <row r="1714" spans="1:4">
      <c r="A1714" t="s">
        <v>3306</v>
      </c>
      <c r="B1714" t="s">
        <v>4</v>
      </c>
      <c r="C1714" t="s">
        <v>6876</v>
      </c>
      <c r="D1714" t="s">
        <v>1712</v>
      </c>
    </row>
    <row r="1715" spans="1:4">
      <c r="A1715" t="s">
        <v>3307</v>
      </c>
      <c r="B1715" t="s">
        <v>4</v>
      </c>
      <c r="C1715" t="s">
        <v>6876</v>
      </c>
      <c r="D1715" t="s">
        <v>1713</v>
      </c>
    </row>
    <row r="1716" spans="1:4">
      <c r="A1716" t="s">
        <v>3308</v>
      </c>
      <c r="B1716" t="s">
        <v>4</v>
      </c>
      <c r="C1716" t="s">
        <v>6876</v>
      </c>
      <c r="D1716" t="s">
        <v>1714</v>
      </c>
    </row>
    <row r="1717" spans="1:4">
      <c r="A1717" t="s">
        <v>3309</v>
      </c>
      <c r="B1717" t="s">
        <v>4</v>
      </c>
      <c r="C1717" t="s">
        <v>6876</v>
      </c>
      <c r="D1717" t="s">
        <v>1715</v>
      </c>
    </row>
    <row r="1718" spans="1:4">
      <c r="A1718" t="s">
        <v>3310</v>
      </c>
      <c r="B1718" t="s">
        <v>4</v>
      </c>
      <c r="C1718" t="s">
        <v>6877</v>
      </c>
      <c r="D1718" t="s">
        <v>1702</v>
      </c>
    </row>
    <row r="1719" spans="1:4">
      <c r="A1719" t="s">
        <v>3311</v>
      </c>
      <c r="B1719" t="s">
        <v>4</v>
      </c>
      <c r="C1719" t="s">
        <v>6877</v>
      </c>
      <c r="D1719" t="s">
        <v>1705</v>
      </c>
    </row>
    <row r="1720" spans="1:4">
      <c r="A1720" t="s">
        <v>3312</v>
      </c>
      <c r="B1720" t="s">
        <v>4</v>
      </c>
      <c r="C1720" t="s">
        <v>6877</v>
      </c>
      <c r="D1720" t="s">
        <v>1706</v>
      </c>
    </row>
    <row r="1721" spans="1:4">
      <c r="A1721" t="s">
        <v>3313</v>
      </c>
      <c r="B1721" t="s">
        <v>4</v>
      </c>
      <c r="C1721" t="s">
        <v>6877</v>
      </c>
      <c r="D1721" t="s">
        <v>1707</v>
      </c>
    </row>
    <row r="1722" spans="1:4">
      <c r="A1722" t="s">
        <v>3314</v>
      </c>
      <c r="B1722" t="s">
        <v>4</v>
      </c>
      <c r="C1722" t="s">
        <v>6877</v>
      </c>
      <c r="D1722" t="s">
        <v>1708</v>
      </c>
    </row>
    <row r="1723" spans="1:4">
      <c r="A1723" t="s">
        <v>3315</v>
      </c>
      <c r="B1723" t="s">
        <v>4</v>
      </c>
      <c r="C1723" t="s">
        <v>6877</v>
      </c>
      <c r="D1723" t="s">
        <v>1709</v>
      </c>
    </row>
    <row r="1724" spans="1:4">
      <c r="A1724" t="s">
        <v>3316</v>
      </c>
      <c r="B1724" t="s">
        <v>4</v>
      </c>
      <c r="C1724" t="s">
        <v>6877</v>
      </c>
      <c r="D1724" t="s">
        <v>1710</v>
      </c>
    </row>
    <row r="1725" spans="1:4">
      <c r="A1725" t="s">
        <v>3317</v>
      </c>
      <c r="B1725" t="s">
        <v>4</v>
      </c>
      <c r="C1725" t="s">
        <v>6877</v>
      </c>
      <c r="D1725" t="s">
        <v>1711</v>
      </c>
    </row>
    <row r="1726" spans="1:4">
      <c r="A1726" t="s">
        <v>3318</v>
      </c>
      <c r="B1726" t="s">
        <v>4</v>
      </c>
      <c r="C1726" t="s">
        <v>6877</v>
      </c>
      <c r="D1726" t="s">
        <v>1712</v>
      </c>
    </row>
    <row r="1727" spans="1:4">
      <c r="A1727" t="s">
        <v>3319</v>
      </c>
      <c r="B1727" t="s">
        <v>4</v>
      </c>
      <c r="C1727" t="s">
        <v>6877</v>
      </c>
      <c r="D1727" t="s">
        <v>1713</v>
      </c>
    </row>
    <row r="1728" spans="1:4">
      <c r="A1728" t="s">
        <v>3320</v>
      </c>
      <c r="B1728" t="s">
        <v>4</v>
      </c>
      <c r="C1728" t="s">
        <v>6877</v>
      </c>
      <c r="D1728" t="s">
        <v>1714</v>
      </c>
    </row>
    <row r="1729" spans="1:4">
      <c r="A1729" t="s">
        <v>3321</v>
      </c>
      <c r="B1729" t="s">
        <v>4</v>
      </c>
      <c r="C1729" t="s">
        <v>6877</v>
      </c>
      <c r="D1729" t="s">
        <v>1715</v>
      </c>
    </row>
    <row r="1730" spans="1:4">
      <c r="A1730" t="s">
        <v>3322</v>
      </c>
      <c r="B1730" t="s">
        <v>4</v>
      </c>
      <c r="C1730" t="s">
        <v>6878</v>
      </c>
      <c r="D1730" t="s">
        <v>1702</v>
      </c>
    </row>
    <row r="1731" spans="1:4">
      <c r="A1731" t="s">
        <v>3323</v>
      </c>
      <c r="B1731" t="s">
        <v>4</v>
      </c>
      <c r="C1731" t="s">
        <v>6878</v>
      </c>
      <c r="D1731" t="s">
        <v>1705</v>
      </c>
    </row>
    <row r="1732" spans="1:4">
      <c r="A1732" t="s">
        <v>3324</v>
      </c>
      <c r="B1732" t="s">
        <v>4</v>
      </c>
      <c r="C1732" t="s">
        <v>6878</v>
      </c>
      <c r="D1732" t="s">
        <v>1706</v>
      </c>
    </row>
    <row r="1733" spans="1:4">
      <c r="A1733" t="s">
        <v>3325</v>
      </c>
      <c r="B1733" t="s">
        <v>4</v>
      </c>
      <c r="C1733" t="s">
        <v>6878</v>
      </c>
      <c r="D1733" t="s">
        <v>1707</v>
      </c>
    </row>
    <row r="1734" spans="1:4">
      <c r="A1734" t="s">
        <v>3326</v>
      </c>
      <c r="B1734" t="s">
        <v>4</v>
      </c>
      <c r="C1734" t="s">
        <v>6878</v>
      </c>
      <c r="D1734" t="s">
        <v>1708</v>
      </c>
    </row>
    <row r="1735" spans="1:4">
      <c r="A1735" t="s">
        <v>3327</v>
      </c>
      <c r="B1735" t="s">
        <v>4</v>
      </c>
      <c r="C1735" t="s">
        <v>6878</v>
      </c>
      <c r="D1735" t="s">
        <v>1709</v>
      </c>
    </row>
    <row r="1736" spans="1:4">
      <c r="A1736" t="s">
        <v>3328</v>
      </c>
      <c r="B1736" t="s">
        <v>4</v>
      </c>
      <c r="C1736" t="s">
        <v>6878</v>
      </c>
      <c r="D1736" t="s">
        <v>1710</v>
      </c>
    </row>
    <row r="1737" spans="1:4">
      <c r="A1737" t="s">
        <v>3329</v>
      </c>
      <c r="B1737" t="s">
        <v>4</v>
      </c>
      <c r="C1737" t="s">
        <v>6878</v>
      </c>
      <c r="D1737" t="s">
        <v>1711</v>
      </c>
    </row>
    <row r="1738" spans="1:4">
      <c r="A1738" t="s">
        <v>3330</v>
      </c>
      <c r="B1738" t="s">
        <v>4</v>
      </c>
      <c r="C1738" t="s">
        <v>6878</v>
      </c>
      <c r="D1738" t="s">
        <v>1712</v>
      </c>
    </row>
    <row r="1739" spans="1:4">
      <c r="A1739" t="s">
        <v>3331</v>
      </c>
      <c r="B1739" t="s">
        <v>4</v>
      </c>
      <c r="C1739" t="s">
        <v>6878</v>
      </c>
      <c r="D1739" t="s">
        <v>1713</v>
      </c>
    </row>
    <row r="1740" spans="1:4">
      <c r="A1740" t="s">
        <v>3332</v>
      </c>
      <c r="B1740" t="s">
        <v>4</v>
      </c>
      <c r="C1740" t="s">
        <v>6878</v>
      </c>
      <c r="D1740" t="s">
        <v>1714</v>
      </c>
    </row>
    <row r="1741" spans="1:4">
      <c r="A1741" t="s">
        <v>3333</v>
      </c>
      <c r="B1741" t="s">
        <v>4</v>
      </c>
      <c r="C1741" t="s">
        <v>6878</v>
      </c>
      <c r="D1741" t="s">
        <v>1715</v>
      </c>
    </row>
    <row r="1742" spans="1:4">
      <c r="A1742" t="s">
        <v>3334</v>
      </c>
      <c r="B1742" t="s">
        <v>4</v>
      </c>
      <c r="C1742" t="s">
        <v>6879</v>
      </c>
      <c r="D1742" t="s">
        <v>1702</v>
      </c>
    </row>
    <row r="1743" spans="1:4">
      <c r="A1743" t="s">
        <v>3335</v>
      </c>
      <c r="B1743" t="s">
        <v>4</v>
      </c>
      <c r="C1743" t="s">
        <v>6879</v>
      </c>
      <c r="D1743" t="s">
        <v>1705</v>
      </c>
    </row>
    <row r="1744" spans="1:4">
      <c r="A1744" t="s">
        <v>3336</v>
      </c>
      <c r="B1744" t="s">
        <v>4</v>
      </c>
      <c r="C1744" t="s">
        <v>6879</v>
      </c>
      <c r="D1744" t="s">
        <v>1706</v>
      </c>
    </row>
    <row r="1745" spans="1:4">
      <c r="A1745" t="s">
        <v>3337</v>
      </c>
      <c r="B1745" t="s">
        <v>4</v>
      </c>
      <c r="C1745" t="s">
        <v>6879</v>
      </c>
      <c r="D1745" t="s">
        <v>1707</v>
      </c>
    </row>
    <row r="1746" spans="1:4">
      <c r="A1746" t="s">
        <v>3338</v>
      </c>
      <c r="B1746" t="s">
        <v>4</v>
      </c>
      <c r="C1746" t="s">
        <v>6879</v>
      </c>
      <c r="D1746" t="s">
        <v>1708</v>
      </c>
    </row>
    <row r="1747" spans="1:4">
      <c r="A1747" t="s">
        <v>3339</v>
      </c>
      <c r="B1747" t="s">
        <v>4</v>
      </c>
      <c r="C1747" t="s">
        <v>6879</v>
      </c>
      <c r="D1747" t="s">
        <v>1709</v>
      </c>
    </row>
    <row r="1748" spans="1:4">
      <c r="A1748" t="s">
        <v>3340</v>
      </c>
      <c r="B1748" t="s">
        <v>4</v>
      </c>
      <c r="C1748" t="s">
        <v>6879</v>
      </c>
      <c r="D1748" t="s">
        <v>1710</v>
      </c>
    </row>
    <row r="1749" spans="1:4">
      <c r="A1749" t="s">
        <v>3341</v>
      </c>
      <c r="B1749" t="s">
        <v>4</v>
      </c>
      <c r="C1749" t="s">
        <v>6879</v>
      </c>
      <c r="D1749" t="s">
        <v>1711</v>
      </c>
    </row>
    <row r="1750" spans="1:4">
      <c r="A1750" t="s">
        <v>3342</v>
      </c>
      <c r="B1750" t="s">
        <v>4</v>
      </c>
      <c r="C1750" t="s">
        <v>6879</v>
      </c>
      <c r="D1750" t="s">
        <v>1712</v>
      </c>
    </row>
    <row r="1751" spans="1:4">
      <c r="A1751" t="s">
        <v>3343</v>
      </c>
      <c r="B1751" t="s">
        <v>4</v>
      </c>
      <c r="C1751" t="s">
        <v>6879</v>
      </c>
      <c r="D1751" t="s">
        <v>1713</v>
      </c>
    </row>
    <row r="1752" spans="1:4">
      <c r="A1752" t="s">
        <v>3344</v>
      </c>
      <c r="B1752" t="s">
        <v>4</v>
      </c>
      <c r="C1752" t="s">
        <v>6879</v>
      </c>
      <c r="D1752" t="s">
        <v>1714</v>
      </c>
    </row>
    <row r="1753" spans="1:4">
      <c r="A1753" t="s">
        <v>3345</v>
      </c>
      <c r="B1753" t="s">
        <v>4</v>
      </c>
      <c r="C1753" t="s">
        <v>6879</v>
      </c>
      <c r="D1753" t="s">
        <v>1715</v>
      </c>
    </row>
    <row r="1754" spans="1:4">
      <c r="A1754" t="s">
        <v>3346</v>
      </c>
      <c r="B1754" t="s">
        <v>4</v>
      </c>
      <c r="C1754" t="s">
        <v>6880</v>
      </c>
      <c r="D1754" t="s">
        <v>1702</v>
      </c>
    </row>
    <row r="1755" spans="1:4">
      <c r="A1755" t="s">
        <v>3347</v>
      </c>
      <c r="B1755" t="s">
        <v>4</v>
      </c>
      <c r="C1755" t="s">
        <v>6880</v>
      </c>
      <c r="D1755" t="s">
        <v>1705</v>
      </c>
    </row>
    <row r="1756" spans="1:4">
      <c r="A1756" t="s">
        <v>3348</v>
      </c>
      <c r="B1756" t="s">
        <v>4</v>
      </c>
      <c r="C1756" t="s">
        <v>6880</v>
      </c>
      <c r="D1756" t="s">
        <v>1706</v>
      </c>
    </row>
    <row r="1757" spans="1:4">
      <c r="A1757" t="s">
        <v>3349</v>
      </c>
      <c r="B1757" t="s">
        <v>4</v>
      </c>
      <c r="C1757" t="s">
        <v>6880</v>
      </c>
      <c r="D1757" t="s">
        <v>1707</v>
      </c>
    </row>
    <row r="1758" spans="1:4">
      <c r="A1758" t="s">
        <v>3350</v>
      </c>
      <c r="B1758" t="s">
        <v>4</v>
      </c>
      <c r="C1758" t="s">
        <v>6880</v>
      </c>
      <c r="D1758" t="s">
        <v>1708</v>
      </c>
    </row>
    <row r="1759" spans="1:4">
      <c r="A1759" t="s">
        <v>3351</v>
      </c>
      <c r="B1759" t="s">
        <v>4</v>
      </c>
      <c r="C1759" t="s">
        <v>6880</v>
      </c>
      <c r="D1759" t="s">
        <v>1709</v>
      </c>
    </row>
    <row r="1760" spans="1:4">
      <c r="A1760" t="s">
        <v>3352</v>
      </c>
      <c r="B1760" t="s">
        <v>4</v>
      </c>
      <c r="C1760" t="s">
        <v>6880</v>
      </c>
      <c r="D1760" t="s">
        <v>1710</v>
      </c>
    </row>
    <row r="1761" spans="1:4">
      <c r="A1761" t="s">
        <v>3353</v>
      </c>
      <c r="B1761" t="s">
        <v>4</v>
      </c>
      <c r="C1761" t="s">
        <v>6880</v>
      </c>
      <c r="D1761" t="s">
        <v>1711</v>
      </c>
    </row>
    <row r="1762" spans="1:4">
      <c r="A1762" t="s">
        <v>3354</v>
      </c>
      <c r="B1762" t="s">
        <v>4</v>
      </c>
      <c r="C1762" t="s">
        <v>6880</v>
      </c>
      <c r="D1762" t="s">
        <v>1712</v>
      </c>
    </row>
    <row r="1763" spans="1:4">
      <c r="A1763" t="s">
        <v>3355</v>
      </c>
      <c r="B1763" t="s">
        <v>4</v>
      </c>
      <c r="C1763" t="s">
        <v>6880</v>
      </c>
      <c r="D1763" t="s">
        <v>1713</v>
      </c>
    </row>
    <row r="1764" spans="1:4">
      <c r="A1764" t="s">
        <v>3356</v>
      </c>
      <c r="B1764" t="s">
        <v>4</v>
      </c>
      <c r="C1764" t="s">
        <v>6880</v>
      </c>
      <c r="D1764" t="s">
        <v>1714</v>
      </c>
    </row>
    <row r="1765" spans="1:4">
      <c r="A1765" t="s">
        <v>3357</v>
      </c>
      <c r="B1765" t="s">
        <v>4</v>
      </c>
      <c r="C1765" t="s">
        <v>6880</v>
      </c>
      <c r="D1765" t="s">
        <v>1715</v>
      </c>
    </row>
    <row r="1766" spans="1:4">
      <c r="A1766" t="s">
        <v>3358</v>
      </c>
      <c r="B1766" t="s">
        <v>4</v>
      </c>
      <c r="C1766" t="s">
        <v>6881</v>
      </c>
      <c r="D1766" t="s">
        <v>1702</v>
      </c>
    </row>
    <row r="1767" spans="1:4">
      <c r="A1767" t="s">
        <v>3359</v>
      </c>
      <c r="B1767" t="s">
        <v>4</v>
      </c>
      <c r="C1767" t="s">
        <v>6881</v>
      </c>
      <c r="D1767" t="s">
        <v>1705</v>
      </c>
    </row>
    <row r="1768" spans="1:4">
      <c r="A1768" t="s">
        <v>3360</v>
      </c>
      <c r="B1768" t="s">
        <v>4</v>
      </c>
      <c r="C1768" t="s">
        <v>6881</v>
      </c>
      <c r="D1768" t="s">
        <v>1706</v>
      </c>
    </row>
    <row r="1769" spans="1:4">
      <c r="A1769" t="s">
        <v>3361</v>
      </c>
      <c r="B1769" t="s">
        <v>4</v>
      </c>
      <c r="C1769" t="s">
        <v>6881</v>
      </c>
      <c r="D1769" t="s">
        <v>1707</v>
      </c>
    </row>
    <row r="1770" spans="1:4">
      <c r="A1770" t="s">
        <v>3362</v>
      </c>
      <c r="B1770" t="s">
        <v>4</v>
      </c>
      <c r="C1770" t="s">
        <v>6881</v>
      </c>
      <c r="D1770" t="s">
        <v>1708</v>
      </c>
    </row>
    <row r="1771" spans="1:4">
      <c r="A1771" t="s">
        <v>3363</v>
      </c>
      <c r="B1771" t="s">
        <v>4</v>
      </c>
      <c r="C1771" t="s">
        <v>6881</v>
      </c>
      <c r="D1771" t="s">
        <v>1709</v>
      </c>
    </row>
    <row r="1772" spans="1:4">
      <c r="A1772" t="s">
        <v>3364</v>
      </c>
      <c r="B1772" t="s">
        <v>4</v>
      </c>
      <c r="C1772" t="s">
        <v>6881</v>
      </c>
      <c r="D1772" t="s">
        <v>1710</v>
      </c>
    </row>
    <row r="1773" spans="1:4">
      <c r="A1773" t="s">
        <v>3365</v>
      </c>
      <c r="B1773" t="s">
        <v>4</v>
      </c>
      <c r="C1773" t="s">
        <v>6881</v>
      </c>
      <c r="D1773" t="s">
        <v>1711</v>
      </c>
    </row>
    <row r="1774" spans="1:4">
      <c r="A1774" t="s">
        <v>3366</v>
      </c>
      <c r="B1774" t="s">
        <v>4</v>
      </c>
      <c r="C1774" t="s">
        <v>6881</v>
      </c>
      <c r="D1774" t="s">
        <v>1712</v>
      </c>
    </row>
    <row r="1775" spans="1:4">
      <c r="A1775" t="s">
        <v>3367</v>
      </c>
      <c r="B1775" t="s">
        <v>4</v>
      </c>
      <c r="C1775" t="s">
        <v>6881</v>
      </c>
      <c r="D1775" t="s">
        <v>1713</v>
      </c>
    </row>
    <row r="1776" spans="1:4">
      <c r="A1776" t="s">
        <v>3368</v>
      </c>
      <c r="B1776" t="s">
        <v>4</v>
      </c>
      <c r="C1776" t="s">
        <v>6881</v>
      </c>
      <c r="D1776" t="s">
        <v>1714</v>
      </c>
    </row>
    <row r="1777" spans="1:4">
      <c r="A1777" t="s">
        <v>3369</v>
      </c>
      <c r="B1777" t="s">
        <v>4</v>
      </c>
      <c r="C1777" t="s">
        <v>6881</v>
      </c>
      <c r="D1777" t="s">
        <v>1715</v>
      </c>
    </row>
    <row r="1778" spans="1:4">
      <c r="A1778" t="s">
        <v>3370</v>
      </c>
      <c r="B1778" t="s">
        <v>4</v>
      </c>
      <c r="C1778" t="s">
        <v>6882</v>
      </c>
      <c r="D1778" t="s">
        <v>1702</v>
      </c>
    </row>
    <row r="1779" spans="1:4">
      <c r="A1779" t="s">
        <v>3371</v>
      </c>
      <c r="B1779" t="s">
        <v>4</v>
      </c>
      <c r="C1779" t="s">
        <v>6882</v>
      </c>
      <c r="D1779" t="s">
        <v>1705</v>
      </c>
    </row>
    <row r="1780" spans="1:4">
      <c r="A1780" t="s">
        <v>3372</v>
      </c>
      <c r="B1780" t="s">
        <v>4</v>
      </c>
      <c r="C1780" t="s">
        <v>6882</v>
      </c>
      <c r="D1780" t="s">
        <v>1706</v>
      </c>
    </row>
    <row r="1781" spans="1:4">
      <c r="A1781" t="s">
        <v>3373</v>
      </c>
      <c r="B1781" t="s">
        <v>4</v>
      </c>
      <c r="C1781" t="s">
        <v>6882</v>
      </c>
      <c r="D1781" t="s">
        <v>1707</v>
      </c>
    </row>
    <row r="1782" spans="1:4">
      <c r="A1782" t="s">
        <v>3374</v>
      </c>
      <c r="B1782" t="s">
        <v>4</v>
      </c>
      <c r="C1782" t="s">
        <v>6882</v>
      </c>
      <c r="D1782" t="s">
        <v>1708</v>
      </c>
    </row>
    <row r="1783" spans="1:4">
      <c r="A1783" t="s">
        <v>3375</v>
      </c>
      <c r="B1783" t="s">
        <v>4</v>
      </c>
      <c r="C1783" t="s">
        <v>6882</v>
      </c>
      <c r="D1783" t="s">
        <v>1709</v>
      </c>
    </row>
    <row r="1784" spans="1:4">
      <c r="A1784" t="s">
        <v>3376</v>
      </c>
      <c r="B1784" t="s">
        <v>4</v>
      </c>
      <c r="C1784" t="s">
        <v>6882</v>
      </c>
      <c r="D1784" t="s">
        <v>1710</v>
      </c>
    </row>
    <row r="1785" spans="1:4">
      <c r="A1785" t="s">
        <v>3377</v>
      </c>
      <c r="B1785" t="s">
        <v>4</v>
      </c>
      <c r="C1785" t="s">
        <v>6882</v>
      </c>
      <c r="D1785" t="s">
        <v>1711</v>
      </c>
    </row>
    <row r="1786" spans="1:4">
      <c r="A1786" t="s">
        <v>3378</v>
      </c>
      <c r="B1786" t="s">
        <v>4</v>
      </c>
      <c r="C1786" t="s">
        <v>6882</v>
      </c>
      <c r="D1786" t="s">
        <v>1712</v>
      </c>
    </row>
    <row r="1787" spans="1:4">
      <c r="A1787" t="s">
        <v>3379</v>
      </c>
      <c r="B1787" t="s">
        <v>4</v>
      </c>
      <c r="C1787" t="s">
        <v>6882</v>
      </c>
      <c r="D1787" t="s">
        <v>1713</v>
      </c>
    </row>
    <row r="1788" spans="1:4">
      <c r="A1788" t="s">
        <v>3380</v>
      </c>
      <c r="B1788" t="s">
        <v>4</v>
      </c>
      <c r="C1788" t="s">
        <v>6882</v>
      </c>
      <c r="D1788" t="s">
        <v>1714</v>
      </c>
    </row>
    <row r="1789" spans="1:4">
      <c r="A1789" t="s">
        <v>3381</v>
      </c>
      <c r="B1789" t="s">
        <v>4</v>
      </c>
      <c r="C1789" t="s">
        <v>6882</v>
      </c>
      <c r="D1789" t="s">
        <v>1715</v>
      </c>
    </row>
    <row r="1790" spans="1:4">
      <c r="A1790" t="s">
        <v>3382</v>
      </c>
      <c r="B1790" t="s">
        <v>4</v>
      </c>
      <c r="C1790" t="s">
        <v>6883</v>
      </c>
      <c r="D1790" t="s">
        <v>1702</v>
      </c>
    </row>
    <row r="1791" spans="1:4">
      <c r="A1791" t="s">
        <v>3383</v>
      </c>
      <c r="B1791" t="s">
        <v>4</v>
      </c>
      <c r="C1791" t="s">
        <v>6883</v>
      </c>
      <c r="D1791" t="s">
        <v>1705</v>
      </c>
    </row>
    <row r="1792" spans="1:4">
      <c r="A1792" t="s">
        <v>3384</v>
      </c>
      <c r="B1792" t="s">
        <v>4</v>
      </c>
      <c r="C1792" t="s">
        <v>6883</v>
      </c>
      <c r="D1792" t="s">
        <v>1706</v>
      </c>
    </row>
    <row r="1793" spans="1:4">
      <c r="A1793" t="s">
        <v>3385</v>
      </c>
      <c r="B1793" t="s">
        <v>4</v>
      </c>
      <c r="C1793" t="s">
        <v>6883</v>
      </c>
      <c r="D1793" t="s">
        <v>1707</v>
      </c>
    </row>
    <row r="1794" spans="1:4">
      <c r="A1794" t="s">
        <v>3386</v>
      </c>
      <c r="B1794" t="s">
        <v>4</v>
      </c>
      <c r="C1794" t="s">
        <v>6883</v>
      </c>
      <c r="D1794" t="s">
        <v>1708</v>
      </c>
    </row>
    <row r="1795" spans="1:4">
      <c r="A1795" t="s">
        <v>3387</v>
      </c>
      <c r="B1795" t="s">
        <v>4</v>
      </c>
      <c r="C1795" t="s">
        <v>6883</v>
      </c>
      <c r="D1795" t="s">
        <v>1709</v>
      </c>
    </row>
    <row r="1796" spans="1:4">
      <c r="A1796" t="s">
        <v>3388</v>
      </c>
      <c r="B1796" t="s">
        <v>4</v>
      </c>
      <c r="C1796" t="s">
        <v>6883</v>
      </c>
      <c r="D1796" t="s">
        <v>1710</v>
      </c>
    </row>
    <row r="1797" spans="1:4">
      <c r="A1797" t="s">
        <v>3389</v>
      </c>
      <c r="B1797" t="s">
        <v>4</v>
      </c>
      <c r="C1797" t="s">
        <v>6883</v>
      </c>
      <c r="D1797" t="s">
        <v>1711</v>
      </c>
    </row>
    <row r="1798" spans="1:4">
      <c r="A1798" t="s">
        <v>3390</v>
      </c>
      <c r="B1798" t="s">
        <v>4</v>
      </c>
      <c r="C1798" t="s">
        <v>6883</v>
      </c>
      <c r="D1798" t="s">
        <v>1712</v>
      </c>
    </row>
    <row r="1799" spans="1:4">
      <c r="A1799" t="s">
        <v>3391</v>
      </c>
      <c r="B1799" t="s">
        <v>4</v>
      </c>
      <c r="C1799" t="s">
        <v>6883</v>
      </c>
      <c r="D1799" t="s">
        <v>1713</v>
      </c>
    </row>
    <row r="1800" spans="1:4">
      <c r="A1800" t="s">
        <v>3392</v>
      </c>
      <c r="B1800" t="s">
        <v>4</v>
      </c>
      <c r="C1800" t="s">
        <v>6883</v>
      </c>
      <c r="D1800" t="s">
        <v>1714</v>
      </c>
    </row>
    <row r="1801" spans="1:4">
      <c r="A1801" t="s">
        <v>3393</v>
      </c>
      <c r="B1801" t="s">
        <v>4</v>
      </c>
      <c r="C1801" t="s">
        <v>6883</v>
      </c>
      <c r="D1801" t="s">
        <v>1715</v>
      </c>
    </row>
    <row r="1802" spans="1:4">
      <c r="A1802" t="s">
        <v>3394</v>
      </c>
      <c r="B1802" t="s">
        <v>4</v>
      </c>
      <c r="C1802" t="s">
        <v>6884</v>
      </c>
      <c r="D1802" t="s">
        <v>1702</v>
      </c>
    </row>
    <row r="1803" spans="1:4">
      <c r="A1803" t="s">
        <v>3395</v>
      </c>
      <c r="B1803" t="s">
        <v>4</v>
      </c>
      <c r="C1803" t="s">
        <v>6884</v>
      </c>
      <c r="D1803" t="s">
        <v>1705</v>
      </c>
    </row>
    <row r="1804" spans="1:4">
      <c r="A1804" t="s">
        <v>3396</v>
      </c>
      <c r="B1804" t="s">
        <v>4</v>
      </c>
      <c r="C1804" t="s">
        <v>6884</v>
      </c>
      <c r="D1804" t="s">
        <v>1706</v>
      </c>
    </row>
    <row r="1805" spans="1:4">
      <c r="A1805" t="s">
        <v>3397</v>
      </c>
      <c r="B1805" t="s">
        <v>4</v>
      </c>
      <c r="C1805" t="s">
        <v>6884</v>
      </c>
      <c r="D1805" t="s">
        <v>1707</v>
      </c>
    </row>
    <row r="1806" spans="1:4">
      <c r="A1806" t="s">
        <v>3398</v>
      </c>
      <c r="B1806" t="s">
        <v>4</v>
      </c>
      <c r="C1806" t="s">
        <v>6884</v>
      </c>
      <c r="D1806" t="s">
        <v>1708</v>
      </c>
    </row>
    <row r="1807" spans="1:4">
      <c r="A1807" t="s">
        <v>3399</v>
      </c>
      <c r="B1807" t="s">
        <v>4</v>
      </c>
      <c r="C1807" t="s">
        <v>6884</v>
      </c>
      <c r="D1807" t="s">
        <v>1709</v>
      </c>
    </row>
    <row r="1808" spans="1:4">
      <c r="A1808" t="s">
        <v>3400</v>
      </c>
      <c r="B1808" t="s">
        <v>4</v>
      </c>
      <c r="C1808" t="s">
        <v>6884</v>
      </c>
      <c r="D1808" t="s">
        <v>1710</v>
      </c>
    </row>
    <row r="1809" spans="1:4">
      <c r="A1809" t="s">
        <v>3401</v>
      </c>
      <c r="B1809" t="s">
        <v>4</v>
      </c>
      <c r="C1809" t="s">
        <v>6884</v>
      </c>
      <c r="D1809" t="s">
        <v>1711</v>
      </c>
    </row>
    <row r="1810" spans="1:4">
      <c r="A1810" t="s">
        <v>3402</v>
      </c>
      <c r="B1810" t="s">
        <v>4</v>
      </c>
      <c r="C1810" t="s">
        <v>6884</v>
      </c>
      <c r="D1810" t="s">
        <v>1712</v>
      </c>
    </row>
    <row r="1811" spans="1:4">
      <c r="A1811" t="s">
        <v>3403</v>
      </c>
      <c r="B1811" t="s">
        <v>4</v>
      </c>
      <c r="C1811" t="s">
        <v>6884</v>
      </c>
      <c r="D1811" t="s">
        <v>1713</v>
      </c>
    </row>
    <row r="1812" spans="1:4">
      <c r="A1812" t="s">
        <v>3404</v>
      </c>
      <c r="B1812" t="s">
        <v>4</v>
      </c>
      <c r="C1812" t="s">
        <v>6884</v>
      </c>
      <c r="D1812" t="s">
        <v>1714</v>
      </c>
    </row>
    <row r="1813" spans="1:4">
      <c r="A1813" t="s">
        <v>3405</v>
      </c>
      <c r="B1813" t="s">
        <v>4</v>
      </c>
      <c r="C1813" t="s">
        <v>6884</v>
      </c>
      <c r="D1813" t="s">
        <v>1715</v>
      </c>
    </row>
    <row r="1814" spans="1:4">
      <c r="A1814" t="s">
        <v>3406</v>
      </c>
      <c r="B1814" t="s">
        <v>4</v>
      </c>
      <c r="C1814" t="s">
        <v>6885</v>
      </c>
      <c r="D1814" t="s">
        <v>1702</v>
      </c>
    </row>
    <row r="1815" spans="1:4">
      <c r="A1815" t="s">
        <v>3407</v>
      </c>
      <c r="B1815" t="s">
        <v>4</v>
      </c>
      <c r="C1815" t="s">
        <v>6885</v>
      </c>
      <c r="D1815" t="s">
        <v>1705</v>
      </c>
    </row>
    <row r="1816" spans="1:4">
      <c r="A1816" t="s">
        <v>3408</v>
      </c>
      <c r="B1816" t="s">
        <v>4</v>
      </c>
      <c r="C1816" t="s">
        <v>6885</v>
      </c>
      <c r="D1816" t="s">
        <v>1706</v>
      </c>
    </row>
    <row r="1817" spans="1:4">
      <c r="A1817" t="s">
        <v>3409</v>
      </c>
      <c r="B1817" t="s">
        <v>4</v>
      </c>
      <c r="C1817" t="s">
        <v>6885</v>
      </c>
      <c r="D1817" t="s">
        <v>1707</v>
      </c>
    </row>
    <row r="1818" spans="1:4">
      <c r="A1818" t="s">
        <v>3410</v>
      </c>
      <c r="B1818" t="s">
        <v>4</v>
      </c>
      <c r="C1818" t="s">
        <v>6885</v>
      </c>
      <c r="D1818" t="s">
        <v>1708</v>
      </c>
    </row>
    <row r="1819" spans="1:4">
      <c r="A1819" t="s">
        <v>3411</v>
      </c>
      <c r="B1819" t="s">
        <v>4</v>
      </c>
      <c r="C1819" t="s">
        <v>6885</v>
      </c>
      <c r="D1819" t="s">
        <v>1709</v>
      </c>
    </row>
    <row r="1820" spans="1:4">
      <c r="A1820" t="s">
        <v>3412</v>
      </c>
      <c r="B1820" t="s">
        <v>4</v>
      </c>
      <c r="C1820" t="s">
        <v>6885</v>
      </c>
      <c r="D1820" t="s">
        <v>1710</v>
      </c>
    </row>
    <row r="1821" spans="1:4">
      <c r="A1821" t="s">
        <v>3413</v>
      </c>
      <c r="B1821" t="s">
        <v>4</v>
      </c>
      <c r="C1821" t="s">
        <v>6885</v>
      </c>
      <c r="D1821" t="s">
        <v>1711</v>
      </c>
    </row>
    <row r="1822" spans="1:4">
      <c r="A1822" t="s">
        <v>3414</v>
      </c>
      <c r="B1822" t="s">
        <v>4</v>
      </c>
      <c r="C1822" t="s">
        <v>6885</v>
      </c>
      <c r="D1822" t="s">
        <v>1712</v>
      </c>
    </row>
    <row r="1823" spans="1:4">
      <c r="A1823" t="s">
        <v>3415</v>
      </c>
      <c r="B1823" t="s">
        <v>4</v>
      </c>
      <c r="C1823" t="s">
        <v>6885</v>
      </c>
      <c r="D1823" t="s">
        <v>1713</v>
      </c>
    </row>
    <row r="1824" spans="1:4">
      <c r="A1824" t="s">
        <v>3416</v>
      </c>
      <c r="B1824" t="s">
        <v>4</v>
      </c>
      <c r="C1824" t="s">
        <v>6885</v>
      </c>
      <c r="D1824" t="s">
        <v>1714</v>
      </c>
    </row>
    <row r="1825" spans="1:4">
      <c r="A1825" t="s">
        <v>3417</v>
      </c>
      <c r="B1825" t="s">
        <v>4</v>
      </c>
      <c r="C1825" t="s">
        <v>6885</v>
      </c>
      <c r="D1825" t="s">
        <v>1715</v>
      </c>
    </row>
    <row r="1826" spans="1:4">
      <c r="A1826" t="s">
        <v>3418</v>
      </c>
      <c r="B1826" t="s">
        <v>4</v>
      </c>
      <c r="C1826" t="s">
        <v>6886</v>
      </c>
      <c r="D1826" t="s">
        <v>1702</v>
      </c>
    </row>
    <row r="1827" spans="1:4">
      <c r="A1827" t="s">
        <v>3419</v>
      </c>
      <c r="B1827" t="s">
        <v>4</v>
      </c>
      <c r="C1827" t="s">
        <v>6886</v>
      </c>
      <c r="D1827" t="s">
        <v>1705</v>
      </c>
    </row>
    <row r="1828" spans="1:4">
      <c r="A1828" t="s">
        <v>3420</v>
      </c>
      <c r="B1828" t="s">
        <v>4</v>
      </c>
      <c r="C1828" t="s">
        <v>6886</v>
      </c>
      <c r="D1828" t="s">
        <v>1706</v>
      </c>
    </row>
    <row r="1829" spans="1:4">
      <c r="A1829" t="s">
        <v>3421</v>
      </c>
      <c r="B1829" t="s">
        <v>4</v>
      </c>
      <c r="C1829" t="s">
        <v>6886</v>
      </c>
      <c r="D1829" t="s">
        <v>1707</v>
      </c>
    </row>
    <row r="1830" spans="1:4">
      <c r="A1830" t="s">
        <v>3422</v>
      </c>
      <c r="B1830" t="s">
        <v>4</v>
      </c>
      <c r="C1830" t="s">
        <v>6886</v>
      </c>
      <c r="D1830" t="s">
        <v>1708</v>
      </c>
    </row>
    <row r="1831" spans="1:4">
      <c r="A1831" t="s">
        <v>3423</v>
      </c>
      <c r="B1831" t="s">
        <v>4</v>
      </c>
      <c r="C1831" t="s">
        <v>6886</v>
      </c>
      <c r="D1831" t="s">
        <v>1709</v>
      </c>
    </row>
    <row r="1832" spans="1:4">
      <c r="A1832" t="s">
        <v>3424</v>
      </c>
      <c r="B1832" t="s">
        <v>4</v>
      </c>
      <c r="C1832" t="s">
        <v>6886</v>
      </c>
      <c r="D1832" t="s">
        <v>1710</v>
      </c>
    </row>
    <row r="1833" spans="1:4">
      <c r="A1833" t="s">
        <v>3425</v>
      </c>
      <c r="B1833" t="s">
        <v>4</v>
      </c>
      <c r="C1833" t="s">
        <v>6886</v>
      </c>
      <c r="D1833" t="s">
        <v>1711</v>
      </c>
    </row>
    <row r="1834" spans="1:4">
      <c r="A1834" t="s">
        <v>3426</v>
      </c>
      <c r="B1834" t="s">
        <v>4</v>
      </c>
      <c r="C1834" t="s">
        <v>6886</v>
      </c>
      <c r="D1834" t="s">
        <v>1712</v>
      </c>
    </row>
    <row r="1835" spans="1:4">
      <c r="A1835" t="s">
        <v>3427</v>
      </c>
      <c r="B1835" t="s">
        <v>4</v>
      </c>
      <c r="C1835" t="s">
        <v>6886</v>
      </c>
      <c r="D1835" t="s">
        <v>1713</v>
      </c>
    </row>
    <row r="1836" spans="1:4">
      <c r="A1836" t="s">
        <v>3428</v>
      </c>
      <c r="B1836" t="s">
        <v>4</v>
      </c>
      <c r="C1836" t="s">
        <v>6886</v>
      </c>
      <c r="D1836" t="s">
        <v>1714</v>
      </c>
    </row>
    <row r="1837" spans="1:4">
      <c r="A1837" t="s">
        <v>3429</v>
      </c>
      <c r="B1837" t="s">
        <v>4</v>
      </c>
      <c r="C1837" t="s">
        <v>6886</v>
      </c>
      <c r="D1837" t="s">
        <v>1715</v>
      </c>
    </row>
    <row r="1838" spans="1:4">
      <c r="A1838" t="s">
        <v>3430</v>
      </c>
      <c r="B1838" t="s">
        <v>4</v>
      </c>
      <c r="C1838" t="s">
        <v>6887</v>
      </c>
      <c r="D1838" t="s">
        <v>1702</v>
      </c>
    </row>
    <row r="1839" spans="1:4">
      <c r="A1839" t="s">
        <v>3431</v>
      </c>
      <c r="B1839" t="s">
        <v>4</v>
      </c>
      <c r="C1839" t="s">
        <v>6887</v>
      </c>
      <c r="D1839" t="s">
        <v>1705</v>
      </c>
    </row>
    <row r="1840" spans="1:4">
      <c r="A1840" t="s">
        <v>3432</v>
      </c>
      <c r="B1840" t="s">
        <v>4</v>
      </c>
      <c r="C1840" t="s">
        <v>6887</v>
      </c>
      <c r="D1840" t="s">
        <v>1706</v>
      </c>
    </row>
    <row r="1841" spans="1:4">
      <c r="A1841" t="s">
        <v>3433</v>
      </c>
      <c r="B1841" t="s">
        <v>4</v>
      </c>
      <c r="C1841" t="s">
        <v>6887</v>
      </c>
      <c r="D1841" t="s">
        <v>1707</v>
      </c>
    </row>
    <row r="1842" spans="1:4">
      <c r="A1842" t="s">
        <v>3434</v>
      </c>
      <c r="B1842" t="s">
        <v>4</v>
      </c>
      <c r="C1842" t="s">
        <v>6887</v>
      </c>
      <c r="D1842" t="s">
        <v>1708</v>
      </c>
    </row>
    <row r="1843" spans="1:4">
      <c r="A1843" t="s">
        <v>3435</v>
      </c>
      <c r="B1843" t="s">
        <v>4</v>
      </c>
      <c r="C1843" t="s">
        <v>6887</v>
      </c>
      <c r="D1843" t="s">
        <v>1709</v>
      </c>
    </row>
    <row r="1844" spans="1:4">
      <c r="A1844" t="s">
        <v>3436</v>
      </c>
      <c r="B1844" t="s">
        <v>4</v>
      </c>
      <c r="C1844" t="s">
        <v>6887</v>
      </c>
      <c r="D1844" t="s">
        <v>1710</v>
      </c>
    </row>
    <row r="1845" spans="1:4">
      <c r="A1845" t="s">
        <v>3437</v>
      </c>
      <c r="B1845" t="s">
        <v>4</v>
      </c>
      <c r="C1845" t="s">
        <v>6887</v>
      </c>
      <c r="D1845" t="s">
        <v>1711</v>
      </c>
    </row>
    <row r="1846" spans="1:4">
      <c r="A1846" t="s">
        <v>3438</v>
      </c>
      <c r="B1846" t="s">
        <v>4</v>
      </c>
      <c r="C1846" t="s">
        <v>6887</v>
      </c>
      <c r="D1846" t="s">
        <v>1712</v>
      </c>
    </row>
    <row r="1847" spans="1:4">
      <c r="A1847" t="s">
        <v>3439</v>
      </c>
      <c r="B1847" t="s">
        <v>4</v>
      </c>
      <c r="C1847" t="s">
        <v>6887</v>
      </c>
      <c r="D1847" t="s">
        <v>1713</v>
      </c>
    </row>
    <row r="1848" spans="1:4">
      <c r="A1848" t="s">
        <v>3440</v>
      </c>
      <c r="B1848" t="s">
        <v>4</v>
      </c>
      <c r="C1848" t="s">
        <v>6887</v>
      </c>
      <c r="D1848" t="s">
        <v>1714</v>
      </c>
    </row>
    <row r="1849" spans="1:4">
      <c r="A1849" t="s">
        <v>3441</v>
      </c>
      <c r="B1849" t="s">
        <v>4</v>
      </c>
      <c r="C1849" t="s">
        <v>6887</v>
      </c>
      <c r="D1849" t="s">
        <v>1715</v>
      </c>
    </row>
    <row r="1850" spans="1:4">
      <c r="A1850" t="s">
        <v>3442</v>
      </c>
      <c r="B1850" t="s">
        <v>4</v>
      </c>
      <c r="C1850" t="s">
        <v>6888</v>
      </c>
      <c r="D1850" t="s">
        <v>1702</v>
      </c>
    </row>
    <row r="1851" spans="1:4">
      <c r="A1851" t="s">
        <v>3443</v>
      </c>
      <c r="B1851" t="s">
        <v>4</v>
      </c>
      <c r="C1851" t="s">
        <v>6888</v>
      </c>
      <c r="D1851" t="s">
        <v>1705</v>
      </c>
    </row>
    <row r="1852" spans="1:4">
      <c r="A1852" t="s">
        <v>3444</v>
      </c>
      <c r="B1852" t="s">
        <v>4</v>
      </c>
      <c r="C1852" t="s">
        <v>6888</v>
      </c>
      <c r="D1852" t="s">
        <v>1706</v>
      </c>
    </row>
    <row r="1853" spans="1:4">
      <c r="A1853" t="s">
        <v>3445</v>
      </c>
      <c r="B1853" t="s">
        <v>4</v>
      </c>
      <c r="C1853" t="s">
        <v>6888</v>
      </c>
      <c r="D1853" t="s">
        <v>1707</v>
      </c>
    </row>
    <row r="1854" spans="1:4">
      <c r="A1854" t="s">
        <v>3446</v>
      </c>
      <c r="B1854" t="s">
        <v>4</v>
      </c>
      <c r="C1854" t="s">
        <v>6888</v>
      </c>
      <c r="D1854" t="s">
        <v>1708</v>
      </c>
    </row>
    <row r="1855" spans="1:4">
      <c r="A1855" t="s">
        <v>3447</v>
      </c>
      <c r="B1855" t="s">
        <v>4</v>
      </c>
      <c r="C1855" t="s">
        <v>6888</v>
      </c>
      <c r="D1855" t="s">
        <v>1709</v>
      </c>
    </row>
    <row r="1856" spans="1:4">
      <c r="A1856" t="s">
        <v>3448</v>
      </c>
      <c r="B1856" t="s">
        <v>4</v>
      </c>
      <c r="C1856" t="s">
        <v>6888</v>
      </c>
      <c r="D1856" t="s">
        <v>1710</v>
      </c>
    </row>
    <row r="1857" spans="1:4">
      <c r="A1857" t="s">
        <v>3449</v>
      </c>
      <c r="B1857" t="s">
        <v>4</v>
      </c>
      <c r="C1857" t="s">
        <v>6888</v>
      </c>
      <c r="D1857" t="s">
        <v>1711</v>
      </c>
    </row>
    <row r="1858" spans="1:4">
      <c r="A1858" t="s">
        <v>3450</v>
      </c>
      <c r="B1858" t="s">
        <v>4</v>
      </c>
      <c r="C1858" t="s">
        <v>6888</v>
      </c>
      <c r="D1858" t="s">
        <v>1712</v>
      </c>
    </row>
    <row r="1859" spans="1:4">
      <c r="A1859" t="s">
        <v>3451</v>
      </c>
      <c r="B1859" t="s">
        <v>4</v>
      </c>
      <c r="C1859" t="s">
        <v>6888</v>
      </c>
      <c r="D1859" t="s">
        <v>1713</v>
      </c>
    </row>
    <row r="1860" spans="1:4">
      <c r="A1860" t="s">
        <v>3452</v>
      </c>
      <c r="B1860" t="s">
        <v>4</v>
      </c>
      <c r="C1860" t="s">
        <v>6888</v>
      </c>
      <c r="D1860" t="s">
        <v>1714</v>
      </c>
    </row>
    <row r="1861" spans="1:4">
      <c r="A1861" t="s">
        <v>3453</v>
      </c>
      <c r="B1861" t="s">
        <v>4</v>
      </c>
      <c r="C1861" t="s">
        <v>6888</v>
      </c>
      <c r="D1861" t="s">
        <v>1715</v>
      </c>
    </row>
    <row r="1862" spans="1:4">
      <c r="A1862" t="s">
        <v>3454</v>
      </c>
      <c r="B1862" t="s">
        <v>4</v>
      </c>
      <c r="C1862" t="s">
        <v>6889</v>
      </c>
      <c r="D1862" t="s">
        <v>1702</v>
      </c>
    </row>
    <row r="1863" spans="1:4">
      <c r="A1863" t="s">
        <v>3455</v>
      </c>
      <c r="B1863" t="s">
        <v>4</v>
      </c>
      <c r="C1863" t="s">
        <v>6889</v>
      </c>
      <c r="D1863" t="s">
        <v>1705</v>
      </c>
    </row>
    <row r="1864" spans="1:4">
      <c r="A1864" t="s">
        <v>3456</v>
      </c>
      <c r="B1864" t="s">
        <v>4</v>
      </c>
      <c r="C1864" t="s">
        <v>6889</v>
      </c>
      <c r="D1864" t="s">
        <v>1706</v>
      </c>
    </row>
    <row r="1865" spans="1:4">
      <c r="A1865" t="s">
        <v>3457</v>
      </c>
      <c r="B1865" t="s">
        <v>4</v>
      </c>
      <c r="C1865" t="s">
        <v>6889</v>
      </c>
      <c r="D1865" t="s">
        <v>1707</v>
      </c>
    </row>
    <row r="1866" spans="1:4">
      <c r="A1866" t="s">
        <v>3458</v>
      </c>
      <c r="B1866" t="s">
        <v>4</v>
      </c>
      <c r="C1866" t="s">
        <v>6889</v>
      </c>
      <c r="D1866" t="s">
        <v>1708</v>
      </c>
    </row>
    <row r="1867" spans="1:4">
      <c r="A1867" t="s">
        <v>3459</v>
      </c>
      <c r="B1867" t="s">
        <v>4</v>
      </c>
      <c r="C1867" t="s">
        <v>6889</v>
      </c>
      <c r="D1867" t="s">
        <v>1709</v>
      </c>
    </row>
    <row r="1868" spans="1:4">
      <c r="A1868" t="s">
        <v>3460</v>
      </c>
      <c r="B1868" t="s">
        <v>4</v>
      </c>
      <c r="C1868" t="s">
        <v>6889</v>
      </c>
      <c r="D1868" t="s">
        <v>1710</v>
      </c>
    </row>
    <row r="1869" spans="1:4">
      <c r="A1869" t="s">
        <v>3461</v>
      </c>
      <c r="B1869" t="s">
        <v>4</v>
      </c>
      <c r="C1869" t="s">
        <v>6889</v>
      </c>
      <c r="D1869" t="s">
        <v>1711</v>
      </c>
    </row>
    <row r="1870" spans="1:4">
      <c r="A1870" t="s">
        <v>3462</v>
      </c>
      <c r="B1870" t="s">
        <v>4</v>
      </c>
      <c r="C1870" t="s">
        <v>6889</v>
      </c>
      <c r="D1870" t="s">
        <v>1712</v>
      </c>
    </row>
    <row r="1871" spans="1:4">
      <c r="A1871" t="s">
        <v>3463</v>
      </c>
      <c r="B1871" t="s">
        <v>4</v>
      </c>
      <c r="C1871" t="s">
        <v>6889</v>
      </c>
      <c r="D1871" t="s">
        <v>1713</v>
      </c>
    </row>
    <row r="1872" spans="1:4">
      <c r="A1872" t="s">
        <v>3464</v>
      </c>
      <c r="B1872" t="s">
        <v>4</v>
      </c>
      <c r="C1872" t="s">
        <v>6889</v>
      </c>
      <c r="D1872" t="s">
        <v>1714</v>
      </c>
    </row>
    <row r="1873" spans="1:4">
      <c r="A1873" t="s">
        <v>3465</v>
      </c>
      <c r="B1873" t="s">
        <v>4</v>
      </c>
      <c r="C1873" t="s">
        <v>6889</v>
      </c>
      <c r="D1873" t="s">
        <v>1715</v>
      </c>
    </row>
    <row r="1874" spans="1:4">
      <c r="A1874" t="s">
        <v>3466</v>
      </c>
      <c r="B1874" t="s">
        <v>4</v>
      </c>
      <c r="C1874" t="s">
        <v>6890</v>
      </c>
      <c r="D1874" t="s">
        <v>1702</v>
      </c>
    </row>
    <row r="1875" spans="1:4">
      <c r="A1875" t="s">
        <v>3467</v>
      </c>
      <c r="B1875" t="s">
        <v>4</v>
      </c>
      <c r="C1875" t="s">
        <v>6890</v>
      </c>
      <c r="D1875" t="s">
        <v>1705</v>
      </c>
    </row>
    <row r="1876" spans="1:4">
      <c r="A1876" t="s">
        <v>3468</v>
      </c>
      <c r="B1876" t="s">
        <v>4</v>
      </c>
      <c r="C1876" t="s">
        <v>6890</v>
      </c>
      <c r="D1876" t="s">
        <v>1706</v>
      </c>
    </row>
    <row r="1877" spans="1:4">
      <c r="A1877" t="s">
        <v>3469</v>
      </c>
      <c r="B1877" t="s">
        <v>4</v>
      </c>
      <c r="C1877" t="s">
        <v>6890</v>
      </c>
      <c r="D1877" t="s">
        <v>1707</v>
      </c>
    </row>
    <row r="1878" spans="1:4">
      <c r="A1878" t="s">
        <v>3470</v>
      </c>
      <c r="B1878" t="s">
        <v>4</v>
      </c>
      <c r="C1878" t="s">
        <v>6890</v>
      </c>
      <c r="D1878" t="s">
        <v>1708</v>
      </c>
    </row>
    <row r="1879" spans="1:4">
      <c r="A1879" t="s">
        <v>3471</v>
      </c>
      <c r="B1879" t="s">
        <v>4</v>
      </c>
      <c r="C1879" t="s">
        <v>6890</v>
      </c>
      <c r="D1879" t="s">
        <v>1709</v>
      </c>
    </row>
    <row r="1880" spans="1:4">
      <c r="A1880" t="s">
        <v>3472</v>
      </c>
      <c r="B1880" t="s">
        <v>4</v>
      </c>
      <c r="C1880" t="s">
        <v>6890</v>
      </c>
      <c r="D1880" t="s">
        <v>1710</v>
      </c>
    </row>
    <row r="1881" spans="1:4">
      <c r="A1881" t="s">
        <v>3473</v>
      </c>
      <c r="B1881" t="s">
        <v>4</v>
      </c>
      <c r="C1881" t="s">
        <v>6890</v>
      </c>
      <c r="D1881" t="s">
        <v>1711</v>
      </c>
    </row>
    <row r="1882" spans="1:4">
      <c r="A1882" t="s">
        <v>3474</v>
      </c>
      <c r="B1882" t="s">
        <v>4</v>
      </c>
      <c r="C1882" t="s">
        <v>6890</v>
      </c>
      <c r="D1882" t="s">
        <v>1712</v>
      </c>
    </row>
    <row r="1883" spans="1:4">
      <c r="A1883" t="s">
        <v>3475</v>
      </c>
      <c r="B1883" t="s">
        <v>4</v>
      </c>
      <c r="C1883" t="s">
        <v>6890</v>
      </c>
      <c r="D1883" t="s">
        <v>1713</v>
      </c>
    </row>
    <row r="1884" spans="1:4">
      <c r="A1884" t="s">
        <v>3476</v>
      </c>
      <c r="B1884" t="s">
        <v>4</v>
      </c>
      <c r="C1884" t="s">
        <v>6890</v>
      </c>
      <c r="D1884" t="s">
        <v>1714</v>
      </c>
    </row>
    <row r="1885" spans="1:4">
      <c r="A1885" t="s">
        <v>3477</v>
      </c>
      <c r="B1885" t="s">
        <v>4</v>
      </c>
      <c r="C1885" t="s">
        <v>6890</v>
      </c>
      <c r="D1885" t="s">
        <v>1715</v>
      </c>
    </row>
    <row r="1886" spans="1:4">
      <c r="A1886" t="s">
        <v>3478</v>
      </c>
      <c r="B1886" t="s">
        <v>4</v>
      </c>
      <c r="C1886" t="s">
        <v>6891</v>
      </c>
      <c r="D1886" t="s">
        <v>1702</v>
      </c>
    </row>
    <row r="1887" spans="1:4">
      <c r="A1887" t="s">
        <v>3479</v>
      </c>
      <c r="B1887" t="s">
        <v>4</v>
      </c>
      <c r="C1887" t="s">
        <v>6891</v>
      </c>
      <c r="D1887" t="s">
        <v>1705</v>
      </c>
    </row>
    <row r="1888" spans="1:4">
      <c r="A1888" t="s">
        <v>3480</v>
      </c>
      <c r="B1888" t="s">
        <v>4</v>
      </c>
      <c r="C1888" t="s">
        <v>6891</v>
      </c>
      <c r="D1888" t="s">
        <v>1706</v>
      </c>
    </row>
    <row r="1889" spans="1:4">
      <c r="A1889" t="s">
        <v>3481</v>
      </c>
      <c r="B1889" t="s">
        <v>4</v>
      </c>
      <c r="C1889" t="s">
        <v>6891</v>
      </c>
      <c r="D1889" t="s">
        <v>1707</v>
      </c>
    </row>
    <row r="1890" spans="1:4">
      <c r="A1890" t="s">
        <v>3482</v>
      </c>
      <c r="B1890" t="s">
        <v>4</v>
      </c>
      <c r="C1890" t="s">
        <v>6891</v>
      </c>
      <c r="D1890" t="s">
        <v>1708</v>
      </c>
    </row>
    <row r="1891" spans="1:4">
      <c r="A1891" t="s">
        <v>3483</v>
      </c>
      <c r="B1891" t="s">
        <v>4</v>
      </c>
      <c r="C1891" t="s">
        <v>6891</v>
      </c>
      <c r="D1891" t="s">
        <v>1709</v>
      </c>
    </row>
    <row r="1892" spans="1:4">
      <c r="A1892" t="s">
        <v>3484</v>
      </c>
      <c r="B1892" t="s">
        <v>4</v>
      </c>
      <c r="C1892" t="s">
        <v>6891</v>
      </c>
      <c r="D1892" t="s">
        <v>1710</v>
      </c>
    </row>
    <row r="1893" spans="1:4">
      <c r="A1893" t="s">
        <v>3485</v>
      </c>
      <c r="B1893" t="s">
        <v>4</v>
      </c>
      <c r="C1893" t="s">
        <v>6891</v>
      </c>
      <c r="D1893" t="s">
        <v>1711</v>
      </c>
    </row>
    <row r="1894" spans="1:4">
      <c r="A1894" t="s">
        <v>3486</v>
      </c>
      <c r="B1894" t="s">
        <v>4</v>
      </c>
      <c r="C1894" t="s">
        <v>6891</v>
      </c>
      <c r="D1894" t="s">
        <v>1712</v>
      </c>
    </row>
    <row r="1895" spans="1:4">
      <c r="A1895" t="s">
        <v>3487</v>
      </c>
      <c r="B1895" t="s">
        <v>4</v>
      </c>
      <c r="C1895" t="s">
        <v>6891</v>
      </c>
      <c r="D1895" t="s">
        <v>1713</v>
      </c>
    </row>
    <row r="1896" spans="1:4">
      <c r="A1896" t="s">
        <v>3488</v>
      </c>
      <c r="B1896" t="s">
        <v>4</v>
      </c>
      <c r="C1896" t="s">
        <v>6891</v>
      </c>
      <c r="D1896" t="s">
        <v>1714</v>
      </c>
    </row>
    <row r="1897" spans="1:4">
      <c r="A1897" t="s">
        <v>3489</v>
      </c>
      <c r="B1897" t="s">
        <v>4</v>
      </c>
      <c r="C1897" t="s">
        <v>6891</v>
      </c>
      <c r="D1897" t="s">
        <v>1715</v>
      </c>
    </row>
    <row r="1898" spans="1:4">
      <c r="A1898" t="s">
        <v>3490</v>
      </c>
      <c r="B1898" t="s">
        <v>4</v>
      </c>
      <c r="C1898" t="s">
        <v>6892</v>
      </c>
      <c r="D1898" t="s">
        <v>1702</v>
      </c>
    </row>
    <row r="1899" spans="1:4">
      <c r="A1899" t="s">
        <v>3491</v>
      </c>
      <c r="B1899" t="s">
        <v>4</v>
      </c>
      <c r="C1899" t="s">
        <v>6892</v>
      </c>
      <c r="D1899" t="s">
        <v>1705</v>
      </c>
    </row>
    <row r="1900" spans="1:4">
      <c r="A1900" t="s">
        <v>3492</v>
      </c>
      <c r="B1900" t="s">
        <v>4</v>
      </c>
      <c r="C1900" t="s">
        <v>6892</v>
      </c>
      <c r="D1900" t="s">
        <v>1706</v>
      </c>
    </row>
    <row r="1901" spans="1:4">
      <c r="A1901" t="s">
        <v>3493</v>
      </c>
      <c r="B1901" t="s">
        <v>4</v>
      </c>
      <c r="C1901" t="s">
        <v>6892</v>
      </c>
      <c r="D1901" t="s">
        <v>1707</v>
      </c>
    </row>
    <row r="1902" spans="1:4">
      <c r="A1902" t="s">
        <v>3494</v>
      </c>
      <c r="B1902" t="s">
        <v>4</v>
      </c>
      <c r="C1902" t="s">
        <v>6892</v>
      </c>
      <c r="D1902" t="s">
        <v>1708</v>
      </c>
    </row>
    <row r="1903" spans="1:4">
      <c r="A1903" t="s">
        <v>3495</v>
      </c>
      <c r="B1903" t="s">
        <v>4</v>
      </c>
      <c r="C1903" t="s">
        <v>6892</v>
      </c>
      <c r="D1903" t="s">
        <v>1709</v>
      </c>
    </row>
    <row r="1904" spans="1:4">
      <c r="A1904" t="s">
        <v>3496</v>
      </c>
      <c r="B1904" t="s">
        <v>4</v>
      </c>
      <c r="C1904" t="s">
        <v>6892</v>
      </c>
      <c r="D1904" t="s">
        <v>1710</v>
      </c>
    </row>
    <row r="1905" spans="1:4">
      <c r="A1905" t="s">
        <v>3497</v>
      </c>
      <c r="B1905" t="s">
        <v>4</v>
      </c>
      <c r="C1905" t="s">
        <v>6892</v>
      </c>
      <c r="D1905" t="s">
        <v>1711</v>
      </c>
    </row>
    <row r="1906" spans="1:4">
      <c r="A1906" t="s">
        <v>3498</v>
      </c>
      <c r="B1906" t="s">
        <v>4</v>
      </c>
      <c r="C1906" t="s">
        <v>6892</v>
      </c>
      <c r="D1906" t="s">
        <v>1712</v>
      </c>
    </row>
    <row r="1907" spans="1:4">
      <c r="A1907" t="s">
        <v>3499</v>
      </c>
      <c r="B1907" t="s">
        <v>4</v>
      </c>
      <c r="C1907" t="s">
        <v>6892</v>
      </c>
      <c r="D1907" t="s">
        <v>1713</v>
      </c>
    </row>
    <row r="1908" spans="1:4">
      <c r="A1908" t="s">
        <v>3500</v>
      </c>
      <c r="B1908" t="s">
        <v>4</v>
      </c>
      <c r="C1908" t="s">
        <v>6892</v>
      </c>
      <c r="D1908" t="s">
        <v>1714</v>
      </c>
    </row>
    <row r="1909" spans="1:4">
      <c r="A1909" t="s">
        <v>3501</v>
      </c>
      <c r="B1909" t="s">
        <v>4</v>
      </c>
      <c r="C1909" t="s">
        <v>6892</v>
      </c>
      <c r="D1909" t="s">
        <v>1715</v>
      </c>
    </row>
    <row r="1910" spans="1:4">
      <c r="A1910" t="s">
        <v>3502</v>
      </c>
      <c r="B1910" t="s">
        <v>4</v>
      </c>
      <c r="C1910" t="s">
        <v>6893</v>
      </c>
      <c r="D1910" t="s">
        <v>1702</v>
      </c>
    </row>
    <row r="1911" spans="1:4">
      <c r="A1911" t="s">
        <v>3503</v>
      </c>
      <c r="B1911" t="s">
        <v>4</v>
      </c>
      <c r="C1911" t="s">
        <v>6893</v>
      </c>
      <c r="D1911" t="s">
        <v>1705</v>
      </c>
    </row>
    <row r="1912" spans="1:4">
      <c r="A1912" t="s">
        <v>3504</v>
      </c>
      <c r="B1912" t="s">
        <v>4</v>
      </c>
      <c r="C1912" t="s">
        <v>6893</v>
      </c>
      <c r="D1912" t="s">
        <v>1706</v>
      </c>
    </row>
    <row r="1913" spans="1:4">
      <c r="A1913" t="s">
        <v>3505</v>
      </c>
      <c r="B1913" t="s">
        <v>4</v>
      </c>
      <c r="C1913" t="s">
        <v>6893</v>
      </c>
      <c r="D1913" t="s">
        <v>1707</v>
      </c>
    </row>
    <row r="1914" spans="1:4">
      <c r="A1914" t="s">
        <v>3506</v>
      </c>
      <c r="B1914" t="s">
        <v>4</v>
      </c>
      <c r="C1914" t="s">
        <v>6893</v>
      </c>
      <c r="D1914" t="s">
        <v>1708</v>
      </c>
    </row>
    <row r="1915" spans="1:4">
      <c r="A1915" t="s">
        <v>3507</v>
      </c>
      <c r="B1915" t="s">
        <v>4</v>
      </c>
      <c r="C1915" t="s">
        <v>6893</v>
      </c>
      <c r="D1915" t="s">
        <v>1709</v>
      </c>
    </row>
    <row r="1916" spans="1:4">
      <c r="A1916" t="s">
        <v>3508</v>
      </c>
      <c r="B1916" t="s">
        <v>4</v>
      </c>
      <c r="C1916" t="s">
        <v>6893</v>
      </c>
      <c r="D1916" t="s">
        <v>1710</v>
      </c>
    </row>
    <row r="1917" spans="1:4">
      <c r="A1917" t="s">
        <v>3509</v>
      </c>
      <c r="B1917" t="s">
        <v>4</v>
      </c>
      <c r="C1917" t="s">
        <v>6893</v>
      </c>
      <c r="D1917" t="s">
        <v>1711</v>
      </c>
    </row>
    <row r="1918" spans="1:4">
      <c r="A1918" t="s">
        <v>3510</v>
      </c>
      <c r="B1918" t="s">
        <v>4</v>
      </c>
      <c r="C1918" t="s">
        <v>6893</v>
      </c>
      <c r="D1918" t="s">
        <v>1712</v>
      </c>
    </row>
    <row r="1919" spans="1:4">
      <c r="A1919" t="s">
        <v>3511</v>
      </c>
      <c r="B1919" t="s">
        <v>4</v>
      </c>
      <c r="C1919" t="s">
        <v>6893</v>
      </c>
      <c r="D1919" t="s">
        <v>1713</v>
      </c>
    </row>
    <row r="1920" spans="1:4">
      <c r="A1920" t="s">
        <v>3512</v>
      </c>
      <c r="B1920" t="s">
        <v>4</v>
      </c>
      <c r="C1920" t="s">
        <v>6893</v>
      </c>
      <c r="D1920" t="s">
        <v>1714</v>
      </c>
    </row>
    <row r="1921" spans="1:4">
      <c r="A1921" t="s">
        <v>3513</v>
      </c>
      <c r="B1921" t="s">
        <v>4</v>
      </c>
      <c r="C1921" t="s">
        <v>6893</v>
      </c>
      <c r="D1921" t="s">
        <v>1715</v>
      </c>
    </row>
    <row r="1922" spans="1:4">
      <c r="A1922" t="s">
        <v>3514</v>
      </c>
      <c r="B1922" t="s">
        <v>4</v>
      </c>
      <c r="C1922" t="s">
        <v>6894</v>
      </c>
      <c r="D1922" t="s">
        <v>1702</v>
      </c>
    </row>
    <row r="1923" spans="1:4">
      <c r="A1923" t="s">
        <v>3515</v>
      </c>
      <c r="B1923" t="s">
        <v>4</v>
      </c>
      <c r="C1923" t="s">
        <v>6894</v>
      </c>
      <c r="D1923" t="s">
        <v>1705</v>
      </c>
    </row>
    <row r="1924" spans="1:4">
      <c r="A1924" t="s">
        <v>3516</v>
      </c>
      <c r="B1924" t="s">
        <v>4</v>
      </c>
      <c r="C1924" t="s">
        <v>6894</v>
      </c>
      <c r="D1924" t="s">
        <v>1706</v>
      </c>
    </row>
    <row r="1925" spans="1:4">
      <c r="A1925" t="s">
        <v>3517</v>
      </c>
      <c r="B1925" t="s">
        <v>4</v>
      </c>
      <c r="C1925" t="s">
        <v>6894</v>
      </c>
      <c r="D1925" t="s">
        <v>1707</v>
      </c>
    </row>
    <row r="1926" spans="1:4">
      <c r="A1926" t="s">
        <v>3518</v>
      </c>
      <c r="B1926" t="s">
        <v>4</v>
      </c>
      <c r="C1926" t="s">
        <v>6894</v>
      </c>
      <c r="D1926" t="s">
        <v>1708</v>
      </c>
    </row>
    <row r="1927" spans="1:4">
      <c r="A1927" t="s">
        <v>3519</v>
      </c>
      <c r="B1927" t="s">
        <v>4</v>
      </c>
      <c r="C1927" t="s">
        <v>6894</v>
      </c>
      <c r="D1927" t="s">
        <v>1709</v>
      </c>
    </row>
    <row r="1928" spans="1:4">
      <c r="A1928" t="s">
        <v>3520</v>
      </c>
      <c r="B1928" t="s">
        <v>4</v>
      </c>
      <c r="C1928" t="s">
        <v>6894</v>
      </c>
      <c r="D1928" t="s">
        <v>1710</v>
      </c>
    </row>
    <row r="1929" spans="1:4">
      <c r="A1929" t="s">
        <v>3521</v>
      </c>
      <c r="B1929" t="s">
        <v>4</v>
      </c>
      <c r="C1929" t="s">
        <v>6894</v>
      </c>
      <c r="D1929" t="s">
        <v>1711</v>
      </c>
    </row>
    <row r="1930" spans="1:4">
      <c r="A1930" t="s">
        <v>3522</v>
      </c>
      <c r="B1930" t="s">
        <v>4</v>
      </c>
      <c r="C1930" t="s">
        <v>6894</v>
      </c>
      <c r="D1930" t="s">
        <v>1712</v>
      </c>
    </row>
    <row r="1931" spans="1:4">
      <c r="A1931" t="s">
        <v>3523</v>
      </c>
      <c r="B1931" t="s">
        <v>4</v>
      </c>
      <c r="C1931" t="s">
        <v>6894</v>
      </c>
      <c r="D1931" t="s">
        <v>1713</v>
      </c>
    </row>
    <row r="1932" spans="1:4">
      <c r="A1932" t="s">
        <v>3524</v>
      </c>
      <c r="B1932" t="s">
        <v>4</v>
      </c>
      <c r="C1932" t="s">
        <v>6894</v>
      </c>
      <c r="D1932" t="s">
        <v>1714</v>
      </c>
    </row>
    <row r="1933" spans="1:4">
      <c r="A1933" t="s">
        <v>3525</v>
      </c>
      <c r="B1933" t="s">
        <v>4</v>
      </c>
      <c r="C1933" t="s">
        <v>6894</v>
      </c>
      <c r="D1933" t="s">
        <v>1715</v>
      </c>
    </row>
    <row r="1934" spans="1:4">
      <c r="A1934" t="s">
        <v>3526</v>
      </c>
      <c r="B1934" t="s">
        <v>4</v>
      </c>
      <c r="C1934" t="s">
        <v>6895</v>
      </c>
      <c r="D1934" t="s">
        <v>1702</v>
      </c>
    </row>
    <row r="1935" spans="1:4">
      <c r="A1935" t="s">
        <v>3527</v>
      </c>
      <c r="B1935" t="s">
        <v>4</v>
      </c>
      <c r="C1935" t="s">
        <v>6895</v>
      </c>
      <c r="D1935" t="s">
        <v>1705</v>
      </c>
    </row>
    <row r="1936" spans="1:4">
      <c r="A1936" t="s">
        <v>3528</v>
      </c>
      <c r="B1936" t="s">
        <v>4</v>
      </c>
      <c r="C1936" t="s">
        <v>6895</v>
      </c>
      <c r="D1936" t="s">
        <v>1706</v>
      </c>
    </row>
    <row r="1937" spans="1:4">
      <c r="A1937" t="s">
        <v>3529</v>
      </c>
      <c r="B1937" t="s">
        <v>4</v>
      </c>
      <c r="C1937" t="s">
        <v>6895</v>
      </c>
      <c r="D1937" t="s">
        <v>1707</v>
      </c>
    </row>
    <row r="1938" spans="1:4">
      <c r="A1938" t="s">
        <v>3530</v>
      </c>
      <c r="B1938" t="s">
        <v>4</v>
      </c>
      <c r="C1938" t="s">
        <v>6895</v>
      </c>
      <c r="D1938" t="s">
        <v>1708</v>
      </c>
    </row>
    <row r="1939" spans="1:4">
      <c r="A1939" t="s">
        <v>3531</v>
      </c>
      <c r="B1939" t="s">
        <v>4</v>
      </c>
      <c r="C1939" t="s">
        <v>6895</v>
      </c>
      <c r="D1939" t="s">
        <v>1709</v>
      </c>
    </row>
    <row r="1940" spans="1:4">
      <c r="A1940" t="s">
        <v>3532</v>
      </c>
      <c r="B1940" t="s">
        <v>4</v>
      </c>
      <c r="C1940" t="s">
        <v>6895</v>
      </c>
      <c r="D1940" t="s">
        <v>1710</v>
      </c>
    </row>
    <row r="1941" spans="1:4">
      <c r="A1941" t="s">
        <v>3533</v>
      </c>
      <c r="B1941" t="s">
        <v>4</v>
      </c>
      <c r="C1941" t="s">
        <v>6895</v>
      </c>
      <c r="D1941" t="s">
        <v>1711</v>
      </c>
    </row>
    <row r="1942" spans="1:4">
      <c r="A1942" t="s">
        <v>3534</v>
      </c>
      <c r="B1942" t="s">
        <v>4</v>
      </c>
      <c r="C1942" t="s">
        <v>6895</v>
      </c>
      <c r="D1942" t="s">
        <v>1712</v>
      </c>
    </row>
    <row r="1943" spans="1:4">
      <c r="A1943" t="s">
        <v>3535</v>
      </c>
      <c r="B1943" t="s">
        <v>4</v>
      </c>
      <c r="C1943" t="s">
        <v>6895</v>
      </c>
      <c r="D1943" t="s">
        <v>1713</v>
      </c>
    </row>
    <row r="1944" spans="1:4">
      <c r="A1944" t="s">
        <v>3536</v>
      </c>
      <c r="B1944" t="s">
        <v>4</v>
      </c>
      <c r="C1944" t="s">
        <v>6895</v>
      </c>
      <c r="D1944" t="s">
        <v>1714</v>
      </c>
    </row>
    <row r="1945" spans="1:4">
      <c r="A1945" t="s">
        <v>3537</v>
      </c>
      <c r="B1945" t="s">
        <v>4</v>
      </c>
      <c r="C1945" t="s">
        <v>6895</v>
      </c>
      <c r="D1945" t="s">
        <v>1715</v>
      </c>
    </row>
    <row r="1946" spans="1:4">
      <c r="A1946" t="s">
        <v>3538</v>
      </c>
      <c r="B1946" t="s">
        <v>4</v>
      </c>
      <c r="C1946" t="s">
        <v>6896</v>
      </c>
      <c r="D1946" t="s">
        <v>1702</v>
      </c>
    </row>
    <row r="1947" spans="1:4">
      <c r="A1947" t="s">
        <v>3539</v>
      </c>
      <c r="B1947" t="s">
        <v>4</v>
      </c>
      <c r="C1947" t="s">
        <v>6896</v>
      </c>
      <c r="D1947" t="s">
        <v>1705</v>
      </c>
    </row>
    <row r="1948" spans="1:4">
      <c r="A1948" t="s">
        <v>3540</v>
      </c>
      <c r="B1948" t="s">
        <v>4</v>
      </c>
      <c r="C1948" t="s">
        <v>6896</v>
      </c>
      <c r="D1948" t="s">
        <v>1706</v>
      </c>
    </row>
    <row r="1949" spans="1:4">
      <c r="A1949" t="s">
        <v>3541</v>
      </c>
      <c r="B1949" t="s">
        <v>4</v>
      </c>
      <c r="C1949" t="s">
        <v>6896</v>
      </c>
      <c r="D1949" t="s">
        <v>1707</v>
      </c>
    </row>
    <row r="1950" spans="1:4">
      <c r="A1950" t="s">
        <v>3542</v>
      </c>
      <c r="B1950" t="s">
        <v>4</v>
      </c>
      <c r="C1950" t="s">
        <v>6896</v>
      </c>
      <c r="D1950" t="s">
        <v>1708</v>
      </c>
    </row>
    <row r="1951" spans="1:4">
      <c r="A1951" t="s">
        <v>3543</v>
      </c>
      <c r="B1951" t="s">
        <v>4</v>
      </c>
      <c r="C1951" t="s">
        <v>6896</v>
      </c>
      <c r="D1951" t="s">
        <v>1709</v>
      </c>
    </row>
    <row r="1952" spans="1:4">
      <c r="A1952" t="s">
        <v>3544</v>
      </c>
      <c r="B1952" t="s">
        <v>4</v>
      </c>
      <c r="C1952" t="s">
        <v>6896</v>
      </c>
      <c r="D1952" t="s">
        <v>1710</v>
      </c>
    </row>
    <row r="1953" spans="1:4">
      <c r="A1953" t="s">
        <v>3545</v>
      </c>
      <c r="B1953" t="s">
        <v>4</v>
      </c>
      <c r="C1953" t="s">
        <v>6896</v>
      </c>
      <c r="D1953" t="s">
        <v>1711</v>
      </c>
    </row>
    <row r="1954" spans="1:4">
      <c r="A1954" t="s">
        <v>3546</v>
      </c>
      <c r="B1954" t="s">
        <v>4</v>
      </c>
      <c r="C1954" t="s">
        <v>6896</v>
      </c>
      <c r="D1954" t="s">
        <v>1712</v>
      </c>
    </row>
    <row r="1955" spans="1:4">
      <c r="A1955" t="s">
        <v>3547</v>
      </c>
      <c r="B1955" t="s">
        <v>4</v>
      </c>
      <c r="C1955" t="s">
        <v>6896</v>
      </c>
      <c r="D1955" t="s">
        <v>1713</v>
      </c>
    </row>
    <row r="1956" spans="1:4">
      <c r="A1956" t="s">
        <v>3548</v>
      </c>
      <c r="B1956" t="s">
        <v>4</v>
      </c>
      <c r="C1956" t="s">
        <v>6896</v>
      </c>
      <c r="D1956" t="s">
        <v>1714</v>
      </c>
    </row>
    <row r="1957" spans="1:4">
      <c r="A1957" t="s">
        <v>3549</v>
      </c>
      <c r="B1957" t="s">
        <v>4</v>
      </c>
      <c r="C1957" t="s">
        <v>6896</v>
      </c>
      <c r="D1957" t="s">
        <v>1715</v>
      </c>
    </row>
    <row r="1958" spans="1:4">
      <c r="A1958" t="s">
        <v>3550</v>
      </c>
      <c r="B1958" t="s">
        <v>4</v>
      </c>
      <c r="C1958" t="s">
        <v>6897</v>
      </c>
      <c r="D1958" t="s">
        <v>1702</v>
      </c>
    </row>
    <row r="1959" spans="1:4">
      <c r="A1959" t="s">
        <v>3551</v>
      </c>
      <c r="B1959" t="s">
        <v>4</v>
      </c>
      <c r="C1959" t="s">
        <v>6897</v>
      </c>
      <c r="D1959" t="s">
        <v>1705</v>
      </c>
    </row>
    <row r="1960" spans="1:4">
      <c r="A1960" t="s">
        <v>3552</v>
      </c>
      <c r="B1960" t="s">
        <v>4</v>
      </c>
      <c r="C1960" t="s">
        <v>6897</v>
      </c>
      <c r="D1960" t="s">
        <v>1706</v>
      </c>
    </row>
    <row r="1961" spans="1:4">
      <c r="A1961" t="s">
        <v>3553</v>
      </c>
      <c r="B1961" t="s">
        <v>4</v>
      </c>
      <c r="C1961" t="s">
        <v>6897</v>
      </c>
      <c r="D1961" t="s">
        <v>1707</v>
      </c>
    </row>
    <row r="1962" spans="1:4">
      <c r="A1962" t="s">
        <v>3554</v>
      </c>
      <c r="B1962" t="s">
        <v>4</v>
      </c>
      <c r="C1962" t="s">
        <v>6897</v>
      </c>
      <c r="D1962" t="s">
        <v>1708</v>
      </c>
    </row>
    <row r="1963" spans="1:4">
      <c r="A1963" t="s">
        <v>3555</v>
      </c>
      <c r="B1963" t="s">
        <v>4</v>
      </c>
      <c r="C1963" t="s">
        <v>6897</v>
      </c>
      <c r="D1963" t="s">
        <v>1709</v>
      </c>
    </row>
    <row r="1964" spans="1:4">
      <c r="A1964" t="s">
        <v>3556</v>
      </c>
      <c r="B1964" t="s">
        <v>4</v>
      </c>
      <c r="C1964" t="s">
        <v>6897</v>
      </c>
      <c r="D1964" t="s">
        <v>1710</v>
      </c>
    </row>
    <row r="1965" spans="1:4">
      <c r="A1965" t="s">
        <v>3557</v>
      </c>
      <c r="B1965" t="s">
        <v>4</v>
      </c>
      <c r="C1965" t="s">
        <v>6897</v>
      </c>
      <c r="D1965" t="s">
        <v>1711</v>
      </c>
    </row>
    <row r="1966" spans="1:4">
      <c r="A1966" t="s">
        <v>3558</v>
      </c>
      <c r="B1966" t="s">
        <v>4</v>
      </c>
      <c r="C1966" t="s">
        <v>6897</v>
      </c>
      <c r="D1966" t="s">
        <v>1712</v>
      </c>
    </row>
    <row r="1967" spans="1:4">
      <c r="A1967" t="s">
        <v>3559</v>
      </c>
      <c r="B1967" t="s">
        <v>4</v>
      </c>
      <c r="C1967" t="s">
        <v>6897</v>
      </c>
      <c r="D1967" t="s">
        <v>1713</v>
      </c>
    </row>
    <row r="1968" spans="1:4">
      <c r="A1968" t="s">
        <v>3560</v>
      </c>
      <c r="B1968" t="s">
        <v>4</v>
      </c>
      <c r="C1968" t="s">
        <v>6897</v>
      </c>
      <c r="D1968" t="s">
        <v>1714</v>
      </c>
    </row>
    <row r="1969" spans="1:5">
      <c r="A1969" t="s">
        <v>3561</v>
      </c>
      <c r="B1969" t="s">
        <v>4</v>
      </c>
      <c r="C1969" t="s">
        <v>6897</v>
      </c>
      <c r="D1969" t="s">
        <v>1715</v>
      </c>
    </row>
    <row r="1970" spans="1:5">
      <c r="A1970" t="s">
        <v>3562</v>
      </c>
      <c r="B1970" t="s">
        <v>4</v>
      </c>
      <c r="C1970" t="s">
        <v>6898</v>
      </c>
      <c r="D1970" t="s">
        <v>1702</v>
      </c>
    </row>
    <row r="1971" spans="1:5">
      <c r="A1971" t="s">
        <v>3563</v>
      </c>
      <c r="B1971" t="s">
        <v>4</v>
      </c>
      <c r="C1971" t="s">
        <v>6898</v>
      </c>
      <c r="D1971" t="s">
        <v>1705</v>
      </c>
    </row>
    <row r="1972" spans="1:5">
      <c r="A1972" t="s">
        <v>3564</v>
      </c>
      <c r="B1972" t="s">
        <v>4</v>
      </c>
      <c r="C1972" t="s">
        <v>6898</v>
      </c>
      <c r="D1972" t="s">
        <v>1706</v>
      </c>
    </row>
    <row r="1973" spans="1:5">
      <c r="A1973" t="s">
        <v>3565</v>
      </c>
      <c r="B1973" t="s">
        <v>4</v>
      </c>
      <c r="C1973" t="s">
        <v>6898</v>
      </c>
      <c r="D1973" t="s">
        <v>1707</v>
      </c>
    </row>
    <row r="1974" spans="1:5">
      <c r="A1974" t="s">
        <v>3566</v>
      </c>
      <c r="B1974" t="s">
        <v>4</v>
      </c>
      <c r="C1974" t="s">
        <v>6898</v>
      </c>
      <c r="D1974" t="s">
        <v>1708</v>
      </c>
    </row>
    <row r="1975" spans="1:5">
      <c r="A1975" t="s">
        <v>3567</v>
      </c>
      <c r="B1975" t="s">
        <v>4</v>
      </c>
      <c r="C1975" t="s">
        <v>6898</v>
      </c>
      <c r="D1975" t="s">
        <v>1709</v>
      </c>
    </row>
    <row r="1976" spans="1:5">
      <c r="A1976" t="s">
        <v>3568</v>
      </c>
      <c r="B1976" t="s">
        <v>4</v>
      </c>
      <c r="C1976" t="s">
        <v>6898</v>
      </c>
      <c r="D1976" t="s">
        <v>1710</v>
      </c>
    </row>
    <row r="1977" spans="1:5">
      <c r="A1977" t="s">
        <v>3569</v>
      </c>
      <c r="B1977" t="s">
        <v>4</v>
      </c>
      <c r="C1977" t="s">
        <v>6898</v>
      </c>
      <c r="D1977" t="s">
        <v>1711</v>
      </c>
    </row>
    <row r="1978" spans="1:5">
      <c r="A1978" t="s">
        <v>3570</v>
      </c>
      <c r="B1978" t="s">
        <v>4</v>
      </c>
      <c r="C1978" t="s">
        <v>6898</v>
      </c>
      <c r="D1978" t="s">
        <v>1712</v>
      </c>
    </row>
    <row r="1979" spans="1:5">
      <c r="A1979" t="s">
        <v>3571</v>
      </c>
      <c r="B1979" t="s">
        <v>4</v>
      </c>
      <c r="C1979" t="s">
        <v>6898</v>
      </c>
      <c r="D1979" t="s">
        <v>1713</v>
      </c>
    </row>
    <row r="1980" spans="1:5">
      <c r="A1980" t="s">
        <v>3572</v>
      </c>
      <c r="B1980" t="s">
        <v>4</v>
      </c>
      <c r="C1980" t="s">
        <v>6898</v>
      </c>
      <c r="D1980" t="s">
        <v>1714</v>
      </c>
    </row>
    <row r="1981" spans="1:5">
      <c r="A1981" t="s">
        <v>3573</v>
      </c>
      <c r="B1981" t="s">
        <v>4</v>
      </c>
      <c r="C1981" t="s">
        <v>6898</v>
      </c>
      <c r="D1981" t="s">
        <v>1715</v>
      </c>
    </row>
    <row r="1982" spans="1:5">
      <c r="A1982" t="s">
        <v>3574</v>
      </c>
      <c r="B1982" t="s">
        <v>5</v>
      </c>
      <c r="C1982" t="s">
        <v>1732</v>
      </c>
      <c r="D1982" t="s">
        <v>6874</v>
      </c>
      <c r="E1982" t="s">
        <v>1702</v>
      </c>
    </row>
    <row r="1983" spans="1:5">
      <c r="A1983" t="s">
        <v>3575</v>
      </c>
      <c r="B1983" t="s">
        <v>5</v>
      </c>
      <c r="C1983" t="s">
        <v>1732</v>
      </c>
      <c r="D1983" t="s">
        <v>6874</v>
      </c>
      <c r="E1983" t="s">
        <v>1705</v>
      </c>
    </row>
    <row r="1984" spans="1:5">
      <c r="A1984" t="s">
        <v>3576</v>
      </c>
      <c r="B1984" t="s">
        <v>5</v>
      </c>
      <c r="C1984" t="s">
        <v>1732</v>
      </c>
      <c r="D1984" t="s">
        <v>6874</v>
      </c>
      <c r="E1984" t="s">
        <v>1706</v>
      </c>
    </row>
    <row r="1985" spans="1:5">
      <c r="A1985" t="s">
        <v>3577</v>
      </c>
      <c r="B1985" t="s">
        <v>5</v>
      </c>
      <c r="C1985" t="s">
        <v>1732</v>
      </c>
      <c r="D1985" t="s">
        <v>6874</v>
      </c>
      <c r="E1985" t="s">
        <v>1707</v>
      </c>
    </row>
    <row r="1986" spans="1:5">
      <c r="A1986" t="s">
        <v>3578</v>
      </c>
      <c r="B1986" t="s">
        <v>5</v>
      </c>
      <c r="C1986" t="s">
        <v>1732</v>
      </c>
      <c r="D1986" t="s">
        <v>6874</v>
      </c>
      <c r="E1986" t="s">
        <v>1708</v>
      </c>
    </row>
    <row r="1987" spans="1:5">
      <c r="A1987" t="s">
        <v>3579</v>
      </c>
      <c r="B1987" t="s">
        <v>5</v>
      </c>
      <c r="C1987" t="s">
        <v>1732</v>
      </c>
      <c r="D1987" t="s">
        <v>6874</v>
      </c>
      <c r="E1987" t="s">
        <v>1709</v>
      </c>
    </row>
    <row r="1988" spans="1:5">
      <c r="A1988" t="s">
        <v>3580</v>
      </c>
      <c r="B1988" t="s">
        <v>5</v>
      </c>
      <c r="C1988" t="s">
        <v>1732</v>
      </c>
      <c r="D1988" t="s">
        <v>6874</v>
      </c>
      <c r="E1988" t="s">
        <v>1710</v>
      </c>
    </row>
    <row r="1989" spans="1:5">
      <c r="A1989" t="s">
        <v>3581</v>
      </c>
      <c r="B1989" t="s">
        <v>5</v>
      </c>
      <c r="C1989" t="s">
        <v>1732</v>
      </c>
      <c r="D1989" t="s">
        <v>6874</v>
      </c>
      <c r="E1989" t="s">
        <v>1711</v>
      </c>
    </row>
    <row r="1990" spans="1:5">
      <c r="A1990" t="s">
        <v>3582</v>
      </c>
      <c r="B1990" t="s">
        <v>5</v>
      </c>
      <c r="C1990" t="s">
        <v>1732</v>
      </c>
      <c r="D1990" t="s">
        <v>6874</v>
      </c>
      <c r="E1990" t="s">
        <v>1712</v>
      </c>
    </row>
    <row r="1991" spans="1:5">
      <c r="A1991" t="s">
        <v>3583</v>
      </c>
      <c r="B1991" t="s">
        <v>5</v>
      </c>
      <c r="C1991" t="s">
        <v>1732</v>
      </c>
      <c r="D1991" t="s">
        <v>6874</v>
      </c>
      <c r="E1991" t="s">
        <v>1713</v>
      </c>
    </row>
    <row r="1992" spans="1:5">
      <c r="A1992" t="s">
        <v>3584</v>
      </c>
      <c r="B1992" t="s">
        <v>5</v>
      </c>
      <c r="C1992" t="s">
        <v>1732</v>
      </c>
      <c r="D1992" t="s">
        <v>6874</v>
      </c>
      <c r="E1992" t="s">
        <v>1714</v>
      </c>
    </row>
    <row r="1993" spans="1:5">
      <c r="A1993" t="s">
        <v>3585</v>
      </c>
      <c r="B1993" t="s">
        <v>5</v>
      </c>
      <c r="C1993" t="s">
        <v>1732</v>
      </c>
      <c r="D1993" t="s">
        <v>6874</v>
      </c>
      <c r="E1993" t="s">
        <v>1715</v>
      </c>
    </row>
    <row r="1994" spans="1:5">
      <c r="A1994" t="s">
        <v>3586</v>
      </c>
      <c r="B1994" t="s">
        <v>5</v>
      </c>
      <c r="C1994" t="s">
        <v>1732</v>
      </c>
      <c r="D1994" t="s">
        <v>6875</v>
      </c>
      <c r="E1994" t="s">
        <v>1702</v>
      </c>
    </row>
    <row r="1995" spans="1:5">
      <c r="A1995" t="s">
        <v>3587</v>
      </c>
      <c r="B1995" t="s">
        <v>5</v>
      </c>
      <c r="C1995" t="s">
        <v>1732</v>
      </c>
      <c r="D1995" t="s">
        <v>6875</v>
      </c>
      <c r="E1995" t="s">
        <v>1705</v>
      </c>
    </row>
    <row r="1996" spans="1:5">
      <c r="A1996" t="s">
        <v>3588</v>
      </c>
      <c r="B1996" t="s">
        <v>5</v>
      </c>
      <c r="C1996" t="s">
        <v>1732</v>
      </c>
      <c r="D1996" t="s">
        <v>6875</v>
      </c>
      <c r="E1996" t="s">
        <v>1706</v>
      </c>
    </row>
    <row r="1997" spans="1:5">
      <c r="A1997" t="s">
        <v>3589</v>
      </c>
      <c r="B1997" t="s">
        <v>5</v>
      </c>
      <c r="C1997" t="s">
        <v>1732</v>
      </c>
      <c r="D1997" t="s">
        <v>6875</v>
      </c>
      <c r="E1997" t="s">
        <v>1707</v>
      </c>
    </row>
    <row r="1998" spans="1:5">
      <c r="A1998" t="s">
        <v>3590</v>
      </c>
      <c r="B1998" t="s">
        <v>5</v>
      </c>
      <c r="C1998" t="s">
        <v>1732</v>
      </c>
      <c r="D1998" t="s">
        <v>6875</v>
      </c>
      <c r="E1998" t="s">
        <v>1708</v>
      </c>
    </row>
    <row r="1999" spans="1:5">
      <c r="A1999" t="s">
        <v>3591</v>
      </c>
      <c r="B1999" t="s">
        <v>5</v>
      </c>
      <c r="C1999" t="s">
        <v>1732</v>
      </c>
      <c r="D1999" t="s">
        <v>6875</v>
      </c>
      <c r="E1999" t="s">
        <v>1709</v>
      </c>
    </row>
    <row r="2000" spans="1:5">
      <c r="A2000" t="s">
        <v>3592</v>
      </c>
      <c r="B2000" t="s">
        <v>5</v>
      </c>
      <c r="C2000" t="s">
        <v>1732</v>
      </c>
      <c r="D2000" t="s">
        <v>6875</v>
      </c>
      <c r="E2000" t="s">
        <v>1710</v>
      </c>
    </row>
    <row r="2001" spans="1:5">
      <c r="A2001" t="s">
        <v>3593</v>
      </c>
      <c r="B2001" t="s">
        <v>5</v>
      </c>
      <c r="C2001" t="s">
        <v>1732</v>
      </c>
      <c r="D2001" t="s">
        <v>6875</v>
      </c>
      <c r="E2001" t="s">
        <v>1711</v>
      </c>
    </row>
    <row r="2002" spans="1:5">
      <c r="A2002" t="s">
        <v>3594</v>
      </c>
      <c r="B2002" t="s">
        <v>5</v>
      </c>
      <c r="C2002" t="s">
        <v>1732</v>
      </c>
      <c r="D2002" t="s">
        <v>6875</v>
      </c>
      <c r="E2002" t="s">
        <v>1712</v>
      </c>
    </row>
    <row r="2003" spans="1:5">
      <c r="A2003" t="s">
        <v>3595</v>
      </c>
      <c r="B2003" t="s">
        <v>5</v>
      </c>
      <c r="C2003" t="s">
        <v>1732</v>
      </c>
      <c r="D2003" t="s">
        <v>6875</v>
      </c>
      <c r="E2003" t="s">
        <v>1713</v>
      </c>
    </row>
    <row r="2004" spans="1:5">
      <c r="A2004" t="s">
        <v>3596</v>
      </c>
      <c r="B2004" t="s">
        <v>5</v>
      </c>
      <c r="C2004" t="s">
        <v>1732</v>
      </c>
      <c r="D2004" t="s">
        <v>6875</v>
      </c>
      <c r="E2004" t="s">
        <v>1714</v>
      </c>
    </row>
    <row r="2005" spans="1:5">
      <c r="A2005" t="s">
        <v>3597</v>
      </c>
      <c r="B2005" t="s">
        <v>5</v>
      </c>
      <c r="C2005" t="s">
        <v>1732</v>
      </c>
      <c r="D2005" t="s">
        <v>6875</v>
      </c>
      <c r="E2005" t="s">
        <v>1715</v>
      </c>
    </row>
    <row r="2006" spans="1:5">
      <c r="A2006" t="s">
        <v>3598</v>
      </c>
      <c r="B2006" t="s">
        <v>5</v>
      </c>
      <c r="C2006" t="s">
        <v>1732</v>
      </c>
      <c r="D2006" t="s">
        <v>6876</v>
      </c>
      <c r="E2006" t="s">
        <v>1702</v>
      </c>
    </row>
    <row r="2007" spans="1:5">
      <c r="A2007" t="s">
        <v>3599</v>
      </c>
      <c r="B2007" t="s">
        <v>5</v>
      </c>
      <c r="C2007" t="s">
        <v>1732</v>
      </c>
      <c r="D2007" t="s">
        <v>6876</v>
      </c>
      <c r="E2007" t="s">
        <v>1705</v>
      </c>
    </row>
    <row r="2008" spans="1:5">
      <c r="A2008" t="s">
        <v>3600</v>
      </c>
      <c r="B2008" t="s">
        <v>5</v>
      </c>
      <c r="C2008" t="s">
        <v>1732</v>
      </c>
      <c r="D2008" t="s">
        <v>6876</v>
      </c>
      <c r="E2008" t="s">
        <v>1706</v>
      </c>
    </row>
    <row r="2009" spans="1:5">
      <c r="A2009" t="s">
        <v>3601</v>
      </c>
      <c r="B2009" t="s">
        <v>5</v>
      </c>
      <c r="C2009" t="s">
        <v>1732</v>
      </c>
      <c r="D2009" t="s">
        <v>6876</v>
      </c>
      <c r="E2009" t="s">
        <v>1707</v>
      </c>
    </row>
    <row r="2010" spans="1:5">
      <c r="A2010" t="s">
        <v>3602</v>
      </c>
      <c r="B2010" t="s">
        <v>5</v>
      </c>
      <c r="C2010" t="s">
        <v>1732</v>
      </c>
      <c r="D2010" t="s">
        <v>6876</v>
      </c>
      <c r="E2010" t="s">
        <v>1708</v>
      </c>
    </row>
    <row r="2011" spans="1:5">
      <c r="A2011" t="s">
        <v>3603</v>
      </c>
      <c r="B2011" t="s">
        <v>5</v>
      </c>
      <c r="C2011" t="s">
        <v>1732</v>
      </c>
      <c r="D2011" t="s">
        <v>6876</v>
      </c>
      <c r="E2011" t="s">
        <v>1709</v>
      </c>
    </row>
    <row r="2012" spans="1:5">
      <c r="A2012" t="s">
        <v>3604</v>
      </c>
      <c r="B2012" t="s">
        <v>5</v>
      </c>
      <c r="C2012" t="s">
        <v>1732</v>
      </c>
      <c r="D2012" t="s">
        <v>6876</v>
      </c>
      <c r="E2012" t="s">
        <v>1710</v>
      </c>
    </row>
    <row r="2013" spans="1:5">
      <c r="A2013" t="s">
        <v>3605</v>
      </c>
      <c r="B2013" t="s">
        <v>5</v>
      </c>
      <c r="C2013" t="s">
        <v>1732</v>
      </c>
      <c r="D2013" t="s">
        <v>6876</v>
      </c>
      <c r="E2013" t="s">
        <v>1711</v>
      </c>
    </row>
    <row r="2014" spans="1:5">
      <c r="A2014" t="s">
        <v>3606</v>
      </c>
      <c r="B2014" t="s">
        <v>5</v>
      </c>
      <c r="C2014" t="s">
        <v>1732</v>
      </c>
      <c r="D2014" t="s">
        <v>6876</v>
      </c>
      <c r="E2014" t="s">
        <v>1712</v>
      </c>
    </row>
    <row r="2015" spans="1:5">
      <c r="A2015" t="s">
        <v>3607</v>
      </c>
      <c r="B2015" t="s">
        <v>5</v>
      </c>
      <c r="C2015" t="s">
        <v>1732</v>
      </c>
      <c r="D2015" t="s">
        <v>6876</v>
      </c>
      <c r="E2015" t="s">
        <v>1713</v>
      </c>
    </row>
    <row r="2016" spans="1:5">
      <c r="A2016" t="s">
        <v>3608</v>
      </c>
      <c r="B2016" t="s">
        <v>5</v>
      </c>
      <c r="C2016" t="s">
        <v>1732</v>
      </c>
      <c r="D2016" t="s">
        <v>6876</v>
      </c>
      <c r="E2016" t="s">
        <v>1714</v>
      </c>
    </row>
    <row r="2017" spans="1:5">
      <c r="A2017" t="s">
        <v>3609</v>
      </c>
      <c r="B2017" t="s">
        <v>5</v>
      </c>
      <c r="C2017" t="s">
        <v>1732</v>
      </c>
      <c r="D2017" t="s">
        <v>6876</v>
      </c>
      <c r="E2017" t="s">
        <v>1715</v>
      </c>
    </row>
    <row r="2018" spans="1:5">
      <c r="A2018" t="s">
        <v>3610</v>
      </c>
      <c r="B2018" t="s">
        <v>5</v>
      </c>
      <c r="C2018" t="s">
        <v>1732</v>
      </c>
      <c r="D2018" t="s">
        <v>6877</v>
      </c>
      <c r="E2018" t="s">
        <v>1702</v>
      </c>
    </row>
    <row r="2019" spans="1:5">
      <c r="A2019" t="s">
        <v>3611</v>
      </c>
      <c r="B2019" t="s">
        <v>5</v>
      </c>
      <c r="C2019" t="s">
        <v>1732</v>
      </c>
      <c r="D2019" t="s">
        <v>6877</v>
      </c>
      <c r="E2019" t="s">
        <v>1705</v>
      </c>
    </row>
    <row r="2020" spans="1:5">
      <c r="A2020" t="s">
        <v>3612</v>
      </c>
      <c r="B2020" t="s">
        <v>5</v>
      </c>
      <c r="C2020" t="s">
        <v>1732</v>
      </c>
      <c r="D2020" t="s">
        <v>6877</v>
      </c>
      <c r="E2020" t="s">
        <v>1706</v>
      </c>
    </row>
    <row r="2021" spans="1:5">
      <c r="A2021" t="s">
        <v>3613</v>
      </c>
      <c r="B2021" t="s">
        <v>5</v>
      </c>
      <c r="C2021" t="s">
        <v>1732</v>
      </c>
      <c r="D2021" t="s">
        <v>6877</v>
      </c>
      <c r="E2021" t="s">
        <v>1707</v>
      </c>
    </row>
    <row r="2022" spans="1:5">
      <c r="A2022" t="s">
        <v>3614</v>
      </c>
      <c r="B2022" t="s">
        <v>5</v>
      </c>
      <c r="C2022" t="s">
        <v>1732</v>
      </c>
      <c r="D2022" t="s">
        <v>6877</v>
      </c>
      <c r="E2022" t="s">
        <v>1708</v>
      </c>
    </row>
    <row r="2023" spans="1:5">
      <c r="A2023" t="s">
        <v>3615</v>
      </c>
      <c r="B2023" t="s">
        <v>5</v>
      </c>
      <c r="C2023" t="s">
        <v>1732</v>
      </c>
      <c r="D2023" t="s">
        <v>6877</v>
      </c>
      <c r="E2023" t="s">
        <v>1709</v>
      </c>
    </row>
    <row r="2024" spans="1:5">
      <c r="A2024" t="s">
        <v>3616</v>
      </c>
      <c r="B2024" t="s">
        <v>5</v>
      </c>
      <c r="C2024" t="s">
        <v>1732</v>
      </c>
      <c r="D2024" t="s">
        <v>6877</v>
      </c>
      <c r="E2024" t="s">
        <v>1710</v>
      </c>
    </row>
    <row r="2025" spans="1:5">
      <c r="A2025" t="s">
        <v>3617</v>
      </c>
      <c r="B2025" t="s">
        <v>5</v>
      </c>
      <c r="C2025" t="s">
        <v>1732</v>
      </c>
      <c r="D2025" t="s">
        <v>6877</v>
      </c>
      <c r="E2025" t="s">
        <v>1711</v>
      </c>
    </row>
    <row r="2026" spans="1:5">
      <c r="A2026" t="s">
        <v>3618</v>
      </c>
      <c r="B2026" t="s">
        <v>5</v>
      </c>
      <c r="C2026" t="s">
        <v>1732</v>
      </c>
      <c r="D2026" t="s">
        <v>6877</v>
      </c>
      <c r="E2026" t="s">
        <v>1712</v>
      </c>
    </row>
    <row r="2027" spans="1:5">
      <c r="A2027" t="s">
        <v>3619</v>
      </c>
      <c r="B2027" t="s">
        <v>5</v>
      </c>
      <c r="C2027" t="s">
        <v>1732</v>
      </c>
      <c r="D2027" t="s">
        <v>6877</v>
      </c>
      <c r="E2027" t="s">
        <v>1713</v>
      </c>
    </row>
    <row r="2028" spans="1:5">
      <c r="A2028" t="s">
        <v>3620</v>
      </c>
      <c r="B2028" t="s">
        <v>5</v>
      </c>
      <c r="C2028" t="s">
        <v>1732</v>
      </c>
      <c r="D2028" t="s">
        <v>6877</v>
      </c>
      <c r="E2028" t="s">
        <v>1714</v>
      </c>
    </row>
    <row r="2029" spans="1:5">
      <c r="A2029" t="s">
        <v>3621</v>
      </c>
      <c r="B2029" t="s">
        <v>5</v>
      </c>
      <c r="C2029" t="s">
        <v>1732</v>
      </c>
      <c r="D2029" t="s">
        <v>6877</v>
      </c>
      <c r="E2029" t="s">
        <v>1715</v>
      </c>
    </row>
    <row r="2030" spans="1:5">
      <c r="A2030" t="s">
        <v>3622</v>
      </c>
      <c r="B2030" t="s">
        <v>5</v>
      </c>
      <c r="C2030" t="s">
        <v>1732</v>
      </c>
      <c r="D2030" t="s">
        <v>6878</v>
      </c>
      <c r="E2030" t="s">
        <v>1702</v>
      </c>
    </row>
    <row r="2031" spans="1:5">
      <c r="A2031" t="s">
        <v>3623</v>
      </c>
      <c r="B2031" t="s">
        <v>5</v>
      </c>
      <c r="C2031" t="s">
        <v>1732</v>
      </c>
      <c r="D2031" t="s">
        <v>6878</v>
      </c>
      <c r="E2031" t="s">
        <v>1705</v>
      </c>
    </row>
    <row r="2032" spans="1:5">
      <c r="A2032" t="s">
        <v>3624</v>
      </c>
      <c r="B2032" t="s">
        <v>5</v>
      </c>
      <c r="C2032" t="s">
        <v>1732</v>
      </c>
      <c r="D2032" t="s">
        <v>6878</v>
      </c>
      <c r="E2032" t="s">
        <v>1706</v>
      </c>
    </row>
    <row r="2033" spans="1:5">
      <c r="A2033" t="s">
        <v>3625</v>
      </c>
      <c r="B2033" t="s">
        <v>5</v>
      </c>
      <c r="C2033" t="s">
        <v>1732</v>
      </c>
      <c r="D2033" t="s">
        <v>6878</v>
      </c>
      <c r="E2033" t="s">
        <v>1707</v>
      </c>
    </row>
    <row r="2034" spans="1:5">
      <c r="A2034" t="s">
        <v>3626</v>
      </c>
      <c r="B2034" t="s">
        <v>5</v>
      </c>
      <c r="C2034" t="s">
        <v>1732</v>
      </c>
      <c r="D2034" t="s">
        <v>6878</v>
      </c>
      <c r="E2034" t="s">
        <v>1708</v>
      </c>
    </row>
    <row r="2035" spans="1:5">
      <c r="A2035" t="s">
        <v>3627</v>
      </c>
      <c r="B2035" t="s">
        <v>5</v>
      </c>
      <c r="C2035" t="s">
        <v>1732</v>
      </c>
      <c r="D2035" t="s">
        <v>6878</v>
      </c>
      <c r="E2035" t="s">
        <v>1709</v>
      </c>
    </row>
    <row r="2036" spans="1:5">
      <c r="A2036" t="s">
        <v>3628</v>
      </c>
      <c r="B2036" t="s">
        <v>5</v>
      </c>
      <c r="C2036" t="s">
        <v>1732</v>
      </c>
      <c r="D2036" t="s">
        <v>6878</v>
      </c>
      <c r="E2036" t="s">
        <v>1710</v>
      </c>
    </row>
    <row r="2037" spans="1:5">
      <c r="A2037" t="s">
        <v>3629</v>
      </c>
      <c r="B2037" t="s">
        <v>5</v>
      </c>
      <c r="C2037" t="s">
        <v>1732</v>
      </c>
      <c r="D2037" t="s">
        <v>6878</v>
      </c>
      <c r="E2037" t="s">
        <v>1711</v>
      </c>
    </row>
    <row r="2038" spans="1:5">
      <c r="A2038" t="s">
        <v>3630</v>
      </c>
      <c r="B2038" t="s">
        <v>5</v>
      </c>
      <c r="C2038" t="s">
        <v>1732</v>
      </c>
      <c r="D2038" t="s">
        <v>6878</v>
      </c>
      <c r="E2038" t="s">
        <v>1712</v>
      </c>
    </row>
    <row r="2039" spans="1:5">
      <c r="A2039" t="s">
        <v>3631</v>
      </c>
      <c r="B2039" t="s">
        <v>5</v>
      </c>
      <c r="C2039" t="s">
        <v>1732</v>
      </c>
      <c r="D2039" t="s">
        <v>6878</v>
      </c>
      <c r="E2039" t="s">
        <v>1713</v>
      </c>
    </row>
    <row r="2040" spans="1:5">
      <c r="A2040" t="s">
        <v>3632</v>
      </c>
      <c r="B2040" t="s">
        <v>5</v>
      </c>
      <c r="C2040" t="s">
        <v>1732</v>
      </c>
      <c r="D2040" t="s">
        <v>6878</v>
      </c>
      <c r="E2040" t="s">
        <v>1714</v>
      </c>
    </row>
    <row r="2041" spans="1:5">
      <c r="A2041" t="s">
        <v>3633</v>
      </c>
      <c r="B2041" t="s">
        <v>5</v>
      </c>
      <c r="C2041" t="s">
        <v>1732</v>
      </c>
      <c r="D2041" t="s">
        <v>6878</v>
      </c>
      <c r="E2041" t="s">
        <v>1715</v>
      </c>
    </row>
    <row r="2042" spans="1:5">
      <c r="A2042" t="s">
        <v>3634</v>
      </c>
      <c r="B2042" t="s">
        <v>5</v>
      </c>
      <c r="C2042" t="s">
        <v>1732</v>
      </c>
      <c r="D2042" t="s">
        <v>6879</v>
      </c>
      <c r="E2042" t="s">
        <v>1702</v>
      </c>
    </row>
    <row r="2043" spans="1:5">
      <c r="A2043" t="s">
        <v>3635</v>
      </c>
      <c r="B2043" t="s">
        <v>5</v>
      </c>
      <c r="C2043" t="s">
        <v>1732</v>
      </c>
      <c r="D2043" t="s">
        <v>6879</v>
      </c>
      <c r="E2043" t="s">
        <v>1705</v>
      </c>
    </row>
    <row r="2044" spans="1:5">
      <c r="A2044" t="s">
        <v>3636</v>
      </c>
      <c r="B2044" t="s">
        <v>5</v>
      </c>
      <c r="C2044" t="s">
        <v>1732</v>
      </c>
      <c r="D2044" t="s">
        <v>6879</v>
      </c>
      <c r="E2044" t="s">
        <v>1706</v>
      </c>
    </row>
    <row r="2045" spans="1:5">
      <c r="A2045" t="s">
        <v>3637</v>
      </c>
      <c r="B2045" t="s">
        <v>5</v>
      </c>
      <c r="C2045" t="s">
        <v>1732</v>
      </c>
      <c r="D2045" t="s">
        <v>6879</v>
      </c>
      <c r="E2045" t="s">
        <v>1707</v>
      </c>
    </row>
    <row r="2046" spans="1:5">
      <c r="A2046" t="s">
        <v>3638</v>
      </c>
      <c r="B2046" t="s">
        <v>5</v>
      </c>
      <c r="C2046" t="s">
        <v>1732</v>
      </c>
      <c r="D2046" t="s">
        <v>6879</v>
      </c>
      <c r="E2046" t="s">
        <v>1708</v>
      </c>
    </row>
    <row r="2047" spans="1:5">
      <c r="A2047" t="s">
        <v>3639</v>
      </c>
      <c r="B2047" t="s">
        <v>5</v>
      </c>
      <c r="C2047" t="s">
        <v>1732</v>
      </c>
      <c r="D2047" t="s">
        <v>6879</v>
      </c>
      <c r="E2047" t="s">
        <v>1709</v>
      </c>
    </row>
    <row r="2048" spans="1:5">
      <c r="A2048" t="s">
        <v>3640</v>
      </c>
      <c r="B2048" t="s">
        <v>5</v>
      </c>
      <c r="C2048" t="s">
        <v>1732</v>
      </c>
      <c r="D2048" t="s">
        <v>6879</v>
      </c>
      <c r="E2048" t="s">
        <v>1710</v>
      </c>
    </row>
    <row r="2049" spans="1:5">
      <c r="A2049" t="s">
        <v>3641</v>
      </c>
      <c r="B2049" t="s">
        <v>5</v>
      </c>
      <c r="C2049" t="s">
        <v>1732</v>
      </c>
      <c r="D2049" t="s">
        <v>6879</v>
      </c>
      <c r="E2049" t="s">
        <v>1711</v>
      </c>
    </row>
    <row r="2050" spans="1:5">
      <c r="A2050" t="s">
        <v>3642</v>
      </c>
      <c r="B2050" t="s">
        <v>5</v>
      </c>
      <c r="C2050" t="s">
        <v>1732</v>
      </c>
      <c r="D2050" t="s">
        <v>6879</v>
      </c>
      <c r="E2050" t="s">
        <v>1712</v>
      </c>
    </row>
    <row r="2051" spans="1:5">
      <c r="A2051" t="s">
        <v>3643</v>
      </c>
      <c r="B2051" t="s">
        <v>5</v>
      </c>
      <c r="C2051" t="s">
        <v>1732</v>
      </c>
      <c r="D2051" t="s">
        <v>6879</v>
      </c>
      <c r="E2051" t="s">
        <v>1713</v>
      </c>
    </row>
    <row r="2052" spans="1:5">
      <c r="A2052" t="s">
        <v>3644</v>
      </c>
      <c r="B2052" t="s">
        <v>5</v>
      </c>
      <c r="C2052" t="s">
        <v>1732</v>
      </c>
      <c r="D2052" t="s">
        <v>6879</v>
      </c>
      <c r="E2052" t="s">
        <v>1714</v>
      </c>
    </row>
    <row r="2053" spans="1:5">
      <c r="A2053" t="s">
        <v>3645</v>
      </c>
      <c r="B2053" t="s">
        <v>5</v>
      </c>
      <c r="C2053" t="s">
        <v>1732</v>
      </c>
      <c r="D2053" t="s">
        <v>6879</v>
      </c>
      <c r="E2053" t="s">
        <v>1715</v>
      </c>
    </row>
    <row r="2054" spans="1:5">
      <c r="A2054" t="s">
        <v>3646</v>
      </c>
      <c r="B2054" t="s">
        <v>5</v>
      </c>
      <c r="C2054" t="s">
        <v>1732</v>
      </c>
      <c r="D2054" t="s">
        <v>6880</v>
      </c>
      <c r="E2054" t="s">
        <v>1702</v>
      </c>
    </row>
    <row r="2055" spans="1:5">
      <c r="A2055" t="s">
        <v>3647</v>
      </c>
      <c r="B2055" t="s">
        <v>5</v>
      </c>
      <c r="C2055" t="s">
        <v>1732</v>
      </c>
      <c r="D2055" t="s">
        <v>6880</v>
      </c>
      <c r="E2055" t="s">
        <v>1705</v>
      </c>
    </row>
    <row r="2056" spans="1:5">
      <c r="A2056" t="s">
        <v>3648</v>
      </c>
      <c r="B2056" t="s">
        <v>5</v>
      </c>
      <c r="C2056" t="s">
        <v>1732</v>
      </c>
      <c r="D2056" t="s">
        <v>6880</v>
      </c>
      <c r="E2056" t="s">
        <v>1706</v>
      </c>
    </row>
    <row r="2057" spans="1:5">
      <c r="A2057" t="s">
        <v>3649</v>
      </c>
      <c r="B2057" t="s">
        <v>5</v>
      </c>
      <c r="C2057" t="s">
        <v>1732</v>
      </c>
      <c r="D2057" t="s">
        <v>6880</v>
      </c>
      <c r="E2057" t="s">
        <v>1707</v>
      </c>
    </row>
    <row r="2058" spans="1:5">
      <c r="A2058" t="s">
        <v>3650</v>
      </c>
      <c r="B2058" t="s">
        <v>5</v>
      </c>
      <c r="C2058" t="s">
        <v>1732</v>
      </c>
      <c r="D2058" t="s">
        <v>6880</v>
      </c>
      <c r="E2058" t="s">
        <v>1708</v>
      </c>
    </row>
    <row r="2059" spans="1:5">
      <c r="A2059" t="s">
        <v>3651</v>
      </c>
      <c r="B2059" t="s">
        <v>5</v>
      </c>
      <c r="C2059" t="s">
        <v>1732</v>
      </c>
      <c r="D2059" t="s">
        <v>6880</v>
      </c>
      <c r="E2059" t="s">
        <v>1709</v>
      </c>
    </row>
    <row r="2060" spans="1:5">
      <c r="A2060" t="s">
        <v>3652</v>
      </c>
      <c r="B2060" t="s">
        <v>5</v>
      </c>
      <c r="C2060" t="s">
        <v>1732</v>
      </c>
      <c r="D2060" t="s">
        <v>6880</v>
      </c>
      <c r="E2060" t="s">
        <v>1710</v>
      </c>
    </row>
    <row r="2061" spans="1:5">
      <c r="A2061" t="s">
        <v>3653</v>
      </c>
      <c r="B2061" t="s">
        <v>5</v>
      </c>
      <c r="C2061" t="s">
        <v>1732</v>
      </c>
      <c r="D2061" t="s">
        <v>6880</v>
      </c>
      <c r="E2061" t="s">
        <v>1711</v>
      </c>
    </row>
    <row r="2062" spans="1:5">
      <c r="A2062" t="s">
        <v>3654</v>
      </c>
      <c r="B2062" t="s">
        <v>5</v>
      </c>
      <c r="C2062" t="s">
        <v>1732</v>
      </c>
      <c r="D2062" t="s">
        <v>6880</v>
      </c>
      <c r="E2062" t="s">
        <v>1712</v>
      </c>
    </row>
    <row r="2063" spans="1:5">
      <c r="A2063" t="s">
        <v>3655</v>
      </c>
      <c r="B2063" t="s">
        <v>5</v>
      </c>
      <c r="C2063" t="s">
        <v>1732</v>
      </c>
      <c r="D2063" t="s">
        <v>6880</v>
      </c>
      <c r="E2063" t="s">
        <v>1713</v>
      </c>
    </row>
    <row r="2064" spans="1:5">
      <c r="A2064" t="s">
        <v>3656</v>
      </c>
      <c r="B2064" t="s">
        <v>5</v>
      </c>
      <c r="C2064" t="s">
        <v>1732</v>
      </c>
      <c r="D2064" t="s">
        <v>6880</v>
      </c>
      <c r="E2064" t="s">
        <v>1714</v>
      </c>
    </row>
    <row r="2065" spans="1:5">
      <c r="A2065" t="s">
        <v>3657</v>
      </c>
      <c r="B2065" t="s">
        <v>5</v>
      </c>
      <c r="C2065" t="s">
        <v>1732</v>
      </c>
      <c r="D2065" t="s">
        <v>6880</v>
      </c>
      <c r="E2065" t="s">
        <v>1715</v>
      </c>
    </row>
    <row r="2066" spans="1:5">
      <c r="A2066" t="s">
        <v>3658</v>
      </c>
      <c r="B2066" t="s">
        <v>5</v>
      </c>
      <c r="C2066" t="s">
        <v>1732</v>
      </c>
      <c r="D2066" t="s">
        <v>6881</v>
      </c>
      <c r="E2066" t="s">
        <v>1702</v>
      </c>
    </row>
    <row r="2067" spans="1:5">
      <c r="A2067" t="s">
        <v>3659</v>
      </c>
      <c r="B2067" t="s">
        <v>5</v>
      </c>
      <c r="C2067" t="s">
        <v>1732</v>
      </c>
      <c r="D2067" t="s">
        <v>6881</v>
      </c>
      <c r="E2067" t="s">
        <v>1705</v>
      </c>
    </row>
    <row r="2068" spans="1:5">
      <c r="A2068" t="s">
        <v>3660</v>
      </c>
      <c r="B2068" t="s">
        <v>5</v>
      </c>
      <c r="C2068" t="s">
        <v>1732</v>
      </c>
      <c r="D2068" t="s">
        <v>6881</v>
      </c>
      <c r="E2068" t="s">
        <v>1706</v>
      </c>
    </row>
    <row r="2069" spans="1:5">
      <c r="A2069" t="s">
        <v>3661</v>
      </c>
      <c r="B2069" t="s">
        <v>5</v>
      </c>
      <c r="C2069" t="s">
        <v>1732</v>
      </c>
      <c r="D2069" t="s">
        <v>6881</v>
      </c>
      <c r="E2069" t="s">
        <v>1707</v>
      </c>
    </row>
    <row r="2070" spans="1:5">
      <c r="A2070" t="s">
        <v>3662</v>
      </c>
      <c r="B2070" t="s">
        <v>5</v>
      </c>
      <c r="C2070" t="s">
        <v>1732</v>
      </c>
      <c r="D2070" t="s">
        <v>6881</v>
      </c>
      <c r="E2070" t="s">
        <v>1708</v>
      </c>
    </row>
    <row r="2071" spans="1:5">
      <c r="A2071" t="s">
        <v>3663</v>
      </c>
      <c r="B2071" t="s">
        <v>5</v>
      </c>
      <c r="C2071" t="s">
        <v>1732</v>
      </c>
      <c r="D2071" t="s">
        <v>6881</v>
      </c>
      <c r="E2071" t="s">
        <v>1709</v>
      </c>
    </row>
    <row r="2072" spans="1:5">
      <c r="A2072" t="s">
        <v>3664</v>
      </c>
      <c r="B2072" t="s">
        <v>5</v>
      </c>
      <c r="C2072" t="s">
        <v>1732</v>
      </c>
      <c r="D2072" t="s">
        <v>6881</v>
      </c>
      <c r="E2072" t="s">
        <v>1710</v>
      </c>
    </row>
    <row r="2073" spans="1:5">
      <c r="A2073" t="s">
        <v>3665</v>
      </c>
      <c r="B2073" t="s">
        <v>5</v>
      </c>
      <c r="C2073" t="s">
        <v>1732</v>
      </c>
      <c r="D2073" t="s">
        <v>6881</v>
      </c>
      <c r="E2073" t="s">
        <v>1711</v>
      </c>
    </row>
    <row r="2074" spans="1:5">
      <c r="A2074" t="s">
        <v>3666</v>
      </c>
      <c r="B2074" t="s">
        <v>5</v>
      </c>
      <c r="C2074" t="s">
        <v>1732</v>
      </c>
      <c r="D2074" t="s">
        <v>6881</v>
      </c>
      <c r="E2074" t="s">
        <v>1712</v>
      </c>
    </row>
    <row r="2075" spans="1:5">
      <c r="A2075" t="s">
        <v>3667</v>
      </c>
      <c r="B2075" t="s">
        <v>5</v>
      </c>
      <c r="C2075" t="s">
        <v>1732</v>
      </c>
      <c r="D2075" t="s">
        <v>6881</v>
      </c>
      <c r="E2075" t="s">
        <v>1713</v>
      </c>
    </row>
    <row r="2076" spans="1:5">
      <c r="A2076" t="s">
        <v>3668</v>
      </c>
      <c r="B2076" t="s">
        <v>5</v>
      </c>
      <c r="C2076" t="s">
        <v>1732</v>
      </c>
      <c r="D2076" t="s">
        <v>6881</v>
      </c>
      <c r="E2076" t="s">
        <v>1714</v>
      </c>
    </row>
    <row r="2077" spans="1:5">
      <c r="A2077" t="s">
        <v>3669</v>
      </c>
      <c r="B2077" t="s">
        <v>5</v>
      </c>
      <c r="C2077" t="s">
        <v>1732</v>
      </c>
      <c r="D2077" t="s">
        <v>6881</v>
      </c>
      <c r="E2077" t="s">
        <v>1715</v>
      </c>
    </row>
    <row r="2078" spans="1:5">
      <c r="A2078" t="s">
        <v>3670</v>
      </c>
      <c r="B2078" t="s">
        <v>5</v>
      </c>
      <c r="C2078" t="s">
        <v>1732</v>
      </c>
      <c r="D2078" t="s">
        <v>6882</v>
      </c>
      <c r="E2078" t="s">
        <v>1702</v>
      </c>
    </row>
    <row r="2079" spans="1:5">
      <c r="A2079" t="s">
        <v>3671</v>
      </c>
      <c r="B2079" t="s">
        <v>5</v>
      </c>
      <c r="C2079" t="s">
        <v>1732</v>
      </c>
      <c r="D2079" t="s">
        <v>6882</v>
      </c>
      <c r="E2079" t="s">
        <v>1705</v>
      </c>
    </row>
    <row r="2080" spans="1:5">
      <c r="A2080" t="s">
        <v>3672</v>
      </c>
      <c r="B2080" t="s">
        <v>5</v>
      </c>
      <c r="C2080" t="s">
        <v>1732</v>
      </c>
      <c r="D2080" t="s">
        <v>6882</v>
      </c>
      <c r="E2080" t="s">
        <v>1706</v>
      </c>
    </row>
    <row r="2081" spans="1:5">
      <c r="A2081" t="s">
        <v>3673</v>
      </c>
      <c r="B2081" t="s">
        <v>5</v>
      </c>
      <c r="C2081" t="s">
        <v>1732</v>
      </c>
      <c r="D2081" t="s">
        <v>6882</v>
      </c>
      <c r="E2081" t="s">
        <v>1707</v>
      </c>
    </row>
    <row r="2082" spans="1:5">
      <c r="A2082" t="s">
        <v>3674</v>
      </c>
      <c r="B2082" t="s">
        <v>5</v>
      </c>
      <c r="C2082" t="s">
        <v>1732</v>
      </c>
      <c r="D2082" t="s">
        <v>6882</v>
      </c>
      <c r="E2082" t="s">
        <v>1708</v>
      </c>
    </row>
    <row r="2083" spans="1:5">
      <c r="A2083" t="s">
        <v>3675</v>
      </c>
      <c r="B2083" t="s">
        <v>5</v>
      </c>
      <c r="C2083" t="s">
        <v>1732</v>
      </c>
      <c r="D2083" t="s">
        <v>6882</v>
      </c>
      <c r="E2083" t="s">
        <v>1709</v>
      </c>
    </row>
    <row r="2084" spans="1:5">
      <c r="A2084" t="s">
        <v>3676</v>
      </c>
      <c r="B2084" t="s">
        <v>5</v>
      </c>
      <c r="C2084" t="s">
        <v>1732</v>
      </c>
      <c r="D2084" t="s">
        <v>6882</v>
      </c>
      <c r="E2084" t="s">
        <v>1710</v>
      </c>
    </row>
    <row r="2085" spans="1:5">
      <c r="A2085" t="s">
        <v>3677</v>
      </c>
      <c r="B2085" t="s">
        <v>5</v>
      </c>
      <c r="C2085" t="s">
        <v>1732</v>
      </c>
      <c r="D2085" t="s">
        <v>6882</v>
      </c>
      <c r="E2085" t="s">
        <v>1711</v>
      </c>
    </row>
    <row r="2086" spans="1:5">
      <c r="A2086" t="s">
        <v>3678</v>
      </c>
      <c r="B2086" t="s">
        <v>5</v>
      </c>
      <c r="C2086" t="s">
        <v>1732</v>
      </c>
      <c r="D2086" t="s">
        <v>6882</v>
      </c>
      <c r="E2086" t="s">
        <v>1712</v>
      </c>
    </row>
    <row r="2087" spans="1:5">
      <c r="A2087" t="s">
        <v>3679</v>
      </c>
      <c r="B2087" t="s">
        <v>5</v>
      </c>
      <c r="C2087" t="s">
        <v>1732</v>
      </c>
      <c r="D2087" t="s">
        <v>6882</v>
      </c>
      <c r="E2087" t="s">
        <v>1713</v>
      </c>
    </row>
    <row r="2088" spans="1:5">
      <c r="A2088" t="s">
        <v>3680</v>
      </c>
      <c r="B2088" t="s">
        <v>5</v>
      </c>
      <c r="C2088" t="s">
        <v>1732</v>
      </c>
      <c r="D2088" t="s">
        <v>6882</v>
      </c>
      <c r="E2088" t="s">
        <v>1714</v>
      </c>
    </row>
    <row r="2089" spans="1:5">
      <c r="A2089" t="s">
        <v>3681</v>
      </c>
      <c r="B2089" t="s">
        <v>5</v>
      </c>
      <c r="C2089" t="s">
        <v>1732</v>
      </c>
      <c r="D2089" t="s">
        <v>6882</v>
      </c>
      <c r="E2089" t="s">
        <v>1715</v>
      </c>
    </row>
    <row r="2090" spans="1:5">
      <c r="A2090" t="s">
        <v>3682</v>
      </c>
      <c r="B2090" t="s">
        <v>5</v>
      </c>
      <c r="C2090" t="s">
        <v>1732</v>
      </c>
      <c r="D2090" t="s">
        <v>6883</v>
      </c>
      <c r="E2090" t="s">
        <v>1702</v>
      </c>
    </row>
    <row r="2091" spans="1:5">
      <c r="A2091" t="s">
        <v>3683</v>
      </c>
      <c r="B2091" t="s">
        <v>5</v>
      </c>
      <c r="C2091" t="s">
        <v>1732</v>
      </c>
      <c r="D2091" t="s">
        <v>6883</v>
      </c>
      <c r="E2091" t="s">
        <v>1705</v>
      </c>
    </row>
    <row r="2092" spans="1:5">
      <c r="A2092" t="s">
        <v>3684</v>
      </c>
      <c r="B2092" t="s">
        <v>5</v>
      </c>
      <c r="C2092" t="s">
        <v>1732</v>
      </c>
      <c r="D2092" t="s">
        <v>6883</v>
      </c>
      <c r="E2092" t="s">
        <v>1706</v>
      </c>
    </row>
    <row r="2093" spans="1:5">
      <c r="A2093" t="s">
        <v>3685</v>
      </c>
      <c r="B2093" t="s">
        <v>5</v>
      </c>
      <c r="C2093" t="s">
        <v>1732</v>
      </c>
      <c r="D2093" t="s">
        <v>6883</v>
      </c>
      <c r="E2093" t="s">
        <v>1707</v>
      </c>
    </row>
    <row r="2094" spans="1:5">
      <c r="A2094" t="s">
        <v>3686</v>
      </c>
      <c r="B2094" t="s">
        <v>5</v>
      </c>
      <c r="C2094" t="s">
        <v>1732</v>
      </c>
      <c r="D2094" t="s">
        <v>6883</v>
      </c>
      <c r="E2094" t="s">
        <v>1708</v>
      </c>
    </row>
    <row r="2095" spans="1:5">
      <c r="A2095" t="s">
        <v>3687</v>
      </c>
      <c r="B2095" t="s">
        <v>5</v>
      </c>
      <c r="C2095" t="s">
        <v>1732</v>
      </c>
      <c r="D2095" t="s">
        <v>6883</v>
      </c>
      <c r="E2095" t="s">
        <v>1709</v>
      </c>
    </row>
    <row r="2096" spans="1:5">
      <c r="A2096" t="s">
        <v>3688</v>
      </c>
      <c r="B2096" t="s">
        <v>5</v>
      </c>
      <c r="C2096" t="s">
        <v>1732</v>
      </c>
      <c r="D2096" t="s">
        <v>6883</v>
      </c>
      <c r="E2096" t="s">
        <v>1710</v>
      </c>
    </row>
    <row r="2097" spans="1:5">
      <c r="A2097" t="s">
        <v>3689</v>
      </c>
      <c r="B2097" t="s">
        <v>5</v>
      </c>
      <c r="C2097" t="s">
        <v>1732</v>
      </c>
      <c r="D2097" t="s">
        <v>6883</v>
      </c>
      <c r="E2097" t="s">
        <v>1711</v>
      </c>
    </row>
    <row r="2098" spans="1:5">
      <c r="A2098" t="s">
        <v>3690</v>
      </c>
      <c r="B2098" t="s">
        <v>5</v>
      </c>
      <c r="C2098" t="s">
        <v>1732</v>
      </c>
      <c r="D2098" t="s">
        <v>6883</v>
      </c>
      <c r="E2098" t="s">
        <v>1712</v>
      </c>
    </row>
    <row r="2099" spans="1:5">
      <c r="A2099" t="s">
        <v>3691</v>
      </c>
      <c r="B2099" t="s">
        <v>5</v>
      </c>
      <c r="C2099" t="s">
        <v>1732</v>
      </c>
      <c r="D2099" t="s">
        <v>6883</v>
      </c>
      <c r="E2099" t="s">
        <v>1713</v>
      </c>
    </row>
    <row r="2100" spans="1:5">
      <c r="A2100" t="s">
        <v>3692</v>
      </c>
      <c r="B2100" t="s">
        <v>5</v>
      </c>
      <c r="C2100" t="s">
        <v>1732</v>
      </c>
      <c r="D2100" t="s">
        <v>6883</v>
      </c>
      <c r="E2100" t="s">
        <v>1714</v>
      </c>
    </row>
    <row r="2101" spans="1:5">
      <c r="A2101" t="s">
        <v>3693</v>
      </c>
      <c r="B2101" t="s">
        <v>5</v>
      </c>
      <c r="C2101" t="s">
        <v>1732</v>
      </c>
      <c r="D2101" t="s">
        <v>6883</v>
      </c>
      <c r="E2101" t="s">
        <v>1715</v>
      </c>
    </row>
    <row r="2102" spans="1:5">
      <c r="A2102" t="s">
        <v>3694</v>
      </c>
      <c r="B2102" t="s">
        <v>5</v>
      </c>
      <c r="C2102" t="s">
        <v>1732</v>
      </c>
      <c r="D2102" t="s">
        <v>6884</v>
      </c>
      <c r="E2102" t="s">
        <v>1702</v>
      </c>
    </row>
    <row r="2103" spans="1:5">
      <c r="A2103" t="s">
        <v>3695</v>
      </c>
      <c r="B2103" t="s">
        <v>5</v>
      </c>
      <c r="C2103" t="s">
        <v>1732</v>
      </c>
      <c r="D2103" t="s">
        <v>6884</v>
      </c>
      <c r="E2103" t="s">
        <v>1705</v>
      </c>
    </row>
    <row r="2104" spans="1:5">
      <c r="A2104" t="s">
        <v>3696</v>
      </c>
      <c r="B2104" t="s">
        <v>5</v>
      </c>
      <c r="C2104" t="s">
        <v>1732</v>
      </c>
      <c r="D2104" t="s">
        <v>6884</v>
      </c>
      <c r="E2104" t="s">
        <v>1706</v>
      </c>
    </row>
    <row r="2105" spans="1:5">
      <c r="A2105" t="s">
        <v>3697</v>
      </c>
      <c r="B2105" t="s">
        <v>5</v>
      </c>
      <c r="C2105" t="s">
        <v>1732</v>
      </c>
      <c r="D2105" t="s">
        <v>6884</v>
      </c>
      <c r="E2105" t="s">
        <v>1707</v>
      </c>
    </row>
    <row r="2106" spans="1:5">
      <c r="A2106" t="s">
        <v>3698</v>
      </c>
      <c r="B2106" t="s">
        <v>5</v>
      </c>
      <c r="C2106" t="s">
        <v>1732</v>
      </c>
      <c r="D2106" t="s">
        <v>6884</v>
      </c>
      <c r="E2106" t="s">
        <v>1708</v>
      </c>
    </row>
    <row r="2107" spans="1:5">
      <c r="A2107" t="s">
        <v>3699</v>
      </c>
      <c r="B2107" t="s">
        <v>5</v>
      </c>
      <c r="C2107" t="s">
        <v>1732</v>
      </c>
      <c r="D2107" t="s">
        <v>6884</v>
      </c>
      <c r="E2107" t="s">
        <v>1709</v>
      </c>
    </row>
    <row r="2108" spans="1:5">
      <c r="A2108" t="s">
        <v>3700</v>
      </c>
      <c r="B2108" t="s">
        <v>5</v>
      </c>
      <c r="C2108" t="s">
        <v>1732</v>
      </c>
      <c r="D2108" t="s">
        <v>6884</v>
      </c>
      <c r="E2108" t="s">
        <v>1710</v>
      </c>
    </row>
    <row r="2109" spans="1:5">
      <c r="A2109" t="s">
        <v>3701</v>
      </c>
      <c r="B2109" t="s">
        <v>5</v>
      </c>
      <c r="C2109" t="s">
        <v>1732</v>
      </c>
      <c r="D2109" t="s">
        <v>6884</v>
      </c>
      <c r="E2109" t="s">
        <v>1711</v>
      </c>
    </row>
    <row r="2110" spans="1:5">
      <c r="A2110" t="s">
        <v>3702</v>
      </c>
      <c r="B2110" t="s">
        <v>5</v>
      </c>
      <c r="C2110" t="s">
        <v>1732</v>
      </c>
      <c r="D2110" t="s">
        <v>6884</v>
      </c>
      <c r="E2110" t="s">
        <v>1712</v>
      </c>
    </row>
    <row r="2111" spans="1:5">
      <c r="A2111" t="s">
        <v>3703</v>
      </c>
      <c r="B2111" t="s">
        <v>5</v>
      </c>
      <c r="C2111" t="s">
        <v>1732</v>
      </c>
      <c r="D2111" t="s">
        <v>6884</v>
      </c>
      <c r="E2111" t="s">
        <v>1713</v>
      </c>
    </row>
    <row r="2112" spans="1:5">
      <c r="A2112" t="s">
        <v>3704</v>
      </c>
      <c r="B2112" t="s">
        <v>5</v>
      </c>
      <c r="C2112" t="s">
        <v>1732</v>
      </c>
      <c r="D2112" t="s">
        <v>6884</v>
      </c>
      <c r="E2112" t="s">
        <v>1714</v>
      </c>
    </row>
    <row r="2113" spans="1:5">
      <c r="A2113" t="s">
        <v>3705</v>
      </c>
      <c r="B2113" t="s">
        <v>5</v>
      </c>
      <c r="C2113" t="s">
        <v>1732</v>
      </c>
      <c r="D2113" t="s">
        <v>6884</v>
      </c>
      <c r="E2113" t="s">
        <v>1715</v>
      </c>
    </row>
    <row r="2114" spans="1:5">
      <c r="A2114" t="s">
        <v>3706</v>
      </c>
      <c r="B2114" t="s">
        <v>5</v>
      </c>
      <c r="C2114" t="s">
        <v>1732</v>
      </c>
      <c r="D2114" t="s">
        <v>6885</v>
      </c>
      <c r="E2114" t="s">
        <v>1702</v>
      </c>
    </row>
    <row r="2115" spans="1:5">
      <c r="A2115" t="s">
        <v>3707</v>
      </c>
      <c r="B2115" t="s">
        <v>5</v>
      </c>
      <c r="C2115" t="s">
        <v>1732</v>
      </c>
      <c r="D2115" t="s">
        <v>6885</v>
      </c>
      <c r="E2115" t="s">
        <v>1705</v>
      </c>
    </row>
    <row r="2116" spans="1:5">
      <c r="A2116" t="s">
        <v>3708</v>
      </c>
      <c r="B2116" t="s">
        <v>5</v>
      </c>
      <c r="C2116" t="s">
        <v>1732</v>
      </c>
      <c r="D2116" t="s">
        <v>6885</v>
      </c>
      <c r="E2116" t="s">
        <v>1706</v>
      </c>
    </row>
    <row r="2117" spans="1:5">
      <c r="A2117" t="s">
        <v>3709</v>
      </c>
      <c r="B2117" t="s">
        <v>5</v>
      </c>
      <c r="C2117" t="s">
        <v>1732</v>
      </c>
      <c r="D2117" t="s">
        <v>6885</v>
      </c>
      <c r="E2117" t="s">
        <v>1707</v>
      </c>
    </row>
    <row r="2118" spans="1:5">
      <c r="A2118" t="s">
        <v>3710</v>
      </c>
      <c r="B2118" t="s">
        <v>5</v>
      </c>
      <c r="C2118" t="s">
        <v>1732</v>
      </c>
      <c r="D2118" t="s">
        <v>6885</v>
      </c>
      <c r="E2118" t="s">
        <v>1708</v>
      </c>
    </row>
    <row r="2119" spans="1:5">
      <c r="A2119" t="s">
        <v>3711</v>
      </c>
      <c r="B2119" t="s">
        <v>5</v>
      </c>
      <c r="C2119" t="s">
        <v>1732</v>
      </c>
      <c r="D2119" t="s">
        <v>6885</v>
      </c>
      <c r="E2119" t="s">
        <v>1709</v>
      </c>
    </row>
    <row r="2120" spans="1:5">
      <c r="A2120" t="s">
        <v>3712</v>
      </c>
      <c r="B2120" t="s">
        <v>5</v>
      </c>
      <c r="C2120" t="s">
        <v>1732</v>
      </c>
      <c r="D2120" t="s">
        <v>6885</v>
      </c>
      <c r="E2120" t="s">
        <v>1710</v>
      </c>
    </row>
    <row r="2121" spans="1:5">
      <c r="A2121" t="s">
        <v>3713</v>
      </c>
      <c r="B2121" t="s">
        <v>5</v>
      </c>
      <c r="C2121" t="s">
        <v>1732</v>
      </c>
      <c r="D2121" t="s">
        <v>6885</v>
      </c>
      <c r="E2121" t="s">
        <v>1711</v>
      </c>
    </row>
    <row r="2122" spans="1:5">
      <c r="A2122" t="s">
        <v>3714</v>
      </c>
      <c r="B2122" t="s">
        <v>5</v>
      </c>
      <c r="C2122" t="s">
        <v>1732</v>
      </c>
      <c r="D2122" t="s">
        <v>6885</v>
      </c>
      <c r="E2122" t="s">
        <v>1712</v>
      </c>
    </row>
    <row r="2123" spans="1:5">
      <c r="A2123" t="s">
        <v>3715</v>
      </c>
      <c r="B2123" t="s">
        <v>5</v>
      </c>
      <c r="C2123" t="s">
        <v>1732</v>
      </c>
      <c r="D2123" t="s">
        <v>6885</v>
      </c>
      <c r="E2123" t="s">
        <v>1713</v>
      </c>
    </row>
    <row r="2124" spans="1:5">
      <c r="A2124" t="s">
        <v>3716</v>
      </c>
      <c r="B2124" t="s">
        <v>5</v>
      </c>
      <c r="C2124" t="s">
        <v>1732</v>
      </c>
      <c r="D2124" t="s">
        <v>6885</v>
      </c>
      <c r="E2124" t="s">
        <v>1714</v>
      </c>
    </row>
    <row r="2125" spans="1:5">
      <c r="A2125" t="s">
        <v>3717</v>
      </c>
      <c r="B2125" t="s">
        <v>5</v>
      </c>
      <c r="C2125" t="s">
        <v>1732</v>
      </c>
      <c r="D2125" t="s">
        <v>6885</v>
      </c>
      <c r="E2125" t="s">
        <v>1715</v>
      </c>
    </row>
    <row r="2126" spans="1:5">
      <c r="A2126" t="s">
        <v>3718</v>
      </c>
      <c r="B2126" t="s">
        <v>5</v>
      </c>
      <c r="C2126" t="s">
        <v>1732</v>
      </c>
      <c r="D2126" t="s">
        <v>6886</v>
      </c>
      <c r="E2126" t="s">
        <v>1702</v>
      </c>
    </row>
    <row r="2127" spans="1:5">
      <c r="A2127" t="s">
        <v>3719</v>
      </c>
      <c r="B2127" t="s">
        <v>5</v>
      </c>
      <c r="C2127" t="s">
        <v>1732</v>
      </c>
      <c r="D2127" t="s">
        <v>6886</v>
      </c>
      <c r="E2127" t="s">
        <v>1705</v>
      </c>
    </row>
    <row r="2128" spans="1:5">
      <c r="A2128" t="s">
        <v>3720</v>
      </c>
      <c r="B2128" t="s">
        <v>5</v>
      </c>
      <c r="C2128" t="s">
        <v>1732</v>
      </c>
      <c r="D2128" t="s">
        <v>6886</v>
      </c>
      <c r="E2128" t="s">
        <v>1706</v>
      </c>
    </row>
    <row r="2129" spans="1:5">
      <c r="A2129" t="s">
        <v>3721</v>
      </c>
      <c r="B2129" t="s">
        <v>5</v>
      </c>
      <c r="C2129" t="s">
        <v>1732</v>
      </c>
      <c r="D2129" t="s">
        <v>6886</v>
      </c>
      <c r="E2129" t="s">
        <v>1707</v>
      </c>
    </row>
    <row r="2130" spans="1:5">
      <c r="A2130" t="s">
        <v>3722</v>
      </c>
      <c r="B2130" t="s">
        <v>5</v>
      </c>
      <c r="C2130" t="s">
        <v>1732</v>
      </c>
      <c r="D2130" t="s">
        <v>6886</v>
      </c>
      <c r="E2130" t="s">
        <v>1708</v>
      </c>
    </row>
    <row r="2131" spans="1:5">
      <c r="A2131" t="s">
        <v>3723</v>
      </c>
      <c r="B2131" t="s">
        <v>5</v>
      </c>
      <c r="C2131" t="s">
        <v>1732</v>
      </c>
      <c r="D2131" t="s">
        <v>6886</v>
      </c>
      <c r="E2131" t="s">
        <v>1709</v>
      </c>
    </row>
    <row r="2132" spans="1:5">
      <c r="A2132" t="s">
        <v>3724</v>
      </c>
      <c r="B2132" t="s">
        <v>5</v>
      </c>
      <c r="C2132" t="s">
        <v>1732</v>
      </c>
      <c r="D2132" t="s">
        <v>6886</v>
      </c>
      <c r="E2132" t="s">
        <v>1710</v>
      </c>
    </row>
    <row r="2133" spans="1:5">
      <c r="A2133" t="s">
        <v>3725</v>
      </c>
      <c r="B2133" t="s">
        <v>5</v>
      </c>
      <c r="C2133" t="s">
        <v>1732</v>
      </c>
      <c r="D2133" t="s">
        <v>6886</v>
      </c>
      <c r="E2133" t="s">
        <v>1711</v>
      </c>
    </row>
    <row r="2134" spans="1:5">
      <c r="A2134" t="s">
        <v>3726</v>
      </c>
      <c r="B2134" t="s">
        <v>5</v>
      </c>
      <c r="C2134" t="s">
        <v>1732</v>
      </c>
      <c r="D2134" t="s">
        <v>6886</v>
      </c>
      <c r="E2134" t="s">
        <v>1712</v>
      </c>
    </row>
    <row r="2135" spans="1:5">
      <c r="A2135" t="s">
        <v>3727</v>
      </c>
      <c r="B2135" t="s">
        <v>5</v>
      </c>
      <c r="C2135" t="s">
        <v>1732</v>
      </c>
      <c r="D2135" t="s">
        <v>6886</v>
      </c>
      <c r="E2135" t="s">
        <v>1713</v>
      </c>
    </row>
    <row r="2136" spans="1:5">
      <c r="A2136" t="s">
        <v>3728</v>
      </c>
      <c r="B2136" t="s">
        <v>5</v>
      </c>
      <c r="C2136" t="s">
        <v>1732</v>
      </c>
      <c r="D2136" t="s">
        <v>6886</v>
      </c>
      <c r="E2136" t="s">
        <v>1714</v>
      </c>
    </row>
    <row r="2137" spans="1:5">
      <c r="A2137" t="s">
        <v>3729</v>
      </c>
      <c r="B2137" t="s">
        <v>5</v>
      </c>
      <c r="C2137" t="s">
        <v>1732</v>
      </c>
      <c r="D2137" t="s">
        <v>6886</v>
      </c>
      <c r="E2137" t="s">
        <v>1715</v>
      </c>
    </row>
    <row r="2138" spans="1:5">
      <c r="A2138" t="s">
        <v>3730</v>
      </c>
      <c r="B2138" t="s">
        <v>5</v>
      </c>
      <c r="C2138" t="s">
        <v>1732</v>
      </c>
      <c r="D2138" t="s">
        <v>6887</v>
      </c>
      <c r="E2138" t="s">
        <v>1702</v>
      </c>
    </row>
    <row r="2139" spans="1:5">
      <c r="A2139" t="s">
        <v>3731</v>
      </c>
      <c r="B2139" t="s">
        <v>5</v>
      </c>
      <c r="C2139" t="s">
        <v>1732</v>
      </c>
      <c r="D2139" t="s">
        <v>6887</v>
      </c>
      <c r="E2139" t="s">
        <v>1705</v>
      </c>
    </row>
    <row r="2140" spans="1:5">
      <c r="A2140" t="s">
        <v>3732</v>
      </c>
      <c r="B2140" t="s">
        <v>5</v>
      </c>
      <c r="C2140" t="s">
        <v>1732</v>
      </c>
      <c r="D2140" t="s">
        <v>6887</v>
      </c>
      <c r="E2140" t="s">
        <v>1706</v>
      </c>
    </row>
    <row r="2141" spans="1:5">
      <c r="A2141" t="s">
        <v>3733</v>
      </c>
      <c r="B2141" t="s">
        <v>5</v>
      </c>
      <c r="C2141" t="s">
        <v>1732</v>
      </c>
      <c r="D2141" t="s">
        <v>6887</v>
      </c>
      <c r="E2141" t="s">
        <v>1707</v>
      </c>
    </row>
    <row r="2142" spans="1:5">
      <c r="A2142" t="s">
        <v>3734</v>
      </c>
      <c r="B2142" t="s">
        <v>5</v>
      </c>
      <c r="C2142" t="s">
        <v>1732</v>
      </c>
      <c r="D2142" t="s">
        <v>6887</v>
      </c>
      <c r="E2142" t="s">
        <v>1708</v>
      </c>
    </row>
    <row r="2143" spans="1:5">
      <c r="A2143" t="s">
        <v>3735</v>
      </c>
      <c r="B2143" t="s">
        <v>5</v>
      </c>
      <c r="C2143" t="s">
        <v>1732</v>
      </c>
      <c r="D2143" t="s">
        <v>6887</v>
      </c>
      <c r="E2143" t="s">
        <v>1709</v>
      </c>
    </row>
    <row r="2144" spans="1:5">
      <c r="A2144" t="s">
        <v>3736</v>
      </c>
      <c r="B2144" t="s">
        <v>5</v>
      </c>
      <c r="C2144" t="s">
        <v>1732</v>
      </c>
      <c r="D2144" t="s">
        <v>6887</v>
      </c>
      <c r="E2144" t="s">
        <v>1710</v>
      </c>
    </row>
    <row r="2145" spans="1:5">
      <c r="A2145" t="s">
        <v>3737</v>
      </c>
      <c r="B2145" t="s">
        <v>5</v>
      </c>
      <c r="C2145" t="s">
        <v>1732</v>
      </c>
      <c r="D2145" t="s">
        <v>6887</v>
      </c>
      <c r="E2145" t="s">
        <v>1711</v>
      </c>
    </row>
    <row r="2146" spans="1:5">
      <c r="A2146" t="s">
        <v>3738</v>
      </c>
      <c r="B2146" t="s">
        <v>5</v>
      </c>
      <c r="C2146" t="s">
        <v>1732</v>
      </c>
      <c r="D2146" t="s">
        <v>6887</v>
      </c>
      <c r="E2146" t="s">
        <v>1712</v>
      </c>
    </row>
    <row r="2147" spans="1:5">
      <c r="A2147" t="s">
        <v>3739</v>
      </c>
      <c r="B2147" t="s">
        <v>5</v>
      </c>
      <c r="C2147" t="s">
        <v>1732</v>
      </c>
      <c r="D2147" t="s">
        <v>6887</v>
      </c>
      <c r="E2147" t="s">
        <v>1713</v>
      </c>
    </row>
    <row r="2148" spans="1:5">
      <c r="A2148" t="s">
        <v>3740</v>
      </c>
      <c r="B2148" t="s">
        <v>5</v>
      </c>
      <c r="C2148" t="s">
        <v>1732</v>
      </c>
      <c r="D2148" t="s">
        <v>6887</v>
      </c>
      <c r="E2148" t="s">
        <v>1714</v>
      </c>
    </row>
    <row r="2149" spans="1:5">
      <c r="A2149" t="s">
        <v>3741</v>
      </c>
      <c r="B2149" t="s">
        <v>5</v>
      </c>
      <c r="C2149" t="s">
        <v>1732</v>
      </c>
      <c r="D2149" t="s">
        <v>6887</v>
      </c>
      <c r="E2149" t="s">
        <v>1715</v>
      </c>
    </row>
    <row r="2150" spans="1:5">
      <c r="A2150" t="s">
        <v>3742</v>
      </c>
      <c r="B2150" t="s">
        <v>5</v>
      </c>
      <c r="C2150" t="s">
        <v>1732</v>
      </c>
      <c r="D2150" t="s">
        <v>6888</v>
      </c>
      <c r="E2150" t="s">
        <v>1702</v>
      </c>
    </row>
    <row r="2151" spans="1:5">
      <c r="A2151" t="s">
        <v>3743</v>
      </c>
      <c r="B2151" t="s">
        <v>5</v>
      </c>
      <c r="C2151" t="s">
        <v>1732</v>
      </c>
      <c r="D2151" t="s">
        <v>6888</v>
      </c>
      <c r="E2151" t="s">
        <v>1705</v>
      </c>
    </row>
    <row r="2152" spans="1:5">
      <c r="A2152" t="s">
        <v>3744</v>
      </c>
      <c r="B2152" t="s">
        <v>5</v>
      </c>
      <c r="C2152" t="s">
        <v>1732</v>
      </c>
      <c r="D2152" t="s">
        <v>6888</v>
      </c>
      <c r="E2152" t="s">
        <v>1706</v>
      </c>
    </row>
    <row r="2153" spans="1:5">
      <c r="A2153" t="s">
        <v>3745</v>
      </c>
      <c r="B2153" t="s">
        <v>5</v>
      </c>
      <c r="C2153" t="s">
        <v>1732</v>
      </c>
      <c r="D2153" t="s">
        <v>6888</v>
      </c>
      <c r="E2153" t="s">
        <v>1707</v>
      </c>
    </row>
    <row r="2154" spans="1:5">
      <c r="A2154" t="s">
        <v>3746</v>
      </c>
      <c r="B2154" t="s">
        <v>5</v>
      </c>
      <c r="C2154" t="s">
        <v>1732</v>
      </c>
      <c r="D2154" t="s">
        <v>6888</v>
      </c>
      <c r="E2154" t="s">
        <v>1708</v>
      </c>
    </row>
    <row r="2155" spans="1:5">
      <c r="A2155" t="s">
        <v>3747</v>
      </c>
      <c r="B2155" t="s">
        <v>5</v>
      </c>
      <c r="C2155" t="s">
        <v>1732</v>
      </c>
      <c r="D2155" t="s">
        <v>6888</v>
      </c>
      <c r="E2155" t="s">
        <v>1709</v>
      </c>
    </row>
    <row r="2156" spans="1:5">
      <c r="A2156" t="s">
        <v>3748</v>
      </c>
      <c r="B2156" t="s">
        <v>5</v>
      </c>
      <c r="C2156" t="s">
        <v>1732</v>
      </c>
      <c r="D2156" t="s">
        <v>6888</v>
      </c>
      <c r="E2156" t="s">
        <v>1710</v>
      </c>
    </row>
    <row r="2157" spans="1:5">
      <c r="A2157" t="s">
        <v>3749</v>
      </c>
      <c r="B2157" t="s">
        <v>5</v>
      </c>
      <c r="C2157" t="s">
        <v>1732</v>
      </c>
      <c r="D2157" t="s">
        <v>6888</v>
      </c>
      <c r="E2157" t="s">
        <v>1711</v>
      </c>
    </row>
    <row r="2158" spans="1:5">
      <c r="A2158" t="s">
        <v>3750</v>
      </c>
      <c r="B2158" t="s">
        <v>5</v>
      </c>
      <c r="C2158" t="s">
        <v>1732</v>
      </c>
      <c r="D2158" t="s">
        <v>6888</v>
      </c>
      <c r="E2158" t="s">
        <v>1712</v>
      </c>
    </row>
    <row r="2159" spans="1:5">
      <c r="A2159" t="s">
        <v>3751</v>
      </c>
      <c r="B2159" t="s">
        <v>5</v>
      </c>
      <c r="C2159" t="s">
        <v>1732</v>
      </c>
      <c r="D2159" t="s">
        <v>6888</v>
      </c>
      <c r="E2159" t="s">
        <v>1713</v>
      </c>
    </row>
    <row r="2160" spans="1:5">
      <c r="A2160" t="s">
        <v>3752</v>
      </c>
      <c r="B2160" t="s">
        <v>5</v>
      </c>
      <c r="C2160" t="s">
        <v>1732</v>
      </c>
      <c r="D2160" t="s">
        <v>6888</v>
      </c>
      <c r="E2160" t="s">
        <v>1714</v>
      </c>
    </row>
    <row r="2161" spans="1:5">
      <c r="A2161" t="s">
        <v>3753</v>
      </c>
      <c r="B2161" t="s">
        <v>5</v>
      </c>
      <c r="C2161" t="s">
        <v>1732</v>
      </c>
      <c r="D2161" t="s">
        <v>6888</v>
      </c>
      <c r="E2161" t="s">
        <v>1715</v>
      </c>
    </row>
    <row r="2162" spans="1:5">
      <c r="A2162" t="s">
        <v>3754</v>
      </c>
      <c r="B2162" t="s">
        <v>5</v>
      </c>
      <c r="C2162" t="s">
        <v>1732</v>
      </c>
      <c r="D2162" t="s">
        <v>6889</v>
      </c>
      <c r="E2162" t="s">
        <v>1702</v>
      </c>
    </row>
    <row r="2163" spans="1:5">
      <c r="A2163" t="s">
        <v>3755</v>
      </c>
      <c r="B2163" t="s">
        <v>5</v>
      </c>
      <c r="C2163" t="s">
        <v>1732</v>
      </c>
      <c r="D2163" t="s">
        <v>6889</v>
      </c>
      <c r="E2163" t="s">
        <v>1705</v>
      </c>
    </row>
    <row r="2164" spans="1:5">
      <c r="A2164" t="s">
        <v>3756</v>
      </c>
      <c r="B2164" t="s">
        <v>5</v>
      </c>
      <c r="C2164" t="s">
        <v>1732</v>
      </c>
      <c r="D2164" t="s">
        <v>6889</v>
      </c>
      <c r="E2164" t="s">
        <v>1706</v>
      </c>
    </row>
    <row r="2165" spans="1:5">
      <c r="A2165" t="s">
        <v>3757</v>
      </c>
      <c r="B2165" t="s">
        <v>5</v>
      </c>
      <c r="C2165" t="s">
        <v>1732</v>
      </c>
      <c r="D2165" t="s">
        <v>6889</v>
      </c>
      <c r="E2165" t="s">
        <v>1707</v>
      </c>
    </row>
    <row r="2166" spans="1:5">
      <c r="A2166" t="s">
        <v>3758</v>
      </c>
      <c r="B2166" t="s">
        <v>5</v>
      </c>
      <c r="C2166" t="s">
        <v>1732</v>
      </c>
      <c r="D2166" t="s">
        <v>6889</v>
      </c>
      <c r="E2166" t="s">
        <v>1708</v>
      </c>
    </row>
    <row r="2167" spans="1:5">
      <c r="A2167" t="s">
        <v>3759</v>
      </c>
      <c r="B2167" t="s">
        <v>5</v>
      </c>
      <c r="C2167" t="s">
        <v>1732</v>
      </c>
      <c r="D2167" t="s">
        <v>6889</v>
      </c>
      <c r="E2167" t="s">
        <v>1709</v>
      </c>
    </row>
    <row r="2168" spans="1:5">
      <c r="A2168" t="s">
        <v>3760</v>
      </c>
      <c r="B2168" t="s">
        <v>5</v>
      </c>
      <c r="C2168" t="s">
        <v>1732</v>
      </c>
      <c r="D2168" t="s">
        <v>6889</v>
      </c>
      <c r="E2168" t="s">
        <v>1710</v>
      </c>
    </row>
    <row r="2169" spans="1:5">
      <c r="A2169" t="s">
        <v>3761</v>
      </c>
      <c r="B2169" t="s">
        <v>5</v>
      </c>
      <c r="C2169" t="s">
        <v>1732</v>
      </c>
      <c r="D2169" t="s">
        <v>6889</v>
      </c>
      <c r="E2169" t="s">
        <v>1711</v>
      </c>
    </row>
    <row r="2170" spans="1:5">
      <c r="A2170" t="s">
        <v>3762</v>
      </c>
      <c r="B2170" t="s">
        <v>5</v>
      </c>
      <c r="C2170" t="s">
        <v>1732</v>
      </c>
      <c r="D2170" t="s">
        <v>6889</v>
      </c>
      <c r="E2170" t="s">
        <v>1712</v>
      </c>
    </row>
    <row r="2171" spans="1:5">
      <c r="A2171" t="s">
        <v>3763</v>
      </c>
      <c r="B2171" t="s">
        <v>5</v>
      </c>
      <c r="C2171" t="s">
        <v>1732</v>
      </c>
      <c r="D2171" t="s">
        <v>6889</v>
      </c>
      <c r="E2171" t="s">
        <v>1713</v>
      </c>
    </row>
    <row r="2172" spans="1:5">
      <c r="A2172" t="s">
        <v>3764</v>
      </c>
      <c r="B2172" t="s">
        <v>5</v>
      </c>
      <c r="C2172" t="s">
        <v>1732</v>
      </c>
      <c r="D2172" t="s">
        <v>6889</v>
      </c>
      <c r="E2172" t="s">
        <v>1714</v>
      </c>
    </row>
    <row r="2173" spans="1:5">
      <c r="A2173" t="s">
        <v>3765</v>
      </c>
      <c r="B2173" t="s">
        <v>5</v>
      </c>
      <c r="C2173" t="s">
        <v>1732</v>
      </c>
      <c r="D2173" t="s">
        <v>6889</v>
      </c>
      <c r="E2173" t="s">
        <v>1715</v>
      </c>
    </row>
    <row r="2174" spans="1:5">
      <c r="A2174" t="s">
        <v>3766</v>
      </c>
      <c r="B2174" t="s">
        <v>5</v>
      </c>
      <c r="C2174" t="s">
        <v>1732</v>
      </c>
      <c r="D2174" t="s">
        <v>6890</v>
      </c>
      <c r="E2174" t="s">
        <v>1702</v>
      </c>
    </row>
    <row r="2175" spans="1:5">
      <c r="A2175" t="s">
        <v>3767</v>
      </c>
      <c r="B2175" t="s">
        <v>5</v>
      </c>
      <c r="C2175" t="s">
        <v>1732</v>
      </c>
      <c r="D2175" t="s">
        <v>6890</v>
      </c>
      <c r="E2175" t="s">
        <v>1705</v>
      </c>
    </row>
    <row r="2176" spans="1:5">
      <c r="A2176" t="s">
        <v>3768</v>
      </c>
      <c r="B2176" t="s">
        <v>5</v>
      </c>
      <c r="C2176" t="s">
        <v>1732</v>
      </c>
      <c r="D2176" t="s">
        <v>6890</v>
      </c>
      <c r="E2176" t="s">
        <v>1706</v>
      </c>
    </row>
    <row r="2177" spans="1:5">
      <c r="A2177" t="s">
        <v>3769</v>
      </c>
      <c r="B2177" t="s">
        <v>5</v>
      </c>
      <c r="C2177" t="s">
        <v>1732</v>
      </c>
      <c r="D2177" t="s">
        <v>6890</v>
      </c>
      <c r="E2177" t="s">
        <v>1707</v>
      </c>
    </row>
    <row r="2178" spans="1:5">
      <c r="A2178" t="s">
        <v>3770</v>
      </c>
      <c r="B2178" t="s">
        <v>5</v>
      </c>
      <c r="C2178" t="s">
        <v>1732</v>
      </c>
      <c r="D2178" t="s">
        <v>6890</v>
      </c>
      <c r="E2178" t="s">
        <v>1708</v>
      </c>
    </row>
    <row r="2179" spans="1:5">
      <c r="A2179" t="s">
        <v>3771</v>
      </c>
      <c r="B2179" t="s">
        <v>5</v>
      </c>
      <c r="C2179" t="s">
        <v>1732</v>
      </c>
      <c r="D2179" t="s">
        <v>6890</v>
      </c>
      <c r="E2179" t="s">
        <v>1709</v>
      </c>
    </row>
    <row r="2180" spans="1:5">
      <c r="A2180" t="s">
        <v>3772</v>
      </c>
      <c r="B2180" t="s">
        <v>5</v>
      </c>
      <c r="C2180" t="s">
        <v>1732</v>
      </c>
      <c r="D2180" t="s">
        <v>6890</v>
      </c>
      <c r="E2180" t="s">
        <v>1710</v>
      </c>
    </row>
    <row r="2181" spans="1:5">
      <c r="A2181" t="s">
        <v>3773</v>
      </c>
      <c r="B2181" t="s">
        <v>5</v>
      </c>
      <c r="C2181" t="s">
        <v>1732</v>
      </c>
      <c r="D2181" t="s">
        <v>6890</v>
      </c>
      <c r="E2181" t="s">
        <v>1711</v>
      </c>
    </row>
    <row r="2182" spans="1:5">
      <c r="A2182" t="s">
        <v>3774</v>
      </c>
      <c r="B2182" t="s">
        <v>5</v>
      </c>
      <c r="C2182" t="s">
        <v>1732</v>
      </c>
      <c r="D2182" t="s">
        <v>6890</v>
      </c>
      <c r="E2182" t="s">
        <v>1712</v>
      </c>
    </row>
    <row r="2183" spans="1:5">
      <c r="A2183" t="s">
        <v>3775</v>
      </c>
      <c r="B2183" t="s">
        <v>5</v>
      </c>
      <c r="C2183" t="s">
        <v>1732</v>
      </c>
      <c r="D2183" t="s">
        <v>6890</v>
      </c>
      <c r="E2183" t="s">
        <v>1713</v>
      </c>
    </row>
    <row r="2184" spans="1:5">
      <c r="A2184" t="s">
        <v>3776</v>
      </c>
      <c r="B2184" t="s">
        <v>5</v>
      </c>
      <c r="C2184" t="s">
        <v>1732</v>
      </c>
      <c r="D2184" t="s">
        <v>6890</v>
      </c>
      <c r="E2184" t="s">
        <v>1714</v>
      </c>
    </row>
    <row r="2185" spans="1:5">
      <c r="A2185" t="s">
        <v>3777</v>
      </c>
      <c r="B2185" t="s">
        <v>5</v>
      </c>
      <c r="C2185" t="s">
        <v>1732</v>
      </c>
      <c r="D2185" t="s">
        <v>6890</v>
      </c>
      <c r="E2185" t="s">
        <v>1715</v>
      </c>
    </row>
    <row r="2186" spans="1:5">
      <c r="A2186" t="s">
        <v>3778</v>
      </c>
      <c r="B2186" t="s">
        <v>5</v>
      </c>
      <c r="C2186" t="s">
        <v>1732</v>
      </c>
      <c r="D2186" t="s">
        <v>6891</v>
      </c>
      <c r="E2186" t="s">
        <v>1702</v>
      </c>
    </row>
    <row r="2187" spans="1:5">
      <c r="A2187" t="s">
        <v>3779</v>
      </c>
      <c r="B2187" t="s">
        <v>5</v>
      </c>
      <c r="C2187" t="s">
        <v>1732</v>
      </c>
      <c r="D2187" t="s">
        <v>6891</v>
      </c>
      <c r="E2187" t="s">
        <v>1705</v>
      </c>
    </row>
    <row r="2188" spans="1:5">
      <c r="A2188" t="s">
        <v>3780</v>
      </c>
      <c r="B2188" t="s">
        <v>5</v>
      </c>
      <c r="C2188" t="s">
        <v>1732</v>
      </c>
      <c r="D2188" t="s">
        <v>6891</v>
      </c>
      <c r="E2188" t="s">
        <v>1706</v>
      </c>
    </row>
    <row r="2189" spans="1:5">
      <c r="A2189" t="s">
        <v>3781</v>
      </c>
      <c r="B2189" t="s">
        <v>5</v>
      </c>
      <c r="C2189" t="s">
        <v>1732</v>
      </c>
      <c r="D2189" t="s">
        <v>6891</v>
      </c>
      <c r="E2189" t="s">
        <v>1707</v>
      </c>
    </row>
    <row r="2190" spans="1:5">
      <c r="A2190" t="s">
        <v>3782</v>
      </c>
      <c r="B2190" t="s">
        <v>5</v>
      </c>
      <c r="C2190" t="s">
        <v>1732</v>
      </c>
      <c r="D2190" t="s">
        <v>6891</v>
      </c>
      <c r="E2190" t="s">
        <v>1708</v>
      </c>
    </row>
    <row r="2191" spans="1:5">
      <c r="A2191" t="s">
        <v>3783</v>
      </c>
      <c r="B2191" t="s">
        <v>5</v>
      </c>
      <c r="C2191" t="s">
        <v>1732</v>
      </c>
      <c r="D2191" t="s">
        <v>6891</v>
      </c>
      <c r="E2191" t="s">
        <v>1709</v>
      </c>
    </row>
    <row r="2192" spans="1:5">
      <c r="A2192" t="s">
        <v>3784</v>
      </c>
      <c r="B2192" t="s">
        <v>5</v>
      </c>
      <c r="C2192" t="s">
        <v>1732</v>
      </c>
      <c r="D2192" t="s">
        <v>6891</v>
      </c>
      <c r="E2192" t="s">
        <v>1710</v>
      </c>
    </row>
    <row r="2193" spans="1:5">
      <c r="A2193" t="s">
        <v>3785</v>
      </c>
      <c r="B2193" t="s">
        <v>5</v>
      </c>
      <c r="C2193" t="s">
        <v>1732</v>
      </c>
      <c r="D2193" t="s">
        <v>6891</v>
      </c>
      <c r="E2193" t="s">
        <v>1711</v>
      </c>
    </row>
    <row r="2194" spans="1:5">
      <c r="A2194" t="s">
        <v>3786</v>
      </c>
      <c r="B2194" t="s">
        <v>5</v>
      </c>
      <c r="C2194" t="s">
        <v>1732</v>
      </c>
      <c r="D2194" t="s">
        <v>6891</v>
      </c>
      <c r="E2194" t="s">
        <v>1712</v>
      </c>
    </row>
    <row r="2195" spans="1:5">
      <c r="A2195" t="s">
        <v>3787</v>
      </c>
      <c r="B2195" t="s">
        <v>5</v>
      </c>
      <c r="C2195" t="s">
        <v>1732</v>
      </c>
      <c r="D2195" t="s">
        <v>6891</v>
      </c>
      <c r="E2195" t="s">
        <v>1713</v>
      </c>
    </row>
    <row r="2196" spans="1:5">
      <c r="A2196" t="s">
        <v>3788</v>
      </c>
      <c r="B2196" t="s">
        <v>5</v>
      </c>
      <c r="C2196" t="s">
        <v>1732</v>
      </c>
      <c r="D2196" t="s">
        <v>6891</v>
      </c>
      <c r="E2196" t="s">
        <v>1714</v>
      </c>
    </row>
    <row r="2197" spans="1:5">
      <c r="A2197" t="s">
        <v>3789</v>
      </c>
      <c r="B2197" t="s">
        <v>5</v>
      </c>
      <c r="C2197" t="s">
        <v>1732</v>
      </c>
      <c r="D2197" t="s">
        <v>6891</v>
      </c>
      <c r="E2197" t="s">
        <v>1715</v>
      </c>
    </row>
    <row r="2198" spans="1:5">
      <c r="A2198" t="s">
        <v>3790</v>
      </c>
      <c r="B2198" t="s">
        <v>5</v>
      </c>
      <c r="C2198" t="s">
        <v>1732</v>
      </c>
      <c r="D2198" t="s">
        <v>6892</v>
      </c>
      <c r="E2198" t="s">
        <v>1702</v>
      </c>
    </row>
    <row r="2199" spans="1:5">
      <c r="A2199" t="s">
        <v>3791</v>
      </c>
      <c r="B2199" t="s">
        <v>5</v>
      </c>
      <c r="C2199" t="s">
        <v>1732</v>
      </c>
      <c r="D2199" t="s">
        <v>6892</v>
      </c>
      <c r="E2199" t="s">
        <v>1705</v>
      </c>
    </row>
    <row r="2200" spans="1:5">
      <c r="A2200" t="s">
        <v>3792</v>
      </c>
      <c r="B2200" t="s">
        <v>5</v>
      </c>
      <c r="C2200" t="s">
        <v>1732</v>
      </c>
      <c r="D2200" t="s">
        <v>6892</v>
      </c>
      <c r="E2200" t="s">
        <v>1706</v>
      </c>
    </row>
    <row r="2201" spans="1:5">
      <c r="A2201" t="s">
        <v>3793</v>
      </c>
      <c r="B2201" t="s">
        <v>5</v>
      </c>
      <c r="C2201" t="s">
        <v>1732</v>
      </c>
      <c r="D2201" t="s">
        <v>6892</v>
      </c>
      <c r="E2201" t="s">
        <v>1707</v>
      </c>
    </row>
    <row r="2202" spans="1:5">
      <c r="A2202" t="s">
        <v>3794</v>
      </c>
      <c r="B2202" t="s">
        <v>5</v>
      </c>
      <c r="C2202" t="s">
        <v>1732</v>
      </c>
      <c r="D2202" t="s">
        <v>6892</v>
      </c>
      <c r="E2202" t="s">
        <v>1708</v>
      </c>
    </row>
    <row r="2203" spans="1:5">
      <c r="A2203" t="s">
        <v>3795</v>
      </c>
      <c r="B2203" t="s">
        <v>5</v>
      </c>
      <c r="C2203" t="s">
        <v>1732</v>
      </c>
      <c r="D2203" t="s">
        <v>6892</v>
      </c>
      <c r="E2203" t="s">
        <v>1709</v>
      </c>
    </row>
    <row r="2204" spans="1:5">
      <c r="A2204" t="s">
        <v>3796</v>
      </c>
      <c r="B2204" t="s">
        <v>5</v>
      </c>
      <c r="C2204" t="s">
        <v>1732</v>
      </c>
      <c r="D2204" t="s">
        <v>6892</v>
      </c>
      <c r="E2204" t="s">
        <v>1710</v>
      </c>
    </row>
    <row r="2205" spans="1:5">
      <c r="A2205" t="s">
        <v>3797</v>
      </c>
      <c r="B2205" t="s">
        <v>5</v>
      </c>
      <c r="C2205" t="s">
        <v>1732</v>
      </c>
      <c r="D2205" t="s">
        <v>6892</v>
      </c>
      <c r="E2205" t="s">
        <v>1711</v>
      </c>
    </row>
    <row r="2206" spans="1:5">
      <c r="A2206" t="s">
        <v>3798</v>
      </c>
      <c r="B2206" t="s">
        <v>5</v>
      </c>
      <c r="C2206" t="s">
        <v>1732</v>
      </c>
      <c r="D2206" t="s">
        <v>6892</v>
      </c>
      <c r="E2206" t="s">
        <v>1712</v>
      </c>
    </row>
    <row r="2207" spans="1:5">
      <c r="A2207" t="s">
        <v>3799</v>
      </c>
      <c r="B2207" t="s">
        <v>5</v>
      </c>
      <c r="C2207" t="s">
        <v>1732</v>
      </c>
      <c r="D2207" t="s">
        <v>6892</v>
      </c>
      <c r="E2207" t="s">
        <v>1713</v>
      </c>
    </row>
    <row r="2208" spans="1:5">
      <c r="A2208" t="s">
        <v>3800</v>
      </c>
      <c r="B2208" t="s">
        <v>5</v>
      </c>
      <c r="C2208" t="s">
        <v>1732</v>
      </c>
      <c r="D2208" t="s">
        <v>6892</v>
      </c>
      <c r="E2208" t="s">
        <v>1714</v>
      </c>
    </row>
    <row r="2209" spans="1:5">
      <c r="A2209" t="s">
        <v>3801</v>
      </c>
      <c r="B2209" t="s">
        <v>5</v>
      </c>
      <c r="C2209" t="s">
        <v>1732</v>
      </c>
      <c r="D2209" t="s">
        <v>6892</v>
      </c>
      <c r="E2209" t="s">
        <v>1715</v>
      </c>
    </row>
    <row r="2210" spans="1:5">
      <c r="A2210" t="s">
        <v>3802</v>
      </c>
      <c r="B2210" t="s">
        <v>5</v>
      </c>
      <c r="C2210" t="s">
        <v>1732</v>
      </c>
      <c r="D2210" t="s">
        <v>6893</v>
      </c>
      <c r="E2210" t="s">
        <v>1702</v>
      </c>
    </row>
    <row r="2211" spans="1:5">
      <c r="A2211" t="s">
        <v>3803</v>
      </c>
      <c r="B2211" t="s">
        <v>5</v>
      </c>
      <c r="C2211" t="s">
        <v>1732</v>
      </c>
      <c r="D2211" t="s">
        <v>6893</v>
      </c>
      <c r="E2211" t="s">
        <v>1705</v>
      </c>
    </row>
    <row r="2212" spans="1:5">
      <c r="A2212" t="s">
        <v>3804</v>
      </c>
      <c r="B2212" t="s">
        <v>5</v>
      </c>
      <c r="C2212" t="s">
        <v>1732</v>
      </c>
      <c r="D2212" t="s">
        <v>6893</v>
      </c>
      <c r="E2212" t="s">
        <v>1706</v>
      </c>
    </row>
    <row r="2213" spans="1:5">
      <c r="A2213" t="s">
        <v>3805</v>
      </c>
      <c r="B2213" t="s">
        <v>5</v>
      </c>
      <c r="C2213" t="s">
        <v>1732</v>
      </c>
      <c r="D2213" t="s">
        <v>6893</v>
      </c>
      <c r="E2213" t="s">
        <v>1707</v>
      </c>
    </row>
    <row r="2214" spans="1:5">
      <c r="A2214" t="s">
        <v>3806</v>
      </c>
      <c r="B2214" t="s">
        <v>5</v>
      </c>
      <c r="C2214" t="s">
        <v>1732</v>
      </c>
      <c r="D2214" t="s">
        <v>6893</v>
      </c>
      <c r="E2214" t="s">
        <v>1708</v>
      </c>
    </row>
    <row r="2215" spans="1:5">
      <c r="A2215" t="s">
        <v>3807</v>
      </c>
      <c r="B2215" t="s">
        <v>5</v>
      </c>
      <c r="C2215" t="s">
        <v>1732</v>
      </c>
      <c r="D2215" t="s">
        <v>6893</v>
      </c>
      <c r="E2215" t="s">
        <v>1709</v>
      </c>
    </row>
    <row r="2216" spans="1:5">
      <c r="A2216" t="s">
        <v>3808</v>
      </c>
      <c r="B2216" t="s">
        <v>5</v>
      </c>
      <c r="C2216" t="s">
        <v>1732</v>
      </c>
      <c r="D2216" t="s">
        <v>6893</v>
      </c>
      <c r="E2216" t="s">
        <v>1710</v>
      </c>
    </row>
    <row r="2217" spans="1:5">
      <c r="A2217" t="s">
        <v>3809</v>
      </c>
      <c r="B2217" t="s">
        <v>5</v>
      </c>
      <c r="C2217" t="s">
        <v>1732</v>
      </c>
      <c r="D2217" t="s">
        <v>6893</v>
      </c>
      <c r="E2217" t="s">
        <v>1711</v>
      </c>
    </row>
    <row r="2218" spans="1:5">
      <c r="A2218" t="s">
        <v>3810</v>
      </c>
      <c r="B2218" t="s">
        <v>5</v>
      </c>
      <c r="C2218" t="s">
        <v>1732</v>
      </c>
      <c r="D2218" t="s">
        <v>6893</v>
      </c>
      <c r="E2218" t="s">
        <v>1712</v>
      </c>
    </row>
    <row r="2219" spans="1:5">
      <c r="A2219" t="s">
        <v>3811</v>
      </c>
      <c r="B2219" t="s">
        <v>5</v>
      </c>
      <c r="C2219" t="s">
        <v>1732</v>
      </c>
      <c r="D2219" t="s">
        <v>6893</v>
      </c>
      <c r="E2219" t="s">
        <v>1713</v>
      </c>
    </row>
    <row r="2220" spans="1:5">
      <c r="A2220" t="s">
        <v>3812</v>
      </c>
      <c r="B2220" t="s">
        <v>5</v>
      </c>
      <c r="C2220" t="s">
        <v>1732</v>
      </c>
      <c r="D2220" t="s">
        <v>6893</v>
      </c>
      <c r="E2220" t="s">
        <v>1714</v>
      </c>
    </row>
    <row r="2221" spans="1:5">
      <c r="A2221" t="s">
        <v>3813</v>
      </c>
      <c r="B2221" t="s">
        <v>5</v>
      </c>
      <c r="C2221" t="s">
        <v>1732</v>
      </c>
      <c r="D2221" t="s">
        <v>6893</v>
      </c>
      <c r="E2221" t="s">
        <v>1715</v>
      </c>
    </row>
    <row r="2222" spans="1:5">
      <c r="A2222" t="s">
        <v>3814</v>
      </c>
      <c r="B2222" t="s">
        <v>5</v>
      </c>
      <c r="C2222" t="s">
        <v>1732</v>
      </c>
      <c r="D2222" t="s">
        <v>6894</v>
      </c>
      <c r="E2222" t="s">
        <v>1702</v>
      </c>
    </row>
    <row r="2223" spans="1:5">
      <c r="A2223" t="s">
        <v>3815</v>
      </c>
      <c r="B2223" t="s">
        <v>5</v>
      </c>
      <c r="C2223" t="s">
        <v>1732</v>
      </c>
      <c r="D2223" t="s">
        <v>6894</v>
      </c>
      <c r="E2223" t="s">
        <v>1705</v>
      </c>
    </row>
    <row r="2224" spans="1:5">
      <c r="A2224" t="s">
        <v>3816</v>
      </c>
      <c r="B2224" t="s">
        <v>5</v>
      </c>
      <c r="C2224" t="s">
        <v>1732</v>
      </c>
      <c r="D2224" t="s">
        <v>6894</v>
      </c>
      <c r="E2224" t="s">
        <v>1706</v>
      </c>
    </row>
    <row r="2225" spans="1:5">
      <c r="A2225" t="s">
        <v>3817</v>
      </c>
      <c r="B2225" t="s">
        <v>5</v>
      </c>
      <c r="C2225" t="s">
        <v>1732</v>
      </c>
      <c r="D2225" t="s">
        <v>6894</v>
      </c>
      <c r="E2225" t="s">
        <v>1707</v>
      </c>
    </row>
    <row r="2226" spans="1:5">
      <c r="A2226" t="s">
        <v>3818</v>
      </c>
      <c r="B2226" t="s">
        <v>5</v>
      </c>
      <c r="C2226" t="s">
        <v>1732</v>
      </c>
      <c r="D2226" t="s">
        <v>6894</v>
      </c>
      <c r="E2226" t="s">
        <v>1708</v>
      </c>
    </row>
    <row r="2227" spans="1:5">
      <c r="A2227" t="s">
        <v>3819</v>
      </c>
      <c r="B2227" t="s">
        <v>5</v>
      </c>
      <c r="C2227" t="s">
        <v>1732</v>
      </c>
      <c r="D2227" t="s">
        <v>6894</v>
      </c>
      <c r="E2227" t="s">
        <v>1709</v>
      </c>
    </row>
    <row r="2228" spans="1:5">
      <c r="A2228" t="s">
        <v>3820</v>
      </c>
      <c r="B2228" t="s">
        <v>5</v>
      </c>
      <c r="C2228" t="s">
        <v>1732</v>
      </c>
      <c r="D2228" t="s">
        <v>6894</v>
      </c>
      <c r="E2228" t="s">
        <v>1710</v>
      </c>
    </row>
    <row r="2229" spans="1:5">
      <c r="A2229" t="s">
        <v>3821</v>
      </c>
      <c r="B2229" t="s">
        <v>5</v>
      </c>
      <c r="C2229" t="s">
        <v>1732</v>
      </c>
      <c r="D2229" t="s">
        <v>6894</v>
      </c>
      <c r="E2229" t="s">
        <v>1711</v>
      </c>
    </row>
    <row r="2230" spans="1:5">
      <c r="A2230" t="s">
        <v>3822</v>
      </c>
      <c r="B2230" t="s">
        <v>5</v>
      </c>
      <c r="C2230" t="s">
        <v>1732</v>
      </c>
      <c r="D2230" t="s">
        <v>6894</v>
      </c>
      <c r="E2230" t="s">
        <v>1712</v>
      </c>
    </row>
    <row r="2231" spans="1:5">
      <c r="A2231" t="s">
        <v>3823</v>
      </c>
      <c r="B2231" t="s">
        <v>5</v>
      </c>
      <c r="C2231" t="s">
        <v>1732</v>
      </c>
      <c r="D2231" t="s">
        <v>6894</v>
      </c>
      <c r="E2231" t="s">
        <v>1713</v>
      </c>
    </row>
    <row r="2232" spans="1:5">
      <c r="A2232" t="s">
        <v>3824</v>
      </c>
      <c r="B2232" t="s">
        <v>5</v>
      </c>
      <c r="C2232" t="s">
        <v>1732</v>
      </c>
      <c r="D2232" t="s">
        <v>6894</v>
      </c>
      <c r="E2232" t="s">
        <v>1714</v>
      </c>
    </row>
    <row r="2233" spans="1:5">
      <c r="A2233" t="s">
        <v>3825</v>
      </c>
      <c r="B2233" t="s">
        <v>5</v>
      </c>
      <c r="C2233" t="s">
        <v>1732</v>
      </c>
      <c r="D2233" t="s">
        <v>6894</v>
      </c>
      <c r="E2233" t="s">
        <v>1715</v>
      </c>
    </row>
    <row r="2234" spans="1:5">
      <c r="A2234" t="s">
        <v>3826</v>
      </c>
      <c r="B2234" t="s">
        <v>5</v>
      </c>
      <c r="C2234" t="s">
        <v>1732</v>
      </c>
      <c r="D2234" t="s">
        <v>6895</v>
      </c>
      <c r="E2234" t="s">
        <v>1702</v>
      </c>
    </row>
    <row r="2235" spans="1:5">
      <c r="A2235" t="s">
        <v>3827</v>
      </c>
      <c r="B2235" t="s">
        <v>5</v>
      </c>
      <c r="C2235" t="s">
        <v>1732</v>
      </c>
      <c r="D2235" t="s">
        <v>6895</v>
      </c>
      <c r="E2235" t="s">
        <v>1705</v>
      </c>
    </row>
    <row r="2236" spans="1:5">
      <c r="A2236" t="s">
        <v>3828</v>
      </c>
      <c r="B2236" t="s">
        <v>5</v>
      </c>
      <c r="C2236" t="s">
        <v>1732</v>
      </c>
      <c r="D2236" t="s">
        <v>6895</v>
      </c>
      <c r="E2236" t="s">
        <v>1706</v>
      </c>
    </row>
    <row r="2237" spans="1:5">
      <c r="A2237" t="s">
        <v>3829</v>
      </c>
      <c r="B2237" t="s">
        <v>5</v>
      </c>
      <c r="C2237" t="s">
        <v>1732</v>
      </c>
      <c r="D2237" t="s">
        <v>6895</v>
      </c>
      <c r="E2237" t="s">
        <v>1707</v>
      </c>
    </row>
    <row r="2238" spans="1:5">
      <c r="A2238" t="s">
        <v>3830</v>
      </c>
      <c r="B2238" t="s">
        <v>5</v>
      </c>
      <c r="C2238" t="s">
        <v>1732</v>
      </c>
      <c r="D2238" t="s">
        <v>6895</v>
      </c>
      <c r="E2238" t="s">
        <v>1708</v>
      </c>
    </row>
    <row r="2239" spans="1:5">
      <c r="A2239" t="s">
        <v>3831</v>
      </c>
      <c r="B2239" t="s">
        <v>5</v>
      </c>
      <c r="C2239" t="s">
        <v>1732</v>
      </c>
      <c r="D2239" t="s">
        <v>6895</v>
      </c>
      <c r="E2239" t="s">
        <v>1709</v>
      </c>
    </row>
    <row r="2240" spans="1:5">
      <c r="A2240" t="s">
        <v>3832</v>
      </c>
      <c r="B2240" t="s">
        <v>5</v>
      </c>
      <c r="C2240" t="s">
        <v>1732</v>
      </c>
      <c r="D2240" t="s">
        <v>6895</v>
      </c>
      <c r="E2240" t="s">
        <v>1710</v>
      </c>
    </row>
    <row r="2241" spans="1:5">
      <c r="A2241" t="s">
        <v>3833</v>
      </c>
      <c r="B2241" t="s">
        <v>5</v>
      </c>
      <c r="C2241" t="s">
        <v>1732</v>
      </c>
      <c r="D2241" t="s">
        <v>6895</v>
      </c>
      <c r="E2241" t="s">
        <v>1711</v>
      </c>
    </row>
    <row r="2242" spans="1:5">
      <c r="A2242" t="s">
        <v>3834</v>
      </c>
      <c r="B2242" t="s">
        <v>5</v>
      </c>
      <c r="C2242" t="s">
        <v>1732</v>
      </c>
      <c r="D2242" t="s">
        <v>6895</v>
      </c>
      <c r="E2242" t="s">
        <v>1712</v>
      </c>
    </row>
    <row r="2243" spans="1:5">
      <c r="A2243" t="s">
        <v>3835</v>
      </c>
      <c r="B2243" t="s">
        <v>5</v>
      </c>
      <c r="C2243" t="s">
        <v>1732</v>
      </c>
      <c r="D2243" t="s">
        <v>6895</v>
      </c>
      <c r="E2243" t="s">
        <v>1713</v>
      </c>
    </row>
    <row r="2244" spans="1:5">
      <c r="A2244" t="s">
        <v>3836</v>
      </c>
      <c r="B2244" t="s">
        <v>5</v>
      </c>
      <c r="C2244" t="s">
        <v>1732</v>
      </c>
      <c r="D2244" t="s">
        <v>6895</v>
      </c>
      <c r="E2244" t="s">
        <v>1714</v>
      </c>
    </row>
    <row r="2245" spans="1:5">
      <c r="A2245" t="s">
        <v>3837</v>
      </c>
      <c r="B2245" t="s">
        <v>5</v>
      </c>
      <c r="C2245" t="s">
        <v>1732</v>
      </c>
      <c r="D2245" t="s">
        <v>6895</v>
      </c>
      <c r="E2245" t="s">
        <v>1715</v>
      </c>
    </row>
    <row r="2246" spans="1:5">
      <c r="A2246" t="s">
        <v>3838</v>
      </c>
      <c r="B2246" t="s">
        <v>5</v>
      </c>
      <c r="C2246" t="s">
        <v>1732</v>
      </c>
      <c r="D2246" t="s">
        <v>6896</v>
      </c>
      <c r="E2246" t="s">
        <v>1702</v>
      </c>
    </row>
    <row r="2247" spans="1:5">
      <c r="A2247" t="s">
        <v>3839</v>
      </c>
      <c r="B2247" t="s">
        <v>5</v>
      </c>
      <c r="C2247" t="s">
        <v>1732</v>
      </c>
      <c r="D2247" t="s">
        <v>6896</v>
      </c>
      <c r="E2247" t="s">
        <v>1705</v>
      </c>
    </row>
    <row r="2248" spans="1:5">
      <c r="A2248" t="s">
        <v>3840</v>
      </c>
      <c r="B2248" t="s">
        <v>5</v>
      </c>
      <c r="C2248" t="s">
        <v>1732</v>
      </c>
      <c r="D2248" t="s">
        <v>6896</v>
      </c>
      <c r="E2248" t="s">
        <v>1706</v>
      </c>
    </row>
    <row r="2249" spans="1:5">
      <c r="A2249" t="s">
        <v>3841</v>
      </c>
      <c r="B2249" t="s">
        <v>5</v>
      </c>
      <c r="C2249" t="s">
        <v>1732</v>
      </c>
      <c r="D2249" t="s">
        <v>6896</v>
      </c>
      <c r="E2249" t="s">
        <v>1707</v>
      </c>
    </row>
    <row r="2250" spans="1:5">
      <c r="A2250" t="s">
        <v>3842</v>
      </c>
      <c r="B2250" t="s">
        <v>5</v>
      </c>
      <c r="C2250" t="s">
        <v>1732</v>
      </c>
      <c r="D2250" t="s">
        <v>6896</v>
      </c>
      <c r="E2250" t="s">
        <v>1708</v>
      </c>
    </row>
    <row r="2251" spans="1:5">
      <c r="A2251" t="s">
        <v>3843</v>
      </c>
      <c r="B2251" t="s">
        <v>5</v>
      </c>
      <c r="C2251" t="s">
        <v>1732</v>
      </c>
      <c r="D2251" t="s">
        <v>6896</v>
      </c>
      <c r="E2251" t="s">
        <v>1709</v>
      </c>
    </row>
    <row r="2252" spans="1:5">
      <c r="A2252" t="s">
        <v>3844</v>
      </c>
      <c r="B2252" t="s">
        <v>5</v>
      </c>
      <c r="C2252" t="s">
        <v>1732</v>
      </c>
      <c r="D2252" t="s">
        <v>6896</v>
      </c>
      <c r="E2252" t="s">
        <v>1710</v>
      </c>
    </row>
    <row r="2253" spans="1:5">
      <c r="A2253" t="s">
        <v>3845</v>
      </c>
      <c r="B2253" t="s">
        <v>5</v>
      </c>
      <c r="C2253" t="s">
        <v>1732</v>
      </c>
      <c r="D2253" t="s">
        <v>6896</v>
      </c>
      <c r="E2253" t="s">
        <v>1711</v>
      </c>
    </row>
    <row r="2254" spans="1:5">
      <c r="A2254" t="s">
        <v>3846</v>
      </c>
      <c r="B2254" t="s">
        <v>5</v>
      </c>
      <c r="C2254" t="s">
        <v>1732</v>
      </c>
      <c r="D2254" t="s">
        <v>6896</v>
      </c>
      <c r="E2254" t="s">
        <v>1712</v>
      </c>
    </row>
    <row r="2255" spans="1:5">
      <c r="A2255" t="s">
        <v>3847</v>
      </c>
      <c r="B2255" t="s">
        <v>5</v>
      </c>
      <c r="C2255" t="s">
        <v>1732</v>
      </c>
      <c r="D2255" t="s">
        <v>6896</v>
      </c>
      <c r="E2255" t="s">
        <v>1713</v>
      </c>
    </row>
    <row r="2256" spans="1:5">
      <c r="A2256" t="s">
        <v>3848</v>
      </c>
      <c r="B2256" t="s">
        <v>5</v>
      </c>
      <c r="C2256" t="s">
        <v>1732</v>
      </c>
      <c r="D2256" t="s">
        <v>6896</v>
      </c>
      <c r="E2256" t="s">
        <v>1714</v>
      </c>
    </row>
    <row r="2257" spans="1:5">
      <c r="A2257" t="s">
        <v>3849</v>
      </c>
      <c r="B2257" t="s">
        <v>5</v>
      </c>
      <c r="C2257" t="s">
        <v>1732</v>
      </c>
      <c r="D2257" t="s">
        <v>6896</v>
      </c>
      <c r="E2257" t="s">
        <v>1715</v>
      </c>
    </row>
    <row r="2258" spans="1:5">
      <c r="A2258" t="s">
        <v>3850</v>
      </c>
      <c r="B2258" t="s">
        <v>5</v>
      </c>
      <c r="C2258" t="s">
        <v>1732</v>
      </c>
      <c r="D2258" t="s">
        <v>6897</v>
      </c>
      <c r="E2258" t="s">
        <v>1702</v>
      </c>
    </row>
    <row r="2259" spans="1:5">
      <c r="A2259" t="s">
        <v>3851</v>
      </c>
      <c r="B2259" t="s">
        <v>5</v>
      </c>
      <c r="C2259" t="s">
        <v>1732</v>
      </c>
      <c r="D2259" t="s">
        <v>6897</v>
      </c>
      <c r="E2259" t="s">
        <v>1705</v>
      </c>
    </row>
    <row r="2260" spans="1:5">
      <c r="A2260" t="s">
        <v>3852</v>
      </c>
      <c r="B2260" t="s">
        <v>5</v>
      </c>
      <c r="C2260" t="s">
        <v>1732</v>
      </c>
      <c r="D2260" t="s">
        <v>6897</v>
      </c>
      <c r="E2260" t="s">
        <v>1706</v>
      </c>
    </row>
    <row r="2261" spans="1:5">
      <c r="A2261" t="s">
        <v>3853</v>
      </c>
      <c r="B2261" t="s">
        <v>5</v>
      </c>
      <c r="C2261" t="s">
        <v>1732</v>
      </c>
      <c r="D2261" t="s">
        <v>6897</v>
      </c>
      <c r="E2261" t="s">
        <v>1707</v>
      </c>
    </row>
    <row r="2262" spans="1:5">
      <c r="A2262" t="s">
        <v>3854</v>
      </c>
      <c r="B2262" t="s">
        <v>5</v>
      </c>
      <c r="C2262" t="s">
        <v>1732</v>
      </c>
      <c r="D2262" t="s">
        <v>6897</v>
      </c>
      <c r="E2262" t="s">
        <v>1708</v>
      </c>
    </row>
    <row r="2263" spans="1:5">
      <c r="A2263" t="s">
        <v>3855</v>
      </c>
      <c r="B2263" t="s">
        <v>5</v>
      </c>
      <c r="C2263" t="s">
        <v>1732</v>
      </c>
      <c r="D2263" t="s">
        <v>6897</v>
      </c>
      <c r="E2263" t="s">
        <v>1709</v>
      </c>
    </row>
    <row r="2264" spans="1:5">
      <c r="A2264" t="s">
        <v>3856</v>
      </c>
      <c r="B2264" t="s">
        <v>5</v>
      </c>
      <c r="C2264" t="s">
        <v>1732</v>
      </c>
      <c r="D2264" t="s">
        <v>6897</v>
      </c>
      <c r="E2264" t="s">
        <v>1710</v>
      </c>
    </row>
    <row r="2265" spans="1:5">
      <c r="A2265" t="s">
        <v>3857</v>
      </c>
      <c r="B2265" t="s">
        <v>5</v>
      </c>
      <c r="C2265" t="s">
        <v>1732</v>
      </c>
      <c r="D2265" t="s">
        <v>6897</v>
      </c>
      <c r="E2265" t="s">
        <v>1711</v>
      </c>
    </row>
    <row r="2266" spans="1:5">
      <c r="A2266" t="s">
        <v>3858</v>
      </c>
      <c r="B2266" t="s">
        <v>5</v>
      </c>
      <c r="C2266" t="s">
        <v>1732</v>
      </c>
      <c r="D2266" t="s">
        <v>6897</v>
      </c>
      <c r="E2266" t="s">
        <v>1712</v>
      </c>
    </row>
    <row r="2267" spans="1:5">
      <c r="A2267" t="s">
        <v>3859</v>
      </c>
      <c r="B2267" t="s">
        <v>5</v>
      </c>
      <c r="C2267" t="s">
        <v>1732</v>
      </c>
      <c r="D2267" t="s">
        <v>6897</v>
      </c>
      <c r="E2267" t="s">
        <v>1713</v>
      </c>
    </row>
    <row r="2268" spans="1:5">
      <c r="A2268" t="s">
        <v>3860</v>
      </c>
      <c r="B2268" t="s">
        <v>5</v>
      </c>
      <c r="C2268" t="s">
        <v>1732</v>
      </c>
      <c r="D2268" t="s">
        <v>6897</v>
      </c>
      <c r="E2268" t="s">
        <v>1714</v>
      </c>
    </row>
    <row r="2269" spans="1:5">
      <c r="A2269" t="s">
        <v>3861</v>
      </c>
      <c r="B2269" t="s">
        <v>5</v>
      </c>
      <c r="C2269" t="s">
        <v>1732</v>
      </c>
      <c r="D2269" t="s">
        <v>6897</v>
      </c>
      <c r="E2269" t="s">
        <v>1715</v>
      </c>
    </row>
    <row r="2270" spans="1:5">
      <c r="A2270" t="s">
        <v>3862</v>
      </c>
      <c r="B2270" t="s">
        <v>5</v>
      </c>
      <c r="C2270" t="s">
        <v>1732</v>
      </c>
      <c r="D2270" t="s">
        <v>6898</v>
      </c>
      <c r="E2270" t="s">
        <v>1702</v>
      </c>
    </row>
    <row r="2271" spans="1:5">
      <c r="A2271" t="s">
        <v>3863</v>
      </c>
      <c r="B2271" t="s">
        <v>5</v>
      </c>
      <c r="C2271" t="s">
        <v>1732</v>
      </c>
      <c r="D2271" t="s">
        <v>6898</v>
      </c>
      <c r="E2271" t="s">
        <v>1705</v>
      </c>
    </row>
    <row r="2272" spans="1:5">
      <c r="A2272" t="s">
        <v>3864</v>
      </c>
      <c r="B2272" t="s">
        <v>5</v>
      </c>
      <c r="C2272" t="s">
        <v>1732</v>
      </c>
      <c r="D2272" t="s">
        <v>6898</v>
      </c>
      <c r="E2272" t="s">
        <v>1706</v>
      </c>
    </row>
    <row r="2273" spans="1:5">
      <c r="A2273" t="s">
        <v>3865</v>
      </c>
      <c r="B2273" t="s">
        <v>5</v>
      </c>
      <c r="C2273" t="s">
        <v>1732</v>
      </c>
      <c r="D2273" t="s">
        <v>6898</v>
      </c>
      <c r="E2273" t="s">
        <v>1707</v>
      </c>
    </row>
    <row r="2274" spans="1:5">
      <c r="A2274" t="s">
        <v>3866</v>
      </c>
      <c r="B2274" t="s">
        <v>5</v>
      </c>
      <c r="C2274" t="s">
        <v>1732</v>
      </c>
      <c r="D2274" t="s">
        <v>6898</v>
      </c>
      <c r="E2274" t="s">
        <v>1708</v>
      </c>
    </row>
    <row r="2275" spans="1:5">
      <c r="A2275" t="s">
        <v>3867</v>
      </c>
      <c r="B2275" t="s">
        <v>5</v>
      </c>
      <c r="C2275" t="s">
        <v>1732</v>
      </c>
      <c r="D2275" t="s">
        <v>6898</v>
      </c>
      <c r="E2275" t="s">
        <v>1709</v>
      </c>
    </row>
    <row r="2276" spans="1:5">
      <c r="A2276" t="s">
        <v>3868</v>
      </c>
      <c r="B2276" t="s">
        <v>5</v>
      </c>
      <c r="C2276" t="s">
        <v>1732</v>
      </c>
      <c r="D2276" t="s">
        <v>6898</v>
      </c>
      <c r="E2276" t="s">
        <v>1710</v>
      </c>
    </row>
    <row r="2277" spans="1:5">
      <c r="A2277" t="s">
        <v>3869</v>
      </c>
      <c r="B2277" t="s">
        <v>5</v>
      </c>
      <c r="C2277" t="s">
        <v>1732</v>
      </c>
      <c r="D2277" t="s">
        <v>6898</v>
      </c>
      <c r="E2277" t="s">
        <v>1711</v>
      </c>
    </row>
    <row r="2278" spans="1:5">
      <c r="A2278" t="s">
        <v>3870</v>
      </c>
      <c r="B2278" t="s">
        <v>5</v>
      </c>
      <c r="C2278" t="s">
        <v>1732</v>
      </c>
      <c r="D2278" t="s">
        <v>6898</v>
      </c>
      <c r="E2278" t="s">
        <v>1712</v>
      </c>
    </row>
    <row r="2279" spans="1:5">
      <c r="A2279" t="s">
        <v>3871</v>
      </c>
      <c r="B2279" t="s">
        <v>5</v>
      </c>
      <c r="C2279" t="s">
        <v>1732</v>
      </c>
      <c r="D2279" t="s">
        <v>6898</v>
      </c>
      <c r="E2279" t="s">
        <v>1713</v>
      </c>
    </row>
    <row r="2280" spans="1:5">
      <c r="A2280" t="s">
        <v>3872</v>
      </c>
      <c r="B2280" t="s">
        <v>5</v>
      </c>
      <c r="C2280" t="s">
        <v>1732</v>
      </c>
      <c r="D2280" t="s">
        <v>6898</v>
      </c>
      <c r="E2280" t="s">
        <v>1714</v>
      </c>
    </row>
    <row r="2281" spans="1:5">
      <c r="A2281" t="s">
        <v>3873</v>
      </c>
      <c r="B2281" t="s">
        <v>5</v>
      </c>
      <c r="C2281" t="s">
        <v>1732</v>
      </c>
      <c r="D2281" t="s">
        <v>6898</v>
      </c>
      <c r="E2281" t="s">
        <v>1715</v>
      </c>
    </row>
    <row r="2282" spans="1:5">
      <c r="A2282" t="s">
        <v>3874</v>
      </c>
      <c r="B2282" t="s">
        <v>5</v>
      </c>
      <c r="C2282" t="s">
        <v>1733</v>
      </c>
      <c r="D2282" t="s">
        <v>6874</v>
      </c>
      <c r="E2282" t="s">
        <v>1702</v>
      </c>
    </row>
    <row r="2283" spans="1:5">
      <c r="A2283" t="s">
        <v>3875</v>
      </c>
      <c r="B2283" t="s">
        <v>5</v>
      </c>
      <c r="C2283" t="s">
        <v>1733</v>
      </c>
      <c r="D2283" t="s">
        <v>6874</v>
      </c>
      <c r="E2283" t="s">
        <v>1705</v>
      </c>
    </row>
    <row r="2284" spans="1:5">
      <c r="A2284" t="s">
        <v>3876</v>
      </c>
      <c r="B2284" t="s">
        <v>5</v>
      </c>
      <c r="C2284" t="s">
        <v>1733</v>
      </c>
      <c r="D2284" t="s">
        <v>6874</v>
      </c>
      <c r="E2284" t="s">
        <v>1706</v>
      </c>
    </row>
    <row r="2285" spans="1:5">
      <c r="A2285" t="s">
        <v>3877</v>
      </c>
      <c r="B2285" t="s">
        <v>5</v>
      </c>
      <c r="C2285" t="s">
        <v>1733</v>
      </c>
      <c r="D2285" t="s">
        <v>6874</v>
      </c>
      <c r="E2285" t="s">
        <v>1707</v>
      </c>
    </row>
    <row r="2286" spans="1:5">
      <c r="A2286" t="s">
        <v>3878</v>
      </c>
      <c r="B2286" t="s">
        <v>5</v>
      </c>
      <c r="C2286" t="s">
        <v>1733</v>
      </c>
      <c r="D2286" t="s">
        <v>6874</v>
      </c>
      <c r="E2286" t="s">
        <v>1708</v>
      </c>
    </row>
    <row r="2287" spans="1:5">
      <c r="A2287" t="s">
        <v>3879</v>
      </c>
      <c r="B2287" t="s">
        <v>5</v>
      </c>
      <c r="C2287" t="s">
        <v>1733</v>
      </c>
      <c r="D2287" t="s">
        <v>6874</v>
      </c>
      <c r="E2287" t="s">
        <v>1709</v>
      </c>
    </row>
    <row r="2288" spans="1:5">
      <c r="A2288" t="s">
        <v>3880</v>
      </c>
      <c r="B2288" t="s">
        <v>5</v>
      </c>
      <c r="C2288" t="s">
        <v>1733</v>
      </c>
      <c r="D2288" t="s">
        <v>6874</v>
      </c>
      <c r="E2288" t="s">
        <v>1710</v>
      </c>
    </row>
    <row r="2289" spans="1:5">
      <c r="A2289" t="s">
        <v>3881</v>
      </c>
      <c r="B2289" t="s">
        <v>5</v>
      </c>
      <c r="C2289" t="s">
        <v>1733</v>
      </c>
      <c r="D2289" t="s">
        <v>6874</v>
      </c>
      <c r="E2289" t="s">
        <v>1711</v>
      </c>
    </row>
    <row r="2290" spans="1:5">
      <c r="A2290" t="s">
        <v>3882</v>
      </c>
      <c r="B2290" t="s">
        <v>5</v>
      </c>
      <c r="C2290" t="s">
        <v>1733</v>
      </c>
      <c r="D2290" t="s">
        <v>6874</v>
      </c>
      <c r="E2290" t="s">
        <v>1712</v>
      </c>
    </row>
    <row r="2291" spans="1:5">
      <c r="A2291" t="s">
        <v>3883</v>
      </c>
      <c r="B2291" t="s">
        <v>5</v>
      </c>
      <c r="C2291" t="s">
        <v>1733</v>
      </c>
      <c r="D2291" t="s">
        <v>6874</v>
      </c>
      <c r="E2291" t="s">
        <v>1713</v>
      </c>
    </row>
    <row r="2292" spans="1:5">
      <c r="A2292" t="s">
        <v>3884</v>
      </c>
      <c r="B2292" t="s">
        <v>5</v>
      </c>
      <c r="C2292" t="s">
        <v>1733</v>
      </c>
      <c r="D2292" t="s">
        <v>6874</v>
      </c>
      <c r="E2292" t="s">
        <v>1714</v>
      </c>
    </row>
    <row r="2293" spans="1:5">
      <c r="A2293" t="s">
        <v>3885</v>
      </c>
      <c r="B2293" t="s">
        <v>5</v>
      </c>
      <c r="C2293" t="s">
        <v>1733</v>
      </c>
      <c r="D2293" t="s">
        <v>6874</v>
      </c>
      <c r="E2293" t="s">
        <v>1715</v>
      </c>
    </row>
    <row r="2294" spans="1:5">
      <c r="A2294" t="s">
        <v>3886</v>
      </c>
      <c r="B2294" t="s">
        <v>5</v>
      </c>
      <c r="C2294" t="s">
        <v>1733</v>
      </c>
      <c r="D2294" t="s">
        <v>6875</v>
      </c>
      <c r="E2294" t="s">
        <v>1702</v>
      </c>
    </row>
    <row r="2295" spans="1:5">
      <c r="A2295" t="s">
        <v>3887</v>
      </c>
      <c r="B2295" t="s">
        <v>5</v>
      </c>
      <c r="C2295" t="s">
        <v>1733</v>
      </c>
      <c r="D2295" t="s">
        <v>6875</v>
      </c>
      <c r="E2295" t="s">
        <v>1705</v>
      </c>
    </row>
    <row r="2296" spans="1:5">
      <c r="A2296" t="s">
        <v>3888</v>
      </c>
      <c r="B2296" t="s">
        <v>5</v>
      </c>
      <c r="C2296" t="s">
        <v>1733</v>
      </c>
      <c r="D2296" t="s">
        <v>6875</v>
      </c>
      <c r="E2296" t="s">
        <v>1706</v>
      </c>
    </row>
    <row r="2297" spans="1:5">
      <c r="A2297" t="s">
        <v>3889</v>
      </c>
      <c r="B2297" t="s">
        <v>5</v>
      </c>
      <c r="C2297" t="s">
        <v>1733</v>
      </c>
      <c r="D2297" t="s">
        <v>6875</v>
      </c>
      <c r="E2297" t="s">
        <v>1707</v>
      </c>
    </row>
    <row r="2298" spans="1:5">
      <c r="A2298" t="s">
        <v>3890</v>
      </c>
      <c r="B2298" t="s">
        <v>5</v>
      </c>
      <c r="C2298" t="s">
        <v>1733</v>
      </c>
      <c r="D2298" t="s">
        <v>6875</v>
      </c>
      <c r="E2298" t="s">
        <v>1708</v>
      </c>
    </row>
    <row r="2299" spans="1:5">
      <c r="A2299" t="s">
        <v>3891</v>
      </c>
      <c r="B2299" t="s">
        <v>5</v>
      </c>
      <c r="C2299" t="s">
        <v>1733</v>
      </c>
      <c r="D2299" t="s">
        <v>6875</v>
      </c>
      <c r="E2299" t="s">
        <v>1709</v>
      </c>
    </row>
    <row r="2300" spans="1:5">
      <c r="A2300" t="s">
        <v>3892</v>
      </c>
      <c r="B2300" t="s">
        <v>5</v>
      </c>
      <c r="C2300" t="s">
        <v>1733</v>
      </c>
      <c r="D2300" t="s">
        <v>6875</v>
      </c>
      <c r="E2300" t="s">
        <v>1710</v>
      </c>
    </row>
    <row r="2301" spans="1:5">
      <c r="A2301" t="s">
        <v>3893</v>
      </c>
      <c r="B2301" t="s">
        <v>5</v>
      </c>
      <c r="C2301" t="s">
        <v>1733</v>
      </c>
      <c r="D2301" t="s">
        <v>6875</v>
      </c>
      <c r="E2301" t="s">
        <v>1711</v>
      </c>
    </row>
    <row r="2302" spans="1:5">
      <c r="A2302" t="s">
        <v>3894</v>
      </c>
      <c r="B2302" t="s">
        <v>5</v>
      </c>
      <c r="C2302" t="s">
        <v>1733</v>
      </c>
      <c r="D2302" t="s">
        <v>6875</v>
      </c>
      <c r="E2302" t="s">
        <v>1712</v>
      </c>
    </row>
    <row r="2303" spans="1:5">
      <c r="A2303" t="s">
        <v>3895</v>
      </c>
      <c r="B2303" t="s">
        <v>5</v>
      </c>
      <c r="C2303" t="s">
        <v>1733</v>
      </c>
      <c r="D2303" t="s">
        <v>6875</v>
      </c>
      <c r="E2303" t="s">
        <v>1713</v>
      </c>
    </row>
    <row r="2304" spans="1:5">
      <c r="A2304" t="s">
        <v>3896</v>
      </c>
      <c r="B2304" t="s">
        <v>5</v>
      </c>
      <c r="C2304" t="s">
        <v>1733</v>
      </c>
      <c r="D2304" t="s">
        <v>6875</v>
      </c>
      <c r="E2304" t="s">
        <v>1714</v>
      </c>
    </row>
    <row r="2305" spans="1:5">
      <c r="A2305" t="s">
        <v>3897</v>
      </c>
      <c r="B2305" t="s">
        <v>5</v>
      </c>
      <c r="C2305" t="s">
        <v>1733</v>
      </c>
      <c r="D2305" t="s">
        <v>6875</v>
      </c>
      <c r="E2305" t="s">
        <v>1715</v>
      </c>
    </row>
    <row r="2306" spans="1:5">
      <c r="A2306" t="s">
        <v>3898</v>
      </c>
      <c r="B2306" t="s">
        <v>5</v>
      </c>
      <c r="C2306" t="s">
        <v>1733</v>
      </c>
      <c r="D2306" t="s">
        <v>6876</v>
      </c>
      <c r="E2306" t="s">
        <v>1702</v>
      </c>
    </row>
    <row r="2307" spans="1:5">
      <c r="A2307" t="s">
        <v>3899</v>
      </c>
      <c r="B2307" t="s">
        <v>5</v>
      </c>
      <c r="C2307" t="s">
        <v>1733</v>
      </c>
      <c r="D2307" t="s">
        <v>6876</v>
      </c>
      <c r="E2307" t="s">
        <v>1705</v>
      </c>
    </row>
    <row r="2308" spans="1:5">
      <c r="A2308" t="s">
        <v>3900</v>
      </c>
      <c r="B2308" t="s">
        <v>5</v>
      </c>
      <c r="C2308" t="s">
        <v>1733</v>
      </c>
      <c r="D2308" t="s">
        <v>6876</v>
      </c>
      <c r="E2308" t="s">
        <v>1706</v>
      </c>
    </row>
    <row r="2309" spans="1:5">
      <c r="A2309" t="s">
        <v>3901</v>
      </c>
      <c r="B2309" t="s">
        <v>5</v>
      </c>
      <c r="C2309" t="s">
        <v>1733</v>
      </c>
      <c r="D2309" t="s">
        <v>6876</v>
      </c>
      <c r="E2309" t="s">
        <v>1707</v>
      </c>
    </row>
    <row r="2310" spans="1:5">
      <c r="A2310" t="s">
        <v>3902</v>
      </c>
      <c r="B2310" t="s">
        <v>5</v>
      </c>
      <c r="C2310" t="s">
        <v>1733</v>
      </c>
      <c r="D2310" t="s">
        <v>6876</v>
      </c>
      <c r="E2310" t="s">
        <v>1708</v>
      </c>
    </row>
    <row r="2311" spans="1:5">
      <c r="A2311" t="s">
        <v>3903</v>
      </c>
      <c r="B2311" t="s">
        <v>5</v>
      </c>
      <c r="C2311" t="s">
        <v>1733</v>
      </c>
      <c r="D2311" t="s">
        <v>6876</v>
      </c>
      <c r="E2311" t="s">
        <v>1709</v>
      </c>
    </row>
    <row r="2312" spans="1:5">
      <c r="A2312" t="s">
        <v>3904</v>
      </c>
      <c r="B2312" t="s">
        <v>5</v>
      </c>
      <c r="C2312" t="s">
        <v>1733</v>
      </c>
      <c r="D2312" t="s">
        <v>6876</v>
      </c>
      <c r="E2312" t="s">
        <v>1710</v>
      </c>
    </row>
    <row r="2313" spans="1:5">
      <c r="A2313" t="s">
        <v>3905</v>
      </c>
      <c r="B2313" t="s">
        <v>5</v>
      </c>
      <c r="C2313" t="s">
        <v>1733</v>
      </c>
      <c r="D2313" t="s">
        <v>6876</v>
      </c>
      <c r="E2313" t="s">
        <v>1711</v>
      </c>
    </row>
    <row r="2314" spans="1:5">
      <c r="A2314" t="s">
        <v>3906</v>
      </c>
      <c r="B2314" t="s">
        <v>5</v>
      </c>
      <c r="C2314" t="s">
        <v>1733</v>
      </c>
      <c r="D2314" t="s">
        <v>6876</v>
      </c>
      <c r="E2314" t="s">
        <v>1712</v>
      </c>
    </row>
    <row r="2315" spans="1:5">
      <c r="A2315" t="s">
        <v>3907</v>
      </c>
      <c r="B2315" t="s">
        <v>5</v>
      </c>
      <c r="C2315" t="s">
        <v>1733</v>
      </c>
      <c r="D2315" t="s">
        <v>6876</v>
      </c>
      <c r="E2315" t="s">
        <v>1713</v>
      </c>
    </row>
    <row r="2316" spans="1:5">
      <c r="A2316" t="s">
        <v>3908</v>
      </c>
      <c r="B2316" t="s">
        <v>5</v>
      </c>
      <c r="C2316" t="s">
        <v>1733</v>
      </c>
      <c r="D2316" t="s">
        <v>6876</v>
      </c>
      <c r="E2316" t="s">
        <v>1714</v>
      </c>
    </row>
    <row r="2317" spans="1:5">
      <c r="A2317" t="s">
        <v>3909</v>
      </c>
      <c r="B2317" t="s">
        <v>5</v>
      </c>
      <c r="C2317" t="s">
        <v>1733</v>
      </c>
      <c r="D2317" t="s">
        <v>6876</v>
      </c>
      <c r="E2317" t="s">
        <v>1715</v>
      </c>
    </row>
    <row r="2318" spans="1:5">
      <c r="A2318" t="s">
        <v>3910</v>
      </c>
      <c r="B2318" t="s">
        <v>5</v>
      </c>
      <c r="C2318" t="s">
        <v>1733</v>
      </c>
      <c r="D2318" t="s">
        <v>6877</v>
      </c>
      <c r="E2318" t="s">
        <v>1702</v>
      </c>
    </row>
    <row r="2319" spans="1:5">
      <c r="A2319" t="s">
        <v>3911</v>
      </c>
      <c r="B2319" t="s">
        <v>5</v>
      </c>
      <c r="C2319" t="s">
        <v>1733</v>
      </c>
      <c r="D2319" t="s">
        <v>6877</v>
      </c>
      <c r="E2319" t="s">
        <v>1705</v>
      </c>
    </row>
    <row r="2320" spans="1:5">
      <c r="A2320" t="s">
        <v>3912</v>
      </c>
      <c r="B2320" t="s">
        <v>5</v>
      </c>
      <c r="C2320" t="s">
        <v>1733</v>
      </c>
      <c r="D2320" t="s">
        <v>6877</v>
      </c>
      <c r="E2320" t="s">
        <v>1706</v>
      </c>
    </row>
    <row r="2321" spans="1:5">
      <c r="A2321" t="s">
        <v>3913</v>
      </c>
      <c r="B2321" t="s">
        <v>5</v>
      </c>
      <c r="C2321" t="s">
        <v>1733</v>
      </c>
      <c r="D2321" t="s">
        <v>6877</v>
      </c>
      <c r="E2321" t="s">
        <v>1707</v>
      </c>
    </row>
    <row r="2322" spans="1:5">
      <c r="A2322" t="s">
        <v>3914</v>
      </c>
      <c r="B2322" t="s">
        <v>5</v>
      </c>
      <c r="C2322" t="s">
        <v>1733</v>
      </c>
      <c r="D2322" t="s">
        <v>6877</v>
      </c>
      <c r="E2322" t="s">
        <v>1708</v>
      </c>
    </row>
    <row r="2323" spans="1:5">
      <c r="A2323" t="s">
        <v>3915</v>
      </c>
      <c r="B2323" t="s">
        <v>5</v>
      </c>
      <c r="C2323" t="s">
        <v>1733</v>
      </c>
      <c r="D2323" t="s">
        <v>6877</v>
      </c>
      <c r="E2323" t="s">
        <v>1709</v>
      </c>
    </row>
    <row r="2324" spans="1:5">
      <c r="A2324" t="s">
        <v>3916</v>
      </c>
      <c r="B2324" t="s">
        <v>5</v>
      </c>
      <c r="C2324" t="s">
        <v>1733</v>
      </c>
      <c r="D2324" t="s">
        <v>6877</v>
      </c>
      <c r="E2324" t="s">
        <v>1710</v>
      </c>
    </row>
    <row r="2325" spans="1:5">
      <c r="A2325" t="s">
        <v>3917</v>
      </c>
      <c r="B2325" t="s">
        <v>5</v>
      </c>
      <c r="C2325" t="s">
        <v>1733</v>
      </c>
      <c r="D2325" t="s">
        <v>6877</v>
      </c>
      <c r="E2325" t="s">
        <v>1711</v>
      </c>
    </row>
    <row r="2326" spans="1:5">
      <c r="A2326" t="s">
        <v>3918</v>
      </c>
      <c r="B2326" t="s">
        <v>5</v>
      </c>
      <c r="C2326" t="s">
        <v>1733</v>
      </c>
      <c r="D2326" t="s">
        <v>6877</v>
      </c>
      <c r="E2326" t="s">
        <v>1712</v>
      </c>
    </row>
    <row r="2327" spans="1:5">
      <c r="A2327" t="s">
        <v>3919</v>
      </c>
      <c r="B2327" t="s">
        <v>5</v>
      </c>
      <c r="C2327" t="s">
        <v>1733</v>
      </c>
      <c r="D2327" t="s">
        <v>6877</v>
      </c>
      <c r="E2327" t="s">
        <v>1713</v>
      </c>
    </row>
    <row r="2328" spans="1:5">
      <c r="A2328" t="s">
        <v>3920</v>
      </c>
      <c r="B2328" t="s">
        <v>5</v>
      </c>
      <c r="C2328" t="s">
        <v>1733</v>
      </c>
      <c r="D2328" t="s">
        <v>6877</v>
      </c>
      <c r="E2328" t="s">
        <v>1714</v>
      </c>
    </row>
    <row r="2329" spans="1:5">
      <c r="A2329" t="s">
        <v>3921</v>
      </c>
      <c r="B2329" t="s">
        <v>5</v>
      </c>
      <c r="C2329" t="s">
        <v>1733</v>
      </c>
      <c r="D2329" t="s">
        <v>6877</v>
      </c>
      <c r="E2329" t="s">
        <v>1715</v>
      </c>
    </row>
    <row r="2330" spans="1:5">
      <c r="A2330" t="s">
        <v>3922</v>
      </c>
      <c r="B2330" t="s">
        <v>5</v>
      </c>
      <c r="C2330" t="s">
        <v>1733</v>
      </c>
      <c r="D2330" t="s">
        <v>6878</v>
      </c>
      <c r="E2330" t="s">
        <v>1702</v>
      </c>
    </row>
    <row r="2331" spans="1:5">
      <c r="A2331" t="s">
        <v>3923</v>
      </c>
      <c r="B2331" t="s">
        <v>5</v>
      </c>
      <c r="C2331" t="s">
        <v>1733</v>
      </c>
      <c r="D2331" t="s">
        <v>6878</v>
      </c>
      <c r="E2331" t="s">
        <v>1705</v>
      </c>
    </row>
    <row r="2332" spans="1:5">
      <c r="A2332" t="s">
        <v>3924</v>
      </c>
      <c r="B2332" t="s">
        <v>5</v>
      </c>
      <c r="C2332" t="s">
        <v>1733</v>
      </c>
      <c r="D2332" t="s">
        <v>6878</v>
      </c>
      <c r="E2332" t="s">
        <v>1706</v>
      </c>
    </row>
    <row r="2333" spans="1:5">
      <c r="A2333" t="s">
        <v>3925</v>
      </c>
      <c r="B2333" t="s">
        <v>5</v>
      </c>
      <c r="C2333" t="s">
        <v>1733</v>
      </c>
      <c r="D2333" t="s">
        <v>6878</v>
      </c>
      <c r="E2333" t="s">
        <v>1707</v>
      </c>
    </row>
    <row r="2334" spans="1:5">
      <c r="A2334" t="s">
        <v>3926</v>
      </c>
      <c r="B2334" t="s">
        <v>5</v>
      </c>
      <c r="C2334" t="s">
        <v>1733</v>
      </c>
      <c r="D2334" t="s">
        <v>6878</v>
      </c>
      <c r="E2334" t="s">
        <v>1708</v>
      </c>
    </row>
    <row r="2335" spans="1:5">
      <c r="A2335" t="s">
        <v>3927</v>
      </c>
      <c r="B2335" t="s">
        <v>5</v>
      </c>
      <c r="C2335" t="s">
        <v>1733</v>
      </c>
      <c r="D2335" t="s">
        <v>6878</v>
      </c>
      <c r="E2335" t="s">
        <v>1709</v>
      </c>
    </row>
    <row r="2336" spans="1:5">
      <c r="A2336" t="s">
        <v>3928</v>
      </c>
      <c r="B2336" t="s">
        <v>5</v>
      </c>
      <c r="C2336" t="s">
        <v>1733</v>
      </c>
      <c r="D2336" t="s">
        <v>6878</v>
      </c>
      <c r="E2336" t="s">
        <v>1710</v>
      </c>
    </row>
    <row r="2337" spans="1:5">
      <c r="A2337" t="s">
        <v>3929</v>
      </c>
      <c r="B2337" t="s">
        <v>5</v>
      </c>
      <c r="C2337" t="s">
        <v>1733</v>
      </c>
      <c r="D2337" t="s">
        <v>6878</v>
      </c>
      <c r="E2337" t="s">
        <v>1711</v>
      </c>
    </row>
    <row r="2338" spans="1:5">
      <c r="A2338" t="s">
        <v>3930</v>
      </c>
      <c r="B2338" t="s">
        <v>5</v>
      </c>
      <c r="C2338" t="s">
        <v>1733</v>
      </c>
      <c r="D2338" t="s">
        <v>6878</v>
      </c>
      <c r="E2338" t="s">
        <v>1712</v>
      </c>
    </row>
    <row r="2339" spans="1:5">
      <c r="A2339" t="s">
        <v>3931</v>
      </c>
      <c r="B2339" t="s">
        <v>5</v>
      </c>
      <c r="C2339" t="s">
        <v>1733</v>
      </c>
      <c r="D2339" t="s">
        <v>6878</v>
      </c>
      <c r="E2339" t="s">
        <v>1713</v>
      </c>
    </row>
    <row r="2340" spans="1:5">
      <c r="A2340" t="s">
        <v>3932</v>
      </c>
      <c r="B2340" t="s">
        <v>5</v>
      </c>
      <c r="C2340" t="s">
        <v>1733</v>
      </c>
      <c r="D2340" t="s">
        <v>6878</v>
      </c>
      <c r="E2340" t="s">
        <v>1714</v>
      </c>
    </row>
    <row r="2341" spans="1:5">
      <c r="A2341" t="s">
        <v>3933</v>
      </c>
      <c r="B2341" t="s">
        <v>5</v>
      </c>
      <c r="C2341" t="s">
        <v>1733</v>
      </c>
      <c r="D2341" t="s">
        <v>6878</v>
      </c>
      <c r="E2341" t="s">
        <v>1715</v>
      </c>
    </row>
    <row r="2342" spans="1:5">
      <c r="A2342" t="s">
        <v>3934</v>
      </c>
      <c r="B2342" t="s">
        <v>5</v>
      </c>
      <c r="C2342" t="s">
        <v>1733</v>
      </c>
      <c r="D2342" t="s">
        <v>6879</v>
      </c>
      <c r="E2342" t="s">
        <v>1702</v>
      </c>
    </row>
    <row r="2343" spans="1:5">
      <c r="A2343" t="s">
        <v>3935</v>
      </c>
      <c r="B2343" t="s">
        <v>5</v>
      </c>
      <c r="C2343" t="s">
        <v>1733</v>
      </c>
      <c r="D2343" t="s">
        <v>6879</v>
      </c>
      <c r="E2343" t="s">
        <v>1705</v>
      </c>
    </row>
    <row r="2344" spans="1:5">
      <c r="A2344" t="s">
        <v>3936</v>
      </c>
      <c r="B2344" t="s">
        <v>5</v>
      </c>
      <c r="C2344" t="s">
        <v>1733</v>
      </c>
      <c r="D2344" t="s">
        <v>6879</v>
      </c>
      <c r="E2344" t="s">
        <v>1706</v>
      </c>
    </row>
    <row r="2345" spans="1:5">
      <c r="A2345" t="s">
        <v>3937</v>
      </c>
      <c r="B2345" t="s">
        <v>5</v>
      </c>
      <c r="C2345" t="s">
        <v>1733</v>
      </c>
      <c r="D2345" t="s">
        <v>6879</v>
      </c>
      <c r="E2345" t="s">
        <v>1707</v>
      </c>
    </row>
    <row r="2346" spans="1:5">
      <c r="A2346" t="s">
        <v>3938</v>
      </c>
      <c r="B2346" t="s">
        <v>5</v>
      </c>
      <c r="C2346" t="s">
        <v>1733</v>
      </c>
      <c r="D2346" t="s">
        <v>6879</v>
      </c>
      <c r="E2346" t="s">
        <v>1708</v>
      </c>
    </row>
    <row r="2347" spans="1:5">
      <c r="A2347" t="s">
        <v>3939</v>
      </c>
      <c r="B2347" t="s">
        <v>5</v>
      </c>
      <c r="C2347" t="s">
        <v>1733</v>
      </c>
      <c r="D2347" t="s">
        <v>6879</v>
      </c>
      <c r="E2347" t="s">
        <v>1709</v>
      </c>
    </row>
    <row r="2348" spans="1:5">
      <c r="A2348" t="s">
        <v>3940</v>
      </c>
      <c r="B2348" t="s">
        <v>5</v>
      </c>
      <c r="C2348" t="s">
        <v>1733</v>
      </c>
      <c r="D2348" t="s">
        <v>6879</v>
      </c>
      <c r="E2348" t="s">
        <v>1710</v>
      </c>
    </row>
    <row r="2349" spans="1:5">
      <c r="A2349" t="s">
        <v>3941</v>
      </c>
      <c r="B2349" t="s">
        <v>5</v>
      </c>
      <c r="C2349" t="s">
        <v>1733</v>
      </c>
      <c r="D2349" t="s">
        <v>6879</v>
      </c>
      <c r="E2349" t="s">
        <v>1711</v>
      </c>
    </row>
    <row r="2350" spans="1:5">
      <c r="A2350" t="s">
        <v>3942</v>
      </c>
      <c r="B2350" t="s">
        <v>5</v>
      </c>
      <c r="C2350" t="s">
        <v>1733</v>
      </c>
      <c r="D2350" t="s">
        <v>6879</v>
      </c>
      <c r="E2350" t="s">
        <v>1712</v>
      </c>
    </row>
    <row r="2351" spans="1:5">
      <c r="A2351" t="s">
        <v>3943</v>
      </c>
      <c r="B2351" t="s">
        <v>5</v>
      </c>
      <c r="C2351" t="s">
        <v>1733</v>
      </c>
      <c r="D2351" t="s">
        <v>6879</v>
      </c>
      <c r="E2351" t="s">
        <v>1713</v>
      </c>
    </row>
    <row r="2352" spans="1:5">
      <c r="A2352" t="s">
        <v>3944</v>
      </c>
      <c r="B2352" t="s">
        <v>5</v>
      </c>
      <c r="C2352" t="s">
        <v>1733</v>
      </c>
      <c r="D2352" t="s">
        <v>6879</v>
      </c>
      <c r="E2352" t="s">
        <v>1714</v>
      </c>
    </row>
    <row r="2353" spans="1:5">
      <c r="A2353" t="s">
        <v>3945</v>
      </c>
      <c r="B2353" t="s">
        <v>5</v>
      </c>
      <c r="C2353" t="s">
        <v>1733</v>
      </c>
      <c r="D2353" t="s">
        <v>6879</v>
      </c>
      <c r="E2353" t="s">
        <v>1715</v>
      </c>
    </row>
    <row r="2354" spans="1:5">
      <c r="A2354" t="s">
        <v>3946</v>
      </c>
      <c r="B2354" t="s">
        <v>5</v>
      </c>
      <c r="C2354" t="s">
        <v>1733</v>
      </c>
      <c r="D2354" t="s">
        <v>6880</v>
      </c>
      <c r="E2354" t="s">
        <v>1702</v>
      </c>
    </row>
    <row r="2355" spans="1:5">
      <c r="A2355" t="s">
        <v>3947</v>
      </c>
      <c r="B2355" t="s">
        <v>5</v>
      </c>
      <c r="C2355" t="s">
        <v>1733</v>
      </c>
      <c r="D2355" t="s">
        <v>6880</v>
      </c>
      <c r="E2355" t="s">
        <v>1705</v>
      </c>
    </row>
    <row r="2356" spans="1:5">
      <c r="A2356" t="s">
        <v>3948</v>
      </c>
      <c r="B2356" t="s">
        <v>5</v>
      </c>
      <c r="C2356" t="s">
        <v>1733</v>
      </c>
      <c r="D2356" t="s">
        <v>6880</v>
      </c>
      <c r="E2356" t="s">
        <v>1706</v>
      </c>
    </row>
    <row r="2357" spans="1:5">
      <c r="A2357" t="s">
        <v>3949</v>
      </c>
      <c r="B2357" t="s">
        <v>5</v>
      </c>
      <c r="C2357" t="s">
        <v>1733</v>
      </c>
      <c r="D2357" t="s">
        <v>6880</v>
      </c>
      <c r="E2357" t="s">
        <v>1707</v>
      </c>
    </row>
    <row r="2358" spans="1:5">
      <c r="A2358" t="s">
        <v>3950</v>
      </c>
      <c r="B2358" t="s">
        <v>5</v>
      </c>
      <c r="C2358" t="s">
        <v>1733</v>
      </c>
      <c r="D2358" t="s">
        <v>6880</v>
      </c>
      <c r="E2358" t="s">
        <v>1708</v>
      </c>
    </row>
    <row r="2359" spans="1:5">
      <c r="A2359" t="s">
        <v>3951</v>
      </c>
      <c r="B2359" t="s">
        <v>5</v>
      </c>
      <c r="C2359" t="s">
        <v>1733</v>
      </c>
      <c r="D2359" t="s">
        <v>6880</v>
      </c>
      <c r="E2359" t="s">
        <v>1709</v>
      </c>
    </row>
    <row r="2360" spans="1:5">
      <c r="A2360" t="s">
        <v>3952</v>
      </c>
      <c r="B2360" t="s">
        <v>5</v>
      </c>
      <c r="C2360" t="s">
        <v>1733</v>
      </c>
      <c r="D2360" t="s">
        <v>6880</v>
      </c>
      <c r="E2360" t="s">
        <v>1710</v>
      </c>
    </row>
    <row r="2361" spans="1:5">
      <c r="A2361" t="s">
        <v>3953</v>
      </c>
      <c r="B2361" t="s">
        <v>5</v>
      </c>
      <c r="C2361" t="s">
        <v>1733</v>
      </c>
      <c r="D2361" t="s">
        <v>6880</v>
      </c>
      <c r="E2361" t="s">
        <v>1711</v>
      </c>
    </row>
    <row r="2362" spans="1:5">
      <c r="A2362" t="s">
        <v>3954</v>
      </c>
      <c r="B2362" t="s">
        <v>5</v>
      </c>
      <c r="C2362" t="s">
        <v>1733</v>
      </c>
      <c r="D2362" t="s">
        <v>6880</v>
      </c>
      <c r="E2362" t="s">
        <v>1712</v>
      </c>
    </row>
    <row r="2363" spans="1:5">
      <c r="A2363" t="s">
        <v>3955</v>
      </c>
      <c r="B2363" t="s">
        <v>5</v>
      </c>
      <c r="C2363" t="s">
        <v>1733</v>
      </c>
      <c r="D2363" t="s">
        <v>6880</v>
      </c>
      <c r="E2363" t="s">
        <v>1713</v>
      </c>
    </row>
    <row r="2364" spans="1:5">
      <c r="A2364" t="s">
        <v>3956</v>
      </c>
      <c r="B2364" t="s">
        <v>5</v>
      </c>
      <c r="C2364" t="s">
        <v>1733</v>
      </c>
      <c r="D2364" t="s">
        <v>6880</v>
      </c>
      <c r="E2364" t="s">
        <v>1714</v>
      </c>
    </row>
    <row r="2365" spans="1:5">
      <c r="A2365" t="s">
        <v>3957</v>
      </c>
      <c r="B2365" t="s">
        <v>5</v>
      </c>
      <c r="C2365" t="s">
        <v>1733</v>
      </c>
      <c r="D2365" t="s">
        <v>6880</v>
      </c>
      <c r="E2365" t="s">
        <v>1715</v>
      </c>
    </row>
    <row r="2366" spans="1:5">
      <c r="A2366" t="s">
        <v>3958</v>
      </c>
      <c r="B2366" t="s">
        <v>5</v>
      </c>
      <c r="C2366" t="s">
        <v>1733</v>
      </c>
      <c r="D2366" t="s">
        <v>6881</v>
      </c>
      <c r="E2366" t="s">
        <v>1702</v>
      </c>
    </row>
    <row r="2367" spans="1:5">
      <c r="A2367" t="s">
        <v>3959</v>
      </c>
      <c r="B2367" t="s">
        <v>5</v>
      </c>
      <c r="C2367" t="s">
        <v>1733</v>
      </c>
      <c r="D2367" t="s">
        <v>6881</v>
      </c>
      <c r="E2367" t="s">
        <v>1705</v>
      </c>
    </row>
    <row r="2368" spans="1:5">
      <c r="A2368" t="s">
        <v>3960</v>
      </c>
      <c r="B2368" t="s">
        <v>5</v>
      </c>
      <c r="C2368" t="s">
        <v>1733</v>
      </c>
      <c r="D2368" t="s">
        <v>6881</v>
      </c>
      <c r="E2368" t="s">
        <v>1706</v>
      </c>
    </row>
    <row r="2369" spans="1:5">
      <c r="A2369" t="s">
        <v>3961</v>
      </c>
      <c r="B2369" t="s">
        <v>5</v>
      </c>
      <c r="C2369" t="s">
        <v>1733</v>
      </c>
      <c r="D2369" t="s">
        <v>6881</v>
      </c>
      <c r="E2369" t="s">
        <v>1707</v>
      </c>
    </row>
    <row r="2370" spans="1:5">
      <c r="A2370" t="s">
        <v>3962</v>
      </c>
      <c r="B2370" t="s">
        <v>5</v>
      </c>
      <c r="C2370" t="s">
        <v>1733</v>
      </c>
      <c r="D2370" t="s">
        <v>6881</v>
      </c>
      <c r="E2370" t="s">
        <v>1708</v>
      </c>
    </row>
    <row r="2371" spans="1:5">
      <c r="A2371" t="s">
        <v>3963</v>
      </c>
      <c r="B2371" t="s">
        <v>5</v>
      </c>
      <c r="C2371" t="s">
        <v>1733</v>
      </c>
      <c r="D2371" t="s">
        <v>6881</v>
      </c>
      <c r="E2371" t="s">
        <v>1709</v>
      </c>
    </row>
    <row r="2372" spans="1:5">
      <c r="A2372" t="s">
        <v>3964</v>
      </c>
      <c r="B2372" t="s">
        <v>5</v>
      </c>
      <c r="C2372" t="s">
        <v>1733</v>
      </c>
      <c r="D2372" t="s">
        <v>6881</v>
      </c>
      <c r="E2372" t="s">
        <v>1710</v>
      </c>
    </row>
    <row r="2373" spans="1:5">
      <c r="A2373" t="s">
        <v>3965</v>
      </c>
      <c r="B2373" t="s">
        <v>5</v>
      </c>
      <c r="C2373" t="s">
        <v>1733</v>
      </c>
      <c r="D2373" t="s">
        <v>6881</v>
      </c>
      <c r="E2373" t="s">
        <v>1711</v>
      </c>
    </row>
    <row r="2374" spans="1:5">
      <c r="A2374" t="s">
        <v>3966</v>
      </c>
      <c r="B2374" t="s">
        <v>5</v>
      </c>
      <c r="C2374" t="s">
        <v>1733</v>
      </c>
      <c r="D2374" t="s">
        <v>6881</v>
      </c>
      <c r="E2374" t="s">
        <v>1712</v>
      </c>
    </row>
    <row r="2375" spans="1:5">
      <c r="A2375" t="s">
        <v>3967</v>
      </c>
      <c r="B2375" t="s">
        <v>5</v>
      </c>
      <c r="C2375" t="s">
        <v>1733</v>
      </c>
      <c r="D2375" t="s">
        <v>6881</v>
      </c>
      <c r="E2375" t="s">
        <v>1713</v>
      </c>
    </row>
    <row r="2376" spans="1:5">
      <c r="A2376" t="s">
        <v>3968</v>
      </c>
      <c r="B2376" t="s">
        <v>5</v>
      </c>
      <c r="C2376" t="s">
        <v>1733</v>
      </c>
      <c r="D2376" t="s">
        <v>6881</v>
      </c>
      <c r="E2376" t="s">
        <v>1714</v>
      </c>
    </row>
    <row r="2377" spans="1:5">
      <c r="A2377" t="s">
        <v>3969</v>
      </c>
      <c r="B2377" t="s">
        <v>5</v>
      </c>
      <c r="C2377" t="s">
        <v>1733</v>
      </c>
      <c r="D2377" t="s">
        <v>6881</v>
      </c>
      <c r="E2377" t="s">
        <v>1715</v>
      </c>
    </row>
    <row r="2378" spans="1:5">
      <c r="A2378" t="s">
        <v>3970</v>
      </c>
      <c r="B2378" t="s">
        <v>5</v>
      </c>
      <c r="C2378" t="s">
        <v>1733</v>
      </c>
      <c r="D2378" t="s">
        <v>6882</v>
      </c>
      <c r="E2378" t="s">
        <v>1702</v>
      </c>
    </row>
    <row r="2379" spans="1:5">
      <c r="A2379" t="s">
        <v>3971</v>
      </c>
      <c r="B2379" t="s">
        <v>5</v>
      </c>
      <c r="C2379" t="s">
        <v>1733</v>
      </c>
      <c r="D2379" t="s">
        <v>6882</v>
      </c>
      <c r="E2379" t="s">
        <v>1705</v>
      </c>
    </row>
    <row r="2380" spans="1:5">
      <c r="A2380" t="s">
        <v>3972</v>
      </c>
      <c r="B2380" t="s">
        <v>5</v>
      </c>
      <c r="C2380" t="s">
        <v>1733</v>
      </c>
      <c r="D2380" t="s">
        <v>6882</v>
      </c>
      <c r="E2380" t="s">
        <v>1706</v>
      </c>
    </row>
    <row r="2381" spans="1:5">
      <c r="A2381" t="s">
        <v>3973</v>
      </c>
      <c r="B2381" t="s">
        <v>5</v>
      </c>
      <c r="C2381" t="s">
        <v>1733</v>
      </c>
      <c r="D2381" t="s">
        <v>6882</v>
      </c>
      <c r="E2381" t="s">
        <v>1707</v>
      </c>
    </row>
    <row r="2382" spans="1:5">
      <c r="A2382" t="s">
        <v>3974</v>
      </c>
      <c r="B2382" t="s">
        <v>5</v>
      </c>
      <c r="C2382" t="s">
        <v>1733</v>
      </c>
      <c r="D2382" t="s">
        <v>6882</v>
      </c>
      <c r="E2382" t="s">
        <v>1708</v>
      </c>
    </row>
    <row r="2383" spans="1:5">
      <c r="A2383" t="s">
        <v>3975</v>
      </c>
      <c r="B2383" t="s">
        <v>5</v>
      </c>
      <c r="C2383" t="s">
        <v>1733</v>
      </c>
      <c r="D2383" t="s">
        <v>6882</v>
      </c>
      <c r="E2383" t="s">
        <v>1709</v>
      </c>
    </row>
    <row r="2384" spans="1:5">
      <c r="A2384" t="s">
        <v>3976</v>
      </c>
      <c r="B2384" t="s">
        <v>5</v>
      </c>
      <c r="C2384" t="s">
        <v>1733</v>
      </c>
      <c r="D2384" t="s">
        <v>6882</v>
      </c>
      <c r="E2384" t="s">
        <v>1710</v>
      </c>
    </row>
    <row r="2385" spans="1:5">
      <c r="A2385" t="s">
        <v>3977</v>
      </c>
      <c r="B2385" t="s">
        <v>5</v>
      </c>
      <c r="C2385" t="s">
        <v>1733</v>
      </c>
      <c r="D2385" t="s">
        <v>6882</v>
      </c>
      <c r="E2385" t="s">
        <v>1711</v>
      </c>
    </row>
    <row r="2386" spans="1:5">
      <c r="A2386" t="s">
        <v>3978</v>
      </c>
      <c r="B2386" t="s">
        <v>5</v>
      </c>
      <c r="C2386" t="s">
        <v>1733</v>
      </c>
      <c r="D2386" t="s">
        <v>6882</v>
      </c>
      <c r="E2386" t="s">
        <v>1712</v>
      </c>
    </row>
    <row r="2387" spans="1:5">
      <c r="A2387" t="s">
        <v>3979</v>
      </c>
      <c r="B2387" t="s">
        <v>5</v>
      </c>
      <c r="C2387" t="s">
        <v>1733</v>
      </c>
      <c r="D2387" t="s">
        <v>6882</v>
      </c>
      <c r="E2387" t="s">
        <v>1713</v>
      </c>
    </row>
    <row r="2388" spans="1:5">
      <c r="A2388" t="s">
        <v>3980</v>
      </c>
      <c r="B2388" t="s">
        <v>5</v>
      </c>
      <c r="C2388" t="s">
        <v>1733</v>
      </c>
      <c r="D2388" t="s">
        <v>6882</v>
      </c>
      <c r="E2388" t="s">
        <v>1714</v>
      </c>
    </row>
    <row r="2389" spans="1:5">
      <c r="A2389" t="s">
        <v>3981</v>
      </c>
      <c r="B2389" t="s">
        <v>5</v>
      </c>
      <c r="C2389" t="s">
        <v>1733</v>
      </c>
      <c r="D2389" t="s">
        <v>6882</v>
      </c>
      <c r="E2389" t="s">
        <v>1715</v>
      </c>
    </row>
    <row r="2390" spans="1:5">
      <c r="A2390" t="s">
        <v>3982</v>
      </c>
      <c r="B2390" t="s">
        <v>5</v>
      </c>
      <c r="C2390" t="s">
        <v>1733</v>
      </c>
      <c r="D2390" t="s">
        <v>6883</v>
      </c>
      <c r="E2390" t="s">
        <v>1702</v>
      </c>
    </row>
    <row r="2391" spans="1:5">
      <c r="A2391" t="s">
        <v>3983</v>
      </c>
      <c r="B2391" t="s">
        <v>5</v>
      </c>
      <c r="C2391" t="s">
        <v>1733</v>
      </c>
      <c r="D2391" t="s">
        <v>6883</v>
      </c>
      <c r="E2391" t="s">
        <v>1705</v>
      </c>
    </row>
    <row r="2392" spans="1:5">
      <c r="A2392" t="s">
        <v>3984</v>
      </c>
      <c r="B2392" t="s">
        <v>5</v>
      </c>
      <c r="C2392" t="s">
        <v>1733</v>
      </c>
      <c r="D2392" t="s">
        <v>6883</v>
      </c>
      <c r="E2392" t="s">
        <v>1706</v>
      </c>
    </row>
    <row r="2393" spans="1:5">
      <c r="A2393" t="s">
        <v>3985</v>
      </c>
      <c r="B2393" t="s">
        <v>5</v>
      </c>
      <c r="C2393" t="s">
        <v>1733</v>
      </c>
      <c r="D2393" t="s">
        <v>6883</v>
      </c>
      <c r="E2393" t="s">
        <v>1707</v>
      </c>
    </row>
    <row r="2394" spans="1:5">
      <c r="A2394" t="s">
        <v>3986</v>
      </c>
      <c r="B2394" t="s">
        <v>5</v>
      </c>
      <c r="C2394" t="s">
        <v>1733</v>
      </c>
      <c r="D2394" t="s">
        <v>6883</v>
      </c>
      <c r="E2394" t="s">
        <v>1708</v>
      </c>
    </row>
    <row r="2395" spans="1:5">
      <c r="A2395" t="s">
        <v>3987</v>
      </c>
      <c r="B2395" t="s">
        <v>5</v>
      </c>
      <c r="C2395" t="s">
        <v>1733</v>
      </c>
      <c r="D2395" t="s">
        <v>6883</v>
      </c>
      <c r="E2395" t="s">
        <v>1709</v>
      </c>
    </row>
    <row r="2396" spans="1:5">
      <c r="A2396" t="s">
        <v>3988</v>
      </c>
      <c r="B2396" t="s">
        <v>5</v>
      </c>
      <c r="C2396" t="s">
        <v>1733</v>
      </c>
      <c r="D2396" t="s">
        <v>6883</v>
      </c>
      <c r="E2396" t="s">
        <v>1710</v>
      </c>
    </row>
    <row r="2397" spans="1:5">
      <c r="A2397" t="s">
        <v>3989</v>
      </c>
      <c r="B2397" t="s">
        <v>5</v>
      </c>
      <c r="C2397" t="s">
        <v>1733</v>
      </c>
      <c r="D2397" t="s">
        <v>6883</v>
      </c>
      <c r="E2397" t="s">
        <v>1711</v>
      </c>
    </row>
    <row r="2398" spans="1:5">
      <c r="A2398" t="s">
        <v>3990</v>
      </c>
      <c r="B2398" t="s">
        <v>5</v>
      </c>
      <c r="C2398" t="s">
        <v>1733</v>
      </c>
      <c r="D2398" t="s">
        <v>6883</v>
      </c>
      <c r="E2398" t="s">
        <v>1712</v>
      </c>
    </row>
    <row r="2399" spans="1:5">
      <c r="A2399" t="s">
        <v>3991</v>
      </c>
      <c r="B2399" t="s">
        <v>5</v>
      </c>
      <c r="C2399" t="s">
        <v>1733</v>
      </c>
      <c r="D2399" t="s">
        <v>6883</v>
      </c>
      <c r="E2399" t="s">
        <v>1713</v>
      </c>
    </row>
    <row r="2400" spans="1:5">
      <c r="A2400" t="s">
        <v>3992</v>
      </c>
      <c r="B2400" t="s">
        <v>5</v>
      </c>
      <c r="C2400" t="s">
        <v>1733</v>
      </c>
      <c r="D2400" t="s">
        <v>6883</v>
      </c>
      <c r="E2400" t="s">
        <v>1714</v>
      </c>
    </row>
    <row r="2401" spans="1:5">
      <c r="A2401" t="s">
        <v>3993</v>
      </c>
      <c r="B2401" t="s">
        <v>5</v>
      </c>
      <c r="C2401" t="s">
        <v>1733</v>
      </c>
      <c r="D2401" t="s">
        <v>6883</v>
      </c>
      <c r="E2401" t="s">
        <v>1715</v>
      </c>
    </row>
    <row r="2402" spans="1:5">
      <c r="A2402" t="s">
        <v>3994</v>
      </c>
      <c r="B2402" t="s">
        <v>5</v>
      </c>
      <c r="C2402" t="s">
        <v>1733</v>
      </c>
      <c r="D2402" t="s">
        <v>6884</v>
      </c>
      <c r="E2402" t="s">
        <v>1702</v>
      </c>
    </row>
    <row r="2403" spans="1:5">
      <c r="A2403" t="s">
        <v>3995</v>
      </c>
      <c r="B2403" t="s">
        <v>5</v>
      </c>
      <c r="C2403" t="s">
        <v>1733</v>
      </c>
      <c r="D2403" t="s">
        <v>6884</v>
      </c>
      <c r="E2403" t="s">
        <v>1705</v>
      </c>
    </row>
    <row r="2404" spans="1:5">
      <c r="A2404" t="s">
        <v>3996</v>
      </c>
      <c r="B2404" t="s">
        <v>5</v>
      </c>
      <c r="C2404" t="s">
        <v>1733</v>
      </c>
      <c r="D2404" t="s">
        <v>6884</v>
      </c>
      <c r="E2404" t="s">
        <v>1706</v>
      </c>
    </row>
    <row r="2405" spans="1:5">
      <c r="A2405" t="s">
        <v>3997</v>
      </c>
      <c r="B2405" t="s">
        <v>5</v>
      </c>
      <c r="C2405" t="s">
        <v>1733</v>
      </c>
      <c r="D2405" t="s">
        <v>6884</v>
      </c>
      <c r="E2405" t="s">
        <v>1707</v>
      </c>
    </row>
    <row r="2406" spans="1:5">
      <c r="A2406" t="s">
        <v>3998</v>
      </c>
      <c r="B2406" t="s">
        <v>5</v>
      </c>
      <c r="C2406" t="s">
        <v>1733</v>
      </c>
      <c r="D2406" t="s">
        <v>6884</v>
      </c>
      <c r="E2406" t="s">
        <v>1708</v>
      </c>
    </row>
    <row r="2407" spans="1:5">
      <c r="A2407" t="s">
        <v>3999</v>
      </c>
      <c r="B2407" t="s">
        <v>5</v>
      </c>
      <c r="C2407" t="s">
        <v>1733</v>
      </c>
      <c r="D2407" t="s">
        <v>6884</v>
      </c>
      <c r="E2407" t="s">
        <v>1709</v>
      </c>
    </row>
    <row r="2408" spans="1:5">
      <c r="A2408" t="s">
        <v>4000</v>
      </c>
      <c r="B2408" t="s">
        <v>5</v>
      </c>
      <c r="C2408" t="s">
        <v>1733</v>
      </c>
      <c r="D2408" t="s">
        <v>6884</v>
      </c>
      <c r="E2408" t="s">
        <v>1710</v>
      </c>
    </row>
    <row r="2409" spans="1:5">
      <c r="A2409" t="s">
        <v>4001</v>
      </c>
      <c r="B2409" t="s">
        <v>5</v>
      </c>
      <c r="C2409" t="s">
        <v>1733</v>
      </c>
      <c r="D2409" t="s">
        <v>6884</v>
      </c>
      <c r="E2409" t="s">
        <v>1711</v>
      </c>
    </row>
    <row r="2410" spans="1:5">
      <c r="A2410" t="s">
        <v>4002</v>
      </c>
      <c r="B2410" t="s">
        <v>5</v>
      </c>
      <c r="C2410" t="s">
        <v>1733</v>
      </c>
      <c r="D2410" t="s">
        <v>6884</v>
      </c>
      <c r="E2410" t="s">
        <v>1712</v>
      </c>
    </row>
    <row r="2411" spans="1:5">
      <c r="A2411" t="s">
        <v>4003</v>
      </c>
      <c r="B2411" t="s">
        <v>5</v>
      </c>
      <c r="C2411" t="s">
        <v>1733</v>
      </c>
      <c r="D2411" t="s">
        <v>6884</v>
      </c>
      <c r="E2411" t="s">
        <v>1713</v>
      </c>
    </row>
    <row r="2412" spans="1:5">
      <c r="A2412" t="s">
        <v>4004</v>
      </c>
      <c r="B2412" t="s">
        <v>5</v>
      </c>
      <c r="C2412" t="s">
        <v>1733</v>
      </c>
      <c r="D2412" t="s">
        <v>6884</v>
      </c>
      <c r="E2412" t="s">
        <v>1714</v>
      </c>
    </row>
    <row r="2413" spans="1:5">
      <c r="A2413" t="s">
        <v>4005</v>
      </c>
      <c r="B2413" t="s">
        <v>5</v>
      </c>
      <c r="C2413" t="s">
        <v>1733</v>
      </c>
      <c r="D2413" t="s">
        <v>6884</v>
      </c>
      <c r="E2413" t="s">
        <v>1715</v>
      </c>
    </row>
    <row r="2414" spans="1:5">
      <c r="A2414" t="s">
        <v>4006</v>
      </c>
      <c r="B2414" t="s">
        <v>5</v>
      </c>
      <c r="C2414" t="s">
        <v>1733</v>
      </c>
      <c r="D2414" t="s">
        <v>6885</v>
      </c>
      <c r="E2414" t="s">
        <v>1702</v>
      </c>
    </row>
    <row r="2415" spans="1:5">
      <c r="A2415" t="s">
        <v>4007</v>
      </c>
      <c r="B2415" t="s">
        <v>5</v>
      </c>
      <c r="C2415" t="s">
        <v>1733</v>
      </c>
      <c r="D2415" t="s">
        <v>6885</v>
      </c>
      <c r="E2415" t="s">
        <v>1705</v>
      </c>
    </row>
    <row r="2416" spans="1:5">
      <c r="A2416" t="s">
        <v>4008</v>
      </c>
      <c r="B2416" t="s">
        <v>5</v>
      </c>
      <c r="C2416" t="s">
        <v>1733</v>
      </c>
      <c r="D2416" t="s">
        <v>6885</v>
      </c>
      <c r="E2416" t="s">
        <v>1706</v>
      </c>
    </row>
    <row r="2417" spans="1:5">
      <c r="A2417" t="s">
        <v>4009</v>
      </c>
      <c r="B2417" t="s">
        <v>5</v>
      </c>
      <c r="C2417" t="s">
        <v>1733</v>
      </c>
      <c r="D2417" t="s">
        <v>6885</v>
      </c>
      <c r="E2417" t="s">
        <v>1707</v>
      </c>
    </row>
    <row r="2418" spans="1:5">
      <c r="A2418" t="s">
        <v>4010</v>
      </c>
      <c r="B2418" t="s">
        <v>5</v>
      </c>
      <c r="C2418" t="s">
        <v>1733</v>
      </c>
      <c r="D2418" t="s">
        <v>6885</v>
      </c>
      <c r="E2418" t="s">
        <v>1708</v>
      </c>
    </row>
    <row r="2419" spans="1:5">
      <c r="A2419" t="s">
        <v>4011</v>
      </c>
      <c r="B2419" t="s">
        <v>5</v>
      </c>
      <c r="C2419" t="s">
        <v>1733</v>
      </c>
      <c r="D2419" t="s">
        <v>6885</v>
      </c>
      <c r="E2419" t="s">
        <v>1709</v>
      </c>
    </row>
    <row r="2420" spans="1:5">
      <c r="A2420" t="s">
        <v>4012</v>
      </c>
      <c r="B2420" t="s">
        <v>5</v>
      </c>
      <c r="C2420" t="s">
        <v>1733</v>
      </c>
      <c r="D2420" t="s">
        <v>6885</v>
      </c>
      <c r="E2420" t="s">
        <v>1710</v>
      </c>
    </row>
    <row r="2421" spans="1:5">
      <c r="A2421" t="s">
        <v>4013</v>
      </c>
      <c r="B2421" t="s">
        <v>5</v>
      </c>
      <c r="C2421" t="s">
        <v>1733</v>
      </c>
      <c r="D2421" t="s">
        <v>6885</v>
      </c>
      <c r="E2421" t="s">
        <v>1711</v>
      </c>
    </row>
    <row r="2422" spans="1:5">
      <c r="A2422" t="s">
        <v>4014</v>
      </c>
      <c r="B2422" t="s">
        <v>5</v>
      </c>
      <c r="C2422" t="s">
        <v>1733</v>
      </c>
      <c r="D2422" t="s">
        <v>6885</v>
      </c>
      <c r="E2422" t="s">
        <v>1712</v>
      </c>
    </row>
    <row r="2423" spans="1:5">
      <c r="A2423" t="s">
        <v>4015</v>
      </c>
      <c r="B2423" t="s">
        <v>5</v>
      </c>
      <c r="C2423" t="s">
        <v>1733</v>
      </c>
      <c r="D2423" t="s">
        <v>6885</v>
      </c>
      <c r="E2423" t="s">
        <v>1713</v>
      </c>
    </row>
    <row r="2424" spans="1:5">
      <c r="A2424" t="s">
        <v>4016</v>
      </c>
      <c r="B2424" t="s">
        <v>5</v>
      </c>
      <c r="C2424" t="s">
        <v>1733</v>
      </c>
      <c r="D2424" t="s">
        <v>6885</v>
      </c>
      <c r="E2424" t="s">
        <v>1714</v>
      </c>
    </row>
    <row r="2425" spans="1:5">
      <c r="A2425" t="s">
        <v>4017</v>
      </c>
      <c r="B2425" t="s">
        <v>5</v>
      </c>
      <c r="C2425" t="s">
        <v>1733</v>
      </c>
      <c r="D2425" t="s">
        <v>6885</v>
      </c>
      <c r="E2425" t="s">
        <v>1715</v>
      </c>
    </row>
    <row r="2426" spans="1:5">
      <c r="A2426" t="s">
        <v>4018</v>
      </c>
      <c r="B2426" t="s">
        <v>5</v>
      </c>
      <c r="C2426" t="s">
        <v>1733</v>
      </c>
      <c r="D2426" t="s">
        <v>6886</v>
      </c>
      <c r="E2426" t="s">
        <v>1702</v>
      </c>
    </row>
    <row r="2427" spans="1:5">
      <c r="A2427" t="s">
        <v>4019</v>
      </c>
      <c r="B2427" t="s">
        <v>5</v>
      </c>
      <c r="C2427" t="s">
        <v>1733</v>
      </c>
      <c r="D2427" t="s">
        <v>6886</v>
      </c>
      <c r="E2427" t="s">
        <v>1705</v>
      </c>
    </row>
    <row r="2428" spans="1:5">
      <c r="A2428" t="s">
        <v>4020</v>
      </c>
      <c r="B2428" t="s">
        <v>5</v>
      </c>
      <c r="C2428" t="s">
        <v>1733</v>
      </c>
      <c r="D2428" t="s">
        <v>6886</v>
      </c>
      <c r="E2428" t="s">
        <v>1706</v>
      </c>
    </row>
    <row r="2429" spans="1:5">
      <c r="A2429" t="s">
        <v>4021</v>
      </c>
      <c r="B2429" t="s">
        <v>5</v>
      </c>
      <c r="C2429" t="s">
        <v>1733</v>
      </c>
      <c r="D2429" t="s">
        <v>6886</v>
      </c>
      <c r="E2429" t="s">
        <v>1707</v>
      </c>
    </row>
    <row r="2430" spans="1:5">
      <c r="A2430" t="s">
        <v>4022</v>
      </c>
      <c r="B2430" t="s">
        <v>5</v>
      </c>
      <c r="C2430" t="s">
        <v>1733</v>
      </c>
      <c r="D2430" t="s">
        <v>6886</v>
      </c>
      <c r="E2430" t="s">
        <v>1708</v>
      </c>
    </row>
    <row r="2431" spans="1:5">
      <c r="A2431" t="s">
        <v>4023</v>
      </c>
      <c r="B2431" t="s">
        <v>5</v>
      </c>
      <c r="C2431" t="s">
        <v>1733</v>
      </c>
      <c r="D2431" t="s">
        <v>6886</v>
      </c>
      <c r="E2431" t="s">
        <v>1709</v>
      </c>
    </row>
    <row r="2432" spans="1:5">
      <c r="A2432" t="s">
        <v>4024</v>
      </c>
      <c r="B2432" t="s">
        <v>5</v>
      </c>
      <c r="C2432" t="s">
        <v>1733</v>
      </c>
      <c r="D2432" t="s">
        <v>6886</v>
      </c>
      <c r="E2432" t="s">
        <v>1710</v>
      </c>
    </row>
    <row r="2433" spans="1:5">
      <c r="A2433" t="s">
        <v>4025</v>
      </c>
      <c r="B2433" t="s">
        <v>5</v>
      </c>
      <c r="C2433" t="s">
        <v>1733</v>
      </c>
      <c r="D2433" t="s">
        <v>6886</v>
      </c>
      <c r="E2433" t="s">
        <v>1711</v>
      </c>
    </row>
    <row r="2434" spans="1:5">
      <c r="A2434" t="s">
        <v>4026</v>
      </c>
      <c r="B2434" t="s">
        <v>5</v>
      </c>
      <c r="C2434" t="s">
        <v>1733</v>
      </c>
      <c r="D2434" t="s">
        <v>6886</v>
      </c>
      <c r="E2434" t="s">
        <v>1712</v>
      </c>
    </row>
    <row r="2435" spans="1:5">
      <c r="A2435" t="s">
        <v>4027</v>
      </c>
      <c r="B2435" t="s">
        <v>5</v>
      </c>
      <c r="C2435" t="s">
        <v>1733</v>
      </c>
      <c r="D2435" t="s">
        <v>6886</v>
      </c>
      <c r="E2435" t="s">
        <v>1713</v>
      </c>
    </row>
    <row r="2436" spans="1:5">
      <c r="A2436" t="s">
        <v>4028</v>
      </c>
      <c r="B2436" t="s">
        <v>5</v>
      </c>
      <c r="C2436" t="s">
        <v>1733</v>
      </c>
      <c r="D2436" t="s">
        <v>6886</v>
      </c>
      <c r="E2436" t="s">
        <v>1714</v>
      </c>
    </row>
    <row r="2437" spans="1:5">
      <c r="A2437" t="s">
        <v>4029</v>
      </c>
      <c r="B2437" t="s">
        <v>5</v>
      </c>
      <c r="C2437" t="s">
        <v>1733</v>
      </c>
      <c r="D2437" t="s">
        <v>6886</v>
      </c>
      <c r="E2437" t="s">
        <v>1715</v>
      </c>
    </row>
    <row r="2438" spans="1:5">
      <c r="A2438" t="s">
        <v>4030</v>
      </c>
      <c r="B2438" t="s">
        <v>5</v>
      </c>
      <c r="C2438" t="s">
        <v>1733</v>
      </c>
      <c r="D2438" t="s">
        <v>6887</v>
      </c>
      <c r="E2438" t="s">
        <v>1702</v>
      </c>
    </row>
    <row r="2439" spans="1:5">
      <c r="A2439" t="s">
        <v>4031</v>
      </c>
      <c r="B2439" t="s">
        <v>5</v>
      </c>
      <c r="C2439" t="s">
        <v>1733</v>
      </c>
      <c r="D2439" t="s">
        <v>6887</v>
      </c>
      <c r="E2439" t="s">
        <v>1705</v>
      </c>
    </row>
    <row r="2440" spans="1:5">
      <c r="A2440" t="s">
        <v>4032</v>
      </c>
      <c r="B2440" t="s">
        <v>5</v>
      </c>
      <c r="C2440" t="s">
        <v>1733</v>
      </c>
      <c r="D2440" t="s">
        <v>6887</v>
      </c>
      <c r="E2440" t="s">
        <v>1706</v>
      </c>
    </row>
    <row r="2441" spans="1:5">
      <c r="A2441" t="s">
        <v>4033</v>
      </c>
      <c r="B2441" t="s">
        <v>5</v>
      </c>
      <c r="C2441" t="s">
        <v>1733</v>
      </c>
      <c r="D2441" t="s">
        <v>6887</v>
      </c>
      <c r="E2441" t="s">
        <v>1707</v>
      </c>
    </row>
    <row r="2442" spans="1:5">
      <c r="A2442" t="s">
        <v>4034</v>
      </c>
      <c r="B2442" t="s">
        <v>5</v>
      </c>
      <c r="C2442" t="s">
        <v>1733</v>
      </c>
      <c r="D2442" t="s">
        <v>6887</v>
      </c>
      <c r="E2442" t="s">
        <v>1708</v>
      </c>
    </row>
    <row r="2443" spans="1:5">
      <c r="A2443" t="s">
        <v>4035</v>
      </c>
      <c r="B2443" t="s">
        <v>5</v>
      </c>
      <c r="C2443" t="s">
        <v>1733</v>
      </c>
      <c r="D2443" t="s">
        <v>6887</v>
      </c>
      <c r="E2443" t="s">
        <v>1709</v>
      </c>
    </row>
    <row r="2444" spans="1:5">
      <c r="A2444" t="s">
        <v>4036</v>
      </c>
      <c r="B2444" t="s">
        <v>5</v>
      </c>
      <c r="C2444" t="s">
        <v>1733</v>
      </c>
      <c r="D2444" t="s">
        <v>6887</v>
      </c>
      <c r="E2444" t="s">
        <v>1710</v>
      </c>
    </row>
    <row r="2445" spans="1:5">
      <c r="A2445" t="s">
        <v>4037</v>
      </c>
      <c r="B2445" t="s">
        <v>5</v>
      </c>
      <c r="C2445" t="s">
        <v>1733</v>
      </c>
      <c r="D2445" t="s">
        <v>6887</v>
      </c>
      <c r="E2445" t="s">
        <v>1711</v>
      </c>
    </row>
    <row r="2446" spans="1:5">
      <c r="A2446" t="s">
        <v>4038</v>
      </c>
      <c r="B2446" t="s">
        <v>5</v>
      </c>
      <c r="C2446" t="s">
        <v>1733</v>
      </c>
      <c r="D2446" t="s">
        <v>6887</v>
      </c>
      <c r="E2446" t="s">
        <v>1712</v>
      </c>
    </row>
    <row r="2447" spans="1:5">
      <c r="A2447" t="s">
        <v>4039</v>
      </c>
      <c r="B2447" t="s">
        <v>5</v>
      </c>
      <c r="C2447" t="s">
        <v>1733</v>
      </c>
      <c r="D2447" t="s">
        <v>6887</v>
      </c>
      <c r="E2447" t="s">
        <v>1713</v>
      </c>
    </row>
    <row r="2448" spans="1:5">
      <c r="A2448" t="s">
        <v>4040</v>
      </c>
      <c r="B2448" t="s">
        <v>5</v>
      </c>
      <c r="C2448" t="s">
        <v>1733</v>
      </c>
      <c r="D2448" t="s">
        <v>6887</v>
      </c>
      <c r="E2448" t="s">
        <v>1714</v>
      </c>
    </row>
    <row r="2449" spans="1:5">
      <c r="A2449" t="s">
        <v>4041</v>
      </c>
      <c r="B2449" t="s">
        <v>5</v>
      </c>
      <c r="C2449" t="s">
        <v>1733</v>
      </c>
      <c r="D2449" t="s">
        <v>6887</v>
      </c>
      <c r="E2449" t="s">
        <v>1715</v>
      </c>
    </row>
    <row r="2450" spans="1:5">
      <c r="A2450" t="s">
        <v>4042</v>
      </c>
      <c r="B2450" t="s">
        <v>5</v>
      </c>
      <c r="C2450" t="s">
        <v>1733</v>
      </c>
      <c r="D2450" t="s">
        <v>6888</v>
      </c>
      <c r="E2450" t="s">
        <v>1702</v>
      </c>
    </row>
    <row r="2451" spans="1:5">
      <c r="A2451" t="s">
        <v>4043</v>
      </c>
      <c r="B2451" t="s">
        <v>5</v>
      </c>
      <c r="C2451" t="s">
        <v>1733</v>
      </c>
      <c r="D2451" t="s">
        <v>6888</v>
      </c>
      <c r="E2451" t="s">
        <v>1705</v>
      </c>
    </row>
    <row r="2452" spans="1:5">
      <c r="A2452" t="s">
        <v>4044</v>
      </c>
      <c r="B2452" t="s">
        <v>5</v>
      </c>
      <c r="C2452" t="s">
        <v>1733</v>
      </c>
      <c r="D2452" t="s">
        <v>6888</v>
      </c>
      <c r="E2452" t="s">
        <v>1706</v>
      </c>
    </row>
    <row r="2453" spans="1:5">
      <c r="A2453" t="s">
        <v>4045</v>
      </c>
      <c r="B2453" t="s">
        <v>5</v>
      </c>
      <c r="C2453" t="s">
        <v>1733</v>
      </c>
      <c r="D2453" t="s">
        <v>6888</v>
      </c>
      <c r="E2453" t="s">
        <v>1707</v>
      </c>
    </row>
    <row r="2454" spans="1:5">
      <c r="A2454" t="s">
        <v>4046</v>
      </c>
      <c r="B2454" t="s">
        <v>5</v>
      </c>
      <c r="C2454" t="s">
        <v>1733</v>
      </c>
      <c r="D2454" t="s">
        <v>6888</v>
      </c>
      <c r="E2454" t="s">
        <v>1708</v>
      </c>
    </row>
    <row r="2455" spans="1:5">
      <c r="A2455" t="s">
        <v>4047</v>
      </c>
      <c r="B2455" t="s">
        <v>5</v>
      </c>
      <c r="C2455" t="s">
        <v>1733</v>
      </c>
      <c r="D2455" t="s">
        <v>6888</v>
      </c>
      <c r="E2455" t="s">
        <v>1709</v>
      </c>
    </row>
    <row r="2456" spans="1:5">
      <c r="A2456" t="s">
        <v>4048</v>
      </c>
      <c r="B2456" t="s">
        <v>5</v>
      </c>
      <c r="C2456" t="s">
        <v>1733</v>
      </c>
      <c r="D2456" t="s">
        <v>6888</v>
      </c>
      <c r="E2456" t="s">
        <v>1710</v>
      </c>
    </row>
    <row r="2457" spans="1:5">
      <c r="A2457" t="s">
        <v>4049</v>
      </c>
      <c r="B2457" t="s">
        <v>5</v>
      </c>
      <c r="C2457" t="s">
        <v>1733</v>
      </c>
      <c r="D2457" t="s">
        <v>6888</v>
      </c>
      <c r="E2457" t="s">
        <v>1711</v>
      </c>
    </row>
    <row r="2458" spans="1:5">
      <c r="A2458" t="s">
        <v>4050</v>
      </c>
      <c r="B2458" t="s">
        <v>5</v>
      </c>
      <c r="C2458" t="s">
        <v>1733</v>
      </c>
      <c r="D2458" t="s">
        <v>6888</v>
      </c>
      <c r="E2458" t="s">
        <v>1712</v>
      </c>
    </row>
    <row r="2459" spans="1:5">
      <c r="A2459" t="s">
        <v>4051</v>
      </c>
      <c r="B2459" t="s">
        <v>5</v>
      </c>
      <c r="C2459" t="s">
        <v>1733</v>
      </c>
      <c r="D2459" t="s">
        <v>6888</v>
      </c>
      <c r="E2459" t="s">
        <v>1713</v>
      </c>
    </row>
    <row r="2460" spans="1:5">
      <c r="A2460" t="s">
        <v>4052</v>
      </c>
      <c r="B2460" t="s">
        <v>5</v>
      </c>
      <c r="C2460" t="s">
        <v>1733</v>
      </c>
      <c r="D2460" t="s">
        <v>6888</v>
      </c>
      <c r="E2460" t="s">
        <v>1714</v>
      </c>
    </row>
    <row r="2461" spans="1:5">
      <c r="A2461" t="s">
        <v>4053</v>
      </c>
      <c r="B2461" t="s">
        <v>5</v>
      </c>
      <c r="C2461" t="s">
        <v>1733</v>
      </c>
      <c r="D2461" t="s">
        <v>6888</v>
      </c>
      <c r="E2461" t="s">
        <v>1715</v>
      </c>
    </row>
    <row r="2462" spans="1:5">
      <c r="A2462" t="s">
        <v>4054</v>
      </c>
      <c r="B2462" t="s">
        <v>5</v>
      </c>
      <c r="C2462" t="s">
        <v>1733</v>
      </c>
      <c r="D2462" t="s">
        <v>6889</v>
      </c>
      <c r="E2462" t="s">
        <v>1702</v>
      </c>
    </row>
    <row r="2463" spans="1:5">
      <c r="A2463" t="s">
        <v>4055</v>
      </c>
      <c r="B2463" t="s">
        <v>5</v>
      </c>
      <c r="C2463" t="s">
        <v>1733</v>
      </c>
      <c r="D2463" t="s">
        <v>6889</v>
      </c>
      <c r="E2463" t="s">
        <v>1705</v>
      </c>
    </row>
    <row r="2464" spans="1:5">
      <c r="A2464" t="s">
        <v>4056</v>
      </c>
      <c r="B2464" t="s">
        <v>5</v>
      </c>
      <c r="C2464" t="s">
        <v>1733</v>
      </c>
      <c r="D2464" t="s">
        <v>6889</v>
      </c>
      <c r="E2464" t="s">
        <v>1706</v>
      </c>
    </row>
    <row r="2465" spans="1:5">
      <c r="A2465" t="s">
        <v>4057</v>
      </c>
      <c r="B2465" t="s">
        <v>5</v>
      </c>
      <c r="C2465" t="s">
        <v>1733</v>
      </c>
      <c r="D2465" t="s">
        <v>6889</v>
      </c>
      <c r="E2465" t="s">
        <v>1707</v>
      </c>
    </row>
    <row r="2466" spans="1:5">
      <c r="A2466" t="s">
        <v>4058</v>
      </c>
      <c r="B2466" t="s">
        <v>5</v>
      </c>
      <c r="C2466" t="s">
        <v>1733</v>
      </c>
      <c r="D2466" t="s">
        <v>6889</v>
      </c>
      <c r="E2466" t="s">
        <v>1708</v>
      </c>
    </row>
    <row r="2467" spans="1:5">
      <c r="A2467" t="s">
        <v>4059</v>
      </c>
      <c r="B2467" t="s">
        <v>5</v>
      </c>
      <c r="C2467" t="s">
        <v>1733</v>
      </c>
      <c r="D2467" t="s">
        <v>6889</v>
      </c>
      <c r="E2467" t="s">
        <v>1709</v>
      </c>
    </row>
    <row r="2468" spans="1:5">
      <c r="A2468" t="s">
        <v>4060</v>
      </c>
      <c r="B2468" t="s">
        <v>5</v>
      </c>
      <c r="C2468" t="s">
        <v>1733</v>
      </c>
      <c r="D2468" t="s">
        <v>6889</v>
      </c>
      <c r="E2468" t="s">
        <v>1710</v>
      </c>
    </row>
    <row r="2469" spans="1:5">
      <c r="A2469" t="s">
        <v>4061</v>
      </c>
      <c r="B2469" t="s">
        <v>5</v>
      </c>
      <c r="C2469" t="s">
        <v>1733</v>
      </c>
      <c r="D2469" t="s">
        <v>6889</v>
      </c>
      <c r="E2469" t="s">
        <v>1711</v>
      </c>
    </row>
    <row r="2470" spans="1:5">
      <c r="A2470" t="s">
        <v>4062</v>
      </c>
      <c r="B2470" t="s">
        <v>5</v>
      </c>
      <c r="C2470" t="s">
        <v>1733</v>
      </c>
      <c r="D2470" t="s">
        <v>6889</v>
      </c>
      <c r="E2470" t="s">
        <v>1712</v>
      </c>
    </row>
    <row r="2471" spans="1:5">
      <c r="A2471" t="s">
        <v>4063</v>
      </c>
      <c r="B2471" t="s">
        <v>5</v>
      </c>
      <c r="C2471" t="s">
        <v>1733</v>
      </c>
      <c r="D2471" t="s">
        <v>6889</v>
      </c>
      <c r="E2471" t="s">
        <v>1713</v>
      </c>
    </row>
    <row r="2472" spans="1:5">
      <c r="A2472" t="s">
        <v>4064</v>
      </c>
      <c r="B2472" t="s">
        <v>5</v>
      </c>
      <c r="C2472" t="s">
        <v>1733</v>
      </c>
      <c r="D2472" t="s">
        <v>6889</v>
      </c>
      <c r="E2472" t="s">
        <v>1714</v>
      </c>
    </row>
    <row r="2473" spans="1:5">
      <c r="A2473" t="s">
        <v>4065</v>
      </c>
      <c r="B2473" t="s">
        <v>5</v>
      </c>
      <c r="C2473" t="s">
        <v>1733</v>
      </c>
      <c r="D2473" t="s">
        <v>6889</v>
      </c>
      <c r="E2473" t="s">
        <v>1715</v>
      </c>
    </row>
    <row r="2474" spans="1:5">
      <c r="A2474" t="s">
        <v>4066</v>
      </c>
      <c r="B2474" t="s">
        <v>5</v>
      </c>
      <c r="C2474" t="s">
        <v>1733</v>
      </c>
      <c r="D2474" t="s">
        <v>6890</v>
      </c>
      <c r="E2474" t="s">
        <v>1702</v>
      </c>
    </row>
    <row r="2475" spans="1:5">
      <c r="A2475" t="s">
        <v>4067</v>
      </c>
      <c r="B2475" t="s">
        <v>5</v>
      </c>
      <c r="C2475" t="s">
        <v>1733</v>
      </c>
      <c r="D2475" t="s">
        <v>6890</v>
      </c>
      <c r="E2475" t="s">
        <v>1705</v>
      </c>
    </row>
    <row r="2476" spans="1:5">
      <c r="A2476" t="s">
        <v>4068</v>
      </c>
      <c r="B2476" t="s">
        <v>5</v>
      </c>
      <c r="C2476" t="s">
        <v>1733</v>
      </c>
      <c r="D2476" t="s">
        <v>6890</v>
      </c>
      <c r="E2476" t="s">
        <v>1706</v>
      </c>
    </row>
    <row r="2477" spans="1:5">
      <c r="A2477" t="s">
        <v>4069</v>
      </c>
      <c r="B2477" t="s">
        <v>5</v>
      </c>
      <c r="C2477" t="s">
        <v>1733</v>
      </c>
      <c r="D2477" t="s">
        <v>6890</v>
      </c>
      <c r="E2477" t="s">
        <v>1707</v>
      </c>
    </row>
    <row r="2478" spans="1:5">
      <c r="A2478" t="s">
        <v>4070</v>
      </c>
      <c r="B2478" t="s">
        <v>5</v>
      </c>
      <c r="C2478" t="s">
        <v>1733</v>
      </c>
      <c r="D2478" t="s">
        <v>6890</v>
      </c>
      <c r="E2478" t="s">
        <v>1708</v>
      </c>
    </row>
    <row r="2479" spans="1:5">
      <c r="A2479" t="s">
        <v>4071</v>
      </c>
      <c r="B2479" t="s">
        <v>5</v>
      </c>
      <c r="C2479" t="s">
        <v>1733</v>
      </c>
      <c r="D2479" t="s">
        <v>6890</v>
      </c>
      <c r="E2479" t="s">
        <v>1709</v>
      </c>
    </row>
    <row r="2480" spans="1:5">
      <c r="A2480" t="s">
        <v>4072</v>
      </c>
      <c r="B2480" t="s">
        <v>5</v>
      </c>
      <c r="C2480" t="s">
        <v>1733</v>
      </c>
      <c r="D2480" t="s">
        <v>6890</v>
      </c>
      <c r="E2480" t="s">
        <v>1710</v>
      </c>
    </row>
    <row r="2481" spans="1:5">
      <c r="A2481" t="s">
        <v>4073</v>
      </c>
      <c r="B2481" t="s">
        <v>5</v>
      </c>
      <c r="C2481" t="s">
        <v>1733</v>
      </c>
      <c r="D2481" t="s">
        <v>6890</v>
      </c>
      <c r="E2481" t="s">
        <v>1711</v>
      </c>
    </row>
    <row r="2482" spans="1:5">
      <c r="A2482" t="s">
        <v>4074</v>
      </c>
      <c r="B2482" t="s">
        <v>5</v>
      </c>
      <c r="C2482" t="s">
        <v>1733</v>
      </c>
      <c r="D2482" t="s">
        <v>6890</v>
      </c>
      <c r="E2482" t="s">
        <v>1712</v>
      </c>
    </row>
    <row r="2483" spans="1:5">
      <c r="A2483" t="s">
        <v>4075</v>
      </c>
      <c r="B2483" t="s">
        <v>5</v>
      </c>
      <c r="C2483" t="s">
        <v>1733</v>
      </c>
      <c r="D2483" t="s">
        <v>6890</v>
      </c>
      <c r="E2483" t="s">
        <v>1713</v>
      </c>
    </row>
    <row r="2484" spans="1:5">
      <c r="A2484" t="s">
        <v>4076</v>
      </c>
      <c r="B2484" t="s">
        <v>5</v>
      </c>
      <c r="C2484" t="s">
        <v>1733</v>
      </c>
      <c r="D2484" t="s">
        <v>6890</v>
      </c>
      <c r="E2484" t="s">
        <v>1714</v>
      </c>
    </row>
    <row r="2485" spans="1:5">
      <c r="A2485" t="s">
        <v>4077</v>
      </c>
      <c r="B2485" t="s">
        <v>5</v>
      </c>
      <c r="C2485" t="s">
        <v>1733</v>
      </c>
      <c r="D2485" t="s">
        <v>6890</v>
      </c>
      <c r="E2485" t="s">
        <v>1715</v>
      </c>
    </row>
    <row r="2486" spans="1:5">
      <c r="A2486" t="s">
        <v>4078</v>
      </c>
      <c r="B2486" t="s">
        <v>5</v>
      </c>
      <c r="C2486" t="s">
        <v>1733</v>
      </c>
      <c r="D2486" t="s">
        <v>6891</v>
      </c>
      <c r="E2486" t="s">
        <v>1702</v>
      </c>
    </row>
    <row r="2487" spans="1:5">
      <c r="A2487" t="s">
        <v>4079</v>
      </c>
      <c r="B2487" t="s">
        <v>5</v>
      </c>
      <c r="C2487" t="s">
        <v>1733</v>
      </c>
      <c r="D2487" t="s">
        <v>6891</v>
      </c>
      <c r="E2487" t="s">
        <v>1705</v>
      </c>
    </row>
    <row r="2488" spans="1:5">
      <c r="A2488" t="s">
        <v>4080</v>
      </c>
      <c r="B2488" t="s">
        <v>5</v>
      </c>
      <c r="C2488" t="s">
        <v>1733</v>
      </c>
      <c r="D2488" t="s">
        <v>6891</v>
      </c>
      <c r="E2488" t="s">
        <v>1706</v>
      </c>
    </row>
    <row r="2489" spans="1:5">
      <c r="A2489" t="s">
        <v>4081</v>
      </c>
      <c r="B2489" t="s">
        <v>5</v>
      </c>
      <c r="C2489" t="s">
        <v>1733</v>
      </c>
      <c r="D2489" t="s">
        <v>6891</v>
      </c>
      <c r="E2489" t="s">
        <v>1707</v>
      </c>
    </row>
    <row r="2490" spans="1:5">
      <c r="A2490" t="s">
        <v>4082</v>
      </c>
      <c r="B2490" t="s">
        <v>5</v>
      </c>
      <c r="C2490" t="s">
        <v>1733</v>
      </c>
      <c r="D2490" t="s">
        <v>6891</v>
      </c>
      <c r="E2490" t="s">
        <v>1708</v>
      </c>
    </row>
    <row r="2491" spans="1:5">
      <c r="A2491" t="s">
        <v>4083</v>
      </c>
      <c r="B2491" t="s">
        <v>5</v>
      </c>
      <c r="C2491" t="s">
        <v>1733</v>
      </c>
      <c r="D2491" t="s">
        <v>6891</v>
      </c>
      <c r="E2491" t="s">
        <v>1709</v>
      </c>
    </row>
    <row r="2492" spans="1:5">
      <c r="A2492" t="s">
        <v>4084</v>
      </c>
      <c r="B2492" t="s">
        <v>5</v>
      </c>
      <c r="C2492" t="s">
        <v>1733</v>
      </c>
      <c r="D2492" t="s">
        <v>6891</v>
      </c>
      <c r="E2492" t="s">
        <v>1710</v>
      </c>
    </row>
    <row r="2493" spans="1:5">
      <c r="A2493" t="s">
        <v>4085</v>
      </c>
      <c r="B2493" t="s">
        <v>5</v>
      </c>
      <c r="C2493" t="s">
        <v>1733</v>
      </c>
      <c r="D2493" t="s">
        <v>6891</v>
      </c>
      <c r="E2493" t="s">
        <v>1711</v>
      </c>
    </row>
    <row r="2494" spans="1:5">
      <c r="A2494" t="s">
        <v>4086</v>
      </c>
      <c r="B2494" t="s">
        <v>5</v>
      </c>
      <c r="C2494" t="s">
        <v>1733</v>
      </c>
      <c r="D2494" t="s">
        <v>6891</v>
      </c>
      <c r="E2494" t="s">
        <v>1712</v>
      </c>
    </row>
    <row r="2495" spans="1:5">
      <c r="A2495" t="s">
        <v>4087</v>
      </c>
      <c r="B2495" t="s">
        <v>5</v>
      </c>
      <c r="C2495" t="s">
        <v>1733</v>
      </c>
      <c r="D2495" t="s">
        <v>6891</v>
      </c>
      <c r="E2495" t="s">
        <v>1713</v>
      </c>
    </row>
    <row r="2496" spans="1:5">
      <c r="A2496" t="s">
        <v>4088</v>
      </c>
      <c r="B2496" t="s">
        <v>5</v>
      </c>
      <c r="C2496" t="s">
        <v>1733</v>
      </c>
      <c r="D2496" t="s">
        <v>6891</v>
      </c>
      <c r="E2496" t="s">
        <v>1714</v>
      </c>
    </row>
    <row r="2497" spans="1:5">
      <c r="A2497" t="s">
        <v>4089</v>
      </c>
      <c r="B2497" t="s">
        <v>5</v>
      </c>
      <c r="C2497" t="s">
        <v>1733</v>
      </c>
      <c r="D2497" t="s">
        <v>6891</v>
      </c>
      <c r="E2497" t="s">
        <v>1715</v>
      </c>
    </row>
    <row r="2498" spans="1:5">
      <c r="A2498" t="s">
        <v>4090</v>
      </c>
      <c r="B2498" t="s">
        <v>5</v>
      </c>
      <c r="C2498" t="s">
        <v>1733</v>
      </c>
      <c r="D2498" t="s">
        <v>6892</v>
      </c>
      <c r="E2498" t="s">
        <v>1702</v>
      </c>
    </row>
    <row r="2499" spans="1:5">
      <c r="A2499" t="s">
        <v>4091</v>
      </c>
      <c r="B2499" t="s">
        <v>5</v>
      </c>
      <c r="C2499" t="s">
        <v>1733</v>
      </c>
      <c r="D2499" t="s">
        <v>6892</v>
      </c>
      <c r="E2499" t="s">
        <v>1705</v>
      </c>
    </row>
    <row r="2500" spans="1:5">
      <c r="A2500" t="s">
        <v>4092</v>
      </c>
      <c r="B2500" t="s">
        <v>5</v>
      </c>
      <c r="C2500" t="s">
        <v>1733</v>
      </c>
      <c r="D2500" t="s">
        <v>6892</v>
      </c>
      <c r="E2500" t="s">
        <v>1706</v>
      </c>
    </row>
    <row r="2501" spans="1:5">
      <c r="A2501" t="s">
        <v>4093</v>
      </c>
      <c r="B2501" t="s">
        <v>5</v>
      </c>
      <c r="C2501" t="s">
        <v>1733</v>
      </c>
      <c r="D2501" t="s">
        <v>6892</v>
      </c>
      <c r="E2501" t="s">
        <v>1707</v>
      </c>
    </row>
    <row r="2502" spans="1:5">
      <c r="A2502" t="s">
        <v>4094</v>
      </c>
      <c r="B2502" t="s">
        <v>5</v>
      </c>
      <c r="C2502" t="s">
        <v>1733</v>
      </c>
      <c r="D2502" t="s">
        <v>6892</v>
      </c>
      <c r="E2502" t="s">
        <v>1708</v>
      </c>
    </row>
    <row r="2503" spans="1:5">
      <c r="A2503" t="s">
        <v>4095</v>
      </c>
      <c r="B2503" t="s">
        <v>5</v>
      </c>
      <c r="C2503" t="s">
        <v>1733</v>
      </c>
      <c r="D2503" t="s">
        <v>6892</v>
      </c>
      <c r="E2503" t="s">
        <v>1709</v>
      </c>
    </row>
    <row r="2504" spans="1:5">
      <c r="A2504" t="s">
        <v>4096</v>
      </c>
      <c r="B2504" t="s">
        <v>5</v>
      </c>
      <c r="C2504" t="s">
        <v>1733</v>
      </c>
      <c r="D2504" t="s">
        <v>6892</v>
      </c>
      <c r="E2504" t="s">
        <v>1710</v>
      </c>
    </row>
    <row r="2505" spans="1:5">
      <c r="A2505" t="s">
        <v>4097</v>
      </c>
      <c r="B2505" t="s">
        <v>5</v>
      </c>
      <c r="C2505" t="s">
        <v>1733</v>
      </c>
      <c r="D2505" t="s">
        <v>6892</v>
      </c>
      <c r="E2505" t="s">
        <v>1711</v>
      </c>
    </row>
    <row r="2506" spans="1:5">
      <c r="A2506" t="s">
        <v>4098</v>
      </c>
      <c r="B2506" t="s">
        <v>5</v>
      </c>
      <c r="C2506" t="s">
        <v>1733</v>
      </c>
      <c r="D2506" t="s">
        <v>6892</v>
      </c>
      <c r="E2506" t="s">
        <v>1712</v>
      </c>
    </row>
    <row r="2507" spans="1:5">
      <c r="A2507" t="s">
        <v>4099</v>
      </c>
      <c r="B2507" t="s">
        <v>5</v>
      </c>
      <c r="C2507" t="s">
        <v>1733</v>
      </c>
      <c r="D2507" t="s">
        <v>6892</v>
      </c>
      <c r="E2507" t="s">
        <v>1713</v>
      </c>
    </row>
    <row r="2508" spans="1:5">
      <c r="A2508" t="s">
        <v>4100</v>
      </c>
      <c r="B2508" t="s">
        <v>5</v>
      </c>
      <c r="C2508" t="s">
        <v>1733</v>
      </c>
      <c r="D2508" t="s">
        <v>6892</v>
      </c>
      <c r="E2508" t="s">
        <v>1714</v>
      </c>
    </row>
    <row r="2509" spans="1:5">
      <c r="A2509" t="s">
        <v>4101</v>
      </c>
      <c r="B2509" t="s">
        <v>5</v>
      </c>
      <c r="C2509" t="s">
        <v>1733</v>
      </c>
      <c r="D2509" t="s">
        <v>6892</v>
      </c>
      <c r="E2509" t="s">
        <v>1715</v>
      </c>
    </row>
    <row r="2510" spans="1:5">
      <c r="A2510" t="s">
        <v>4102</v>
      </c>
      <c r="B2510" t="s">
        <v>5</v>
      </c>
      <c r="C2510" t="s">
        <v>1733</v>
      </c>
      <c r="D2510" t="s">
        <v>6893</v>
      </c>
      <c r="E2510" t="s">
        <v>1702</v>
      </c>
    </row>
    <row r="2511" spans="1:5">
      <c r="A2511" t="s">
        <v>4103</v>
      </c>
      <c r="B2511" t="s">
        <v>5</v>
      </c>
      <c r="C2511" t="s">
        <v>1733</v>
      </c>
      <c r="D2511" t="s">
        <v>6893</v>
      </c>
      <c r="E2511" t="s">
        <v>1705</v>
      </c>
    </row>
    <row r="2512" spans="1:5">
      <c r="A2512" t="s">
        <v>4104</v>
      </c>
      <c r="B2512" t="s">
        <v>5</v>
      </c>
      <c r="C2512" t="s">
        <v>1733</v>
      </c>
      <c r="D2512" t="s">
        <v>6893</v>
      </c>
      <c r="E2512" t="s">
        <v>1706</v>
      </c>
    </row>
    <row r="2513" spans="1:5">
      <c r="A2513" t="s">
        <v>4105</v>
      </c>
      <c r="B2513" t="s">
        <v>5</v>
      </c>
      <c r="C2513" t="s">
        <v>1733</v>
      </c>
      <c r="D2513" t="s">
        <v>6893</v>
      </c>
      <c r="E2513" t="s">
        <v>1707</v>
      </c>
    </row>
    <row r="2514" spans="1:5">
      <c r="A2514" t="s">
        <v>4106</v>
      </c>
      <c r="B2514" t="s">
        <v>5</v>
      </c>
      <c r="C2514" t="s">
        <v>1733</v>
      </c>
      <c r="D2514" t="s">
        <v>6893</v>
      </c>
      <c r="E2514" t="s">
        <v>1708</v>
      </c>
    </row>
    <row r="2515" spans="1:5">
      <c r="A2515" t="s">
        <v>4107</v>
      </c>
      <c r="B2515" t="s">
        <v>5</v>
      </c>
      <c r="C2515" t="s">
        <v>1733</v>
      </c>
      <c r="D2515" t="s">
        <v>6893</v>
      </c>
      <c r="E2515" t="s">
        <v>1709</v>
      </c>
    </row>
    <row r="2516" spans="1:5">
      <c r="A2516" t="s">
        <v>4108</v>
      </c>
      <c r="B2516" t="s">
        <v>5</v>
      </c>
      <c r="C2516" t="s">
        <v>1733</v>
      </c>
      <c r="D2516" t="s">
        <v>6893</v>
      </c>
      <c r="E2516" t="s">
        <v>1710</v>
      </c>
    </row>
    <row r="2517" spans="1:5">
      <c r="A2517" t="s">
        <v>4109</v>
      </c>
      <c r="B2517" t="s">
        <v>5</v>
      </c>
      <c r="C2517" t="s">
        <v>1733</v>
      </c>
      <c r="D2517" t="s">
        <v>6893</v>
      </c>
      <c r="E2517" t="s">
        <v>1711</v>
      </c>
    </row>
    <row r="2518" spans="1:5">
      <c r="A2518" t="s">
        <v>4110</v>
      </c>
      <c r="B2518" t="s">
        <v>5</v>
      </c>
      <c r="C2518" t="s">
        <v>1733</v>
      </c>
      <c r="D2518" t="s">
        <v>6893</v>
      </c>
      <c r="E2518" t="s">
        <v>1712</v>
      </c>
    </row>
    <row r="2519" spans="1:5">
      <c r="A2519" t="s">
        <v>4111</v>
      </c>
      <c r="B2519" t="s">
        <v>5</v>
      </c>
      <c r="C2519" t="s">
        <v>1733</v>
      </c>
      <c r="D2519" t="s">
        <v>6893</v>
      </c>
      <c r="E2519" t="s">
        <v>1713</v>
      </c>
    </row>
    <row r="2520" spans="1:5">
      <c r="A2520" t="s">
        <v>4112</v>
      </c>
      <c r="B2520" t="s">
        <v>5</v>
      </c>
      <c r="C2520" t="s">
        <v>1733</v>
      </c>
      <c r="D2520" t="s">
        <v>6893</v>
      </c>
      <c r="E2520" t="s">
        <v>1714</v>
      </c>
    </row>
    <row r="2521" spans="1:5">
      <c r="A2521" t="s">
        <v>4113</v>
      </c>
      <c r="B2521" t="s">
        <v>5</v>
      </c>
      <c r="C2521" t="s">
        <v>1733</v>
      </c>
      <c r="D2521" t="s">
        <v>6893</v>
      </c>
      <c r="E2521" t="s">
        <v>1715</v>
      </c>
    </row>
    <row r="2522" spans="1:5">
      <c r="A2522" t="s">
        <v>4114</v>
      </c>
      <c r="B2522" t="s">
        <v>5</v>
      </c>
      <c r="C2522" t="s">
        <v>1733</v>
      </c>
      <c r="D2522" t="s">
        <v>6894</v>
      </c>
      <c r="E2522" t="s">
        <v>1702</v>
      </c>
    </row>
    <row r="2523" spans="1:5">
      <c r="A2523" t="s">
        <v>4115</v>
      </c>
      <c r="B2523" t="s">
        <v>5</v>
      </c>
      <c r="C2523" t="s">
        <v>1733</v>
      </c>
      <c r="D2523" t="s">
        <v>6894</v>
      </c>
      <c r="E2523" t="s">
        <v>1705</v>
      </c>
    </row>
    <row r="2524" spans="1:5">
      <c r="A2524" t="s">
        <v>4116</v>
      </c>
      <c r="B2524" t="s">
        <v>5</v>
      </c>
      <c r="C2524" t="s">
        <v>1733</v>
      </c>
      <c r="D2524" t="s">
        <v>6894</v>
      </c>
      <c r="E2524" t="s">
        <v>1706</v>
      </c>
    </row>
    <row r="2525" spans="1:5">
      <c r="A2525" t="s">
        <v>4117</v>
      </c>
      <c r="B2525" t="s">
        <v>5</v>
      </c>
      <c r="C2525" t="s">
        <v>1733</v>
      </c>
      <c r="D2525" t="s">
        <v>6894</v>
      </c>
      <c r="E2525" t="s">
        <v>1707</v>
      </c>
    </row>
    <row r="2526" spans="1:5">
      <c r="A2526" t="s">
        <v>4118</v>
      </c>
      <c r="B2526" t="s">
        <v>5</v>
      </c>
      <c r="C2526" t="s">
        <v>1733</v>
      </c>
      <c r="D2526" t="s">
        <v>6894</v>
      </c>
      <c r="E2526" t="s">
        <v>1708</v>
      </c>
    </row>
    <row r="2527" spans="1:5">
      <c r="A2527" t="s">
        <v>4119</v>
      </c>
      <c r="B2527" t="s">
        <v>5</v>
      </c>
      <c r="C2527" t="s">
        <v>1733</v>
      </c>
      <c r="D2527" t="s">
        <v>6894</v>
      </c>
      <c r="E2527" t="s">
        <v>1709</v>
      </c>
    </row>
    <row r="2528" spans="1:5">
      <c r="A2528" t="s">
        <v>4120</v>
      </c>
      <c r="B2528" t="s">
        <v>5</v>
      </c>
      <c r="C2528" t="s">
        <v>1733</v>
      </c>
      <c r="D2528" t="s">
        <v>6894</v>
      </c>
      <c r="E2528" t="s">
        <v>1710</v>
      </c>
    </row>
    <row r="2529" spans="1:5">
      <c r="A2529" t="s">
        <v>4121</v>
      </c>
      <c r="B2529" t="s">
        <v>5</v>
      </c>
      <c r="C2529" t="s">
        <v>1733</v>
      </c>
      <c r="D2529" t="s">
        <v>6894</v>
      </c>
      <c r="E2529" t="s">
        <v>1711</v>
      </c>
    </row>
    <row r="2530" spans="1:5">
      <c r="A2530" t="s">
        <v>4122</v>
      </c>
      <c r="B2530" t="s">
        <v>5</v>
      </c>
      <c r="C2530" t="s">
        <v>1733</v>
      </c>
      <c r="D2530" t="s">
        <v>6894</v>
      </c>
      <c r="E2530" t="s">
        <v>1712</v>
      </c>
    </row>
    <row r="2531" spans="1:5">
      <c r="A2531" t="s">
        <v>4123</v>
      </c>
      <c r="B2531" t="s">
        <v>5</v>
      </c>
      <c r="C2531" t="s">
        <v>1733</v>
      </c>
      <c r="D2531" t="s">
        <v>6894</v>
      </c>
      <c r="E2531" t="s">
        <v>1713</v>
      </c>
    </row>
    <row r="2532" spans="1:5">
      <c r="A2532" t="s">
        <v>4124</v>
      </c>
      <c r="B2532" t="s">
        <v>5</v>
      </c>
      <c r="C2532" t="s">
        <v>1733</v>
      </c>
      <c r="D2532" t="s">
        <v>6894</v>
      </c>
      <c r="E2532" t="s">
        <v>1714</v>
      </c>
    </row>
    <row r="2533" spans="1:5">
      <c r="A2533" t="s">
        <v>4125</v>
      </c>
      <c r="B2533" t="s">
        <v>5</v>
      </c>
      <c r="C2533" t="s">
        <v>1733</v>
      </c>
      <c r="D2533" t="s">
        <v>6894</v>
      </c>
      <c r="E2533" t="s">
        <v>1715</v>
      </c>
    </row>
    <row r="2534" spans="1:5">
      <c r="A2534" t="s">
        <v>4126</v>
      </c>
      <c r="B2534" t="s">
        <v>5</v>
      </c>
      <c r="C2534" t="s">
        <v>1733</v>
      </c>
      <c r="D2534" t="s">
        <v>6895</v>
      </c>
      <c r="E2534" t="s">
        <v>1702</v>
      </c>
    </row>
    <row r="2535" spans="1:5">
      <c r="A2535" t="s">
        <v>4127</v>
      </c>
      <c r="B2535" t="s">
        <v>5</v>
      </c>
      <c r="C2535" t="s">
        <v>1733</v>
      </c>
      <c r="D2535" t="s">
        <v>6895</v>
      </c>
      <c r="E2535" t="s">
        <v>1705</v>
      </c>
    </row>
    <row r="2536" spans="1:5">
      <c r="A2536" t="s">
        <v>4128</v>
      </c>
      <c r="B2536" t="s">
        <v>5</v>
      </c>
      <c r="C2536" t="s">
        <v>1733</v>
      </c>
      <c r="D2536" t="s">
        <v>6895</v>
      </c>
      <c r="E2536" t="s">
        <v>1706</v>
      </c>
    </row>
    <row r="2537" spans="1:5">
      <c r="A2537" t="s">
        <v>4129</v>
      </c>
      <c r="B2537" t="s">
        <v>5</v>
      </c>
      <c r="C2537" t="s">
        <v>1733</v>
      </c>
      <c r="D2537" t="s">
        <v>6895</v>
      </c>
      <c r="E2537" t="s">
        <v>1707</v>
      </c>
    </row>
    <row r="2538" spans="1:5">
      <c r="A2538" t="s">
        <v>4130</v>
      </c>
      <c r="B2538" t="s">
        <v>5</v>
      </c>
      <c r="C2538" t="s">
        <v>1733</v>
      </c>
      <c r="D2538" t="s">
        <v>6895</v>
      </c>
      <c r="E2538" t="s">
        <v>1708</v>
      </c>
    </row>
    <row r="2539" spans="1:5">
      <c r="A2539" t="s">
        <v>4131</v>
      </c>
      <c r="B2539" t="s">
        <v>5</v>
      </c>
      <c r="C2539" t="s">
        <v>1733</v>
      </c>
      <c r="D2539" t="s">
        <v>6895</v>
      </c>
      <c r="E2539" t="s">
        <v>1709</v>
      </c>
    </row>
    <row r="2540" spans="1:5">
      <c r="A2540" t="s">
        <v>4132</v>
      </c>
      <c r="B2540" t="s">
        <v>5</v>
      </c>
      <c r="C2540" t="s">
        <v>1733</v>
      </c>
      <c r="D2540" t="s">
        <v>6895</v>
      </c>
      <c r="E2540" t="s">
        <v>1710</v>
      </c>
    </row>
    <row r="2541" spans="1:5">
      <c r="A2541" t="s">
        <v>4133</v>
      </c>
      <c r="B2541" t="s">
        <v>5</v>
      </c>
      <c r="C2541" t="s">
        <v>1733</v>
      </c>
      <c r="D2541" t="s">
        <v>6895</v>
      </c>
      <c r="E2541" t="s">
        <v>1711</v>
      </c>
    </row>
    <row r="2542" spans="1:5">
      <c r="A2542" t="s">
        <v>4134</v>
      </c>
      <c r="B2542" t="s">
        <v>5</v>
      </c>
      <c r="C2542" t="s">
        <v>1733</v>
      </c>
      <c r="D2542" t="s">
        <v>6895</v>
      </c>
      <c r="E2542" t="s">
        <v>1712</v>
      </c>
    </row>
    <row r="2543" spans="1:5">
      <c r="A2543" t="s">
        <v>4135</v>
      </c>
      <c r="B2543" t="s">
        <v>5</v>
      </c>
      <c r="C2543" t="s">
        <v>1733</v>
      </c>
      <c r="D2543" t="s">
        <v>6895</v>
      </c>
      <c r="E2543" t="s">
        <v>1713</v>
      </c>
    </row>
    <row r="2544" spans="1:5">
      <c r="A2544" t="s">
        <v>4136</v>
      </c>
      <c r="B2544" t="s">
        <v>5</v>
      </c>
      <c r="C2544" t="s">
        <v>1733</v>
      </c>
      <c r="D2544" t="s">
        <v>6895</v>
      </c>
      <c r="E2544" t="s">
        <v>1714</v>
      </c>
    </row>
    <row r="2545" spans="1:5">
      <c r="A2545" t="s">
        <v>4137</v>
      </c>
      <c r="B2545" t="s">
        <v>5</v>
      </c>
      <c r="C2545" t="s">
        <v>1733</v>
      </c>
      <c r="D2545" t="s">
        <v>6895</v>
      </c>
      <c r="E2545" t="s">
        <v>1715</v>
      </c>
    </row>
    <row r="2546" spans="1:5">
      <c r="A2546" t="s">
        <v>4138</v>
      </c>
      <c r="B2546" t="s">
        <v>5</v>
      </c>
      <c r="C2546" t="s">
        <v>1733</v>
      </c>
      <c r="D2546" t="s">
        <v>6896</v>
      </c>
      <c r="E2546" t="s">
        <v>1702</v>
      </c>
    </row>
    <row r="2547" spans="1:5">
      <c r="A2547" t="s">
        <v>4139</v>
      </c>
      <c r="B2547" t="s">
        <v>5</v>
      </c>
      <c r="C2547" t="s">
        <v>1733</v>
      </c>
      <c r="D2547" t="s">
        <v>6896</v>
      </c>
      <c r="E2547" t="s">
        <v>1705</v>
      </c>
    </row>
    <row r="2548" spans="1:5">
      <c r="A2548" t="s">
        <v>4140</v>
      </c>
      <c r="B2548" t="s">
        <v>5</v>
      </c>
      <c r="C2548" t="s">
        <v>1733</v>
      </c>
      <c r="D2548" t="s">
        <v>6896</v>
      </c>
      <c r="E2548" t="s">
        <v>1706</v>
      </c>
    </row>
    <row r="2549" spans="1:5">
      <c r="A2549" t="s">
        <v>4141</v>
      </c>
      <c r="B2549" t="s">
        <v>5</v>
      </c>
      <c r="C2549" t="s">
        <v>1733</v>
      </c>
      <c r="D2549" t="s">
        <v>6896</v>
      </c>
      <c r="E2549" t="s">
        <v>1707</v>
      </c>
    </row>
    <row r="2550" spans="1:5">
      <c r="A2550" t="s">
        <v>4142</v>
      </c>
      <c r="B2550" t="s">
        <v>5</v>
      </c>
      <c r="C2550" t="s">
        <v>1733</v>
      </c>
      <c r="D2550" t="s">
        <v>6896</v>
      </c>
      <c r="E2550" t="s">
        <v>1708</v>
      </c>
    </row>
    <row r="2551" spans="1:5">
      <c r="A2551" t="s">
        <v>4143</v>
      </c>
      <c r="B2551" t="s">
        <v>5</v>
      </c>
      <c r="C2551" t="s">
        <v>1733</v>
      </c>
      <c r="D2551" t="s">
        <v>6896</v>
      </c>
      <c r="E2551" t="s">
        <v>1709</v>
      </c>
    </row>
    <row r="2552" spans="1:5">
      <c r="A2552" t="s">
        <v>4144</v>
      </c>
      <c r="B2552" t="s">
        <v>5</v>
      </c>
      <c r="C2552" t="s">
        <v>1733</v>
      </c>
      <c r="D2552" t="s">
        <v>6896</v>
      </c>
      <c r="E2552" t="s">
        <v>1710</v>
      </c>
    </row>
    <row r="2553" spans="1:5">
      <c r="A2553" t="s">
        <v>4145</v>
      </c>
      <c r="B2553" t="s">
        <v>5</v>
      </c>
      <c r="C2553" t="s">
        <v>1733</v>
      </c>
      <c r="D2553" t="s">
        <v>6896</v>
      </c>
      <c r="E2553" t="s">
        <v>1711</v>
      </c>
    </row>
    <row r="2554" spans="1:5">
      <c r="A2554" t="s">
        <v>4146</v>
      </c>
      <c r="B2554" t="s">
        <v>5</v>
      </c>
      <c r="C2554" t="s">
        <v>1733</v>
      </c>
      <c r="D2554" t="s">
        <v>6896</v>
      </c>
      <c r="E2554" t="s">
        <v>1712</v>
      </c>
    </row>
    <row r="2555" spans="1:5">
      <c r="A2555" t="s">
        <v>4147</v>
      </c>
      <c r="B2555" t="s">
        <v>5</v>
      </c>
      <c r="C2555" t="s">
        <v>1733</v>
      </c>
      <c r="D2555" t="s">
        <v>6896</v>
      </c>
      <c r="E2555" t="s">
        <v>1713</v>
      </c>
    </row>
    <row r="2556" spans="1:5">
      <c r="A2556" t="s">
        <v>4148</v>
      </c>
      <c r="B2556" t="s">
        <v>5</v>
      </c>
      <c r="C2556" t="s">
        <v>1733</v>
      </c>
      <c r="D2556" t="s">
        <v>6896</v>
      </c>
      <c r="E2556" t="s">
        <v>1714</v>
      </c>
    </row>
    <row r="2557" spans="1:5">
      <c r="A2557" t="s">
        <v>4149</v>
      </c>
      <c r="B2557" t="s">
        <v>5</v>
      </c>
      <c r="C2557" t="s">
        <v>1733</v>
      </c>
      <c r="D2557" t="s">
        <v>6896</v>
      </c>
      <c r="E2557" t="s">
        <v>1715</v>
      </c>
    </row>
    <row r="2558" spans="1:5">
      <c r="A2558" t="s">
        <v>4150</v>
      </c>
      <c r="B2558" t="s">
        <v>5</v>
      </c>
      <c r="C2558" t="s">
        <v>1733</v>
      </c>
      <c r="D2558" t="s">
        <v>6897</v>
      </c>
      <c r="E2558" t="s">
        <v>1702</v>
      </c>
    </row>
    <row r="2559" spans="1:5">
      <c r="A2559" t="s">
        <v>4151</v>
      </c>
      <c r="B2559" t="s">
        <v>5</v>
      </c>
      <c r="C2559" t="s">
        <v>1733</v>
      </c>
      <c r="D2559" t="s">
        <v>6897</v>
      </c>
      <c r="E2559" t="s">
        <v>1705</v>
      </c>
    </row>
    <row r="2560" spans="1:5">
      <c r="A2560" t="s">
        <v>4152</v>
      </c>
      <c r="B2560" t="s">
        <v>5</v>
      </c>
      <c r="C2560" t="s">
        <v>1733</v>
      </c>
      <c r="D2560" t="s">
        <v>6897</v>
      </c>
      <c r="E2560" t="s">
        <v>1706</v>
      </c>
    </row>
    <row r="2561" spans="1:5">
      <c r="A2561" t="s">
        <v>4153</v>
      </c>
      <c r="B2561" t="s">
        <v>5</v>
      </c>
      <c r="C2561" t="s">
        <v>1733</v>
      </c>
      <c r="D2561" t="s">
        <v>6897</v>
      </c>
      <c r="E2561" t="s">
        <v>1707</v>
      </c>
    </row>
    <row r="2562" spans="1:5">
      <c r="A2562" t="s">
        <v>4154</v>
      </c>
      <c r="B2562" t="s">
        <v>5</v>
      </c>
      <c r="C2562" t="s">
        <v>1733</v>
      </c>
      <c r="D2562" t="s">
        <v>6897</v>
      </c>
      <c r="E2562" t="s">
        <v>1708</v>
      </c>
    </row>
    <row r="2563" spans="1:5">
      <c r="A2563" t="s">
        <v>4155</v>
      </c>
      <c r="B2563" t="s">
        <v>5</v>
      </c>
      <c r="C2563" t="s">
        <v>1733</v>
      </c>
      <c r="D2563" t="s">
        <v>6897</v>
      </c>
      <c r="E2563" t="s">
        <v>1709</v>
      </c>
    </row>
    <row r="2564" spans="1:5">
      <c r="A2564" t="s">
        <v>4156</v>
      </c>
      <c r="B2564" t="s">
        <v>5</v>
      </c>
      <c r="C2564" t="s">
        <v>1733</v>
      </c>
      <c r="D2564" t="s">
        <v>6897</v>
      </c>
      <c r="E2564" t="s">
        <v>1710</v>
      </c>
    </row>
    <row r="2565" spans="1:5">
      <c r="A2565" t="s">
        <v>4157</v>
      </c>
      <c r="B2565" t="s">
        <v>5</v>
      </c>
      <c r="C2565" t="s">
        <v>1733</v>
      </c>
      <c r="D2565" t="s">
        <v>6897</v>
      </c>
      <c r="E2565" t="s">
        <v>1711</v>
      </c>
    </row>
    <row r="2566" spans="1:5">
      <c r="A2566" t="s">
        <v>4158</v>
      </c>
      <c r="B2566" t="s">
        <v>5</v>
      </c>
      <c r="C2566" t="s">
        <v>1733</v>
      </c>
      <c r="D2566" t="s">
        <v>6897</v>
      </c>
      <c r="E2566" t="s">
        <v>1712</v>
      </c>
    </row>
    <row r="2567" spans="1:5">
      <c r="A2567" t="s">
        <v>4159</v>
      </c>
      <c r="B2567" t="s">
        <v>5</v>
      </c>
      <c r="C2567" t="s">
        <v>1733</v>
      </c>
      <c r="D2567" t="s">
        <v>6897</v>
      </c>
      <c r="E2567" t="s">
        <v>1713</v>
      </c>
    </row>
    <row r="2568" spans="1:5">
      <c r="A2568" t="s">
        <v>4160</v>
      </c>
      <c r="B2568" t="s">
        <v>5</v>
      </c>
      <c r="C2568" t="s">
        <v>1733</v>
      </c>
      <c r="D2568" t="s">
        <v>6897</v>
      </c>
      <c r="E2568" t="s">
        <v>1714</v>
      </c>
    </row>
    <row r="2569" spans="1:5">
      <c r="A2569" t="s">
        <v>4161</v>
      </c>
      <c r="B2569" t="s">
        <v>5</v>
      </c>
      <c r="C2569" t="s">
        <v>1733</v>
      </c>
      <c r="D2569" t="s">
        <v>6897</v>
      </c>
      <c r="E2569" t="s">
        <v>1715</v>
      </c>
    </row>
    <row r="2570" spans="1:5">
      <c r="A2570" t="s">
        <v>4162</v>
      </c>
      <c r="B2570" t="s">
        <v>5</v>
      </c>
      <c r="C2570" t="s">
        <v>1733</v>
      </c>
      <c r="D2570" t="s">
        <v>6898</v>
      </c>
      <c r="E2570" t="s">
        <v>1702</v>
      </c>
    </row>
    <row r="2571" spans="1:5">
      <c r="A2571" t="s">
        <v>4163</v>
      </c>
      <c r="B2571" t="s">
        <v>5</v>
      </c>
      <c r="C2571" t="s">
        <v>1733</v>
      </c>
      <c r="D2571" t="s">
        <v>6898</v>
      </c>
      <c r="E2571" t="s">
        <v>1705</v>
      </c>
    </row>
    <row r="2572" spans="1:5">
      <c r="A2572" t="s">
        <v>4164</v>
      </c>
      <c r="B2572" t="s">
        <v>5</v>
      </c>
      <c r="C2572" t="s">
        <v>1733</v>
      </c>
      <c r="D2572" t="s">
        <v>6898</v>
      </c>
      <c r="E2572" t="s">
        <v>1706</v>
      </c>
    </row>
    <row r="2573" spans="1:5">
      <c r="A2573" t="s">
        <v>4165</v>
      </c>
      <c r="B2573" t="s">
        <v>5</v>
      </c>
      <c r="C2573" t="s">
        <v>1733</v>
      </c>
      <c r="D2573" t="s">
        <v>6898</v>
      </c>
      <c r="E2573" t="s">
        <v>1707</v>
      </c>
    </row>
    <row r="2574" spans="1:5">
      <c r="A2574" t="s">
        <v>4166</v>
      </c>
      <c r="B2574" t="s">
        <v>5</v>
      </c>
      <c r="C2574" t="s">
        <v>1733</v>
      </c>
      <c r="D2574" t="s">
        <v>6898</v>
      </c>
      <c r="E2574" t="s">
        <v>1708</v>
      </c>
    </row>
    <row r="2575" spans="1:5">
      <c r="A2575" t="s">
        <v>4167</v>
      </c>
      <c r="B2575" t="s">
        <v>5</v>
      </c>
      <c r="C2575" t="s">
        <v>1733</v>
      </c>
      <c r="D2575" t="s">
        <v>6898</v>
      </c>
      <c r="E2575" t="s">
        <v>1709</v>
      </c>
    </row>
    <row r="2576" spans="1:5">
      <c r="A2576" t="s">
        <v>4168</v>
      </c>
      <c r="B2576" t="s">
        <v>5</v>
      </c>
      <c r="C2576" t="s">
        <v>1733</v>
      </c>
      <c r="D2576" t="s">
        <v>6898</v>
      </c>
      <c r="E2576" t="s">
        <v>1710</v>
      </c>
    </row>
    <row r="2577" spans="1:5">
      <c r="A2577" t="s">
        <v>4169</v>
      </c>
      <c r="B2577" t="s">
        <v>5</v>
      </c>
      <c r="C2577" t="s">
        <v>1733</v>
      </c>
      <c r="D2577" t="s">
        <v>6898</v>
      </c>
      <c r="E2577" t="s">
        <v>1711</v>
      </c>
    </row>
    <row r="2578" spans="1:5">
      <c r="A2578" t="s">
        <v>4170</v>
      </c>
      <c r="B2578" t="s">
        <v>5</v>
      </c>
      <c r="C2578" t="s">
        <v>1733</v>
      </c>
      <c r="D2578" t="s">
        <v>6898</v>
      </c>
      <c r="E2578" t="s">
        <v>1712</v>
      </c>
    </row>
    <row r="2579" spans="1:5">
      <c r="A2579" t="s">
        <v>4171</v>
      </c>
      <c r="B2579" t="s">
        <v>5</v>
      </c>
      <c r="C2579" t="s">
        <v>1733</v>
      </c>
      <c r="D2579" t="s">
        <v>6898</v>
      </c>
      <c r="E2579" t="s">
        <v>1713</v>
      </c>
    </row>
    <row r="2580" spans="1:5">
      <c r="A2580" t="s">
        <v>4172</v>
      </c>
      <c r="B2580" t="s">
        <v>5</v>
      </c>
      <c r="C2580" t="s">
        <v>1733</v>
      </c>
      <c r="D2580" t="s">
        <v>6898</v>
      </c>
      <c r="E2580" t="s">
        <v>1714</v>
      </c>
    </row>
    <row r="2581" spans="1:5">
      <c r="A2581" t="s">
        <v>4173</v>
      </c>
      <c r="B2581" t="s">
        <v>5</v>
      </c>
      <c r="C2581" t="s">
        <v>1733</v>
      </c>
      <c r="D2581" t="s">
        <v>6898</v>
      </c>
      <c r="E2581" t="s">
        <v>1715</v>
      </c>
    </row>
    <row r="2582" spans="1:5">
      <c r="A2582" t="s">
        <v>4174</v>
      </c>
      <c r="B2582" t="s">
        <v>5</v>
      </c>
      <c r="C2582" t="s">
        <v>1734</v>
      </c>
      <c r="D2582" t="s">
        <v>6874</v>
      </c>
      <c r="E2582" t="s">
        <v>1702</v>
      </c>
    </row>
    <row r="2583" spans="1:5">
      <c r="A2583" t="s">
        <v>4175</v>
      </c>
      <c r="B2583" t="s">
        <v>5</v>
      </c>
      <c r="C2583" t="s">
        <v>1734</v>
      </c>
      <c r="D2583" t="s">
        <v>6874</v>
      </c>
      <c r="E2583" t="s">
        <v>1705</v>
      </c>
    </row>
    <row r="2584" spans="1:5">
      <c r="A2584" t="s">
        <v>4176</v>
      </c>
      <c r="B2584" t="s">
        <v>5</v>
      </c>
      <c r="C2584" t="s">
        <v>1734</v>
      </c>
      <c r="D2584" t="s">
        <v>6874</v>
      </c>
      <c r="E2584" t="s">
        <v>1706</v>
      </c>
    </row>
    <row r="2585" spans="1:5">
      <c r="A2585" t="s">
        <v>4177</v>
      </c>
      <c r="B2585" t="s">
        <v>5</v>
      </c>
      <c r="C2585" t="s">
        <v>1734</v>
      </c>
      <c r="D2585" t="s">
        <v>6874</v>
      </c>
      <c r="E2585" t="s">
        <v>1707</v>
      </c>
    </row>
    <row r="2586" spans="1:5">
      <c r="A2586" t="s">
        <v>4178</v>
      </c>
      <c r="B2586" t="s">
        <v>5</v>
      </c>
      <c r="C2586" t="s">
        <v>1734</v>
      </c>
      <c r="D2586" t="s">
        <v>6874</v>
      </c>
      <c r="E2586" t="s">
        <v>1708</v>
      </c>
    </row>
    <row r="2587" spans="1:5">
      <c r="A2587" t="s">
        <v>4179</v>
      </c>
      <c r="B2587" t="s">
        <v>5</v>
      </c>
      <c r="C2587" t="s">
        <v>1734</v>
      </c>
      <c r="D2587" t="s">
        <v>6874</v>
      </c>
      <c r="E2587" t="s">
        <v>1709</v>
      </c>
    </row>
    <row r="2588" spans="1:5">
      <c r="A2588" t="s">
        <v>4180</v>
      </c>
      <c r="B2588" t="s">
        <v>5</v>
      </c>
      <c r="C2588" t="s">
        <v>1734</v>
      </c>
      <c r="D2588" t="s">
        <v>6874</v>
      </c>
      <c r="E2588" t="s">
        <v>1710</v>
      </c>
    </row>
    <row r="2589" spans="1:5">
      <c r="A2589" t="s">
        <v>4181</v>
      </c>
      <c r="B2589" t="s">
        <v>5</v>
      </c>
      <c r="C2589" t="s">
        <v>1734</v>
      </c>
      <c r="D2589" t="s">
        <v>6874</v>
      </c>
      <c r="E2589" t="s">
        <v>1711</v>
      </c>
    </row>
    <row r="2590" spans="1:5">
      <c r="A2590" t="s">
        <v>4182</v>
      </c>
      <c r="B2590" t="s">
        <v>5</v>
      </c>
      <c r="C2590" t="s">
        <v>1734</v>
      </c>
      <c r="D2590" t="s">
        <v>6874</v>
      </c>
      <c r="E2590" t="s">
        <v>1712</v>
      </c>
    </row>
    <row r="2591" spans="1:5">
      <c r="A2591" t="s">
        <v>4183</v>
      </c>
      <c r="B2591" t="s">
        <v>5</v>
      </c>
      <c r="C2591" t="s">
        <v>1734</v>
      </c>
      <c r="D2591" t="s">
        <v>6874</v>
      </c>
      <c r="E2591" t="s">
        <v>1713</v>
      </c>
    </row>
    <row r="2592" spans="1:5">
      <c r="A2592" t="s">
        <v>4184</v>
      </c>
      <c r="B2592" t="s">
        <v>5</v>
      </c>
      <c r="C2592" t="s">
        <v>1734</v>
      </c>
      <c r="D2592" t="s">
        <v>6874</v>
      </c>
      <c r="E2592" t="s">
        <v>1714</v>
      </c>
    </row>
    <row r="2593" spans="1:5">
      <c r="A2593" t="s">
        <v>4185</v>
      </c>
      <c r="B2593" t="s">
        <v>5</v>
      </c>
      <c r="C2593" t="s">
        <v>1734</v>
      </c>
      <c r="D2593" t="s">
        <v>6874</v>
      </c>
      <c r="E2593" t="s">
        <v>1715</v>
      </c>
    </row>
    <row r="2594" spans="1:5">
      <c r="A2594" t="s">
        <v>4186</v>
      </c>
      <c r="B2594" t="s">
        <v>5</v>
      </c>
      <c r="C2594" t="s">
        <v>1734</v>
      </c>
      <c r="D2594" t="s">
        <v>6875</v>
      </c>
      <c r="E2594" t="s">
        <v>1702</v>
      </c>
    </row>
    <row r="2595" spans="1:5">
      <c r="A2595" t="s">
        <v>4187</v>
      </c>
      <c r="B2595" t="s">
        <v>5</v>
      </c>
      <c r="C2595" t="s">
        <v>1734</v>
      </c>
      <c r="D2595" t="s">
        <v>6875</v>
      </c>
      <c r="E2595" t="s">
        <v>1705</v>
      </c>
    </row>
    <row r="2596" spans="1:5">
      <c r="A2596" t="s">
        <v>4188</v>
      </c>
      <c r="B2596" t="s">
        <v>5</v>
      </c>
      <c r="C2596" t="s">
        <v>1734</v>
      </c>
      <c r="D2596" t="s">
        <v>6875</v>
      </c>
      <c r="E2596" t="s">
        <v>1706</v>
      </c>
    </row>
    <row r="2597" spans="1:5">
      <c r="A2597" t="s">
        <v>4189</v>
      </c>
      <c r="B2597" t="s">
        <v>5</v>
      </c>
      <c r="C2597" t="s">
        <v>1734</v>
      </c>
      <c r="D2597" t="s">
        <v>6875</v>
      </c>
      <c r="E2597" t="s">
        <v>1707</v>
      </c>
    </row>
    <row r="2598" spans="1:5">
      <c r="A2598" t="s">
        <v>4190</v>
      </c>
      <c r="B2598" t="s">
        <v>5</v>
      </c>
      <c r="C2598" t="s">
        <v>1734</v>
      </c>
      <c r="D2598" t="s">
        <v>6875</v>
      </c>
      <c r="E2598" t="s">
        <v>1708</v>
      </c>
    </row>
    <row r="2599" spans="1:5">
      <c r="A2599" t="s">
        <v>4191</v>
      </c>
      <c r="B2599" t="s">
        <v>5</v>
      </c>
      <c r="C2599" t="s">
        <v>1734</v>
      </c>
      <c r="D2599" t="s">
        <v>6875</v>
      </c>
      <c r="E2599" t="s">
        <v>1709</v>
      </c>
    </row>
    <row r="2600" spans="1:5">
      <c r="A2600" t="s">
        <v>4192</v>
      </c>
      <c r="B2600" t="s">
        <v>5</v>
      </c>
      <c r="C2600" t="s">
        <v>1734</v>
      </c>
      <c r="D2600" t="s">
        <v>6875</v>
      </c>
      <c r="E2600" t="s">
        <v>1710</v>
      </c>
    </row>
    <row r="2601" spans="1:5">
      <c r="A2601" t="s">
        <v>4193</v>
      </c>
      <c r="B2601" t="s">
        <v>5</v>
      </c>
      <c r="C2601" t="s">
        <v>1734</v>
      </c>
      <c r="D2601" t="s">
        <v>6875</v>
      </c>
      <c r="E2601" t="s">
        <v>1711</v>
      </c>
    </row>
    <row r="2602" spans="1:5">
      <c r="A2602" t="s">
        <v>4194</v>
      </c>
      <c r="B2602" t="s">
        <v>5</v>
      </c>
      <c r="C2602" t="s">
        <v>1734</v>
      </c>
      <c r="D2602" t="s">
        <v>6875</v>
      </c>
      <c r="E2602" t="s">
        <v>1712</v>
      </c>
    </row>
    <row r="2603" spans="1:5">
      <c r="A2603" t="s">
        <v>4195</v>
      </c>
      <c r="B2603" t="s">
        <v>5</v>
      </c>
      <c r="C2603" t="s">
        <v>1734</v>
      </c>
      <c r="D2603" t="s">
        <v>6875</v>
      </c>
      <c r="E2603" t="s">
        <v>1713</v>
      </c>
    </row>
    <row r="2604" spans="1:5">
      <c r="A2604" t="s">
        <v>4196</v>
      </c>
      <c r="B2604" t="s">
        <v>5</v>
      </c>
      <c r="C2604" t="s">
        <v>1734</v>
      </c>
      <c r="D2604" t="s">
        <v>6875</v>
      </c>
      <c r="E2604" t="s">
        <v>1714</v>
      </c>
    </row>
    <row r="2605" spans="1:5">
      <c r="A2605" t="s">
        <v>4197</v>
      </c>
      <c r="B2605" t="s">
        <v>5</v>
      </c>
      <c r="C2605" t="s">
        <v>1734</v>
      </c>
      <c r="D2605" t="s">
        <v>6875</v>
      </c>
      <c r="E2605" t="s">
        <v>1715</v>
      </c>
    </row>
    <row r="2606" spans="1:5">
      <c r="A2606" t="s">
        <v>4198</v>
      </c>
      <c r="B2606" t="s">
        <v>5</v>
      </c>
      <c r="C2606" t="s">
        <v>1734</v>
      </c>
      <c r="D2606" t="s">
        <v>6876</v>
      </c>
      <c r="E2606" t="s">
        <v>1702</v>
      </c>
    </row>
    <row r="2607" spans="1:5">
      <c r="A2607" t="s">
        <v>4199</v>
      </c>
      <c r="B2607" t="s">
        <v>5</v>
      </c>
      <c r="C2607" t="s">
        <v>1734</v>
      </c>
      <c r="D2607" t="s">
        <v>6876</v>
      </c>
      <c r="E2607" t="s">
        <v>1705</v>
      </c>
    </row>
    <row r="2608" spans="1:5">
      <c r="A2608" t="s">
        <v>4200</v>
      </c>
      <c r="B2608" t="s">
        <v>5</v>
      </c>
      <c r="C2608" t="s">
        <v>1734</v>
      </c>
      <c r="D2608" t="s">
        <v>6876</v>
      </c>
      <c r="E2608" t="s">
        <v>1706</v>
      </c>
    </row>
    <row r="2609" spans="1:5">
      <c r="A2609" t="s">
        <v>4201</v>
      </c>
      <c r="B2609" t="s">
        <v>5</v>
      </c>
      <c r="C2609" t="s">
        <v>1734</v>
      </c>
      <c r="D2609" t="s">
        <v>6876</v>
      </c>
      <c r="E2609" t="s">
        <v>1707</v>
      </c>
    </row>
    <row r="2610" spans="1:5">
      <c r="A2610" t="s">
        <v>4202</v>
      </c>
      <c r="B2610" t="s">
        <v>5</v>
      </c>
      <c r="C2610" t="s">
        <v>1734</v>
      </c>
      <c r="D2610" t="s">
        <v>6876</v>
      </c>
      <c r="E2610" t="s">
        <v>1708</v>
      </c>
    </row>
    <row r="2611" spans="1:5">
      <c r="A2611" t="s">
        <v>4203</v>
      </c>
      <c r="B2611" t="s">
        <v>5</v>
      </c>
      <c r="C2611" t="s">
        <v>1734</v>
      </c>
      <c r="D2611" t="s">
        <v>6876</v>
      </c>
      <c r="E2611" t="s">
        <v>1709</v>
      </c>
    </row>
    <row r="2612" spans="1:5">
      <c r="A2612" t="s">
        <v>4204</v>
      </c>
      <c r="B2612" t="s">
        <v>5</v>
      </c>
      <c r="C2612" t="s">
        <v>1734</v>
      </c>
      <c r="D2612" t="s">
        <v>6876</v>
      </c>
      <c r="E2612" t="s">
        <v>1710</v>
      </c>
    </row>
    <row r="2613" spans="1:5">
      <c r="A2613" t="s">
        <v>4205</v>
      </c>
      <c r="B2613" t="s">
        <v>5</v>
      </c>
      <c r="C2613" t="s">
        <v>1734</v>
      </c>
      <c r="D2613" t="s">
        <v>6876</v>
      </c>
      <c r="E2613" t="s">
        <v>1711</v>
      </c>
    </row>
    <row r="2614" spans="1:5">
      <c r="A2614" t="s">
        <v>4206</v>
      </c>
      <c r="B2614" t="s">
        <v>5</v>
      </c>
      <c r="C2614" t="s">
        <v>1734</v>
      </c>
      <c r="D2614" t="s">
        <v>6876</v>
      </c>
      <c r="E2614" t="s">
        <v>1712</v>
      </c>
    </row>
    <row r="2615" spans="1:5">
      <c r="A2615" t="s">
        <v>4207</v>
      </c>
      <c r="B2615" t="s">
        <v>5</v>
      </c>
      <c r="C2615" t="s">
        <v>1734</v>
      </c>
      <c r="D2615" t="s">
        <v>6876</v>
      </c>
      <c r="E2615" t="s">
        <v>1713</v>
      </c>
    </row>
    <row r="2616" spans="1:5">
      <c r="A2616" t="s">
        <v>4208</v>
      </c>
      <c r="B2616" t="s">
        <v>5</v>
      </c>
      <c r="C2616" t="s">
        <v>1734</v>
      </c>
      <c r="D2616" t="s">
        <v>6876</v>
      </c>
      <c r="E2616" t="s">
        <v>1714</v>
      </c>
    </row>
    <row r="2617" spans="1:5">
      <c r="A2617" t="s">
        <v>4209</v>
      </c>
      <c r="B2617" t="s">
        <v>5</v>
      </c>
      <c r="C2617" t="s">
        <v>1734</v>
      </c>
      <c r="D2617" t="s">
        <v>6876</v>
      </c>
      <c r="E2617" t="s">
        <v>1715</v>
      </c>
    </row>
    <row r="2618" spans="1:5">
      <c r="A2618" t="s">
        <v>4210</v>
      </c>
      <c r="B2618" t="s">
        <v>5</v>
      </c>
      <c r="C2618" t="s">
        <v>1734</v>
      </c>
      <c r="D2618" t="s">
        <v>6877</v>
      </c>
      <c r="E2618" t="s">
        <v>1702</v>
      </c>
    </row>
    <row r="2619" spans="1:5">
      <c r="A2619" t="s">
        <v>4211</v>
      </c>
      <c r="B2619" t="s">
        <v>5</v>
      </c>
      <c r="C2619" t="s">
        <v>1734</v>
      </c>
      <c r="D2619" t="s">
        <v>6877</v>
      </c>
      <c r="E2619" t="s">
        <v>1705</v>
      </c>
    </row>
    <row r="2620" spans="1:5">
      <c r="A2620" t="s">
        <v>4212</v>
      </c>
      <c r="B2620" t="s">
        <v>5</v>
      </c>
      <c r="C2620" t="s">
        <v>1734</v>
      </c>
      <c r="D2620" t="s">
        <v>6877</v>
      </c>
      <c r="E2620" t="s">
        <v>1706</v>
      </c>
    </row>
    <row r="2621" spans="1:5">
      <c r="A2621" t="s">
        <v>4213</v>
      </c>
      <c r="B2621" t="s">
        <v>5</v>
      </c>
      <c r="C2621" t="s">
        <v>1734</v>
      </c>
      <c r="D2621" t="s">
        <v>6877</v>
      </c>
      <c r="E2621" t="s">
        <v>1707</v>
      </c>
    </row>
    <row r="2622" spans="1:5">
      <c r="A2622" t="s">
        <v>4214</v>
      </c>
      <c r="B2622" t="s">
        <v>5</v>
      </c>
      <c r="C2622" t="s">
        <v>1734</v>
      </c>
      <c r="D2622" t="s">
        <v>6877</v>
      </c>
      <c r="E2622" t="s">
        <v>1708</v>
      </c>
    </row>
    <row r="2623" spans="1:5">
      <c r="A2623" t="s">
        <v>4215</v>
      </c>
      <c r="B2623" t="s">
        <v>5</v>
      </c>
      <c r="C2623" t="s">
        <v>1734</v>
      </c>
      <c r="D2623" t="s">
        <v>6877</v>
      </c>
      <c r="E2623" t="s">
        <v>1709</v>
      </c>
    </row>
    <row r="2624" spans="1:5">
      <c r="A2624" t="s">
        <v>4216</v>
      </c>
      <c r="B2624" t="s">
        <v>5</v>
      </c>
      <c r="C2624" t="s">
        <v>1734</v>
      </c>
      <c r="D2624" t="s">
        <v>6877</v>
      </c>
      <c r="E2624" t="s">
        <v>1710</v>
      </c>
    </row>
    <row r="2625" spans="1:5">
      <c r="A2625" t="s">
        <v>4217</v>
      </c>
      <c r="B2625" t="s">
        <v>5</v>
      </c>
      <c r="C2625" t="s">
        <v>1734</v>
      </c>
      <c r="D2625" t="s">
        <v>6877</v>
      </c>
      <c r="E2625" t="s">
        <v>1711</v>
      </c>
    </row>
    <row r="2626" spans="1:5">
      <c r="A2626" t="s">
        <v>4218</v>
      </c>
      <c r="B2626" t="s">
        <v>5</v>
      </c>
      <c r="C2626" t="s">
        <v>1734</v>
      </c>
      <c r="D2626" t="s">
        <v>6877</v>
      </c>
      <c r="E2626" t="s">
        <v>1712</v>
      </c>
    </row>
    <row r="2627" spans="1:5">
      <c r="A2627" t="s">
        <v>4219</v>
      </c>
      <c r="B2627" t="s">
        <v>5</v>
      </c>
      <c r="C2627" t="s">
        <v>1734</v>
      </c>
      <c r="D2627" t="s">
        <v>6877</v>
      </c>
      <c r="E2627" t="s">
        <v>1713</v>
      </c>
    </row>
    <row r="2628" spans="1:5">
      <c r="A2628" t="s">
        <v>4220</v>
      </c>
      <c r="B2628" t="s">
        <v>5</v>
      </c>
      <c r="C2628" t="s">
        <v>1734</v>
      </c>
      <c r="D2628" t="s">
        <v>6877</v>
      </c>
      <c r="E2628" t="s">
        <v>1714</v>
      </c>
    </row>
    <row r="2629" spans="1:5">
      <c r="A2629" t="s">
        <v>4221</v>
      </c>
      <c r="B2629" t="s">
        <v>5</v>
      </c>
      <c r="C2629" t="s">
        <v>1734</v>
      </c>
      <c r="D2629" t="s">
        <v>6877</v>
      </c>
      <c r="E2629" t="s">
        <v>1715</v>
      </c>
    </row>
    <row r="2630" spans="1:5">
      <c r="A2630" t="s">
        <v>4222</v>
      </c>
      <c r="B2630" t="s">
        <v>5</v>
      </c>
      <c r="C2630" t="s">
        <v>1734</v>
      </c>
      <c r="D2630" t="s">
        <v>6878</v>
      </c>
      <c r="E2630" t="s">
        <v>1702</v>
      </c>
    </row>
    <row r="2631" spans="1:5">
      <c r="A2631" t="s">
        <v>4223</v>
      </c>
      <c r="B2631" t="s">
        <v>5</v>
      </c>
      <c r="C2631" t="s">
        <v>1734</v>
      </c>
      <c r="D2631" t="s">
        <v>6878</v>
      </c>
      <c r="E2631" t="s">
        <v>1705</v>
      </c>
    </row>
    <row r="2632" spans="1:5">
      <c r="A2632" t="s">
        <v>4224</v>
      </c>
      <c r="B2632" t="s">
        <v>5</v>
      </c>
      <c r="C2632" t="s">
        <v>1734</v>
      </c>
      <c r="D2632" t="s">
        <v>6878</v>
      </c>
      <c r="E2632" t="s">
        <v>1706</v>
      </c>
    </row>
    <row r="2633" spans="1:5">
      <c r="A2633" t="s">
        <v>4225</v>
      </c>
      <c r="B2633" t="s">
        <v>5</v>
      </c>
      <c r="C2633" t="s">
        <v>1734</v>
      </c>
      <c r="D2633" t="s">
        <v>6878</v>
      </c>
      <c r="E2633" t="s">
        <v>1707</v>
      </c>
    </row>
    <row r="2634" spans="1:5">
      <c r="A2634" t="s">
        <v>4226</v>
      </c>
      <c r="B2634" t="s">
        <v>5</v>
      </c>
      <c r="C2634" t="s">
        <v>1734</v>
      </c>
      <c r="D2634" t="s">
        <v>6878</v>
      </c>
      <c r="E2634" t="s">
        <v>1708</v>
      </c>
    </row>
    <row r="2635" spans="1:5">
      <c r="A2635" t="s">
        <v>4227</v>
      </c>
      <c r="B2635" t="s">
        <v>5</v>
      </c>
      <c r="C2635" t="s">
        <v>1734</v>
      </c>
      <c r="D2635" t="s">
        <v>6878</v>
      </c>
      <c r="E2635" t="s">
        <v>1709</v>
      </c>
    </row>
    <row r="2636" spans="1:5">
      <c r="A2636" t="s">
        <v>4228</v>
      </c>
      <c r="B2636" t="s">
        <v>5</v>
      </c>
      <c r="C2636" t="s">
        <v>1734</v>
      </c>
      <c r="D2636" t="s">
        <v>6878</v>
      </c>
      <c r="E2636" t="s">
        <v>1710</v>
      </c>
    </row>
    <row r="2637" spans="1:5">
      <c r="A2637" t="s">
        <v>4229</v>
      </c>
      <c r="B2637" t="s">
        <v>5</v>
      </c>
      <c r="C2637" t="s">
        <v>1734</v>
      </c>
      <c r="D2637" t="s">
        <v>6878</v>
      </c>
      <c r="E2637" t="s">
        <v>1711</v>
      </c>
    </row>
    <row r="2638" spans="1:5">
      <c r="A2638" t="s">
        <v>4230</v>
      </c>
      <c r="B2638" t="s">
        <v>5</v>
      </c>
      <c r="C2638" t="s">
        <v>1734</v>
      </c>
      <c r="D2638" t="s">
        <v>6878</v>
      </c>
      <c r="E2638" t="s">
        <v>1712</v>
      </c>
    </row>
    <row r="2639" spans="1:5">
      <c r="A2639" t="s">
        <v>4231</v>
      </c>
      <c r="B2639" t="s">
        <v>5</v>
      </c>
      <c r="C2639" t="s">
        <v>1734</v>
      </c>
      <c r="D2639" t="s">
        <v>6878</v>
      </c>
      <c r="E2639" t="s">
        <v>1713</v>
      </c>
    </row>
    <row r="2640" spans="1:5">
      <c r="A2640" t="s">
        <v>4232</v>
      </c>
      <c r="B2640" t="s">
        <v>5</v>
      </c>
      <c r="C2640" t="s">
        <v>1734</v>
      </c>
      <c r="D2640" t="s">
        <v>6878</v>
      </c>
      <c r="E2640" t="s">
        <v>1714</v>
      </c>
    </row>
    <row r="2641" spans="1:5">
      <c r="A2641" t="s">
        <v>4233</v>
      </c>
      <c r="B2641" t="s">
        <v>5</v>
      </c>
      <c r="C2641" t="s">
        <v>1734</v>
      </c>
      <c r="D2641" t="s">
        <v>6878</v>
      </c>
      <c r="E2641" t="s">
        <v>1715</v>
      </c>
    </row>
    <row r="2642" spans="1:5">
      <c r="A2642" t="s">
        <v>4234</v>
      </c>
      <c r="B2642" t="s">
        <v>5</v>
      </c>
      <c r="C2642" t="s">
        <v>1734</v>
      </c>
      <c r="D2642" t="s">
        <v>6879</v>
      </c>
      <c r="E2642" t="s">
        <v>1702</v>
      </c>
    </row>
    <row r="2643" spans="1:5">
      <c r="A2643" t="s">
        <v>4235</v>
      </c>
      <c r="B2643" t="s">
        <v>5</v>
      </c>
      <c r="C2643" t="s">
        <v>1734</v>
      </c>
      <c r="D2643" t="s">
        <v>6879</v>
      </c>
      <c r="E2643" t="s">
        <v>1705</v>
      </c>
    </row>
    <row r="2644" spans="1:5">
      <c r="A2644" t="s">
        <v>4236</v>
      </c>
      <c r="B2644" t="s">
        <v>5</v>
      </c>
      <c r="C2644" t="s">
        <v>1734</v>
      </c>
      <c r="D2644" t="s">
        <v>6879</v>
      </c>
      <c r="E2644" t="s">
        <v>1706</v>
      </c>
    </row>
    <row r="2645" spans="1:5">
      <c r="A2645" t="s">
        <v>4237</v>
      </c>
      <c r="B2645" t="s">
        <v>5</v>
      </c>
      <c r="C2645" t="s">
        <v>1734</v>
      </c>
      <c r="D2645" t="s">
        <v>6879</v>
      </c>
      <c r="E2645" t="s">
        <v>1707</v>
      </c>
    </row>
    <row r="2646" spans="1:5">
      <c r="A2646" t="s">
        <v>4238</v>
      </c>
      <c r="B2646" t="s">
        <v>5</v>
      </c>
      <c r="C2646" t="s">
        <v>1734</v>
      </c>
      <c r="D2646" t="s">
        <v>6879</v>
      </c>
      <c r="E2646" t="s">
        <v>1708</v>
      </c>
    </row>
    <row r="2647" spans="1:5">
      <c r="A2647" t="s">
        <v>4239</v>
      </c>
      <c r="B2647" t="s">
        <v>5</v>
      </c>
      <c r="C2647" t="s">
        <v>1734</v>
      </c>
      <c r="D2647" t="s">
        <v>6879</v>
      </c>
      <c r="E2647" t="s">
        <v>1709</v>
      </c>
    </row>
    <row r="2648" spans="1:5">
      <c r="A2648" t="s">
        <v>4240</v>
      </c>
      <c r="B2648" t="s">
        <v>5</v>
      </c>
      <c r="C2648" t="s">
        <v>1734</v>
      </c>
      <c r="D2648" t="s">
        <v>6879</v>
      </c>
      <c r="E2648" t="s">
        <v>1710</v>
      </c>
    </row>
    <row r="2649" spans="1:5">
      <c r="A2649" t="s">
        <v>4241</v>
      </c>
      <c r="B2649" t="s">
        <v>5</v>
      </c>
      <c r="C2649" t="s">
        <v>1734</v>
      </c>
      <c r="D2649" t="s">
        <v>6879</v>
      </c>
      <c r="E2649" t="s">
        <v>1711</v>
      </c>
    </row>
    <row r="2650" spans="1:5">
      <c r="A2650" t="s">
        <v>4242</v>
      </c>
      <c r="B2650" t="s">
        <v>5</v>
      </c>
      <c r="C2650" t="s">
        <v>1734</v>
      </c>
      <c r="D2650" t="s">
        <v>6879</v>
      </c>
      <c r="E2650" t="s">
        <v>1712</v>
      </c>
    </row>
    <row r="2651" spans="1:5">
      <c r="A2651" t="s">
        <v>4243</v>
      </c>
      <c r="B2651" t="s">
        <v>5</v>
      </c>
      <c r="C2651" t="s">
        <v>1734</v>
      </c>
      <c r="D2651" t="s">
        <v>6879</v>
      </c>
      <c r="E2651" t="s">
        <v>1713</v>
      </c>
    </row>
    <row r="2652" spans="1:5">
      <c r="A2652" t="s">
        <v>4244</v>
      </c>
      <c r="B2652" t="s">
        <v>5</v>
      </c>
      <c r="C2652" t="s">
        <v>1734</v>
      </c>
      <c r="D2652" t="s">
        <v>6879</v>
      </c>
      <c r="E2652" t="s">
        <v>1714</v>
      </c>
    </row>
    <row r="2653" spans="1:5">
      <c r="A2653" t="s">
        <v>4245</v>
      </c>
      <c r="B2653" t="s">
        <v>5</v>
      </c>
      <c r="C2653" t="s">
        <v>1734</v>
      </c>
      <c r="D2653" t="s">
        <v>6879</v>
      </c>
      <c r="E2653" t="s">
        <v>1715</v>
      </c>
    </row>
    <row r="2654" spans="1:5">
      <c r="A2654" t="s">
        <v>4246</v>
      </c>
      <c r="B2654" t="s">
        <v>5</v>
      </c>
      <c r="C2654" t="s">
        <v>1734</v>
      </c>
      <c r="D2654" t="s">
        <v>6880</v>
      </c>
      <c r="E2654" t="s">
        <v>1702</v>
      </c>
    </row>
    <row r="2655" spans="1:5">
      <c r="A2655" t="s">
        <v>4247</v>
      </c>
      <c r="B2655" t="s">
        <v>5</v>
      </c>
      <c r="C2655" t="s">
        <v>1734</v>
      </c>
      <c r="D2655" t="s">
        <v>6880</v>
      </c>
      <c r="E2655" t="s">
        <v>1705</v>
      </c>
    </row>
    <row r="2656" spans="1:5">
      <c r="A2656" t="s">
        <v>4248</v>
      </c>
      <c r="B2656" t="s">
        <v>5</v>
      </c>
      <c r="C2656" t="s">
        <v>1734</v>
      </c>
      <c r="D2656" t="s">
        <v>6880</v>
      </c>
      <c r="E2656" t="s">
        <v>1706</v>
      </c>
    </row>
    <row r="2657" spans="1:5">
      <c r="A2657" t="s">
        <v>4249</v>
      </c>
      <c r="B2657" t="s">
        <v>5</v>
      </c>
      <c r="C2657" t="s">
        <v>1734</v>
      </c>
      <c r="D2657" t="s">
        <v>6880</v>
      </c>
      <c r="E2657" t="s">
        <v>1707</v>
      </c>
    </row>
    <row r="2658" spans="1:5">
      <c r="A2658" t="s">
        <v>4250</v>
      </c>
      <c r="B2658" t="s">
        <v>5</v>
      </c>
      <c r="C2658" t="s">
        <v>1734</v>
      </c>
      <c r="D2658" t="s">
        <v>6880</v>
      </c>
      <c r="E2658" t="s">
        <v>1708</v>
      </c>
    </row>
    <row r="2659" spans="1:5">
      <c r="A2659" t="s">
        <v>4251</v>
      </c>
      <c r="B2659" t="s">
        <v>5</v>
      </c>
      <c r="C2659" t="s">
        <v>1734</v>
      </c>
      <c r="D2659" t="s">
        <v>6880</v>
      </c>
      <c r="E2659" t="s">
        <v>1709</v>
      </c>
    </row>
    <row r="2660" spans="1:5">
      <c r="A2660" t="s">
        <v>4252</v>
      </c>
      <c r="B2660" t="s">
        <v>5</v>
      </c>
      <c r="C2660" t="s">
        <v>1734</v>
      </c>
      <c r="D2660" t="s">
        <v>6880</v>
      </c>
      <c r="E2660" t="s">
        <v>1710</v>
      </c>
    </row>
    <row r="2661" spans="1:5">
      <c r="A2661" t="s">
        <v>4253</v>
      </c>
      <c r="B2661" t="s">
        <v>5</v>
      </c>
      <c r="C2661" t="s">
        <v>1734</v>
      </c>
      <c r="D2661" t="s">
        <v>6880</v>
      </c>
      <c r="E2661" t="s">
        <v>1711</v>
      </c>
    </row>
    <row r="2662" spans="1:5">
      <c r="A2662" t="s">
        <v>4254</v>
      </c>
      <c r="B2662" t="s">
        <v>5</v>
      </c>
      <c r="C2662" t="s">
        <v>1734</v>
      </c>
      <c r="D2662" t="s">
        <v>6880</v>
      </c>
      <c r="E2662" t="s">
        <v>1712</v>
      </c>
    </row>
    <row r="2663" spans="1:5">
      <c r="A2663" t="s">
        <v>4255</v>
      </c>
      <c r="B2663" t="s">
        <v>5</v>
      </c>
      <c r="C2663" t="s">
        <v>1734</v>
      </c>
      <c r="D2663" t="s">
        <v>6880</v>
      </c>
      <c r="E2663" t="s">
        <v>1713</v>
      </c>
    </row>
    <row r="2664" spans="1:5">
      <c r="A2664" t="s">
        <v>4256</v>
      </c>
      <c r="B2664" t="s">
        <v>5</v>
      </c>
      <c r="C2664" t="s">
        <v>1734</v>
      </c>
      <c r="D2664" t="s">
        <v>6880</v>
      </c>
      <c r="E2664" t="s">
        <v>1714</v>
      </c>
    </row>
    <row r="2665" spans="1:5">
      <c r="A2665" t="s">
        <v>4257</v>
      </c>
      <c r="B2665" t="s">
        <v>5</v>
      </c>
      <c r="C2665" t="s">
        <v>1734</v>
      </c>
      <c r="D2665" t="s">
        <v>6880</v>
      </c>
      <c r="E2665" t="s">
        <v>1715</v>
      </c>
    </row>
    <row r="2666" spans="1:5">
      <c r="A2666" t="s">
        <v>4258</v>
      </c>
      <c r="B2666" t="s">
        <v>5</v>
      </c>
      <c r="C2666" t="s">
        <v>1734</v>
      </c>
      <c r="D2666" t="s">
        <v>6881</v>
      </c>
      <c r="E2666" t="s">
        <v>1702</v>
      </c>
    </row>
    <row r="2667" spans="1:5">
      <c r="A2667" t="s">
        <v>4259</v>
      </c>
      <c r="B2667" t="s">
        <v>5</v>
      </c>
      <c r="C2667" t="s">
        <v>1734</v>
      </c>
      <c r="D2667" t="s">
        <v>6881</v>
      </c>
      <c r="E2667" t="s">
        <v>1705</v>
      </c>
    </row>
    <row r="2668" spans="1:5">
      <c r="A2668" t="s">
        <v>4260</v>
      </c>
      <c r="B2668" t="s">
        <v>5</v>
      </c>
      <c r="C2668" t="s">
        <v>1734</v>
      </c>
      <c r="D2668" t="s">
        <v>6881</v>
      </c>
      <c r="E2668" t="s">
        <v>1706</v>
      </c>
    </row>
    <row r="2669" spans="1:5">
      <c r="A2669" t="s">
        <v>4261</v>
      </c>
      <c r="B2669" t="s">
        <v>5</v>
      </c>
      <c r="C2669" t="s">
        <v>1734</v>
      </c>
      <c r="D2669" t="s">
        <v>6881</v>
      </c>
      <c r="E2669" t="s">
        <v>1707</v>
      </c>
    </row>
    <row r="2670" spans="1:5">
      <c r="A2670" t="s">
        <v>4262</v>
      </c>
      <c r="B2670" t="s">
        <v>5</v>
      </c>
      <c r="C2670" t="s">
        <v>1734</v>
      </c>
      <c r="D2670" t="s">
        <v>6881</v>
      </c>
      <c r="E2670" t="s">
        <v>1708</v>
      </c>
    </row>
    <row r="2671" spans="1:5">
      <c r="A2671" t="s">
        <v>4263</v>
      </c>
      <c r="B2671" t="s">
        <v>5</v>
      </c>
      <c r="C2671" t="s">
        <v>1734</v>
      </c>
      <c r="D2671" t="s">
        <v>6881</v>
      </c>
      <c r="E2671" t="s">
        <v>1709</v>
      </c>
    </row>
    <row r="2672" spans="1:5">
      <c r="A2672" t="s">
        <v>4264</v>
      </c>
      <c r="B2672" t="s">
        <v>5</v>
      </c>
      <c r="C2672" t="s">
        <v>1734</v>
      </c>
      <c r="D2672" t="s">
        <v>6881</v>
      </c>
      <c r="E2672" t="s">
        <v>1710</v>
      </c>
    </row>
    <row r="2673" spans="1:5">
      <c r="A2673" t="s">
        <v>4265</v>
      </c>
      <c r="B2673" t="s">
        <v>5</v>
      </c>
      <c r="C2673" t="s">
        <v>1734</v>
      </c>
      <c r="D2673" t="s">
        <v>6881</v>
      </c>
      <c r="E2673" t="s">
        <v>1711</v>
      </c>
    </row>
    <row r="2674" spans="1:5">
      <c r="A2674" t="s">
        <v>4266</v>
      </c>
      <c r="B2674" t="s">
        <v>5</v>
      </c>
      <c r="C2674" t="s">
        <v>1734</v>
      </c>
      <c r="D2674" t="s">
        <v>6881</v>
      </c>
      <c r="E2674" t="s">
        <v>1712</v>
      </c>
    </row>
    <row r="2675" spans="1:5">
      <c r="A2675" t="s">
        <v>4267</v>
      </c>
      <c r="B2675" t="s">
        <v>5</v>
      </c>
      <c r="C2675" t="s">
        <v>1734</v>
      </c>
      <c r="D2675" t="s">
        <v>6881</v>
      </c>
      <c r="E2675" t="s">
        <v>1713</v>
      </c>
    </row>
    <row r="2676" spans="1:5">
      <c r="A2676" t="s">
        <v>4268</v>
      </c>
      <c r="B2676" t="s">
        <v>5</v>
      </c>
      <c r="C2676" t="s">
        <v>1734</v>
      </c>
      <c r="D2676" t="s">
        <v>6881</v>
      </c>
      <c r="E2676" t="s">
        <v>1714</v>
      </c>
    </row>
    <row r="2677" spans="1:5">
      <c r="A2677" t="s">
        <v>4269</v>
      </c>
      <c r="B2677" t="s">
        <v>5</v>
      </c>
      <c r="C2677" t="s">
        <v>1734</v>
      </c>
      <c r="D2677" t="s">
        <v>6881</v>
      </c>
      <c r="E2677" t="s">
        <v>1715</v>
      </c>
    </row>
    <row r="2678" spans="1:5">
      <c r="A2678" t="s">
        <v>4270</v>
      </c>
      <c r="B2678" t="s">
        <v>5</v>
      </c>
      <c r="C2678" t="s">
        <v>1734</v>
      </c>
      <c r="D2678" t="s">
        <v>6882</v>
      </c>
      <c r="E2678" t="s">
        <v>1702</v>
      </c>
    </row>
    <row r="2679" spans="1:5">
      <c r="A2679" t="s">
        <v>4271</v>
      </c>
      <c r="B2679" t="s">
        <v>5</v>
      </c>
      <c r="C2679" t="s">
        <v>1734</v>
      </c>
      <c r="D2679" t="s">
        <v>6882</v>
      </c>
      <c r="E2679" t="s">
        <v>1705</v>
      </c>
    </row>
    <row r="2680" spans="1:5">
      <c r="A2680" t="s">
        <v>4272</v>
      </c>
      <c r="B2680" t="s">
        <v>5</v>
      </c>
      <c r="C2680" t="s">
        <v>1734</v>
      </c>
      <c r="D2680" t="s">
        <v>6882</v>
      </c>
      <c r="E2680" t="s">
        <v>1706</v>
      </c>
    </row>
    <row r="2681" spans="1:5">
      <c r="A2681" t="s">
        <v>4273</v>
      </c>
      <c r="B2681" t="s">
        <v>5</v>
      </c>
      <c r="C2681" t="s">
        <v>1734</v>
      </c>
      <c r="D2681" t="s">
        <v>6882</v>
      </c>
      <c r="E2681" t="s">
        <v>1707</v>
      </c>
    </row>
    <row r="2682" spans="1:5">
      <c r="A2682" t="s">
        <v>4274</v>
      </c>
      <c r="B2682" t="s">
        <v>5</v>
      </c>
      <c r="C2682" t="s">
        <v>1734</v>
      </c>
      <c r="D2682" t="s">
        <v>6882</v>
      </c>
      <c r="E2682" t="s">
        <v>1708</v>
      </c>
    </row>
    <row r="2683" spans="1:5">
      <c r="A2683" t="s">
        <v>4275</v>
      </c>
      <c r="B2683" t="s">
        <v>5</v>
      </c>
      <c r="C2683" t="s">
        <v>1734</v>
      </c>
      <c r="D2683" t="s">
        <v>6882</v>
      </c>
      <c r="E2683" t="s">
        <v>1709</v>
      </c>
    </row>
    <row r="2684" spans="1:5">
      <c r="A2684" t="s">
        <v>4276</v>
      </c>
      <c r="B2684" t="s">
        <v>5</v>
      </c>
      <c r="C2684" t="s">
        <v>1734</v>
      </c>
      <c r="D2684" t="s">
        <v>6882</v>
      </c>
      <c r="E2684" t="s">
        <v>1710</v>
      </c>
    </row>
    <row r="2685" spans="1:5">
      <c r="A2685" t="s">
        <v>4277</v>
      </c>
      <c r="B2685" t="s">
        <v>5</v>
      </c>
      <c r="C2685" t="s">
        <v>1734</v>
      </c>
      <c r="D2685" t="s">
        <v>6882</v>
      </c>
      <c r="E2685" t="s">
        <v>1711</v>
      </c>
    </row>
    <row r="2686" spans="1:5">
      <c r="A2686" t="s">
        <v>4278</v>
      </c>
      <c r="B2686" t="s">
        <v>5</v>
      </c>
      <c r="C2686" t="s">
        <v>1734</v>
      </c>
      <c r="D2686" t="s">
        <v>6882</v>
      </c>
      <c r="E2686" t="s">
        <v>1712</v>
      </c>
    </row>
    <row r="2687" spans="1:5">
      <c r="A2687" t="s">
        <v>4279</v>
      </c>
      <c r="B2687" t="s">
        <v>5</v>
      </c>
      <c r="C2687" t="s">
        <v>1734</v>
      </c>
      <c r="D2687" t="s">
        <v>6882</v>
      </c>
      <c r="E2687" t="s">
        <v>1713</v>
      </c>
    </row>
    <row r="2688" spans="1:5">
      <c r="A2688" t="s">
        <v>4280</v>
      </c>
      <c r="B2688" t="s">
        <v>5</v>
      </c>
      <c r="C2688" t="s">
        <v>1734</v>
      </c>
      <c r="D2688" t="s">
        <v>6882</v>
      </c>
      <c r="E2688" t="s">
        <v>1714</v>
      </c>
    </row>
    <row r="2689" spans="1:5">
      <c r="A2689" t="s">
        <v>4281</v>
      </c>
      <c r="B2689" t="s">
        <v>5</v>
      </c>
      <c r="C2689" t="s">
        <v>1734</v>
      </c>
      <c r="D2689" t="s">
        <v>6882</v>
      </c>
      <c r="E2689" t="s">
        <v>1715</v>
      </c>
    </row>
    <row r="2690" spans="1:5">
      <c r="A2690" t="s">
        <v>4282</v>
      </c>
      <c r="B2690" t="s">
        <v>5</v>
      </c>
      <c r="C2690" t="s">
        <v>1734</v>
      </c>
      <c r="D2690" t="s">
        <v>6883</v>
      </c>
      <c r="E2690" t="s">
        <v>1702</v>
      </c>
    </row>
    <row r="2691" spans="1:5">
      <c r="A2691" t="s">
        <v>4283</v>
      </c>
      <c r="B2691" t="s">
        <v>5</v>
      </c>
      <c r="C2691" t="s">
        <v>1734</v>
      </c>
      <c r="D2691" t="s">
        <v>6883</v>
      </c>
      <c r="E2691" t="s">
        <v>1705</v>
      </c>
    </row>
    <row r="2692" spans="1:5">
      <c r="A2692" t="s">
        <v>4284</v>
      </c>
      <c r="B2692" t="s">
        <v>5</v>
      </c>
      <c r="C2692" t="s">
        <v>1734</v>
      </c>
      <c r="D2692" t="s">
        <v>6883</v>
      </c>
      <c r="E2692" t="s">
        <v>1706</v>
      </c>
    </row>
    <row r="2693" spans="1:5">
      <c r="A2693" t="s">
        <v>4285</v>
      </c>
      <c r="B2693" t="s">
        <v>5</v>
      </c>
      <c r="C2693" t="s">
        <v>1734</v>
      </c>
      <c r="D2693" t="s">
        <v>6883</v>
      </c>
      <c r="E2693" t="s">
        <v>1707</v>
      </c>
    </row>
    <row r="2694" spans="1:5">
      <c r="A2694" t="s">
        <v>4286</v>
      </c>
      <c r="B2694" t="s">
        <v>5</v>
      </c>
      <c r="C2694" t="s">
        <v>1734</v>
      </c>
      <c r="D2694" t="s">
        <v>6883</v>
      </c>
      <c r="E2694" t="s">
        <v>1708</v>
      </c>
    </row>
    <row r="2695" spans="1:5">
      <c r="A2695" t="s">
        <v>4287</v>
      </c>
      <c r="B2695" t="s">
        <v>5</v>
      </c>
      <c r="C2695" t="s">
        <v>1734</v>
      </c>
      <c r="D2695" t="s">
        <v>6883</v>
      </c>
      <c r="E2695" t="s">
        <v>1709</v>
      </c>
    </row>
    <row r="2696" spans="1:5">
      <c r="A2696" t="s">
        <v>4288</v>
      </c>
      <c r="B2696" t="s">
        <v>5</v>
      </c>
      <c r="C2696" t="s">
        <v>1734</v>
      </c>
      <c r="D2696" t="s">
        <v>6883</v>
      </c>
      <c r="E2696" t="s">
        <v>1710</v>
      </c>
    </row>
    <row r="2697" spans="1:5">
      <c r="A2697" t="s">
        <v>4289</v>
      </c>
      <c r="B2697" t="s">
        <v>5</v>
      </c>
      <c r="C2697" t="s">
        <v>1734</v>
      </c>
      <c r="D2697" t="s">
        <v>6883</v>
      </c>
      <c r="E2697" t="s">
        <v>1711</v>
      </c>
    </row>
    <row r="2698" spans="1:5">
      <c r="A2698" t="s">
        <v>4290</v>
      </c>
      <c r="B2698" t="s">
        <v>5</v>
      </c>
      <c r="C2698" t="s">
        <v>1734</v>
      </c>
      <c r="D2698" t="s">
        <v>6883</v>
      </c>
      <c r="E2698" t="s">
        <v>1712</v>
      </c>
    </row>
    <row r="2699" spans="1:5">
      <c r="A2699" t="s">
        <v>4291</v>
      </c>
      <c r="B2699" t="s">
        <v>5</v>
      </c>
      <c r="C2699" t="s">
        <v>1734</v>
      </c>
      <c r="D2699" t="s">
        <v>6883</v>
      </c>
      <c r="E2699" t="s">
        <v>1713</v>
      </c>
    </row>
    <row r="2700" spans="1:5">
      <c r="A2700" t="s">
        <v>4292</v>
      </c>
      <c r="B2700" t="s">
        <v>5</v>
      </c>
      <c r="C2700" t="s">
        <v>1734</v>
      </c>
      <c r="D2700" t="s">
        <v>6883</v>
      </c>
      <c r="E2700" t="s">
        <v>1714</v>
      </c>
    </row>
    <row r="2701" spans="1:5">
      <c r="A2701" t="s">
        <v>4293</v>
      </c>
      <c r="B2701" t="s">
        <v>5</v>
      </c>
      <c r="C2701" t="s">
        <v>1734</v>
      </c>
      <c r="D2701" t="s">
        <v>6883</v>
      </c>
      <c r="E2701" t="s">
        <v>1715</v>
      </c>
    </row>
    <row r="2702" spans="1:5">
      <c r="A2702" t="s">
        <v>4294</v>
      </c>
      <c r="B2702" t="s">
        <v>5</v>
      </c>
      <c r="C2702" t="s">
        <v>1734</v>
      </c>
      <c r="D2702" t="s">
        <v>6884</v>
      </c>
      <c r="E2702" t="s">
        <v>1702</v>
      </c>
    </row>
    <row r="2703" spans="1:5">
      <c r="A2703" t="s">
        <v>4295</v>
      </c>
      <c r="B2703" t="s">
        <v>5</v>
      </c>
      <c r="C2703" t="s">
        <v>1734</v>
      </c>
      <c r="D2703" t="s">
        <v>6884</v>
      </c>
      <c r="E2703" t="s">
        <v>1705</v>
      </c>
    </row>
    <row r="2704" spans="1:5">
      <c r="A2704" t="s">
        <v>4296</v>
      </c>
      <c r="B2704" t="s">
        <v>5</v>
      </c>
      <c r="C2704" t="s">
        <v>1734</v>
      </c>
      <c r="D2704" t="s">
        <v>6884</v>
      </c>
      <c r="E2704" t="s">
        <v>1706</v>
      </c>
    </row>
    <row r="2705" spans="1:5">
      <c r="A2705" t="s">
        <v>4297</v>
      </c>
      <c r="B2705" t="s">
        <v>5</v>
      </c>
      <c r="C2705" t="s">
        <v>1734</v>
      </c>
      <c r="D2705" t="s">
        <v>6884</v>
      </c>
      <c r="E2705" t="s">
        <v>1707</v>
      </c>
    </row>
    <row r="2706" spans="1:5">
      <c r="A2706" t="s">
        <v>4298</v>
      </c>
      <c r="B2706" t="s">
        <v>5</v>
      </c>
      <c r="C2706" t="s">
        <v>1734</v>
      </c>
      <c r="D2706" t="s">
        <v>6884</v>
      </c>
      <c r="E2706" t="s">
        <v>1708</v>
      </c>
    </row>
    <row r="2707" spans="1:5">
      <c r="A2707" t="s">
        <v>4299</v>
      </c>
      <c r="B2707" t="s">
        <v>5</v>
      </c>
      <c r="C2707" t="s">
        <v>1734</v>
      </c>
      <c r="D2707" t="s">
        <v>6884</v>
      </c>
      <c r="E2707" t="s">
        <v>1709</v>
      </c>
    </row>
    <row r="2708" spans="1:5">
      <c r="A2708" t="s">
        <v>4300</v>
      </c>
      <c r="B2708" t="s">
        <v>5</v>
      </c>
      <c r="C2708" t="s">
        <v>1734</v>
      </c>
      <c r="D2708" t="s">
        <v>6884</v>
      </c>
      <c r="E2708" t="s">
        <v>1710</v>
      </c>
    </row>
    <row r="2709" spans="1:5">
      <c r="A2709" t="s">
        <v>4301</v>
      </c>
      <c r="B2709" t="s">
        <v>5</v>
      </c>
      <c r="C2709" t="s">
        <v>1734</v>
      </c>
      <c r="D2709" t="s">
        <v>6884</v>
      </c>
      <c r="E2709" t="s">
        <v>1711</v>
      </c>
    </row>
    <row r="2710" spans="1:5">
      <c r="A2710" t="s">
        <v>4302</v>
      </c>
      <c r="B2710" t="s">
        <v>5</v>
      </c>
      <c r="C2710" t="s">
        <v>1734</v>
      </c>
      <c r="D2710" t="s">
        <v>6884</v>
      </c>
      <c r="E2710" t="s">
        <v>1712</v>
      </c>
    </row>
    <row r="2711" spans="1:5">
      <c r="A2711" t="s">
        <v>4303</v>
      </c>
      <c r="B2711" t="s">
        <v>5</v>
      </c>
      <c r="C2711" t="s">
        <v>1734</v>
      </c>
      <c r="D2711" t="s">
        <v>6884</v>
      </c>
      <c r="E2711" t="s">
        <v>1713</v>
      </c>
    </row>
    <row r="2712" spans="1:5">
      <c r="A2712" t="s">
        <v>4304</v>
      </c>
      <c r="B2712" t="s">
        <v>5</v>
      </c>
      <c r="C2712" t="s">
        <v>1734</v>
      </c>
      <c r="D2712" t="s">
        <v>6884</v>
      </c>
      <c r="E2712" t="s">
        <v>1714</v>
      </c>
    </row>
    <row r="2713" spans="1:5">
      <c r="A2713" t="s">
        <v>4305</v>
      </c>
      <c r="B2713" t="s">
        <v>5</v>
      </c>
      <c r="C2713" t="s">
        <v>1734</v>
      </c>
      <c r="D2713" t="s">
        <v>6884</v>
      </c>
      <c r="E2713" t="s">
        <v>1715</v>
      </c>
    </row>
    <row r="2714" spans="1:5">
      <c r="A2714" t="s">
        <v>4306</v>
      </c>
      <c r="B2714" t="s">
        <v>5</v>
      </c>
      <c r="C2714" t="s">
        <v>1734</v>
      </c>
      <c r="D2714" t="s">
        <v>6885</v>
      </c>
      <c r="E2714" t="s">
        <v>1702</v>
      </c>
    </row>
    <row r="2715" spans="1:5">
      <c r="A2715" t="s">
        <v>4307</v>
      </c>
      <c r="B2715" t="s">
        <v>5</v>
      </c>
      <c r="C2715" t="s">
        <v>1734</v>
      </c>
      <c r="D2715" t="s">
        <v>6885</v>
      </c>
      <c r="E2715" t="s">
        <v>1705</v>
      </c>
    </row>
    <row r="2716" spans="1:5">
      <c r="A2716" t="s">
        <v>4308</v>
      </c>
      <c r="B2716" t="s">
        <v>5</v>
      </c>
      <c r="C2716" t="s">
        <v>1734</v>
      </c>
      <c r="D2716" t="s">
        <v>6885</v>
      </c>
      <c r="E2716" t="s">
        <v>1706</v>
      </c>
    </row>
    <row r="2717" spans="1:5">
      <c r="A2717" t="s">
        <v>4309</v>
      </c>
      <c r="B2717" t="s">
        <v>5</v>
      </c>
      <c r="C2717" t="s">
        <v>1734</v>
      </c>
      <c r="D2717" t="s">
        <v>6885</v>
      </c>
      <c r="E2717" t="s">
        <v>1707</v>
      </c>
    </row>
    <row r="2718" spans="1:5">
      <c r="A2718" t="s">
        <v>4310</v>
      </c>
      <c r="B2718" t="s">
        <v>5</v>
      </c>
      <c r="C2718" t="s">
        <v>1734</v>
      </c>
      <c r="D2718" t="s">
        <v>6885</v>
      </c>
      <c r="E2718" t="s">
        <v>1708</v>
      </c>
    </row>
    <row r="2719" spans="1:5">
      <c r="A2719" t="s">
        <v>4311</v>
      </c>
      <c r="B2719" t="s">
        <v>5</v>
      </c>
      <c r="C2719" t="s">
        <v>1734</v>
      </c>
      <c r="D2719" t="s">
        <v>6885</v>
      </c>
      <c r="E2719" t="s">
        <v>1709</v>
      </c>
    </row>
    <row r="2720" spans="1:5">
      <c r="A2720" t="s">
        <v>4312</v>
      </c>
      <c r="B2720" t="s">
        <v>5</v>
      </c>
      <c r="C2720" t="s">
        <v>1734</v>
      </c>
      <c r="D2720" t="s">
        <v>6885</v>
      </c>
      <c r="E2720" t="s">
        <v>1710</v>
      </c>
    </row>
    <row r="2721" spans="1:5">
      <c r="A2721" t="s">
        <v>4313</v>
      </c>
      <c r="B2721" t="s">
        <v>5</v>
      </c>
      <c r="C2721" t="s">
        <v>1734</v>
      </c>
      <c r="D2721" t="s">
        <v>6885</v>
      </c>
      <c r="E2721" t="s">
        <v>1711</v>
      </c>
    </row>
    <row r="2722" spans="1:5">
      <c r="A2722" t="s">
        <v>4314</v>
      </c>
      <c r="B2722" t="s">
        <v>5</v>
      </c>
      <c r="C2722" t="s">
        <v>1734</v>
      </c>
      <c r="D2722" t="s">
        <v>6885</v>
      </c>
      <c r="E2722" t="s">
        <v>1712</v>
      </c>
    </row>
    <row r="2723" spans="1:5">
      <c r="A2723" t="s">
        <v>4315</v>
      </c>
      <c r="B2723" t="s">
        <v>5</v>
      </c>
      <c r="C2723" t="s">
        <v>1734</v>
      </c>
      <c r="D2723" t="s">
        <v>6885</v>
      </c>
      <c r="E2723" t="s">
        <v>1713</v>
      </c>
    </row>
    <row r="2724" spans="1:5">
      <c r="A2724" t="s">
        <v>4316</v>
      </c>
      <c r="B2724" t="s">
        <v>5</v>
      </c>
      <c r="C2724" t="s">
        <v>1734</v>
      </c>
      <c r="D2724" t="s">
        <v>6885</v>
      </c>
      <c r="E2724" t="s">
        <v>1714</v>
      </c>
    </row>
    <row r="2725" spans="1:5">
      <c r="A2725" t="s">
        <v>4317</v>
      </c>
      <c r="B2725" t="s">
        <v>5</v>
      </c>
      <c r="C2725" t="s">
        <v>1734</v>
      </c>
      <c r="D2725" t="s">
        <v>6885</v>
      </c>
      <c r="E2725" t="s">
        <v>1715</v>
      </c>
    </row>
    <row r="2726" spans="1:5">
      <c r="A2726" t="s">
        <v>4318</v>
      </c>
      <c r="B2726" t="s">
        <v>5</v>
      </c>
      <c r="C2726" t="s">
        <v>1734</v>
      </c>
      <c r="D2726" t="s">
        <v>6886</v>
      </c>
      <c r="E2726" t="s">
        <v>1702</v>
      </c>
    </row>
    <row r="2727" spans="1:5">
      <c r="A2727" t="s">
        <v>4319</v>
      </c>
      <c r="B2727" t="s">
        <v>5</v>
      </c>
      <c r="C2727" t="s">
        <v>1734</v>
      </c>
      <c r="D2727" t="s">
        <v>6886</v>
      </c>
      <c r="E2727" t="s">
        <v>1705</v>
      </c>
    </row>
    <row r="2728" spans="1:5">
      <c r="A2728" t="s">
        <v>4320</v>
      </c>
      <c r="B2728" t="s">
        <v>5</v>
      </c>
      <c r="C2728" t="s">
        <v>1734</v>
      </c>
      <c r="D2728" t="s">
        <v>6886</v>
      </c>
      <c r="E2728" t="s">
        <v>1706</v>
      </c>
    </row>
    <row r="2729" spans="1:5">
      <c r="A2729" t="s">
        <v>4321</v>
      </c>
      <c r="B2729" t="s">
        <v>5</v>
      </c>
      <c r="C2729" t="s">
        <v>1734</v>
      </c>
      <c r="D2729" t="s">
        <v>6886</v>
      </c>
      <c r="E2729" t="s">
        <v>1707</v>
      </c>
    </row>
    <row r="2730" spans="1:5">
      <c r="A2730" t="s">
        <v>4322</v>
      </c>
      <c r="B2730" t="s">
        <v>5</v>
      </c>
      <c r="C2730" t="s">
        <v>1734</v>
      </c>
      <c r="D2730" t="s">
        <v>6886</v>
      </c>
      <c r="E2730" t="s">
        <v>1708</v>
      </c>
    </row>
    <row r="2731" spans="1:5">
      <c r="A2731" t="s">
        <v>4323</v>
      </c>
      <c r="B2731" t="s">
        <v>5</v>
      </c>
      <c r="C2731" t="s">
        <v>1734</v>
      </c>
      <c r="D2731" t="s">
        <v>6886</v>
      </c>
      <c r="E2731" t="s">
        <v>1709</v>
      </c>
    </row>
    <row r="2732" spans="1:5">
      <c r="A2732" t="s">
        <v>4324</v>
      </c>
      <c r="B2732" t="s">
        <v>5</v>
      </c>
      <c r="C2732" t="s">
        <v>1734</v>
      </c>
      <c r="D2732" t="s">
        <v>6886</v>
      </c>
      <c r="E2732" t="s">
        <v>1710</v>
      </c>
    </row>
    <row r="2733" spans="1:5">
      <c r="A2733" t="s">
        <v>4325</v>
      </c>
      <c r="B2733" t="s">
        <v>5</v>
      </c>
      <c r="C2733" t="s">
        <v>1734</v>
      </c>
      <c r="D2733" t="s">
        <v>6886</v>
      </c>
      <c r="E2733" t="s">
        <v>1711</v>
      </c>
    </row>
    <row r="2734" spans="1:5">
      <c r="A2734" t="s">
        <v>4326</v>
      </c>
      <c r="B2734" t="s">
        <v>5</v>
      </c>
      <c r="C2734" t="s">
        <v>1734</v>
      </c>
      <c r="D2734" t="s">
        <v>6886</v>
      </c>
      <c r="E2734" t="s">
        <v>1712</v>
      </c>
    </row>
    <row r="2735" spans="1:5">
      <c r="A2735" t="s">
        <v>4327</v>
      </c>
      <c r="B2735" t="s">
        <v>5</v>
      </c>
      <c r="C2735" t="s">
        <v>1734</v>
      </c>
      <c r="D2735" t="s">
        <v>6886</v>
      </c>
      <c r="E2735" t="s">
        <v>1713</v>
      </c>
    </row>
    <row r="2736" spans="1:5">
      <c r="A2736" t="s">
        <v>4328</v>
      </c>
      <c r="B2736" t="s">
        <v>5</v>
      </c>
      <c r="C2736" t="s">
        <v>1734</v>
      </c>
      <c r="D2736" t="s">
        <v>6886</v>
      </c>
      <c r="E2736" t="s">
        <v>1714</v>
      </c>
    </row>
    <row r="2737" spans="1:5">
      <c r="A2737" t="s">
        <v>4329</v>
      </c>
      <c r="B2737" t="s">
        <v>5</v>
      </c>
      <c r="C2737" t="s">
        <v>1734</v>
      </c>
      <c r="D2737" t="s">
        <v>6886</v>
      </c>
      <c r="E2737" t="s">
        <v>1715</v>
      </c>
    </row>
    <row r="2738" spans="1:5">
      <c r="A2738" t="s">
        <v>4330</v>
      </c>
      <c r="B2738" t="s">
        <v>5</v>
      </c>
      <c r="C2738" t="s">
        <v>1734</v>
      </c>
      <c r="D2738" t="s">
        <v>6887</v>
      </c>
      <c r="E2738" t="s">
        <v>1702</v>
      </c>
    </row>
    <row r="2739" spans="1:5">
      <c r="A2739" t="s">
        <v>4331</v>
      </c>
      <c r="B2739" t="s">
        <v>5</v>
      </c>
      <c r="C2739" t="s">
        <v>1734</v>
      </c>
      <c r="D2739" t="s">
        <v>6887</v>
      </c>
      <c r="E2739" t="s">
        <v>1705</v>
      </c>
    </row>
    <row r="2740" spans="1:5">
      <c r="A2740" t="s">
        <v>4332</v>
      </c>
      <c r="B2740" t="s">
        <v>5</v>
      </c>
      <c r="C2740" t="s">
        <v>1734</v>
      </c>
      <c r="D2740" t="s">
        <v>6887</v>
      </c>
      <c r="E2740" t="s">
        <v>1706</v>
      </c>
    </row>
    <row r="2741" spans="1:5">
      <c r="A2741" t="s">
        <v>4333</v>
      </c>
      <c r="B2741" t="s">
        <v>5</v>
      </c>
      <c r="C2741" t="s">
        <v>1734</v>
      </c>
      <c r="D2741" t="s">
        <v>6887</v>
      </c>
      <c r="E2741" t="s">
        <v>1707</v>
      </c>
    </row>
    <row r="2742" spans="1:5">
      <c r="A2742" t="s">
        <v>4334</v>
      </c>
      <c r="B2742" t="s">
        <v>5</v>
      </c>
      <c r="C2742" t="s">
        <v>1734</v>
      </c>
      <c r="D2742" t="s">
        <v>6887</v>
      </c>
      <c r="E2742" t="s">
        <v>1708</v>
      </c>
    </row>
    <row r="2743" spans="1:5">
      <c r="A2743" t="s">
        <v>4335</v>
      </c>
      <c r="B2743" t="s">
        <v>5</v>
      </c>
      <c r="C2743" t="s">
        <v>1734</v>
      </c>
      <c r="D2743" t="s">
        <v>6887</v>
      </c>
      <c r="E2743" t="s">
        <v>1709</v>
      </c>
    </row>
    <row r="2744" spans="1:5">
      <c r="A2744" t="s">
        <v>4336</v>
      </c>
      <c r="B2744" t="s">
        <v>5</v>
      </c>
      <c r="C2744" t="s">
        <v>1734</v>
      </c>
      <c r="D2744" t="s">
        <v>6887</v>
      </c>
      <c r="E2744" t="s">
        <v>1710</v>
      </c>
    </row>
    <row r="2745" spans="1:5">
      <c r="A2745" t="s">
        <v>4337</v>
      </c>
      <c r="B2745" t="s">
        <v>5</v>
      </c>
      <c r="C2745" t="s">
        <v>1734</v>
      </c>
      <c r="D2745" t="s">
        <v>6887</v>
      </c>
      <c r="E2745" t="s">
        <v>1711</v>
      </c>
    </row>
    <row r="2746" spans="1:5">
      <c r="A2746" t="s">
        <v>4338</v>
      </c>
      <c r="B2746" t="s">
        <v>5</v>
      </c>
      <c r="C2746" t="s">
        <v>1734</v>
      </c>
      <c r="D2746" t="s">
        <v>6887</v>
      </c>
      <c r="E2746" t="s">
        <v>1712</v>
      </c>
    </row>
    <row r="2747" spans="1:5">
      <c r="A2747" t="s">
        <v>4339</v>
      </c>
      <c r="B2747" t="s">
        <v>5</v>
      </c>
      <c r="C2747" t="s">
        <v>1734</v>
      </c>
      <c r="D2747" t="s">
        <v>6887</v>
      </c>
      <c r="E2747" t="s">
        <v>1713</v>
      </c>
    </row>
    <row r="2748" spans="1:5">
      <c r="A2748" t="s">
        <v>4340</v>
      </c>
      <c r="B2748" t="s">
        <v>5</v>
      </c>
      <c r="C2748" t="s">
        <v>1734</v>
      </c>
      <c r="D2748" t="s">
        <v>6887</v>
      </c>
      <c r="E2748" t="s">
        <v>1714</v>
      </c>
    </row>
    <row r="2749" spans="1:5">
      <c r="A2749" t="s">
        <v>4341</v>
      </c>
      <c r="B2749" t="s">
        <v>5</v>
      </c>
      <c r="C2749" t="s">
        <v>1734</v>
      </c>
      <c r="D2749" t="s">
        <v>6887</v>
      </c>
      <c r="E2749" t="s">
        <v>1715</v>
      </c>
    </row>
    <row r="2750" spans="1:5">
      <c r="A2750" t="s">
        <v>4342</v>
      </c>
      <c r="B2750" t="s">
        <v>5</v>
      </c>
      <c r="C2750" t="s">
        <v>1734</v>
      </c>
      <c r="D2750" t="s">
        <v>6888</v>
      </c>
      <c r="E2750" t="s">
        <v>1702</v>
      </c>
    </row>
    <row r="2751" spans="1:5">
      <c r="A2751" t="s">
        <v>4343</v>
      </c>
      <c r="B2751" t="s">
        <v>5</v>
      </c>
      <c r="C2751" t="s">
        <v>1734</v>
      </c>
      <c r="D2751" t="s">
        <v>6888</v>
      </c>
      <c r="E2751" t="s">
        <v>1705</v>
      </c>
    </row>
    <row r="2752" spans="1:5">
      <c r="A2752" t="s">
        <v>4344</v>
      </c>
      <c r="B2752" t="s">
        <v>5</v>
      </c>
      <c r="C2752" t="s">
        <v>1734</v>
      </c>
      <c r="D2752" t="s">
        <v>6888</v>
      </c>
      <c r="E2752" t="s">
        <v>1706</v>
      </c>
    </row>
    <row r="2753" spans="1:5">
      <c r="A2753" t="s">
        <v>4345</v>
      </c>
      <c r="B2753" t="s">
        <v>5</v>
      </c>
      <c r="C2753" t="s">
        <v>1734</v>
      </c>
      <c r="D2753" t="s">
        <v>6888</v>
      </c>
      <c r="E2753" t="s">
        <v>1707</v>
      </c>
    </row>
    <row r="2754" spans="1:5">
      <c r="A2754" t="s">
        <v>4346</v>
      </c>
      <c r="B2754" t="s">
        <v>5</v>
      </c>
      <c r="C2754" t="s">
        <v>1734</v>
      </c>
      <c r="D2754" t="s">
        <v>6888</v>
      </c>
      <c r="E2754" t="s">
        <v>1708</v>
      </c>
    </row>
    <row r="2755" spans="1:5">
      <c r="A2755" t="s">
        <v>4347</v>
      </c>
      <c r="B2755" t="s">
        <v>5</v>
      </c>
      <c r="C2755" t="s">
        <v>1734</v>
      </c>
      <c r="D2755" t="s">
        <v>6888</v>
      </c>
      <c r="E2755" t="s">
        <v>1709</v>
      </c>
    </row>
    <row r="2756" spans="1:5">
      <c r="A2756" t="s">
        <v>4348</v>
      </c>
      <c r="B2756" t="s">
        <v>5</v>
      </c>
      <c r="C2756" t="s">
        <v>1734</v>
      </c>
      <c r="D2756" t="s">
        <v>6888</v>
      </c>
      <c r="E2756" t="s">
        <v>1710</v>
      </c>
    </row>
    <row r="2757" spans="1:5">
      <c r="A2757" t="s">
        <v>4349</v>
      </c>
      <c r="B2757" t="s">
        <v>5</v>
      </c>
      <c r="C2757" t="s">
        <v>1734</v>
      </c>
      <c r="D2757" t="s">
        <v>6888</v>
      </c>
      <c r="E2757" t="s">
        <v>1711</v>
      </c>
    </row>
    <row r="2758" spans="1:5">
      <c r="A2758" t="s">
        <v>4350</v>
      </c>
      <c r="B2758" t="s">
        <v>5</v>
      </c>
      <c r="C2758" t="s">
        <v>1734</v>
      </c>
      <c r="D2758" t="s">
        <v>6888</v>
      </c>
      <c r="E2758" t="s">
        <v>1712</v>
      </c>
    </row>
    <row r="2759" spans="1:5">
      <c r="A2759" t="s">
        <v>4351</v>
      </c>
      <c r="B2759" t="s">
        <v>5</v>
      </c>
      <c r="C2759" t="s">
        <v>1734</v>
      </c>
      <c r="D2759" t="s">
        <v>6888</v>
      </c>
      <c r="E2759" t="s">
        <v>1713</v>
      </c>
    </row>
    <row r="2760" spans="1:5">
      <c r="A2760" t="s">
        <v>4352</v>
      </c>
      <c r="B2760" t="s">
        <v>5</v>
      </c>
      <c r="C2760" t="s">
        <v>1734</v>
      </c>
      <c r="D2760" t="s">
        <v>6888</v>
      </c>
      <c r="E2760" t="s">
        <v>1714</v>
      </c>
    </row>
    <row r="2761" spans="1:5">
      <c r="A2761" t="s">
        <v>4353</v>
      </c>
      <c r="B2761" t="s">
        <v>5</v>
      </c>
      <c r="C2761" t="s">
        <v>1734</v>
      </c>
      <c r="D2761" t="s">
        <v>6888</v>
      </c>
      <c r="E2761" t="s">
        <v>1715</v>
      </c>
    </row>
    <row r="2762" spans="1:5">
      <c r="A2762" t="s">
        <v>4354</v>
      </c>
      <c r="B2762" t="s">
        <v>5</v>
      </c>
      <c r="C2762" t="s">
        <v>1734</v>
      </c>
      <c r="D2762" t="s">
        <v>6889</v>
      </c>
      <c r="E2762" t="s">
        <v>1702</v>
      </c>
    </row>
    <row r="2763" spans="1:5">
      <c r="A2763" t="s">
        <v>4355</v>
      </c>
      <c r="B2763" t="s">
        <v>5</v>
      </c>
      <c r="C2763" t="s">
        <v>1734</v>
      </c>
      <c r="D2763" t="s">
        <v>6889</v>
      </c>
      <c r="E2763" t="s">
        <v>1705</v>
      </c>
    </row>
    <row r="2764" spans="1:5">
      <c r="A2764" t="s">
        <v>4356</v>
      </c>
      <c r="B2764" t="s">
        <v>5</v>
      </c>
      <c r="C2764" t="s">
        <v>1734</v>
      </c>
      <c r="D2764" t="s">
        <v>6889</v>
      </c>
      <c r="E2764" t="s">
        <v>1706</v>
      </c>
    </row>
    <row r="2765" spans="1:5">
      <c r="A2765" t="s">
        <v>4357</v>
      </c>
      <c r="B2765" t="s">
        <v>5</v>
      </c>
      <c r="C2765" t="s">
        <v>1734</v>
      </c>
      <c r="D2765" t="s">
        <v>6889</v>
      </c>
      <c r="E2765" t="s">
        <v>1707</v>
      </c>
    </row>
    <row r="2766" spans="1:5">
      <c r="A2766" t="s">
        <v>4358</v>
      </c>
      <c r="B2766" t="s">
        <v>5</v>
      </c>
      <c r="C2766" t="s">
        <v>1734</v>
      </c>
      <c r="D2766" t="s">
        <v>6889</v>
      </c>
      <c r="E2766" t="s">
        <v>1708</v>
      </c>
    </row>
    <row r="2767" spans="1:5">
      <c r="A2767" t="s">
        <v>4359</v>
      </c>
      <c r="B2767" t="s">
        <v>5</v>
      </c>
      <c r="C2767" t="s">
        <v>1734</v>
      </c>
      <c r="D2767" t="s">
        <v>6889</v>
      </c>
      <c r="E2767" t="s">
        <v>1709</v>
      </c>
    </row>
    <row r="2768" spans="1:5">
      <c r="A2768" t="s">
        <v>4360</v>
      </c>
      <c r="B2768" t="s">
        <v>5</v>
      </c>
      <c r="C2768" t="s">
        <v>1734</v>
      </c>
      <c r="D2768" t="s">
        <v>6889</v>
      </c>
      <c r="E2768" t="s">
        <v>1710</v>
      </c>
    </row>
    <row r="2769" spans="1:5">
      <c r="A2769" t="s">
        <v>4361</v>
      </c>
      <c r="B2769" t="s">
        <v>5</v>
      </c>
      <c r="C2769" t="s">
        <v>1734</v>
      </c>
      <c r="D2769" t="s">
        <v>6889</v>
      </c>
      <c r="E2769" t="s">
        <v>1711</v>
      </c>
    </row>
    <row r="2770" spans="1:5">
      <c r="A2770" t="s">
        <v>4362</v>
      </c>
      <c r="B2770" t="s">
        <v>5</v>
      </c>
      <c r="C2770" t="s">
        <v>1734</v>
      </c>
      <c r="D2770" t="s">
        <v>6889</v>
      </c>
      <c r="E2770" t="s">
        <v>1712</v>
      </c>
    </row>
    <row r="2771" spans="1:5">
      <c r="A2771" t="s">
        <v>4363</v>
      </c>
      <c r="B2771" t="s">
        <v>5</v>
      </c>
      <c r="C2771" t="s">
        <v>1734</v>
      </c>
      <c r="D2771" t="s">
        <v>6889</v>
      </c>
      <c r="E2771" t="s">
        <v>1713</v>
      </c>
    </row>
    <row r="2772" spans="1:5">
      <c r="A2772" t="s">
        <v>4364</v>
      </c>
      <c r="B2772" t="s">
        <v>5</v>
      </c>
      <c r="C2772" t="s">
        <v>1734</v>
      </c>
      <c r="D2772" t="s">
        <v>6889</v>
      </c>
      <c r="E2772" t="s">
        <v>1714</v>
      </c>
    </row>
    <row r="2773" spans="1:5">
      <c r="A2773" t="s">
        <v>4365</v>
      </c>
      <c r="B2773" t="s">
        <v>5</v>
      </c>
      <c r="C2773" t="s">
        <v>1734</v>
      </c>
      <c r="D2773" t="s">
        <v>6889</v>
      </c>
      <c r="E2773" t="s">
        <v>1715</v>
      </c>
    </row>
    <row r="2774" spans="1:5">
      <c r="A2774" t="s">
        <v>4366</v>
      </c>
      <c r="B2774" t="s">
        <v>5</v>
      </c>
      <c r="C2774" t="s">
        <v>1734</v>
      </c>
      <c r="D2774" t="s">
        <v>6890</v>
      </c>
      <c r="E2774" t="s">
        <v>1702</v>
      </c>
    </row>
    <row r="2775" spans="1:5">
      <c r="A2775" t="s">
        <v>4367</v>
      </c>
      <c r="B2775" t="s">
        <v>5</v>
      </c>
      <c r="C2775" t="s">
        <v>1734</v>
      </c>
      <c r="D2775" t="s">
        <v>6890</v>
      </c>
      <c r="E2775" t="s">
        <v>1705</v>
      </c>
    </row>
    <row r="2776" spans="1:5">
      <c r="A2776" t="s">
        <v>4368</v>
      </c>
      <c r="B2776" t="s">
        <v>5</v>
      </c>
      <c r="C2776" t="s">
        <v>1734</v>
      </c>
      <c r="D2776" t="s">
        <v>6890</v>
      </c>
      <c r="E2776" t="s">
        <v>1706</v>
      </c>
    </row>
    <row r="2777" spans="1:5">
      <c r="A2777" t="s">
        <v>4369</v>
      </c>
      <c r="B2777" t="s">
        <v>5</v>
      </c>
      <c r="C2777" t="s">
        <v>1734</v>
      </c>
      <c r="D2777" t="s">
        <v>6890</v>
      </c>
      <c r="E2777" t="s">
        <v>1707</v>
      </c>
    </row>
    <row r="2778" spans="1:5">
      <c r="A2778" t="s">
        <v>4370</v>
      </c>
      <c r="B2778" t="s">
        <v>5</v>
      </c>
      <c r="C2778" t="s">
        <v>1734</v>
      </c>
      <c r="D2778" t="s">
        <v>6890</v>
      </c>
      <c r="E2778" t="s">
        <v>1708</v>
      </c>
    </row>
    <row r="2779" spans="1:5">
      <c r="A2779" t="s">
        <v>4371</v>
      </c>
      <c r="B2779" t="s">
        <v>5</v>
      </c>
      <c r="C2779" t="s">
        <v>1734</v>
      </c>
      <c r="D2779" t="s">
        <v>6890</v>
      </c>
      <c r="E2779" t="s">
        <v>1709</v>
      </c>
    </row>
    <row r="2780" spans="1:5">
      <c r="A2780" t="s">
        <v>4372</v>
      </c>
      <c r="B2780" t="s">
        <v>5</v>
      </c>
      <c r="C2780" t="s">
        <v>1734</v>
      </c>
      <c r="D2780" t="s">
        <v>6890</v>
      </c>
      <c r="E2780" t="s">
        <v>1710</v>
      </c>
    </row>
    <row r="2781" spans="1:5">
      <c r="A2781" t="s">
        <v>4373</v>
      </c>
      <c r="B2781" t="s">
        <v>5</v>
      </c>
      <c r="C2781" t="s">
        <v>1734</v>
      </c>
      <c r="D2781" t="s">
        <v>6890</v>
      </c>
      <c r="E2781" t="s">
        <v>1711</v>
      </c>
    </row>
    <row r="2782" spans="1:5">
      <c r="A2782" t="s">
        <v>4374</v>
      </c>
      <c r="B2782" t="s">
        <v>5</v>
      </c>
      <c r="C2782" t="s">
        <v>1734</v>
      </c>
      <c r="D2782" t="s">
        <v>6890</v>
      </c>
      <c r="E2782" t="s">
        <v>1712</v>
      </c>
    </row>
    <row r="2783" spans="1:5">
      <c r="A2783" t="s">
        <v>4375</v>
      </c>
      <c r="B2783" t="s">
        <v>5</v>
      </c>
      <c r="C2783" t="s">
        <v>1734</v>
      </c>
      <c r="D2783" t="s">
        <v>6890</v>
      </c>
      <c r="E2783" t="s">
        <v>1713</v>
      </c>
    </row>
    <row r="2784" spans="1:5">
      <c r="A2784" t="s">
        <v>4376</v>
      </c>
      <c r="B2784" t="s">
        <v>5</v>
      </c>
      <c r="C2784" t="s">
        <v>1734</v>
      </c>
      <c r="D2784" t="s">
        <v>6890</v>
      </c>
      <c r="E2784" t="s">
        <v>1714</v>
      </c>
    </row>
    <row r="2785" spans="1:5">
      <c r="A2785" t="s">
        <v>4377</v>
      </c>
      <c r="B2785" t="s">
        <v>5</v>
      </c>
      <c r="C2785" t="s">
        <v>1734</v>
      </c>
      <c r="D2785" t="s">
        <v>6890</v>
      </c>
      <c r="E2785" t="s">
        <v>1715</v>
      </c>
    </row>
    <row r="2786" spans="1:5">
      <c r="A2786" t="s">
        <v>4378</v>
      </c>
      <c r="B2786" t="s">
        <v>5</v>
      </c>
      <c r="C2786" t="s">
        <v>1734</v>
      </c>
      <c r="D2786" t="s">
        <v>6891</v>
      </c>
      <c r="E2786" t="s">
        <v>1702</v>
      </c>
    </row>
    <row r="2787" spans="1:5">
      <c r="A2787" t="s">
        <v>4379</v>
      </c>
      <c r="B2787" t="s">
        <v>5</v>
      </c>
      <c r="C2787" t="s">
        <v>1734</v>
      </c>
      <c r="D2787" t="s">
        <v>6891</v>
      </c>
      <c r="E2787" t="s">
        <v>1705</v>
      </c>
    </row>
    <row r="2788" spans="1:5">
      <c r="A2788" t="s">
        <v>4380</v>
      </c>
      <c r="B2788" t="s">
        <v>5</v>
      </c>
      <c r="C2788" t="s">
        <v>1734</v>
      </c>
      <c r="D2788" t="s">
        <v>6891</v>
      </c>
      <c r="E2788" t="s">
        <v>1706</v>
      </c>
    </row>
    <row r="2789" spans="1:5">
      <c r="A2789" t="s">
        <v>4381</v>
      </c>
      <c r="B2789" t="s">
        <v>5</v>
      </c>
      <c r="C2789" t="s">
        <v>1734</v>
      </c>
      <c r="D2789" t="s">
        <v>6891</v>
      </c>
      <c r="E2789" t="s">
        <v>1707</v>
      </c>
    </row>
    <row r="2790" spans="1:5">
      <c r="A2790" t="s">
        <v>4382</v>
      </c>
      <c r="B2790" t="s">
        <v>5</v>
      </c>
      <c r="C2790" t="s">
        <v>1734</v>
      </c>
      <c r="D2790" t="s">
        <v>6891</v>
      </c>
      <c r="E2790" t="s">
        <v>1708</v>
      </c>
    </row>
    <row r="2791" spans="1:5">
      <c r="A2791" t="s">
        <v>4383</v>
      </c>
      <c r="B2791" t="s">
        <v>5</v>
      </c>
      <c r="C2791" t="s">
        <v>1734</v>
      </c>
      <c r="D2791" t="s">
        <v>6891</v>
      </c>
      <c r="E2791" t="s">
        <v>1709</v>
      </c>
    </row>
    <row r="2792" spans="1:5">
      <c r="A2792" t="s">
        <v>4384</v>
      </c>
      <c r="B2792" t="s">
        <v>5</v>
      </c>
      <c r="C2792" t="s">
        <v>1734</v>
      </c>
      <c r="D2792" t="s">
        <v>6891</v>
      </c>
      <c r="E2792" t="s">
        <v>1710</v>
      </c>
    </row>
    <row r="2793" spans="1:5">
      <c r="A2793" t="s">
        <v>4385</v>
      </c>
      <c r="B2793" t="s">
        <v>5</v>
      </c>
      <c r="C2793" t="s">
        <v>1734</v>
      </c>
      <c r="D2793" t="s">
        <v>6891</v>
      </c>
      <c r="E2793" t="s">
        <v>1711</v>
      </c>
    </row>
    <row r="2794" spans="1:5">
      <c r="A2794" t="s">
        <v>4386</v>
      </c>
      <c r="B2794" t="s">
        <v>5</v>
      </c>
      <c r="C2794" t="s">
        <v>1734</v>
      </c>
      <c r="D2794" t="s">
        <v>6891</v>
      </c>
      <c r="E2794" t="s">
        <v>1712</v>
      </c>
    </row>
    <row r="2795" spans="1:5">
      <c r="A2795" t="s">
        <v>4387</v>
      </c>
      <c r="B2795" t="s">
        <v>5</v>
      </c>
      <c r="C2795" t="s">
        <v>1734</v>
      </c>
      <c r="D2795" t="s">
        <v>6891</v>
      </c>
      <c r="E2795" t="s">
        <v>1713</v>
      </c>
    </row>
    <row r="2796" spans="1:5">
      <c r="A2796" t="s">
        <v>4388</v>
      </c>
      <c r="B2796" t="s">
        <v>5</v>
      </c>
      <c r="C2796" t="s">
        <v>1734</v>
      </c>
      <c r="D2796" t="s">
        <v>6891</v>
      </c>
      <c r="E2796" t="s">
        <v>1714</v>
      </c>
    </row>
    <row r="2797" spans="1:5">
      <c r="A2797" t="s">
        <v>4389</v>
      </c>
      <c r="B2797" t="s">
        <v>5</v>
      </c>
      <c r="C2797" t="s">
        <v>1734</v>
      </c>
      <c r="D2797" t="s">
        <v>6891</v>
      </c>
      <c r="E2797" t="s">
        <v>1715</v>
      </c>
    </row>
    <row r="2798" spans="1:5">
      <c r="A2798" t="s">
        <v>4390</v>
      </c>
      <c r="B2798" t="s">
        <v>5</v>
      </c>
      <c r="C2798" t="s">
        <v>1734</v>
      </c>
      <c r="D2798" t="s">
        <v>6892</v>
      </c>
      <c r="E2798" t="s">
        <v>1702</v>
      </c>
    </row>
    <row r="2799" spans="1:5">
      <c r="A2799" t="s">
        <v>4391</v>
      </c>
      <c r="B2799" t="s">
        <v>5</v>
      </c>
      <c r="C2799" t="s">
        <v>1734</v>
      </c>
      <c r="D2799" t="s">
        <v>6892</v>
      </c>
      <c r="E2799" t="s">
        <v>1705</v>
      </c>
    </row>
    <row r="2800" spans="1:5">
      <c r="A2800" t="s">
        <v>4392</v>
      </c>
      <c r="B2800" t="s">
        <v>5</v>
      </c>
      <c r="C2800" t="s">
        <v>1734</v>
      </c>
      <c r="D2800" t="s">
        <v>6892</v>
      </c>
      <c r="E2800" t="s">
        <v>1706</v>
      </c>
    </row>
    <row r="2801" spans="1:5">
      <c r="A2801" t="s">
        <v>4393</v>
      </c>
      <c r="B2801" t="s">
        <v>5</v>
      </c>
      <c r="C2801" t="s">
        <v>1734</v>
      </c>
      <c r="D2801" t="s">
        <v>6892</v>
      </c>
      <c r="E2801" t="s">
        <v>1707</v>
      </c>
    </row>
    <row r="2802" spans="1:5">
      <c r="A2802" t="s">
        <v>4394</v>
      </c>
      <c r="B2802" t="s">
        <v>5</v>
      </c>
      <c r="C2802" t="s">
        <v>1734</v>
      </c>
      <c r="D2802" t="s">
        <v>6892</v>
      </c>
      <c r="E2802" t="s">
        <v>1708</v>
      </c>
    </row>
    <row r="2803" spans="1:5">
      <c r="A2803" t="s">
        <v>4395</v>
      </c>
      <c r="B2803" t="s">
        <v>5</v>
      </c>
      <c r="C2803" t="s">
        <v>1734</v>
      </c>
      <c r="D2803" t="s">
        <v>6892</v>
      </c>
      <c r="E2803" t="s">
        <v>1709</v>
      </c>
    </row>
    <row r="2804" spans="1:5">
      <c r="A2804" t="s">
        <v>4396</v>
      </c>
      <c r="B2804" t="s">
        <v>5</v>
      </c>
      <c r="C2804" t="s">
        <v>1734</v>
      </c>
      <c r="D2804" t="s">
        <v>6892</v>
      </c>
      <c r="E2804" t="s">
        <v>1710</v>
      </c>
    </row>
    <row r="2805" spans="1:5">
      <c r="A2805" t="s">
        <v>4397</v>
      </c>
      <c r="B2805" t="s">
        <v>5</v>
      </c>
      <c r="C2805" t="s">
        <v>1734</v>
      </c>
      <c r="D2805" t="s">
        <v>6892</v>
      </c>
      <c r="E2805" t="s">
        <v>1711</v>
      </c>
    </row>
    <row r="2806" spans="1:5">
      <c r="A2806" t="s">
        <v>4398</v>
      </c>
      <c r="B2806" t="s">
        <v>5</v>
      </c>
      <c r="C2806" t="s">
        <v>1734</v>
      </c>
      <c r="D2806" t="s">
        <v>6892</v>
      </c>
      <c r="E2806" t="s">
        <v>1712</v>
      </c>
    </row>
    <row r="2807" spans="1:5">
      <c r="A2807" t="s">
        <v>4399</v>
      </c>
      <c r="B2807" t="s">
        <v>5</v>
      </c>
      <c r="C2807" t="s">
        <v>1734</v>
      </c>
      <c r="D2807" t="s">
        <v>6892</v>
      </c>
      <c r="E2807" t="s">
        <v>1713</v>
      </c>
    </row>
    <row r="2808" spans="1:5">
      <c r="A2808" t="s">
        <v>4400</v>
      </c>
      <c r="B2808" t="s">
        <v>5</v>
      </c>
      <c r="C2808" t="s">
        <v>1734</v>
      </c>
      <c r="D2808" t="s">
        <v>6892</v>
      </c>
      <c r="E2808" t="s">
        <v>1714</v>
      </c>
    </row>
    <row r="2809" spans="1:5">
      <c r="A2809" t="s">
        <v>4401</v>
      </c>
      <c r="B2809" t="s">
        <v>5</v>
      </c>
      <c r="C2809" t="s">
        <v>1734</v>
      </c>
      <c r="D2809" t="s">
        <v>6892</v>
      </c>
      <c r="E2809" t="s">
        <v>1715</v>
      </c>
    </row>
    <row r="2810" spans="1:5">
      <c r="A2810" t="s">
        <v>4402</v>
      </c>
      <c r="B2810" t="s">
        <v>5</v>
      </c>
      <c r="C2810" t="s">
        <v>1734</v>
      </c>
      <c r="D2810" t="s">
        <v>6893</v>
      </c>
      <c r="E2810" t="s">
        <v>1702</v>
      </c>
    </row>
    <row r="2811" spans="1:5">
      <c r="A2811" t="s">
        <v>4403</v>
      </c>
      <c r="B2811" t="s">
        <v>5</v>
      </c>
      <c r="C2811" t="s">
        <v>1734</v>
      </c>
      <c r="D2811" t="s">
        <v>6893</v>
      </c>
      <c r="E2811" t="s">
        <v>1705</v>
      </c>
    </row>
    <row r="2812" spans="1:5">
      <c r="A2812" t="s">
        <v>4404</v>
      </c>
      <c r="B2812" t="s">
        <v>5</v>
      </c>
      <c r="C2812" t="s">
        <v>1734</v>
      </c>
      <c r="D2812" t="s">
        <v>6893</v>
      </c>
      <c r="E2812" t="s">
        <v>1706</v>
      </c>
    </row>
    <row r="2813" spans="1:5">
      <c r="A2813" t="s">
        <v>4405</v>
      </c>
      <c r="B2813" t="s">
        <v>5</v>
      </c>
      <c r="C2813" t="s">
        <v>1734</v>
      </c>
      <c r="D2813" t="s">
        <v>6893</v>
      </c>
      <c r="E2813" t="s">
        <v>1707</v>
      </c>
    </row>
    <row r="2814" spans="1:5">
      <c r="A2814" t="s">
        <v>4406</v>
      </c>
      <c r="B2814" t="s">
        <v>5</v>
      </c>
      <c r="C2814" t="s">
        <v>1734</v>
      </c>
      <c r="D2814" t="s">
        <v>6893</v>
      </c>
      <c r="E2814" t="s">
        <v>1708</v>
      </c>
    </row>
    <row r="2815" spans="1:5">
      <c r="A2815" t="s">
        <v>4407</v>
      </c>
      <c r="B2815" t="s">
        <v>5</v>
      </c>
      <c r="C2815" t="s">
        <v>1734</v>
      </c>
      <c r="D2815" t="s">
        <v>6893</v>
      </c>
      <c r="E2815" t="s">
        <v>1709</v>
      </c>
    </row>
    <row r="2816" spans="1:5">
      <c r="A2816" t="s">
        <v>4408</v>
      </c>
      <c r="B2816" t="s">
        <v>5</v>
      </c>
      <c r="C2816" t="s">
        <v>1734</v>
      </c>
      <c r="D2816" t="s">
        <v>6893</v>
      </c>
      <c r="E2816" t="s">
        <v>1710</v>
      </c>
    </row>
    <row r="2817" spans="1:5">
      <c r="A2817" t="s">
        <v>4409</v>
      </c>
      <c r="B2817" t="s">
        <v>5</v>
      </c>
      <c r="C2817" t="s">
        <v>1734</v>
      </c>
      <c r="D2817" t="s">
        <v>6893</v>
      </c>
      <c r="E2817" t="s">
        <v>1711</v>
      </c>
    </row>
    <row r="2818" spans="1:5">
      <c r="A2818" t="s">
        <v>4410</v>
      </c>
      <c r="B2818" t="s">
        <v>5</v>
      </c>
      <c r="C2818" t="s">
        <v>1734</v>
      </c>
      <c r="D2818" t="s">
        <v>6893</v>
      </c>
      <c r="E2818" t="s">
        <v>1712</v>
      </c>
    </row>
    <row r="2819" spans="1:5">
      <c r="A2819" t="s">
        <v>4411</v>
      </c>
      <c r="B2819" t="s">
        <v>5</v>
      </c>
      <c r="C2819" t="s">
        <v>1734</v>
      </c>
      <c r="D2819" t="s">
        <v>6893</v>
      </c>
      <c r="E2819" t="s">
        <v>1713</v>
      </c>
    </row>
    <row r="2820" spans="1:5">
      <c r="A2820" t="s">
        <v>4412</v>
      </c>
      <c r="B2820" t="s">
        <v>5</v>
      </c>
      <c r="C2820" t="s">
        <v>1734</v>
      </c>
      <c r="D2820" t="s">
        <v>6893</v>
      </c>
      <c r="E2820" t="s">
        <v>1714</v>
      </c>
    </row>
    <row r="2821" spans="1:5">
      <c r="A2821" t="s">
        <v>4413</v>
      </c>
      <c r="B2821" t="s">
        <v>5</v>
      </c>
      <c r="C2821" t="s">
        <v>1734</v>
      </c>
      <c r="D2821" t="s">
        <v>6893</v>
      </c>
      <c r="E2821" t="s">
        <v>1715</v>
      </c>
    </row>
    <row r="2822" spans="1:5">
      <c r="A2822" t="s">
        <v>4414</v>
      </c>
      <c r="B2822" t="s">
        <v>5</v>
      </c>
      <c r="C2822" t="s">
        <v>1734</v>
      </c>
      <c r="D2822" t="s">
        <v>6894</v>
      </c>
      <c r="E2822" t="s">
        <v>1702</v>
      </c>
    </row>
    <row r="2823" spans="1:5">
      <c r="A2823" t="s">
        <v>4415</v>
      </c>
      <c r="B2823" t="s">
        <v>5</v>
      </c>
      <c r="C2823" t="s">
        <v>1734</v>
      </c>
      <c r="D2823" t="s">
        <v>6894</v>
      </c>
      <c r="E2823" t="s">
        <v>1705</v>
      </c>
    </row>
    <row r="2824" spans="1:5">
      <c r="A2824" t="s">
        <v>4416</v>
      </c>
      <c r="B2824" t="s">
        <v>5</v>
      </c>
      <c r="C2824" t="s">
        <v>1734</v>
      </c>
      <c r="D2824" t="s">
        <v>6894</v>
      </c>
      <c r="E2824" t="s">
        <v>1706</v>
      </c>
    </row>
    <row r="2825" spans="1:5">
      <c r="A2825" t="s">
        <v>4417</v>
      </c>
      <c r="B2825" t="s">
        <v>5</v>
      </c>
      <c r="C2825" t="s">
        <v>1734</v>
      </c>
      <c r="D2825" t="s">
        <v>6894</v>
      </c>
      <c r="E2825" t="s">
        <v>1707</v>
      </c>
    </row>
    <row r="2826" spans="1:5">
      <c r="A2826" t="s">
        <v>4418</v>
      </c>
      <c r="B2826" t="s">
        <v>5</v>
      </c>
      <c r="C2826" t="s">
        <v>1734</v>
      </c>
      <c r="D2826" t="s">
        <v>6894</v>
      </c>
      <c r="E2826" t="s">
        <v>1708</v>
      </c>
    </row>
    <row r="2827" spans="1:5">
      <c r="A2827" t="s">
        <v>4419</v>
      </c>
      <c r="B2827" t="s">
        <v>5</v>
      </c>
      <c r="C2827" t="s">
        <v>1734</v>
      </c>
      <c r="D2827" t="s">
        <v>6894</v>
      </c>
      <c r="E2827" t="s">
        <v>1709</v>
      </c>
    </row>
    <row r="2828" spans="1:5">
      <c r="A2828" t="s">
        <v>4420</v>
      </c>
      <c r="B2828" t="s">
        <v>5</v>
      </c>
      <c r="C2828" t="s">
        <v>1734</v>
      </c>
      <c r="D2828" t="s">
        <v>6894</v>
      </c>
      <c r="E2828" t="s">
        <v>1710</v>
      </c>
    </row>
    <row r="2829" spans="1:5">
      <c r="A2829" t="s">
        <v>4421</v>
      </c>
      <c r="B2829" t="s">
        <v>5</v>
      </c>
      <c r="C2829" t="s">
        <v>1734</v>
      </c>
      <c r="D2829" t="s">
        <v>6894</v>
      </c>
      <c r="E2829" t="s">
        <v>1711</v>
      </c>
    </row>
    <row r="2830" spans="1:5">
      <c r="A2830" t="s">
        <v>4422</v>
      </c>
      <c r="B2830" t="s">
        <v>5</v>
      </c>
      <c r="C2830" t="s">
        <v>1734</v>
      </c>
      <c r="D2830" t="s">
        <v>6894</v>
      </c>
      <c r="E2830" t="s">
        <v>1712</v>
      </c>
    </row>
    <row r="2831" spans="1:5">
      <c r="A2831" t="s">
        <v>4423</v>
      </c>
      <c r="B2831" t="s">
        <v>5</v>
      </c>
      <c r="C2831" t="s">
        <v>1734</v>
      </c>
      <c r="D2831" t="s">
        <v>6894</v>
      </c>
      <c r="E2831" t="s">
        <v>1713</v>
      </c>
    </row>
    <row r="2832" spans="1:5">
      <c r="A2832" t="s">
        <v>4424</v>
      </c>
      <c r="B2832" t="s">
        <v>5</v>
      </c>
      <c r="C2832" t="s">
        <v>1734</v>
      </c>
      <c r="D2832" t="s">
        <v>6894</v>
      </c>
      <c r="E2832" t="s">
        <v>1714</v>
      </c>
    </row>
    <row r="2833" spans="1:5">
      <c r="A2833" t="s">
        <v>4425</v>
      </c>
      <c r="B2833" t="s">
        <v>5</v>
      </c>
      <c r="C2833" t="s">
        <v>1734</v>
      </c>
      <c r="D2833" t="s">
        <v>6894</v>
      </c>
      <c r="E2833" t="s">
        <v>1715</v>
      </c>
    </row>
    <row r="2834" spans="1:5">
      <c r="A2834" t="s">
        <v>4426</v>
      </c>
      <c r="B2834" t="s">
        <v>5</v>
      </c>
      <c r="C2834" t="s">
        <v>1734</v>
      </c>
      <c r="D2834" t="s">
        <v>6895</v>
      </c>
      <c r="E2834" t="s">
        <v>1702</v>
      </c>
    </row>
    <row r="2835" spans="1:5">
      <c r="A2835" t="s">
        <v>4427</v>
      </c>
      <c r="B2835" t="s">
        <v>5</v>
      </c>
      <c r="C2835" t="s">
        <v>1734</v>
      </c>
      <c r="D2835" t="s">
        <v>6895</v>
      </c>
      <c r="E2835" t="s">
        <v>1705</v>
      </c>
    </row>
    <row r="2836" spans="1:5">
      <c r="A2836" t="s">
        <v>4428</v>
      </c>
      <c r="B2836" t="s">
        <v>5</v>
      </c>
      <c r="C2836" t="s">
        <v>1734</v>
      </c>
      <c r="D2836" t="s">
        <v>6895</v>
      </c>
      <c r="E2836" t="s">
        <v>1706</v>
      </c>
    </row>
    <row r="2837" spans="1:5">
      <c r="A2837" t="s">
        <v>4429</v>
      </c>
      <c r="B2837" t="s">
        <v>5</v>
      </c>
      <c r="C2837" t="s">
        <v>1734</v>
      </c>
      <c r="D2837" t="s">
        <v>6895</v>
      </c>
      <c r="E2837" t="s">
        <v>1707</v>
      </c>
    </row>
    <row r="2838" spans="1:5">
      <c r="A2838" t="s">
        <v>4430</v>
      </c>
      <c r="B2838" t="s">
        <v>5</v>
      </c>
      <c r="C2838" t="s">
        <v>1734</v>
      </c>
      <c r="D2838" t="s">
        <v>6895</v>
      </c>
      <c r="E2838" t="s">
        <v>1708</v>
      </c>
    </row>
    <row r="2839" spans="1:5">
      <c r="A2839" t="s">
        <v>4431</v>
      </c>
      <c r="B2839" t="s">
        <v>5</v>
      </c>
      <c r="C2839" t="s">
        <v>1734</v>
      </c>
      <c r="D2839" t="s">
        <v>6895</v>
      </c>
      <c r="E2839" t="s">
        <v>1709</v>
      </c>
    </row>
    <row r="2840" spans="1:5">
      <c r="A2840" t="s">
        <v>4432</v>
      </c>
      <c r="B2840" t="s">
        <v>5</v>
      </c>
      <c r="C2840" t="s">
        <v>1734</v>
      </c>
      <c r="D2840" t="s">
        <v>6895</v>
      </c>
      <c r="E2840" t="s">
        <v>1710</v>
      </c>
    </row>
    <row r="2841" spans="1:5">
      <c r="A2841" t="s">
        <v>4433</v>
      </c>
      <c r="B2841" t="s">
        <v>5</v>
      </c>
      <c r="C2841" t="s">
        <v>1734</v>
      </c>
      <c r="D2841" t="s">
        <v>6895</v>
      </c>
      <c r="E2841" t="s">
        <v>1711</v>
      </c>
    </row>
    <row r="2842" spans="1:5">
      <c r="A2842" t="s">
        <v>4434</v>
      </c>
      <c r="B2842" t="s">
        <v>5</v>
      </c>
      <c r="C2842" t="s">
        <v>1734</v>
      </c>
      <c r="D2842" t="s">
        <v>6895</v>
      </c>
      <c r="E2842" t="s">
        <v>1712</v>
      </c>
    </row>
    <row r="2843" spans="1:5">
      <c r="A2843" t="s">
        <v>4435</v>
      </c>
      <c r="B2843" t="s">
        <v>5</v>
      </c>
      <c r="C2843" t="s">
        <v>1734</v>
      </c>
      <c r="D2843" t="s">
        <v>6895</v>
      </c>
      <c r="E2843" t="s">
        <v>1713</v>
      </c>
    </row>
    <row r="2844" spans="1:5">
      <c r="A2844" t="s">
        <v>4436</v>
      </c>
      <c r="B2844" t="s">
        <v>5</v>
      </c>
      <c r="C2844" t="s">
        <v>1734</v>
      </c>
      <c r="D2844" t="s">
        <v>6895</v>
      </c>
      <c r="E2844" t="s">
        <v>1714</v>
      </c>
    </row>
    <row r="2845" spans="1:5">
      <c r="A2845" t="s">
        <v>4437</v>
      </c>
      <c r="B2845" t="s">
        <v>5</v>
      </c>
      <c r="C2845" t="s">
        <v>1734</v>
      </c>
      <c r="D2845" t="s">
        <v>6895</v>
      </c>
      <c r="E2845" t="s">
        <v>1715</v>
      </c>
    </row>
    <row r="2846" spans="1:5">
      <c r="A2846" t="s">
        <v>4438</v>
      </c>
      <c r="B2846" t="s">
        <v>5</v>
      </c>
      <c r="C2846" t="s">
        <v>1734</v>
      </c>
      <c r="D2846" t="s">
        <v>6896</v>
      </c>
      <c r="E2846" t="s">
        <v>1702</v>
      </c>
    </row>
    <row r="2847" spans="1:5">
      <c r="A2847" t="s">
        <v>4439</v>
      </c>
      <c r="B2847" t="s">
        <v>5</v>
      </c>
      <c r="C2847" t="s">
        <v>1734</v>
      </c>
      <c r="D2847" t="s">
        <v>6896</v>
      </c>
      <c r="E2847" t="s">
        <v>1705</v>
      </c>
    </row>
    <row r="2848" spans="1:5">
      <c r="A2848" t="s">
        <v>4440</v>
      </c>
      <c r="B2848" t="s">
        <v>5</v>
      </c>
      <c r="C2848" t="s">
        <v>1734</v>
      </c>
      <c r="D2848" t="s">
        <v>6896</v>
      </c>
      <c r="E2848" t="s">
        <v>1706</v>
      </c>
    </row>
    <row r="2849" spans="1:5">
      <c r="A2849" t="s">
        <v>4441</v>
      </c>
      <c r="B2849" t="s">
        <v>5</v>
      </c>
      <c r="C2849" t="s">
        <v>1734</v>
      </c>
      <c r="D2849" t="s">
        <v>6896</v>
      </c>
      <c r="E2849" t="s">
        <v>1707</v>
      </c>
    </row>
    <row r="2850" spans="1:5">
      <c r="A2850" t="s">
        <v>4442</v>
      </c>
      <c r="B2850" t="s">
        <v>5</v>
      </c>
      <c r="C2850" t="s">
        <v>1734</v>
      </c>
      <c r="D2850" t="s">
        <v>6896</v>
      </c>
      <c r="E2850" t="s">
        <v>1708</v>
      </c>
    </row>
    <row r="2851" spans="1:5">
      <c r="A2851" t="s">
        <v>4443</v>
      </c>
      <c r="B2851" t="s">
        <v>5</v>
      </c>
      <c r="C2851" t="s">
        <v>1734</v>
      </c>
      <c r="D2851" t="s">
        <v>6896</v>
      </c>
      <c r="E2851" t="s">
        <v>1709</v>
      </c>
    </row>
    <row r="2852" spans="1:5">
      <c r="A2852" t="s">
        <v>4444</v>
      </c>
      <c r="B2852" t="s">
        <v>5</v>
      </c>
      <c r="C2852" t="s">
        <v>1734</v>
      </c>
      <c r="D2852" t="s">
        <v>6896</v>
      </c>
      <c r="E2852" t="s">
        <v>1710</v>
      </c>
    </row>
    <row r="2853" spans="1:5">
      <c r="A2853" t="s">
        <v>4445</v>
      </c>
      <c r="B2853" t="s">
        <v>5</v>
      </c>
      <c r="C2853" t="s">
        <v>1734</v>
      </c>
      <c r="D2853" t="s">
        <v>6896</v>
      </c>
      <c r="E2853" t="s">
        <v>1711</v>
      </c>
    </row>
    <row r="2854" spans="1:5">
      <c r="A2854" t="s">
        <v>4446</v>
      </c>
      <c r="B2854" t="s">
        <v>5</v>
      </c>
      <c r="C2854" t="s">
        <v>1734</v>
      </c>
      <c r="D2854" t="s">
        <v>6896</v>
      </c>
      <c r="E2854" t="s">
        <v>1712</v>
      </c>
    </row>
    <row r="2855" spans="1:5">
      <c r="A2855" t="s">
        <v>4447</v>
      </c>
      <c r="B2855" t="s">
        <v>5</v>
      </c>
      <c r="C2855" t="s">
        <v>1734</v>
      </c>
      <c r="D2855" t="s">
        <v>6896</v>
      </c>
      <c r="E2855" t="s">
        <v>1713</v>
      </c>
    </row>
    <row r="2856" spans="1:5">
      <c r="A2856" t="s">
        <v>4448</v>
      </c>
      <c r="B2856" t="s">
        <v>5</v>
      </c>
      <c r="C2856" t="s">
        <v>1734</v>
      </c>
      <c r="D2856" t="s">
        <v>6896</v>
      </c>
      <c r="E2856" t="s">
        <v>1714</v>
      </c>
    </row>
    <row r="2857" spans="1:5">
      <c r="A2857" t="s">
        <v>4449</v>
      </c>
      <c r="B2857" t="s">
        <v>5</v>
      </c>
      <c r="C2857" t="s">
        <v>1734</v>
      </c>
      <c r="D2857" t="s">
        <v>6896</v>
      </c>
      <c r="E2857" t="s">
        <v>1715</v>
      </c>
    </row>
    <row r="2858" spans="1:5">
      <c r="A2858" t="s">
        <v>4450</v>
      </c>
      <c r="B2858" t="s">
        <v>5</v>
      </c>
      <c r="C2858" t="s">
        <v>1734</v>
      </c>
      <c r="D2858" t="s">
        <v>6897</v>
      </c>
      <c r="E2858" t="s">
        <v>1702</v>
      </c>
    </row>
    <row r="2859" spans="1:5">
      <c r="A2859" t="s">
        <v>4451</v>
      </c>
      <c r="B2859" t="s">
        <v>5</v>
      </c>
      <c r="C2859" t="s">
        <v>1734</v>
      </c>
      <c r="D2859" t="s">
        <v>6897</v>
      </c>
      <c r="E2859" t="s">
        <v>1705</v>
      </c>
    </row>
    <row r="2860" spans="1:5">
      <c r="A2860" t="s">
        <v>4452</v>
      </c>
      <c r="B2860" t="s">
        <v>5</v>
      </c>
      <c r="C2860" t="s">
        <v>1734</v>
      </c>
      <c r="D2860" t="s">
        <v>6897</v>
      </c>
      <c r="E2860" t="s">
        <v>1706</v>
      </c>
    </row>
    <row r="2861" spans="1:5">
      <c r="A2861" t="s">
        <v>4453</v>
      </c>
      <c r="B2861" t="s">
        <v>5</v>
      </c>
      <c r="C2861" t="s">
        <v>1734</v>
      </c>
      <c r="D2861" t="s">
        <v>6897</v>
      </c>
      <c r="E2861" t="s">
        <v>1707</v>
      </c>
    </row>
    <row r="2862" spans="1:5">
      <c r="A2862" t="s">
        <v>4454</v>
      </c>
      <c r="B2862" t="s">
        <v>5</v>
      </c>
      <c r="C2862" t="s">
        <v>1734</v>
      </c>
      <c r="D2862" t="s">
        <v>6897</v>
      </c>
      <c r="E2862" t="s">
        <v>1708</v>
      </c>
    </row>
    <row r="2863" spans="1:5">
      <c r="A2863" t="s">
        <v>4455</v>
      </c>
      <c r="B2863" t="s">
        <v>5</v>
      </c>
      <c r="C2863" t="s">
        <v>1734</v>
      </c>
      <c r="D2863" t="s">
        <v>6897</v>
      </c>
      <c r="E2863" t="s">
        <v>1709</v>
      </c>
    </row>
    <row r="2864" spans="1:5">
      <c r="A2864" t="s">
        <v>4456</v>
      </c>
      <c r="B2864" t="s">
        <v>5</v>
      </c>
      <c r="C2864" t="s">
        <v>1734</v>
      </c>
      <c r="D2864" t="s">
        <v>6897</v>
      </c>
      <c r="E2864" t="s">
        <v>1710</v>
      </c>
    </row>
    <row r="2865" spans="1:5">
      <c r="A2865" t="s">
        <v>4457</v>
      </c>
      <c r="B2865" t="s">
        <v>5</v>
      </c>
      <c r="C2865" t="s">
        <v>1734</v>
      </c>
      <c r="D2865" t="s">
        <v>6897</v>
      </c>
      <c r="E2865" t="s">
        <v>1711</v>
      </c>
    </row>
    <row r="2866" spans="1:5">
      <c r="A2866" t="s">
        <v>4458</v>
      </c>
      <c r="B2866" t="s">
        <v>5</v>
      </c>
      <c r="C2866" t="s">
        <v>1734</v>
      </c>
      <c r="D2866" t="s">
        <v>6897</v>
      </c>
      <c r="E2866" t="s">
        <v>1712</v>
      </c>
    </row>
    <row r="2867" spans="1:5">
      <c r="A2867" t="s">
        <v>4459</v>
      </c>
      <c r="B2867" t="s">
        <v>5</v>
      </c>
      <c r="C2867" t="s">
        <v>1734</v>
      </c>
      <c r="D2867" t="s">
        <v>6897</v>
      </c>
      <c r="E2867" t="s">
        <v>1713</v>
      </c>
    </row>
    <row r="2868" spans="1:5">
      <c r="A2868" t="s">
        <v>4460</v>
      </c>
      <c r="B2868" t="s">
        <v>5</v>
      </c>
      <c r="C2868" t="s">
        <v>1734</v>
      </c>
      <c r="D2868" t="s">
        <v>6897</v>
      </c>
      <c r="E2868" t="s">
        <v>1714</v>
      </c>
    </row>
    <row r="2869" spans="1:5">
      <c r="A2869" t="s">
        <v>4461</v>
      </c>
      <c r="B2869" t="s">
        <v>5</v>
      </c>
      <c r="C2869" t="s">
        <v>1734</v>
      </c>
      <c r="D2869" t="s">
        <v>6897</v>
      </c>
      <c r="E2869" t="s">
        <v>1715</v>
      </c>
    </row>
    <row r="2870" spans="1:5">
      <c r="A2870" t="s">
        <v>4462</v>
      </c>
      <c r="B2870" t="s">
        <v>5</v>
      </c>
      <c r="C2870" t="s">
        <v>1734</v>
      </c>
      <c r="D2870" t="s">
        <v>6898</v>
      </c>
      <c r="E2870" t="s">
        <v>1702</v>
      </c>
    </row>
    <row r="2871" spans="1:5">
      <c r="A2871" t="s">
        <v>4463</v>
      </c>
      <c r="B2871" t="s">
        <v>5</v>
      </c>
      <c r="C2871" t="s">
        <v>1734</v>
      </c>
      <c r="D2871" t="s">
        <v>6898</v>
      </c>
      <c r="E2871" t="s">
        <v>1705</v>
      </c>
    </row>
    <row r="2872" spans="1:5">
      <c r="A2872" t="s">
        <v>4464</v>
      </c>
      <c r="B2872" t="s">
        <v>5</v>
      </c>
      <c r="C2872" t="s">
        <v>1734</v>
      </c>
      <c r="D2872" t="s">
        <v>6898</v>
      </c>
      <c r="E2872" t="s">
        <v>1706</v>
      </c>
    </row>
    <row r="2873" spans="1:5">
      <c r="A2873" t="s">
        <v>4465</v>
      </c>
      <c r="B2873" t="s">
        <v>5</v>
      </c>
      <c r="C2873" t="s">
        <v>1734</v>
      </c>
      <c r="D2873" t="s">
        <v>6898</v>
      </c>
      <c r="E2873" t="s">
        <v>1707</v>
      </c>
    </row>
    <row r="2874" spans="1:5">
      <c r="A2874" t="s">
        <v>4466</v>
      </c>
      <c r="B2874" t="s">
        <v>5</v>
      </c>
      <c r="C2874" t="s">
        <v>1734</v>
      </c>
      <c r="D2874" t="s">
        <v>6898</v>
      </c>
      <c r="E2874" t="s">
        <v>1708</v>
      </c>
    </row>
    <row r="2875" spans="1:5">
      <c r="A2875" t="s">
        <v>4467</v>
      </c>
      <c r="B2875" t="s">
        <v>5</v>
      </c>
      <c r="C2875" t="s">
        <v>1734</v>
      </c>
      <c r="D2875" t="s">
        <v>6898</v>
      </c>
      <c r="E2875" t="s">
        <v>1709</v>
      </c>
    </row>
    <row r="2876" spans="1:5">
      <c r="A2876" t="s">
        <v>4468</v>
      </c>
      <c r="B2876" t="s">
        <v>5</v>
      </c>
      <c r="C2876" t="s">
        <v>1734</v>
      </c>
      <c r="D2876" t="s">
        <v>6898</v>
      </c>
      <c r="E2876" t="s">
        <v>1710</v>
      </c>
    </row>
    <row r="2877" spans="1:5">
      <c r="A2877" t="s">
        <v>4469</v>
      </c>
      <c r="B2877" t="s">
        <v>5</v>
      </c>
      <c r="C2877" t="s">
        <v>1734</v>
      </c>
      <c r="D2877" t="s">
        <v>6898</v>
      </c>
      <c r="E2877" t="s">
        <v>1711</v>
      </c>
    </row>
    <row r="2878" spans="1:5">
      <c r="A2878" t="s">
        <v>4470</v>
      </c>
      <c r="B2878" t="s">
        <v>5</v>
      </c>
      <c r="C2878" t="s">
        <v>1734</v>
      </c>
      <c r="D2878" t="s">
        <v>6898</v>
      </c>
      <c r="E2878" t="s">
        <v>1712</v>
      </c>
    </row>
    <row r="2879" spans="1:5">
      <c r="A2879" t="s">
        <v>4471</v>
      </c>
      <c r="B2879" t="s">
        <v>5</v>
      </c>
      <c r="C2879" t="s">
        <v>1734</v>
      </c>
      <c r="D2879" t="s">
        <v>6898</v>
      </c>
      <c r="E2879" t="s">
        <v>1713</v>
      </c>
    </row>
    <row r="2880" spans="1:5">
      <c r="A2880" t="s">
        <v>4472</v>
      </c>
      <c r="B2880" t="s">
        <v>5</v>
      </c>
      <c r="C2880" t="s">
        <v>1734</v>
      </c>
      <c r="D2880" t="s">
        <v>6898</v>
      </c>
      <c r="E2880" t="s">
        <v>1714</v>
      </c>
    </row>
    <row r="2881" spans="1:5">
      <c r="A2881" t="s">
        <v>4473</v>
      </c>
      <c r="B2881" t="s">
        <v>5</v>
      </c>
      <c r="C2881" t="s">
        <v>1734</v>
      </c>
      <c r="D2881" t="s">
        <v>6898</v>
      </c>
      <c r="E2881" t="s">
        <v>1715</v>
      </c>
    </row>
    <row r="2882" spans="1:5">
      <c r="A2882" t="s">
        <v>4474</v>
      </c>
      <c r="B2882" t="s">
        <v>5</v>
      </c>
      <c r="C2882" t="s">
        <v>1735</v>
      </c>
      <c r="D2882" t="s">
        <v>6874</v>
      </c>
      <c r="E2882" t="s">
        <v>1702</v>
      </c>
    </row>
    <row r="2883" spans="1:5">
      <c r="A2883" t="s">
        <v>4475</v>
      </c>
      <c r="B2883" t="s">
        <v>5</v>
      </c>
      <c r="C2883" t="s">
        <v>1735</v>
      </c>
      <c r="D2883" t="s">
        <v>6874</v>
      </c>
      <c r="E2883" t="s">
        <v>1705</v>
      </c>
    </row>
    <row r="2884" spans="1:5">
      <c r="A2884" t="s">
        <v>4476</v>
      </c>
      <c r="B2884" t="s">
        <v>5</v>
      </c>
      <c r="C2884" t="s">
        <v>1735</v>
      </c>
      <c r="D2884" t="s">
        <v>6874</v>
      </c>
      <c r="E2884" t="s">
        <v>1706</v>
      </c>
    </row>
    <row r="2885" spans="1:5">
      <c r="A2885" t="s">
        <v>4477</v>
      </c>
      <c r="B2885" t="s">
        <v>5</v>
      </c>
      <c r="C2885" t="s">
        <v>1735</v>
      </c>
      <c r="D2885" t="s">
        <v>6874</v>
      </c>
      <c r="E2885" t="s">
        <v>1707</v>
      </c>
    </row>
    <row r="2886" spans="1:5">
      <c r="A2886" t="s">
        <v>4478</v>
      </c>
      <c r="B2886" t="s">
        <v>5</v>
      </c>
      <c r="C2886" t="s">
        <v>1735</v>
      </c>
      <c r="D2886" t="s">
        <v>6874</v>
      </c>
      <c r="E2886" t="s">
        <v>1708</v>
      </c>
    </row>
    <row r="2887" spans="1:5">
      <c r="A2887" t="s">
        <v>4479</v>
      </c>
      <c r="B2887" t="s">
        <v>5</v>
      </c>
      <c r="C2887" t="s">
        <v>1735</v>
      </c>
      <c r="D2887" t="s">
        <v>6874</v>
      </c>
      <c r="E2887" t="s">
        <v>1709</v>
      </c>
    </row>
    <row r="2888" spans="1:5">
      <c r="A2888" t="s">
        <v>4480</v>
      </c>
      <c r="B2888" t="s">
        <v>5</v>
      </c>
      <c r="C2888" t="s">
        <v>1735</v>
      </c>
      <c r="D2888" t="s">
        <v>6874</v>
      </c>
      <c r="E2888" t="s">
        <v>1710</v>
      </c>
    </row>
    <row r="2889" spans="1:5">
      <c r="A2889" t="s">
        <v>4481</v>
      </c>
      <c r="B2889" t="s">
        <v>5</v>
      </c>
      <c r="C2889" t="s">
        <v>1735</v>
      </c>
      <c r="D2889" t="s">
        <v>6874</v>
      </c>
      <c r="E2889" t="s">
        <v>1711</v>
      </c>
    </row>
    <row r="2890" spans="1:5">
      <c r="A2890" t="s">
        <v>4482</v>
      </c>
      <c r="B2890" t="s">
        <v>5</v>
      </c>
      <c r="C2890" t="s">
        <v>1735</v>
      </c>
      <c r="D2890" t="s">
        <v>6874</v>
      </c>
      <c r="E2890" t="s">
        <v>1712</v>
      </c>
    </row>
    <row r="2891" spans="1:5">
      <c r="A2891" t="s">
        <v>4483</v>
      </c>
      <c r="B2891" t="s">
        <v>5</v>
      </c>
      <c r="C2891" t="s">
        <v>1735</v>
      </c>
      <c r="D2891" t="s">
        <v>6874</v>
      </c>
      <c r="E2891" t="s">
        <v>1713</v>
      </c>
    </row>
    <row r="2892" spans="1:5">
      <c r="A2892" t="s">
        <v>4484</v>
      </c>
      <c r="B2892" t="s">
        <v>5</v>
      </c>
      <c r="C2892" t="s">
        <v>1735</v>
      </c>
      <c r="D2892" t="s">
        <v>6874</v>
      </c>
      <c r="E2892" t="s">
        <v>1714</v>
      </c>
    </row>
    <row r="2893" spans="1:5">
      <c r="A2893" t="s">
        <v>4485</v>
      </c>
      <c r="B2893" t="s">
        <v>5</v>
      </c>
      <c r="C2893" t="s">
        <v>1735</v>
      </c>
      <c r="D2893" t="s">
        <v>6874</v>
      </c>
      <c r="E2893" t="s">
        <v>1715</v>
      </c>
    </row>
    <row r="2894" spans="1:5">
      <c r="A2894" t="s">
        <v>4486</v>
      </c>
      <c r="B2894" t="s">
        <v>5</v>
      </c>
      <c r="C2894" t="s">
        <v>1735</v>
      </c>
      <c r="D2894" t="s">
        <v>6875</v>
      </c>
      <c r="E2894" t="s">
        <v>1702</v>
      </c>
    </row>
    <row r="2895" spans="1:5">
      <c r="A2895" t="s">
        <v>4487</v>
      </c>
      <c r="B2895" t="s">
        <v>5</v>
      </c>
      <c r="C2895" t="s">
        <v>1735</v>
      </c>
      <c r="D2895" t="s">
        <v>6875</v>
      </c>
      <c r="E2895" t="s">
        <v>1705</v>
      </c>
    </row>
    <row r="2896" spans="1:5">
      <c r="A2896" t="s">
        <v>4488</v>
      </c>
      <c r="B2896" t="s">
        <v>5</v>
      </c>
      <c r="C2896" t="s">
        <v>1735</v>
      </c>
      <c r="D2896" t="s">
        <v>6875</v>
      </c>
      <c r="E2896" t="s">
        <v>1706</v>
      </c>
    </row>
    <row r="2897" spans="1:5">
      <c r="A2897" t="s">
        <v>4489</v>
      </c>
      <c r="B2897" t="s">
        <v>5</v>
      </c>
      <c r="C2897" t="s">
        <v>1735</v>
      </c>
      <c r="D2897" t="s">
        <v>6875</v>
      </c>
      <c r="E2897" t="s">
        <v>1707</v>
      </c>
    </row>
    <row r="2898" spans="1:5">
      <c r="A2898" t="s">
        <v>4490</v>
      </c>
      <c r="B2898" t="s">
        <v>5</v>
      </c>
      <c r="C2898" t="s">
        <v>1735</v>
      </c>
      <c r="D2898" t="s">
        <v>6875</v>
      </c>
      <c r="E2898" t="s">
        <v>1708</v>
      </c>
    </row>
    <row r="2899" spans="1:5">
      <c r="A2899" t="s">
        <v>4491</v>
      </c>
      <c r="B2899" t="s">
        <v>5</v>
      </c>
      <c r="C2899" t="s">
        <v>1735</v>
      </c>
      <c r="D2899" t="s">
        <v>6875</v>
      </c>
      <c r="E2899" t="s">
        <v>1709</v>
      </c>
    </row>
    <row r="2900" spans="1:5">
      <c r="A2900" t="s">
        <v>4492</v>
      </c>
      <c r="B2900" t="s">
        <v>5</v>
      </c>
      <c r="C2900" t="s">
        <v>1735</v>
      </c>
      <c r="D2900" t="s">
        <v>6875</v>
      </c>
      <c r="E2900" t="s">
        <v>1710</v>
      </c>
    </row>
    <row r="2901" spans="1:5">
      <c r="A2901" t="s">
        <v>4493</v>
      </c>
      <c r="B2901" t="s">
        <v>5</v>
      </c>
      <c r="C2901" t="s">
        <v>1735</v>
      </c>
      <c r="D2901" t="s">
        <v>6875</v>
      </c>
      <c r="E2901" t="s">
        <v>1711</v>
      </c>
    </row>
    <row r="2902" spans="1:5">
      <c r="A2902" t="s">
        <v>4494</v>
      </c>
      <c r="B2902" t="s">
        <v>5</v>
      </c>
      <c r="C2902" t="s">
        <v>1735</v>
      </c>
      <c r="D2902" t="s">
        <v>6875</v>
      </c>
      <c r="E2902" t="s">
        <v>1712</v>
      </c>
    </row>
    <row r="2903" spans="1:5">
      <c r="A2903" t="s">
        <v>4495</v>
      </c>
      <c r="B2903" t="s">
        <v>5</v>
      </c>
      <c r="C2903" t="s">
        <v>1735</v>
      </c>
      <c r="D2903" t="s">
        <v>6875</v>
      </c>
      <c r="E2903" t="s">
        <v>1713</v>
      </c>
    </row>
    <row r="2904" spans="1:5">
      <c r="A2904" t="s">
        <v>4496</v>
      </c>
      <c r="B2904" t="s">
        <v>5</v>
      </c>
      <c r="C2904" t="s">
        <v>1735</v>
      </c>
      <c r="D2904" t="s">
        <v>6875</v>
      </c>
      <c r="E2904" t="s">
        <v>1714</v>
      </c>
    </row>
    <row r="2905" spans="1:5">
      <c r="A2905" t="s">
        <v>4497</v>
      </c>
      <c r="B2905" t="s">
        <v>5</v>
      </c>
      <c r="C2905" t="s">
        <v>1735</v>
      </c>
      <c r="D2905" t="s">
        <v>6875</v>
      </c>
      <c r="E2905" t="s">
        <v>1715</v>
      </c>
    </row>
    <row r="2906" spans="1:5">
      <c r="A2906" t="s">
        <v>4498</v>
      </c>
      <c r="B2906" t="s">
        <v>5</v>
      </c>
      <c r="C2906" t="s">
        <v>1735</v>
      </c>
      <c r="D2906" t="s">
        <v>6876</v>
      </c>
      <c r="E2906" t="s">
        <v>1702</v>
      </c>
    </row>
    <row r="2907" spans="1:5">
      <c r="A2907" t="s">
        <v>4499</v>
      </c>
      <c r="B2907" t="s">
        <v>5</v>
      </c>
      <c r="C2907" t="s">
        <v>1735</v>
      </c>
      <c r="D2907" t="s">
        <v>6876</v>
      </c>
      <c r="E2907" t="s">
        <v>1705</v>
      </c>
    </row>
    <row r="2908" spans="1:5">
      <c r="A2908" t="s">
        <v>4500</v>
      </c>
      <c r="B2908" t="s">
        <v>5</v>
      </c>
      <c r="C2908" t="s">
        <v>1735</v>
      </c>
      <c r="D2908" t="s">
        <v>6876</v>
      </c>
      <c r="E2908" t="s">
        <v>1706</v>
      </c>
    </row>
    <row r="2909" spans="1:5">
      <c r="A2909" t="s">
        <v>4501</v>
      </c>
      <c r="B2909" t="s">
        <v>5</v>
      </c>
      <c r="C2909" t="s">
        <v>1735</v>
      </c>
      <c r="D2909" t="s">
        <v>6876</v>
      </c>
      <c r="E2909" t="s">
        <v>1707</v>
      </c>
    </row>
    <row r="2910" spans="1:5">
      <c r="A2910" t="s">
        <v>4502</v>
      </c>
      <c r="B2910" t="s">
        <v>5</v>
      </c>
      <c r="C2910" t="s">
        <v>1735</v>
      </c>
      <c r="D2910" t="s">
        <v>6876</v>
      </c>
      <c r="E2910" t="s">
        <v>1708</v>
      </c>
    </row>
    <row r="2911" spans="1:5">
      <c r="A2911" t="s">
        <v>4503</v>
      </c>
      <c r="B2911" t="s">
        <v>5</v>
      </c>
      <c r="C2911" t="s">
        <v>1735</v>
      </c>
      <c r="D2911" t="s">
        <v>6876</v>
      </c>
      <c r="E2911" t="s">
        <v>1709</v>
      </c>
    </row>
    <row r="2912" spans="1:5">
      <c r="A2912" t="s">
        <v>4504</v>
      </c>
      <c r="B2912" t="s">
        <v>5</v>
      </c>
      <c r="C2912" t="s">
        <v>1735</v>
      </c>
      <c r="D2912" t="s">
        <v>6876</v>
      </c>
      <c r="E2912" t="s">
        <v>1710</v>
      </c>
    </row>
    <row r="2913" spans="1:5">
      <c r="A2913" t="s">
        <v>4505</v>
      </c>
      <c r="B2913" t="s">
        <v>5</v>
      </c>
      <c r="C2913" t="s">
        <v>1735</v>
      </c>
      <c r="D2913" t="s">
        <v>6876</v>
      </c>
      <c r="E2913" t="s">
        <v>1711</v>
      </c>
    </row>
    <row r="2914" spans="1:5">
      <c r="A2914" t="s">
        <v>4506</v>
      </c>
      <c r="B2914" t="s">
        <v>5</v>
      </c>
      <c r="C2914" t="s">
        <v>1735</v>
      </c>
      <c r="D2914" t="s">
        <v>6876</v>
      </c>
      <c r="E2914" t="s">
        <v>1712</v>
      </c>
    </row>
    <row r="2915" spans="1:5">
      <c r="A2915" t="s">
        <v>4507</v>
      </c>
      <c r="B2915" t="s">
        <v>5</v>
      </c>
      <c r="C2915" t="s">
        <v>1735</v>
      </c>
      <c r="D2915" t="s">
        <v>6876</v>
      </c>
      <c r="E2915" t="s">
        <v>1713</v>
      </c>
    </row>
    <row r="2916" spans="1:5">
      <c r="A2916" t="s">
        <v>4508</v>
      </c>
      <c r="B2916" t="s">
        <v>5</v>
      </c>
      <c r="C2916" t="s">
        <v>1735</v>
      </c>
      <c r="D2916" t="s">
        <v>6876</v>
      </c>
      <c r="E2916" t="s">
        <v>1714</v>
      </c>
    </row>
    <row r="2917" spans="1:5">
      <c r="A2917" t="s">
        <v>4509</v>
      </c>
      <c r="B2917" t="s">
        <v>5</v>
      </c>
      <c r="C2917" t="s">
        <v>1735</v>
      </c>
      <c r="D2917" t="s">
        <v>6876</v>
      </c>
      <c r="E2917" t="s">
        <v>1715</v>
      </c>
    </row>
    <row r="2918" spans="1:5">
      <c r="A2918" t="s">
        <v>4510</v>
      </c>
      <c r="B2918" t="s">
        <v>5</v>
      </c>
      <c r="C2918" t="s">
        <v>1735</v>
      </c>
      <c r="D2918" t="s">
        <v>6877</v>
      </c>
      <c r="E2918" t="s">
        <v>1702</v>
      </c>
    </row>
    <row r="2919" spans="1:5">
      <c r="A2919" t="s">
        <v>4511</v>
      </c>
      <c r="B2919" t="s">
        <v>5</v>
      </c>
      <c r="C2919" t="s">
        <v>1735</v>
      </c>
      <c r="D2919" t="s">
        <v>6877</v>
      </c>
      <c r="E2919" t="s">
        <v>1705</v>
      </c>
    </row>
    <row r="2920" spans="1:5">
      <c r="A2920" t="s">
        <v>4512</v>
      </c>
      <c r="B2920" t="s">
        <v>5</v>
      </c>
      <c r="C2920" t="s">
        <v>1735</v>
      </c>
      <c r="D2920" t="s">
        <v>6877</v>
      </c>
      <c r="E2920" t="s">
        <v>1706</v>
      </c>
    </row>
    <row r="2921" spans="1:5">
      <c r="A2921" t="s">
        <v>4513</v>
      </c>
      <c r="B2921" t="s">
        <v>5</v>
      </c>
      <c r="C2921" t="s">
        <v>1735</v>
      </c>
      <c r="D2921" t="s">
        <v>6877</v>
      </c>
      <c r="E2921" t="s">
        <v>1707</v>
      </c>
    </row>
    <row r="2922" spans="1:5">
      <c r="A2922" t="s">
        <v>4514</v>
      </c>
      <c r="B2922" t="s">
        <v>5</v>
      </c>
      <c r="C2922" t="s">
        <v>1735</v>
      </c>
      <c r="D2922" t="s">
        <v>6877</v>
      </c>
      <c r="E2922" t="s">
        <v>1708</v>
      </c>
    </row>
    <row r="2923" spans="1:5">
      <c r="A2923" t="s">
        <v>4515</v>
      </c>
      <c r="B2923" t="s">
        <v>5</v>
      </c>
      <c r="C2923" t="s">
        <v>1735</v>
      </c>
      <c r="D2923" t="s">
        <v>6877</v>
      </c>
      <c r="E2923" t="s">
        <v>1709</v>
      </c>
    </row>
    <row r="2924" spans="1:5">
      <c r="A2924" t="s">
        <v>4516</v>
      </c>
      <c r="B2924" t="s">
        <v>5</v>
      </c>
      <c r="C2924" t="s">
        <v>1735</v>
      </c>
      <c r="D2924" t="s">
        <v>6877</v>
      </c>
      <c r="E2924" t="s">
        <v>1710</v>
      </c>
    </row>
    <row r="2925" spans="1:5">
      <c r="A2925" t="s">
        <v>4517</v>
      </c>
      <c r="B2925" t="s">
        <v>5</v>
      </c>
      <c r="C2925" t="s">
        <v>1735</v>
      </c>
      <c r="D2925" t="s">
        <v>6877</v>
      </c>
      <c r="E2925" t="s">
        <v>1711</v>
      </c>
    </row>
    <row r="2926" spans="1:5">
      <c r="A2926" t="s">
        <v>4518</v>
      </c>
      <c r="B2926" t="s">
        <v>5</v>
      </c>
      <c r="C2926" t="s">
        <v>1735</v>
      </c>
      <c r="D2926" t="s">
        <v>6877</v>
      </c>
      <c r="E2926" t="s">
        <v>1712</v>
      </c>
    </row>
    <row r="2927" spans="1:5">
      <c r="A2927" t="s">
        <v>4519</v>
      </c>
      <c r="B2927" t="s">
        <v>5</v>
      </c>
      <c r="C2927" t="s">
        <v>1735</v>
      </c>
      <c r="D2927" t="s">
        <v>6877</v>
      </c>
      <c r="E2927" t="s">
        <v>1713</v>
      </c>
    </row>
    <row r="2928" spans="1:5">
      <c r="A2928" t="s">
        <v>4520</v>
      </c>
      <c r="B2928" t="s">
        <v>5</v>
      </c>
      <c r="C2928" t="s">
        <v>1735</v>
      </c>
      <c r="D2928" t="s">
        <v>6877</v>
      </c>
      <c r="E2928" t="s">
        <v>1714</v>
      </c>
    </row>
    <row r="2929" spans="1:5">
      <c r="A2929" t="s">
        <v>4521</v>
      </c>
      <c r="B2929" t="s">
        <v>5</v>
      </c>
      <c r="C2929" t="s">
        <v>1735</v>
      </c>
      <c r="D2929" t="s">
        <v>6877</v>
      </c>
      <c r="E2929" t="s">
        <v>1715</v>
      </c>
    </row>
    <row r="2930" spans="1:5">
      <c r="A2930" t="s">
        <v>4522</v>
      </c>
      <c r="B2930" t="s">
        <v>5</v>
      </c>
      <c r="C2930" t="s">
        <v>1735</v>
      </c>
      <c r="D2930" t="s">
        <v>6878</v>
      </c>
      <c r="E2930" t="s">
        <v>1702</v>
      </c>
    </row>
    <row r="2931" spans="1:5">
      <c r="A2931" t="s">
        <v>4523</v>
      </c>
      <c r="B2931" t="s">
        <v>5</v>
      </c>
      <c r="C2931" t="s">
        <v>1735</v>
      </c>
      <c r="D2931" t="s">
        <v>6878</v>
      </c>
      <c r="E2931" t="s">
        <v>1705</v>
      </c>
    </row>
    <row r="2932" spans="1:5">
      <c r="A2932" t="s">
        <v>4524</v>
      </c>
      <c r="B2932" t="s">
        <v>5</v>
      </c>
      <c r="C2932" t="s">
        <v>1735</v>
      </c>
      <c r="D2932" t="s">
        <v>6878</v>
      </c>
      <c r="E2932" t="s">
        <v>1706</v>
      </c>
    </row>
    <row r="2933" spans="1:5">
      <c r="A2933" t="s">
        <v>4525</v>
      </c>
      <c r="B2933" t="s">
        <v>5</v>
      </c>
      <c r="C2933" t="s">
        <v>1735</v>
      </c>
      <c r="D2933" t="s">
        <v>6878</v>
      </c>
      <c r="E2933" t="s">
        <v>1707</v>
      </c>
    </row>
    <row r="2934" spans="1:5">
      <c r="A2934" t="s">
        <v>4526</v>
      </c>
      <c r="B2934" t="s">
        <v>5</v>
      </c>
      <c r="C2934" t="s">
        <v>1735</v>
      </c>
      <c r="D2934" t="s">
        <v>6878</v>
      </c>
      <c r="E2934" t="s">
        <v>1708</v>
      </c>
    </row>
    <row r="2935" spans="1:5">
      <c r="A2935" t="s">
        <v>4527</v>
      </c>
      <c r="B2935" t="s">
        <v>5</v>
      </c>
      <c r="C2935" t="s">
        <v>1735</v>
      </c>
      <c r="D2935" t="s">
        <v>6878</v>
      </c>
      <c r="E2935" t="s">
        <v>1709</v>
      </c>
    </row>
    <row r="2936" spans="1:5">
      <c r="A2936" t="s">
        <v>4528</v>
      </c>
      <c r="B2936" t="s">
        <v>5</v>
      </c>
      <c r="C2936" t="s">
        <v>1735</v>
      </c>
      <c r="D2936" t="s">
        <v>6878</v>
      </c>
      <c r="E2936" t="s">
        <v>1710</v>
      </c>
    </row>
    <row r="2937" spans="1:5">
      <c r="A2937" t="s">
        <v>4529</v>
      </c>
      <c r="B2937" t="s">
        <v>5</v>
      </c>
      <c r="C2937" t="s">
        <v>1735</v>
      </c>
      <c r="D2937" t="s">
        <v>6878</v>
      </c>
      <c r="E2937" t="s">
        <v>1711</v>
      </c>
    </row>
    <row r="2938" spans="1:5">
      <c r="A2938" t="s">
        <v>4530</v>
      </c>
      <c r="B2938" t="s">
        <v>5</v>
      </c>
      <c r="C2938" t="s">
        <v>1735</v>
      </c>
      <c r="D2938" t="s">
        <v>6878</v>
      </c>
      <c r="E2938" t="s">
        <v>1712</v>
      </c>
    </row>
    <row r="2939" spans="1:5">
      <c r="A2939" t="s">
        <v>4531</v>
      </c>
      <c r="B2939" t="s">
        <v>5</v>
      </c>
      <c r="C2939" t="s">
        <v>1735</v>
      </c>
      <c r="D2939" t="s">
        <v>6878</v>
      </c>
      <c r="E2939" t="s">
        <v>1713</v>
      </c>
    </row>
    <row r="2940" spans="1:5">
      <c r="A2940" t="s">
        <v>4532</v>
      </c>
      <c r="B2940" t="s">
        <v>5</v>
      </c>
      <c r="C2940" t="s">
        <v>1735</v>
      </c>
      <c r="D2940" t="s">
        <v>6878</v>
      </c>
      <c r="E2940" t="s">
        <v>1714</v>
      </c>
    </row>
    <row r="2941" spans="1:5">
      <c r="A2941" t="s">
        <v>4533</v>
      </c>
      <c r="B2941" t="s">
        <v>5</v>
      </c>
      <c r="C2941" t="s">
        <v>1735</v>
      </c>
      <c r="D2941" t="s">
        <v>6878</v>
      </c>
      <c r="E2941" t="s">
        <v>1715</v>
      </c>
    </row>
    <row r="2942" spans="1:5">
      <c r="A2942" t="s">
        <v>4534</v>
      </c>
      <c r="B2942" t="s">
        <v>5</v>
      </c>
      <c r="C2942" t="s">
        <v>1735</v>
      </c>
      <c r="D2942" t="s">
        <v>6879</v>
      </c>
      <c r="E2942" t="s">
        <v>1702</v>
      </c>
    </row>
    <row r="2943" spans="1:5">
      <c r="A2943" t="s">
        <v>4535</v>
      </c>
      <c r="B2943" t="s">
        <v>5</v>
      </c>
      <c r="C2943" t="s">
        <v>1735</v>
      </c>
      <c r="D2943" t="s">
        <v>6879</v>
      </c>
      <c r="E2943" t="s">
        <v>1705</v>
      </c>
    </row>
    <row r="2944" spans="1:5">
      <c r="A2944" t="s">
        <v>4536</v>
      </c>
      <c r="B2944" t="s">
        <v>5</v>
      </c>
      <c r="C2944" t="s">
        <v>1735</v>
      </c>
      <c r="D2944" t="s">
        <v>6879</v>
      </c>
      <c r="E2944" t="s">
        <v>1706</v>
      </c>
    </row>
    <row r="2945" spans="1:5">
      <c r="A2945" t="s">
        <v>4537</v>
      </c>
      <c r="B2945" t="s">
        <v>5</v>
      </c>
      <c r="C2945" t="s">
        <v>1735</v>
      </c>
      <c r="D2945" t="s">
        <v>6879</v>
      </c>
      <c r="E2945" t="s">
        <v>1707</v>
      </c>
    </row>
    <row r="2946" spans="1:5">
      <c r="A2946" t="s">
        <v>4538</v>
      </c>
      <c r="B2946" t="s">
        <v>5</v>
      </c>
      <c r="C2946" t="s">
        <v>1735</v>
      </c>
      <c r="D2946" t="s">
        <v>6879</v>
      </c>
      <c r="E2946" t="s">
        <v>1708</v>
      </c>
    </row>
    <row r="2947" spans="1:5">
      <c r="A2947" t="s">
        <v>4539</v>
      </c>
      <c r="B2947" t="s">
        <v>5</v>
      </c>
      <c r="C2947" t="s">
        <v>1735</v>
      </c>
      <c r="D2947" t="s">
        <v>6879</v>
      </c>
      <c r="E2947" t="s">
        <v>1709</v>
      </c>
    </row>
    <row r="2948" spans="1:5">
      <c r="A2948" t="s">
        <v>4540</v>
      </c>
      <c r="B2948" t="s">
        <v>5</v>
      </c>
      <c r="C2948" t="s">
        <v>1735</v>
      </c>
      <c r="D2948" t="s">
        <v>6879</v>
      </c>
      <c r="E2948" t="s">
        <v>1710</v>
      </c>
    </row>
    <row r="2949" spans="1:5">
      <c r="A2949" t="s">
        <v>4541</v>
      </c>
      <c r="B2949" t="s">
        <v>5</v>
      </c>
      <c r="C2949" t="s">
        <v>1735</v>
      </c>
      <c r="D2949" t="s">
        <v>6879</v>
      </c>
      <c r="E2949" t="s">
        <v>1711</v>
      </c>
    </row>
    <row r="2950" spans="1:5">
      <c r="A2950" t="s">
        <v>4542</v>
      </c>
      <c r="B2950" t="s">
        <v>5</v>
      </c>
      <c r="C2950" t="s">
        <v>1735</v>
      </c>
      <c r="D2950" t="s">
        <v>6879</v>
      </c>
      <c r="E2950" t="s">
        <v>1712</v>
      </c>
    </row>
    <row r="2951" spans="1:5">
      <c r="A2951" t="s">
        <v>4543</v>
      </c>
      <c r="B2951" t="s">
        <v>5</v>
      </c>
      <c r="C2951" t="s">
        <v>1735</v>
      </c>
      <c r="D2951" t="s">
        <v>6879</v>
      </c>
      <c r="E2951" t="s">
        <v>1713</v>
      </c>
    </row>
    <row r="2952" spans="1:5">
      <c r="A2952" t="s">
        <v>4544</v>
      </c>
      <c r="B2952" t="s">
        <v>5</v>
      </c>
      <c r="C2952" t="s">
        <v>1735</v>
      </c>
      <c r="D2952" t="s">
        <v>6879</v>
      </c>
      <c r="E2952" t="s">
        <v>1714</v>
      </c>
    </row>
    <row r="2953" spans="1:5">
      <c r="A2953" t="s">
        <v>4545</v>
      </c>
      <c r="B2953" t="s">
        <v>5</v>
      </c>
      <c r="C2953" t="s">
        <v>1735</v>
      </c>
      <c r="D2953" t="s">
        <v>6879</v>
      </c>
      <c r="E2953" t="s">
        <v>1715</v>
      </c>
    </row>
    <row r="2954" spans="1:5">
      <c r="A2954" t="s">
        <v>4546</v>
      </c>
      <c r="B2954" t="s">
        <v>5</v>
      </c>
      <c r="C2954" t="s">
        <v>1735</v>
      </c>
      <c r="D2954" t="s">
        <v>6880</v>
      </c>
      <c r="E2954" t="s">
        <v>1702</v>
      </c>
    </row>
    <row r="2955" spans="1:5">
      <c r="A2955" t="s">
        <v>4547</v>
      </c>
      <c r="B2955" t="s">
        <v>5</v>
      </c>
      <c r="C2955" t="s">
        <v>1735</v>
      </c>
      <c r="D2955" t="s">
        <v>6880</v>
      </c>
      <c r="E2955" t="s">
        <v>1705</v>
      </c>
    </row>
    <row r="2956" spans="1:5">
      <c r="A2956" t="s">
        <v>4548</v>
      </c>
      <c r="B2956" t="s">
        <v>5</v>
      </c>
      <c r="C2956" t="s">
        <v>1735</v>
      </c>
      <c r="D2956" t="s">
        <v>6880</v>
      </c>
      <c r="E2956" t="s">
        <v>1706</v>
      </c>
    </row>
    <row r="2957" spans="1:5">
      <c r="A2957" t="s">
        <v>4549</v>
      </c>
      <c r="B2957" t="s">
        <v>5</v>
      </c>
      <c r="C2957" t="s">
        <v>1735</v>
      </c>
      <c r="D2957" t="s">
        <v>6880</v>
      </c>
      <c r="E2957" t="s">
        <v>1707</v>
      </c>
    </row>
    <row r="2958" spans="1:5">
      <c r="A2958" t="s">
        <v>4550</v>
      </c>
      <c r="B2958" t="s">
        <v>5</v>
      </c>
      <c r="C2958" t="s">
        <v>1735</v>
      </c>
      <c r="D2958" t="s">
        <v>6880</v>
      </c>
      <c r="E2958" t="s">
        <v>1708</v>
      </c>
    </row>
    <row r="2959" spans="1:5">
      <c r="A2959" t="s">
        <v>4551</v>
      </c>
      <c r="B2959" t="s">
        <v>5</v>
      </c>
      <c r="C2959" t="s">
        <v>1735</v>
      </c>
      <c r="D2959" t="s">
        <v>6880</v>
      </c>
      <c r="E2959" t="s">
        <v>1709</v>
      </c>
    </row>
    <row r="2960" spans="1:5">
      <c r="A2960" t="s">
        <v>4552</v>
      </c>
      <c r="B2960" t="s">
        <v>5</v>
      </c>
      <c r="C2960" t="s">
        <v>1735</v>
      </c>
      <c r="D2960" t="s">
        <v>6880</v>
      </c>
      <c r="E2960" t="s">
        <v>1710</v>
      </c>
    </row>
    <row r="2961" spans="1:5">
      <c r="A2961" t="s">
        <v>4553</v>
      </c>
      <c r="B2961" t="s">
        <v>5</v>
      </c>
      <c r="C2961" t="s">
        <v>1735</v>
      </c>
      <c r="D2961" t="s">
        <v>6880</v>
      </c>
      <c r="E2961" t="s">
        <v>1711</v>
      </c>
    </row>
    <row r="2962" spans="1:5">
      <c r="A2962" t="s">
        <v>4554</v>
      </c>
      <c r="B2962" t="s">
        <v>5</v>
      </c>
      <c r="C2962" t="s">
        <v>1735</v>
      </c>
      <c r="D2962" t="s">
        <v>6880</v>
      </c>
      <c r="E2962" t="s">
        <v>1712</v>
      </c>
    </row>
    <row r="2963" spans="1:5">
      <c r="A2963" t="s">
        <v>4555</v>
      </c>
      <c r="B2963" t="s">
        <v>5</v>
      </c>
      <c r="C2963" t="s">
        <v>1735</v>
      </c>
      <c r="D2963" t="s">
        <v>6880</v>
      </c>
      <c r="E2963" t="s">
        <v>1713</v>
      </c>
    </row>
    <row r="2964" spans="1:5">
      <c r="A2964" t="s">
        <v>4556</v>
      </c>
      <c r="B2964" t="s">
        <v>5</v>
      </c>
      <c r="C2964" t="s">
        <v>1735</v>
      </c>
      <c r="D2964" t="s">
        <v>6880</v>
      </c>
      <c r="E2964" t="s">
        <v>1714</v>
      </c>
    </row>
    <row r="2965" spans="1:5">
      <c r="A2965" t="s">
        <v>4557</v>
      </c>
      <c r="B2965" t="s">
        <v>5</v>
      </c>
      <c r="C2965" t="s">
        <v>1735</v>
      </c>
      <c r="D2965" t="s">
        <v>6880</v>
      </c>
      <c r="E2965" t="s">
        <v>1715</v>
      </c>
    </row>
    <row r="2966" spans="1:5">
      <c r="A2966" t="s">
        <v>4558</v>
      </c>
      <c r="B2966" t="s">
        <v>5</v>
      </c>
      <c r="C2966" t="s">
        <v>1735</v>
      </c>
      <c r="D2966" t="s">
        <v>6881</v>
      </c>
      <c r="E2966" t="s">
        <v>1702</v>
      </c>
    </row>
    <row r="2967" spans="1:5">
      <c r="A2967" t="s">
        <v>4559</v>
      </c>
      <c r="B2967" t="s">
        <v>5</v>
      </c>
      <c r="C2967" t="s">
        <v>1735</v>
      </c>
      <c r="D2967" t="s">
        <v>6881</v>
      </c>
      <c r="E2967" t="s">
        <v>1705</v>
      </c>
    </row>
    <row r="2968" spans="1:5">
      <c r="A2968" t="s">
        <v>4560</v>
      </c>
      <c r="B2968" t="s">
        <v>5</v>
      </c>
      <c r="C2968" t="s">
        <v>1735</v>
      </c>
      <c r="D2968" t="s">
        <v>6881</v>
      </c>
      <c r="E2968" t="s">
        <v>1706</v>
      </c>
    </row>
    <row r="2969" spans="1:5">
      <c r="A2969" t="s">
        <v>4561</v>
      </c>
      <c r="B2969" t="s">
        <v>5</v>
      </c>
      <c r="C2969" t="s">
        <v>1735</v>
      </c>
      <c r="D2969" t="s">
        <v>6881</v>
      </c>
      <c r="E2969" t="s">
        <v>1707</v>
      </c>
    </row>
    <row r="2970" spans="1:5">
      <c r="A2970" t="s">
        <v>4562</v>
      </c>
      <c r="B2970" t="s">
        <v>5</v>
      </c>
      <c r="C2970" t="s">
        <v>1735</v>
      </c>
      <c r="D2970" t="s">
        <v>6881</v>
      </c>
      <c r="E2970" t="s">
        <v>1708</v>
      </c>
    </row>
    <row r="2971" spans="1:5">
      <c r="A2971" t="s">
        <v>4563</v>
      </c>
      <c r="B2971" t="s">
        <v>5</v>
      </c>
      <c r="C2971" t="s">
        <v>1735</v>
      </c>
      <c r="D2971" t="s">
        <v>6881</v>
      </c>
      <c r="E2971" t="s">
        <v>1709</v>
      </c>
    </row>
    <row r="2972" spans="1:5">
      <c r="A2972" t="s">
        <v>4564</v>
      </c>
      <c r="B2972" t="s">
        <v>5</v>
      </c>
      <c r="C2972" t="s">
        <v>1735</v>
      </c>
      <c r="D2972" t="s">
        <v>6881</v>
      </c>
      <c r="E2972" t="s">
        <v>1710</v>
      </c>
    </row>
    <row r="2973" spans="1:5">
      <c r="A2973" t="s">
        <v>4565</v>
      </c>
      <c r="B2973" t="s">
        <v>5</v>
      </c>
      <c r="C2973" t="s">
        <v>1735</v>
      </c>
      <c r="D2973" t="s">
        <v>6881</v>
      </c>
      <c r="E2973" t="s">
        <v>1711</v>
      </c>
    </row>
    <row r="2974" spans="1:5">
      <c r="A2974" t="s">
        <v>4566</v>
      </c>
      <c r="B2974" t="s">
        <v>5</v>
      </c>
      <c r="C2974" t="s">
        <v>1735</v>
      </c>
      <c r="D2974" t="s">
        <v>6881</v>
      </c>
      <c r="E2974" t="s">
        <v>1712</v>
      </c>
    </row>
    <row r="2975" spans="1:5">
      <c r="A2975" t="s">
        <v>4567</v>
      </c>
      <c r="B2975" t="s">
        <v>5</v>
      </c>
      <c r="C2975" t="s">
        <v>1735</v>
      </c>
      <c r="D2975" t="s">
        <v>6881</v>
      </c>
      <c r="E2975" t="s">
        <v>1713</v>
      </c>
    </row>
    <row r="2976" spans="1:5">
      <c r="A2976" t="s">
        <v>4568</v>
      </c>
      <c r="B2976" t="s">
        <v>5</v>
      </c>
      <c r="C2976" t="s">
        <v>1735</v>
      </c>
      <c r="D2976" t="s">
        <v>6881</v>
      </c>
      <c r="E2976" t="s">
        <v>1714</v>
      </c>
    </row>
    <row r="2977" spans="1:5">
      <c r="A2977" t="s">
        <v>4569</v>
      </c>
      <c r="B2977" t="s">
        <v>5</v>
      </c>
      <c r="C2977" t="s">
        <v>1735</v>
      </c>
      <c r="D2977" t="s">
        <v>6881</v>
      </c>
      <c r="E2977" t="s">
        <v>1715</v>
      </c>
    </row>
    <row r="2978" spans="1:5">
      <c r="A2978" t="s">
        <v>4570</v>
      </c>
      <c r="B2978" t="s">
        <v>5</v>
      </c>
      <c r="C2978" t="s">
        <v>1735</v>
      </c>
      <c r="D2978" t="s">
        <v>6882</v>
      </c>
      <c r="E2978" t="s">
        <v>1702</v>
      </c>
    </row>
    <row r="2979" spans="1:5">
      <c r="A2979" t="s">
        <v>4571</v>
      </c>
      <c r="B2979" t="s">
        <v>5</v>
      </c>
      <c r="C2979" t="s">
        <v>1735</v>
      </c>
      <c r="D2979" t="s">
        <v>6882</v>
      </c>
      <c r="E2979" t="s">
        <v>1705</v>
      </c>
    </row>
    <row r="2980" spans="1:5">
      <c r="A2980" t="s">
        <v>4572</v>
      </c>
      <c r="B2980" t="s">
        <v>5</v>
      </c>
      <c r="C2980" t="s">
        <v>1735</v>
      </c>
      <c r="D2980" t="s">
        <v>6882</v>
      </c>
      <c r="E2980" t="s">
        <v>1706</v>
      </c>
    </row>
    <row r="2981" spans="1:5">
      <c r="A2981" t="s">
        <v>4573</v>
      </c>
      <c r="B2981" t="s">
        <v>5</v>
      </c>
      <c r="C2981" t="s">
        <v>1735</v>
      </c>
      <c r="D2981" t="s">
        <v>6882</v>
      </c>
      <c r="E2981" t="s">
        <v>1707</v>
      </c>
    </row>
    <row r="2982" spans="1:5">
      <c r="A2982" t="s">
        <v>4574</v>
      </c>
      <c r="B2982" t="s">
        <v>5</v>
      </c>
      <c r="C2982" t="s">
        <v>1735</v>
      </c>
      <c r="D2982" t="s">
        <v>6882</v>
      </c>
      <c r="E2982" t="s">
        <v>1708</v>
      </c>
    </row>
    <row r="2983" spans="1:5">
      <c r="A2983" t="s">
        <v>4575</v>
      </c>
      <c r="B2983" t="s">
        <v>5</v>
      </c>
      <c r="C2983" t="s">
        <v>1735</v>
      </c>
      <c r="D2983" t="s">
        <v>6882</v>
      </c>
      <c r="E2983" t="s">
        <v>1709</v>
      </c>
    </row>
    <row r="2984" spans="1:5">
      <c r="A2984" t="s">
        <v>4576</v>
      </c>
      <c r="B2984" t="s">
        <v>5</v>
      </c>
      <c r="C2984" t="s">
        <v>1735</v>
      </c>
      <c r="D2984" t="s">
        <v>6882</v>
      </c>
      <c r="E2984" t="s">
        <v>1710</v>
      </c>
    </row>
    <row r="2985" spans="1:5">
      <c r="A2985" t="s">
        <v>4577</v>
      </c>
      <c r="B2985" t="s">
        <v>5</v>
      </c>
      <c r="C2985" t="s">
        <v>1735</v>
      </c>
      <c r="D2985" t="s">
        <v>6882</v>
      </c>
      <c r="E2985" t="s">
        <v>1711</v>
      </c>
    </row>
    <row r="2986" spans="1:5">
      <c r="A2986" t="s">
        <v>4578</v>
      </c>
      <c r="B2986" t="s">
        <v>5</v>
      </c>
      <c r="C2986" t="s">
        <v>1735</v>
      </c>
      <c r="D2986" t="s">
        <v>6882</v>
      </c>
      <c r="E2986" t="s">
        <v>1712</v>
      </c>
    </row>
    <row r="2987" spans="1:5">
      <c r="A2987" t="s">
        <v>4579</v>
      </c>
      <c r="B2987" t="s">
        <v>5</v>
      </c>
      <c r="C2987" t="s">
        <v>1735</v>
      </c>
      <c r="D2987" t="s">
        <v>6882</v>
      </c>
      <c r="E2987" t="s">
        <v>1713</v>
      </c>
    </row>
    <row r="2988" spans="1:5">
      <c r="A2988" t="s">
        <v>4580</v>
      </c>
      <c r="B2988" t="s">
        <v>5</v>
      </c>
      <c r="C2988" t="s">
        <v>1735</v>
      </c>
      <c r="D2988" t="s">
        <v>6882</v>
      </c>
      <c r="E2988" t="s">
        <v>1714</v>
      </c>
    </row>
    <row r="2989" spans="1:5">
      <c r="A2989" t="s">
        <v>4581</v>
      </c>
      <c r="B2989" t="s">
        <v>5</v>
      </c>
      <c r="C2989" t="s">
        <v>1735</v>
      </c>
      <c r="D2989" t="s">
        <v>6882</v>
      </c>
      <c r="E2989" t="s">
        <v>1715</v>
      </c>
    </row>
    <row r="2990" spans="1:5">
      <c r="A2990" t="s">
        <v>4582</v>
      </c>
      <c r="B2990" t="s">
        <v>5</v>
      </c>
      <c r="C2990" t="s">
        <v>1735</v>
      </c>
      <c r="D2990" t="s">
        <v>6883</v>
      </c>
      <c r="E2990" t="s">
        <v>1702</v>
      </c>
    </row>
    <row r="2991" spans="1:5">
      <c r="A2991" t="s">
        <v>4583</v>
      </c>
      <c r="B2991" t="s">
        <v>5</v>
      </c>
      <c r="C2991" t="s">
        <v>1735</v>
      </c>
      <c r="D2991" t="s">
        <v>6883</v>
      </c>
      <c r="E2991" t="s">
        <v>1705</v>
      </c>
    </row>
    <row r="2992" spans="1:5">
      <c r="A2992" t="s">
        <v>4584</v>
      </c>
      <c r="B2992" t="s">
        <v>5</v>
      </c>
      <c r="C2992" t="s">
        <v>1735</v>
      </c>
      <c r="D2992" t="s">
        <v>6883</v>
      </c>
      <c r="E2992" t="s">
        <v>1706</v>
      </c>
    </row>
    <row r="2993" spans="1:5">
      <c r="A2993" t="s">
        <v>4585</v>
      </c>
      <c r="B2993" t="s">
        <v>5</v>
      </c>
      <c r="C2993" t="s">
        <v>1735</v>
      </c>
      <c r="D2993" t="s">
        <v>6883</v>
      </c>
      <c r="E2993" t="s">
        <v>1707</v>
      </c>
    </row>
    <row r="2994" spans="1:5">
      <c r="A2994" t="s">
        <v>4586</v>
      </c>
      <c r="B2994" t="s">
        <v>5</v>
      </c>
      <c r="C2994" t="s">
        <v>1735</v>
      </c>
      <c r="D2994" t="s">
        <v>6883</v>
      </c>
      <c r="E2994" t="s">
        <v>1708</v>
      </c>
    </row>
    <row r="2995" spans="1:5">
      <c r="A2995" t="s">
        <v>4587</v>
      </c>
      <c r="B2995" t="s">
        <v>5</v>
      </c>
      <c r="C2995" t="s">
        <v>1735</v>
      </c>
      <c r="D2995" t="s">
        <v>6883</v>
      </c>
      <c r="E2995" t="s">
        <v>1709</v>
      </c>
    </row>
    <row r="2996" spans="1:5">
      <c r="A2996" t="s">
        <v>4588</v>
      </c>
      <c r="B2996" t="s">
        <v>5</v>
      </c>
      <c r="C2996" t="s">
        <v>1735</v>
      </c>
      <c r="D2996" t="s">
        <v>6883</v>
      </c>
      <c r="E2996" t="s">
        <v>1710</v>
      </c>
    </row>
    <row r="2997" spans="1:5">
      <c r="A2997" t="s">
        <v>4589</v>
      </c>
      <c r="B2997" t="s">
        <v>5</v>
      </c>
      <c r="C2997" t="s">
        <v>1735</v>
      </c>
      <c r="D2997" t="s">
        <v>6883</v>
      </c>
      <c r="E2997" t="s">
        <v>1711</v>
      </c>
    </row>
    <row r="2998" spans="1:5">
      <c r="A2998" t="s">
        <v>4590</v>
      </c>
      <c r="B2998" t="s">
        <v>5</v>
      </c>
      <c r="C2998" t="s">
        <v>1735</v>
      </c>
      <c r="D2998" t="s">
        <v>6883</v>
      </c>
      <c r="E2998" t="s">
        <v>1712</v>
      </c>
    </row>
    <row r="2999" spans="1:5">
      <c r="A2999" t="s">
        <v>4591</v>
      </c>
      <c r="B2999" t="s">
        <v>5</v>
      </c>
      <c r="C2999" t="s">
        <v>1735</v>
      </c>
      <c r="D2999" t="s">
        <v>6883</v>
      </c>
      <c r="E2999" t="s">
        <v>1713</v>
      </c>
    </row>
    <row r="3000" spans="1:5">
      <c r="A3000" t="s">
        <v>4592</v>
      </c>
      <c r="B3000" t="s">
        <v>5</v>
      </c>
      <c r="C3000" t="s">
        <v>1735</v>
      </c>
      <c r="D3000" t="s">
        <v>6883</v>
      </c>
      <c r="E3000" t="s">
        <v>1714</v>
      </c>
    </row>
    <row r="3001" spans="1:5">
      <c r="A3001" t="s">
        <v>4593</v>
      </c>
      <c r="B3001" t="s">
        <v>5</v>
      </c>
      <c r="C3001" t="s">
        <v>1735</v>
      </c>
      <c r="D3001" t="s">
        <v>6883</v>
      </c>
      <c r="E3001" t="s">
        <v>1715</v>
      </c>
    </row>
    <row r="3002" spans="1:5">
      <c r="A3002" t="s">
        <v>4594</v>
      </c>
      <c r="B3002" t="s">
        <v>5</v>
      </c>
      <c r="C3002" t="s">
        <v>1735</v>
      </c>
      <c r="D3002" t="s">
        <v>6884</v>
      </c>
      <c r="E3002" t="s">
        <v>1702</v>
      </c>
    </row>
    <row r="3003" spans="1:5">
      <c r="A3003" t="s">
        <v>4595</v>
      </c>
      <c r="B3003" t="s">
        <v>5</v>
      </c>
      <c r="C3003" t="s">
        <v>1735</v>
      </c>
      <c r="D3003" t="s">
        <v>6884</v>
      </c>
      <c r="E3003" t="s">
        <v>1705</v>
      </c>
    </row>
    <row r="3004" spans="1:5">
      <c r="A3004" t="s">
        <v>4596</v>
      </c>
      <c r="B3004" t="s">
        <v>5</v>
      </c>
      <c r="C3004" t="s">
        <v>1735</v>
      </c>
      <c r="D3004" t="s">
        <v>6884</v>
      </c>
      <c r="E3004" t="s">
        <v>1706</v>
      </c>
    </row>
    <row r="3005" spans="1:5">
      <c r="A3005" t="s">
        <v>4597</v>
      </c>
      <c r="B3005" t="s">
        <v>5</v>
      </c>
      <c r="C3005" t="s">
        <v>1735</v>
      </c>
      <c r="D3005" t="s">
        <v>6884</v>
      </c>
      <c r="E3005" t="s">
        <v>1707</v>
      </c>
    </row>
    <row r="3006" spans="1:5">
      <c r="A3006" t="s">
        <v>4598</v>
      </c>
      <c r="B3006" t="s">
        <v>5</v>
      </c>
      <c r="C3006" t="s">
        <v>1735</v>
      </c>
      <c r="D3006" t="s">
        <v>6884</v>
      </c>
      <c r="E3006" t="s">
        <v>1708</v>
      </c>
    </row>
    <row r="3007" spans="1:5">
      <c r="A3007" t="s">
        <v>4599</v>
      </c>
      <c r="B3007" t="s">
        <v>5</v>
      </c>
      <c r="C3007" t="s">
        <v>1735</v>
      </c>
      <c r="D3007" t="s">
        <v>6884</v>
      </c>
      <c r="E3007" t="s">
        <v>1709</v>
      </c>
    </row>
    <row r="3008" spans="1:5">
      <c r="A3008" t="s">
        <v>4600</v>
      </c>
      <c r="B3008" t="s">
        <v>5</v>
      </c>
      <c r="C3008" t="s">
        <v>1735</v>
      </c>
      <c r="D3008" t="s">
        <v>6884</v>
      </c>
      <c r="E3008" t="s">
        <v>1710</v>
      </c>
    </row>
    <row r="3009" spans="1:5">
      <c r="A3009" t="s">
        <v>4601</v>
      </c>
      <c r="B3009" t="s">
        <v>5</v>
      </c>
      <c r="C3009" t="s">
        <v>1735</v>
      </c>
      <c r="D3009" t="s">
        <v>6884</v>
      </c>
      <c r="E3009" t="s">
        <v>1711</v>
      </c>
    </row>
    <row r="3010" spans="1:5">
      <c r="A3010" t="s">
        <v>4602</v>
      </c>
      <c r="B3010" t="s">
        <v>5</v>
      </c>
      <c r="C3010" t="s">
        <v>1735</v>
      </c>
      <c r="D3010" t="s">
        <v>6884</v>
      </c>
      <c r="E3010" t="s">
        <v>1712</v>
      </c>
    </row>
    <row r="3011" spans="1:5">
      <c r="A3011" t="s">
        <v>4603</v>
      </c>
      <c r="B3011" t="s">
        <v>5</v>
      </c>
      <c r="C3011" t="s">
        <v>1735</v>
      </c>
      <c r="D3011" t="s">
        <v>6884</v>
      </c>
      <c r="E3011" t="s">
        <v>1713</v>
      </c>
    </row>
    <row r="3012" spans="1:5">
      <c r="A3012" t="s">
        <v>4604</v>
      </c>
      <c r="B3012" t="s">
        <v>5</v>
      </c>
      <c r="C3012" t="s">
        <v>1735</v>
      </c>
      <c r="D3012" t="s">
        <v>6884</v>
      </c>
      <c r="E3012" t="s">
        <v>1714</v>
      </c>
    </row>
    <row r="3013" spans="1:5">
      <c r="A3013" t="s">
        <v>4605</v>
      </c>
      <c r="B3013" t="s">
        <v>5</v>
      </c>
      <c r="C3013" t="s">
        <v>1735</v>
      </c>
      <c r="D3013" t="s">
        <v>6884</v>
      </c>
      <c r="E3013" t="s">
        <v>1715</v>
      </c>
    </row>
    <row r="3014" spans="1:5">
      <c r="A3014" t="s">
        <v>4606</v>
      </c>
      <c r="B3014" t="s">
        <v>5</v>
      </c>
      <c r="C3014" t="s">
        <v>1735</v>
      </c>
      <c r="D3014" t="s">
        <v>6885</v>
      </c>
      <c r="E3014" t="s">
        <v>1702</v>
      </c>
    </row>
    <row r="3015" spans="1:5">
      <c r="A3015" t="s">
        <v>4607</v>
      </c>
      <c r="B3015" t="s">
        <v>5</v>
      </c>
      <c r="C3015" t="s">
        <v>1735</v>
      </c>
      <c r="D3015" t="s">
        <v>6885</v>
      </c>
      <c r="E3015" t="s">
        <v>1705</v>
      </c>
    </row>
    <row r="3016" spans="1:5">
      <c r="A3016" t="s">
        <v>4608</v>
      </c>
      <c r="B3016" t="s">
        <v>5</v>
      </c>
      <c r="C3016" t="s">
        <v>1735</v>
      </c>
      <c r="D3016" t="s">
        <v>6885</v>
      </c>
      <c r="E3016" t="s">
        <v>1706</v>
      </c>
    </row>
    <row r="3017" spans="1:5">
      <c r="A3017" t="s">
        <v>4609</v>
      </c>
      <c r="B3017" t="s">
        <v>5</v>
      </c>
      <c r="C3017" t="s">
        <v>1735</v>
      </c>
      <c r="D3017" t="s">
        <v>6885</v>
      </c>
      <c r="E3017" t="s">
        <v>1707</v>
      </c>
    </row>
    <row r="3018" spans="1:5">
      <c r="A3018" t="s">
        <v>4610</v>
      </c>
      <c r="B3018" t="s">
        <v>5</v>
      </c>
      <c r="C3018" t="s">
        <v>1735</v>
      </c>
      <c r="D3018" t="s">
        <v>6885</v>
      </c>
      <c r="E3018" t="s">
        <v>1708</v>
      </c>
    </row>
    <row r="3019" spans="1:5">
      <c r="A3019" t="s">
        <v>4611</v>
      </c>
      <c r="B3019" t="s">
        <v>5</v>
      </c>
      <c r="C3019" t="s">
        <v>1735</v>
      </c>
      <c r="D3019" t="s">
        <v>6885</v>
      </c>
      <c r="E3019" t="s">
        <v>1709</v>
      </c>
    </row>
    <row r="3020" spans="1:5">
      <c r="A3020" t="s">
        <v>4612</v>
      </c>
      <c r="B3020" t="s">
        <v>5</v>
      </c>
      <c r="C3020" t="s">
        <v>1735</v>
      </c>
      <c r="D3020" t="s">
        <v>6885</v>
      </c>
      <c r="E3020" t="s">
        <v>1710</v>
      </c>
    </row>
    <row r="3021" spans="1:5">
      <c r="A3021" t="s">
        <v>4613</v>
      </c>
      <c r="B3021" t="s">
        <v>5</v>
      </c>
      <c r="C3021" t="s">
        <v>1735</v>
      </c>
      <c r="D3021" t="s">
        <v>6885</v>
      </c>
      <c r="E3021" t="s">
        <v>1711</v>
      </c>
    </row>
    <row r="3022" spans="1:5">
      <c r="A3022" t="s">
        <v>4614</v>
      </c>
      <c r="B3022" t="s">
        <v>5</v>
      </c>
      <c r="C3022" t="s">
        <v>1735</v>
      </c>
      <c r="D3022" t="s">
        <v>6885</v>
      </c>
      <c r="E3022" t="s">
        <v>1712</v>
      </c>
    </row>
    <row r="3023" spans="1:5">
      <c r="A3023" t="s">
        <v>4615</v>
      </c>
      <c r="B3023" t="s">
        <v>5</v>
      </c>
      <c r="C3023" t="s">
        <v>1735</v>
      </c>
      <c r="D3023" t="s">
        <v>6885</v>
      </c>
      <c r="E3023" t="s">
        <v>1713</v>
      </c>
    </row>
    <row r="3024" spans="1:5">
      <c r="A3024" t="s">
        <v>4616</v>
      </c>
      <c r="B3024" t="s">
        <v>5</v>
      </c>
      <c r="C3024" t="s">
        <v>1735</v>
      </c>
      <c r="D3024" t="s">
        <v>6885</v>
      </c>
      <c r="E3024" t="s">
        <v>1714</v>
      </c>
    </row>
    <row r="3025" spans="1:5">
      <c r="A3025" t="s">
        <v>4617</v>
      </c>
      <c r="B3025" t="s">
        <v>5</v>
      </c>
      <c r="C3025" t="s">
        <v>1735</v>
      </c>
      <c r="D3025" t="s">
        <v>6885</v>
      </c>
      <c r="E3025" t="s">
        <v>1715</v>
      </c>
    </row>
    <row r="3026" spans="1:5">
      <c r="A3026" t="s">
        <v>4618</v>
      </c>
      <c r="B3026" t="s">
        <v>5</v>
      </c>
      <c r="C3026" t="s">
        <v>1735</v>
      </c>
      <c r="D3026" t="s">
        <v>6886</v>
      </c>
      <c r="E3026" t="s">
        <v>1702</v>
      </c>
    </row>
    <row r="3027" spans="1:5">
      <c r="A3027" t="s">
        <v>4619</v>
      </c>
      <c r="B3027" t="s">
        <v>5</v>
      </c>
      <c r="C3027" t="s">
        <v>1735</v>
      </c>
      <c r="D3027" t="s">
        <v>6886</v>
      </c>
      <c r="E3027" t="s">
        <v>1705</v>
      </c>
    </row>
    <row r="3028" spans="1:5">
      <c r="A3028" t="s">
        <v>4620</v>
      </c>
      <c r="B3028" t="s">
        <v>5</v>
      </c>
      <c r="C3028" t="s">
        <v>1735</v>
      </c>
      <c r="D3028" t="s">
        <v>6886</v>
      </c>
      <c r="E3028" t="s">
        <v>1706</v>
      </c>
    </row>
    <row r="3029" spans="1:5">
      <c r="A3029" t="s">
        <v>4621</v>
      </c>
      <c r="B3029" t="s">
        <v>5</v>
      </c>
      <c r="C3029" t="s">
        <v>1735</v>
      </c>
      <c r="D3029" t="s">
        <v>6886</v>
      </c>
      <c r="E3029" t="s">
        <v>1707</v>
      </c>
    </row>
    <row r="3030" spans="1:5">
      <c r="A3030" t="s">
        <v>4622</v>
      </c>
      <c r="B3030" t="s">
        <v>5</v>
      </c>
      <c r="C3030" t="s">
        <v>1735</v>
      </c>
      <c r="D3030" t="s">
        <v>6886</v>
      </c>
      <c r="E3030" t="s">
        <v>1708</v>
      </c>
    </row>
    <row r="3031" spans="1:5">
      <c r="A3031" t="s">
        <v>4623</v>
      </c>
      <c r="B3031" t="s">
        <v>5</v>
      </c>
      <c r="C3031" t="s">
        <v>1735</v>
      </c>
      <c r="D3031" t="s">
        <v>6886</v>
      </c>
      <c r="E3031" t="s">
        <v>1709</v>
      </c>
    </row>
    <row r="3032" spans="1:5">
      <c r="A3032" t="s">
        <v>4624</v>
      </c>
      <c r="B3032" t="s">
        <v>5</v>
      </c>
      <c r="C3032" t="s">
        <v>1735</v>
      </c>
      <c r="D3032" t="s">
        <v>6886</v>
      </c>
      <c r="E3032" t="s">
        <v>1710</v>
      </c>
    </row>
    <row r="3033" spans="1:5">
      <c r="A3033" t="s">
        <v>4625</v>
      </c>
      <c r="B3033" t="s">
        <v>5</v>
      </c>
      <c r="C3033" t="s">
        <v>1735</v>
      </c>
      <c r="D3033" t="s">
        <v>6886</v>
      </c>
      <c r="E3033" t="s">
        <v>1711</v>
      </c>
    </row>
    <row r="3034" spans="1:5">
      <c r="A3034" t="s">
        <v>4626</v>
      </c>
      <c r="B3034" t="s">
        <v>5</v>
      </c>
      <c r="C3034" t="s">
        <v>1735</v>
      </c>
      <c r="D3034" t="s">
        <v>6886</v>
      </c>
      <c r="E3034" t="s">
        <v>1712</v>
      </c>
    </row>
    <row r="3035" spans="1:5">
      <c r="A3035" t="s">
        <v>4627</v>
      </c>
      <c r="B3035" t="s">
        <v>5</v>
      </c>
      <c r="C3035" t="s">
        <v>1735</v>
      </c>
      <c r="D3035" t="s">
        <v>6886</v>
      </c>
      <c r="E3035" t="s">
        <v>1713</v>
      </c>
    </row>
    <row r="3036" spans="1:5">
      <c r="A3036" t="s">
        <v>4628</v>
      </c>
      <c r="B3036" t="s">
        <v>5</v>
      </c>
      <c r="C3036" t="s">
        <v>1735</v>
      </c>
      <c r="D3036" t="s">
        <v>6886</v>
      </c>
      <c r="E3036" t="s">
        <v>1714</v>
      </c>
    </row>
    <row r="3037" spans="1:5">
      <c r="A3037" t="s">
        <v>4629</v>
      </c>
      <c r="B3037" t="s">
        <v>5</v>
      </c>
      <c r="C3037" t="s">
        <v>1735</v>
      </c>
      <c r="D3037" t="s">
        <v>6886</v>
      </c>
      <c r="E3037" t="s">
        <v>1715</v>
      </c>
    </row>
    <row r="3038" spans="1:5">
      <c r="A3038" t="s">
        <v>4630</v>
      </c>
      <c r="B3038" t="s">
        <v>5</v>
      </c>
      <c r="C3038" t="s">
        <v>1735</v>
      </c>
      <c r="D3038" t="s">
        <v>6887</v>
      </c>
      <c r="E3038" t="s">
        <v>1702</v>
      </c>
    </row>
    <row r="3039" spans="1:5">
      <c r="A3039" t="s">
        <v>4631</v>
      </c>
      <c r="B3039" t="s">
        <v>5</v>
      </c>
      <c r="C3039" t="s">
        <v>1735</v>
      </c>
      <c r="D3039" t="s">
        <v>6887</v>
      </c>
      <c r="E3039" t="s">
        <v>1705</v>
      </c>
    </row>
    <row r="3040" spans="1:5">
      <c r="A3040" t="s">
        <v>4632</v>
      </c>
      <c r="B3040" t="s">
        <v>5</v>
      </c>
      <c r="C3040" t="s">
        <v>1735</v>
      </c>
      <c r="D3040" t="s">
        <v>6887</v>
      </c>
      <c r="E3040" t="s">
        <v>1706</v>
      </c>
    </row>
    <row r="3041" spans="1:5">
      <c r="A3041" t="s">
        <v>4633</v>
      </c>
      <c r="B3041" t="s">
        <v>5</v>
      </c>
      <c r="C3041" t="s">
        <v>1735</v>
      </c>
      <c r="D3041" t="s">
        <v>6887</v>
      </c>
      <c r="E3041" t="s">
        <v>1707</v>
      </c>
    </row>
    <row r="3042" spans="1:5">
      <c r="A3042" t="s">
        <v>4634</v>
      </c>
      <c r="B3042" t="s">
        <v>5</v>
      </c>
      <c r="C3042" t="s">
        <v>1735</v>
      </c>
      <c r="D3042" t="s">
        <v>6887</v>
      </c>
      <c r="E3042" t="s">
        <v>1708</v>
      </c>
    </row>
    <row r="3043" spans="1:5">
      <c r="A3043" t="s">
        <v>4635</v>
      </c>
      <c r="B3043" t="s">
        <v>5</v>
      </c>
      <c r="C3043" t="s">
        <v>1735</v>
      </c>
      <c r="D3043" t="s">
        <v>6887</v>
      </c>
      <c r="E3043" t="s">
        <v>1709</v>
      </c>
    </row>
    <row r="3044" spans="1:5">
      <c r="A3044" t="s">
        <v>4636</v>
      </c>
      <c r="B3044" t="s">
        <v>5</v>
      </c>
      <c r="C3044" t="s">
        <v>1735</v>
      </c>
      <c r="D3044" t="s">
        <v>6887</v>
      </c>
      <c r="E3044" t="s">
        <v>1710</v>
      </c>
    </row>
    <row r="3045" spans="1:5">
      <c r="A3045" t="s">
        <v>4637</v>
      </c>
      <c r="B3045" t="s">
        <v>5</v>
      </c>
      <c r="C3045" t="s">
        <v>1735</v>
      </c>
      <c r="D3045" t="s">
        <v>6887</v>
      </c>
      <c r="E3045" t="s">
        <v>1711</v>
      </c>
    </row>
    <row r="3046" spans="1:5">
      <c r="A3046" t="s">
        <v>4638</v>
      </c>
      <c r="B3046" t="s">
        <v>5</v>
      </c>
      <c r="C3046" t="s">
        <v>1735</v>
      </c>
      <c r="D3046" t="s">
        <v>6887</v>
      </c>
      <c r="E3046" t="s">
        <v>1712</v>
      </c>
    </row>
    <row r="3047" spans="1:5">
      <c r="A3047" t="s">
        <v>4639</v>
      </c>
      <c r="B3047" t="s">
        <v>5</v>
      </c>
      <c r="C3047" t="s">
        <v>1735</v>
      </c>
      <c r="D3047" t="s">
        <v>6887</v>
      </c>
      <c r="E3047" t="s">
        <v>1713</v>
      </c>
    </row>
    <row r="3048" spans="1:5">
      <c r="A3048" t="s">
        <v>4640</v>
      </c>
      <c r="B3048" t="s">
        <v>5</v>
      </c>
      <c r="C3048" t="s">
        <v>1735</v>
      </c>
      <c r="D3048" t="s">
        <v>6887</v>
      </c>
      <c r="E3048" t="s">
        <v>1714</v>
      </c>
    </row>
    <row r="3049" spans="1:5">
      <c r="A3049" t="s">
        <v>4641</v>
      </c>
      <c r="B3049" t="s">
        <v>5</v>
      </c>
      <c r="C3049" t="s">
        <v>1735</v>
      </c>
      <c r="D3049" t="s">
        <v>6887</v>
      </c>
      <c r="E3049" t="s">
        <v>1715</v>
      </c>
    </row>
    <row r="3050" spans="1:5">
      <c r="A3050" t="s">
        <v>4642</v>
      </c>
      <c r="B3050" t="s">
        <v>5</v>
      </c>
      <c r="C3050" t="s">
        <v>1735</v>
      </c>
      <c r="D3050" t="s">
        <v>6888</v>
      </c>
      <c r="E3050" t="s">
        <v>1702</v>
      </c>
    </row>
    <row r="3051" spans="1:5">
      <c r="A3051" t="s">
        <v>4643</v>
      </c>
      <c r="B3051" t="s">
        <v>5</v>
      </c>
      <c r="C3051" t="s">
        <v>1735</v>
      </c>
      <c r="D3051" t="s">
        <v>6888</v>
      </c>
      <c r="E3051" t="s">
        <v>1705</v>
      </c>
    </row>
    <row r="3052" spans="1:5">
      <c r="A3052" t="s">
        <v>4644</v>
      </c>
      <c r="B3052" t="s">
        <v>5</v>
      </c>
      <c r="C3052" t="s">
        <v>1735</v>
      </c>
      <c r="D3052" t="s">
        <v>6888</v>
      </c>
      <c r="E3052" t="s">
        <v>1706</v>
      </c>
    </row>
    <row r="3053" spans="1:5">
      <c r="A3053" t="s">
        <v>4645</v>
      </c>
      <c r="B3053" t="s">
        <v>5</v>
      </c>
      <c r="C3053" t="s">
        <v>1735</v>
      </c>
      <c r="D3053" t="s">
        <v>6888</v>
      </c>
      <c r="E3053" t="s">
        <v>1707</v>
      </c>
    </row>
    <row r="3054" spans="1:5">
      <c r="A3054" t="s">
        <v>4646</v>
      </c>
      <c r="B3054" t="s">
        <v>5</v>
      </c>
      <c r="C3054" t="s">
        <v>1735</v>
      </c>
      <c r="D3054" t="s">
        <v>6888</v>
      </c>
      <c r="E3054" t="s">
        <v>1708</v>
      </c>
    </row>
    <row r="3055" spans="1:5">
      <c r="A3055" t="s">
        <v>4647</v>
      </c>
      <c r="B3055" t="s">
        <v>5</v>
      </c>
      <c r="C3055" t="s">
        <v>1735</v>
      </c>
      <c r="D3055" t="s">
        <v>6888</v>
      </c>
      <c r="E3055" t="s">
        <v>1709</v>
      </c>
    </row>
    <row r="3056" spans="1:5">
      <c r="A3056" t="s">
        <v>4648</v>
      </c>
      <c r="B3056" t="s">
        <v>5</v>
      </c>
      <c r="C3056" t="s">
        <v>1735</v>
      </c>
      <c r="D3056" t="s">
        <v>6888</v>
      </c>
      <c r="E3056" t="s">
        <v>1710</v>
      </c>
    </row>
    <row r="3057" spans="1:5">
      <c r="A3057" t="s">
        <v>4649</v>
      </c>
      <c r="B3057" t="s">
        <v>5</v>
      </c>
      <c r="C3057" t="s">
        <v>1735</v>
      </c>
      <c r="D3057" t="s">
        <v>6888</v>
      </c>
      <c r="E3057" t="s">
        <v>1711</v>
      </c>
    </row>
    <row r="3058" spans="1:5">
      <c r="A3058" t="s">
        <v>4650</v>
      </c>
      <c r="B3058" t="s">
        <v>5</v>
      </c>
      <c r="C3058" t="s">
        <v>1735</v>
      </c>
      <c r="D3058" t="s">
        <v>6888</v>
      </c>
      <c r="E3058" t="s">
        <v>1712</v>
      </c>
    </row>
    <row r="3059" spans="1:5">
      <c r="A3059" t="s">
        <v>4651</v>
      </c>
      <c r="B3059" t="s">
        <v>5</v>
      </c>
      <c r="C3059" t="s">
        <v>1735</v>
      </c>
      <c r="D3059" t="s">
        <v>6888</v>
      </c>
      <c r="E3059" t="s">
        <v>1713</v>
      </c>
    </row>
    <row r="3060" spans="1:5">
      <c r="A3060" t="s">
        <v>4652</v>
      </c>
      <c r="B3060" t="s">
        <v>5</v>
      </c>
      <c r="C3060" t="s">
        <v>1735</v>
      </c>
      <c r="D3060" t="s">
        <v>6888</v>
      </c>
      <c r="E3060" t="s">
        <v>1714</v>
      </c>
    </row>
    <row r="3061" spans="1:5">
      <c r="A3061" t="s">
        <v>4653</v>
      </c>
      <c r="B3061" t="s">
        <v>5</v>
      </c>
      <c r="C3061" t="s">
        <v>1735</v>
      </c>
      <c r="D3061" t="s">
        <v>6888</v>
      </c>
      <c r="E3061" t="s">
        <v>1715</v>
      </c>
    </row>
    <row r="3062" spans="1:5">
      <c r="A3062" t="s">
        <v>4654</v>
      </c>
      <c r="B3062" t="s">
        <v>5</v>
      </c>
      <c r="C3062" t="s">
        <v>1735</v>
      </c>
      <c r="D3062" t="s">
        <v>6889</v>
      </c>
      <c r="E3062" t="s">
        <v>1702</v>
      </c>
    </row>
    <row r="3063" spans="1:5">
      <c r="A3063" t="s">
        <v>4655</v>
      </c>
      <c r="B3063" t="s">
        <v>5</v>
      </c>
      <c r="C3063" t="s">
        <v>1735</v>
      </c>
      <c r="D3063" t="s">
        <v>6889</v>
      </c>
      <c r="E3063" t="s">
        <v>1705</v>
      </c>
    </row>
    <row r="3064" spans="1:5">
      <c r="A3064" t="s">
        <v>4656</v>
      </c>
      <c r="B3064" t="s">
        <v>5</v>
      </c>
      <c r="C3064" t="s">
        <v>1735</v>
      </c>
      <c r="D3064" t="s">
        <v>6889</v>
      </c>
      <c r="E3064" t="s">
        <v>1706</v>
      </c>
    </row>
    <row r="3065" spans="1:5">
      <c r="A3065" t="s">
        <v>4657</v>
      </c>
      <c r="B3065" t="s">
        <v>5</v>
      </c>
      <c r="C3065" t="s">
        <v>1735</v>
      </c>
      <c r="D3065" t="s">
        <v>6889</v>
      </c>
      <c r="E3065" t="s">
        <v>1707</v>
      </c>
    </row>
    <row r="3066" spans="1:5">
      <c r="A3066" t="s">
        <v>4658</v>
      </c>
      <c r="B3066" t="s">
        <v>5</v>
      </c>
      <c r="C3066" t="s">
        <v>1735</v>
      </c>
      <c r="D3066" t="s">
        <v>6889</v>
      </c>
      <c r="E3066" t="s">
        <v>1708</v>
      </c>
    </row>
    <row r="3067" spans="1:5">
      <c r="A3067" t="s">
        <v>4659</v>
      </c>
      <c r="B3067" t="s">
        <v>5</v>
      </c>
      <c r="C3067" t="s">
        <v>1735</v>
      </c>
      <c r="D3067" t="s">
        <v>6889</v>
      </c>
      <c r="E3067" t="s">
        <v>1709</v>
      </c>
    </row>
    <row r="3068" spans="1:5">
      <c r="A3068" t="s">
        <v>4660</v>
      </c>
      <c r="B3068" t="s">
        <v>5</v>
      </c>
      <c r="C3068" t="s">
        <v>1735</v>
      </c>
      <c r="D3068" t="s">
        <v>6889</v>
      </c>
      <c r="E3068" t="s">
        <v>1710</v>
      </c>
    </row>
    <row r="3069" spans="1:5">
      <c r="A3069" t="s">
        <v>4661</v>
      </c>
      <c r="B3069" t="s">
        <v>5</v>
      </c>
      <c r="C3069" t="s">
        <v>1735</v>
      </c>
      <c r="D3069" t="s">
        <v>6889</v>
      </c>
      <c r="E3069" t="s">
        <v>1711</v>
      </c>
    </row>
    <row r="3070" spans="1:5">
      <c r="A3070" t="s">
        <v>4662</v>
      </c>
      <c r="B3070" t="s">
        <v>5</v>
      </c>
      <c r="C3070" t="s">
        <v>1735</v>
      </c>
      <c r="D3070" t="s">
        <v>6889</v>
      </c>
      <c r="E3070" t="s">
        <v>1712</v>
      </c>
    </row>
    <row r="3071" spans="1:5">
      <c r="A3071" t="s">
        <v>4663</v>
      </c>
      <c r="B3071" t="s">
        <v>5</v>
      </c>
      <c r="C3071" t="s">
        <v>1735</v>
      </c>
      <c r="D3071" t="s">
        <v>6889</v>
      </c>
      <c r="E3071" t="s">
        <v>1713</v>
      </c>
    </row>
    <row r="3072" spans="1:5">
      <c r="A3072" t="s">
        <v>4664</v>
      </c>
      <c r="B3072" t="s">
        <v>5</v>
      </c>
      <c r="C3072" t="s">
        <v>1735</v>
      </c>
      <c r="D3072" t="s">
        <v>6889</v>
      </c>
      <c r="E3072" t="s">
        <v>1714</v>
      </c>
    </row>
    <row r="3073" spans="1:5">
      <c r="A3073" t="s">
        <v>4665</v>
      </c>
      <c r="B3073" t="s">
        <v>5</v>
      </c>
      <c r="C3073" t="s">
        <v>1735</v>
      </c>
      <c r="D3073" t="s">
        <v>6889</v>
      </c>
      <c r="E3073" t="s">
        <v>1715</v>
      </c>
    </row>
    <row r="3074" spans="1:5">
      <c r="A3074" t="s">
        <v>4666</v>
      </c>
      <c r="B3074" t="s">
        <v>5</v>
      </c>
      <c r="C3074" t="s">
        <v>1735</v>
      </c>
      <c r="D3074" t="s">
        <v>6890</v>
      </c>
      <c r="E3074" t="s">
        <v>1702</v>
      </c>
    </row>
    <row r="3075" spans="1:5">
      <c r="A3075" t="s">
        <v>4667</v>
      </c>
      <c r="B3075" t="s">
        <v>5</v>
      </c>
      <c r="C3075" t="s">
        <v>1735</v>
      </c>
      <c r="D3075" t="s">
        <v>6890</v>
      </c>
      <c r="E3075" t="s">
        <v>1705</v>
      </c>
    </row>
    <row r="3076" spans="1:5">
      <c r="A3076" t="s">
        <v>4668</v>
      </c>
      <c r="B3076" t="s">
        <v>5</v>
      </c>
      <c r="C3076" t="s">
        <v>1735</v>
      </c>
      <c r="D3076" t="s">
        <v>6890</v>
      </c>
      <c r="E3076" t="s">
        <v>1706</v>
      </c>
    </row>
    <row r="3077" spans="1:5">
      <c r="A3077" t="s">
        <v>4669</v>
      </c>
      <c r="B3077" t="s">
        <v>5</v>
      </c>
      <c r="C3077" t="s">
        <v>1735</v>
      </c>
      <c r="D3077" t="s">
        <v>6890</v>
      </c>
      <c r="E3077" t="s">
        <v>1707</v>
      </c>
    </row>
    <row r="3078" spans="1:5">
      <c r="A3078" t="s">
        <v>4670</v>
      </c>
      <c r="B3078" t="s">
        <v>5</v>
      </c>
      <c r="C3078" t="s">
        <v>1735</v>
      </c>
      <c r="D3078" t="s">
        <v>6890</v>
      </c>
      <c r="E3078" t="s">
        <v>1708</v>
      </c>
    </row>
    <row r="3079" spans="1:5">
      <c r="A3079" t="s">
        <v>4671</v>
      </c>
      <c r="B3079" t="s">
        <v>5</v>
      </c>
      <c r="C3079" t="s">
        <v>1735</v>
      </c>
      <c r="D3079" t="s">
        <v>6890</v>
      </c>
      <c r="E3079" t="s">
        <v>1709</v>
      </c>
    </row>
    <row r="3080" spans="1:5">
      <c r="A3080" t="s">
        <v>4672</v>
      </c>
      <c r="B3080" t="s">
        <v>5</v>
      </c>
      <c r="C3080" t="s">
        <v>1735</v>
      </c>
      <c r="D3080" t="s">
        <v>6890</v>
      </c>
      <c r="E3080" t="s">
        <v>1710</v>
      </c>
    </row>
    <row r="3081" spans="1:5">
      <c r="A3081" t="s">
        <v>4673</v>
      </c>
      <c r="B3081" t="s">
        <v>5</v>
      </c>
      <c r="C3081" t="s">
        <v>1735</v>
      </c>
      <c r="D3081" t="s">
        <v>6890</v>
      </c>
      <c r="E3081" t="s">
        <v>1711</v>
      </c>
    </row>
    <row r="3082" spans="1:5">
      <c r="A3082" t="s">
        <v>4674</v>
      </c>
      <c r="B3082" t="s">
        <v>5</v>
      </c>
      <c r="C3082" t="s">
        <v>1735</v>
      </c>
      <c r="D3082" t="s">
        <v>6890</v>
      </c>
      <c r="E3082" t="s">
        <v>1712</v>
      </c>
    </row>
    <row r="3083" spans="1:5">
      <c r="A3083" t="s">
        <v>4675</v>
      </c>
      <c r="B3083" t="s">
        <v>5</v>
      </c>
      <c r="C3083" t="s">
        <v>1735</v>
      </c>
      <c r="D3083" t="s">
        <v>6890</v>
      </c>
      <c r="E3083" t="s">
        <v>1713</v>
      </c>
    </row>
    <row r="3084" spans="1:5">
      <c r="A3084" t="s">
        <v>4676</v>
      </c>
      <c r="B3084" t="s">
        <v>5</v>
      </c>
      <c r="C3084" t="s">
        <v>1735</v>
      </c>
      <c r="D3084" t="s">
        <v>6890</v>
      </c>
      <c r="E3084" t="s">
        <v>1714</v>
      </c>
    </row>
    <row r="3085" spans="1:5">
      <c r="A3085" t="s">
        <v>4677</v>
      </c>
      <c r="B3085" t="s">
        <v>5</v>
      </c>
      <c r="C3085" t="s">
        <v>1735</v>
      </c>
      <c r="D3085" t="s">
        <v>6890</v>
      </c>
      <c r="E3085" t="s">
        <v>1715</v>
      </c>
    </row>
    <row r="3086" spans="1:5">
      <c r="A3086" t="s">
        <v>4678</v>
      </c>
      <c r="B3086" t="s">
        <v>5</v>
      </c>
      <c r="C3086" t="s">
        <v>1735</v>
      </c>
      <c r="D3086" t="s">
        <v>6891</v>
      </c>
      <c r="E3086" t="s">
        <v>1702</v>
      </c>
    </row>
    <row r="3087" spans="1:5">
      <c r="A3087" t="s">
        <v>4679</v>
      </c>
      <c r="B3087" t="s">
        <v>5</v>
      </c>
      <c r="C3087" t="s">
        <v>1735</v>
      </c>
      <c r="D3087" t="s">
        <v>6891</v>
      </c>
      <c r="E3087" t="s">
        <v>1705</v>
      </c>
    </row>
    <row r="3088" spans="1:5">
      <c r="A3088" t="s">
        <v>4680</v>
      </c>
      <c r="B3088" t="s">
        <v>5</v>
      </c>
      <c r="C3088" t="s">
        <v>1735</v>
      </c>
      <c r="D3088" t="s">
        <v>6891</v>
      </c>
      <c r="E3088" t="s">
        <v>1706</v>
      </c>
    </row>
    <row r="3089" spans="1:5">
      <c r="A3089" t="s">
        <v>4681</v>
      </c>
      <c r="B3089" t="s">
        <v>5</v>
      </c>
      <c r="C3089" t="s">
        <v>1735</v>
      </c>
      <c r="D3089" t="s">
        <v>6891</v>
      </c>
      <c r="E3089" t="s">
        <v>1707</v>
      </c>
    </row>
    <row r="3090" spans="1:5">
      <c r="A3090" t="s">
        <v>4682</v>
      </c>
      <c r="B3090" t="s">
        <v>5</v>
      </c>
      <c r="C3090" t="s">
        <v>1735</v>
      </c>
      <c r="D3090" t="s">
        <v>6891</v>
      </c>
      <c r="E3090" t="s">
        <v>1708</v>
      </c>
    </row>
    <row r="3091" spans="1:5">
      <c r="A3091" t="s">
        <v>4683</v>
      </c>
      <c r="B3091" t="s">
        <v>5</v>
      </c>
      <c r="C3091" t="s">
        <v>1735</v>
      </c>
      <c r="D3091" t="s">
        <v>6891</v>
      </c>
      <c r="E3091" t="s">
        <v>1709</v>
      </c>
    </row>
    <row r="3092" spans="1:5">
      <c r="A3092" t="s">
        <v>4684</v>
      </c>
      <c r="B3092" t="s">
        <v>5</v>
      </c>
      <c r="C3092" t="s">
        <v>1735</v>
      </c>
      <c r="D3092" t="s">
        <v>6891</v>
      </c>
      <c r="E3092" t="s">
        <v>1710</v>
      </c>
    </row>
    <row r="3093" spans="1:5">
      <c r="A3093" t="s">
        <v>4685</v>
      </c>
      <c r="B3093" t="s">
        <v>5</v>
      </c>
      <c r="C3093" t="s">
        <v>1735</v>
      </c>
      <c r="D3093" t="s">
        <v>6891</v>
      </c>
      <c r="E3093" t="s">
        <v>1711</v>
      </c>
    </row>
    <row r="3094" spans="1:5">
      <c r="A3094" t="s">
        <v>4686</v>
      </c>
      <c r="B3094" t="s">
        <v>5</v>
      </c>
      <c r="C3094" t="s">
        <v>1735</v>
      </c>
      <c r="D3094" t="s">
        <v>6891</v>
      </c>
      <c r="E3094" t="s">
        <v>1712</v>
      </c>
    </row>
    <row r="3095" spans="1:5">
      <c r="A3095" t="s">
        <v>4687</v>
      </c>
      <c r="B3095" t="s">
        <v>5</v>
      </c>
      <c r="C3095" t="s">
        <v>1735</v>
      </c>
      <c r="D3095" t="s">
        <v>6891</v>
      </c>
      <c r="E3095" t="s">
        <v>1713</v>
      </c>
    </row>
    <row r="3096" spans="1:5">
      <c r="A3096" t="s">
        <v>4688</v>
      </c>
      <c r="B3096" t="s">
        <v>5</v>
      </c>
      <c r="C3096" t="s">
        <v>1735</v>
      </c>
      <c r="D3096" t="s">
        <v>6891</v>
      </c>
      <c r="E3096" t="s">
        <v>1714</v>
      </c>
    </row>
    <row r="3097" spans="1:5">
      <c r="A3097" t="s">
        <v>4689</v>
      </c>
      <c r="B3097" t="s">
        <v>5</v>
      </c>
      <c r="C3097" t="s">
        <v>1735</v>
      </c>
      <c r="D3097" t="s">
        <v>6891</v>
      </c>
      <c r="E3097" t="s">
        <v>1715</v>
      </c>
    </row>
    <row r="3098" spans="1:5">
      <c r="A3098" t="s">
        <v>4690</v>
      </c>
      <c r="B3098" t="s">
        <v>5</v>
      </c>
      <c r="C3098" t="s">
        <v>1735</v>
      </c>
      <c r="D3098" t="s">
        <v>6892</v>
      </c>
      <c r="E3098" t="s">
        <v>1702</v>
      </c>
    </row>
    <row r="3099" spans="1:5">
      <c r="A3099" t="s">
        <v>4691</v>
      </c>
      <c r="B3099" t="s">
        <v>5</v>
      </c>
      <c r="C3099" t="s">
        <v>1735</v>
      </c>
      <c r="D3099" t="s">
        <v>6892</v>
      </c>
      <c r="E3099" t="s">
        <v>1705</v>
      </c>
    </row>
    <row r="3100" spans="1:5">
      <c r="A3100" t="s">
        <v>4692</v>
      </c>
      <c r="B3100" t="s">
        <v>5</v>
      </c>
      <c r="C3100" t="s">
        <v>1735</v>
      </c>
      <c r="D3100" t="s">
        <v>6892</v>
      </c>
      <c r="E3100" t="s">
        <v>1706</v>
      </c>
    </row>
    <row r="3101" spans="1:5">
      <c r="A3101" t="s">
        <v>4693</v>
      </c>
      <c r="B3101" t="s">
        <v>5</v>
      </c>
      <c r="C3101" t="s">
        <v>1735</v>
      </c>
      <c r="D3101" t="s">
        <v>6892</v>
      </c>
      <c r="E3101" t="s">
        <v>1707</v>
      </c>
    </row>
    <row r="3102" spans="1:5">
      <c r="A3102" t="s">
        <v>4694</v>
      </c>
      <c r="B3102" t="s">
        <v>5</v>
      </c>
      <c r="C3102" t="s">
        <v>1735</v>
      </c>
      <c r="D3102" t="s">
        <v>6892</v>
      </c>
      <c r="E3102" t="s">
        <v>1708</v>
      </c>
    </row>
    <row r="3103" spans="1:5">
      <c r="A3103" t="s">
        <v>4695</v>
      </c>
      <c r="B3103" t="s">
        <v>5</v>
      </c>
      <c r="C3103" t="s">
        <v>1735</v>
      </c>
      <c r="D3103" t="s">
        <v>6892</v>
      </c>
      <c r="E3103" t="s">
        <v>1709</v>
      </c>
    </row>
    <row r="3104" spans="1:5">
      <c r="A3104" t="s">
        <v>4696</v>
      </c>
      <c r="B3104" t="s">
        <v>5</v>
      </c>
      <c r="C3104" t="s">
        <v>1735</v>
      </c>
      <c r="D3104" t="s">
        <v>6892</v>
      </c>
      <c r="E3104" t="s">
        <v>1710</v>
      </c>
    </row>
    <row r="3105" spans="1:5">
      <c r="A3105" t="s">
        <v>4697</v>
      </c>
      <c r="B3105" t="s">
        <v>5</v>
      </c>
      <c r="C3105" t="s">
        <v>1735</v>
      </c>
      <c r="D3105" t="s">
        <v>6892</v>
      </c>
      <c r="E3105" t="s">
        <v>1711</v>
      </c>
    </row>
    <row r="3106" spans="1:5">
      <c r="A3106" t="s">
        <v>4698</v>
      </c>
      <c r="B3106" t="s">
        <v>5</v>
      </c>
      <c r="C3106" t="s">
        <v>1735</v>
      </c>
      <c r="D3106" t="s">
        <v>6892</v>
      </c>
      <c r="E3106" t="s">
        <v>1712</v>
      </c>
    </row>
    <row r="3107" spans="1:5">
      <c r="A3107" t="s">
        <v>4699</v>
      </c>
      <c r="B3107" t="s">
        <v>5</v>
      </c>
      <c r="C3107" t="s">
        <v>1735</v>
      </c>
      <c r="D3107" t="s">
        <v>6892</v>
      </c>
      <c r="E3107" t="s">
        <v>1713</v>
      </c>
    </row>
    <row r="3108" spans="1:5">
      <c r="A3108" t="s">
        <v>4700</v>
      </c>
      <c r="B3108" t="s">
        <v>5</v>
      </c>
      <c r="C3108" t="s">
        <v>1735</v>
      </c>
      <c r="D3108" t="s">
        <v>6892</v>
      </c>
      <c r="E3108" t="s">
        <v>1714</v>
      </c>
    </row>
    <row r="3109" spans="1:5">
      <c r="A3109" t="s">
        <v>4701</v>
      </c>
      <c r="B3109" t="s">
        <v>5</v>
      </c>
      <c r="C3109" t="s">
        <v>1735</v>
      </c>
      <c r="D3109" t="s">
        <v>6892</v>
      </c>
      <c r="E3109" t="s">
        <v>1715</v>
      </c>
    </row>
    <row r="3110" spans="1:5">
      <c r="A3110" t="s">
        <v>4702</v>
      </c>
      <c r="B3110" t="s">
        <v>5</v>
      </c>
      <c r="C3110" t="s">
        <v>1735</v>
      </c>
      <c r="D3110" t="s">
        <v>6893</v>
      </c>
      <c r="E3110" t="s">
        <v>1702</v>
      </c>
    </row>
    <row r="3111" spans="1:5">
      <c r="A3111" t="s">
        <v>4703</v>
      </c>
      <c r="B3111" t="s">
        <v>5</v>
      </c>
      <c r="C3111" t="s">
        <v>1735</v>
      </c>
      <c r="D3111" t="s">
        <v>6893</v>
      </c>
      <c r="E3111" t="s">
        <v>1705</v>
      </c>
    </row>
    <row r="3112" spans="1:5">
      <c r="A3112" t="s">
        <v>4704</v>
      </c>
      <c r="B3112" t="s">
        <v>5</v>
      </c>
      <c r="C3112" t="s">
        <v>1735</v>
      </c>
      <c r="D3112" t="s">
        <v>6893</v>
      </c>
      <c r="E3112" t="s">
        <v>1706</v>
      </c>
    </row>
    <row r="3113" spans="1:5">
      <c r="A3113" t="s">
        <v>4705</v>
      </c>
      <c r="B3113" t="s">
        <v>5</v>
      </c>
      <c r="C3113" t="s">
        <v>1735</v>
      </c>
      <c r="D3113" t="s">
        <v>6893</v>
      </c>
      <c r="E3113" t="s">
        <v>1707</v>
      </c>
    </row>
    <row r="3114" spans="1:5">
      <c r="A3114" t="s">
        <v>4706</v>
      </c>
      <c r="B3114" t="s">
        <v>5</v>
      </c>
      <c r="C3114" t="s">
        <v>1735</v>
      </c>
      <c r="D3114" t="s">
        <v>6893</v>
      </c>
      <c r="E3114" t="s">
        <v>1708</v>
      </c>
    </row>
    <row r="3115" spans="1:5">
      <c r="A3115" t="s">
        <v>4707</v>
      </c>
      <c r="B3115" t="s">
        <v>5</v>
      </c>
      <c r="C3115" t="s">
        <v>1735</v>
      </c>
      <c r="D3115" t="s">
        <v>6893</v>
      </c>
      <c r="E3115" t="s">
        <v>1709</v>
      </c>
    </row>
    <row r="3116" spans="1:5">
      <c r="A3116" t="s">
        <v>4708</v>
      </c>
      <c r="B3116" t="s">
        <v>5</v>
      </c>
      <c r="C3116" t="s">
        <v>1735</v>
      </c>
      <c r="D3116" t="s">
        <v>6893</v>
      </c>
      <c r="E3116" t="s">
        <v>1710</v>
      </c>
    </row>
    <row r="3117" spans="1:5">
      <c r="A3117" t="s">
        <v>4709</v>
      </c>
      <c r="B3117" t="s">
        <v>5</v>
      </c>
      <c r="C3117" t="s">
        <v>1735</v>
      </c>
      <c r="D3117" t="s">
        <v>6893</v>
      </c>
      <c r="E3117" t="s">
        <v>1711</v>
      </c>
    </row>
    <row r="3118" spans="1:5">
      <c r="A3118" t="s">
        <v>4710</v>
      </c>
      <c r="B3118" t="s">
        <v>5</v>
      </c>
      <c r="C3118" t="s">
        <v>1735</v>
      </c>
      <c r="D3118" t="s">
        <v>6893</v>
      </c>
      <c r="E3118" t="s">
        <v>1712</v>
      </c>
    </row>
    <row r="3119" spans="1:5">
      <c r="A3119" t="s">
        <v>4711</v>
      </c>
      <c r="B3119" t="s">
        <v>5</v>
      </c>
      <c r="C3119" t="s">
        <v>1735</v>
      </c>
      <c r="D3119" t="s">
        <v>6893</v>
      </c>
      <c r="E3119" t="s">
        <v>1713</v>
      </c>
    </row>
    <row r="3120" spans="1:5">
      <c r="A3120" t="s">
        <v>4712</v>
      </c>
      <c r="B3120" t="s">
        <v>5</v>
      </c>
      <c r="C3120" t="s">
        <v>1735</v>
      </c>
      <c r="D3120" t="s">
        <v>6893</v>
      </c>
      <c r="E3120" t="s">
        <v>1714</v>
      </c>
    </row>
    <row r="3121" spans="1:5">
      <c r="A3121" t="s">
        <v>4713</v>
      </c>
      <c r="B3121" t="s">
        <v>5</v>
      </c>
      <c r="C3121" t="s">
        <v>1735</v>
      </c>
      <c r="D3121" t="s">
        <v>6893</v>
      </c>
      <c r="E3121" t="s">
        <v>1715</v>
      </c>
    </row>
    <row r="3122" spans="1:5">
      <c r="A3122" t="s">
        <v>4714</v>
      </c>
      <c r="B3122" t="s">
        <v>5</v>
      </c>
      <c r="C3122" t="s">
        <v>1735</v>
      </c>
      <c r="D3122" t="s">
        <v>6894</v>
      </c>
      <c r="E3122" t="s">
        <v>1702</v>
      </c>
    </row>
    <row r="3123" spans="1:5">
      <c r="A3123" t="s">
        <v>4715</v>
      </c>
      <c r="B3123" t="s">
        <v>5</v>
      </c>
      <c r="C3123" t="s">
        <v>1735</v>
      </c>
      <c r="D3123" t="s">
        <v>6894</v>
      </c>
      <c r="E3123" t="s">
        <v>1705</v>
      </c>
    </row>
    <row r="3124" spans="1:5">
      <c r="A3124" t="s">
        <v>4716</v>
      </c>
      <c r="B3124" t="s">
        <v>5</v>
      </c>
      <c r="C3124" t="s">
        <v>1735</v>
      </c>
      <c r="D3124" t="s">
        <v>6894</v>
      </c>
      <c r="E3124" t="s">
        <v>1706</v>
      </c>
    </row>
    <row r="3125" spans="1:5">
      <c r="A3125" t="s">
        <v>4717</v>
      </c>
      <c r="B3125" t="s">
        <v>5</v>
      </c>
      <c r="C3125" t="s">
        <v>1735</v>
      </c>
      <c r="D3125" t="s">
        <v>6894</v>
      </c>
      <c r="E3125" t="s">
        <v>1707</v>
      </c>
    </row>
    <row r="3126" spans="1:5">
      <c r="A3126" t="s">
        <v>4718</v>
      </c>
      <c r="B3126" t="s">
        <v>5</v>
      </c>
      <c r="C3126" t="s">
        <v>1735</v>
      </c>
      <c r="D3126" t="s">
        <v>6894</v>
      </c>
      <c r="E3126" t="s">
        <v>1708</v>
      </c>
    </row>
    <row r="3127" spans="1:5">
      <c r="A3127" t="s">
        <v>4719</v>
      </c>
      <c r="B3127" t="s">
        <v>5</v>
      </c>
      <c r="C3127" t="s">
        <v>1735</v>
      </c>
      <c r="D3127" t="s">
        <v>6894</v>
      </c>
      <c r="E3127" t="s">
        <v>1709</v>
      </c>
    </row>
    <row r="3128" spans="1:5">
      <c r="A3128" t="s">
        <v>4720</v>
      </c>
      <c r="B3128" t="s">
        <v>5</v>
      </c>
      <c r="C3128" t="s">
        <v>1735</v>
      </c>
      <c r="D3128" t="s">
        <v>6894</v>
      </c>
      <c r="E3128" t="s">
        <v>1710</v>
      </c>
    </row>
    <row r="3129" spans="1:5">
      <c r="A3129" t="s">
        <v>4721</v>
      </c>
      <c r="B3129" t="s">
        <v>5</v>
      </c>
      <c r="C3129" t="s">
        <v>1735</v>
      </c>
      <c r="D3129" t="s">
        <v>6894</v>
      </c>
      <c r="E3129" t="s">
        <v>1711</v>
      </c>
    </row>
    <row r="3130" spans="1:5">
      <c r="A3130" t="s">
        <v>4722</v>
      </c>
      <c r="B3130" t="s">
        <v>5</v>
      </c>
      <c r="C3130" t="s">
        <v>1735</v>
      </c>
      <c r="D3130" t="s">
        <v>6894</v>
      </c>
      <c r="E3130" t="s">
        <v>1712</v>
      </c>
    </row>
    <row r="3131" spans="1:5">
      <c r="A3131" t="s">
        <v>4723</v>
      </c>
      <c r="B3131" t="s">
        <v>5</v>
      </c>
      <c r="C3131" t="s">
        <v>1735</v>
      </c>
      <c r="D3131" t="s">
        <v>6894</v>
      </c>
      <c r="E3131" t="s">
        <v>1713</v>
      </c>
    </row>
    <row r="3132" spans="1:5">
      <c r="A3132" t="s">
        <v>4724</v>
      </c>
      <c r="B3132" t="s">
        <v>5</v>
      </c>
      <c r="C3132" t="s">
        <v>1735</v>
      </c>
      <c r="D3132" t="s">
        <v>6894</v>
      </c>
      <c r="E3132" t="s">
        <v>1714</v>
      </c>
    </row>
    <row r="3133" spans="1:5">
      <c r="A3133" t="s">
        <v>4725</v>
      </c>
      <c r="B3133" t="s">
        <v>5</v>
      </c>
      <c r="C3133" t="s">
        <v>1735</v>
      </c>
      <c r="D3133" t="s">
        <v>6894</v>
      </c>
      <c r="E3133" t="s">
        <v>1715</v>
      </c>
    </row>
    <row r="3134" spans="1:5">
      <c r="A3134" t="s">
        <v>4726</v>
      </c>
      <c r="B3134" t="s">
        <v>5</v>
      </c>
      <c r="C3134" t="s">
        <v>1735</v>
      </c>
      <c r="D3134" t="s">
        <v>6895</v>
      </c>
      <c r="E3134" t="s">
        <v>1702</v>
      </c>
    </row>
    <row r="3135" spans="1:5">
      <c r="A3135" t="s">
        <v>4727</v>
      </c>
      <c r="B3135" t="s">
        <v>5</v>
      </c>
      <c r="C3135" t="s">
        <v>1735</v>
      </c>
      <c r="D3135" t="s">
        <v>6895</v>
      </c>
      <c r="E3135" t="s">
        <v>1705</v>
      </c>
    </row>
    <row r="3136" spans="1:5">
      <c r="A3136" t="s">
        <v>4728</v>
      </c>
      <c r="B3136" t="s">
        <v>5</v>
      </c>
      <c r="C3136" t="s">
        <v>1735</v>
      </c>
      <c r="D3136" t="s">
        <v>6895</v>
      </c>
      <c r="E3136" t="s">
        <v>1706</v>
      </c>
    </row>
    <row r="3137" spans="1:5">
      <c r="A3137" t="s">
        <v>4729</v>
      </c>
      <c r="B3137" t="s">
        <v>5</v>
      </c>
      <c r="C3137" t="s">
        <v>1735</v>
      </c>
      <c r="D3137" t="s">
        <v>6895</v>
      </c>
      <c r="E3137" t="s">
        <v>1707</v>
      </c>
    </row>
    <row r="3138" spans="1:5">
      <c r="A3138" t="s">
        <v>4730</v>
      </c>
      <c r="B3138" t="s">
        <v>5</v>
      </c>
      <c r="C3138" t="s">
        <v>1735</v>
      </c>
      <c r="D3138" t="s">
        <v>6895</v>
      </c>
      <c r="E3138" t="s">
        <v>1708</v>
      </c>
    </row>
    <row r="3139" spans="1:5">
      <c r="A3139" t="s">
        <v>4731</v>
      </c>
      <c r="B3139" t="s">
        <v>5</v>
      </c>
      <c r="C3139" t="s">
        <v>1735</v>
      </c>
      <c r="D3139" t="s">
        <v>6895</v>
      </c>
      <c r="E3139" t="s">
        <v>1709</v>
      </c>
    </row>
    <row r="3140" spans="1:5">
      <c r="A3140" t="s">
        <v>4732</v>
      </c>
      <c r="B3140" t="s">
        <v>5</v>
      </c>
      <c r="C3140" t="s">
        <v>1735</v>
      </c>
      <c r="D3140" t="s">
        <v>6895</v>
      </c>
      <c r="E3140" t="s">
        <v>1710</v>
      </c>
    </row>
    <row r="3141" spans="1:5">
      <c r="A3141" t="s">
        <v>4733</v>
      </c>
      <c r="B3141" t="s">
        <v>5</v>
      </c>
      <c r="C3141" t="s">
        <v>1735</v>
      </c>
      <c r="D3141" t="s">
        <v>6895</v>
      </c>
      <c r="E3141" t="s">
        <v>1711</v>
      </c>
    </row>
    <row r="3142" spans="1:5">
      <c r="A3142" t="s">
        <v>4734</v>
      </c>
      <c r="B3142" t="s">
        <v>5</v>
      </c>
      <c r="C3142" t="s">
        <v>1735</v>
      </c>
      <c r="D3142" t="s">
        <v>6895</v>
      </c>
      <c r="E3142" t="s">
        <v>1712</v>
      </c>
    </row>
    <row r="3143" spans="1:5">
      <c r="A3143" t="s">
        <v>4735</v>
      </c>
      <c r="B3143" t="s">
        <v>5</v>
      </c>
      <c r="C3143" t="s">
        <v>1735</v>
      </c>
      <c r="D3143" t="s">
        <v>6895</v>
      </c>
      <c r="E3143" t="s">
        <v>1713</v>
      </c>
    </row>
    <row r="3144" spans="1:5">
      <c r="A3144" t="s">
        <v>4736</v>
      </c>
      <c r="B3144" t="s">
        <v>5</v>
      </c>
      <c r="C3144" t="s">
        <v>1735</v>
      </c>
      <c r="D3144" t="s">
        <v>6895</v>
      </c>
      <c r="E3144" t="s">
        <v>1714</v>
      </c>
    </row>
    <row r="3145" spans="1:5">
      <c r="A3145" t="s">
        <v>4737</v>
      </c>
      <c r="B3145" t="s">
        <v>5</v>
      </c>
      <c r="C3145" t="s">
        <v>1735</v>
      </c>
      <c r="D3145" t="s">
        <v>6895</v>
      </c>
      <c r="E3145" t="s">
        <v>1715</v>
      </c>
    </row>
    <row r="3146" spans="1:5">
      <c r="A3146" t="s">
        <v>4738</v>
      </c>
      <c r="B3146" t="s">
        <v>5</v>
      </c>
      <c r="C3146" t="s">
        <v>1735</v>
      </c>
      <c r="D3146" t="s">
        <v>6896</v>
      </c>
      <c r="E3146" t="s">
        <v>1702</v>
      </c>
    </row>
    <row r="3147" spans="1:5">
      <c r="A3147" t="s">
        <v>4739</v>
      </c>
      <c r="B3147" t="s">
        <v>5</v>
      </c>
      <c r="C3147" t="s">
        <v>1735</v>
      </c>
      <c r="D3147" t="s">
        <v>6896</v>
      </c>
      <c r="E3147" t="s">
        <v>1705</v>
      </c>
    </row>
    <row r="3148" spans="1:5">
      <c r="A3148" t="s">
        <v>4740</v>
      </c>
      <c r="B3148" t="s">
        <v>5</v>
      </c>
      <c r="C3148" t="s">
        <v>1735</v>
      </c>
      <c r="D3148" t="s">
        <v>6896</v>
      </c>
      <c r="E3148" t="s">
        <v>1706</v>
      </c>
    </row>
    <row r="3149" spans="1:5">
      <c r="A3149" t="s">
        <v>4741</v>
      </c>
      <c r="B3149" t="s">
        <v>5</v>
      </c>
      <c r="C3149" t="s">
        <v>1735</v>
      </c>
      <c r="D3149" t="s">
        <v>6896</v>
      </c>
      <c r="E3149" t="s">
        <v>1707</v>
      </c>
    </row>
    <row r="3150" spans="1:5">
      <c r="A3150" t="s">
        <v>4742</v>
      </c>
      <c r="B3150" t="s">
        <v>5</v>
      </c>
      <c r="C3150" t="s">
        <v>1735</v>
      </c>
      <c r="D3150" t="s">
        <v>6896</v>
      </c>
      <c r="E3150" t="s">
        <v>1708</v>
      </c>
    </row>
    <row r="3151" spans="1:5">
      <c r="A3151" t="s">
        <v>4743</v>
      </c>
      <c r="B3151" t="s">
        <v>5</v>
      </c>
      <c r="C3151" t="s">
        <v>1735</v>
      </c>
      <c r="D3151" t="s">
        <v>6896</v>
      </c>
      <c r="E3151" t="s">
        <v>1709</v>
      </c>
    </row>
    <row r="3152" spans="1:5">
      <c r="A3152" t="s">
        <v>4744</v>
      </c>
      <c r="B3152" t="s">
        <v>5</v>
      </c>
      <c r="C3152" t="s">
        <v>1735</v>
      </c>
      <c r="D3152" t="s">
        <v>6896</v>
      </c>
      <c r="E3152" t="s">
        <v>1710</v>
      </c>
    </row>
    <row r="3153" spans="1:5">
      <c r="A3153" t="s">
        <v>4745</v>
      </c>
      <c r="B3153" t="s">
        <v>5</v>
      </c>
      <c r="C3153" t="s">
        <v>1735</v>
      </c>
      <c r="D3153" t="s">
        <v>6896</v>
      </c>
      <c r="E3153" t="s">
        <v>1711</v>
      </c>
    </row>
    <row r="3154" spans="1:5">
      <c r="A3154" t="s">
        <v>4746</v>
      </c>
      <c r="B3154" t="s">
        <v>5</v>
      </c>
      <c r="C3154" t="s">
        <v>1735</v>
      </c>
      <c r="D3154" t="s">
        <v>6896</v>
      </c>
      <c r="E3154" t="s">
        <v>1712</v>
      </c>
    </row>
    <row r="3155" spans="1:5">
      <c r="A3155" t="s">
        <v>4747</v>
      </c>
      <c r="B3155" t="s">
        <v>5</v>
      </c>
      <c r="C3155" t="s">
        <v>1735</v>
      </c>
      <c r="D3155" t="s">
        <v>6896</v>
      </c>
      <c r="E3155" t="s">
        <v>1713</v>
      </c>
    </row>
    <row r="3156" spans="1:5">
      <c r="A3156" t="s">
        <v>4748</v>
      </c>
      <c r="B3156" t="s">
        <v>5</v>
      </c>
      <c r="C3156" t="s">
        <v>1735</v>
      </c>
      <c r="D3156" t="s">
        <v>6896</v>
      </c>
      <c r="E3156" t="s">
        <v>1714</v>
      </c>
    </row>
    <row r="3157" spans="1:5">
      <c r="A3157" t="s">
        <v>4749</v>
      </c>
      <c r="B3157" t="s">
        <v>5</v>
      </c>
      <c r="C3157" t="s">
        <v>1735</v>
      </c>
      <c r="D3157" t="s">
        <v>6896</v>
      </c>
      <c r="E3157" t="s">
        <v>1715</v>
      </c>
    </row>
    <row r="3158" spans="1:5">
      <c r="A3158" t="s">
        <v>4750</v>
      </c>
      <c r="B3158" t="s">
        <v>5</v>
      </c>
      <c r="C3158" t="s">
        <v>1735</v>
      </c>
      <c r="D3158" t="s">
        <v>6897</v>
      </c>
      <c r="E3158" t="s">
        <v>1702</v>
      </c>
    </row>
    <row r="3159" spans="1:5">
      <c r="A3159" t="s">
        <v>4751</v>
      </c>
      <c r="B3159" t="s">
        <v>5</v>
      </c>
      <c r="C3159" t="s">
        <v>1735</v>
      </c>
      <c r="D3159" t="s">
        <v>6897</v>
      </c>
      <c r="E3159" t="s">
        <v>1705</v>
      </c>
    </row>
    <row r="3160" spans="1:5">
      <c r="A3160" t="s">
        <v>4752</v>
      </c>
      <c r="B3160" t="s">
        <v>5</v>
      </c>
      <c r="C3160" t="s">
        <v>1735</v>
      </c>
      <c r="D3160" t="s">
        <v>6897</v>
      </c>
      <c r="E3160" t="s">
        <v>1706</v>
      </c>
    </row>
    <row r="3161" spans="1:5">
      <c r="A3161" t="s">
        <v>4753</v>
      </c>
      <c r="B3161" t="s">
        <v>5</v>
      </c>
      <c r="C3161" t="s">
        <v>1735</v>
      </c>
      <c r="D3161" t="s">
        <v>6897</v>
      </c>
      <c r="E3161" t="s">
        <v>1707</v>
      </c>
    </row>
    <row r="3162" spans="1:5">
      <c r="A3162" t="s">
        <v>4754</v>
      </c>
      <c r="B3162" t="s">
        <v>5</v>
      </c>
      <c r="C3162" t="s">
        <v>1735</v>
      </c>
      <c r="D3162" t="s">
        <v>6897</v>
      </c>
      <c r="E3162" t="s">
        <v>1708</v>
      </c>
    </row>
    <row r="3163" spans="1:5">
      <c r="A3163" t="s">
        <v>4755</v>
      </c>
      <c r="B3163" t="s">
        <v>5</v>
      </c>
      <c r="C3163" t="s">
        <v>1735</v>
      </c>
      <c r="D3163" t="s">
        <v>6897</v>
      </c>
      <c r="E3163" t="s">
        <v>1709</v>
      </c>
    </row>
    <row r="3164" spans="1:5">
      <c r="A3164" t="s">
        <v>4756</v>
      </c>
      <c r="B3164" t="s">
        <v>5</v>
      </c>
      <c r="C3164" t="s">
        <v>1735</v>
      </c>
      <c r="D3164" t="s">
        <v>6897</v>
      </c>
      <c r="E3164" t="s">
        <v>1710</v>
      </c>
    </row>
    <row r="3165" spans="1:5">
      <c r="A3165" t="s">
        <v>4757</v>
      </c>
      <c r="B3165" t="s">
        <v>5</v>
      </c>
      <c r="C3165" t="s">
        <v>1735</v>
      </c>
      <c r="D3165" t="s">
        <v>6897</v>
      </c>
      <c r="E3165" t="s">
        <v>1711</v>
      </c>
    </row>
    <row r="3166" spans="1:5">
      <c r="A3166" t="s">
        <v>4758</v>
      </c>
      <c r="B3166" t="s">
        <v>5</v>
      </c>
      <c r="C3166" t="s">
        <v>1735</v>
      </c>
      <c r="D3166" t="s">
        <v>6897</v>
      </c>
      <c r="E3166" t="s">
        <v>1712</v>
      </c>
    </row>
    <row r="3167" spans="1:5">
      <c r="A3167" t="s">
        <v>4759</v>
      </c>
      <c r="B3167" t="s">
        <v>5</v>
      </c>
      <c r="C3167" t="s">
        <v>1735</v>
      </c>
      <c r="D3167" t="s">
        <v>6897</v>
      </c>
      <c r="E3167" t="s">
        <v>1713</v>
      </c>
    </row>
    <row r="3168" spans="1:5">
      <c r="A3168" t="s">
        <v>4760</v>
      </c>
      <c r="B3168" t="s">
        <v>5</v>
      </c>
      <c r="C3168" t="s">
        <v>1735</v>
      </c>
      <c r="D3168" t="s">
        <v>6897</v>
      </c>
      <c r="E3168" t="s">
        <v>1714</v>
      </c>
    </row>
    <row r="3169" spans="1:5">
      <c r="A3169" t="s">
        <v>4761</v>
      </c>
      <c r="B3169" t="s">
        <v>5</v>
      </c>
      <c r="C3169" t="s">
        <v>1735</v>
      </c>
      <c r="D3169" t="s">
        <v>6897</v>
      </c>
      <c r="E3169" t="s">
        <v>1715</v>
      </c>
    </row>
    <row r="3170" spans="1:5">
      <c r="A3170" t="s">
        <v>4762</v>
      </c>
      <c r="B3170" t="s">
        <v>5</v>
      </c>
      <c r="C3170" t="s">
        <v>1735</v>
      </c>
      <c r="D3170" t="s">
        <v>6898</v>
      </c>
      <c r="E3170" t="s">
        <v>1702</v>
      </c>
    </row>
    <row r="3171" spans="1:5">
      <c r="A3171" t="s">
        <v>4763</v>
      </c>
      <c r="B3171" t="s">
        <v>5</v>
      </c>
      <c r="C3171" t="s">
        <v>1735</v>
      </c>
      <c r="D3171" t="s">
        <v>6898</v>
      </c>
      <c r="E3171" t="s">
        <v>1705</v>
      </c>
    </row>
    <row r="3172" spans="1:5">
      <c r="A3172" t="s">
        <v>4764</v>
      </c>
      <c r="B3172" t="s">
        <v>5</v>
      </c>
      <c r="C3172" t="s">
        <v>1735</v>
      </c>
      <c r="D3172" t="s">
        <v>6898</v>
      </c>
      <c r="E3172" t="s">
        <v>1706</v>
      </c>
    </row>
    <row r="3173" spans="1:5">
      <c r="A3173" t="s">
        <v>4765</v>
      </c>
      <c r="B3173" t="s">
        <v>5</v>
      </c>
      <c r="C3173" t="s">
        <v>1735</v>
      </c>
      <c r="D3173" t="s">
        <v>6898</v>
      </c>
      <c r="E3173" t="s">
        <v>1707</v>
      </c>
    </row>
    <row r="3174" spans="1:5">
      <c r="A3174" t="s">
        <v>4766</v>
      </c>
      <c r="B3174" t="s">
        <v>5</v>
      </c>
      <c r="C3174" t="s">
        <v>1735</v>
      </c>
      <c r="D3174" t="s">
        <v>6898</v>
      </c>
      <c r="E3174" t="s">
        <v>1708</v>
      </c>
    </row>
    <row r="3175" spans="1:5">
      <c r="A3175" t="s">
        <v>4767</v>
      </c>
      <c r="B3175" t="s">
        <v>5</v>
      </c>
      <c r="C3175" t="s">
        <v>1735</v>
      </c>
      <c r="D3175" t="s">
        <v>6898</v>
      </c>
      <c r="E3175" t="s">
        <v>1709</v>
      </c>
    </row>
    <row r="3176" spans="1:5">
      <c r="A3176" t="s">
        <v>4768</v>
      </c>
      <c r="B3176" t="s">
        <v>5</v>
      </c>
      <c r="C3176" t="s">
        <v>1735</v>
      </c>
      <c r="D3176" t="s">
        <v>6898</v>
      </c>
      <c r="E3176" t="s">
        <v>1710</v>
      </c>
    </row>
    <row r="3177" spans="1:5">
      <c r="A3177" t="s">
        <v>4769</v>
      </c>
      <c r="B3177" t="s">
        <v>5</v>
      </c>
      <c r="C3177" t="s">
        <v>1735</v>
      </c>
      <c r="D3177" t="s">
        <v>6898</v>
      </c>
      <c r="E3177" t="s">
        <v>1711</v>
      </c>
    </row>
    <row r="3178" spans="1:5">
      <c r="A3178" t="s">
        <v>4770</v>
      </c>
      <c r="B3178" t="s">
        <v>5</v>
      </c>
      <c r="C3178" t="s">
        <v>1735</v>
      </c>
      <c r="D3178" t="s">
        <v>6898</v>
      </c>
      <c r="E3178" t="s">
        <v>1712</v>
      </c>
    </row>
    <row r="3179" spans="1:5">
      <c r="A3179" t="s">
        <v>4771</v>
      </c>
      <c r="B3179" t="s">
        <v>5</v>
      </c>
      <c r="C3179" t="s">
        <v>1735</v>
      </c>
      <c r="D3179" t="s">
        <v>6898</v>
      </c>
      <c r="E3179" t="s">
        <v>1713</v>
      </c>
    </row>
    <row r="3180" spans="1:5">
      <c r="A3180" t="s">
        <v>4772</v>
      </c>
      <c r="B3180" t="s">
        <v>5</v>
      </c>
      <c r="C3180" t="s">
        <v>1735</v>
      </c>
      <c r="D3180" t="s">
        <v>6898</v>
      </c>
      <c r="E3180" t="s">
        <v>1714</v>
      </c>
    </row>
    <row r="3181" spans="1:5">
      <c r="A3181" t="s">
        <v>4773</v>
      </c>
      <c r="B3181" t="s">
        <v>5</v>
      </c>
      <c r="C3181" t="s">
        <v>1735</v>
      </c>
      <c r="D3181" t="s">
        <v>6898</v>
      </c>
      <c r="E3181" t="s">
        <v>1715</v>
      </c>
    </row>
    <row r="3182" spans="1:5">
      <c r="A3182" t="s">
        <v>4774</v>
      </c>
      <c r="B3182" t="s">
        <v>5</v>
      </c>
      <c r="C3182" t="s">
        <v>1736</v>
      </c>
      <c r="D3182" t="s">
        <v>6874</v>
      </c>
      <c r="E3182" t="s">
        <v>1702</v>
      </c>
    </row>
    <row r="3183" spans="1:5">
      <c r="A3183" t="s">
        <v>4775</v>
      </c>
      <c r="B3183" t="s">
        <v>5</v>
      </c>
      <c r="C3183" t="s">
        <v>1736</v>
      </c>
      <c r="D3183" t="s">
        <v>6874</v>
      </c>
      <c r="E3183" t="s">
        <v>1705</v>
      </c>
    </row>
    <row r="3184" spans="1:5">
      <c r="A3184" t="s">
        <v>4776</v>
      </c>
      <c r="B3184" t="s">
        <v>5</v>
      </c>
      <c r="C3184" t="s">
        <v>1736</v>
      </c>
      <c r="D3184" t="s">
        <v>6874</v>
      </c>
      <c r="E3184" t="s">
        <v>1706</v>
      </c>
    </row>
    <row r="3185" spans="1:5">
      <c r="A3185" t="s">
        <v>4777</v>
      </c>
      <c r="B3185" t="s">
        <v>5</v>
      </c>
      <c r="C3185" t="s">
        <v>1736</v>
      </c>
      <c r="D3185" t="s">
        <v>6874</v>
      </c>
      <c r="E3185" t="s">
        <v>1707</v>
      </c>
    </row>
    <row r="3186" spans="1:5">
      <c r="A3186" t="s">
        <v>4778</v>
      </c>
      <c r="B3186" t="s">
        <v>5</v>
      </c>
      <c r="C3186" t="s">
        <v>1736</v>
      </c>
      <c r="D3186" t="s">
        <v>6874</v>
      </c>
      <c r="E3186" t="s">
        <v>1708</v>
      </c>
    </row>
    <row r="3187" spans="1:5">
      <c r="A3187" t="s">
        <v>4779</v>
      </c>
      <c r="B3187" t="s">
        <v>5</v>
      </c>
      <c r="C3187" t="s">
        <v>1736</v>
      </c>
      <c r="D3187" t="s">
        <v>6874</v>
      </c>
      <c r="E3187" t="s">
        <v>1709</v>
      </c>
    </row>
    <row r="3188" spans="1:5">
      <c r="A3188" t="s">
        <v>4780</v>
      </c>
      <c r="B3188" t="s">
        <v>5</v>
      </c>
      <c r="C3188" t="s">
        <v>1736</v>
      </c>
      <c r="D3188" t="s">
        <v>6874</v>
      </c>
      <c r="E3188" t="s">
        <v>1710</v>
      </c>
    </row>
    <row r="3189" spans="1:5">
      <c r="A3189" t="s">
        <v>4781</v>
      </c>
      <c r="B3189" t="s">
        <v>5</v>
      </c>
      <c r="C3189" t="s">
        <v>1736</v>
      </c>
      <c r="D3189" t="s">
        <v>6874</v>
      </c>
      <c r="E3189" t="s">
        <v>1711</v>
      </c>
    </row>
    <row r="3190" spans="1:5">
      <c r="A3190" t="s">
        <v>4782</v>
      </c>
      <c r="B3190" t="s">
        <v>5</v>
      </c>
      <c r="C3190" t="s">
        <v>1736</v>
      </c>
      <c r="D3190" t="s">
        <v>6874</v>
      </c>
      <c r="E3190" t="s">
        <v>1712</v>
      </c>
    </row>
    <row r="3191" spans="1:5">
      <c r="A3191" t="s">
        <v>4783</v>
      </c>
      <c r="B3191" t="s">
        <v>5</v>
      </c>
      <c r="C3191" t="s">
        <v>1736</v>
      </c>
      <c r="D3191" t="s">
        <v>6874</v>
      </c>
      <c r="E3191" t="s">
        <v>1713</v>
      </c>
    </row>
    <row r="3192" spans="1:5">
      <c r="A3192" t="s">
        <v>4784</v>
      </c>
      <c r="B3192" t="s">
        <v>5</v>
      </c>
      <c r="C3192" t="s">
        <v>1736</v>
      </c>
      <c r="D3192" t="s">
        <v>6874</v>
      </c>
      <c r="E3192" t="s">
        <v>1714</v>
      </c>
    </row>
    <row r="3193" spans="1:5">
      <c r="A3193" t="s">
        <v>4785</v>
      </c>
      <c r="B3193" t="s">
        <v>5</v>
      </c>
      <c r="C3193" t="s">
        <v>1736</v>
      </c>
      <c r="D3193" t="s">
        <v>6874</v>
      </c>
      <c r="E3193" t="s">
        <v>1715</v>
      </c>
    </row>
    <row r="3194" spans="1:5">
      <c r="A3194" t="s">
        <v>4786</v>
      </c>
      <c r="B3194" t="s">
        <v>5</v>
      </c>
      <c r="C3194" t="s">
        <v>1736</v>
      </c>
      <c r="D3194" t="s">
        <v>6875</v>
      </c>
      <c r="E3194" t="s">
        <v>1702</v>
      </c>
    </row>
    <row r="3195" spans="1:5">
      <c r="A3195" t="s">
        <v>4787</v>
      </c>
      <c r="B3195" t="s">
        <v>5</v>
      </c>
      <c r="C3195" t="s">
        <v>1736</v>
      </c>
      <c r="D3195" t="s">
        <v>6875</v>
      </c>
      <c r="E3195" t="s">
        <v>1705</v>
      </c>
    </row>
    <row r="3196" spans="1:5">
      <c r="A3196" t="s">
        <v>4788</v>
      </c>
      <c r="B3196" t="s">
        <v>5</v>
      </c>
      <c r="C3196" t="s">
        <v>1736</v>
      </c>
      <c r="D3196" t="s">
        <v>6875</v>
      </c>
      <c r="E3196" t="s">
        <v>1706</v>
      </c>
    </row>
    <row r="3197" spans="1:5">
      <c r="A3197" t="s">
        <v>4789</v>
      </c>
      <c r="B3197" t="s">
        <v>5</v>
      </c>
      <c r="C3197" t="s">
        <v>1736</v>
      </c>
      <c r="D3197" t="s">
        <v>6875</v>
      </c>
      <c r="E3197" t="s">
        <v>1707</v>
      </c>
    </row>
    <row r="3198" spans="1:5">
      <c r="A3198" t="s">
        <v>4790</v>
      </c>
      <c r="B3198" t="s">
        <v>5</v>
      </c>
      <c r="C3198" t="s">
        <v>1736</v>
      </c>
      <c r="D3198" t="s">
        <v>6875</v>
      </c>
      <c r="E3198" t="s">
        <v>1708</v>
      </c>
    </row>
    <row r="3199" spans="1:5">
      <c r="A3199" t="s">
        <v>4791</v>
      </c>
      <c r="B3199" t="s">
        <v>5</v>
      </c>
      <c r="C3199" t="s">
        <v>1736</v>
      </c>
      <c r="D3199" t="s">
        <v>6875</v>
      </c>
      <c r="E3199" t="s">
        <v>1709</v>
      </c>
    </row>
    <row r="3200" spans="1:5">
      <c r="A3200" t="s">
        <v>4792</v>
      </c>
      <c r="B3200" t="s">
        <v>5</v>
      </c>
      <c r="C3200" t="s">
        <v>1736</v>
      </c>
      <c r="D3200" t="s">
        <v>6875</v>
      </c>
      <c r="E3200" t="s">
        <v>1710</v>
      </c>
    </row>
    <row r="3201" spans="1:5">
      <c r="A3201" t="s">
        <v>4793</v>
      </c>
      <c r="B3201" t="s">
        <v>5</v>
      </c>
      <c r="C3201" t="s">
        <v>1736</v>
      </c>
      <c r="D3201" t="s">
        <v>6875</v>
      </c>
      <c r="E3201" t="s">
        <v>1711</v>
      </c>
    </row>
    <row r="3202" spans="1:5">
      <c r="A3202" t="s">
        <v>4794</v>
      </c>
      <c r="B3202" t="s">
        <v>5</v>
      </c>
      <c r="C3202" t="s">
        <v>1736</v>
      </c>
      <c r="D3202" t="s">
        <v>6875</v>
      </c>
      <c r="E3202" t="s">
        <v>1712</v>
      </c>
    </row>
    <row r="3203" spans="1:5">
      <c r="A3203" t="s">
        <v>4795</v>
      </c>
      <c r="B3203" t="s">
        <v>5</v>
      </c>
      <c r="C3203" t="s">
        <v>1736</v>
      </c>
      <c r="D3203" t="s">
        <v>6875</v>
      </c>
      <c r="E3203" t="s">
        <v>1713</v>
      </c>
    </row>
    <row r="3204" spans="1:5">
      <c r="A3204" t="s">
        <v>4796</v>
      </c>
      <c r="B3204" t="s">
        <v>5</v>
      </c>
      <c r="C3204" t="s">
        <v>1736</v>
      </c>
      <c r="D3204" t="s">
        <v>6875</v>
      </c>
      <c r="E3204" t="s">
        <v>1714</v>
      </c>
    </row>
    <row r="3205" spans="1:5">
      <c r="A3205" t="s">
        <v>4797</v>
      </c>
      <c r="B3205" t="s">
        <v>5</v>
      </c>
      <c r="C3205" t="s">
        <v>1736</v>
      </c>
      <c r="D3205" t="s">
        <v>6875</v>
      </c>
      <c r="E3205" t="s">
        <v>1715</v>
      </c>
    </row>
    <row r="3206" spans="1:5">
      <c r="A3206" t="s">
        <v>4798</v>
      </c>
      <c r="B3206" t="s">
        <v>5</v>
      </c>
      <c r="C3206" t="s">
        <v>1736</v>
      </c>
      <c r="D3206" t="s">
        <v>6876</v>
      </c>
      <c r="E3206" t="s">
        <v>1702</v>
      </c>
    </row>
    <row r="3207" spans="1:5">
      <c r="A3207" t="s">
        <v>4799</v>
      </c>
      <c r="B3207" t="s">
        <v>5</v>
      </c>
      <c r="C3207" t="s">
        <v>1736</v>
      </c>
      <c r="D3207" t="s">
        <v>6876</v>
      </c>
      <c r="E3207" t="s">
        <v>1705</v>
      </c>
    </row>
    <row r="3208" spans="1:5">
      <c r="A3208" t="s">
        <v>4800</v>
      </c>
      <c r="B3208" t="s">
        <v>5</v>
      </c>
      <c r="C3208" t="s">
        <v>1736</v>
      </c>
      <c r="D3208" t="s">
        <v>6876</v>
      </c>
      <c r="E3208" t="s">
        <v>1706</v>
      </c>
    </row>
    <row r="3209" spans="1:5">
      <c r="A3209" t="s">
        <v>4801</v>
      </c>
      <c r="B3209" t="s">
        <v>5</v>
      </c>
      <c r="C3209" t="s">
        <v>1736</v>
      </c>
      <c r="D3209" t="s">
        <v>6876</v>
      </c>
      <c r="E3209" t="s">
        <v>1707</v>
      </c>
    </row>
    <row r="3210" spans="1:5">
      <c r="A3210" t="s">
        <v>4802</v>
      </c>
      <c r="B3210" t="s">
        <v>5</v>
      </c>
      <c r="C3210" t="s">
        <v>1736</v>
      </c>
      <c r="D3210" t="s">
        <v>6876</v>
      </c>
      <c r="E3210" t="s">
        <v>1708</v>
      </c>
    </row>
    <row r="3211" spans="1:5">
      <c r="A3211" t="s">
        <v>4803</v>
      </c>
      <c r="B3211" t="s">
        <v>5</v>
      </c>
      <c r="C3211" t="s">
        <v>1736</v>
      </c>
      <c r="D3211" t="s">
        <v>6876</v>
      </c>
      <c r="E3211" t="s">
        <v>1709</v>
      </c>
    </row>
    <row r="3212" spans="1:5">
      <c r="A3212" t="s">
        <v>4804</v>
      </c>
      <c r="B3212" t="s">
        <v>5</v>
      </c>
      <c r="C3212" t="s">
        <v>1736</v>
      </c>
      <c r="D3212" t="s">
        <v>6876</v>
      </c>
      <c r="E3212" t="s">
        <v>1710</v>
      </c>
    </row>
    <row r="3213" spans="1:5">
      <c r="A3213" t="s">
        <v>4805</v>
      </c>
      <c r="B3213" t="s">
        <v>5</v>
      </c>
      <c r="C3213" t="s">
        <v>1736</v>
      </c>
      <c r="D3213" t="s">
        <v>6876</v>
      </c>
      <c r="E3213" t="s">
        <v>1711</v>
      </c>
    </row>
    <row r="3214" spans="1:5">
      <c r="A3214" t="s">
        <v>4806</v>
      </c>
      <c r="B3214" t="s">
        <v>5</v>
      </c>
      <c r="C3214" t="s">
        <v>1736</v>
      </c>
      <c r="D3214" t="s">
        <v>6876</v>
      </c>
      <c r="E3214" t="s">
        <v>1712</v>
      </c>
    </row>
    <row r="3215" spans="1:5">
      <c r="A3215" t="s">
        <v>4807</v>
      </c>
      <c r="B3215" t="s">
        <v>5</v>
      </c>
      <c r="C3215" t="s">
        <v>1736</v>
      </c>
      <c r="D3215" t="s">
        <v>6876</v>
      </c>
      <c r="E3215" t="s">
        <v>1713</v>
      </c>
    </row>
    <row r="3216" spans="1:5">
      <c r="A3216" t="s">
        <v>4808</v>
      </c>
      <c r="B3216" t="s">
        <v>5</v>
      </c>
      <c r="C3216" t="s">
        <v>1736</v>
      </c>
      <c r="D3216" t="s">
        <v>6876</v>
      </c>
      <c r="E3216" t="s">
        <v>1714</v>
      </c>
    </row>
    <row r="3217" spans="1:5">
      <c r="A3217" t="s">
        <v>4809</v>
      </c>
      <c r="B3217" t="s">
        <v>5</v>
      </c>
      <c r="C3217" t="s">
        <v>1736</v>
      </c>
      <c r="D3217" t="s">
        <v>6876</v>
      </c>
      <c r="E3217" t="s">
        <v>1715</v>
      </c>
    </row>
    <row r="3218" spans="1:5">
      <c r="A3218" t="s">
        <v>4810</v>
      </c>
      <c r="B3218" t="s">
        <v>5</v>
      </c>
      <c r="C3218" t="s">
        <v>1736</v>
      </c>
      <c r="D3218" t="s">
        <v>6877</v>
      </c>
      <c r="E3218" t="s">
        <v>1702</v>
      </c>
    </row>
    <row r="3219" spans="1:5">
      <c r="A3219" t="s">
        <v>4811</v>
      </c>
      <c r="B3219" t="s">
        <v>5</v>
      </c>
      <c r="C3219" t="s">
        <v>1736</v>
      </c>
      <c r="D3219" t="s">
        <v>6877</v>
      </c>
      <c r="E3219" t="s">
        <v>1705</v>
      </c>
    </row>
    <row r="3220" spans="1:5">
      <c r="A3220" t="s">
        <v>4812</v>
      </c>
      <c r="B3220" t="s">
        <v>5</v>
      </c>
      <c r="C3220" t="s">
        <v>1736</v>
      </c>
      <c r="D3220" t="s">
        <v>6877</v>
      </c>
      <c r="E3220" t="s">
        <v>1706</v>
      </c>
    </row>
    <row r="3221" spans="1:5">
      <c r="A3221" t="s">
        <v>4813</v>
      </c>
      <c r="B3221" t="s">
        <v>5</v>
      </c>
      <c r="C3221" t="s">
        <v>1736</v>
      </c>
      <c r="D3221" t="s">
        <v>6877</v>
      </c>
      <c r="E3221" t="s">
        <v>1707</v>
      </c>
    </row>
    <row r="3222" spans="1:5">
      <c r="A3222" t="s">
        <v>4814</v>
      </c>
      <c r="B3222" t="s">
        <v>5</v>
      </c>
      <c r="C3222" t="s">
        <v>1736</v>
      </c>
      <c r="D3222" t="s">
        <v>6877</v>
      </c>
      <c r="E3222" t="s">
        <v>1708</v>
      </c>
    </row>
    <row r="3223" spans="1:5">
      <c r="A3223" t="s">
        <v>4815</v>
      </c>
      <c r="B3223" t="s">
        <v>5</v>
      </c>
      <c r="C3223" t="s">
        <v>1736</v>
      </c>
      <c r="D3223" t="s">
        <v>6877</v>
      </c>
      <c r="E3223" t="s">
        <v>1709</v>
      </c>
    </row>
    <row r="3224" spans="1:5">
      <c r="A3224" t="s">
        <v>4816</v>
      </c>
      <c r="B3224" t="s">
        <v>5</v>
      </c>
      <c r="C3224" t="s">
        <v>1736</v>
      </c>
      <c r="D3224" t="s">
        <v>6877</v>
      </c>
      <c r="E3224" t="s">
        <v>1710</v>
      </c>
    </row>
    <row r="3225" spans="1:5">
      <c r="A3225" t="s">
        <v>4817</v>
      </c>
      <c r="B3225" t="s">
        <v>5</v>
      </c>
      <c r="C3225" t="s">
        <v>1736</v>
      </c>
      <c r="D3225" t="s">
        <v>6877</v>
      </c>
      <c r="E3225" t="s">
        <v>1711</v>
      </c>
    </row>
    <row r="3226" spans="1:5">
      <c r="A3226" t="s">
        <v>4818</v>
      </c>
      <c r="B3226" t="s">
        <v>5</v>
      </c>
      <c r="C3226" t="s">
        <v>1736</v>
      </c>
      <c r="D3226" t="s">
        <v>6877</v>
      </c>
      <c r="E3226" t="s">
        <v>1712</v>
      </c>
    </row>
    <row r="3227" spans="1:5">
      <c r="A3227" t="s">
        <v>4819</v>
      </c>
      <c r="B3227" t="s">
        <v>5</v>
      </c>
      <c r="C3227" t="s">
        <v>1736</v>
      </c>
      <c r="D3227" t="s">
        <v>6877</v>
      </c>
      <c r="E3227" t="s">
        <v>1713</v>
      </c>
    </row>
    <row r="3228" spans="1:5">
      <c r="A3228" t="s">
        <v>4820</v>
      </c>
      <c r="B3228" t="s">
        <v>5</v>
      </c>
      <c r="C3228" t="s">
        <v>1736</v>
      </c>
      <c r="D3228" t="s">
        <v>6877</v>
      </c>
      <c r="E3228" t="s">
        <v>1714</v>
      </c>
    </row>
    <row r="3229" spans="1:5">
      <c r="A3229" t="s">
        <v>4821</v>
      </c>
      <c r="B3229" t="s">
        <v>5</v>
      </c>
      <c r="C3229" t="s">
        <v>1736</v>
      </c>
      <c r="D3229" t="s">
        <v>6877</v>
      </c>
      <c r="E3229" t="s">
        <v>1715</v>
      </c>
    </row>
    <row r="3230" spans="1:5">
      <c r="A3230" t="s">
        <v>4822</v>
      </c>
      <c r="B3230" t="s">
        <v>5</v>
      </c>
      <c r="C3230" t="s">
        <v>1736</v>
      </c>
      <c r="D3230" t="s">
        <v>6878</v>
      </c>
      <c r="E3230" t="s">
        <v>1702</v>
      </c>
    </row>
    <row r="3231" spans="1:5">
      <c r="A3231" t="s">
        <v>4823</v>
      </c>
      <c r="B3231" t="s">
        <v>5</v>
      </c>
      <c r="C3231" t="s">
        <v>1736</v>
      </c>
      <c r="D3231" t="s">
        <v>6878</v>
      </c>
      <c r="E3231" t="s">
        <v>1705</v>
      </c>
    </row>
    <row r="3232" spans="1:5">
      <c r="A3232" t="s">
        <v>4824</v>
      </c>
      <c r="B3232" t="s">
        <v>5</v>
      </c>
      <c r="C3232" t="s">
        <v>1736</v>
      </c>
      <c r="D3232" t="s">
        <v>6878</v>
      </c>
      <c r="E3232" t="s">
        <v>1706</v>
      </c>
    </row>
    <row r="3233" spans="1:5">
      <c r="A3233" t="s">
        <v>4825</v>
      </c>
      <c r="B3233" t="s">
        <v>5</v>
      </c>
      <c r="C3233" t="s">
        <v>1736</v>
      </c>
      <c r="D3233" t="s">
        <v>6878</v>
      </c>
      <c r="E3233" t="s">
        <v>1707</v>
      </c>
    </row>
    <row r="3234" spans="1:5">
      <c r="A3234" t="s">
        <v>4826</v>
      </c>
      <c r="B3234" t="s">
        <v>5</v>
      </c>
      <c r="C3234" t="s">
        <v>1736</v>
      </c>
      <c r="D3234" t="s">
        <v>6878</v>
      </c>
      <c r="E3234" t="s">
        <v>1708</v>
      </c>
    </row>
    <row r="3235" spans="1:5">
      <c r="A3235" t="s">
        <v>4827</v>
      </c>
      <c r="B3235" t="s">
        <v>5</v>
      </c>
      <c r="C3235" t="s">
        <v>1736</v>
      </c>
      <c r="D3235" t="s">
        <v>6878</v>
      </c>
      <c r="E3235" t="s">
        <v>1709</v>
      </c>
    </row>
    <row r="3236" spans="1:5">
      <c r="A3236" t="s">
        <v>4828</v>
      </c>
      <c r="B3236" t="s">
        <v>5</v>
      </c>
      <c r="C3236" t="s">
        <v>1736</v>
      </c>
      <c r="D3236" t="s">
        <v>6878</v>
      </c>
      <c r="E3236" t="s">
        <v>1710</v>
      </c>
    </row>
    <row r="3237" spans="1:5">
      <c r="A3237" t="s">
        <v>4829</v>
      </c>
      <c r="B3237" t="s">
        <v>5</v>
      </c>
      <c r="C3237" t="s">
        <v>1736</v>
      </c>
      <c r="D3237" t="s">
        <v>6878</v>
      </c>
      <c r="E3237" t="s">
        <v>1711</v>
      </c>
    </row>
    <row r="3238" spans="1:5">
      <c r="A3238" t="s">
        <v>4830</v>
      </c>
      <c r="B3238" t="s">
        <v>5</v>
      </c>
      <c r="C3238" t="s">
        <v>1736</v>
      </c>
      <c r="D3238" t="s">
        <v>6878</v>
      </c>
      <c r="E3238" t="s">
        <v>1712</v>
      </c>
    </row>
    <row r="3239" spans="1:5">
      <c r="A3239" t="s">
        <v>4831</v>
      </c>
      <c r="B3239" t="s">
        <v>5</v>
      </c>
      <c r="C3239" t="s">
        <v>1736</v>
      </c>
      <c r="D3239" t="s">
        <v>6878</v>
      </c>
      <c r="E3239" t="s">
        <v>1713</v>
      </c>
    </row>
    <row r="3240" spans="1:5">
      <c r="A3240" t="s">
        <v>4832</v>
      </c>
      <c r="B3240" t="s">
        <v>5</v>
      </c>
      <c r="C3240" t="s">
        <v>1736</v>
      </c>
      <c r="D3240" t="s">
        <v>6878</v>
      </c>
      <c r="E3240" t="s">
        <v>1714</v>
      </c>
    </row>
    <row r="3241" spans="1:5">
      <c r="A3241" t="s">
        <v>4833</v>
      </c>
      <c r="B3241" t="s">
        <v>5</v>
      </c>
      <c r="C3241" t="s">
        <v>1736</v>
      </c>
      <c r="D3241" t="s">
        <v>6878</v>
      </c>
      <c r="E3241" t="s">
        <v>1715</v>
      </c>
    </row>
    <row r="3242" spans="1:5">
      <c r="A3242" t="s">
        <v>4834</v>
      </c>
      <c r="B3242" t="s">
        <v>5</v>
      </c>
      <c r="C3242" t="s">
        <v>1736</v>
      </c>
      <c r="D3242" t="s">
        <v>6879</v>
      </c>
      <c r="E3242" t="s">
        <v>1702</v>
      </c>
    </row>
    <row r="3243" spans="1:5">
      <c r="A3243" t="s">
        <v>4835</v>
      </c>
      <c r="B3243" t="s">
        <v>5</v>
      </c>
      <c r="C3243" t="s">
        <v>1736</v>
      </c>
      <c r="D3243" t="s">
        <v>6879</v>
      </c>
      <c r="E3243" t="s">
        <v>1705</v>
      </c>
    </row>
    <row r="3244" spans="1:5">
      <c r="A3244" t="s">
        <v>4836</v>
      </c>
      <c r="B3244" t="s">
        <v>5</v>
      </c>
      <c r="C3244" t="s">
        <v>1736</v>
      </c>
      <c r="D3244" t="s">
        <v>6879</v>
      </c>
      <c r="E3244" t="s">
        <v>1706</v>
      </c>
    </row>
    <row r="3245" spans="1:5">
      <c r="A3245" t="s">
        <v>4837</v>
      </c>
      <c r="B3245" t="s">
        <v>5</v>
      </c>
      <c r="C3245" t="s">
        <v>1736</v>
      </c>
      <c r="D3245" t="s">
        <v>6879</v>
      </c>
      <c r="E3245" t="s">
        <v>1707</v>
      </c>
    </row>
    <row r="3246" spans="1:5">
      <c r="A3246" t="s">
        <v>4838</v>
      </c>
      <c r="B3246" t="s">
        <v>5</v>
      </c>
      <c r="C3246" t="s">
        <v>1736</v>
      </c>
      <c r="D3246" t="s">
        <v>6879</v>
      </c>
      <c r="E3246" t="s">
        <v>1708</v>
      </c>
    </row>
    <row r="3247" spans="1:5">
      <c r="A3247" t="s">
        <v>4839</v>
      </c>
      <c r="B3247" t="s">
        <v>5</v>
      </c>
      <c r="C3247" t="s">
        <v>1736</v>
      </c>
      <c r="D3247" t="s">
        <v>6879</v>
      </c>
      <c r="E3247" t="s">
        <v>1709</v>
      </c>
    </row>
    <row r="3248" spans="1:5">
      <c r="A3248" t="s">
        <v>4840</v>
      </c>
      <c r="B3248" t="s">
        <v>5</v>
      </c>
      <c r="C3248" t="s">
        <v>1736</v>
      </c>
      <c r="D3248" t="s">
        <v>6879</v>
      </c>
      <c r="E3248" t="s">
        <v>1710</v>
      </c>
    </row>
    <row r="3249" spans="1:5">
      <c r="A3249" t="s">
        <v>4841</v>
      </c>
      <c r="B3249" t="s">
        <v>5</v>
      </c>
      <c r="C3249" t="s">
        <v>1736</v>
      </c>
      <c r="D3249" t="s">
        <v>6879</v>
      </c>
      <c r="E3249" t="s">
        <v>1711</v>
      </c>
    </row>
    <row r="3250" spans="1:5">
      <c r="A3250" t="s">
        <v>4842</v>
      </c>
      <c r="B3250" t="s">
        <v>5</v>
      </c>
      <c r="C3250" t="s">
        <v>1736</v>
      </c>
      <c r="D3250" t="s">
        <v>6879</v>
      </c>
      <c r="E3250" t="s">
        <v>1712</v>
      </c>
    </row>
    <row r="3251" spans="1:5">
      <c r="A3251" t="s">
        <v>4843</v>
      </c>
      <c r="B3251" t="s">
        <v>5</v>
      </c>
      <c r="C3251" t="s">
        <v>1736</v>
      </c>
      <c r="D3251" t="s">
        <v>6879</v>
      </c>
      <c r="E3251" t="s">
        <v>1713</v>
      </c>
    </row>
    <row r="3252" spans="1:5">
      <c r="A3252" t="s">
        <v>4844</v>
      </c>
      <c r="B3252" t="s">
        <v>5</v>
      </c>
      <c r="C3252" t="s">
        <v>1736</v>
      </c>
      <c r="D3252" t="s">
        <v>6879</v>
      </c>
      <c r="E3252" t="s">
        <v>1714</v>
      </c>
    </row>
    <row r="3253" spans="1:5">
      <c r="A3253" t="s">
        <v>4845</v>
      </c>
      <c r="B3253" t="s">
        <v>5</v>
      </c>
      <c r="C3253" t="s">
        <v>1736</v>
      </c>
      <c r="D3253" t="s">
        <v>6879</v>
      </c>
      <c r="E3253" t="s">
        <v>1715</v>
      </c>
    </row>
    <row r="3254" spans="1:5">
      <c r="A3254" t="s">
        <v>4846</v>
      </c>
      <c r="B3254" t="s">
        <v>5</v>
      </c>
      <c r="C3254" t="s">
        <v>1736</v>
      </c>
      <c r="D3254" t="s">
        <v>6880</v>
      </c>
      <c r="E3254" t="s">
        <v>1702</v>
      </c>
    </row>
    <row r="3255" spans="1:5">
      <c r="A3255" t="s">
        <v>4847</v>
      </c>
      <c r="B3255" t="s">
        <v>5</v>
      </c>
      <c r="C3255" t="s">
        <v>1736</v>
      </c>
      <c r="D3255" t="s">
        <v>6880</v>
      </c>
      <c r="E3255" t="s">
        <v>1705</v>
      </c>
    </row>
    <row r="3256" spans="1:5">
      <c r="A3256" t="s">
        <v>4848</v>
      </c>
      <c r="B3256" t="s">
        <v>5</v>
      </c>
      <c r="C3256" t="s">
        <v>1736</v>
      </c>
      <c r="D3256" t="s">
        <v>6880</v>
      </c>
      <c r="E3256" t="s">
        <v>1706</v>
      </c>
    </row>
    <row r="3257" spans="1:5">
      <c r="A3257" t="s">
        <v>4849</v>
      </c>
      <c r="B3257" t="s">
        <v>5</v>
      </c>
      <c r="C3257" t="s">
        <v>1736</v>
      </c>
      <c r="D3257" t="s">
        <v>6880</v>
      </c>
      <c r="E3257" t="s">
        <v>1707</v>
      </c>
    </row>
    <row r="3258" spans="1:5">
      <c r="A3258" t="s">
        <v>4850</v>
      </c>
      <c r="B3258" t="s">
        <v>5</v>
      </c>
      <c r="C3258" t="s">
        <v>1736</v>
      </c>
      <c r="D3258" t="s">
        <v>6880</v>
      </c>
      <c r="E3258" t="s">
        <v>1708</v>
      </c>
    </row>
    <row r="3259" spans="1:5">
      <c r="A3259" t="s">
        <v>4851</v>
      </c>
      <c r="B3259" t="s">
        <v>5</v>
      </c>
      <c r="C3259" t="s">
        <v>1736</v>
      </c>
      <c r="D3259" t="s">
        <v>6880</v>
      </c>
      <c r="E3259" t="s">
        <v>1709</v>
      </c>
    </row>
    <row r="3260" spans="1:5">
      <c r="A3260" t="s">
        <v>4852</v>
      </c>
      <c r="B3260" t="s">
        <v>5</v>
      </c>
      <c r="C3260" t="s">
        <v>1736</v>
      </c>
      <c r="D3260" t="s">
        <v>6880</v>
      </c>
      <c r="E3260" t="s">
        <v>1710</v>
      </c>
    </row>
    <row r="3261" spans="1:5">
      <c r="A3261" t="s">
        <v>4853</v>
      </c>
      <c r="B3261" t="s">
        <v>5</v>
      </c>
      <c r="C3261" t="s">
        <v>1736</v>
      </c>
      <c r="D3261" t="s">
        <v>6880</v>
      </c>
      <c r="E3261" t="s">
        <v>1711</v>
      </c>
    </row>
    <row r="3262" spans="1:5">
      <c r="A3262" t="s">
        <v>4854</v>
      </c>
      <c r="B3262" t="s">
        <v>5</v>
      </c>
      <c r="C3262" t="s">
        <v>1736</v>
      </c>
      <c r="D3262" t="s">
        <v>6880</v>
      </c>
      <c r="E3262" t="s">
        <v>1712</v>
      </c>
    </row>
    <row r="3263" spans="1:5">
      <c r="A3263" t="s">
        <v>4855</v>
      </c>
      <c r="B3263" t="s">
        <v>5</v>
      </c>
      <c r="C3263" t="s">
        <v>1736</v>
      </c>
      <c r="D3263" t="s">
        <v>6880</v>
      </c>
      <c r="E3263" t="s">
        <v>1713</v>
      </c>
    </row>
    <row r="3264" spans="1:5">
      <c r="A3264" t="s">
        <v>4856</v>
      </c>
      <c r="B3264" t="s">
        <v>5</v>
      </c>
      <c r="C3264" t="s">
        <v>1736</v>
      </c>
      <c r="D3264" t="s">
        <v>6880</v>
      </c>
      <c r="E3264" t="s">
        <v>1714</v>
      </c>
    </row>
    <row r="3265" spans="1:5">
      <c r="A3265" t="s">
        <v>4857</v>
      </c>
      <c r="B3265" t="s">
        <v>5</v>
      </c>
      <c r="C3265" t="s">
        <v>1736</v>
      </c>
      <c r="D3265" t="s">
        <v>6880</v>
      </c>
      <c r="E3265" t="s">
        <v>1715</v>
      </c>
    </row>
    <row r="3266" spans="1:5">
      <c r="A3266" t="s">
        <v>4858</v>
      </c>
      <c r="B3266" t="s">
        <v>5</v>
      </c>
      <c r="C3266" t="s">
        <v>1736</v>
      </c>
      <c r="D3266" t="s">
        <v>6881</v>
      </c>
      <c r="E3266" t="s">
        <v>1702</v>
      </c>
    </row>
    <row r="3267" spans="1:5">
      <c r="A3267" t="s">
        <v>4859</v>
      </c>
      <c r="B3267" t="s">
        <v>5</v>
      </c>
      <c r="C3267" t="s">
        <v>1736</v>
      </c>
      <c r="D3267" t="s">
        <v>6881</v>
      </c>
      <c r="E3267" t="s">
        <v>1705</v>
      </c>
    </row>
    <row r="3268" spans="1:5">
      <c r="A3268" t="s">
        <v>4860</v>
      </c>
      <c r="B3268" t="s">
        <v>5</v>
      </c>
      <c r="C3268" t="s">
        <v>1736</v>
      </c>
      <c r="D3268" t="s">
        <v>6881</v>
      </c>
      <c r="E3268" t="s">
        <v>1706</v>
      </c>
    </row>
    <row r="3269" spans="1:5">
      <c r="A3269" t="s">
        <v>4861</v>
      </c>
      <c r="B3269" t="s">
        <v>5</v>
      </c>
      <c r="C3269" t="s">
        <v>1736</v>
      </c>
      <c r="D3269" t="s">
        <v>6881</v>
      </c>
      <c r="E3269" t="s">
        <v>1707</v>
      </c>
    </row>
    <row r="3270" spans="1:5">
      <c r="A3270" t="s">
        <v>4862</v>
      </c>
      <c r="B3270" t="s">
        <v>5</v>
      </c>
      <c r="C3270" t="s">
        <v>1736</v>
      </c>
      <c r="D3270" t="s">
        <v>6881</v>
      </c>
      <c r="E3270" t="s">
        <v>1708</v>
      </c>
    </row>
    <row r="3271" spans="1:5">
      <c r="A3271" t="s">
        <v>4863</v>
      </c>
      <c r="B3271" t="s">
        <v>5</v>
      </c>
      <c r="C3271" t="s">
        <v>1736</v>
      </c>
      <c r="D3271" t="s">
        <v>6881</v>
      </c>
      <c r="E3271" t="s">
        <v>1709</v>
      </c>
    </row>
    <row r="3272" spans="1:5">
      <c r="A3272" t="s">
        <v>4864</v>
      </c>
      <c r="B3272" t="s">
        <v>5</v>
      </c>
      <c r="C3272" t="s">
        <v>1736</v>
      </c>
      <c r="D3272" t="s">
        <v>6881</v>
      </c>
      <c r="E3272" t="s">
        <v>1710</v>
      </c>
    </row>
    <row r="3273" spans="1:5">
      <c r="A3273" t="s">
        <v>4865</v>
      </c>
      <c r="B3273" t="s">
        <v>5</v>
      </c>
      <c r="C3273" t="s">
        <v>1736</v>
      </c>
      <c r="D3273" t="s">
        <v>6881</v>
      </c>
      <c r="E3273" t="s">
        <v>1711</v>
      </c>
    </row>
    <row r="3274" spans="1:5">
      <c r="A3274" t="s">
        <v>4866</v>
      </c>
      <c r="B3274" t="s">
        <v>5</v>
      </c>
      <c r="C3274" t="s">
        <v>1736</v>
      </c>
      <c r="D3274" t="s">
        <v>6881</v>
      </c>
      <c r="E3274" t="s">
        <v>1712</v>
      </c>
    </row>
    <row r="3275" spans="1:5">
      <c r="A3275" t="s">
        <v>4867</v>
      </c>
      <c r="B3275" t="s">
        <v>5</v>
      </c>
      <c r="C3275" t="s">
        <v>1736</v>
      </c>
      <c r="D3275" t="s">
        <v>6881</v>
      </c>
      <c r="E3275" t="s">
        <v>1713</v>
      </c>
    </row>
    <row r="3276" spans="1:5">
      <c r="A3276" t="s">
        <v>4868</v>
      </c>
      <c r="B3276" t="s">
        <v>5</v>
      </c>
      <c r="C3276" t="s">
        <v>1736</v>
      </c>
      <c r="D3276" t="s">
        <v>6881</v>
      </c>
      <c r="E3276" t="s">
        <v>1714</v>
      </c>
    </row>
    <row r="3277" spans="1:5">
      <c r="A3277" t="s">
        <v>4869</v>
      </c>
      <c r="B3277" t="s">
        <v>5</v>
      </c>
      <c r="C3277" t="s">
        <v>1736</v>
      </c>
      <c r="D3277" t="s">
        <v>6881</v>
      </c>
      <c r="E3277" t="s">
        <v>1715</v>
      </c>
    </row>
    <row r="3278" spans="1:5">
      <c r="A3278" t="s">
        <v>4870</v>
      </c>
      <c r="B3278" t="s">
        <v>5</v>
      </c>
      <c r="C3278" t="s">
        <v>1736</v>
      </c>
      <c r="D3278" t="s">
        <v>6882</v>
      </c>
      <c r="E3278" t="s">
        <v>1702</v>
      </c>
    </row>
    <row r="3279" spans="1:5">
      <c r="A3279" t="s">
        <v>4871</v>
      </c>
      <c r="B3279" t="s">
        <v>5</v>
      </c>
      <c r="C3279" t="s">
        <v>1736</v>
      </c>
      <c r="D3279" t="s">
        <v>6882</v>
      </c>
      <c r="E3279" t="s">
        <v>1705</v>
      </c>
    </row>
    <row r="3280" spans="1:5">
      <c r="A3280" t="s">
        <v>4872</v>
      </c>
      <c r="B3280" t="s">
        <v>5</v>
      </c>
      <c r="C3280" t="s">
        <v>1736</v>
      </c>
      <c r="D3280" t="s">
        <v>6882</v>
      </c>
      <c r="E3280" t="s">
        <v>1706</v>
      </c>
    </row>
    <row r="3281" spans="1:5">
      <c r="A3281" t="s">
        <v>4873</v>
      </c>
      <c r="B3281" t="s">
        <v>5</v>
      </c>
      <c r="C3281" t="s">
        <v>1736</v>
      </c>
      <c r="D3281" t="s">
        <v>6882</v>
      </c>
      <c r="E3281" t="s">
        <v>1707</v>
      </c>
    </row>
    <row r="3282" spans="1:5">
      <c r="A3282" t="s">
        <v>4874</v>
      </c>
      <c r="B3282" t="s">
        <v>5</v>
      </c>
      <c r="C3282" t="s">
        <v>1736</v>
      </c>
      <c r="D3282" t="s">
        <v>6882</v>
      </c>
      <c r="E3282" t="s">
        <v>1708</v>
      </c>
    </row>
    <row r="3283" spans="1:5">
      <c r="A3283" t="s">
        <v>4875</v>
      </c>
      <c r="B3283" t="s">
        <v>5</v>
      </c>
      <c r="C3283" t="s">
        <v>1736</v>
      </c>
      <c r="D3283" t="s">
        <v>6882</v>
      </c>
      <c r="E3283" t="s">
        <v>1709</v>
      </c>
    </row>
    <row r="3284" spans="1:5">
      <c r="A3284" t="s">
        <v>4876</v>
      </c>
      <c r="B3284" t="s">
        <v>5</v>
      </c>
      <c r="C3284" t="s">
        <v>1736</v>
      </c>
      <c r="D3284" t="s">
        <v>6882</v>
      </c>
      <c r="E3284" t="s">
        <v>1710</v>
      </c>
    </row>
    <row r="3285" spans="1:5">
      <c r="A3285" t="s">
        <v>4877</v>
      </c>
      <c r="B3285" t="s">
        <v>5</v>
      </c>
      <c r="C3285" t="s">
        <v>1736</v>
      </c>
      <c r="D3285" t="s">
        <v>6882</v>
      </c>
      <c r="E3285" t="s">
        <v>1711</v>
      </c>
    </row>
    <row r="3286" spans="1:5">
      <c r="A3286" t="s">
        <v>4878</v>
      </c>
      <c r="B3286" t="s">
        <v>5</v>
      </c>
      <c r="C3286" t="s">
        <v>1736</v>
      </c>
      <c r="D3286" t="s">
        <v>6882</v>
      </c>
      <c r="E3286" t="s">
        <v>1712</v>
      </c>
    </row>
    <row r="3287" spans="1:5">
      <c r="A3287" t="s">
        <v>4879</v>
      </c>
      <c r="B3287" t="s">
        <v>5</v>
      </c>
      <c r="C3287" t="s">
        <v>1736</v>
      </c>
      <c r="D3287" t="s">
        <v>6882</v>
      </c>
      <c r="E3287" t="s">
        <v>1713</v>
      </c>
    </row>
    <row r="3288" spans="1:5">
      <c r="A3288" t="s">
        <v>4880</v>
      </c>
      <c r="B3288" t="s">
        <v>5</v>
      </c>
      <c r="C3288" t="s">
        <v>1736</v>
      </c>
      <c r="D3288" t="s">
        <v>6882</v>
      </c>
      <c r="E3288" t="s">
        <v>1714</v>
      </c>
    </row>
    <row r="3289" spans="1:5">
      <c r="A3289" t="s">
        <v>4881</v>
      </c>
      <c r="B3289" t="s">
        <v>5</v>
      </c>
      <c r="C3289" t="s">
        <v>1736</v>
      </c>
      <c r="D3289" t="s">
        <v>6882</v>
      </c>
      <c r="E3289" t="s">
        <v>1715</v>
      </c>
    </row>
    <row r="3290" spans="1:5">
      <c r="A3290" t="s">
        <v>4882</v>
      </c>
      <c r="B3290" t="s">
        <v>5</v>
      </c>
      <c r="C3290" t="s">
        <v>1736</v>
      </c>
      <c r="D3290" t="s">
        <v>6883</v>
      </c>
      <c r="E3290" t="s">
        <v>1702</v>
      </c>
    </row>
    <row r="3291" spans="1:5">
      <c r="A3291" t="s">
        <v>4883</v>
      </c>
      <c r="B3291" t="s">
        <v>5</v>
      </c>
      <c r="C3291" t="s">
        <v>1736</v>
      </c>
      <c r="D3291" t="s">
        <v>6883</v>
      </c>
      <c r="E3291" t="s">
        <v>1705</v>
      </c>
    </row>
    <row r="3292" spans="1:5">
      <c r="A3292" t="s">
        <v>4884</v>
      </c>
      <c r="B3292" t="s">
        <v>5</v>
      </c>
      <c r="C3292" t="s">
        <v>1736</v>
      </c>
      <c r="D3292" t="s">
        <v>6883</v>
      </c>
      <c r="E3292" t="s">
        <v>1706</v>
      </c>
    </row>
    <row r="3293" spans="1:5">
      <c r="A3293" t="s">
        <v>4885</v>
      </c>
      <c r="B3293" t="s">
        <v>5</v>
      </c>
      <c r="C3293" t="s">
        <v>1736</v>
      </c>
      <c r="D3293" t="s">
        <v>6883</v>
      </c>
      <c r="E3293" t="s">
        <v>1707</v>
      </c>
    </row>
    <row r="3294" spans="1:5">
      <c r="A3294" t="s">
        <v>4886</v>
      </c>
      <c r="B3294" t="s">
        <v>5</v>
      </c>
      <c r="C3294" t="s">
        <v>1736</v>
      </c>
      <c r="D3294" t="s">
        <v>6883</v>
      </c>
      <c r="E3294" t="s">
        <v>1708</v>
      </c>
    </row>
    <row r="3295" spans="1:5">
      <c r="A3295" t="s">
        <v>4887</v>
      </c>
      <c r="B3295" t="s">
        <v>5</v>
      </c>
      <c r="C3295" t="s">
        <v>1736</v>
      </c>
      <c r="D3295" t="s">
        <v>6883</v>
      </c>
      <c r="E3295" t="s">
        <v>1709</v>
      </c>
    </row>
    <row r="3296" spans="1:5">
      <c r="A3296" t="s">
        <v>4888</v>
      </c>
      <c r="B3296" t="s">
        <v>5</v>
      </c>
      <c r="C3296" t="s">
        <v>1736</v>
      </c>
      <c r="D3296" t="s">
        <v>6883</v>
      </c>
      <c r="E3296" t="s">
        <v>1710</v>
      </c>
    </row>
    <row r="3297" spans="1:5">
      <c r="A3297" t="s">
        <v>4889</v>
      </c>
      <c r="B3297" t="s">
        <v>5</v>
      </c>
      <c r="C3297" t="s">
        <v>1736</v>
      </c>
      <c r="D3297" t="s">
        <v>6883</v>
      </c>
      <c r="E3297" t="s">
        <v>1711</v>
      </c>
    </row>
    <row r="3298" spans="1:5">
      <c r="A3298" t="s">
        <v>4890</v>
      </c>
      <c r="B3298" t="s">
        <v>5</v>
      </c>
      <c r="C3298" t="s">
        <v>1736</v>
      </c>
      <c r="D3298" t="s">
        <v>6883</v>
      </c>
      <c r="E3298" t="s">
        <v>1712</v>
      </c>
    </row>
    <row r="3299" spans="1:5">
      <c r="A3299" t="s">
        <v>4891</v>
      </c>
      <c r="B3299" t="s">
        <v>5</v>
      </c>
      <c r="C3299" t="s">
        <v>1736</v>
      </c>
      <c r="D3299" t="s">
        <v>6883</v>
      </c>
      <c r="E3299" t="s">
        <v>1713</v>
      </c>
    </row>
    <row r="3300" spans="1:5">
      <c r="A3300" t="s">
        <v>4892</v>
      </c>
      <c r="B3300" t="s">
        <v>5</v>
      </c>
      <c r="C3300" t="s">
        <v>1736</v>
      </c>
      <c r="D3300" t="s">
        <v>6883</v>
      </c>
      <c r="E3300" t="s">
        <v>1714</v>
      </c>
    </row>
    <row r="3301" spans="1:5">
      <c r="A3301" t="s">
        <v>4893</v>
      </c>
      <c r="B3301" t="s">
        <v>5</v>
      </c>
      <c r="C3301" t="s">
        <v>1736</v>
      </c>
      <c r="D3301" t="s">
        <v>6883</v>
      </c>
      <c r="E3301" t="s">
        <v>1715</v>
      </c>
    </row>
    <row r="3302" spans="1:5">
      <c r="A3302" t="s">
        <v>4894</v>
      </c>
      <c r="B3302" t="s">
        <v>5</v>
      </c>
      <c r="C3302" t="s">
        <v>1736</v>
      </c>
      <c r="D3302" t="s">
        <v>6884</v>
      </c>
      <c r="E3302" t="s">
        <v>1702</v>
      </c>
    </row>
    <row r="3303" spans="1:5">
      <c r="A3303" t="s">
        <v>4895</v>
      </c>
      <c r="B3303" t="s">
        <v>5</v>
      </c>
      <c r="C3303" t="s">
        <v>1736</v>
      </c>
      <c r="D3303" t="s">
        <v>6884</v>
      </c>
      <c r="E3303" t="s">
        <v>1705</v>
      </c>
    </row>
    <row r="3304" spans="1:5">
      <c r="A3304" t="s">
        <v>4896</v>
      </c>
      <c r="B3304" t="s">
        <v>5</v>
      </c>
      <c r="C3304" t="s">
        <v>1736</v>
      </c>
      <c r="D3304" t="s">
        <v>6884</v>
      </c>
      <c r="E3304" t="s">
        <v>1706</v>
      </c>
    </row>
    <row r="3305" spans="1:5">
      <c r="A3305" t="s">
        <v>4897</v>
      </c>
      <c r="B3305" t="s">
        <v>5</v>
      </c>
      <c r="C3305" t="s">
        <v>1736</v>
      </c>
      <c r="D3305" t="s">
        <v>6884</v>
      </c>
      <c r="E3305" t="s">
        <v>1707</v>
      </c>
    </row>
    <row r="3306" spans="1:5">
      <c r="A3306" t="s">
        <v>4898</v>
      </c>
      <c r="B3306" t="s">
        <v>5</v>
      </c>
      <c r="C3306" t="s">
        <v>1736</v>
      </c>
      <c r="D3306" t="s">
        <v>6884</v>
      </c>
      <c r="E3306" t="s">
        <v>1708</v>
      </c>
    </row>
    <row r="3307" spans="1:5">
      <c r="A3307" t="s">
        <v>4899</v>
      </c>
      <c r="B3307" t="s">
        <v>5</v>
      </c>
      <c r="C3307" t="s">
        <v>1736</v>
      </c>
      <c r="D3307" t="s">
        <v>6884</v>
      </c>
      <c r="E3307" t="s">
        <v>1709</v>
      </c>
    </row>
    <row r="3308" spans="1:5">
      <c r="A3308" t="s">
        <v>4900</v>
      </c>
      <c r="B3308" t="s">
        <v>5</v>
      </c>
      <c r="C3308" t="s">
        <v>1736</v>
      </c>
      <c r="D3308" t="s">
        <v>6884</v>
      </c>
      <c r="E3308" t="s">
        <v>1710</v>
      </c>
    </row>
    <row r="3309" spans="1:5">
      <c r="A3309" t="s">
        <v>4901</v>
      </c>
      <c r="B3309" t="s">
        <v>5</v>
      </c>
      <c r="C3309" t="s">
        <v>1736</v>
      </c>
      <c r="D3309" t="s">
        <v>6884</v>
      </c>
      <c r="E3309" t="s">
        <v>1711</v>
      </c>
    </row>
    <row r="3310" spans="1:5">
      <c r="A3310" t="s">
        <v>4902</v>
      </c>
      <c r="B3310" t="s">
        <v>5</v>
      </c>
      <c r="C3310" t="s">
        <v>1736</v>
      </c>
      <c r="D3310" t="s">
        <v>6884</v>
      </c>
      <c r="E3310" t="s">
        <v>1712</v>
      </c>
    </row>
    <row r="3311" spans="1:5">
      <c r="A3311" t="s">
        <v>4903</v>
      </c>
      <c r="B3311" t="s">
        <v>5</v>
      </c>
      <c r="C3311" t="s">
        <v>1736</v>
      </c>
      <c r="D3311" t="s">
        <v>6884</v>
      </c>
      <c r="E3311" t="s">
        <v>1713</v>
      </c>
    </row>
    <row r="3312" spans="1:5">
      <c r="A3312" t="s">
        <v>4904</v>
      </c>
      <c r="B3312" t="s">
        <v>5</v>
      </c>
      <c r="C3312" t="s">
        <v>1736</v>
      </c>
      <c r="D3312" t="s">
        <v>6884</v>
      </c>
      <c r="E3312" t="s">
        <v>1714</v>
      </c>
    </row>
    <row r="3313" spans="1:5">
      <c r="A3313" t="s">
        <v>4905</v>
      </c>
      <c r="B3313" t="s">
        <v>5</v>
      </c>
      <c r="C3313" t="s">
        <v>1736</v>
      </c>
      <c r="D3313" t="s">
        <v>6884</v>
      </c>
      <c r="E3313" t="s">
        <v>1715</v>
      </c>
    </row>
    <row r="3314" spans="1:5">
      <c r="A3314" t="s">
        <v>4906</v>
      </c>
      <c r="B3314" t="s">
        <v>5</v>
      </c>
      <c r="C3314" t="s">
        <v>1736</v>
      </c>
      <c r="D3314" t="s">
        <v>6885</v>
      </c>
      <c r="E3314" t="s">
        <v>1702</v>
      </c>
    </row>
    <row r="3315" spans="1:5">
      <c r="A3315" t="s">
        <v>4907</v>
      </c>
      <c r="B3315" t="s">
        <v>5</v>
      </c>
      <c r="C3315" t="s">
        <v>1736</v>
      </c>
      <c r="D3315" t="s">
        <v>6885</v>
      </c>
      <c r="E3315" t="s">
        <v>1705</v>
      </c>
    </row>
    <row r="3316" spans="1:5">
      <c r="A3316" t="s">
        <v>4908</v>
      </c>
      <c r="B3316" t="s">
        <v>5</v>
      </c>
      <c r="C3316" t="s">
        <v>1736</v>
      </c>
      <c r="D3316" t="s">
        <v>6885</v>
      </c>
      <c r="E3316" t="s">
        <v>1706</v>
      </c>
    </row>
    <row r="3317" spans="1:5">
      <c r="A3317" t="s">
        <v>4909</v>
      </c>
      <c r="B3317" t="s">
        <v>5</v>
      </c>
      <c r="C3317" t="s">
        <v>1736</v>
      </c>
      <c r="D3317" t="s">
        <v>6885</v>
      </c>
      <c r="E3317" t="s">
        <v>1707</v>
      </c>
    </row>
    <row r="3318" spans="1:5">
      <c r="A3318" t="s">
        <v>4910</v>
      </c>
      <c r="B3318" t="s">
        <v>5</v>
      </c>
      <c r="C3318" t="s">
        <v>1736</v>
      </c>
      <c r="D3318" t="s">
        <v>6885</v>
      </c>
      <c r="E3318" t="s">
        <v>1708</v>
      </c>
    </row>
    <row r="3319" spans="1:5">
      <c r="A3319" t="s">
        <v>4911</v>
      </c>
      <c r="B3319" t="s">
        <v>5</v>
      </c>
      <c r="C3319" t="s">
        <v>1736</v>
      </c>
      <c r="D3319" t="s">
        <v>6885</v>
      </c>
      <c r="E3319" t="s">
        <v>1709</v>
      </c>
    </row>
    <row r="3320" spans="1:5">
      <c r="A3320" t="s">
        <v>4912</v>
      </c>
      <c r="B3320" t="s">
        <v>5</v>
      </c>
      <c r="C3320" t="s">
        <v>1736</v>
      </c>
      <c r="D3320" t="s">
        <v>6885</v>
      </c>
      <c r="E3320" t="s">
        <v>1710</v>
      </c>
    </row>
    <row r="3321" spans="1:5">
      <c r="A3321" t="s">
        <v>4913</v>
      </c>
      <c r="B3321" t="s">
        <v>5</v>
      </c>
      <c r="C3321" t="s">
        <v>1736</v>
      </c>
      <c r="D3321" t="s">
        <v>6885</v>
      </c>
      <c r="E3321" t="s">
        <v>1711</v>
      </c>
    </row>
    <row r="3322" spans="1:5">
      <c r="A3322" t="s">
        <v>4914</v>
      </c>
      <c r="B3322" t="s">
        <v>5</v>
      </c>
      <c r="C3322" t="s">
        <v>1736</v>
      </c>
      <c r="D3322" t="s">
        <v>6885</v>
      </c>
      <c r="E3322" t="s">
        <v>1712</v>
      </c>
    </row>
    <row r="3323" spans="1:5">
      <c r="A3323" t="s">
        <v>4915</v>
      </c>
      <c r="B3323" t="s">
        <v>5</v>
      </c>
      <c r="C3323" t="s">
        <v>1736</v>
      </c>
      <c r="D3323" t="s">
        <v>6885</v>
      </c>
      <c r="E3323" t="s">
        <v>1713</v>
      </c>
    </row>
    <row r="3324" spans="1:5">
      <c r="A3324" t="s">
        <v>4916</v>
      </c>
      <c r="B3324" t="s">
        <v>5</v>
      </c>
      <c r="C3324" t="s">
        <v>1736</v>
      </c>
      <c r="D3324" t="s">
        <v>6885</v>
      </c>
      <c r="E3324" t="s">
        <v>1714</v>
      </c>
    </row>
    <row r="3325" spans="1:5">
      <c r="A3325" t="s">
        <v>4917</v>
      </c>
      <c r="B3325" t="s">
        <v>5</v>
      </c>
      <c r="C3325" t="s">
        <v>1736</v>
      </c>
      <c r="D3325" t="s">
        <v>6885</v>
      </c>
      <c r="E3325" t="s">
        <v>1715</v>
      </c>
    </row>
    <row r="3326" spans="1:5">
      <c r="A3326" t="s">
        <v>4918</v>
      </c>
      <c r="B3326" t="s">
        <v>5</v>
      </c>
      <c r="C3326" t="s">
        <v>1736</v>
      </c>
      <c r="D3326" t="s">
        <v>6886</v>
      </c>
      <c r="E3326" t="s">
        <v>1702</v>
      </c>
    </row>
    <row r="3327" spans="1:5">
      <c r="A3327" t="s">
        <v>4919</v>
      </c>
      <c r="B3327" t="s">
        <v>5</v>
      </c>
      <c r="C3327" t="s">
        <v>1736</v>
      </c>
      <c r="D3327" t="s">
        <v>6886</v>
      </c>
      <c r="E3327" t="s">
        <v>1705</v>
      </c>
    </row>
    <row r="3328" spans="1:5">
      <c r="A3328" t="s">
        <v>4920</v>
      </c>
      <c r="B3328" t="s">
        <v>5</v>
      </c>
      <c r="C3328" t="s">
        <v>1736</v>
      </c>
      <c r="D3328" t="s">
        <v>6886</v>
      </c>
      <c r="E3328" t="s">
        <v>1706</v>
      </c>
    </row>
    <row r="3329" spans="1:5">
      <c r="A3329" t="s">
        <v>4921</v>
      </c>
      <c r="B3329" t="s">
        <v>5</v>
      </c>
      <c r="C3329" t="s">
        <v>1736</v>
      </c>
      <c r="D3329" t="s">
        <v>6886</v>
      </c>
      <c r="E3329" t="s">
        <v>1707</v>
      </c>
    </row>
    <row r="3330" spans="1:5">
      <c r="A3330" t="s">
        <v>4922</v>
      </c>
      <c r="B3330" t="s">
        <v>5</v>
      </c>
      <c r="C3330" t="s">
        <v>1736</v>
      </c>
      <c r="D3330" t="s">
        <v>6886</v>
      </c>
      <c r="E3330" t="s">
        <v>1708</v>
      </c>
    </row>
    <row r="3331" spans="1:5">
      <c r="A3331" t="s">
        <v>4923</v>
      </c>
      <c r="B3331" t="s">
        <v>5</v>
      </c>
      <c r="C3331" t="s">
        <v>1736</v>
      </c>
      <c r="D3331" t="s">
        <v>6886</v>
      </c>
      <c r="E3331" t="s">
        <v>1709</v>
      </c>
    </row>
    <row r="3332" spans="1:5">
      <c r="A3332" t="s">
        <v>4924</v>
      </c>
      <c r="B3332" t="s">
        <v>5</v>
      </c>
      <c r="C3332" t="s">
        <v>1736</v>
      </c>
      <c r="D3332" t="s">
        <v>6886</v>
      </c>
      <c r="E3332" t="s">
        <v>1710</v>
      </c>
    </row>
    <row r="3333" spans="1:5">
      <c r="A3333" t="s">
        <v>4925</v>
      </c>
      <c r="B3333" t="s">
        <v>5</v>
      </c>
      <c r="C3333" t="s">
        <v>1736</v>
      </c>
      <c r="D3333" t="s">
        <v>6886</v>
      </c>
      <c r="E3333" t="s">
        <v>1711</v>
      </c>
    </row>
    <row r="3334" spans="1:5">
      <c r="A3334" t="s">
        <v>4926</v>
      </c>
      <c r="B3334" t="s">
        <v>5</v>
      </c>
      <c r="C3334" t="s">
        <v>1736</v>
      </c>
      <c r="D3334" t="s">
        <v>6886</v>
      </c>
      <c r="E3334" t="s">
        <v>1712</v>
      </c>
    </row>
    <row r="3335" spans="1:5">
      <c r="A3335" t="s">
        <v>4927</v>
      </c>
      <c r="B3335" t="s">
        <v>5</v>
      </c>
      <c r="C3335" t="s">
        <v>1736</v>
      </c>
      <c r="D3335" t="s">
        <v>6886</v>
      </c>
      <c r="E3335" t="s">
        <v>1713</v>
      </c>
    </row>
    <row r="3336" spans="1:5">
      <c r="A3336" t="s">
        <v>4928</v>
      </c>
      <c r="B3336" t="s">
        <v>5</v>
      </c>
      <c r="C3336" t="s">
        <v>1736</v>
      </c>
      <c r="D3336" t="s">
        <v>6886</v>
      </c>
      <c r="E3336" t="s">
        <v>1714</v>
      </c>
    </row>
    <row r="3337" spans="1:5">
      <c r="A3337" t="s">
        <v>4929</v>
      </c>
      <c r="B3337" t="s">
        <v>5</v>
      </c>
      <c r="C3337" t="s">
        <v>1736</v>
      </c>
      <c r="D3337" t="s">
        <v>6886</v>
      </c>
      <c r="E3337" t="s">
        <v>1715</v>
      </c>
    </row>
    <row r="3338" spans="1:5">
      <c r="A3338" t="s">
        <v>4930</v>
      </c>
      <c r="B3338" t="s">
        <v>5</v>
      </c>
      <c r="C3338" t="s">
        <v>1736</v>
      </c>
      <c r="D3338" t="s">
        <v>6887</v>
      </c>
      <c r="E3338" t="s">
        <v>1702</v>
      </c>
    </row>
    <row r="3339" spans="1:5">
      <c r="A3339" t="s">
        <v>4931</v>
      </c>
      <c r="B3339" t="s">
        <v>5</v>
      </c>
      <c r="C3339" t="s">
        <v>1736</v>
      </c>
      <c r="D3339" t="s">
        <v>6887</v>
      </c>
      <c r="E3339" t="s">
        <v>1705</v>
      </c>
    </row>
    <row r="3340" spans="1:5">
      <c r="A3340" t="s">
        <v>4932</v>
      </c>
      <c r="B3340" t="s">
        <v>5</v>
      </c>
      <c r="C3340" t="s">
        <v>1736</v>
      </c>
      <c r="D3340" t="s">
        <v>6887</v>
      </c>
      <c r="E3340" t="s">
        <v>1706</v>
      </c>
    </row>
    <row r="3341" spans="1:5">
      <c r="A3341" t="s">
        <v>4933</v>
      </c>
      <c r="B3341" t="s">
        <v>5</v>
      </c>
      <c r="C3341" t="s">
        <v>1736</v>
      </c>
      <c r="D3341" t="s">
        <v>6887</v>
      </c>
      <c r="E3341" t="s">
        <v>1707</v>
      </c>
    </row>
    <row r="3342" spans="1:5">
      <c r="A3342" t="s">
        <v>4934</v>
      </c>
      <c r="B3342" t="s">
        <v>5</v>
      </c>
      <c r="C3342" t="s">
        <v>1736</v>
      </c>
      <c r="D3342" t="s">
        <v>6887</v>
      </c>
      <c r="E3342" t="s">
        <v>1708</v>
      </c>
    </row>
    <row r="3343" spans="1:5">
      <c r="A3343" t="s">
        <v>4935</v>
      </c>
      <c r="B3343" t="s">
        <v>5</v>
      </c>
      <c r="C3343" t="s">
        <v>1736</v>
      </c>
      <c r="D3343" t="s">
        <v>6887</v>
      </c>
      <c r="E3343" t="s">
        <v>1709</v>
      </c>
    </row>
    <row r="3344" spans="1:5">
      <c r="A3344" t="s">
        <v>4936</v>
      </c>
      <c r="B3344" t="s">
        <v>5</v>
      </c>
      <c r="C3344" t="s">
        <v>1736</v>
      </c>
      <c r="D3344" t="s">
        <v>6887</v>
      </c>
      <c r="E3344" t="s">
        <v>1710</v>
      </c>
    </row>
    <row r="3345" spans="1:5">
      <c r="A3345" t="s">
        <v>4937</v>
      </c>
      <c r="B3345" t="s">
        <v>5</v>
      </c>
      <c r="C3345" t="s">
        <v>1736</v>
      </c>
      <c r="D3345" t="s">
        <v>6887</v>
      </c>
      <c r="E3345" t="s">
        <v>1711</v>
      </c>
    </row>
    <row r="3346" spans="1:5">
      <c r="A3346" t="s">
        <v>4938</v>
      </c>
      <c r="B3346" t="s">
        <v>5</v>
      </c>
      <c r="C3346" t="s">
        <v>1736</v>
      </c>
      <c r="D3346" t="s">
        <v>6887</v>
      </c>
      <c r="E3346" t="s">
        <v>1712</v>
      </c>
    </row>
    <row r="3347" spans="1:5">
      <c r="A3347" t="s">
        <v>4939</v>
      </c>
      <c r="B3347" t="s">
        <v>5</v>
      </c>
      <c r="C3347" t="s">
        <v>1736</v>
      </c>
      <c r="D3347" t="s">
        <v>6887</v>
      </c>
      <c r="E3347" t="s">
        <v>1713</v>
      </c>
    </row>
    <row r="3348" spans="1:5">
      <c r="A3348" t="s">
        <v>4940</v>
      </c>
      <c r="B3348" t="s">
        <v>5</v>
      </c>
      <c r="C3348" t="s">
        <v>1736</v>
      </c>
      <c r="D3348" t="s">
        <v>6887</v>
      </c>
      <c r="E3348" t="s">
        <v>1714</v>
      </c>
    </row>
    <row r="3349" spans="1:5">
      <c r="A3349" t="s">
        <v>4941</v>
      </c>
      <c r="B3349" t="s">
        <v>5</v>
      </c>
      <c r="C3349" t="s">
        <v>1736</v>
      </c>
      <c r="D3349" t="s">
        <v>6887</v>
      </c>
      <c r="E3349" t="s">
        <v>1715</v>
      </c>
    </row>
    <row r="3350" spans="1:5">
      <c r="A3350" t="s">
        <v>4942</v>
      </c>
      <c r="B3350" t="s">
        <v>5</v>
      </c>
      <c r="C3350" t="s">
        <v>1736</v>
      </c>
      <c r="D3350" t="s">
        <v>6888</v>
      </c>
      <c r="E3350" t="s">
        <v>1702</v>
      </c>
    </row>
    <row r="3351" spans="1:5">
      <c r="A3351" t="s">
        <v>4943</v>
      </c>
      <c r="B3351" t="s">
        <v>5</v>
      </c>
      <c r="C3351" t="s">
        <v>1736</v>
      </c>
      <c r="D3351" t="s">
        <v>6888</v>
      </c>
      <c r="E3351" t="s">
        <v>1705</v>
      </c>
    </row>
    <row r="3352" spans="1:5">
      <c r="A3352" t="s">
        <v>4944</v>
      </c>
      <c r="B3352" t="s">
        <v>5</v>
      </c>
      <c r="C3352" t="s">
        <v>1736</v>
      </c>
      <c r="D3352" t="s">
        <v>6888</v>
      </c>
      <c r="E3352" t="s">
        <v>1706</v>
      </c>
    </row>
    <row r="3353" spans="1:5">
      <c r="A3353" t="s">
        <v>4945</v>
      </c>
      <c r="B3353" t="s">
        <v>5</v>
      </c>
      <c r="C3353" t="s">
        <v>1736</v>
      </c>
      <c r="D3353" t="s">
        <v>6888</v>
      </c>
      <c r="E3353" t="s">
        <v>1707</v>
      </c>
    </row>
    <row r="3354" spans="1:5">
      <c r="A3354" t="s">
        <v>4946</v>
      </c>
      <c r="B3354" t="s">
        <v>5</v>
      </c>
      <c r="C3354" t="s">
        <v>1736</v>
      </c>
      <c r="D3354" t="s">
        <v>6888</v>
      </c>
      <c r="E3354" t="s">
        <v>1708</v>
      </c>
    </row>
    <row r="3355" spans="1:5">
      <c r="A3355" t="s">
        <v>4947</v>
      </c>
      <c r="B3355" t="s">
        <v>5</v>
      </c>
      <c r="C3355" t="s">
        <v>1736</v>
      </c>
      <c r="D3355" t="s">
        <v>6888</v>
      </c>
      <c r="E3355" t="s">
        <v>1709</v>
      </c>
    </row>
    <row r="3356" spans="1:5">
      <c r="A3356" t="s">
        <v>4948</v>
      </c>
      <c r="B3356" t="s">
        <v>5</v>
      </c>
      <c r="C3356" t="s">
        <v>1736</v>
      </c>
      <c r="D3356" t="s">
        <v>6888</v>
      </c>
      <c r="E3356" t="s">
        <v>1710</v>
      </c>
    </row>
    <row r="3357" spans="1:5">
      <c r="A3357" t="s">
        <v>4949</v>
      </c>
      <c r="B3357" t="s">
        <v>5</v>
      </c>
      <c r="C3357" t="s">
        <v>1736</v>
      </c>
      <c r="D3357" t="s">
        <v>6888</v>
      </c>
      <c r="E3357" t="s">
        <v>1711</v>
      </c>
    </row>
    <row r="3358" spans="1:5">
      <c r="A3358" t="s">
        <v>4950</v>
      </c>
      <c r="B3358" t="s">
        <v>5</v>
      </c>
      <c r="C3358" t="s">
        <v>1736</v>
      </c>
      <c r="D3358" t="s">
        <v>6888</v>
      </c>
      <c r="E3358" t="s">
        <v>1712</v>
      </c>
    </row>
    <row r="3359" spans="1:5">
      <c r="A3359" t="s">
        <v>4951</v>
      </c>
      <c r="B3359" t="s">
        <v>5</v>
      </c>
      <c r="C3359" t="s">
        <v>1736</v>
      </c>
      <c r="D3359" t="s">
        <v>6888</v>
      </c>
      <c r="E3359" t="s">
        <v>1713</v>
      </c>
    </row>
    <row r="3360" spans="1:5">
      <c r="A3360" t="s">
        <v>4952</v>
      </c>
      <c r="B3360" t="s">
        <v>5</v>
      </c>
      <c r="C3360" t="s">
        <v>1736</v>
      </c>
      <c r="D3360" t="s">
        <v>6888</v>
      </c>
      <c r="E3360" t="s">
        <v>1714</v>
      </c>
    </row>
    <row r="3361" spans="1:5">
      <c r="A3361" t="s">
        <v>4953</v>
      </c>
      <c r="B3361" t="s">
        <v>5</v>
      </c>
      <c r="C3361" t="s">
        <v>1736</v>
      </c>
      <c r="D3361" t="s">
        <v>6888</v>
      </c>
      <c r="E3361" t="s">
        <v>1715</v>
      </c>
    </row>
    <row r="3362" spans="1:5">
      <c r="A3362" t="s">
        <v>4954</v>
      </c>
      <c r="B3362" t="s">
        <v>5</v>
      </c>
      <c r="C3362" t="s">
        <v>1736</v>
      </c>
      <c r="D3362" t="s">
        <v>6889</v>
      </c>
      <c r="E3362" t="s">
        <v>1702</v>
      </c>
    </row>
    <row r="3363" spans="1:5">
      <c r="A3363" t="s">
        <v>4955</v>
      </c>
      <c r="B3363" t="s">
        <v>5</v>
      </c>
      <c r="C3363" t="s">
        <v>1736</v>
      </c>
      <c r="D3363" t="s">
        <v>6889</v>
      </c>
      <c r="E3363" t="s">
        <v>1705</v>
      </c>
    </row>
    <row r="3364" spans="1:5">
      <c r="A3364" t="s">
        <v>4956</v>
      </c>
      <c r="B3364" t="s">
        <v>5</v>
      </c>
      <c r="C3364" t="s">
        <v>1736</v>
      </c>
      <c r="D3364" t="s">
        <v>6889</v>
      </c>
      <c r="E3364" t="s">
        <v>1706</v>
      </c>
    </row>
    <row r="3365" spans="1:5">
      <c r="A3365" t="s">
        <v>4957</v>
      </c>
      <c r="B3365" t="s">
        <v>5</v>
      </c>
      <c r="C3365" t="s">
        <v>1736</v>
      </c>
      <c r="D3365" t="s">
        <v>6889</v>
      </c>
      <c r="E3365" t="s">
        <v>1707</v>
      </c>
    </row>
    <row r="3366" spans="1:5">
      <c r="A3366" t="s">
        <v>4958</v>
      </c>
      <c r="B3366" t="s">
        <v>5</v>
      </c>
      <c r="C3366" t="s">
        <v>1736</v>
      </c>
      <c r="D3366" t="s">
        <v>6889</v>
      </c>
      <c r="E3366" t="s">
        <v>1708</v>
      </c>
    </row>
    <row r="3367" spans="1:5">
      <c r="A3367" t="s">
        <v>4959</v>
      </c>
      <c r="B3367" t="s">
        <v>5</v>
      </c>
      <c r="C3367" t="s">
        <v>1736</v>
      </c>
      <c r="D3367" t="s">
        <v>6889</v>
      </c>
      <c r="E3367" t="s">
        <v>1709</v>
      </c>
    </row>
    <row r="3368" spans="1:5">
      <c r="A3368" t="s">
        <v>4960</v>
      </c>
      <c r="B3368" t="s">
        <v>5</v>
      </c>
      <c r="C3368" t="s">
        <v>1736</v>
      </c>
      <c r="D3368" t="s">
        <v>6889</v>
      </c>
      <c r="E3368" t="s">
        <v>1710</v>
      </c>
    </row>
    <row r="3369" spans="1:5">
      <c r="A3369" t="s">
        <v>4961</v>
      </c>
      <c r="B3369" t="s">
        <v>5</v>
      </c>
      <c r="C3369" t="s">
        <v>1736</v>
      </c>
      <c r="D3369" t="s">
        <v>6889</v>
      </c>
      <c r="E3369" t="s">
        <v>1711</v>
      </c>
    </row>
    <row r="3370" spans="1:5">
      <c r="A3370" t="s">
        <v>4962</v>
      </c>
      <c r="B3370" t="s">
        <v>5</v>
      </c>
      <c r="C3370" t="s">
        <v>1736</v>
      </c>
      <c r="D3370" t="s">
        <v>6889</v>
      </c>
      <c r="E3370" t="s">
        <v>1712</v>
      </c>
    </row>
    <row r="3371" spans="1:5">
      <c r="A3371" t="s">
        <v>4963</v>
      </c>
      <c r="B3371" t="s">
        <v>5</v>
      </c>
      <c r="C3371" t="s">
        <v>1736</v>
      </c>
      <c r="D3371" t="s">
        <v>6889</v>
      </c>
      <c r="E3371" t="s">
        <v>1713</v>
      </c>
    </row>
    <row r="3372" spans="1:5">
      <c r="A3372" t="s">
        <v>4964</v>
      </c>
      <c r="B3372" t="s">
        <v>5</v>
      </c>
      <c r="C3372" t="s">
        <v>1736</v>
      </c>
      <c r="D3372" t="s">
        <v>6889</v>
      </c>
      <c r="E3372" t="s">
        <v>1714</v>
      </c>
    </row>
    <row r="3373" spans="1:5">
      <c r="A3373" t="s">
        <v>4965</v>
      </c>
      <c r="B3373" t="s">
        <v>5</v>
      </c>
      <c r="C3373" t="s">
        <v>1736</v>
      </c>
      <c r="D3373" t="s">
        <v>6889</v>
      </c>
      <c r="E3373" t="s">
        <v>1715</v>
      </c>
    </row>
    <row r="3374" spans="1:5">
      <c r="A3374" t="s">
        <v>4966</v>
      </c>
      <c r="B3374" t="s">
        <v>5</v>
      </c>
      <c r="C3374" t="s">
        <v>1736</v>
      </c>
      <c r="D3374" t="s">
        <v>6890</v>
      </c>
      <c r="E3374" t="s">
        <v>1702</v>
      </c>
    </row>
    <row r="3375" spans="1:5">
      <c r="A3375" t="s">
        <v>4967</v>
      </c>
      <c r="B3375" t="s">
        <v>5</v>
      </c>
      <c r="C3375" t="s">
        <v>1736</v>
      </c>
      <c r="D3375" t="s">
        <v>6890</v>
      </c>
      <c r="E3375" t="s">
        <v>1705</v>
      </c>
    </row>
    <row r="3376" spans="1:5">
      <c r="A3376" t="s">
        <v>4968</v>
      </c>
      <c r="B3376" t="s">
        <v>5</v>
      </c>
      <c r="C3376" t="s">
        <v>1736</v>
      </c>
      <c r="D3376" t="s">
        <v>6890</v>
      </c>
      <c r="E3376" t="s">
        <v>1706</v>
      </c>
    </row>
    <row r="3377" spans="1:5">
      <c r="A3377" t="s">
        <v>4969</v>
      </c>
      <c r="B3377" t="s">
        <v>5</v>
      </c>
      <c r="C3377" t="s">
        <v>1736</v>
      </c>
      <c r="D3377" t="s">
        <v>6890</v>
      </c>
      <c r="E3377" t="s">
        <v>1707</v>
      </c>
    </row>
    <row r="3378" spans="1:5">
      <c r="A3378" t="s">
        <v>4970</v>
      </c>
      <c r="B3378" t="s">
        <v>5</v>
      </c>
      <c r="C3378" t="s">
        <v>1736</v>
      </c>
      <c r="D3378" t="s">
        <v>6890</v>
      </c>
      <c r="E3378" t="s">
        <v>1708</v>
      </c>
    </row>
    <row r="3379" spans="1:5">
      <c r="A3379" t="s">
        <v>4971</v>
      </c>
      <c r="B3379" t="s">
        <v>5</v>
      </c>
      <c r="C3379" t="s">
        <v>1736</v>
      </c>
      <c r="D3379" t="s">
        <v>6890</v>
      </c>
      <c r="E3379" t="s">
        <v>1709</v>
      </c>
    </row>
    <row r="3380" spans="1:5">
      <c r="A3380" t="s">
        <v>4972</v>
      </c>
      <c r="B3380" t="s">
        <v>5</v>
      </c>
      <c r="C3380" t="s">
        <v>1736</v>
      </c>
      <c r="D3380" t="s">
        <v>6890</v>
      </c>
      <c r="E3380" t="s">
        <v>1710</v>
      </c>
    </row>
    <row r="3381" spans="1:5">
      <c r="A3381" t="s">
        <v>4973</v>
      </c>
      <c r="B3381" t="s">
        <v>5</v>
      </c>
      <c r="C3381" t="s">
        <v>1736</v>
      </c>
      <c r="D3381" t="s">
        <v>6890</v>
      </c>
      <c r="E3381" t="s">
        <v>1711</v>
      </c>
    </row>
    <row r="3382" spans="1:5">
      <c r="A3382" t="s">
        <v>4974</v>
      </c>
      <c r="B3382" t="s">
        <v>5</v>
      </c>
      <c r="C3382" t="s">
        <v>1736</v>
      </c>
      <c r="D3382" t="s">
        <v>6890</v>
      </c>
      <c r="E3382" t="s">
        <v>1712</v>
      </c>
    </row>
    <row r="3383" spans="1:5">
      <c r="A3383" t="s">
        <v>4975</v>
      </c>
      <c r="B3383" t="s">
        <v>5</v>
      </c>
      <c r="C3383" t="s">
        <v>1736</v>
      </c>
      <c r="D3383" t="s">
        <v>6890</v>
      </c>
      <c r="E3383" t="s">
        <v>1713</v>
      </c>
    </row>
    <row r="3384" spans="1:5">
      <c r="A3384" t="s">
        <v>4976</v>
      </c>
      <c r="B3384" t="s">
        <v>5</v>
      </c>
      <c r="C3384" t="s">
        <v>1736</v>
      </c>
      <c r="D3384" t="s">
        <v>6890</v>
      </c>
      <c r="E3384" t="s">
        <v>1714</v>
      </c>
    </row>
    <row r="3385" spans="1:5">
      <c r="A3385" t="s">
        <v>4977</v>
      </c>
      <c r="B3385" t="s">
        <v>5</v>
      </c>
      <c r="C3385" t="s">
        <v>1736</v>
      </c>
      <c r="D3385" t="s">
        <v>6890</v>
      </c>
      <c r="E3385" t="s">
        <v>1715</v>
      </c>
    </row>
    <row r="3386" spans="1:5">
      <c r="A3386" t="s">
        <v>4978</v>
      </c>
      <c r="B3386" t="s">
        <v>5</v>
      </c>
      <c r="C3386" t="s">
        <v>1736</v>
      </c>
      <c r="D3386" t="s">
        <v>6891</v>
      </c>
      <c r="E3386" t="s">
        <v>1702</v>
      </c>
    </row>
    <row r="3387" spans="1:5">
      <c r="A3387" t="s">
        <v>4979</v>
      </c>
      <c r="B3387" t="s">
        <v>5</v>
      </c>
      <c r="C3387" t="s">
        <v>1736</v>
      </c>
      <c r="D3387" t="s">
        <v>6891</v>
      </c>
      <c r="E3387" t="s">
        <v>1705</v>
      </c>
    </row>
    <row r="3388" spans="1:5">
      <c r="A3388" t="s">
        <v>4980</v>
      </c>
      <c r="B3388" t="s">
        <v>5</v>
      </c>
      <c r="C3388" t="s">
        <v>1736</v>
      </c>
      <c r="D3388" t="s">
        <v>6891</v>
      </c>
      <c r="E3388" t="s">
        <v>1706</v>
      </c>
    </row>
    <row r="3389" spans="1:5">
      <c r="A3389" t="s">
        <v>4981</v>
      </c>
      <c r="B3389" t="s">
        <v>5</v>
      </c>
      <c r="C3389" t="s">
        <v>1736</v>
      </c>
      <c r="D3389" t="s">
        <v>6891</v>
      </c>
      <c r="E3389" t="s">
        <v>1707</v>
      </c>
    </row>
    <row r="3390" spans="1:5">
      <c r="A3390" t="s">
        <v>4982</v>
      </c>
      <c r="B3390" t="s">
        <v>5</v>
      </c>
      <c r="C3390" t="s">
        <v>1736</v>
      </c>
      <c r="D3390" t="s">
        <v>6891</v>
      </c>
      <c r="E3390" t="s">
        <v>1708</v>
      </c>
    </row>
    <row r="3391" spans="1:5">
      <c r="A3391" t="s">
        <v>4983</v>
      </c>
      <c r="B3391" t="s">
        <v>5</v>
      </c>
      <c r="C3391" t="s">
        <v>1736</v>
      </c>
      <c r="D3391" t="s">
        <v>6891</v>
      </c>
      <c r="E3391" t="s">
        <v>1709</v>
      </c>
    </row>
    <row r="3392" spans="1:5">
      <c r="A3392" t="s">
        <v>4984</v>
      </c>
      <c r="B3392" t="s">
        <v>5</v>
      </c>
      <c r="C3392" t="s">
        <v>1736</v>
      </c>
      <c r="D3392" t="s">
        <v>6891</v>
      </c>
      <c r="E3392" t="s">
        <v>1710</v>
      </c>
    </row>
    <row r="3393" spans="1:5">
      <c r="A3393" t="s">
        <v>4985</v>
      </c>
      <c r="B3393" t="s">
        <v>5</v>
      </c>
      <c r="C3393" t="s">
        <v>1736</v>
      </c>
      <c r="D3393" t="s">
        <v>6891</v>
      </c>
      <c r="E3393" t="s">
        <v>1711</v>
      </c>
    </row>
    <row r="3394" spans="1:5">
      <c r="A3394" t="s">
        <v>4986</v>
      </c>
      <c r="B3394" t="s">
        <v>5</v>
      </c>
      <c r="C3394" t="s">
        <v>1736</v>
      </c>
      <c r="D3394" t="s">
        <v>6891</v>
      </c>
      <c r="E3394" t="s">
        <v>1712</v>
      </c>
    </row>
    <row r="3395" spans="1:5">
      <c r="A3395" t="s">
        <v>4987</v>
      </c>
      <c r="B3395" t="s">
        <v>5</v>
      </c>
      <c r="C3395" t="s">
        <v>1736</v>
      </c>
      <c r="D3395" t="s">
        <v>6891</v>
      </c>
      <c r="E3395" t="s">
        <v>1713</v>
      </c>
    </row>
    <row r="3396" spans="1:5">
      <c r="A3396" t="s">
        <v>4988</v>
      </c>
      <c r="B3396" t="s">
        <v>5</v>
      </c>
      <c r="C3396" t="s">
        <v>1736</v>
      </c>
      <c r="D3396" t="s">
        <v>6891</v>
      </c>
      <c r="E3396" t="s">
        <v>1714</v>
      </c>
    </row>
    <row r="3397" spans="1:5">
      <c r="A3397" t="s">
        <v>4989</v>
      </c>
      <c r="B3397" t="s">
        <v>5</v>
      </c>
      <c r="C3397" t="s">
        <v>1736</v>
      </c>
      <c r="D3397" t="s">
        <v>6891</v>
      </c>
      <c r="E3397" t="s">
        <v>1715</v>
      </c>
    </row>
    <row r="3398" spans="1:5">
      <c r="A3398" t="s">
        <v>4990</v>
      </c>
      <c r="B3398" t="s">
        <v>5</v>
      </c>
      <c r="C3398" t="s">
        <v>1736</v>
      </c>
      <c r="D3398" t="s">
        <v>6892</v>
      </c>
      <c r="E3398" t="s">
        <v>1702</v>
      </c>
    </row>
    <row r="3399" spans="1:5">
      <c r="A3399" t="s">
        <v>4991</v>
      </c>
      <c r="B3399" t="s">
        <v>5</v>
      </c>
      <c r="C3399" t="s">
        <v>1736</v>
      </c>
      <c r="D3399" t="s">
        <v>6892</v>
      </c>
      <c r="E3399" t="s">
        <v>1705</v>
      </c>
    </row>
    <row r="3400" spans="1:5">
      <c r="A3400" t="s">
        <v>4992</v>
      </c>
      <c r="B3400" t="s">
        <v>5</v>
      </c>
      <c r="C3400" t="s">
        <v>1736</v>
      </c>
      <c r="D3400" t="s">
        <v>6892</v>
      </c>
      <c r="E3400" t="s">
        <v>1706</v>
      </c>
    </row>
    <row r="3401" spans="1:5">
      <c r="A3401" t="s">
        <v>4993</v>
      </c>
      <c r="B3401" t="s">
        <v>5</v>
      </c>
      <c r="C3401" t="s">
        <v>1736</v>
      </c>
      <c r="D3401" t="s">
        <v>6892</v>
      </c>
      <c r="E3401" t="s">
        <v>1707</v>
      </c>
    </row>
    <row r="3402" spans="1:5">
      <c r="A3402" t="s">
        <v>4994</v>
      </c>
      <c r="B3402" t="s">
        <v>5</v>
      </c>
      <c r="C3402" t="s">
        <v>1736</v>
      </c>
      <c r="D3402" t="s">
        <v>6892</v>
      </c>
      <c r="E3402" t="s">
        <v>1708</v>
      </c>
    </row>
    <row r="3403" spans="1:5">
      <c r="A3403" t="s">
        <v>4995</v>
      </c>
      <c r="B3403" t="s">
        <v>5</v>
      </c>
      <c r="C3403" t="s">
        <v>1736</v>
      </c>
      <c r="D3403" t="s">
        <v>6892</v>
      </c>
      <c r="E3403" t="s">
        <v>1709</v>
      </c>
    </row>
    <row r="3404" spans="1:5">
      <c r="A3404" t="s">
        <v>4996</v>
      </c>
      <c r="B3404" t="s">
        <v>5</v>
      </c>
      <c r="C3404" t="s">
        <v>1736</v>
      </c>
      <c r="D3404" t="s">
        <v>6892</v>
      </c>
      <c r="E3404" t="s">
        <v>1710</v>
      </c>
    </row>
    <row r="3405" spans="1:5">
      <c r="A3405" t="s">
        <v>4997</v>
      </c>
      <c r="B3405" t="s">
        <v>5</v>
      </c>
      <c r="C3405" t="s">
        <v>1736</v>
      </c>
      <c r="D3405" t="s">
        <v>6892</v>
      </c>
      <c r="E3405" t="s">
        <v>1711</v>
      </c>
    </row>
    <row r="3406" spans="1:5">
      <c r="A3406" t="s">
        <v>4998</v>
      </c>
      <c r="B3406" t="s">
        <v>5</v>
      </c>
      <c r="C3406" t="s">
        <v>1736</v>
      </c>
      <c r="D3406" t="s">
        <v>6892</v>
      </c>
      <c r="E3406" t="s">
        <v>1712</v>
      </c>
    </row>
    <row r="3407" spans="1:5">
      <c r="A3407" t="s">
        <v>4999</v>
      </c>
      <c r="B3407" t="s">
        <v>5</v>
      </c>
      <c r="C3407" t="s">
        <v>1736</v>
      </c>
      <c r="D3407" t="s">
        <v>6892</v>
      </c>
      <c r="E3407" t="s">
        <v>1713</v>
      </c>
    </row>
    <row r="3408" spans="1:5">
      <c r="A3408" t="s">
        <v>5000</v>
      </c>
      <c r="B3408" t="s">
        <v>5</v>
      </c>
      <c r="C3408" t="s">
        <v>1736</v>
      </c>
      <c r="D3408" t="s">
        <v>6892</v>
      </c>
      <c r="E3408" t="s">
        <v>1714</v>
      </c>
    </row>
    <row r="3409" spans="1:5">
      <c r="A3409" t="s">
        <v>5001</v>
      </c>
      <c r="B3409" t="s">
        <v>5</v>
      </c>
      <c r="C3409" t="s">
        <v>1736</v>
      </c>
      <c r="D3409" t="s">
        <v>6892</v>
      </c>
      <c r="E3409" t="s">
        <v>1715</v>
      </c>
    </row>
    <row r="3410" spans="1:5">
      <c r="A3410" t="s">
        <v>5002</v>
      </c>
      <c r="B3410" t="s">
        <v>5</v>
      </c>
      <c r="C3410" t="s">
        <v>1736</v>
      </c>
      <c r="D3410" t="s">
        <v>6893</v>
      </c>
      <c r="E3410" t="s">
        <v>1702</v>
      </c>
    </row>
    <row r="3411" spans="1:5">
      <c r="A3411" t="s">
        <v>5003</v>
      </c>
      <c r="B3411" t="s">
        <v>5</v>
      </c>
      <c r="C3411" t="s">
        <v>1736</v>
      </c>
      <c r="D3411" t="s">
        <v>6893</v>
      </c>
      <c r="E3411" t="s">
        <v>1705</v>
      </c>
    </row>
    <row r="3412" spans="1:5">
      <c r="A3412" t="s">
        <v>5004</v>
      </c>
      <c r="B3412" t="s">
        <v>5</v>
      </c>
      <c r="C3412" t="s">
        <v>1736</v>
      </c>
      <c r="D3412" t="s">
        <v>6893</v>
      </c>
      <c r="E3412" t="s">
        <v>1706</v>
      </c>
    </row>
    <row r="3413" spans="1:5">
      <c r="A3413" t="s">
        <v>5005</v>
      </c>
      <c r="B3413" t="s">
        <v>5</v>
      </c>
      <c r="C3413" t="s">
        <v>1736</v>
      </c>
      <c r="D3413" t="s">
        <v>6893</v>
      </c>
      <c r="E3413" t="s">
        <v>1707</v>
      </c>
    </row>
    <row r="3414" spans="1:5">
      <c r="A3414" t="s">
        <v>5006</v>
      </c>
      <c r="B3414" t="s">
        <v>5</v>
      </c>
      <c r="C3414" t="s">
        <v>1736</v>
      </c>
      <c r="D3414" t="s">
        <v>6893</v>
      </c>
      <c r="E3414" t="s">
        <v>1708</v>
      </c>
    </row>
    <row r="3415" spans="1:5">
      <c r="A3415" t="s">
        <v>5007</v>
      </c>
      <c r="B3415" t="s">
        <v>5</v>
      </c>
      <c r="C3415" t="s">
        <v>1736</v>
      </c>
      <c r="D3415" t="s">
        <v>6893</v>
      </c>
      <c r="E3415" t="s">
        <v>1709</v>
      </c>
    </row>
    <row r="3416" spans="1:5">
      <c r="A3416" t="s">
        <v>5008</v>
      </c>
      <c r="B3416" t="s">
        <v>5</v>
      </c>
      <c r="C3416" t="s">
        <v>1736</v>
      </c>
      <c r="D3416" t="s">
        <v>6893</v>
      </c>
      <c r="E3416" t="s">
        <v>1710</v>
      </c>
    </row>
    <row r="3417" spans="1:5">
      <c r="A3417" t="s">
        <v>5009</v>
      </c>
      <c r="B3417" t="s">
        <v>5</v>
      </c>
      <c r="C3417" t="s">
        <v>1736</v>
      </c>
      <c r="D3417" t="s">
        <v>6893</v>
      </c>
      <c r="E3417" t="s">
        <v>1711</v>
      </c>
    </row>
    <row r="3418" spans="1:5">
      <c r="A3418" t="s">
        <v>5010</v>
      </c>
      <c r="B3418" t="s">
        <v>5</v>
      </c>
      <c r="C3418" t="s">
        <v>1736</v>
      </c>
      <c r="D3418" t="s">
        <v>6893</v>
      </c>
      <c r="E3418" t="s">
        <v>1712</v>
      </c>
    </row>
    <row r="3419" spans="1:5">
      <c r="A3419" t="s">
        <v>5011</v>
      </c>
      <c r="B3419" t="s">
        <v>5</v>
      </c>
      <c r="C3419" t="s">
        <v>1736</v>
      </c>
      <c r="D3419" t="s">
        <v>6893</v>
      </c>
      <c r="E3419" t="s">
        <v>1713</v>
      </c>
    </row>
    <row r="3420" spans="1:5">
      <c r="A3420" t="s">
        <v>5012</v>
      </c>
      <c r="B3420" t="s">
        <v>5</v>
      </c>
      <c r="C3420" t="s">
        <v>1736</v>
      </c>
      <c r="D3420" t="s">
        <v>6893</v>
      </c>
      <c r="E3420" t="s">
        <v>1714</v>
      </c>
    </row>
    <row r="3421" spans="1:5">
      <c r="A3421" t="s">
        <v>5013</v>
      </c>
      <c r="B3421" t="s">
        <v>5</v>
      </c>
      <c r="C3421" t="s">
        <v>1736</v>
      </c>
      <c r="D3421" t="s">
        <v>6893</v>
      </c>
      <c r="E3421" t="s">
        <v>1715</v>
      </c>
    </row>
    <row r="3422" spans="1:5">
      <c r="A3422" t="s">
        <v>5014</v>
      </c>
      <c r="B3422" t="s">
        <v>5</v>
      </c>
      <c r="C3422" t="s">
        <v>1736</v>
      </c>
      <c r="D3422" t="s">
        <v>6894</v>
      </c>
      <c r="E3422" t="s">
        <v>1702</v>
      </c>
    </row>
    <row r="3423" spans="1:5">
      <c r="A3423" t="s">
        <v>5015</v>
      </c>
      <c r="B3423" t="s">
        <v>5</v>
      </c>
      <c r="C3423" t="s">
        <v>1736</v>
      </c>
      <c r="D3423" t="s">
        <v>6894</v>
      </c>
      <c r="E3423" t="s">
        <v>1705</v>
      </c>
    </row>
    <row r="3424" spans="1:5">
      <c r="A3424" t="s">
        <v>5016</v>
      </c>
      <c r="B3424" t="s">
        <v>5</v>
      </c>
      <c r="C3424" t="s">
        <v>1736</v>
      </c>
      <c r="D3424" t="s">
        <v>6894</v>
      </c>
      <c r="E3424" t="s">
        <v>1706</v>
      </c>
    </row>
    <row r="3425" spans="1:5">
      <c r="A3425" t="s">
        <v>5017</v>
      </c>
      <c r="B3425" t="s">
        <v>5</v>
      </c>
      <c r="C3425" t="s">
        <v>1736</v>
      </c>
      <c r="D3425" t="s">
        <v>6894</v>
      </c>
      <c r="E3425" t="s">
        <v>1707</v>
      </c>
    </row>
    <row r="3426" spans="1:5">
      <c r="A3426" t="s">
        <v>5018</v>
      </c>
      <c r="B3426" t="s">
        <v>5</v>
      </c>
      <c r="C3426" t="s">
        <v>1736</v>
      </c>
      <c r="D3426" t="s">
        <v>6894</v>
      </c>
      <c r="E3426" t="s">
        <v>1708</v>
      </c>
    </row>
    <row r="3427" spans="1:5">
      <c r="A3427" t="s">
        <v>5019</v>
      </c>
      <c r="B3427" t="s">
        <v>5</v>
      </c>
      <c r="C3427" t="s">
        <v>1736</v>
      </c>
      <c r="D3427" t="s">
        <v>6894</v>
      </c>
      <c r="E3427" t="s">
        <v>1709</v>
      </c>
    </row>
    <row r="3428" spans="1:5">
      <c r="A3428" t="s">
        <v>5020</v>
      </c>
      <c r="B3428" t="s">
        <v>5</v>
      </c>
      <c r="C3428" t="s">
        <v>1736</v>
      </c>
      <c r="D3428" t="s">
        <v>6894</v>
      </c>
      <c r="E3428" t="s">
        <v>1710</v>
      </c>
    </row>
    <row r="3429" spans="1:5">
      <c r="A3429" t="s">
        <v>5021</v>
      </c>
      <c r="B3429" t="s">
        <v>5</v>
      </c>
      <c r="C3429" t="s">
        <v>1736</v>
      </c>
      <c r="D3429" t="s">
        <v>6894</v>
      </c>
      <c r="E3429" t="s">
        <v>1711</v>
      </c>
    </row>
    <row r="3430" spans="1:5">
      <c r="A3430" t="s">
        <v>5022</v>
      </c>
      <c r="B3430" t="s">
        <v>5</v>
      </c>
      <c r="C3430" t="s">
        <v>1736</v>
      </c>
      <c r="D3430" t="s">
        <v>6894</v>
      </c>
      <c r="E3430" t="s">
        <v>1712</v>
      </c>
    </row>
    <row r="3431" spans="1:5">
      <c r="A3431" t="s">
        <v>5023</v>
      </c>
      <c r="B3431" t="s">
        <v>5</v>
      </c>
      <c r="C3431" t="s">
        <v>1736</v>
      </c>
      <c r="D3431" t="s">
        <v>6894</v>
      </c>
      <c r="E3431" t="s">
        <v>1713</v>
      </c>
    </row>
    <row r="3432" spans="1:5">
      <c r="A3432" t="s">
        <v>5024</v>
      </c>
      <c r="B3432" t="s">
        <v>5</v>
      </c>
      <c r="C3432" t="s">
        <v>1736</v>
      </c>
      <c r="D3432" t="s">
        <v>6894</v>
      </c>
      <c r="E3432" t="s">
        <v>1714</v>
      </c>
    </row>
    <row r="3433" spans="1:5">
      <c r="A3433" t="s">
        <v>5025</v>
      </c>
      <c r="B3433" t="s">
        <v>5</v>
      </c>
      <c r="C3433" t="s">
        <v>1736</v>
      </c>
      <c r="D3433" t="s">
        <v>6894</v>
      </c>
      <c r="E3433" t="s">
        <v>1715</v>
      </c>
    </row>
    <row r="3434" spans="1:5">
      <c r="A3434" t="s">
        <v>5026</v>
      </c>
      <c r="B3434" t="s">
        <v>5</v>
      </c>
      <c r="C3434" t="s">
        <v>1736</v>
      </c>
      <c r="D3434" t="s">
        <v>6895</v>
      </c>
      <c r="E3434" t="s">
        <v>1702</v>
      </c>
    </row>
    <row r="3435" spans="1:5">
      <c r="A3435" t="s">
        <v>5027</v>
      </c>
      <c r="B3435" t="s">
        <v>5</v>
      </c>
      <c r="C3435" t="s">
        <v>1736</v>
      </c>
      <c r="D3435" t="s">
        <v>6895</v>
      </c>
      <c r="E3435" t="s">
        <v>1705</v>
      </c>
    </row>
    <row r="3436" spans="1:5">
      <c r="A3436" t="s">
        <v>5028</v>
      </c>
      <c r="B3436" t="s">
        <v>5</v>
      </c>
      <c r="C3436" t="s">
        <v>1736</v>
      </c>
      <c r="D3436" t="s">
        <v>6895</v>
      </c>
      <c r="E3436" t="s">
        <v>1706</v>
      </c>
    </row>
    <row r="3437" spans="1:5">
      <c r="A3437" t="s">
        <v>5029</v>
      </c>
      <c r="B3437" t="s">
        <v>5</v>
      </c>
      <c r="C3437" t="s">
        <v>1736</v>
      </c>
      <c r="D3437" t="s">
        <v>6895</v>
      </c>
      <c r="E3437" t="s">
        <v>1707</v>
      </c>
    </row>
    <row r="3438" spans="1:5">
      <c r="A3438" t="s">
        <v>5030</v>
      </c>
      <c r="B3438" t="s">
        <v>5</v>
      </c>
      <c r="C3438" t="s">
        <v>1736</v>
      </c>
      <c r="D3438" t="s">
        <v>6895</v>
      </c>
      <c r="E3438" t="s">
        <v>1708</v>
      </c>
    </row>
    <row r="3439" spans="1:5">
      <c r="A3439" t="s">
        <v>5031</v>
      </c>
      <c r="B3439" t="s">
        <v>5</v>
      </c>
      <c r="C3439" t="s">
        <v>1736</v>
      </c>
      <c r="D3439" t="s">
        <v>6895</v>
      </c>
      <c r="E3439" t="s">
        <v>1709</v>
      </c>
    </row>
    <row r="3440" spans="1:5">
      <c r="A3440" t="s">
        <v>5032</v>
      </c>
      <c r="B3440" t="s">
        <v>5</v>
      </c>
      <c r="C3440" t="s">
        <v>1736</v>
      </c>
      <c r="D3440" t="s">
        <v>6895</v>
      </c>
      <c r="E3440" t="s">
        <v>1710</v>
      </c>
    </row>
    <row r="3441" spans="1:5">
      <c r="A3441" t="s">
        <v>5033</v>
      </c>
      <c r="B3441" t="s">
        <v>5</v>
      </c>
      <c r="C3441" t="s">
        <v>1736</v>
      </c>
      <c r="D3441" t="s">
        <v>6895</v>
      </c>
      <c r="E3441" t="s">
        <v>1711</v>
      </c>
    </row>
    <row r="3442" spans="1:5">
      <c r="A3442" t="s">
        <v>5034</v>
      </c>
      <c r="B3442" t="s">
        <v>5</v>
      </c>
      <c r="C3442" t="s">
        <v>1736</v>
      </c>
      <c r="D3442" t="s">
        <v>6895</v>
      </c>
      <c r="E3442" t="s">
        <v>1712</v>
      </c>
    </row>
    <row r="3443" spans="1:5">
      <c r="A3443" t="s">
        <v>5035</v>
      </c>
      <c r="B3443" t="s">
        <v>5</v>
      </c>
      <c r="C3443" t="s">
        <v>1736</v>
      </c>
      <c r="D3443" t="s">
        <v>6895</v>
      </c>
      <c r="E3443" t="s">
        <v>1713</v>
      </c>
    </row>
    <row r="3444" spans="1:5">
      <c r="A3444" t="s">
        <v>5036</v>
      </c>
      <c r="B3444" t="s">
        <v>5</v>
      </c>
      <c r="C3444" t="s">
        <v>1736</v>
      </c>
      <c r="D3444" t="s">
        <v>6895</v>
      </c>
      <c r="E3444" t="s">
        <v>1714</v>
      </c>
    </row>
    <row r="3445" spans="1:5">
      <c r="A3445" t="s">
        <v>5037</v>
      </c>
      <c r="B3445" t="s">
        <v>5</v>
      </c>
      <c r="C3445" t="s">
        <v>1736</v>
      </c>
      <c r="D3445" t="s">
        <v>6895</v>
      </c>
      <c r="E3445" t="s">
        <v>1715</v>
      </c>
    </row>
    <row r="3446" spans="1:5">
      <c r="A3446" t="s">
        <v>5038</v>
      </c>
      <c r="B3446" t="s">
        <v>5</v>
      </c>
      <c r="C3446" t="s">
        <v>1736</v>
      </c>
      <c r="D3446" t="s">
        <v>6896</v>
      </c>
      <c r="E3446" t="s">
        <v>1702</v>
      </c>
    </row>
    <row r="3447" spans="1:5">
      <c r="A3447" t="s">
        <v>5039</v>
      </c>
      <c r="B3447" t="s">
        <v>5</v>
      </c>
      <c r="C3447" t="s">
        <v>1736</v>
      </c>
      <c r="D3447" t="s">
        <v>6896</v>
      </c>
      <c r="E3447" t="s">
        <v>1705</v>
      </c>
    </row>
    <row r="3448" spans="1:5">
      <c r="A3448" t="s">
        <v>5040</v>
      </c>
      <c r="B3448" t="s">
        <v>5</v>
      </c>
      <c r="C3448" t="s">
        <v>1736</v>
      </c>
      <c r="D3448" t="s">
        <v>6896</v>
      </c>
      <c r="E3448" t="s">
        <v>1706</v>
      </c>
    </row>
    <row r="3449" spans="1:5">
      <c r="A3449" t="s">
        <v>5041</v>
      </c>
      <c r="B3449" t="s">
        <v>5</v>
      </c>
      <c r="C3449" t="s">
        <v>1736</v>
      </c>
      <c r="D3449" t="s">
        <v>6896</v>
      </c>
      <c r="E3449" t="s">
        <v>1707</v>
      </c>
    </row>
    <row r="3450" spans="1:5">
      <c r="A3450" t="s">
        <v>5042</v>
      </c>
      <c r="B3450" t="s">
        <v>5</v>
      </c>
      <c r="C3450" t="s">
        <v>1736</v>
      </c>
      <c r="D3450" t="s">
        <v>6896</v>
      </c>
      <c r="E3450" t="s">
        <v>1708</v>
      </c>
    </row>
    <row r="3451" spans="1:5">
      <c r="A3451" t="s">
        <v>5043</v>
      </c>
      <c r="B3451" t="s">
        <v>5</v>
      </c>
      <c r="C3451" t="s">
        <v>1736</v>
      </c>
      <c r="D3451" t="s">
        <v>6896</v>
      </c>
      <c r="E3451" t="s">
        <v>1709</v>
      </c>
    </row>
    <row r="3452" spans="1:5">
      <c r="A3452" t="s">
        <v>5044</v>
      </c>
      <c r="B3452" t="s">
        <v>5</v>
      </c>
      <c r="C3452" t="s">
        <v>1736</v>
      </c>
      <c r="D3452" t="s">
        <v>6896</v>
      </c>
      <c r="E3452" t="s">
        <v>1710</v>
      </c>
    </row>
    <row r="3453" spans="1:5">
      <c r="A3453" t="s">
        <v>5045</v>
      </c>
      <c r="B3453" t="s">
        <v>5</v>
      </c>
      <c r="C3453" t="s">
        <v>1736</v>
      </c>
      <c r="D3453" t="s">
        <v>6896</v>
      </c>
      <c r="E3453" t="s">
        <v>1711</v>
      </c>
    </row>
    <row r="3454" spans="1:5">
      <c r="A3454" t="s">
        <v>5046</v>
      </c>
      <c r="B3454" t="s">
        <v>5</v>
      </c>
      <c r="C3454" t="s">
        <v>1736</v>
      </c>
      <c r="D3454" t="s">
        <v>6896</v>
      </c>
      <c r="E3454" t="s">
        <v>1712</v>
      </c>
    </row>
    <row r="3455" spans="1:5">
      <c r="A3455" t="s">
        <v>5047</v>
      </c>
      <c r="B3455" t="s">
        <v>5</v>
      </c>
      <c r="C3455" t="s">
        <v>1736</v>
      </c>
      <c r="D3455" t="s">
        <v>6896</v>
      </c>
      <c r="E3455" t="s">
        <v>1713</v>
      </c>
    </row>
    <row r="3456" spans="1:5">
      <c r="A3456" t="s">
        <v>5048</v>
      </c>
      <c r="B3456" t="s">
        <v>5</v>
      </c>
      <c r="C3456" t="s">
        <v>1736</v>
      </c>
      <c r="D3456" t="s">
        <v>6896</v>
      </c>
      <c r="E3456" t="s">
        <v>1714</v>
      </c>
    </row>
    <row r="3457" spans="1:5">
      <c r="A3457" t="s">
        <v>5049</v>
      </c>
      <c r="B3457" t="s">
        <v>5</v>
      </c>
      <c r="C3457" t="s">
        <v>1736</v>
      </c>
      <c r="D3457" t="s">
        <v>6896</v>
      </c>
      <c r="E3457" t="s">
        <v>1715</v>
      </c>
    </row>
    <row r="3458" spans="1:5">
      <c r="A3458" t="s">
        <v>5050</v>
      </c>
      <c r="B3458" t="s">
        <v>5</v>
      </c>
      <c r="C3458" t="s">
        <v>1736</v>
      </c>
      <c r="D3458" t="s">
        <v>6897</v>
      </c>
      <c r="E3458" t="s">
        <v>1702</v>
      </c>
    </row>
    <row r="3459" spans="1:5">
      <c r="A3459" t="s">
        <v>5051</v>
      </c>
      <c r="B3459" t="s">
        <v>5</v>
      </c>
      <c r="C3459" t="s">
        <v>1736</v>
      </c>
      <c r="D3459" t="s">
        <v>6897</v>
      </c>
      <c r="E3459" t="s">
        <v>1705</v>
      </c>
    </row>
    <row r="3460" spans="1:5">
      <c r="A3460" t="s">
        <v>5052</v>
      </c>
      <c r="B3460" t="s">
        <v>5</v>
      </c>
      <c r="C3460" t="s">
        <v>1736</v>
      </c>
      <c r="D3460" t="s">
        <v>6897</v>
      </c>
      <c r="E3460" t="s">
        <v>1706</v>
      </c>
    </row>
    <row r="3461" spans="1:5">
      <c r="A3461" t="s">
        <v>5053</v>
      </c>
      <c r="B3461" t="s">
        <v>5</v>
      </c>
      <c r="C3461" t="s">
        <v>1736</v>
      </c>
      <c r="D3461" t="s">
        <v>6897</v>
      </c>
      <c r="E3461" t="s">
        <v>1707</v>
      </c>
    </row>
    <row r="3462" spans="1:5">
      <c r="A3462" t="s">
        <v>5054</v>
      </c>
      <c r="B3462" t="s">
        <v>5</v>
      </c>
      <c r="C3462" t="s">
        <v>1736</v>
      </c>
      <c r="D3462" t="s">
        <v>6897</v>
      </c>
      <c r="E3462" t="s">
        <v>1708</v>
      </c>
    </row>
    <row r="3463" spans="1:5">
      <c r="A3463" t="s">
        <v>5055</v>
      </c>
      <c r="B3463" t="s">
        <v>5</v>
      </c>
      <c r="C3463" t="s">
        <v>1736</v>
      </c>
      <c r="D3463" t="s">
        <v>6897</v>
      </c>
      <c r="E3463" t="s">
        <v>1709</v>
      </c>
    </row>
    <row r="3464" spans="1:5">
      <c r="A3464" t="s">
        <v>5056</v>
      </c>
      <c r="B3464" t="s">
        <v>5</v>
      </c>
      <c r="C3464" t="s">
        <v>1736</v>
      </c>
      <c r="D3464" t="s">
        <v>6897</v>
      </c>
      <c r="E3464" t="s">
        <v>1710</v>
      </c>
    </row>
    <row r="3465" spans="1:5">
      <c r="A3465" t="s">
        <v>5057</v>
      </c>
      <c r="B3465" t="s">
        <v>5</v>
      </c>
      <c r="C3465" t="s">
        <v>1736</v>
      </c>
      <c r="D3465" t="s">
        <v>6897</v>
      </c>
      <c r="E3465" t="s">
        <v>1711</v>
      </c>
    </row>
    <row r="3466" spans="1:5">
      <c r="A3466" t="s">
        <v>5058</v>
      </c>
      <c r="B3466" t="s">
        <v>5</v>
      </c>
      <c r="C3466" t="s">
        <v>1736</v>
      </c>
      <c r="D3466" t="s">
        <v>6897</v>
      </c>
      <c r="E3466" t="s">
        <v>1712</v>
      </c>
    </row>
    <row r="3467" spans="1:5">
      <c r="A3467" t="s">
        <v>5059</v>
      </c>
      <c r="B3467" t="s">
        <v>5</v>
      </c>
      <c r="C3467" t="s">
        <v>1736</v>
      </c>
      <c r="D3467" t="s">
        <v>6897</v>
      </c>
      <c r="E3467" t="s">
        <v>1713</v>
      </c>
    </row>
    <row r="3468" spans="1:5">
      <c r="A3468" t="s">
        <v>5060</v>
      </c>
      <c r="B3468" t="s">
        <v>5</v>
      </c>
      <c r="C3468" t="s">
        <v>1736</v>
      </c>
      <c r="D3468" t="s">
        <v>6897</v>
      </c>
      <c r="E3468" t="s">
        <v>1714</v>
      </c>
    </row>
    <row r="3469" spans="1:5">
      <c r="A3469" t="s">
        <v>5061</v>
      </c>
      <c r="B3469" t="s">
        <v>5</v>
      </c>
      <c r="C3469" t="s">
        <v>1736</v>
      </c>
      <c r="D3469" t="s">
        <v>6897</v>
      </c>
      <c r="E3469" t="s">
        <v>1715</v>
      </c>
    </row>
    <row r="3470" spans="1:5">
      <c r="A3470" t="s">
        <v>5062</v>
      </c>
      <c r="B3470" t="s">
        <v>5</v>
      </c>
      <c r="C3470" t="s">
        <v>1736</v>
      </c>
      <c r="D3470" t="s">
        <v>6898</v>
      </c>
      <c r="E3470" t="s">
        <v>1702</v>
      </c>
    </row>
    <row r="3471" spans="1:5">
      <c r="A3471" t="s">
        <v>5063</v>
      </c>
      <c r="B3471" t="s">
        <v>5</v>
      </c>
      <c r="C3471" t="s">
        <v>1736</v>
      </c>
      <c r="D3471" t="s">
        <v>6898</v>
      </c>
      <c r="E3471" t="s">
        <v>1705</v>
      </c>
    </row>
    <row r="3472" spans="1:5">
      <c r="A3472" t="s">
        <v>5064</v>
      </c>
      <c r="B3472" t="s">
        <v>5</v>
      </c>
      <c r="C3472" t="s">
        <v>1736</v>
      </c>
      <c r="D3472" t="s">
        <v>6898</v>
      </c>
      <c r="E3472" t="s">
        <v>1706</v>
      </c>
    </row>
    <row r="3473" spans="1:5">
      <c r="A3473" t="s">
        <v>5065</v>
      </c>
      <c r="B3473" t="s">
        <v>5</v>
      </c>
      <c r="C3473" t="s">
        <v>1736</v>
      </c>
      <c r="D3473" t="s">
        <v>6898</v>
      </c>
      <c r="E3473" t="s">
        <v>1707</v>
      </c>
    </row>
    <row r="3474" spans="1:5">
      <c r="A3474" t="s">
        <v>5066</v>
      </c>
      <c r="B3474" t="s">
        <v>5</v>
      </c>
      <c r="C3474" t="s">
        <v>1736</v>
      </c>
      <c r="D3474" t="s">
        <v>6898</v>
      </c>
      <c r="E3474" t="s">
        <v>1708</v>
      </c>
    </row>
    <row r="3475" spans="1:5">
      <c r="A3475" t="s">
        <v>5067</v>
      </c>
      <c r="B3475" t="s">
        <v>5</v>
      </c>
      <c r="C3475" t="s">
        <v>1736</v>
      </c>
      <c r="D3475" t="s">
        <v>6898</v>
      </c>
      <c r="E3475" t="s">
        <v>1709</v>
      </c>
    </row>
    <row r="3476" spans="1:5">
      <c r="A3476" t="s">
        <v>5068</v>
      </c>
      <c r="B3476" t="s">
        <v>5</v>
      </c>
      <c r="C3476" t="s">
        <v>1736</v>
      </c>
      <c r="D3476" t="s">
        <v>6898</v>
      </c>
      <c r="E3476" t="s">
        <v>1710</v>
      </c>
    </row>
    <row r="3477" spans="1:5">
      <c r="A3477" t="s">
        <v>5069</v>
      </c>
      <c r="B3477" t="s">
        <v>5</v>
      </c>
      <c r="C3477" t="s">
        <v>1736</v>
      </c>
      <c r="D3477" t="s">
        <v>6898</v>
      </c>
      <c r="E3477" t="s">
        <v>1711</v>
      </c>
    </row>
    <row r="3478" spans="1:5">
      <c r="A3478" t="s">
        <v>5070</v>
      </c>
      <c r="B3478" t="s">
        <v>5</v>
      </c>
      <c r="C3478" t="s">
        <v>1736</v>
      </c>
      <c r="D3478" t="s">
        <v>6898</v>
      </c>
      <c r="E3478" t="s">
        <v>1712</v>
      </c>
    </row>
    <row r="3479" spans="1:5">
      <c r="A3479" t="s">
        <v>5071</v>
      </c>
      <c r="B3479" t="s">
        <v>5</v>
      </c>
      <c r="C3479" t="s">
        <v>1736</v>
      </c>
      <c r="D3479" t="s">
        <v>6898</v>
      </c>
      <c r="E3479" t="s">
        <v>1713</v>
      </c>
    </row>
    <row r="3480" spans="1:5">
      <c r="A3480" t="s">
        <v>5072</v>
      </c>
      <c r="B3480" t="s">
        <v>5</v>
      </c>
      <c r="C3480" t="s">
        <v>1736</v>
      </c>
      <c r="D3480" t="s">
        <v>6898</v>
      </c>
      <c r="E3480" t="s">
        <v>1714</v>
      </c>
    </row>
    <row r="3481" spans="1:5">
      <c r="A3481" t="s">
        <v>5073</v>
      </c>
      <c r="B3481" t="s">
        <v>5</v>
      </c>
      <c r="C3481" t="s">
        <v>1736</v>
      </c>
      <c r="D3481" t="s">
        <v>6898</v>
      </c>
      <c r="E3481" t="s">
        <v>1715</v>
      </c>
    </row>
    <row r="3482" spans="1:5">
      <c r="A3482" t="s">
        <v>5074</v>
      </c>
      <c r="B3482" t="s">
        <v>5</v>
      </c>
      <c r="C3482" t="s">
        <v>1737</v>
      </c>
      <c r="D3482" t="s">
        <v>6874</v>
      </c>
      <c r="E3482" t="s">
        <v>1702</v>
      </c>
    </row>
    <row r="3483" spans="1:5">
      <c r="A3483" t="s">
        <v>5075</v>
      </c>
      <c r="B3483" t="s">
        <v>5</v>
      </c>
      <c r="C3483" t="s">
        <v>1737</v>
      </c>
      <c r="D3483" t="s">
        <v>6874</v>
      </c>
      <c r="E3483" t="s">
        <v>1705</v>
      </c>
    </row>
    <row r="3484" spans="1:5">
      <c r="A3484" t="s">
        <v>5076</v>
      </c>
      <c r="B3484" t="s">
        <v>5</v>
      </c>
      <c r="C3484" t="s">
        <v>1737</v>
      </c>
      <c r="D3484" t="s">
        <v>6874</v>
      </c>
      <c r="E3484" t="s">
        <v>1706</v>
      </c>
    </row>
    <row r="3485" spans="1:5">
      <c r="A3485" t="s">
        <v>5077</v>
      </c>
      <c r="B3485" t="s">
        <v>5</v>
      </c>
      <c r="C3485" t="s">
        <v>1737</v>
      </c>
      <c r="D3485" t="s">
        <v>6874</v>
      </c>
      <c r="E3485" t="s">
        <v>1707</v>
      </c>
    </row>
    <row r="3486" spans="1:5">
      <c r="A3486" t="s">
        <v>5078</v>
      </c>
      <c r="B3486" t="s">
        <v>5</v>
      </c>
      <c r="C3486" t="s">
        <v>1737</v>
      </c>
      <c r="D3486" t="s">
        <v>6874</v>
      </c>
      <c r="E3486" t="s">
        <v>1708</v>
      </c>
    </row>
    <row r="3487" spans="1:5">
      <c r="A3487" t="s">
        <v>5079</v>
      </c>
      <c r="B3487" t="s">
        <v>5</v>
      </c>
      <c r="C3487" t="s">
        <v>1737</v>
      </c>
      <c r="D3487" t="s">
        <v>6874</v>
      </c>
      <c r="E3487" t="s">
        <v>1709</v>
      </c>
    </row>
    <row r="3488" spans="1:5">
      <c r="A3488" t="s">
        <v>5080</v>
      </c>
      <c r="B3488" t="s">
        <v>5</v>
      </c>
      <c r="C3488" t="s">
        <v>1737</v>
      </c>
      <c r="D3488" t="s">
        <v>6874</v>
      </c>
      <c r="E3488" t="s">
        <v>1710</v>
      </c>
    </row>
    <row r="3489" spans="1:5">
      <c r="A3489" t="s">
        <v>5081</v>
      </c>
      <c r="B3489" t="s">
        <v>5</v>
      </c>
      <c r="C3489" t="s">
        <v>1737</v>
      </c>
      <c r="D3489" t="s">
        <v>6874</v>
      </c>
      <c r="E3489" t="s">
        <v>1711</v>
      </c>
    </row>
    <row r="3490" spans="1:5">
      <c r="A3490" t="s">
        <v>5082</v>
      </c>
      <c r="B3490" t="s">
        <v>5</v>
      </c>
      <c r="C3490" t="s">
        <v>1737</v>
      </c>
      <c r="D3490" t="s">
        <v>6874</v>
      </c>
      <c r="E3490" t="s">
        <v>1712</v>
      </c>
    </row>
    <row r="3491" spans="1:5">
      <c r="A3491" t="s">
        <v>5083</v>
      </c>
      <c r="B3491" t="s">
        <v>5</v>
      </c>
      <c r="C3491" t="s">
        <v>1737</v>
      </c>
      <c r="D3491" t="s">
        <v>6874</v>
      </c>
      <c r="E3491" t="s">
        <v>1713</v>
      </c>
    </row>
    <row r="3492" spans="1:5">
      <c r="A3492" t="s">
        <v>5084</v>
      </c>
      <c r="B3492" t="s">
        <v>5</v>
      </c>
      <c r="C3492" t="s">
        <v>1737</v>
      </c>
      <c r="D3492" t="s">
        <v>6874</v>
      </c>
      <c r="E3492" t="s">
        <v>1714</v>
      </c>
    </row>
    <row r="3493" spans="1:5">
      <c r="A3493" t="s">
        <v>5085</v>
      </c>
      <c r="B3493" t="s">
        <v>5</v>
      </c>
      <c r="C3493" t="s">
        <v>1737</v>
      </c>
      <c r="D3493" t="s">
        <v>6874</v>
      </c>
      <c r="E3493" t="s">
        <v>1715</v>
      </c>
    </row>
    <row r="3494" spans="1:5">
      <c r="A3494" t="s">
        <v>5086</v>
      </c>
      <c r="B3494" t="s">
        <v>5</v>
      </c>
      <c r="C3494" t="s">
        <v>1737</v>
      </c>
      <c r="D3494" t="s">
        <v>6875</v>
      </c>
      <c r="E3494" t="s">
        <v>1702</v>
      </c>
    </row>
    <row r="3495" spans="1:5">
      <c r="A3495" t="s">
        <v>5087</v>
      </c>
      <c r="B3495" t="s">
        <v>5</v>
      </c>
      <c r="C3495" t="s">
        <v>1737</v>
      </c>
      <c r="D3495" t="s">
        <v>6875</v>
      </c>
      <c r="E3495" t="s">
        <v>1705</v>
      </c>
    </row>
    <row r="3496" spans="1:5">
      <c r="A3496" t="s">
        <v>5088</v>
      </c>
      <c r="B3496" t="s">
        <v>5</v>
      </c>
      <c r="C3496" t="s">
        <v>1737</v>
      </c>
      <c r="D3496" t="s">
        <v>6875</v>
      </c>
      <c r="E3496" t="s">
        <v>1706</v>
      </c>
    </row>
    <row r="3497" spans="1:5">
      <c r="A3497" t="s">
        <v>5089</v>
      </c>
      <c r="B3497" t="s">
        <v>5</v>
      </c>
      <c r="C3497" t="s">
        <v>1737</v>
      </c>
      <c r="D3497" t="s">
        <v>6875</v>
      </c>
      <c r="E3497" t="s">
        <v>1707</v>
      </c>
    </row>
    <row r="3498" spans="1:5">
      <c r="A3498" t="s">
        <v>5090</v>
      </c>
      <c r="B3498" t="s">
        <v>5</v>
      </c>
      <c r="C3498" t="s">
        <v>1737</v>
      </c>
      <c r="D3498" t="s">
        <v>6875</v>
      </c>
      <c r="E3498" t="s">
        <v>1708</v>
      </c>
    </row>
    <row r="3499" spans="1:5">
      <c r="A3499" t="s">
        <v>5091</v>
      </c>
      <c r="B3499" t="s">
        <v>5</v>
      </c>
      <c r="C3499" t="s">
        <v>1737</v>
      </c>
      <c r="D3499" t="s">
        <v>6875</v>
      </c>
      <c r="E3499" t="s">
        <v>1709</v>
      </c>
    </row>
    <row r="3500" spans="1:5">
      <c r="A3500" t="s">
        <v>5092</v>
      </c>
      <c r="B3500" t="s">
        <v>5</v>
      </c>
      <c r="C3500" t="s">
        <v>1737</v>
      </c>
      <c r="D3500" t="s">
        <v>6875</v>
      </c>
      <c r="E3500" t="s">
        <v>1710</v>
      </c>
    </row>
    <row r="3501" spans="1:5">
      <c r="A3501" t="s">
        <v>5093</v>
      </c>
      <c r="B3501" t="s">
        <v>5</v>
      </c>
      <c r="C3501" t="s">
        <v>1737</v>
      </c>
      <c r="D3501" t="s">
        <v>6875</v>
      </c>
      <c r="E3501" t="s">
        <v>1711</v>
      </c>
    </row>
    <row r="3502" spans="1:5">
      <c r="A3502" t="s">
        <v>5094</v>
      </c>
      <c r="B3502" t="s">
        <v>5</v>
      </c>
      <c r="C3502" t="s">
        <v>1737</v>
      </c>
      <c r="D3502" t="s">
        <v>6875</v>
      </c>
      <c r="E3502" t="s">
        <v>1712</v>
      </c>
    </row>
    <row r="3503" spans="1:5">
      <c r="A3503" t="s">
        <v>5095</v>
      </c>
      <c r="B3503" t="s">
        <v>5</v>
      </c>
      <c r="C3503" t="s">
        <v>1737</v>
      </c>
      <c r="D3503" t="s">
        <v>6875</v>
      </c>
      <c r="E3503" t="s">
        <v>1713</v>
      </c>
    </row>
    <row r="3504" spans="1:5">
      <c r="A3504" t="s">
        <v>5096</v>
      </c>
      <c r="B3504" t="s">
        <v>5</v>
      </c>
      <c r="C3504" t="s">
        <v>1737</v>
      </c>
      <c r="D3504" t="s">
        <v>6875</v>
      </c>
      <c r="E3504" t="s">
        <v>1714</v>
      </c>
    </row>
    <row r="3505" spans="1:5">
      <c r="A3505" t="s">
        <v>5097</v>
      </c>
      <c r="B3505" t="s">
        <v>5</v>
      </c>
      <c r="C3505" t="s">
        <v>1737</v>
      </c>
      <c r="D3505" t="s">
        <v>6875</v>
      </c>
      <c r="E3505" t="s">
        <v>1715</v>
      </c>
    </row>
    <row r="3506" spans="1:5">
      <c r="A3506" t="s">
        <v>5098</v>
      </c>
      <c r="B3506" t="s">
        <v>5</v>
      </c>
      <c r="C3506" t="s">
        <v>1737</v>
      </c>
      <c r="D3506" t="s">
        <v>6876</v>
      </c>
      <c r="E3506" t="s">
        <v>1702</v>
      </c>
    </row>
    <row r="3507" spans="1:5">
      <c r="A3507" t="s">
        <v>5099</v>
      </c>
      <c r="B3507" t="s">
        <v>5</v>
      </c>
      <c r="C3507" t="s">
        <v>1737</v>
      </c>
      <c r="D3507" t="s">
        <v>6876</v>
      </c>
      <c r="E3507" t="s">
        <v>1705</v>
      </c>
    </row>
    <row r="3508" spans="1:5">
      <c r="A3508" t="s">
        <v>5100</v>
      </c>
      <c r="B3508" t="s">
        <v>5</v>
      </c>
      <c r="C3508" t="s">
        <v>1737</v>
      </c>
      <c r="D3508" t="s">
        <v>6876</v>
      </c>
      <c r="E3508" t="s">
        <v>1706</v>
      </c>
    </row>
    <row r="3509" spans="1:5">
      <c r="A3509" t="s">
        <v>5101</v>
      </c>
      <c r="B3509" t="s">
        <v>5</v>
      </c>
      <c r="C3509" t="s">
        <v>1737</v>
      </c>
      <c r="D3509" t="s">
        <v>6876</v>
      </c>
      <c r="E3509" t="s">
        <v>1707</v>
      </c>
    </row>
    <row r="3510" spans="1:5">
      <c r="A3510" t="s">
        <v>5102</v>
      </c>
      <c r="B3510" t="s">
        <v>5</v>
      </c>
      <c r="C3510" t="s">
        <v>1737</v>
      </c>
      <c r="D3510" t="s">
        <v>6876</v>
      </c>
      <c r="E3510" t="s">
        <v>1708</v>
      </c>
    </row>
    <row r="3511" spans="1:5">
      <c r="A3511" t="s">
        <v>5103</v>
      </c>
      <c r="B3511" t="s">
        <v>5</v>
      </c>
      <c r="C3511" t="s">
        <v>1737</v>
      </c>
      <c r="D3511" t="s">
        <v>6876</v>
      </c>
      <c r="E3511" t="s">
        <v>1709</v>
      </c>
    </row>
    <row r="3512" spans="1:5">
      <c r="A3512" t="s">
        <v>5104</v>
      </c>
      <c r="B3512" t="s">
        <v>5</v>
      </c>
      <c r="C3512" t="s">
        <v>1737</v>
      </c>
      <c r="D3512" t="s">
        <v>6876</v>
      </c>
      <c r="E3512" t="s">
        <v>1710</v>
      </c>
    </row>
    <row r="3513" spans="1:5">
      <c r="A3513" t="s">
        <v>5105</v>
      </c>
      <c r="B3513" t="s">
        <v>5</v>
      </c>
      <c r="C3513" t="s">
        <v>1737</v>
      </c>
      <c r="D3513" t="s">
        <v>6876</v>
      </c>
      <c r="E3513" t="s">
        <v>1711</v>
      </c>
    </row>
    <row r="3514" spans="1:5">
      <c r="A3514" t="s">
        <v>5106</v>
      </c>
      <c r="B3514" t="s">
        <v>5</v>
      </c>
      <c r="C3514" t="s">
        <v>1737</v>
      </c>
      <c r="D3514" t="s">
        <v>6876</v>
      </c>
      <c r="E3514" t="s">
        <v>1712</v>
      </c>
    </row>
    <row r="3515" spans="1:5">
      <c r="A3515" t="s">
        <v>5107</v>
      </c>
      <c r="B3515" t="s">
        <v>5</v>
      </c>
      <c r="C3515" t="s">
        <v>1737</v>
      </c>
      <c r="D3515" t="s">
        <v>6876</v>
      </c>
      <c r="E3515" t="s">
        <v>1713</v>
      </c>
    </row>
    <row r="3516" spans="1:5">
      <c r="A3516" t="s">
        <v>5108</v>
      </c>
      <c r="B3516" t="s">
        <v>5</v>
      </c>
      <c r="C3516" t="s">
        <v>1737</v>
      </c>
      <c r="D3516" t="s">
        <v>6876</v>
      </c>
      <c r="E3516" t="s">
        <v>1714</v>
      </c>
    </row>
    <row r="3517" spans="1:5">
      <c r="A3517" t="s">
        <v>5109</v>
      </c>
      <c r="B3517" t="s">
        <v>5</v>
      </c>
      <c r="C3517" t="s">
        <v>1737</v>
      </c>
      <c r="D3517" t="s">
        <v>6876</v>
      </c>
      <c r="E3517" t="s">
        <v>1715</v>
      </c>
    </row>
    <row r="3518" spans="1:5">
      <c r="A3518" t="s">
        <v>5110</v>
      </c>
      <c r="B3518" t="s">
        <v>5</v>
      </c>
      <c r="C3518" t="s">
        <v>1737</v>
      </c>
      <c r="D3518" t="s">
        <v>6877</v>
      </c>
      <c r="E3518" t="s">
        <v>1702</v>
      </c>
    </row>
    <row r="3519" spans="1:5">
      <c r="A3519" t="s">
        <v>5111</v>
      </c>
      <c r="B3519" t="s">
        <v>5</v>
      </c>
      <c r="C3519" t="s">
        <v>1737</v>
      </c>
      <c r="D3519" t="s">
        <v>6877</v>
      </c>
      <c r="E3519" t="s">
        <v>1705</v>
      </c>
    </row>
    <row r="3520" spans="1:5">
      <c r="A3520" t="s">
        <v>5112</v>
      </c>
      <c r="B3520" t="s">
        <v>5</v>
      </c>
      <c r="C3520" t="s">
        <v>1737</v>
      </c>
      <c r="D3520" t="s">
        <v>6877</v>
      </c>
      <c r="E3520" t="s">
        <v>1706</v>
      </c>
    </row>
    <row r="3521" spans="1:5">
      <c r="A3521" t="s">
        <v>5113</v>
      </c>
      <c r="B3521" t="s">
        <v>5</v>
      </c>
      <c r="C3521" t="s">
        <v>1737</v>
      </c>
      <c r="D3521" t="s">
        <v>6877</v>
      </c>
      <c r="E3521" t="s">
        <v>1707</v>
      </c>
    </row>
    <row r="3522" spans="1:5">
      <c r="A3522" t="s">
        <v>5114</v>
      </c>
      <c r="B3522" t="s">
        <v>5</v>
      </c>
      <c r="C3522" t="s">
        <v>1737</v>
      </c>
      <c r="D3522" t="s">
        <v>6877</v>
      </c>
      <c r="E3522" t="s">
        <v>1708</v>
      </c>
    </row>
    <row r="3523" spans="1:5">
      <c r="A3523" t="s">
        <v>5115</v>
      </c>
      <c r="B3523" t="s">
        <v>5</v>
      </c>
      <c r="C3523" t="s">
        <v>1737</v>
      </c>
      <c r="D3523" t="s">
        <v>6877</v>
      </c>
      <c r="E3523" t="s">
        <v>1709</v>
      </c>
    </row>
    <row r="3524" spans="1:5">
      <c r="A3524" t="s">
        <v>5116</v>
      </c>
      <c r="B3524" t="s">
        <v>5</v>
      </c>
      <c r="C3524" t="s">
        <v>1737</v>
      </c>
      <c r="D3524" t="s">
        <v>6877</v>
      </c>
      <c r="E3524" t="s">
        <v>1710</v>
      </c>
    </row>
    <row r="3525" spans="1:5">
      <c r="A3525" t="s">
        <v>5117</v>
      </c>
      <c r="B3525" t="s">
        <v>5</v>
      </c>
      <c r="C3525" t="s">
        <v>1737</v>
      </c>
      <c r="D3525" t="s">
        <v>6877</v>
      </c>
      <c r="E3525" t="s">
        <v>1711</v>
      </c>
    </row>
    <row r="3526" spans="1:5">
      <c r="A3526" t="s">
        <v>5118</v>
      </c>
      <c r="B3526" t="s">
        <v>5</v>
      </c>
      <c r="C3526" t="s">
        <v>1737</v>
      </c>
      <c r="D3526" t="s">
        <v>6877</v>
      </c>
      <c r="E3526" t="s">
        <v>1712</v>
      </c>
    </row>
    <row r="3527" spans="1:5">
      <c r="A3527" t="s">
        <v>5119</v>
      </c>
      <c r="B3527" t="s">
        <v>5</v>
      </c>
      <c r="C3527" t="s">
        <v>1737</v>
      </c>
      <c r="D3527" t="s">
        <v>6877</v>
      </c>
      <c r="E3527" t="s">
        <v>1713</v>
      </c>
    </row>
    <row r="3528" spans="1:5">
      <c r="A3528" t="s">
        <v>5120</v>
      </c>
      <c r="B3528" t="s">
        <v>5</v>
      </c>
      <c r="C3528" t="s">
        <v>1737</v>
      </c>
      <c r="D3528" t="s">
        <v>6877</v>
      </c>
      <c r="E3528" t="s">
        <v>1714</v>
      </c>
    </row>
    <row r="3529" spans="1:5">
      <c r="A3529" t="s">
        <v>5121</v>
      </c>
      <c r="B3529" t="s">
        <v>5</v>
      </c>
      <c r="C3529" t="s">
        <v>1737</v>
      </c>
      <c r="D3529" t="s">
        <v>6877</v>
      </c>
      <c r="E3529" t="s">
        <v>1715</v>
      </c>
    </row>
    <row r="3530" spans="1:5">
      <c r="A3530" t="s">
        <v>5122</v>
      </c>
      <c r="B3530" t="s">
        <v>5</v>
      </c>
      <c r="C3530" t="s">
        <v>1737</v>
      </c>
      <c r="D3530" t="s">
        <v>6878</v>
      </c>
      <c r="E3530" t="s">
        <v>1702</v>
      </c>
    </row>
    <row r="3531" spans="1:5">
      <c r="A3531" t="s">
        <v>5123</v>
      </c>
      <c r="B3531" t="s">
        <v>5</v>
      </c>
      <c r="C3531" t="s">
        <v>1737</v>
      </c>
      <c r="D3531" t="s">
        <v>6878</v>
      </c>
      <c r="E3531" t="s">
        <v>1705</v>
      </c>
    </row>
    <row r="3532" spans="1:5">
      <c r="A3532" t="s">
        <v>5124</v>
      </c>
      <c r="B3532" t="s">
        <v>5</v>
      </c>
      <c r="C3532" t="s">
        <v>1737</v>
      </c>
      <c r="D3532" t="s">
        <v>6878</v>
      </c>
      <c r="E3532" t="s">
        <v>1706</v>
      </c>
    </row>
    <row r="3533" spans="1:5">
      <c r="A3533" t="s">
        <v>5125</v>
      </c>
      <c r="B3533" t="s">
        <v>5</v>
      </c>
      <c r="C3533" t="s">
        <v>1737</v>
      </c>
      <c r="D3533" t="s">
        <v>6878</v>
      </c>
      <c r="E3533" t="s">
        <v>1707</v>
      </c>
    </row>
    <row r="3534" spans="1:5">
      <c r="A3534" t="s">
        <v>5126</v>
      </c>
      <c r="B3534" t="s">
        <v>5</v>
      </c>
      <c r="C3534" t="s">
        <v>1737</v>
      </c>
      <c r="D3534" t="s">
        <v>6878</v>
      </c>
      <c r="E3534" t="s">
        <v>1708</v>
      </c>
    </row>
    <row r="3535" spans="1:5">
      <c r="A3535" t="s">
        <v>5127</v>
      </c>
      <c r="B3535" t="s">
        <v>5</v>
      </c>
      <c r="C3535" t="s">
        <v>1737</v>
      </c>
      <c r="D3535" t="s">
        <v>6878</v>
      </c>
      <c r="E3535" t="s">
        <v>1709</v>
      </c>
    </row>
    <row r="3536" spans="1:5">
      <c r="A3536" t="s">
        <v>5128</v>
      </c>
      <c r="B3536" t="s">
        <v>5</v>
      </c>
      <c r="C3536" t="s">
        <v>1737</v>
      </c>
      <c r="D3536" t="s">
        <v>6878</v>
      </c>
      <c r="E3536" t="s">
        <v>1710</v>
      </c>
    </row>
    <row r="3537" spans="1:5">
      <c r="A3537" t="s">
        <v>5129</v>
      </c>
      <c r="B3537" t="s">
        <v>5</v>
      </c>
      <c r="C3537" t="s">
        <v>1737</v>
      </c>
      <c r="D3537" t="s">
        <v>6878</v>
      </c>
      <c r="E3537" t="s">
        <v>1711</v>
      </c>
    </row>
    <row r="3538" spans="1:5">
      <c r="A3538" t="s">
        <v>5130</v>
      </c>
      <c r="B3538" t="s">
        <v>5</v>
      </c>
      <c r="C3538" t="s">
        <v>1737</v>
      </c>
      <c r="D3538" t="s">
        <v>6878</v>
      </c>
      <c r="E3538" t="s">
        <v>1712</v>
      </c>
    </row>
    <row r="3539" spans="1:5">
      <c r="A3539" t="s">
        <v>5131</v>
      </c>
      <c r="B3539" t="s">
        <v>5</v>
      </c>
      <c r="C3539" t="s">
        <v>1737</v>
      </c>
      <c r="D3539" t="s">
        <v>6878</v>
      </c>
      <c r="E3539" t="s">
        <v>1713</v>
      </c>
    </row>
    <row r="3540" spans="1:5">
      <c r="A3540" t="s">
        <v>5132</v>
      </c>
      <c r="B3540" t="s">
        <v>5</v>
      </c>
      <c r="C3540" t="s">
        <v>1737</v>
      </c>
      <c r="D3540" t="s">
        <v>6878</v>
      </c>
      <c r="E3540" t="s">
        <v>1714</v>
      </c>
    </row>
    <row r="3541" spans="1:5">
      <c r="A3541" t="s">
        <v>5133</v>
      </c>
      <c r="B3541" t="s">
        <v>5</v>
      </c>
      <c r="C3541" t="s">
        <v>1737</v>
      </c>
      <c r="D3541" t="s">
        <v>6878</v>
      </c>
      <c r="E3541" t="s">
        <v>1715</v>
      </c>
    </row>
    <row r="3542" spans="1:5">
      <c r="A3542" t="s">
        <v>5134</v>
      </c>
      <c r="B3542" t="s">
        <v>5</v>
      </c>
      <c r="C3542" t="s">
        <v>1737</v>
      </c>
      <c r="D3542" t="s">
        <v>6879</v>
      </c>
      <c r="E3542" t="s">
        <v>1702</v>
      </c>
    </row>
    <row r="3543" spans="1:5">
      <c r="A3543" t="s">
        <v>5135</v>
      </c>
      <c r="B3543" t="s">
        <v>5</v>
      </c>
      <c r="C3543" t="s">
        <v>1737</v>
      </c>
      <c r="D3543" t="s">
        <v>6879</v>
      </c>
      <c r="E3543" t="s">
        <v>1705</v>
      </c>
    </row>
    <row r="3544" spans="1:5">
      <c r="A3544" t="s">
        <v>5136</v>
      </c>
      <c r="B3544" t="s">
        <v>5</v>
      </c>
      <c r="C3544" t="s">
        <v>1737</v>
      </c>
      <c r="D3544" t="s">
        <v>6879</v>
      </c>
      <c r="E3544" t="s">
        <v>1706</v>
      </c>
    </row>
    <row r="3545" spans="1:5">
      <c r="A3545" t="s">
        <v>5137</v>
      </c>
      <c r="B3545" t="s">
        <v>5</v>
      </c>
      <c r="C3545" t="s">
        <v>1737</v>
      </c>
      <c r="D3545" t="s">
        <v>6879</v>
      </c>
      <c r="E3545" t="s">
        <v>1707</v>
      </c>
    </row>
    <row r="3546" spans="1:5">
      <c r="A3546" t="s">
        <v>5138</v>
      </c>
      <c r="B3546" t="s">
        <v>5</v>
      </c>
      <c r="C3546" t="s">
        <v>1737</v>
      </c>
      <c r="D3546" t="s">
        <v>6879</v>
      </c>
      <c r="E3546" t="s">
        <v>1708</v>
      </c>
    </row>
    <row r="3547" spans="1:5">
      <c r="A3547" t="s">
        <v>5139</v>
      </c>
      <c r="B3547" t="s">
        <v>5</v>
      </c>
      <c r="C3547" t="s">
        <v>1737</v>
      </c>
      <c r="D3547" t="s">
        <v>6879</v>
      </c>
      <c r="E3547" t="s">
        <v>1709</v>
      </c>
    </row>
    <row r="3548" spans="1:5">
      <c r="A3548" t="s">
        <v>5140</v>
      </c>
      <c r="B3548" t="s">
        <v>5</v>
      </c>
      <c r="C3548" t="s">
        <v>1737</v>
      </c>
      <c r="D3548" t="s">
        <v>6879</v>
      </c>
      <c r="E3548" t="s">
        <v>1710</v>
      </c>
    </row>
    <row r="3549" spans="1:5">
      <c r="A3549" t="s">
        <v>5141</v>
      </c>
      <c r="B3549" t="s">
        <v>5</v>
      </c>
      <c r="C3549" t="s">
        <v>1737</v>
      </c>
      <c r="D3549" t="s">
        <v>6879</v>
      </c>
      <c r="E3549" t="s">
        <v>1711</v>
      </c>
    </row>
    <row r="3550" spans="1:5">
      <c r="A3550" t="s">
        <v>5142</v>
      </c>
      <c r="B3550" t="s">
        <v>5</v>
      </c>
      <c r="C3550" t="s">
        <v>1737</v>
      </c>
      <c r="D3550" t="s">
        <v>6879</v>
      </c>
      <c r="E3550" t="s">
        <v>1712</v>
      </c>
    </row>
    <row r="3551" spans="1:5">
      <c r="A3551" t="s">
        <v>5143</v>
      </c>
      <c r="B3551" t="s">
        <v>5</v>
      </c>
      <c r="C3551" t="s">
        <v>1737</v>
      </c>
      <c r="D3551" t="s">
        <v>6879</v>
      </c>
      <c r="E3551" t="s">
        <v>1713</v>
      </c>
    </row>
    <row r="3552" spans="1:5">
      <c r="A3552" t="s">
        <v>5144</v>
      </c>
      <c r="B3552" t="s">
        <v>5</v>
      </c>
      <c r="C3552" t="s">
        <v>1737</v>
      </c>
      <c r="D3552" t="s">
        <v>6879</v>
      </c>
      <c r="E3552" t="s">
        <v>1714</v>
      </c>
    </row>
    <row r="3553" spans="1:5">
      <c r="A3553" t="s">
        <v>5145</v>
      </c>
      <c r="B3553" t="s">
        <v>5</v>
      </c>
      <c r="C3553" t="s">
        <v>1737</v>
      </c>
      <c r="D3553" t="s">
        <v>6879</v>
      </c>
      <c r="E3553" t="s">
        <v>1715</v>
      </c>
    </row>
    <row r="3554" spans="1:5">
      <c r="A3554" t="s">
        <v>5146</v>
      </c>
      <c r="B3554" t="s">
        <v>5</v>
      </c>
      <c r="C3554" t="s">
        <v>1737</v>
      </c>
      <c r="D3554" t="s">
        <v>6880</v>
      </c>
      <c r="E3554" t="s">
        <v>1702</v>
      </c>
    </row>
    <row r="3555" spans="1:5">
      <c r="A3555" t="s">
        <v>5147</v>
      </c>
      <c r="B3555" t="s">
        <v>5</v>
      </c>
      <c r="C3555" t="s">
        <v>1737</v>
      </c>
      <c r="D3555" t="s">
        <v>6880</v>
      </c>
      <c r="E3555" t="s">
        <v>1705</v>
      </c>
    </row>
    <row r="3556" spans="1:5">
      <c r="A3556" t="s">
        <v>5148</v>
      </c>
      <c r="B3556" t="s">
        <v>5</v>
      </c>
      <c r="C3556" t="s">
        <v>1737</v>
      </c>
      <c r="D3556" t="s">
        <v>6880</v>
      </c>
      <c r="E3556" t="s">
        <v>1706</v>
      </c>
    </row>
    <row r="3557" spans="1:5">
      <c r="A3557" t="s">
        <v>5149</v>
      </c>
      <c r="B3557" t="s">
        <v>5</v>
      </c>
      <c r="C3557" t="s">
        <v>1737</v>
      </c>
      <c r="D3557" t="s">
        <v>6880</v>
      </c>
      <c r="E3557" t="s">
        <v>1707</v>
      </c>
    </row>
    <row r="3558" spans="1:5">
      <c r="A3558" t="s">
        <v>5150</v>
      </c>
      <c r="B3558" t="s">
        <v>5</v>
      </c>
      <c r="C3558" t="s">
        <v>1737</v>
      </c>
      <c r="D3558" t="s">
        <v>6880</v>
      </c>
      <c r="E3558" t="s">
        <v>1708</v>
      </c>
    </row>
    <row r="3559" spans="1:5">
      <c r="A3559" t="s">
        <v>5151</v>
      </c>
      <c r="B3559" t="s">
        <v>5</v>
      </c>
      <c r="C3559" t="s">
        <v>1737</v>
      </c>
      <c r="D3559" t="s">
        <v>6880</v>
      </c>
      <c r="E3559" t="s">
        <v>1709</v>
      </c>
    </row>
    <row r="3560" spans="1:5">
      <c r="A3560" t="s">
        <v>5152</v>
      </c>
      <c r="B3560" t="s">
        <v>5</v>
      </c>
      <c r="C3560" t="s">
        <v>1737</v>
      </c>
      <c r="D3560" t="s">
        <v>6880</v>
      </c>
      <c r="E3560" t="s">
        <v>1710</v>
      </c>
    </row>
    <row r="3561" spans="1:5">
      <c r="A3561" t="s">
        <v>5153</v>
      </c>
      <c r="B3561" t="s">
        <v>5</v>
      </c>
      <c r="C3561" t="s">
        <v>1737</v>
      </c>
      <c r="D3561" t="s">
        <v>6880</v>
      </c>
      <c r="E3561" t="s">
        <v>1711</v>
      </c>
    </row>
    <row r="3562" spans="1:5">
      <c r="A3562" t="s">
        <v>5154</v>
      </c>
      <c r="B3562" t="s">
        <v>5</v>
      </c>
      <c r="C3562" t="s">
        <v>1737</v>
      </c>
      <c r="D3562" t="s">
        <v>6880</v>
      </c>
      <c r="E3562" t="s">
        <v>1712</v>
      </c>
    </row>
    <row r="3563" spans="1:5">
      <c r="A3563" t="s">
        <v>5155</v>
      </c>
      <c r="B3563" t="s">
        <v>5</v>
      </c>
      <c r="C3563" t="s">
        <v>1737</v>
      </c>
      <c r="D3563" t="s">
        <v>6880</v>
      </c>
      <c r="E3563" t="s">
        <v>1713</v>
      </c>
    </row>
    <row r="3564" spans="1:5">
      <c r="A3564" t="s">
        <v>5156</v>
      </c>
      <c r="B3564" t="s">
        <v>5</v>
      </c>
      <c r="C3564" t="s">
        <v>1737</v>
      </c>
      <c r="D3564" t="s">
        <v>6880</v>
      </c>
      <c r="E3564" t="s">
        <v>1714</v>
      </c>
    </row>
    <row r="3565" spans="1:5">
      <c r="A3565" t="s">
        <v>5157</v>
      </c>
      <c r="B3565" t="s">
        <v>5</v>
      </c>
      <c r="C3565" t="s">
        <v>1737</v>
      </c>
      <c r="D3565" t="s">
        <v>6880</v>
      </c>
      <c r="E3565" t="s">
        <v>1715</v>
      </c>
    </row>
    <row r="3566" spans="1:5">
      <c r="A3566" t="s">
        <v>5158</v>
      </c>
      <c r="B3566" t="s">
        <v>5</v>
      </c>
      <c r="C3566" t="s">
        <v>1737</v>
      </c>
      <c r="D3566" t="s">
        <v>6881</v>
      </c>
      <c r="E3566" t="s">
        <v>1702</v>
      </c>
    </row>
    <row r="3567" spans="1:5">
      <c r="A3567" t="s">
        <v>5159</v>
      </c>
      <c r="B3567" t="s">
        <v>5</v>
      </c>
      <c r="C3567" t="s">
        <v>1737</v>
      </c>
      <c r="D3567" t="s">
        <v>6881</v>
      </c>
      <c r="E3567" t="s">
        <v>1705</v>
      </c>
    </row>
    <row r="3568" spans="1:5">
      <c r="A3568" t="s">
        <v>5160</v>
      </c>
      <c r="B3568" t="s">
        <v>5</v>
      </c>
      <c r="C3568" t="s">
        <v>1737</v>
      </c>
      <c r="D3568" t="s">
        <v>6881</v>
      </c>
      <c r="E3568" t="s">
        <v>1706</v>
      </c>
    </row>
    <row r="3569" spans="1:5">
      <c r="A3569" t="s">
        <v>5161</v>
      </c>
      <c r="B3569" t="s">
        <v>5</v>
      </c>
      <c r="C3569" t="s">
        <v>1737</v>
      </c>
      <c r="D3569" t="s">
        <v>6881</v>
      </c>
      <c r="E3569" t="s">
        <v>1707</v>
      </c>
    </row>
    <row r="3570" spans="1:5">
      <c r="A3570" t="s">
        <v>5162</v>
      </c>
      <c r="B3570" t="s">
        <v>5</v>
      </c>
      <c r="C3570" t="s">
        <v>1737</v>
      </c>
      <c r="D3570" t="s">
        <v>6881</v>
      </c>
      <c r="E3570" t="s">
        <v>1708</v>
      </c>
    </row>
    <row r="3571" spans="1:5">
      <c r="A3571" t="s">
        <v>5163</v>
      </c>
      <c r="B3571" t="s">
        <v>5</v>
      </c>
      <c r="C3571" t="s">
        <v>1737</v>
      </c>
      <c r="D3571" t="s">
        <v>6881</v>
      </c>
      <c r="E3571" t="s">
        <v>1709</v>
      </c>
    </row>
    <row r="3572" spans="1:5">
      <c r="A3572" t="s">
        <v>5164</v>
      </c>
      <c r="B3572" t="s">
        <v>5</v>
      </c>
      <c r="C3572" t="s">
        <v>1737</v>
      </c>
      <c r="D3572" t="s">
        <v>6881</v>
      </c>
      <c r="E3572" t="s">
        <v>1710</v>
      </c>
    </row>
    <row r="3573" spans="1:5">
      <c r="A3573" t="s">
        <v>5165</v>
      </c>
      <c r="B3573" t="s">
        <v>5</v>
      </c>
      <c r="C3573" t="s">
        <v>1737</v>
      </c>
      <c r="D3573" t="s">
        <v>6881</v>
      </c>
      <c r="E3573" t="s">
        <v>1711</v>
      </c>
    </row>
    <row r="3574" spans="1:5">
      <c r="A3574" t="s">
        <v>5166</v>
      </c>
      <c r="B3574" t="s">
        <v>5</v>
      </c>
      <c r="C3574" t="s">
        <v>1737</v>
      </c>
      <c r="D3574" t="s">
        <v>6881</v>
      </c>
      <c r="E3574" t="s">
        <v>1712</v>
      </c>
    </row>
    <row r="3575" spans="1:5">
      <c r="A3575" t="s">
        <v>5167</v>
      </c>
      <c r="B3575" t="s">
        <v>5</v>
      </c>
      <c r="C3575" t="s">
        <v>1737</v>
      </c>
      <c r="D3575" t="s">
        <v>6881</v>
      </c>
      <c r="E3575" t="s">
        <v>1713</v>
      </c>
    </row>
    <row r="3576" spans="1:5">
      <c r="A3576" t="s">
        <v>5168</v>
      </c>
      <c r="B3576" t="s">
        <v>5</v>
      </c>
      <c r="C3576" t="s">
        <v>1737</v>
      </c>
      <c r="D3576" t="s">
        <v>6881</v>
      </c>
      <c r="E3576" t="s">
        <v>1714</v>
      </c>
    </row>
    <row r="3577" spans="1:5">
      <c r="A3577" t="s">
        <v>5169</v>
      </c>
      <c r="B3577" t="s">
        <v>5</v>
      </c>
      <c r="C3577" t="s">
        <v>1737</v>
      </c>
      <c r="D3577" t="s">
        <v>6881</v>
      </c>
      <c r="E3577" t="s">
        <v>1715</v>
      </c>
    </row>
    <row r="3578" spans="1:5">
      <c r="A3578" t="s">
        <v>5170</v>
      </c>
      <c r="B3578" t="s">
        <v>5</v>
      </c>
      <c r="C3578" t="s">
        <v>1737</v>
      </c>
      <c r="D3578" t="s">
        <v>6882</v>
      </c>
      <c r="E3578" t="s">
        <v>1702</v>
      </c>
    </row>
    <row r="3579" spans="1:5">
      <c r="A3579" t="s">
        <v>5171</v>
      </c>
      <c r="B3579" t="s">
        <v>5</v>
      </c>
      <c r="C3579" t="s">
        <v>1737</v>
      </c>
      <c r="D3579" t="s">
        <v>6882</v>
      </c>
      <c r="E3579" t="s">
        <v>1705</v>
      </c>
    </row>
    <row r="3580" spans="1:5">
      <c r="A3580" t="s">
        <v>5172</v>
      </c>
      <c r="B3580" t="s">
        <v>5</v>
      </c>
      <c r="C3580" t="s">
        <v>1737</v>
      </c>
      <c r="D3580" t="s">
        <v>6882</v>
      </c>
      <c r="E3580" t="s">
        <v>1706</v>
      </c>
    </row>
    <row r="3581" spans="1:5">
      <c r="A3581" t="s">
        <v>5173</v>
      </c>
      <c r="B3581" t="s">
        <v>5</v>
      </c>
      <c r="C3581" t="s">
        <v>1737</v>
      </c>
      <c r="D3581" t="s">
        <v>6882</v>
      </c>
      <c r="E3581" t="s">
        <v>1707</v>
      </c>
    </row>
    <row r="3582" spans="1:5">
      <c r="A3582" t="s">
        <v>5174</v>
      </c>
      <c r="B3582" t="s">
        <v>5</v>
      </c>
      <c r="C3582" t="s">
        <v>1737</v>
      </c>
      <c r="D3582" t="s">
        <v>6882</v>
      </c>
      <c r="E3582" t="s">
        <v>1708</v>
      </c>
    </row>
    <row r="3583" spans="1:5">
      <c r="A3583" t="s">
        <v>5175</v>
      </c>
      <c r="B3583" t="s">
        <v>5</v>
      </c>
      <c r="C3583" t="s">
        <v>1737</v>
      </c>
      <c r="D3583" t="s">
        <v>6882</v>
      </c>
      <c r="E3583" t="s">
        <v>1709</v>
      </c>
    </row>
    <row r="3584" spans="1:5">
      <c r="A3584" t="s">
        <v>5176</v>
      </c>
      <c r="B3584" t="s">
        <v>5</v>
      </c>
      <c r="C3584" t="s">
        <v>1737</v>
      </c>
      <c r="D3584" t="s">
        <v>6882</v>
      </c>
      <c r="E3584" t="s">
        <v>1710</v>
      </c>
    </row>
    <row r="3585" spans="1:5">
      <c r="A3585" t="s">
        <v>5177</v>
      </c>
      <c r="B3585" t="s">
        <v>5</v>
      </c>
      <c r="C3585" t="s">
        <v>1737</v>
      </c>
      <c r="D3585" t="s">
        <v>6882</v>
      </c>
      <c r="E3585" t="s">
        <v>1711</v>
      </c>
    </row>
    <row r="3586" spans="1:5">
      <c r="A3586" t="s">
        <v>5178</v>
      </c>
      <c r="B3586" t="s">
        <v>5</v>
      </c>
      <c r="C3586" t="s">
        <v>1737</v>
      </c>
      <c r="D3586" t="s">
        <v>6882</v>
      </c>
      <c r="E3586" t="s">
        <v>1712</v>
      </c>
    </row>
    <row r="3587" spans="1:5">
      <c r="A3587" t="s">
        <v>5179</v>
      </c>
      <c r="B3587" t="s">
        <v>5</v>
      </c>
      <c r="C3587" t="s">
        <v>1737</v>
      </c>
      <c r="D3587" t="s">
        <v>6882</v>
      </c>
      <c r="E3587" t="s">
        <v>1713</v>
      </c>
    </row>
    <row r="3588" spans="1:5">
      <c r="A3588" t="s">
        <v>5180</v>
      </c>
      <c r="B3588" t="s">
        <v>5</v>
      </c>
      <c r="C3588" t="s">
        <v>1737</v>
      </c>
      <c r="D3588" t="s">
        <v>6882</v>
      </c>
      <c r="E3588" t="s">
        <v>1714</v>
      </c>
    </row>
    <row r="3589" spans="1:5">
      <c r="A3589" t="s">
        <v>5181</v>
      </c>
      <c r="B3589" t="s">
        <v>5</v>
      </c>
      <c r="C3589" t="s">
        <v>1737</v>
      </c>
      <c r="D3589" t="s">
        <v>6882</v>
      </c>
      <c r="E3589" t="s">
        <v>1715</v>
      </c>
    </row>
    <row r="3590" spans="1:5">
      <c r="A3590" t="s">
        <v>5182</v>
      </c>
      <c r="B3590" t="s">
        <v>5</v>
      </c>
      <c r="C3590" t="s">
        <v>1737</v>
      </c>
      <c r="D3590" t="s">
        <v>6883</v>
      </c>
      <c r="E3590" t="s">
        <v>1702</v>
      </c>
    </row>
    <row r="3591" spans="1:5">
      <c r="A3591" t="s">
        <v>5183</v>
      </c>
      <c r="B3591" t="s">
        <v>5</v>
      </c>
      <c r="C3591" t="s">
        <v>1737</v>
      </c>
      <c r="D3591" t="s">
        <v>6883</v>
      </c>
      <c r="E3591" t="s">
        <v>1705</v>
      </c>
    </row>
    <row r="3592" spans="1:5">
      <c r="A3592" t="s">
        <v>5184</v>
      </c>
      <c r="B3592" t="s">
        <v>5</v>
      </c>
      <c r="C3592" t="s">
        <v>1737</v>
      </c>
      <c r="D3592" t="s">
        <v>6883</v>
      </c>
      <c r="E3592" t="s">
        <v>1706</v>
      </c>
    </row>
    <row r="3593" spans="1:5">
      <c r="A3593" t="s">
        <v>5185</v>
      </c>
      <c r="B3593" t="s">
        <v>5</v>
      </c>
      <c r="C3593" t="s">
        <v>1737</v>
      </c>
      <c r="D3593" t="s">
        <v>6883</v>
      </c>
      <c r="E3593" t="s">
        <v>1707</v>
      </c>
    </row>
    <row r="3594" spans="1:5">
      <c r="A3594" t="s">
        <v>5186</v>
      </c>
      <c r="B3594" t="s">
        <v>5</v>
      </c>
      <c r="C3594" t="s">
        <v>1737</v>
      </c>
      <c r="D3594" t="s">
        <v>6883</v>
      </c>
      <c r="E3594" t="s">
        <v>1708</v>
      </c>
    </row>
    <row r="3595" spans="1:5">
      <c r="A3595" t="s">
        <v>5187</v>
      </c>
      <c r="B3595" t="s">
        <v>5</v>
      </c>
      <c r="C3595" t="s">
        <v>1737</v>
      </c>
      <c r="D3595" t="s">
        <v>6883</v>
      </c>
      <c r="E3595" t="s">
        <v>1709</v>
      </c>
    </row>
    <row r="3596" spans="1:5">
      <c r="A3596" t="s">
        <v>5188</v>
      </c>
      <c r="B3596" t="s">
        <v>5</v>
      </c>
      <c r="C3596" t="s">
        <v>1737</v>
      </c>
      <c r="D3596" t="s">
        <v>6883</v>
      </c>
      <c r="E3596" t="s">
        <v>1710</v>
      </c>
    </row>
    <row r="3597" spans="1:5">
      <c r="A3597" t="s">
        <v>5189</v>
      </c>
      <c r="B3597" t="s">
        <v>5</v>
      </c>
      <c r="C3597" t="s">
        <v>1737</v>
      </c>
      <c r="D3597" t="s">
        <v>6883</v>
      </c>
      <c r="E3597" t="s">
        <v>1711</v>
      </c>
    </row>
    <row r="3598" spans="1:5">
      <c r="A3598" t="s">
        <v>5190</v>
      </c>
      <c r="B3598" t="s">
        <v>5</v>
      </c>
      <c r="C3598" t="s">
        <v>1737</v>
      </c>
      <c r="D3598" t="s">
        <v>6883</v>
      </c>
      <c r="E3598" t="s">
        <v>1712</v>
      </c>
    </row>
    <row r="3599" spans="1:5">
      <c r="A3599" t="s">
        <v>5191</v>
      </c>
      <c r="B3599" t="s">
        <v>5</v>
      </c>
      <c r="C3599" t="s">
        <v>1737</v>
      </c>
      <c r="D3599" t="s">
        <v>6883</v>
      </c>
      <c r="E3599" t="s">
        <v>1713</v>
      </c>
    </row>
    <row r="3600" spans="1:5">
      <c r="A3600" t="s">
        <v>5192</v>
      </c>
      <c r="B3600" t="s">
        <v>5</v>
      </c>
      <c r="C3600" t="s">
        <v>1737</v>
      </c>
      <c r="D3600" t="s">
        <v>6883</v>
      </c>
      <c r="E3600" t="s">
        <v>1714</v>
      </c>
    </row>
    <row r="3601" spans="1:5">
      <c r="A3601" t="s">
        <v>5193</v>
      </c>
      <c r="B3601" t="s">
        <v>5</v>
      </c>
      <c r="C3601" t="s">
        <v>1737</v>
      </c>
      <c r="D3601" t="s">
        <v>6883</v>
      </c>
      <c r="E3601" t="s">
        <v>1715</v>
      </c>
    </row>
    <row r="3602" spans="1:5">
      <c r="A3602" t="s">
        <v>5194</v>
      </c>
      <c r="B3602" t="s">
        <v>5</v>
      </c>
      <c r="C3602" t="s">
        <v>1737</v>
      </c>
      <c r="D3602" t="s">
        <v>6884</v>
      </c>
      <c r="E3602" t="s">
        <v>1702</v>
      </c>
    </row>
    <row r="3603" spans="1:5">
      <c r="A3603" t="s">
        <v>5195</v>
      </c>
      <c r="B3603" t="s">
        <v>5</v>
      </c>
      <c r="C3603" t="s">
        <v>1737</v>
      </c>
      <c r="D3603" t="s">
        <v>6884</v>
      </c>
      <c r="E3603" t="s">
        <v>1705</v>
      </c>
    </row>
    <row r="3604" spans="1:5">
      <c r="A3604" t="s">
        <v>5196</v>
      </c>
      <c r="B3604" t="s">
        <v>5</v>
      </c>
      <c r="C3604" t="s">
        <v>1737</v>
      </c>
      <c r="D3604" t="s">
        <v>6884</v>
      </c>
      <c r="E3604" t="s">
        <v>1706</v>
      </c>
    </row>
    <row r="3605" spans="1:5">
      <c r="A3605" t="s">
        <v>5197</v>
      </c>
      <c r="B3605" t="s">
        <v>5</v>
      </c>
      <c r="C3605" t="s">
        <v>1737</v>
      </c>
      <c r="D3605" t="s">
        <v>6884</v>
      </c>
      <c r="E3605" t="s">
        <v>1707</v>
      </c>
    </row>
    <row r="3606" spans="1:5">
      <c r="A3606" t="s">
        <v>5198</v>
      </c>
      <c r="B3606" t="s">
        <v>5</v>
      </c>
      <c r="C3606" t="s">
        <v>1737</v>
      </c>
      <c r="D3606" t="s">
        <v>6884</v>
      </c>
      <c r="E3606" t="s">
        <v>1708</v>
      </c>
    </row>
    <row r="3607" spans="1:5">
      <c r="A3607" t="s">
        <v>5199</v>
      </c>
      <c r="B3607" t="s">
        <v>5</v>
      </c>
      <c r="C3607" t="s">
        <v>1737</v>
      </c>
      <c r="D3607" t="s">
        <v>6884</v>
      </c>
      <c r="E3607" t="s">
        <v>1709</v>
      </c>
    </row>
    <row r="3608" spans="1:5">
      <c r="A3608" t="s">
        <v>5200</v>
      </c>
      <c r="B3608" t="s">
        <v>5</v>
      </c>
      <c r="C3608" t="s">
        <v>1737</v>
      </c>
      <c r="D3608" t="s">
        <v>6884</v>
      </c>
      <c r="E3608" t="s">
        <v>1710</v>
      </c>
    </row>
    <row r="3609" spans="1:5">
      <c r="A3609" t="s">
        <v>5201</v>
      </c>
      <c r="B3609" t="s">
        <v>5</v>
      </c>
      <c r="C3609" t="s">
        <v>1737</v>
      </c>
      <c r="D3609" t="s">
        <v>6884</v>
      </c>
      <c r="E3609" t="s">
        <v>1711</v>
      </c>
    </row>
    <row r="3610" spans="1:5">
      <c r="A3610" t="s">
        <v>5202</v>
      </c>
      <c r="B3610" t="s">
        <v>5</v>
      </c>
      <c r="C3610" t="s">
        <v>1737</v>
      </c>
      <c r="D3610" t="s">
        <v>6884</v>
      </c>
      <c r="E3610" t="s">
        <v>1712</v>
      </c>
    </row>
    <row r="3611" spans="1:5">
      <c r="A3611" t="s">
        <v>5203</v>
      </c>
      <c r="B3611" t="s">
        <v>5</v>
      </c>
      <c r="C3611" t="s">
        <v>1737</v>
      </c>
      <c r="D3611" t="s">
        <v>6884</v>
      </c>
      <c r="E3611" t="s">
        <v>1713</v>
      </c>
    </row>
    <row r="3612" spans="1:5">
      <c r="A3612" t="s">
        <v>5204</v>
      </c>
      <c r="B3612" t="s">
        <v>5</v>
      </c>
      <c r="C3612" t="s">
        <v>1737</v>
      </c>
      <c r="D3612" t="s">
        <v>6884</v>
      </c>
      <c r="E3612" t="s">
        <v>1714</v>
      </c>
    </row>
    <row r="3613" spans="1:5">
      <c r="A3613" t="s">
        <v>5205</v>
      </c>
      <c r="B3613" t="s">
        <v>5</v>
      </c>
      <c r="C3613" t="s">
        <v>1737</v>
      </c>
      <c r="D3613" t="s">
        <v>6884</v>
      </c>
      <c r="E3613" t="s">
        <v>1715</v>
      </c>
    </row>
    <row r="3614" spans="1:5">
      <c r="A3614" t="s">
        <v>5206</v>
      </c>
      <c r="B3614" t="s">
        <v>5</v>
      </c>
      <c r="C3614" t="s">
        <v>1737</v>
      </c>
      <c r="D3614" t="s">
        <v>6885</v>
      </c>
      <c r="E3614" t="s">
        <v>1702</v>
      </c>
    </row>
    <row r="3615" spans="1:5">
      <c r="A3615" t="s">
        <v>5207</v>
      </c>
      <c r="B3615" t="s">
        <v>5</v>
      </c>
      <c r="C3615" t="s">
        <v>1737</v>
      </c>
      <c r="D3615" t="s">
        <v>6885</v>
      </c>
      <c r="E3615" t="s">
        <v>1705</v>
      </c>
    </row>
    <row r="3616" spans="1:5">
      <c r="A3616" t="s">
        <v>5208</v>
      </c>
      <c r="B3616" t="s">
        <v>5</v>
      </c>
      <c r="C3616" t="s">
        <v>1737</v>
      </c>
      <c r="D3616" t="s">
        <v>6885</v>
      </c>
      <c r="E3616" t="s">
        <v>1706</v>
      </c>
    </row>
    <row r="3617" spans="1:5">
      <c r="A3617" t="s">
        <v>5209</v>
      </c>
      <c r="B3617" t="s">
        <v>5</v>
      </c>
      <c r="C3617" t="s">
        <v>1737</v>
      </c>
      <c r="D3617" t="s">
        <v>6885</v>
      </c>
      <c r="E3617" t="s">
        <v>1707</v>
      </c>
    </row>
    <row r="3618" spans="1:5">
      <c r="A3618" t="s">
        <v>5210</v>
      </c>
      <c r="B3618" t="s">
        <v>5</v>
      </c>
      <c r="C3618" t="s">
        <v>1737</v>
      </c>
      <c r="D3618" t="s">
        <v>6885</v>
      </c>
      <c r="E3618" t="s">
        <v>1708</v>
      </c>
    </row>
    <row r="3619" spans="1:5">
      <c r="A3619" t="s">
        <v>5211</v>
      </c>
      <c r="B3619" t="s">
        <v>5</v>
      </c>
      <c r="C3619" t="s">
        <v>1737</v>
      </c>
      <c r="D3619" t="s">
        <v>6885</v>
      </c>
      <c r="E3619" t="s">
        <v>1709</v>
      </c>
    </row>
    <row r="3620" spans="1:5">
      <c r="A3620" t="s">
        <v>5212</v>
      </c>
      <c r="B3620" t="s">
        <v>5</v>
      </c>
      <c r="C3620" t="s">
        <v>1737</v>
      </c>
      <c r="D3620" t="s">
        <v>6885</v>
      </c>
      <c r="E3620" t="s">
        <v>1710</v>
      </c>
    </row>
    <row r="3621" spans="1:5">
      <c r="A3621" t="s">
        <v>5213</v>
      </c>
      <c r="B3621" t="s">
        <v>5</v>
      </c>
      <c r="C3621" t="s">
        <v>1737</v>
      </c>
      <c r="D3621" t="s">
        <v>6885</v>
      </c>
      <c r="E3621" t="s">
        <v>1711</v>
      </c>
    </row>
    <row r="3622" spans="1:5">
      <c r="A3622" t="s">
        <v>5214</v>
      </c>
      <c r="B3622" t="s">
        <v>5</v>
      </c>
      <c r="C3622" t="s">
        <v>1737</v>
      </c>
      <c r="D3622" t="s">
        <v>6885</v>
      </c>
      <c r="E3622" t="s">
        <v>1712</v>
      </c>
    </row>
    <row r="3623" spans="1:5">
      <c r="A3623" t="s">
        <v>5215</v>
      </c>
      <c r="B3623" t="s">
        <v>5</v>
      </c>
      <c r="C3623" t="s">
        <v>1737</v>
      </c>
      <c r="D3623" t="s">
        <v>6885</v>
      </c>
      <c r="E3623" t="s">
        <v>1713</v>
      </c>
    </row>
    <row r="3624" spans="1:5">
      <c r="A3624" t="s">
        <v>5216</v>
      </c>
      <c r="B3624" t="s">
        <v>5</v>
      </c>
      <c r="C3624" t="s">
        <v>1737</v>
      </c>
      <c r="D3624" t="s">
        <v>6885</v>
      </c>
      <c r="E3624" t="s">
        <v>1714</v>
      </c>
    </row>
    <row r="3625" spans="1:5">
      <c r="A3625" t="s">
        <v>5217</v>
      </c>
      <c r="B3625" t="s">
        <v>5</v>
      </c>
      <c r="C3625" t="s">
        <v>1737</v>
      </c>
      <c r="D3625" t="s">
        <v>6885</v>
      </c>
      <c r="E3625" t="s">
        <v>1715</v>
      </c>
    </row>
    <row r="3626" spans="1:5">
      <c r="A3626" t="s">
        <v>5218</v>
      </c>
      <c r="B3626" t="s">
        <v>5</v>
      </c>
      <c r="C3626" t="s">
        <v>1737</v>
      </c>
      <c r="D3626" t="s">
        <v>6886</v>
      </c>
      <c r="E3626" t="s">
        <v>1702</v>
      </c>
    </row>
    <row r="3627" spans="1:5">
      <c r="A3627" t="s">
        <v>5219</v>
      </c>
      <c r="B3627" t="s">
        <v>5</v>
      </c>
      <c r="C3627" t="s">
        <v>1737</v>
      </c>
      <c r="D3627" t="s">
        <v>6886</v>
      </c>
      <c r="E3627" t="s">
        <v>1705</v>
      </c>
    </row>
    <row r="3628" spans="1:5">
      <c r="A3628" t="s">
        <v>5220</v>
      </c>
      <c r="B3628" t="s">
        <v>5</v>
      </c>
      <c r="C3628" t="s">
        <v>1737</v>
      </c>
      <c r="D3628" t="s">
        <v>6886</v>
      </c>
      <c r="E3628" t="s">
        <v>1706</v>
      </c>
    </row>
    <row r="3629" spans="1:5">
      <c r="A3629" t="s">
        <v>5221</v>
      </c>
      <c r="B3629" t="s">
        <v>5</v>
      </c>
      <c r="C3629" t="s">
        <v>1737</v>
      </c>
      <c r="D3629" t="s">
        <v>6886</v>
      </c>
      <c r="E3629" t="s">
        <v>1707</v>
      </c>
    </row>
    <row r="3630" spans="1:5">
      <c r="A3630" t="s">
        <v>5222</v>
      </c>
      <c r="B3630" t="s">
        <v>5</v>
      </c>
      <c r="C3630" t="s">
        <v>1737</v>
      </c>
      <c r="D3630" t="s">
        <v>6886</v>
      </c>
      <c r="E3630" t="s">
        <v>1708</v>
      </c>
    </row>
    <row r="3631" spans="1:5">
      <c r="A3631" t="s">
        <v>5223</v>
      </c>
      <c r="B3631" t="s">
        <v>5</v>
      </c>
      <c r="C3631" t="s">
        <v>1737</v>
      </c>
      <c r="D3631" t="s">
        <v>6886</v>
      </c>
      <c r="E3631" t="s">
        <v>1709</v>
      </c>
    </row>
    <row r="3632" spans="1:5">
      <c r="A3632" t="s">
        <v>5224</v>
      </c>
      <c r="B3632" t="s">
        <v>5</v>
      </c>
      <c r="C3632" t="s">
        <v>1737</v>
      </c>
      <c r="D3632" t="s">
        <v>6886</v>
      </c>
      <c r="E3632" t="s">
        <v>1710</v>
      </c>
    </row>
    <row r="3633" spans="1:5">
      <c r="A3633" t="s">
        <v>5225</v>
      </c>
      <c r="B3633" t="s">
        <v>5</v>
      </c>
      <c r="C3633" t="s">
        <v>1737</v>
      </c>
      <c r="D3633" t="s">
        <v>6886</v>
      </c>
      <c r="E3633" t="s">
        <v>1711</v>
      </c>
    </row>
    <row r="3634" spans="1:5">
      <c r="A3634" t="s">
        <v>5226</v>
      </c>
      <c r="B3634" t="s">
        <v>5</v>
      </c>
      <c r="C3634" t="s">
        <v>1737</v>
      </c>
      <c r="D3634" t="s">
        <v>6886</v>
      </c>
      <c r="E3634" t="s">
        <v>1712</v>
      </c>
    </row>
    <row r="3635" spans="1:5">
      <c r="A3635" t="s">
        <v>5227</v>
      </c>
      <c r="B3635" t="s">
        <v>5</v>
      </c>
      <c r="C3635" t="s">
        <v>1737</v>
      </c>
      <c r="D3635" t="s">
        <v>6886</v>
      </c>
      <c r="E3635" t="s">
        <v>1713</v>
      </c>
    </row>
    <row r="3636" spans="1:5">
      <c r="A3636" t="s">
        <v>5228</v>
      </c>
      <c r="B3636" t="s">
        <v>5</v>
      </c>
      <c r="C3636" t="s">
        <v>1737</v>
      </c>
      <c r="D3636" t="s">
        <v>6886</v>
      </c>
      <c r="E3636" t="s">
        <v>1714</v>
      </c>
    </row>
    <row r="3637" spans="1:5">
      <c r="A3637" t="s">
        <v>5229</v>
      </c>
      <c r="B3637" t="s">
        <v>5</v>
      </c>
      <c r="C3637" t="s">
        <v>1737</v>
      </c>
      <c r="D3637" t="s">
        <v>6886</v>
      </c>
      <c r="E3637" t="s">
        <v>1715</v>
      </c>
    </row>
    <row r="3638" spans="1:5">
      <c r="A3638" t="s">
        <v>5230</v>
      </c>
      <c r="B3638" t="s">
        <v>5</v>
      </c>
      <c r="C3638" t="s">
        <v>1737</v>
      </c>
      <c r="D3638" t="s">
        <v>6887</v>
      </c>
      <c r="E3638" t="s">
        <v>1702</v>
      </c>
    </row>
    <row r="3639" spans="1:5">
      <c r="A3639" t="s">
        <v>5231</v>
      </c>
      <c r="B3639" t="s">
        <v>5</v>
      </c>
      <c r="C3639" t="s">
        <v>1737</v>
      </c>
      <c r="D3639" t="s">
        <v>6887</v>
      </c>
      <c r="E3639" t="s">
        <v>1705</v>
      </c>
    </row>
    <row r="3640" spans="1:5">
      <c r="A3640" t="s">
        <v>5232</v>
      </c>
      <c r="B3640" t="s">
        <v>5</v>
      </c>
      <c r="C3640" t="s">
        <v>1737</v>
      </c>
      <c r="D3640" t="s">
        <v>6887</v>
      </c>
      <c r="E3640" t="s">
        <v>1706</v>
      </c>
    </row>
    <row r="3641" spans="1:5">
      <c r="A3641" t="s">
        <v>5233</v>
      </c>
      <c r="B3641" t="s">
        <v>5</v>
      </c>
      <c r="C3641" t="s">
        <v>1737</v>
      </c>
      <c r="D3641" t="s">
        <v>6887</v>
      </c>
      <c r="E3641" t="s">
        <v>1707</v>
      </c>
    </row>
    <row r="3642" spans="1:5">
      <c r="A3642" t="s">
        <v>5234</v>
      </c>
      <c r="B3642" t="s">
        <v>5</v>
      </c>
      <c r="C3642" t="s">
        <v>1737</v>
      </c>
      <c r="D3642" t="s">
        <v>6887</v>
      </c>
      <c r="E3642" t="s">
        <v>1708</v>
      </c>
    </row>
    <row r="3643" spans="1:5">
      <c r="A3643" t="s">
        <v>5235</v>
      </c>
      <c r="B3643" t="s">
        <v>5</v>
      </c>
      <c r="C3643" t="s">
        <v>1737</v>
      </c>
      <c r="D3643" t="s">
        <v>6887</v>
      </c>
      <c r="E3643" t="s">
        <v>1709</v>
      </c>
    </row>
    <row r="3644" spans="1:5">
      <c r="A3644" t="s">
        <v>5236</v>
      </c>
      <c r="B3644" t="s">
        <v>5</v>
      </c>
      <c r="C3644" t="s">
        <v>1737</v>
      </c>
      <c r="D3644" t="s">
        <v>6887</v>
      </c>
      <c r="E3644" t="s">
        <v>1710</v>
      </c>
    </row>
    <row r="3645" spans="1:5">
      <c r="A3645" t="s">
        <v>5237</v>
      </c>
      <c r="B3645" t="s">
        <v>5</v>
      </c>
      <c r="C3645" t="s">
        <v>1737</v>
      </c>
      <c r="D3645" t="s">
        <v>6887</v>
      </c>
      <c r="E3645" t="s">
        <v>1711</v>
      </c>
    </row>
    <row r="3646" spans="1:5">
      <c r="A3646" t="s">
        <v>5238</v>
      </c>
      <c r="B3646" t="s">
        <v>5</v>
      </c>
      <c r="C3646" t="s">
        <v>1737</v>
      </c>
      <c r="D3646" t="s">
        <v>6887</v>
      </c>
      <c r="E3646" t="s">
        <v>1712</v>
      </c>
    </row>
    <row r="3647" spans="1:5">
      <c r="A3647" t="s">
        <v>5239</v>
      </c>
      <c r="B3647" t="s">
        <v>5</v>
      </c>
      <c r="C3647" t="s">
        <v>1737</v>
      </c>
      <c r="D3647" t="s">
        <v>6887</v>
      </c>
      <c r="E3647" t="s">
        <v>1713</v>
      </c>
    </row>
    <row r="3648" spans="1:5">
      <c r="A3648" t="s">
        <v>5240</v>
      </c>
      <c r="B3648" t="s">
        <v>5</v>
      </c>
      <c r="C3648" t="s">
        <v>1737</v>
      </c>
      <c r="D3648" t="s">
        <v>6887</v>
      </c>
      <c r="E3648" t="s">
        <v>1714</v>
      </c>
    </row>
    <row r="3649" spans="1:5">
      <c r="A3649" t="s">
        <v>5241</v>
      </c>
      <c r="B3649" t="s">
        <v>5</v>
      </c>
      <c r="C3649" t="s">
        <v>1737</v>
      </c>
      <c r="D3649" t="s">
        <v>6887</v>
      </c>
      <c r="E3649" t="s">
        <v>1715</v>
      </c>
    </row>
    <row r="3650" spans="1:5">
      <c r="A3650" t="s">
        <v>5242</v>
      </c>
      <c r="B3650" t="s">
        <v>5</v>
      </c>
      <c r="C3650" t="s">
        <v>1737</v>
      </c>
      <c r="D3650" t="s">
        <v>6888</v>
      </c>
      <c r="E3650" t="s">
        <v>1702</v>
      </c>
    </row>
    <row r="3651" spans="1:5">
      <c r="A3651" t="s">
        <v>5243</v>
      </c>
      <c r="B3651" t="s">
        <v>5</v>
      </c>
      <c r="C3651" t="s">
        <v>1737</v>
      </c>
      <c r="D3651" t="s">
        <v>6888</v>
      </c>
      <c r="E3651" t="s">
        <v>1705</v>
      </c>
    </row>
    <row r="3652" spans="1:5">
      <c r="A3652" t="s">
        <v>5244</v>
      </c>
      <c r="B3652" t="s">
        <v>5</v>
      </c>
      <c r="C3652" t="s">
        <v>1737</v>
      </c>
      <c r="D3652" t="s">
        <v>6888</v>
      </c>
      <c r="E3652" t="s">
        <v>1706</v>
      </c>
    </row>
    <row r="3653" spans="1:5">
      <c r="A3653" t="s">
        <v>5245</v>
      </c>
      <c r="B3653" t="s">
        <v>5</v>
      </c>
      <c r="C3653" t="s">
        <v>1737</v>
      </c>
      <c r="D3653" t="s">
        <v>6888</v>
      </c>
      <c r="E3653" t="s">
        <v>1707</v>
      </c>
    </row>
    <row r="3654" spans="1:5">
      <c r="A3654" t="s">
        <v>5246</v>
      </c>
      <c r="B3654" t="s">
        <v>5</v>
      </c>
      <c r="C3654" t="s">
        <v>1737</v>
      </c>
      <c r="D3654" t="s">
        <v>6888</v>
      </c>
      <c r="E3654" t="s">
        <v>1708</v>
      </c>
    </row>
    <row r="3655" spans="1:5">
      <c r="A3655" t="s">
        <v>5247</v>
      </c>
      <c r="B3655" t="s">
        <v>5</v>
      </c>
      <c r="C3655" t="s">
        <v>1737</v>
      </c>
      <c r="D3655" t="s">
        <v>6888</v>
      </c>
      <c r="E3655" t="s">
        <v>1709</v>
      </c>
    </row>
    <row r="3656" spans="1:5">
      <c r="A3656" t="s">
        <v>5248</v>
      </c>
      <c r="B3656" t="s">
        <v>5</v>
      </c>
      <c r="C3656" t="s">
        <v>1737</v>
      </c>
      <c r="D3656" t="s">
        <v>6888</v>
      </c>
      <c r="E3656" t="s">
        <v>1710</v>
      </c>
    </row>
    <row r="3657" spans="1:5">
      <c r="A3657" t="s">
        <v>5249</v>
      </c>
      <c r="B3657" t="s">
        <v>5</v>
      </c>
      <c r="C3657" t="s">
        <v>1737</v>
      </c>
      <c r="D3657" t="s">
        <v>6888</v>
      </c>
      <c r="E3657" t="s">
        <v>1711</v>
      </c>
    </row>
    <row r="3658" spans="1:5">
      <c r="A3658" t="s">
        <v>5250</v>
      </c>
      <c r="B3658" t="s">
        <v>5</v>
      </c>
      <c r="C3658" t="s">
        <v>1737</v>
      </c>
      <c r="D3658" t="s">
        <v>6888</v>
      </c>
      <c r="E3658" t="s">
        <v>1712</v>
      </c>
    </row>
    <row r="3659" spans="1:5">
      <c r="A3659" t="s">
        <v>5251</v>
      </c>
      <c r="B3659" t="s">
        <v>5</v>
      </c>
      <c r="C3659" t="s">
        <v>1737</v>
      </c>
      <c r="D3659" t="s">
        <v>6888</v>
      </c>
      <c r="E3659" t="s">
        <v>1713</v>
      </c>
    </row>
    <row r="3660" spans="1:5">
      <c r="A3660" t="s">
        <v>5252</v>
      </c>
      <c r="B3660" t="s">
        <v>5</v>
      </c>
      <c r="C3660" t="s">
        <v>1737</v>
      </c>
      <c r="D3660" t="s">
        <v>6888</v>
      </c>
      <c r="E3660" t="s">
        <v>1714</v>
      </c>
    </row>
    <row r="3661" spans="1:5">
      <c r="A3661" t="s">
        <v>5253</v>
      </c>
      <c r="B3661" t="s">
        <v>5</v>
      </c>
      <c r="C3661" t="s">
        <v>1737</v>
      </c>
      <c r="D3661" t="s">
        <v>6888</v>
      </c>
      <c r="E3661" t="s">
        <v>1715</v>
      </c>
    </row>
    <row r="3662" spans="1:5">
      <c r="A3662" t="s">
        <v>5254</v>
      </c>
      <c r="B3662" t="s">
        <v>5</v>
      </c>
      <c r="C3662" t="s">
        <v>1737</v>
      </c>
      <c r="D3662" t="s">
        <v>6889</v>
      </c>
      <c r="E3662" t="s">
        <v>1702</v>
      </c>
    </row>
    <row r="3663" spans="1:5">
      <c r="A3663" t="s">
        <v>5255</v>
      </c>
      <c r="B3663" t="s">
        <v>5</v>
      </c>
      <c r="C3663" t="s">
        <v>1737</v>
      </c>
      <c r="D3663" t="s">
        <v>6889</v>
      </c>
      <c r="E3663" t="s">
        <v>1705</v>
      </c>
    </row>
    <row r="3664" spans="1:5">
      <c r="A3664" t="s">
        <v>5256</v>
      </c>
      <c r="B3664" t="s">
        <v>5</v>
      </c>
      <c r="C3664" t="s">
        <v>1737</v>
      </c>
      <c r="D3664" t="s">
        <v>6889</v>
      </c>
      <c r="E3664" t="s">
        <v>1706</v>
      </c>
    </row>
    <row r="3665" spans="1:5">
      <c r="A3665" t="s">
        <v>5257</v>
      </c>
      <c r="B3665" t="s">
        <v>5</v>
      </c>
      <c r="C3665" t="s">
        <v>1737</v>
      </c>
      <c r="D3665" t="s">
        <v>6889</v>
      </c>
      <c r="E3665" t="s">
        <v>1707</v>
      </c>
    </row>
    <row r="3666" spans="1:5">
      <c r="A3666" t="s">
        <v>5258</v>
      </c>
      <c r="B3666" t="s">
        <v>5</v>
      </c>
      <c r="C3666" t="s">
        <v>1737</v>
      </c>
      <c r="D3666" t="s">
        <v>6889</v>
      </c>
      <c r="E3666" t="s">
        <v>1708</v>
      </c>
    </row>
    <row r="3667" spans="1:5">
      <c r="A3667" t="s">
        <v>5259</v>
      </c>
      <c r="B3667" t="s">
        <v>5</v>
      </c>
      <c r="C3667" t="s">
        <v>1737</v>
      </c>
      <c r="D3667" t="s">
        <v>6889</v>
      </c>
      <c r="E3667" t="s">
        <v>1709</v>
      </c>
    </row>
    <row r="3668" spans="1:5">
      <c r="A3668" t="s">
        <v>5260</v>
      </c>
      <c r="B3668" t="s">
        <v>5</v>
      </c>
      <c r="C3668" t="s">
        <v>1737</v>
      </c>
      <c r="D3668" t="s">
        <v>6889</v>
      </c>
      <c r="E3668" t="s">
        <v>1710</v>
      </c>
    </row>
    <row r="3669" spans="1:5">
      <c r="A3669" t="s">
        <v>5261</v>
      </c>
      <c r="B3669" t="s">
        <v>5</v>
      </c>
      <c r="C3669" t="s">
        <v>1737</v>
      </c>
      <c r="D3669" t="s">
        <v>6889</v>
      </c>
      <c r="E3669" t="s">
        <v>1711</v>
      </c>
    </row>
    <row r="3670" spans="1:5">
      <c r="A3670" t="s">
        <v>5262</v>
      </c>
      <c r="B3670" t="s">
        <v>5</v>
      </c>
      <c r="C3670" t="s">
        <v>1737</v>
      </c>
      <c r="D3670" t="s">
        <v>6889</v>
      </c>
      <c r="E3670" t="s">
        <v>1712</v>
      </c>
    </row>
    <row r="3671" spans="1:5">
      <c r="A3671" t="s">
        <v>5263</v>
      </c>
      <c r="B3671" t="s">
        <v>5</v>
      </c>
      <c r="C3671" t="s">
        <v>1737</v>
      </c>
      <c r="D3671" t="s">
        <v>6889</v>
      </c>
      <c r="E3671" t="s">
        <v>1713</v>
      </c>
    </row>
    <row r="3672" spans="1:5">
      <c r="A3672" t="s">
        <v>5264</v>
      </c>
      <c r="B3672" t="s">
        <v>5</v>
      </c>
      <c r="C3672" t="s">
        <v>1737</v>
      </c>
      <c r="D3672" t="s">
        <v>6889</v>
      </c>
      <c r="E3672" t="s">
        <v>1714</v>
      </c>
    </row>
    <row r="3673" spans="1:5">
      <c r="A3673" t="s">
        <v>5265</v>
      </c>
      <c r="B3673" t="s">
        <v>5</v>
      </c>
      <c r="C3673" t="s">
        <v>1737</v>
      </c>
      <c r="D3673" t="s">
        <v>6889</v>
      </c>
      <c r="E3673" t="s">
        <v>1715</v>
      </c>
    </row>
    <row r="3674" spans="1:5">
      <c r="A3674" t="s">
        <v>5266</v>
      </c>
      <c r="B3674" t="s">
        <v>5</v>
      </c>
      <c r="C3674" t="s">
        <v>1737</v>
      </c>
      <c r="D3674" t="s">
        <v>6890</v>
      </c>
      <c r="E3674" t="s">
        <v>1702</v>
      </c>
    </row>
    <row r="3675" spans="1:5">
      <c r="A3675" t="s">
        <v>5267</v>
      </c>
      <c r="B3675" t="s">
        <v>5</v>
      </c>
      <c r="C3675" t="s">
        <v>1737</v>
      </c>
      <c r="D3675" t="s">
        <v>6890</v>
      </c>
      <c r="E3675" t="s">
        <v>1705</v>
      </c>
    </row>
    <row r="3676" spans="1:5">
      <c r="A3676" t="s">
        <v>5268</v>
      </c>
      <c r="B3676" t="s">
        <v>5</v>
      </c>
      <c r="C3676" t="s">
        <v>1737</v>
      </c>
      <c r="D3676" t="s">
        <v>6890</v>
      </c>
      <c r="E3676" t="s">
        <v>1706</v>
      </c>
    </row>
    <row r="3677" spans="1:5">
      <c r="A3677" t="s">
        <v>5269</v>
      </c>
      <c r="B3677" t="s">
        <v>5</v>
      </c>
      <c r="C3677" t="s">
        <v>1737</v>
      </c>
      <c r="D3677" t="s">
        <v>6890</v>
      </c>
      <c r="E3677" t="s">
        <v>1707</v>
      </c>
    </row>
    <row r="3678" spans="1:5">
      <c r="A3678" t="s">
        <v>5270</v>
      </c>
      <c r="B3678" t="s">
        <v>5</v>
      </c>
      <c r="C3678" t="s">
        <v>1737</v>
      </c>
      <c r="D3678" t="s">
        <v>6890</v>
      </c>
      <c r="E3678" t="s">
        <v>1708</v>
      </c>
    </row>
    <row r="3679" spans="1:5">
      <c r="A3679" t="s">
        <v>5271</v>
      </c>
      <c r="B3679" t="s">
        <v>5</v>
      </c>
      <c r="C3679" t="s">
        <v>1737</v>
      </c>
      <c r="D3679" t="s">
        <v>6890</v>
      </c>
      <c r="E3679" t="s">
        <v>1709</v>
      </c>
    </row>
    <row r="3680" spans="1:5">
      <c r="A3680" t="s">
        <v>5272</v>
      </c>
      <c r="B3680" t="s">
        <v>5</v>
      </c>
      <c r="C3680" t="s">
        <v>1737</v>
      </c>
      <c r="D3680" t="s">
        <v>6890</v>
      </c>
      <c r="E3680" t="s">
        <v>1710</v>
      </c>
    </row>
    <row r="3681" spans="1:5">
      <c r="A3681" t="s">
        <v>5273</v>
      </c>
      <c r="B3681" t="s">
        <v>5</v>
      </c>
      <c r="C3681" t="s">
        <v>1737</v>
      </c>
      <c r="D3681" t="s">
        <v>6890</v>
      </c>
      <c r="E3681" t="s">
        <v>1711</v>
      </c>
    </row>
    <row r="3682" spans="1:5">
      <c r="A3682" t="s">
        <v>5274</v>
      </c>
      <c r="B3682" t="s">
        <v>5</v>
      </c>
      <c r="C3682" t="s">
        <v>1737</v>
      </c>
      <c r="D3682" t="s">
        <v>6890</v>
      </c>
      <c r="E3682" t="s">
        <v>1712</v>
      </c>
    </row>
    <row r="3683" spans="1:5">
      <c r="A3683" t="s">
        <v>5275</v>
      </c>
      <c r="B3683" t="s">
        <v>5</v>
      </c>
      <c r="C3683" t="s">
        <v>1737</v>
      </c>
      <c r="D3683" t="s">
        <v>6890</v>
      </c>
      <c r="E3683" t="s">
        <v>1713</v>
      </c>
    </row>
    <row r="3684" spans="1:5">
      <c r="A3684" t="s">
        <v>5276</v>
      </c>
      <c r="B3684" t="s">
        <v>5</v>
      </c>
      <c r="C3684" t="s">
        <v>1737</v>
      </c>
      <c r="D3684" t="s">
        <v>6890</v>
      </c>
      <c r="E3684" t="s">
        <v>1714</v>
      </c>
    </row>
    <row r="3685" spans="1:5">
      <c r="A3685" t="s">
        <v>5277</v>
      </c>
      <c r="B3685" t="s">
        <v>5</v>
      </c>
      <c r="C3685" t="s">
        <v>1737</v>
      </c>
      <c r="D3685" t="s">
        <v>6890</v>
      </c>
      <c r="E3685" t="s">
        <v>1715</v>
      </c>
    </row>
    <row r="3686" spans="1:5">
      <c r="A3686" t="s">
        <v>5278</v>
      </c>
      <c r="B3686" t="s">
        <v>5</v>
      </c>
      <c r="C3686" t="s">
        <v>1737</v>
      </c>
      <c r="D3686" t="s">
        <v>6891</v>
      </c>
      <c r="E3686" t="s">
        <v>1702</v>
      </c>
    </row>
    <row r="3687" spans="1:5">
      <c r="A3687" t="s">
        <v>5279</v>
      </c>
      <c r="B3687" t="s">
        <v>5</v>
      </c>
      <c r="C3687" t="s">
        <v>1737</v>
      </c>
      <c r="D3687" t="s">
        <v>6891</v>
      </c>
      <c r="E3687" t="s">
        <v>1705</v>
      </c>
    </row>
    <row r="3688" spans="1:5">
      <c r="A3688" t="s">
        <v>5280</v>
      </c>
      <c r="B3688" t="s">
        <v>5</v>
      </c>
      <c r="C3688" t="s">
        <v>1737</v>
      </c>
      <c r="D3688" t="s">
        <v>6891</v>
      </c>
      <c r="E3688" t="s">
        <v>1706</v>
      </c>
    </row>
    <row r="3689" spans="1:5">
      <c r="A3689" t="s">
        <v>5281</v>
      </c>
      <c r="B3689" t="s">
        <v>5</v>
      </c>
      <c r="C3689" t="s">
        <v>1737</v>
      </c>
      <c r="D3689" t="s">
        <v>6891</v>
      </c>
      <c r="E3689" t="s">
        <v>1707</v>
      </c>
    </row>
    <row r="3690" spans="1:5">
      <c r="A3690" t="s">
        <v>5282</v>
      </c>
      <c r="B3690" t="s">
        <v>5</v>
      </c>
      <c r="C3690" t="s">
        <v>1737</v>
      </c>
      <c r="D3690" t="s">
        <v>6891</v>
      </c>
      <c r="E3690" t="s">
        <v>1708</v>
      </c>
    </row>
    <row r="3691" spans="1:5">
      <c r="A3691" t="s">
        <v>5283</v>
      </c>
      <c r="B3691" t="s">
        <v>5</v>
      </c>
      <c r="C3691" t="s">
        <v>1737</v>
      </c>
      <c r="D3691" t="s">
        <v>6891</v>
      </c>
      <c r="E3691" t="s">
        <v>1709</v>
      </c>
    </row>
    <row r="3692" spans="1:5">
      <c r="A3692" t="s">
        <v>5284</v>
      </c>
      <c r="B3692" t="s">
        <v>5</v>
      </c>
      <c r="C3692" t="s">
        <v>1737</v>
      </c>
      <c r="D3692" t="s">
        <v>6891</v>
      </c>
      <c r="E3692" t="s">
        <v>1710</v>
      </c>
    </row>
    <row r="3693" spans="1:5">
      <c r="A3693" t="s">
        <v>5285</v>
      </c>
      <c r="B3693" t="s">
        <v>5</v>
      </c>
      <c r="C3693" t="s">
        <v>1737</v>
      </c>
      <c r="D3693" t="s">
        <v>6891</v>
      </c>
      <c r="E3693" t="s">
        <v>1711</v>
      </c>
    </row>
    <row r="3694" spans="1:5">
      <c r="A3694" t="s">
        <v>5286</v>
      </c>
      <c r="B3694" t="s">
        <v>5</v>
      </c>
      <c r="C3694" t="s">
        <v>1737</v>
      </c>
      <c r="D3694" t="s">
        <v>6891</v>
      </c>
      <c r="E3694" t="s">
        <v>1712</v>
      </c>
    </row>
    <row r="3695" spans="1:5">
      <c r="A3695" t="s">
        <v>5287</v>
      </c>
      <c r="B3695" t="s">
        <v>5</v>
      </c>
      <c r="C3695" t="s">
        <v>1737</v>
      </c>
      <c r="D3695" t="s">
        <v>6891</v>
      </c>
      <c r="E3695" t="s">
        <v>1713</v>
      </c>
    </row>
    <row r="3696" spans="1:5">
      <c r="A3696" t="s">
        <v>5288</v>
      </c>
      <c r="B3696" t="s">
        <v>5</v>
      </c>
      <c r="C3696" t="s">
        <v>1737</v>
      </c>
      <c r="D3696" t="s">
        <v>6891</v>
      </c>
      <c r="E3696" t="s">
        <v>1714</v>
      </c>
    </row>
    <row r="3697" spans="1:5">
      <c r="A3697" t="s">
        <v>5289</v>
      </c>
      <c r="B3697" t="s">
        <v>5</v>
      </c>
      <c r="C3697" t="s">
        <v>1737</v>
      </c>
      <c r="D3697" t="s">
        <v>6891</v>
      </c>
      <c r="E3697" t="s">
        <v>1715</v>
      </c>
    </row>
    <row r="3698" spans="1:5">
      <c r="A3698" t="s">
        <v>5290</v>
      </c>
      <c r="B3698" t="s">
        <v>5</v>
      </c>
      <c r="C3698" t="s">
        <v>1737</v>
      </c>
      <c r="D3698" t="s">
        <v>6892</v>
      </c>
      <c r="E3698" t="s">
        <v>1702</v>
      </c>
    </row>
    <row r="3699" spans="1:5">
      <c r="A3699" t="s">
        <v>5291</v>
      </c>
      <c r="B3699" t="s">
        <v>5</v>
      </c>
      <c r="C3699" t="s">
        <v>1737</v>
      </c>
      <c r="D3699" t="s">
        <v>6892</v>
      </c>
      <c r="E3699" t="s">
        <v>1705</v>
      </c>
    </row>
    <row r="3700" spans="1:5">
      <c r="A3700" t="s">
        <v>5292</v>
      </c>
      <c r="B3700" t="s">
        <v>5</v>
      </c>
      <c r="C3700" t="s">
        <v>1737</v>
      </c>
      <c r="D3700" t="s">
        <v>6892</v>
      </c>
      <c r="E3700" t="s">
        <v>1706</v>
      </c>
    </row>
    <row r="3701" spans="1:5">
      <c r="A3701" t="s">
        <v>5293</v>
      </c>
      <c r="B3701" t="s">
        <v>5</v>
      </c>
      <c r="C3701" t="s">
        <v>1737</v>
      </c>
      <c r="D3701" t="s">
        <v>6892</v>
      </c>
      <c r="E3701" t="s">
        <v>1707</v>
      </c>
    </row>
    <row r="3702" spans="1:5">
      <c r="A3702" t="s">
        <v>5294</v>
      </c>
      <c r="B3702" t="s">
        <v>5</v>
      </c>
      <c r="C3702" t="s">
        <v>1737</v>
      </c>
      <c r="D3702" t="s">
        <v>6892</v>
      </c>
      <c r="E3702" t="s">
        <v>1708</v>
      </c>
    </row>
    <row r="3703" spans="1:5">
      <c r="A3703" t="s">
        <v>5295</v>
      </c>
      <c r="B3703" t="s">
        <v>5</v>
      </c>
      <c r="C3703" t="s">
        <v>1737</v>
      </c>
      <c r="D3703" t="s">
        <v>6892</v>
      </c>
      <c r="E3703" t="s">
        <v>1709</v>
      </c>
    </row>
    <row r="3704" spans="1:5">
      <c r="A3704" t="s">
        <v>5296</v>
      </c>
      <c r="B3704" t="s">
        <v>5</v>
      </c>
      <c r="C3704" t="s">
        <v>1737</v>
      </c>
      <c r="D3704" t="s">
        <v>6892</v>
      </c>
      <c r="E3704" t="s">
        <v>1710</v>
      </c>
    </row>
    <row r="3705" spans="1:5">
      <c r="A3705" t="s">
        <v>5297</v>
      </c>
      <c r="B3705" t="s">
        <v>5</v>
      </c>
      <c r="C3705" t="s">
        <v>1737</v>
      </c>
      <c r="D3705" t="s">
        <v>6892</v>
      </c>
      <c r="E3705" t="s">
        <v>1711</v>
      </c>
    </row>
    <row r="3706" spans="1:5">
      <c r="A3706" t="s">
        <v>5298</v>
      </c>
      <c r="B3706" t="s">
        <v>5</v>
      </c>
      <c r="C3706" t="s">
        <v>1737</v>
      </c>
      <c r="D3706" t="s">
        <v>6892</v>
      </c>
      <c r="E3706" t="s">
        <v>1712</v>
      </c>
    </row>
    <row r="3707" spans="1:5">
      <c r="A3707" t="s">
        <v>5299</v>
      </c>
      <c r="B3707" t="s">
        <v>5</v>
      </c>
      <c r="C3707" t="s">
        <v>1737</v>
      </c>
      <c r="D3707" t="s">
        <v>6892</v>
      </c>
      <c r="E3707" t="s">
        <v>1713</v>
      </c>
    </row>
    <row r="3708" spans="1:5">
      <c r="A3708" t="s">
        <v>5300</v>
      </c>
      <c r="B3708" t="s">
        <v>5</v>
      </c>
      <c r="C3708" t="s">
        <v>1737</v>
      </c>
      <c r="D3708" t="s">
        <v>6892</v>
      </c>
      <c r="E3708" t="s">
        <v>1714</v>
      </c>
    </row>
    <row r="3709" spans="1:5">
      <c r="A3709" t="s">
        <v>5301</v>
      </c>
      <c r="B3709" t="s">
        <v>5</v>
      </c>
      <c r="C3709" t="s">
        <v>1737</v>
      </c>
      <c r="D3709" t="s">
        <v>6892</v>
      </c>
      <c r="E3709" t="s">
        <v>1715</v>
      </c>
    </row>
    <row r="3710" spans="1:5">
      <c r="A3710" t="s">
        <v>5302</v>
      </c>
      <c r="B3710" t="s">
        <v>5</v>
      </c>
      <c r="C3710" t="s">
        <v>1737</v>
      </c>
      <c r="D3710" t="s">
        <v>6893</v>
      </c>
      <c r="E3710" t="s">
        <v>1702</v>
      </c>
    </row>
    <row r="3711" spans="1:5">
      <c r="A3711" t="s">
        <v>5303</v>
      </c>
      <c r="B3711" t="s">
        <v>5</v>
      </c>
      <c r="C3711" t="s">
        <v>1737</v>
      </c>
      <c r="D3711" t="s">
        <v>6893</v>
      </c>
      <c r="E3711" t="s">
        <v>1705</v>
      </c>
    </row>
    <row r="3712" spans="1:5">
      <c r="A3712" t="s">
        <v>5304</v>
      </c>
      <c r="B3712" t="s">
        <v>5</v>
      </c>
      <c r="C3712" t="s">
        <v>1737</v>
      </c>
      <c r="D3712" t="s">
        <v>6893</v>
      </c>
      <c r="E3712" t="s">
        <v>1706</v>
      </c>
    </row>
    <row r="3713" spans="1:5">
      <c r="A3713" t="s">
        <v>5305</v>
      </c>
      <c r="B3713" t="s">
        <v>5</v>
      </c>
      <c r="C3713" t="s">
        <v>1737</v>
      </c>
      <c r="D3713" t="s">
        <v>6893</v>
      </c>
      <c r="E3713" t="s">
        <v>1707</v>
      </c>
    </row>
    <row r="3714" spans="1:5">
      <c r="A3714" t="s">
        <v>5306</v>
      </c>
      <c r="B3714" t="s">
        <v>5</v>
      </c>
      <c r="C3714" t="s">
        <v>1737</v>
      </c>
      <c r="D3714" t="s">
        <v>6893</v>
      </c>
      <c r="E3714" t="s">
        <v>1708</v>
      </c>
    </row>
    <row r="3715" spans="1:5">
      <c r="A3715" t="s">
        <v>5307</v>
      </c>
      <c r="B3715" t="s">
        <v>5</v>
      </c>
      <c r="C3715" t="s">
        <v>1737</v>
      </c>
      <c r="D3715" t="s">
        <v>6893</v>
      </c>
      <c r="E3715" t="s">
        <v>1709</v>
      </c>
    </row>
    <row r="3716" spans="1:5">
      <c r="A3716" t="s">
        <v>5308</v>
      </c>
      <c r="B3716" t="s">
        <v>5</v>
      </c>
      <c r="C3716" t="s">
        <v>1737</v>
      </c>
      <c r="D3716" t="s">
        <v>6893</v>
      </c>
      <c r="E3716" t="s">
        <v>1710</v>
      </c>
    </row>
    <row r="3717" spans="1:5">
      <c r="A3717" t="s">
        <v>5309</v>
      </c>
      <c r="B3717" t="s">
        <v>5</v>
      </c>
      <c r="C3717" t="s">
        <v>1737</v>
      </c>
      <c r="D3717" t="s">
        <v>6893</v>
      </c>
      <c r="E3717" t="s">
        <v>1711</v>
      </c>
    </row>
    <row r="3718" spans="1:5">
      <c r="A3718" t="s">
        <v>5310</v>
      </c>
      <c r="B3718" t="s">
        <v>5</v>
      </c>
      <c r="C3718" t="s">
        <v>1737</v>
      </c>
      <c r="D3718" t="s">
        <v>6893</v>
      </c>
      <c r="E3718" t="s">
        <v>1712</v>
      </c>
    </row>
    <row r="3719" spans="1:5">
      <c r="A3719" t="s">
        <v>5311</v>
      </c>
      <c r="B3719" t="s">
        <v>5</v>
      </c>
      <c r="C3719" t="s">
        <v>1737</v>
      </c>
      <c r="D3719" t="s">
        <v>6893</v>
      </c>
      <c r="E3719" t="s">
        <v>1713</v>
      </c>
    </row>
    <row r="3720" spans="1:5">
      <c r="A3720" t="s">
        <v>5312</v>
      </c>
      <c r="B3720" t="s">
        <v>5</v>
      </c>
      <c r="C3720" t="s">
        <v>1737</v>
      </c>
      <c r="D3720" t="s">
        <v>6893</v>
      </c>
      <c r="E3720" t="s">
        <v>1714</v>
      </c>
    </row>
    <row r="3721" spans="1:5">
      <c r="A3721" t="s">
        <v>5313</v>
      </c>
      <c r="B3721" t="s">
        <v>5</v>
      </c>
      <c r="C3721" t="s">
        <v>1737</v>
      </c>
      <c r="D3721" t="s">
        <v>6893</v>
      </c>
      <c r="E3721" t="s">
        <v>1715</v>
      </c>
    </row>
    <row r="3722" spans="1:5">
      <c r="A3722" t="s">
        <v>5314</v>
      </c>
      <c r="B3722" t="s">
        <v>5</v>
      </c>
      <c r="C3722" t="s">
        <v>1737</v>
      </c>
      <c r="D3722" t="s">
        <v>6894</v>
      </c>
      <c r="E3722" t="s">
        <v>1702</v>
      </c>
    </row>
    <row r="3723" spans="1:5">
      <c r="A3723" t="s">
        <v>5315</v>
      </c>
      <c r="B3723" t="s">
        <v>5</v>
      </c>
      <c r="C3723" t="s">
        <v>1737</v>
      </c>
      <c r="D3723" t="s">
        <v>6894</v>
      </c>
      <c r="E3723" t="s">
        <v>1705</v>
      </c>
    </row>
    <row r="3724" spans="1:5">
      <c r="A3724" t="s">
        <v>5316</v>
      </c>
      <c r="B3724" t="s">
        <v>5</v>
      </c>
      <c r="C3724" t="s">
        <v>1737</v>
      </c>
      <c r="D3724" t="s">
        <v>6894</v>
      </c>
      <c r="E3724" t="s">
        <v>1706</v>
      </c>
    </row>
    <row r="3725" spans="1:5">
      <c r="A3725" t="s">
        <v>5317</v>
      </c>
      <c r="B3725" t="s">
        <v>5</v>
      </c>
      <c r="C3725" t="s">
        <v>1737</v>
      </c>
      <c r="D3725" t="s">
        <v>6894</v>
      </c>
      <c r="E3725" t="s">
        <v>1707</v>
      </c>
    </row>
    <row r="3726" spans="1:5">
      <c r="A3726" t="s">
        <v>5318</v>
      </c>
      <c r="B3726" t="s">
        <v>5</v>
      </c>
      <c r="C3726" t="s">
        <v>1737</v>
      </c>
      <c r="D3726" t="s">
        <v>6894</v>
      </c>
      <c r="E3726" t="s">
        <v>1708</v>
      </c>
    </row>
    <row r="3727" spans="1:5">
      <c r="A3727" t="s">
        <v>5319</v>
      </c>
      <c r="B3727" t="s">
        <v>5</v>
      </c>
      <c r="C3727" t="s">
        <v>1737</v>
      </c>
      <c r="D3727" t="s">
        <v>6894</v>
      </c>
      <c r="E3727" t="s">
        <v>1709</v>
      </c>
    </row>
    <row r="3728" spans="1:5">
      <c r="A3728" t="s">
        <v>5320</v>
      </c>
      <c r="B3728" t="s">
        <v>5</v>
      </c>
      <c r="C3728" t="s">
        <v>1737</v>
      </c>
      <c r="D3728" t="s">
        <v>6894</v>
      </c>
      <c r="E3728" t="s">
        <v>1710</v>
      </c>
    </row>
    <row r="3729" spans="1:5">
      <c r="A3729" t="s">
        <v>5321</v>
      </c>
      <c r="B3729" t="s">
        <v>5</v>
      </c>
      <c r="C3729" t="s">
        <v>1737</v>
      </c>
      <c r="D3729" t="s">
        <v>6894</v>
      </c>
      <c r="E3729" t="s">
        <v>1711</v>
      </c>
    </row>
    <row r="3730" spans="1:5">
      <c r="A3730" t="s">
        <v>5322</v>
      </c>
      <c r="B3730" t="s">
        <v>5</v>
      </c>
      <c r="C3730" t="s">
        <v>1737</v>
      </c>
      <c r="D3730" t="s">
        <v>6894</v>
      </c>
      <c r="E3730" t="s">
        <v>1712</v>
      </c>
    </row>
    <row r="3731" spans="1:5">
      <c r="A3731" t="s">
        <v>5323</v>
      </c>
      <c r="B3731" t="s">
        <v>5</v>
      </c>
      <c r="C3731" t="s">
        <v>1737</v>
      </c>
      <c r="D3731" t="s">
        <v>6894</v>
      </c>
      <c r="E3731" t="s">
        <v>1713</v>
      </c>
    </row>
    <row r="3732" spans="1:5">
      <c r="A3732" t="s">
        <v>5324</v>
      </c>
      <c r="B3732" t="s">
        <v>5</v>
      </c>
      <c r="C3732" t="s">
        <v>1737</v>
      </c>
      <c r="D3732" t="s">
        <v>6894</v>
      </c>
      <c r="E3732" t="s">
        <v>1714</v>
      </c>
    </row>
    <row r="3733" spans="1:5">
      <c r="A3733" t="s">
        <v>5325</v>
      </c>
      <c r="B3733" t="s">
        <v>5</v>
      </c>
      <c r="C3733" t="s">
        <v>1737</v>
      </c>
      <c r="D3733" t="s">
        <v>6894</v>
      </c>
      <c r="E3733" t="s">
        <v>1715</v>
      </c>
    </row>
    <row r="3734" spans="1:5">
      <c r="A3734" t="s">
        <v>5326</v>
      </c>
      <c r="B3734" t="s">
        <v>5</v>
      </c>
      <c r="C3734" t="s">
        <v>1737</v>
      </c>
      <c r="D3734" t="s">
        <v>6895</v>
      </c>
      <c r="E3734" t="s">
        <v>1702</v>
      </c>
    </row>
    <row r="3735" spans="1:5">
      <c r="A3735" t="s">
        <v>5327</v>
      </c>
      <c r="B3735" t="s">
        <v>5</v>
      </c>
      <c r="C3735" t="s">
        <v>1737</v>
      </c>
      <c r="D3735" t="s">
        <v>6895</v>
      </c>
      <c r="E3735" t="s">
        <v>1705</v>
      </c>
    </row>
    <row r="3736" spans="1:5">
      <c r="A3736" t="s">
        <v>5328</v>
      </c>
      <c r="B3736" t="s">
        <v>5</v>
      </c>
      <c r="C3736" t="s">
        <v>1737</v>
      </c>
      <c r="D3736" t="s">
        <v>6895</v>
      </c>
      <c r="E3736" t="s">
        <v>1706</v>
      </c>
    </row>
    <row r="3737" spans="1:5">
      <c r="A3737" t="s">
        <v>5329</v>
      </c>
      <c r="B3737" t="s">
        <v>5</v>
      </c>
      <c r="C3737" t="s">
        <v>1737</v>
      </c>
      <c r="D3737" t="s">
        <v>6895</v>
      </c>
      <c r="E3737" t="s">
        <v>1707</v>
      </c>
    </row>
    <row r="3738" spans="1:5">
      <c r="A3738" t="s">
        <v>5330</v>
      </c>
      <c r="B3738" t="s">
        <v>5</v>
      </c>
      <c r="C3738" t="s">
        <v>1737</v>
      </c>
      <c r="D3738" t="s">
        <v>6895</v>
      </c>
      <c r="E3738" t="s">
        <v>1708</v>
      </c>
    </row>
    <row r="3739" spans="1:5">
      <c r="A3739" t="s">
        <v>5331</v>
      </c>
      <c r="B3739" t="s">
        <v>5</v>
      </c>
      <c r="C3739" t="s">
        <v>1737</v>
      </c>
      <c r="D3739" t="s">
        <v>6895</v>
      </c>
      <c r="E3739" t="s">
        <v>1709</v>
      </c>
    </row>
    <row r="3740" spans="1:5">
      <c r="A3740" t="s">
        <v>5332</v>
      </c>
      <c r="B3740" t="s">
        <v>5</v>
      </c>
      <c r="C3740" t="s">
        <v>1737</v>
      </c>
      <c r="D3740" t="s">
        <v>6895</v>
      </c>
      <c r="E3740" t="s">
        <v>1710</v>
      </c>
    </row>
    <row r="3741" spans="1:5">
      <c r="A3741" t="s">
        <v>5333</v>
      </c>
      <c r="B3741" t="s">
        <v>5</v>
      </c>
      <c r="C3741" t="s">
        <v>1737</v>
      </c>
      <c r="D3741" t="s">
        <v>6895</v>
      </c>
      <c r="E3741" t="s">
        <v>1711</v>
      </c>
    </row>
    <row r="3742" spans="1:5">
      <c r="A3742" t="s">
        <v>5334</v>
      </c>
      <c r="B3742" t="s">
        <v>5</v>
      </c>
      <c r="C3742" t="s">
        <v>1737</v>
      </c>
      <c r="D3742" t="s">
        <v>6895</v>
      </c>
      <c r="E3742" t="s">
        <v>1712</v>
      </c>
    </row>
    <row r="3743" spans="1:5">
      <c r="A3743" t="s">
        <v>5335</v>
      </c>
      <c r="B3743" t="s">
        <v>5</v>
      </c>
      <c r="C3743" t="s">
        <v>1737</v>
      </c>
      <c r="D3743" t="s">
        <v>6895</v>
      </c>
      <c r="E3743" t="s">
        <v>1713</v>
      </c>
    </row>
    <row r="3744" spans="1:5">
      <c r="A3744" t="s">
        <v>5336</v>
      </c>
      <c r="B3744" t="s">
        <v>5</v>
      </c>
      <c r="C3744" t="s">
        <v>1737</v>
      </c>
      <c r="D3744" t="s">
        <v>6895</v>
      </c>
      <c r="E3744" t="s">
        <v>1714</v>
      </c>
    </row>
    <row r="3745" spans="1:5">
      <c r="A3745" t="s">
        <v>5337</v>
      </c>
      <c r="B3745" t="s">
        <v>5</v>
      </c>
      <c r="C3745" t="s">
        <v>1737</v>
      </c>
      <c r="D3745" t="s">
        <v>6895</v>
      </c>
      <c r="E3745" t="s">
        <v>1715</v>
      </c>
    </row>
    <row r="3746" spans="1:5">
      <c r="A3746" t="s">
        <v>5338</v>
      </c>
      <c r="B3746" t="s">
        <v>5</v>
      </c>
      <c r="C3746" t="s">
        <v>1737</v>
      </c>
      <c r="D3746" t="s">
        <v>6896</v>
      </c>
      <c r="E3746" t="s">
        <v>1702</v>
      </c>
    </row>
    <row r="3747" spans="1:5">
      <c r="A3747" t="s">
        <v>5339</v>
      </c>
      <c r="B3747" t="s">
        <v>5</v>
      </c>
      <c r="C3747" t="s">
        <v>1737</v>
      </c>
      <c r="D3747" t="s">
        <v>6896</v>
      </c>
      <c r="E3747" t="s">
        <v>1705</v>
      </c>
    </row>
    <row r="3748" spans="1:5">
      <c r="A3748" t="s">
        <v>5340</v>
      </c>
      <c r="B3748" t="s">
        <v>5</v>
      </c>
      <c r="C3748" t="s">
        <v>1737</v>
      </c>
      <c r="D3748" t="s">
        <v>6896</v>
      </c>
      <c r="E3748" t="s">
        <v>1706</v>
      </c>
    </row>
    <row r="3749" spans="1:5">
      <c r="A3749" t="s">
        <v>5341</v>
      </c>
      <c r="B3749" t="s">
        <v>5</v>
      </c>
      <c r="C3749" t="s">
        <v>1737</v>
      </c>
      <c r="D3749" t="s">
        <v>6896</v>
      </c>
      <c r="E3749" t="s">
        <v>1707</v>
      </c>
    </row>
    <row r="3750" spans="1:5">
      <c r="A3750" t="s">
        <v>5342</v>
      </c>
      <c r="B3750" t="s">
        <v>5</v>
      </c>
      <c r="C3750" t="s">
        <v>1737</v>
      </c>
      <c r="D3750" t="s">
        <v>6896</v>
      </c>
      <c r="E3750" t="s">
        <v>1708</v>
      </c>
    </row>
    <row r="3751" spans="1:5">
      <c r="A3751" t="s">
        <v>5343</v>
      </c>
      <c r="B3751" t="s">
        <v>5</v>
      </c>
      <c r="C3751" t="s">
        <v>1737</v>
      </c>
      <c r="D3751" t="s">
        <v>6896</v>
      </c>
      <c r="E3751" t="s">
        <v>1709</v>
      </c>
    </row>
    <row r="3752" spans="1:5">
      <c r="A3752" t="s">
        <v>5344</v>
      </c>
      <c r="B3752" t="s">
        <v>5</v>
      </c>
      <c r="C3752" t="s">
        <v>1737</v>
      </c>
      <c r="D3752" t="s">
        <v>6896</v>
      </c>
      <c r="E3752" t="s">
        <v>1710</v>
      </c>
    </row>
    <row r="3753" spans="1:5">
      <c r="A3753" t="s">
        <v>5345</v>
      </c>
      <c r="B3753" t="s">
        <v>5</v>
      </c>
      <c r="C3753" t="s">
        <v>1737</v>
      </c>
      <c r="D3753" t="s">
        <v>6896</v>
      </c>
      <c r="E3753" t="s">
        <v>1711</v>
      </c>
    </row>
    <row r="3754" spans="1:5">
      <c r="A3754" t="s">
        <v>5346</v>
      </c>
      <c r="B3754" t="s">
        <v>5</v>
      </c>
      <c r="C3754" t="s">
        <v>1737</v>
      </c>
      <c r="D3754" t="s">
        <v>6896</v>
      </c>
      <c r="E3754" t="s">
        <v>1712</v>
      </c>
    </row>
    <row r="3755" spans="1:5">
      <c r="A3755" t="s">
        <v>5347</v>
      </c>
      <c r="B3755" t="s">
        <v>5</v>
      </c>
      <c r="C3755" t="s">
        <v>1737</v>
      </c>
      <c r="D3755" t="s">
        <v>6896</v>
      </c>
      <c r="E3755" t="s">
        <v>1713</v>
      </c>
    </row>
    <row r="3756" spans="1:5">
      <c r="A3756" t="s">
        <v>5348</v>
      </c>
      <c r="B3756" t="s">
        <v>5</v>
      </c>
      <c r="C3756" t="s">
        <v>1737</v>
      </c>
      <c r="D3756" t="s">
        <v>6896</v>
      </c>
      <c r="E3756" t="s">
        <v>1714</v>
      </c>
    </row>
    <row r="3757" spans="1:5">
      <c r="A3757" t="s">
        <v>5349</v>
      </c>
      <c r="B3757" t="s">
        <v>5</v>
      </c>
      <c r="C3757" t="s">
        <v>1737</v>
      </c>
      <c r="D3757" t="s">
        <v>6896</v>
      </c>
      <c r="E3757" t="s">
        <v>1715</v>
      </c>
    </row>
    <row r="3758" spans="1:5">
      <c r="A3758" t="s">
        <v>5350</v>
      </c>
      <c r="B3758" t="s">
        <v>5</v>
      </c>
      <c r="C3758" t="s">
        <v>1737</v>
      </c>
      <c r="D3758" t="s">
        <v>6897</v>
      </c>
      <c r="E3758" t="s">
        <v>1702</v>
      </c>
    </row>
    <row r="3759" spans="1:5">
      <c r="A3759" t="s">
        <v>5351</v>
      </c>
      <c r="B3759" t="s">
        <v>5</v>
      </c>
      <c r="C3759" t="s">
        <v>1737</v>
      </c>
      <c r="D3759" t="s">
        <v>6897</v>
      </c>
      <c r="E3759" t="s">
        <v>1705</v>
      </c>
    </row>
    <row r="3760" spans="1:5">
      <c r="A3760" t="s">
        <v>5352</v>
      </c>
      <c r="B3760" t="s">
        <v>5</v>
      </c>
      <c r="C3760" t="s">
        <v>1737</v>
      </c>
      <c r="D3760" t="s">
        <v>6897</v>
      </c>
      <c r="E3760" t="s">
        <v>1706</v>
      </c>
    </row>
    <row r="3761" spans="1:5">
      <c r="A3761" t="s">
        <v>5353</v>
      </c>
      <c r="B3761" t="s">
        <v>5</v>
      </c>
      <c r="C3761" t="s">
        <v>1737</v>
      </c>
      <c r="D3761" t="s">
        <v>6897</v>
      </c>
      <c r="E3761" t="s">
        <v>1707</v>
      </c>
    </row>
    <row r="3762" spans="1:5">
      <c r="A3762" t="s">
        <v>5354</v>
      </c>
      <c r="B3762" t="s">
        <v>5</v>
      </c>
      <c r="C3762" t="s">
        <v>1737</v>
      </c>
      <c r="D3762" t="s">
        <v>6897</v>
      </c>
      <c r="E3762" t="s">
        <v>1708</v>
      </c>
    </row>
    <row r="3763" spans="1:5">
      <c r="A3763" t="s">
        <v>5355</v>
      </c>
      <c r="B3763" t="s">
        <v>5</v>
      </c>
      <c r="C3763" t="s">
        <v>1737</v>
      </c>
      <c r="D3763" t="s">
        <v>6897</v>
      </c>
      <c r="E3763" t="s">
        <v>1709</v>
      </c>
    </row>
    <row r="3764" spans="1:5">
      <c r="A3764" t="s">
        <v>5356</v>
      </c>
      <c r="B3764" t="s">
        <v>5</v>
      </c>
      <c r="C3764" t="s">
        <v>1737</v>
      </c>
      <c r="D3764" t="s">
        <v>6897</v>
      </c>
      <c r="E3764" t="s">
        <v>1710</v>
      </c>
    </row>
    <row r="3765" spans="1:5">
      <c r="A3765" t="s">
        <v>5357</v>
      </c>
      <c r="B3765" t="s">
        <v>5</v>
      </c>
      <c r="C3765" t="s">
        <v>1737</v>
      </c>
      <c r="D3765" t="s">
        <v>6897</v>
      </c>
      <c r="E3765" t="s">
        <v>1711</v>
      </c>
    </row>
    <row r="3766" spans="1:5">
      <c r="A3766" t="s">
        <v>5358</v>
      </c>
      <c r="B3766" t="s">
        <v>5</v>
      </c>
      <c r="C3766" t="s">
        <v>1737</v>
      </c>
      <c r="D3766" t="s">
        <v>6897</v>
      </c>
      <c r="E3766" t="s">
        <v>1712</v>
      </c>
    </row>
    <row r="3767" spans="1:5">
      <c r="A3767" t="s">
        <v>5359</v>
      </c>
      <c r="B3767" t="s">
        <v>5</v>
      </c>
      <c r="C3767" t="s">
        <v>1737</v>
      </c>
      <c r="D3767" t="s">
        <v>6897</v>
      </c>
      <c r="E3767" t="s">
        <v>1713</v>
      </c>
    </row>
    <row r="3768" spans="1:5">
      <c r="A3768" t="s">
        <v>5360</v>
      </c>
      <c r="B3768" t="s">
        <v>5</v>
      </c>
      <c r="C3768" t="s">
        <v>1737</v>
      </c>
      <c r="D3768" t="s">
        <v>6897</v>
      </c>
      <c r="E3768" t="s">
        <v>1714</v>
      </c>
    </row>
    <row r="3769" spans="1:5">
      <c r="A3769" t="s">
        <v>5361</v>
      </c>
      <c r="B3769" t="s">
        <v>5</v>
      </c>
      <c r="C3769" t="s">
        <v>1737</v>
      </c>
      <c r="D3769" t="s">
        <v>6897</v>
      </c>
      <c r="E3769" t="s">
        <v>1715</v>
      </c>
    </row>
    <row r="3770" spans="1:5">
      <c r="A3770" t="s">
        <v>5362</v>
      </c>
      <c r="B3770" t="s">
        <v>5</v>
      </c>
      <c r="C3770" t="s">
        <v>1737</v>
      </c>
      <c r="D3770" t="s">
        <v>6898</v>
      </c>
      <c r="E3770" t="s">
        <v>1702</v>
      </c>
    </row>
    <row r="3771" spans="1:5">
      <c r="A3771" t="s">
        <v>5363</v>
      </c>
      <c r="B3771" t="s">
        <v>5</v>
      </c>
      <c r="C3771" t="s">
        <v>1737</v>
      </c>
      <c r="D3771" t="s">
        <v>6898</v>
      </c>
      <c r="E3771" t="s">
        <v>1705</v>
      </c>
    </row>
    <row r="3772" spans="1:5">
      <c r="A3772" t="s">
        <v>5364</v>
      </c>
      <c r="B3772" t="s">
        <v>5</v>
      </c>
      <c r="C3772" t="s">
        <v>1737</v>
      </c>
      <c r="D3772" t="s">
        <v>6898</v>
      </c>
      <c r="E3772" t="s">
        <v>1706</v>
      </c>
    </row>
    <row r="3773" spans="1:5">
      <c r="A3773" t="s">
        <v>5365</v>
      </c>
      <c r="B3773" t="s">
        <v>5</v>
      </c>
      <c r="C3773" t="s">
        <v>1737</v>
      </c>
      <c r="D3773" t="s">
        <v>6898</v>
      </c>
      <c r="E3773" t="s">
        <v>1707</v>
      </c>
    </row>
    <row r="3774" spans="1:5">
      <c r="A3774" t="s">
        <v>5366</v>
      </c>
      <c r="B3774" t="s">
        <v>5</v>
      </c>
      <c r="C3774" t="s">
        <v>1737</v>
      </c>
      <c r="D3774" t="s">
        <v>6898</v>
      </c>
      <c r="E3774" t="s">
        <v>1708</v>
      </c>
    </row>
    <row r="3775" spans="1:5">
      <c r="A3775" t="s">
        <v>5367</v>
      </c>
      <c r="B3775" t="s">
        <v>5</v>
      </c>
      <c r="C3775" t="s">
        <v>1737</v>
      </c>
      <c r="D3775" t="s">
        <v>6898</v>
      </c>
      <c r="E3775" t="s">
        <v>1709</v>
      </c>
    </row>
    <row r="3776" spans="1:5">
      <c r="A3776" t="s">
        <v>5368</v>
      </c>
      <c r="B3776" t="s">
        <v>5</v>
      </c>
      <c r="C3776" t="s">
        <v>1737</v>
      </c>
      <c r="D3776" t="s">
        <v>6898</v>
      </c>
      <c r="E3776" t="s">
        <v>1710</v>
      </c>
    </row>
    <row r="3777" spans="1:5">
      <c r="A3777" t="s">
        <v>5369</v>
      </c>
      <c r="B3777" t="s">
        <v>5</v>
      </c>
      <c r="C3777" t="s">
        <v>1737</v>
      </c>
      <c r="D3777" t="s">
        <v>6898</v>
      </c>
      <c r="E3777" t="s">
        <v>1711</v>
      </c>
    </row>
    <row r="3778" spans="1:5">
      <c r="A3778" t="s">
        <v>5370</v>
      </c>
      <c r="B3778" t="s">
        <v>5</v>
      </c>
      <c r="C3778" t="s">
        <v>1737</v>
      </c>
      <c r="D3778" t="s">
        <v>6898</v>
      </c>
      <c r="E3778" t="s">
        <v>1712</v>
      </c>
    </row>
    <row r="3779" spans="1:5">
      <c r="A3779" t="s">
        <v>5371</v>
      </c>
      <c r="B3779" t="s">
        <v>5</v>
      </c>
      <c r="C3779" t="s">
        <v>1737</v>
      </c>
      <c r="D3779" t="s">
        <v>6898</v>
      </c>
      <c r="E3779" t="s">
        <v>1713</v>
      </c>
    </row>
    <row r="3780" spans="1:5">
      <c r="A3780" t="s">
        <v>5372</v>
      </c>
      <c r="B3780" t="s">
        <v>5</v>
      </c>
      <c r="C3780" t="s">
        <v>1737</v>
      </c>
      <c r="D3780" t="s">
        <v>6898</v>
      </c>
      <c r="E3780" t="s">
        <v>1714</v>
      </c>
    </row>
    <row r="3781" spans="1:5">
      <c r="A3781" t="s">
        <v>5373</v>
      </c>
      <c r="B3781" t="s">
        <v>5</v>
      </c>
      <c r="C3781" t="s">
        <v>1737</v>
      </c>
      <c r="D3781" t="s">
        <v>6898</v>
      </c>
      <c r="E3781" t="s">
        <v>1715</v>
      </c>
    </row>
    <row r="3782" spans="1:5">
      <c r="A3782" t="s">
        <v>5374</v>
      </c>
      <c r="B3782" t="s">
        <v>5</v>
      </c>
      <c r="C3782" t="s">
        <v>1738</v>
      </c>
      <c r="D3782" t="s">
        <v>6874</v>
      </c>
      <c r="E3782" t="s">
        <v>1702</v>
      </c>
    </row>
    <row r="3783" spans="1:5">
      <c r="A3783" t="s">
        <v>5375</v>
      </c>
      <c r="B3783" t="s">
        <v>5</v>
      </c>
      <c r="C3783" t="s">
        <v>1738</v>
      </c>
      <c r="D3783" t="s">
        <v>6874</v>
      </c>
      <c r="E3783" t="s">
        <v>1705</v>
      </c>
    </row>
    <row r="3784" spans="1:5">
      <c r="A3784" t="s">
        <v>5376</v>
      </c>
      <c r="B3784" t="s">
        <v>5</v>
      </c>
      <c r="C3784" t="s">
        <v>1738</v>
      </c>
      <c r="D3784" t="s">
        <v>6874</v>
      </c>
      <c r="E3784" t="s">
        <v>1706</v>
      </c>
    </row>
    <row r="3785" spans="1:5">
      <c r="A3785" t="s">
        <v>5377</v>
      </c>
      <c r="B3785" t="s">
        <v>5</v>
      </c>
      <c r="C3785" t="s">
        <v>1738</v>
      </c>
      <c r="D3785" t="s">
        <v>6874</v>
      </c>
      <c r="E3785" t="s">
        <v>1707</v>
      </c>
    </row>
    <row r="3786" spans="1:5">
      <c r="A3786" t="s">
        <v>5378</v>
      </c>
      <c r="B3786" t="s">
        <v>5</v>
      </c>
      <c r="C3786" t="s">
        <v>1738</v>
      </c>
      <c r="D3786" t="s">
        <v>6874</v>
      </c>
      <c r="E3786" t="s">
        <v>1708</v>
      </c>
    </row>
    <row r="3787" spans="1:5">
      <c r="A3787" t="s">
        <v>5379</v>
      </c>
      <c r="B3787" t="s">
        <v>5</v>
      </c>
      <c r="C3787" t="s">
        <v>1738</v>
      </c>
      <c r="D3787" t="s">
        <v>6874</v>
      </c>
      <c r="E3787" t="s">
        <v>1709</v>
      </c>
    </row>
    <row r="3788" spans="1:5">
      <c r="A3788" t="s">
        <v>5380</v>
      </c>
      <c r="B3788" t="s">
        <v>5</v>
      </c>
      <c r="C3788" t="s">
        <v>1738</v>
      </c>
      <c r="D3788" t="s">
        <v>6874</v>
      </c>
      <c r="E3788" t="s">
        <v>1710</v>
      </c>
    </row>
    <row r="3789" spans="1:5">
      <c r="A3789" t="s">
        <v>5381</v>
      </c>
      <c r="B3789" t="s">
        <v>5</v>
      </c>
      <c r="C3789" t="s">
        <v>1738</v>
      </c>
      <c r="D3789" t="s">
        <v>6874</v>
      </c>
      <c r="E3789" t="s">
        <v>1711</v>
      </c>
    </row>
    <row r="3790" spans="1:5">
      <c r="A3790" t="s">
        <v>5382</v>
      </c>
      <c r="B3790" t="s">
        <v>5</v>
      </c>
      <c r="C3790" t="s">
        <v>1738</v>
      </c>
      <c r="D3790" t="s">
        <v>6874</v>
      </c>
      <c r="E3790" t="s">
        <v>1712</v>
      </c>
    </row>
    <row r="3791" spans="1:5">
      <c r="A3791" t="s">
        <v>5383</v>
      </c>
      <c r="B3791" t="s">
        <v>5</v>
      </c>
      <c r="C3791" t="s">
        <v>1738</v>
      </c>
      <c r="D3791" t="s">
        <v>6874</v>
      </c>
      <c r="E3791" t="s">
        <v>1713</v>
      </c>
    </row>
    <row r="3792" spans="1:5">
      <c r="A3792" t="s">
        <v>5384</v>
      </c>
      <c r="B3792" t="s">
        <v>5</v>
      </c>
      <c r="C3792" t="s">
        <v>1738</v>
      </c>
      <c r="D3792" t="s">
        <v>6874</v>
      </c>
      <c r="E3792" t="s">
        <v>1714</v>
      </c>
    </row>
    <row r="3793" spans="1:5">
      <c r="A3793" t="s">
        <v>5385</v>
      </c>
      <c r="B3793" t="s">
        <v>5</v>
      </c>
      <c r="C3793" t="s">
        <v>1738</v>
      </c>
      <c r="D3793" t="s">
        <v>6874</v>
      </c>
      <c r="E3793" t="s">
        <v>1715</v>
      </c>
    </row>
    <row r="3794" spans="1:5">
      <c r="A3794" t="s">
        <v>5386</v>
      </c>
      <c r="B3794" t="s">
        <v>5</v>
      </c>
      <c r="C3794" t="s">
        <v>1738</v>
      </c>
      <c r="D3794" t="s">
        <v>6875</v>
      </c>
      <c r="E3794" t="s">
        <v>1702</v>
      </c>
    </row>
    <row r="3795" spans="1:5">
      <c r="A3795" t="s">
        <v>5387</v>
      </c>
      <c r="B3795" t="s">
        <v>5</v>
      </c>
      <c r="C3795" t="s">
        <v>1738</v>
      </c>
      <c r="D3795" t="s">
        <v>6875</v>
      </c>
      <c r="E3795" t="s">
        <v>1705</v>
      </c>
    </row>
    <row r="3796" spans="1:5">
      <c r="A3796" t="s">
        <v>5388</v>
      </c>
      <c r="B3796" t="s">
        <v>5</v>
      </c>
      <c r="C3796" t="s">
        <v>1738</v>
      </c>
      <c r="D3796" t="s">
        <v>6875</v>
      </c>
      <c r="E3796" t="s">
        <v>1706</v>
      </c>
    </row>
    <row r="3797" spans="1:5">
      <c r="A3797" t="s">
        <v>5389</v>
      </c>
      <c r="B3797" t="s">
        <v>5</v>
      </c>
      <c r="C3797" t="s">
        <v>1738</v>
      </c>
      <c r="D3797" t="s">
        <v>6875</v>
      </c>
      <c r="E3797" t="s">
        <v>1707</v>
      </c>
    </row>
    <row r="3798" spans="1:5">
      <c r="A3798" t="s">
        <v>5390</v>
      </c>
      <c r="B3798" t="s">
        <v>5</v>
      </c>
      <c r="C3798" t="s">
        <v>1738</v>
      </c>
      <c r="D3798" t="s">
        <v>6875</v>
      </c>
      <c r="E3798" t="s">
        <v>1708</v>
      </c>
    </row>
    <row r="3799" spans="1:5">
      <c r="A3799" t="s">
        <v>5391</v>
      </c>
      <c r="B3799" t="s">
        <v>5</v>
      </c>
      <c r="C3799" t="s">
        <v>1738</v>
      </c>
      <c r="D3799" t="s">
        <v>6875</v>
      </c>
      <c r="E3799" t="s">
        <v>1709</v>
      </c>
    </row>
    <row r="3800" spans="1:5">
      <c r="A3800" t="s">
        <v>5392</v>
      </c>
      <c r="B3800" t="s">
        <v>5</v>
      </c>
      <c r="C3800" t="s">
        <v>1738</v>
      </c>
      <c r="D3800" t="s">
        <v>6875</v>
      </c>
      <c r="E3800" t="s">
        <v>1710</v>
      </c>
    </row>
    <row r="3801" spans="1:5">
      <c r="A3801" t="s">
        <v>5393</v>
      </c>
      <c r="B3801" t="s">
        <v>5</v>
      </c>
      <c r="C3801" t="s">
        <v>1738</v>
      </c>
      <c r="D3801" t="s">
        <v>6875</v>
      </c>
      <c r="E3801" t="s">
        <v>1711</v>
      </c>
    </row>
    <row r="3802" spans="1:5">
      <c r="A3802" t="s">
        <v>5394</v>
      </c>
      <c r="B3802" t="s">
        <v>5</v>
      </c>
      <c r="C3802" t="s">
        <v>1738</v>
      </c>
      <c r="D3802" t="s">
        <v>6875</v>
      </c>
      <c r="E3802" t="s">
        <v>1712</v>
      </c>
    </row>
    <row r="3803" spans="1:5">
      <c r="A3803" t="s">
        <v>5395</v>
      </c>
      <c r="B3803" t="s">
        <v>5</v>
      </c>
      <c r="C3803" t="s">
        <v>1738</v>
      </c>
      <c r="D3803" t="s">
        <v>6875</v>
      </c>
      <c r="E3803" t="s">
        <v>1713</v>
      </c>
    </row>
    <row r="3804" spans="1:5">
      <c r="A3804" t="s">
        <v>5396</v>
      </c>
      <c r="B3804" t="s">
        <v>5</v>
      </c>
      <c r="C3804" t="s">
        <v>1738</v>
      </c>
      <c r="D3804" t="s">
        <v>6875</v>
      </c>
      <c r="E3804" t="s">
        <v>1714</v>
      </c>
    </row>
    <row r="3805" spans="1:5">
      <c r="A3805" t="s">
        <v>5397</v>
      </c>
      <c r="B3805" t="s">
        <v>5</v>
      </c>
      <c r="C3805" t="s">
        <v>1738</v>
      </c>
      <c r="D3805" t="s">
        <v>6875</v>
      </c>
      <c r="E3805" t="s">
        <v>1715</v>
      </c>
    </row>
    <row r="3806" spans="1:5">
      <c r="A3806" t="s">
        <v>5398</v>
      </c>
      <c r="B3806" t="s">
        <v>5</v>
      </c>
      <c r="C3806" t="s">
        <v>1738</v>
      </c>
      <c r="D3806" t="s">
        <v>6876</v>
      </c>
      <c r="E3806" t="s">
        <v>1702</v>
      </c>
    </row>
    <row r="3807" spans="1:5">
      <c r="A3807" t="s">
        <v>5399</v>
      </c>
      <c r="B3807" t="s">
        <v>5</v>
      </c>
      <c r="C3807" t="s">
        <v>1738</v>
      </c>
      <c r="D3807" t="s">
        <v>6876</v>
      </c>
      <c r="E3807" t="s">
        <v>1705</v>
      </c>
    </row>
    <row r="3808" spans="1:5">
      <c r="A3808" t="s">
        <v>5400</v>
      </c>
      <c r="B3808" t="s">
        <v>5</v>
      </c>
      <c r="C3808" t="s">
        <v>1738</v>
      </c>
      <c r="D3808" t="s">
        <v>6876</v>
      </c>
      <c r="E3808" t="s">
        <v>1706</v>
      </c>
    </row>
    <row r="3809" spans="1:5">
      <c r="A3809" t="s">
        <v>5401</v>
      </c>
      <c r="B3809" t="s">
        <v>5</v>
      </c>
      <c r="C3809" t="s">
        <v>1738</v>
      </c>
      <c r="D3809" t="s">
        <v>6876</v>
      </c>
      <c r="E3809" t="s">
        <v>1707</v>
      </c>
    </row>
    <row r="3810" spans="1:5">
      <c r="A3810" t="s">
        <v>5402</v>
      </c>
      <c r="B3810" t="s">
        <v>5</v>
      </c>
      <c r="C3810" t="s">
        <v>1738</v>
      </c>
      <c r="D3810" t="s">
        <v>6876</v>
      </c>
      <c r="E3810" t="s">
        <v>1708</v>
      </c>
    </row>
    <row r="3811" spans="1:5">
      <c r="A3811" t="s">
        <v>5403</v>
      </c>
      <c r="B3811" t="s">
        <v>5</v>
      </c>
      <c r="C3811" t="s">
        <v>1738</v>
      </c>
      <c r="D3811" t="s">
        <v>6876</v>
      </c>
      <c r="E3811" t="s">
        <v>1709</v>
      </c>
    </row>
    <row r="3812" spans="1:5">
      <c r="A3812" t="s">
        <v>5404</v>
      </c>
      <c r="B3812" t="s">
        <v>5</v>
      </c>
      <c r="C3812" t="s">
        <v>1738</v>
      </c>
      <c r="D3812" t="s">
        <v>6876</v>
      </c>
      <c r="E3812" t="s">
        <v>1710</v>
      </c>
    </row>
    <row r="3813" spans="1:5">
      <c r="A3813" t="s">
        <v>5405</v>
      </c>
      <c r="B3813" t="s">
        <v>5</v>
      </c>
      <c r="C3813" t="s">
        <v>1738</v>
      </c>
      <c r="D3813" t="s">
        <v>6876</v>
      </c>
      <c r="E3813" t="s">
        <v>1711</v>
      </c>
    </row>
    <row r="3814" spans="1:5">
      <c r="A3814" t="s">
        <v>5406</v>
      </c>
      <c r="B3814" t="s">
        <v>5</v>
      </c>
      <c r="C3814" t="s">
        <v>1738</v>
      </c>
      <c r="D3814" t="s">
        <v>6876</v>
      </c>
      <c r="E3814" t="s">
        <v>1712</v>
      </c>
    </row>
    <row r="3815" spans="1:5">
      <c r="A3815" t="s">
        <v>5407</v>
      </c>
      <c r="B3815" t="s">
        <v>5</v>
      </c>
      <c r="C3815" t="s">
        <v>1738</v>
      </c>
      <c r="D3815" t="s">
        <v>6876</v>
      </c>
      <c r="E3815" t="s">
        <v>1713</v>
      </c>
    </row>
    <row r="3816" spans="1:5">
      <c r="A3816" t="s">
        <v>5408</v>
      </c>
      <c r="B3816" t="s">
        <v>5</v>
      </c>
      <c r="C3816" t="s">
        <v>1738</v>
      </c>
      <c r="D3816" t="s">
        <v>6876</v>
      </c>
      <c r="E3816" t="s">
        <v>1714</v>
      </c>
    </row>
    <row r="3817" spans="1:5">
      <c r="A3817" t="s">
        <v>5409</v>
      </c>
      <c r="B3817" t="s">
        <v>5</v>
      </c>
      <c r="C3817" t="s">
        <v>1738</v>
      </c>
      <c r="D3817" t="s">
        <v>6876</v>
      </c>
      <c r="E3817" t="s">
        <v>1715</v>
      </c>
    </row>
    <row r="3818" spans="1:5">
      <c r="A3818" t="s">
        <v>5410</v>
      </c>
      <c r="B3818" t="s">
        <v>5</v>
      </c>
      <c r="C3818" t="s">
        <v>1738</v>
      </c>
      <c r="D3818" t="s">
        <v>6877</v>
      </c>
      <c r="E3818" t="s">
        <v>1702</v>
      </c>
    </row>
    <row r="3819" spans="1:5">
      <c r="A3819" t="s">
        <v>5411</v>
      </c>
      <c r="B3819" t="s">
        <v>5</v>
      </c>
      <c r="C3819" t="s">
        <v>1738</v>
      </c>
      <c r="D3819" t="s">
        <v>6877</v>
      </c>
      <c r="E3819" t="s">
        <v>1705</v>
      </c>
    </row>
    <row r="3820" spans="1:5">
      <c r="A3820" t="s">
        <v>5412</v>
      </c>
      <c r="B3820" t="s">
        <v>5</v>
      </c>
      <c r="C3820" t="s">
        <v>1738</v>
      </c>
      <c r="D3820" t="s">
        <v>6877</v>
      </c>
      <c r="E3820" t="s">
        <v>1706</v>
      </c>
    </row>
    <row r="3821" spans="1:5">
      <c r="A3821" t="s">
        <v>5413</v>
      </c>
      <c r="B3821" t="s">
        <v>5</v>
      </c>
      <c r="C3821" t="s">
        <v>1738</v>
      </c>
      <c r="D3821" t="s">
        <v>6877</v>
      </c>
      <c r="E3821" t="s">
        <v>1707</v>
      </c>
    </row>
    <row r="3822" spans="1:5">
      <c r="A3822" t="s">
        <v>5414</v>
      </c>
      <c r="B3822" t="s">
        <v>5</v>
      </c>
      <c r="C3822" t="s">
        <v>1738</v>
      </c>
      <c r="D3822" t="s">
        <v>6877</v>
      </c>
      <c r="E3822" t="s">
        <v>1708</v>
      </c>
    </row>
    <row r="3823" spans="1:5">
      <c r="A3823" t="s">
        <v>5415</v>
      </c>
      <c r="B3823" t="s">
        <v>5</v>
      </c>
      <c r="C3823" t="s">
        <v>1738</v>
      </c>
      <c r="D3823" t="s">
        <v>6877</v>
      </c>
      <c r="E3823" t="s">
        <v>1709</v>
      </c>
    </row>
    <row r="3824" spans="1:5">
      <c r="A3824" t="s">
        <v>5416</v>
      </c>
      <c r="B3824" t="s">
        <v>5</v>
      </c>
      <c r="C3824" t="s">
        <v>1738</v>
      </c>
      <c r="D3824" t="s">
        <v>6877</v>
      </c>
      <c r="E3824" t="s">
        <v>1710</v>
      </c>
    </row>
    <row r="3825" spans="1:5">
      <c r="A3825" t="s">
        <v>5417</v>
      </c>
      <c r="B3825" t="s">
        <v>5</v>
      </c>
      <c r="C3825" t="s">
        <v>1738</v>
      </c>
      <c r="D3825" t="s">
        <v>6877</v>
      </c>
      <c r="E3825" t="s">
        <v>1711</v>
      </c>
    </row>
    <row r="3826" spans="1:5">
      <c r="A3826" t="s">
        <v>5418</v>
      </c>
      <c r="B3826" t="s">
        <v>5</v>
      </c>
      <c r="C3826" t="s">
        <v>1738</v>
      </c>
      <c r="D3826" t="s">
        <v>6877</v>
      </c>
      <c r="E3826" t="s">
        <v>1712</v>
      </c>
    </row>
    <row r="3827" spans="1:5">
      <c r="A3827" t="s">
        <v>5419</v>
      </c>
      <c r="B3827" t="s">
        <v>5</v>
      </c>
      <c r="C3827" t="s">
        <v>1738</v>
      </c>
      <c r="D3827" t="s">
        <v>6877</v>
      </c>
      <c r="E3827" t="s">
        <v>1713</v>
      </c>
    </row>
    <row r="3828" spans="1:5">
      <c r="A3828" t="s">
        <v>5420</v>
      </c>
      <c r="B3828" t="s">
        <v>5</v>
      </c>
      <c r="C3828" t="s">
        <v>1738</v>
      </c>
      <c r="D3828" t="s">
        <v>6877</v>
      </c>
      <c r="E3828" t="s">
        <v>1714</v>
      </c>
    </row>
    <row r="3829" spans="1:5">
      <c r="A3829" t="s">
        <v>5421</v>
      </c>
      <c r="B3829" t="s">
        <v>5</v>
      </c>
      <c r="C3829" t="s">
        <v>1738</v>
      </c>
      <c r="D3829" t="s">
        <v>6877</v>
      </c>
      <c r="E3829" t="s">
        <v>1715</v>
      </c>
    </row>
    <row r="3830" spans="1:5">
      <c r="A3830" t="s">
        <v>5422</v>
      </c>
      <c r="B3830" t="s">
        <v>5</v>
      </c>
      <c r="C3830" t="s">
        <v>1738</v>
      </c>
      <c r="D3830" t="s">
        <v>6878</v>
      </c>
      <c r="E3830" t="s">
        <v>1702</v>
      </c>
    </row>
    <row r="3831" spans="1:5">
      <c r="A3831" t="s">
        <v>5423</v>
      </c>
      <c r="B3831" t="s">
        <v>5</v>
      </c>
      <c r="C3831" t="s">
        <v>1738</v>
      </c>
      <c r="D3831" t="s">
        <v>6878</v>
      </c>
      <c r="E3831" t="s">
        <v>1705</v>
      </c>
    </row>
    <row r="3832" spans="1:5">
      <c r="A3832" t="s">
        <v>5424</v>
      </c>
      <c r="B3832" t="s">
        <v>5</v>
      </c>
      <c r="C3832" t="s">
        <v>1738</v>
      </c>
      <c r="D3832" t="s">
        <v>6878</v>
      </c>
      <c r="E3832" t="s">
        <v>1706</v>
      </c>
    </row>
    <row r="3833" spans="1:5">
      <c r="A3833" t="s">
        <v>5425</v>
      </c>
      <c r="B3833" t="s">
        <v>5</v>
      </c>
      <c r="C3833" t="s">
        <v>1738</v>
      </c>
      <c r="D3833" t="s">
        <v>6878</v>
      </c>
      <c r="E3833" t="s">
        <v>1707</v>
      </c>
    </row>
    <row r="3834" spans="1:5">
      <c r="A3834" t="s">
        <v>5426</v>
      </c>
      <c r="B3834" t="s">
        <v>5</v>
      </c>
      <c r="C3834" t="s">
        <v>1738</v>
      </c>
      <c r="D3834" t="s">
        <v>6878</v>
      </c>
      <c r="E3834" t="s">
        <v>1708</v>
      </c>
    </row>
    <row r="3835" spans="1:5">
      <c r="A3835" t="s">
        <v>5427</v>
      </c>
      <c r="B3835" t="s">
        <v>5</v>
      </c>
      <c r="C3835" t="s">
        <v>1738</v>
      </c>
      <c r="D3835" t="s">
        <v>6878</v>
      </c>
      <c r="E3835" t="s">
        <v>1709</v>
      </c>
    </row>
    <row r="3836" spans="1:5">
      <c r="A3836" t="s">
        <v>5428</v>
      </c>
      <c r="B3836" t="s">
        <v>5</v>
      </c>
      <c r="C3836" t="s">
        <v>1738</v>
      </c>
      <c r="D3836" t="s">
        <v>6878</v>
      </c>
      <c r="E3836" t="s">
        <v>1710</v>
      </c>
    </row>
    <row r="3837" spans="1:5">
      <c r="A3837" t="s">
        <v>5429</v>
      </c>
      <c r="B3837" t="s">
        <v>5</v>
      </c>
      <c r="C3837" t="s">
        <v>1738</v>
      </c>
      <c r="D3837" t="s">
        <v>6878</v>
      </c>
      <c r="E3837" t="s">
        <v>1711</v>
      </c>
    </row>
    <row r="3838" spans="1:5">
      <c r="A3838" t="s">
        <v>5430</v>
      </c>
      <c r="B3838" t="s">
        <v>5</v>
      </c>
      <c r="C3838" t="s">
        <v>1738</v>
      </c>
      <c r="D3838" t="s">
        <v>6878</v>
      </c>
      <c r="E3838" t="s">
        <v>1712</v>
      </c>
    </row>
    <row r="3839" spans="1:5">
      <c r="A3839" t="s">
        <v>5431</v>
      </c>
      <c r="B3839" t="s">
        <v>5</v>
      </c>
      <c r="C3839" t="s">
        <v>1738</v>
      </c>
      <c r="D3839" t="s">
        <v>6878</v>
      </c>
      <c r="E3839" t="s">
        <v>1713</v>
      </c>
    </row>
    <row r="3840" spans="1:5">
      <c r="A3840" t="s">
        <v>5432</v>
      </c>
      <c r="B3840" t="s">
        <v>5</v>
      </c>
      <c r="C3840" t="s">
        <v>1738</v>
      </c>
      <c r="D3840" t="s">
        <v>6878</v>
      </c>
      <c r="E3840" t="s">
        <v>1714</v>
      </c>
    </row>
    <row r="3841" spans="1:5">
      <c r="A3841" t="s">
        <v>5433</v>
      </c>
      <c r="B3841" t="s">
        <v>5</v>
      </c>
      <c r="C3841" t="s">
        <v>1738</v>
      </c>
      <c r="D3841" t="s">
        <v>6878</v>
      </c>
      <c r="E3841" t="s">
        <v>1715</v>
      </c>
    </row>
    <row r="3842" spans="1:5">
      <c r="A3842" t="s">
        <v>5434</v>
      </c>
      <c r="B3842" t="s">
        <v>5</v>
      </c>
      <c r="C3842" t="s">
        <v>1738</v>
      </c>
      <c r="D3842" t="s">
        <v>6879</v>
      </c>
      <c r="E3842" t="s">
        <v>1702</v>
      </c>
    </row>
    <row r="3843" spans="1:5">
      <c r="A3843" t="s">
        <v>5435</v>
      </c>
      <c r="B3843" t="s">
        <v>5</v>
      </c>
      <c r="C3843" t="s">
        <v>1738</v>
      </c>
      <c r="D3843" t="s">
        <v>6879</v>
      </c>
      <c r="E3843" t="s">
        <v>1705</v>
      </c>
    </row>
    <row r="3844" spans="1:5">
      <c r="A3844" t="s">
        <v>5436</v>
      </c>
      <c r="B3844" t="s">
        <v>5</v>
      </c>
      <c r="C3844" t="s">
        <v>1738</v>
      </c>
      <c r="D3844" t="s">
        <v>6879</v>
      </c>
      <c r="E3844" t="s">
        <v>1706</v>
      </c>
    </row>
    <row r="3845" spans="1:5">
      <c r="A3845" t="s">
        <v>5437</v>
      </c>
      <c r="B3845" t="s">
        <v>5</v>
      </c>
      <c r="C3845" t="s">
        <v>1738</v>
      </c>
      <c r="D3845" t="s">
        <v>6879</v>
      </c>
      <c r="E3845" t="s">
        <v>1707</v>
      </c>
    </row>
    <row r="3846" spans="1:5">
      <c r="A3846" t="s">
        <v>5438</v>
      </c>
      <c r="B3846" t="s">
        <v>5</v>
      </c>
      <c r="C3846" t="s">
        <v>1738</v>
      </c>
      <c r="D3846" t="s">
        <v>6879</v>
      </c>
      <c r="E3846" t="s">
        <v>1708</v>
      </c>
    </row>
    <row r="3847" spans="1:5">
      <c r="A3847" t="s">
        <v>5439</v>
      </c>
      <c r="B3847" t="s">
        <v>5</v>
      </c>
      <c r="C3847" t="s">
        <v>1738</v>
      </c>
      <c r="D3847" t="s">
        <v>6879</v>
      </c>
      <c r="E3847" t="s">
        <v>1709</v>
      </c>
    </row>
    <row r="3848" spans="1:5">
      <c r="A3848" t="s">
        <v>5440</v>
      </c>
      <c r="B3848" t="s">
        <v>5</v>
      </c>
      <c r="C3848" t="s">
        <v>1738</v>
      </c>
      <c r="D3848" t="s">
        <v>6879</v>
      </c>
      <c r="E3848" t="s">
        <v>1710</v>
      </c>
    </row>
    <row r="3849" spans="1:5">
      <c r="A3849" t="s">
        <v>5441</v>
      </c>
      <c r="B3849" t="s">
        <v>5</v>
      </c>
      <c r="C3849" t="s">
        <v>1738</v>
      </c>
      <c r="D3849" t="s">
        <v>6879</v>
      </c>
      <c r="E3849" t="s">
        <v>1711</v>
      </c>
    </row>
    <row r="3850" spans="1:5">
      <c r="A3850" t="s">
        <v>5442</v>
      </c>
      <c r="B3850" t="s">
        <v>5</v>
      </c>
      <c r="C3850" t="s">
        <v>1738</v>
      </c>
      <c r="D3850" t="s">
        <v>6879</v>
      </c>
      <c r="E3850" t="s">
        <v>1712</v>
      </c>
    </row>
    <row r="3851" spans="1:5">
      <c r="A3851" t="s">
        <v>5443</v>
      </c>
      <c r="B3851" t="s">
        <v>5</v>
      </c>
      <c r="C3851" t="s">
        <v>1738</v>
      </c>
      <c r="D3851" t="s">
        <v>6879</v>
      </c>
      <c r="E3851" t="s">
        <v>1713</v>
      </c>
    </row>
    <row r="3852" spans="1:5">
      <c r="A3852" t="s">
        <v>5444</v>
      </c>
      <c r="B3852" t="s">
        <v>5</v>
      </c>
      <c r="C3852" t="s">
        <v>1738</v>
      </c>
      <c r="D3852" t="s">
        <v>6879</v>
      </c>
      <c r="E3852" t="s">
        <v>1714</v>
      </c>
    </row>
    <row r="3853" spans="1:5">
      <c r="A3853" t="s">
        <v>5445</v>
      </c>
      <c r="B3853" t="s">
        <v>5</v>
      </c>
      <c r="C3853" t="s">
        <v>1738</v>
      </c>
      <c r="D3853" t="s">
        <v>6879</v>
      </c>
      <c r="E3853" t="s">
        <v>1715</v>
      </c>
    </row>
    <row r="3854" spans="1:5">
      <c r="A3854" t="s">
        <v>5446</v>
      </c>
      <c r="B3854" t="s">
        <v>5</v>
      </c>
      <c r="C3854" t="s">
        <v>1738</v>
      </c>
      <c r="D3854" t="s">
        <v>6880</v>
      </c>
      <c r="E3854" t="s">
        <v>1702</v>
      </c>
    </row>
    <row r="3855" spans="1:5">
      <c r="A3855" t="s">
        <v>5447</v>
      </c>
      <c r="B3855" t="s">
        <v>5</v>
      </c>
      <c r="C3855" t="s">
        <v>1738</v>
      </c>
      <c r="D3855" t="s">
        <v>6880</v>
      </c>
      <c r="E3855" t="s">
        <v>1705</v>
      </c>
    </row>
    <row r="3856" spans="1:5">
      <c r="A3856" t="s">
        <v>5448</v>
      </c>
      <c r="B3856" t="s">
        <v>5</v>
      </c>
      <c r="C3856" t="s">
        <v>1738</v>
      </c>
      <c r="D3856" t="s">
        <v>6880</v>
      </c>
      <c r="E3856" t="s">
        <v>1706</v>
      </c>
    </row>
    <row r="3857" spans="1:5">
      <c r="A3857" t="s">
        <v>5449</v>
      </c>
      <c r="B3857" t="s">
        <v>5</v>
      </c>
      <c r="C3857" t="s">
        <v>1738</v>
      </c>
      <c r="D3857" t="s">
        <v>6880</v>
      </c>
      <c r="E3857" t="s">
        <v>1707</v>
      </c>
    </row>
    <row r="3858" spans="1:5">
      <c r="A3858" t="s">
        <v>5450</v>
      </c>
      <c r="B3858" t="s">
        <v>5</v>
      </c>
      <c r="C3858" t="s">
        <v>1738</v>
      </c>
      <c r="D3858" t="s">
        <v>6880</v>
      </c>
      <c r="E3858" t="s">
        <v>1708</v>
      </c>
    </row>
    <row r="3859" spans="1:5">
      <c r="A3859" t="s">
        <v>5451</v>
      </c>
      <c r="B3859" t="s">
        <v>5</v>
      </c>
      <c r="C3859" t="s">
        <v>1738</v>
      </c>
      <c r="D3859" t="s">
        <v>6880</v>
      </c>
      <c r="E3859" t="s">
        <v>1709</v>
      </c>
    </row>
    <row r="3860" spans="1:5">
      <c r="A3860" t="s">
        <v>5452</v>
      </c>
      <c r="B3860" t="s">
        <v>5</v>
      </c>
      <c r="C3860" t="s">
        <v>1738</v>
      </c>
      <c r="D3860" t="s">
        <v>6880</v>
      </c>
      <c r="E3860" t="s">
        <v>1710</v>
      </c>
    </row>
    <row r="3861" spans="1:5">
      <c r="A3861" t="s">
        <v>5453</v>
      </c>
      <c r="B3861" t="s">
        <v>5</v>
      </c>
      <c r="C3861" t="s">
        <v>1738</v>
      </c>
      <c r="D3861" t="s">
        <v>6880</v>
      </c>
      <c r="E3861" t="s">
        <v>1711</v>
      </c>
    </row>
    <row r="3862" spans="1:5">
      <c r="A3862" t="s">
        <v>5454</v>
      </c>
      <c r="B3862" t="s">
        <v>5</v>
      </c>
      <c r="C3862" t="s">
        <v>1738</v>
      </c>
      <c r="D3862" t="s">
        <v>6880</v>
      </c>
      <c r="E3862" t="s">
        <v>1712</v>
      </c>
    </row>
    <row r="3863" spans="1:5">
      <c r="A3863" t="s">
        <v>5455</v>
      </c>
      <c r="B3863" t="s">
        <v>5</v>
      </c>
      <c r="C3863" t="s">
        <v>1738</v>
      </c>
      <c r="D3863" t="s">
        <v>6880</v>
      </c>
      <c r="E3863" t="s">
        <v>1713</v>
      </c>
    </row>
    <row r="3864" spans="1:5">
      <c r="A3864" t="s">
        <v>5456</v>
      </c>
      <c r="B3864" t="s">
        <v>5</v>
      </c>
      <c r="C3864" t="s">
        <v>1738</v>
      </c>
      <c r="D3864" t="s">
        <v>6880</v>
      </c>
      <c r="E3864" t="s">
        <v>1714</v>
      </c>
    </row>
    <row r="3865" spans="1:5">
      <c r="A3865" t="s">
        <v>5457</v>
      </c>
      <c r="B3865" t="s">
        <v>5</v>
      </c>
      <c r="C3865" t="s">
        <v>1738</v>
      </c>
      <c r="D3865" t="s">
        <v>6880</v>
      </c>
      <c r="E3865" t="s">
        <v>1715</v>
      </c>
    </row>
    <row r="3866" spans="1:5">
      <c r="A3866" t="s">
        <v>5458</v>
      </c>
      <c r="B3866" t="s">
        <v>5</v>
      </c>
      <c r="C3866" t="s">
        <v>1738</v>
      </c>
      <c r="D3866" t="s">
        <v>6881</v>
      </c>
      <c r="E3866" t="s">
        <v>1702</v>
      </c>
    </row>
    <row r="3867" spans="1:5">
      <c r="A3867" t="s">
        <v>5459</v>
      </c>
      <c r="B3867" t="s">
        <v>5</v>
      </c>
      <c r="C3867" t="s">
        <v>1738</v>
      </c>
      <c r="D3867" t="s">
        <v>6881</v>
      </c>
      <c r="E3867" t="s">
        <v>1705</v>
      </c>
    </row>
    <row r="3868" spans="1:5">
      <c r="A3868" t="s">
        <v>5460</v>
      </c>
      <c r="B3868" t="s">
        <v>5</v>
      </c>
      <c r="C3868" t="s">
        <v>1738</v>
      </c>
      <c r="D3868" t="s">
        <v>6881</v>
      </c>
      <c r="E3868" t="s">
        <v>1706</v>
      </c>
    </row>
    <row r="3869" spans="1:5">
      <c r="A3869" t="s">
        <v>5461</v>
      </c>
      <c r="B3869" t="s">
        <v>5</v>
      </c>
      <c r="C3869" t="s">
        <v>1738</v>
      </c>
      <c r="D3869" t="s">
        <v>6881</v>
      </c>
      <c r="E3869" t="s">
        <v>1707</v>
      </c>
    </row>
    <row r="3870" spans="1:5">
      <c r="A3870" t="s">
        <v>5462</v>
      </c>
      <c r="B3870" t="s">
        <v>5</v>
      </c>
      <c r="C3870" t="s">
        <v>1738</v>
      </c>
      <c r="D3870" t="s">
        <v>6881</v>
      </c>
      <c r="E3870" t="s">
        <v>1708</v>
      </c>
    </row>
    <row r="3871" spans="1:5">
      <c r="A3871" t="s">
        <v>5463</v>
      </c>
      <c r="B3871" t="s">
        <v>5</v>
      </c>
      <c r="C3871" t="s">
        <v>1738</v>
      </c>
      <c r="D3871" t="s">
        <v>6881</v>
      </c>
      <c r="E3871" t="s">
        <v>1709</v>
      </c>
    </row>
    <row r="3872" spans="1:5">
      <c r="A3872" t="s">
        <v>5464</v>
      </c>
      <c r="B3872" t="s">
        <v>5</v>
      </c>
      <c r="C3872" t="s">
        <v>1738</v>
      </c>
      <c r="D3872" t="s">
        <v>6881</v>
      </c>
      <c r="E3872" t="s">
        <v>1710</v>
      </c>
    </row>
    <row r="3873" spans="1:5">
      <c r="A3873" t="s">
        <v>5465</v>
      </c>
      <c r="B3873" t="s">
        <v>5</v>
      </c>
      <c r="C3873" t="s">
        <v>1738</v>
      </c>
      <c r="D3873" t="s">
        <v>6881</v>
      </c>
      <c r="E3873" t="s">
        <v>1711</v>
      </c>
    </row>
    <row r="3874" spans="1:5">
      <c r="A3874" t="s">
        <v>5466</v>
      </c>
      <c r="B3874" t="s">
        <v>5</v>
      </c>
      <c r="C3874" t="s">
        <v>1738</v>
      </c>
      <c r="D3874" t="s">
        <v>6881</v>
      </c>
      <c r="E3874" t="s">
        <v>1712</v>
      </c>
    </row>
    <row r="3875" spans="1:5">
      <c r="A3875" t="s">
        <v>5467</v>
      </c>
      <c r="B3875" t="s">
        <v>5</v>
      </c>
      <c r="C3875" t="s">
        <v>1738</v>
      </c>
      <c r="D3875" t="s">
        <v>6881</v>
      </c>
      <c r="E3875" t="s">
        <v>1713</v>
      </c>
    </row>
    <row r="3876" spans="1:5">
      <c r="A3876" t="s">
        <v>5468</v>
      </c>
      <c r="B3876" t="s">
        <v>5</v>
      </c>
      <c r="C3876" t="s">
        <v>1738</v>
      </c>
      <c r="D3876" t="s">
        <v>6881</v>
      </c>
      <c r="E3876" t="s">
        <v>1714</v>
      </c>
    </row>
    <row r="3877" spans="1:5">
      <c r="A3877" t="s">
        <v>5469</v>
      </c>
      <c r="B3877" t="s">
        <v>5</v>
      </c>
      <c r="C3877" t="s">
        <v>1738</v>
      </c>
      <c r="D3877" t="s">
        <v>6881</v>
      </c>
      <c r="E3877" t="s">
        <v>1715</v>
      </c>
    </row>
    <row r="3878" spans="1:5">
      <c r="A3878" t="s">
        <v>5470</v>
      </c>
      <c r="B3878" t="s">
        <v>5</v>
      </c>
      <c r="C3878" t="s">
        <v>1738</v>
      </c>
      <c r="D3878" t="s">
        <v>6882</v>
      </c>
      <c r="E3878" t="s">
        <v>1702</v>
      </c>
    </row>
    <row r="3879" spans="1:5">
      <c r="A3879" t="s">
        <v>5471</v>
      </c>
      <c r="B3879" t="s">
        <v>5</v>
      </c>
      <c r="C3879" t="s">
        <v>1738</v>
      </c>
      <c r="D3879" t="s">
        <v>6882</v>
      </c>
      <c r="E3879" t="s">
        <v>1705</v>
      </c>
    </row>
    <row r="3880" spans="1:5">
      <c r="A3880" t="s">
        <v>5472</v>
      </c>
      <c r="B3880" t="s">
        <v>5</v>
      </c>
      <c r="C3880" t="s">
        <v>1738</v>
      </c>
      <c r="D3880" t="s">
        <v>6882</v>
      </c>
      <c r="E3880" t="s">
        <v>1706</v>
      </c>
    </row>
    <row r="3881" spans="1:5">
      <c r="A3881" t="s">
        <v>5473</v>
      </c>
      <c r="B3881" t="s">
        <v>5</v>
      </c>
      <c r="C3881" t="s">
        <v>1738</v>
      </c>
      <c r="D3881" t="s">
        <v>6882</v>
      </c>
      <c r="E3881" t="s">
        <v>1707</v>
      </c>
    </row>
    <row r="3882" spans="1:5">
      <c r="A3882" t="s">
        <v>5474</v>
      </c>
      <c r="B3882" t="s">
        <v>5</v>
      </c>
      <c r="C3882" t="s">
        <v>1738</v>
      </c>
      <c r="D3882" t="s">
        <v>6882</v>
      </c>
      <c r="E3882" t="s">
        <v>1708</v>
      </c>
    </row>
    <row r="3883" spans="1:5">
      <c r="A3883" t="s">
        <v>5475</v>
      </c>
      <c r="B3883" t="s">
        <v>5</v>
      </c>
      <c r="C3883" t="s">
        <v>1738</v>
      </c>
      <c r="D3883" t="s">
        <v>6882</v>
      </c>
      <c r="E3883" t="s">
        <v>1709</v>
      </c>
    </row>
    <row r="3884" spans="1:5">
      <c r="A3884" t="s">
        <v>5476</v>
      </c>
      <c r="B3884" t="s">
        <v>5</v>
      </c>
      <c r="C3884" t="s">
        <v>1738</v>
      </c>
      <c r="D3884" t="s">
        <v>6882</v>
      </c>
      <c r="E3884" t="s">
        <v>1710</v>
      </c>
    </row>
    <row r="3885" spans="1:5">
      <c r="A3885" t="s">
        <v>5477</v>
      </c>
      <c r="B3885" t="s">
        <v>5</v>
      </c>
      <c r="C3885" t="s">
        <v>1738</v>
      </c>
      <c r="D3885" t="s">
        <v>6882</v>
      </c>
      <c r="E3885" t="s">
        <v>1711</v>
      </c>
    </row>
    <row r="3886" spans="1:5">
      <c r="A3886" t="s">
        <v>5478</v>
      </c>
      <c r="B3886" t="s">
        <v>5</v>
      </c>
      <c r="C3886" t="s">
        <v>1738</v>
      </c>
      <c r="D3886" t="s">
        <v>6882</v>
      </c>
      <c r="E3886" t="s">
        <v>1712</v>
      </c>
    </row>
    <row r="3887" spans="1:5">
      <c r="A3887" t="s">
        <v>5479</v>
      </c>
      <c r="B3887" t="s">
        <v>5</v>
      </c>
      <c r="C3887" t="s">
        <v>1738</v>
      </c>
      <c r="D3887" t="s">
        <v>6882</v>
      </c>
      <c r="E3887" t="s">
        <v>1713</v>
      </c>
    </row>
    <row r="3888" spans="1:5">
      <c r="A3888" t="s">
        <v>5480</v>
      </c>
      <c r="B3888" t="s">
        <v>5</v>
      </c>
      <c r="C3888" t="s">
        <v>1738</v>
      </c>
      <c r="D3888" t="s">
        <v>6882</v>
      </c>
      <c r="E3888" t="s">
        <v>1714</v>
      </c>
    </row>
    <row r="3889" spans="1:5">
      <c r="A3889" t="s">
        <v>5481</v>
      </c>
      <c r="B3889" t="s">
        <v>5</v>
      </c>
      <c r="C3889" t="s">
        <v>1738</v>
      </c>
      <c r="D3889" t="s">
        <v>6882</v>
      </c>
      <c r="E3889" t="s">
        <v>1715</v>
      </c>
    </row>
    <row r="3890" spans="1:5">
      <c r="A3890" t="s">
        <v>5482</v>
      </c>
      <c r="B3890" t="s">
        <v>5</v>
      </c>
      <c r="C3890" t="s">
        <v>1738</v>
      </c>
      <c r="D3890" t="s">
        <v>6883</v>
      </c>
      <c r="E3890" t="s">
        <v>1702</v>
      </c>
    </row>
    <row r="3891" spans="1:5">
      <c r="A3891" t="s">
        <v>5483</v>
      </c>
      <c r="B3891" t="s">
        <v>5</v>
      </c>
      <c r="C3891" t="s">
        <v>1738</v>
      </c>
      <c r="D3891" t="s">
        <v>6883</v>
      </c>
      <c r="E3891" t="s">
        <v>1705</v>
      </c>
    </row>
    <row r="3892" spans="1:5">
      <c r="A3892" t="s">
        <v>5484</v>
      </c>
      <c r="B3892" t="s">
        <v>5</v>
      </c>
      <c r="C3892" t="s">
        <v>1738</v>
      </c>
      <c r="D3892" t="s">
        <v>6883</v>
      </c>
      <c r="E3892" t="s">
        <v>1706</v>
      </c>
    </row>
    <row r="3893" spans="1:5">
      <c r="A3893" t="s">
        <v>5485</v>
      </c>
      <c r="B3893" t="s">
        <v>5</v>
      </c>
      <c r="C3893" t="s">
        <v>1738</v>
      </c>
      <c r="D3893" t="s">
        <v>6883</v>
      </c>
      <c r="E3893" t="s">
        <v>1707</v>
      </c>
    </row>
    <row r="3894" spans="1:5">
      <c r="A3894" t="s">
        <v>5486</v>
      </c>
      <c r="B3894" t="s">
        <v>5</v>
      </c>
      <c r="C3894" t="s">
        <v>1738</v>
      </c>
      <c r="D3894" t="s">
        <v>6883</v>
      </c>
      <c r="E3894" t="s">
        <v>1708</v>
      </c>
    </row>
    <row r="3895" spans="1:5">
      <c r="A3895" t="s">
        <v>5487</v>
      </c>
      <c r="B3895" t="s">
        <v>5</v>
      </c>
      <c r="C3895" t="s">
        <v>1738</v>
      </c>
      <c r="D3895" t="s">
        <v>6883</v>
      </c>
      <c r="E3895" t="s">
        <v>1709</v>
      </c>
    </row>
    <row r="3896" spans="1:5">
      <c r="A3896" t="s">
        <v>5488</v>
      </c>
      <c r="B3896" t="s">
        <v>5</v>
      </c>
      <c r="C3896" t="s">
        <v>1738</v>
      </c>
      <c r="D3896" t="s">
        <v>6883</v>
      </c>
      <c r="E3896" t="s">
        <v>1710</v>
      </c>
    </row>
    <row r="3897" spans="1:5">
      <c r="A3897" t="s">
        <v>5489</v>
      </c>
      <c r="B3897" t="s">
        <v>5</v>
      </c>
      <c r="C3897" t="s">
        <v>1738</v>
      </c>
      <c r="D3897" t="s">
        <v>6883</v>
      </c>
      <c r="E3897" t="s">
        <v>1711</v>
      </c>
    </row>
    <row r="3898" spans="1:5">
      <c r="A3898" t="s">
        <v>5490</v>
      </c>
      <c r="B3898" t="s">
        <v>5</v>
      </c>
      <c r="C3898" t="s">
        <v>1738</v>
      </c>
      <c r="D3898" t="s">
        <v>6883</v>
      </c>
      <c r="E3898" t="s">
        <v>1712</v>
      </c>
    </row>
    <row r="3899" spans="1:5">
      <c r="A3899" t="s">
        <v>5491</v>
      </c>
      <c r="B3899" t="s">
        <v>5</v>
      </c>
      <c r="C3899" t="s">
        <v>1738</v>
      </c>
      <c r="D3899" t="s">
        <v>6883</v>
      </c>
      <c r="E3899" t="s">
        <v>1713</v>
      </c>
    </row>
    <row r="3900" spans="1:5">
      <c r="A3900" t="s">
        <v>5492</v>
      </c>
      <c r="B3900" t="s">
        <v>5</v>
      </c>
      <c r="C3900" t="s">
        <v>1738</v>
      </c>
      <c r="D3900" t="s">
        <v>6883</v>
      </c>
      <c r="E3900" t="s">
        <v>1714</v>
      </c>
    </row>
    <row r="3901" spans="1:5">
      <c r="A3901" t="s">
        <v>5493</v>
      </c>
      <c r="B3901" t="s">
        <v>5</v>
      </c>
      <c r="C3901" t="s">
        <v>1738</v>
      </c>
      <c r="D3901" t="s">
        <v>6883</v>
      </c>
      <c r="E3901" t="s">
        <v>1715</v>
      </c>
    </row>
    <row r="3902" spans="1:5">
      <c r="A3902" t="s">
        <v>5494</v>
      </c>
      <c r="B3902" t="s">
        <v>5</v>
      </c>
      <c r="C3902" t="s">
        <v>1738</v>
      </c>
      <c r="D3902" t="s">
        <v>6884</v>
      </c>
      <c r="E3902" t="s">
        <v>1702</v>
      </c>
    </row>
    <row r="3903" spans="1:5">
      <c r="A3903" t="s">
        <v>5495</v>
      </c>
      <c r="B3903" t="s">
        <v>5</v>
      </c>
      <c r="C3903" t="s">
        <v>1738</v>
      </c>
      <c r="D3903" t="s">
        <v>6884</v>
      </c>
      <c r="E3903" t="s">
        <v>1705</v>
      </c>
    </row>
    <row r="3904" spans="1:5">
      <c r="A3904" t="s">
        <v>5496</v>
      </c>
      <c r="B3904" t="s">
        <v>5</v>
      </c>
      <c r="C3904" t="s">
        <v>1738</v>
      </c>
      <c r="D3904" t="s">
        <v>6884</v>
      </c>
      <c r="E3904" t="s">
        <v>1706</v>
      </c>
    </row>
    <row r="3905" spans="1:5">
      <c r="A3905" t="s">
        <v>5497</v>
      </c>
      <c r="B3905" t="s">
        <v>5</v>
      </c>
      <c r="C3905" t="s">
        <v>1738</v>
      </c>
      <c r="D3905" t="s">
        <v>6884</v>
      </c>
      <c r="E3905" t="s">
        <v>1707</v>
      </c>
    </row>
    <row r="3906" spans="1:5">
      <c r="A3906" t="s">
        <v>5498</v>
      </c>
      <c r="B3906" t="s">
        <v>5</v>
      </c>
      <c r="C3906" t="s">
        <v>1738</v>
      </c>
      <c r="D3906" t="s">
        <v>6884</v>
      </c>
      <c r="E3906" t="s">
        <v>1708</v>
      </c>
    </row>
    <row r="3907" spans="1:5">
      <c r="A3907" t="s">
        <v>5499</v>
      </c>
      <c r="B3907" t="s">
        <v>5</v>
      </c>
      <c r="C3907" t="s">
        <v>1738</v>
      </c>
      <c r="D3907" t="s">
        <v>6884</v>
      </c>
      <c r="E3907" t="s">
        <v>1709</v>
      </c>
    </row>
    <row r="3908" spans="1:5">
      <c r="A3908" t="s">
        <v>5500</v>
      </c>
      <c r="B3908" t="s">
        <v>5</v>
      </c>
      <c r="C3908" t="s">
        <v>1738</v>
      </c>
      <c r="D3908" t="s">
        <v>6884</v>
      </c>
      <c r="E3908" t="s">
        <v>1710</v>
      </c>
    </row>
    <row r="3909" spans="1:5">
      <c r="A3909" t="s">
        <v>5501</v>
      </c>
      <c r="B3909" t="s">
        <v>5</v>
      </c>
      <c r="C3909" t="s">
        <v>1738</v>
      </c>
      <c r="D3909" t="s">
        <v>6884</v>
      </c>
      <c r="E3909" t="s">
        <v>1711</v>
      </c>
    </row>
    <row r="3910" spans="1:5">
      <c r="A3910" t="s">
        <v>5502</v>
      </c>
      <c r="B3910" t="s">
        <v>5</v>
      </c>
      <c r="C3910" t="s">
        <v>1738</v>
      </c>
      <c r="D3910" t="s">
        <v>6884</v>
      </c>
      <c r="E3910" t="s">
        <v>1712</v>
      </c>
    </row>
    <row r="3911" spans="1:5">
      <c r="A3911" t="s">
        <v>5503</v>
      </c>
      <c r="B3911" t="s">
        <v>5</v>
      </c>
      <c r="C3911" t="s">
        <v>1738</v>
      </c>
      <c r="D3911" t="s">
        <v>6884</v>
      </c>
      <c r="E3911" t="s">
        <v>1713</v>
      </c>
    </row>
    <row r="3912" spans="1:5">
      <c r="A3912" t="s">
        <v>5504</v>
      </c>
      <c r="B3912" t="s">
        <v>5</v>
      </c>
      <c r="C3912" t="s">
        <v>1738</v>
      </c>
      <c r="D3912" t="s">
        <v>6884</v>
      </c>
      <c r="E3912" t="s">
        <v>1714</v>
      </c>
    </row>
    <row r="3913" spans="1:5">
      <c r="A3913" t="s">
        <v>5505</v>
      </c>
      <c r="B3913" t="s">
        <v>5</v>
      </c>
      <c r="C3913" t="s">
        <v>1738</v>
      </c>
      <c r="D3913" t="s">
        <v>6884</v>
      </c>
      <c r="E3913" t="s">
        <v>1715</v>
      </c>
    </row>
    <row r="3914" spans="1:5">
      <c r="A3914" t="s">
        <v>5506</v>
      </c>
      <c r="B3914" t="s">
        <v>5</v>
      </c>
      <c r="C3914" t="s">
        <v>1738</v>
      </c>
      <c r="D3914" t="s">
        <v>6885</v>
      </c>
      <c r="E3914" t="s">
        <v>1702</v>
      </c>
    </row>
    <row r="3915" spans="1:5">
      <c r="A3915" t="s">
        <v>5507</v>
      </c>
      <c r="B3915" t="s">
        <v>5</v>
      </c>
      <c r="C3915" t="s">
        <v>1738</v>
      </c>
      <c r="D3915" t="s">
        <v>6885</v>
      </c>
      <c r="E3915" t="s">
        <v>1705</v>
      </c>
    </row>
    <row r="3916" spans="1:5">
      <c r="A3916" t="s">
        <v>5508</v>
      </c>
      <c r="B3916" t="s">
        <v>5</v>
      </c>
      <c r="C3916" t="s">
        <v>1738</v>
      </c>
      <c r="D3916" t="s">
        <v>6885</v>
      </c>
      <c r="E3916" t="s">
        <v>1706</v>
      </c>
    </row>
    <row r="3917" spans="1:5">
      <c r="A3917" t="s">
        <v>5509</v>
      </c>
      <c r="B3917" t="s">
        <v>5</v>
      </c>
      <c r="C3917" t="s">
        <v>1738</v>
      </c>
      <c r="D3917" t="s">
        <v>6885</v>
      </c>
      <c r="E3917" t="s">
        <v>1707</v>
      </c>
    </row>
    <row r="3918" spans="1:5">
      <c r="A3918" t="s">
        <v>5510</v>
      </c>
      <c r="B3918" t="s">
        <v>5</v>
      </c>
      <c r="C3918" t="s">
        <v>1738</v>
      </c>
      <c r="D3918" t="s">
        <v>6885</v>
      </c>
      <c r="E3918" t="s">
        <v>1708</v>
      </c>
    </row>
    <row r="3919" spans="1:5">
      <c r="A3919" t="s">
        <v>5511</v>
      </c>
      <c r="B3919" t="s">
        <v>5</v>
      </c>
      <c r="C3919" t="s">
        <v>1738</v>
      </c>
      <c r="D3919" t="s">
        <v>6885</v>
      </c>
      <c r="E3919" t="s">
        <v>1709</v>
      </c>
    </row>
    <row r="3920" spans="1:5">
      <c r="A3920" t="s">
        <v>5512</v>
      </c>
      <c r="B3920" t="s">
        <v>5</v>
      </c>
      <c r="C3920" t="s">
        <v>1738</v>
      </c>
      <c r="D3920" t="s">
        <v>6885</v>
      </c>
      <c r="E3920" t="s">
        <v>1710</v>
      </c>
    </row>
    <row r="3921" spans="1:5">
      <c r="A3921" t="s">
        <v>5513</v>
      </c>
      <c r="B3921" t="s">
        <v>5</v>
      </c>
      <c r="C3921" t="s">
        <v>1738</v>
      </c>
      <c r="D3921" t="s">
        <v>6885</v>
      </c>
      <c r="E3921" t="s">
        <v>1711</v>
      </c>
    </row>
    <row r="3922" spans="1:5">
      <c r="A3922" t="s">
        <v>5514</v>
      </c>
      <c r="B3922" t="s">
        <v>5</v>
      </c>
      <c r="C3922" t="s">
        <v>1738</v>
      </c>
      <c r="D3922" t="s">
        <v>6885</v>
      </c>
      <c r="E3922" t="s">
        <v>1712</v>
      </c>
    </row>
    <row r="3923" spans="1:5">
      <c r="A3923" t="s">
        <v>5515</v>
      </c>
      <c r="B3923" t="s">
        <v>5</v>
      </c>
      <c r="C3923" t="s">
        <v>1738</v>
      </c>
      <c r="D3923" t="s">
        <v>6885</v>
      </c>
      <c r="E3923" t="s">
        <v>1713</v>
      </c>
    </row>
    <row r="3924" spans="1:5">
      <c r="A3924" t="s">
        <v>5516</v>
      </c>
      <c r="B3924" t="s">
        <v>5</v>
      </c>
      <c r="C3924" t="s">
        <v>1738</v>
      </c>
      <c r="D3924" t="s">
        <v>6885</v>
      </c>
      <c r="E3924" t="s">
        <v>1714</v>
      </c>
    </row>
    <row r="3925" spans="1:5">
      <c r="A3925" t="s">
        <v>5517</v>
      </c>
      <c r="B3925" t="s">
        <v>5</v>
      </c>
      <c r="C3925" t="s">
        <v>1738</v>
      </c>
      <c r="D3925" t="s">
        <v>6885</v>
      </c>
      <c r="E3925" t="s">
        <v>1715</v>
      </c>
    </row>
    <row r="3926" spans="1:5">
      <c r="A3926" t="s">
        <v>5518</v>
      </c>
      <c r="B3926" t="s">
        <v>5</v>
      </c>
      <c r="C3926" t="s">
        <v>1738</v>
      </c>
      <c r="D3926" t="s">
        <v>6886</v>
      </c>
      <c r="E3926" t="s">
        <v>1702</v>
      </c>
    </row>
    <row r="3927" spans="1:5">
      <c r="A3927" t="s">
        <v>5519</v>
      </c>
      <c r="B3927" t="s">
        <v>5</v>
      </c>
      <c r="C3927" t="s">
        <v>1738</v>
      </c>
      <c r="D3927" t="s">
        <v>6886</v>
      </c>
      <c r="E3927" t="s">
        <v>1705</v>
      </c>
    </row>
    <row r="3928" spans="1:5">
      <c r="A3928" t="s">
        <v>5520</v>
      </c>
      <c r="B3928" t="s">
        <v>5</v>
      </c>
      <c r="C3928" t="s">
        <v>1738</v>
      </c>
      <c r="D3928" t="s">
        <v>6886</v>
      </c>
      <c r="E3928" t="s">
        <v>1706</v>
      </c>
    </row>
    <row r="3929" spans="1:5">
      <c r="A3929" t="s">
        <v>5521</v>
      </c>
      <c r="B3929" t="s">
        <v>5</v>
      </c>
      <c r="C3929" t="s">
        <v>1738</v>
      </c>
      <c r="D3929" t="s">
        <v>6886</v>
      </c>
      <c r="E3929" t="s">
        <v>1707</v>
      </c>
    </row>
    <row r="3930" spans="1:5">
      <c r="A3930" t="s">
        <v>5522</v>
      </c>
      <c r="B3930" t="s">
        <v>5</v>
      </c>
      <c r="C3930" t="s">
        <v>1738</v>
      </c>
      <c r="D3930" t="s">
        <v>6886</v>
      </c>
      <c r="E3930" t="s">
        <v>1708</v>
      </c>
    </row>
    <row r="3931" spans="1:5">
      <c r="A3931" t="s">
        <v>5523</v>
      </c>
      <c r="B3931" t="s">
        <v>5</v>
      </c>
      <c r="C3931" t="s">
        <v>1738</v>
      </c>
      <c r="D3931" t="s">
        <v>6886</v>
      </c>
      <c r="E3931" t="s">
        <v>1709</v>
      </c>
    </row>
    <row r="3932" spans="1:5">
      <c r="A3932" t="s">
        <v>5524</v>
      </c>
      <c r="B3932" t="s">
        <v>5</v>
      </c>
      <c r="C3932" t="s">
        <v>1738</v>
      </c>
      <c r="D3932" t="s">
        <v>6886</v>
      </c>
      <c r="E3932" t="s">
        <v>1710</v>
      </c>
    </row>
    <row r="3933" spans="1:5">
      <c r="A3933" t="s">
        <v>5525</v>
      </c>
      <c r="B3933" t="s">
        <v>5</v>
      </c>
      <c r="C3933" t="s">
        <v>1738</v>
      </c>
      <c r="D3933" t="s">
        <v>6886</v>
      </c>
      <c r="E3933" t="s">
        <v>1711</v>
      </c>
    </row>
    <row r="3934" spans="1:5">
      <c r="A3934" t="s">
        <v>5526</v>
      </c>
      <c r="B3934" t="s">
        <v>5</v>
      </c>
      <c r="C3934" t="s">
        <v>1738</v>
      </c>
      <c r="D3934" t="s">
        <v>6886</v>
      </c>
      <c r="E3934" t="s">
        <v>1712</v>
      </c>
    </row>
    <row r="3935" spans="1:5">
      <c r="A3935" t="s">
        <v>5527</v>
      </c>
      <c r="B3935" t="s">
        <v>5</v>
      </c>
      <c r="C3935" t="s">
        <v>1738</v>
      </c>
      <c r="D3935" t="s">
        <v>6886</v>
      </c>
      <c r="E3935" t="s">
        <v>1713</v>
      </c>
    </row>
    <row r="3936" spans="1:5">
      <c r="A3936" t="s">
        <v>5528</v>
      </c>
      <c r="B3936" t="s">
        <v>5</v>
      </c>
      <c r="C3936" t="s">
        <v>1738</v>
      </c>
      <c r="D3936" t="s">
        <v>6886</v>
      </c>
      <c r="E3936" t="s">
        <v>1714</v>
      </c>
    </row>
    <row r="3937" spans="1:5">
      <c r="A3937" t="s">
        <v>5529</v>
      </c>
      <c r="B3937" t="s">
        <v>5</v>
      </c>
      <c r="C3937" t="s">
        <v>1738</v>
      </c>
      <c r="D3937" t="s">
        <v>6886</v>
      </c>
      <c r="E3937" t="s">
        <v>1715</v>
      </c>
    </row>
    <row r="3938" spans="1:5">
      <c r="A3938" t="s">
        <v>5530</v>
      </c>
      <c r="B3938" t="s">
        <v>5</v>
      </c>
      <c r="C3938" t="s">
        <v>1738</v>
      </c>
      <c r="D3938" t="s">
        <v>6887</v>
      </c>
      <c r="E3938" t="s">
        <v>1702</v>
      </c>
    </row>
    <row r="3939" spans="1:5">
      <c r="A3939" t="s">
        <v>5531</v>
      </c>
      <c r="B3939" t="s">
        <v>5</v>
      </c>
      <c r="C3939" t="s">
        <v>1738</v>
      </c>
      <c r="D3939" t="s">
        <v>6887</v>
      </c>
      <c r="E3939" t="s">
        <v>1705</v>
      </c>
    </row>
    <row r="3940" spans="1:5">
      <c r="A3940" t="s">
        <v>5532</v>
      </c>
      <c r="B3940" t="s">
        <v>5</v>
      </c>
      <c r="C3940" t="s">
        <v>1738</v>
      </c>
      <c r="D3940" t="s">
        <v>6887</v>
      </c>
      <c r="E3940" t="s">
        <v>1706</v>
      </c>
    </row>
    <row r="3941" spans="1:5">
      <c r="A3941" t="s">
        <v>5533</v>
      </c>
      <c r="B3941" t="s">
        <v>5</v>
      </c>
      <c r="C3941" t="s">
        <v>1738</v>
      </c>
      <c r="D3941" t="s">
        <v>6887</v>
      </c>
      <c r="E3941" t="s">
        <v>1707</v>
      </c>
    </row>
    <row r="3942" spans="1:5">
      <c r="A3942" t="s">
        <v>5534</v>
      </c>
      <c r="B3942" t="s">
        <v>5</v>
      </c>
      <c r="C3942" t="s">
        <v>1738</v>
      </c>
      <c r="D3942" t="s">
        <v>6887</v>
      </c>
      <c r="E3942" t="s">
        <v>1708</v>
      </c>
    </row>
    <row r="3943" spans="1:5">
      <c r="A3943" t="s">
        <v>5535</v>
      </c>
      <c r="B3943" t="s">
        <v>5</v>
      </c>
      <c r="C3943" t="s">
        <v>1738</v>
      </c>
      <c r="D3943" t="s">
        <v>6887</v>
      </c>
      <c r="E3943" t="s">
        <v>1709</v>
      </c>
    </row>
    <row r="3944" spans="1:5">
      <c r="A3944" t="s">
        <v>5536</v>
      </c>
      <c r="B3944" t="s">
        <v>5</v>
      </c>
      <c r="C3944" t="s">
        <v>1738</v>
      </c>
      <c r="D3944" t="s">
        <v>6887</v>
      </c>
      <c r="E3944" t="s">
        <v>1710</v>
      </c>
    </row>
    <row r="3945" spans="1:5">
      <c r="A3945" t="s">
        <v>5537</v>
      </c>
      <c r="B3945" t="s">
        <v>5</v>
      </c>
      <c r="C3945" t="s">
        <v>1738</v>
      </c>
      <c r="D3945" t="s">
        <v>6887</v>
      </c>
      <c r="E3945" t="s">
        <v>1711</v>
      </c>
    </row>
    <row r="3946" spans="1:5">
      <c r="A3946" t="s">
        <v>5538</v>
      </c>
      <c r="B3946" t="s">
        <v>5</v>
      </c>
      <c r="C3946" t="s">
        <v>1738</v>
      </c>
      <c r="D3946" t="s">
        <v>6887</v>
      </c>
      <c r="E3946" t="s">
        <v>1712</v>
      </c>
    </row>
    <row r="3947" spans="1:5">
      <c r="A3947" t="s">
        <v>5539</v>
      </c>
      <c r="B3947" t="s">
        <v>5</v>
      </c>
      <c r="C3947" t="s">
        <v>1738</v>
      </c>
      <c r="D3947" t="s">
        <v>6887</v>
      </c>
      <c r="E3947" t="s">
        <v>1713</v>
      </c>
    </row>
    <row r="3948" spans="1:5">
      <c r="A3948" t="s">
        <v>5540</v>
      </c>
      <c r="B3948" t="s">
        <v>5</v>
      </c>
      <c r="C3948" t="s">
        <v>1738</v>
      </c>
      <c r="D3948" t="s">
        <v>6887</v>
      </c>
      <c r="E3948" t="s">
        <v>1714</v>
      </c>
    </row>
    <row r="3949" spans="1:5">
      <c r="A3949" t="s">
        <v>5541</v>
      </c>
      <c r="B3949" t="s">
        <v>5</v>
      </c>
      <c r="C3949" t="s">
        <v>1738</v>
      </c>
      <c r="D3949" t="s">
        <v>6887</v>
      </c>
      <c r="E3949" t="s">
        <v>1715</v>
      </c>
    </row>
    <row r="3950" spans="1:5">
      <c r="A3950" t="s">
        <v>5542</v>
      </c>
      <c r="B3950" t="s">
        <v>5</v>
      </c>
      <c r="C3950" t="s">
        <v>1738</v>
      </c>
      <c r="D3950" t="s">
        <v>6888</v>
      </c>
      <c r="E3950" t="s">
        <v>1702</v>
      </c>
    </row>
    <row r="3951" spans="1:5">
      <c r="A3951" t="s">
        <v>5543</v>
      </c>
      <c r="B3951" t="s">
        <v>5</v>
      </c>
      <c r="C3951" t="s">
        <v>1738</v>
      </c>
      <c r="D3951" t="s">
        <v>6888</v>
      </c>
      <c r="E3951" t="s">
        <v>1705</v>
      </c>
    </row>
    <row r="3952" spans="1:5">
      <c r="A3952" t="s">
        <v>5544</v>
      </c>
      <c r="B3952" t="s">
        <v>5</v>
      </c>
      <c r="C3952" t="s">
        <v>1738</v>
      </c>
      <c r="D3952" t="s">
        <v>6888</v>
      </c>
      <c r="E3952" t="s">
        <v>1706</v>
      </c>
    </row>
    <row r="3953" spans="1:5">
      <c r="A3953" t="s">
        <v>5545</v>
      </c>
      <c r="B3953" t="s">
        <v>5</v>
      </c>
      <c r="C3953" t="s">
        <v>1738</v>
      </c>
      <c r="D3953" t="s">
        <v>6888</v>
      </c>
      <c r="E3953" t="s">
        <v>1707</v>
      </c>
    </row>
    <row r="3954" spans="1:5">
      <c r="A3954" t="s">
        <v>5546</v>
      </c>
      <c r="B3954" t="s">
        <v>5</v>
      </c>
      <c r="C3954" t="s">
        <v>1738</v>
      </c>
      <c r="D3954" t="s">
        <v>6888</v>
      </c>
      <c r="E3954" t="s">
        <v>1708</v>
      </c>
    </row>
    <row r="3955" spans="1:5">
      <c r="A3955" t="s">
        <v>5547</v>
      </c>
      <c r="B3955" t="s">
        <v>5</v>
      </c>
      <c r="C3955" t="s">
        <v>1738</v>
      </c>
      <c r="D3955" t="s">
        <v>6888</v>
      </c>
      <c r="E3955" t="s">
        <v>1709</v>
      </c>
    </row>
    <row r="3956" spans="1:5">
      <c r="A3956" t="s">
        <v>5548</v>
      </c>
      <c r="B3956" t="s">
        <v>5</v>
      </c>
      <c r="C3956" t="s">
        <v>1738</v>
      </c>
      <c r="D3956" t="s">
        <v>6888</v>
      </c>
      <c r="E3956" t="s">
        <v>1710</v>
      </c>
    </row>
    <row r="3957" spans="1:5">
      <c r="A3957" t="s">
        <v>5549</v>
      </c>
      <c r="B3957" t="s">
        <v>5</v>
      </c>
      <c r="C3957" t="s">
        <v>1738</v>
      </c>
      <c r="D3957" t="s">
        <v>6888</v>
      </c>
      <c r="E3957" t="s">
        <v>1711</v>
      </c>
    </row>
    <row r="3958" spans="1:5">
      <c r="A3958" t="s">
        <v>5550</v>
      </c>
      <c r="B3958" t="s">
        <v>5</v>
      </c>
      <c r="C3958" t="s">
        <v>1738</v>
      </c>
      <c r="D3958" t="s">
        <v>6888</v>
      </c>
      <c r="E3958" t="s">
        <v>1712</v>
      </c>
    </row>
    <row r="3959" spans="1:5">
      <c r="A3959" t="s">
        <v>5551</v>
      </c>
      <c r="B3959" t="s">
        <v>5</v>
      </c>
      <c r="C3959" t="s">
        <v>1738</v>
      </c>
      <c r="D3959" t="s">
        <v>6888</v>
      </c>
      <c r="E3959" t="s">
        <v>1713</v>
      </c>
    </row>
    <row r="3960" spans="1:5">
      <c r="A3960" t="s">
        <v>5552</v>
      </c>
      <c r="B3960" t="s">
        <v>5</v>
      </c>
      <c r="C3960" t="s">
        <v>1738</v>
      </c>
      <c r="D3960" t="s">
        <v>6888</v>
      </c>
      <c r="E3960" t="s">
        <v>1714</v>
      </c>
    </row>
    <row r="3961" spans="1:5">
      <c r="A3961" t="s">
        <v>5553</v>
      </c>
      <c r="B3961" t="s">
        <v>5</v>
      </c>
      <c r="C3961" t="s">
        <v>1738</v>
      </c>
      <c r="D3961" t="s">
        <v>6888</v>
      </c>
      <c r="E3961" t="s">
        <v>1715</v>
      </c>
    </row>
    <row r="3962" spans="1:5">
      <c r="A3962" t="s">
        <v>5554</v>
      </c>
      <c r="B3962" t="s">
        <v>5</v>
      </c>
      <c r="C3962" t="s">
        <v>1738</v>
      </c>
      <c r="D3962" t="s">
        <v>6889</v>
      </c>
      <c r="E3962" t="s">
        <v>1702</v>
      </c>
    </row>
    <row r="3963" spans="1:5">
      <c r="A3963" t="s">
        <v>5555</v>
      </c>
      <c r="B3963" t="s">
        <v>5</v>
      </c>
      <c r="C3963" t="s">
        <v>1738</v>
      </c>
      <c r="D3963" t="s">
        <v>6889</v>
      </c>
      <c r="E3963" t="s">
        <v>1705</v>
      </c>
    </row>
    <row r="3964" spans="1:5">
      <c r="A3964" t="s">
        <v>5556</v>
      </c>
      <c r="B3964" t="s">
        <v>5</v>
      </c>
      <c r="C3964" t="s">
        <v>1738</v>
      </c>
      <c r="D3964" t="s">
        <v>6889</v>
      </c>
      <c r="E3964" t="s">
        <v>1706</v>
      </c>
    </row>
    <row r="3965" spans="1:5">
      <c r="A3965" t="s">
        <v>5557</v>
      </c>
      <c r="B3965" t="s">
        <v>5</v>
      </c>
      <c r="C3965" t="s">
        <v>1738</v>
      </c>
      <c r="D3965" t="s">
        <v>6889</v>
      </c>
      <c r="E3965" t="s">
        <v>1707</v>
      </c>
    </row>
    <row r="3966" spans="1:5">
      <c r="A3966" t="s">
        <v>5558</v>
      </c>
      <c r="B3966" t="s">
        <v>5</v>
      </c>
      <c r="C3966" t="s">
        <v>1738</v>
      </c>
      <c r="D3966" t="s">
        <v>6889</v>
      </c>
      <c r="E3966" t="s">
        <v>1708</v>
      </c>
    </row>
    <row r="3967" spans="1:5">
      <c r="A3967" t="s">
        <v>5559</v>
      </c>
      <c r="B3967" t="s">
        <v>5</v>
      </c>
      <c r="C3967" t="s">
        <v>1738</v>
      </c>
      <c r="D3967" t="s">
        <v>6889</v>
      </c>
      <c r="E3967" t="s">
        <v>1709</v>
      </c>
    </row>
    <row r="3968" spans="1:5">
      <c r="A3968" t="s">
        <v>5560</v>
      </c>
      <c r="B3968" t="s">
        <v>5</v>
      </c>
      <c r="C3968" t="s">
        <v>1738</v>
      </c>
      <c r="D3968" t="s">
        <v>6889</v>
      </c>
      <c r="E3968" t="s">
        <v>1710</v>
      </c>
    </row>
    <row r="3969" spans="1:5">
      <c r="A3969" t="s">
        <v>5561</v>
      </c>
      <c r="B3969" t="s">
        <v>5</v>
      </c>
      <c r="C3969" t="s">
        <v>1738</v>
      </c>
      <c r="D3969" t="s">
        <v>6889</v>
      </c>
      <c r="E3969" t="s">
        <v>1711</v>
      </c>
    </row>
    <row r="3970" spans="1:5">
      <c r="A3970" t="s">
        <v>5562</v>
      </c>
      <c r="B3970" t="s">
        <v>5</v>
      </c>
      <c r="C3970" t="s">
        <v>1738</v>
      </c>
      <c r="D3970" t="s">
        <v>6889</v>
      </c>
      <c r="E3970" t="s">
        <v>1712</v>
      </c>
    </row>
    <row r="3971" spans="1:5">
      <c r="A3971" t="s">
        <v>5563</v>
      </c>
      <c r="B3971" t="s">
        <v>5</v>
      </c>
      <c r="C3971" t="s">
        <v>1738</v>
      </c>
      <c r="D3971" t="s">
        <v>6889</v>
      </c>
      <c r="E3971" t="s">
        <v>1713</v>
      </c>
    </row>
    <row r="3972" spans="1:5">
      <c r="A3972" t="s">
        <v>5564</v>
      </c>
      <c r="B3972" t="s">
        <v>5</v>
      </c>
      <c r="C3972" t="s">
        <v>1738</v>
      </c>
      <c r="D3972" t="s">
        <v>6889</v>
      </c>
      <c r="E3972" t="s">
        <v>1714</v>
      </c>
    </row>
    <row r="3973" spans="1:5">
      <c r="A3973" t="s">
        <v>5565</v>
      </c>
      <c r="B3973" t="s">
        <v>5</v>
      </c>
      <c r="C3973" t="s">
        <v>1738</v>
      </c>
      <c r="D3973" t="s">
        <v>6889</v>
      </c>
      <c r="E3973" t="s">
        <v>1715</v>
      </c>
    </row>
    <row r="3974" spans="1:5">
      <c r="A3974" t="s">
        <v>5566</v>
      </c>
      <c r="B3974" t="s">
        <v>5</v>
      </c>
      <c r="C3974" t="s">
        <v>1738</v>
      </c>
      <c r="D3974" t="s">
        <v>6890</v>
      </c>
      <c r="E3974" t="s">
        <v>1702</v>
      </c>
    </row>
    <row r="3975" spans="1:5">
      <c r="A3975" t="s">
        <v>5567</v>
      </c>
      <c r="B3975" t="s">
        <v>5</v>
      </c>
      <c r="C3975" t="s">
        <v>1738</v>
      </c>
      <c r="D3975" t="s">
        <v>6890</v>
      </c>
      <c r="E3975" t="s">
        <v>1705</v>
      </c>
    </row>
    <row r="3976" spans="1:5">
      <c r="A3976" t="s">
        <v>5568</v>
      </c>
      <c r="B3976" t="s">
        <v>5</v>
      </c>
      <c r="C3976" t="s">
        <v>1738</v>
      </c>
      <c r="D3976" t="s">
        <v>6890</v>
      </c>
      <c r="E3976" t="s">
        <v>1706</v>
      </c>
    </row>
    <row r="3977" spans="1:5">
      <c r="A3977" t="s">
        <v>5569</v>
      </c>
      <c r="B3977" t="s">
        <v>5</v>
      </c>
      <c r="C3977" t="s">
        <v>1738</v>
      </c>
      <c r="D3977" t="s">
        <v>6890</v>
      </c>
      <c r="E3977" t="s">
        <v>1707</v>
      </c>
    </row>
    <row r="3978" spans="1:5">
      <c r="A3978" t="s">
        <v>5570</v>
      </c>
      <c r="B3978" t="s">
        <v>5</v>
      </c>
      <c r="C3978" t="s">
        <v>1738</v>
      </c>
      <c r="D3978" t="s">
        <v>6890</v>
      </c>
      <c r="E3978" t="s">
        <v>1708</v>
      </c>
    </row>
    <row r="3979" spans="1:5">
      <c r="A3979" t="s">
        <v>5571</v>
      </c>
      <c r="B3979" t="s">
        <v>5</v>
      </c>
      <c r="C3979" t="s">
        <v>1738</v>
      </c>
      <c r="D3979" t="s">
        <v>6890</v>
      </c>
      <c r="E3979" t="s">
        <v>1709</v>
      </c>
    </row>
    <row r="3980" spans="1:5">
      <c r="A3980" t="s">
        <v>5572</v>
      </c>
      <c r="B3980" t="s">
        <v>5</v>
      </c>
      <c r="C3980" t="s">
        <v>1738</v>
      </c>
      <c r="D3980" t="s">
        <v>6890</v>
      </c>
      <c r="E3980" t="s">
        <v>1710</v>
      </c>
    </row>
    <row r="3981" spans="1:5">
      <c r="A3981" t="s">
        <v>5573</v>
      </c>
      <c r="B3981" t="s">
        <v>5</v>
      </c>
      <c r="C3981" t="s">
        <v>1738</v>
      </c>
      <c r="D3981" t="s">
        <v>6890</v>
      </c>
      <c r="E3981" t="s">
        <v>1711</v>
      </c>
    </row>
    <row r="3982" spans="1:5">
      <c r="A3982" t="s">
        <v>5574</v>
      </c>
      <c r="B3982" t="s">
        <v>5</v>
      </c>
      <c r="C3982" t="s">
        <v>1738</v>
      </c>
      <c r="D3982" t="s">
        <v>6890</v>
      </c>
      <c r="E3982" t="s">
        <v>1712</v>
      </c>
    </row>
    <row r="3983" spans="1:5">
      <c r="A3983" t="s">
        <v>5575</v>
      </c>
      <c r="B3983" t="s">
        <v>5</v>
      </c>
      <c r="C3983" t="s">
        <v>1738</v>
      </c>
      <c r="D3983" t="s">
        <v>6890</v>
      </c>
      <c r="E3983" t="s">
        <v>1713</v>
      </c>
    </row>
    <row r="3984" spans="1:5">
      <c r="A3984" t="s">
        <v>5576</v>
      </c>
      <c r="B3984" t="s">
        <v>5</v>
      </c>
      <c r="C3984" t="s">
        <v>1738</v>
      </c>
      <c r="D3984" t="s">
        <v>6890</v>
      </c>
      <c r="E3984" t="s">
        <v>1714</v>
      </c>
    </row>
    <row r="3985" spans="1:5">
      <c r="A3985" t="s">
        <v>5577</v>
      </c>
      <c r="B3985" t="s">
        <v>5</v>
      </c>
      <c r="C3985" t="s">
        <v>1738</v>
      </c>
      <c r="D3985" t="s">
        <v>6890</v>
      </c>
      <c r="E3985" t="s">
        <v>1715</v>
      </c>
    </row>
    <row r="3986" spans="1:5">
      <c r="A3986" t="s">
        <v>5578</v>
      </c>
      <c r="B3986" t="s">
        <v>5</v>
      </c>
      <c r="C3986" t="s">
        <v>1738</v>
      </c>
      <c r="D3986" t="s">
        <v>6891</v>
      </c>
      <c r="E3986" t="s">
        <v>1702</v>
      </c>
    </row>
    <row r="3987" spans="1:5">
      <c r="A3987" t="s">
        <v>5579</v>
      </c>
      <c r="B3987" t="s">
        <v>5</v>
      </c>
      <c r="C3987" t="s">
        <v>1738</v>
      </c>
      <c r="D3987" t="s">
        <v>6891</v>
      </c>
      <c r="E3987" t="s">
        <v>1705</v>
      </c>
    </row>
    <row r="3988" spans="1:5">
      <c r="A3988" t="s">
        <v>5580</v>
      </c>
      <c r="B3988" t="s">
        <v>5</v>
      </c>
      <c r="C3988" t="s">
        <v>1738</v>
      </c>
      <c r="D3988" t="s">
        <v>6891</v>
      </c>
      <c r="E3988" t="s">
        <v>1706</v>
      </c>
    </row>
    <row r="3989" spans="1:5">
      <c r="A3989" t="s">
        <v>5581</v>
      </c>
      <c r="B3989" t="s">
        <v>5</v>
      </c>
      <c r="C3989" t="s">
        <v>1738</v>
      </c>
      <c r="D3989" t="s">
        <v>6891</v>
      </c>
      <c r="E3989" t="s">
        <v>1707</v>
      </c>
    </row>
    <row r="3990" spans="1:5">
      <c r="A3990" t="s">
        <v>5582</v>
      </c>
      <c r="B3990" t="s">
        <v>5</v>
      </c>
      <c r="C3990" t="s">
        <v>1738</v>
      </c>
      <c r="D3990" t="s">
        <v>6891</v>
      </c>
      <c r="E3990" t="s">
        <v>1708</v>
      </c>
    </row>
    <row r="3991" spans="1:5">
      <c r="A3991" t="s">
        <v>5583</v>
      </c>
      <c r="B3991" t="s">
        <v>5</v>
      </c>
      <c r="C3991" t="s">
        <v>1738</v>
      </c>
      <c r="D3991" t="s">
        <v>6891</v>
      </c>
      <c r="E3991" t="s">
        <v>1709</v>
      </c>
    </row>
    <row r="3992" spans="1:5">
      <c r="A3992" t="s">
        <v>5584</v>
      </c>
      <c r="B3992" t="s">
        <v>5</v>
      </c>
      <c r="C3992" t="s">
        <v>1738</v>
      </c>
      <c r="D3992" t="s">
        <v>6891</v>
      </c>
      <c r="E3992" t="s">
        <v>1710</v>
      </c>
    </row>
    <row r="3993" spans="1:5">
      <c r="A3993" t="s">
        <v>5585</v>
      </c>
      <c r="B3993" t="s">
        <v>5</v>
      </c>
      <c r="C3993" t="s">
        <v>1738</v>
      </c>
      <c r="D3993" t="s">
        <v>6891</v>
      </c>
      <c r="E3993" t="s">
        <v>1711</v>
      </c>
    </row>
    <row r="3994" spans="1:5">
      <c r="A3994" t="s">
        <v>5586</v>
      </c>
      <c r="B3994" t="s">
        <v>5</v>
      </c>
      <c r="C3994" t="s">
        <v>1738</v>
      </c>
      <c r="D3994" t="s">
        <v>6891</v>
      </c>
      <c r="E3994" t="s">
        <v>1712</v>
      </c>
    </row>
    <row r="3995" spans="1:5">
      <c r="A3995" t="s">
        <v>5587</v>
      </c>
      <c r="B3995" t="s">
        <v>5</v>
      </c>
      <c r="C3995" t="s">
        <v>1738</v>
      </c>
      <c r="D3995" t="s">
        <v>6891</v>
      </c>
      <c r="E3995" t="s">
        <v>1713</v>
      </c>
    </row>
    <row r="3996" spans="1:5">
      <c r="A3996" t="s">
        <v>5588</v>
      </c>
      <c r="B3996" t="s">
        <v>5</v>
      </c>
      <c r="C3996" t="s">
        <v>1738</v>
      </c>
      <c r="D3996" t="s">
        <v>6891</v>
      </c>
      <c r="E3996" t="s">
        <v>1714</v>
      </c>
    </row>
    <row r="3997" spans="1:5">
      <c r="A3997" t="s">
        <v>5589</v>
      </c>
      <c r="B3997" t="s">
        <v>5</v>
      </c>
      <c r="C3997" t="s">
        <v>1738</v>
      </c>
      <c r="D3997" t="s">
        <v>6891</v>
      </c>
      <c r="E3997" t="s">
        <v>1715</v>
      </c>
    </row>
    <row r="3998" spans="1:5">
      <c r="A3998" t="s">
        <v>5590</v>
      </c>
      <c r="B3998" t="s">
        <v>5</v>
      </c>
      <c r="C3998" t="s">
        <v>1738</v>
      </c>
      <c r="D3998" t="s">
        <v>6892</v>
      </c>
      <c r="E3998" t="s">
        <v>1702</v>
      </c>
    </row>
    <row r="3999" spans="1:5">
      <c r="A3999" t="s">
        <v>5591</v>
      </c>
      <c r="B3999" t="s">
        <v>5</v>
      </c>
      <c r="C3999" t="s">
        <v>1738</v>
      </c>
      <c r="D3999" t="s">
        <v>6892</v>
      </c>
      <c r="E3999" t="s">
        <v>1705</v>
      </c>
    </row>
    <row r="4000" spans="1:5">
      <c r="A4000" t="s">
        <v>5592</v>
      </c>
      <c r="B4000" t="s">
        <v>5</v>
      </c>
      <c r="C4000" t="s">
        <v>1738</v>
      </c>
      <c r="D4000" t="s">
        <v>6892</v>
      </c>
      <c r="E4000" t="s">
        <v>1706</v>
      </c>
    </row>
    <row r="4001" spans="1:5">
      <c r="A4001" t="s">
        <v>5593</v>
      </c>
      <c r="B4001" t="s">
        <v>5</v>
      </c>
      <c r="C4001" t="s">
        <v>1738</v>
      </c>
      <c r="D4001" t="s">
        <v>6892</v>
      </c>
      <c r="E4001" t="s">
        <v>1707</v>
      </c>
    </row>
    <row r="4002" spans="1:5">
      <c r="A4002" t="s">
        <v>5594</v>
      </c>
      <c r="B4002" t="s">
        <v>5</v>
      </c>
      <c r="C4002" t="s">
        <v>1738</v>
      </c>
      <c r="D4002" t="s">
        <v>6892</v>
      </c>
      <c r="E4002" t="s">
        <v>1708</v>
      </c>
    </row>
    <row r="4003" spans="1:5">
      <c r="A4003" t="s">
        <v>5595</v>
      </c>
      <c r="B4003" t="s">
        <v>5</v>
      </c>
      <c r="C4003" t="s">
        <v>1738</v>
      </c>
      <c r="D4003" t="s">
        <v>6892</v>
      </c>
      <c r="E4003" t="s">
        <v>1709</v>
      </c>
    </row>
    <row r="4004" spans="1:5">
      <c r="A4004" t="s">
        <v>5596</v>
      </c>
      <c r="B4004" t="s">
        <v>5</v>
      </c>
      <c r="C4004" t="s">
        <v>1738</v>
      </c>
      <c r="D4004" t="s">
        <v>6892</v>
      </c>
      <c r="E4004" t="s">
        <v>1710</v>
      </c>
    </row>
    <row r="4005" spans="1:5">
      <c r="A4005" t="s">
        <v>5597</v>
      </c>
      <c r="B4005" t="s">
        <v>5</v>
      </c>
      <c r="C4005" t="s">
        <v>1738</v>
      </c>
      <c r="D4005" t="s">
        <v>6892</v>
      </c>
      <c r="E4005" t="s">
        <v>1711</v>
      </c>
    </row>
    <row r="4006" spans="1:5">
      <c r="A4006" t="s">
        <v>5598</v>
      </c>
      <c r="B4006" t="s">
        <v>5</v>
      </c>
      <c r="C4006" t="s">
        <v>1738</v>
      </c>
      <c r="D4006" t="s">
        <v>6892</v>
      </c>
      <c r="E4006" t="s">
        <v>1712</v>
      </c>
    </row>
    <row r="4007" spans="1:5">
      <c r="A4007" t="s">
        <v>5599</v>
      </c>
      <c r="B4007" t="s">
        <v>5</v>
      </c>
      <c r="C4007" t="s">
        <v>1738</v>
      </c>
      <c r="D4007" t="s">
        <v>6892</v>
      </c>
      <c r="E4007" t="s">
        <v>1713</v>
      </c>
    </row>
    <row r="4008" spans="1:5">
      <c r="A4008" t="s">
        <v>5600</v>
      </c>
      <c r="B4008" t="s">
        <v>5</v>
      </c>
      <c r="C4008" t="s">
        <v>1738</v>
      </c>
      <c r="D4008" t="s">
        <v>6892</v>
      </c>
      <c r="E4008" t="s">
        <v>1714</v>
      </c>
    </row>
    <row r="4009" spans="1:5">
      <c r="A4009" t="s">
        <v>5601</v>
      </c>
      <c r="B4009" t="s">
        <v>5</v>
      </c>
      <c r="C4009" t="s">
        <v>1738</v>
      </c>
      <c r="D4009" t="s">
        <v>6892</v>
      </c>
      <c r="E4009" t="s">
        <v>1715</v>
      </c>
    </row>
    <row r="4010" spans="1:5">
      <c r="A4010" t="s">
        <v>5602</v>
      </c>
      <c r="B4010" t="s">
        <v>5</v>
      </c>
      <c r="C4010" t="s">
        <v>1738</v>
      </c>
      <c r="D4010" t="s">
        <v>6893</v>
      </c>
      <c r="E4010" t="s">
        <v>1702</v>
      </c>
    </row>
    <row r="4011" spans="1:5">
      <c r="A4011" t="s">
        <v>5603</v>
      </c>
      <c r="B4011" t="s">
        <v>5</v>
      </c>
      <c r="C4011" t="s">
        <v>1738</v>
      </c>
      <c r="D4011" t="s">
        <v>6893</v>
      </c>
      <c r="E4011" t="s">
        <v>1705</v>
      </c>
    </row>
    <row r="4012" spans="1:5">
      <c r="A4012" t="s">
        <v>5604</v>
      </c>
      <c r="B4012" t="s">
        <v>5</v>
      </c>
      <c r="C4012" t="s">
        <v>1738</v>
      </c>
      <c r="D4012" t="s">
        <v>6893</v>
      </c>
      <c r="E4012" t="s">
        <v>1706</v>
      </c>
    </row>
    <row r="4013" spans="1:5">
      <c r="A4013" t="s">
        <v>5605</v>
      </c>
      <c r="B4013" t="s">
        <v>5</v>
      </c>
      <c r="C4013" t="s">
        <v>1738</v>
      </c>
      <c r="D4013" t="s">
        <v>6893</v>
      </c>
      <c r="E4013" t="s">
        <v>1707</v>
      </c>
    </row>
    <row r="4014" spans="1:5">
      <c r="A4014" t="s">
        <v>5606</v>
      </c>
      <c r="B4014" t="s">
        <v>5</v>
      </c>
      <c r="C4014" t="s">
        <v>1738</v>
      </c>
      <c r="D4014" t="s">
        <v>6893</v>
      </c>
      <c r="E4014" t="s">
        <v>1708</v>
      </c>
    </row>
    <row r="4015" spans="1:5">
      <c r="A4015" t="s">
        <v>5607</v>
      </c>
      <c r="B4015" t="s">
        <v>5</v>
      </c>
      <c r="C4015" t="s">
        <v>1738</v>
      </c>
      <c r="D4015" t="s">
        <v>6893</v>
      </c>
      <c r="E4015" t="s">
        <v>1709</v>
      </c>
    </row>
    <row r="4016" spans="1:5">
      <c r="A4016" t="s">
        <v>5608</v>
      </c>
      <c r="B4016" t="s">
        <v>5</v>
      </c>
      <c r="C4016" t="s">
        <v>1738</v>
      </c>
      <c r="D4016" t="s">
        <v>6893</v>
      </c>
      <c r="E4016" t="s">
        <v>1710</v>
      </c>
    </row>
    <row r="4017" spans="1:5">
      <c r="A4017" t="s">
        <v>5609</v>
      </c>
      <c r="B4017" t="s">
        <v>5</v>
      </c>
      <c r="C4017" t="s">
        <v>1738</v>
      </c>
      <c r="D4017" t="s">
        <v>6893</v>
      </c>
      <c r="E4017" t="s">
        <v>1711</v>
      </c>
    </row>
    <row r="4018" spans="1:5">
      <c r="A4018" t="s">
        <v>5610</v>
      </c>
      <c r="B4018" t="s">
        <v>5</v>
      </c>
      <c r="C4018" t="s">
        <v>1738</v>
      </c>
      <c r="D4018" t="s">
        <v>6893</v>
      </c>
      <c r="E4018" t="s">
        <v>1712</v>
      </c>
    </row>
    <row r="4019" spans="1:5">
      <c r="A4019" t="s">
        <v>5611</v>
      </c>
      <c r="B4019" t="s">
        <v>5</v>
      </c>
      <c r="C4019" t="s">
        <v>1738</v>
      </c>
      <c r="D4019" t="s">
        <v>6893</v>
      </c>
      <c r="E4019" t="s">
        <v>1713</v>
      </c>
    </row>
    <row r="4020" spans="1:5">
      <c r="A4020" t="s">
        <v>5612</v>
      </c>
      <c r="B4020" t="s">
        <v>5</v>
      </c>
      <c r="C4020" t="s">
        <v>1738</v>
      </c>
      <c r="D4020" t="s">
        <v>6893</v>
      </c>
      <c r="E4020" t="s">
        <v>1714</v>
      </c>
    </row>
    <row r="4021" spans="1:5">
      <c r="A4021" t="s">
        <v>5613</v>
      </c>
      <c r="B4021" t="s">
        <v>5</v>
      </c>
      <c r="C4021" t="s">
        <v>1738</v>
      </c>
      <c r="D4021" t="s">
        <v>6893</v>
      </c>
      <c r="E4021" t="s">
        <v>1715</v>
      </c>
    </row>
    <row r="4022" spans="1:5">
      <c r="A4022" t="s">
        <v>5614</v>
      </c>
      <c r="B4022" t="s">
        <v>5</v>
      </c>
      <c r="C4022" t="s">
        <v>1738</v>
      </c>
      <c r="D4022" t="s">
        <v>6894</v>
      </c>
      <c r="E4022" t="s">
        <v>1702</v>
      </c>
    </row>
    <row r="4023" spans="1:5">
      <c r="A4023" t="s">
        <v>5615</v>
      </c>
      <c r="B4023" t="s">
        <v>5</v>
      </c>
      <c r="C4023" t="s">
        <v>1738</v>
      </c>
      <c r="D4023" t="s">
        <v>6894</v>
      </c>
      <c r="E4023" t="s">
        <v>1705</v>
      </c>
    </row>
    <row r="4024" spans="1:5">
      <c r="A4024" t="s">
        <v>5616</v>
      </c>
      <c r="B4024" t="s">
        <v>5</v>
      </c>
      <c r="C4024" t="s">
        <v>1738</v>
      </c>
      <c r="D4024" t="s">
        <v>6894</v>
      </c>
      <c r="E4024" t="s">
        <v>1706</v>
      </c>
    </row>
    <row r="4025" spans="1:5">
      <c r="A4025" t="s">
        <v>5617</v>
      </c>
      <c r="B4025" t="s">
        <v>5</v>
      </c>
      <c r="C4025" t="s">
        <v>1738</v>
      </c>
      <c r="D4025" t="s">
        <v>6894</v>
      </c>
      <c r="E4025" t="s">
        <v>1707</v>
      </c>
    </row>
    <row r="4026" spans="1:5">
      <c r="A4026" t="s">
        <v>5618</v>
      </c>
      <c r="B4026" t="s">
        <v>5</v>
      </c>
      <c r="C4026" t="s">
        <v>1738</v>
      </c>
      <c r="D4026" t="s">
        <v>6894</v>
      </c>
      <c r="E4026" t="s">
        <v>1708</v>
      </c>
    </row>
    <row r="4027" spans="1:5">
      <c r="A4027" t="s">
        <v>5619</v>
      </c>
      <c r="B4027" t="s">
        <v>5</v>
      </c>
      <c r="C4027" t="s">
        <v>1738</v>
      </c>
      <c r="D4027" t="s">
        <v>6894</v>
      </c>
      <c r="E4027" t="s">
        <v>1709</v>
      </c>
    </row>
    <row r="4028" spans="1:5">
      <c r="A4028" t="s">
        <v>5620</v>
      </c>
      <c r="B4028" t="s">
        <v>5</v>
      </c>
      <c r="C4028" t="s">
        <v>1738</v>
      </c>
      <c r="D4028" t="s">
        <v>6894</v>
      </c>
      <c r="E4028" t="s">
        <v>1710</v>
      </c>
    </row>
    <row r="4029" spans="1:5">
      <c r="A4029" t="s">
        <v>5621</v>
      </c>
      <c r="B4029" t="s">
        <v>5</v>
      </c>
      <c r="C4029" t="s">
        <v>1738</v>
      </c>
      <c r="D4029" t="s">
        <v>6894</v>
      </c>
      <c r="E4029" t="s">
        <v>1711</v>
      </c>
    </row>
    <row r="4030" spans="1:5">
      <c r="A4030" t="s">
        <v>5622</v>
      </c>
      <c r="B4030" t="s">
        <v>5</v>
      </c>
      <c r="C4030" t="s">
        <v>1738</v>
      </c>
      <c r="D4030" t="s">
        <v>6894</v>
      </c>
      <c r="E4030" t="s">
        <v>1712</v>
      </c>
    </row>
    <row r="4031" spans="1:5">
      <c r="A4031" t="s">
        <v>5623</v>
      </c>
      <c r="B4031" t="s">
        <v>5</v>
      </c>
      <c r="C4031" t="s">
        <v>1738</v>
      </c>
      <c r="D4031" t="s">
        <v>6894</v>
      </c>
      <c r="E4031" t="s">
        <v>1713</v>
      </c>
    </row>
    <row r="4032" spans="1:5">
      <c r="A4032" t="s">
        <v>5624</v>
      </c>
      <c r="B4032" t="s">
        <v>5</v>
      </c>
      <c r="C4032" t="s">
        <v>1738</v>
      </c>
      <c r="D4032" t="s">
        <v>6894</v>
      </c>
      <c r="E4032" t="s">
        <v>1714</v>
      </c>
    </row>
    <row r="4033" spans="1:5">
      <c r="A4033" t="s">
        <v>5625</v>
      </c>
      <c r="B4033" t="s">
        <v>5</v>
      </c>
      <c r="C4033" t="s">
        <v>1738</v>
      </c>
      <c r="D4033" t="s">
        <v>6894</v>
      </c>
      <c r="E4033" t="s">
        <v>1715</v>
      </c>
    </row>
    <row r="4034" spans="1:5">
      <c r="A4034" t="s">
        <v>5626</v>
      </c>
      <c r="B4034" t="s">
        <v>5</v>
      </c>
      <c r="C4034" t="s">
        <v>1738</v>
      </c>
      <c r="D4034" t="s">
        <v>6895</v>
      </c>
      <c r="E4034" t="s">
        <v>1702</v>
      </c>
    </row>
    <row r="4035" spans="1:5">
      <c r="A4035" t="s">
        <v>5627</v>
      </c>
      <c r="B4035" t="s">
        <v>5</v>
      </c>
      <c r="C4035" t="s">
        <v>1738</v>
      </c>
      <c r="D4035" t="s">
        <v>6895</v>
      </c>
      <c r="E4035" t="s">
        <v>1705</v>
      </c>
    </row>
    <row r="4036" spans="1:5">
      <c r="A4036" t="s">
        <v>5628</v>
      </c>
      <c r="B4036" t="s">
        <v>5</v>
      </c>
      <c r="C4036" t="s">
        <v>1738</v>
      </c>
      <c r="D4036" t="s">
        <v>6895</v>
      </c>
      <c r="E4036" t="s">
        <v>1706</v>
      </c>
    </row>
    <row r="4037" spans="1:5">
      <c r="A4037" t="s">
        <v>5629</v>
      </c>
      <c r="B4037" t="s">
        <v>5</v>
      </c>
      <c r="C4037" t="s">
        <v>1738</v>
      </c>
      <c r="D4037" t="s">
        <v>6895</v>
      </c>
      <c r="E4037" t="s">
        <v>1707</v>
      </c>
    </row>
    <row r="4038" spans="1:5">
      <c r="A4038" t="s">
        <v>5630</v>
      </c>
      <c r="B4038" t="s">
        <v>5</v>
      </c>
      <c r="C4038" t="s">
        <v>1738</v>
      </c>
      <c r="D4038" t="s">
        <v>6895</v>
      </c>
      <c r="E4038" t="s">
        <v>1708</v>
      </c>
    </row>
    <row r="4039" spans="1:5">
      <c r="A4039" t="s">
        <v>5631</v>
      </c>
      <c r="B4039" t="s">
        <v>5</v>
      </c>
      <c r="C4039" t="s">
        <v>1738</v>
      </c>
      <c r="D4039" t="s">
        <v>6895</v>
      </c>
      <c r="E4039" t="s">
        <v>1709</v>
      </c>
    </row>
    <row r="4040" spans="1:5">
      <c r="A4040" t="s">
        <v>5632</v>
      </c>
      <c r="B4040" t="s">
        <v>5</v>
      </c>
      <c r="C4040" t="s">
        <v>1738</v>
      </c>
      <c r="D4040" t="s">
        <v>6895</v>
      </c>
      <c r="E4040" t="s">
        <v>1710</v>
      </c>
    </row>
    <row r="4041" spans="1:5">
      <c r="A4041" t="s">
        <v>5633</v>
      </c>
      <c r="B4041" t="s">
        <v>5</v>
      </c>
      <c r="C4041" t="s">
        <v>1738</v>
      </c>
      <c r="D4041" t="s">
        <v>6895</v>
      </c>
      <c r="E4041" t="s">
        <v>1711</v>
      </c>
    </row>
    <row r="4042" spans="1:5">
      <c r="A4042" t="s">
        <v>5634</v>
      </c>
      <c r="B4042" t="s">
        <v>5</v>
      </c>
      <c r="C4042" t="s">
        <v>1738</v>
      </c>
      <c r="D4042" t="s">
        <v>6895</v>
      </c>
      <c r="E4042" t="s">
        <v>1712</v>
      </c>
    </row>
    <row r="4043" spans="1:5">
      <c r="A4043" t="s">
        <v>5635</v>
      </c>
      <c r="B4043" t="s">
        <v>5</v>
      </c>
      <c r="C4043" t="s">
        <v>1738</v>
      </c>
      <c r="D4043" t="s">
        <v>6895</v>
      </c>
      <c r="E4043" t="s">
        <v>1713</v>
      </c>
    </row>
    <row r="4044" spans="1:5">
      <c r="A4044" t="s">
        <v>5636</v>
      </c>
      <c r="B4044" t="s">
        <v>5</v>
      </c>
      <c r="C4044" t="s">
        <v>1738</v>
      </c>
      <c r="D4044" t="s">
        <v>6895</v>
      </c>
      <c r="E4044" t="s">
        <v>1714</v>
      </c>
    </row>
    <row r="4045" spans="1:5">
      <c r="A4045" t="s">
        <v>5637</v>
      </c>
      <c r="B4045" t="s">
        <v>5</v>
      </c>
      <c r="C4045" t="s">
        <v>1738</v>
      </c>
      <c r="D4045" t="s">
        <v>6895</v>
      </c>
      <c r="E4045" t="s">
        <v>1715</v>
      </c>
    </row>
    <row r="4046" spans="1:5">
      <c r="A4046" t="s">
        <v>5638</v>
      </c>
      <c r="B4046" t="s">
        <v>5</v>
      </c>
      <c r="C4046" t="s">
        <v>1738</v>
      </c>
      <c r="D4046" t="s">
        <v>6896</v>
      </c>
      <c r="E4046" t="s">
        <v>1702</v>
      </c>
    </row>
    <row r="4047" spans="1:5">
      <c r="A4047" t="s">
        <v>5639</v>
      </c>
      <c r="B4047" t="s">
        <v>5</v>
      </c>
      <c r="C4047" t="s">
        <v>1738</v>
      </c>
      <c r="D4047" t="s">
        <v>6896</v>
      </c>
      <c r="E4047" t="s">
        <v>1705</v>
      </c>
    </row>
    <row r="4048" spans="1:5">
      <c r="A4048" t="s">
        <v>5640</v>
      </c>
      <c r="B4048" t="s">
        <v>5</v>
      </c>
      <c r="C4048" t="s">
        <v>1738</v>
      </c>
      <c r="D4048" t="s">
        <v>6896</v>
      </c>
      <c r="E4048" t="s">
        <v>1706</v>
      </c>
    </row>
    <row r="4049" spans="1:5">
      <c r="A4049" t="s">
        <v>5641</v>
      </c>
      <c r="B4049" t="s">
        <v>5</v>
      </c>
      <c r="C4049" t="s">
        <v>1738</v>
      </c>
      <c r="D4049" t="s">
        <v>6896</v>
      </c>
      <c r="E4049" t="s">
        <v>1707</v>
      </c>
    </row>
    <row r="4050" spans="1:5">
      <c r="A4050" t="s">
        <v>5642</v>
      </c>
      <c r="B4050" t="s">
        <v>5</v>
      </c>
      <c r="C4050" t="s">
        <v>1738</v>
      </c>
      <c r="D4050" t="s">
        <v>6896</v>
      </c>
      <c r="E4050" t="s">
        <v>1708</v>
      </c>
    </row>
    <row r="4051" spans="1:5">
      <c r="A4051" t="s">
        <v>5643</v>
      </c>
      <c r="B4051" t="s">
        <v>5</v>
      </c>
      <c r="C4051" t="s">
        <v>1738</v>
      </c>
      <c r="D4051" t="s">
        <v>6896</v>
      </c>
      <c r="E4051" t="s">
        <v>1709</v>
      </c>
    </row>
    <row r="4052" spans="1:5">
      <c r="A4052" t="s">
        <v>5644</v>
      </c>
      <c r="B4052" t="s">
        <v>5</v>
      </c>
      <c r="C4052" t="s">
        <v>1738</v>
      </c>
      <c r="D4052" t="s">
        <v>6896</v>
      </c>
      <c r="E4052" t="s">
        <v>1710</v>
      </c>
    </row>
    <row r="4053" spans="1:5">
      <c r="A4053" t="s">
        <v>5645</v>
      </c>
      <c r="B4053" t="s">
        <v>5</v>
      </c>
      <c r="C4053" t="s">
        <v>1738</v>
      </c>
      <c r="D4053" t="s">
        <v>6896</v>
      </c>
      <c r="E4053" t="s">
        <v>1711</v>
      </c>
    </row>
    <row r="4054" spans="1:5">
      <c r="A4054" t="s">
        <v>5646</v>
      </c>
      <c r="B4054" t="s">
        <v>5</v>
      </c>
      <c r="C4054" t="s">
        <v>1738</v>
      </c>
      <c r="D4054" t="s">
        <v>6896</v>
      </c>
      <c r="E4054" t="s">
        <v>1712</v>
      </c>
    </row>
    <row r="4055" spans="1:5">
      <c r="A4055" t="s">
        <v>5647</v>
      </c>
      <c r="B4055" t="s">
        <v>5</v>
      </c>
      <c r="C4055" t="s">
        <v>1738</v>
      </c>
      <c r="D4055" t="s">
        <v>6896</v>
      </c>
      <c r="E4055" t="s">
        <v>1713</v>
      </c>
    </row>
    <row r="4056" spans="1:5">
      <c r="A4056" t="s">
        <v>5648</v>
      </c>
      <c r="B4056" t="s">
        <v>5</v>
      </c>
      <c r="C4056" t="s">
        <v>1738</v>
      </c>
      <c r="D4056" t="s">
        <v>6896</v>
      </c>
      <c r="E4056" t="s">
        <v>1714</v>
      </c>
    </row>
    <row r="4057" spans="1:5">
      <c r="A4057" t="s">
        <v>5649</v>
      </c>
      <c r="B4057" t="s">
        <v>5</v>
      </c>
      <c r="C4057" t="s">
        <v>1738</v>
      </c>
      <c r="D4057" t="s">
        <v>6896</v>
      </c>
      <c r="E4057" t="s">
        <v>1715</v>
      </c>
    </row>
    <row r="4058" spans="1:5">
      <c r="A4058" t="s">
        <v>5650</v>
      </c>
      <c r="B4058" t="s">
        <v>5</v>
      </c>
      <c r="C4058" t="s">
        <v>1738</v>
      </c>
      <c r="D4058" t="s">
        <v>6897</v>
      </c>
      <c r="E4058" t="s">
        <v>1702</v>
      </c>
    </row>
    <row r="4059" spans="1:5">
      <c r="A4059" t="s">
        <v>5651</v>
      </c>
      <c r="B4059" t="s">
        <v>5</v>
      </c>
      <c r="C4059" t="s">
        <v>1738</v>
      </c>
      <c r="D4059" t="s">
        <v>6897</v>
      </c>
      <c r="E4059" t="s">
        <v>1705</v>
      </c>
    </row>
    <row r="4060" spans="1:5">
      <c r="A4060" t="s">
        <v>5652</v>
      </c>
      <c r="B4060" t="s">
        <v>5</v>
      </c>
      <c r="C4060" t="s">
        <v>1738</v>
      </c>
      <c r="D4060" t="s">
        <v>6897</v>
      </c>
      <c r="E4060" t="s">
        <v>1706</v>
      </c>
    </row>
    <row r="4061" spans="1:5">
      <c r="A4061" t="s">
        <v>5653</v>
      </c>
      <c r="B4061" t="s">
        <v>5</v>
      </c>
      <c r="C4061" t="s">
        <v>1738</v>
      </c>
      <c r="D4061" t="s">
        <v>6897</v>
      </c>
      <c r="E4061" t="s">
        <v>1707</v>
      </c>
    </row>
    <row r="4062" spans="1:5">
      <c r="A4062" t="s">
        <v>5654</v>
      </c>
      <c r="B4062" t="s">
        <v>5</v>
      </c>
      <c r="C4062" t="s">
        <v>1738</v>
      </c>
      <c r="D4062" t="s">
        <v>6897</v>
      </c>
      <c r="E4062" t="s">
        <v>1708</v>
      </c>
    </row>
    <row r="4063" spans="1:5">
      <c r="A4063" t="s">
        <v>5655</v>
      </c>
      <c r="B4063" t="s">
        <v>5</v>
      </c>
      <c r="C4063" t="s">
        <v>1738</v>
      </c>
      <c r="D4063" t="s">
        <v>6897</v>
      </c>
      <c r="E4063" t="s">
        <v>1709</v>
      </c>
    </row>
    <row r="4064" spans="1:5">
      <c r="A4064" t="s">
        <v>5656</v>
      </c>
      <c r="B4064" t="s">
        <v>5</v>
      </c>
      <c r="C4064" t="s">
        <v>1738</v>
      </c>
      <c r="D4064" t="s">
        <v>6897</v>
      </c>
      <c r="E4064" t="s">
        <v>1710</v>
      </c>
    </row>
    <row r="4065" spans="1:5">
      <c r="A4065" t="s">
        <v>5657</v>
      </c>
      <c r="B4065" t="s">
        <v>5</v>
      </c>
      <c r="C4065" t="s">
        <v>1738</v>
      </c>
      <c r="D4065" t="s">
        <v>6897</v>
      </c>
      <c r="E4065" t="s">
        <v>1711</v>
      </c>
    </row>
    <row r="4066" spans="1:5">
      <c r="A4066" t="s">
        <v>5658</v>
      </c>
      <c r="B4066" t="s">
        <v>5</v>
      </c>
      <c r="C4066" t="s">
        <v>1738</v>
      </c>
      <c r="D4066" t="s">
        <v>6897</v>
      </c>
      <c r="E4066" t="s">
        <v>1712</v>
      </c>
    </row>
    <row r="4067" spans="1:5">
      <c r="A4067" t="s">
        <v>5659</v>
      </c>
      <c r="B4067" t="s">
        <v>5</v>
      </c>
      <c r="C4067" t="s">
        <v>1738</v>
      </c>
      <c r="D4067" t="s">
        <v>6897</v>
      </c>
      <c r="E4067" t="s">
        <v>1713</v>
      </c>
    </row>
    <row r="4068" spans="1:5">
      <c r="A4068" t="s">
        <v>5660</v>
      </c>
      <c r="B4068" t="s">
        <v>5</v>
      </c>
      <c r="C4068" t="s">
        <v>1738</v>
      </c>
      <c r="D4068" t="s">
        <v>6897</v>
      </c>
      <c r="E4068" t="s">
        <v>1714</v>
      </c>
    </row>
    <row r="4069" spans="1:5">
      <c r="A4069" t="s">
        <v>5661</v>
      </c>
      <c r="B4069" t="s">
        <v>5</v>
      </c>
      <c r="C4069" t="s">
        <v>1738</v>
      </c>
      <c r="D4069" t="s">
        <v>6897</v>
      </c>
      <c r="E4069" t="s">
        <v>1715</v>
      </c>
    </row>
    <row r="4070" spans="1:5">
      <c r="A4070" t="s">
        <v>5662</v>
      </c>
      <c r="B4070" t="s">
        <v>5</v>
      </c>
      <c r="C4070" t="s">
        <v>1738</v>
      </c>
      <c r="D4070" t="s">
        <v>6898</v>
      </c>
      <c r="E4070" t="s">
        <v>1702</v>
      </c>
    </row>
    <row r="4071" spans="1:5">
      <c r="A4071" t="s">
        <v>5663</v>
      </c>
      <c r="B4071" t="s">
        <v>5</v>
      </c>
      <c r="C4071" t="s">
        <v>1738</v>
      </c>
      <c r="D4071" t="s">
        <v>6898</v>
      </c>
      <c r="E4071" t="s">
        <v>1705</v>
      </c>
    </row>
    <row r="4072" spans="1:5">
      <c r="A4072" t="s">
        <v>5664</v>
      </c>
      <c r="B4072" t="s">
        <v>5</v>
      </c>
      <c r="C4072" t="s">
        <v>1738</v>
      </c>
      <c r="D4072" t="s">
        <v>6898</v>
      </c>
      <c r="E4072" t="s">
        <v>1706</v>
      </c>
    </row>
    <row r="4073" spans="1:5">
      <c r="A4073" t="s">
        <v>5665</v>
      </c>
      <c r="B4073" t="s">
        <v>5</v>
      </c>
      <c r="C4073" t="s">
        <v>1738</v>
      </c>
      <c r="D4073" t="s">
        <v>6898</v>
      </c>
      <c r="E4073" t="s">
        <v>1707</v>
      </c>
    </row>
    <row r="4074" spans="1:5">
      <c r="A4074" t="s">
        <v>5666</v>
      </c>
      <c r="B4074" t="s">
        <v>5</v>
      </c>
      <c r="C4074" t="s">
        <v>1738</v>
      </c>
      <c r="D4074" t="s">
        <v>6898</v>
      </c>
      <c r="E4074" t="s">
        <v>1708</v>
      </c>
    </row>
    <row r="4075" spans="1:5">
      <c r="A4075" t="s">
        <v>5667</v>
      </c>
      <c r="B4075" t="s">
        <v>5</v>
      </c>
      <c r="C4075" t="s">
        <v>1738</v>
      </c>
      <c r="D4075" t="s">
        <v>6898</v>
      </c>
      <c r="E4075" t="s">
        <v>1709</v>
      </c>
    </row>
    <row r="4076" spans="1:5">
      <c r="A4076" t="s">
        <v>5668</v>
      </c>
      <c r="B4076" t="s">
        <v>5</v>
      </c>
      <c r="C4076" t="s">
        <v>1738</v>
      </c>
      <c r="D4076" t="s">
        <v>6898</v>
      </c>
      <c r="E4076" t="s">
        <v>1710</v>
      </c>
    </row>
    <row r="4077" spans="1:5">
      <c r="A4077" t="s">
        <v>5669</v>
      </c>
      <c r="B4077" t="s">
        <v>5</v>
      </c>
      <c r="C4077" t="s">
        <v>1738</v>
      </c>
      <c r="D4077" t="s">
        <v>6898</v>
      </c>
      <c r="E4077" t="s">
        <v>1711</v>
      </c>
    </row>
    <row r="4078" spans="1:5">
      <c r="A4078" t="s">
        <v>5670</v>
      </c>
      <c r="B4078" t="s">
        <v>5</v>
      </c>
      <c r="C4078" t="s">
        <v>1738</v>
      </c>
      <c r="D4078" t="s">
        <v>6898</v>
      </c>
      <c r="E4078" t="s">
        <v>1712</v>
      </c>
    </row>
    <row r="4079" spans="1:5">
      <c r="A4079" t="s">
        <v>5671</v>
      </c>
      <c r="B4079" t="s">
        <v>5</v>
      </c>
      <c r="C4079" t="s">
        <v>1738</v>
      </c>
      <c r="D4079" t="s">
        <v>6898</v>
      </c>
      <c r="E4079" t="s">
        <v>1713</v>
      </c>
    </row>
    <row r="4080" spans="1:5">
      <c r="A4080" t="s">
        <v>5672</v>
      </c>
      <c r="B4080" t="s">
        <v>5</v>
      </c>
      <c r="C4080" t="s">
        <v>1738</v>
      </c>
      <c r="D4080" t="s">
        <v>6898</v>
      </c>
      <c r="E4080" t="s">
        <v>1714</v>
      </c>
    </row>
    <row r="4081" spans="1:5">
      <c r="A4081" t="s">
        <v>5673</v>
      </c>
      <c r="B4081" t="s">
        <v>5</v>
      </c>
      <c r="C4081" t="s">
        <v>1738</v>
      </c>
      <c r="D4081" t="s">
        <v>6898</v>
      </c>
      <c r="E4081" t="s">
        <v>1715</v>
      </c>
    </row>
    <row r="4082" spans="1:5">
      <c r="A4082" t="s">
        <v>5674</v>
      </c>
      <c r="B4082" t="s">
        <v>5</v>
      </c>
      <c r="C4082" t="s">
        <v>1739</v>
      </c>
      <c r="D4082" t="s">
        <v>6874</v>
      </c>
      <c r="E4082" t="s">
        <v>1702</v>
      </c>
    </row>
    <row r="4083" spans="1:5">
      <c r="A4083" t="s">
        <v>5675</v>
      </c>
      <c r="B4083" t="s">
        <v>5</v>
      </c>
      <c r="C4083" t="s">
        <v>1739</v>
      </c>
      <c r="D4083" t="s">
        <v>6874</v>
      </c>
      <c r="E4083" t="s">
        <v>1705</v>
      </c>
    </row>
    <row r="4084" spans="1:5">
      <c r="A4084" t="s">
        <v>5676</v>
      </c>
      <c r="B4084" t="s">
        <v>5</v>
      </c>
      <c r="C4084" t="s">
        <v>1739</v>
      </c>
      <c r="D4084" t="s">
        <v>6874</v>
      </c>
      <c r="E4084" t="s">
        <v>1706</v>
      </c>
    </row>
    <row r="4085" spans="1:5">
      <c r="A4085" t="s">
        <v>5677</v>
      </c>
      <c r="B4085" t="s">
        <v>5</v>
      </c>
      <c r="C4085" t="s">
        <v>1739</v>
      </c>
      <c r="D4085" t="s">
        <v>6874</v>
      </c>
      <c r="E4085" t="s">
        <v>1707</v>
      </c>
    </row>
    <row r="4086" spans="1:5">
      <c r="A4086" t="s">
        <v>5678</v>
      </c>
      <c r="B4086" t="s">
        <v>5</v>
      </c>
      <c r="C4086" t="s">
        <v>1739</v>
      </c>
      <c r="D4086" t="s">
        <v>6874</v>
      </c>
      <c r="E4086" t="s">
        <v>1708</v>
      </c>
    </row>
    <row r="4087" spans="1:5">
      <c r="A4087" t="s">
        <v>5679</v>
      </c>
      <c r="B4087" t="s">
        <v>5</v>
      </c>
      <c r="C4087" t="s">
        <v>1739</v>
      </c>
      <c r="D4087" t="s">
        <v>6874</v>
      </c>
      <c r="E4087" t="s">
        <v>1709</v>
      </c>
    </row>
    <row r="4088" spans="1:5">
      <c r="A4088" t="s">
        <v>5680</v>
      </c>
      <c r="B4088" t="s">
        <v>5</v>
      </c>
      <c r="C4088" t="s">
        <v>1739</v>
      </c>
      <c r="D4088" t="s">
        <v>6874</v>
      </c>
      <c r="E4088" t="s">
        <v>1710</v>
      </c>
    </row>
    <row r="4089" spans="1:5">
      <c r="A4089" t="s">
        <v>5681</v>
      </c>
      <c r="B4089" t="s">
        <v>5</v>
      </c>
      <c r="C4089" t="s">
        <v>1739</v>
      </c>
      <c r="D4089" t="s">
        <v>6874</v>
      </c>
      <c r="E4089" t="s">
        <v>1711</v>
      </c>
    </row>
    <row r="4090" spans="1:5">
      <c r="A4090" t="s">
        <v>5682</v>
      </c>
      <c r="B4090" t="s">
        <v>5</v>
      </c>
      <c r="C4090" t="s">
        <v>1739</v>
      </c>
      <c r="D4090" t="s">
        <v>6874</v>
      </c>
      <c r="E4090" t="s">
        <v>1712</v>
      </c>
    </row>
    <row r="4091" spans="1:5">
      <c r="A4091" t="s">
        <v>5683</v>
      </c>
      <c r="B4091" t="s">
        <v>5</v>
      </c>
      <c r="C4091" t="s">
        <v>1739</v>
      </c>
      <c r="D4091" t="s">
        <v>6874</v>
      </c>
      <c r="E4091" t="s">
        <v>1713</v>
      </c>
    </row>
    <row r="4092" spans="1:5">
      <c r="A4092" t="s">
        <v>5684</v>
      </c>
      <c r="B4092" t="s">
        <v>5</v>
      </c>
      <c r="C4092" t="s">
        <v>1739</v>
      </c>
      <c r="D4092" t="s">
        <v>6874</v>
      </c>
      <c r="E4092" t="s">
        <v>1714</v>
      </c>
    </row>
    <row r="4093" spans="1:5">
      <c r="A4093" t="s">
        <v>5685</v>
      </c>
      <c r="B4093" t="s">
        <v>5</v>
      </c>
      <c r="C4093" t="s">
        <v>1739</v>
      </c>
      <c r="D4093" t="s">
        <v>6874</v>
      </c>
      <c r="E4093" t="s">
        <v>1715</v>
      </c>
    </row>
    <row r="4094" spans="1:5">
      <c r="A4094" t="s">
        <v>5686</v>
      </c>
      <c r="B4094" t="s">
        <v>5</v>
      </c>
      <c r="C4094" t="s">
        <v>1739</v>
      </c>
      <c r="D4094" t="s">
        <v>6875</v>
      </c>
      <c r="E4094" t="s">
        <v>1702</v>
      </c>
    </row>
    <row r="4095" spans="1:5">
      <c r="A4095" t="s">
        <v>5687</v>
      </c>
      <c r="B4095" t="s">
        <v>5</v>
      </c>
      <c r="C4095" t="s">
        <v>1739</v>
      </c>
      <c r="D4095" t="s">
        <v>6875</v>
      </c>
      <c r="E4095" t="s">
        <v>1705</v>
      </c>
    </row>
    <row r="4096" spans="1:5">
      <c r="A4096" t="s">
        <v>5688</v>
      </c>
      <c r="B4096" t="s">
        <v>5</v>
      </c>
      <c r="C4096" t="s">
        <v>1739</v>
      </c>
      <c r="D4096" t="s">
        <v>6875</v>
      </c>
      <c r="E4096" t="s">
        <v>1706</v>
      </c>
    </row>
    <row r="4097" spans="1:5">
      <c r="A4097" t="s">
        <v>5689</v>
      </c>
      <c r="B4097" t="s">
        <v>5</v>
      </c>
      <c r="C4097" t="s">
        <v>1739</v>
      </c>
      <c r="D4097" t="s">
        <v>6875</v>
      </c>
      <c r="E4097" t="s">
        <v>1707</v>
      </c>
    </row>
    <row r="4098" spans="1:5">
      <c r="A4098" t="s">
        <v>5690</v>
      </c>
      <c r="B4098" t="s">
        <v>5</v>
      </c>
      <c r="C4098" t="s">
        <v>1739</v>
      </c>
      <c r="D4098" t="s">
        <v>6875</v>
      </c>
      <c r="E4098" t="s">
        <v>1708</v>
      </c>
    </row>
    <row r="4099" spans="1:5">
      <c r="A4099" t="s">
        <v>5691</v>
      </c>
      <c r="B4099" t="s">
        <v>5</v>
      </c>
      <c r="C4099" t="s">
        <v>1739</v>
      </c>
      <c r="D4099" t="s">
        <v>6875</v>
      </c>
      <c r="E4099" t="s">
        <v>1709</v>
      </c>
    </row>
    <row r="4100" spans="1:5">
      <c r="A4100" t="s">
        <v>5692</v>
      </c>
      <c r="B4100" t="s">
        <v>5</v>
      </c>
      <c r="C4100" t="s">
        <v>1739</v>
      </c>
      <c r="D4100" t="s">
        <v>6875</v>
      </c>
      <c r="E4100" t="s">
        <v>1710</v>
      </c>
    </row>
    <row r="4101" spans="1:5">
      <c r="A4101" t="s">
        <v>5693</v>
      </c>
      <c r="B4101" t="s">
        <v>5</v>
      </c>
      <c r="C4101" t="s">
        <v>1739</v>
      </c>
      <c r="D4101" t="s">
        <v>6875</v>
      </c>
      <c r="E4101" t="s">
        <v>1711</v>
      </c>
    </row>
    <row r="4102" spans="1:5">
      <c r="A4102" t="s">
        <v>5694</v>
      </c>
      <c r="B4102" t="s">
        <v>5</v>
      </c>
      <c r="C4102" t="s">
        <v>1739</v>
      </c>
      <c r="D4102" t="s">
        <v>6875</v>
      </c>
      <c r="E4102" t="s">
        <v>1712</v>
      </c>
    </row>
    <row r="4103" spans="1:5">
      <c r="A4103" t="s">
        <v>5695</v>
      </c>
      <c r="B4103" t="s">
        <v>5</v>
      </c>
      <c r="C4103" t="s">
        <v>1739</v>
      </c>
      <c r="D4103" t="s">
        <v>6875</v>
      </c>
      <c r="E4103" t="s">
        <v>1713</v>
      </c>
    </row>
    <row r="4104" spans="1:5">
      <c r="A4104" t="s">
        <v>5696</v>
      </c>
      <c r="B4104" t="s">
        <v>5</v>
      </c>
      <c r="C4104" t="s">
        <v>1739</v>
      </c>
      <c r="D4104" t="s">
        <v>6875</v>
      </c>
      <c r="E4104" t="s">
        <v>1714</v>
      </c>
    </row>
    <row r="4105" spans="1:5">
      <c r="A4105" t="s">
        <v>5697</v>
      </c>
      <c r="B4105" t="s">
        <v>5</v>
      </c>
      <c r="C4105" t="s">
        <v>1739</v>
      </c>
      <c r="D4105" t="s">
        <v>6875</v>
      </c>
      <c r="E4105" t="s">
        <v>1715</v>
      </c>
    </row>
    <row r="4106" spans="1:5">
      <c r="A4106" t="s">
        <v>5698</v>
      </c>
      <c r="B4106" t="s">
        <v>5</v>
      </c>
      <c r="C4106" t="s">
        <v>1739</v>
      </c>
      <c r="D4106" t="s">
        <v>6876</v>
      </c>
      <c r="E4106" t="s">
        <v>1702</v>
      </c>
    </row>
    <row r="4107" spans="1:5">
      <c r="A4107" t="s">
        <v>5699</v>
      </c>
      <c r="B4107" t="s">
        <v>5</v>
      </c>
      <c r="C4107" t="s">
        <v>1739</v>
      </c>
      <c r="D4107" t="s">
        <v>6876</v>
      </c>
      <c r="E4107" t="s">
        <v>1705</v>
      </c>
    </row>
    <row r="4108" spans="1:5">
      <c r="A4108" t="s">
        <v>5700</v>
      </c>
      <c r="B4108" t="s">
        <v>5</v>
      </c>
      <c r="C4108" t="s">
        <v>1739</v>
      </c>
      <c r="D4108" t="s">
        <v>6876</v>
      </c>
      <c r="E4108" t="s">
        <v>1706</v>
      </c>
    </row>
    <row r="4109" spans="1:5">
      <c r="A4109" t="s">
        <v>5701</v>
      </c>
      <c r="B4109" t="s">
        <v>5</v>
      </c>
      <c r="C4109" t="s">
        <v>1739</v>
      </c>
      <c r="D4109" t="s">
        <v>6876</v>
      </c>
      <c r="E4109" t="s">
        <v>1707</v>
      </c>
    </row>
    <row r="4110" spans="1:5">
      <c r="A4110" t="s">
        <v>5702</v>
      </c>
      <c r="B4110" t="s">
        <v>5</v>
      </c>
      <c r="C4110" t="s">
        <v>1739</v>
      </c>
      <c r="D4110" t="s">
        <v>6876</v>
      </c>
      <c r="E4110" t="s">
        <v>1708</v>
      </c>
    </row>
    <row r="4111" spans="1:5">
      <c r="A4111" t="s">
        <v>5703</v>
      </c>
      <c r="B4111" t="s">
        <v>5</v>
      </c>
      <c r="C4111" t="s">
        <v>1739</v>
      </c>
      <c r="D4111" t="s">
        <v>6876</v>
      </c>
      <c r="E4111" t="s">
        <v>1709</v>
      </c>
    </row>
    <row r="4112" spans="1:5">
      <c r="A4112" t="s">
        <v>5704</v>
      </c>
      <c r="B4112" t="s">
        <v>5</v>
      </c>
      <c r="C4112" t="s">
        <v>1739</v>
      </c>
      <c r="D4112" t="s">
        <v>6876</v>
      </c>
      <c r="E4112" t="s">
        <v>1710</v>
      </c>
    </row>
    <row r="4113" spans="1:5">
      <c r="A4113" t="s">
        <v>5705</v>
      </c>
      <c r="B4113" t="s">
        <v>5</v>
      </c>
      <c r="C4113" t="s">
        <v>1739</v>
      </c>
      <c r="D4113" t="s">
        <v>6876</v>
      </c>
      <c r="E4113" t="s">
        <v>1711</v>
      </c>
    </row>
    <row r="4114" spans="1:5">
      <c r="A4114" t="s">
        <v>5706</v>
      </c>
      <c r="B4114" t="s">
        <v>5</v>
      </c>
      <c r="C4114" t="s">
        <v>1739</v>
      </c>
      <c r="D4114" t="s">
        <v>6876</v>
      </c>
      <c r="E4114" t="s">
        <v>1712</v>
      </c>
    </row>
    <row r="4115" spans="1:5">
      <c r="A4115" t="s">
        <v>5707</v>
      </c>
      <c r="B4115" t="s">
        <v>5</v>
      </c>
      <c r="C4115" t="s">
        <v>1739</v>
      </c>
      <c r="D4115" t="s">
        <v>6876</v>
      </c>
      <c r="E4115" t="s">
        <v>1713</v>
      </c>
    </row>
    <row r="4116" spans="1:5">
      <c r="A4116" t="s">
        <v>5708</v>
      </c>
      <c r="B4116" t="s">
        <v>5</v>
      </c>
      <c r="C4116" t="s">
        <v>1739</v>
      </c>
      <c r="D4116" t="s">
        <v>6876</v>
      </c>
      <c r="E4116" t="s">
        <v>1714</v>
      </c>
    </row>
    <row r="4117" spans="1:5">
      <c r="A4117" t="s">
        <v>5709</v>
      </c>
      <c r="B4117" t="s">
        <v>5</v>
      </c>
      <c r="C4117" t="s">
        <v>1739</v>
      </c>
      <c r="D4117" t="s">
        <v>6876</v>
      </c>
      <c r="E4117" t="s">
        <v>1715</v>
      </c>
    </row>
    <row r="4118" spans="1:5">
      <c r="A4118" t="s">
        <v>5710</v>
      </c>
      <c r="B4118" t="s">
        <v>5</v>
      </c>
      <c r="C4118" t="s">
        <v>1739</v>
      </c>
      <c r="D4118" t="s">
        <v>6877</v>
      </c>
      <c r="E4118" t="s">
        <v>1702</v>
      </c>
    </row>
    <row r="4119" spans="1:5">
      <c r="A4119" t="s">
        <v>5711</v>
      </c>
      <c r="B4119" t="s">
        <v>5</v>
      </c>
      <c r="C4119" t="s">
        <v>1739</v>
      </c>
      <c r="D4119" t="s">
        <v>6877</v>
      </c>
      <c r="E4119" t="s">
        <v>1705</v>
      </c>
    </row>
    <row r="4120" spans="1:5">
      <c r="A4120" t="s">
        <v>5712</v>
      </c>
      <c r="B4120" t="s">
        <v>5</v>
      </c>
      <c r="C4120" t="s">
        <v>1739</v>
      </c>
      <c r="D4120" t="s">
        <v>6877</v>
      </c>
      <c r="E4120" t="s">
        <v>1706</v>
      </c>
    </row>
    <row r="4121" spans="1:5">
      <c r="A4121" t="s">
        <v>5713</v>
      </c>
      <c r="B4121" t="s">
        <v>5</v>
      </c>
      <c r="C4121" t="s">
        <v>1739</v>
      </c>
      <c r="D4121" t="s">
        <v>6877</v>
      </c>
      <c r="E4121" t="s">
        <v>1707</v>
      </c>
    </row>
    <row r="4122" spans="1:5">
      <c r="A4122" t="s">
        <v>5714</v>
      </c>
      <c r="B4122" t="s">
        <v>5</v>
      </c>
      <c r="C4122" t="s">
        <v>1739</v>
      </c>
      <c r="D4122" t="s">
        <v>6877</v>
      </c>
      <c r="E4122" t="s">
        <v>1708</v>
      </c>
    </row>
    <row r="4123" spans="1:5">
      <c r="A4123" t="s">
        <v>5715</v>
      </c>
      <c r="B4123" t="s">
        <v>5</v>
      </c>
      <c r="C4123" t="s">
        <v>1739</v>
      </c>
      <c r="D4123" t="s">
        <v>6877</v>
      </c>
      <c r="E4123" t="s">
        <v>1709</v>
      </c>
    </row>
    <row r="4124" spans="1:5">
      <c r="A4124" t="s">
        <v>5716</v>
      </c>
      <c r="B4124" t="s">
        <v>5</v>
      </c>
      <c r="C4124" t="s">
        <v>1739</v>
      </c>
      <c r="D4124" t="s">
        <v>6877</v>
      </c>
      <c r="E4124" t="s">
        <v>1710</v>
      </c>
    </row>
    <row r="4125" spans="1:5">
      <c r="A4125" t="s">
        <v>5717</v>
      </c>
      <c r="B4125" t="s">
        <v>5</v>
      </c>
      <c r="C4125" t="s">
        <v>1739</v>
      </c>
      <c r="D4125" t="s">
        <v>6877</v>
      </c>
      <c r="E4125" t="s">
        <v>1711</v>
      </c>
    </row>
    <row r="4126" spans="1:5">
      <c r="A4126" t="s">
        <v>5718</v>
      </c>
      <c r="B4126" t="s">
        <v>5</v>
      </c>
      <c r="C4126" t="s">
        <v>1739</v>
      </c>
      <c r="D4126" t="s">
        <v>6877</v>
      </c>
      <c r="E4126" t="s">
        <v>1712</v>
      </c>
    </row>
    <row r="4127" spans="1:5">
      <c r="A4127" t="s">
        <v>5719</v>
      </c>
      <c r="B4127" t="s">
        <v>5</v>
      </c>
      <c r="C4127" t="s">
        <v>1739</v>
      </c>
      <c r="D4127" t="s">
        <v>6877</v>
      </c>
      <c r="E4127" t="s">
        <v>1713</v>
      </c>
    </row>
    <row r="4128" spans="1:5">
      <c r="A4128" t="s">
        <v>5720</v>
      </c>
      <c r="B4128" t="s">
        <v>5</v>
      </c>
      <c r="C4128" t="s">
        <v>1739</v>
      </c>
      <c r="D4128" t="s">
        <v>6877</v>
      </c>
      <c r="E4128" t="s">
        <v>1714</v>
      </c>
    </row>
    <row r="4129" spans="1:5">
      <c r="A4129" t="s">
        <v>5721</v>
      </c>
      <c r="B4129" t="s">
        <v>5</v>
      </c>
      <c r="C4129" t="s">
        <v>1739</v>
      </c>
      <c r="D4129" t="s">
        <v>6877</v>
      </c>
      <c r="E4129" t="s">
        <v>1715</v>
      </c>
    </row>
    <row r="4130" spans="1:5">
      <c r="A4130" t="s">
        <v>5722</v>
      </c>
      <c r="B4130" t="s">
        <v>5</v>
      </c>
      <c r="C4130" t="s">
        <v>1739</v>
      </c>
      <c r="D4130" t="s">
        <v>6878</v>
      </c>
      <c r="E4130" t="s">
        <v>1702</v>
      </c>
    </row>
    <row r="4131" spans="1:5">
      <c r="A4131" t="s">
        <v>5723</v>
      </c>
      <c r="B4131" t="s">
        <v>5</v>
      </c>
      <c r="C4131" t="s">
        <v>1739</v>
      </c>
      <c r="D4131" t="s">
        <v>6878</v>
      </c>
      <c r="E4131" t="s">
        <v>1705</v>
      </c>
    </row>
    <row r="4132" spans="1:5">
      <c r="A4132" t="s">
        <v>5724</v>
      </c>
      <c r="B4132" t="s">
        <v>5</v>
      </c>
      <c r="C4132" t="s">
        <v>1739</v>
      </c>
      <c r="D4132" t="s">
        <v>6878</v>
      </c>
      <c r="E4132" t="s">
        <v>1706</v>
      </c>
    </row>
    <row r="4133" spans="1:5">
      <c r="A4133" t="s">
        <v>5725</v>
      </c>
      <c r="B4133" t="s">
        <v>5</v>
      </c>
      <c r="C4133" t="s">
        <v>1739</v>
      </c>
      <c r="D4133" t="s">
        <v>6878</v>
      </c>
      <c r="E4133" t="s">
        <v>1707</v>
      </c>
    </row>
    <row r="4134" spans="1:5">
      <c r="A4134" t="s">
        <v>5726</v>
      </c>
      <c r="B4134" t="s">
        <v>5</v>
      </c>
      <c r="C4134" t="s">
        <v>1739</v>
      </c>
      <c r="D4134" t="s">
        <v>6878</v>
      </c>
      <c r="E4134" t="s">
        <v>1708</v>
      </c>
    </row>
    <row r="4135" spans="1:5">
      <c r="A4135" t="s">
        <v>5727</v>
      </c>
      <c r="B4135" t="s">
        <v>5</v>
      </c>
      <c r="C4135" t="s">
        <v>1739</v>
      </c>
      <c r="D4135" t="s">
        <v>6878</v>
      </c>
      <c r="E4135" t="s">
        <v>1709</v>
      </c>
    </row>
    <row r="4136" spans="1:5">
      <c r="A4136" t="s">
        <v>5728</v>
      </c>
      <c r="B4136" t="s">
        <v>5</v>
      </c>
      <c r="C4136" t="s">
        <v>1739</v>
      </c>
      <c r="D4136" t="s">
        <v>6878</v>
      </c>
      <c r="E4136" t="s">
        <v>1710</v>
      </c>
    </row>
    <row r="4137" spans="1:5">
      <c r="A4137" t="s">
        <v>5729</v>
      </c>
      <c r="B4137" t="s">
        <v>5</v>
      </c>
      <c r="C4137" t="s">
        <v>1739</v>
      </c>
      <c r="D4137" t="s">
        <v>6878</v>
      </c>
      <c r="E4137" t="s">
        <v>1711</v>
      </c>
    </row>
    <row r="4138" spans="1:5">
      <c r="A4138" t="s">
        <v>5730</v>
      </c>
      <c r="B4138" t="s">
        <v>5</v>
      </c>
      <c r="C4138" t="s">
        <v>1739</v>
      </c>
      <c r="D4138" t="s">
        <v>6878</v>
      </c>
      <c r="E4138" t="s">
        <v>1712</v>
      </c>
    </row>
    <row r="4139" spans="1:5">
      <c r="A4139" t="s">
        <v>5731</v>
      </c>
      <c r="B4139" t="s">
        <v>5</v>
      </c>
      <c r="C4139" t="s">
        <v>1739</v>
      </c>
      <c r="D4139" t="s">
        <v>6878</v>
      </c>
      <c r="E4139" t="s">
        <v>1713</v>
      </c>
    </row>
    <row r="4140" spans="1:5">
      <c r="A4140" t="s">
        <v>5732</v>
      </c>
      <c r="B4140" t="s">
        <v>5</v>
      </c>
      <c r="C4140" t="s">
        <v>1739</v>
      </c>
      <c r="D4140" t="s">
        <v>6878</v>
      </c>
      <c r="E4140" t="s">
        <v>1714</v>
      </c>
    </row>
    <row r="4141" spans="1:5">
      <c r="A4141" t="s">
        <v>5733</v>
      </c>
      <c r="B4141" t="s">
        <v>5</v>
      </c>
      <c r="C4141" t="s">
        <v>1739</v>
      </c>
      <c r="D4141" t="s">
        <v>6878</v>
      </c>
      <c r="E4141" t="s">
        <v>1715</v>
      </c>
    </row>
    <row r="4142" spans="1:5">
      <c r="A4142" t="s">
        <v>5734</v>
      </c>
      <c r="B4142" t="s">
        <v>5</v>
      </c>
      <c r="C4142" t="s">
        <v>1739</v>
      </c>
      <c r="D4142" t="s">
        <v>6879</v>
      </c>
      <c r="E4142" t="s">
        <v>1702</v>
      </c>
    </row>
    <row r="4143" spans="1:5">
      <c r="A4143" t="s">
        <v>5735</v>
      </c>
      <c r="B4143" t="s">
        <v>5</v>
      </c>
      <c r="C4143" t="s">
        <v>1739</v>
      </c>
      <c r="D4143" t="s">
        <v>6879</v>
      </c>
      <c r="E4143" t="s">
        <v>1705</v>
      </c>
    </row>
    <row r="4144" spans="1:5">
      <c r="A4144" t="s">
        <v>5736</v>
      </c>
      <c r="B4144" t="s">
        <v>5</v>
      </c>
      <c r="C4144" t="s">
        <v>1739</v>
      </c>
      <c r="D4144" t="s">
        <v>6879</v>
      </c>
      <c r="E4144" t="s">
        <v>1706</v>
      </c>
    </row>
    <row r="4145" spans="1:5">
      <c r="A4145" t="s">
        <v>5737</v>
      </c>
      <c r="B4145" t="s">
        <v>5</v>
      </c>
      <c r="C4145" t="s">
        <v>1739</v>
      </c>
      <c r="D4145" t="s">
        <v>6879</v>
      </c>
      <c r="E4145" t="s">
        <v>1707</v>
      </c>
    </row>
    <row r="4146" spans="1:5">
      <c r="A4146" t="s">
        <v>5738</v>
      </c>
      <c r="B4146" t="s">
        <v>5</v>
      </c>
      <c r="C4146" t="s">
        <v>1739</v>
      </c>
      <c r="D4146" t="s">
        <v>6879</v>
      </c>
      <c r="E4146" t="s">
        <v>1708</v>
      </c>
    </row>
    <row r="4147" spans="1:5">
      <c r="A4147" t="s">
        <v>5739</v>
      </c>
      <c r="B4147" t="s">
        <v>5</v>
      </c>
      <c r="C4147" t="s">
        <v>1739</v>
      </c>
      <c r="D4147" t="s">
        <v>6879</v>
      </c>
      <c r="E4147" t="s">
        <v>1709</v>
      </c>
    </row>
    <row r="4148" spans="1:5">
      <c r="A4148" t="s">
        <v>5740</v>
      </c>
      <c r="B4148" t="s">
        <v>5</v>
      </c>
      <c r="C4148" t="s">
        <v>1739</v>
      </c>
      <c r="D4148" t="s">
        <v>6879</v>
      </c>
      <c r="E4148" t="s">
        <v>1710</v>
      </c>
    </row>
    <row r="4149" spans="1:5">
      <c r="A4149" t="s">
        <v>5741</v>
      </c>
      <c r="B4149" t="s">
        <v>5</v>
      </c>
      <c r="C4149" t="s">
        <v>1739</v>
      </c>
      <c r="D4149" t="s">
        <v>6879</v>
      </c>
      <c r="E4149" t="s">
        <v>1711</v>
      </c>
    </row>
    <row r="4150" spans="1:5">
      <c r="A4150" t="s">
        <v>5742</v>
      </c>
      <c r="B4150" t="s">
        <v>5</v>
      </c>
      <c r="C4150" t="s">
        <v>1739</v>
      </c>
      <c r="D4150" t="s">
        <v>6879</v>
      </c>
      <c r="E4150" t="s">
        <v>1712</v>
      </c>
    </row>
    <row r="4151" spans="1:5">
      <c r="A4151" t="s">
        <v>5743</v>
      </c>
      <c r="B4151" t="s">
        <v>5</v>
      </c>
      <c r="C4151" t="s">
        <v>1739</v>
      </c>
      <c r="D4151" t="s">
        <v>6879</v>
      </c>
      <c r="E4151" t="s">
        <v>1713</v>
      </c>
    </row>
    <row r="4152" spans="1:5">
      <c r="A4152" t="s">
        <v>5744</v>
      </c>
      <c r="B4152" t="s">
        <v>5</v>
      </c>
      <c r="C4152" t="s">
        <v>1739</v>
      </c>
      <c r="D4152" t="s">
        <v>6879</v>
      </c>
      <c r="E4152" t="s">
        <v>1714</v>
      </c>
    </row>
    <row r="4153" spans="1:5">
      <c r="A4153" t="s">
        <v>5745</v>
      </c>
      <c r="B4153" t="s">
        <v>5</v>
      </c>
      <c r="C4153" t="s">
        <v>1739</v>
      </c>
      <c r="D4153" t="s">
        <v>6879</v>
      </c>
      <c r="E4153" t="s">
        <v>1715</v>
      </c>
    </row>
    <row r="4154" spans="1:5">
      <c r="A4154" t="s">
        <v>5746</v>
      </c>
      <c r="B4154" t="s">
        <v>5</v>
      </c>
      <c r="C4154" t="s">
        <v>1739</v>
      </c>
      <c r="D4154" t="s">
        <v>6880</v>
      </c>
      <c r="E4154" t="s">
        <v>1702</v>
      </c>
    </row>
    <row r="4155" spans="1:5">
      <c r="A4155" t="s">
        <v>5747</v>
      </c>
      <c r="B4155" t="s">
        <v>5</v>
      </c>
      <c r="C4155" t="s">
        <v>1739</v>
      </c>
      <c r="D4155" t="s">
        <v>6880</v>
      </c>
      <c r="E4155" t="s">
        <v>1705</v>
      </c>
    </row>
    <row r="4156" spans="1:5">
      <c r="A4156" t="s">
        <v>5748</v>
      </c>
      <c r="B4156" t="s">
        <v>5</v>
      </c>
      <c r="C4156" t="s">
        <v>1739</v>
      </c>
      <c r="D4156" t="s">
        <v>6880</v>
      </c>
      <c r="E4156" t="s">
        <v>1706</v>
      </c>
    </row>
    <row r="4157" spans="1:5">
      <c r="A4157" t="s">
        <v>5749</v>
      </c>
      <c r="B4157" t="s">
        <v>5</v>
      </c>
      <c r="C4157" t="s">
        <v>1739</v>
      </c>
      <c r="D4157" t="s">
        <v>6880</v>
      </c>
      <c r="E4157" t="s">
        <v>1707</v>
      </c>
    </row>
    <row r="4158" spans="1:5">
      <c r="A4158" t="s">
        <v>5750</v>
      </c>
      <c r="B4158" t="s">
        <v>5</v>
      </c>
      <c r="C4158" t="s">
        <v>1739</v>
      </c>
      <c r="D4158" t="s">
        <v>6880</v>
      </c>
      <c r="E4158" t="s">
        <v>1708</v>
      </c>
    </row>
    <row r="4159" spans="1:5">
      <c r="A4159" t="s">
        <v>5751</v>
      </c>
      <c r="B4159" t="s">
        <v>5</v>
      </c>
      <c r="C4159" t="s">
        <v>1739</v>
      </c>
      <c r="D4159" t="s">
        <v>6880</v>
      </c>
      <c r="E4159" t="s">
        <v>1709</v>
      </c>
    </row>
    <row r="4160" spans="1:5">
      <c r="A4160" t="s">
        <v>5752</v>
      </c>
      <c r="B4160" t="s">
        <v>5</v>
      </c>
      <c r="C4160" t="s">
        <v>1739</v>
      </c>
      <c r="D4160" t="s">
        <v>6880</v>
      </c>
      <c r="E4160" t="s">
        <v>1710</v>
      </c>
    </row>
    <row r="4161" spans="1:5">
      <c r="A4161" t="s">
        <v>5753</v>
      </c>
      <c r="B4161" t="s">
        <v>5</v>
      </c>
      <c r="C4161" t="s">
        <v>1739</v>
      </c>
      <c r="D4161" t="s">
        <v>6880</v>
      </c>
      <c r="E4161" t="s">
        <v>1711</v>
      </c>
    </row>
    <row r="4162" spans="1:5">
      <c r="A4162" t="s">
        <v>5754</v>
      </c>
      <c r="B4162" t="s">
        <v>5</v>
      </c>
      <c r="C4162" t="s">
        <v>1739</v>
      </c>
      <c r="D4162" t="s">
        <v>6880</v>
      </c>
      <c r="E4162" t="s">
        <v>1712</v>
      </c>
    </row>
    <row r="4163" spans="1:5">
      <c r="A4163" t="s">
        <v>5755</v>
      </c>
      <c r="B4163" t="s">
        <v>5</v>
      </c>
      <c r="C4163" t="s">
        <v>1739</v>
      </c>
      <c r="D4163" t="s">
        <v>6880</v>
      </c>
      <c r="E4163" t="s">
        <v>1713</v>
      </c>
    </row>
    <row r="4164" spans="1:5">
      <c r="A4164" t="s">
        <v>5756</v>
      </c>
      <c r="B4164" t="s">
        <v>5</v>
      </c>
      <c r="C4164" t="s">
        <v>1739</v>
      </c>
      <c r="D4164" t="s">
        <v>6880</v>
      </c>
      <c r="E4164" t="s">
        <v>1714</v>
      </c>
    </row>
    <row r="4165" spans="1:5">
      <c r="A4165" t="s">
        <v>5757</v>
      </c>
      <c r="B4165" t="s">
        <v>5</v>
      </c>
      <c r="C4165" t="s">
        <v>1739</v>
      </c>
      <c r="D4165" t="s">
        <v>6880</v>
      </c>
      <c r="E4165" t="s">
        <v>1715</v>
      </c>
    </row>
    <row r="4166" spans="1:5">
      <c r="A4166" t="s">
        <v>5758</v>
      </c>
      <c r="B4166" t="s">
        <v>5</v>
      </c>
      <c r="C4166" t="s">
        <v>1739</v>
      </c>
      <c r="D4166" t="s">
        <v>6881</v>
      </c>
      <c r="E4166" t="s">
        <v>1702</v>
      </c>
    </row>
    <row r="4167" spans="1:5">
      <c r="A4167" t="s">
        <v>5759</v>
      </c>
      <c r="B4167" t="s">
        <v>5</v>
      </c>
      <c r="C4167" t="s">
        <v>1739</v>
      </c>
      <c r="D4167" t="s">
        <v>6881</v>
      </c>
      <c r="E4167" t="s">
        <v>1705</v>
      </c>
    </row>
    <row r="4168" spans="1:5">
      <c r="A4168" t="s">
        <v>5760</v>
      </c>
      <c r="B4168" t="s">
        <v>5</v>
      </c>
      <c r="C4168" t="s">
        <v>1739</v>
      </c>
      <c r="D4168" t="s">
        <v>6881</v>
      </c>
      <c r="E4168" t="s">
        <v>1706</v>
      </c>
    </row>
    <row r="4169" spans="1:5">
      <c r="A4169" t="s">
        <v>5761</v>
      </c>
      <c r="B4169" t="s">
        <v>5</v>
      </c>
      <c r="C4169" t="s">
        <v>1739</v>
      </c>
      <c r="D4169" t="s">
        <v>6881</v>
      </c>
      <c r="E4169" t="s">
        <v>1707</v>
      </c>
    </row>
    <row r="4170" spans="1:5">
      <c r="A4170" t="s">
        <v>5762</v>
      </c>
      <c r="B4170" t="s">
        <v>5</v>
      </c>
      <c r="C4170" t="s">
        <v>1739</v>
      </c>
      <c r="D4170" t="s">
        <v>6881</v>
      </c>
      <c r="E4170" t="s">
        <v>1708</v>
      </c>
    </row>
    <row r="4171" spans="1:5">
      <c r="A4171" t="s">
        <v>5763</v>
      </c>
      <c r="B4171" t="s">
        <v>5</v>
      </c>
      <c r="C4171" t="s">
        <v>1739</v>
      </c>
      <c r="D4171" t="s">
        <v>6881</v>
      </c>
      <c r="E4171" t="s">
        <v>1709</v>
      </c>
    </row>
    <row r="4172" spans="1:5">
      <c r="A4172" t="s">
        <v>5764</v>
      </c>
      <c r="B4172" t="s">
        <v>5</v>
      </c>
      <c r="C4172" t="s">
        <v>1739</v>
      </c>
      <c r="D4172" t="s">
        <v>6881</v>
      </c>
      <c r="E4172" t="s">
        <v>1710</v>
      </c>
    </row>
    <row r="4173" spans="1:5">
      <c r="A4173" t="s">
        <v>5765</v>
      </c>
      <c r="B4173" t="s">
        <v>5</v>
      </c>
      <c r="C4173" t="s">
        <v>1739</v>
      </c>
      <c r="D4173" t="s">
        <v>6881</v>
      </c>
      <c r="E4173" t="s">
        <v>1711</v>
      </c>
    </row>
    <row r="4174" spans="1:5">
      <c r="A4174" t="s">
        <v>5766</v>
      </c>
      <c r="B4174" t="s">
        <v>5</v>
      </c>
      <c r="C4174" t="s">
        <v>1739</v>
      </c>
      <c r="D4174" t="s">
        <v>6881</v>
      </c>
      <c r="E4174" t="s">
        <v>1712</v>
      </c>
    </row>
    <row r="4175" spans="1:5">
      <c r="A4175" t="s">
        <v>5767</v>
      </c>
      <c r="B4175" t="s">
        <v>5</v>
      </c>
      <c r="C4175" t="s">
        <v>1739</v>
      </c>
      <c r="D4175" t="s">
        <v>6881</v>
      </c>
      <c r="E4175" t="s">
        <v>1713</v>
      </c>
    </row>
    <row r="4176" spans="1:5">
      <c r="A4176" t="s">
        <v>5768</v>
      </c>
      <c r="B4176" t="s">
        <v>5</v>
      </c>
      <c r="C4176" t="s">
        <v>1739</v>
      </c>
      <c r="D4176" t="s">
        <v>6881</v>
      </c>
      <c r="E4176" t="s">
        <v>1714</v>
      </c>
    </row>
    <row r="4177" spans="1:5">
      <c r="A4177" t="s">
        <v>5769</v>
      </c>
      <c r="B4177" t="s">
        <v>5</v>
      </c>
      <c r="C4177" t="s">
        <v>1739</v>
      </c>
      <c r="D4177" t="s">
        <v>6881</v>
      </c>
      <c r="E4177" t="s">
        <v>1715</v>
      </c>
    </row>
    <row r="4178" spans="1:5">
      <c r="A4178" t="s">
        <v>5770</v>
      </c>
      <c r="B4178" t="s">
        <v>5</v>
      </c>
      <c r="C4178" t="s">
        <v>1739</v>
      </c>
      <c r="D4178" t="s">
        <v>6882</v>
      </c>
      <c r="E4178" t="s">
        <v>1702</v>
      </c>
    </row>
    <row r="4179" spans="1:5">
      <c r="A4179" t="s">
        <v>5771</v>
      </c>
      <c r="B4179" t="s">
        <v>5</v>
      </c>
      <c r="C4179" t="s">
        <v>1739</v>
      </c>
      <c r="D4179" t="s">
        <v>6882</v>
      </c>
      <c r="E4179" t="s">
        <v>1705</v>
      </c>
    </row>
    <row r="4180" spans="1:5">
      <c r="A4180" t="s">
        <v>5772</v>
      </c>
      <c r="B4180" t="s">
        <v>5</v>
      </c>
      <c r="C4180" t="s">
        <v>1739</v>
      </c>
      <c r="D4180" t="s">
        <v>6882</v>
      </c>
      <c r="E4180" t="s">
        <v>1706</v>
      </c>
    </row>
    <row r="4181" spans="1:5">
      <c r="A4181" t="s">
        <v>5773</v>
      </c>
      <c r="B4181" t="s">
        <v>5</v>
      </c>
      <c r="C4181" t="s">
        <v>1739</v>
      </c>
      <c r="D4181" t="s">
        <v>6882</v>
      </c>
      <c r="E4181" t="s">
        <v>1707</v>
      </c>
    </row>
    <row r="4182" spans="1:5">
      <c r="A4182" t="s">
        <v>5774</v>
      </c>
      <c r="B4182" t="s">
        <v>5</v>
      </c>
      <c r="C4182" t="s">
        <v>1739</v>
      </c>
      <c r="D4182" t="s">
        <v>6882</v>
      </c>
      <c r="E4182" t="s">
        <v>1708</v>
      </c>
    </row>
    <row r="4183" spans="1:5">
      <c r="A4183" t="s">
        <v>5775</v>
      </c>
      <c r="B4183" t="s">
        <v>5</v>
      </c>
      <c r="C4183" t="s">
        <v>1739</v>
      </c>
      <c r="D4183" t="s">
        <v>6882</v>
      </c>
      <c r="E4183" t="s">
        <v>1709</v>
      </c>
    </row>
    <row r="4184" spans="1:5">
      <c r="A4184" t="s">
        <v>5776</v>
      </c>
      <c r="B4184" t="s">
        <v>5</v>
      </c>
      <c r="C4184" t="s">
        <v>1739</v>
      </c>
      <c r="D4184" t="s">
        <v>6882</v>
      </c>
      <c r="E4184" t="s">
        <v>1710</v>
      </c>
    </row>
    <row r="4185" spans="1:5">
      <c r="A4185" t="s">
        <v>5777</v>
      </c>
      <c r="B4185" t="s">
        <v>5</v>
      </c>
      <c r="C4185" t="s">
        <v>1739</v>
      </c>
      <c r="D4185" t="s">
        <v>6882</v>
      </c>
      <c r="E4185" t="s">
        <v>1711</v>
      </c>
    </row>
    <row r="4186" spans="1:5">
      <c r="A4186" t="s">
        <v>5778</v>
      </c>
      <c r="B4186" t="s">
        <v>5</v>
      </c>
      <c r="C4186" t="s">
        <v>1739</v>
      </c>
      <c r="D4186" t="s">
        <v>6882</v>
      </c>
      <c r="E4186" t="s">
        <v>1712</v>
      </c>
    </row>
    <row r="4187" spans="1:5">
      <c r="A4187" t="s">
        <v>5779</v>
      </c>
      <c r="B4187" t="s">
        <v>5</v>
      </c>
      <c r="C4187" t="s">
        <v>1739</v>
      </c>
      <c r="D4187" t="s">
        <v>6882</v>
      </c>
      <c r="E4187" t="s">
        <v>1713</v>
      </c>
    </row>
    <row r="4188" spans="1:5">
      <c r="A4188" t="s">
        <v>5780</v>
      </c>
      <c r="B4188" t="s">
        <v>5</v>
      </c>
      <c r="C4188" t="s">
        <v>1739</v>
      </c>
      <c r="D4188" t="s">
        <v>6882</v>
      </c>
      <c r="E4188" t="s">
        <v>1714</v>
      </c>
    </row>
    <row r="4189" spans="1:5">
      <c r="A4189" t="s">
        <v>5781</v>
      </c>
      <c r="B4189" t="s">
        <v>5</v>
      </c>
      <c r="C4189" t="s">
        <v>1739</v>
      </c>
      <c r="D4189" t="s">
        <v>6882</v>
      </c>
      <c r="E4189" t="s">
        <v>1715</v>
      </c>
    </row>
    <row r="4190" spans="1:5">
      <c r="A4190" t="s">
        <v>5782</v>
      </c>
      <c r="B4190" t="s">
        <v>5</v>
      </c>
      <c r="C4190" t="s">
        <v>1739</v>
      </c>
      <c r="D4190" t="s">
        <v>6883</v>
      </c>
      <c r="E4190" t="s">
        <v>1702</v>
      </c>
    </row>
    <row r="4191" spans="1:5">
      <c r="A4191" t="s">
        <v>5783</v>
      </c>
      <c r="B4191" t="s">
        <v>5</v>
      </c>
      <c r="C4191" t="s">
        <v>1739</v>
      </c>
      <c r="D4191" t="s">
        <v>6883</v>
      </c>
      <c r="E4191" t="s">
        <v>1705</v>
      </c>
    </row>
    <row r="4192" spans="1:5">
      <c r="A4192" t="s">
        <v>5784</v>
      </c>
      <c r="B4192" t="s">
        <v>5</v>
      </c>
      <c r="C4192" t="s">
        <v>1739</v>
      </c>
      <c r="D4192" t="s">
        <v>6883</v>
      </c>
      <c r="E4192" t="s">
        <v>1706</v>
      </c>
    </row>
    <row r="4193" spans="1:5">
      <c r="A4193" t="s">
        <v>5785</v>
      </c>
      <c r="B4193" t="s">
        <v>5</v>
      </c>
      <c r="C4193" t="s">
        <v>1739</v>
      </c>
      <c r="D4193" t="s">
        <v>6883</v>
      </c>
      <c r="E4193" t="s">
        <v>1707</v>
      </c>
    </row>
    <row r="4194" spans="1:5">
      <c r="A4194" t="s">
        <v>5786</v>
      </c>
      <c r="B4194" t="s">
        <v>5</v>
      </c>
      <c r="C4194" t="s">
        <v>1739</v>
      </c>
      <c r="D4194" t="s">
        <v>6883</v>
      </c>
      <c r="E4194" t="s">
        <v>1708</v>
      </c>
    </row>
    <row r="4195" spans="1:5">
      <c r="A4195" t="s">
        <v>5787</v>
      </c>
      <c r="B4195" t="s">
        <v>5</v>
      </c>
      <c r="C4195" t="s">
        <v>1739</v>
      </c>
      <c r="D4195" t="s">
        <v>6883</v>
      </c>
      <c r="E4195" t="s">
        <v>1709</v>
      </c>
    </row>
    <row r="4196" spans="1:5">
      <c r="A4196" t="s">
        <v>5788</v>
      </c>
      <c r="B4196" t="s">
        <v>5</v>
      </c>
      <c r="C4196" t="s">
        <v>1739</v>
      </c>
      <c r="D4196" t="s">
        <v>6883</v>
      </c>
      <c r="E4196" t="s">
        <v>1710</v>
      </c>
    </row>
    <row r="4197" spans="1:5">
      <c r="A4197" t="s">
        <v>5789</v>
      </c>
      <c r="B4197" t="s">
        <v>5</v>
      </c>
      <c r="C4197" t="s">
        <v>1739</v>
      </c>
      <c r="D4197" t="s">
        <v>6883</v>
      </c>
      <c r="E4197" t="s">
        <v>1711</v>
      </c>
    </row>
    <row r="4198" spans="1:5">
      <c r="A4198" t="s">
        <v>5790</v>
      </c>
      <c r="B4198" t="s">
        <v>5</v>
      </c>
      <c r="C4198" t="s">
        <v>1739</v>
      </c>
      <c r="D4198" t="s">
        <v>6883</v>
      </c>
      <c r="E4198" t="s">
        <v>1712</v>
      </c>
    </row>
    <row r="4199" spans="1:5">
      <c r="A4199" t="s">
        <v>5791</v>
      </c>
      <c r="B4199" t="s">
        <v>5</v>
      </c>
      <c r="C4199" t="s">
        <v>1739</v>
      </c>
      <c r="D4199" t="s">
        <v>6883</v>
      </c>
      <c r="E4199" t="s">
        <v>1713</v>
      </c>
    </row>
    <row r="4200" spans="1:5">
      <c r="A4200" t="s">
        <v>5792</v>
      </c>
      <c r="B4200" t="s">
        <v>5</v>
      </c>
      <c r="C4200" t="s">
        <v>1739</v>
      </c>
      <c r="D4200" t="s">
        <v>6883</v>
      </c>
      <c r="E4200" t="s">
        <v>1714</v>
      </c>
    </row>
    <row r="4201" spans="1:5">
      <c r="A4201" t="s">
        <v>5793</v>
      </c>
      <c r="B4201" t="s">
        <v>5</v>
      </c>
      <c r="C4201" t="s">
        <v>1739</v>
      </c>
      <c r="D4201" t="s">
        <v>6883</v>
      </c>
      <c r="E4201" t="s">
        <v>1715</v>
      </c>
    </row>
    <row r="4202" spans="1:5">
      <c r="A4202" t="s">
        <v>5794</v>
      </c>
      <c r="B4202" t="s">
        <v>5</v>
      </c>
      <c r="C4202" t="s">
        <v>1739</v>
      </c>
      <c r="D4202" t="s">
        <v>6884</v>
      </c>
      <c r="E4202" t="s">
        <v>1702</v>
      </c>
    </row>
    <row r="4203" spans="1:5">
      <c r="A4203" t="s">
        <v>5795</v>
      </c>
      <c r="B4203" t="s">
        <v>5</v>
      </c>
      <c r="C4203" t="s">
        <v>1739</v>
      </c>
      <c r="D4203" t="s">
        <v>6884</v>
      </c>
      <c r="E4203" t="s">
        <v>1705</v>
      </c>
    </row>
    <row r="4204" spans="1:5">
      <c r="A4204" t="s">
        <v>5796</v>
      </c>
      <c r="B4204" t="s">
        <v>5</v>
      </c>
      <c r="C4204" t="s">
        <v>1739</v>
      </c>
      <c r="D4204" t="s">
        <v>6884</v>
      </c>
      <c r="E4204" t="s">
        <v>1706</v>
      </c>
    </row>
    <row r="4205" spans="1:5">
      <c r="A4205" t="s">
        <v>5797</v>
      </c>
      <c r="B4205" t="s">
        <v>5</v>
      </c>
      <c r="C4205" t="s">
        <v>1739</v>
      </c>
      <c r="D4205" t="s">
        <v>6884</v>
      </c>
      <c r="E4205" t="s">
        <v>1707</v>
      </c>
    </row>
    <row r="4206" spans="1:5">
      <c r="A4206" t="s">
        <v>5798</v>
      </c>
      <c r="B4206" t="s">
        <v>5</v>
      </c>
      <c r="C4206" t="s">
        <v>1739</v>
      </c>
      <c r="D4206" t="s">
        <v>6884</v>
      </c>
      <c r="E4206" t="s">
        <v>1708</v>
      </c>
    </row>
    <row r="4207" spans="1:5">
      <c r="A4207" t="s">
        <v>5799</v>
      </c>
      <c r="B4207" t="s">
        <v>5</v>
      </c>
      <c r="C4207" t="s">
        <v>1739</v>
      </c>
      <c r="D4207" t="s">
        <v>6884</v>
      </c>
      <c r="E4207" t="s">
        <v>1709</v>
      </c>
    </row>
    <row r="4208" spans="1:5">
      <c r="A4208" t="s">
        <v>5800</v>
      </c>
      <c r="B4208" t="s">
        <v>5</v>
      </c>
      <c r="C4208" t="s">
        <v>1739</v>
      </c>
      <c r="D4208" t="s">
        <v>6884</v>
      </c>
      <c r="E4208" t="s">
        <v>1710</v>
      </c>
    </row>
    <row r="4209" spans="1:5">
      <c r="A4209" t="s">
        <v>5801</v>
      </c>
      <c r="B4209" t="s">
        <v>5</v>
      </c>
      <c r="C4209" t="s">
        <v>1739</v>
      </c>
      <c r="D4209" t="s">
        <v>6884</v>
      </c>
      <c r="E4209" t="s">
        <v>1711</v>
      </c>
    </row>
    <row r="4210" spans="1:5">
      <c r="A4210" t="s">
        <v>5802</v>
      </c>
      <c r="B4210" t="s">
        <v>5</v>
      </c>
      <c r="C4210" t="s">
        <v>1739</v>
      </c>
      <c r="D4210" t="s">
        <v>6884</v>
      </c>
      <c r="E4210" t="s">
        <v>1712</v>
      </c>
    </row>
    <row r="4211" spans="1:5">
      <c r="A4211" t="s">
        <v>5803</v>
      </c>
      <c r="B4211" t="s">
        <v>5</v>
      </c>
      <c r="C4211" t="s">
        <v>1739</v>
      </c>
      <c r="D4211" t="s">
        <v>6884</v>
      </c>
      <c r="E4211" t="s">
        <v>1713</v>
      </c>
    </row>
    <row r="4212" spans="1:5">
      <c r="A4212" t="s">
        <v>5804</v>
      </c>
      <c r="B4212" t="s">
        <v>5</v>
      </c>
      <c r="C4212" t="s">
        <v>1739</v>
      </c>
      <c r="D4212" t="s">
        <v>6884</v>
      </c>
      <c r="E4212" t="s">
        <v>1714</v>
      </c>
    </row>
    <row r="4213" spans="1:5">
      <c r="A4213" t="s">
        <v>5805</v>
      </c>
      <c r="B4213" t="s">
        <v>5</v>
      </c>
      <c r="C4213" t="s">
        <v>1739</v>
      </c>
      <c r="D4213" t="s">
        <v>6884</v>
      </c>
      <c r="E4213" t="s">
        <v>1715</v>
      </c>
    </row>
    <row r="4214" spans="1:5">
      <c r="A4214" t="s">
        <v>5806</v>
      </c>
      <c r="B4214" t="s">
        <v>5</v>
      </c>
      <c r="C4214" t="s">
        <v>1739</v>
      </c>
      <c r="D4214" t="s">
        <v>6885</v>
      </c>
      <c r="E4214" t="s">
        <v>1702</v>
      </c>
    </row>
    <row r="4215" spans="1:5">
      <c r="A4215" t="s">
        <v>5807</v>
      </c>
      <c r="B4215" t="s">
        <v>5</v>
      </c>
      <c r="C4215" t="s">
        <v>1739</v>
      </c>
      <c r="D4215" t="s">
        <v>6885</v>
      </c>
      <c r="E4215" t="s">
        <v>1705</v>
      </c>
    </row>
    <row r="4216" spans="1:5">
      <c r="A4216" t="s">
        <v>5808</v>
      </c>
      <c r="B4216" t="s">
        <v>5</v>
      </c>
      <c r="C4216" t="s">
        <v>1739</v>
      </c>
      <c r="D4216" t="s">
        <v>6885</v>
      </c>
      <c r="E4216" t="s">
        <v>1706</v>
      </c>
    </row>
    <row r="4217" spans="1:5">
      <c r="A4217" t="s">
        <v>5809</v>
      </c>
      <c r="B4217" t="s">
        <v>5</v>
      </c>
      <c r="C4217" t="s">
        <v>1739</v>
      </c>
      <c r="D4217" t="s">
        <v>6885</v>
      </c>
      <c r="E4217" t="s">
        <v>1707</v>
      </c>
    </row>
    <row r="4218" spans="1:5">
      <c r="A4218" t="s">
        <v>5810</v>
      </c>
      <c r="B4218" t="s">
        <v>5</v>
      </c>
      <c r="C4218" t="s">
        <v>1739</v>
      </c>
      <c r="D4218" t="s">
        <v>6885</v>
      </c>
      <c r="E4218" t="s">
        <v>1708</v>
      </c>
    </row>
    <row r="4219" spans="1:5">
      <c r="A4219" t="s">
        <v>5811</v>
      </c>
      <c r="B4219" t="s">
        <v>5</v>
      </c>
      <c r="C4219" t="s">
        <v>1739</v>
      </c>
      <c r="D4219" t="s">
        <v>6885</v>
      </c>
      <c r="E4219" t="s">
        <v>1709</v>
      </c>
    </row>
    <row r="4220" spans="1:5">
      <c r="A4220" t="s">
        <v>5812</v>
      </c>
      <c r="B4220" t="s">
        <v>5</v>
      </c>
      <c r="C4220" t="s">
        <v>1739</v>
      </c>
      <c r="D4220" t="s">
        <v>6885</v>
      </c>
      <c r="E4220" t="s">
        <v>1710</v>
      </c>
    </row>
    <row r="4221" spans="1:5">
      <c r="A4221" t="s">
        <v>5813</v>
      </c>
      <c r="B4221" t="s">
        <v>5</v>
      </c>
      <c r="C4221" t="s">
        <v>1739</v>
      </c>
      <c r="D4221" t="s">
        <v>6885</v>
      </c>
      <c r="E4221" t="s">
        <v>1711</v>
      </c>
    </row>
    <row r="4222" spans="1:5">
      <c r="A4222" t="s">
        <v>5814</v>
      </c>
      <c r="B4222" t="s">
        <v>5</v>
      </c>
      <c r="C4222" t="s">
        <v>1739</v>
      </c>
      <c r="D4222" t="s">
        <v>6885</v>
      </c>
      <c r="E4222" t="s">
        <v>1712</v>
      </c>
    </row>
    <row r="4223" spans="1:5">
      <c r="A4223" t="s">
        <v>5815</v>
      </c>
      <c r="B4223" t="s">
        <v>5</v>
      </c>
      <c r="C4223" t="s">
        <v>1739</v>
      </c>
      <c r="D4223" t="s">
        <v>6885</v>
      </c>
      <c r="E4223" t="s">
        <v>1713</v>
      </c>
    </row>
    <row r="4224" spans="1:5">
      <c r="A4224" t="s">
        <v>5816</v>
      </c>
      <c r="B4224" t="s">
        <v>5</v>
      </c>
      <c r="C4224" t="s">
        <v>1739</v>
      </c>
      <c r="D4224" t="s">
        <v>6885</v>
      </c>
      <c r="E4224" t="s">
        <v>1714</v>
      </c>
    </row>
    <row r="4225" spans="1:5">
      <c r="A4225" t="s">
        <v>5817</v>
      </c>
      <c r="B4225" t="s">
        <v>5</v>
      </c>
      <c r="C4225" t="s">
        <v>1739</v>
      </c>
      <c r="D4225" t="s">
        <v>6885</v>
      </c>
      <c r="E4225" t="s">
        <v>1715</v>
      </c>
    </row>
    <row r="4226" spans="1:5">
      <c r="A4226" t="s">
        <v>5818</v>
      </c>
      <c r="B4226" t="s">
        <v>5</v>
      </c>
      <c r="C4226" t="s">
        <v>1739</v>
      </c>
      <c r="D4226" t="s">
        <v>6886</v>
      </c>
      <c r="E4226" t="s">
        <v>1702</v>
      </c>
    </row>
    <row r="4227" spans="1:5">
      <c r="A4227" t="s">
        <v>5819</v>
      </c>
      <c r="B4227" t="s">
        <v>5</v>
      </c>
      <c r="C4227" t="s">
        <v>1739</v>
      </c>
      <c r="D4227" t="s">
        <v>6886</v>
      </c>
      <c r="E4227" t="s">
        <v>1705</v>
      </c>
    </row>
    <row r="4228" spans="1:5">
      <c r="A4228" t="s">
        <v>5820</v>
      </c>
      <c r="B4228" t="s">
        <v>5</v>
      </c>
      <c r="C4228" t="s">
        <v>1739</v>
      </c>
      <c r="D4228" t="s">
        <v>6886</v>
      </c>
      <c r="E4228" t="s">
        <v>1706</v>
      </c>
    </row>
    <row r="4229" spans="1:5">
      <c r="A4229" t="s">
        <v>5821</v>
      </c>
      <c r="B4229" t="s">
        <v>5</v>
      </c>
      <c r="C4229" t="s">
        <v>1739</v>
      </c>
      <c r="D4229" t="s">
        <v>6886</v>
      </c>
      <c r="E4229" t="s">
        <v>1707</v>
      </c>
    </row>
    <row r="4230" spans="1:5">
      <c r="A4230" t="s">
        <v>5822</v>
      </c>
      <c r="B4230" t="s">
        <v>5</v>
      </c>
      <c r="C4230" t="s">
        <v>1739</v>
      </c>
      <c r="D4230" t="s">
        <v>6886</v>
      </c>
      <c r="E4230" t="s">
        <v>1708</v>
      </c>
    </row>
    <row r="4231" spans="1:5">
      <c r="A4231" t="s">
        <v>5823</v>
      </c>
      <c r="B4231" t="s">
        <v>5</v>
      </c>
      <c r="C4231" t="s">
        <v>1739</v>
      </c>
      <c r="D4231" t="s">
        <v>6886</v>
      </c>
      <c r="E4231" t="s">
        <v>1709</v>
      </c>
    </row>
    <row r="4232" spans="1:5">
      <c r="A4232" t="s">
        <v>5824</v>
      </c>
      <c r="B4232" t="s">
        <v>5</v>
      </c>
      <c r="C4232" t="s">
        <v>1739</v>
      </c>
      <c r="D4232" t="s">
        <v>6886</v>
      </c>
      <c r="E4232" t="s">
        <v>1710</v>
      </c>
    </row>
    <row r="4233" spans="1:5">
      <c r="A4233" t="s">
        <v>5825</v>
      </c>
      <c r="B4233" t="s">
        <v>5</v>
      </c>
      <c r="C4233" t="s">
        <v>1739</v>
      </c>
      <c r="D4233" t="s">
        <v>6886</v>
      </c>
      <c r="E4233" t="s">
        <v>1711</v>
      </c>
    </row>
    <row r="4234" spans="1:5">
      <c r="A4234" t="s">
        <v>5826</v>
      </c>
      <c r="B4234" t="s">
        <v>5</v>
      </c>
      <c r="C4234" t="s">
        <v>1739</v>
      </c>
      <c r="D4234" t="s">
        <v>6886</v>
      </c>
      <c r="E4234" t="s">
        <v>1712</v>
      </c>
    </row>
    <row r="4235" spans="1:5">
      <c r="A4235" t="s">
        <v>5827</v>
      </c>
      <c r="B4235" t="s">
        <v>5</v>
      </c>
      <c r="C4235" t="s">
        <v>1739</v>
      </c>
      <c r="D4235" t="s">
        <v>6886</v>
      </c>
      <c r="E4235" t="s">
        <v>1713</v>
      </c>
    </row>
    <row r="4236" spans="1:5">
      <c r="A4236" t="s">
        <v>5828</v>
      </c>
      <c r="B4236" t="s">
        <v>5</v>
      </c>
      <c r="C4236" t="s">
        <v>1739</v>
      </c>
      <c r="D4236" t="s">
        <v>6886</v>
      </c>
      <c r="E4236" t="s">
        <v>1714</v>
      </c>
    </row>
    <row r="4237" spans="1:5">
      <c r="A4237" t="s">
        <v>5829</v>
      </c>
      <c r="B4237" t="s">
        <v>5</v>
      </c>
      <c r="C4237" t="s">
        <v>1739</v>
      </c>
      <c r="D4237" t="s">
        <v>6886</v>
      </c>
      <c r="E4237" t="s">
        <v>1715</v>
      </c>
    </row>
    <row r="4238" spans="1:5">
      <c r="A4238" t="s">
        <v>5830</v>
      </c>
      <c r="B4238" t="s">
        <v>5</v>
      </c>
      <c r="C4238" t="s">
        <v>1739</v>
      </c>
      <c r="D4238" t="s">
        <v>6887</v>
      </c>
      <c r="E4238" t="s">
        <v>1702</v>
      </c>
    </row>
    <row r="4239" spans="1:5">
      <c r="A4239" t="s">
        <v>5831</v>
      </c>
      <c r="B4239" t="s">
        <v>5</v>
      </c>
      <c r="C4239" t="s">
        <v>1739</v>
      </c>
      <c r="D4239" t="s">
        <v>6887</v>
      </c>
      <c r="E4239" t="s">
        <v>1705</v>
      </c>
    </row>
    <row r="4240" spans="1:5">
      <c r="A4240" t="s">
        <v>5832</v>
      </c>
      <c r="B4240" t="s">
        <v>5</v>
      </c>
      <c r="C4240" t="s">
        <v>1739</v>
      </c>
      <c r="D4240" t="s">
        <v>6887</v>
      </c>
      <c r="E4240" t="s">
        <v>1706</v>
      </c>
    </row>
    <row r="4241" spans="1:5">
      <c r="A4241" t="s">
        <v>5833</v>
      </c>
      <c r="B4241" t="s">
        <v>5</v>
      </c>
      <c r="C4241" t="s">
        <v>1739</v>
      </c>
      <c r="D4241" t="s">
        <v>6887</v>
      </c>
      <c r="E4241" t="s">
        <v>1707</v>
      </c>
    </row>
    <row r="4242" spans="1:5">
      <c r="A4242" t="s">
        <v>5834</v>
      </c>
      <c r="B4242" t="s">
        <v>5</v>
      </c>
      <c r="C4242" t="s">
        <v>1739</v>
      </c>
      <c r="D4242" t="s">
        <v>6887</v>
      </c>
      <c r="E4242" t="s">
        <v>1708</v>
      </c>
    </row>
    <row r="4243" spans="1:5">
      <c r="A4243" t="s">
        <v>5835</v>
      </c>
      <c r="B4243" t="s">
        <v>5</v>
      </c>
      <c r="C4243" t="s">
        <v>1739</v>
      </c>
      <c r="D4243" t="s">
        <v>6887</v>
      </c>
      <c r="E4243" t="s">
        <v>1709</v>
      </c>
    </row>
    <row r="4244" spans="1:5">
      <c r="A4244" t="s">
        <v>5836</v>
      </c>
      <c r="B4244" t="s">
        <v>5</v>
      </c>
      <c r="C4244" t="s">
        <v>1739</v>
      </c>
      <c r="D4244" t="s">
        <v>6887</v>
      </c>
      <c r="E4244" t="s">
        <v>1710</v>
      </c>
    </row>
    <row r="4245" spans="1:5">
      <c r="A4245" t="s">
        <v>5837</v>
      </c>
      <c r="B4245" t="s">
        <v>5</v>
      </c>
      <c r="C4245" t="s">
        <v>1739</v>
      </c>
      <c r="D4245" t="s">
        <v>6887</v>
      </c>
      <c r="E4245" t="s">
        <v>1711</v>
      </c>
    </row>
    <row r="4246" spans="1:5">
      <c r="A4246" t="s">
        <v>5838</v>
      </c>
      <c r="B4246" t="s">
        <v>5</v>
      </c>
      <c r="C4246" t="s">
        <v>1739</v>
      </c>
      <c r="D4246" t="s">
        <v>6887</v>
      </c>
      <c r="E4246" t="s">
        <v>1712</v>
      </c>
    </row>
    <row r="4247" spans="1:5">
      <c r="A4247" t="s">
        <v>5839</v>
      </c>
      <c r="B4247" t="s">
        <v>5</v>
      </c>
      <c r="C4247" t="s">
        <v>1739</v>
      </c>
      <c r="D4247" t="s">
        <v>6887</v>
      </c>
      <c r="E4247" t="s">
        <v>1713</v>
      </c>
    </row>
    <row r="4248" spans="1:5">
      <c r="A4248" t="s">
        <v>5840</v>
      </c>
      <c r="B4248" t="s">
        <v>5</v>
      </c>
      <c r="C4248" t="s">
        <v>1739</v>
      </c>
      <c r="D4248" t="s">
        <v>6887</v>
      </c>
      <c r="E4248" t="s">
        <v>1714</v>
      </c>
    </row>
    <row r="4249" spans="1:5">
      <c r="A4249" t="s">
        <v>5841</v>
      </c>
      <c r="B4249" t="s">
        <v>5</v>
      </c>
      <c r="C4249" t="s">
        <v>1739</v>
      </c>
      <c r="D4249" t="s">
        <v>6887</v>
      </c>
      <c r="E4249" t="s">
        <v>1715</v>
      </c>
    </row>
    <row r="4250" spans="1:5">
      <c r="A4250" t="s">
        <v>5842</v>
      </c>
      <c r="B4250" t="s">
        <v>5</v>
      </c>
      <c r="C4250" t="s">
        <v>1739</v>
      </c>
      <c r="D4250" t="s">
        <v>6888</v>
      </c>
      <c r="E4250" t="s">
        <v>1702</v>
      </c>
    </row>
    <row r="4251" spans="1:5">
      <c r="A4251" t="s">
        <v>5843</v>
      </c>
      <c r="B4251" t="s">
        <v>5</v>
      </c>
      <c r="C4251" t="s">
        <v>1739</v>
      </c>
      <c r="D4251" t="s">
        <v>6888</v>
      </c>
      <c r="E4251" t="s">
        <v>1705</v>
      </c>
    </row>
    <row r="4252" spans="1:5">
      <c r="A4252" t="s">
        <v>5844</v>
      </c>
      <c r="B4252" t="s">
        <v>5</v>
      </c>
      <c r="C4252" t="s">
        <v>1739</v>
      </c>
      <c r="D4252" t="s">
        <v>6888</v>
      </c>
      <c r="E4252" t="s">
        <v>1706</v>
      </c>
    </row>
    <row r="4253" spans="1:5">
      <c r="A4253" t="s">
        <v>5845</v>
      </c>
      <c r="B4253" t="s">
        <v>5</v>
      </c>
      <c r="C4253" t="s">
        <v>1739</v>
      </c>
      <c r="D4253" t="s">
        <v>6888</v>
      </c>
      <c r="E4253" t="s">
        <v>1707</v>
      </c>
    </row>
    <row r="4254" spans="1:5">
      <c r="A4254" t="s">
        <v>5846</v>
      </c>
      <c r="B4254" t="s">
        <v>5</v>
      </c>
      <c r="C4254" t="s">
        <v>1739</v>
      </c>
      <c r="D4254" t="s">
        <v>6888</v>
      </c>
      <c r="E4254" t="s">
        <v>1708</v>
      </c>
    </row>
    <row r="4255" spans="1:5">
      <c r="A4255" t="s">
        <v>5847</v>
      </c>
      <c r="B4255" t="s">
        <v>5</v>
      </c>
      <c r="C4255" t="s">
        <v>1739</v>
      </c>
      <c r="D4255" t="s">
        <v>6888</v>
      </c>
      <c r="E4255" t="s">
        <v>1709</v>
      </c>
    </row>
    <row r="4256" spans="1:5">
      <c r="A4256" t="s">
        <v>5848</v>
      </c>
      <c r="B4256" t="s">
        <v>5</v>
      </c>
      <c r="C4256" t="s">
        <v>1739</v>
      </c>
      <c r="D4256" t="s">
        <v>6888</v>
      </c>
      <c r="E4256" t="s">
        <v>1710</v>
      </c>
    </row>
    <row r="4257" spans="1:5">
      <c r="A4257" t="s">
        <v>5849</v>
      </c>
      <c r="B4257" t="s">
        <v>5</v>
      </c>
      <c r="C4257" t="s">
        <v>1739</v>
      </c>
      <c r="D4257" t="s">
        <v>6888</v>
      </c>
      <c r="E4257" t="s">
        <v>1711</v>
      </c>
    </row>
    <row r="4258" spans="1:5">
      <c r="A4258" t="s">
        <v>5850</v>
      </c>
      <c r="B4258" t="s">
        <v>5</v>
      </c>
      <c r="C4258" t="s">
        <v>1739</v>
      </c>
      <c r="D4258" t="s">
        <v>6888</v>
      </c>
      <c r="E4258" t="s">
        <v>1712</v>
      </c>
    </row>
    <row r="4259" spans="1:5">
      <c r="A4259" t="s">
        <v>5851</v>
      </c>
      <c r="B4259" t="s">
        <v>5</v>
      </c>
      <c r="C4259" t="s">
        <v>1739</v>
      </c>
      <c r="D4259" t="s">
        <v>6888</v>
      </c>
      <c r="E4259" t="s">
        <v>1713</v>
      </c>
    </row>
    <row r="4260" spans="1:5">
      <c r="A4260" t="s">
        <v>5852</v>
      </c>
      <c r="B4260" t="s">
        <v>5</v>
      </c>
      <c r="C4260" t="s">
        <v>1739</v>
      </c>
      <c r="D4260" t="s">
        <v>6888</v>
      </c>
      <c r="E4260" t="s">
        <v>1714</v>
      </c>
    </row>
    <row r="4261" spans="1:5">
      <c r="A4261" t="s">
        <v>5853</v>
      </c>
      <c r="B4261" t="s">
        <v>5</v>
      </c>
      <c r="C4261" t="s">
        <v>1739</v>
      </c>
      <c r="D4261" t="s">
        <v>6888</v>
      </c>
      <c r="E4261" t="s">
        <v>1715</v>
      </c>
    </row>
    <row r="4262" spans="1:5">
      <c r="A4262" t="s">
        <v>5854</v>
      </c>
      <c r="B4262" t="s">
        <v>5</v>
      </c>
      <c r="C4262" t="s">
        <v>1739</v>
      </c>
      <c r="D4262" t="s">
        <v>6889</v>
      </c>
      <c r="E4262" t="s">
        <v>1702</v>
      </c>
    </row>
    <row r="4263" spans="1:5">
      <c r="A4263" t="s">
        <v>5855</v>
      </c>
      <c r="B4263" t="s">
        <v>5</v>
      </c>
      <c r="C4263" t="s">
        <v>1739</v>
      </c>
      <c r="D4263" t="s">
        <v>6889</v>
      </c>
      <c r="E4263" t="s">
        <v>1705</v>
      </c>
    </row>
    <row r="4264" spans="1:5">
      <c r="A4264" t="s">
        <v>5856</v>
      </c>
      <c r="B4264" t="s">
        <v>5</v>
      </c>
      <c r="C4264" t="s">
        <v>1739</v>
      </c>
      <c r="D4264" t="s">
        <v>6889</v>
      </c>
      <c r="E4264" t="s">
        <v>1706</v>
      </c>
    </row>
    <row r="4265" spans="1:5">
      <c r="A4265" t="s">
        <v>5857</v>
      </c>
      <c r="B4265" t="s">
        <v>5</v>
      </c>
      <c r="C4265" t="s">
        <v>1739</v>
      </c>
      <c r="D4265" t="s">
        <v>6889</v>
      </c>
      <c r="E4265" t="s">
        <v>1707</v>
      </c>
    </row>
    <row r="4266" spans="1:5">
      <c r="A4266" t="s">
        <v>5858</v>
      </c>
      <c r="B4266" t="s">
        <v>5</v>
      </c>
      <c r="C4266" t="s">
        <v>1739</v>
      </c>
      <c r="D4266" t="s">
        <v>6889</v>
      </c>
      <c r="E4266" t="s">
        <v>1708</v>
      </c>
    </row>
    <row r="4267" spans="1:5">
      <c r="A4267" t="s">
        <v>5859</v>
      </c>
      <c r="B4267" t="s">
        <v>5</v>
      </c>
      <c r="C4267" t="s">
        <v>1739</v>
      </c>
      <c r="D4267" t="s">
        <v>6889</v>
      </c>
      <c r="E4267" t="s">
        <v>1709</v>
      </c>
    </row>
    <row r="4268" spans="1:5">
      <c r="A4268" t="s">
        <v>5860</v>
      </c>
      <c r="B4268" t="s">
        <v>5</v>
      </c>
      <c r="C4268" t="s">
        <v>1739</v>
      </c>
      <c r="D4268" t="s">
        <v>6889</v>
      </c>
      <c r="E4268" t="s">
        <v>1710</v>
      </c>
    </row>
    <row r="4269" spans="1:5">
      <c r="A4269" t="s">
        <v>5861</v>
      </c>
      <c r="B4269" t="s">
        <v>5</v>
      </c>
      <c r="C4269" t="s">
        <v>1739</v>
      </c>
      <c r="D4269" t="s">
        <v>6889</v>
      </c>
      <c r="E4269" t="s">
        <v>1711</v>
      </c>
    </row>
    <row r="4270" spans="1:5">
      <c r="A4270" t="s">
        <v>5862</v>
      </c>
      <c r="B4270" t="s">
        <v>5</v>
      </c>
      <c r="C4270" t="s">
        <v>1739</v>
      </c>
      <c r="D4270" t="s">
        <v>6889</v>
      </c>
      <c r="E4270" t="s">
        <v>1712</v>
      </c>
    </row>
    <row r="4271" spans="1:5">
      <c r="A4271" t="s">
        <v>5863</v>
      </c>
      <c r="B4271" t="s">
        <v>5</v>
      </c>
      <c r="C4271" t="s">
        <v>1739</v>
      </c>
      <c r="D4271" t="s">
        <v>6889</v>
      </c>
      <c r="E4271" t="s">
        <v>1713</v>
      </c>
    </row>
    <row r="4272" spans="1:5">
      <c r="A4272" t="s">
        <v>5864</v>
      </c>
      <c r="B4272" t="s">
        <v>5</v>
      </c>
      <c r="C4272" t="s">
        <v>1739</v>
      </c>
      <c r="D4272" t="s">
        <v>6889</v>
      </c>
      <c r="E4272" t="s">
        <v>1714</v>
      </c>
    </row>
    <row r="4273" spans="1:5">
      <c r="A4273" t="s">
        <v>5865</v>
      </c>
      <c r="B4273" t="s">
        <v>5</v>
      </c>
      <c r="C4273" t="s">
        <v>1739</v>
      </c>
      <c r="D4273" t="s">
        <v>6889</v>
      </c>
      <c r="E4273" t="s">
        <v>1715</v>
      </c>
    </row>
    <row r="4274" spans="1:5">
      <c r="A4274" t="s">
        <v>5866</v>
      </c>
      <c r="B4274" t="s">
        <v>5</v>
      </c>
      <c r="C4274" t="s">
        <v>1739</v>
      </c>
      <c r="D4274" t="s">
        <v>6890</v>
      </c>
      <c r="E4274" t="s">
        <v>1702</v>
      </c>
    </row>
    <row r="4275" spans="1:5">
      <c r="A4275" t="s">
        <v>5867</v>
      </c>
      <c r="B4275" t="s">
        <v>5</v>
      </c>
      <c r="C4275" t="s">
        <v>1739</v>
      </c>
      <c r="D4275" t="s">
        <v>6890</v>
      </c>
      <c r="E4275" t="s">
        <v>1705</v>
      </c>
    </row>
    <row r="4276" spans="1:5">
      <c r="A4276" t="s">
        <v>5868</v>
      </c>
      <c r="B4276" t="s">
        <v>5</v>
      </c>
      <c r="C4276" t="s">
        <v>1739</v>
      </c>
      <c r="D4276" t="s">
        <v>6890</v>
      </c>
      <c r="E4276" t="s">
        <v>1706</v>
      </c>
    </row>
    <row r="4277" spans="1:5">
      <c r="A4277" t="s">
        <v>5869</v>
      </c>
      <c r="B4277" t="s">
        <v>5</v>
      </c>
      <c r="C4277" t="s">
        <v>1739</v>
      </c>
      <c r="D4277" t="s">
        <v>6890</v>
      </c>
      <c r="E4277" t="s">
        <v>1707</v>
      </c>
    </row>
    <row r="4278" spans="1:5">
      <c r="A4278" t="s">
        <v>5870</v>
      </c>
      <c r="B4278" t="s">
        <v>5</v>
      </c>
      <c r="C4278" t="s">
        <v>1739</v>
      </c>
      <c r="D4278" t="s">
        <v>6890</v>
      </c>
      <c r="E4278" t="s">
        <v>1708</v>
      </c>
    </row>
    <row r="4279" spans="1:5">
      <c r="A4279" t="s">
        <v>5871</v>
      </c>
      <c r="B4279" t="s">
        <v>5</v>
      </c>
      <c r="C4279" t="s">
        <v>1739</v>
      </c>
      <c r="D4279" t="s">
        <v>6890</v>
      </c>
      <c r="E4279" t="s">
        <v>1709</v>
      </c>
    </row>
    <row r="4280" spans="1:5">
      <c r="A4280" t="s">
        <v>5872</v>
      </c>
      <c r="B4280" t="s">
        <v>5</v>
      </c>
      <c r="C4280" t="s">
        <v>1739</v>
      </c>
      <c r="D4280" t="s">
        <v>6890</v>
      </c>
      <c r="E4280" t="s">
        <v>1710</v>
      </c>
    </row>
    <row r="4281" spans="1:5">
      <c r="A4281" t="s">
        <v>5873</v>
      </c>
      <c r="B4281" t="s">
        <v>5</v>
      </c>
      <c r="C4281" t="s">
        <v>1739</v>
      </c>
      <c r="D4281" t="s">
        <v>6890</v>
      </c>
      <c r="E4281" t="s">
        <v>1711</v>
      </c>
    </row>
    <row r="4282" spans="1:5">
      <c r="A4282" t="s">
        <v>5874</v>
      </c>
      <c r="B4282" t="s">
        <v>5</v>
      </c>
      <c r="C4282" t="s">
        <v>1739</v>
      </c>
      <c r="D4282" t="s">
        <v>6890</v>
      </c>
      <c r="E4282" t="s">
        <v>1712</v>
      </c>
    </row>
    <row r="4283" spans="1:5">
      <c r="A4283" t="s">
        <v>5875</v>
      </c>
      <c r="B4283" t="s">
        <v>5</v>
      </c>
      <c r="C4283" t="s">
        <v>1739</v>
      </c>
      <c r="D4283" t="s">
        <v>6890</v>
      </c>
      <c r="E4283" t="s">
        <v>1713</v>
      </c>
    </row>
    <row r="4284" spans="1:5">
      <c r="A4284" t="s">
        <v>5876</v>
      </c>
      <c r="B4284" t="s">
        <v>5</v>
      </c>
      <c r="C4284" t="s">
        <v>1739</v>
      </c>
      <c r="D4284" t="s">
        <v>6890</v>
      </c>
      <c r="E4284" t="s">
        <v>1714</v>
      </c>
    </row>
    <row r="4285" spans="1:5">
      <c r="A4285" t="s">
        <v>5877</v>
      </c>
      <c r="B4285" t="s">
        <v>5</v>
      </c>
      <c r="C4285" t="s">
        <v>1739</v>
      </c>
      <c r="D4285" t="s">
        <v>6890</v>
      </c>
      <c r="E4285" t="s">
        <v>1715</v>
      </c>
    </row>
    <row r="4286" spans="1:5">
      <c r="A4286" t="s">
        <v>5878</v>
      </c>
      <c r="B4286" t="s">
        <v>5</v>
      </c>
      <c r="C4286" t="s">
        <v>1739</v>
      </c>
      <c r="D4286" t="s">
        <v>6891</v>
      </c>
      <c r="E4286" t="s">
        <v>1702</v>
      </c>
    </row>
    <row r="4287" spans="1:5">
      <c r="A4287" t="s">
        <v>5879</v>
      </c>
      <c r="B4287" t="s">
        <v>5</v>
      </c>
      <c r="C4287" t="s">
        <v>1739</v>
      </c>
      <c r="D4287" t="s">
        <v>6891</v>
      </c>
      <c r="E4287" t="s">
        <v>1705</v>
      </c>
    </row>
    <row r="4288" spans="1:5">
      <c r="A4288" t="s">
        <v>5880</v>
      </c>
      <c r="B4288" t="s">
        <v>5</v>
      </c>
      <c r="C4288" t="s">
        <v>1739</v>
      </c>
      <c r="D4288" t="s">
        <v>6891</v>
      </c>
      <c r="E4288" t="s">
        <v>1706</v>
      </c>
    </row>
    <row r="4289" spans="1:5">
      <c r="A4289" t="s">
        <v>5881</v>
      </c>
      <c r="B4289" t="s">
        <v>5</v>
      </c>
      <c r="C4289" t="s">
        <v>1739</v>
      </c>
      <c r="D4289" t="s">
        <v>6891</v>
      </c>
      <c r="E4289" t="s">
        <v>1707</v>
      </c>
    </row>
    <row r="4290" spans="1:5">
      <c r="A4290" t="s">
        <v>5882</v>
      </c>
      <c r="B4290" t="s">
        <v>5</v>
      </c>
      <c r="C4290" t="s">
        <v>1739</v>
      </c>
      <c r="D4290" t="s">
        <v>6891</v>
      </c>
      <c r="E4290" t="s">
        <v>1708</v>
      </c>
    </row>
    <row r="4291" spans="1:5">
      <c r="A4291" t="s">
        <v>5883</v>
      </c>
      <c r="B4291" t="s">
        <v>5</v>
      </c>
      <c r="C4291" t="s">
        <v>1739</v>
      </c>
      <c r="D4291" t="s">
        <v>6891</v>
      </c>
      <c r="E4291" t="s">
        <v>1709</v>
      </c>
    </row>
    <row r="4292" spans="1:5">
      <c r="A4292" t="s">
        <v>5884</v>
      </c>
      <c r="B4292" t="s">
        <v>5</v>
      </c>
      <c r="C4292" t="s">
        <v>1739</v>
      </c>
      <c r="D4292" t="s">
        <v>6891</v>
      </c>
      <c r="E4292" t="s">
        <v>1710</v>
      </c>
    </row>
    <row r="4293" spans="1:5">
      <c r="A4293" t="s">
        <v>5885</v>
      </c>
      <c r="B4293" t="s">
        <v>5</v>
      </c>
      <c r="C4293" t="s">
        <v>1739</v>
      </c>
      <c r="D4293" t="s">
        <v>6891</v>
      </c>
      <c r="E4293" t="s">
        <v>1711</v>
      </c>
    </row>
    <row r="4294" spans="1:5">
      <c r="A4294" t="s">
        <v>5886</v>
      </c>
      <c r="B4294" t="s">
        <v>5</v>
      </c>
      <c r="C4294" t="s">
        <v>1739</v>
      </c>
      <c r="D4294" t="s">
        <v>6891</v>
      </c>
      <c r="E4294" t="s">
        <v>1712</v>
      </c>
    </row>
    <row r="4295" spans="1:5">
      <c r="A4295" t="s">
        <v>5887</v>
      </c>
      <c r="B4295" t="s">
        <v>5</v>
      </c>
      <c r="C4295" t="s">
        <v>1739</v>
      </c>
      <c r="D4295" t="s">
        <v>6891</v>
      </c>
      <c r="E4295" t="s">
        <v>1713</v>
      </c>
    </row>
    <row r="4296" spans="1:5">
      <c r="A4296" t="s">
        <v>5888</v>
      </c>
      <c r="B4296" t="s">
        <v>5</v>
      </c>
      <c r="C4296" t="s">
        <v>1739</v>
      </c>
      <c r="D4296" t="s">
        <v>6891</v>
      </c>
      <c r="E4296" t="s">
        <v>1714</v>
      </c>
    </row>
    <row r="4297" spans="1:5">
      <c r="A4297" t="s">
        <v>5889</v>
      </c>
      <c r="B4297" t="s">
        <v>5</v>
      </c>
      <c r="C4297" t="s">
        <v>1739</v>
      </c>
      <c r="D4297" t="s">
        <v>6891</v>
      </c>
      <c r="E4297" t="s">
        <v>1715</v>
      </c>
    </row>
    <row r="4298" spans="1:5">
      <c r="A4298" t="s">
        <v>5890</v>
      </c>
      <c r="B4298" t="s">
        <v>5</v>
      </c>
      <c r="C4298" t="s">
        <v>1739</v>
      </c>
      <c r="D4298" t="s">
        <v>6892</v>
      </c>
      <c r="E4298" t="s">
        <v>1702</v>
      </c>
    </row>
    <row r="4299" spans="1:5">
      <c r="A4299" t="s">
        <v>5891</v>
      </c>
      <c r="B4299" t="s">
        <v>5</v>
      </c>
      <c r="C4299" t="s">
        <v>1739</v>
      </c>
      <c r="D4299" t="s">
        <v>6892</v>
      </c>
      <c r="E4299" t="s">
        <v>1705</v>
      </c>
    </row>
    <row r="4300" spans="1:5">
      <c r="A4300" t="s">
        <v>5892</v>
      </c>
      <c r="B4300" t="s">
        <v>5</v>
      </c>
      <c r="C4300" t="s">
        <v>1739</v>
      </c>
      <c r="D4300" t="s">
        <v>6892</v>
      </c>
      <c r="E4300" t="s">
        <v>1706</v>
      </c>
    </row>
    <row r="4301" spans="1:5">
      <c r="A4301" t="s">
        <v>5893</v>
      </c>
      <c r="B4301" t="s">
        <v>5</v>
      </c>
      <c r="C4301" t="s">
        <v>1739</v>
      </c>
      <c r="D4301" t="s">
        <v>6892</v>
      </c>
      <c r="E4301" t="s">
        <v>1707</v>
      </c>
    </row>
    <row r="4302" spans="1:5">
      <c r="A4302" t="s">
        <v>5894</v>
      </c>
      <c r="B4302" t="s">
        <v>5</v>
      </c>
      <c r="C4302" t="s">
        <v>1739</v>
      </c>
      <c r="D4302" t="s">
        <v>6892</v>
      </c>
      <c r="E4302" t="s">
        <v>1708</v>
      </c>
    </row>
    <row r="4303" spans="1:5">
      <c r="A4303" t="s">
        <v>5895</v>
      </c>
      <c r="B4303" t="s">
        <v>5</v>
      </c>
      <c r="C4303" t="s">
        <v>1739</v>
      </c>
      <c r="D4303" t="s">
        <v>6892</v>
      </c>
      <c r="E4303" t="s">
        <v>1709</v>
      </c>
    </row>
    <row r="4304" spans="1:5">
      <c r="A4304" t="s">
        <v>5896</v>
      </c>
      <c r="B4304" t="s">
        <v>5</v>
      </c>
      <c r="C4304" t="s">
        <v>1739</v>
      </c>
      <c r="D4304" t="s">
        <v>6892</v>
      </c>
      <c r="E4304" t="s">
        <v>1710</v>
      </c>
    </row>
    <row r="4305" spans="1:5">
      <c r="A4305" t="s">
        <v>5897</v>
      </c>
      <c r="B4305" t="s">
        <v>5</v>
      </c>
      <c r="C4305" t="s">
        <v>1739</v>
      </c>
      <c r="D4305" t="s">
        <v>6892</v>
      </c>
      <c r="E4305" t="s">
        <v>1711</v>
      </c>
    </row>
    <row r="4306" spans="1:5">
      <c r="A4306" t="s">
        <v>5898</v>
      </c>
      <c r="B4306" t="s">
        <v>5</v>
      </c>
      <c r="C4306" t="s">
        <v>1739</v>
      </c>
      <c r="D4306" t="s">
        <v>6892</v>
      </c>
      <c r="E4306" t="s">
        <v>1712</v>
      </c>
    </row>
    <row r="4307" spans="1:5">
      <c r="A4307" t="s">
        <v>5899</v>
      </c>
      <c r="B4307" t="s">
        <v>5</v>
      </c>
      <c r="C4307" t="s">
        <v>1739</v>
      </c>
      <c r="D4307" t="s">
        <v>6892</v>
      </c>
      <c r="E4307" t="s">
        <v>1713</v>
      </c>
    </row>
    <row r="4308" spans="1:5">
      <c r="A4308" t="s">
        <v>5900</v>
      </c>
      <c r="B4308" t="s">
        <v>5</v>
      </c>
      <c r="C4308" t="s">
        <v>1739</v>
      </c>
      <c r="D4308" t="s">
        <v>6892</v>
      </c>
      <c r="E4308" t="s">
        <v>1714</v>
      </c>
    </row>
    <row r="4309" spans="1:5">
      <c r="A4309" t="s">
        <v>5901</v>
      </c>
      <c r="B4309" t="s">
        <v>5</v>
      </c>
      <c r="C4309" t="s">
        <v>1739</v>
      </c>
      <c r="D4309" t="s">
        <v>6892</v>
      </c>
      <c r="E4309" t="s">
        <v>1715</v>
      </c>
    </row>
    <row r="4310" spans="1:5">
      <c r="A4310" t="s">
        <v>5902</v>
      </c>
      <c r="B4310" t="s">
        <v>5</v>
      </c>
      <c r="C4310" t="s">
        <v>1739</v>
      </c>
      <c r="D4310" t="s">
        <v>6893</v>
      </c>
      <c r="E4310" t="s">
        <v>1702</v>
      </c>
    </row>
    <row r="4311" spans="1:5">
      <c r="A4311" t="s">
        <v>5903</v>
      </c>
      <c r="B4311" t="s">
        <v>5</v>
      </c>
      <c r="C4311" t="s">
        <v>1739</v>
      </c>
      <c r="D4311" t="s">
        <v>6893</v>
      </c>
      <c r="E4311" t="s">
        <v>1705</v>
      </c>
    </row>
    <row r="4312" spans="1:5">
      <c r="A4312" t="s">
        <v>5904</v>
      </c>
      <c r="B4312" t="s">
        <v>5</v>
      </c>
      <c r="C4312" t="s">
        <v>1739</v>
      </c>
      <c r="D4312" t="s">
        <v>6893</v>
      </c>
      <c r="E4312" t="s">
        <v>1706</v>
      </c>
    </row>
    <row r="4313" spans="1:5">
      <c r="A4313" t="s">
        <v>5905</v>
      </c>
      <c r="B4313" t="s">
        <v>5</v>
      </c>
      <c r="C4313" t="s">
        <v>1739</v>
      </c>
      <c r="D4313" t="s">
        <v>6893</v>
      </c>
      <c r="E4313" t="s">
        <v>1707</v>
      </c>
    </row>
    <row r="4314" spans="1:5">
      <c r="A4314" t="s">
        <v>5906</v>
      </c>
      <c r="B4314" t="s">
        <v>5</v>
      </c>
      <c r="C4314" t="s">
        <v>1739</v>
      </c>
      <c r="D4314" t="s">
        <v>6893</v>
      </c>
      <c r="E4314" t="s">
        <v>1708</v>
      </c>
    </row>
    <row r="4315" spans="1:5">
      <c r="A4315" t="s">
        <v>5907</v>
      </c>
      <c r="B4315" t="s">
        <v>5</v>
      </c>
      <c r="C4315" t="s">
        <v>1739</v>
      </c>
      <c r="D4315" t="s">
        <v>6893</v>
      </c>
      <c r="E4315" t="s">
        <v>1709</v>
      </c>
    </row>
    <row r="4316" spans="1:5">
      <c r="A4316" t="s">
        <v>5908</v>
      </c>
      <c r="B4316" t="s">
        <v>5</v>
      </c>
      <c r="C4316" t="s">
        <v>1739</v>
      </c>
      <c r="D4316" t="s">
        <v>6893</v>
      </c>
      <c r="E4316" t="s">
        <v>1710</v>
      </c>
    </row>
    <row r="4317" spans="1:5">
      <c r="A4317" t="s">
        <v>5909</v>
      </c>
      <c r="B4317" t="s">
        <v>5</v>
      </c>
      <c r="C4317" t="s">
        <v>1739</v>
      </c>
      <c r="D4317" t="s">
        <v>6893</v>
      </c>
      <c r="E4317" t="s">
        <v>1711</v>
      </c>
    </row>
    <row r="4318" spans="1:5">
      <c r="A4318" t="s">
        <v>5910</v>
      </c>
      <c r="B4318" t="s">
        <v>5</v>
      </c>
      <c r="C4318" t="s">
        <v>1739</v>
      </c>
      <c r="D4318" t="s">
        <v>6893</v>
      </c>
      <c r="E4318" t="s">
        <v>1712</v>
      </c>
    </row>
    <row r="4319" spans="1:5">
      <c r="A4319" t="s">
        <v>5911</v>
      </c>
      <c r="B4319" t="s">
        <v>5</v>
      </c>
      <c r="C4319" t="s">
        <v>1739</v>
      </c>
      <c r="D4319" t="s">
        <v>6893</v>
      </c>
      <c r="E4319" t="s">
        <v>1713</v>
      </c>
    </row>
    <row r="4320" spans="1:5">
      <c r="A4320" t="s">
        <v>5912</v>
      </c>
      <c r="B4320" t="s">
        <v>5</v>
      </c>
      <c r="C4320" t="s">
        <v>1739</v>
      </c>
      <c r="D4320" t="s">
        <v>6893</v>
      </c>
      <c r="E4320" t="s">
        <v>1714</v>
      </c>
    </row>
    <row r="4321" spans="1:5">
      <c r="A4321" t="s">
        <v>5913</v>
      </c>
      <c r="B4321" t="s">
        <v>5</v>
      </c>
      <c r="C4321" t="s">
        <v>1739</v>
      </c>
      <c r="D4321" t="s">
        <v>6893</v>
      </c>
      <c r="E4321" t="s">
        <v>1715</v>
      </c>
    </row>
    <row r="4322" spans="1:5">
      <c r="A4322" t="s">
        <v>5914</v>
      </c>
      <c r="B4322" t="s">
        <v>5</v>
      </c>
      <c r="C4322" t="s">
        <v>1739</v>
      </c>
      <c r="D4322" t="s">
        <v>6894</v>
      </c>
      <c r="E4322" t="s">
        <v>1702</v>
      </c>
    </row>
    <row r="4323" spans="1:5">
      <c r="A4323" t="s">
        <v>5915</v>
      </c>
      <c r="B4323" t="s">
        <v>5</v>
      </c>
      <c r="C4323" t="s">
        <v>1739</v>
      </c>
      <c r="D4323" t="s">
        <v>6894</v>
      </c>
      <c r="E4323" t="s">
        <v>1705</v>
      </c>
    </row>
    <row r="4324" spans="1:5">
      <c r="A4324" t="s">
        <v>5916</v>
      </c>
      <c r="B4324" t="s">
        <v>5</v>
      </c>
      <c r="C4324" t="s">
        <v>1739</v>
      </c>
      <c r="D4324" t="s">
        <v>6894</v>
      </c>
      <c r="E4324" t="s">
        <v>1706</v>
      </c>
    </row>
    <row r="4325" spans="1:5">
      <c r="A4325" t="s">
        <v>5917</v>
      </c>
      <c r="B4325" t="s">
        <v>5</v>
      </c>
      <c r="C4325" t="s">
        <v>1739</v>
      </c>
      <c r="D4325" t="s">
        <v>6894</v>
      </c>
      <c r="E4325" t="s">
        <v>1707</v>
      </c>
    </row>
    <row r="4326" spans="1:5">
      <c r="A4326" t="s">
        <v>5918</v>
      </c>
      <c r="B4326" t="s">
        <v>5</v>
      </c>
      <c r="C4326" t="s">
        <v>1739</v>
      </c>
      <c r="D4326" t="s">
        <v>6894</v>
      </c>
      <c r="E4326" t="s">
        <v>1708</v>
      </c>
    </row>
    <row r="4327" spans="1:5">
      <c r="A4327" t="s">
        <v>5919</v>
      </c>
      <c r="B4327" t="s">
        <v>5</v>
      </c>
      <c r="C4327" t="s">
        <v>1739</v>
      </c>
      <c r="D4327" t="s">
        <v>6894</v>
      </c>
      <c r="E4327" t="s">
        <v>1709</v>
      </c>
    </row>
    <row r="4328" spans="1:5">
      <c r="A4328" t="s">
        <v>5920</v>
      </c>
      <c r="B4328" t="s">
        <v>5</v>
      </c>
      <c r="C4328" t="s">
        <v>1739</v>
      </c>
      <c r="D4328" t="s">
        <v>6894</v>
      </c>
      <c r="E4328" t="s">
        <v>1710</v>
      </c>
    </row>
    <row r="4329" spans="1:5">
      <c r="A4329" t="s">
        <v>5921</v>
      </c>
      <c r="B4329" t="s">
        <v>5</v>
      </c>
      <c r="C4329" t="s">
        <v>1739</v>
      </c>
      <c r="D4329" t="s">
        <v>6894</v>
      </c>
      <c r="E4329" t="s">
        <v>1711</v>
      </c>
    </row>
    <row r="4330" spans="1:5">
      <c r="A4330" t="s">
        <v>5922</v>
      </c>
      <c r="B4330" t="s">
        <v>5</v>
      </c>
      <c r="C4330" t="s">
        <v>1739</v>
      </c>
      <c r="D4330" t="s">
        <v>6894</v>
      </c>
      <c r="E4330" t="s">
        <v>1712</v>
      </c>
    </row>
    <row r="4331" spans="1:5">
      <c r="A4331" t="s">
        <v>5923</v>
      </c>
      <c r="B4331" t="s">
        <v>5</v>
      </c>
      <c r="C4331" t="s">
        <v>1739</v>
      </c>
      <c r="D4331" t="s">
        <v>6894</v>
      </c>
      <c r="E4331" t="s">
        <v>1713</v>
      </c>
    </row>
    <row r="4332" spans="1:5">
      <c r="A4332" t="s">
        <v>5924</v>
      </c>
      <c r="B4332" t="s">
        <v>5</v>
      </c>
      <c r="C4332" t="s">
        <v>1739</v>
      </c>
      <c r="D4332" t="s">
        <v>6894</v>
      </c>
      <c r="E4332" t="s">
        <v>1714</v>
      </c>
    </row>
    <row r="4333" spans="1:5">
      <c r="A4333" t="s">
        <v>5925</v>
      </c>
      <c r="B4333" t="s">
        <v>5</v>
      </c>
      <c r="C4333" t="s">
        <v>1739</v>
      </c>
      <c r="D4333" t="s">
        <v>6894</v>
      </c>
      <c r="E4333" t="s">
        <v>1715</v>
      </c>
    </row>
    <row r="4334" spans="1:5">
      <c r="A4334" t="s">
        <v>5926</v>
      </c>
      <c r="B4334" t="s">
        <v>5</v>
      </c>
      <c r="C4334" t="s">
        <v>1739</v>
      </c>
      <c r="D4334" t="s">
        <v>6895</v>
      </c>
      <c r="E4334" t="s">
        <v>1702</v>
      </c>
    </row>
    <row r="4335" spans="1:5">
      <c r="A4335" t="s">
        <v>5927</v>
      </c>
      <c r="B4335" t="s">
        <v>5</v>
      </c>
      <c r="C4335" t="s">
        <v>1739</v>
      </c>
      <c r="D4335" t="s">
        <v>6895</v>
      </c>
      <c r="E4335" t="s">
        <v>1705</v>
      </c>
    </row>
    <row r="4336" spans="1:5">
      <c r="A4336" t="s">
        <v>5928</v>
      </c>
      <c r="B4336" t="s">
        <v>5</v>
      </c>
      <c r="C4336" t="s">
        <v>1739</v>
      </c>
      <c r="D4336" t="s">
        <v>6895</v>
      </c>
      <c r="E4336" t="s">
        <v>1706</v>
      </c>
    </row>
    <row r="4337" spans="1:5">
      <c r="A4337" t="s">
        <v>5929</v>
      </c>
      <c r="B4337" t="s">
        <v>5</v>
      </c>
      <c r="C4337" t="s">
        <v>1739</v>
      </c>
      <c r="D4337" t="s">
        <v>6895</v>
      </c>
      <c r="E4337" t="s">
        <v>1707</v>
      </c>
    </row>
    <row r="4338" spans="1:5">
      <c r="A4338" t="s">
        <v>5930</v>
      </c>
      <c r="B4338" t="s">
        <v>5</v>
      </c>
      <c r="C4338" t="s">
        <v>1739</v>
      </c>
      <c r="D4338" t="s">
        <v>6895</v>
      </c>
      <c r="E4338" t="s">
        <v>1708</v>
      </c>
    </row>
    <row r="4339" spans="1:5">
      <c r="A4339" t="s">
        <v>5931</v>
      </c>
      <c r="B4339" t="s">
        <v>5</v>
      </c>
      <c r="C4339" t="s">
        <v>1739</v>
      </c>
      <c r="D4339" t="s">
        <v>6895</v>
      </c>
      <c r="E4339" t="s">
        <v>1709</v>
      </c>
    </row>
    <row r="4340" spans="1:5">
      <c r="A4340" t="s">
        <v>5932</v>
      </c>
      <c r="B4340" t="s">
        <v>5</v>
      </c>
      <c r="C4340" t="s">
        <v>1739</v>
      </c>
      <c r="D4340" t="s">
        <v>6895</v>
      </c>
      <c r="E4340" t="s">
        <v>1710</v>
      </c>
    </row>
    <row r="4341" spans="1:5">
      <c r="A4341" t="s">
        <v>5933</v>
      </c>
      <c r="B4341" t="s">
        <v>5</v>
      </c>
      <c r="C4341" t="s">
        <v>1739</v>
      </c>
      <c r="D4341" t="s">
        <v>6895</v>
      </c>
      <c r="E4341" t="s">
        <v>1711</v>
      </c>
    </row>
    <row r="4342" spans="1:5">
      <c r="A4342" t="s">
        <v>5934</v>
      </c>
      <c r="B4342" t="s">
        <v>5</v>
      </c>
      <c r="C4342" t="s">
        <v>1739</v>
      </c>
      <c r="D4342" t="s">
        <v>6895</v>
      </c>
      <c r="E4342" t="s">
        <v>1712</v>
      </c>
    </row>
    <row r="4343" spans="1:5">
      <c r="A4343" t="s">
        <v>5935</v>
      </c>
      <c r="B4343" t="s">
        <v>5</v>
      </c>
      <c r="C4343" t="s">
        <v>1739</v>
      </c>
      <c r="D4343" t="s">
        <v>6895</v>
      </c>
      <c r="E4343" t="s">
        <v>1713</v>
      </c>
    </row>
    <row r="4344" spans="1:5">
      <c r="A4344" t="s">
        <v>5936</v>
      </c>
      <c r="B4344" t="s">
        <v>5</v>
      </c>
      <c r="C4344" t="s">
        <v>1739</v>
      </c>
      <c r="D4344" t="s">
        <v>6895</v>
      </c>
      <c r="E4344" t="s">
        <v>1714</v>
      </c>
    </row>
    <row r="4345" spans="1:5">
      <c r="A4345" t="s">
        <v>5937</v>
      </c>
      <c r="B4345" t="s">
        <v>5</v>
      </c>
      <c r="C4345" t="s">
        <v>1739</v>
      </c>
      <c r="D4345" t="s">
        <v>6895</v>
      </c>
      <c r="E4345" t="s">
        <v>1715</v>
      </c>
    </row>
    <row r="4346" spans="1:5">
      <c r="A4346" t="s">
        <v>5938</v>
      </c>
      <c r="B4346" t="s">
        <v>5</v>
      </c>
      <c r="C4346" t="s">
        <v>1739</v>
      </c>
      <c r="D4346" t="s">
        <v>6896</v>
      </c>
      <c r="E4346" t="s">
        <v>1702</v>
      </c>
    </row>
    <row r="4347" spans="1:5">
      <c r="A4347" t="s">
        <v>5939</v>
      </c>
      <c r="B4347" t="s">
        <v>5</v>
      </c>
      <c r="C4347" t="s">
        <v>1739</v>
      </c>
      <c r="D4347" t="s">
        <v>6896</v>
      </c>
      <c r="E4347" t="s">
        <v>1705</v>
      </c>
    </row>
    <row r="4348" spans="1:5">
      <c r="A4348" t="s">
        <v>5940</v>
      </c>
      <c r="B4348" t="s">
        <v>5</v>
      </c>
      <c r="C4348" t="s">
        <v>1739</v>
      </c>
      <c r="D4348" t="s">
        <v>6896</v>
      </c>
      <c r="E4348" t="s">
        <v>1706</v>
      </c>
    </row>
    <row r="4349" spans="1:5">
      <c r="A4349" t="s">
        <v>5941</v>
      </c>
      <c r="B4349" t="s">
        <v>5</v>
      </c>
      <c r="C4349" t="s">
        <v>1739</v>
      </c>
      <c r="D4349" t="s">
        <v>6896</v>
      </c>
      <c r="E4349" t="s">
        <v>1707</v>
      </c>
    </row>
    <row r="4350" spans="1:5">
      <c r="A4350" t="s">
        <v>5942</v>
      </c>
      <c r="B4350" t="s">
        <v>5</v>
      </c>
      <c r="C4350" t="s">
        <v>1739</v>
      </c>
      <c r="D4350" t="s">
        <v>6896</v>
      </c>
      <c r="E4350" t="s">
        <v>1708</v>
      </c>
    </row>
    <row r="4351" spans="1:5">
      <c r="A4351" t="s">
        <v>5943</v>
      </c>
      <c r="B4351" t="s">
        <v>5</v>
      </c>
      <c r="C4351" t="s">
        <v>1739</v>
      </c>
      <c r="D4351" t="s">
        <v>6896</v>
      </c>
      <c r="E4351" t="s">
        <v>1709</v>
      </c>
    </row>
    <row r="4352" spans="1:5">
      <c r="A4352" t="s">
        <v>5944</v>
      </c>
      <c r="B4352" t="s">
        <v>5</v>
      </c>
      <c r="C4352" t="s">
        <v>1739</v>
      </c>
      <c r="D4352" t="s">
        <v>6896</v>
      </c>
      <c r="E4352" t="s">
        <v>1710</v>
      </c>
    </row>
    <row r="4353" spans="1:5">
      <c r="A4353" t="s">
        <v>5945</v>
      </c>
      <c r="B4353" t="s">
        <v>5</v>
      </c>
      <c r="C4353" t="s">
        <v>1739</v>
      </c>
      <c r="D4353" t="s">
        <v>6896</v>
      </c>
      <c r="E4353" t="s">
        <v>1711</v>
      </c>
    </row>
    <row r="4354" spans="1:5">
      <c r="A4354" t="s">
        <v>5946</v>
      </c>
      <c r="B4354" t="s">
        <v>5</v>
      </c>
      <c r="C4354" t="s">
        <v>1739</v>
      </c>
      <c r="D4354" t="s">
        <v>6896</v>
      </c>
      <c r="E4354" t="s">
        <v>1712</v>
      </c>
    </row>
    <row r="4355" spans="1:5">
      <c r="A4355" t="s">
        <v>5947</v>
      </c>
      <c r="B4355" t="s">
        <v>5</v>
      </c>
      <c r="C4355" t="s">
        <v>1739</v>
      </c>
      <c r="D4355" t="s">
        <v>6896</v>
      </c>
      <c r="E4355" t="s">
        <v>1713</v>
      </c>
    </row>
    <row r="4356" spans="1:5">
      <c r="A4356" t="s">
        <v>5948</v>
      </c>
      <c r="B4356" t="s">
        <v>5</v>
      </c>
      <c r="C4356" t="s">
        <v>1739</v>
      </c>
      <c r="D4356" t="s">
        <v>6896</v>
      </c>
      <c r="E4356" t="s">
        <v>1714</v>
      </c>
    </row>
    <row r="4357" spans="1:5">
      <c r="A4357" t="s">
        <v>5949</v>
      </c>
      <c r="B4357" t="s">
        <v>5</v>
      </c>
      <c r="C4357" t="s">
        <v>1739</v>
      </c>
      <c r="D4357" t="s">
        <v>6896</v>
      </c>
      <c r="E4357" t="s">
        <v>1715</v>
      </c>
    </row>
    <row r="4358" spans="1:5">
      <c r="A4358" t="s">
        <v>5950</v>
      </c>
      <c r="B4358" t="s">
        <v>5</v>
      </c>
      <c r="C4358" t="s">
        <v>1739</v>
      </c>
      <c r="D4358" t="s">
        <v>6897</v>
      </c>
      <c r="E4358" t="s">
        <v>1702</v>
      </c>
    </row>
    <row r="4359" spans="1:5">
      <c r="A4359" t="s">
        <v>5951</v>
      </c>
      <c r="B4359" t="s">
        <v>5</v>
      </c>
      <c r="C4359" t="s">
        <v>1739</v>
      </c>
      <c r="D4359" t="s">
        <v>6897</v>
      </c>
      <c r="E4359" t="s">
        <v>1705</v>
      </c>
    </row>
    <row r="4360" spans="1:5">
      <c r="A4360" t="s">
        <v>5952</v>
      </c>
      <c r="B4360" t="s">
        <v>5</v>
      </c>
      <c r="C4360" t="s">
        <v>1739</v>
      </c>
      <c r="D4360" t="s">
        <v>6897</v>
      </c>
      <c r="E4360" t="s">
        <v>1706</v>
      </c>
    </row>
    <row r="4361" spans="1:5">
      <c r="A4361" t="s">
        <v>5953</v>
      </c>
      <c r="B4361" t="s">
        <v>5</v>
      </c>
      <c r="C4361" t="s">
        <v>1739</v>
      </c>
      <c r="D4361" t="s">
        <v>6897</v>
      </c>
      <c r="E4361" t="s">
        <v>1707</v>
      </c>
    </row>
    <row r="4362" spans="1:5">
      <c r="A4362" t="s">
        <v>5954</v>
      </c>
      <c r="B4362" t="s">
        <v>5</v>
      </c>
      <c r="C4362" t="s">
        <v>1739</v>
      </c>
      <c r="D4362" t="s">
        <v>6897</v>
      </c>
      <c r="E4362" t="s">
        <v>1708</v>
      </c>
    </row>
    <row r="4363" spans="1:5">
      <c r="A4363" t="s">
        <v>5955</v>
      </c>
      <c r="B4363" t="s">
        <v>5</v>
      </c>
      <c r="C4363" t="s">
        <v>1739</v>
      </c>
      <c r="D4363" t="s">
        <v>6897</v>
      </c>
      <c r="E4363" t="s">
        <v>1709</v>
      </c>
    </row>
    <row r="4364" spans="1:5">
      <c r="A4364" t="s">
        <v>5956</v>
      </c>
      <c r="B4364" t="s">
        <v>5</v>
      </c>
      <c r="C4364" t="s">
        <v>1739</v>
      </c>
      <c r="D4364" t="s">
        <v>6897</v>
      </c>
      <c r="E4364" t="s">
        <v>1710</v>
      </c>
    </row>
    <row r="4365" spans="1:5">
      <c r="A4365" t="s">
        <v>5957</v>
      </c>
      <c r="B4365" t="s">
        <v>5</v>
      </c>
      <c r="C4365" t="s">
        <v>1739</v>
      </c>
      <c r="D4365" t="s">
        <v>6897</v>
      </c>
      <c r="E4365" t="s">
        <v>1711</v>
      </c>
    </row>
    <row r="4366" spans="1:5">
      <c r="A4366" t="s">
        <v>5958</v>
      </c>
      <c r="B4366" t="s">
        <v>5</v>
      </c>
      <c r="C4366" t="s">
        <v>1739</v>
      </c>
      <c r="D4366" t="s">
        <v>6897</v>
      </c>
      <c r="E4366" t="s">
        <v>1712</v>
      </c>
    </row>
    <row r="4367" spans="1:5">
      <c r="A4367" t="s">
        <v>5959</v>
      </c>
      <c r="B4367" t="s">
        <v>5</v>
      </c>
      <c r="C4367" t="s">
        <v>1739</v>
      </c>
      <c r="D4367" t="s">
        <v>6897</v>
      </c>
      <c r="E4367" t="s">
        <v>1713</v>
      </c>
    </row>
    <row r="4368" spans="1:5">
      <c r="A4368" t="s">
        <v>5960</v>
      </c>
      <c r="B4368" t="s">
        <v>5</v>
      </c>
      <c r="C4368" t="s">
        <v>1739</v>
      </c>
      <c r="D4368" t="s">
        <v>6897</v>
      </c>
      <c r="E4368" t="s">
        <v>1714</v>
      </c>
    </row>
    <row r="4369" spans="1:5">
      <c r="A4369" t="s">
        <v>5961</v>
      </c>
      <c r="B4369" t="s">
        <v>5</v>
      </c>
      <c r="C4369" t="s">
        <v>1739</v>
      </c>
      <c r="D4369" t="s">
        <v>6897</v>
      </c>
      <c r="E4369" t="s">
        <v>1715</v>
      </c>
    </row>
    <row r="4370" spans="1:5">
      <c r="A4370" t="s">
        <v>5962</v>
      </c>
      <c r="B4370" t="s">
        <v>5</v>
      </c>
      <c r="C4370" t="s">
        <v>1739</v>
      </c>
      <c r="D4370" t="s">
        <v>6898</v>
      </c>
      <c r="E4370" t="s">
        <v>1702</v>
      </c>
    </row>
    <row r="4371" spans="1:5">
      <c r="A4371" t="s">
        <v>5963</v>
      </c>
      <c r="B4371" t="s">
        <v>5</v>
      </c>
      <c r="C4371" t="s">
        <v>1739</v>
      </c>
      <c r="D4371" t="s">
        <v>6898</v>
      </c>
      <c r="E4371" t="s">
        <v>1705</v>
      </c>
    </row>
    <row r="4372" spans="1:5">
      <c r="A4372" t="s">
        <v>5964</v>
      </c>
      <c r="B4372" t="s">
        <v>5</v>
      </c>
      <c r="C4372" t="s">
        <v>1739</v>
      </c>
      <c r="D4372" t="s">
        <v>6898</v>
      </c>
      <c r="E4372" t="s">
        <v>1706</v>
      </c>
    </row>
    <row r="4373" spans="1:5">
      <c r="A4373" t="s">
        <v>5965</v>
      </c>
      <c r="B4373" t="s">
        <v>5</v>
      </c>
      <c r="C4373" t="s">
        <v>1739</v>
      </c>
      <c r="D4373" t="s">
        <v>6898</v>
      </c>
      <c r="E4373" t="s">
        <v>1707</v>
      </c>
    </row>
    <row r="4374" spans="1:5">
      <c r="A4374" t="s">
        <v>5966</v>
      </c>
      <c r="B4374" t="s">
        <v>5</v>
      </c>
      <c r="C4374" t="s">
        <v>1739</v>
      </c>
      <c r="D4374" t="s">
        <v>6898</v>
      </c>
      <c r="E4374" t="s">
        <v>1708</v>
      </c>
    </row>
    <row r="4375" spans="1:5">
      <c r="A4375" t="s">
        <v>5967</v>
      </c>
      <c r="B4375" t="s">
        <v>5</v>
      </c>
      <c r="C4375" t="s">
        <v>1739</v>
      </c>
      <c r="D4375" t="s">
        <v>6898</v>
      </c>
      <c r="E4375" t="s">
        <v>1709</v>
      </c>
    </row>
    <row r="4376" spans="1:5">
      <c r="A4376" t="s">
        <v>5968</v>
      </c>
      <c r="B4376" t="s">
        <v>5</v>
      </c>
      <c r="C4376" t="s">
        <v>1739</v>
      </c>
      <c r="D4376" t="s">
        <v>6898</v>
      </c>
      <c r="E4376" t="s">
        <v>1710</v>
      </c>
    </row>
    <row r="4377" spans="1:5">
      <c r="A4377" t="s">
        <v>5969</v>
      </c>
      <c r="B4377" t="s">
        <v>5</v>
      </c>
      <c r="C4377" t="s">
        <v>1739</v>
      </c>
      <c r="D4377" t="s">
        <v>6898</v>
      </c>
      <c r="E4377" t="s">
        <v>1711</v>
      </c>
    </row>
    <row r="4378" spans="1:5">
      <c r="A4378" t="s">
        <v>5970</v>
      </c>
      <c r="B4378" t="s">
        <v>5</v>
      </c>
      <c r="C4378" t="s">
        <v>1739</v>
      </c>
      <c r="D4378" t="s">
        <v>6898</v>
      </c>
      <c r="E4378" t="s">
        <v>1712</v>
      </c>
    </row>
    <row r="4379" spans="1:5">
      <c r="A4379" t="s">
        <v>5971</v>
      </c>
      <c r="B4379" t="s">
        <v>5</v>
      </c>
      <c r="C4379" t="s">
        <v>1739</v>
      </c>
      <c r="D4379" t="s">
        <v>6898</v>
      </c>
      <c r="E4379" t="s">
        <v>1713</v>
      </c>
    </row>
    <row r="4380" spans="1:5">
      <c r="A4380" t="s">
        <v>5972</v>
      </c>
      <c r="B4380" t="s">
        <v>5</v>
      </c>
      <c r="C4380" t="s">
        <v>1739</v>
      </c>
      <c r="D4380" t="s">
        <v>6898</v>
      </c>
      <c r="E4380" t="s">
        <v>1714</v>
      </c>
    </row>
    <row r="4381" spans="1:5">
      <c r="A4381" t="s">
        <v>5973</v>
      </c>
      <c r="B4381" t="s">
        <v>5</v>
      </c>
      <c r="C4381" t="s">
        <v>1739</v>
      </c>
      <c r="D4381" t="s">
        <v>6898</v>
      </c>
      <c r="E4381" t="s">
        <v>1715</v>
      </c>
    </row>
    <row r="4382" spans="1:5">
      <c r="A4382" t="s">
        <v>5974</v>
      </c>
      <c r="B4382" t="s">
        <v>5</v>
      </c>
      <c r="C4382" t="s">
        <v>1740</v>
      </c>
      <c r="D4382" t="s">
        <v>6874</v>
      </c>
      <c r="E4382" t="s">
        <v>1702</v>
      </c>
    </row>
    <row r="4383" spans="1:5">
      <c r="A4383" t="s">
        <v>5975</v>
      </c>
      <c r="B4383" t="s">
        <v>5</v>
      </c>
      <c r="C4383" t="s">
        <v>1740</v>
      </c>
      <c r="D4383" t="s">
        <v>6874</v>
      </c>
      <c r="E4383" t="s">
        <v>1705</v>
      </c>
    </row>
    <row r="4384" spans="1:5">
      <c r="A4384" t="s">
        <v>5976</v>
      </c>
      <c r="B4384" t="s">
        <v>5</v>
      </c>
      <c r="C4384" t="s">
        <v>1740</v>
      </c>
      <c r="D4384" t="s">
        <v>6874</v>
      </c>
      <c r="E4384" t="s">
        <v>1706</v>
      </c>
    </row>
    <row r="4385" spans="1:5">
      <c r="A4385" t="s">
        <v>5977</v>
      </c>
      <c r="B4385" t="s">
        <v>5</v>
      </c>
      <c r="C4385" t="s">
        <v>1740</v>
      </c>
      <c r="D4385" t="s">
        <v>6874</v>
      </c>
      <c r="E4385" t="s">
        <v>1707</v>
      </c>
    </row>
    <row r="4386" spans="1:5">
      <c r="A4386" t="s">
        <v>5978</v>
      </c>
      <c r="B4386" t="s">
        <v>5</v>
      </c>
      <c r="C4386" t="s">
        <v>1740</v>
      </c>
      <c r="D4386" t="s">
        <v>6874</v>
      </c>
      <c r="E4386" t="s">
        <v>1708</v>
      </c>
    </row>
    <row r="4387" spans="1:5">
      <c r="A4387" t="s">
        <v>5979</v>
      </c>
      <c r="B4387" t="s">
        <v>5</v>
      </c>
      <c r="C4387" t="s">
        <v>1740</v>
      </c>
      <c r="D4387" t="s">
        <v>6874</v>
      </c>
      <c r="E4387" t="s">
        <v>1709</v>
      </c>
    </row>
    <row r="4388" spans="1:5">
      <c r="A4388" t="s">
        <v>5980</v>
      </c>
      <c r="B4388" t="s">
        <v>5</v>
      </c>
      <c r="C4388" t="s">
        <v>1740</v>
      </c>
      <c r="D4388" t="s">
        <v>6874</v>
      </c>
      <c r="E4388" t="s">
        <v>1710</v>
      </c>
    </row>
    <row r="4389" spans="1:5">
      <c r="A4389" t="s">
        <v>5981</v>
      </c>
      <c r="B4389" t="s">
        <v>5</v>
      </c>
      <c r="C4389" t="s">
        <v>1740</v>
      </c>
      <c r="D4389" t="s">
        <v>6874</v>
      </c>
      <c r="E4389" t="s">
        <v>1711</v>
      </c>
    </row>
    <row r="4390" spans="1:5">
      <c r="A4390" t="s">
        <v>5982</v>
      </c>
      <c r="B4390" t="s">
        <v>5</v>
      </c>
      <c r="C4390" t="s">
        <v>1740</v>
      </c>
      <c r="D4390" t="s">
        <v>6874</v>
      </c>
      <c r="E4390" t="s">
        <v>1712</v>
      </c>
    </row>
    <row r="4391" spans="1:5">
      <c r="A4391" t="s">
        <v>5983</v>
      </c>
      <c r="B4391" t="s">
        <v>5</v>
      </c>
      <c r="C4391" t="s">
        <v>1740</v>
      </c>
      <c r="D4391" t="s">
        <v>6874</v>
      </c>
      <c r="E4391" t="s">
        <v>1713</v>
      </c>
    </row>
    <row r="4392" spans="1:5">
      <c r="A4392" t="s">
        <v>5984</v>
      </c>
      <c r="B4392" t="s">
        <v>5</v>
      </c>
      <c r="C4392" t="s">
        <v>1740</v>
      </c>
      <c r="D4392" t="s">
        <v>6874</v>
      </c>
      <c r="E4392" t="s">
        <v>1714</v>
      </c>
    </row>
    <row r="4393" spans="1:5">
      <c r="A4393" t="s">
        <v>5985</v>
      </c>
      <c r="B4393" t="s">
        <v>5</v>
      </c>
      <c r="C4393" t="s">
        <v>1740</v>
      </c>
      <c r="D4393" t="s">
        <v>6874</v>
      </c>
      <c r="E4393" t="s">
        <v>1715</v>
      </c>
    </row>
    <row r="4394" spans="1:5">
      <c r="A4394" t="s">
        <v>5986</v>
      </c>
      <c r="B4394" t="s">
        <v>5</v>
      </c>
      <c r="C4394" t="s">
        <v>1740</v>
      </c>
      <c r="D4394" t="s">
        <v>6875</v>
      </c>
      <c r="E4394" t="s">
        <v>1702</v>
      </c>
    </row>
    <row r="4395" spans="1:5">
      <c r="A4395" t="s">
        <v>5987</v>
      </c>
      <c r="B4395" t="s">
        <v>5</v>
      </c>
      <c r="C4395" t="s">
        <v>1740</v>
      </c>
      <c r="D4395" t="s">
        <v>6875</v>
      </c>
      <c r="E4395" t="s">
        <v>1705</v>
      </c>
    </row>
    <row r="4396" spans="1:5">
      <c r="A4396" t="s">
        <v>5988</v>
      </c>
      <c r="B4396" t="s">
        <v>5</v>
      </c>
      <c r="C4396" t="s">
        <v>1740</v>
      </c>
      <c r="D4396" t="s">
        <v>6875</v>
      </c>
      <c r="E4396" t="s">
        <v>1706</v>
      </c>
    </row>
    <row r="4397" spans="1:5">
      <c r="A4397" t="s">
        <v>5989</v>
      </c>
      <c r="B4397" t="s">
        <v>5</v>
      </c>
      <c r="C4397" t="s">
        <v>1740</v>
      </c>
      <c r="D4397" t="s">
        <v>6875</v>
      </c>
      <c r="E4397" t="s">
        <v>1707</v>
      </c>
    </row>
    <row r="4398" spans="1:5">
      <c r="A4398" t="s">
        <v>5990</v>
      </c>
      <c r="B4398" t="s">
        <v>5</v>
      </c>
      <c r="C4398" t="s">
        <v>1740</v>
      </c>
      <c r="D4398" t="s">
        <v>6875</v>
      </c>
      <c r="E4398" t="s">
        <v>1708</v>
      </c>
    </row>
    <row r="4399" spans="1:5">
      <c r="A4399" t="s">
        <v>5991</v>
      </c>
      <c r="B4399" t="s">
        <v>5</v>
      </c>
      <c r="C4399" t="s">
        <v>1740</v>
      </c>
      <c r="D4399" t="s">
        <v>6875</v>
      </c>
      <c r="E4399" t="s">
        <v>1709</v>
      </c>
    </row>
    <row r="4400" spans="1:5">
      <c r="A4400" t="s">
        <v>5992</v>
      </c>
      <c r="B4400" t="s">
        <v>5</v>
      </c>
      <c r="C4400" t="s">
        <v>1740</v>
      </c>
      <c r="D4400" t="s">
        <v>6875</v>
      </c>
      <c r="E4400" t="s">
        <v>1710</v>
      </c>
    </row>
    <row r="4401" spans="1:5">
      <c r="A4401" t="s">
        <v>5993</v>
      </c>
      <c r="B4401" t="s">
        <v>5</v>
      </c>
      <c r="C4401" t="s">
        <v>1740</v>
      </c>
      <c r="D4401" t="s">
        <v>6875</v>
      </c>
      <c r="E4401" t="s">
        <v>1711</v>
      </c>
    </row>
    <row r="4402" spans="1:5">
      <c r="A4402" t="s">
        <v>5994</v>
      </c>
      <c r="B4402" t="s">
        <v>5</v>
      </c>
      <c r="C4402" t="s">
        <v>1740</v>
      </c>
      <c r="D4402" t="s">
        <v>6875</v>
      </c>
      <c r="E4402" t="s">
        <v>1712</v>
      </c>
    </row>
    <row r="4403" spans="1:5">
      <c r="A4403" t="s">
        <v>5995</v>
      </c>
      <c r="B4403" t="s">
        <v>5</v>
      </c>
      <c r="C4403" t="s">
        <v>1740</v>
      </c>
      <c r="D4403" t="s">
        <v>6875</v>
      </c>
      <c r="E4403" t="s">
        <v>1713</v>
      </c>
    </row>
    <row r="4404" spans="1:5">
      <c r="A4404" t="s">
        <v>5996</v>
      </c>
      <c r="B4404" t="s">
        <v>5</v>
      </c>
      <c r="C4404" t="s">
        <v>1740</v>
      </c>
      <c r="D4404" t="s">
        <v>6875</v>
      </c>
      <c r="E4404" t="s">
        <v>1714</v>
      </c>
    </row>
    <row r="4405" spans="1:5">
      <c r="A4405" t="s">
        <v>5997</v>
      </c>
      <c r="B4405" t="s">
        <v>5</v>
      </c>
      <c r="C4405" t="s">
        <v>1740</v>
      </c>
      <c r="D4405" t="s">
        <v>6875</v>
      </c>
      <c r="E4405" t="s">
        <v>1715</v>
      </c>
    </row>
    <row r="4406" spans="1:5">
      <c r="A4406" t="s">
        <v>5998</v>
      </c>
      <c r="B4406" t="s">
        <v>5</v>
      </c>
      <c r="C4406" t="s">
        <v>1740</v>
      </c>
      <c r="D4406" t="s">
        <v>6876</v>
      </c>
      <c r="E4406" t="s">
        <v>1702</v>
      </c>
    </row>
    <row r="4407" spans="1:5">
      <c r="A4407" t="s">
        <v>5999</v>
      </c>
      <c r="B4407" t="s">
        <v>5</v>
      </c>
      <c r="C4407" t="s">
        <v>1740</v>
      </c>
      <c r="D4407" t="s">
        <v>6876</v>
      </c>
      <c r="E4407" t="s">
        <v>1705</v>
      </c>
    </row>
    <row r="4408" spans="1:5">
      <c r="A4408" t="s">
        <v>6000</v>
      </c>
      <c r="B4408" t="s">
        <v>5</v>
      </c>
      <c r="C4408" t="s">
        <v>1740</v>
      </c>
      <c r="D4408" t="s">
        <v>6876</v>
      </c>
      <c r="E4408" t="s">
        <v>1706</v>
      </c>
    </row>
    <row r="4409" spans="1:5">
      <c r="A4409" t="s">
        <v>6001</v>
      </c>
      <c r="B4409" t="s">
        <v>5</v>
      </c>
      <c r="C4409" t="s">
        <v>1740</v>
      </c>
      <c r="D4409" t="s">
        <v>6876</v>
      </c>
      <c r="E4409" t="s">
        <v>1707</v>
      </c>
    </row>
    <row r="4410" spans="1:5">
      <c r="A4410" t="s">
        <v>6002</v>
      </c>
      <c r="B4410" t="s">
        <v>5</v>
      </c>
      <c r="C4410" t="s">
        <v>1740</v>
      </c>
      <c r="D4410" t="s">
        <v>6876</v>
      </c>
      <c r="E4410" t="s">
        <v>1708</v>
      </c>
    </row>
    <row r="4411" spans="1:5">
      <c r="A4411" t="s">
        <v>6003</v>
      </c>
      <c r="B4411" t="s">
        <v>5</v>
      </c>
      <c r="C4411" t="s">
        <v>1740</v>
      </c>
      <c r="D4411" t="s">
        <v>6876</v>
      </c>
      <c r="E4411" t="s">
        <v>1709</v>
      </c>
    </row>
    <row r="4412" spans="1:5">
      <c r="A4412" t="s">
        <v>6004</v>
      </c>
      <c r="B4412" t="s">
        <v>5</v>
      </c>
      <c r="C4412" t="s">
        <v>1740</v>
      </c>
      <c r="D4412" t="s">
        <v>6876</v>
      </c>
      <c r="E4412" t="s">
        <v>1710</v>
      </c>
    </row>
    <row r="4413" spans="1:5">
      <c r="A4413" t="s">
        <v>6005</v>
      </c>
      <c r="B4413" t="s">
        <v>5</v>
      </c>
      <c r="C4413" t="s">
        <v>1740</v>
      </c>
      <c r="D4413" t="s">
        <v>6876</v>
      </c>
      <c r="E4413" t="s">
        <v>1711</v>
      </c>
    </row>
    <row r="4414" spans="1:5">
      <c r="A4414" t="s">
        <v>6006</v>
      </c>
      <c r="B4414" t="s">
        <v>5</v>
      </c>
      <c r="C4414" t="s">
        <v>1740</v>
      </c>
      <c r="D4414" t="s">
        <v>6876</v>
      </c>
      <c r="E4414" t="s">
        <v>1712</v>
      </c>
    </row>
    <row r="4415" spans="1:5">
      <c r="A4415" t="s">
        <v>6007</v>
      </c>
      <c r="B4415" t="s">
        <v>5</v>
      </c>
      <c r="C4415" t="s">
        <v>1740</v>
      </c>
      <c r="D4415" t="s">
        <v>6876</v>
      </c>
      <c r="E4415" t="s">
        <v>1713</v>
      </c>
    </row>
    <row r="4416" spans="1:5">
      <c r="A4416" t="s">
        <v>6008</v>
      </c>
      <c r="B4416" t="s">
        <v>5</v>
      </c>
      <c r="C4416" t="s">
        <v>1740</v>
      </c>
      <c r="D4416" t="s">
        <v>6876</v>
      </c>
      <c r="E4416" t="s">
        <v>1714</v>
      </c>
    </row>
    <row r="4417" spans="1:5">
      <c r="A4417" t="s">
        <v>6009</v>
      </c>
      <c r="B4417" t="s">
        <v>5</v>
      </c>
      <c r="C4417" t="s">
        <v>1740</v>
      </c>
      <c r="D4417" t="s">
        <v>6876</v>
      </c>
      <c r="E4417" t="s">
        <v>1715</v>
      </c>
    </row>
    <row r="4418" spans="1:5">
      <c r="A4418" t="s">
        <v>6010</v>
      </c>
      <c r="B4418" t="s">
        <v>5</v>
      </c>
      <c r="C4418" t="s">
        <v>1740</v>
      </c>
      <c r="D4418" t="s">
        <v>6877</v>
      </c>
      <c r="E4418" t="s">
        <v>1702</v>
      </c>
    </row>
    <row r="4419" spans="1:5">
      <c r="A4419" t="s">
        <v>6011</v>
      </c>
      <c r="B4419" t="s">
        <v>5</v>
      </c>
      <c r="C4419" t="s">
        <v>1740</v>
      </c>
      <c r="D4419" t="s">
        <v>6877</v>
      </c>
      <c r="E4419" t="s">
        <v>1705</v>
      </c>
    </row>
    <row r="4420" spans="1:5">
      <c r="A4420" t="s">
        <v>6012</v>
      </c>
      <c r="B4420" t="s">
        <v>5</v>
      </c>
      <c r="C4420" t="s">
        <v>1740</v>
      </c>
      <c r="D4420" t="s">
        <v>6877</v>
      </c>
      <c r="E4420" t="s">
        <v>1706</v>
      </c>
    </row>
    <row r="4421" spans="1:5">
      <c r="A4421" t="s">
        <v>6013</v>
      </c>
      <c r="B4421" t="s">
        <v>5</v>
      </c>
      <c r="C4421" t="s">
        <v>1740</v>
      </c>
      <c r="D4421" t="s">
        <v>6877</v>
      </c>
      <c r="E4421" t="s">
        <v>1707</v>
      </c>
    </row>
    <row r="4422" spans="1:5">
      <c r="A4422" t="s">
        <v>6014</v>
      </c>
      <c r="B4422" t="s">
        <v>5</v>
      </c>
      <c r="C4422" t="s">
        <v>1740</v>
      </c>
      <c r="D4422" t="s">
        <v>6877</v>
      </c>
      <c r="E4422" t="s">
        <v>1708</v>
      </c>
    </row>
    <row r="4423" spans="1:5">
      <c r="A4423" t="s">
        <v>6015</v>
      </c>
      <c r="B4423" t="s">
        <v>5</v>
      </c>
      <c r="C4423" t="s">
        <v>1740</v>
      </c>
      <c r="D4423" t="s">
        <v>6877</v>
      </c>
      <c r="E4423" t="s">
        <v>1709</v>
      </c>
    </row>
    <row r="4424" spans="1:5">
      <c r="A4424" t="s">
        <v>6016</v>
      </c>
      <c r="B4424" t="s">
        <v>5</v>
      </c>
      <c r="C4424" t="s">
        <v>1740</v>
      </c>
      <c r="D4424" t="s">
        <v>6877</v>
      </c>
      <c r="E4424" t="s">
        <v>1710</v>
      </c>
    </row>
    <row r="4425" spans="1:5">
      <c r="A4425" t="s">
        <v>6017</v>
      </c>
      <c r="B4425" t="s">
        <v>5</v>
      </c>
      <c r="C4425" t="s">
        <v>1740</v>
      </c>
      <c r="D4425" t="s">
        <v>6877</v>
      </c>
      <c r="E4425" t="s">
        <v>1711</v>
      </c>
    </row>
    <row r="4426" spans="1:5">
      <c r="A4426" t="s">
        <v>6018</v>
      </c>
      <c r="B4426" t="s">
        <v>5</v>
      </c>
      <c r="C4426" t="s">
        <v>1740</v>
      </c>
      <c r="D4426" t="s">
        <v>6877</v>
      </c>
      <c r="E4426" t="s">
        <v>1712</v>
      </c>
    </row>
    <row r="4427" spans="1:5">
      <c r="A4427" t="s">
        <v>6019</v>
      </c>
      <c r="B4427" t="s">
        <v>5</v>
      </c>
      <c r="C4427" t="s">
        <v>1740</v>
      </c>
      <c r="D4427" t="s">
        <v>6877</v>
      </c>
      <c r="E4427" t="s">
        <v>1713</v>
      </c>
    </row>
    <row r="4428" spans="1:5">
      <c r="A4428" t="s">
        <v>6020</v>
      </c>
      <c r="B4428" t="s">
        <v>5</v>
      </c>
      <c r="C4428" t="s">
        <v>1740</v>
      </c>
      <c r="D4428" t="s">
        <v>6877</v>
      </c>
      <c r="E4428" t="s">
        <v>1714</v>
      </c>
    </row>
    <row r="4429" spans="1:5">
      <c r="A4429" t="s">
        <v>6021</v>
      </c>
      <c r="B4429" t="s">
        <v>5</v>
      </c>
      <c r="C4429" t="s">
        <v>1740</v>
      </c>
      <c r="D4429" t="s">
        <v>6877</v>
      </c>
      <c r="E4429" t="s">
        <v>1715</v>
      </c>
    </row>
    <row r="4430" spans="1:5">
      <c r="A4430" t="s">
        <v>6022</v>
      </c>
      <c r="B4430" t="s">
        <v>5</v>
      </c>
      <c r="C4430" t="s">
        <v>1740</v>
      </c>
      <c r="D4430" t="s">
        <v>6878</v>
      </c>
      <c r="E4430" t="s">
        <v>1702</v>
      </c>
    </row>
    <row r="4431" spans="1:5">
      <c r="A4431" t="s">
        <v>6023</v>
      </c>
      <c r="B4431" t="s">
        <v>5</v>
      </c>
      <c r="C4431" t="s">
        <v>1740</v>
      </c>
      <c r="D4431" t="s">
        <v>6878</v>
      </c>
      <c r="E4431" t="s">
        <v>1705</v>
      </c>
    </row>
    <row r="4432" spans="1:5">
      <c r="A4432" t="s">
        <v>6024</v>
      </c>
      <c r="B4432" t="s">
        <v>5</v>
      </c>
      <c r="C4432" t="s">
        <v>1740</v>
      </c>
      <c r="D4432" t="s">
        <v>6878</v>
      </c>
      <c r="E4432" t="s">
        <v>1706</v>
      </c>
    </row>
    <row r="4433" spans="1:5">
      <c r="A4433" t="s">
        <v>6025</v>
      </c>
      <c r="B4433" t="s">
        <v>5</v>
      </c>
      <c r="C4433" t="s">
        <v>1740</v>
      </c>
      <c r="D4433" t="s">
        <v>6878</v>
      </c>
      <c r="E4433" t="s">
        <v>1707</v>
      </c>
    </row>
    <row r="4434" spans="1:5">
      <c r="A4434" t="s">
        <v>6026</v>
      </c>
      <c r="B4434" t="s">
        <v>5</v>
      </c>
      <c r="C4434" t="s">
        <v>1740</v>
      </c>
      <c r="D4434" t="s">
        <v>6878</v>
      </c>
      <c r="E4434" t="s">
        <v>1708</v>
      </c>
    </row>
    <row r="4435" spans="1:5">
      <c r="A4435" t="s">
        <v>6027</v>
      </c>
      <c r="B4435" t="s">
        <v>5</v>
      </c>
      <c r="C4435" t="s">
        <v>1740</v>
      </c>
      <c r="D4435" t="s">
        <v>6878</v>
      </c>
      <c r="E4435" t="s">
        <v>1709</v>
      </c>
    </row>
    <row r="4436" spans="1:5">
      <c r="A4436" t="s">
        <v>6028</v>
      </c>
      <c r="B4436" t="s">
        <v>5</v>
      </c>
      <c r="C4436" t="s">
        <v>1740</v>
      </c>
      <c r="D4436" t="s">
        <v>6878</v>
      </c>
      <c r="E4436" t="s">
        <v>1710</v>
      </c>
    </row>
    <row r="4437" spans="1:5">
      <c r="A4437" t="s">
        <v>6029</v>
      </c>
      <c r="B4437" t="s">
        <v>5</v>
      </c>
      <c r="C4437" t="s">
        <v>1740</v>
      </c>
      <c r="D4437" t="s">
        <v>6878</v>
      </c>
      <c r="E4437" t="s">
        <v>1711</v>
      </c>
    </row>
    <row r="4438" spans="1:5">
      <c r="A4438" t="s">
        <v>6030</v>
      </c>
      <c r="B4438" t="s">
        <v>5</v>
      </c>
      <c r="C4438" t="s">
        <v>1740</v>
      </c>
      <c r="D4438" t="s">
        <v>6878</v>
      </c>
      <c r="E4438" t="s">
        <v>1712</v>
      </c>
    </row>
    <row r="4439" spans="1:5">
      <c r="A4439" t="s">
        <v>6031</v>
      </c>
      <c r="B4439" t="s">
        <v>5</v>
      </c>
      <c r="C4439" t="s">
        <v>1740</v>
      </c>
      <c r="D4439" t="s">
        <v>6878</v>
      </c>
      <c r="E4439" t="s">
        <v>1713</v>
      </c>
    </row>
    <row r="4440" spans="1:5">
      <c r="A4440" t="s">
        <v>6032</v>
      </c>
      <c r="B4440" t="s">
        <v>5</v>
      </c>
      <c r="C4440" t="s">
        <v>1740</v>
      </c>
      <c r="D4440" t="s">
        <v>6878</v>
      </c>
      <c r="E4440" t="s">
        <v>1714</v>
      </c>
    </row>
    <row r="4441" spans="1:5">
      <c r="A4441" t="s">
        <v>6033</v>
      </c>
      <c r="B4441" t="s">
        <v>5</v>
      </c>
      <c r="C4441" t="s">
        <v>1740</v>
      </c>
      <c r="D4441" t="s">
        <v>6878</v>
      </c>
      <c r="E4441" t="s">
        <v>1715</v>
      </c>
    </row>
    <row r="4442" spans="1:5">
      <c r="A4442" t="s">
        <v>6034</v>
      </c>
      <c r="B4442" t="s">
        <v>5</v>
      </c>
      <c r="C4442" t="s">
        <v>1740</v>
      </c>
      <c r="D4442" t="s">
        <v>6879</v>
      </c>
      <c r="E4442" t="s">
        <v>1702</v>
      </c>
    </row>
    <row r="4443" spans="1:5">
      <c r="A4443" t="s">
        <v>6035</v>
      </c>
      <c r="B4443" t="s">
        <v>5</v>
      </c>
      <c r="C4443" t="s">
        <v>1740</v>
      </c>
      <c r="D4443" t="s">
        <v>6879</v>
      </c>
      <c r="E4443" t="s">
        <v>1705</v>
      </c>
    </row>
    <row r="4444" spans="1:5">
      <c r="A4444" t="s">
        <v>6036</v>
      </c>
      <c r="B4444" t="s">
        <v>5</v>
      </c>
      <c r="C4444" t="s">
        <v>1740</v>
      </c>
      <c r="D4444" t="s">
        <v>6879</v>
      </c>
      <c r="E4444" t="s">
        <v>1706</v>
      </c>
    </row>
    <row r="4445" spans="1:5">
      <c r="A4445" t="s">
        <v>6037</v>
      </c>
      <c r="B4445" t="s">
        <v>5</v>
      </c>
      <c r="C4445" t="s">
        <v>1740</v>
      </c>
      <c r="D4445" t="s">
        <v>6879</v>
      </c>
      <c r="E4445" t="s">
        <v>1707</v>
      </c>
    </row>
    <row r="4446" spans="1:5">
      <c r="A4446" t="s">
        <v>6038</v>
      </c>
      <c r="B4446" t="s">
        <v>5</v>
      </c>
      <c r="C4446" t="s">
        <v>1740</v>
      </c>
      <c r="D4446" t="s">
        <v>6879</v>
      </c>
      <c r="E4446" t="s">
        <v>1708</v>
      </c>
    </row>
    <row r="4447" spans="1:5">
      <c r="A4447" t="s">
        <v>6039</v>
      </c>
      <c r="B4447" t="s">
        <v>5</v>
      </c>
      <c r="C4447" t="s">
        <v>1740</v>
      </c>
      <c r="D4447" t="s">
        <v>6879</v>
      </c>
      <c r="E4447" t="s">
        <v>1709</v>
      </c>
    </row>
    <row r="4448" spans="1:5">
      <c r="A4448" t="s">
        <v>6040</v>
      </c>
      <c r="B4448" t="s">
        <v>5</v>
      </c>
      <c r="C4448" t="s">
        <v>1740</v>
      </c>
      <c r="D4448" t="s">
        <v>6879</v>
      </c>
      <c r="E4448" t="s">
        <v>1710</v>
      </c>
    </row>
    <row r="4449" spans="1:5">
      <c r="A4449" t="s">
        <v>6041</v>
      </c>
      <c r="B4449" t="s">
        <v>5</v>
      </c>
      <c r="C4449" t="s">
        <v>1740</v>
      </c>
      <c r="D4449" t="s">
        <v>6879</v>
      </c>
      <c r="E4449" t="s">
        <v>1711</v>
      </c>
    </row>
    <row r="4450" spans="1:5">
      <c r="A4450" t="s">
        <v>6042</v>
      </c>
      <c r="B4450" t="s">
        <v>5</v>
      </c>
      <c r="C4450" t="s">
        <v>1740</v>
      </c>
      <c r="D4450" t="s">
        <v>6879</v>
      </c>
      <c r="E4450" t="s">
        <v>1712</v>
      </c>
    </row>
    <row r="4451" spans="1:5">
      <c r="A4451" t="s">
        <v>6043</v>
      </c>
      <c r="B4451" t="s">
        <v>5</v>
      </c>
      <c r="C4451" t="s">
        <v>1740</v>
      </c>
      <c r="D4451" t="s">
        <v>6879</v>
      </c>
      <c r="E4451" t="s">
        <v>1713</v>
      </c>
    </row>
    <row r="4452" spans="1:5">
      <c r="A4452" t="s">
        <v>6044</v>
      </c>
      <c r="B4452" t="s">
        <v>5</v>
      </c>
      <c r="C4452" t="s">
        <v>1740</v>
      </c>
      <c r="D4452" t="s">
        <v>6879</v>
      </c>
      <c r="E4452" t="s">
        <v>1714</v>
      </c>
    </row>
    <row r="4453" spans="1:5">
      <c r="A4453" t="s">
        <v>6045</v>
      </c>
      <c r="B4453" t="s">
        <v>5</v>
      </c>
      <c r="C4453" t="s">
        <v>1740</v>
      </c>
      <c r="D4453" t="s">
        <v>6879</v>
      </c>
      <c r="E4453" t="s">
        <v>1715</v>
      </c>
    </row>
    <row r="4454" spans="1:5">
      <c r="A4454" t="s">
        <v>6046</v>
      </c>
      <c r="B4454" t="s">
        <v>5</v>
      </c>
      <c r="C4454" t="s">
        <v>1740</v>
      </c>
      <c r="D4454" t="s">
        <v>6880</v>
      </c>
      <c r="E4454" t="s">
        <v>1702</v>
      </c>
    </row>
    <row r="4455" spans="1:5">
      <c r="A4455" t="s">
        <v>6047</v>
      </c>
      <c r="B4455" t="s">
        <v>5</v>
      </c>
      <c r="C4455" t="s">
        <v>1740</v>
      </c>
      <c r="D4455" t="s">
        <v>6880</v>
      </c>
      <c r="E4455" t="s">
        <v>1705</v>
      </c>
    </row>
    <row r="4456" spans="1:5">
      <c r="A4456" t="s">
        <v>6048</v>
      </c>
      <c r="B4456" t="s">
        <v>5</v>
      </c>
      <c r="C4456" t="s">
        <v>1740</v>
      </c>
      <c r="D4456" t="s">
        <v>6880</v>
      </c>
      <c r="E4456" t="s">
        <v>1706</v>
      </c>
    </row>
    <row r="4457" spans="1:5">
      <c r="A4457" t="s">
        <v>6049</v>
      </c>
      <c r="B4457" t="s">
        <v>5</v>
      </c>
      <c r="C4457" t="s">
        <v>1740</v>
      </c>
      <c r="D4457" t="s">
        <v>6880</v>
      </c>
      <c r="E4457" t="s">
        <v>1707</v>
      </c>
    </row>
    <row r="4458" spans="1:5">
      <c r="A4458" t="s">
        <v>6050</v>
      </c>
      <c r="B4458" t="s">
        <v>5</v>
      </c>
      <c r="C4458" t="s">
        <v>1740</v>
      </c>
      <c r="D4458" t="s">
        <v>6880</v>
      </c>
      <c r="E4458" t="s">
        <v>1708</v>
      </c>
    </row>
    <row r="4459" spans="1:5">
      <c r="A4459" t="s">
        <v>6051</v>
      </c>
      <c r="B4459" t="s">
        <v>5</v>
      </c>
      <c r="C4459" t="s">
        <v>1740</v>
      </c>
      <c r="D4459" t="s">
        <v>6880</v>
      </c>
      <c r="E4459" t="s">
        <v>1709</v>
      </c>
    </row>
    <row r="4460" spans="1:5">
      <c r="A4460" t="s">
        <v>6052</v>
      </c>
      <c r="B4460" t="s">
        <v>5</v>
      </c>
      <c r="C4460" t="s">
        <v>1740</v>
      </c>
      <c r="D4460" t="s">
        <v>6880</v>
      </c>
      <c r="E4460" t="s">
        <v>1710</v>
      </c>
    </row>
    <row r="4461" spans="1:5">
      <c r="A4461" t="s">
        <v>6053</v>
      </c>
      <c r="B4461" t="s">
        <v>5</v>
      </c>
      <c r="C4461" t="s">
        <v>1740</v>
      </c>
      <c r="D4461" t="s">
        <v>6880</v>
      </c>
      <c r="E4461" t="s">
        <v>1711</v>
      </c>
    </row>
    <row r="4462" spans="1:5">
      <c r="A4462" t="s">
        <v>6054</v>
      </c>
      <c r="B4462" t="s">
        <v>5</v>
      </c>
      <c r="C4462" t="s">
        <v>1740</v>
      </c>
      <c r="D4462" t="s">
        <v>6880</v>
      </c>
      <c r="E4462" t="s">
        <v>1712</v>
      </c>
    </row>
    <row r="4463" spans="1:5">
      <c r="A4463" t="s">
        <v>6055</v>
      </c>
      <c r="B4463" t="s">
        <v>5</v>
      </c>
      <c r="C4463" t="s">
        <v>1740</v>
      </c>
      <c r="D4463" t="s">
        <v>6880</v>
      </c>
      <c r="E4463" t="s">
        <v>1713</v>
      </c>
    </row>
    <row r="4464" spans="1:5">
      <c r="A4464" t="s">
        <v>6056</v>
      </c>
      <c r="B4464" t="s">
        <v>5</v>
      </c>
      <c r="C4464" t="s">
        <v>1740</v>
      </c>
      <c r="D4464" t="s">
        <v>6880</v>
      </c>
      <c r="E4464" t="s">
        <v>1714</v>
      </c>
    </row>
    <row r="4465" spans="1:5">
      <c r="A4465" t="s">
        <v>6057</v>
      </c>
      <c r="B4465" t="s">
        <v>5</v>
      </c>
      <c r="C4465" t="s">
        <v>1740</v>
      </c>
      <c r="D4465" t="s">
        <v>6880</v>
      </c>
      <c r="E4465" t="s">
        <v>1715</v>
      </c>
    </row>
    <row r="4466" spans="1:5">
      <c r="A4466" t="s">
        <v>6058</v>
      </c>
      <c r="B4466" t="s">
        <v>5</v>
      </c>
      <c r="C4466" t="s">
        <v>1740</v>
      </c>
      <c r="D4466" t="s">
        <v>6881</v>
      </c>
      <c r="E4466" t="s">
        <v>1702</v>
      </c>
    </row>
    <row r="4467" spans="1:5">
      <c r="A4467" t="s">
        <v>6059</v>
      </c>
      <c r="B4467" t="s">
        <v>5</v>
      </c>
      <c r="C4467" t="s">
        <v>1740</v>
      </c>
      <c r="D4467" t="s">
        <v>6881</v>
      </c>
      <c r="E4467" t="s">
        <v>1705</v>
      </c>
    </row>
    <row r="4468" spans="1:5">
      <c r="A4468" t="s">
        <v>6060</v>
      </c>
      <c r="B4468" t="s">
        <v>5</v>
      </c>
      <c r="C4468" t="s">
        <v>1740</v>
      </c>
      <c r="D4468" t="s">
        <v>6881</v>
      </c>
      <c r="E4468" t="s">
        <v>1706</v>
      </c>
    </row>
    <row r="4469" spans="1:5">
      <c r="A4469" t="s">
        <v>6061</v>
      </c>
      <c r="B4469" t="s">
        <v>5</v>
      </c>
      <c r="C4469" t="s">
        <v>1740</v>
      </c>
      <c r="D4469" t="s">
        <v>6881</v>
      </c>
      <c r="E4469" t="s">
        <v>1707</v>
      </c>
    </row>
    <row r="4470" spans="1:5">
      <c r="A4470" t="s">
        <v>6062</v>
      </c>
      <c r="B4470" t="s">
        <v>5</v>
      </c>
      <c r="C4470" t="s">
        <v>1740</v>
      </c>
      <c r="D4470" t="s">
        <v>6881</v>
      </c>
      <c r="E4470" t="s">
        <v>1708</v>
      </c>
    </row>
    <row r="4471" spans="1:5">
      <c r="A4471" t="s">
        <v>6063</v>
      </c>
      <c r="B4471" t="s">
        <v>5</v>
      </c>
      <c r="C4471" t="s">
        <v>1740</v>
      </c>
      <c r="D4471" t="s">
        <v>6881</v>
      </c>
      <c r="E4471" t="s">
        <v>1709</v>
      </c>
    </row>
    <row r="4472" spans="1:5">
      <c r="A4472" t="s">
        <v>6064</v>
      </c>
      <c r="B4472" t="s">
        <v>5</v>
      </c>
      <c r="C4472" t="s">
        <v>1740</v>
      </c>
      <c r="D4472" t="s">
        <v>6881</v>
      </c>
      <c r="E4472" t="s">
        <v>1710</v>
      </c>
    </row>
    <row r="4473" spans="1:5">
      <c r="A4473" t="s">
        <v>6065</v>
      </c>
      <c r="B4473" t="s">
        <v>5</v>
      </c>
      <c r="C4473" t="s">
        <v>1740</v>
      </c>
      <c r="D4473" t="s">
        <v>6881</v>
      </c>
      <c r="E4473" t="s">
        <v>1711</v>
      </c>
    </row>
    <row r="4474" spans="1:5">
      <c r="A4474" t="s">
        <v>6066</v>
      </c>
      <c r="B4474" t="s">
        <v>5</v>
      </c>
      <c r="C4474" t="s">
        <v>1740</v>
      </c>
      <c r="D4474" t="s">
        <v>6881</v>
      </c>
      <c r="E4474" t="s">
        <v>1712</v>
      </c>
    </row>
    <row r="4475" spans="1:5">
      <c r="A4475" t="s">
        <v>6067</v>
      </c>
      <c r="B4475" t="s">
        <v>5</v>
      </c>
      <c r="C4475" t="s">
        <v>1740</v>
      </c>
      <c r="D4475" t="s">
        <v>6881</v>
      </c>
      <c r="E4475" t="s">
        <v>1713</v>
      </c>
    </row>
    <row r="4476" spans="1:5">
      <c r="A4476" t="s">
        <v>6068</v>
      </c>
      <c r="B4476" t="s">
        <v>5</v>
      </c>
      <c r="C4476" t="s">
        <v>1740</v>
      </c>
      <c r="D4476" t="s">
        <v>6881</v>
      </c>
      <c r="E4476" t="s">
        <v>1714</v>
      </c>
    </row>
    <row r="4477" spans="1:5">
      <c r="A4477" t="s">
        <v>6069</v>
      </c>
      <c r="B4477" t="s">
        <v>5</v>
      </c>
      <c r="C4477" t="s">
        <v>1740</v>
      </c>
      <c r="D4477" t="s">
        <v>6881</v>
      </c>
      <c r="E4477" t="s">
        <v>1715</v>
      </c>
    </row>
    <row r="4478" spans="1:5">
      <c r="A4478" t="s">
        <v>6070</v>
      </c>
      <c r="B4478" t="s">
        <v>5</v>
      </c>
      <c r="C4478" t="s">
        <v>1740</v>
      </c>
      <c r="D4478" t="s">
        <v>6882</v>
      </c>
      <c r="E4478" t="s">
        <v>1702</v>
      </c>
    </row>
    <row r="4479" spans="1:5">
      <c r="A4479" t="s">
        <v>6071</v>
      </c>
      <c r="B4479" t="s">
        <v>5</v>
      </c>
      <c r="C4479" t="s">
        <v>1740</v>
      </c>
      <c r="D4479" t="s">
        <v>6882</v>
      </c>
      <c r="E4479" t="s">
        <v>1705</v>
      </c>
    </row>
    <row r="4480" spans="1:5">
      <c r="A4480" t="s">
        <v>6072</v>
      </c>
      <c r="B4480" t="s">
        <v>5</v>
      </c>
      <c r="C4480" t="s">
        <v>1740</v>
      </c>
      <c r="D4480" t="s">
        <v>6882</v>
      </c>
      <c r="E4480" t="s">
        <v>1706</v>
      </c>
    </row>
    <row r="4481" spans="1:5">
      <c r="A4481" t="s">
        <v>6073</v>
      </c>
      <c r="B4481" t="s">
        <v>5</v>
      </c>
      <c r="C4481" t="s">
        <v>1740</v>
      </c>
      <c r="D4481" t="s">
        <v>6882</v>
      </c>
      <c r="E4481" t="s">
        <v>1707</v>
      </c>
    </row>
    <row r="4482" spans="1:5">
      <c r="A4482" t="s">
        <v>6074</v>
      </c>
      <c r="B4482" t="s">
        <v>5</v>
      </c>
      <c r="C4482" t="s">
        <v>1740</v>
      </c>
      <c r="D4482" t="s">
        <v>6882</v>
      </c>
      <c r="E4482" t="s">
        <v>1708</v>
      </c>
    </row>
    <row r="4483" spans="1:5">
      <c r="A4483" t="s">
        <v>6075</v>
      </c>
      <c r="B4483" t="s">
        <v>5</v>
      </c>
      <c r="C4483" t="s">
        <v>1740</v>
      </c>
      <c r="D4483" t="s">
        <v>6882</v>
      </c>
      <c r="E4483" t="s">
        <v>1709</v>
      </c>
    </row>
    <row r="4484" spans="1:5">
      <c r="A4484" t="s">
        <v>6076</v>
      </c>
      <c r="B4484" t="s">
        <v>5</v>
      </c>
      <c r="C4484" t="s">
        <v>1740</v>
      </c>
      <c r="D4484" t="s">
        <v>6882</v>
      </c>
      <c r="E4484" t="s">
        <v>1710</v>
      </c>
    </row>
    <row r="4485" spans="1:5">
      <c r="A4485" t="s">
        <v>6077</v>
      </c>
      <c r="B4485" t="s">
        <v>5</v>
      </c>
      <c r="C4485" t="s">
        <v>1740</v>
      </c>
      <c r="D4485" t="s">
        <v>6882</v>
      </c>
      <c r="E4485" t="s">
        <v>1711</v>
      </c>
    </row>
    <row r="4486" spans="1:5">
      <c r="A4486" t="s">
        <v>6078</v>
      </c>
      <c r="B4486" t="s">
        <v>5</v>
      </c>
      <c r="C4486" t="s">
        <v>1740</v>
      </c>
      <c r="D4486" t="s">
        <v>6882</v>
      </c>
      <c r="E4486" t="s">
        <v>1712</v>
      </c>
    </row>
    <row r="4487" spans="1:5">
      <c r="A4487" t="s">
        <v>6079</v>
      </c>
      <c r="B4487" t="s">
        <v>5</v>
      </c>
      <c r="C4487" t="s">
        <v>1740</v>
      </c>
      <c r="D4487" t="s">
        <v>6882</v>
      </c>
      <c r="E4487" t="s">
        <v>1713</v>
      </c>
    </row>
    <row r="4488" spans="1:5">
      <c r="A4488" t="s">
        <v>6080</v>
      </c>
      <c r="B4488" t="s">
        <v>5</v>
      </c>
      <c r="C4488" t="s">
        <v>1740</v>
      </c>
      <c r="D4488" t="s">
        <v>6882</v>
      </c>
      <c r="E4488" t="s">
        <v>1714</v>
      </c>
    </row>
    <row r="4489" spans="1:5">
      <c r="A4489" t="s">
        <v>6081</v>
      </c>
      <c r="B4489" t="s">
        <v>5</v>
      </c>
      <c r="C4489" t="s">
        <v>1740</v>
      </c>
      <c r="D4489" t="s">
        <v>6882</v>
      </c>
      <c r="E4489" t="s">
        <v>1715</v>
      </c>
    </row>
    <row r="4490" spans="1:5">
      <c r="A4490" t="s">
        <v>6082</v>
      </c>
      <c r="B4490" t="s">
        <v>5</v>
      </c>
      <c r="C4490" t="s">
        <v>1740</v>
      </c>
      <c r="D4490" t="s">
        <v>6883</v>
      </c>
      <c r="E4490" t="s">
        <v>1702</v>
      </c>
    </row>
    <row r="4491" spans="1:5">
      <c r="A4491" t="s">
        <v>6083</v>
      </c>
      <c r="B4491" t="s">
        <v>5</v>
      </c>
      <c r="C4491" t="s">
        <v>1740</v>
      </c>
      <c r="D4491" t="s">
        <v>6883</v>
      </c>
      <c r="E4491" t="s">
        <v>1705</v>
      </c>
    </row>
    <row r="4492" spans="1:5">
      <c r="A4492" t="s">
        <v>6084</v>
      </c>
      <c r="B4492" t="s">
        <v>5</v>
      </c>
      <c r="C4492" t="s">
        <v>1740</v>
      </c>
      <c r="D4492" t="s">
        <v>6883</v>
      </c>
      <c r="E4492" t="s">
        <v>1706</v>
      </c>
    </row>
    <row r="4493" spans="1:5">
      <c r="A4493" t="s">
        <v>6085</v>
      </c>
      <c r="B4493" t="s">
        <v>5</v>
      </c>
      <c r="C4493" t="s">
        <v>1740</v>
      </c>
      <c r="D4493" t="s">
        <v>6883</v>
      </c>
      <c r="E4493" t="s">
        <v>1707</v>
      </c>
    </row>
    <row r="4494" spans="1:5">
      <c r="A4494" t="s">
        <v>6086</v>
      </c>
      <c r="B4494" t="s">
        <v>5</v>
      </c>
      <c r="C4494" t="s">
        <v>1740</v>
      </c>
      <c r="D4494" t="s">
        <v>6883</v>
      </c>
      <c r="E4494" t="s">
        <v>1708</v>
      </c>
    </row>
    <row r="4495" spans="1:5">
      <c r="A4495" t="s">
        <v>6087</v>
      </c>
      <c r="B4495" t="s">
        <v>5</v>
      </c>
      <c r="C4495" t="s">
        <v>1740</v>
      </c>
      <c r="D4495" t="s">
        <v>6883</v>
      </c>
      <c r="E4495" t="s">
        <v>1709</v>
      </c>
    </row>
    <row r="4496" spans="1:5">
      <c r="A4496" t="s">
        <v>6088</v>
      </c>
      <c r="B4496" t="s">
        <v>5</v>
      </c>
      <c r="C4496" t="s">
        <v>1740</v>
      </c>
      <c r="D4496" t="s">
        <v>6883</v>
      </c>
      <c r="E4496" t="s">
        <v>1710</v>
      </c>
    </row>
    <row r="4497" spans="1:5">
      <c r="A4497" t="s">
        <v>6089</v>
      </c>
      <c r="B4497" t="s">
        <v>5</v>
      </c>
      <c r="C4497" t="s">
        <v>1740</v>
      </c>
      <c r="D4497" t="s">
        <v>6883</v>
      </c>
      <c r="E4497" t="s">
        <v>1711</v>
      </c>
    </row>
    <row r="4498" spans="1:5">
      <c r="A4498" t="s">
        <v>6090</v>
      </c>
      <c r="B4498" t="s">
        <v>5</v>
      </c>
      <c r="C4498" t="s">
        <v>1740</v>
      </c>
      <c r="D4498" t="s">
        <v>6883</v>
      </c>
      <c r="E4498" t="s">
        <v>1712</v>
      </c>
    </row>
    <row r="4499" spans="1:5">
      <c r="A4499" t="s">
        <v>6091</v>
      </c>
      <c r="B4499" t="s">
        <v>5</v>
      </c>
      <c r="C4499" t="s">
        <v>1740</v>
      </c>
      <c r="D4499" t="s">
        <v>6883</v>
      </c>
      <c r="E4499" t="s">
        <v>1713</v>
      </c>
    </row>
    <row r="4500" spans="1:5">
      <c r="A4500" t="s">
        <v>6092</v>
      </c>
      <c r="B4500" t="s">
        <v>5</v>
      </c>
      <c r="C4500" t="s">
        <v>1740</v>
      </c>
      <c r="D4500" t="s">
        <v>6883</v>
      </c>
      <c r="E4500" t="s">
        <v>1714</v>
      </c>
    </row>
    <row r="4501" spans="1:5">
      <c r="A4501" t="s">
        <v>6093</v>
      </c>
      <c r="B4501" t="s">
        <v>5</v>
      </c>
      <c r="C4501" t="s">
        <v>1740</v>
      </c>
      <c r="D4501" t="s">
        <v>6883</v>
      </c>
      <c r="E4501" t="s">
        <v>1715</v>
      </c>
    </row>
    <row r="4502" spans="1:5">
      <c r="A4502" t="s">
        <v>6094</v>
      </c>
      <c r="B4502" t="s">
        <v>5</v>
      </c>
      <c r="C4502" t="s">
        <v>1740</v>
      </c>
      <c r="D4502" t="s">
        <v>6884</v>
      </c>
      <c r="E4502" t="s">
        <v>1702</v>
      </c>
    </row>
    <row r="4503" spans="1:5">
      <c r="A4503" t="s">
        <v>6095</v>
      </c>
      <c r="B4503" t="s">
        <v>5</v>
      </c>
      <c r="C4503" t="s">
        <v>1740</v>
      </c>
      <c r="D4503" t="s">
        <v>6884</v>
      </c>
      <c r="E4503" t="s">
        <v>1705</v>
      </c>
    </row>
    <row r="4504" spans="1:5">
      <c r="A4504" t="s">
        <v>6096</v>
      </c>
      <c r="B4504" t="s">
        <v>5</v>
      </c>
      <c r="C4504" t="s">
        <v>1740</v>
      </c>
      <c r="D4504" t="s">
        <v>6884</v>
      </c>
      <c r="E4504" t="s">
        <v>1706</v>
      </c>
    </row>
    <row r="4505" spans="1:5">
      <c r="A4505" t="s">
        <v>6097</v>
      </c>
      <c r="B4505" t="s">
        <v>5</v>
      </c>
      <c r="C4505" t="s">
        <v>1740</v>
      </c>
      <c r="D4505" t="s">
        <v>6884</v>
      </c>
      <c r="E4505" t="s">
        <v>1707</v>
      </c>
    </row>
    <row r="4506" spans="1:5">
      <c r="A4506" t="s">
        <v>6098</v>
      </c>
      <c r="B4506" t="s">
        <v>5</v>
      </c>
      <c r="C4506" t="s">
        <v>1740</v>
      </c>
      <c r="D4506" t="s">
        <v>6884</v>
      </c>
      <c r="E4506" t="s">
        <v>1708</v>
      </c>
    </row>
    <row r="4507" spans="1:5">
      <c r="A4507" t="s">
        <v>6099</v>
      </c>
      <c r="B4507" t="s">
        <v>5</v>
      </c>
      <c r="C4507" t="s">
        <v>1740</v>
      </c>
      <c r="D4507" t="s">
        <v>6884</v>
      </c>
      <c r="E4507" t="s">
        <v>1709</v>
      </c>
    </row>
    <row r="4508" spans="1:5">
      <c r="A4508" t="s">
        <v>6100</v>
      </c>
      <c r="B4508" t="s">
        <v>5</v>
      </c>
      <c r="C4508" t="s">
        <v>1740</v>
      </c>
      <c r="D4508" t="s">
        <v>6884</v>
      </c>
      <c r="E4508" t="s">
        <v>1710</v>
      </c>
    </row>
    <row r="4509" spans="1:5">
      <c r="A4509" t="s">
        <v>6101</v>
      </c>
      <c r="B4509" t="s">
        <v>5</v>
      </c>
      <c r="C4509" t="s">
        <v>1740</v>
      </c>
      <c r="D4509" t="s">
        <v>6884</v>
      </c>
      <c r="E4509" t="s">
        <v>1711</v>
      </c>
    </row>
    <row r="4510" spans="1:5">
      <c r="A4510" t="s">
        <v>6102</v>
      </c>
      <c r="B4510" t="s">
        <v>5</v>
      </c>
      <c r="C4510" t="s">
        <v>1740</v>
      </c>
      <c r="D4510" t="s">
        <v>6884</v>
      </c>
      <c r="E4510" t="s">
        <v>1712</v>
      </c>
    </row>
    <row r="4511" spans="1:5">
      <c r="A4511" t="s">
        <v>6103</v>
      </c>
      <c r="B4511" t="s">
        <v>5</v>
      </c>
      <c r="C4511" t="s">
        <v>1740</v>
      </c>
      <c r="D4511" t="s">
        <v>6884</v>
      </c>
      <c r="E4511" t="s">
        <v>1713</v>
      </c>
    </row>
    <row r="4512" spans="1:5">
      <c r="A4512" t="s">
        <v>6104</v>
      </c>
      <c r="B4512" t="s">
        <v>5</v>
      </c>
      <c r="C4512" t="s">
        <v>1740</v>
      </c>
      <c r="D4512" t="s">
        <v>6884</v>
      </c>
      <c r="E4512" t="s">
        <v>1714</v>
      </c>
    </row>
    <row r="4513" spans="1:5">
      <c r="A4513" t="s">
        <v>6105</v>
      </c>
      <c r="B4513" t="s">
        <v>5</v>
      </c>
      <c r="C4513" t="s">
        <v>1740</v>
      </c>
      <c r="D4513" t="s">
        <v>6884</v>
      </c>
      <c r="E4513" t="s">
        <v>1715</v>
      </c>
    </row>
    <row r="4514" spans="1:5">
      <c r="A4514" t="s">
        <v>6106</v>
      </c>
      <c r="B4514" t="s">
        <v>5</v>
      </c>
      <c r="C4514" t="s">
        <v>1740</v>
      </c>
      <c r="D4514" t="s">
        <v>6885</v>
      </c>
      <c r="E4514" t="s">
        <v>1702</v>
      </c>
    </row>
    <row r="4515" spans="1:5">
      <c r="A4515" t="s">
        <v>6107</v>
      </c>
      <c r="B4515" t="s">
        <v>5</v>
      </c>
      <c r="C4515" t="s">
        <v>1740</v>
      </c>
      <c r="D4515" t="s">
        <v>6885</v>
      </c>
      <c r="E4515" t="s">
        <v>1705</v>
      </c>
    </row>
    <row r="4516" spans="1:5">
      <c r="A4516" t="s">
        <v>6108</v>
      </c>
      <c r="B4516" t="s">
        <v>5</v>
      </c>
      <c r="C4516" t="s">
        <v>1740</v>
      </c>
      <c r="D4516" t="s">
        <v>6885</v>
      </c>
      <c r="E4516" t="s">
        <v>1706</v>
      </c>
    </row>
    <row r="4517" spans="1:5">
      <c r="A4517" t="s">
        <v>6109</v>
      </c>
      <c r="B4517" t="s">
        <v>5</v>
      </c>
      <c r="C4517" t="s">
        <v>1740</v>
      </c>
      <c r="D4517" t="s">
        <v>6885</v>
      </c>
      <c r="E4517" t="s">
        <v>1707</v>
      </c>
    </row>
    <row r="4518" spans="1:5">
      <c r="A4518" t="s">
        <v>6110</v>
      </c>
      <c r="B4518" t="s">
        <v>5</v>
      </c>
      <c r="C4518" t="s">
        <v>1740</v>
      </c>
      <c r="D4518" t="s">
        <v>6885</v>
      </c>
      <c r="E4518" t="s">
        <v>1708</v>
      </c>
    </row>
    <row r="4519" spans="1:5">
      <c r="A4519" t="s">
        <v>6111</v>
      </c>
      <c r="B4519" t="s">
        <v>5</v>
      </c>
      <c r="C4519" t="s">
        <v>1740</v>
      </c>
      <c r="D4519" t="s">
        <v>6885</v>
      </c>
      <c r="E4519" t="s">
        <v>1709</v>
      </c>
    </row>
    <row r="4520" spans="1:5">
      <c r="A4520" t="s">
        <v>6112</v>
      </c>
      <c r="B4520" t="s">
        <v>5</v>
      </c>
      <c r="C4520" t="s">
        <v>1740</v>
      </c>
      <c r="D4520" t="s">
        <v>6885</v>
      </c>
      <c r="E4520" t="s">
        <v>1710</v>
      </c>
    </row>
    <row r="4521" spans="1:5">
      <c r="A4521" t="s">
        <v>6113</v>
      </c>
      <c r="B4521" t="s">
        <v>5</v>
      </c>
      <c r="C4521" t="s">
        <v>1740</v>
      </c>
      <c r="D4521" t="s">
        <v>6885</v>
      </c>
      <c r="E4521" t="s">
        <v>1711</v>
      </c>
    </row>
    <row r="4522" spans="1:5">
      <c r="A4522" t="s">
        <v>6114</v>
      </c>
      <c r="B4522" t="s">
        <v>5</v>
      </c>
      <c r="C4522" t="s">
        <v>1740</v>
      </c>
      <c r="D4522" t="s">
        <v>6885</v>
      </c>
      <c r="E4522" t="s">
        <v>1712</v>
      </c>
    </row>
    <row r="4523" spans="1:5">
      <c r="A4523" t="s">
        <v>6115</v>
      </c>
      <c r="B4523" t="s">
        <v>5</v>
      </c>
      <c r="C4523" t="s">
        <v>1740</v>
      </c>
      <c r="D4523" t="s">
        <v>6885</v>
      </c>
      <c r="E4523" t="s">
        <v>1713</v>
      </c>
    </row>
    <row r="4524" spans="1:5">
      <c r="A4524" t="s">
        <v>6116</v>
      </c>
      <c r="B4524" t="s">
        <v>5</v>
      </c>
      <c r="C4524" t="s">
        <v>1740</v>
      </c>
      <c r="D4524" t="s">
        <v>6885</v>
      </c>
      <c r="E4524" t="s">
        <v>1714</v>
      </c>
    </row>
    <row r="4525" spans="1:5">
      <c r="A4525" t="s">
        <v>6117</v>
      </c>
      <c r="B4525" t="s">
        <v>5</v>
      </c>
      <c r="C4525" t="s">
        <v>1740</v>
      </c>
      <c r="D4525" t="s">
        <v>6885</v>
      </c>
      <c r="E4525" t="s">
        <v>1715</v>
      </c>
    </row>
    <row r="4526" spans="1:5">
      <c r="A4526" t="s">
        <v>6118</v>
      </c>
      <c r="B4526" t="s">
        <v>5</v>
      </c>
      <c r="C4526" t="s">
        <v>1740</v>
      </c>
      <c r="D4526" t="s">
        <v>6886</v>
      </c>
      <c r="E4526" t="s">
        <v>1702</v>
      </c>
    </row>
    <row r="4527" spans="1:5">
      <c r="A4527" t="s">
        <v>6119</v>
      </c>
      <c r="B4527" t="s">
        <v>5</v>
      </c>
      <c r="C4527" t="s">
        <v>1740</v>
      </c>
      <c r="D4527" t="s">
        <v>6886</v>
      </c>
      <c r="E4527" t="s">
        <v>1705</v>
      </c>
    </row>
    <row r="4528" spans="1:5">
      <c r="A4528" t="s">
        <v>6120</v>
      </c>
      <c r="B4528" t="s">
        <v>5</v>
      </c>
      <c r="C4528" t="s">
        <v>1740</v>
      </c>
      <c r="D4528" t="s">
        <v>6886</v>
      </c>
      <c r="E4528" t="s">
        <v>1706</v>
      </c>
    </row>
    <row r="4529" spans="1:5">
      <c r="A4529" t="s">
        <v>6121</v>
      </c>
      <c r="B4529" t="s">
        <v>5</v>
      </c>
      <c r="C4529" t="s">
        <v>1740</v>
      </c>
      <c r="D4529" t="s">
        <v>6886</v>
      </c>
      <c r="E4529" t="s">
        <v>1707</v>
      </c>
    </row>
    <row r="4530" spans="1:5">
      <c r="A4530" t="s">
        <v>6122</v>
      </c>
      <c r="B4530" t="s">
        <v>5</v>
      </c>
      <c r="C4530" t="s">
        <v>1740</v>
      </c>
      <c r="D4530" t="s">
        <v>6886</v>
      </c>
      <c r="E4530" t="s">
        <v>1708</v>
      </c>
    </row>
    <row r="4531" spans="1:5">
      <c r="A4531" t="s">
        <v>6123</v>
      </c>
      <c r="B4531" t="s">
        <v>5</v>
      </c>
      <c r="C4531" t="s">
        <v>1740</v>
      </c>
      <c r="D4531" t="s">
        <v>6886</v>
      </c>
      <c r="E4531" t="s">
        <v>1709</v>
      </c>
    </row>
    <row r="4532" spans="1:5">
      <c r="A4532" t="s">
        <v>6124</v>
      </c>
      <c r="B4532" t="s">
        <v>5</v>
      </c>
      <c r="C4532" t="s">
        <v>1740</v>
      </c>
      <c r="D4532" t="s">
        <v>6886</v>
      </c>
      <c r="E4532" t="s">
        <v>1710</v>
      </c>
    </row>
    <row r="4533" spans="1:5">
      <c r="A4533" t="s">
        <v>6125</v>
      </c>
      <c r="B4533" t="s">
        <v>5</v>
      </c>
      <c r="C4533" t="s">
        <v>1740</v>
      </c>
      <c r="D4533" t="s">
        <v>6886</v>
      </c>
      <c r="E4533" t="s">
        <v>1711</v>
      </c>
    </row>
    <row r="4534" spans="1:5">
      <c r="A4534" t="s">
        <v>6126</v>
      </c>
      <c r="B4534" t="s">
        <v>5</v>
      </c>
      <c r="C4534" t="s">
        <v>1740</v>
      </c>
      <c r="D4534" t="s">
        <v>6886</v>
      </c>
      <c r="E4534" t="s">
        <v>1712</v>
      </c>
    </row>
    <row r="4535" spans="1:5">
      <c r="A4535" t="s">
        <v>6127</v>
      </c>
      <c r="B4535" t="s">
        <v>5</v>
      </c>
      <c r="C4535" t="s">
        <v>1740</v>
      </c>
      <c r="D4535" t="s">
        <v>6886</v>
      </c>
      <c r="E4535" t="s">
        <v>1713</v>
      </c>
    </row>
    <row r="4536" spans="1:5">
      <c r="A4536" t="s">
        <v>6128</v>
      </c>
      <c r="B4536" t="s">
        <v>5</v>
      </c>
      <c r="C4536" t="s">
        <v>1740</v>
      </c>
      <c r="D4536" t="s">
        <v>6886</v>
      </c>
      <c r="E4536" t="s">
        <v>1714</v>
      </c>
    </row>
    <row r="4537" spans="1:5">
      <c r="A4537" t="s">
        <v>6129</v>
      </c>
      <c r="B4537" t="s">
        <v>5</v>
      </c>
      <c r="C4537" t="s">
        <v>1740</v>
      </c>
      <c r="D4537" t="s">
        <v>6886</v>
      </c>
      <c r="E4537" t="s">
        <v>1715</v>
      </c>
    </row>
    <row r="4538" spans="1:5">
      <c r="A4538" t="s">
        <v>6130</v>
      </c>
      <c r="B4538" t="s">
        <v>5</v>
      </c>
      <c r="C4538" t="s">
        <v>1740</v>
      </c>
      <c r="D4538" t="s">
        <v>6887</v>
      </c>
      <c r="E4538" t="s">
        <v>1702</v>
      </c>
    </row>
    <row r="4539" spans="1:5">
      <c r="A4539" t="s">
        <v>6131</v>
      </c>
      <c r="B4539" t="s">
        <v>5</v>
      </c>
      <c r="C4539" t="s">
        <v>1740</v>
      </c>
      <c r="D4539" t="s">
        <v>6887</v>
      </c>
      <c r="E4539" t="s">
        <v>1705</v>
      </c>
    </row>
    <row r="4540" spans="1:5">
      <c r="A4540" t="s">
        <v>6132</v>
      </c>
      <c r="B4540" t="s">
        <v>5</v>
      </c>
      <c r="C4540" t="s">
        <v>1740</v>
      </c>
      <c r="D4540" t="s">
        <v>6887</v>
      </c>
      <c r="E4540" t="s">
        <v>1706</v>
      </c>
    </row>
    <row r="4541" spans="1:5">
      <c r="A4541" t="s">
        <v>6133</v>
      </c>
      <c r="B4541" t="s">
        <v>5</v>
      </c>
      <c r="C4541" t="s">
        <v>1740</v>
      </c>
      <c r="D4541" t="s">
        <v>6887</v>
      </c>
      <c r="E4541" t="s">
        <v>1707</v>
      </c>
    </row>
    <row r="4542" spans="1:5">
      <c r="A4542" t="s">
        <v>6134</v>
      </c>
      <c r="B4542" t="s">
        <v>5</v>
      </c>
      <c r="C4542" t="s">
        <v>1740</v>
      </c>
      <c r="D4542" t="s">
        <v>6887</v>
      </c>
      <c r="E4542" t="s">
        <v>1708</v>
      </c>
    </row>
    <row r="4543" spans="1:5">
      <c r="A4543" t="s">
        <v>6135</v>
      </c>
      <c r="B4543" t="s">
        <v>5</v>
      </c>
      <c r="C4543" t="s">
        <v>1740</v>
      </c>
      <c r="D4543" t="s">
        <v>6887</v>
      </c>
      <c r="E4543" t="s">
        <v>1709</v>
      </c>
    </row>
    <row r="4544" spans="1:5">
      <c r="A4544" t="s">
        <v>6136</v>
      </c>
      <c r="B4544" t="s">
        <v>5</v>
      </c>
      <c r="C4544" t="s">
        <v>1740</v>
      </c>
      <c r="D4544" t="s">
        <v>6887</v>
      </c>
      <c r="E4544" t="s">
        <v>1710</v>
      </c>
    </row>
    <row r="4545" spans="1:5">
      <c r="A4545" t="s">
        <v>6137</v>
      </c>
      <c r="B4545" t="s">
        <v>5</v>
      </c>
      <c r="C4545" t="s">
        <v>1740</v>
      </c>
      <c r="D4545" t="s">
        <v>6887</v>
      </c>
      <c r="E4545" t="s">
        <v>1711</v>
      </c>
    </row>
    <row r="4546" spans="1:5">
      <c r="A4546" t="s">
        <v>6138</v>
      </c>
      <c r="B4546" t="s">
        <v>5</v>
      </c>
      <c r="C4546" t="s">
        <v>1740</v>
      </c>
      <c r="D4546" t="s">
        <v>6887</v>
      </c>
      <c r="E4546" t="s">
        <v>1712</v>
      </c>
    </row>
    <row r="4547" spans="1:5">
      <c r="A4547" t="s">
        <v>6139</v>
      </c>
      <c r="B4547" t="s">
        <v>5</v>
      </c>
      <c r="C4547" t="s">
        <v>1740</v>
      </c>
      <c r="D4547" t="s">
        <v>6887</v>
      </c>
      <c r="E4547" t="s">
        <v>1713</v>
      </c>
    </row>
    <row r="4548" spans="1:5">
      <c r="A4548" t="s">
        <v>6140</v>
      </c>
      <c r="B4548" t="s">
        <v>5</v>
      </c>
      <c r="C4548" t="s">
        <v>1740</v>
      </c>
      <c r="D4548" t="s">
        <v>6887</v>
      </c>
      <c r="E4548" t="s">
        <v>1714</v>
      </c>
    </row>
    <row r="4549" spans="1:5">
      <c r="A4549" t="s">
        <v>6141</v>
      </c>
      <c r="B4549" t="s">
        <v>5</v>
      </c>
      <c r="C4549" t="s">
        <v>1740</v>
      </c>
      <c r="D4549" t="s">
        <v>6887</v>
      </c>
      <c r="E4549" t="s">
        <v>1715</v>
      </c>
    </row>
    <row r="4550" spans="1:5">
      <c r="A4550" t="s">
        <v>6142</v>
      </c>
      <c r="B4550" t="s">
        <v>5</v>
      </c>
      <c r="C4550" t="s">
        <v>1740</v>
      </c>
      <c r="D4550" t="s">
        <v>6888</v>
      </c>
      <c r="E4550" t="s">
        <v>1702</v>
      </c>
    </row>
    <row r="4551" spans="1:5">
      <c r="A4551" t="s">
        <v>6143</v>
      </c>
      <c r="B4551" t="s">
        <v>5</v>
      </c>
      <c r="C4551" t="s">
        <v>1740</v>
      </c>
      <c r="D4551" t="s">
        <v>6888</v>
      </c>
      <c r="E4551" t="s">
        <v>1705</v>
      </c>
    </row>
    <row r="4552" spans="1:5">
      <c r="A4552" t="s">
        <v>6144</v>
      </c>
      <c r="B4552" t="s">
        <v>5</v>
      </c>
      <c r="C4552" t="s">
        <v>1740</v>
      </c>
      <c r="D4552" t="s">
        <v>6888</v>
      </c>
      <c r="E4552" t="s">
        <v>1706</v>
      </c>
    </row>
    <row r="4553" spans="1:5">
      <c r="A4553" t="s">
        <v>6145</v>
      </c>
      <c r="B4553" t="s">
        <v>5</v>
      </c>
      <c r="C4553" t="s">
        <v>1740</v>
      </c>
      <c r="D4553" t="s">
        <v>6888</v>
      </c>
      <c r="E4553" t="s">
        <v>1707</v>
      </c>
    </row>
    <row r="4554" spans="1:5">
      <c r="A4554" t="s">
        <v>6146</v>
      </c>
      <c r="B4554" t="s">
        <v>5</v>
      </c>
      <c r="C4554" t="s">
        <v>1740</v>
      </c>
      <c r="D4554" t="s">
        <v>6888</v>
      </c>
      <c r="E4554" t="s">
        <v>1708</v>
      </c>
    </row>
    <row r="4555" spans="1:5">
      <c r="A4555" t="s">
        <v>6147</v>
      </c>
      <c r="B4555" t="s">
        <v>5</v>
      </c>
      <c r="C4555" t="s">
        <v>1740</v>
      </c>
      <c r="D4555" t="s">
        <v>6888</v>
      </c>
      <c r="E4555" t="s">
        <v>1709</v>
      </c>
    </row>
    <row r="4556" spans="1:5">
      <c r="A4556" t="s">
        <v>6148</v>
      </c>
      <c r="B4556" t="s">
        <v>5</v>
      </c>
      <c r="C4556" t="s">
        <v>1740</v>
      </c>
      <c r="D4556" t="s">
        <v>6888</v>
      </c>
      <c r="E4556" t="s">
        <v>1710</v>
      </c>
    </row>
    <row r="4557" spans="1:5">
      <c r="A4557" t="s">
        <v>6149</v>
      </c>
      <c r="B4557" t="s">
        <v>5</v>
      </c>
      <c r="C4557" t="s">
        <v>1740</v>
      </c>
      <c r="D4557" t="s">
        <v>6888</v>
      </c>
      <c r="E4557" t="s">
        <v>1711</v>
      </c>
    </row>
    <row r="4558" spans="1:5">
      <c r="A4558" t="s">
        <v>6150</v>
      </c>
      <c r="B4558" t="s">
        <v>5</v>
      </c>
      <c r="C4558" t="s">
        <v>1740</v>
      </c>
      <c r="D4558" t="s">
        <v>6888</v>
      </c>
      <c r="E4558" t="s">
        <v>1712</v>
      </c>
    </row>
    <row r="4559" spans="1:5">
      <c r="A4559" t="s">
        <v>6151</v>
      </c>
      <c r="B4559" t="s">
        <v>5</v>
      </c>
      <c r="C4559" t="s">
        <v>1740</v>
      </c>
      <c r="D4559" t="s">
        <v>6888</v>
      </c>
      <c r="E4559" t="s">
        <v>1713</v>
      </c>
    </row>
    <row r="4560" spans="1:5">
      <c r="A4560" t="s">
        <v>6152</v>
      </c>
      <c r="B4560" t="s">
        <v>5</v>
      </c>
      <c r="C4560" t="s">
        <v>1740</v>
      </c>
      <c r="D4560" t="s">
        <v>6888</v>
      </c>
      <c r="E4560" t="s">
        <v>1714</v>
      </c>
    </row>
    <row r="4561" spans="1:5">
      <c r="A4561" t="s">
        <v>6153</v>
      </c>
      <c r="B4561" t="s">
        <v>5</v>
      </c>
      <c r="C4561" t="s">
        <v>1740</v>
      </c>
      <c r="D4561" t="s">
        <v>6888</v>
      </c>
      <c r="E4561" t="s">
        <v>1715</v>
      </c>
    </row>
    <row r="4562" spans="1:5">
      <c r="A4562" t="s">
        <v>6154</v>
      </c>
      <c r="B4562" t="s">
        <v>5</v>
      </c>
      <c r="C4562" t="s">
        <v>1740</v>
      </c>
      <c r="D4562" t="s">
        <v>6889</v>
      </c>
      <c r="E4562" t="s">
        <v>1702</v>
      </c>
    </row>
    <row r="4563" spans="1:5">
      <c r="A4563" t="s">
        <v>6155</v>
      </c>
      <c r="B4563" t="s">
        <v>5</v>
      </c>
      <c r="C4563" t="s">
        <v>1740</v>
      </c>
      <c r="D4563" t="s">
        <v>6889</v>
      </c>
      <c r="E4563" t="s">
        <v>1705</v>
      </c>
    </row>
    <row r="4564" spans="1:5">
      <c r="A4564" t="s">
        <v>6156</v>
      </c>
      <c r="B4564" t="s">
        <v>5</v>
      </c>
      <c r="C4564" t="s">
        <v>1740</v>
      </c>
      <c r="D4564" t="s">
        <v>6889</v>
      </c>
      <c r="E4564" t="s">
        <v>1706</v>
      </c>
    </row>
    <row r="4565" spans="1:5">
      <c r="A4565" t="s">
        <v>6157</v>
      </c>
      <c r="B4565" t="s">
        <v>5</v>
      </c>
      <c r="C4565" t="s">
        <v>1740</v>
      </c>
      <c r="D4565" t="s">
        <v>6889</v>
      </c>
      <c r="E4565" t="s">
        <v>1707</v>
      </c>
    </row>
    <row r="4566" spans="1:5">
      <c r="A4566" t="s">
        <v>6158</v>
      </c>
      <c r="B4566" t="s">
        <v>5</v>
      </c>
      <c r="C4566" t="s">
        <v>1740</v>
      </c>
      <c r="D4566" t="s">
        <v>6889</v>
      </c>
      <c r="E4566" t="s">
        <v>1708</v>
      </c>
    </row>
    <row r="4567" spans="1:5">
      <c r="A4567" t="s">
        <v>6159</v>
      </c>
      <c r="B4567" t="s">
        <v>5</v>
      </c>
      <c r="C4567" t="s">
        <v>1740</v>
      </c>
      <c r="D4567" t="s">
        <v>6889</v>
      </c>
      <c r="E4567" t="s">
        <v>1709</v>
      </c>
    </row>
    <row r="4568" spans="1:5">
      <c r="A4568" t="s">
        <v>6160</v>
      </c>
      <c r="B4568" t="s">
        <v>5</v>
      </c>
      <c r="C4568" t="s">
        <v>1740</v>
      </c>
      <c r="D4568" t="s">
        <v>6889</v>
      </c>
      <c r="E4568" t="s">
        <v>1710</v>
      </c>
    </row>
    <row r="4569" spans="1:5">
      <c r="A4569" t="s">
        <v>6161</v>
      </c>
      <c r="B4569" t="s">
        <v>5</v>
      </c>
      <c r="C4569" t="s">
        <v>1740</v>
      </c>
      <c r="D4569" t="s">
        <v>6889</v>
      </c>
      <c r="E4569" t="s">
        <v>1711</v>
      </c>
    </row>
    <row r="4570" spans="1:5">
      <c r="A4570" t="s">
        <v>6162</v>
      </c>
      <c r="B4570" t="s">
        <v>5</v>
      </c>
      <c r="C4570" t="s">
        <v>1740</v>
      </c>
      <c r="D4570" t="s">
        <v>6889</v>
      </c>
      <c r="E4570" t="s">
        <v>1712</v>
      </c>
    </row>
    <row r="4571" spans="1:5">
      <c r="A4571" t="s">
        <v>6163</v>
      </c>
      <c r="B4571" t="s">
        <v>5</v>
      </c>
      <c r="C4571" t="s">
        <v>1740</v>
      </c>
      <c r="D4571" t="s">
        <v>6889</v>
      </c>
      <c r="E4571" t="s">
        <v>1713</v>
      </c>
    </row>
    <row r="4572" spans="1:5">
      <c r="A4572" t="s">
        <v>6164</v>
      </c>
      <c r="B4572" t="s">
        <v>5</v>
      </c>
      <c r="C4572" t="s">
        <v>1740</v>
      </c>
      <c r="D4572" t="s">
        <v>6889</v>
      </c>
      <c r="E4572" t="s">
        <v>1714</v>
      </c>
    </row>
    <row r="4573" spans="1:5">
      <c r="A4573" t="s">
        <v>6165</v>
      </c>
      <c r="B4573" t="s">
        <v>5</v>
      </c>
      <c r="C4573" t="s">
        <v>1740</v>
      </c>
      <c r="D4573" t="s">
        <v>6889</v>
      </c>
      <c r="E4573" t="s">
        <v>1715</v>
      </c>
    </row>
    <row r="4574" spans="1:5">
      <c r="A4574" t="s">
        <v>6166</v>
      </c>
      <c r="B4574" t="s">
        <v>5</v>
      </c>
      <c r="C4574" t="s">
        <v>1740</v>
      </c>
      <c r="D4574" t="s">
        <v>6890</v>
      </c>
      <c r="E4574" t="s">
        <v>1702</v>
      </c>
    </row>
    <row r="4575" spans="1:5">
      <c r="A4575" t="s">
        <v>6167</v>
      </c>
      <c r="B4575" t="s">
        <v>5</v>
      </c>
      <c r="C4575" t="s">
        <v>1740</v>
      </c>
      <c r="D4575" t="s">
        <v>6890</v>
      </c>
      <c r="E4575" t="s">
        <v>1705</v>
      </c>
    </row>
    <row r="4576" spans="1:5">
      <c r="A4576" t="s">
        <v>6168</v>
      </c>
      <c r="B4576" t="s">
        <v>5</v>
      </c>
      <c r="C4576" t="s">
        <v>1740</v>
      </c>
      <c r="D4576" t="s">
        <v>6890</v>
      </c>
      <c r="E4576" t="s">
        <v>1706</v>
      </c>
    </row>
    <row r="4577" spans="1:5">
      <c r="A4577" t="s">
        <v>6169</v>
      </c>
      <c r="B4577" t="s">
        <v>5</v>
      </c>
      <c r="C4577" t="s">
        <v>1740</v>
      </c>
      <c r="D4577" t="s">
        <v>6890</v>
      </c>
      <c r="E4577" t="s">
        <v>1707</v>
      </c>
    </row>
    <row r="4578" spans="1:5">
      <c r="A4578" t="s">
        <v>6170</v>
      </c>
      <c r="B4578" t="s">
        <v>5</v>
      </c>
      <c r="C4578" t="s">
        <v>1740</v>
      </c>
      <c r="D4578" t="s">
        <v>6890</v>
      </c>
      <c r="E4578" t="s">
        <v>1708</v>
      </c>
    </row>
    <row r="4579" spans="1:5">
      <c r="A4579" t="s">
        <v>6171</v>
      </c>
      <c r="B4579" t="s">
        <v>5</v>
      </c>
      <c r="C4579" t="s">
        <v>1740</v>
      </c>
      <c r="D4579" t="s">
        <v>6890</v>
      </c>
      <c r="E4579" t="s">
        <v>1709</v>
      </c>
    </row>
    <row r="4580" spans="1:5">
      <c r="A4580" t="s">
        <v>6172</v>
      </c>
      <c r="B4580" t="s">
        <v>5</v>
      </c>
      <c r="C4580" t="s">
        <v>1740</v>
      </c>
      <c r="D4580" t="s">
        <v>6890</v>
      </c>
      <c r="E4580" t="s">
        <v>1710</v>
      </c>
    </row>
    <row r="4581" spans="1:5">
      <c r="A4581" t="s">
        <v>6173</v>
      </c>
      <c r="B4581" t="s">
        <v>5</v>
      </c>
      <c r="C4581" t="s">
        <v>1740</v>
      </c>
      <c r="D4581" t="s">
        <v>6890</v>
      </c>
      <c r="E4581" t="s">
        <v>1711</v>
      </c>
    </row>
    <row r="4582" spans="1:5">
      <c r="A4582" t="s">
        <v>6174</v>
      </c>
      <c r="B4582" t="s">
        <v>5</v>
      </c>
      <c r="C4582" t="s">
        <v>1740</v>
      </c>
      <c r="D4582" t="s">
        <v>6890</v>
      </c>
      <c r="E4582" t="s">
        <v>1712</v>
      </c>
    </row>
    <row r="4583" spans="1:5">
      <c r="A4583" t="s">
        <v>6175</v>
      </c>
      <c r="B4583" t="s">
        <v>5</v>
      </c>
      <c r="C4583" t="s">
        <v>1740</v>
      </c>
      <c r="D4583" t="s">
        <v>6890</v>
      </c>
      <c r="E4583" t="s">
        <v>1713</v>
      </c>
    </row>
    <row r="4584" spans="1:5">
      <c r="A4584" t="s">
        <v>6176</v>
      </c>
      <c r="B4584" t="s">
        <v>5</v>
      </c>
      <c r="C4584" t="s">
        <v>1740</v>
      </c>
      <c r="D4584" t="s">
        <v>6890</v>
      </c>
      <c r="E4584" t="s">
        <v>1714</v>
      </c>
    </row>
    <row r="4585" spans="1:5">
      <c r="A4585" t="s">
        <v>6177</v>
      </c>
      <c r="B4585" t="s">
        <v>5</v>
      </c>
      <c r="C4585" t="s">
        <v>1740</v>
      </c>
      <c r="D4585" t="s">
        <v>6890</v>
      </c>
      <c r="E4585" t="s">
        <v>1715</v>
      </c>
    </row>
    <row r="4586" spans="1:5">
      <c r="A4586" t="s">
        <v>6178</v>
      </c>
      <c r="B4586" t="s">
        <v>5</v>
      </c>
      <c r="C4586" t="s">
        <v>1740</v>
      </c>
      <c r="D4586" t="s">
        <v>6891</v>
      </c>
      <c r="E4586" t="s">
        <v>1702</v>
      </c>
    </row>
    <row r="4587" spans="1:5">
      <c r="A4587" t="s">
        <v>6179</v>
      </c>
      <c r="B4587" t="s">
        <v>5</v>
      </c>
      <c r="C4587" t="s">
        <v>1740</v>
      </c>
      <c r="D4587" t="s">
        <v>6891</v>
      </c>
      <c r="E4587" t="s">
        <v>1705</v>
      </c>
    </row>
    <row r="4588" spans="1:5">
      <c r="A4588" t="s">
        <v>6180</v>
      </c>
      <c r="B4588" t="s">
        <v>5</v>
      </c>
      <c r="C4588" t="s">
        <v>1740</v>
      </c>
      <c r="D4588" t="s">
        <v>6891</v>
      </c>
      <c r="E4588" t="s">
        <v>1706</v>
      </c>
    </row>
    <row r="4589" spans="1:5">
      <c r="A4589" t="s">
        <v>6181</v>
      </c>
      <c r="B4589" t="s">
        <v>5</v>
      </c>
      <c r="C4589" t="s">
        <v>1740</v>
      </c>
      <c r="D4589" t="s">
        <v>6891</v>
      </c>
      <c r="E4589" t="s">
        <v>1707</v>
      </c>
    </row>
    <row r="4590" spans="1:5">
      <c r="A4590" t="s">
        <v>6182</v>
      </c>
      <c r="B4590" t="s">
        <v>5</v>
      </c>
      <c r="C4590" t="s">
        <v>1740</v>
      </c>
      <c r="D4590" t="s">
        <v>6891</v>
      </c>
      <c r="E4590" t="s">
        <v>1708</v>
      </c>
    </row>
    <row r="4591" spans="1:5">
      <c r="A4591" t="s">
        <v>6183</v>
      </c>
      <c r="B4591" t="s">
        <v>5</v>
      </c>
      <c r="C4591" t="s">
        <v>1740</v>
      </c>
      <c r="D4591" t="s">
        <v>6891</v>
      </c>
      <c r="E4591" t="s">
        <v>1709</v>
      </c>
    </row>
    <row r="4592" spans="1:5">
      <c r="A4592" t="s">
        <v>6184</v>
      </c>
      <c r="B4592" t="s">
        <v>5</v>
      </c>
      <c r="C4592" t="s">
        <v>1740</v>
      </c>
      <c r="D4592" t="s">
        <v>6891</v>
      </c>
      <c r="E4592" t="s">
        <v>1710</v>
      </c>
    </row>
    <row r="4593" spans="1:5">
      <c r="A4593" t="s">
        <v>6185</v>
      </c>
      <c r="B4593" t="s">
        <v>5</v>
      </c>
      <c r="C4593" t="s">
        <v>1740</v>
      </c>
      <c r="D4593" t="s">
        <v>6891</v>
      </c>
      <c r="E4593" t="s">
        <v>1711</v>
      </c>
    </row>
    <row r="4594" spans="1:5">
      <c r="A4594" t="s">
        <v>6186</v>
      </c>
      <c r="B4594" t="s">
        <v>5</v>
      </c>
      <c r="C4594" t="s">
        <v>1740</v>
      </c>
      <c r="D4594" t="s">
        <v>6891</v>
      </c>
      <c r="E4594" t="s">
        <v>1712</v>
      </c>
    </row>
    <row r="4595" spans="1:5">
      <c r="A4595" t="s">
        <v>6187</v>
      </c>
      <c r="B4595" t="s">
        <v>5</v>
      </c>
      <c r="C4595" t="s">
        <v>1740</v>
      </c>
      <c r="D4595" t="s">
        <v>6891</v>
      </c>
      <c r="E4595" t="s">
        <v>1713</v>
      </c>
    </row>
    <row r="4596" spans="1:5">
      <c r="A4596" t="s">
        <v>6188</v>
      </c>
      <c r="B4596" t="s">
        <v>5</v>
      </c>
      <c r="C4596" t="s">
        <v>1740</v>
      </c>
      <c r="D4596" t="s">
        <v>6891</v>
      </c>
      <c r="E4596" t="s">
        <v>1714</v>
      </c>
    </row>
    <row r="4597" spans="1:5">
      <c r="A4597" t="s">
        <v>6189</v>
      </c>
      <c r="B4597" t="s">
        <v>5</v>
      </c>
      <c r="C4597" t="s">
        <v>1740</v>
      </c>
      <c r="D4597" t="s">
        <v>6891</v>
      </c>
      <c r="E4597" t="s">
        <v>1715</v>
      </c>
    </row>
    <row r="4598" spans="1:5">
      <c r="A4598" t="s">
        <v>6190</v>
      </c>
      <c r="B4598" t="s">
        <v>5</v>
      </c>
      <c r="C4598" t="s">
        <v>1740</v>
      </c>
      <c r="D4598" t="s">
        <v>6892</v>
      </c>
      <c r="E4598" t="s">
        <v>1702</v>
      </c>
    </row>
    <row r="4599" spans="1:5">
      <c r="A4599" t="s">
        <v>6191</v>
      </c>
      <c r="B4599" t="s">
        <v>5</v>
      </c>
      <c r="C4599" t="s">
        <v>1740</v>
      </c>
      <c r="D4599" t="s">
        <v>6892</v>
      </c>
      <c r="E4599" t="s">
        <v>1705</v>
      </c>
    </row>
    <row r="4600" spans="1:5">
      <c r="A4600" t="s">
        <v>6192</v>
      </c>
      <c r="B4600" t="s">
        <v>5</v>
      </c>
      <c r="C4600" t="s">
        <v>1740</v>
      </c>
      <c r="D4600" t="s">
        <v>6892</v>
      </c>
      <c r="E4600" t="s">
        <v>1706</v>
      </c>
    </row>
    <row r="4601" spans="1:5">
      <c r="A4601" t="s">
        <v>6193</v>
      </c>
      <c r="B4601" t="s">
        <v>5</v>
      </c>
      <c r="C4601" t="s">
        <v>1740</v>
      </c>
      <c r="D4601" t="s">
        <v>6892</v>
      </c>
      <c r="E4601" t="s">
        <v>1707</v>
      </c>
    </row>
    <row r="4602" spans="1:5">
      <c r="A4602" t="s">
        <v>6194</v>
      </c>
      <c r="B4602" t="s">
        <v>5</v>
      </c>
      <c r="C4602" t="s">
        <v>1740</v>
      </c>
      <c r="D4602" t="s">
        <v>6892</v>
      </c>
      <c r="E4602" t="s">
        <v>1708</v>
      </c>
    </row>
    <row r="4603" spans="1:5">
      <c r="A4603" t="s">
        <v>6195</v>
      </c>
      <c r="B4603" t="s">
        <v>5</v>
      </c>
      <c r="C4603" t="s">
        <v>1740</v>
      </c>
      <c r="D4603" t="s">
        <v>6892</v>
      </c>
      <c r="E4603" t="s">
        <v>1709</v>
      </c>
    </row>
    <row r="4604" spans="1:5">
      <c r="A4604" t="s">
        <v>6196</v>
      </c>
      <c r="B4604" t="s">
        <v>5</v>
      </c>
      <c r="C4604" t="s">
        <v>1740</v>
      </c>
      <c r="D4604" t="s">
        <v>6892</v>
      </c>
      <c r="E4604" t="s">
        <v>1710</v>
      </c>
    </row>
    <row r="4605" spans="1:5">
      <c r="A4605" t="s">
        <v>6197</v>
      </c>
      <c r="B4605" t="s">
        <v>5</v>
      </c>
      <c r="C4605" t="s">
        <v>1740</v>
      </c>
      <c r="D4605" t="s">
        <v>6892</v>
      </c>
      <c r="E4605" t="s">
        <v>1711</v>
      </c>
    </row>
    <row r="4606" spans="1:5">
      <c r="A4606" t="s">
        <v>6198</v>
      </c>
      <c r="B4606" t="s">
        <v>5</v>
      </c>
      <c r="C4606" t="s">
        <v>1740</v>
      </c>
      <c r="D4606" t="s">
        <v>6892</v>
      </c>
      <c r="E4606" t="s">
        <v>1712</v>
      </c>
    </row>
    <row r="4607" spans="1:5">
      <c r="A4607" t="s">
        <v>6199</v>
      </c>
      <c r="B4607" t="s">
        <v>5</v>
      </c>
      <c r="C4607" t="s">
        <v>1740</v>
      </c>
      <c r="D4607" t="s">
        <v>6892</v>
      </c>
      <c r="E4607" t="s">
        <v>1713</v>
      </c>
    </row>
    <row r="4608" spans="1:5">
      <c r="A4608" t="s">
        <v>6200</v>
      </c>
      <c r="B4608" t="s">
        <v>5</v>
      </c>
      <c r="C4608" t="s">
        <v>1740</v>
      </c>
      <c r="D4608" t="s">
        <v>6892</v>
      </c>
      <c r="E4608" t="s">
        <v>1714</v>
      </c>
    </row>
    <row r="4609" spans="1:5">
      <c r="A4609" t="s">
        <v>6201</v>
      </c>
      <c r="B4609" t="s">
        <v>5</v>
      </c>
      <c r="C4609" t="s">
        <v>1740</v>
      </c>
      <c r="D4609" t="s">
        <v>6892</v>
      </c>
      <c r="E4609" t="s">
        <v>1715</v>
      </c>
    </row>
    <row r="4610" spans="1:5">
      <c r="A4610" t="s">
        <v>6202</v>
      </c>
      <c r="B4610" t="s">
        <v>5</v>
      </c>
      <c r="C4610" t="s">
        <v>1740</v>
      </c>
      <c r="D4610" t="s">
        <v>6893</v>
      </c>
      <c r="E4610" t="s">
        <v>1702</v>
      </c>
    </row>
    <row r="4611" spans="1:5">
      <c r="A4611" t="s">
        <v>6203</v>
      </c>
      <c r="B4611" t="s">
        <v>5</v>
      </c>
      <c r="C4611" t="s">
        <v>1740</v>
      </c>
      <c r="D4611" t="s">
        <v>6893</v>
      </c>
      <c r="E4611" t="s">
        <v>1705</v>
      </c>
    </row>
    <row r="4612" spans="1:5">
      <c r="A4612" t="s">
        <v>6204</v>
      </c>
      <c r="B4612" t="s">
        <v>5</v>
      </c>
      <c r="C4612" t="s">
        <v>1740</v>
      </c>
      <c r="D4612" t="s">
        <v>6893</v>
      </c>
      <c r="E4612" t="s">
        <v>1706</v>
      </c>
    </row>
    <row r="4613" spans="1:5">
      <c r="A4613" t="s">
        <v>6205</v>
      </c>
      <c r="B4613" t="s">
        <v>5</v>
      </c>
      <c r="C4613" t="s">
        <v>1740</v>
      </c>
      <c r="D4613" t="s">
        <v>6893</v>
      </c>
      <c r="E4613" t="s">
        <v>1707</v>
      </c>
    </row>
    <row r="4614" spans="1:5">
      <c r="A4614" t="s">
        <v>6206</v>
      </c>
      <c r="B4614" t="s">
        <v>5</v>
      </c>
      <c r="C4614" t="s">
        <v>1740</v>
      </c>
      <c r="D4614" t="s">
        <v>6893</v>
      </c>
      <c r="E4614" t="s">
        <v>1708</v>
      </c>
    </row>
    <row r="4615" spans="1:5">
      <c r="A4615" t="s">
        <v>6207</v>
      </c>
      <c r="B4615" t="s">
        <v>5</v>
      </c>
      <c r="C4615" t="s">
        <v>1740</v>
      </c>
      <c r="D4615" t="s">
        <v>6893</v>
      </c>
      <c r="E4615" t="s">
        <v>1709</v>
      </c>
    </row>
    <row r="4616" spans="1:5">
      <c r="A4616" t="s">
        <v>6208</v>
      </c>
      <c r="B4616" t="s">
        <v>5</v>
      </c>
      <c r="C4616" t="s">
        <v>1740</v>
      </c>
      <c r="D4616" t="s">
        <v>6893</v>
      </c>
      <c r="E4616" t="s">
        <v>1710</v>
      </c>
    </row>
    <row r="4617" spans="1:5">
      <c r="A4617" t="s">
        <v>6209</v>
      </c>
      <c r="B4617" t="s">
        <v>5</v>
      </c>
      <c r="C4617" t="s">
        <v>1740</v>
      </c>
      <c r="D4617" t="s">
        <v>6893</v>
      </c>
      <c r="E4617" t="s">
        <v>1711</v>
      </c>
    </row>
    <row r="4618" spans="1:5">
      <c r="A4618" t="s">
        <v>6210</v>
      </c>
      <c r="B4618" t="s">
        <v>5</v>
      </c>
      <c r="C4618" t="s">
        <v>1740</v>
      </c>
      <c r="D4618" t="s">
        <v>6893</v>
      </c>
      <c r="E4618" t="s">
        <v>1712</v>
      </c>
    </row>
    <row r="4619" spans="1:5">
      <c r="A4619" t="s">
        <v>6211</v>
      </c>
      <c r="B4619" t="s">
        <v>5</v>
      </c>
      <c r="C4619" t="s">
        <v>1740</v>
      </c>
      <c r="D4619" t="s">
        <v>6893</v>
      </c>
      <c r="E4619" t="s">
        <v>1713</v>
      </c>
    </row>
    <row r="4620" spans="1:5">
      <c r="A4620" t="s">
        <v>6212</v>
      </c>
      <c r="B4620" t="s">
        <v>5</v>
      </c>
      <c r="C4620" t="s">
        <v>1740</v>
      </c>
      <c r="D4620" t="s">
        <v>6893</v>
      </c>
      <c r="E4620" t="s">
        <v>1714</v>
      </c>
    </row>
    <row r="4621" spans="1:5">
      <c r="A4621" t="s">
        <v>6213</v>
      </c>
      <c r="B4621" t="s">
        <v>5</v>
      </c>
      <c r="C4621" t="s">
        <v>1740</v>
      </c>
      <c r="D4621" t="s">
        <v>6893</v>
      </c>
      <c r="E4621" t="s">
        <v>1715</v>
      </c>
    </row>
    <row r="4622" spans="1:5">
      <c r="A4622" t="s">
        <v>6214</v>
      </c>
      <c r="B4622" t="s">
        <v>5</v>
      </c>
      <c r="C4622" t="s">
        <v>1740</v>
      </c>
      <c r="D4622" t="s">
        <v>6894</v>
      </c>
      <c r="E4622" t="s">
        <v>1702</v>
      </c>
    </row>
    <row r="4623" spans="1:5">
      <c r="A4623" t="s">
        <v>6215</v>
      </c>
      <c r="B4623" t="s">
        <v>5</v>
      </c>
      <c r="C4623" t="s">
        <v>1740</v>
      </c>
      <c r="D4623" t="s">
        <v>6894</v>
      </c>
      <c r="E4623" t="s">
        <v>1705</v>
      </c>
    </row>
    <row r="4624" spans="1:5">
      <c r="A4624" t="s">
        <v>6216</v>
      </c>
      <c r="B4624" t="s">
        <v>5</v>
      </c>
      <c r="C4624" t="s">
        <v>1740</v>
      </c>
      <c r="D4624" t="s">
        <v>6894</v>
      </c>
      <c r="E4624" t="s">
        <v>1706</v>
      </c>
    </row>
    <row r="4625" spans="1:5">
      <c r="A4625" t="s">
        <v>6217</v>
      </c>
      <c r="B4625" t="s">
        <v>5</v>
      </c>
      <c r="C4625" t="s">
        <v>1740</v>
      </c>
      <c r="D4625" t="s">
        <v>6894</v>
      </c>
      <c r="E4625" t="s">
        <v>1707</v>
      </c>
    </row>
    <row r="4626" spans="1:5">
      <c r="A4626" t="s">
        <v>6218</v>
      </c>
      <c r="B4626" t="s">
        <v>5</v>
      </c>
      <c r="C4626" t="s">
        <v>1740</v>
      </c>
      <c r="D4626" t="s">
        <v>6894</v>
      </c>
      <c r="E4626" t="s">
        <v>1708</v>
      </c>
    </row>
    <row r="4627" spans="1:5">
      <c r="A4627" t="s">
        <v>6219</v>
      </c>
      <c r="B4627" t="s">
        <v>5</v>
      </c>
      <c r="C4627" t="s">
        <v>1740</v>
      </c>
      <c r="D4627" t="s">
        <v>6894</v>
      </c>
      <c r="E4627" t="s">
        <v>1709</v>
      </c>
    </row>
    <row r="4628" spans="1:5">
      <c r="A4628" t="s">
        <v>6220</v>
      </c>
      <c r="B4628" t="s">
        <v>5</v>
      </c>
      <c r="C4628" t="s">
        <v>1740</v>
      </c>
      <c r="D4628" t="s">
        <v>6894</v>
      </c>
      <c r="E4628" t="s">
        <v>1710</v>
      </c>
    </row>
    <row r="4629" spans="1:5">
      <c r="A4629" t="s">
        <v>6221</v>
      </c>
      <c r="B4629" t="s">
        <v>5</v>
      </c>
      <c r="C4629" t="s">
        <v>1740</v>
      </c>
      <c r="D4629" t="s">
        <v>6894</v>
      </c>
      <c r="E4629" t="s">
        <v>1711</v>
      </c>
    </row>
    <row r="4630" spans="1:5">
      <c r="A4630" t="s">
        <v>6222</v>
      </c>
      <c r="B4630" t="s">
        <v>5</v>
      </c>
      <c r="C4630" t="s">
        <v>1740</v>
      </c>
      <c r="D4630" t="s">
        <v>6894</v>
      </c>
      <c r="E4630" t="s">
        <v>1712</v>
      </c>
    </row>
    <row r="4631" spans="1:5">
      <c r="A4631" t="s">
        <v>6223</v>
      </c>
      <c r="B4631" t="s">
        <v>5</v>
      </c>
      <c r="C4631" t="s">
        <v>1740</v>
      </c>
      <c r="D4631" t="s">
        <v>6894</v>
      </c>
      <c r="E4631" t="s">
        <v>1713</v>
      </c>
    </row>
    <row r="4632" spans="1:5">
      <c r="A4632" t="s">
        <v>6224</v>
      </c>
      <c r="B4632" t="s">
        <v>5</v>
      </c>
      <c r="C4632" t="s">
        <v>1740</v>
      </c>
      <c r="D4632" t="s">
        <v>6894</v>
      </c>
      <c r="E4632" t="s">
        <v>1714</v>
      </c>
    </row>
    <row r="4633" spans="1:5">
      <c r="A4633" t="s">
        <v>6225</v>
      </c>
      <c r="B4633" t="s">
        <v>5</v>
      </c>
      <c r="C4633" t="s">
        <v>1740</v>
      </c>
      <c r="D4633" t="s">
        <v>6894</v>
      </c>
      <c r="E4633" t="s">
        <v>1715</v>
      </c>
    </row>
    <row r="4634" spans="1:5">
      <c r="A4634" t="s">
        <v>6226</v>
      </c>
      <c r="B4634" t="s">
        <v>5</v>
      </c>
      <c r="C4634" t="s">
        <v>1740</v>
      </c>
      <c r="D4634" t="s">
        <v>6895</v>
      </c>
      <c r="E4634" t="s">
        <v>1702</v>
      </c>
    </row>
    <row r="4635" spans="1:5">
      <c r="A4635" t="s">
        <v>6227</v>
      </c>
      <c r="B4635" t="s">
        <v>5</v>
      </c>
      <c r="C4635" t="s">
        <v>1740</v>
      </c>
      <c r="D4635" t="s">
        <v>6895</v>
      </c>
      <c r="E4635" t="s">
        <v>1705</v>
      </c>
    </row>
    <row r="4636" spans="1:5">
      <c r="A4636" t="s">
        <v>6228</v>
      </c>
      <c r="B4636" t="s">
        <v>5</v>
      </c>
      <c r="C4636" t="s">
        <v>1740</v>
      </c>
      <c r="D4636" t="s">
        <v>6895</v>
      </c>
      <c r="E4636" t="s">
        <v>1706</v>
      </c>
    </row>
    <row r="4637" spans="1:5">
      <c r="A4637" t="s">
        <v>6229</v>
      </c>
      <c r="B4637" t="s">
        <v>5</v>
      </c>
      <c r="C4637" t="s">
        <v>1740</v>
      </c>
      <c r="D4637" t="s">
        <v>6895</v>
      </c>
      <c r="E4637" t="s">
        <v>1707</v>
      </c>
    </row>
    <row r="4638" spans="1:5">
      <c r="A4638" t="s">
        <v>6230</v>
      </c>
      <c r="B4638" t="s">
        <v>5</v>
      </c>
      <c r="C4638" t="s">
        <v>1740</v>
      </c>
      <c r="D4638" t="s">
        <v>6895</v>
      </c>
      <c r="E4638" t="s">
        <v>1708</v>
      </c>
    </row>
    <row r="4639" spans="1:5">
      <c r="A4639" t="s">
        <v>6231</v>
      </c>
      <c r="B4639" t="s">
        <v>5</v>
      </c>
      <c r="C4639" t="s">
        <v>1740</v>
      </c>
      <c r="D4639" t="s">
        <v>6895</v>
      </c>
      <c r="E4639" t="s">
        <v>1709</v>
      </c>
    </row>
    <row r="4640" spans="1:5">
      <c r="A4640" t="s">
        <v>6232</v>
      </c>
      <c r="B4640" t="s">
        <v>5</v>
      </c>
      <c r="C4640" t="s">
        <v>1740</v>
      </c>
      <c r="D4640" t="s">
        <v>6895</v>
      </c>
      <c r="E4640" t="s">
        <v>1710</v>
      </c>
    </row>
    <row r="4641" spans="1:5">
      <c r="A4641" t="s">
        <v>6233</v>
      </c>
      <c r="B4641" t="s">
        <v>5</v>
      </c>
      <c r="C4641" t="s">
        <v>1740</v>
      </c>
      <c r="D4641" t="s">
        <v>6895</v>
      </c>
      <c r="E4641" t="s">
        <v>1711</v>
      </c>
    </row>
    <row r="4642" spans="1:5">
      <c r="A4642" t="s">
        <v>6234</v>
      </c>
      <c r="B4642" t="s">
        <v>5</v>
      </c>
      <c r="C4642" t="s">
        <v>1740</v>
      </c>
      <c r="D4642" t="s">
        <v>6895</v>
      </c>
      <c r="E4642" t="s">
        <v>1712</v>
      </c>
    </row>
    <row r="4643" spans="1:5">
      <c r="A4643" t="s">
        <v>6235</v>
      </c>
      <c r="B4643" t="s">
        <v>5</v>
      </c>
      <c r="C4643" t="s">
        <v>1740</v>
      </c>
      <c r="D4643" t="s">
        <v>6895</v>
      </c>
      <c r="E4643" t="s">
        <v>1713</v>
      </c>
    </row>
    <row r="4644" spans="1:5">
      <c r="A4644" t="s">
        <v>6236</v>
      </c>
      <c r="B4644" t="s">
        <v>5</v>
      </c>
      <c r="C4644" t="s">
        <v>1740</v>
      </c>
      <c r="D4644" t="s">
        <v>6895</v>
      </c>
      <c r="E4644" t="s">
        <v>1714</v>
      </c>
    </row>
    <row r="4645" spans="1:5">
      <c r="A4645" t="s">
        <v>6237</v>
      </c>
      <c r="B4645" t="s">
        <v>5</v>
      </c>
      <c r="C4645" t="s">
        <v>1740</v>
      </c>
      <c r="D4645" t="s">
        <v>6895</v>
      </c>
      <c r="E4645" t="s">
        <v>1715</v>
      </c>
    </row>
    <row r="4646" spans="1:5">
      <c r="A4646" t="s">
        <v>6238</v>
      </c>
      <c r="B4646" t="s">
        <v>5</v>
      </c>
      <c r="C4646" t="s">
        <v>1740</v>
      </c>
      <c r="D4646" t="s">
        <v>6896</v>
      </c>
      <c r="E4646" t="s">
        <v>1702</v>
      </c>
    </row>
    <row r="4647" spans="1:5">
      <c r="A4647" t="s">
        <v>6239</v>
      </c>
      <c r="B4647" t="s">
        <v>5</v>
      </c>
      <c r="C4647" t="s">
        <v>1740</v>
      </c>
      <c r="D4647" t="s">
        <v>6896</v>
      </c>
      <c r="E4647" t="s">
        <v>1705</v>
      </c>
    </row>
    <row r="4648" spans="1:5">
      <c r="A4648" t="s">
        <v>6240</v>
      </c>
      <c r="B4648" t="s">
        <v>5</v>
      </c>
      <c r="C4648" t="s">
        <v>1740</v>
      </c>
      <c r="D4648" t="s">
        <v>6896</v>
      </c>
      <c r="E4648" t="s">
        <v>1706</v>
      </c>
    </row>
    <row r="4649" spans="1:5">
      <c r="A4649" t="s">
        <v>6241</v>
      </c>
      <c r="B4649" t="s">
        <v>5</v>
      </c>
      <c r="C4649" t="s">
        <v>1740</v>
      </c>
      <c r="D4649" t="s">
        <v>6896</v>
      </c>
      <c r="E4649" t="s">
        <v>1707</v>
      </c>
    </row>
    <row r="4650" spans="1:5">
      <c r="A4650" t="s">
        <v>6242</v>
      </c>
      <c r="B4650" t="s">
        <v>5</v>
      </c>
      <c r="C4650" t="s">
        <v>1740</v>
      </c>
      <c r="D4650" t="s">
        <v>6896</v>
      </c>
      <c r="E4650" t="s">
        <v>1708</v>
      </c>
    </row>
    <row r="4651" spans="1:5">
      <c r="A4651" t="s">
        <v>6243</v>
      </c>
      <c r="B4651" t="s">
        <v>5</v>
      </c>
      <c r="C4651" t="s">
        <v>1740</v>
      </c>
      <c r="D4651" t="s">
        <v>6896</v>
      </c>
      <c r="E4651" t="s">
        <v>1709</v>
      </c>
    </row>
    <row r="4652" spans="1:5">
      <c r="A4652" t="s">
        <v>6244</v>
      </c>
      <c r="B4652" t="s">
        <v>5</v>
      </c>
      <c r="C4652" t="s">
        <v>1740</v>
      </c>
      <c r="D4652" t="s">
        <v>6896</v>
      </c>
      <c r="E4652" t="s">
        <v>1710</v>
      </c>
    </row>
    <row r="4653" spans="1:5">
      <c r="A4653" t="s">
        <v>6245</v>
      </c>
      <c r="B4653" t="s">
        <v>5</v>
      </c>
      <c r="C4653" t="s">
        <v>1740</v>
      </c>
      <c r="D4653" t="s">
        <v>6896</v>
      </c>
      <c r="E4653" t="s">
        <v>1711</v>
      </c>
    </row>
    <row r="4654" spans="1:5">
      <c r="A4654" t="s">
        <v>6246</v>
      </c>
      <c r="B4654" t="s">
        <v>5</v>
      </c>
      <c r="C4654" t="s">
        <v>1740</v>
      </c>
      <c r="D4654" t="s">
        <v>6896</v>
      </c>
      <c r="E4654" t="s">
        <v>1712</v>
      </c>
    </row>
    <row r="4655" spans="1:5">
      <c r="A4655" t="s">
        <v>6247</v>
      </c>
      <c r="B4655" t="s">
        <v>5</v>
      </c>
      <c r="C4655" t="s">
        <v>1740</v>
      </c>
      <c r="D4655" t="s">
        <v>6896</v>
      </c>
      <c r="E4655" t="s">
        <v>1713</v>
      </c>
    </row>
    <row r="4656" spans="1:5">
      <c r="A4656" t="s">
        <v>6248</v>
      </c>
      <c r="B4656" t="s">
        <v>5</v>
      </c>
      <c r="C4656" t="s">
        <v>1740</v>
      </c>
      <c r="D4656" t="s">
        <v>6896</v>
      </c>
      <c r="E4656" t="s">
        <v>1714</v>
      </c>
    </row>
    <row r="4657" spans="1:5">
      <c r="A4657" t="s">
        <v>6249</v>
      </c>
      <c r="B4657" t="s">
        <v>5</v>
      </c>
      <c r="C4657" t="s">
        <v>1740</v>
      </c>
      <c r="D4657" t="s">
        <v>6896</v>
      </c>
      <c r="E4657" t="s">
        <v>1715</v>
      </c>
    </row>
    <row r="4658" spans="1:5">
      <c r="A4658" t="s">
        <v>6250</v>
      </c>
      <c r="B4658" t="s">
        <v>5</v>
      </c>
      <c r="C4658" t="s">
        <v>1740</v>
      </c>
      <c r="D4658" t="s">
        <v>6897</v>
      </c>
      <c r="E4658" t="s">
        <v>1702</v>
      </c>
    </row>
    <row r="4659" spans="1:5">
      <c r="A4659" t="s">
        <v>6251</v>
      </c>
      <c r="B4659" t="s">
        <v>5</v>
      </c>
      <c r="C4659" t="s">
        <v>1740</v>
      </c>
      <c r="D4659" t="s">
        <v>6897</v>
      </c>
      <c r="E4659" t="s">
        <v>1705</v>
      </c>
    </row>
    <row r="4660" spans="1:5">
      <c r="A4660" t="s">
        <v>6252</v>
      </c>
      <c r="B4660" t="s">
        <v>5</v>
      </c>
      <c r="C4660" t="s">
        <v>1740</v>
      </c>
      <c r="D4660" t="s">
        <v>6897</v>
      </c>
      <c r="E4660" t="s">
        <v>1706</v>
      </c>
    </row>
    <row r="4661" spans="1:5">
      <c r="A4661" t="s">
        <v>6253</v>
      </c>
      <c r="B4661" t="s">
        <v>5</v>
      </c>
      <c r="C4661" t="s">
        <v>1740</v>
      </c>
      <c r="D4661" t="s">
        <v>6897</v>
      </c>
      <c r="E4661" t="s">
        <v>1707</v>
      </c>
    </row>
    <row r="4662" spans="1:5">
      <c r="A4662" t="s">
        <v>6254</v>
      </c>
      <c r="B4662" t="s">
        <v>5</v>
      </c>
      <c r="C4662" t="s">
        <v>1740</v>
      </c>
      <c r="D4662" t="s">
        <v>6897</v>
      </c>
      <c r="E4662" t="s">
        <v>1708</v>
      </c>
    </row>
    <row r="4663" spans="1:5">
      <c r="A4663" t="s">
        <v>6255</v>
      </c>
      <c r="B4663" t="s">
        <v>5</v>
      </c>
      <c r="C4663" t="s">
        <v>1740</v>
      </c>
      <c r="D4663" t="s">
        <v>6897</v>
      </c>
      <c r="E4663" t="s">
        <v>1709</v>
      </c>
    </row>
    <row r="4664" spans="1:5">
      <c r="A4664" t="s">
        <v>6256</v>
      </c>
      <c r="B4664" t="s">
        <v>5</v>
      </c>
      <c r="C4664" t="s">
        <v>1740</v>
      </c>
      <c r="D4664" t="s">
        <v>6897</v>
      </c>
      <c r="E4664" t="s">
        <v>1710</v>
      </c>
    </row>
    <row r="4665" spans="1:5">
      <c r="A4665" t="s">
        <v>6257</v>
      </c>
      <c r="B4665" t="s">
        <v>5</v>
      </c>
      <c r="C4665" t="s">
        <v>1740</v>
      </c>
      <c r="D4665" t="s">
        <v>6897</v>
      </c>
      <c r="E4665" t="s">
        <v>1711</v>
      </c>
    </row>
    <row r="4666" spans="1:5">
      <c r="A4666" t="s">
        <v>6258</v>
      </c>
      <c r="B4666" t="s">
        <v>5</v>
      </c>
      <c r="C4666" t="s">
        <v>1740</v>
      </c>
      <c r="D4666" t="s">
        <v>6897</v>
      </c>
      <c r="E4666" t="s">
        <v>1712</v>
      </c>
    </row>
    <row r="4667" spans="1:5">
      <c r="A4667" t="s">
        <v>6259</v>
      </c>
      <c r="B4667" t="s">
        <v>5</v>
      </c>
      <c r="C4667" t="s">
        <v>1740</v>
      </c>
      <c r="D4667" t="s">
        <v>6897</v>
      </c>
      <c r="E4667" t="s">
        <v>1713</v>
      </c>
    </row>
    <row r="4668" spans="1:5">
      <c r="A4668" t="s">
        <v>6260</v>
      </c>
      <c r="B4668" t="s">
        <v>5</v>
      </c>
      <c r="C4668" t="s">
        <v>1740</v>
      </c>
      <c r="D4668" t="s">
        <v>6897</v>
      </c>
      <c r="E4668" t="s">
        <v>1714</v>
      </c>
    </row>
    <row r="4669" spans="1:5">
      <c r="A4669" t="s">
        <v>6261</v>
      </c>
      <c r="B4669" t="s">
        <v>5</v>
      </c>
      <c r="C4669" t="s">
        <v>1740</v>
      </c>
      <c r="D4669" t="s">
        <v>6897</v>
      </c>
      <c r="E4669" t="s">
        <v>1715</v>
      </c>
    </row>
    <row r="4670" spans="1:5">
      <c r="A4670" t="s">
        <v>6262</v>
      </c>
      <c r="B4670" t="s">
        <v>5</v>
      </c>
      <c r="C4670" t="s">
        <v>1740</v>
      </c>
      <c r="D4670" t="s">
        <v>6898</v>
      </c>
      <c r="E4670" t="s">
        <v>1702</v>
      </c>
    </row>
    <row r="4671" spans="1:5">
      <c r="A4671" t="s">
        <v>6263</v>
      </c>
      <c r="B4671" t="s">
        <v>5</v>
      </c>
      <c r="C4671" t="s">
        <v>1740</v>
      </c>
      <c r="D4671" t="s">
        <v>6898</v>
      </c>
      <c r="E4671" t="s">
        <v>1705</v>
      </c>
    </row>
    <row r="4672" spans="1:5">
      <c r="A4672" t="s">
        <v>6264</v>
      </c>
      <c r="B4672" t="s">
        <v>5</v>
      </c>
      <c r="C4672" t="s">
        <v>1740</v>
      </c>
      <c r="D4672" t="s">
        <v>6898</v>
      </c>
      <c r="E4672" t="s">
        <v>1706</v>
      </c>
    </row>
    <row r="4673" spans="1:5">
      <c r="A4673" t="s">
        <v>6265</v>
      </c>
      <c r="B4673" t="s">
        <v>5</v>
      </c>
      <c r="C4673" t="s">
        <v>1740</v>
      </c>
      <c r="D4673" t="s">
        <v>6898</v>
      </c>
      <c r="E4673" t="s">
        <v>1707</v>
      </c>
    </row>
    <row r="4674" spans="1:5">
      <c r="A4674" t="s">
        <v>6266</v>
      </c>
      <c r="B4674" t="s">
        <v>5</v>
      </c>
      <c r="C4674" t="s">
        <v>1740</v>
      </c>
      <c r="D4674" t="s">
        <v>6898</v>
      </c>
      <c r="E4674" t="s">
        <v>1708</v>
      </c>
    </row>
    <row r="4675" spans="1:5">
      <c r="A4675" t="s">
        <v>6267</v>
      </c>
      <c r="B4675" t="s">
        <v>5</v>
      </c>
      <c r="C4675" t="s">
        <v>1740</v>
      </c>
      <c r="D4675" t="s">
        <v>6898</v>
      </c>
      <c r="E4675" t="s">
        <v>1709</v>
      </c>
    </row>
    <row r="4676" spans="1:5">
      <c r="A4676" t="s">
        <v>6268</v>
      </c>
      <c r="B4676" t="s">
        <v>5</v>
      </c>
      <c r="C4676" t="s">
        <v>1740</v>
      </c>
      <c r="D4676" t="s">
        <v>6898</v>
      </c>
      <c r="E4676" t="s">
        <v>1710</v>
      </c>
    </row>
    <row r="4677" spans="1:5">
      <c r="A4677" t="s">
        <v>6269</v>
      </c>
      <c r="B4677" t="s">
        <v>5</v>
      </c>
      <c r="C4677" t="s">
        <v>1740</v>
      </c>
      <c r="D4677" t="s">
        <v>6898</v>
      </c>
      <c r="E4677" t="s">
        <v>1711</v>
      </c>
    </row>
    <row r="4678" spans="1:5">
      <c r="A4678" t="s">
        <v>6270</v>
      </c>
      <c r="B4678" t="s">
        <v>5</v>
      </c>
      <c r="C4678" t="s">
        <v>1740</v>
      </c>
      <c r="D4678" t="s">
        <v>6898</v>
      </c>
      <c r="E4678" t="s">
        <v>1712</v>
      </c>
    </row>
    <row r="4679" spans="1:5">
      <c r="A4679" t="s">
        <v>6271</v>
      </c>
      <c r="B4679" t="s">
        <v>5</v>
      </c>
      <c r="C4679" t="s">
        <v>1740</v>
      </c>
      <c r="D4679" t="s">
        <v>6898</v>
      </c>
      <c r="E4679" t="s">
        <v>1713</v>
      </c>
    </row>
    <row r="4680" spans="1:5">
      <c r="A4680" t="s">
        <v>6272</v>
      </c>
      <c r="B4680" t="s">
        <v>5</v>
      </c>
      <c r="C4680" t="s">
        <v>1740</v>
      </c>
      <c r="D4680" t="s">
        <v>6898</v>
      </c>
      <c r="E4680" t="s">
        <v>1714</v>
      </c>
    </row>
    <row r="4681" spans="1:5">
      <c r="A4681" t="s">
        <v>6273</v>
      </c>
      <c r="B4681" t="s">
        <v>5</v>
      </c>
      <c r="C4681" t="s">
        <v>1740</v>
      </c>
      <c r="D4681" t="s">
        <v>6898</v>
      </c>
      <c r="E4681" t="s">
        <v>1715</v>
      </c>
    </row>
    <row r="4682" spans="1:5">
      <c r="A4682" t="s">
        <v>6274</v>
      </c>
      <c r="B4682" t="s">
        <v>5</v>
      </c>
      <c r="C4682" t="s">
        <v>1741</v>
      </c>
      <c r="D4682" t="s">
        <v>6874</v>
      </c>
      <c r="E4682" t="s">
        <v>1702</v>
      </c>
    </row>
    <row r="4683" spans="1:5">
      <c r="A4683" t="s">
        <v>6275</v>
      </c>
      <c r="B4683" t="s">
        <v>5</v>
      </c>
      <c r="C4683" t="s">
        <v>1741</v>
      </c>
      <c r="D4683" t="s">
        <v>6874</v>
      </c>
      <c r="E4683" t="s">
        <v>1705</v>
      </c>
    </row>
    <row r="4684" spans="1:5">
      <c r="A4684" t="s">
        <v>6276</v>
      </c>
      <c r="B4684" t="s">
        <v>5</v>
      </c>
      <c r="C4684" t="s">
        <v>1741</v>
      </c>
      <c r="D4684" t="s">
        <v>6874</v>
      </c>
      <c r="E4684" t="s">
        <v>1706</v>
      </c>
    </row>
    <row r="4685" spans="1:5">
      <c r="A4685" t="s">
        <v>6277</v>
      </c>
      <c r="B4685" t="s">
        <v>5</v>
      </c>
      <c r="C4685" t="s">
        <v>1741</v>
      </c>
      <c r="D4685" t="s">
        <v>6874</v>
      </c>
      <c r="E4685" t="s">
        <v>1707</v>
      </c>
    </row>
    <row r="4686" spans="1:5">
      <c r="A4686" t="s">
        <v>6278</v>
      </c>
      <c r="B4686" t="s">
        <v>5</v>
      </c>
      <c r="C4686" t="s">
        <v>1741</v>
      </c>
      <c r="D4686" t="s">
        <v>6874</v>
      </c>
      <c r="E4686" t="s">
        <v>1708</v>
      </c>
    </row>
    <row r="4687" spans="1:5">
      <c r="A4687" t="s">
        <v>6279</v>
      </c>
      <c r="B4687" t="s">
        <v>5</v>
      </c>
      <c r="C4687" t="s">
        <v>1741</v>
      </c>
      <c r="D4687" t="s">
        <v>6874</v>
      </c>
      <c r="E4687" t="s">
        <v>1709</v>
      </c>
    </row>
    <row r="4688" spans="1:5">
      <c r="A4688" t="s">
        <v>6280</v>
      </c>
      <c r="B4688" t="s">
        <v>5</v>
      </c>
      <c r="C4688" t="s">
        <v>1741</v>
      </c>
      <c r="D4688" t="s">
        <v>6874</v>
      </c>
      <c r="E4688" t="s">
        <v>1710</v>
      </c>
    </row>
    <row r="4689" spans="1:5">
      <c r="A4689" t="s">
        <v>6281</v>
      </c>
      <c r="B4689" t="s">
        <v>5</v>
      </c>
      <c r="C4689" t="s">
        <v>1741</v>
      </c>
      <c r="D4689" t="s">
        <v>6874</v>
      </c>
      <c r="E4689" t="s">
        <v>1711</v>
      </c>
    </row>
    <row r="4690" spans="1:5">
      <c r="A4690" t="s">
        <v>6282</v>
      </c>
      <c r="B4690" t="s">
        <v>5</v>
      </c>
      <c r="C4690" t="s">
        <v>1741</v>
      </c>
      <c r="D4690" t="s">
        <v>6874</v>
      </c>
      <c r="E4690" t="s">
        <v>1712</v>
      </c>
    </row>
    <row r="4691" spans="1:5">
      <c r="A4691" t="s">
        <v>6283</v>
      </c>
      <c r="B4691" t="s">
        <v>5</v>
      </c>
      <c r="C4691" t="s">
        <v>1741</v>
      </c>
      <c r="D4691" t="s">
        <v>6874</v>
      </c>
      <c r="E4691" t="s">
        <v>1713</v>
      </c>
    </row>
    <row r="4692" spans="1:5">
      <c r="A4692" t="s">
        <v>6284</v>
      </c>
      <c r="B4692" t="s">
        <v>5</v>
      </c>
      <c r="C4692" t="s">
        <v>1741</v>
      </c>
      <c r="D4692" t="s">
        <v>6874</v>
      </c>
      <c r="E4692" t="s">
        <v>1714</v>
      </c>
    </row>
    <row r="4693" spans="1:5">
      <c r="A4693" t="s">
        <v>6285</v>
      </c>
      <c r="B4693" t="s">
        <v>5</v>
      </c>
      <c r="C4693" t="s">
        <v>1741</v>
      </c>
      <c r="D4693" t="s">
        <v>6874</v>
      </c>
      <c r="E4693" t="s">
        <v>1715</v>
      </c>
    </row>
    <row r="4694" spans="1:5">
      <c r="A4694" t="s">
        <v>6286</v>
      </c>
      <c r="B4694" t="s">
        <v>5</v>
      </c>
      <c r="C4694" t="s">
        <v>1741</v>
      </c>
      <c r="D4694" t="s">
        <v>6875</v>
      </c>
      <c r="E4694" t="s">
        <v>1702</v>
      </c>
    </row>
    <row r="4695" spans="1:5">
      <c r="A4695" t="s">
        <v>6287</v>
      </c>
      <c r="B4695" t="s">
        <v>5</v>
      </c>
      <c r="C4695" t="s">
        <v>1741</v>
      </c>
      <c r="D4695" t="s">
        <v>6875</v>
      </c>
      <c r="E4695" t="s">
        <v>1705</v>
      </c>
    </row>
    <row r="4696" spans="1:5">
      <c r="A4696" t="s">
        <v>6288</v>
      </c>
      <c r="B4696" t="s">
        <v>5</v>
      </c>
      <c r="C4696" t="s">
        <v>1741</v>
      </c>
      <c r="D4696" t="s">
        <v>6875</v>
      </c>
      <c r="E4696" t="s">
        <v>1706</v>
      </c>
    </row>
    <row r="4697" spans="1:5">
      <c r="A4697" t="s">
        <v>6289</v>
      </c>
      <c r="B4697" t="s">
        <v>5</v>
      </c>
      <c r="C4697" t="s">
        <v>1741</v>
      </c>
      <c r="D4697" t="s">
        <v>6875</v>
      </c>
      <c r="E4697" t="s">
        <v>1707</v>
      </c>
    </row>
    <row r="4698" spans="1:5">
      <c r="A4698" t="s">
        <v>6290</v>
      </c>
      <c r="B4698" t="s">
        <v>5</v>
      </c>
      <c r="C4698" t="s">
        <v>1741</v>
      </c>
      <c r="D4698" t="s">
        <v>6875</v>
      </c>
      <c r="E4698" t="s">
        <v>1708</v>
      </c>
    </row>
    <row r="4699" spans="1:5">
      <c r="A4699" t="s">
        <v>6291</v>
      </c>
      <c r="B4699" t="s">
        <v>5</v>
      </c>
      <c r="C4699" t="s">
        <v>1741</v>
      </c>
      <c r="D4699" t="s">
        <v>6875</v>
      </c>
      <c r="E4699" t="s">
        <v>1709</v>
      </c>
    </row>
    <row r="4700" spans="1:5">
      <c r="A4700" t="s">
        <v>6292</v>
      </c>
      <c r="B4700" t="s">
        <v>5</v>
      </c>
      <c r="C4700" t="s">
        <v>1741</v>
      </c>
      <c r="D4700" t="s">
        <v>6875</v>
      </c>
      <c r="E4700" t="s">
        <v>1710</v>
      </c>
    </row>
    <row r="4701" spans="1:5">
      <c r="A4701" t="s">
        <v>6293</v>
      </c>
      <c r="B4701" t="s">
        <v>5</v>
      </c>
      <c r="C4701" t="s">
        <v>1741</v>
      </c>
      <c r="D4701" t="s">
        <v>6875</v>
      </c>
      <c r="E4701" t="s">
        <v>1711</v>
      </c>
    </row>
    <row r="4702" spans="1:5">
      <c r="A4702" t="s">
        <v>6294</v>
      </c>
      <c r="B4702" t="s">
        <v>5</v>
      </c>
      <c r="C4702" t="s">
        <v>1741</v>
      </c>
      <c r="D4702" t="s">
        <v>6875</v>
      </c>
      <c r="E4702" t="s">
        <v>1712</v>
      </c>
    </row>
    <row r="4703" spans="1:5">
      <c r="A4703" t="s">
        <v>6295</v>
      </c>
      <c r="B4703" t="s">
        <v>5</v>
      </c>
      <c r="C4703" t="s">
        <v>1741</v>
      </c>
      <c r="D4703" t="s">
        <v>6875</v>
      </c>
      <c r="E4703" t="s">
        <v>1713</v>
      </c>
    </row>
    <row r="4704" spans="1:5">
      <c r="A4704" t="s">
        <v>6296</v>
      </c>
      <c r="B4704" t="s">
        <v>5</v>
      </c>
      <c r="C4704" t="s">
        <v>1741</v>
      </c>
      <c r="D4704" t="s">
        <v>6875</v>
      </c>
      <c r="E4704" t="s">
        <v>1714</v>
      </c>
    </row>
    <row r="4705" spans="1:5">
      <c r="A4705" t="s">
        <v>6297</v>
      </c>
      <c r="B4705" t="s">
        <v>5</v>
      </c>
      <c r="C4705" t="s">
        <v>1741</v>
      </c>
      <c r="D4705" t="s">
        <v>6875</v>
      </c>
      <c r="E4705" t="s">
        <v>1715</v>
      </c>
    </row>
    <row r="4706" spans="1:5">
      <c r="A4706" t="s">
        <v>6298</v>
      </c>
      <c r="B4706" t="s">
        <v>5</v>
      </c>
      <c r="C4706" t="s">
        <v>1741</v>
      </c>
      <c r="D4706" t="s">
        <v>6876</v>
      </c>
      <c r="E4706" t="s">
        <v>1702</v>
      </c>
    </row>
    <row r="4707" spans="1:5">
      <c r="A4707" t="s">
        <v>6299</v>
      </c>
      <c r="B4707" t="s">
        <v>5</v>
      </c>
      <c r="C4707" t="s">
        <v>1741</v>
      </c>
      <c r="D4707" t="s">
        <v>6876</v>
      </c>
      <c r="E4707" t="s">
        <v>1705</v>
      </c>
    </row>
    <row r="4708" spans="1:5">
      <c r="A4708" t="s">
        <v>6300</v>
      </c>
      <c r="B4708" t="s">
        <v>5</v>
      </c>
      <c r="C4708" t="s">
        <v>1741</v>
      </c>
      <c r="D4708" t="s">
        <v>6876</v>
      </c>
      <c r="E4708" t="s">
        <v>1706</v>
      </c>
    </row>
    <row r="4709" spans="1:5">
      <c r="A4709" t="s">
        <v>6301</v>
      </c>
      <c r="B4709" t="s">
        <v>5</v>
      </c>
      <c r="C4709" t="s">
        <v>1741</v>
      </c>
      <c r="D4709" t="s">
        <v>6876</v>
      </c>
      <c r="E4709" t="s">
        <v>1707</v>
      </c>
    </row>
    <row r="4710" spans="1:5">
      <c r="A4710" t="s">
        <v>6302</v>
      </c>
      <c r="B4710" t="s">
        <v>5</v>
      </c>
      <c r="C4710" t="s">
        <v>1741</v>
      </c>
      <c r="D4710" t="s">
        <v>6876</v>
      </c>
      <c r="E4710" t="s">
        <v>1708</v>
      </c>
    </row>
    <row r="4711" spans="1:5">
      <c r="A4711" t="s">
        <v>6303</v>
      </c>
      <c r="B4711" t="s">
        <v>5</v>
      </c>
      <c r="C4711" t="s">
        <v>1741</v>
      </c>
      <c r="D4711" t="s">
        <v>6876</v>
      </c>
      <c r="E4711" t="s">
        <v>1709</v>
      </c>
    </row>
    <row r="4712" spans="1:5">
      <c r="A4712" t="s">
        <v>6304</v>
      </c>
      <c r="B4712" t="s">
        <v>5</v>
      </c>
      <c r="C4712" t="s">
        <v>1741</v>
      </c>
      <c r="D4712" t="s">
        <v>6876</v>
      </c>
      <c r="E4712" t="s">
        <v>1710</v>
      </c>
    </row>
    <row r="4713" spans="1:5">
      <c r="A4713" t="s">
        <v>6305</v>
      </c>
      <c r="B4713" t="s">
        <v>5</v>
      </c>
      <c r="C4713" t="s">
        <v>1741</v>
      </c>
      <c r="D4713" t="s">
        <v>6876</v>
      </c>
      <c r="E4713" t="s">
        <v>1711</v>
      </c>
    </row>
    <row r="4714" spans="1:5">
      <c r="A4714" t="s">
        <v>6306</v>
      </c>
      <c r="B4714" t="s">
        <v>5</v>
      </c>
      <c r="C4714" t="s">
        <v>1741</v>
      </c>
      <c r="D4714" t="s">
        <v>6876</v>
      </c>
      <c r="E4714" t="s">
        <v>1712</v>
      </c>
    </row>
    <row r="4715" spans="1:5">
      <c r="A4715" t="s">
        <v>6307</v>
      </c>
      <c r="B4715" t="s">
        <v>5</v>
      </c>
      <c r="C4715" t="s">
        <v>1741</v>
      </c>
      <c r="D4715" t="s">
        <v>6876</v>
      </c>
      <c r="E4715" t="s">
        <v>1713</v>
      </c>
    </row>
    <row r="4716" spans="1:5">
      <c r="A4716" t="s">
        <v>6308</v>
      </c>
      <c r="B4716" t="s">
        <v>5</v>
      </c>
      <c r="C4716" t="s">
        <v>1741</v>
      </c>
      <c r="D4716" t="s">
        <v>6876</v>
      </c>
      <c r="E4716" t="s">
        <v>1714</v>
      </c>
    </row>
    <row r="4717" spans="1:5">
      <c r="A4717" t="s">
        <v>6309</v>
      </c>
      <c r="B4717" t="s">
        <v>5</v>
      </c>
      <c r="C4717" t="s">
        <v>1741</v>
      </c>
      <c r="D4717" t="s">
        <v>6876</v>
      </c>
      <c r="E4717" t="s">
        <v>1715</v>
      </c>
    </row>
    <row r="4718" spans="1:5">
      <c r="A4718" t="s">
        <v>6310</v>
      </c>
      <c r="B4718" t="s">
        <v>5</v>
      </c>
      <c r="C4718" t="s">
        <v>1741</v>
      </c>
      <c r="D4718" t="s">
        <v>6877</v>
      </c>
      <c r="E4718" t="s">
        <v>1702</v>
      </c>
    </row>
    <row r="4719" spans="1:5">
      <c r="A4719" t="s">
        <v>6311</v>
      </c>
      <c r="B4719" t="s">
        <v>5</v>
      </c>
      <c r="C4719" t="s">
        <v>1741</v>
      </c>
      <c r="D4719" t="s">
        <v>6877</v>
      </c>
      <c r="E4719" t="s">
        <v>1705</v>
      </c>
    </row>
    <row r="4720" spans="1:5">
      <c r="A4720" t="s">
        <v>6312</v>
      </c>
      <c r="B4720" t="s">
        <v>5</v>
      </c>
      <c r="C4720" t="s">
        <v>1741</v>
      </c>
      <c r="D4720" t="s">
        <v>6877</v>
      </c>
      <c r="E4720" t="s">
        <v>1706</v>
      </c>
    </row>
    <row r="4721" spans="1:5">
      <c r="A4721" t="s">
        <v>6313</v>
      </c>
      <c r="B4721" t="s">
        <v>5</v>
      </c>
      <c r="C4721" t="s">
        <v>1741</v>
      </c>
      <c r="D4721" t="s">
        <v>6877</v>
      </c>
      <c r="E4721" t="s">
        <v>1707</v>
      </c>
    </row>
    <row r="4722" spans="1:5">
      <c r="A4722" t="s">
        <v>6314</v>
      </c>
      <c r="B4722" t="s">
        <v>5</v>
      </c>
      <c r="C4722" t="s">
        <v>1741</v>
      </c>
      <c r="D4722" t="s">
        <v>6877</v>
      </c>
      <c r="E4722" t="s">
        <v>1708</v>
      </c>
    </row>
    <row r="4723" spans="1:5">
      <c r="A4723" t="s">
        <v>6315</v>
      </c>
      <c r="B4723" t="s">
        <v>5</v>
      </c>
      <c r="C4723" t="s">
        <v>1741</v>
      </c>
      <c r="D4723" t="s">
        <v>6877</v>
      </c>
      <c r="E4723" t="s">
        <v>1709</v>
      </c>
    </row>
    <row r="4724" spans="1:5">
      <c r="A4724" t="s">
        <v>6316</v>
      </c>
      <c r="B4724" t="s">
        <v>5</v>
      </c>
      <c r="C4724" t="s">
        <v>1741</v>
      </c>
      <c r="D4724" t="s">
        <v>6877</v>
      </c>
      <c r="E4724" t="s">
        <v>1710</v>
      </c>
    </row>
    <row r="4725" spans="1:5">
      <c r="A4725" t="s">
        <v>6317</v>
      </c>
      <c r="B4725" t="s">
        <v>5</v>
      </c>
      <c r="C4725" t="s">
        <v>1741</v>
      </c>
      <c r="D4725" t="s">
        <v>6877</v>
      </c>
      <c r="E4725" t="s">
        <v>1711</v>
      </c>
    </row>
    <row r="4726" spans="1:5">
      <c r="A4726" t="s">
        <v>6318</v>
      </c>
      <c r="B4726" t="s">
        <v>5</v>
      </c>
      <c r="C4726" t="s">
        <v>1741</v>
      </c>
      <c r="D4726" t="s">
        <v>6877</v>
      </c>
      <c r="E4726" t="s">
        <v>1712</v>
      </c>
    </row>
    <row r="4727" spans="1:5">
      <c r="A4727" t="s">
        <v>6319</v>
      </c>
      <c r="B4727" t="s">
        <v>5</v>
      </c>
      <c r="C4727" t="s">
        <v>1741</v>
      </c>
      <c r="D4727" t="s">
        <v>6877</v>
      </c>
      <c r="E4727" t="s">
        <v>1713</v>
      </c>
    </row>
    <row r="4728" spans="1:5">
      <c r="A4728" t="s">
        <v>6320</v>
      </c>
      <c r="B4728" t="s">
        <v>5</v>
      </c>
      <c r="C4728" t="s">
        <v>1741</v>
      </c>
      <c r="D4728" t="s">
        <v>6877</v>
      </c>
      <c r="E4728" t="s">
        <v>1714</v>
      </c>
    </row>
    <row r="4729" spans="1:5">
      <c r="A4729" t="s">
        <v>6321</v>
      </c>
      <c r="B4729" t="s">
        <v>5</v>
      </c>
      <c r="C4729" t="s">
        <v>1741</v>
      </c>
      <c r="D4729" t="s">
        <v>6877</v>
      </c>
      <c r="E4729" t="s">
        <v>1715</v>
      </c>
    </row>
    <row r="4730" spans="1:5">
      <c r="A4730" t="s">
        <v>6322</v>
      </c>
      <c r="B4730" t="s">
        <v>5</v>
      </c>
      <c r="C4730" t="s">
        <v>1741</v>
      </c>
      <c r="D4730" t="s">
        <v>6878</v>
      </c>
      <c r="E4730" t="s">
        <v>1702</v>
      </c>
    </row>
    <row r="4731" spans="1:5">
      <c r="A4731" t="s">
        <v>6323</v>
      </c>
      <c r="B4731" t="s">
        <v>5</v>
      </c>
      <c r="C4731" t="s">
        <v>1741</v>
      </c>
      <c r="D4731" t="s">
        <v>6878</v>
      </c>
      <c r="E4731" t="s">
        <v>1705</v>
      </c>
    </row>
    <row r="4732" spans="1:5">
      <c r="A4732" t="s">
        <v>6324</v>
      </c>
      <c r="B4732" t="s">
        <v>5</v>
      </c>
      <c r="C4732" t="s">
        <v>1741</v>
      </c>
      <c r="D4732" t="s">
        <v>6878</v>
      </c>
      <c r="E4732" t="s">
        <v>1706</v>
      </c>
    </row>
    <row r="4733" spans="1:5">
      <c r="A4733" t="s">
        <v>6325</v>
      </c>
      <c r="B4733" t="s">
        <v>5</v>
      </c>
      <c r="C4733" t="s">
        <v>1741</v>
      </c>
      <c r="D4733" t="s">
        <v>6878</v>
      </c>
      <c r="E4733" t="s">
        <v>1707</v>
      </c>
    </row>
    <row r="4734" spans="1:5">
      <c r="A4734" t="s">
        <v>6326</v>
      </c>
      <c r="B4734" t="s">
        <v>5</v>
      </c>
      <c r="C4734" t="s">
        <v>1741</v>
      </c>
      <c r="D4734" t="s">
        <v>6878</v>
      </c>
      <c r="E4734" t="s">
        <v>1708</v>
      </c>
    </row>
    <row r="4735" spans="1:5">
      <c r="A4735" t="s">
        <v>6327</v>
      </c>
      <c r="B4735" t="s">
        <v>5</v>
      </c>
      <c r="C4735" t="s">
        <v>1741</v>
      </c>
      <c r="D4735" t="s">
        <v>6878</v>
      </c>
      <c r="E4735" t="s">
        <v>1709</v>
      </c>
    </row>
    <row r="4736" spans="1:5">
      <c r="A4736" t="s">
        <v>6328</v>
      </c>
      <c r="B4736" t="s">
        <v>5</v>
      </c>
      <c r="C4736" t="s">
        <v>1741</v>
      </c>
      <c r="D4736" t="s">
        <v>6878</v>
      </c>
      <c r="E4736" t="s">
        <v>1710</v>
      </c>
    </row>
    <row r="4737" spans="1:5">
      <c r="A4737" t="s">
        <v>6329</v>
      </c>
      <c r="B4737" t="s">
        <v>5</v>
      </c>
      <c r="C4737" t="s">
        <v>1741</v>
      </c>
      <c r="D4737" t="s">
        <v>6878</v>
      </c>
      <c r="E4737" t="s">
        <v>1711</v>
      </c>
    </row>
    <row r="4738" spans="1:5">
      <c r="A4738" t="s">
        <v>6330</v>
      </c>
      <c r="B4738" t="s">
        <v>5</v>
      </c>
      <c r="C4738" t="s">
        <v>1741</v>
      </c>
      <c r="D4738" t="s">
        <v>6878</v>
      </c>
      <c r="E4738" t="s">
        <v>1712</v>
      </c>
    </row>
    <row r="4739" spans="1:5">
      <c r="A4739" t="s">
        <v>6331</v>
      </c>
      <c r="B4739" t="s">
        <v>5</v>
      </c>
      <c r="C4739" t="s">
        <v>1741</v>
      </c>
      <c r="D4739" t="s">
        <v>6878</v>
      </c>
      <c r="E4739" t="s">
        <v>1713</v>
      </c>
    </row>
    <row r="4740" spans="1:5">
      <c r="A4740" t="s">
        <v>6332</v>
      </c>
      <c r="B4740" t="s">
        <v>5</v>
      </c>
      <c r="C4740" t="s">
        <v>1741</v>
      </c>
      <c r="D4740" t="s">
        <v>6878</v>
      </c>
      <c r="E4740" t="s">
        <v>1714</v>
      </c>
    </row>
    <row r="4741" spans="1:5">
      <c r="A4741" t="s">
        <v>6333</v>
      </c>
      <c r="B4741" t="s">
        <v>5</v>
      </c>
      <c r="C4741" t="s">
        <v>1741</v>
      </c>
      <c r="D4741" t="s">
        <v>6878</v>
      </c>
      <c r="E4741" t="s">
        <v>1715</v>
      </c>
    </row>
    <row r="4742" spans="1:5">
      <c r="A4742" t="s">
        <v>6334</v>
      </c>
      <c r="B4742" t="s">
        <v>5</v>
      </c>
      <c r="C4742" t="s">
        <v>1741</v>
      </c>
      <c r="D4742" t="s">
        <v>6879</v>
      </c>
      <c r="E4742" t="s">
        <v>1702</v>
      </c>
    </row>
    <row r="4743" spans="1:5">
      <c r="A4743" t="s">
        <v>6335</v>
      </c>
      <c r="B4743" t="s">
        <v>5</v>
      </c>
      <c r="C4743" t="s">
        <v>1741</v>
      </c>
      <c r="D4743" t="s">
        <v>6879</v>
      </c>
      <c r="E4743" t="s">
        <v>1705</v>
      </c>
    </row>
    <row r="4744" spans="1:5">
      <c r="A4744" t="s">
        <v>6336</v>
      </c>
      <c r="B4744" t="s">
        <v>5</v>
      </c>
      <c r="C4744" t="s">
        <v>1741</v>
      </c>
      <c r="D4744" t="s">
        <v>6879</v>
      </c>
      <c r="E4744" t="s">
        <v>1706</v>
      </c>
    </row>
    <row r="4745" spans="1:5">
      <c r="A4745" t="s">
        <v>6337</v>
      </c>
      <c r="B4745" t="s">
        <v>5</v>
      </c>
      <c r="C4745" t="s">
        <v>1741</v>
      </c>
      <c r="D4745" t="s">
        <v>6879</v>
      </c>
      <c r="E4745" t="s">
        <v>1707</v>
      </c>
    </row>
    <row r="4746" spans="1:5">
      <c r="A4746" t="s">
        <v>6338</v>
      </c>
      <c r="B4746" t="s">
        <v>5</v>
      </c>
      <c r="C4746" t="s">
        <v>1741</v>
      </c>
      <c r="D4746" t="s">
        <v>6879</v>
      </c>
      <c r="E4746" t="s">
        <v>1708</v>
      </c>
    </row>
    <row r="4747" spans="1:5">
      <c r="A4747" t="s">
        <v>6339</v>
      </c>
      <c r="B4747" t="s">
        <v>5</v>
      </c>
      <c r="C4747" t="s">
        <v>1741</v>
      </c>
      <c r="D4747" t="s">
        <v>6879</v>
      </c>
      <c r="E4747" t="s">
        <v>1709</v>
      </c>
    </row>
    <row r="4748" spans="1:5">
      <c r="A4748" t="s">
        <v>6340</v>
      </c>
      <c r="B4748" t="s">
        <v>5</v>
      </c>
      <c r="C4748" t="s">
        <v>1741</v>
      </c>
      <c r="D4748" t="s">
        <v>6879</v>
      </c>
      <c r="E4748" t="s">
        <v>1710</v>
      </c>
    </row>
    <row r="4749" spans="1:5">
      <c r="A4749" t="s">
        <v>6341</v>
      </c>
      <c r="B4749" t="s">
        <v>5</v>
      </c>
      <c r="C4749" t="s">
        <v>1741</v>
      </c>
      <c r="D4749" t="s">
        <v>6879</v>
      </c>
      <c r="E4749" t="s">
        <v>1711</v>
      </c>
    </row>
    <row r="4750" spans="1:5">
      <c r="A4750" t="s">
        <v>6342</v>
      </c>
      <c r="B4750" t="s">
        <v>5</v>
      </c>
      <c r="C4750" t="s">
        <v>1741</v>
      </c>
      <c r="D4750" t="s">
        <v>6879</v>
      </c>
      <c r="E4750" t="s">
        <v>1712</v>
      </c>
    </row>
    <row r="4751" spans="1:5">
      <c r="A4751" t="s">
        <v>6343</v>
      </c>
      <c r="B4751" t="s">
        <v>5</v>
      </c>
      <c r="C4751" t="s">
        <v>1741</v>
      </c>
      <c r="D4751" t="s">
        <v>6879</v>
      </c>
      <c r="E4751" t="s">
        <v>1713</v>
      </c>
    </row>
    <row r="4752" spans="1:5">
      <c r="A4752" t="s">
        <v>6344</v>
      </c>
      <c r="B4752" t="s">
        <v>5</v>
      </c>
      <c r="C4752" t="s">
        <v>1741</v>
      </c>
      <c r="D4752" t="s">
        <v>6879</v>
      </c>
      <c r="E4752" t="s">
        <v>1714</v>
      </c>
    </row>
    <row r="4753" spans="1:5">
      <c r="A4753" t="s">
        <v>6345</v>
      </c>
      <c r="B4753" t="s">
        <v>5</v>
      </c>
      <c r="C4753" t="s">
        <v>1741</v>
      </c>
      <c r="D4753" t="s">
        <v>6879</v>
      </c>
      <c r="E4753" t="s">
        <v>1715</v>
      </c>
    </row>
    <row r="4754" spans="1:5">
      <c r="A4754" t="s">
        <v>6346</v>
      </c>
      <c r="B4754" t="s">
        <v>5</v>
      </c>
      <c r="C4754" t="s">
        <v>1741</v>
      </c>
      <c r="D4754" t="s">
        <v>6880</v>
      </c>
      <c r="E4754" t="s">
        <v>1702</v>
      </c>
    </row>
    <row r="4755" spans="1:5">
      <c r="A4755" t="s">
        <v>6347</v>
      </c>
      <c r="B4755" t="s">
        <v>5</v>
      </c>
      <c r="C4755" t="s">
        <v>1741</v>
      </c>
      <c r="D4755" t="s">
        <v>6880</v>
      </c>
      <c r="E4755" t="s">
        <v>1705</v>
      </c>
    </row>
    <row r="4756" spans="1:5">
      <c r="A4756" t="s">
        <v>6348</v>
      </c>
      <c r="B4756" t="s">
        <v>5</v>
      </c>
      <c r="C4756" t="s">
        <v>1741</v>
      </c>
      <c r="D4756" t="s">
        <v>6880</v>
      </c>
      <c r="E4756" t="s">
        <v>1706</v>
      </c>
    </row>
    <row r="4757" spans="1:5">
      <c r="A4757" t="s">
        <v>6349</v>
      </c>
      <c r="B4757" t="s">
        <v>5</v>
      </c>
      <c r="C4757" t="s">
        <v>1741</v>
      </c>
      <c r="D4757" t="s">
        <v>6880</v>
      </c>
      <c r="E4757" t="s">
        <v>1707</v>
      </c>
    </row>
    <row r="4758" spans="1:5">
      <c r="A4758" t="s">
        <v>6350</v>
      </c>
      <c r="B4758" t="s">
        <v>5</v>
      </c>
      <c r="C4758" t="s">
        <v>1741</v>
      </c>
      <c r="D4758" t="s">
        <v>6880</v>
      </c>
      <c r="E4758" t="s">
        <v>1708</v>
      </c>
    </row>
    <row r="4759" spans="1:5">
      <c r="A4759" t="s">
        <v>6351</v>
      </c>
      <c r="B4759" t="s">
        <v>5</v>
      </c>
      <c r="C4759" t="s">
        <v>1741</v>
      </c>
      <c r="D4759" t="s">
        <v>6880</v>
      </c>
      <c r="E4759" t="s">
        <v>1709</v>
      </c>
    </row>
    <row r="4760" spans="1:5">
      <c r="A4760" t="s">
        <v>6352</v>
      </c>
      <c r="B4760" t="s">
        <v>5</v>
      </c>
      <c r="C4760" t="s">
        <v>1741</v>
      </c>
      <c r="D4760" t="s">
        <v>6880</v>
      </c>
      <c r="E4760" t="s">
        <v>1710</v>
      </c>
    </row>
    <row r="4761" spans="1:5">
      <c r="A4761" t="s">
        <v>6353</v>
      </c>
      <c r="B4761" t="s">
        <v>5</v>
      </c>
      <c r="C4761" t="s">
        <v>1741</v>
      </c>
      <c r="D4761" t="s">
        <v>6880</v>
      </c>
      <c r="E4761" t="s">
        <v>1711</v>
      </c>
    </row>
    <row r="4762" spans="1:5">
      <c r="A4762" t="s">
        <v>6354</v>
      </c>
      <c r="B4762" t="s">
        <v>5</v>
      </c>
      <c r="C4762" t="s">
        <v>1741</v>
      </c>
      <c r="D4762" t="s">
        <v>6880</v>
      </c>
      <c r="E4762" t="s">
        <v>1712</v>
      </c>
    </row>
    <row r="4763" spans="1:5">
      <c r="A4763" t="s">
        <v>6355</v>
      </c>
      <c r="B4763" t="s">
        <v>5</v>
      </c>
      <c r="C4763" t="s">
        <v>1741</v>
      </c>
      <c r="D4763" t="s">
        <v>6880</v>
      </c>
      <c r="E4763" t="s">
        <v>1713</v>
      </c>
    </row>
    <row r="4764" spans="1:5">
      <c r="A4764" t="s">
        <v>6356</v>
      </c>
      <c r="B4764" t="s">
        <v>5</v>
      </c>
      <c r="C4764" t="s">
        <v>1741</v>
      </c>
      <c r="D4764" t="s">
        <v>6880</v>
      </c>
      <c r="E4764" t="s">
        <v>1714</v>
      </c>
    </row>
    <row r="4765" spans="1:5">
      <c r="A4765" t="s">
        <v>6357</v>
      </c>
      <c r="B4765" t="s">
        <v>5</v>
      </c>
      <c r="C4765" t="s">
        <v>1741</v>
      </c>
      <c r="D4765" t="s">
        <v>6880</v>
      </c>
      <c r="E4765" t="s">
        <v>1715</v>
      </c>
    </row>
    <row r="4766" spans="1:5">
      <c r="A4766" t="s">
        <v>6358</v>
      </c>
      <c r="B4766" t="s">
        <v>5</v>
      </c>
      <c r="C4766" t="s">
        <v>1741</v>
      </c>
      <c r="D4766" t="s">
        <v>6881</v>
      </c>
      <c r="E4766" t="s">
        <v>1702</v>
      </c>
    </row>
    <row r="4767" spans="1:5">
      <c r="A4767" t="s">
        <v>6359</v>
      </c>
      <c r="B4767" t="s">
        <v>5</v>
      </c>
      <c r="C4767" t="s">
        <v>1741</v>
      </c>
      <c r="D4767" t="s">
        <v>6881</v>
      </c>
      <c r="E4767" t="s">
        <v>1705</v>
      </c>
    </row>
    <row r="4768" spans="1:5">
      <c r="A4768" t="s">
        <v>6360</v>
      </c>
      <c r="B4768" t="s">
        <v>5</v>
      </c>
      <c r="C4768" t="s">
        <v>1741</v>
      </c>
      <c r="D4768" t="s">
        <v>6881</v>
      </c>
      <c r="E4768" t="s">
        <v>1706</v>
      </c>
    </row>
    <row r="4769" spans="1:5">
      <c r="A4769" t="s">
        <v>6361</v>
      </c>
      <c r="B4769" t="s">
        <v>5</v>
      </c>
      <c r="C4769" t="s">
        <v>1741</v>
      </c>
      <c r="D4769" t="s">
        <v>6881</v>
      </c>
      <c r="E4769" t="s">
        <v>1707</v>
      </c>
    </row>
    <row r="4770" spans="1:5">
      <c r="A4770" t="s">
        <v>6362</v>
      </c>
      <c r="B4770" t="s">
        <v>5</v>
      </c>
      <c r="C4770" t="s">
        <v>1741</v>
      </c>
      <c r="D4770" t="s">
        <v>6881</v>
      </c>
      <c r="E4770" t="s">
        <v>1708</v>
      </c>
    </row>
    <row r="4771" spans="1:5">
      <c r="A4771" t="s">
        <v>6363</v>
      </c>
      <c r="B4771" t="s">
        <v>5</v>
      </c>
      <c r="C4771" t="s">
        <v>1741</v>
      </c>
      <c r="D4771" t="s">
        <v>6881</v>
      </c>
      <c r="E4771" t="s">
        <v>1709</v>
      </c>
    </row>
    <row r="4772" spans="1:5">
      <c r="A4772" t="s">
        <v>6364</v>
      </c>
      <c r="B4772" t="s">
        <v>5</v>
      </c>
      <c r="C4772" t="s">
        <v>1741</v>
      </c>
      <c r="D4772" t="s">
        <v>6881</v>
      </c>
      <c r="E4772" t="s">
        <v>1710</v>
      </c>
    </row>
    <row r="4773" spans="1:5">
      <c r="A4773" t="s">
        <v>6365</v>
      </c>
      <c r="B4773" t="s">
        <v>5</v>
      </c>
      <c r="C4773" t="s">
        <v>1741</v>
      </c>
      <c r="D4773" t="s">
        <v>6881</v>
      </c>
      <c r="E4773" t="s">
        <v>1711</v>
      </c>
    </row>
    <row r="4774" spans="1:5">
      <c r="A4774" t="s">
        <v>6366</v>
      </c>
      <c r="B4774" t="s">
        <v>5</v>
      </c>
      <c r="C4774" t="s">
        <v>1741</v>
      </c>
      <c r="D4774" t="s">
        <v>6881</v>
      </c>
      <c r="E4774" t="s">
        <v>1712</v>
      </c>
    </row>
    <row r="4775" spans="1:5">
      <c r="A4775" t="s">
        <v>6367</v>
      </c>
      <c r="B4775" t="s">
        <v>5</v>
      </c>
      <c r="C4775" t="s">
        <v>1741</v>
      </c>
      <c r="D4775" t="s">
        <v>6881</v>
      </c>
      <c r="E4775" t="s">
        <v>1713</v>
      </c>
    </row>
    <row r="4776" spans="1:5">
      <c r="A4776" t="s">
        <v>6368</v>
      </c>
      <c r="B4776" t="s">
        <v>5</v>
      </c>
      <c r="C4776" t="s">
        <v>1741</v>
      </c>
      <c r="D4776" t="s">
        <v>6881</v>
      </c>
      <c r="E4776" t="s">
        <v>1714</v>
      </c>
    </row>
    <row r="4777" spans="1:5">
      <c r="A4777" t="s">
        <v>6369</v>
      </c>
      <c r="B4777" t="s">
        <v>5</v>
      </c>
      <c r="C4777" t="s">
        <v>1741</v>
      </c>
      <c r="D4777" t="s">
        <v>6881</v>
      </c>
      <c r="E4777" t="s">
        <v>1715</v>
      </c>
    </row>
    <row r="4778" spans="1:5">
      <c r="A4778" t="s">
        <v>6370</v>
      </c>
      <c r="B4778" t="s">
        <v>5</v>
      </c>
      <c r="C4778" t="s">
        <v>1741</v>
      </c>
      <c r="D4778" t="s">
        <v>6882</v>
      </c>
      <c r="E4778" t="s">
        <v>1702</v>
      </c>
    </row>
    <row r="4779" spans="1:5">
      <c r="A4779" t="s">
        <v>6371</v>
      </c>
      <c r="B4779" t="s">
        <v>5</v>
      </c>
      <c r="C4779" t="s">
        <v>1741</v>
      </c>
      <c r="D4779" t="s">
        <v>6882</v>
      </c>
      <c r="E4779" t="s">
        <v>1705</v>
      </c>
    </row>
    <row r="4780" spans="1:5">
      <c r="A4780" t="s">
        <v>6372</v>
      </c>
      <c r="B4780" t="s">
        <v>5</v>
      </c>
      <c r="C4780" t="s">
        <v>1741</v>
      </c>
      <c r="D4780" t="s">
        <v>6882</v>
      </c>
      <c r="E4780" t="s">
        <v>1706</v>
      </c>
    </row>
    <row r="4781" spans="1:5">
      <c r="A4781" t="s">
        <v>6373</v>
      </c>
      <c r="B4781" t="s">
        <v>5</v>
      </c>
      <c r="C4781" t="s">
        <v>1741</v>
      </c>
      <c r="D4781" t="s">
        <v>6882</v>
      </c>
      <c r="E4781" t="s">
        <v>1707</v>
      </c>
    </row>
    <row r="4782" spans="1:5">
      <c r="A4782" t="s">
        <v>6374</v>
      </c>
      <c r="B4782" t="s">
        <v>5</v>
      </c>
      <c r="C4782" t="s">
        <v>1741</v>
      </c>
      <c r="D4782" t="s">
        <v>6882</v>
      </c>
      <c r="E4782" t="s">
        <v>1708</v>
      </c>
    </row>
    <row r="4783" spans="1:5">
      <c r="A4783" t="s">
        <v>6375</v>
      </c>
      <c r="B4783" t="s">
        <v>5</v>
      </c>
      <c r="C4783" t="s">
        <v>1741</v>
      </c>
      <c r="D4783" t="s">
        <v>6882</v>
      </c>
      <c r="E4783" t="s">
        <v>1709</v>
      </c>
    </row>
    <row r="4784" spans="1:5">
      <c r="A4784" t="s">
        <v>6376</v>
      </c>
      <c r="B4784" t="s">
        <v>5</v>
      </c>
      <c r="C4784" t="s">
        <v>1741</v>
      </c>
      <c r="D4784" t="s">
        <v>6882</v>
      </c>
      <c r="E4784" t="s">
        <v>1710</v>
      </c>
    </row>
    <row r="4785" spans="1:5">
      <c r="A4785" t="s">
        <v>6377</v>
      </c>
      <c r="B4785" t="s">
        <v>5</v>
      </c>
      <c r="C4785" t="s">
        <v>1741</v>
      </c>
      <c r="D4785" t="s">
        <v>6882</v>
      </c>
      <c r="E4785" t="s">
        <v>1711</v>
      </c>
    </row>
    <row r="4786" spans="1:5">
      <c r="A4786" t="s">
        <v>6378</v>
      </c>
      <c r="B4786" t="s">
        <v>5</v>
      </c>
      <c r="C4786" t="s">
        <v>1741</v>
      </c>
      <c r="D4786" t="s">
        <v>6882</v>
      </c>
      <c r="E4786" t="s">
        <v>1712</v>
      </c>
    </row>
    <row r="4787" spans="1:5">
      <c r="A4787" t="s">
        <v>6379</v>
      </c>
      <c r="B4787" t="s">
        <v>5</v>
      </c>
      <c r="C4787" t="s">
        <v>1741</v>
      </c>
      <c r="D4787" t="s">
        <v>6882</v>
      </c>
      <c r="E4787" t="s">
        <v>1713</v>
      </c>
    </row>
    <row r="4788" spans="1:5">
      <c r="A4788" t="s">
        <v>6380</v>
      </c>
      <c r="B4788" t="s">
        <v>5</v>
      </c>
      <c r="C4788" t="s">
        <v>1741</v>
      </c>
      <c r="D4788" t="s">
        <v>6882</v>
      </c>
      <c r="E4788" t="s">
        <v>1714</v>
      </c>
    </row>
    <row r="4789" spans="1:5">
      <c r="A4789" t="s">
        <v>6381</v>
      </c>
      <c r="B4789" t="s">
        <v>5</v>
      </c>
      <c r="C4789" t="s">
        <v>1741</v>
      </c>
      <c r="D4789" t="s">
        <v>6882</v>
      </c>
      <c r="E4789" t="s">
        <v>1715</v>
      </c>
    </row>
    <row r="4790" spans="1:5">
      <c r="A4790" t="s">
        <v>6382</v>
      </c>
      <c r="B4790" t="s">
        <v>5</v>
      </c>
      <c r="C4790" t="s">
        <v>1741</v>
      </c>
      <c r="D4790" t="s">
        <v>6883</v>
      </c>
      <c r="E4790" t="s">
        <v>1702</v>
      </c>
    </row>
    <row r="4791" spans="1:5">
      <c r="A4791" t="s">
        <v>6383</v>
      </c>
      <c r="B4791" t="s">
        <v>5</v>
      </c>
      <c r="C4791" t="s">
        <v>1741</v>
      </c>
      <c r="D4791" t="s">
        <v>6883</v>
      </c>
      <c r="E4791" t="s">
        <v>1705</v>
      </c>
    </row>
    <row r="4792" spans="1:5">
      <c r="A4792" t="s">
        <v>6384</v>
      </c>
      <c r="B4792" t="s">
        <v>5</v>
      </c>
      <c r="C4792" t="s">
        <v>1741</v>
      </c>
      <c r="D4792" t="s">
        <v>6883</v>
      </c>
      <c r="E4792" t="s">
        <v>1706</v>
      </c>
    </row>
    <row r="4793" spans="1:5">
      <c r="A4793" t="s">
        <v>6385</v>
      </c>
      <c r="B4793" t="s">
        <v>5</v>
      </c>
      <c r="C4793" t="s">
        <v>1741</v>
      </c>
      <c r="D4793" t="s">
        <v>6883</v>
      </c>
      <c r="E4793" t="s">
        <v>1707</v>
      </c>
    </row>
    <row r="4794" spans="1:5">
      <c r="A4794" t="s">
        <v>6386</v>
      </c>
      <c r="B4794" t="s">
        <v>5</v>
      </c>
      <c r="C4794" t="s">
        <v>1741</v>
      </c>
      <c r="D4794" t="s">
        <v>6883</v>
      </c>
      <c r="E4794" t="s">
        <v>1708</v>
      </c>
    </row>
    <row r="4795" spans="1:5">
      <c r="A4795" t="s">
        <v>6387</v>
      </c>
      <c r="B4795" t="s">
        <v>5</v>
      </c>
      <c r="C4795" t="s">
        <v>1741</v>
      </c>
      <c r="D4795" t="s">
        <v>6883</v>
      </c>
      <c r="E4795" t="s">
        <v>1709</v>
      </c>
    </row>
    <row r="4796" spans="1:5">
      <c r="A4796" t="s">
        <v>6388</v>
      </c>
      <c r="B4796" t="s">
        <v>5</v>
      </c>
      <c r="C4796" t="s">
        <v>1741</v>
      </c>
      <c r="D4796" t="s">
        <v>6883</v>
      </c>
      <c r="E4796" t="s">
        <v>1710</v>
      </c>
    </row>
    <row r="4797" spans="1:5">
      <c r="A4797" t="s">
        <v>6389</v>
      </c>
      <c r="B4797" t="s">
        <v>5</v>
      </c>
      <c r="C4797" t="s">
        <v>1741</v>
      </c>
      <c r="D4797" t="s">
        <v>6883</v>
      </c>
      <c r="E4797" t="s">
        <v>1711</v>
      </c>
    </row>
    <row r="4798" spans="1:5">
      <c r="A4798" t="s">
        <v>6390</v>
      </c>
      <c r="B4798" t="s">
        <v>5</v>
      </c>
      <c r="C4798" t="s">
        <v>1741</v>
      </c>
      <c r="D4798" t="s">
        <v>6883</v>
      </c>
      <c r="E4798" t="s">
        <v>1712</v>
      </c>
    </row>
    <row r="4799" spans="1:5">
      <c r="A4799" t="s">
        <v>6391</v>
      </c>
      <c r="B4799" t="s">
        <v>5</v>
      </c>
      <c r="C4799" t="s">
        <v>1741</v>
      </c>
      <c r="D4799" t="s">
        <v>6883</v>
      </c>
      <c r="E4799" t="s">
        <v>1713</v>
      </c>
    </row>
    <row r="4800" spans="1:5">
      <c r="A4800" t="s">
        <v>6392</v>
      </c>
      <c r="B4800" t="s">
        <v>5</v>
      </c>
      <c r="C4800" t="s">
        <v>1741</v>
      </c>
      <c r="D4800" t="s">
        <v>6883</v>
      </c>
      <c r="E4800" t="s">
        <v>1714</v>
      </c>
    </row>
    <row r="4801" spans="1:5">
      <c r="A4801" t="s">
        <v>6393</v>
      </c>
      <c r="B4801" t="s">
        <v>5</v>
      </c>
      <c r="C4801" t="s">
        <v>1741</v>
      </c>
      <c r="D4801" t="s">
        <v>6883</v>
      </c>
      <c r="E4801" t="s">
        <v>1715</v>
      </c>
    </row>
    <row r="4802" spans="1:5">
      <c r="A4802" t="s">
        <v>6394</v>
      </c>
      <c r="B4802" t="s">
        <v>5</v>
      </c>
      <c r="C4802" t="s">
        <v>1741</v>
      </c>
      <c r="D4802" t="s">
        <v>6884</v>
      </c>
      <c r="E4802" t="s">
        <v>1702</v>
      </c>
    </row>
    <row r="4803" spans="1:5">
      <c r="A4803" t="s">
        <v>6395</v>
      </c>
      <c r="B4803" t="s">
        <v>5</v>
      </c>
      <c r="C4803" t="s">
        <v>1741</v>
      </c>
      <c r="D4803" t="s">
        <v>6884</v>
      </c>
      <c r="E4803" t="s">
        <v>1705</v>
      </c>
    </row>
    <row r="4804" spans="1:5">
      <c r="A4804" t="s">
        <v>6396</v>
      </c>
      <c r="B4804" t="s">
        <v>5</v>
      </c>
      <c r="C4804" t="s">
        <v>1741</v>
      </c>
      <c r="D4804" t="s">
        <v>6884</v>
      </c>
      <c r="E4804" t="s">
        <v>1706</v>
      </c>
    </row>
    <row r="4805" spans="1:5">
      <c r="A4805" t="s">
        <v>6397</v>
      </c>
      <c r="B4805" t="s">
        <v>5</v>
      </c>
      <c r="C4805" t="s">
        <v>1741</v>
      </c>
      <c r="D4805" t="s">
        <v>6884</v>
      </c>
      <c r="E4805" t="s">
        <v>1707</v>
      </c>
    </row>
    <row r="4806" spans="1:5">
      <c r="A4806" t="s">
        <v>6398</v>
      </c>
      <c r="B4806" t="s">
        <v>5</v>
      </c>
      <c r="C4806" t="s">
        <v>1741</v>
      </c>
      <c r="D4806" t="s">
        <v>6884</v>
      </c>
      <c r="E4806" t="s">
        <v>1708</v>
      </c>
    </row>
    <row r="4807" spans="1:5">
      <c r="A4807" t="s">
        <v>6399</v>
      </c>
      <c r="B4807" t="s">
        <v>5</v>
      </c>
      <c r="C4807" t="s">
        <v>1741</v>
      </c>
      <c r="D4807" t="s">
        <v>6884</v>
      </c>
      <c r="E4807" t="s">
        <v>1709</v>
      </c>
    </row>
    <row r="4808" spans="1:5">
      <c r="A4808" t="s">
        <v>6400</v>
      </c>
      <c r="B4808" t="s">
        <v>5</v>
      </c>
      <c r="C4808" t="s">
        <v>1741</v>
      </c>
      <c r="D4808" t="s">
        <v>6884</v>
      </c>
      <c r="E4808" t="s">
        <v>1710</v>
      </c>
    </row>
    <row r="4809" spans="1:5">
      <c r="A4809" t="s">
        <v>6401</v>
      </c>
      <c r="B4809" t="s">
        <v>5</v>
      </c>
      <c r="C4809" t="s">
        <v>1741</v>
      </c>
      <c r="D4809" t="s">
        <v>6884</v>
      </c>
      <c r="E4809" t="s">
        <v>1711</v>
      </c>
    </row>
    <row r="4810" spans="1:5">
      <c r="A4810" t="s">
        <v>6402</v>
      </c>
      <c r="B4810" t="s">
        <v>5</v>
      </c>
      <c r="C4810" t="s">
        <v>1741</v>
      </c>
      <c r="D4810" t="s">
        <v>6884</v>
      </c>
      <c r="E4810" t="s">
        <v>1712</v>
      </c>
    </row>
    <row r="4811" spans="1:5">
      <c r="A4811" t="s">
        <v>6403</v>
      </c>
      <c r="B4811" t="s">
        <v>5</v>
      </c>
      <c r="C4811" t="s">
        <v>1741</v>
      </c>
      <c r="D4811" t="s">
        <v>6884</v>
      </c>
      <c r="E4811" t="s">
        <v>1713</v>
      </c>
    </row>
    <row r="4812" spans="1:5">
      <c r="A4812" t="s">
        <v>6404</v>
      </c>
      <c r="B4812" t="s">
        <v>5</v>
      </c>
      <c r="C4812" t="s">
        <v>1741</v>
      </c>
      <c r="D4812" t="s">
        <v>6884</v>
      </c>
      <c r="E4812" t="s">
        <v>1714</v>
      </c>
    </row>
    <row r="4813" spans="1:5">
      <c r="A4813" t="s">
        <v>6405</v>
      </c>
      <c r="B4813" t="s">
        <v>5</v>
      </c>
      <c r="C4813" t="s">
        <v>1741</v>
      </c>
      <c r="D4813" t="s">
        <v>6884</v>
      </c>
      <c r="E4813" t="s">
        <v>1715</v>
      </c>
    </row>
    <row r="4814" spans="1:5">
      <c r="A4814" t="s">
        <v>6406</v>
      </c>
      <c r="B4814" t="s">
        <v>5</v>
      </c>
      <c r="C4814" t="s">
        <v>1741</v>
      </c>
      <c r="D4814" t="s">
        <v>6885</v>
      </c>
      <c r="E4814" t="s">
        <v>1702</v>
      </c>
    </row>
    <row r="4815" spans="1:5">
      <c r="A4815" t="s">
        <v>6407</v>
      </c>
      <c r="B4815" t="s">
        <v>5</v>
      </c>
      <c r="C4815" t="s">
        <v>1741</v>
      </c>
      <c r="D4815" t="s">
        <v>6885</v>
      </c>
      <c r="E4815" t="s">
        <v>1705</v>
      </c>
    </row>
    <row r="4816" spans="1:5">
      <c r="A4816" t="s">
        <v>6408</v>
      </c>
      <c r="B4816" t="s">
        <v>5</v>
      </c>
      <c r="C4816" t="s">
        <v>1741</v>
      </c>
      <c r="D4816" t="s">
        <v>6885</v>
      </c>
      <c r="E4816" t="s">
        <v>1706</v>
      </c>
    </row>
    <row r="4817" spans="1:5">
      <c r="A4817" t="s">
        <v>6409</v>
      </c>
      <c r="B4817" t="s">
        <v>5</v>
      </c>
      <c r="C4817" t="s">
        <v>1741</v>
      </c>
      <c r="D4817" t="s">
        <v>6885</v>
      </c>
      <c r="E4817" t="s">
        <v>1707</v>
      </c>
    </row>
    <row r="4818" spans="1:5">
      <c r="A4818" t="s">
        <v>6410</v>
      </c>
      <c r="B4818" t="s">
        <v>5</v>
      </c>
      <c r="C4818" t="s">
        <v>1741</v>
      </c>
      <c r="D4818" t="s">
        <v>6885</v>
      </c>
      <c r="E4818" t="s">
        <v>1708</v>
      </c>
    </row>
    <row r="4819" spans="1:5">
      <c r="A4819" t="s">
        <v>6411</v>
      </c>
      <c r="B4819" t="s">
        <v>5</v>
      </c>
      <c r="C4819" t="s">
        <v>1741</v>
      </c>
      <c r="D4819" t="s">
        <v>6885</v>
      </c>
      <c r="E4819" t="s">
        <v>1709</v>
      </c>
    </row>
    <row r="4820" spans="1:5">
      <c r="A4820" t="s">
        <v>6412</v>
      </c>
      <c r="B4820" t="s">
        <v>5</v>
      </c>
      <c r="C4820" t="s">
        <v>1741</v>
      </c>
      <c r="D4820" t="s">
        <v>6885</v>
      </c>
      <c r="E4820" t="s">
        <v>1710</v>
      </c>
    </row>
    <row r="4821" spans="1:5">
      <c r="A4821" t="s">
        <v>6413</v>
      </c>
      <c r="B4821" t="s">
        <v>5</v>
      </c>
      <c r="C4821" t="s">
        <v>1741</v>
      </c>
      <c r="D4821" t="s">
        <v>6885</v>
      </c>
      <c r="E4821" t="s">
        <v>1711</v>
      </c>
    </row>
    <row r="4822" spans="1:5">
      <c r="A4822" t="s">
        <v>6414</v>
      </c>
      <c r="B4822" t="s">
        <v>5</v>
      </c>
      <c r="C4822" t="s">
        <v>1741</v>
      </c>
      <c r="D4822" t="s">
        <v>6885</v>
      </c>
      <c r="E4822" t="s">
        <v>1712</v>
      </c>
    </row>
    <row r="4823" spans="1:5">
      <c r="A4823" t="s">
        <v>6415</v>
      </c>
      <c r="B4823" t="s">
        <v>5</v>
      </c>
      <c r="C4823" t="s">
        <v>1741</v>
      </c>
      <c r="D4823" t="s">
        <v>6885</v>
      </c>
      <c r="E4823" t="s">
        <v>1713</v>
      </c>
    </row>
    <row r="4824" spans="1:5">
      <c r="A4824" t="s">
        <v>6416</v>
      </c>
      <c r="B4824" t="s">
        <v>5</v>
      </c>
      <c r="C4824" t="s">
        <v>1741</v>
      </c>
      <c r="D4824" t="s">
        <v>6885</v>
      </c>
      <c r="E4824" t="s">
        <v>1714</v>
      </c>
    </row>
    <row r="4825" spans="1:5">
      <c r="A4825" t="s">
        <v>6417</v>
      </c>
      <c r="B4825" t="s">
        <v>5</v>
      </c>
      <c r="C4825" t="s">
        <v>1741</v>
      </c>
      <c r="D4825" t="s">
        <v>6885</v>
      </c>
      <c r="E4825" t="s">
        <v>1715</v>
      </c>
    </row>
    <row r="4826" spans="1:5">
      <c r="A4826" t="s">
        <v>6418</v>
      </c>
      <c r="B4826" t="s">
        <v>5</v>
      </c>
      <c r="C4826" t="s">
        <v>1741</v>
      </c>
      <c r="D4826" t="s">
        <v>6886</v>
      </c>
      <c r="E4826" t="s">
        <v>1702</v>
      </c>
    </row>
    <row r="4827" spans="1:5">
      <c r="A4827" t="s">
        <v>6419</v>
      </c>
      <c r="B4827" t="s">
        <v>5</v>
      </c>
      <c r="C4827" t="s">
        <v>1741</v>
      </c>
      <c r="D4827" t="s">
        <v>6886</v>
      </c>
      <c r="E4827" t="s">
        <v>1705</v>
      </c>
    </row>
    <row r="4828" spans="1:5">
      <c r="A4828" t="s">
        <v>6420</v>
      </c>
      <c r="B4828" t="s">
        <v>5</v>
      </c>
      <c r="C4828" t="s">
        <v>1741</v>
      </c>
      <c r="D4828" t="s">
        <v>6886</v>
      </c>
      <c r="E4828" t="s">
        <v>1706</v>
      </c>
    </row>
    <row r="4829" spans="1:5">
      <c r="A4829" t="s">
        <v>6421</v>
      </c>
      <c r="B4829" t="s">
        <v>5</v>
      </c>
      <c r="C4829" t="s">
        <v>1741</v>
      </c>
      <c r="D4829" t="s">
        <v>6886</v>
      </c>
      <c r="E4829" t="s">
        <v>1707</v>
      </c>
    </row>
    <row r="4830" spans="1:5">
      <c r="A4830" t="s">
        <v>6422</v>
      </c>
      <c r="B4830" t="s">
        <v>5</v>
      </c>
      <c r="C4830" t="s">
        <v>1741</v>
      </c>
      <c r="D4830" t="s">
        <v>6886</v>
      </c>
      <c r="E4830" t="s">
        <v>1708</v>
      </c>
    </row>
    <row r="4831" spans="1:5">
      <c r="A4831" t="s">
        <v>6423</v>
      </c>
      <c r="B4831" t="s">
        <v>5</v>
      </c>
      <c r="C4831" t="s">
        <v>1741</v>
      </c>
      <c r="D4831" t="s">
        <v>6886</v>
      </c>
      <c r="E4831" t="s">
        <v>1709</v>
      </c>
    </row>
    <row r="4832" spans="1:5">
      <c r="A4832" t="s">
        <v>6424</v>
      </c>
      <c r="B4832" t="s">
        <v>5</v>
      </c>
      <c r="C4832" t="s">
        <v>1741</v>
      </c>
      <c r="D4832" t="s">
        <v>6886</v>
      </c>
      <c r="E4832" t="s">
        <v>1710</v>
      </c>
    </row>
    <row r="4833" spans="1:5">
      <c r="A4833" t="s">
        <v>6425</v>
      </c>
      <c r="B4833" t="s">
        <v>5</v>
      </c>
      <c r="C4833" t="s">
        <v>1741</v>
      </c>
      <c r="D4833" t="s">
        <v>6886</v>
      </c>
      <c r="E4833" t="s">
        <v>1711</v>
      </c>
    </row>
    <row r="4834" spans="1:5">
      <c r="A4834" t="s">
        <v>6426</v>
      </c>
      <c r="B4834" t="s">
        <v>5</v>
      </c>
      <c r="C4834" t="s">
        <v>1741</v>
      </c>
      <c r="D4834" t="s">
        <v>6886</v>
      </c>
      <c r="E4834" t="s">
        <v>1712</v>
      </c>
    </row>
    <row r="4835" spans="1:5">
      <c r="A4835" t="s">
        <v>6427</v>
      </c>
      <c r="B4835" t="s">
        <v>5</v>
      </c>
      <c r="C4835" t="s">
        <v>1741</v>
      </c>
      <c r="D4835" t="s">
        <v>6886</v>
      </c>
      <c r="E4835" t="s">
        <v>1713</v>
      </c>
    </row>
    <row r="4836" spans="1:5">
      <c r="A4836" t="s">
        <v>6428</v>
      </c>
      <c r="B4836" t="s">
        <v>5</v>
      </c>
      <c r="C4836" t="s">
        <v>1741</v>
      </c>
      <c r="D4836" t="s">
        <v>6886</v>
      </c>
      <c r="E4836" t="s">
        <v>1714</v>
      </c>
    </row>
    <row r="4837" spans="1:5">
      <c r="A4837" t="s">
        <v>6429</v>
      </c>
      <c r="B4837" t="s">
        <v>5</v>
      </c>
      <c r="C4837" t="s">
        <v>1741</v>
      </c>
      <c r="D4837" t="s">
        <v>6886</v>
      </c>
      <c r="E4837" t="s">
        <v>1715</v>
      </c>
    </row>
    <row r="4838" spans="1:5">
      <c r="A4838" t="s">
        <v>6430</v>
      </c>
      <c r="B4838" t="s">
        <v>5</v>
      </c>
      <c r="C4838" t="s">
        <v>1741</v>
      </c>
      <c r="D4838" t="s">
        <v>6887</v>
      </c>
      <c r="E4838" t="s">
        <v>1702</v>
      </c>
    </row>
    <row r="4839" spans="1:5">
      <c r="A4839" t="s">
        <v>6431</v>
      </c>
      <c r="B4839" t="s">
        <v>5</v>
      </c>
      <c r="C4839" t="s">
        <v>1741</v>
      </c>
      <c r="D4839" t="s">
        <v>6887</v>
      </c>
      <c r="E4839" t="s">
        <v>1705</v>
      </c>
    </row>
    <row r="4840" spans="1:5">
      <c r="A4840" t="s">
        <v>6432</v>
      </c>
      <c r="B4840" t="s">
        <v>5</v>
      </c>
      <c r="C4840" t="s">
        <v>1741</v>
      </c>
      <c r="D4840" t="s">
        <v>6887</v>
      </c>
      <c r="E4840" t="s">
        <v>1706</v>
      </c>
    </row>
    <row r="4841" spans="1:5">
      <c r="A4841" t="s">
        <v>6433</v>
      </c>
      <c r="B4841" t="s">
        <v>5</v>
      </c>
      <c r="C4841" t="s">
        <v>1741</v>
      </c>
      <c r="D4841" t="s">
        <v>6887</v>
      </c>
      <c r="E4841" t="s">
        <v>1707</v>
      </c>
    </row>
    <row r="4842" spans="1:5">
      <c r="A4842" t="s">
        <v>6434</v>
      </c>
      <c r="B4842" t="s">
        <v>5</v>
      </c>
      <c r="C4842" t="s">
        <v>1741</v>
      </c>
      <c r="D4842" t="s">
        <v>6887</v>
      </c>
      <c r="E4842" t="s">
        <v>1708</v>
      </c>
    </row>
    <row r="4843" spans="1:5">
      <c r="A4843" t="s">
        <v>6435</v>
      </c>
      <c r="B4843" t="s">
        <v>5</v>
      </c>
      <c r="C4843" t="s">
        <v>1741</v>
      </c>
      <c r="D4843" t="s">
        <v>6887</v>
      </c>
      <c r="E4843" t="s">
        <v>1709</v>
      </c>
    </row>
    <row r="4844" spans="1:5">
      <c r="A4844" t="s">
        <v>6436</v>
      </c>
      <c r="B4844" t="s">
        <v>5</v>
      </c>
      <c r="C4844" t="s">
        <v>1741</v>
      </c>
      <c r="D4844" t="s">
        <v>6887</v>
      </c>
      <c r="E4844" t="s">
        <v>1710</v>
      </c>
    </row>
    <row r="4845" spans="1:5">
      <c r="A4845" t="s">
        <v>6437</v>
      </c>
      <c r="B4845" t="s">
        <v>5</v>
      </c>
      <c r="C4845" t="s">
        <v>1741</v>
      </c>
      <c r="D4845" t="s">
        <v>6887</v>
      </c>
      <c r="E4845" t="s">
        <v>1711</v>
      </c>
    </row>
    <row r="4846" spans="1:5">
      <c r="A4846" t="s">
        <v>6438</v>
      </c>
      <c r="B4846" t="s">
        <v>5</v>
      </c>
      <c r="C4846" t="s">
        <v>1741</v>
      </c>
      <c r="D4846" t="s">
        <v>6887</v>
      </c>
      <c r="E4846" t="s">
        <v>1712</v>
      </c>
    </row>
    <row r="4847" spans="1:5">
      <c r="A4847" t="s">
        <v>6439</v>
      </c>
      <c r="B4847" t="s">
        <v>5</v>
      </c>
      <c r="C4847" t="s">
        <v>1741</v>
      </c>
      <c r="D4847" t="s">
        <v>6887</v>
      </c>
      <c r="E4847" t="s">
        <v>1713</v>
      </c>
    </row>
    <row r="4848" spans="1:5">
      <c r="A4848" t="s">
        <v>6440</v>
      </c>
      <c r="B4848" t="s">
        <v>5</v>
      </c>
      <c r="C4848" t="s">
        <v>1741</v>
      </c>
      <c r="D4848" t="s">
        <v>6887</v>
      </c>
      <c r="E4848" t="s">
        <v>1714</v>
      </c>
    </row>
    <row r="4849" spans="1:5">
      <c r="A4849" t="s">
        <v>6441</v>
      </c>
      <c r="B4849" t="s">
        <v>5</v>
      </c>
      <c r="C4849" t="s">
        <v>1741</v>
      </c>
      <c r="D4849" t="s">
        <v>6887</v>
      </c>
      <c r="E4849" t="s">
        <v>1715</v>
      </c>
    </row>
    <row r="4850" spans="1:5">
      <c r="A4850" t="s">
        <v>6442</v>
      </c>
      <c r="B4850" t="s">
        <v>5</v>
      </c>
      <c r="C4850" t="s">
        <v>1741</v>
      </c>
      <c r="D4850" t="s">
        <v>6888</v>
      </c>
      <c r="E4850" t="s">
        <v>1702</v>
      </c>
    </row>
    <row r="4851" spans="1:5">
      <c r="A4851" t="s">
        <v>6443</v>
      </c>
      <c r="B4851" t="s">
        <v>5</v>
      </c>
      <c r="C4851" t="s">
        <v>1741</v>
      </c>
      <c r="D4851" t="s">
        <v>6888</v>
      </c>
      <c r="E4851" t="s">
        <v>1705</v>
      </c>
    </row>
    <row r="4852" spans="1:5">
      <c r="A4852" t="s">
        <v>6444</v>
      </c>
      <c r="B4852" t="s">
        <v>5</v>
      </c>
      <c r="C4852" t="s">
        <v>1741</v>
      </c>
      <c r="D4852" t="s">
        <v>6888</v>
      </c>
      <c r="E4852" t="s">
        <v>1706</v>
      </c>
    </row>
    <row r="4853" spans="1:5">
      <c r="A4853" t="s">
        <v>6445</v>
      </c>
      <c r="B4853" t="s">
        <v>5</v>
      </c>
      <c r="C4853" t="s">
        <v>1741</v>
      </c>
      <c r="D4853" t="s">
        <v>6888</v>
      </c>
      <c r="E4853" t="s">
        <v>1707</v>
      </c>
    </row>
    <row r="4854" spans="1:5">
      <c r="A4854" t="s">
        <v>6446</v>
      </c>
      <c r="B4854" t="s">
        <v>5</v>
      </c>
      <c r="C4854" t="s">
        <v>1741</v>
      </c>
      <c r="D4854" t="s">
        <v>6888</v>
      </c>
      <c r="E4854" t="s">
        <v>1708</v>
      </c>
    </row>
    <row r="4855" spans="1:5">
      <c r="A4855" t="s">
        <v>6447</v>
      </c>
      <c r="B4855" t="s">
        <v>5</v>
      </c>
      <c r="C4855" t="s">
        <v>1741</v>
      </c>
      <c r="D4855" t="s">
        <v>6888</v>
      </c>
      <c r="E4855" t="s">
        <v>1709</v>
      </c>
    </row>
    <row r="4856" spans="1:5">
      <c r="A4856" t="s">
        <v>6448</v>
      </c>
      <c r="B4856" t="s">
        <v>5</v>
      </c>
      <c r="C4856" t="s">
        <v>1741</v>
      </c>
      <c r="D4856" t="s">
        <v>6888</v>
      </c>
      <c r="E4856" t="s">
        <v>1710</v>
      </c>
    </row>
    <row r="4857" spans="1:5">
      <c r="A4857" t="s">
        <v>6449</v>
      </c>
      <c r="B4857" t="s">
        <v>5</v>
      </c>
      <c r="C4857" t="s">
        <v>1741</v>
      </c>
      <c r="D4857" t="s">
        <v>6888</v>
      </c>
      <c r="E4857" t="s">
        <v>1711</v>
      </c>
    </row>
    <row r="4858" spans="1:5">
      <c r="A4858" t="s">
        <v>6450</v>
      </c>
      <c r="B4858" t="s">
        <v>5</v>
      </c>
      <c r="C4858" t="s">
        <v>1741</v>
      </c>
      <c r="D4858" t="s">
        <v>6888</v>
      </c>
      <c r="E4858" t="s">
        <v>1712</v>
      </c>
    </row>
    <row r="4859" spans="1:5">
      <c r="A4859" t="s">
        <v>6451</v>
      </c>
      <c r="B4859" t="s">
        <v>5</v>
      </c>
      <c r="C4859" t="s">
        <v>1741</v>
      </c>
      <c r="D4859" t="s">
        <v>6888</v>
      </c>
      <c r="E4859" t="s">
        <v>1713</v>
      </c>
    </row>
    <row r="4860" spans="1:5">
      <c r="A4860" t="s">
        <v>6452</v>
      </c>
      <c r="B4860" t="s">
        <v>5</v>
      </c>
      <c r="C4860" t="s">
        <v>1741</v>
      </c>
      <c r="D4860" t="s">
        <v>6888</v>
      </c>
      <c r="E4860" t="s">
        <v>1714</v>
      </c>
    </row>
    <row r="4861" spans="1:5">
      <c r="A4861" t="s">
        <v>6453</v>
      </c>
      <c r="B4861" t="s">
        <v>5</v>
      </c>
      <c r="C4861" t="s">
        <v>1741</v>
      </c>
      <c r="D4861" t="s">
        <v>6888</v>
      </c>
      <c r="E4861" t="s">
        <v>1715</v>
      </c>
    </row>
    <row r="4862" spans="1:5">
      <c r="A4862" t="s">
        <v>6454</v>
      </c>
      <c r="B4862" t="s">
        <v>5</v>
      </c>
      <c r="C4862" t="s">
        <v>1741</v>
      </c>
      <c r="D4862" t="s">
        <v>6889</v>
      </c>
      <c r="E4862" t="s">
        <v>1702</v>
      </c>
    </row>
    <row r="4863" spans="1:5">
      <c r="A4863" t="s">
        <v>6455</v>
      </c>
      <c r="B4863" t="s">
        <v>5</v>
      </c>
      <c r="C4863" t="s">
        <v>1741</v>
      </c>
      <c r="D4863" t="s">
        <v>6889</v>
      </c>
      <c r="E4863" t="s">
        <v>1705</v>
      </c>
    </row>
    <row r="4864" spans="1:5">
      <c r="A4864" t="s">
        <v>6456</v>
      </c>
      <c r="B4864" t="s">
        <v>5</v>
      </c>
      <c r="C4864" t="s">
        <v>1741</v>
      </c>
      <c r="D4864" t="s">
        <v>6889</v>
      </c>
      <c r="E4864" t="s">
        <v>1706</v>
      </c>
    </row>
    <row r="4865" spans="1:5">
      <c r="A4865" t="s">
        <v>6457</v>
      </c>
      <c r="B4865" t="s">
        <v>5</v>
      </c>
      <c r="C4865" t="s">
        <v>1741</v>
      </c>
      <c r="D4865" t="s">
        <v>6889</v>
      </c>
      <c r="E4865" t="s">
        <v>1707</v>
      </c>
    </row>
    <row r="4866" spans="1:5">
      <c r="A4866" t="s">
        <v>6458</v>
      </c>
      <c r="B4866" t="s">
        <v>5</v>
      </c>
      <c r="C4866" t="s">
        <v>1741</v>
      </c>
      <c r="D4866" t="s">
        <v>6889</v>
      </c>
      <c r="E4866" t="s">
        <v>1708</v>
      </c>
    </row>
    <row r="4867" spans="1:5">
      <c r="A4867" t="s">
        <v>6459</v>
      </c>
      <c r="B4867" t="s">
        <v>5</v>
      </c>
      <c r="C4867" t="s">
        <v>1741</v>
      </c>
      <c r="D4867" t="s">
        <v>6889</v>
      </c>
      <c r="E4867" t="s">
        <v>1709</v>
      </c>
    </row>
    <row r="4868" spans="1:5">
      <c r="A4868" t="s">
        <v>6460</v>
      </c>
      <c r="B4868" t="s">
        <v>5</v>
      </c>
      <c r="C4868" t="s">
        <v>1741</v>
      </c>
      <c r="D4868" t="s">
        <v>6889</v>
      </c>
      <c r="E4868" t="s">
        <v>1710</v>
      </c>
    </row>
    <row r="4869" spans="1:5">
      <c r="A4869" t="s">
        <v>6461</v>
      </c>
      <c r="B4869" t="s">
        <v>5</v>
      </c>
      <c r="C4869" t="s">
        <v>1741</v>
      </c>
      <c r="D4869" t="s">
        <v>6889</v>
      </c>
      <c r="E4869" t="s">
        <v>1711</v>
      </c>
    </row>
    <row r="4870" spans="1:5">
      <c r="A4870" t="s">
        <v>6462</v>
      </c>
      <c r="B4870" t="s">
        <v>5</v>
      </c>
      <c r="C4870" t="s">
        <v>1741</v>
      </c>
      <c r="D4870" t="s">
        <v>6889</v>
      </c>
      <c r="E4870" t="s">
        <v>1712</v>
      </c>
    </row>
    <row r="4871" spans="1:5">
      <c r="A4871" t="s">
        <v>6463</v>
      </c>
      <c r="B4871" t="s">
        <v>5</v>
      </c>
      <c r="C4871" t="s">
        <v>1741</v>
      </c>
      <c r="D4871" t="s">
        <v>6889</v>
      </c>
      <c r="E4871" t="s">
        <v>1713</v>
      </c>
    </row>
    <row r="4872" spans="1:5">
      <c r="A4872" t="s">
        <v>6464</v>
      </c>
      <c r="B4872" t="s">
        <v>5</v>
      </c>
      <c r="C4872" t="s">
        <v>1741</v>
      </c>
      <c r="D4872" t="s">
        <v>6889</v>
      </c>
      <c r="E4872" t="s">
        <v>1714</v>
      </c>
    </row>
    <row r="4873" spans="1:5">
      <c r="A4873" t="s">
        <v>6465</v>
      </c>
      <c r="B4873" t="s">
        <v>5</v>
      </c>
      <c r="C4873" t="s">
        <v>1741</v>
      </c>
      <c r="D4873" t="s">
        <v>6889</v>
      </c>
      <c r="E4873" t="s">
        <v>1715</v>
      </c>
    </row>
    <row r="4874" spans="1:5">
      <c r="A4874" t="s">
        <v>6466</v>
      </c>
      <c r="B4874" t="s">
        <v>5</v>
      </c>
      <c r="C4874" t="s">
        <v>1741</v>
      </c>
      <c r="D4874" t="s">
        <v>6890</v>
      </c>
      <c r="E4874" t="s">
        <v>1702</v>
      </c>
    </row>
    <row r="4875" spans="1:5">
      <c r="A4875" t="s">
        <v>6467</v>
      </c>
      <c r="B4875" t="s">
        <v>5</v>
      </c>
      <c r="C4875" t="s">
        <v>1741</v>
      </c>
      <c r="D4875" t="s">
        <v>6890</v>
      </c>
      <c r="E4875" t="s">
        <v>1705</v>
      </c>
    </row>
    <row r="4876" spans="1:5">
      <c r="A4876" t="s">
        <v>6468</v>
      </c>
      <c r="B4876" t="s">
        <v>5</v>
      </c>
      <c r="C4876" t="s">
        <v>1741</v>
      </c>
      <c r="D4876" t="s">
        <v>6890</v>
      </c>
      <c r="E4876" t="s">
        <v>1706</v>
      </c>
    </row>
    <row r="4877" spans="1:5">
      <c r="A4877" t="s">
        <v>6469</v>
      </c>
      <c r="B4877" t="s">
        <v>5</v>
      </c>
      <c r="C4877" t="s">
        <v>1741</v>
      </c>
      <c r="D4877" t="s">
        <v>6890</v>
      </c>
      <c r="E4877" t="s">
        <v>1707</v>
      </c>
    </row>
    <row r="4878" spans="1:5">
      <c r="A4878" t="s">
        <v>6470</v>
      </c>
      <c r="B4878" t="s">
        <v>5</v>
      </c>
      <c r="C4878" t="s">
        <v>1741</v>
      </c>
      <c r="D4878" t="s">
        <v>6890</v>
      </c>
      <c r="E4878" t="s">
        <v>1708</v>
      </c>
    </row>
    <row r="4879" spans="1:5">
      <c r="A4879" t="s">
        <v>6471</v>
      </c>
      <c r="B4879" t="s">
        <v>5</v>
      </c>
      <c r="C4879" t="s">
        <v>1741</v>
      </c>
      <c r="D4879" t="s">
        <v>6890</v>
      </c>
      <c r="E4879" t="s">
        <v>1709</v>
      </c>
    </row>
    <row r="4880" spans="1:5">
      <c r="A4880" t="s">
        <v>6472</v>
      </c>
      <c r="B4880" t="s">
        <v>5</v>
      </c>
      <c r="C4880" t="s">
        <v>1741</v>
      </c>
      <c r="D4880" t="s">
        <v>6890</v>
      </c>
      <c r="E4880" t="s">
        <v>1710</v>
      </c>
    </row>
    <row r="4881" spans="1:5">
      <c r="A4881" t="s">
        <v>6473</v>
      </c>
      <c r="B4881" t="s">
        <v>5</v>
      </c>
      <c r="C4881" t="s">
        <v>1741</v>
      </c>
      <c r="D4881" t="s">
        <v>6890</v>
      </c>
      <c r="E4881" t="s">
        <v>1711</v>
      </c>
    </row>
    <row r="4882" spans="1:5">
      <c r="A4882" t="s">
        <v>6474</v>
      </c>
      <c r="B4882" t="s">
        <v>5</v>
      </c>
      <c r="C4882" t="s">
        <v>1741</v>
      </c>
      <c r="D4882" t="s">
        <v>6890</v>
      </c>
      <c r="E4882" t="s">
        <v>1712</v>
      </c>
    </row>
    <row r="4883" spans="1:5">
      <c r="A4883" t="s">
        <v>6475</v>
      </c>
      <c r="B4883" t="s">
        <v>5</v>
      </c>
      <c r="C4883" t="s">
        <v>1741</v>
      </c>
      <c r="D4883" t="s">
        <v>6890</v>
      </c>
      <c r="E4883" t="s">
        <v>1713</v>
      </c>
    </row>
    <row r="4884" spans="1:5">
      <c r="A4884" t="s">
        <v>6476</v>
      </c>
      <c r="B4884" t="s">
        <v>5</v>
      </c>
      <c r="C4884" t="s">
        <v>1741</v>
      </c>
      <c r="D4884" t="s">
        <v>6890</v>
      </c>
      <c r="E4884" t="s">
        <v>1714</v>
      </c>
    </row>
    <row r="4885" spans="1:5">
      <c r="A4885" t="s">
        <v>6477</v>
      </c>
      <c r="B4885" t="s">
        <v>5</v>
      </c>
      <c r="C4885" t="s">
        <v>1741</v>
      </c>
      <c r="D4885" t="s">
        <v>6890</v>
      </c>
      <c r="E4885" t="s">
        <v>1715</v>
      </c>
    </row>
    <row r="4886" spans="1:5">
      <c r="A4886" t="s">
        <v>6478</v>
      </c>
      <c r="B4886" t="s">
        <v>5</v>
      </c>
      <c r="C4886" t="s">
        <v>1741</v>
      </c>
      <c r="D4886" t="s">
        <v>6891</v>
      </c>
      <c r="E4886" t="s">
        <v>1702</v>
      </c>
    </row>
    <row r="4887" spans="1:5">
      <c r="A4887" t="s">
        <v>6479</v>
      </c>
      <c r="B4887" t="s">
        <v>5</v>
      </c>
      <c r="C4887" t="s">
        <v>1741</v>
      </c>
      <c r="D4887" t="s">
        <v>6891</v>
      </c>
      <c r="E4887" t="s">
        <v>1705</v>
      </c>
    </row>
    <row r="4888" spans="1:5">
      <c r="A4888" t="s">
        <v>6480</v>
      </c>
      <c r="B4888" t="s">
        <v>5</v>
      </c>
      <c r="C4888" t="s">
        <v>1741</v>
      </c>
      <c r="D4888" t="s">
        <v>6891</v>
      </c>
      <c r="E4888" t="s">
        <v>1706</v>
      </c>
    </row>
    <row r="4889" spans="1:5">
      <c r="A4889" t="s">
        <v>6481</v>
      </c>
      <c r="B4889" t="s">
        <v>5</v>
      </c>
      <c r="C4889" t="s">
        <v>1741</v>
      </c>
      <c r="D4889" t="s">
        <v>6891</v>
      </c>
      <c r="E4889" t="s">
        <v>1707</v>
      </c>
    </row>
    <row r="4890" spans="1:5">
      <c r="A4890" t="s">
        <v>6482</v>
      </c>
      <c r="B4890" t="s">
        <v>5</v>
      </c>
      <c r="C4890" t="s">
        <v>1741</v>
      </c>
      <c r="D4890" t="s">
        <v>6891</v>
      </c>
      <c r="E4890" t="s">
        <v>1708</v>
      </c>
    </row>
    <row r="4891" spans="1:5">
      <c r="A4891" t="s">
        <v>6483</v>
      </c>
      <c r="B4891" t="s">
        <v>5</v>
      </c>
      <c r="C4891" t="s">
        <v>1741</v>
      </c>
      <c r="D4891" t="s">
        <v>6891</v>
      </c>
      <c r="E4891" t="s">
        <v>1709</v>
      </c>
    </row>
    <row r="4892" spans="1:5">
      <c r="A4892" t="s">
        <v>6484</v>
      </c>
      <c r="B4892" t="s">
        <v>5</v>
      </c>
      <c r="C4892" t="s">
        <v>1741</v>
      </c>
      <c r="D4892" t="s">
        <v>6891</v>
      </c>
      <c r="E4892" t="s">
        <v>1710</v>
      </c>
    </row>
    <row r="4893" spans="1:5">
      <c r="A4893" t="s">
        <v>6485</v>
      </c>
      <c r="B4893" t="s">
        <v>5</v>
      </c>
      <c r="C4893" t="s">
        <v>1741</v>
      </c>
      <c r="D4893" t="s">
        <v>6891</v>
      </c>
      <c r="E4893" t="s">
        <v>1711</v>
      </c>
    </row>
    <row r="4894" spans="1:5">
      <c r="A4894" t="s">
        <v>6486</v>
      </c>
      <c r="B4894" t="s">
        <v>5</v>
      </c>
      <c r="C4894" t="s">
        <v>1741</v>
      </c>
      <c r="D4894" t="s">
        <v>6891</v>
      </c>
      <c r="E4894" t="s">
        <v>1712</v>
      </c>
    </row>
    <row r="4895" spans="1:5">
      <c r="A4895" t="s">
        <v>6487</v>
      </c>
      <c r="B4895" t="s">
        <v>5</v>
      </c>
      <c r="C4895" t="s">
        <v>1741</v>
      </c>
      <c r="D4895" t="s">
        <v>6891</v>
      </c>
      <c r="E4895" t="s">
        <v>1713</v>
      </c>
    </row>
    <row r="4896" spans="1:5">
      <c r="A4896" t="s">
        <v>6488</v>
      </c>
      <c r="B4896" t="s">
        <v>5</v>
      </c>
      <c r="C4896" t="s">
        <v>1741</v>
      </c>
      <c r="D4896" t="s">
        <v>6891</v>
      </c>
      <c r="E4896" t="s">
        <v>1714</v>
      </c>
    </row>
    <row r="4897" spans="1:5">
      <c r="A4897" t="s">
        <v>6489</v>
      </c>
      <c r="B4897" t="s">
        <v>5</v>
      </c>
      <c r="C4897" t="s">
        <v>1741</v>
      </c>
      <c r="D4897" t="s">
        <v>6891</v>
      </c>
      <c r="E4897" t="s">
        <v>1715</v>
      </c>
    </row>
    <row r="4898" spans="1:5">
      <c r="A4898" t="s">
        <v>6490</v>
      </c>
      <c r="B4898" t="s">
        <v>5</v>
      </c>
      <c r="C4898" t="s">
        <v>1741</v>
      </c>
      <c r="D4898" t="s">
        <v>6892</v>
      </c>
      <c r="E4898" t="s">
        <v>1702</v>
      </c>
    </row>
    <row r="4899" spans="1:5">
      <c r="A4899" t="s">
        <v>6491</v>
      </c>
      <c r="B4899" t="s">
        <v>5</v>
      </c>
      <c r="C4899" t="s">
        <v>1741</v>
      </c>
      <c r="D4899" t="s">
        <v>6892</v>
      </c>
      <c r="E4899" t="s">
        <v>1705</v>
      </c>
    </row>
    <row r="4900" spans="1:5">
      <c r="A4900" t="s">
        <v>6492</v>
      </c>
      <c r="B4900" t="s">
        <v>5</v>
      </c>
      <c r="C4900" t="s">
        <v>1741</v>
      </c>
      <c r="D4900" t="s">
        <v>6892</v>
      </c>
      <c r="E4900" t="s">
        <v>1706</v>
      </c>
    </row>
    <row r="4901" spans="1:5">
      <c r="A4901" t="s">
        <v>6493</v>
      </c>
      <c r="B4901" t="s">
        <v>5</v>
      </c>
      <c r="C4901" t="s">
        <v>1741</v>
      </c>
      <c r="D4901" t="s">
        <v>6892</v>
      </c>
      <c r="E4901" t="s">
        <v>1707</v>
      </c>
    </row>
    <row r="4902" spans="1:5">
      <c r="A4902" t="s">
        <v>6494</v>
      </c>
      <c r="B4902" t="s">
        <v>5</v>
      </c>
      <c r="C4902" t="s">
        <v>1741</v>
      </c>
      <c r="D4902" t="s">
        <v>6892</v>
      </c>
      <c r="E4902" t="s">
        <v>1708</v>
      </c>
    </row>
    <row r="4903" spans="1:5">
      <c r="A4903" t="s">
        <v>6495</v>
      </c>
      <c r="B4903" t="s">
        <v>5</v>
      </c>
      <c r="C4903" t="s">
        <v>1741</v>
      </c>
      <c r="D4903" t="s">
        <v>6892</v>
      </c>
      <c r="E4903" t="s">
        <v>1709</v>
      </c>
    </row>
    <row r="4904" spans="1:5">
      <c r="A4904" t="s">
        <v>6496</v>
      </c>
      <c r="B4904" t="s">
        <v>5</v>
      </c>
      <c r="C4904" t="s">
        <v>1741</v>
      </c>
      <c r="D4904" t="s">
        <v>6892</v>
      </c>
      <c r="E4904" t="s">
        <v>1710</v>
      </c>
    </row>
    <row r="4905" spans="1:5">
      <c r="A4905" t="s">
        <v>6497</v>
      </c>
      <c r="B4905" t="s">
        <v>5</v>
      </c>
      <c r="C4905" t="s">
        <v>1741</v>
      </c>
      <c r="D4905" t="s">
        <v>6892</v>
      </c>
      <c r="E4905" t="s">
        <v>1711</v>
      </c>
    </row>
    <row r="4906" spans="1:5">
      <c r="A4906" t="s">
        <v>6498</v>
      </c>
      <c r="B4906" t="s">
        <v>5</v>
      </c>
      <c r="C4906" t="s">
        <v>1741</v>
      </c>
      <c r="D4906" t="s">
        <v>6892</v>
      </c>
      <c r="E4906" t="s">
        <v>1712</v>
      </c>
    </row>
    <row r="4907" spans="1:5">
      <c r="A4907" t="s">
        <v>6499</v>
      </c>
      <c r="B4907" t="s">
        <v>5</v>
      </c>
      <c r="C4907" t="s">
        <v>1741</v>
      </c>
      <c r="D4907" t="s">
        <v>6892</v>
      </c>
      <c r="E4907" t="s">
        <v>1713</v>
      </c>
    </row>
    <row r="4908" spans="1:5">
      <c r="A4908" t="s">
        <v>6500</v>
      </c>
      <c r="B4908" t="s">
        <v>5</v>
      </c>
      <c r="C4908" t="s">
        <v>1741</v>
      </c>
      <c r="D4908" t="s">
        <v>6892</v>
      </c>
      <c r="E4908" t="s">
        <v>1714</v>
      </c>
    </row>
    <row r="4909" spans="1:5">
      <c r="A4909" t="s">
        <v>6501</v>
      </c>
      <c r="B4909" t="s">
        <v>5</v>
      </c>
      <c r="C4909" t="s">
        <v>1741</v>
      </c>
      <c r="D4909" t="s">
        <v>6892</v>
      </c>
      <c r="E4909" t="s">
        <v>1715</v>
      </c>
    </row>
    <row r="4910" spans="1:5">
      <c r="A4910" t="s">
        <v>6502</v>
      </c>
      <c r="B4910" t="s">
        <v>5</v>
      </c>
      <c r="C4910" t="s">
        <v>1741</v>
      </c>
      <c r="D4910" t="s">
        <v>6893</v>
      </c>
      <c r="E4910" t="s">
        <v>1702</v>
      </c>
    </row>
    <row r="4911" spans="1:5">
      <c r="A4911" t="s">
        <v>6503</v>
      </c>
      <c r="B4911" t="s">
        <v>5</v>
      </c>
      <c r="C4911" t="s">
        <v>1741</v>
      </c>
      <c r="D4911" t="s">
        <v>6893</v>
      </c>
      <c r="E4911" t="s">
        <v>1705</v>
      </c>
    </row>
    <row r="4912" spans="1:5">
      <c r="A4912" t="s">
        <v>6504</v>
      </c>
      <c r="B4912" t="s">
        <v>5</v>
      </c>
      <c r="C4912" t="s">
        <v>1741</v>
      </c>
      <c r="D4912" t="s">
        <v>6893</v>
      </c>
      <c r="E4912" t="s">
        <v>1706</v>
      </c>
    </row>
    <row r="4913" spans="1:5">
      <c r="A4913" t="s">
        <v>6505</v>
      </c>
      <c r="B4913" t="s">
        <v>5</v>
      </c>
      <c r="C4913" t="s">
        <v>1741</v>
      </c>
      <c r="D4913" t="s">
        <v>6893</v>
      </c>
      <c r="E4913" t="s">
        <v>1707</v>
      </c>
    </row>
    <row r="4914" spans="1:5">
      <c r="A4914" t="s">
        <v>6506</v>
      </c>
      <c r="B4914" t="s">
        <v>5</v>
      </c>
      <c r="C4914" t="s">
        <v>1741</v>
      </c>
      <c r="D4914" t="s">
        <v>6893</v>
      </c>
      <c r="E4914" t="s">
        <v>1708</v>
      </c>
    </row>
    <row r="4915" spans="1:5">
      <c r="A4915" t="s">
        <v>6507</v>
      </c>
      <c r="B4915" t="s">
        <v>5</v>
      </c>
      <c r="C4915" t="s">
        <v>1741</v>
      </c>
      <c r="D4915" t="s">
        <v>6893</v>
      </c>
      <c r="E4915" t="s">
        <v>1709</v>
      </c>
    </row>
    <row r="4916" spans="1:5">
      <c r="A4916" t="s">
        <v>6508</v>
      </c>
      <c r="B4916" t="s">
        <v>5</v>
      </c>
      <c r="C4916" t="s">
        <v>1741</v>
      </c>
      <c r="D4916" t="s">
        <v>6893</v>
      </c>
      <c r="E4916" t="s">
        <v>1710</v>
      </c>
    </row>
    <row r="4917" spans="1:5">
      <c r="A4917" t="s">
        <v>6509</v>
      </c>
      <c r="B4917" t="s">
        <v>5</v>
      </c>
      <c r="C4917" t="s">
        <v>1741</v>
      </c>
      <c r="D4917" t="s">
        <v>6893</v>
      </c>
      <c r="E4917" t="s">
        <v>1711</v>
      </c>
    </row>
    <row r="4918" spans="1:5">
      <c r="A4918" t="s">
        <v>6510</v>
      </c>
      <c r="B4918" t="s">
        <v>5</v>
      </c>
      <c r="C4918" t="s">
        <v>1741</v>
      </c>
      <c r="D4918" t="s">
        <v>6893</v>
      </c>
      <c r="E4918" t="s">
        <v>1712</v>
      </c>
    </row>
    <row r="4919" spans="1:5">
      <c r="A4919" t="s">
        <v>6511</v>
      </c>
      <c r="B4919" t="s">
        <v>5</v>
      </c>
      <c r="C4919" t="s">
        <v>1741</v>
      </c>
      <c r="D4919" t="s">
        <v>6893</v>
      </c>
      <c r="E4919" t="s">
        <v>1713</v>
      </c>
    </row>
    <row r="4920" spans="1:5">
      <c r="A4920" t="s">
        <v>6512</v>
      </c>
      <c r="B4920" t="s">
        <v>5</v>
      </c>
      <c r="C4920" t="s">
        <v>1741</v>
      </c>
      <c r="D4920" t="s">
        <v>6893</v>
      </c>
      <c r="E4920" t="s">
        <v>1714</v>
      </c>
    </row>
    <row r="4921" spans="1:5">
      <c r="A4921" t="s">
        <v>6513</v>
      </c>
      <c r="B4921" t="s">
        <v>5</v>
      </c>
      <c r="C4921" t="s">
        <v>1741</v>
      </c>
      <c r="D4921" t="s">
        <v>6893</v>
      </c>
      <c r="E4921" t="s">
        <v>1715</v>
      </c>
    </row>
    <row r="4922" spans="1:5">
      <c r="A4922" t="s">
        <v>6514</v>
      </c>
      <c r="B4922" t="s">
        <v>5</v>
      </c>
      <c r="C4922" t="s">
        <v>1741</v>
      </c>
      <c r="D4922" t="s">
        <v>6894</v>
      </c>
      <c r="E4922" t="s">
        <v>1702</v>
      </c>
    </row>
    <row r="4923" spans="1:5">
      <c r="A4923" t="s">
        <v>6515</v>
      </c>
      <c r="B4923" t="s">
        <v>5</v>
      </c>
      <c r="C4923" t="s">
        <v>1741</v>
      </c>
      <c r="D4923" t="s">
        <v>6894</v>
      </c>
      <c r="E4923" t="s">
        <v>1705</v>
      </c>
    </row>
    <row r="4924" spans="1:5">
      <c r="A4924" t="s">
        <v>6516</v>
      </c>
      <c r="B4924" t="s">
        <v>5</v>
      </c>
      <c r="C4924" t="s">
        <v>1741</v>
      </c>
      <c r="D4924" t="s">
        <v>6894</v>
      </c>
      <c r="E4924" t="s">
        <v>1706</v>
      </c>
    </row>
    <row r="4925" spans="1:5">
      <c r="A4925" t="s">
        <v>6517</v>
      </c>
      <c r="B4925" t="s">
        <v>5</v>
      </c>
      <c r="C4925" t="s">
        <v>1741</v>
      </c>
      <c r="D4925" t="s">
        <v>6894</v>
      </c>
      <c r="E4925" t="s">
        <v>1707</v>
      </c>
    </row>
    <row r="4926" spans="1:5">
      <c r="A4926" t="s">
        <v>6518</v>
      </c>
      <c r="B4926" t="s">
        <v>5</v>
      </c>
      <c r="C4926" t="s">
        <v>1741</v>
      </c>
      <c r="D4926" t="s">
        <v>6894</v>
      </c>
      <c r="E4926" t="s">
        <v>1708</v>
      </c>
    </row>
    <row r="4927" spans="1:5">
      <c r="A4927" t="s">
        <v>6519</v>
      </c>
      <c r="B4927" t="s">
        <v>5</v>
      </c>
      <c r="C4927" t="s">
        <v>1741</v>
      </c>
      <c r="D4927" t="s">
        <v>6894</v>
      </c>
      <c r="E4927" t="s">
        <v>1709</v>
      </c>
    </row>
    <row r="4928" spans="1:5">
      <c r="A4928" t="s">
        <v>6520</v>
      </c>
      <c r="B4928" t="s">
        <v>5</v>
      </c>
      <c r="C4928" t="s">
        <v>1741</v>
      </c>
      <c r="D4928" t="s">
        <v>6894</v>
      </c>
      <c r="E4928" t="s">
        <v>1710</v>
      </c>
    </row>
    <row r="4929" spans="1:5">
      <c r="A4929" t="s">
        <v>6521</v>
      </c>
      <c r="B4929" t="s">
        <v>5</v>
      </c>
      <c r="C4929" t="s">
        <v>1741</v>
      </c>
      <c r="D4929" t="s">
        <v>6894</v>
      </c>
      <c r="E4929" t="s">
        <v>1711</v>
      </c>
    </row>
    <row r="4930" spans="1:5">
      <c r="A4930" t="s">
        <v>6522</v>
      </c>
      <c r="B4930" t="s">
        <v>5</v>
      </c>
      <c r="C4930" t="s">
        <v>1741</v>
      </c>
      <c r="D4930" t="s">
        <v>6894</v>
      </c>
      <c r="E4930" t="s">
        <v>1712</v>
      </c>
    </row>
    <row r="4931" spans="1:5">
      <c r="A4931" t="s">
        <v>6523</v>
      </c>
      <c r="B4931" t="s">
        <v>5</v>
      </c>
      <c r="C4931" t="s">
        <v>1741</v>
      </c>
      <c r="D4931" t="s">
        <v>6894</v>
      </c>
      <c r="E4931" t="s">
        <v>1713</v>
      </c>
    </row>
    <row r="4932" spans="1:5">
      <c r="A4932" t="s">
        <v>6524</v>
      </c>
      <c r="B4932" t="s">
        <v>5</v>
      </c>
      <c r="C4932" t="s">
        <v>1741</v>
      </c>
      <c r="D4932" t="s">
        <v>6894</v>
      </c>
      <c r="E4932" t="s">
        <v>1714</v>
      </c>
    </row>
    <row r="4933" spans="1:5">
      <c r="A4933" t="s">
        <v>6525</v>
      </c>
      <c r="B4933" t="s">
        <v>5</v>
      </c>
      <c r="C4933" t="s">
        <v>1741</v>
      </c>
      <c r="D4933" t="s">
        <v>6894</v>
      </c>
      <c r="E4933" t="s">
        <v>1715</v>
      </c>
    </row>
    <row r="4934" spans="1:5">
      <c r="A4934" t="s">
        <v>6526</v>
      </c>
      <c r="B4934" t="s">
        <v>5</v>
      </c>
      <c r="C4934" t="s">
        <v>1741</v>
      </c>
      <c r="D4934" t="s">
        <v>6895</v>
      </c>
      <c r="E4934" t="s">
        <v>1702</v>
      </c>
    </row>
    <row r="4935" spans="1:5">
      <c r="A4935" t="s">
        <v>6527</v>
      </c>
      <c r="B4935" t="s">
        <v>5</v>
      </c>
      <c r="C4935" t="s">
        <v>1741</v>
      </c>
      <c r="D4935" t="s">
        <v>6895</v>
      </c>
      <c r="E4935" t="s">
        <v>1705</v>
      </c>
    </row>
    <row r="4936" spans="1:5">
      <c r="A4936" t="s">
        <v>6528</v>
      </c>
      <c r="B4936" t="s">
        <v>5</v>
      </c>
      <c r="C4936" t="s">
        <v>1741</v>
      </c>
      <c r="D4936" t="s">
        <v>6895</v>
      </c>
      <c r="E4936" t="s">
        <v>1706</v>
      </c>
    </row>
    <row r="4937" spans="1:5">
      <c r="A4937" t="s">
        <v>6529</v>
      </c>
      <c r="B4937" t="s">
        <v>5</v>
      </c>
      <c r="C4937" t="s">
        <v>1741</v>
      </c>
      <c r="D4937" t="s">
        <v>6895</v>
      </c>
      <c r="E4937" t="s">
        <v>1707</v>
      </c>
    </row>
    <row r="4938" spans="1:5">
      <c r="A4938" t="s">
        <v>6530</v>
      </c>
      <c r="B4938" t="s">
        <v>5</v>
      </c>
      <c r="C4938" t="s">
        <v>1741</v>
      </c>
      <c r="D4938" t="s">
        <v>6895</v>
      </c>
      <c r="E4938" t="s">
        <v>1708</v>
      </c>
    </row>
    <row r="4939" spans="1:5">
      <c r="A4939" t="s">
        <v>6531</v>
      </c>
      <c r="B4939" t="s">
        <v>5</v>
      </c>
      <c r="C4939" t="s">
        <v>1741</v>
      </c>
      <c r="D4939" t="s">
        <v>6895</v>
      </c>
      <c r="E4939" t="s">
        <v>1709</v>
      </c>
    </row>
    <row r="4940" spans="1:5">
      <c r="A4940" t="s">
        <v>6532</v>
      </c>
      <c r="B4940" t="s">
        <v>5</v>
      </c>
      <c r="C4940" t="s">
        <v>1741</v>
      </c>
      <c r="D4940" t="s">
        <v>6895</v>
      </c>
      <c r="E4940" t="s">
        <v>1710</v>
      </c>
    </row>
    <row r="4941" spans="1:5">
      <c r="A4941" t="s">
        <v>6533</v>
      </c>
      <c r="B4941" t="s">
        <v>5</v>
      </c>
      <c r="C4941" t="s">
        <v>1741</v>
      </c>
      <c r="D4941" t="s">
        <v>6895</v>
      </c>
      <c r="E4941" t="s">
        <v>1711</v>
      </c>
    </row>
    <row r="4942" spans="1:5">
      <c r="A4942" t="s">
        <v>6534</v>
      </c>
      <c r="B4942" t="s">
        <v>5</v>
      </c>
      <c r="C4942" t="s">
        <v>1741</v>
      </c>
      <c r="D4942" t="s">
        <v>6895</v>
      </c>
      <c r="E4942" t="s">
        <v>1712</v>
      </c>
    </row>
    <row r="4943" spans="1:5">
      <c r="A4943" t="s">
        <v>6535</v>
      </c>
      <c r="B4943" t="s">
        <v>5</v>
      </c>
      <c r="C4943" t="s">
        <v>1741</v>
      </c>
      <c r="D4943" t="s">
        <v>6895</v>
      </c>
      <c r="E4943" t="s">
        <v>1713</v>
      </c>
    </row>
    <row r="4944" spans="1:5">
      <c r="A4944" t="s">
        <v>6536</v>
      </c>
      <c r="B4944" t="s">
        <v>5</v>
      </c>
      <c r="C4944" t="s">
        <v>1741</v>
      </c>
      <c r="D4944" t="s">
        <v>6895</v>
      </c>
      <c r="E4944" t="s">
        <v>1714</v>
      </c>
    </row>
    <row r="4945" spans="1:5">
      <c r="A4945" t="s">
        <v>6537</v>
      </c>
      <c r="B4945" t="s">
        <v>5</v>
      </c>
      <c r="C4945" t="s">
        <v>1741</v>
      </c>
      <c r="D4945" t="s">
        <v>6895</v>
      </c>
      <c r="E4945" t="s">
        <v>1715</v>
      </c>
    </row>
    <row r="4946" spans="1:5">
      <c r="A4946" t="s">
        <v>6538</v>
      </c>
      <c r="B4946" t="s">
        <v>5</v>
      </c>
      <c r="C4946" t="s">
        <v>1741</v>
      </c>
      <c r="D4946" t="s">
        <v>6896</v>
      </c>
      <c r="E4946" t="s">
        <v>1702</v>
      </c>
    </row>
    <row r="4947" spans="1:5">
      <c r="A4947" t="s">
        <v>6539</v>
      </c>
      <c r="B4947" t="s">
        <v>5</v>
      </c>
      <c r="C4947" t="s">
        <v>1741</v>
      </c>
      <c r="D4947" t="s">
        <v>6896</v>
      </c>
      <c r="E4947" t="s">
        <v>1705</v>
      </c>
    </row>
    <row r="4948" spans="1:5">
      <c r="A4948" t="s">
        <v>6540</v>
      </c>
      <c r="B4948" t="s">
        <v>5</v>
      </c>
      <c r="C4948" t="s">
        <v>1741</v>
      </c>
      <c r="D4948" t="s">
        <v>6896</v>
      </c>
      <c r="E4948" t="s">
        <v>1706</v>
      </c>
    </row>
    <row r="4949" spans="1:5">
      <c r="A4949" t="s">
        <v>6541</v>
      </c>
      <c r="B4949" t="s">
        <v>5</v>
      </c>
      <c r="C4949" t="s">
        <v>1741</v>
      </c>
      <c r="D4949" t="s">
        <v>6896</v>
      </c>
      <c r="E4949" t="s">
        <v>1707</v>
      </c>
    </row>
    <row r="4950" spans="1:5">
      <c r="A4950" t="s">
        <v>6542</v>
      </c>
      <c r="B4950" t="s">
        <v>5</v>
      </c>
      <c r="C4950" t="s">
        <v>1741</v>
      </c>
      <c r="D4950" t="s">
        <v>6896</v>
      </c>
      <c r="E4950" t="s">
        <v>1708</v>
      </c>
    </row>
    <row r="4951" spans="1:5">
      <c r="A4951" t="s">
        <v>6543</v>
      </c>
      <c r="B4951" t="s">
        <v>5</v>
      </c>
      <c r="C4951" t="s">
        <v>1741</v>
      </c>
      <c r="D4951" t="s">
        <v>6896</v>
      </c>
      <c r="E4951" t="s">
        <v>1709</v>
      </c>
    </row>
    <row r="4952" spans="1:5">
      <c r="A4952" t="s">
        <v>6544</v>
      </c>
      <c r="B4952" t="s">
        <v>5</v>
      </c>
      <c r="C4952" t="s">
        <v>1741</v>
      </c>
      <c r="D4952" t="s">
        <v>6896</v>
      </c>
      <c r="E4952" t="s">
        <v>1710</v>
      </c>
    </row>
    <row r="4953" spans="1:5">
      <c r="A4953" t="s">
        <v>6545</v>
      </c>
      <c r="B4953" t="s">
        <v>5</v>
      </c>
      <c r="C4953" t="s">
        <v>1741</v>
      </c>
      <c r="D4953" t="s">
        <v>6896</v>
      </c>
      <c r="E4953" t="s">
        <v>1711</v>
      </c>
    </row>
    <row r="4954" spans="1:5">
      <c r="A4954" t="s">
        <v>6546</v>
      </c>
      <c r="B4954" t="s">
        <v>5</v>
      </c>
      <c r="C4954" t="s">
        <v>1741</v>
      </c>
      <c r="D4954" t="s">
        <v>6896</v>
      </c>
      <c r="E4954" t="s">
        <v>1712</v>
      </c>
    </row>
    <row r="4955" spans="1:5">
      <c r="A4955" t="s">
        <v>6547</v>
      </c>
      <c r="B4955" t="s">
        <v>5</v>
      </c>
      <c r="C4955" t="s">
        <v>1741</v>
      </c>
      <c r="D4955" t="s">
        <v>6896</v>
      </c>
      <c r="E4955" t="s">
        <v>1713</v>
      </c>
    </row>
    <row r="4956" spans="1:5">
      <c r="A4956" t="s">
        <v>6548</v>
      </c>
      <c r="B4956" t="s">
        <v>5</v>
      </c>
      <c r="C4956" t="s">
        <v>1741</v>
      </c>
      <c r="D4956" t="s">
        <v>6896</v>
      </c>
      <c r="E4956" t="s">
        <v>1714</v>
      </c>
    </row>
    <row r="4957" spans="1:5">
      <c r="A4957" t="s">
        <v>6549</v>
      </c>
      <c r="B4957" t="s">
        <v>5</v>
      </c>
      <c r="C4957" t="s">
        <v>1741</v>
      </c>
      <c r="D4957" t="s">
        <v>6896</v>
      </c>
      <c r="E4957" t="s">
        <v>1715</v>
      </c>
    </row>
    <row r="4958" spans="1:5">
      <c r="A4958" t="s">
        <v>6550</v>
      </c>
      <c r="B4958" t="s">
        <v>5</v>
      </c>
      <c r="C4958" t="s">
        <v>1741</v>
      </c>
      <c r="D4958" t="s">
        <v>6897</v>
      </c>
      <c r="E4958" t="s">
        <v>1702</v>
      </c>
    </row>
    <row r="4959" spans="1:5">
      <c r="A4959" t="s">
        <v>6551</v>
      </c>
      <c r="B4959" t="s">
        <v>5</v>
      </c>
      <c r="C4959" t="s">
        <v>1741</v>
      </c>
      <c r="D4959" t="s">
        <v>6897</v>
      </c>
      <c r="E4959" t="s">
        <v>1705</v>
      </c>
    </row>
    <row r="4960" spans="1:5">
      <c r="A4960" t="s">
        <v>6552</v>
      </c>
      <c r="B4960" t="s">
        <v>5</v>
      </c>
      <c r="C4960" t="s">
        <v>1741</v>
      </c>
      <c r="D4960" t="s">
        <v>6897</v>
      </c>
      <c r="E4960" t="s">
        <v>1706</v>
      </c>
    </row>
    <row r="4961" spans="1:5">
      <c r="A4961" t="s">
        <v>6553</v>
      </c>
      <c r="B4961" t="s">
        <v>5</v>
      </c>
      <c r="C4961" t="s">
        <v>1741</v>
      </c>
      <c r="D4961" t="s">
        <v>6897</v>
      </c>
      <c r="E4961" t="s">
        <v>1707</v>
      </c>
    </row>
    <row r="4962" spans="1:5">
      <c r="A4962" t="s">
        <v>6554</v>
      </c>
      <c r="B4962" t="s">
        <v>5</v>
      </c>
      <c r="C4962" t="s">
        <v>1741</v>
      </c>
      <c r="D4962" t="s">
        <v>6897</v>
      </c>
      <c r="E4962" t="s">
        <v>1708</v>
      </c>
    </row>
    <row r="4963" spans="1:5">
      <c r="A4963" t="s">
        <v>6555</v>
      </c>
      <c r="B4963" t="s">
        <v>5</v>
      </c>
      <c r="C4963" t="s">
        <v>1741</v>
      </c>
      <c r="D4963" t="s">
        <v>6897</v>
      </c>
      <c r="E4963" t="s">
        <v>1709</v>
      </c>
    </row>
    <row r="4964" spans="1:5">
      <c r="A4964" t="s">
        <v>6556</v>
      </c>
      <c r="B4964" t="s">
        <v>5</v>
      </c>
      <c r="C4964" t="s">
        <v>1741</v>
      </c>
      <c r="D4964" t="s">
        <v>6897</v>
      </c>
      <c r="E4964" t="s">
        <v>1710</v>
      </c>
    </row>
    <row r="4965" spans="1:5">
      <c r="A4965" t="s">
        <v>6557</v>
      </c>
      <c r="B4965" t="s">
        <v>5</v>
      </c>
      <c r="C4965" t="s">
        <v>1741</v>
      </c>
      <c r="D4965" t="s">
        <v>6897</v>
      </c>
      <c r="E4965" t="s">
        <v>1711</v>
      </c>
    </row>
    <row r="4966" spans="1:5">
      <c r="A4966" t="s">
        <v>6558</v>
      </c>
      <c r="B4966" t="s">
        <v>5</v>
      </c>
      <c r="C4966" t="s">
        <v>1741</v>
      </c>
      <c r="D4966" t="s">
        <v>6897</v>
      </c>
      <c r="E4966" t="s">
        <v>1712</v>
      </c>
    </row>
    <row r="4967" spans="1:5">
      <c r="A4967" t="s">
        <v>6559</v>
      </c>
      <c r="B4967" t="s">
        <v>5</v>
      </c>
      <c r="C4967" t="s">
        <v>1741</v>
      </c>
      <c r="D4967" t="s">
        <v>6897</v>
      </c>
      <c r="E4967" t="s">
        <v>1713</v>
      </c>
    </row>
    <row r="4968" spans="1:5">
      <c r="A4968" t="s">
        <v>6560</v>
      </c>
      <c r="B4968" t="s">
        <v>5</v>
      </c>
      <c r="C4968" t="s">
        <v>1741</v>
      </c>
      <c r="D4968" t="s">
        <v>6897</v>
      </c>
      <c r="E4968" t="s">
        <v>1714</v>
      </c>
    </row>
    <row r="4969" spans="1:5">
      <c r="A4969" t="s">
        <v>6561</v>
      </c>
      <c r="B4969" t="s">
        <v>5</v>
      </c>
      <c r="C4969" t="s">
        <v>1741</v>
      </c>
      <c r="D4969" t="s">
        <v>6897</v>
      </c>
      <c r="E4969" t="s">
        <v>1715</v>
      </c>
    </row>
    <row r="4970" spans="1:5">
      <c r="A4970" t="s">
        <v>6562</v>
      </c>
      <c r="B4970" t="s">
        <v>5</v>
      </c>
      <c r="C4970" t="s">
        <v>1741</v>
      </c>
      <c r="D4970" t="s">
        <v>6898</v>
      </c>
      <c r="E4970" t="s">
        <v>1702</v>
      </c>
    </row>
    <row r="4971" spans="1:5">
      <c r="A4971" t="s">
        <v>6563</v>
      </c>
      <c r="B4971" t="s">
        <v>5</v>
      </c>
      <c r="C4971" t="s">
        <v>1741</v>
      </c>
      <c r="D4971" t="s">
        <v>6898</v>
      </c>
      <c r="E4971" t="s">
        <v>1705</v>
      </c>
    </row>
    <row r="4972" spans="1:5">
      <c r="A4972" t="s">
        <v>6564</v>
      </c>
      <c r="B4972" t="s">
        <v>5</v>
      </c>
      <c r="C4972" t="s">
        <v>1741</v>
      </c>
      <c r="D4972" t="s">
        <v>6898</v>
      </c>
      <c r="E4972" t="s">
        <v>1706</v>
      </c>
    </row>
    <row r="4973" spans="1:5">
      <c r="A4973" t="s">
        <v>6565</v>
      </c>
      <c r="B4973" t="s">
        <v>5</v>
      </c>
      <c r="C4973" t="s">
        <v>1741</v>
      </c>
      <c r="D4973" t="s">
        <v>6898</v>
      </c>
      <c r="E4973" t="s">
        <v>1707</v>
      </c>
    </row>
    <row r="4974" spans="1:5">
      <c r="A4974" t="s">
        <v>6566</v>
      </c>
      <c r="B4974" t="s">
        <v>5</v>
      </c>
      <c r="C4974" t="s">
        <v>1741</v>
      </c>
      <c r="D4974" t="s">
        <v>6898</v>
      </c>
      <c r="E4974" t="s">
        <v>1708</v>
      </c>
    </row>
    <row r="4975" spans="1:5">
      <c r="A4975" t="s">
        <v>6567</v>
      </c>
      <c r="B4975" t="s">
        <v>5</v>
      </c>
      <c r="C4975" t="s">
        <v>1741</v>
      </c>
      <c r="D4975" t="s">
        <v>6898</v>
      </c>
      <c r="E4975" t="s">
        <v>1709</v>
      </c>
    </row>
    <row r="4976" spans="1:5">
      <c r="A4976" t="s">
        <v>6568</v>
      </c>
      <c r="B4976" t="s">
        <v>5</v>
      </c>
      <c r="C4976" t="s">
        <v>1741</v>
      </c>
      <c r="D4976" t="s">
        <v>6898</v>
      </c>
      <c r="E4976" t="s">
        <v>1710</v>
      </c>
    </row>
    <row r="4977" spans="1:5">
      <c r="A4977" t="s">
        <v>6569</v>
      </c>
      <c r="B4977" t="s">
        <v>5</v>
      </c>
      <c r="C4977" t="s">
        <v>1741</v>
      </c>
      <c r="D4977" t="s">
        <v>6898</v>
      </c>
      <c r="E4977" t="s">
        <v>1711</v>
      </c>
    </row>
    <row r="4978" spans="1:5">
      <c r="A4978" t="s">
        <v>6570</v>
      </c>
      <c r="B4978" t="s">
        <v>5</v>
      </c>
      <c r="C4978" t="s">
        <v>1741</v>
      </c>
      <c r="D4978" t="s">
        <v>6898</v>
      </c>
      <c r="E4978" t="s">
        <v>1712</v>
      </c>
    </row>
    <row r="4979" spans="1:5">
      <c r="A4979" t="s">
        <v>6571</v>
      </c>
      <c r="B4979" t="s">
        <v>5</v>
      </c>
      <c r="C4979" t="s">
        <v>1741</v>
      </c>
      <c r="D4979" t="s">
        <v>6898</v>
      </c>
      <c r="E4979" t="s">
        <v>1713</v>
      </c>
    </row>
    <row r="4980" spans="1:5">
      <c r="A4980" t="s">
        <v>6572</v>
      </c>
      <c r="B4980" t="s">
        <v>5</v>
      </c>
      <c r="C4980" t="s">
        <v>1741</v>
      </c>
      <c r="D4980" t="s">
        <v>6898</v>
      </c>
      <c r="E4980" t="s">
        <v>1714</v>
      </c>
    </row>
    <row r="4981" spans="1:5">
      <c r="A4981" t="s">
        <v>6573</v>
      </c>
      <c r="B4981" t="s">
        <v>5</v>
      </c>
      <c r="C4981" t="s">
        <v>1741</v>
      </c>
      <c r="D4981" t="s">
        <v>6898</v>
      </c>
      <c r="E4981" t="s">
        <v>1715</v>
      </c>
    </row>
    <row r="4982" spans="1:5">
      <c r="A4982" t="s">
        <v>6574</v>
      </c>
      <c r="B4982" t="s">
        <v>6</v>
      </c>
      <c r="C4982" t="s">
        <v>6874</v>
      </c>
      <c r="D4982" t="s">
        <v>1702</v>
      </c>
    </row>
    <row r="4983" spans="1:5">
      <c r="A4983" t="s">
        <v>6575</v>
      </c>
      <c r="B4983" t="s">
        <v>6</v>
      </c>
      <c r="C4983" t="s">
        <v>6874</v>
      </c>
      <c r="D4983" t="s">
        <v>1705</v>
      </c>
    </row>
    <row r="4984" spans="1:5">
      <c r="A4984" t="s">
        <v>6576</v>
      </c>
      <c r="B4984" t="s">
        <v>6</v>
      </c>
      <c r="C4984" t="s">
        <v>6874</v>
      </c>
      <c r="D4984" t="s">
        <v>1706</v>
      </c>
    </row>
    <row r="4985" spans="1:5">
      <c r="A4985" t="s">
        <v>6577</v>
      </c>
      <c r="B4985" t="s">
        <v>6</v>
      </c>
      <c r="C4985" t="s">
        <v>6874</v>
      </c>
      <c r="D4985" t="s">
        <v>1707</v>
      </c>
    </row>
    <row r="4986" spans="1:5">
      <c r="A4986" t="s">
        <v>6578</v>
      </c>
      <c r="B4986" t="s">
        <v>6</v>
      </c>
      <c r="C4986" t="s">
        <v>6874</v>
      </c>
      <c r="D4986" t="s">
        <v>1708</v>
      </c>
    </row>
    <row r="4987" spans="1:5">
      <c r="A4987" t="s">
        <v>6579</v>
      </c>
      <c r="B4987" t="s">
        <v>6</v>
      </c>
      <c r="C4987" t="s">
        <v>6874</v>
      </c>
      <c r="D4987" t="s">
        <v>1709</v>
      </c>
    </row>
    <row r="4988" spans="1:5">
      <c r="A4988" t="s">
        <v>6580</v>
      </c>
      <c r="B4988" t="s">
        <v>6</v>
      </c>
      <c r="C4988" t="s">
        <v>6874</v>
      </c>
      <c r="D4988" t="s">
        <v>1710</v>
      </c>
    </row>
    <row r="4989" spans="1:5">
      <c r="A4989" t="s">
        <v>6581</v>
      </c>
      <c r="B4989" t="s">
        <v>6</v>
      </c>
      <c r="C4989" t="s">
        <v>6874</v>
      </c>
      <c r="D4989" t="s">
        <v>1711</v>
      </c>
    </row>
    <row r="4990" spans="1:5">
      <c r="A4990" t="s">
        <v>6582</v>
      </c>
      <c r="B4990" t="s">
        <v>6</v>
      </c>
      <c r="C4990" t="s">
        <v>6874</v>
      </c>
      <c r="D4990" t="s">
        <v>1712</v>
      </c>
    </row>
    <row r="4991" spans="1:5">
      <c r="A4991" t="s">
        <v>6583</v>
      </c>
      <c r="B4991" t="s">
        <v>6</v>
      </c>
      <c r="C4991" t="s">
        <v>6874</v>
      </c>
      <c r="D4991" t="s">
        <v>1713</v>
      </c>
    </row>
    <row r="4992" spans="1:5">
      <c r="A4992" t="s">
        <v>6584</v>
      </c>
      <c r="B4992" t="s">
        <v>6</v>
      </c>
      <c r="C4992" t="s">
        <v>6874</v>
      </c>
      <c r="D4992" t="s">
        <v>1714</v>
      </c>
    </row>
    <row r="4993" spans="1:4">
      <c r="A4993" t="s">
        <v>6585</v>
      </c>
      <c r="B4993" t="s">
        <v>6</v>
      </c>
      <c r="C4993" t="s">
        <v>6874</v>
      </c>
      <c r="D4993" t="s">
        <v>1715</v>
      </c>
    </row>
    <row r="4994" spans="1:4">
      <c r="A4994" t="s">
        <v>6586</v>
      </c>
      <c r="B4994" t="s">
        <v>6</v>
      </c>
      <c r="C4994" t="s">
        <v>6875</v>
      </c>
      <c r="D4994" t="s">
        <v>1702</v>
      </c>
    </row>
    <row r="4995" spans="1:4">
      <c r="A4995" t="s">
        <v>6587</v>
      </c>
      <c r="B4995" t="s">
        <v>6</v>
      </c>
      <c r="C4995" t="s">
        <v>6875</v>
      </c>
      <c r="D4995" t="s">
        <v>1705</v>
      </c>
    </row>
    <row r="4996" spans="1:4">
      <c r="A4996" t="s">
        <v>6588</v>
      </c>
      <c r="B4996" t="s">
        <v>6</v>
      </c>
      <c r="C4996" t="s">
        <v>6875</v>
      </c>
      <c r="D4996" t="s">
        <v>1706</v>
      </c>
    </row>
    <row r="4997" spans="1:4">
      <c r="A4997" t="s">
        <v>6589</v>
      </c>
      <c r="B4997" t="s">
        <v>6</v>
      </c>
      <c r="C4997" t="s">
        <v>6875</v>
      </c>
      <c r="D4997" t="s">
        <v>1707</v>
      </c>
    </row>
    <row r="4998" spans="1:4">
      <c r="A4998" t="s">
        <v>6590</v>
      </c>
      <c r="B4998" t="s">
        <v>6</v>
      </c>
      <c r="C4998" t="s">
        <v>6875</v>
      </c>
      <c r="D4998" t="s">
        <v>1708</v>
      </c>
    </row>
    <row r="4999" spans="1:4">
      <c r="A4999" t="s">
        <v>6591</v>
      </c>
      <c r="B4999" t="s">
        <v>6</v>
      </c>
      <c r="C4999" t="s">
        <v>6875</v>
      </c>
      <c r="D4999" t="s">
        <v>1709</v>
      </c>
    </row>
    <row r="5000" spans="1:4">
      <c r="A5000" t="s">
        <v>6592</v>
      </c>
      <c r="B5000" t="s">
        <v>6</v>
      </c>
      <c r="C5000" t="s">
        <v>6875</v>
      </c>
      <c r="D5000" t="s">
        <v>1710</v>
      </c>
    </row>
    <row r="5001" spans="1:4">
      <c r="A5001" t="s">
        <v>6593</v>
      </c>
      <c r="B5001" t="s">
        <v>6</v>
      </c>
      <c r="C5001" t="s">
        <v>6875</v>
      </c>
      <c r="D5001" t="s">
        <v>1711</v>
      </c>
    </row>
    <row r="5002" spans="1:4">
      <c r="A5002" t="s">
        <v>6594</v>
      </c>
      <c r="B5002" t="s">
        <v>6</v>
      </c>
      <c r="C5002" t="s">
        <v>6875</v>
      </c>
      <c r="D5002" t="s">
        <v>1712</v>
      </c>
    </row>
    <row r="5003" spans="1:4">
      <c r="A5003" t="s">
        <v>6595</v>
      </c>
      <c r="B5003" t="s">
        <v>6</v>
      </c>
      <c r="C5003" t="s">
        <v>6875</v>
      </c>
      <c r="D5003" t="s">
        <v>1713</v>
      </c>
    </row>
    <row r="5004" spans="1:4">
      <c r="A5004" t="s">
        <v>6596</v>
      </c>
      <c r="B5004" t="s">
        <v>6</v>
      </c>
      <c r="C5004" t="s">
        <v>6875</v>
      </c>
      <c r="D5004" t="s">
        <v>1714</v>
      </c>
    </row>
    <row r="5005" spans="1:4">
      <c r="A5005" t="s">
        <v>6597</v>
      </c>
      <c r="B5005" t="s">
        <v>6</v>
      </c>
      <c r="C5005" t="s">
        <v>6875</v>
      </c>
      <c r="D5005" t="s">
        <v>1715</v>
      </c>
    </row>
    <row r="5006" spans="1:4">
      <c r="A5006" t="s">
        <v>6598</v>
      </c>
      <c r="B5006" t="s">
        <v>6</v>
      </c>
      <c r="C5006" t="s">
        <v>6876</v>
      </c>
      <c r="D5006" t="s">
        <v>1702</v>
      </c>
    </row>
    <row r="5007" spans="1:4">
      <c r="A5007" t="s">
        <v>6599</v>
      </c>
      <c r="B5007" t="s">
        <v>6</v>
      </c>
      <c r="C5007" t="s">
        <v>6876</v>
      </c>
      <c r="D5007" t="s">
        <v>1705</v>
      </c>
    </row>
    <row r="5008" spans="1:4">
      <c r="A5008" t="s">
        <v>6600</v>
      </c>
      <c r="B5008" t="s">
        <v>6</v>
      </c>
      <c r="C5008" t="s">
        <v>6876</v>
      </c>
      <c r="D5008" t="s">
        <v>1706</v>
      </c>
    </row>
    <row r="5009" spans="1:4">
      <c r="A5009" t="s">
        <v>6601</v>
      </c>
      <c r="B5009" t="s">
        <v>6</v>
      </c>
      <c r="C5009" t="s">
        <v>6876</v>
      </c>
      <c r="D5009" t="s">
        <v>1707</v>
      </c>
    </row>
    <row r="5010" spans="1:4">
      <c r="A5010" t="s">
        <v>6602</v>
      </c>
      <c r="B5010" t="s">
        <v>6</v>
      </c>
      <c r="C5010" t="s">
        <v>6876</v>
      </c>
      <c r="D5010" t="s">
        <v>1708</v>
      </c>
    </row>
    <row r="5011" spans="1:4">
      <c r="A5011" t="s">
        <v>6603</v>
      </c>
      <c r="B5011" t="s">
        <v>6</v>
      </c>
      <c r="C5011" t="s">
        <v>6876</v>
      </c>
      <c r="D5011" t="s">
        <v>1709</v>
      </c>
    </row>
    <row r="5012" spans="1:4">
      <c r="A5012" t="s">
        <v>6604</v>
      </c>
      <c r="B5012" t="s">
        <v>6</v>
      </c>
      <c r="C5012" t="s">
        <v>6876</v>
      </c>
      <c r="D5012" t="s">
        <v>1710</v>
      </c>
    </row>
    <row r="5013" spans="1:4">
      <c r="A5013" t="s">
        <v>6605</v>
      </c>
      <c r="B5013" t="s">
        <v>6</v>
      </c>
      <c r="C5013" t="s">
        <v>6876</v>
      </c>
      <c r="D5013" t="s">
        <v>1711</v>
      </c>
    </row>
    <row r="5014" spans="1:4">
      <c r="A5014" t="s">
        <v>6606</v>
      </c>
      <c r="B5014" t="s">
        <v>6</v>
      </c>
      <c r="C5014" t="s">
        <v>6876</v>
      </c>
      <c r="D5014" t="s">
        <v>1712</v>
      </c>
    </row>
    <row r="5015" spans="1:4">
      <c r="A5015" t="s">
        <v>6607</v>
      </c>
      <c r="B5015" t="s">
        <v>6</v>
      </c>
      <c r="C5015" t="s">
        <v>6876</v>
      </c>
      <c r="D5015" t="s">
        <v>1713</v>
      </c>
    </row>
    <row r="5016" spans="1:4">
      <c r="A5016" t="s">
        <v>6608</v>
      </c>
      <c r="B5016" t="s">
        <v>6</v>
      </c>
      <c r="C5016" t="s">
        <v>6876</v>
      </c>
      <c r="D5016" t="s">
        <v>1714</v>
      </c>
    </row>
    <row r="5017" spans="1:4">
      <c r="A5017" t="s">
        <v>6609</v>
      </c>
      <c r="B5017" t="s">
        <v>6</v>
      </c>
      <c r="C5017" t="s">
        <v>6876</v>
      </c>
      <c r="D5017" t="s">
        <v>1715</v>
      </c>
    </row>
    <row r="5018" spans="1:4">
      <c r="A5018" t="s">
        <v>6610</v>
      </c>
      <c r="B5018" t="s">
        <v>6</v>
      </c>
      <c r="C5018" t="s">
        <v>6877</v>
      </c>
      <c r="D5018" t="s">
        <v>1702</v>
      </c>
    </row>
    <row r="5019" spans="1:4">
      <c r="A5019" t="s">
        <v>6611</v>
      </c>
      <c r="B5019" t="s">
        <v>6</v>
      </c>
      <c r="C5019" t="s">
        <v>6877</v>
      </c>
      <c r="D5019" t="s">
        <v>1705</v>
      </c>
    </row>
    <row r="5020" spans="1:4">
      <c r="A5020" t="s">
        <v>6612</v>
      </c>
      <c r="B5020" t="s">
        <v>6</v>
      </c>
      <c r="C5020" t="s">
        <v>6877</v>
      </c>
      <c r="D5020" t="s">
        <v>1706</v>
      </c>
    </row>
    <row r="5021" spans="1:4">
      <c r="A5021" t="s">
        <v>6613</v>
      </c>
      <c r="B5021" t="s">
        <v>6</v>
      </c>
      <c r="C5021" t="s">
        <v>6877</v>
      </c>
      <c r="D5021" t="s">
        <v>1707</v>
      </c>
    </row>
    <row r="5022" spans="1:4">
      <c r="A5022" t="s">
        <v>6614</v>
      </c>
      <c r="B5022" t="s">
        <v>6</v>
      </c>
      <c r="C5022" t="s">
        <v>6877</v>
      </c>
      <c r="D5022" t="s">
        <v>1708</v>
      </c>
    </row>
    <row r="5023" spans="1:4">
      <c r="A5023" t="s">
        <v>6615</v>
      </c>
      <c r="B5023" t="s">
        <v>6</v>
      </c>
      <c r="C5023" t="s">
        <v>6877</v>
      </c>
      <c r="D5023" t="s">
        <v>1709</v>
      </c>
    </row>
    <row r="5024" spans="1:4">
      <c r="A5024" t="s">
        <v>6616</v>
      </c>
      <c r="B5024" t="s">
        <v>6</v>
      </c>
      <c r="C5024" t="s">
        <v>6877</v>
      </c>
      <c r="D5024" t="s">
        <v>1710</v>
      </c>
    </row>
    <row r="5025" spans="1:4">
      <c r="A5025" t="s">
        <v>6617</v>
      </c>
      <c r="B5025" t="s">
        <v>6</v>
      </c>
      <c r="C5025" t="s">
        <v>6877</v>
      </c>
      <c r="D5025" t="s">
        <v>1711</v>
      </c>
    </row>
    <row r="5026" spans="1:4">
      <c r="A5026" t="s">
        <v>6618</v>
      </c>
      <c r="B5026" t="s">
        <v>6</v>
      </c>
      <c r="C5026" t="s">
        <v>6877</v>
      </c>
      <c r="D5026" t="s">
        <v>1712</v>
      </c>
    </row>
    <row r="5027" spans="1:4">
      <c r="A5027" t="s">
        <v>6619</v>
      </c>
      <c r="B5027" t="s">
        <v>6</v>
      </c>
      <c r="C5027" t="s">
        <v>6877</v>
      </c>
      <c r="D5027" t="s">
        <v>1713</v>
      </c>
    </row>
    <row r="5028" spans="1:4">
      <c r="A5028" t="s">
        <v>6620</v>
      </c>
      <c r="B5028" t="s">
        <v>6</v>
      </c>
      <c r="C5028" t="s">
        <v>6877</v>
      </c>
      <c r="D5028" t="s">
        <v>1714</v>
      </c>
    </row>
    <row r="5029" spans="1:4">
      <c r="A5029" t="s">
        <v>6621</v>
      </c>
      <c r="B5029" t="s">
        <v>6</v>
      </c>
      <c r="C5029" t="s">
        <v>6877</v>
      </c>
      <c r="D5029" t="s">
        <v>1715</v>
      </c>
    </row>
    <row r="5030" spans="1:4">
      <c r="A5030" t="s">
        <v>6622</v>
      </c>
      <c r="B5030" t="s">
        <v>6</v>
      </c>
      <c r="C5030" t="s">
        <v>6878</v>
      </c>
      <c r="D5030" t="s">
        <v>1702</v>
      </c>
    </row>
    <row r="5031" spans="1:4">
      <c r="A5031" t="s">
        <v>6623</v>
      </c>
      <c r="B5031" t="s">
        <v>6</v>
      </c>
      <c r="C5031" t="s">
        <v>6878</v>
      </c>
      <c r="D5031" t="s">
        <v>1705</v>
      </c>
    </row>
    <row r="5032" spans="1:4">
      <c r="A5032" t="s">
        <v>6624</v>
      </c>
      <c r="B5032" t="s">
        <v>6</v>
      </c>
      <c r="C5032" t="s">
        <v>6878</v>
      </c>
      <c r="D5032" t="s">
        <v>1706</v>
      </c>
    </row>
    <row r="5033" spans="1:4">
      <c r="A5033" t="s">
        <v>6625</v>
      </c>
      <c r="B5033" t="s">
        <v>6</v>
      </c>
      <c r="C5033" t="s">
        <v>6878</v>
      </c>
      <c r="D5033" t="s">
        <v>1707</v>
      </c>
    </row>
    <row r="5034" spans="1:4">
      <c r="A5034" t="s">
        <v>6626</v>
      </c>
      <c r="B5034" t="s">
        <v>6</v>
      </c>
      <c r="C5034" t="s">
        <v>6878</v>
      </c>
      <c r="D5034" t="s">
        <v>1708</v>
      </c>
    </row>
    <row r="5035" spans="1:4">
      <c r="A5035" t="s">
        <v>6627</v>
      </c>
      <c r="B5035" t="s">
        <v>6</v>
      </c>
      <c r="C5035" t="s">
        <v>6878</v>
      </c>
      <c r="D5035" t="s">
        <v>1709</v>
      </c>
    </row>
    <row r="5036" spans="1:4">
      <c r="A5036" t="s">
        <v>6628</v>
      </c>
      <c r="B5036" t="s">
        <v>6</v>
      </c>
      <c r="C5036" t="s">
        <v>6878</v>
      </c>
      <c r="D5036" t="s">
        <v>1710</v>
      </c>
    </row>
    <row r="5037" spans="1:4">
      <c r="A5037" t="s">
        <v>6629</v>
      </c>
      <c r="B5037" t="s">
        <v>6</v>
      </c>
      <c r="C5037" t="s">
        <v>6878</v>
      </c>
      <c r="D5037" t="s">
        <v>1711</v>
      </c>
    </row>
    <row r="5038" spans="1:4">
      <c r="A5038" t="s">
        <v>6630</v>
      </c>
      <c r="B5038" t="s">
        <v>6</v>
      </c>
      <c r="C5038" t="s">
        <v>6878</v>
      </c>
      <c r="D5038" t="s">
        <v>1712</v>
      </c>
    </row>
    <row r="5039" spans="1:4">
      <c r="A5039" t="s">
        <v>6631</v>
      </c>
      <c r="B5039" t="s">
        <v>6</v>
      </c>
      <c r="C5039" t="s">
        <v>6878</v>
      </c>
      <c r="D5039" t="s">
        <v>1713</v>
      </c>
    </row>
    <row r="5040" spans="1:4">
      <c r="A5040" t="s">
        <v>6632</v>
      </c>
      <c r="B5040" t="s">
        <v>6</v>
      </c>
      <c r="C5040" t="s">
        <v>6878</v>
      </c>
      <c r="D5040" t="s">
        <v>1714</v>
      </c>
    </row>
    <row r="5041" spans="1:4">
      <c r="A5041" t="s">
        <v>6633</v>
      </c>
      <c r="B5041" t="s">
        <v>6</v>
      </c>
      <c r="C5041" t="s">
        <v>6878</v>
      </c>
      <c r="D5041" t="s">
        <v>1715</v>
      </c>
    </row>
    <row r="5042" spans="1:4">
      <c r="A5042" t="s">
        <v>6634</v>
      </c>
      <c r="B5042" t="s">
        <v>6</v>
      </c>
      <c r="C5042" t="s">
        <v>6879</v>
      </c>
      <c r="D5042" t="s">
        <v>1702</v>
      </c>
    </row>
    <row r="5043" spans="1:4">
      <c r="A5043" t="s">
        <v>6635</v>
      </c>
      <c r="B5043" t="s">
        <v>6</v>
      </c>
      <c r="C5043" t="s">
        <v>6879</v>
      </c>
      <c r="D5043" t="s">
        <v>1705</v>
      </c>
    </row>
    <row r="5044" spans="1:4">
      <c r="A5044" t="s">
        <v>6636</v>
      </c>
      <c r="B5044" t="s">
        <v>6</v>
      </c>
      <c r="C5044" t="s">
        <v>6879</v>
      </c>
      <c r="D5044" t="s">
        <v>1706</v>
      </c>
    </row>
    <row r="5045" spans="1:4">
      <c r="A5045" t="s">
        <v>6637</v>
      </c>
      <c r="B5045" t="s">
        <v>6</v>
      </c>
      <c r="C5045" t="s">
        <v>6879</v>
      </c>
      <c r="D5045" t="s">
        <v>1707</v>
      </c>
    </row>
    <row r="5046" spans="1:4">
      <c r="A5046" t="s">
        <v>6638</v>
      </c>
      <c r="B5046" t="s">
        <v>6</v>
      </c>
      <c r="C5046" t="s">
        <v>6879</v>
      </c>
      <c r="D5046" t="s">
        <v>1708</v>
      </c>
    </row>
    <row r="5047" spans="1:4">
      <c r="A5047" t="s">
        <v>6639</v>
      </c>
      <c r="B5047" t="s">
        <v>6</v>
      </c>
      <c r="C5047" t="s">
        <v>6879</v>
      </c>
      <c r="D5047" t="s">
        <v>1709</v>
      </c>
    </row>
    <row r="5048" spans="1:4">
      <c r="A5048" t="s">
        <v>6640</v>
      </c>
      <c r="B5048" t="s">
        <v>6</v>
      </c>
      <c r="C5048" t="s">
        <v>6879</v>
      </c>
      <c r="D5048" t="s">
        <v>1710</v>
      </c>
    </row>
    <row r="5049" spans="1:4">
      <c r="A5049" t="s">
        <v>6641</v>
      </c>
      <c r="B5049" t="s">
        <v>6</v>
      </c>
      <c r="C5049" t="s">
        <v>6879</v>
      </c>
      <c r="D5049" t="s">
        <v>1711</v>
      </c>
    </row>
    <row r="5050" spans="1:4">
      <c r="A5050" t="s">
        <v>6642</v>
      </c>
      <c r="B5050" t="s">
        <v>6</v>
      </c>
      <c r="C5050" t="s">
        <v>6879</v>
      </c>
      <c r="D5050" t="s">
        <v>1712</v>
      </c>
    </row>
    <row r="5051" spans="1:4">
      <c r="A5051" t="s">
        <v>6643</v>
      </c>
      <c r="B5051" t="s">
        <v>6</v>
      </c>
      <c r="C5051" t="s">
        <v>6879</v>
      </c>
      <c r="D5051" t="s">
        <v>1713</v>
      </c>
    </row>
    <row r="5052" spans="1:4">
      <c r="A5052" t="s">
        <v>6644</v>
      </c>
      <c r="B5052" t="s">
        <v>6</v>
      </c>
      <c r="C5052" t="s">
        <v>6879</v>
      </c>
      <c r="D5052" t="s">
        <v>1714</v>
      </c>
    </row>
    <row r="5053" spans="1:4">
      <c r="A5053" t="s">
        <v>6645</v>
      </c>
      <c r="B5053" t="s">
        <v>6</v>
      </c>
      <c r="C5053" t="s">
        <v>6879</v>
      </c>
      <c r="D5053" t="s">
        <v>1715</v>
      </c>
    </row>
    <row r="5054" spans="1:4">
      <c r="A5054" t="s">
        <v>6646</v>
      </c>
      <c r="B5054" t="s">
        <v>6</v>
      </c>
      <c r="C5054" t="s">
        <v>6880</v>
      </c>
      <c r="D5054" t="s">
        <v>1702</v>
      </c>
    </row>
    <row r="5055" spans="1:4">
      <c r="A5055" t="s">
        <v>6647</v>
      </c>
      <c r="B5055" t="s">
        <v>6</v>
      </c>
      <c r="C5055" t="s">
        <v>6880</v>
      </c>
      <c r="D5055" t="s">
        <v>1705</v>
      </c>
    </row>
    <row r="5056" spans="1:4">
      <c r="A5056" t="s">
        <v>6648</v>
      </c>
      <c r="B5056" t="s">
        <v>6</v>
      </c>
      <c r="C5056" t="s">
        <v>6880</v>
      </c>
      <c r="D5056" t="s">
        <v>1706</v>
      </c>
    </row>
    <row r="5057" spans="1:4">
      <c r="A5057" t="s">
        <v>6649</v>
      </c>
      <c r="B5057" t="s">
        <v>6</v>
      </c>
      <c r="C5057" t="s">
        <v>6880</v>
      </c>
      <c r="D5057" t="s">
        <v>1707</v>
      </c>
    </row>
    <row r="5058" spans="1:4">
      <c r="A5058" t="s">
        <v>6650</v>
      </c>
      <c r="B5058" t="s">
        <v>6</v>
      </c>
      <c r="C5058" t="s">
        <v>6880</v>
      </c>
      <c r="D5058" t="s">
        <v>1708</v>
      </c>
    </row>
    <row r="5059" spans="1:4">
      <c r="A5059" t="s">
        <v>6651</v>
      </c>
      <c r="B5059" t="s">
        <v>6</v>
      </c>
      <c r="C5059" t="s">
        <v>6880</v>
      </c>
      <c r="D5059" t="s">
        <v>1709</v>
      </c>
    </row>
    <row r="5060" spans="1:4">
      <c r="A5060" t="s">
        <v>6652</v>
      </c>
      <c r="B5060" t="s">
        <v>6</v>
      </c>
      <c r="C5060" t="s">
        <v>6880</v>
      </c>
      <c r="D5060" t="s">
        <v>1710</v>
      </c>
    </row>
    <row r="5061" spans="1:4">
      <c r="A5061" t="s">
        <v>6653</v>
      </c>
      <c r="B5061" t="s">
        <v>6</v>
      </c>
      <c r="C5061" t="s">
        <v>6880</v>
      </c>
      <c r="D5061" t="s">
        <v>1711</v>
      </c>
    </row>
    <row r="5062" spans="1:4">
      <c r="A5062" t="s">
        <v>6654</v>
      </c>
      <c r="B5062" t="s">
        <v>6</v>
      </c>
      <c r="C5062" t="s">
        <v>6880</v>
      </c>
      <c r="D5062" t="s">
        <v>1712</v>
      </c>
    </row>
    <row r="5063" spans="1:4">
      <c r="A5063" t="s">
        <v>6655</v>
      </c>
      <c r="B5063" t="s">
        <v>6</v>
      </c>
      <c r="C5063" t="s">
        <v>6880</v>
      </c>
      <c r="D5063" t="s">
        <v>1713</v>
      </c>
    </row>
    <row r="5064" spans="1:4">
      <c r="A5064" t="s">
        <v>6656</v>
      </c>
      <c r="B5064" t="s">
        <v>6</v>
      </c>
      <c r="C5064" t="s">
        <v>6880</v>
      </c>
      <c r="D5064" t="s">
        <v>1714</v>
      </c>
    </row>
    <row r="5065" spans="1:4">
      <c r="A5065" t="s">
        <v>6657</v>
      </c>
      <c r="B5065" t="s">
        <v>6</v>
      </c>
      <c r="C5065" t="s">
        <v>6880</v>
      </c>
      <c r="D5065" t="s">
        <v>1715</v>
      </c>
    </row>
    <row r="5066" spans="1:4">
      <c r="A5066" t="s">
        <v>6658</v>
      </c>
      <c r="B5066" t="s">
        <v>6</v>
      </c>
      <c r="C5066" t="s">
        <v>6881</v>
      </c>
      <c r="D5066" t="s">
        <v>1702</v>
      </c>
    </row>
    <row r="5067" spans="1:4">
      <c r="A5067" t="s">
        <v>6659</v>
      </c>
      <c r="B5067" t="s">
        <v>6</v>
      </c>
      <c r="C5067" t="s">
        <v>6881</v>
      </c>
      <c r="D5067" t="s">
        <v>1705</v>
      </c>
    </row>
    <row r="5068" spans="1:4">
      <c r="A5068" t="s">
        <v>6660</v>
      </c>
      <c r="B5068" t="s">
        <v>6</v>
      </c>
      <c r="C5068" t="s">
        <v>6881</v>
      </c>
      <c r="D5068" t="s">
        <v>1706</v>
      </c>
    </row>
    <row r="5069" spans="1:4">
      <c r="A5069" t="s">
        <v>6661</v>
      </c>
      <c r="B5069" t="s">
        <v>6</v>
      </c>
      <c r="C5069" t="s">
        <v>6881</v>
      </c>
      <c r="D5069" t="s">
        <v>1707</v>
      </c>
    </row>
    <row r="5070" spans="1:4">
      <c r="A5070" t="s">
        <v>6662</v>
      </c>
      <c r="B5070" t="s">
        <v>6</v>
      </c>
      <c r="C5070" t="s">
        <v>6881</v>
      </c>
      <c r="D5070" t="s">
        <v>1708</v>
      </c>
    </row>
    <row r="5071" spans="1:4">
      <c r="A5071" t="s">
        <v>6663</v>
      </c>
      <c r="B5071" t="s">
        <v>6</v>
      </c>
      <c r="C5071" t="s">
        <v>6881</v>
      </c>
      <c r="D5071" t="s">
        <v>1709</v>
      </c>
    </row>
    <row r="5072" spans="1:4">
      <c r="A5072" t="s">
        <v>6664</v>
      </c>
      <c r="B5072" t="s">
        <v>6</v>
      </c>
      <c r="C5072" t="s">
        <v>6881</v>
      </c>
      <c r="D5072" t="s">
        <v>1710</v>
      </c>
    </row>
    <row r="5073" spans="1:4">
      <c r="A5073" t="s">
        <v>6665</v>
      </c>
      <c r="B5073" t="s">
        <v>6</v>
      </c>
      <c r="C5073" t="s">
        <v>6881</v>
      </c>
      <c r="D5073" t="s">
        <v>1711</v>
      </c>
    </row>
    <row r="5074" spans="1:4">
      <c r="A5074" t="s">
        <v>6666</v>
      </c>
      <c r="B5074" t="s">
        <v>6</v>
      </c>
      <c r="C5074" t="s">
        <v>6881</v>
      </c>
      <c r="D5074" t="s">
        <v>1712</v>
      </c>
    </row>
    <row r="5075" spans="1:4">
      <c r="A5075" t="s">
        <v>6667</v>
      </c>
      <c r="B5075" t="s">
        <v>6</v>
      </c>
      <c r="C5075" t="s">
        <v>6881</v>
      </c>
      <c r="D5075" t="s">
        <v>1713</v>
      </c>
    </row>
    <row r="5076" spans="1:4">
      <c r="A5076" t="s">
        <v>6668</v>
      </c>
      <c r="B5076" t="s">
        <v>6</v>
      </c>
      <c r="C5076" t="s">
        <v>6881</v>
      </c>
      <c r="D5076" t="s">
        <v>1714</v>
      </c>
    </row>
    <row r="5077" spans="1:4">
      <c r="A5077" t="s">
        <v>6669</v>
      </c>
      <c r="B5077" t="s">
        <v>6</v>
      </c>
      <c r="C5077" t="s">
        <v>6881</v>
      </c>
      <c r="D5077" t="s">
        <v>1715</v>
      </c>
    </row>
    <row r="5078" spans="1:4">
      <c r="A5078" t="s">
        <v>6670</v>
      </c>
      <c r="B5078" t="s">
        <v>6</v>
      </c>
      <c r="C5078" t="s">
        <v>6882</v>
      </c>
      <c r="D5078" t="s">
        <v>1702</v>
      </c>
    </row>
    <row r="5079" spans="1:4">
      <c r="A5079" t="s">
        <v>6671</v>
      </c>
      <c r="B5079" t="s">
        <v>6</v>
      </c>
      <c r="C5079" t="s">
        <v>6882</v>
      </c>
      <c r="D5079" t="s">
        <v>1705</v>
      </c>
    </row>
    <row r="5080" spans="1:4">
      <c r="A5080" t="s">
        <v>6672</v>
      </c>
      <c r="B5080" t="s">
        <v>6</v>
      </c>
      <c r="C5080" t="s">
        <v>6882</v>
      </c>
      <c r="D5080" t="s">
        <v>1706</v>
      </c>
    </row>
    <row r="5081" spans="1:4">
      <c r="A5081" t="s">
        <v>6673</v>
      </c>
      <c r="B5081" t="s">
        <v>6</v>
      </c>
      <c r="C5081" t="s">
        <v>6882</v>
      </c>
      <c r="D5081" t="s">
        <v>1707</v>
      </c>
    </row>
    <row r="5082" spans="1:4">
      <c r="A5082" t="s">
        <v>6674</v>
      </c>
      <c r="B5082" t="s">
        <v>6</v>
      </c>
      <c r="C5082" t="s">
        <v>6882</v>
      </c>
      <c r="D5082" t="s">
        <v>1708</v>
      </c>
    </row>
    <row r="5083" spans="1:4">
      <c r="A5083" t="s">
        <v>6675</v>
      </c>
      <c r="B5083" t="s">
        <v>6</v>
      </c>
      <c r="C5083" t="s">
        <v>6882</v>
      </c>
      <c r="D5083" t="s">
        <v>1709</v>
      </c>
    </row>
    <row r="5084" spans="1:4">
      <c r="A5084" t="s">
        <v>6676</v>
      </c>
      <c r="B5084" t="s">
        <v>6</v>
      </c>
      <c r="C5084" t="s">
        <v>6882</v>
      </c>
      <c r="D5084" t="s">
        <v>1710</v>
      </c>
    </row>
    <row r="5085" spans="1:4">
      <c r="A5085" t="s">
        <v>6677</v>
      </c>
      <c r="B5085" t="s">
        <v>6</v>
      </c>
      <c r="C5085" t="s">
        <v>6882</v>
      </c>
      <c r="D5085" t="s">
        <v>1711</v>
      </c>
    </row>
    <row r="5086" spans="1:4">
      <c r="A5086" t="s">
        <v>6678</v>
      </c>
      <c r="B5086" t="s">
        <v>6</v>
      </c>
      <c r="C5086" t="s">
        <v>6882</v>
      </c>
      <c r="D5086" t="s">
        <v>1712</v>
      </c>
    </row>
    <row r="5087" spans="1:4">
      <c r="A5087" t="s">
        <v>6679</v>
      </c>
      <c r="B5087" t="s">
        <v>6</v>
      </c>
      <c r="C5087" t="s">
        <v>6882</v>
      </c>
      <c r="D5087" t="s">
        <v>1713</v>
      </c>
    </row>
    <row r="5088" spans="1:4">
      <c r="A5088" t="s">
        <v>6680</v>
      </c>
      <c r="B5088" t="s">
        <v>6</v>
      </c>
      <c r="C5088" t="s">
        <v>6882</v>
      </c>
      <c r="D5088" t="s">
        <v>1714</v>
      </c>
    </row>
    <row r="5089" spans="1:4">
      <c r="A5089" t="s">
        <v>6681</v>
      </c>
      <c r="B5089" t="s">
        <v>6</v>
      </c>
      <c r="C5089" t="s">
        <v>6882</v>
      </c>
      <c r="D5089" t="s">
        <v>1715</v>
      </c>
    </row>
    <row r="5090" spans="1:4">
      <c r="A5090" t="s">
        <v>6682</v>
      </c>
      <c r="B5090" t="s">
        <v>6</v>
      </c>
      <c r="C5090" t="s">
        <v>6883</v>
      </c>
      <c r="D5090" t="s">
        <v>1702</v>
      </c>
    </row>
    <row r="5091" spans="1:4">
      <c r="A5091" t="s">
        <v>6683</v>
      </c>
      <c r="B5091" t="s">
        <v>6</v>
      </c>
      <c r="C5091" t="s">
        <v>6883</v>
      </c>
      <c r="D5091" t="s">
        <v>1705</v>
      </c>
    </row>
    <row r="5092" spans="1:4">
      <c r="A5092" t="s">
        <v>6684</v>
      </c>
      <c r="B5092" t="s">
        <v>6</v>
      </c>
      <c r="C5092" t="s">
        <v>6883</v>
      </c>
      <c r="D5092" t="s">
        <v>1706</v>
      </c>
    </row>
    <row r="5093" spans="1:4">
      <c r="A5093" t="s">
        <v>6685</v>
      </c>
      <c r="B5093" t="s">
        <v>6</v>
      </c>
      <c r="C5093" t="s">
        <v>6883</v>
      </c>
      <c r="D5093" t="s">
        <v>1707</v>
      </c>
    </row>
    <row r="5094" spans="1:4">
      <c r="A5094" t="s">
        <v>6686</v>
      </c>
      <c r="B5094" t="s">
        <v>6</v>
      </c>
      <c r="C5094" t="s">
        <v>6883</v>
      </c>
      <c r="D5094" t="s">
        <v>1708</v>
      </c>
    </row>
    <row r="5095" spans="1:4">
      <c r="A5095" t="s">
        <v>6687</v>
      </c>
      <c r="B5095" t="s">
        <v>6</v>
      </c>
      <c r="C5095" t="s">
        <v>6883</v>
      </c>
      <c r="D5095" t="s">
        <v>1709</v>
      </c>
    </row>
    <row r="5096" spans="1:4">
      <c r="A5096" t="s">
        <v>6688</v>
      </c>
      <c r="B5096" t="s">
        <v>6</v>
      </c>
      <c r="C5096" t="s">
        <v>6883</v>
      </c>
      <c r="D5096" t="s">
        <v>1710</v>
      </c>
    </row>
    <row r="5097" spans="1:4">
      <c r="A5097" t="s">
        <v>6689</v>
      </c>
      <c r="B5097" t="s">
        <v>6</v>
      </c>
      <c r="C5097" t="s">
        <v>6883</v>
      </c>
      <c r="D5097" t="s">
        <v>1711</v>
      </c>
    </row>
    <row r="5098" spans="1:4">
      <c r="A5098" t="s">
        <v>6690</v>
      </c>
      <c r="B5098" t="s">
        <v>6</v>
      </c>
      <c r="C5098" t="s">
        <v>6883</v>
      </c>
      <c r="D5098" t="s">
        <v>1712</v>
      </c>
    </row>
    <row r="5099" spans="1:4">
      <c r="A5099" t="s">
        <v>6691</v>
      </c>
      <c r="B5099" t="s">
        <v>6</v>
      </c>
      <c r="C5099" t="s">
        <v>6883</v>
      </c>
      <c r="D5099" t="s">
        <v>1713</v>
      </c>
    </row>
    <row r="5100" spans="1:4">
      <c r="A5100" t="s">
        <v>6692</v>
      </c>
      <c r="B5100" t="s">
        <v>6</v>
      </c>
      <c r="C5100" t="s">
        <v>6883</v>
      </c>
      <c r="D5100" t="s">
        <v>1714</v>
      </c>
    </row>
    <row r="5101" spans="1:4">
      <c r="A5101" t="s">
        <v>6693</v>
      </c>
      <c r="B5101" t="s">
        <v>6</v>
      </c>
      <c r="C5101" t="s">
        <v>6883</v>
      </c>
      <c r="D5101" t="s">
        <v>1715</v>
      </c>
    </row>
    <row r="5102" spans="1:4">
      <c r="A5102" t="s">
        <v>6694</v>
      </c>
      <c r="B5102" t="s">
        <v>6</v>
      </c>
      <c r="C5102" t="s">
        <v>6884</v>
      </c>
      <c r="D5102" t="s">
        <v>1702</v>
      </c>
    </row>
    <row r="5103" spans="1:4">
      <c r="A5103" t="s">
        <v>6695</v>
      </c>
      <c r="B5103" t="s">
        <v>6</v>
      </c>
      <c r="C5103" t="s">
        <v>6884</v>
      </c>
      <c r="D5103" t="s">
        <v>1705</v>
      </c>
    </row>
    <row r="5104" spans="1:4">
      <c r="A5104" t="s">
        <v>6696</v>
      </c>
      <c r="B5104" t="s">
        <v>6</v>
      </c>
      <c r="C5104" t="s">
        <v>6884</v>
      </c>
      <c r="D5104" t="s">
        <v>1706</v>
      </c>
    </row>
    <row r="5105" spans="1:4">
      <c r="A5105" t="s">
        <v>6697</v>
      </c>
      <c r="B5105" t="s">
        <v>6</v>
      </c>
      <c r="C5105" t="s">
        <v>6884</v>
      </c>
      <c r="D5105" t="s">
        <v>1707</v>
      </c>
    </row>
    <row r="5106" spans="1:4">
      <c r="A5106" t="s">
        <v>6698</v>
      </c>
      <c r="B5106" t="s">
        <v>6</v>
      </c>
      <c r="C5106" t="s">
        <v>6884</v>
      </c>
      <c r="D5106" t="s">
        <v>1708</v>
      </c>
    </row>
    <row r="5107" spans="1:4">
      <c r="A5107" t="s">
        <v>6699</v>
      </c>
      <c r="B5107" t="s">
        <v>6</v>
      </c>
      <c r="C5107" t="s">
        <v>6884</v>
      </c>
      <c r="D5107" t="s">
        <v>1709</v>
      </c>
    </row>
    <row r="5108" spans="1:4">
      <c r="A5108" t="s">
        <v>6700</v>
      </c>
      <c r="B5108" t="s">
        <v>6</v>
      </c>
      <c r="C5108" t="s">
        <v>6884</v>
      </c>
      <c r="D5108" t="s">
        <v>1710</v>
      </c>
    </row>
    <row r="5109" spans="1:4">
      <c r="A5109" t="s">
        <v>6701</v>
      </c>
      <c r="B5109" t="s">
        <v>6</v>
      </c>
      <c r="C5109" t="s">
        <v>6884</v>
      </c>
      <c r="D5109" t="s">
        <v>1711</v>
      </c>
    </row>
    <row r="5110" spans="1:4">
      <c r="A5110" t="s">
        <v>6702</v>
      </c>
      <c r="B5110" t="s">
        <v>6</v>
      </c>
      <c r="C5110" t="s">
        <v>6884</v>
      </c>
      <c r="D5110" t="s">
        <v>1712</v>
      </c>
    </row>
    <row r="5111" spans="1:4">
      <c r="A5111" t="s">
        <v>6703</v>
      </c>
      <c r="B5111" t="s">
        <v>6</v>
      </c>
      <c r="C5111" t="s">
        <v>6884</v>
      </c>
      <c r="D5111" t="s">
        <v>1713</v>
      </c>
    </row>
    <row r="5112" spans="1:4">
      <c r="A5112" t="s">
        <v>6704</v>
      </c>
      <c r="B5112" t="s">
        <v>6</v>
      </c>
      <c r="C5112" t="s">
        <v>6884</v>
      </c>
      <c r="D5112" t="s">
        <v>1714</v>
      </c>
    </row>
    <row r="5113" spans="1:4">
      <c r="A5113" t="s">
        <v>6705</v>
      </c>
      <c r="B5113" t="s">
        <v>6</v>
      </c>
      <c r="C5113" t="s">
        <v>6884</v>
      </c>
      <c r="D5113" t="s">
        <v>1715</v>
      </c>
    </row>
    <row r="5114" spans="1:4">
      <c r="A5114" t="s">
        <v>6706</v>
      </c>
      <c r="B5114" t="s">
        <v>6</v>
      </c>
      <c r="C5114" t="s">
        <v>6885</v>
      </c>
      <c r="D5114" t="s">
        <v>1702</v>
      </c>
    </row>
    <row r="5115" spans="1:4">
      <c r="A5115" t="s">
        <v>6707</v>
      </c>
      <c r="B5115" t="s">
        <v>6</v>
      </c>
      <c r="C5115" t="s">
        <v>6885</v>
      </c>
      <c r="D5115" t="s">
        <v>1705</v>
      </c>
    </row>
    <row r="5116" spans="1:4">
      <c r="A5116" t="s">
        <v>6708</v>
      </c>
      <c r="B5116" t="s">
        <v>6</v>
      </c>
      <c r="C5116" t="s">
        <v>6885</v>
      </c>
      <c r="D5116" t="s">
        <v>1706</v>
      </c>
    </row>
    <row r="5117" spans="1:4">
      <c r="A5117" t="s">
        <v>6709</v>
      </c>
      <c r="B5117" t="s">
        <v>6</v>
      </c>
      <c r="C5117" t="s">
        <v>6885</v>
      </c>
      <c r="D5117" t="s">
        <v>1707</v>
      </c>
    </row>
    <row r="5118" spans="1:4">
      <c r="A5118" t="s">
        <v>6710</v>
      </c>
      <c r="B5118" t="s">
        <v>6</v>
      </c>
      <c r="C5118" t="s">
        <v>6885</v>
      </c>
      <c r="D5118" t="s">
        <v>1708</v>
      </c>
    </row>
    <row r="5119" spans="1:4">
      <c r="A5119" t="s">
        <v>6711</v>
      </c>
      <c r="B5119" t="s">
        <v>6</v>
      </c>
      <c r="C5119" t="s">
        <v>6885</v>
      </c>
      <c r="D5119" t="s">
        <v>1709</v>
      </c>
    </row>
    <row r="5120" spans="1:4">
      <c r="A5120" t="s">
        <v>6712</v>
      </c>
      <c r="B5120" t="s">
        <v>6</v>
      </c>
      <c r="C5120" t="s">
        <v>6885</v>
      </c>
      <c r="D5120" t="s">
        <v>1710</v>
      </c>
    </row>
    <row r="5121" spans="1:4">
      <c r="A5121" t="s">
        <v>6713</v>
      </c>
      <c r="B5121" t="s">
        <v>6</v>
      </c>
      <c r="C5121" t="s">
        <v>6885</v>
      </c>
      <c r="D5121" t="s">
        <v>1711</v>
      </c>
    </row>
    <row r="5122" spans="1:4">
      <c r="A5122" t="s">
        <v>6714</v>
      </c>
      <c r="B5122" t="s">
        <v>6</v>
      </c>
      <c r="C5122" t="s">
        <v>6885</v>
      </c>
      <c r="D5122" t="s">
        <v>1712</v>
      </c>
    </row>
    <row r="5123" spans="1:4">
      <c r="A5123" t="s">
        <v>6715</v>
      </c>
      <c r="B5123" t="s">
        <v>6</v>
      </c>
      <c r="C5123" t="s">
        <v>6885</v>
      </c>
      <c r="D5123" t="s">
        <v>1713</v>
      </c>
    </row>
    <row r="5124" spans="1:4">
      <c r="A5124" t="s">
        <v>6716</v>
      </c>
      <c r="B5124" t="s">
        <v>6</v>
      </c>
      <c r="C5124" t="s">
        <v>6885</v>
      </c>
      <c r="D5124" t="s">
        <v>1714</v>
      </c>
    </row>
    <row r="5125" spans="1:4">
      <c r="A5125" t="s">
        <v>6717</v>
      </c>
      <c r="B5125" t="s">
        <v>6</v>
      </c>
      <c r="C5125" t="s">
        <v>6885</v>
      </c>
      <c r="D5125" t="s">
        <v>1715</v>
      </c>
    </row>
    <row r="5126" spans="1:4">
      <c r="A5126" t="s">
        <v>6718</v>
      </c>
      <c r="B5126" t="s">
        <v>6</v>
      </c>
      <c r="C5126" t="s">
        <v>6886</v>
      </c>
      <c r="D5126" t="s">
        <v>1702</v>
      </c>
    </row>
    <row r="5127" spans="1:4">
      <c r="A5127" t="s">
        <v>6719</v>
      </c>
      <c r="B5127" t="s">
        <v>6</v>
      </c>
      <c r="C5127" t="s">
        <v>6886</v>
      </c>
      <c r="D5127" t="s">
        <v>1705</v>
      </c>
    </row>
    <row r="5128" spans="1:4">
      <c r="A5128" t="s">
        <v>6720</v>
      </c>
      <c r="B5128" t="s">
        <v>6</v>
      </c>
      <c r="C5128" t="s">
        <v>6886</v>
      </c>
      <c r="D5128" t="s">
        <v>1706</v>
      </c>
    </row>
    <row r="5129" spans="1:4">
      <c r="A5129" t="s">
        <v>6721</v>
      </c>
      <c r="B5129" t="s">
        <v>6</v>
      </c>
      <c r="C5129" t="s">
        <v>6886</v>
      </c>
      <c r="D5129" t="s">
        <v>1707</v>
      </c>
    </row>
    <row r="5130" spans="1:4">
      <c r="A5130" t="s">
        <v>6722</v>
      </c>
      <c r="B5130" t="s">
        <v>6</v>
      </c>
      <c r="C5130" t="s">
        <v>6886</v>
      </c>
      <c r="D5130" t="s">
        <v>1708</v>
      </c>
    </row>
    <row r="5131" spans="1:4">
      <c r="A5131" t="s">
        <v>6723</v>
      </c>
      <c r="B5131" t="s">
        <v>6</v>
      </c>
      <c r="C5131" t="s">
        <v>6886</v>
      </c>
      <c r="D5131" t="s">
        <v>1709</v>
      </c>
    </row>
    <row r="5132" spans="1:4">
      <c r="A5132" t="s">
        <v>6724</v>
      </c>
      <c r="B5132" t="s">
        <v>6</v>
      </c>
      <c r="C5132" t="s">
        <v>6886</v>
      </c>
      <c r="D5132" t="s">
        <v>1710</v>
      </c>
    </row>
    <row r="5133" spans="1:4">
      <c r="A5133" t="s">
        <v>6725</v>
      </c>
      <c r="B5133" t="s">
        <v>6</v>
      </c>
      <c r="C5133" t="s">
        <v>6886</v>
      </c>
      <c r="D5133" t="s">
        <v>1711</v>
      </c>
    </row>
    <row r="5134" spans="1:4">
      <c r="A5134" t="s">
        <v>6726</v>
      </c>
      <c r="B5134" t="s">
        <v>6</v>
      </c>
      <c r="C5134" t="s">
        <v>6886</v>
      </c>
      <c r="D5134" t="s">
        <v>1712</v>
      </c>
    </row>
    <row r="5135" spans="1:4">
      <c r="A5135" t="s">
        <v>6727</v>
      </c>
      <c r="B5135" t="s">
        <v>6</v>
      </c>
      <c r="C5135" t="s">
        <v>6886</v>
      </c>
      <c r="D5135" t="s">
        <v>1713</v>
      </c>
    </row>
    <row r="5136" spans="1:4">
      <c r="A5136" t="s">
        <v>6728</v>
      </c>
      <c r="B5136" t="s">
        <v>6</v>
      </c>
      <c r="C5136" t="s">
        <v>6886</v>
      </c>
      <c r="D5136" t="s">
        <v>1714</v>
      </c>
    </row>
    <row r="5137" spans="1:4">
      <c r="A5137" t="s">
        <v>6729</v>
      </c>
      <c r="B5137" t="s">
        <v>6</v>
      </c>
      <c r="C5137" t="s">
        <v>6886</v>
      </c>
      <c r="D5137" t="s">
        <v>1715</v>
      </c>
    </row>
    <row r="5138" spans="1:4">
      <c r="A5138" t="s">
        <v>6730</v>
      </c>
      <c r="B5138" t="s">
        <v>6</v>
      </c>
      <c r="C5138" t="s">
        <v>6887</v>
      </c>
      <c r="D5138" t="s">
        <v>1702</v>
      </c>
    </row>
    <row r="5139" spans="1:4">
      <c r="A5139" t="s">
        <v>6731</v>
      </c>
      <c r="B5139" t="s">
        <v>6</v>
      </c>
      <c r="C5139" t="s">
        <v>6887</v>
      </c>
      <c r="D5139" t="s">
        <v>1705</v>
      </c>
    </row>
    <row r="5140" spans="1:4">
      <c r="A5140" t="s">
        <v>6732</v>
      </c>
      <c r="B5140" t="s">
        <v>6</v>
      </c>
      <c r="C5140" t="s">
        <v>6887</v>
      </c>
      <c r="D5140" t="s">
        <v>1706</v>
      </c>
    </row>
    <row r="5141" spans="1:4">
      <c r="A5141" t="s">
        <v>6733</v>
      </c>
      <c r="B5141" t="s">
        <v>6</v>
      </c>
      <c r="C5141" t="s">
        <v>6887</v>
      </c>
      <c r="D5141" t="s">
        <v>1707</v>
      </c>
    </row>
    <row r="5142" spans="1:4">
      <c r="A5142" t="s">
        <v>6734</v>
      </c>
      <c r="B5142" t="s">
        <v>6</v>
      </c>
      <c r="C5142" t="s">
        <v>6887</v>
      </c>
      <c r="D5142" t="s">
        <v>1708</v>
      </c>
    </row>
    <row r="5143" spans="1:4">
      <c r="A5143" t="s">
        <v>6735</v>
      </c>
      <c r="B5143" t="s">
        <v>6</v>
      </c>
      <c r="C5143" t="s">
        <v>6887</v>
      </c>
      <c r="D5143" t="s">
        <v>1709</v>
      </c>
    </row>
    <row r="5144" spans="1:4">
      <c r="A5144" t="s">
        <v>6736</v>
      </c>
      <c r="B5144" t="s">
        <v>6</v>
      </c>
      <c r="C5144" t="s">
        <v>6887</v>
      </c>
      <c r="D5144" t="s">
        <v>1710</v>
      </c>
    </row>
    <row r="5145" spans="1:4">
      <c r="A5145" t="s">
        <v>6737</v>
      </c>
      <c r="B5145" t="s">
        <v>6</v>
      </c>
      <c r="C5145" t="s">
        <v>6887</v>
      </c>
      <c r="D5145" t="s">
        <v>1711</v>
      </c>
    </row>
    <row r="5146" spans="1:4">
      <c r="A5146" t="s">
        <v>6738</v>
      </c>
      <c r="B5146" t="s">
        <v>6</v>
      </c>
      <c r="C5146" t="s">
        <v>6887</v>
      </c>
      <c r="D5146" t="s">
        <v>1712</v>
      </c>
    </row>
    <row r="5147" spans="1:4">
      <c r="A5147" t="s">
        <v>6739</v>
      </c>
      <c r="B5147" t="s">
        <v>6</v>
      </c>
      <c r="C5147" t="s">
        <v>6887</v>
      </c>
      <c r="D5147" t="s">
        <v>1713</v>
      </c>
    </row>
    <row r="5148" spans="1:4">
      <c r="A5148" t="s">
        <v>6740</v>
      </c>
      <c r="B5148" t="s">
        <v>6</v>
      </c>
      <c r="C5148" t="s">
        <v>6887</v>
      </c>
      <c r="D5148" t="s">
        <v>1714</v>
      </c>
    </row>
    <row r="5149" spans="1:4">
      <c r="A5149" t="s">
        <v>6741</v>
      </c>
      <c r="B5149" t="s">
        <v>6</v>
      </c>
      <c r="C5149" t="s">
        <v>6887</v>
      </c>
      <c r="D5149" t="s">
        <v>1715</v>
      </c>
    </row>
    <row r="5150" spans="1:4">
      <c r="A5150" t="s">
        <v>6742</v>
      </c>
      <c r="B5150" t="s">
        <v>6</v>
      </c>
      <c r="C5150" t="s">
        <v>6888</v>
      </c>
      <c r="D5150" t="s">
        <v>1702</v>
      </c>
    </row>
    <row r="5151" spans="1:4">
      <c r="A5151" t="s">
        <v>6743</v>
      </c>
      <c r="B5151" t="s">
        <v>6</v>
      </c>
      <c r="C5151" t="s">
        <v>6888</v>
      </c>
      <c r="D5151" t="s">
        <v>1705</v>
      </c>
    </row>
    <row r="5152" spans="1:4">
      <c r="A5152" t="s">
        <v>6744</v>
      </c>
      <c r="B5152" t="s">
        <v>6</v>
      </c>
      <c r="C5152" t="s">
        <v>6888</v>
      </c>
      <c r="D5152" t="s">
        <v>1706</v>
      </c>
    </row>
    <row r="5153" spans="1:4">
      <c r="A5153" t="s">
        <v>6745</v>
      </c>
      <c r="B5153" t="s">
        <v>6</v>
      </c>
      <c r="C5153" t="s">
        <v>6888</v>
      </c>
      <c r="D5153" t="s">
        <v>1707</v>
      </c>
    </row>
    <row r="5154" spans="1:4">
      <c r="A5154" t="s">
        <v>6746</v>
      </c>
      <c r="B5154" t="s">
        <v>6</v>
      </c>
      <c r="C5154" t="s">
        <v>6888</v>
      </c>
      <c r="D5154" t="s">
        <v>1708</v>
      </c>
    </row>
    <row r="5155" spans="1:4">
      <c r="A5155" t="s">
        <v>6747</v>
      </c>
      <c r="B5155" t="s">
        <v>6</v>
      </c>
      <c r="C5155" t="s">
        <v>6888</v>
      </c>
      <c r="D5155" t="s">
        <v>1709</v>
      </c>
    </row>
    <row r="5156" spans="1:4">
      <c r="A5156" t="s">
        <v>6748</v>
      </c>
      <c r="B5156" t="s">
        <v>6</v>
      </c>
      <c r="C5156" t="s">
        <v>6888</v>
      </c>
      <c r="D5156" t="s">
        <v>1710</v>
      </c>
    </row>
    <row r="5157" spans="1:4">
      <c r="A5157" t="s">
        <v>6749</v>
      </c>
      <c r="B5157" t="s">
        <v>6</v>
      </c>
      <c r="C5157" t="s">
        <v>6888</v>
      </c>
      <c r="D5157" t="s">
        <v>1711</v>
      </c>
    </row>
    <row r="5158" spans="1:4">
      <c r="A5158" t="s">
        <v>6750</v>
      </c>
      <c r="B5158" t="s">
        <v>6</v>
      </c>
      <c r="C5158" t="s">
        <v>6888</v>
      </c>
      <c r="D5158" t="s">
        <v>1712</v>
      </c>
    </row>
    <row r="5159" spans="1:4">
      <c r="A5159" t="s">
        <v>6751</v>
      </c>
      <c r="B5159" t="s">
        <v>6</v>
      </c>
      <c r="C5159" t="s">
        <v>6888</v>
      </c>
      <c r="D5159" t="s">
        <v>1713</v>
      </c>
    </row>
    <row r="5160" spans="1:4">
      <c r="A5160" t="s">
        <v>6752</v>
      </c>
      <c r="B5160" t="s">
        <v>6</v>
      </c>
      <c r="C5160" t="s">
        <v>6888</v>
      </c>
      <c r="D5160" t="s">
        <v>1714</v>
      </c>
    </row>
    <row r="5161" spans="1:4">
      <c r="A5161" t="s">
        <v>6753</v>
      </c>
      <c r="B5161" t="s">
        <v>6</v>
      </c>
      <c r="C5161" t="s">
        <v>6888</v>
      </c>
      <c r="D5161" t="s">
        <v>1715</v>
      </c>
    </row>
    <row r="5162" spans="1:4">
      <c r="A5162" t="s">
        <v>6754</v>
      </c>
      <c r="B5162" t="s">
        <v>6</v>
      </c>
      <c r="C5162" t="s">
        <v>6889</v>
      </c>
      <c r="D5162" t="s">
        <v>1702</v>
      </c>
    </row>
    <row r="5163" spans="1:4">
      <c r="A5163" t="s">
        <v>6755</v>
      </c>
      <c r="B5163" t="s">
        <v>6</v>
      </c>
      <c r="C5163" t="s">
        <v>6889</v>
      </c>
      <c r="D5163" t="s">
        <v>1705</v>
      </c>
    </row>
    <row r="5164" spans="1:4">
      <c r="A5164" t="s">
        <v>6756</v>
      </c>
      <c r="B5164" t="s">
        <v>6</v>
      </c>
      <c r="C5164" t="s">
        <v>6889</v>
      </c>
      <c r="D5164" t="s">
        <v>1706</v>
      </c>
    </row>
    <row r="5165" spans="1:4">
      <c r="A5165" t="s">
        <v>6757</v>
      </c>
      <c r="B5165" t="s">
        <v>6</v>
      </c>
      <c r="C5165" t="s">
        <v>6889</v>
      </c>
      <c r="D5165" t="s">
        <v>1707</v>
      </c>
    </row>
    <row r="5166" spans="1:4">
      <c r="A5166" t="s">
        <v>6758</v>
      </c>
      <c r="B5166" t="s">
        <v>6</v>
      </c>
      <c r="C5166" t="s">
        <v>6889</v>
      </c>
      <c r="D5166" t="s">
        <v>1708</v>
      </c>
    </row>
    <row r="5167" spans="1:4">
      <c r="A5167" t="s">
        <v>6759</v>
      </c>
      <c r="B5167" t="s">
        <v>6</v>
      </c>
      <c r="C5167" t="s">
        <v>6889</v>
      </c>
      <c r="D5167" t="s">
        <v>1709</v>
      </c>
    </row>
    <row r="5168" spans="1:4">
      <c r="A5168" t="s">
        <v>6760</v>
      </c>
      <c r="B5168" t="s">
        <v>6</v>
      </c>
      <c r="C5168" t="s">
        <v>6889</v>
      </c>
      <c r="D5168" t="s">
        <v>1710</v>
      </c>
    </row>
    <row r="5169" spans="1:4">
      <c r="A5169" t="s">
        <v>6761</v>
      </c>
      <c r="B5169" t="s">
        <v>6</v>
      </c>
      <c r="C5169" t="s">
        <v>6889</v>
      </c>
      <c r="D5169" t="s">
        <v>1711</v>
      </c>
    </row>
    <row r="5170" spans="1:4">
      <c r="A5170" t="s">
        <v>6762</v>
      </c>
      <c r="B5170" t="s">
        <v>6</v>
      </c>
      <c r="C5170" t="s">
        <v>6889</v>
      </c>
      <c r="D5170" t="s">
        <v>1712</v>
      </c>
    </row>
    <row r="5171" spans="1:4">
      <c r="A5171" t="s">
        <v>6763</v>
      </c>
      <c r="B5171" t="s">
        <v>6</v>
      </c>
      <c r="C5171" t="s">
        <v>6889</v>
      </c>
      <c r="D5171" t="s">
        <v>1713</v>
      </c>
    </row>
    <row r="5172" spans="1:4">
      <c r="A5172" t="s">
        <v>6764</v>
      </c>
      <c r="B5172" t="s">
        <v>6</v>
      </c>
      <c r="C5172" t="s">
        <v>6889</v>
      </c>
      <c r="D5172" t="s">
        <v>1714</v>
      </c>
    </row>
    <row r="5173" spans="1:4">
      <c r="A5173" t="s">
        <v>6765</v>
      </c>
      <c r="B5173" t="s">
        <v>6</v>
      </c>
      <c r="C5173" t="s">
        <v>6889</v>
      </c>
      <c r="D5173" t="s">
        <v>1715</v>
      </c>
    </row>
    <row r="5174" spans="1:4">
      <c r="A5174" t="s">
        <v>6766</v>
      </c>
      <c r="B5174" t="s">
        <v>6</v>
      </c>
      <c r="C5174" t="s">
        <v>6890</v>
      </c>
      <c r="D5174" t="s">
        <v>1702</v>
      </c>
    </row>
    <row r="5175" spans="1:4">
      <c r="A5175" t="s">
        <v>6767</v>
      </c>
      <c r="B5175" t="s">
        <v>6</v>
      </c>
      <c r="C5175" t="s">
        <v>6890</v>
      </c>
      <c r="D5175" t="s">
        <v>1705</v>
      </c>
    </row>
    <row r="5176" spans="1:4">
      <c r="A5176" t="s">
        <v>6768</v>
      </c>
      <c r="B5176" t="s">
        <v>6</v>
      </c>
      <c r="C5176" t="s">
        <v>6890</v>
      </c>
      <c r="D5176" t="s">
        <v>1706</v>
      </c>
    </row>
    <row r="5177" spans="1:4">
      <c r="A5177" t="s">
        <v>6769</v>
      </c>
      <c r="B5177" t="s">
        <v>6</v>
      </c>
      <c r="C5177" t="s">
        <v>6890</v>
      </c>
      <c r="D5177" t="s">
        <v>1707</v>
      </c>
    </row>
    <row r="5178" spans="1:4">
      <c r="A5178" t="s">
        <v>6770</v>
      </c>
      <c r="B5178" t="s">
        <v>6</v>
      </c>
      <c r="C5178" t="s">
        <v>6890</v>
      </c>
      <c r="D5178" t="s">
        <v>1708</v>
      </c>
    </row>
    <row r="5179" spans="1:4">
      <c r="A5179" t="s">
        <v>6771</v>
      </c>
      <c r="B5179" t="s">
        <v>6</v>
      </c>
      <c r="C5179" t="s">
        <v>6890</v>
      </c>
      <c r="D5179" t="s">
        <v>1709</v>
      </c>
    </row>
    <row r="5180" spans="1:4">
      <c r="A5180" t="s">
        <v>6772</v>
      </c>
      <c r="B5180" t="s">
        <v>6</v>
      </c>
      <c r="C5180" t="s">
        <v>6890</v>
      </c>
      <c r="D5180" t="s">
        <v>1710</v>
      </c>
    </row>
    <row r="5181" spans="1:4">
      <c r="A5181" t="s">
        <v>6773</v>
      </c>
      <c r="B5181" t="s">
        <v>6</v>
      </c>
      <c r="C5181" t="s">
        <v>6890</v>
      </c>
      <c r="D5181" t="s">
        <v>1711</v>
      </c>
    </row>
    <row r="5182" spans="1:4">
      <c r="A5182" t="s">
        <v>6774</v>
      </c>
      <c r="B5182" t="s">
        <v>6</v>
      </c>
      <c r="C5182" t="s">
        <v>6890</v>
      </c>
      <c r="D5182" t="s">
        <v>1712</v>
      </c>
    </row>
    <row r="5183" spans="1:4">
      <c r="A5183" t="s">
        <v>6775</v>
      </c>
      <c r="B5183" t="s">
        <v>6</v>
      </c>
      <c r="C5183" t="s">
        <v>6890</v>
      </c>
      <c r="D5183" t="s">
        <v>1713</v>
      </c>
    </row>
    <row r="5184" spans="1:4">
      <c r="A5184" t="s">
        <v>6776</v>
      </c>
      <c r="B5184" t="s">
        <v>6</v>
      </c>
      <c r="C5184" t="s">
        <v>6890</v>
      </c>
      <c r="D5184" t="s">
        <v>1714</v>
      </c>
    </row>
    <row r="5185" spans="1:4">
      <c r="A5185" t="s">
        <v>6777</v>
      </c>
      <c r="B5185" t="s">
        <v>6</v>
      </c>
      <c r="C5185" t="s">
        <v>6890</v>
      </c>
      <c r="D5185" t="s">
        <v>1715</v>
      </c>
    </row>
    <row r="5186" spans="1:4">
      <c r="A5186" t="s">
        <v>6778</v>
      </c>
      <c r="B5186" t="s">
        <v>6</v>
      </c>
      <c r="C5186" t="s">
        <v>6891</v>
      </c>
      <c r="D5186" t="s">
        <v>1702</v>
      </c>
    </row>
    <row r="5187" spans="1:4">
      <c r="A5187" t="s">
        <v>6779</v>
      </c>
      <c r="B5187" t="s">
        <v>6</v>
      </c>
      <c r="C5187" t="s">
        <v>6891</v>
      </c>
      <c r="D5187" t="s">
        <v>1705</v>
      </c>
    </row>
    <row r="5188" spans="1:4">
      <c r="A5188" t="s">
        <v>6780</v>
      </c>
      <c r="B5188" t="s">
        <v>6</v>
      </c>
      <c r="C5188" t="s">
        <v>6891</v>
      </c>
      <c r="D5188" t="s">
        <v>1706</v>
      </c>
    </row>
    <row r="5189" spans="1:4">
      <c r="A5189" t="s">
        <v>6781</v>
      </c>
      <c r="B5189" t="s">
        <v>6</v>
      </c>
      <c r="C5189" t="s">
        <v>6891</v>
      </c>
      <c r="D5189" t="s">
        <v>1707</v>
      </c>
    </row>
    <row r="5190" spans="1:4">
      <c r="A5190" t="s">
        <v>6782</v>
      </c>
      <c r="B5190" t="s">
        <v>6</v>
      </c>
      <c r="C5190" t="s">
        <v>6891</v>
      </c>
      <c r="D5190" t="s">
        <v>1708</v>
      </c>
    </row>
    <row r="5191" spans="1:4">
      <c r="A5191" t="s">
        <v>6783</v>
      </c>
      <c r="B5191" t="s">
        <v>6</v>
      </c>
      <c r="C5191" t="s">
        <v>6891</v>
      </c>
      <c r="D5191" t="s">
        <v>1709</v>
      </c>
    </row>
    <row r="5192" spans="1:4">
      <c r="A5192" t="s">
        <v>6784</v>
      </c>
      <c r="B5192" t="s">
        <v>6</v>
      </c>
      <c r="C5192" t="s">
        <v>6891</v>
      </c>
      <c r="D5192" t="s">
        <v>1710</v>
      </c>
    </row>
    <row r="5193" spans="1:4">
      <c r="A5193" t="s">
        <v>6785</v>
      </c>
      <c r="B5193" t="s">
        <v>6</v>
      </c>
      <c r="C5193" t="s">
        <v>6891</v>
      </c>
      <c r="D5193" t="s">
        <v>1711</v>
      </c>
    </row>
    <row r="5194" spans="1:4">
      <c r="A5194" t="s">
        <v>6786</v>
      </c>
      <c r="B5194" t="s">
        <v>6</v>
      </c>
      <c r="C5194" t="s">
        <v>6891</v>
      </c>
      <c r="D5194" t="s">
        <v>1712</v>
      </c>
    </row>
    <row r="5195" spans="1:4">
      <c r="A5195" t="s">
        <v>6787</v>
      </c>
      <c r="B5195" t="s">
        <v>6</v>
      </c>
      <c r="C5195" t="s">
        <v>6891</v>
      </c>
      <c r="D5195" t="s">
        <v>1713</v>
      </c>
    </row>
    <row r="5196" spans="1:4">
      <c r="A5196" t="s">
        <v>6788</v>
      </c>
      <c r="B5196" t="s">
        <v>6</v>
      </c>
      <c r="C5196" t="s">
        <v>6891</v>
      </c>
      <c r="D5196" t="s">
        <v>1714</v>
      </c>
    </row>
    <row r="5197" spans="1:4">
      <c r="A5197" t="s">
        <v>6789</v>
      </c>
      <c r="B5197" t="s">
        <v>6</v>
      </c>
      <c r="C5197" t="s">
        <v>6891</v>
      </c>
      <c r="D5197" t="s">
        <v>1715</v>
      </c>
    </row>
    <row r="5198" spans="1:4">
      <c r="A5198" t="s">
        <v>6790</v>
      </c>
      <c r="B5198" t="s">
        <v>6</v>
      </c>
      <c r="C5198" t="s">
        <v>6892</v>
      </c>
      <c r="D5198" t="s">
        <v>1702</v>
      </c>
    </row>
    <row r="5199" spans="1:4">
      <c r="A5199" t="s">
        <v>6791</v>
      </c>
      <c r="B5199" t="s">
        <v>6</v>
      </c>
      <c r="C5199" t="s">
        <v>6892</v>
      </c>
      <c r="D5199" t="s">
        <v>1705</v>
      </c>
    </row>
    <row r="5200" spans="1:4">
      <c r="A5200" t="s">
        <v>6792</v>
      </c>
      <c r="B5200" t="s">
        <v>6</v>
      </c>
      <c r="C5200" t="s">
        <v>6892</v>
      </c>
      <c r="D5200" t="s">
        <v>1706</v>
      </c>
    </row>
    <row r="5201" spans="1:4">
      <c r="A5201" t="s">
        <v>6793</v>
      </c>
      <c r="B5201" t="s">
        <v>6</v>
      </c>
      <c r="C5201" t="s">
        <v>6892</v>
      </c>
      <c r="D5201" t="s">
        <v>1707</v>
      </c>
    </row>
    <row r="5202" spans="1:4">
      <c r="A5202" t="s">
        <v>6794</v>
      </c>
      <c r="B5202" t="s">
        <v>6</v>
      </c>
      <c r="C5202" t="s">
        <v>6892</v>
      </c>
      <c r="D5202" t="s">
        <v>1708</v>
      </c>
    </row>
    <row r="5203" spans="1:4">
      <c r="A5203" t="s">
        <v>6795</v>
      </c>
      <c r="B5203" t="s">
        <v>6</v>
      </c>
      <c r="C5203" t="s">
        <v>6892</v>
      </c>
      <c r="D5203" t="s">
        <v>1709</v>
      </c>
    </row>
    <row r="5204" spans="1:4">
      <c r="A5204" t="s">
        <v>6796</v>
      </c>
      <c r="B5204" t="s">
        <v>6</v>
      </c>
      <c r="C5204" t="s">
        <v>6892</v>
      </c>
      <c r="D5204" t="s">
        <v>1710</v>
      </c>
    </row>
    <row r="5205" spans="1:4">
      <c r="A5205" t="s">
        <v>6797</v>
      </c>
      <c r="B5205" t="s">
        <v>6</v>
      </c>
      <c r="C5205" t="s">
        <v>6892</v>
      </c>
      <c r="D5205" t="s">
        <v>1711</v>
      </c>
    </row>
    <row r="5206" spans="1:4">
      <c r="A5206" t="s">
        <v>6798</v>
      </c>
      <c r="B5206" t="s">
        <v>6</v>
      </c>
      <c r="C5206" t="s">
        <v>6892</v>
      </c>
      <c r="D5206" t="s">
        <v>1712</v>
      </c>
    </row>
    <row r="5207" spans="1:4">
      <c r="A5207" t="s">
        <v>6799</v>
      </c>
      <c r="B5207" t="s">
        <v>6</v>
      </c>
      <c r="C5207" t="s">
        <v>6892</v>
      </c>
      <c r="D5207" t="s">
        <v>1713</v>
      </c>
    </row>
    <row r="5208" spans="1:4">
      <c r="A5208" t="s">
        <v>6800</v>
      </c>
      <c r="B5208" t="s">
        <v>6</v>
      </c>
      <c r="C5208" t="s">
        <v>6892</v>
      </c>
      <c r="D5208" t="s">
        <v>1714</v>
      </c>
    </row>
    <row r="5209" spans="1:4">
      <c r="A5209" t="s">
        <v>6801</v>
      </c>
      <c r="B5209" t="s">
        <v>6</v>
      </c>
      <c r="C5209" t="s">
        <v>6892</v>
      </c>
      <c r="D5209" t="s">
        <v>1715</v>
      </c>
    </row>
    <row r="5210" spans="1:4">
      <c r="A5210" t="s">
        <v>6802</v>
      </c>
      <c r="B5210" t="s">
        <v>6</v>
      </c>
      <c r="C5210" t="s">
        <v>6893</v>
      </c>
      <c r="D5210" t="s">
        <v>1702</v>
      </c>
    </row>
    <row r="5211" spans="1:4">
      <c r="A5211" t="s">
        <v>6803</v>
      </c>
      <c r="B5211" t="s">
        <v>6</v>
      </c>
      <c r="C5211" t="s">
        <v>6893</v>
      </c>
      <c r="D5211" t="s">
        <v>1705</v>
      </c>
    </row>
    <row r="5212" spans="1:4">
      <c r="A5212" t="s">
        <v>6804</v>
      </c>
      <c r="B5212" t="s">
        <v>6</v>
      </c>
      <c r="C5212" t="s">
        <v>6893</v>
      </c>
      <c r="D5212" t="s">
        <v>1706</v>
      </c>
    </row>
    <row r="5213" spans="1:4">
      <c r="A5213" t="s">
        <v>6805</v>
      </c>
      <c r="B5213" t="s">
        <v>6</v>
      </c>
      <c r="C5213" t="s">
        <v>6893</v>
      </c>
      <c r="D5213" t="s">
        <v>1707</v>
      </c>
    </row>
    <row r="5214" spans="1:4">
      <c r="A5214" t="s">
        <v>6806</v>
      </c>
      <c r="B5214" t="s">
        <v>6</v>
      </c>
      <c r="C5214" t="s">
        <v>6893</v>
      </c>
      <c r="D5214" t="s">
        <v>1708</v>
      </c>
    </row>
    <row r="5215" spans="1:4">
      <c r="A5215" t="s">
        <v>6807</v>
      </c>
      <c r="B5215" t="s">
        <v>6</v>
      </c>
      <c r="C5215" t="s">
        <v>6893</v>
      </c>
      <c r="D5215" t="s">
        <v>1709</v>
      </c>
    </row>
    <row r="5216" spans="1:4">
      <c r="A5216" t="s">
        <v>6808</v>
      </c>
      <c r="B5216" t="s">
        <v>6</v>
      </c>
      <c r="C5216" t="s">
        <v>6893</v>
      </c>
      <c r="D5216" t="s">
        <v>1710</v>
      </c>
    </row>
    <row r="5217" spans="1:4">
      <c r="A5217" t="s">
        <v>6809</v>
      </c>
      <c r="B5217" t="s">
        <v>6</v>
      </c>
      <c r="C5217" t="s">
        <v>6893</v>
      </c>
      <c r="D5217" t="s">
        <v>1711</v>
      </c>
    </row>
    <row r="5218" spans="1:4">
      <c r="A5218" t="s">
        <v>6810</v>
      </c>
      <c r="B5218" t="s">
        <v>6</v>
      </c>
      <c r="C5218" t="s">
        <v>6893</v>
      </c>
      <c r="D5218" t="s">
        <v>1712</v>
      </c>
    </row>
    <row r="5219" spans="1:4">
      <c r="A5219" t="s">
        <v>6811</v>
      </c>
      <c r="B5219" t="s">
        <v>6</v>
      </c>
      <c r="C5219" t="s">
        <v>6893</v>
      </c>
      <c r="D5219" t="s">
        <v>1713</v>
      </c>
    </row>
    <row r="5220" spans="1:4">
      <c r="A5220" t="s">
        <v>6812</v>
      </c>
      <c r="B5220" t="s">
        <v>6</v>
      </c>
      <c r="C5220" t="s">
        <v>6893</v>
      </c>
      <c r="D5220" t="s">
        <v>1714</v>
      </c>
    </row>
    <row r="5221" spans="1:4">
      <c r="A5221" t="s">
        <v>6813</v>
      </c>
      <c r="B5221" t="s">
        <v>6</v>
      </c>
      <c r="C5221" t="s">
        <v>6893</v>
      </c>
      <c r="D5221" t="s">
        <v>1715</v>
      </c>
    </row>
    <row r="5222" spans="1:4">
      <c r="A5222" t="s">
        <v>6814</v>
      </c>
      <c r="B5222" t="s">
        <v>6</v>
      </c>
      <c r="C5222" t="s">
        <v>6894</v>
      </c>
      <c r="D5222" t="s">
        <v>1702</v>
      </c>
    </row>
    <row r="5223" spans="1:4">
      <c r="A5223" t="s">
        <v>6815</v>
      </c>
      <c r="B5223" t="s">
        <v>6</v>
      </c>
      <c r="C5223" t="s">
        <v>6894</v>
      </c>
      <c r="D5223" t="s">
        <v>1705</v>
      </c>
    </row>
    <row r="5224" spans="1:4">
      <c r="A5224" t="s">
        <v>6816</v>
      </c>
      <c r="B5224" t="s">
        <v>6</v>
      </c>
      <c r="C5224" t="s">
        <v>6894</v>
      </c>
      <c r="D5224" t="s">
        <v>1706</v>
      </c>
    </row>
    <row r="5225" spans="1:4">
      <c r="A5225" t="s">
        <v>6817</v>
      </c>
      <c r="B5225" t="s">
        <v>6</v>
      </c>
      <c r="C5225" t="s">
        <v>6894</v>
      </c>
      <c r="D5225" t="s">
        <v>1707</v>
      </c>
    </row>
    <row r="5226" spans="1:4">
      <c r="A5226" t="s">
        <v>6818</v>
      </c>
      <c r="B5226" t="s">
        <v>6</v>
      </c>
      <c r="C5226" t="s">
        <v>6894</v>
      </c>
      <c r="D5226" t="s">
        <v>1708</v>
      </c>
    </row>
    <row r="5227" spans="1:4">
      <c r="A5227" t="s">
        <v>6819</v>
      </c>
      <c r="B5227" t="s">
        <v>6</v>
      </c>
      <c r="C5227" t="s">
        <v>6894</v>
      </c>
      <c r="D5227" t="s">
        <v>1709</v>
      </c>
    </row>
    <row r="5228" spans="1:4">
      <c r="A5228" t="s">
        <v>6820</v>
      </c>
      <c r="B5228" t="s">
        <v>6</v>
      </c>
      <c r="C5228" t="s">
        <v>6894</v>
      </c>
      <c r="D5228" t="s">
        <v>1710</v>
      </c>
    </row>
    <row r="5229" spans="1:4">
      <c r="A5229" t="s">
        <v>6821</v>
      </c>
      <c r="B5229" t="s">
        <v>6</v>
      </c>
      <c r="C5229" t="s">
        <v>6894</v>
      </c>
      <c r="D5229" t="s">
        <v>1711</v>
      </c>
    </row>
    <row r="5230" spans="1:4">
      <c r="A5230" t="s">
        <v>6822</v>
      </c>
      <c r="B5230" t="s">
        <v>6</v>
      </c>
      <c r="C5230" t="s">
        <v>6894</v>
      </c>
      <c r="D5230" t="s">
        <v>1712</v>
      </c>
    </row>
    <row r="5231" spans="1:4">
      <c r="A5231" t="s">
        <v>6823</v>
      </c>
      <c r="B5231" t="s">
        <v>6</v>
      </c>
      <c r="C5231" t="s">
        <v>6894</v>
      </c>
      <c r="D5231" t="s">
        <v>1713</v>
      </c>
    </row>
    <row r="5232" spans="1:4">
      <c r="A5232" t="s">
        <v>6824</v>
      </c>
      <c r="B5232" t="s">
        <v>6</v>
      </c>
      <c r="C5232" t="s">
        <v>6894</v>
      </c>
      <c r="D5232" t="s">
        <v>1714</v>
      </c>
    </row>
    <row r="5233" spans="1:4">
      <c r="A5233" t="s">
        <v>6825</v>
      </c>
      <c r="B5233" t="s">
        <v>6</v>
      </c>
      <c r="C5233" t="s">
        <v>6894</v>
      </c>
      <c r="D5233" t="s">
        <v>1715</v>
      </c>
    </row>
    <row r="5234" spans="1:4">
      <c r="A5234" t="s">
        <v>6826</v>
      </c>
      <c r="B5234" t="s">
        <v>6</v>
      </c>
      <c r="C5234" t="s">
        <v>6895</v>
      </c>
      <c r="D5234" t="s">
        <v>1702</v>
      </c>
    </row>
    <row r="5235" spans="1:4">
      <c r="A5235" t="s">
        <v>6827</v>
      </c>
      <c r="B5235" t="s">
        <v>6</v>
      </c>
      <c r="C5235" t="s">
        <v>6895</v>
      </c>
      <c r="D5235" t="s">
        <v>1705</v>
      </c>
    </row>
    <row r="5236" spans="1:4">
      <c r="A5236" t="s">
        <v>6828</v>
      </c>
      <c r="B5236" t="s">
        <v>6</v>
      </c>
      <c r="C5236" t="s">
        <v>6895</v>
      </c>
      <c r="D5236" t="s">
        <v>1706</v>
      </c>
    </row>
    <row r="5237" spans="1:4">
      <c r="A5237" t="s">
        <v>6829</v>
      </c>
      <c r="B5237" t="s">
        <v>6</v>
      </c>
      <c r="C5237" t="s">
        <v>6895</v>
      </c>
      <c r="D5237" t="s">
        <v>1707</v>
      </c>
    </row>
    <row r="5238" spans="1:4">
      <c r="A5238" t="s">
        <v>6830</v>
      </c>
      <c r="B5238" t="s">
        <v>6</v>
      </c>
      <c r="C5238" t="s">
        <v>6895</v>
      </c>
      <c r="D5238" t="s">
        <v>1708</v>
      </c>
    </row>
    <row r="5239" spans="1:4">
      <c r="A5239" t="s">
        <v>6831</v>
      </c>
      <c r="B5239" t="s">
        <v>6</v>
      </c>
      <c r="C5239" t="s">
        <v>6895</v>
      </c>
      <c r="D5239" t="s">
        <v>1709</v>
      </c>
    </row>
    <row r="5240" spans="1:4">
      <c r="A5240" t="s">
        <v>6832</v>
      </c>
      <c r="B5240" t="s">
        <v>6</v>
      </c>
      <c r="C5240" t="s">
        <v>6895</v>
      </c>
      <c r="D5240" t="s">
        <v>1710</v>
      </c>
    </row>
    <row r="5241" spans="1:4">
      <c r="A5241" t="s">
        <v>6833</v>
      </c>
      <c r="B5241" t="s">
        <v>6</v>
      </c>
      <c r="C5241" t="s">
        <v>6895</v>
      </c>
      <c r="D5241" t="s">
        <v>1711</v>
      </c>
    </row>
    <row r="5242" spans="1:4">
      <c r="A5242" t="s">
        <v>6834</v>
      </c>
      <c r="B5242" t="s">
        <v>6</v>
      </c>
      <c r="C5242" t="s">
        <v>6895</v>
      </c>
      <c r="D5242" t="s">
        <v>1712</v>
      </c>
    </row>
    <row r="5243" spans="1:4">
      <c r="A5243" t="s">
        <v>6835</v>
      </c>
      <c r="B5243" t="s">
        <v>6</v>
      </c>
      <c r="C5243" t="s">
        <v>6895</v>
      </c>
      <c r="D5243" t="s">
        <v>1713</v>
      </c>
    </row>
    <row r="5244" spans="1:4">
      <c r="A5244" t="s">
        <v>6836</v>
      </c>
      <c r="B5244" t="s">
        <v>6</v>
      </c>
      <c r="C5244" t="s">
        <v>6895</v>
      </c>
      <c r="D5244" t="s">
        <v>1714</v>
      </c>
    </row>
    <row r="5245" spans="1:4">
      <c r="A5245" t="s">
        <v>6837</v>
      </c>
      <c r="B5245" t="s">
        <v>6</v>
      </c>
      <c r="C5245" t="s">
        <v>6895</v>
      </c>
      <c r="D5245" t="s">
        <v>1715</v>
      </c>
    </row>
    <row r="5246" spans="1:4">
      <c r="A5246" t="s">
        <v>6838</v>
      </c>
      <c r="B5246" t="s">
        <v>6</v>
      </c>
      <c r="C5246" t="s">
        <v>6896</v>
      </c>
      <c r="D5246" t="s">
        <v>1702</v>
      </c>
    </row>
    <row r="5247" spans="1:4">
      <c r="A5247" t="s">
        <v>6839</v>
      </c>
      <c r="B5247" t="s">
        <v>6</v>
      </c>
      <c r="C5247" t="s">
        <v>6896</v>
      </c>
      <c r="D5247" t="s">
        <v>1705</v>
      </c>
    </row>
    <row r="5248" spans="1:4">
      <c r="A5248" t="s">
        <v>6840</v>
      </c>
      <c r="B5248" t="s">
        <v>6</v>
      </c>
      <c r="C5248" t="s">
        <v>6896</v>
      </c>
      <c r="D5248" t="s">
        <v>1706</v>
      </c>
    </row>
    <row r="5249" spans="1:4">
      <c r="A5249" t="s">
        <v>6841</v>
      </c>
      <c r="B5249" t="s">
        <v>6</v>
      </c>
      <c r="C5249" t="s">
        <v>6896</v>
      </c>
      <c r="D5249" t="s">
        <v>1707</v>
      </c>
    </row>
    <row r="5250" spans="1:4">
      <c r="A5250" t="s">
        <v>6842</v>
      </c>
      <c r="B5250" t="s">
        <v>6</v>
      </c>
      <c r="C5250" t="s">
        <v>6896</v>
      </c>
      <c r="D5250" t="s">
        <v>1708</v>
      </c>
    </row>
    <row r="5251" spans="1:4">
      <c r="A5251" t="s">
        <v>6843</v>
      </c>
      <c r="B5251" t="s">
        <v>6</v>
      </c>
      <c r="C5251" t="s">
        <v>6896</v>
      </c>
      <c r="D5251" t="s">
        <v>1709</v>
      </c>
    </row>
    <row r="5252" spans="1:4">
      <c r="A5252" t="s">
        <v>6844</v>
      </c>
      <c r="B5252" t="s">
        <v>6</v>
      </c>
      <c r="C5252" t="s">
        <v>6896</v>
      </c>
      <c r="D5252" t="s">
        <v>1710</v>
      </c>
    </row>
    <row r="5253" spans="1:4">
      <c r="A5253" t="s">
        <v>6845</v>
      </c>
      <c r="B5253" t="s">
        <v>6</v>
      </c>
      <c r="C5253" t="s">
        <v>6896</v>
      </c>
      <c r="D5253" t="s">
        <v>1711</v>
      </c>
    </row>
    <row r="5254" spans="1:4">
      <c r="A5254" t="s">
        <v>6846</v>
      </c>
      <c r="B5254" t="s">
        <v>6</v>
      </c>
      <c r="C5254" t="s">
        <v>6896</v>
      </c>
      <c r="D5254" t="s">
        <v>1712</v>
      </c>
    </row>
    <row r="5255" spans="1:4">
      <c r="A5255" t="s">
        <v>6847</v>
      </c>
      <c r="B5255" t="s">
        <v>6</v>
      </c>
      <c r="C5255" t="s">
        <v>6896</v>
      </c>
      <c r="D5255" t="s">
        <v>1713</v>
      </c>
    </row>
    <row r="5256" spans="1:4">
      <c r="A5256" t="s">
        <v>6848</v>
      </c>
      <c r="B5256" t="s">
        <v>6</v>
      </c>
      <c r="C5256" t="s">
        <v>6896</v>
      </c>
      <c r="D5256" t="s">
        <v>1714</v>
      </c>
    </row>
    <row r="5257" spans="1:4">
      <c r="A5257" t="s">
        <v>6849</v>
      </c>
      <c r="B5257" t="s">
        <v>6</v>
      </c>
      <c r="C5257" t="s">
        <v>6896</v>
      </c>
      <c r="D5257" t="s">
        <v>1715</v>
      </c>
    </row>
    <row r="5258" spans="1:4">
      <c r="A5258" t="s">
        <v>6850</v>
      </c>
      <c r="B5258" t="s">
        <v>6</v>
      </c>
      <c r="C5258" t="s">
        <v>6897</v>
      </c>
      <c r="D5258" t="s">
        <v>1702</v>
      </c>
    </row>
    <row r="5259" spans="1:4">
      <c r="A5259" t="s">
        <v>6851</v>
      </c>
      <c r="B5259" t="s">
        <v>6</v>
      </c>
      <c r="C5259" t="s">
        <v>6897</v>
      </c>
      <c r="D5259" t="s">
        <v>1705</v>
      </c>
    </row>
    <row r="5260" spans="1:4">
      <c r="A5260" t="s">
        <v>6852</v>
      </c>
      <c r="B5260" t="s">
        <v>6</v>
      </c>
      <c r="C5260" t="s">
        <v>6897</v>
      </c>
      <c r="D5260" t="s">
        <v>1706</v>
      </c>
    </row>
    <row r="5261" spans="1:4">
      <c r="A5261" t="s">
        <v>6853</v>
      </c>
      <c r="B5261" t="s">
        <v>6</v>
      </c>
      <c r="C5261" t="s">
        <v>6897</v>
      </c>
      <c r="D5261" t="s">
        <v>1707</v>
      </c>
    </row>
    <row r="5262" spans="1:4">
      <c r="A5262" t="s">
        <v>6854</v>
      </c>
      <c r="B5262" t="s">
        <v>6</v>
      </c>
      <c r="C5262" t="s">
        <v>6897</v>
      </c>
      <c r="D5262" t="s">
        <v>1708</v>
      </c>
    </row>
    <row r="5263" spans="1:4">
      <c r="A5263" t="s">
        <v>6855</v>
      </c>
      <c r="B5263" t="s">
        <v>6</v>
      </c>
      <c r="C5263" t="s">
        <v>6897</v>
      </c>
      <c r="D5263" t="s">
        <v>1709</v>
      </c>
    </row>
    <row r="5264" spans="1:4">
      <c r="A5264" t="s">
        <v>6856</v>
      </c>
      <c r="B5264" t="s">
        <v>6</v>
      </c>
      <c r="C5264" t="s">
        <v>6897</v>
      </c>
      <c r="D5264" t="s">
        <v>1710</v>
      </c>
    </row>
    <row r="5265" spans="1:4">
      <c r="A5265" t="s">
        <v>6857</v>
      </c>
      <c r="B5265" t="s">
        <v>6</v>
      </c>
      <c r="C5265" t="s">
        <v>6897</v>
      </c>
      <c r="D5265" t="s">
        <v>1711</v>
      </c>
    </row>
    <row r="5266" spans="1:4">
      <c r="A5266" t="s">
        <v>6858</v>
      </c>
      <c r="B5266" t="s">
        <v>6</v>
      </c>
      <c r="C5266" t="s">
        <v>6897</v>
      </c>
      <c r="D5266" t="s">
        <v>1712</v>
      </c>
    </row>
    <row r="5267" spans="1:4">
      <c r="A5267" t="s">
        <v>6859</v>
      </c>
      <c r="B5267" t="s">
        <v>6</v>
      </c>
      <c r="C5267" t="s">
        <v>6897</v>
      </c>
      <c r="D5267" t="s">
        <v>1713</v>
      </c>
    </row>
    <row r="5268" spans="1:4">
      <c r="A5268" t="s">
        <v>6860</v>
      </c>
      <c r="B5268" t="s">
        <v>6</v>
      </c>
      <c r="C5268" t="s">
        <v>6897</v>
      </c>
      <c r="D5268" t="s">
        <v>1714</v>
      </c>
    </row>
    <row r="5269" spans="1:4">
      <c r="A5269" t="s">
        <v>6861</v>
      </c>
      <c r="B5269" t="s">
        <v>6</v>
      </c>
      <c r="C5269" t="s">
        <v>6897</v>
      </c>
      <c r="D5269" t="s">
        <v>1715</v>
      </c>
    </row>
    <row r="5270" spans="1:4">
      <c r="A5270" t="s">
        <v>6862</v>
      </c>
      <c r="B5270" t="s">
        <v>6</v>
      </c>
      <c r="C5270" t="s">
        <v>6898</v>
      </c>
      <c r="D5270" t="s">
        <v>1702</v>
      </c>
    </row>
    <row r="5271" spans="1:4">
      <c r="A5271" t="s">
        <v>6863</v>
      </c>
      <c r="B5271" t="s">
        <v>6</v>
      </c>
      <c r="C5271" t="s">
        <v>6898</v>
      </c>
      <c r="D5271" t="s">
        <v>1705</v>
      </c>
    </row>
    <row r="5272" spans="1:4">
      <c r="A5272" t="s">
        <v>6864</v>
      </c>
      <c r="B5272" t="s">
        <v>6</v>
      </c>
      <c r="C5272" t="s">
        <v>6898</v>
      </c>
      <c r="D5272" t="s">
        <v>1706</v>
      </c>
    </row>
    <row r="5273" spans="1:4">
      <c r="A5273" t="s">
        <v>6865</v>
      </c>
      <c r="B5273" t="s">
        <v>6</v>
      </c>
      <c r="C5273" t="s">
        <v>6898</v>
      </c>
      <c r="D5273" t="s">
        <v>1707</v>
      </c>
    </row>
    <row r="5274" spans="1:4">
      <c r="A5274" t="s">
        <v>6866</v>
      </c>
      <c r="B5274" t="s">
        <v>6</v>
      </c>
      <c r="C5274" t="s">
        <v>6898</v>
      </c>
      <c r="D5274" t="s">
        <v>1708</v>
      </c>
    </row>
    <row r="5275" spans="1:4">
      <c r="A5275" t="s">
        <v>6867</v>
      </c>
      <c r="B5275" t="s">
        <v>6</v>
      </c>
      <c r="C5275" t="s">
        <v>6898</v>
      </c>
      <c r="D5275" t="s">
        <v>1709</v>
      </c>
    </row>
    <row r="5276" spans="1:4">
      <c r="A5276" t="s">
        <v>6868</v>
      </c>
      <c r="B5276" t="s">
        <v>6</v>
      </c>
      <c r="C5276" t="s">
        <v>6898</v>
      </c>
      <c r="D5276" t="s">
        <v>1710</v>
      </c>
    </row>
    <row r="5277" spans="1:4">
      <c r="A5277" t="s">
        <v>6869</v>
      </c>
      <c r="B5277" t="s">
        <v>6</v>
      </c>
      <c r="C5277" t="s">
        <v>6898</v>
      </c>
      <c r="D5277" t="s">
        <v>1711</v>
      </c>
    </row>
    <row r="5278" spans="1:4">
      <c r="A5278" t="s">
        <v>6870</v>
      </c>
      <c r="B5278" t="s">
        <v>6</v>
      </c>
      <c r="C5278" t="s">
        <v>6898</v>
      </c>
      <c r="D5278" t="s">
        <v>1712</v>
      </c>
    </row>
    <row r="5279" spans="1:4">
      <c r="A5279" t="s">
        <v>6871</v>
      </c>
      <c r="B5279" t="s">
        <v>6</v>
      </c>
      <c r="C5279" t="s">
        <v>6898</v>
      </c>
      <c r="D5279" t="s">
        <v>1713</v>
      </c>
    </row>
    <row r="5280" spans="1:4">
      <c r="A5280" t="s">
        <v>6872</v>
      </c>
      <c r="B5280" t="s">
        <v>6</v>
      </c>
      <c r="C5280" t="s">
        <v>6898</v>
      </c>
      <c r="D5280" t="s">
        <v>1714</v>
      </c>
    </row>
    <row r="5281" spans="1:4">
      <c r="A5281" t="s">
        <v>6873</v>
      </c>
      <c r="B5281" t="s">
        <v>6</v>
      </c>
      <c r="C5281" t="s">
        <v>6898</v>
      </c>
      <c r="D5281" t="s">
        <v>1715</v>
      </c>
    </row>
    <row r="5282" spans="1:4">
      <c r="A5282" t="s">
        <v>7</v>
      </c>
      <c r="B5282" t="s">
        <v>1700</v>
      </c>
      <c r="C5282" t="s">
        <v>1768</v>
      </c>
    </row>
    <row r="5283" spans="1:4">
      <c r="A5283" t="s">
        <v>8</v>
      </c>
      <c r="B5283" t="s">
        <v>1700</v>
      </c>
      <c r="C5283" t="s">
        <v>1769</v>
      </c>
    </row>
    <row r="5284" spans="1:4">
      <c r="A5284" t="s">
        <v>9</v>
      </c>
      <c r="B5284" t="s">
        <v>1700</v>
      </c>
      <c r="C5284" t="s">
        <v>1770</v>
      </c>
    </row>
    <row r="5285" spans="1:4">
      <c r="A5285" t="s">
        <v>10</v>
      </c>
      <c r="B5285" t="s">
        <v>1700</v>
      </c>
      <c r="C5285" t="s">
        <v>1771</v>
      </c>
    </row>
    <row r="5286" spans="1:4">
      <c r="A5286" t="s">
        <v>11</v>
      </c>
      <c r="B5286" t="s">
        <v>1700</v>
      </c>
      <c r="C5286" t="s">
        <v>1772</v>
      </c>
    </row>
    <row r="5287" spans="1:4">
      <c r="A5287" t="s">
        <v>12</v>
      </c>
      <c r="B5287" t="s">
        <v>12</v>
      </c>
    </row>
    <row r="5288" spans="1:4">
      <c r="A5288" t="s">
        <v>13</v>
      </c>
      <c r="B5288" t="s">
        <v>13</v>
      </c>
    </row>
    <row r="5289" spans="1:4">
      <c r="A5289" t="s">
        <v>14</v>
      </c>
      <c r="B5289" t="s">
        <v>14</v>
      </c>
    </row>
    <row r="5290" spans="1:4">
      <c r="A5290" t="s">
        <v>15</v>
      </c>
      <c r="B5290" t="s">
        <v>15</v>
      </c>
    </row>
    <row r="5291" spans="1:4">
      <c r="A5291" t="s">
        <v>16</v>
      </c>
      <c r="B5291" t="s">
        <v>16</v>
      </c>
    </row>
    <row r="5292" spans="1:4">
      <c r="A5292" t="s">
        <v>1901</v>
      </c>
      <c r="B5292" t="s">
        <v>1902</v>
      </c>
      <c r="C5292" t="s">
        <v>1752</v>
      </c>
    </row>
    <row r="5293" spans="1:4">
      <c r="A5293" t="s">
        <v>1904</v>
      </c>
      <c r="B5293" t="s">
        <v>1902</v>
      </c>
      <c r="C5293" t="s">
        <v>1753</v>
      </c>
    </row>
    <row r="5294" spans="1:4">
      <c r="A5294" t="s">
        <v>1905</v>
      </c>
      <c r="B5294" t="s">
        <v>1902</v>
      </c>
      <c r="C5294" t="s">
        <v>1754</v>
      </c>
    </row>
    <row r="5295" spans="1:4">
      <c r="A5295" t="s">
        <v>1906</v>
      </c>
      <c r="B5295" t="s">
        <v>1902</v>
      </c>
      <c r="C5295" t="s">
        <v>1755</v>
      </c>
    </row>
    <row r="5296" spans="1:4">
      <c r="A5296" t="s">
        <v>1907</v>
      </c>
      <c r="B5296" t="s">
        <v>1902</v>
      </c>
      <c r="C5296" t="s">
        <v>1756</v>
      </c>
    </row>
    <row r="5297" spans="1:4">
      <c r="A5297" t="s">
        <v>1908</v>
      </c>
      <c r="B5297" t="s">
        <v>1902</v>
      </c>
      <c r="C5297" t="s">
        <v>1757</v>
      </c>
    </row>
    <row r="5298" spans="1:4">
      <c r="A5298" t="s">
        <v>1909</v>
      </c>
      <c r="B5298" t="s">
        <v>1902</v>
      </c>
      <c r="C5298" t="s">
        <v>1758</v>
      </c>
    </row>
    <row r="5299" spans="1:4">
      <c r="A5299" t="s">
        <v>1910</v>
      </c>
      <c r="B5299" t="s">
        <v>1902</v>
      </c>
      <c r="C5299" t="s">
        <v>1759</v>
      </c>
    </row>
    <row r="5300" spans="1:4">
      <c r="A5300" t="s">
        <v>1911</v>
      </c>
      <c r="B5300" t="s">
        <v>1902</v>
      </c>
      <c r="C5300" t="s">
        <v>1760</v>
      </c>
    </row>
    <row r="5301" spans="1:4">
      <c r="A5301" t="s">
        <v>1912</v>
      </c>
      <c r="B5301" t="s">
        <v>1902</v>
      </c>
      <c r="C5301" t="s">
        <v>1761</v>
      </c>
    </row>
    <row r="5302" spans="1:4">
      <c r="A5302" t="s">
        <v>1913</v>
      </c>
      <c r="B5302" t="s">
        <v>1902</v>
      </c>
      <c r="C5302" t="s">
        <v>1762</v>
      </c>
    </row>
    <row r="5303" spans="1:4">
      <c r="A5303" t="s">
        <v>1914</v>
      </c>
      <c r="B5303" t="s">
        <v>1902</v>
      </c>
      <c r="C5303" t="s">
        <v>1763</v>
      </c>
    </row>
    <row r="5304" spans="1:4">
      <c r="A5304" t="s">
        <v>1915</v>
      </c>
      <c r="B5304" t="s">
        <v>1902</v>
      </c>
      <c r="C5304" t="s">
        <v>1764</v>
      </c>
    </row>
    <row r="5305" spans="1:4">
      <c r="A5305" t="s">
        <v>1916</v>
      </c>
      <c r="B5305" t="s">
        <v>1902</v>
      </c>
      <c r="C5305" t="s">
        <v>1765</v>
      </c>
    </row>
    <row r="5306" spans="1:4">
      <c r="A5306" t="s">
        <v>1917</v>
      </c>
      <c r="B5306" t="s">
        <v>1902</v>
      </c>
      <c r="C5306" t="s">
        <v>1766</v>
      </c>
    </row>
    <row r="5307" spans="1:4">
      <c r="A5307" t="s">
        <v>1918</v>
      </c>
      <c r="B5307" t="s">
        <v>1902</v>
      </c>
      <c r="C5307" t="s">
        <v>1767</v>
      </c>
    </row>
    <row r="5308" spans="1:4">
      <c r="A5308" t="s">
        <v>2753</v>
      </c>
      <c r="B5308" t="s">
        <v>2752</v>
      </c>
      <c r="C5308" t="s">
        <v>1768</v>
      </c>
      <c r="D5308" t="s">
        <v>1702</v>
      </c>
    </row>
    <row r="5309" spans="1:4">
      <c r="A5309" t="s">
        <v>2754</v>
      </c>
      <c r="B5309" t="s">
        <v>2752</v>
      </c>
      <c r="C5309" t="s">
        <v>1768</v>
      </c>
      <c r="D5309" t="s">
        <v>1705</v>
      </c>
    </row>
    <row r="5310" spans="1:4">
      <c r="A5310" t="s">
        <v>2755</v>
      </c>
      <c r="B5310" t="s">
        <v>2752</v>
      </c>
      <c r="C5310" t="s">
        <v>1768</v>
      </c>
      <c r="D5310" t="s">
        <v>1706</v>
      </c>
    </row>
    <row r="5311" spans="1:4">
      <c r="A5311" t="s">
        <v>2756</v>
      </c>
      <c r="B5311" t="s">
        <v>2752</v>
      </c>
      <c r="C5311" t="s">
        <v>1768</v>
      </c>
      <c r="D5311" t="s">
        <v>1707</v>
      </c>
    </row>
    <row r="5312" spans="1:4">
      <c r="A5312" t="s">
        <v>2757</v>
      </c>
      <c r="B5312" t="s">
        <v>2752</v>
      </c>
      <c r="C5312" t="s">
        <v>1768</v>
      </c>
      <c r="D5312" t="s">
        <v>1708</v>
      </c>
    </row>
    <row r="5313" spans="1:4">
      <c r="A5313" t="s">
        <v>2758</v>
      </c>
      <c r="B5313" t="s">
        <v>2752</v>
      </c>
      <c r="C5313" t="s">
        <v>1768</v>
      </c>
      <c r="D5313" t="s">
        <v>1709</v>
      </c>
    </row>
    <row r="5314" spans="1:4">
      <c r="A5314" t="s">
        <v>2759</v>
      </c>
      <c r="B5314" t="s">
        <v>2752</v>
      </c>
      <c r="C5314" t="s">
        <v>1768</v>
      </c>
      <c r="D5314" t="s">
        <v>1710</v>
      </c>
    </row>
    <row r="5315" spans="1:4">
      <c r="A5315" t="s">
        <v>2760</v>
      </c>
      <c r="B5315" t="s">
        <v>2752</v>
      </c>
      <c r="C5315" t="s">
        <v>1768</v>
      </c>
      <c r="D5315" t="s">
        <v>1711</v>
      </c>
    </row>
    <row r="5316" spans="1:4">
      <c r="A5316" t="s">
        <v>2761</v>
      </c>
      <c r="B5316" t="s">
        <v>2752</v>
      </c>
      <c r="C5316" t="s">
        <v>1768</v>
      </c>
      <c r="D5316" t="s">
        <v>1712</v>
      </c>
    </row>
    <row r="5317" spans="1:4">
      <c r="A5317" t="s">
        <v>2762</v>
      </c>
      <c r="B5317" t="s">
        <v>2752</v>
      </c>
      <c r="C5317" t="s">
        <v>1768</v>
      </c>
      <c r="D5317" t="s">
        <v>1713</v>
      </c>
    </row>
    <row r="5318" spans="1:4">
      <c r="A5318" t="s">
        <v>2763</v>
      </c>
      <c r="B5318" t="s">
        <v>2752</v>
      </c>
      <c r="C5318" t="s">
        <v>1768</v>
      </c>
      <c r="D5318" t="s">
        <v>1714</v>
      </c>
    </row>
    <row r="5319" spans="1:4">
      <c r="A5319" t="s">
        <v>2764</v>
      </c>
      <c r="B5319" t="s">
        <v>2752</v>
      </c>
      <c r="C5319" t="s">
        <v>1768</v>
      </c>
      <c r="D5319" t="s">
        <v>1715</v>
      </c>
    </row>
    <row r="5320" spans="1:4">
      <c r="A5320" t="s">
        <v>2765</v>
      </c>
      <c r="B5320" t="s">
        <v>2752</v>
      </c>
      <c r="C5320" t="s">
        <v>1769</v>
      </c>
      <c r="D5320" t="s">
        <v>1702</v>
      </c>
    </row>
    <row r="5321" spans="1:4">
      <c r="A5321" t="s">
        <v>2766</v>
      </c>
      <c r="B5321" t="s">
        <v>2752</v>
      </c>
      <c r="C5321" t="s">
        <v>1769</v>
      </c>
      <c r="D5321" t="s">
        <v>1705</v>
      </c>
    </row>
    <row r="5322" spans="1:4">
      <c r="A5322" t="s">
        <v>2767</v>
      </c>
      <c r="B5322" t="s">
        <v>2752</v>
      </c>
      <c r="C5322" t="s">
        <v>1769</v>
      </c>
      <c r="D5322" t="s">
        <v>1706</v>
      </c>
    </row>
    <row r="5323" spans="1:4">
      <c r="A5323" t="s">
        <v>2768</v>
      </c>
      <c r="B5323" t="s">
        <v>2752</v>
      </c>
      <c r="C5323" t="s">
        <v>1769</v>
      </c>
      <c r="D5323" t="s">
        <v>1707</v>
      </c>
    </row>
    <row r="5324" spans="1:4">
      <c r="A5324" t="s">
        <v>2769</v>
      </c>
      <c r="B5324" t="s">
        <v>2752</v>
      </c>
      <c r="C5324" t="s">
        <v>1769</v>
      </c>
      <c r="D5324" t="s">
        <v>1708</v>
      </c>
    </row>
    <row r="5325" spans="1:4">
      <c r="A5325" t="s">
        <v>2770</v>
      </c>
      <c r="B5325" t="s">
        <v>2752</v>
      </c>
      <c r="C5325" t="s">
        <v>1769</v>
      </c>
      <c r="D5325" t="s">
        <v>1709</v>
      </c>
    </row>
    <row r="5326" spans="1:4">
      <c r="A5326" t="s">
        <v>2771</v>
      </c>
      <c r="B5326" t="s">
        <v>2752</v>
      </c>
      <c r="C5326" t="s">
        <v>1769</v>
      </c>
      <c r="D5326" t="s">
        <v>1710</v>
      </c>
    </row>
    <row r="5327" spans="1:4">
      <c r="A5327" t="s">
        <v>2772</v>
      </c>
      <c r="B5327" t="s">
        <v>2752</v>
      </c>
      <c r="C5327" t="s">
        <v>1769</v>
      </c>
      <c r="D5327" t="s">
        <v>1711</v>
      </c>
    </row>
    <row r="5328" spans="1:4">
      <c r="A5328" t="s">
        <v>2773</v>
      </c>
      <c r="B5328" t="s">
        <v>2752</v>
      </c>
      <c r="C5328" t="s">
        <v>1769</v>
      </c>
      <c r="D5328" t="s">
        <v>1712</v>
      </c>
    </row>
    <row r="5329" spans="1:4">
      <c r="A5329" t="s">
        <v>2774</v>
      </c>
      <c r="B5329" t="s">
        <v>2752</v>
      </c>
      <c r="C5329" t="s">
        <v>1769</v>
      </c>
      <c r="D5329" t="s">
        <v>1713</v>
      </c>
    </row>
    <row r="5330" spans="1:4">
      <c r="A5330" t="s">
        <v>2775</v>
      </c>
      <c r="B5330" t="s">
        <v>2752</v>
      </c>
      <c r="C5330" t="s">
        <v>1769</v>
      </c>
      <c r="D5330" t="s">
        <v>1714</v>
      </c>
    </row>
    <row r="5331" spans="1:4">
      <c r="A5331" t="s">
        <v>2776</v>
      </c>
      <c r="B5331" t="s">
        <v>2752</v>
      </c>
      <c r="C5331" t="s">
        <v>1769</v>
      </c>
      <c r="D5331" t="s">
        <v>1715</v>
      </c>
    </row>
    <row r="5332" spans="1:4">
      <c r="A5332" t="s">
        <v>2777</v>
      </c>
      <c r="B5332" t="s">
        <v>2752</v>
      </c>
      <c r="C5332" t="s">
        <v>2849</v>
      </c>
      <c r="D5332" t="s">
        <v>1702</v>
      </c>
    </row>
    <row r="5333" spans="1:4">
      <c r="A5333" t="s">
        <v>2778</v>
      </c>
      <c r="B5333" t="s">
        <v>2752</v>
      </c>
      <c r="C5333" t="s">
        <v>2849</v>
      </c>
      <c r="D5333" t="s">
        <v>1705</v>
      </c>
    </row>
    <row r="5334" spans="1:4">
      <c r="A5334" t="s">
        <v>2779</v>
      </c>
      <c r="B5334" t="s">
        <v>2752</v>
      </c>
      <c r="C5334" t="s">
        <v>2849</v>
      </c>
      <c r="D5334" t="s">
        <v>1706</v>
      </c>
    </row>
    <row r="5335" spans="1:4">
      <c r="A5335" t="s">
        <v>2780</v>
      </c>
      <c r="B5335" t="s">
        <v>2752</v>
      </c>
      <c r="C5335" t="s">
        <v>2849</v>
      </c>
      <c r="D5335" t="s">
        <v>1707</v>
      </c>
    </row>
    <row r="5336" spans="1:4">
      <c r="A5336" t="s">
        <v>2781</v>
      </c>
      <c r="B5336" t="s">
        <v>2752</v>
      </c>
      <c r="C5336" t="s">
        <v>2849</v>
      </c>
      <c r="D5336" t="s">
        <v>1708</v>
      </c>
    </row>
    <row r="5337" spans="1:4">
      <c r="A5337" t="s">
        <v>2782</v>
      </c>
      <c r="B5337" t="s">
        <v>2752</v>
      </c>
      <c r="C5337" t="s">
        <v>2849</v>
      </c>
      <c r="D5337" t="s">
        <v>1709</v>
      </c>
    </row>
    <row r="5338" spans="1:4">
      <c r="A5338" t="s">
        <v>2783</v>
      </c>
      <c r="B5338" t="s">
        <v>2752</v>
      </c>
      <c r="C5338" t="s">
        <v>2849</v>
      </c>
      <c r="D5338" t="s">
        <v>1710</v>
      </c>
    </row>
    <row r="5339" spans="1:4">
      <c r="A5339" t="s">
        <v>2784</v>
      </c>
      <c r="B5339" t="s">
        <v>2752</v>
      </c>
      <c r="C5339" t="s">
        <v>2849</v>
      </c>
      <c r="D5339" t="s">
        <v>1711</v>
      </c>
    </row>
    <row r="5340" spans="1:4">
      <c r="A5340" t="s">
        <v>2785</v>
      </c>
      <c r="B5340" t="s">
        <v>2752</v>
      </c>
      <c r="C5340" t="s">
        <v>2849</v>
      </c>
      <c r="D5340" t="s">
        <v>1712</v>
      </c>
    </row>
    <row r="5341" spans="1:4">
      <c r="A5341" t="s">
        <v>2786</v>
      </c>
      <c r="B5341" t="s">
        <v>2752</v>
      </c>
      <c r="C5341" t="s">
        <v>2849</v>
      </c>
      <c r="D5341" t="s">
        <v>1713</v>
      </c>
    </row>
    <row r="5342" spans="1:4">
      <c r="A5342" t="s">
        <v>2787</v>
      </c>
      <c r="B5342" t="s">
        <v>2752</v>
      </c>
      <c r="C5342" t="s">
        <v>2849</v>
      </c>
      <c r="D5342" t="s">
        <v>1714</v>
      </c>
    </row>
    <row r="5343" spans="1:4">
      <c r="A5343" t="s">
        <v>2788</v>
      </c>
      <c r="B5343" t="s">
        <v>2752</v>
      </c>
      <c r="C5343" t="s">
        <v>2849</v>
      </c>
      <c r="D5343" t="s">
        <v>1715</v>
      </c>
    </row>
    <row r="5344" spans="1:4">
      <c r="A5344" t="s">
        <v>2789</v>
      </c>
      <c r="B5344" t="s">
        <v>2752</v>
      </c>
      <c r="C5344" t="s">
        <v>2850</v>
      </c>
      <c r="D5344" t="s">
        <v>1702</v>
      </c>
    </row>
    <row r="5345" spans="1:4">
      <c r="A5345" t="s">
        <v>2790</v>
      </c>
      <c r="B5345" t="s">
        <v>2752</v>
      </c>
      <c r="C5345" t="s">
        <v>2850</v>
      </c>
      <c r="D5345" t="s">
        <v>1705</v>
      </c>
    </row>
    <row r="5346" spans="1:4">
      <c r="A5346" t="s">
        <v>2791</v>
      </c>
      <c r="B5346" t="s">
        <v>2752</v>
      </c>
      <c r="C5346" t="s">
        <v>2850</v>
      </c>
      <c r="D5346" t="s">
        <v>1706</v>
      </c>
    </row>
    <row r="5347" spans="1:4">
      <c r="A5347" t="s">
        <v>2792</v>
      </c>
      <c r="B5347" t="s">
        <v>2752</v>
      </c>
      <c r="C5347" t="s">
        <v>2850</v>
      </c>
      <c r="D5347" t="s">
        <v>1707</v>
      </c>
    </row>
    <row r="5348" spans="1:4">
      <c r="A5348" t="s">
        <v>2793</v>
      </c>
      <c r="B5348" t="s">
        <v>2752</v>
      </c>
      <c r="C5348" t="s">
        <v>2850</v>
      </c>
      <c r="D5348" t="s">
        <v>1708</v>
      </c>
    </row>
    <row r="5349" spans="1:4">
      <c r="A5349" t="s">
        <v>2794</v>
      </c>
      <c r="B5349" t="s">
        <v>2752</v>
      </c>
      <c r="C5349" t="s">
        <v>2850</v>
      </c>
      <c r="D5349" t="s">
        <v>1709</v>
      </c>
    </row>
    <row r="5350" spans="1:4">
      <c r="A5350" t="s">
        <v>2795</v>
      </c>
      <c r="B5350" t="s">
        <v>2752</v>
      </c>
      <c r="C5350" t="s">
        <v>2850</v>
      </c>
      <c r="D5350" t="s">
        <v>1710</v>
      </c>
    </row>
    <row r="5351" spans="1:4">
      <c r="A5351" t="s">
        <v>2796</v>
      </c>
      <c r="B5351" t="s">
        <v>2752</v>
      </c>
      <c r="C5351" t="s">
        <v>2850</v>
      </c>
      <c r="D5351" t="s">
        <v>1711</v>
      </c>
    </row>
    <row r="5352" spans="1:4">
      <c r="A5352" t="s">
        <v>2797</v>
      </c>
      <c r="B5352" t="s">
        <v>2752</v>
      </c>
      <c r="C5352" t="s">
        <v>2850</v>
      </c>
      <c r="D5352" t="s">
        <v>1712</v>
      </c>
    </row>
    <row r="5353" spans="1:4">
      <c r="A5353" t="s">
        <v>2798</v>
      </c>
      <c r="B5353" t="s">
        <v>2752</v>
      </c>
      <c r="C5353" t="s">
        <v>2850</v>
      </c>
      <c r="D5353" t="s">
        <v>1713</v>
      </c>
    </row>
    <row r="5354" spans="1:4">
      <c r="A5354" t="s">
        <v>2799</v>
      </c>
      <c r="B5354" t="s">
        <v>2752</v>
      </c>
      <c r="C5354" t="s">
        <v>2850</v>
      </c>
      <c r="D5354" t="s">
        <v>1714</v>
      </c>
    </row>
    <row r="5355" spans="1:4">
      <c r="A5355" t="s">
        <v>2800</v>
      </c>
      <c r="B5355" t="s">
        <v>2752</v>
      </c>
      <c r="C5355" t="s">
        <v>2850</v>
      </c>
      <c r="D5355" t="s">
        <v>1715</v>
      </c>
    </row>
    <row r="5356" spans="1:4">
      <c r="A5356" t="s">
        <v>2801</v>
      </c>
      <c r="B5356" t="s">
        <v>2752</v>
      </c>
      <c r="C5356" t="s">
        <v>2851</v>
      </c>
      <c r="D5356" t="s">
        <v>1702</v>
      </c>
    </row>
    <row r="5357" spans="1:4">
      <c r="A5357" t="s">
        <v>2802</v>
      </c>
      <c r="B5357" t="s">
        <v>2752</v>
      </c>
      <c r="C5357" t="s">
        <v>2851</v>
      </c>
      <c r="D5357" t="s">
        <v>1705</v>
      </c>
    </row>
    <row r="5358" spans="1:4">
      <c r="A5358" t="s">
        <v>2803</v>
      </c>
      <c r="B5358" t="s">
        <v>2752</v>
      </c>
      <c r="C5358" t="s">
        <v>2851</v>
      </c>
      <c r="D5358" t="s">
        <v>1706</v>
      </c>
    </row>
    <row r="5359" spans="1:4">
      <c r="A5359" t="s">
        <v>2804</v>
      </c>
      <c r="B5359" t="s">
        <v>2752</v>
      </c>
      <c r="C5359" t="s">
        <v>2851</v>
      </c>
      <c r="D5359" t="s">
        <v>1707</v>
      </c>
    </row>
    <row r="5360" spans="1:4">
      <c r="A5360" t="s">
        <v>2805</v>
      </c>
      <c r="B5360" t="s">
        <v>2752</v>
      </c>
      <c r="C5360" t="s">
        <v>2851</v>
      </c>
      <c r="D5360" t="s">
        <v>1708</v>
      </c>
    </row>
    <row r="5361" spans="1:4">
      <c r="A5361" t="s">
        <v>2806</v>
      </c>
      <c r="B5361" t="s">
        <v>2752</v>
      </c>
      <c r="C5361" t="s">
        <v>2851</v>
      </c>
      <c r="D5361" t="s">
        <v>1709</v>
      </c>
    </row>
    <row r="5362" spans="1:4">
      <c r="A5362" t="s">
        <v>2807</v>
      </c>
      <c r="B5362" t="s">
        <v>2752</v>
      </c>
      <c r="C5362" t="s">
        <v>2851</v>
      </c>
      <c r="D5362" t="s">
        <v>1710</v>
      </c>
    </row>
    <row r="5363" spans="1:4">
      <c r="A5363" t="s">
        <v>2808</v>
      </c>
      <c r="B5363" t="s">
        <v>2752</v>
      </c>
      <c r="C5363" t="s">
        <v>2851</v>
      </c>
      <c r="D5363" t="s">
        <v>1711</v>
      </c>
    </row>
    <row r="5364" spans="1:4">
      <c r="A5364" t="s">
        <v>2809</v>
      </c>
      <c r="B5364" t="s">
        <v>2752</v>
      </c>
      <c r="C5364" t="s">
        <v>2851</v>
      </c>
      <c r="D5364" t="s">
        <v>1712</v>
      </c>
    </row>
    <row r="5365" spans="1:4">
      <c r="A5365" t="s">
        <v>2810</v>
      </c>
      <c r="B5365" t="s">
        <v>2752</v>
      </c>
      <c r="C5365" t="s">
        <v>2851</v>
      </c>
      <c r="D5365" t="s">
        <v>1713</v>
      </c>
    </row>
    <row r="5366" spans="1:4">
      <c r="A5366" t="s">
        <v>2811</v>
      </c>
      <c r="B5366" t="s">
        <v>2752</v>
      </c>
      <c r="C5366" t="s">
        <v>2851</v>
      </c>
      <c r="D5366" t="s">
        <v>1714</v>
      </c>
    </row>
    <row r="5367" spans="1:4">
      <c r="A5367" t="s">
        <v>2812</v>
      </c>
      <c r="B5367" t="s">
        <v>2752</v>
      </c>
      <c r="C5367" t="s">
        <v>2851</v>
      </c>
      <c r="D5367" t="s">
        <v>1715</v>
      </c>
    </row>
    <row r="5368" spans="1:4">
      <c r="A5368" t="s">
        <v>2813</v>
      </c>
      <c r="B5368" t="s">
        <v>2752</v>
      </c>
      <c r="C5368" t="s">
        <v>1770</v>
      </c>
      <c r="D5368" t="s">
        <v>1702</v>
      </c>
    </row>
    <row r="5369" spans="1:4">
      <c r="A5369" t="s">
        <v>2814</v>
      </c>
      <c r="B5369" t="s">
        <v>2752</v>
      </c>
      <c r="C5369" t="s">
        <v>1770</v>
      </c>
      <c r="D5369" t="s">
        <v>1705</v>
      </c>
    </row>
    <row r="5370" spans="1:4">
      <c r="A5370" t="s">
        <v>2815</v>
      </c>
      <c r="B5370" t="s">
        <v>2752</v>
      </c>
      <c r="C5370" t="s">
        <v>1770</v>
      </c>
      <c r="D5370" t="s">
        <v>1706</v>
      </c>
    </row>
    <row r="5371" spans="1:4">
      <c r="A5371" t="s">
        <v>2816</v>
      </c>
      <c r="B5371" t="s">
        <v>2752</v>
      </c>
      <c r="C5371" t="s">
        <v>1770</v>
      </c>
      <c r="D5371" t="s">
        <v>1707</v>
      </c>
    </row>
    <row r="5372" spans="1:4">
      <c r="A5372" t="s">
        <v>2817</v>
      </c>
      <c r="B5372" t="s">
        <v>2752</v>
      </c>
      <c r="C5372" t="s">
        <v>1770</v>
      </c>
      <c r="D5372" t="s">
        <v>1708</v>
      </c>
    </row>
    <row r="5373" spans="1:4">
      <c r="A5373" t="s">
        <v>2818</v>
      </c>
      <c r="B5373" t="s">
        <v>2752</v>
      </c>
      <c r="C5373" t="s">
        <v>1770</v>
      </c>
      <c r="D5373" t="s">
        <v>1709</v>
      </c>
    </row>
    <row r="5374" spans="1:4">
      <c r="A5374" t="s">
        <v>2819</v>
      </c>
      <c r="B5374" t="s">
        <v>2752</v>
      </c>
      <c r="C5374" t="s">
        <v>1770</v>
      </c>
      <c r="D5374" t="s">
        <v>1710</v>
      </c>
    </row>
    <row r="5375" spans="1:4">
      <c r="A5375" t="s">
        <v>2820</v>
      </c>
      <c r="B5375" t="s">
        <v>2752</v>
      </c>
      <c r="C5375" t="s">
        <v>1770</v>
      </c>
      <c r="D5375" t="s">
        <v>1711</v>
      </c>
    </row>
    <row r="5376" spans="1:4">
      <c r="A5376" t="s">
        <v>2821</v>
      </c>
      <c r="B5376" t="s">
        <v>2752</v>
      </c>
      <c r="C5376" t="s">
        <v>1770</v>
      </c>
      <c r="D5376" t="s">
        <v>1712</v>
      </c>
    </row>
    <row r="5377" spans="1:4">
      <c r="A5377" t="s">
        <v>2822</v>
      </c>
      <c r="B5377" t="s">
        <v>2752</v>
      </c>
      <c r="C5377" t="s">
        <v>1770</v>
      </c>
      <c r="D5377" t="s">
        <v>1713</v>
      </c>
    </row>
    <row r="5378" spans="1:4">
      <c r="A5378" t="s">
        <v>2823</v>
      </c>
      <c r="B5378" t="s">
        <v>2752</v>
      </c>
      <c r="C5378" t="s">
        <v>1770</v>
      </c>
      <c r="D5378" t="s">
        <v>1714</v>
      </c>
    </row>
    <row r="5379" spans="1:4">
      <c r="A5379" t="s">
        <v>2824</v>
      </c>
      <c r="B5379" t="s">
        <v>2752</v>
      </c>
      <c r="C5379" t="s">
        <v>1770</v>
      </c>
      <c r="D5379" t="s">
        <v>1715</v>
      </c>
    </row>
    <row r="5380" spans="1:4">
      <c r="A5380" t="s">
        <v>2825</v>
      </c>
      <c r="B5380" t="s">
        <v>2752</v>
      </c>
      <c r="C5380" t="s">
        <v>1771</v>
      </c>
      <c r="D5380" t="s">
        <v>1702</v>
      </c>
    </row>
    <row r="5381" spans="1:4">
      <c r="A5381" t="s">
        <v>2826</v>
      </c>
      <c r="B5381" t="s">
        <v>2752</v>
      </c>
      <c r="C5381" t="s">
        <v>1771</v>
      </c>
      <c r="D5381" t="s">
        <v>1705</v>
      </c>
    </row>
    <row r="5382" spans="1:4">
      <c r="A5382" t="s">
        <v>2827</v>
      </c>
      <c r="B5382" t="s">
        <v>2752</v>
      </c>
      <c r="C5382" t="s">
        <v>1771</v>
      </c>
      <c r="D5382" t="s">
        <v>1706</v>
      </c>
    </row>
    <row r="5383" spans="1:4">
      <c r="A5383" t="s">
        <v>2828</v>
      </c>
      <c r="B5383" t="s">
        <v>2752</v>
      </c>
      <c r="C5383" t="s">
        <v>1771</v>
      </c>
      <c r="D5383" t="s">
        <v>1707</v>
      </c>
    </row>
    <row r="5384" spans="1:4">
      <c r="A5384" t="s">
        <v>2829</v>
      </c>
      <c r="B5384" t="s">
        <v>2752</v>
      </c>
      <c r="C5384" t="s">
        <v>1771</v>
      </c>
      <c r="D5384" t="s">
        <v>1708</v>
      </c>
    </row>
    <row r="5385" spans="1:4">
      <c r="A5385" t="s">
        <v>2830</v>
      </c>
      <c r="B5385" t="s">
        <v>2752</v>
      </c>
      <c r="C5385" t="s">
        <v>1771</v>
      </c>
      <c r="D5385" t="s">
        <v>1709</v>
      </c>
    </row>
    <row r="5386" spans="1:4">
      <c r="A5386" t="s">
        <v>2831</v>
      </c>
      <c r="B5386" t="s">
        <v>2752</v>
      </c>
      <c r="C5386" t="s">
        <v>1771</v>
      </c>
      <c r="D5386" t="s">
        <v>1710</v>
      </c>
    </row>
    <row r="5387" spans="1:4">
      <c r="A5387" t="s">
        <v>2832</v>
      </c>
      <c r="B5387" t="s">
        <v>2752</v>
      </c>
      <c r="C5387" t="s">
        <v>1771</v>
      </c>
      <c r="D5387" t="s">
        <v>1711</v>
      </c>
    </row>
    <row r="5388" spans="1:4">
      <c r="A5388" t="s">
        <v>2833</v>
      </c>
      <c r="B5388" t="s">
        <v>2752</v>
      </c>
      <c r="C5388" t="s">
        <v>1771</v>
      </c>
      <c r="D5388" t="s">
        <v>1712</v>
      </c>
    </row>
    <row r="5389" spans="1:4">
      <c r="A5389" t="s">
        <v>2834</v>
      </c>
      <c r="B5389" t="s">
        <v>2752</v>
      </c>
      <c r="C5389" t="s">
        <v>1771</v>
      </c>
      <c r="D5389" t="s">
        <v>1713</v>
      </c>
    </row>
    <row r="5390" spans="1:4">
      <c r="A5390" t="s">
        <v>2835</v>
      </c>
      <c r="B5390" t="s">
        <v>2752</v>
      </c>
      <c r="C5390" t="s">
        <v>1771</v>
      </c>
      <c r="D5390" t="s">
        <v>1714</v>
      </c>
    </row>
    <row r="5391" spans="1:4">
      <c r="A5391" t="s">
        <v>2836</v>
      </c>
      <c r="B5391" t="s">
        <v>2752</v>
      </c>
      <c r="C5391" t="s">
        <v>1771</v>
      </c>
      <c r="D5391" t="s">
        <v>1715</v>
      </c>
    </row>
    <row r="5392" spans="1:4">
      <c r="A5392" t="s">
        <v>2837</v>
      </c>
      <c r="B5392" t="s">
        <v>2752</v>
      </c>
      <c r="C5392" t="s">
        <v>1772</v>
      </c>
      <c r="D5392" t="s">
        <v>1702</v>
      </c>
    </row>
    <row r="5393" spans="1:5">
      <c r="A5393" t="s">
        <v>2838</v>
      </c>
      <c r="B5393" t="s">
        <v>2752</v>
      </c>
      <c r="C5393" t="s">
        <v>1772</v>
      </c>
      <c r="D5393" t="s">
        <v>1705</v>
      </c>
    </row>
    <row r="5394" spans="1:5">
      <c r="A5394" t="s">
        <v>2839</v>
      </c>
      <c r="B5394" t="s">
        <v>2752</v>
      </c>
      <c r="C5394" t="s">
        <v>1772</v>
      </c>
      <c r="D5394" t="s">
        <v>1706</v>
      </c>
    </row>
    <row r="5395" spans="1:5">
      <c r="A5395" t="s">
        <v>2840</v>
      </c>
      <c r="B5395" t="s">
        <v>2752</v>
      </c>
      <c r="C5395" t="s">
        <v>1772</v>
      </c>
      <c r="D5395" t="s">
        <v>1707</v>
      </c>
    </row>
    <row r="5396" spans="1:5">
      <c r="A5396" t="s">
        <v>2841</v>
      </c>
      <c r="B5396" t="s">
        <v>2752</v>
      </c>
      <c r="C5396" t="s">
        <v>1772</v>
      </c>
      <c r="D5396" t="s">
        <v>1708</v>
      </c>
    </row>
    <row r="5397" spans="1:5">
      <c r="A5397" t="s">
        <v>2842</v>
      </c>
      <c r="B5397" t="s">
        <v>2752</v>
      </c>
      <c r="C5397" t="s">
        <v>1772</v>
      </c>
      <c r="D5397" t="s">
        <v>1709</v>
      </c>
    </row>
    <row r="5398" spans="1:5">
      <c r="A5398" t="s">
        <v>2843</v>
      </c>
      <c r="B5398" t="s">
        <v>2752</v>
      </c>
      <c r="C5398" t="s">
        <v>1772</v>
      </c>
      <c r="D5398" t="s">
        <v>1710</v>
      </c>
    </row>
    <row r="5399" spans="1:5">
      <c r="A5399" t="s">
        <v>2844</v>
      </c>
      <c r="B5399" t="s">
        <v>2752</v>
      </c>
      <c r="C5399" t="s">
        <v>1772</v>
      </c>
      <c r="D5399" t="s">
        <v>1711</v>
      </c>
    </row>
    <row r="5400" spans="1:5">
      <c r="A5400" t="s">
        <v>2845</v>
      </c>
      <c r="B5400" t="s">
        <v>2752</v>
      </c>
      <c r="C5400" t="s">
        <v>1772</v>
      </c>
      <c r="D5400" t="s">
        <v>1712</v>
      </c>
    </row>
    <row r="5401" spans="1:5">
      <c r="A5401" t="s">
        <v>2846</v>
      </c>
      <c r="B5401" t="s">
        <v>2752</v>
      </c>
      <c r="C5401" t="s">
        <v>1772</v>
      </c>
      <c r="D5401" t="s">
        <v>1713</v>
      </c>
    </row>
    <row r="5402" spans="1:5">
      <c r="A5402" t="s">
        <v>2847</v>
      </c>
      <c r="B5402" t="s">
        <v>2752</v>
      </c>
      <c r="C5402" t="s">
        <v>1772</v>
      </c>
      <c r="D5402" t="s">
        <v>1714</v>
      </c>
    </row>
    <row r="5403" spans="1:5">
      <c r="A5403" t="s">
        <v>2848</v>
      </c>
      <c r="B5403" t="s">
        <v>2752</v>
      </c>
      <c r="C5403" t="s">
        <v>1772</v>
      </c>
      <c r="D5403" t="s">
        <v>1715</v>
      </c>
    </row>
    <row r="5404" spans="1:5">
      <c r="A5404" t="s">
        <v>2886</v>
      </c>
      <c r="B5404" t="s">
        <v>2885</v>
      </c>
      <c r="C5404" t="s">
        <v>1721</v>
      </c>
      <c r="D5404" t="s">
        <v>3246</v>
      </c>
      <c r="E5404" t="s">
        <v>1702</v>
      </c>
    </row>
    <row r="5405" spans="1:5">
      <c r="A5405" t="s">
        <v>2887</v>
      </c>
      <c r="B5405" t="s">
        <v>2885</v>
      </c>
      <c r="C5405" t="s">
        <v>1721</v>
      </c>
      <c r="D5405" t="s">
        <v>3246</v>
      </c>
      <c r="E5405" t="s">
        <v>1705</v>
      </c>
    </row>
    <row r="5406" spans="1:5">
      <c r="A5406" t="s">
        <v>2888</v>
      </c>
      <c r="B5406" t="s">
        <v>2885</v>
      </c>
      <c r="C5406" t="s">
        <v>1721</v>
      </c>
      <c r="D5406" t="s">
        <v>3246</v>
      </c>
      <c r="E5406" t="s">
        <v>1706</v>
      </c>
    </row>
    <row r="5407" spans="1:5">
      <c r="A5407" t="s">
        <v>2889</v>
      </c>
      <c r="B5407" t="s">
        <v>2885</v>
      </c>
      <c r="C5407" t="s">
        <v>1721</v>
      </c>
      <c r="D5407" t="s">
        <v>3246</v>
      </c>
      <c r="E5407" t="s">
        <v>1707</v>
      </c>
    </row>
    <row r="5408" spans="1:5">
      <c r="A5408" t="s">
        <v>2890</v>
      </c>
      <c r="B5408" t="s">
        <v>2885</v>
      </c>
      <c r="C5408" t="s">
        <v>1721</v>
      </c>
      <c r="D5408" t="s">
        <v>3246</v>
      </c>
      <c r="E5408" t="s">
        <v>1708</v>
      </c>
    </row>
    <row r="5409" spans="1:5">
      <c r="A5409" t="s">
        <v>2891</v>
      </c>
      <c r="B5409" t="s">
        <v>2885</v>
      </c>
      <c r="C5409" t="s">
        <v>1721</v>
      </c>
      <c r="D5409" t="s">
        <v>3246</v>
      </c>
      <c r="E5409" t="s">
        <v>1709</v>
      </c>
    </row>
    <row r="5410" spans="1:5">
      <c r="A5410" t="s">
        <v>2892</v>
      </c>
      <c r="B5410" t="s">
        <v>2885</v>
      </c>
      <c r="C5410" t="s">
        <v>1721</v>
      </c>
      <c r="D5410" t="s">
        <v>3246</v>
      </c>
      <c r="E5410" t="s">
        <v>1710</v>
      </c>
    </row>
    <row r="5411" spans="1:5">
      <c r="A5411" t="s">
        <v>2893</v>
      </c>
      <c r="B5411" t="s">
        <v>2885</v>
      </c>
      <c r="C5411" t="s">
        <v>1721</v>
      </c>
      <c r="D5411" t="s">
        <v>3246</v>
      </c>
      <c r="E5411" t="s">
        <v>1711</v>
      </c>
    </row>
    <row r="5412" spans="1:5">
      <c r="A5412" t="s">
        <v>2894</v>
      </c>
      <c r="B5412" t="s">
        <v>2885</v>
      </c>
      <c r="C5412" t="s">
        <v>1721</v>
      </c>
      <c r="D5412" t="s">
        <v>3246</v>
      </c>
      <c r="E5412" t="s">
        <v>1712</v>
      </c>
    </row>
    <row r="5413" spans="1:5">
      <c r="A5413" t="s">
        <v>2895</v>
      </c>
      <c r="B5413" t="s">
        <v>2885</v>
      </c>
      <c r="C5413" t="s">
        <v>1721</v>
      </c>
      <c r="D5413" t="s">
        <v>3246</v>
      </c>
      <c r="E5413" t="s">
        <v>1713</v>
      </c>
    </row>
    <row r="5414" spans="1:5">
      <c r="A5414" t="s">
        <v>2896</v>
      </c>
      <c r="B5414" t="s">
        <v>2885</v>
      </c>
      <c r="C5414" t="s">
        <v>1721</v>
      </c>
      <c r="D5414" t="s">
        <v>3246</v>
      </c>
      <c r="E5414" t="s">
        <v>1714</v>
      </c>
    </row>
    <row r="5415" spans="1:5">
      <c r="A5415" t="s">
        <v>2897</v>
      </c>
      <c r="B5415" t="s">
        <v>2885</v>
      </c>
      <c r="C5415" t="s">
        <v>1721</v>
      </c>
      <c r="D5415" t="s">
        <v>3246</v>
      </c>
      <c r="E5415" t="s">
        <v>1715</v>
      </c>
    </row>
    <row r="5416" spans="1:5">
      <c r="A5416" t="s">
        <v>2898</v>
      </c>
      <c r="B5416" t="s">
        <v>2885</v>
      </c>
      <c r="C5416" t="s">
        <v>1721</v>
      </c>
      <c r="D5416" t="s">
        <v>3247</v>
      </c>
      <c r="E5416" t="s">
        <v>1702</v>
      </c>
    </row>
    <row r="5417" spans="1:5">
      <c r="A5417" t="s">
        <v>2899</v>
      </c>
      <c r="B5417" t="s">
        <v>2885</v>
      </c>
      <c r="C5417" t="s">
        <v>1721</v>
      </c>
      <c r="D5417" t="s">
        <v>3247</v>
      </c>
      <c r="E5417" t="s">
        <v>1705</v>
      </c>
    </row>
    <row r="5418" spans="1:5">
      <c r="A5418" t="s">
        <v>2900</v>
      </c>
      <c r="B5418" t="s">
        <v>2885</v>
      </c>
      <c r="C5418" t="s">
        <v>1721</v>
      </c>
      <c r="D5418" t="s">
        <v>3247</v>
      </c>
      <c r="E5418" t="s">
        <v>1706</v>
      </c>
    </row>
    <row r="5419" spans="1:5">
      <c r="A5419" t="s">
        <v>2901</v>
      </c>
      <c r="B5419" t="s">
        <v>2885</v>
      </c>
      <c r="C5419" t="s">
        <v>1721</v>
      </c>
      <c r="D5419" t="s">
        <v>3247</v>
      </c>
      <c r="E5419" t="s">
        <v>1707</v>
      </c>
    </row>
    <row r="5420" spans="1:5">
      <c r="A5420" t="s">
        <v>2902</v>
      </c>
      <c r="B5420" t="s">
        <v>2885</v>
      </c>
      <c r="C5420" t="s">
        <v>1721</v>
      </c>
      <c r="D5420" t="s">
        <v>3247</v>
      </c>
      <c r="E5420" t="s">
        <v>1708</v>
      </c>
    </row>
    <row r="5421" spans="1:5">
      <c r="A5421" t="s">
        <v>2903</v>
      </c>
      <c r="B5421" t="s">
        <v>2885</v>
      </c>
      <c r="C5421" t="s">
        <v>1721</v>
      </c>
      <c r="D5421" t="s">
        <v>3247</v>
      </c>
      <c r="E5421" t="s">
        <v>1709</v>
      </c>
    </row>
    <row r="5422" spans="1:5">
      <c r="A5422" t="s">
        <v>2904</v>
      </c>
      <c r="B5422" t="s">
        <v>2885</v>
      </c>
      <c r="C5422" t="s">
        <v>1721</v>
      </c>
      <c r="D5422" t="s">
        <v>3247</v>
      </c>
      <c r="E5422" t="s">
        <v>1710</v>
      </c>
    </row>
    <row r="5423" spans="1:5">
      <c r="A5423" t="s">
        <v>2905</v>
      </c>
      <c r="B5423" t="s">
        <v>2885</v>
      </c>
      <c r="C5423" t="s">
        <v>1721</v>
      </c>
      <c r="D5423" t="s">
        <v>3247</v>
      </c>
      <c r="E5423" t="s">
        <v>1711</v>
      </c>
    </row>
    <row r="5424" spans="1:5">
      <c r="A5424" t="s">
        <v>2906</v>
      </c>
      <c r="B5424" t="s">
        <v>2885</v>
      </c>
      <c r="C5424" t="s">
        <v>1721</v>
      </c>
      <c r="D5424" t="s">
        <v>3247</v>
      </c>
      <c r="E5424" t="s">
        <v>1712</v>
      </c>
    </row>
    <row r="5425" spans="1:5">
      <c r="A5425" t="s">
        <v>2907</v>
      </c>
      <c r="B5425" t="s">
        <v>2885</v>
      </c>
      <c r="C5425" t="s">
        <v>1721</v>
      </c>
      <c r="D5425" t="s">
        <v>3247</v>
      </c>
      <c r="E5425" t="s">
        <v>1713</v>
      </c>
    </row>
    <row r="5426" spans="1:5">
      <c r="A5426" t="s">
        <v>2908</v>
      </c>
      <c r="B5426" t="s">
        <v>2885</v>
      </c>
      <c r="C5426" t="s">
        <v>1721</v>
      </c>
      <c r="D5426" t="s">
        <v>3247</v>
      </c>
      <c r="E5426" t="s">
        <v>1714</v>
      </c>
    </row>
    <row r="5427" spans="1:5">
      <c r="A5427" t="s">
        <v>2909</v>
      </c>
      <c r="B5427" t="s">
        <v>2885</v>
      </c>
      <c r="C5427" t="s">
        <v>1721</v>
      </c>
      <c r="D5427" t="s">
        <v>3247</v>
      </c>
      <c r="E5427" t="s">
        <v>1715</v>
      </c>
    </row>
    <row r="5428" spans="1:5">
      <c r="A5428" t="s">
        <v>2910</v>
      </c>
      <c r="B5428" t="s">
        <v>2885</v>
      </c>
      <c r="C5428" t="s">
        <v>1721</v>
      </c>
      <c r="D5428" t="s">
        <v>3248</v>
      </c>
      <c r="E5428" t="s">
        <v>1702</v>
      </c>
    </row>
    <row r="5429" spans="1:5">
      <c r="A5429" t="s">
        <v>2911</v>
      </c>
      <c r="B5429" t="s">
        <v>2885</v>
      </c>
      <c r="C5429" t="s">
        <v>1721</v>
      </c>
      <c r="D5429" t="s">
        <v>3248</v>
      </c>
      <c r="E5429" t="s">
        <v>1705</v>
      </c>
    </row>
    <row r="5430" spans="1:5">
      <c r="A5430" t="s">
        <v>2912</v>
      </c>
      <c r="B5430" t="s">
        <v>2885</v>
      </c>
      <c r="C5430" t="s">
        <v>1721</v>
      </c>
      <c r="D5430" t="s">
        <v>3248</v>
      </c>
      <c r="E5430" t="s">
        <v>1706</v>
      </c>
    </row>
    <row r="5431" spans="1:5">
      <c r="A5431" t="s">
        <v>2913</v>
      </c>
      <c r="B5431" t="s">
        <v>2885</v>
      </c>
      <c r="C5431" t="s">
        <v>1721</v>
      </c>
      <c r="D5431" t="s">
        <v>3248</v>
      </c>
      <c r="E5431" t="s">
        <v>1707</v>
      </c>
    </row>
    <row r="5432" spans="1:5">
      <c r="A5432" t="s">
        <v>2914</v>
      </c>
      <c r="B5432" t="s">
        <v>2885</v>
      </c>
      <c r="C5432" t="s">
        <v>1721</v>
      </c>
      <c r="D5432" t="s">
        <v>3248</v>
      </c>
      <c r="E5432" t="s">
        <v>1708</v>
      </c>
    </row>
    <row r="5433" spans="1:5">
      <c r="A5433" t="s">
        <v>2915</v>
      </c>
      <c r="B5433" t="s">
        <v>2885</v>
      </c>
      <c r="C5433" t="s">
        <v>1721</v>
      </c>
      <c r="D5433" t="s">
        <v>3248</v>
      </c>
      <c r="E5433" t="s">
        <v>1709</v>
      </c>
    </row>
    <row r="5434" spans="1:5">
      <c r="A5434" t="s">
        <v>2916</v>
      </c>
      <c r="B5434" t="s">
        <v>2885</v>
      </c>
      <c r="C5434" t="s">
        <v>1721</v>
      </c>
      <c r="D5434" t="s">
        <v>3248</v>
      </c>
      <c r="E5434" t="s">
        <v>1710</v>
      </c>
    </row>
    <row r="5435" spans="1:5">
      <c r="A5435" t="s">
        <v>2917</v>
      </c>
      <c r="B5435" t="s">
        <v>2885</v>
      </c>
      <c r="C5435" t="s">
        <v>1721</v>
      </c>
      <c r="D5435" t="s">
        <v>3248</v>
      </c>
      <c r="E5435" t="s">
        <v>1711</v>
      </c>
    </row>
    <row r="5436" spans="1:5">
      <c r="A5436" t="s">
        <v>2918</v>
      </c>
      <c r="B5436" t="s">
        <v>2885</v>
      </c>
      <c r="C5436" t="s">
        <v>1721</v>
      </c>
      <c r="D5436" t="s">
        <v>3248</v>
      </c>
      <c r="E5436" t="s">
        <v>1712</v>
      </c>
    </row>
    <row r="5437" spans="1:5">
      <c r="A5437" t="s">
        <v>2919</v>
      </c>
      <c r="B5437" t="s">
        <v>2885</v>
      </c>
      <c r="C5437" t="s">
        <v>1721</v>
      </c>
      <c r="D5437" t="s">
        <v>3248</v>
      </c>
      <c r="E5437" t="s">
        <v>1713</v>
      </c>
    </row>
    <row r="5438" spans="1:5">
      <c r="A5438" t="s">
        <v>2920</v>
      </c>
      <c r="B5438" t="s">
        <v>2885</v>
      </c>
      <c r="C5438" t="s">
        <v>1721</v>
      </c>
      <c r="D5438" t="s">
        <v>3248</v>
      </c>
      <c r="E5438" t="s">
        <v>1714</v>
      </c>
    </row>
    <row r="5439" spans="1:5">
      <c r="A5439" t="s">
        <v>2921</v>
      </c>
      <c r="B5439" t="s">
        <v>2885</v>
      </c>
      <c r="C5439" t="s">
        <v>1721</v>
      </c>
      <c r="D5439" t="s">
        <v>3248</v>
      </c>
      <c r="E5439" t="s">
        <v>1715</v>
      </c>
    </row>
    <row r="5440" spans="1:5">
      <c r="A5440" t="s">
        <v>2922</v>
      </c>
      <c r="B5440" t="s">
        <v>2885</v>
      </c>
      <c r="C5440" t="s">
        <v>1721</v>
      </c>
      <c r="D5440" t="s">
        <v>3249</v>
      </c>
      <c r="E5440" t="s">
        <v>1702</v>
      </c>
    </row>
    <row r="5441" spans="1:5">
      <c r="A5441" t="s">
        <v>2923</v>
      </c>
      <c r="B5441" t="s">
        <v>2885</v>
      </c>
      <c r="C5441" t="s">
        <v>1721</v>
      </c>
      <c r="D5441" t="s">
        <v>3249</v>
      </c>
      <c r="E5441" t="s">
        <v>1705</v>
      </c>
    </row>
    <row r="5442" spans="1:5">
      <c r="A5442" t="s">
        <v>2924</v>
      </c>
      <c r="B5442" t="s">
        <v>2885</v>
      </c>
      <c r="C5442" t="s">
        <v>1721</v>
      </c>
      <c r="D5442" t="s">
        <v>3249</v>
      </c>
      <c r="E5442" t="s">
        <v>1706</v>
      </c>
    </row>
    <row r="5443" spans="1:5">
      <c r="A5443" t="s">
        <v>2925</v>
      </c>
      <c r="B5443" t="s">
        <v>2885</v>
      </c>
      <c r="C5443" t="s">
        <v>1721</v>
      </c>
      <c r="D5443" t="s">
        <v>3249</v>
      </c>
      <c r="E5443" t="s">
        <v>1707</v>
      </c>
    </row>
    <row r="5444" spans="1:5">
      <c r="A5444" t="s">
        <v>2926</v>
      </c>
      <c r="B5444" t="s">
        <v>2885</v>
      </c>
      <c r="C5444" t="s">
        <v>1721</v>
      </c>
      <c r="D5444" t="s">
        <v>3249</v>
      </c>
      <c r="E5444" t="s">
        <v>1708</v>
      </c>
    </row>
    <row r="5445" spans="1:5">
      <c r="A5445" t="s">
        <v>2927</v>
      </c>
      <c r="B5445" t="s">
        <v>2885</v>
      </c>
      <c r="C5445" t="s">
        <v>1721</v>
      </c>
      <c r="D5445" t="s">
        <v>3249</v>
      </c>
      <c r="E5445" t="s">
        <v>1709</v>
      </c>
    </row>
    <row r="5446" spans="1:5">
      <c r="A5446" t="s">
        <v>2928</v>
      </c>
      <c r="B5446" t="s">
        <v>2885</v>
      </c>
      <c r="C5446" t="s">
        <v>1721</v>
      </c>
      <c r="D5446" t="s">
        <v>3249</v>
      </c>
      <c r="E5446" t="s">
        <v>1710</v>
      </c>
    </row>
    <row r="5447" spans="1:5">
      <c r="A5447" t="s">
        <v>2929</v>
      </c>
      <c r="B5447" t="s">
        <v>2885</v>
      </c>
      <c r="C5447" t="s">
        <v>1721</v>
      </c>
      <c r="D5447" t="s">
        <v>3249</v>
      </c>
      <c r="E5447" t="s">
        <v>1711</v>
      </c>
    </row>
    <row r="5448" spans="1:5">
      <c r="A5448" t="s">
        <v>2930</v>
      </c>
      <c r="B5448" t="s">
        <v>2885</v>
      </c>
      <c r="C5448" t="s">
        <v>1721</v>
      </c>
      <c r="D5448" t="s">
        <v>3249</v>
      </c>
      <c r="E5448" t="s">
        <v>1712</v>
      </c>
    </row>
    <row r="5449" spans="1:5">
      <c r="A5449" t="s">
        <v>2931</v>
      </c>
      <c r="B5449" t="s">
        <v>2885</v>
      </c>
      <c r="C5449" t="s">
        <v>1721</v>
      </c>
      <c r="D5449" t="s">
        <v>3249</v>
      </c>
      <c r="E5449" t="s">
        <v>1713</v>
      </c>
    </row>
    <row r="5450" spans="1:5">
      <c r="A5450" t="s">
        <v>2932</v>
      </c>
      <c r="B5450" t="s">
        <v>2885</v>
      </c>
      <c r="C5450" t="s">
        <v>1721</v>
      </c>
      <c r="D5450" t="s">
        <v>3249</v>
      </c>
      <c r="E5450" t="s">
        <v>1714</v>
      </c>
    </row>
    <row r="5451" spans="1:5">
      <c r="A5451" t="s">
        <v>2933</v>
      </c>
      <c r="B5451" t="s">
        <v>2885</v>
      </c>
      <c r="C5451" t="s">
        <v>1721</v>
      </c>
      <c r="D5451" t="s">
        <v>3249</v>
      </c>
      <c r="E5451" t="s">
        <v>1715</v>
      </c>
    </row>
    <row r="5452" spans="1:5">
      <c r="A5452" t="s">
        <v>2934</v>
      </c>
      <c r="B5452" t="s">
        <v>2885</v>
      </c>
      <c r="C5452" t="s">
        <v>1721</v>
      </c>
      <c r="D5452" t="s">
        <v>3250</v>
      </c>
      <c r="E5452" t="s">
        <v>1702</v>
      </c>
    </row>
    <row r="5453" spans="1:5">
      <c r="A5453" t="s">
        <v>2935</v>
      </c>
      <c r="B5453" t="s">
        <v>2885</v>
      </c>
      <c r="C5453" t="s">
        <v>1721</v>
      </c>
      <c r="D5453" t="s">
        <v>3250</v>
      </c>
      <c r="E5453" t="s">
        <v>1705</v>
      </c>
    </row>
    <row r="5454" spans="1:5">
      <c r="A5454" t="s">
        <v>2936</v>
      </c>
      <c r="B5454" t="s">
        <v>2885</v>
      </c>
      <c r="C5454" t="s">
        <v>1721</v>
      </c>
      <c r="D5454" t="s">
        <v>3250</v>
      </c>
      <c r="E5454" t="s">
        <v>1706</v>
      </c>
    </row>
    <row r="5455" spans="1:5">
      <c r="A5455" t="s">
        <v>2937</v>
      </c>
      <c r="B5455" t="s">
        <v>2885</v>
      </c>
      <c r="C5455" t="s">
        <v>1721</v>
      </c>
      <c r="D5455" t="s">
        <v>3250</v>
      </c>
      <c r="E5455" t="s">
        <v>1707</v>
      </c>
    </row>
    <row r="5456" spans="1:5">
      <c r="A5456" t="s">
        <v>2938</v>
      </c>
      <c r="B5456" t="s">
        <v>2885</v>
      </c>
      <c r="C5456" t="s">
        <v>1721</v>
      </c>
      <c r="D5456" t="s">
        <v>3250</v>
      </c>
      <c r="E5456" t="s">
        <v>1708</v>
      </c>
    </row>
    <row r="5457" spans="1:5">
      <c r="A5457" t="s">
        <v>2939</v>
      </c>
      <c r="B5457" t="s">
        <v>2885</v>
      </c>
      <c r="C5457" t="s">
        <v>1721</v>
      </c>
      <c r="D5457" t="s">
        <v>3250</v>
      </c>
      <c r="E5457" t="s">
        <v>1709</v>
      </c>
    </row>
    <row r="5458" spans="1:5">
      <c r="A5458" t="s">
        <v>2940</v>
      </c>
      <c r="B5458" t="s">
        <v>2885</v>
      </c>
      <c r="C5458" t="s">
        <v>1721</v>
      </c>
      <c r="D5458" t="s">
        <v>3250</v>
      </c>
      <c r="E5458" t="s">
        <v>1710</v>
      </c>
    </row>
    <row r="5459" spans="1:5">
      <c r="A5459" t="s">
        <v>2941</v>
      </c>
      <c r="B5459" t="s">
        <v>2885</v>
      </c>
      <c r="C5459" t="s">
        <v>1721</v>
      </c>
      <c r="D5459" t="s">
        <v>3250</v>
      </c>
      <c r="E5459" t="s">
        <v>1711</v>
      </c>
    </row>
    <row r="5460" spans="1:5">
      <c r="A5460" t="s">
        <v>2942</v>
      </c>
      <c r="B5460" t="s">
        <v>2885</v>
      </c>
      <c r="C5460" t="s">
        <v>1721</v>
      </c>
      <c r="D5460" t="s">
        <v>3250</v>
      </c>
      <c r="E5460" t="s">
        <v>1712</v>
      </c>
    </row>
    <row r="5461" spans="1:5">
      <c r="A5461" t="s">
        <v>2943</v>
      </c>
      <c r="B5461" t="s">
        <v>2885</v>
      </c>
      <c r="C5461" t="s">
        <v>1721</v>
      </c>
      <c r="D5461" t="s">
        <v>3250</v>
      </c>
      <c r="E5461" t="s">
        <v>1713</v>
      </c>
    </row>
    <row r="5462" spans="1:5">
      <c r="A5462" t="s">
        <v>2944</v>
      </c>
      <c r="B5462" t="s">
        <v>2885</v>
      </c>
      <c r="C5462" t="s">
        <v>1721</v>
      </c>
      <c r="D5462" t="s">
        <v>3250</v>
      </c>
      <c r="E5462" t="s">
        <v>1714</v>
      </c>
    </row>
    <row r="5463" spans="1:5">
      <c r="A5463" t="s">
        <v>2945</v>
      </c>
      <c r="B5463" t="s">
        <v>2885</v>
      </c>
      <c r="C5463" t="s">
        <v>1721</v>
      </c>
      <c r="D5463" t="s">
        <v>3250</v>
      </c>
      <c r="E5463" t="s">
        <v>1715</v>
      </c>
    </row>
    <row r="5464" spans="1:5">
      <c r="A5464" t="s">
        <v>2946</v>
      </c>
      <c r="B5464" t="s">
        <v>2885</v>
      </c>
      <c r="C5464" t="s">
        <v>1721</v>
      </c>
      <c r="D5464" t="s">
        <v>3251</v>
      </c>
      <c r="E5464" t="s">
        <v>1702</v>
      </c>
    </row>
    <row r="5465" spans="1:5">
      <c r="A5465" t="s">
        <v>2947</v>
      </c>
      <c r="B5465" t="s">
        <v>2885</v>
      </c>
      <c r="C5465" t="s">
        <v>1721</v>
      </c>
      <c r="D5465" t="s">
        <v>3251</v>
      </c>
      <c r="E5465" t="s">
        <v>1705</v>
      </c>
    </row>
    <row r="5466" spans="1:5">
      <c r="A5466" t="s">
        <v>2948</v>
      </c>
      <c r="B5466" t="s">
        <v>2885</v>
      </c>
      <c r="C5466" t="s">
        <v>1721</v>
      </c>
      <c r="D5466" t="s">
        <v>3251</v>
      </c>
      <c r="E5466" t="s">
        <v>1706</v>
      </c>
    </row>
    <row r="5467" spans="1:5">
      <c r="A5467" t="s">
        <v>2949</v>
      </c>
      <c r="B5467" t="s">
        <v>2885</v>
      </c>
      <c r="C5467" t="s">
        <v>1721</v>
      </c>
      <c r="D5467" t="s">
        <v>3251</v>
      </c>
      <c r="E5467" t="s">
        <v>1707</v>
      </c>
    </row>
    <row r="5468" spans="1:5">
      <c r="A5468" t="s">
        <v>2950</v>
      </c>
      <c r="B5468" t="s">
        <v>2885</v>
      </c>
      <c r="C5468" t="s">
        <v>1721</v>
      </c>
      <c r="D5468" t="s">
        <v>3251</v>
      </c>
      <c r="E5468" t="s">
        <v>1708</v>
      </c>
    </row>
    <row r="5469" spans="1:5">
      <c r="A5469" t="s">
        <v>2951</v>
      </c>
      <c r="B5469" t="s">
        <v>2885</v>
      </c>
      <c r="C5469" t="s">
        <v>1721</v>
      </c>
      <c r="D5469" t="s">
        <v>3251</v>
      </c>
      <c r="E5469" t="s">
        <v>1709</v>
      </c>
    </row>
    <row r="5470" spans="1:5">
      <c r="A5470" t="s">
        <v>2952</v>
      </c>
      <c r="B5470" t="s">
        <v>2885</v>
      </c>
      <c r="C5470" t="s">
        <v>1721</v>
      </c>
      <c r="D5470" t="s">
        <v>3251</v>
      </c>
      <c r="E5470" t="s">
        <v>1710</v>
      </c>
    </row>
    <row r="5471" spans="1:5">
      <c r="A5471" t="s">
        <v>2953</v>
      </c>
      <c r="B5471" t="s">
        <v>2885</v>
      </c>
      <c r="C5471" t="s">
        <v>1721</v>
      </c>
      <c r="D5471" t="s">
        <v>3251</v>
      </c>
      <c r="E5471" t="s">
        <v>1711</v>
      </c>
    </row>
    <row r="5472" spans="1:5">
      <c r="A5472" t="s">
        <v>2954</v>
      </c>
      <c r="B5472" t="s">
        <v>2885</v>
      </c>
      <c r="C5472" t="s">
        <v>1721</v>
      </c>
      <c r="D5472" t="s">
        <v>3251</v>
      </c>
      <c r="E5472" t="s">
        <v>1712</v>
      </c>
    </row>
    <row r="5473" spans="1:5">
      <c r="A5473" t="s">
        <v>2955</v>
      </c>
      <c r="B5473" t="s">
        <v>2885</v>
      </c>
      <c r="C5473" t="s">
        <v>1721</v>
      </c>
      <c r="D5473" t="s">
        <v>3251</v>
      </c>
      <c r="E5473" t="s">
        <v>1713</v>
      </c>
    </row>
    <row r="5474" spans="1:5">
      <c r="A5474" t="s">
        <v>2956</v>
      </c>
      <c r="B5474" t="s">
        <v>2885</v>
      </c>
      <c r="C5474" t="s">
        <v>1721</v>
      </c>
      <c r="D5474" t="s">
        <v>3251</v>
      </c>
      <c r="E5474" t="s">
        <v>1714</v>
      </c>
    </row>
    <row r="5475" spans="1:5">
      <c r="A5475" t="s">
        <v>2957</v>
      </c>
      <c r="B5475" t="s">
        <v>2885</v>
      </c>
      <c r="C5475" t="s">
        <v>1721</v>
      </c>
      <c r="D5475" t="s">
        <v>3251</v>
      </c>
      <c r="E5475" t="s">
        <v>1715</v>
      </c>
    </row>
    <row r="5476" spans="1:5">
      <c r="A5476" t="s">
        <v>2958</v>
      </c>
      <c r="B5476" t="s">
        <v>2885</v>
      </c>
      <c r="C5476" t="s">
        <v>1721</v>
      </c>
      <c r="D5476" t="s">
        <v>3252</v>
      </c>
      <c r="E5476" t="s">
        <v>1702</v>
      </c>
    </row>
    <row r="5477" spans="1:5">
      <c r="A5477" t="s">
        <v>2959</v>
      </c>
      <c r="B5477" t="s">
        <v>2885</v>
      </c>
      <c r="C5477" t="s">
        <v>1721</v>
      </c>
      <c r="D5477" t="s">
        <v>3252</v>
      </c>
      <c r="E5477" t="s">
        <v>1705</v>
      </c>
    </row>
    <row r="5478" spans="1:5">
      <c r="A5478" t="s">
        <v>2960</v>
      </c>
      <c r="B5478" t="s">
        <v>2885</v>
      </c>
      <c r="C5478" t="s">
        <v>1721</v>
      </c>
      <c r="D5478" t="s">
        <v>3252</v>
      </c>
      <c r="E5478" t="s">
        <v>1706</v>
      </c>
    </row>
    <row r="5479" spans="1:5">
      <c r="A5479" t="s">
        <v>2961</v>
      </c>
      <c r="B5479" t="s">
        <v>2885</v>
      </c>
      <c r="C5479" t="s">
        <v>1721</v>
      </c>
      <c r="D5479" t="s">
        <v>3252</v>
      </c>
      <c r="E5479" t="s">
        <v>1707</v>
      </c>
    </row>
    <row r="5480" spans="1:5">
      <c r="A5480" t="s">
        <v>2962</v>
      </c>
      <c r="B5480" t="s">
        <v>2885</v>
      </c>
      <c r="C5480" t="s">
        <v>1721</v>
      </c>
      <c r="D5480" t="s">
        <v>3252</v>
      </c>
      <c r="E5480" t="s">
        <v>1708</v>
      </c>
    </row>
    <row r="5481" spans="1:5">
      <c r="A5481" t="s">
        <v>2963</v>
      </c>
      <c r="B5481" t="s">
        <v>2885</v>
      </c>
      <c r="C5481" t="s">
        <v>1721</v>
      </c>
      <c r="D5481" t="s">
        <v>3252</v>
      </c>
      <c r="E5481" t="s">
        <v>1709</v>
      </c>
    </row>
    <row r="5482" spans="1:5">
      <c r="A5482" t="s">
        <v>2964</v>
      </c>
      <c r="B5482" t="s">
        <v>2885</v>
      </c>
      <c r="C5482" t="s">
        <v>1721</v>
      </c>
      <c r="D5482" t="s">
        <v>3252</v>
      </c>
      <c r="E5482" t="s">
        <v>1710</v>
      </c>
    </row>
    <row r="5483" spans="1:5">
      <c r="A5483" t="s">
        <v>2965</v>
      </c>
      <c r="B5483" t="s">
        <v>2885</v>
      </c>
      <c r="C5483" t="s">
        <v>1721</v>
      </c>
      <c r="D5483" t="s">
        <v>3252</v>
      </c>
      <c r="E5483" t="s">
        <v>1711</v>
      </c>
    </row>
    <row r="5484" spans="1:5">
      <c r="A5484" t="s">
        <v>2966</v>
      </c>
      <c r="B5484" t="s">
        <v>2885</v>
      </c>
      <c r="C5484" t="s">
        <v>1721</v>
      </c>
      <c r="D5484" t="s">
        <v>3252</v>
      </c>
      <c r="E5484" t="s">
        <v>1712</v>
      </c>
    </row>
    <row r="5485" spans="1:5">
      <c r="A5485" t="s">
        <v>2967</v>
      </c>
      <c r="B5485" t="s">
        <v>2885</v>
      </c>
      <c r="C5485" t="s">
        <v>1721</v>
      </c>
      <c r="D5485" t="s">
        <v>3252</v>
      </c>
      <c r="E5485" t="s">
        <v>1713</v>
      </c>
    </row>
    <row r="5486" spans="1:5">
      <c r="A5486" t="s">
        <v>2968</v>
      </c>
      <c r="B5486" t="s">
        <v>2885</v>
      </c>
      <c r="C5486" t="s">
        <v>1721</v>
      </c>
      <c r="D5486" t="s">
        <v>3252</v>
      </c>
      <c r="E5486" t="s">
        <v>1714</v>
      </c>
    </row>
    <row r="5487" spans="1:5">
      <c r="A5487" t="s">
        <v>2969</v>
      </c>
      <c r="B5487" t="s">
        <v>2885</v>
      </c>
      <c r="C5487" t="s">
        <v>1721</v>
      </c>
      <c r="D5487" t="s">
        <v>3252</v>
      </c>
      <c r="E5487" t="s">
        <v>1715</v>
      </c>
    </row>
    <row r="5488" spans="1:5">
      <c r="A5488" t="s">
        <v>2970</v>
      </c>
      <c r="B5488" t="s">
        <v>2885</v>
      </c>
      <c r="C5488" t="s">
        <v>1721</v>
      </c>
      <c r="D5488" t="s">
        <v>3253</v>
      </c>
      <c r="E5488" t="s">
        <v>1702</v>
      </c>
    </row>
    <row r="5489" spans="1:5">
      <c r="A5489" t="s">
        <v>2971</v>
      </c>
      <c r="B5489" t="s">
        <v>2885</v>
      </c>
      <c r="C5489" t="s">
        <v>1721</v>
      </c>
      <c r="D5489" t="s">
        <v>3253</v>
      </c>
      <c r="E5489" t="s">
        <v>1705</v>
      </c>
    </row>
    <row r="5490" spans="1:5">
      <c r="A5490" t="s">
        <v>2972</v>
      </c>
      <c r="B5490" t="s">
        <v>2885</v>
      </c>
      <c r="C5490" t="s">
        <v>1721</v>
      </c>
      <c r="D5490" t="s">
        <v>3253</v>
      </c>
      <c r="E5490" t="s">
        <v>1706</v>
      </c>
    </row>
    <row r="5491" spans="1:5">
      <c r="A5491" t="s">
        <v>2973</v>
      </c>
      <c r="B5491" t="s">
        <v>2885</v>
      </c>
      <c r="C5491" t="s">
        <v>1721</v>
      </c>
      <c r="D5491" t="s">
        <v>3253</v>
      </c>
      <c r="E5491" t="s">
        <v>1707</v>
      </c>
    </row>
    <row r="5492" spans="1:5">
      <c r="A5492" t="s">
        <v>2974</v>
      </c>
      <c r="B5492" t="s">
        <v>2885</v>
      </c>
      <c r="C5492" t="s">
        <v>1721</v>
      </c>
      <c r="D5492" t="s">
        <v>3253</v>
      </c>
      <c r="E5492" t="s">
        <v>1708</v>
      </c>
    </row>
    <row r="5493" spans="1:5">
      <c r="A5493" t="s">
        <v>2975</v>
      </c>
      <c r="B5493" t="s">
        <v>2885</v>
      </c>
      <c r="C5493" t="s">
        <v>1721</v>
      </c>
      <c r="D5493" t="s">
        <v>3253</v>
      </c>
      <c r="E5493" t="s">
        <v>1709</v>
      </c>
    </row>
    <row r="5494" spans="1:5">
      <c r="A5494" t="s">
        <v>2976</v>
      </c>
      <c r="B5494" t="s">
        <v>2885</v>
      </c>
      <c r="C5494" t="s">
        <v>1721</v>
      </c>
      <c r="D5494" t="s">
        <v>3253</v>
      </c>
      <c r="E5494" t="s">
        <v>1710</v>
      </c>
    </row>
    <row r="5495" spans="1:5">
      <c r="A5495" t="s">
        <v>2977</v>
      </c>
      <c r="B5495" t="s">
        <v>2885</v>
      </c>
      <c r="C5495" t="s">
        <v>1721</v>
      </c>
      <c r="D5495" t="s">
        <v>3253</v>
      </c>
      <c r="E5495" t="s">
        <v>1711</v>
      </c>
    </row>
    <row r="5496" spans="1:5">
      <c r="A5496" t="s">
        <v>2978</v>
      </c>
      <c r="B5496" t="s">
        <v>2885</v>
      </c>
      <c r="C5496" t="s">
        <v>1721</v>
      </c>
      <c r="D5496" t="s">
        <v>3253</v>
      </c>
      <c r="E5496" t="s">
        <v>1712</v>
      </c>
    </row>
    <row r="5497" spans="1:5">
      <c r="A5497" t="s">
        <v>2979</v>
      </c>
      <c r="B5497" t="s">
        <v>2885</v>
      </c>
      <c r="C5497" t="s">
        <v>1721</v>
      </c>
      <c r="D5497" t="s">
        <v>3253</v>
      </c>
      <c r="E5497" t="s">
        <v>1713</v>
      </c>
    </row>
    <row r="5498" spans="1:5">
      <c r="A5498" t="s">
        <v>2980</v>
      </c>
      <c r="B5498" t="s">
        <v>2885</v>
      </c>
      <c r="C5498" t="s">
        <v>1721</v>
      </c>
      <c r="D5498" t="s">
        <v>3253</v>
      </c>
      <c r="E5498" t="s">
        <v>1714</v>
      </c>
    </row>
    <row r="5499" spans="1:5">
      <c r="A5499" t="s">
        <v>2981</v>
      </c>
      <c r="B5499" t="s">
        <v>2885</v>
      </c>
      <c r="C5499" t="s">
        <v>1721</v>
      </c>
      <c r="D5499" t="s">
        <v>3253</v>
      </c>
      <c r="E5499" t="s">
        <v>1715</v>
      </c>
    </row>
    <row r="5500" spans="1:5">
      <c r="A5500" t="s">
        <v>2982</v>
      </c>
      <c r="B5500" t="s">
        <v>2885</v>
      </c>
      <c r="C5500" t="s">
        <v>1721</v>
      </c>
      <c r="D5500" t="s">
        <v>3254</v>
      </c>
      <c r="E5500" t="s">
        <v>1702</v>
      </c>
    </row>
    <row r="5501" spans="1:5">
      <c r="A5501" t="s">
        <v>2983</v>
      </c>
      <c r="B5501" t="s">
        <v>2885</v>
      </c>
      <c r="C5501" t="s">
        <v>1721</v>
      </c>
      <c r="D5501" t="s">
        <v>3254</v>
      </c>
      <c r="E5501" t="s">
        <v>1705</v>
      </c>
    </row>
    <row r="5502" spans="1:5">
      <c r="A5502" t="s">
        <v>2984</v>
      </c>
      <c r="B5502" t="s">
        <v>2885</v>
      </c>
      <c r="C5502" t="s">
        <v>1721</v>
      </c>
      <c r="D5502" t="s">
        <v>3254</v>
      </c>
      <c r="E5502" t="s">
        <v>1706</v>
      </c>
    </row>
    <row r="5503" spans="1:5">
      <c r="A5503" t="s">
        <v>2985</v>
      </c>
      <c r="B5503" t="s">
        <v>2885</v>
      </c>
      <c r="C5503" t="s">
        <v>1721</v>
      </c>
      <c r="D5503" t="s">
        <v>3254</v>
      </c>
      <c r="E5503" t="s">
        <v>1707</v>
      </c>
    </row>
    <row r="5504" spans="1:5">
      <c r="A5504" t="s">
        <v>2986</v>
      </c>
      <c r="B5504" t="s">
        <v>2885</v>
      </c>
      <c r="C5504" t="s">
        <v>1721</v>
      </c>
      <c r="D5504" t="s">
        <v>3254</v>
      </c>
      <c r="E5504" t="s">
        <v>1708</v>
      </c>
    </row>
    <row r="5505" spans="1:5">
      <c r="A5505" t="s">
        <v>2987</v>
      </c>
      <c r="B5505" t="s">
        <v>2885</v>
      </c>
      <c r="C5505" t="s">
        <v>1721</v>
      </c>
      <c r="D5505" t="s">
        <v>3254</v>
      </c>
      <c r="E5505" t="s">
        <v>1709</v>
      </c>
    </row>
    <row r="5506" spans="1:5">
      <c r="A5506" t="s">
        <v>2988</v>
      </c>
      <c r="B5506" t="s">
        <v>2885</v>
      </c>
      <c r="C5506" t="s">
        <v>1721</v>
      </c>
      <c r="D5506" t="s">
        <v>3254</v>
      </c>
      <c r="E5506" t="s">
        <v>1710</v>
      </c>
    </row>
    <row r="5507" spans="1:5">
      <c r="A5507" t="s">
        <v>2989</v>
      </c>
      <c r="B5507" t="s">
        <v>2885</v>
      </c>
      <c r="C5507" t="s">
        <v>1721</v>
      </c>
      <c r="D5507" t="s">
        <v>3254</v>
      </c>
      <c r="E5507" t="s">
        <v>1711</v>
      </c>
    </row>
    <row r="5508" spans="1:5">
      <c r="A5508" t="s">
        <v>2990</v>
      </c>
      <c r="B5508" t="s">
        <v>2885</v>
      </c>
      <c r="C5508" t="s">
        <v>1721</v>
      </c>
      <c r="D5508" t="s">
        <v>3254</v>
      </c>
      <c r="E5508" t="s">
        <v>1712</v>
      </c>
    </row>
    <row r="5509" spans="1:5">
      <c r="A5509" t="s">
        <v>2991</v>
      </c>
      <c r="B5509" t="s">
        <v>2885</v>
      </c>
      <c r="C5509" t="s">
        <v>1721</v>
      </c>
      <c r="D5509" t="s">
        <v>3254</v>
      </c>
      <c r="E5509" t="s">
        <v>1713</v>
      </c>
    </row>
    <row r="5510" spans="1:5">
      <c r="A5510" t="s">
        <v>2992</v>
      </c>
      <c r="B5510" t="s">
        <v>2885</v>
      </c>
      <c r="C5510" t="s">
        <v>1721</v>
      </c>
      <c r="D5510" t="s">
        <v>3254</v>
      </c>
      <c r="E5510" t="s">
        <v>1714</v>
      </c>
    </row>
    <row r="5511" spans="1:5">
      <c r="A5511" t="s">
        <v>2993</v>
      </c>
      <c r="B5511" t="s">
        <v>2885</v>
      </c>
      <c r="C5511" t="s">
        <v>1721</v>
      </c>
      <c r="D5511" t="s">
        <v>3254</v>
      </c>
      <c r="E5511" t="s">
        <v>1715</v>
      </c>
    </row>
    <row r="5512" spans="1:5">
      <c r="A5512" t="s">
        <v>2994</v>
      </c>
      <c r="B5512" t="s">
        <v>2885</v>
      </c>
      <c r="C5512" t="s">
        <v>1721</v>
      </c>
      <c r="D5512" t="s">
        <v>3255</v>
      </c>
      <c r="E5512" t="s">
        <v>1702</v>
      </c>
    </row>
    <row r="5513" spans="1:5">
      <c r="A5513" t="s">
        <v>2995</v>
      </c>
      <c r="B5513" t="s">
        <v>2885</v>
      </c>
      <c r="C5513" t="s">
        <v>1721</v>
      </c>
      <c r="D5513" t="s">
        <v>3255</v>
      </c>
      <c r="E5513" t="s">
        <v>1705</v>
      </c>
    </row>
    <row r="5514" spans="1:5">
      <c r="A5514" t="s">
        <v>2996</v>
      </c>
      <c r="B5514" t="s">
        <v>2885</v>
      </c>
      <c r="C5514" t="s">
        <v>1721</v>
      </c>
      <c r="D5514" t="s">
        <v>3255</v>
      </c>
      <c r="E5514" t="s">
        <v>1706</v>
      </c>
    </row>
    <row r="5515" spans="1:5">
      <c r="A5515" t="s">
        <v>2997</v>
      </c>
      <c r="B5515" t="s">
        <v>2885</v>
      </c>
      <c r="C5515" t="s">
        <v>1721</v>
      </c>
      <c r="D5515" t="s">
        <v>3255</v>
      </c>
      <c r="E5515" t="s">
        <v>1707</v>
      </c>
    </row>
    <row r="5516" spans="1:5">
      <c r="A5516" t="s">
        <v>2998</v>
      </c>
      <c r="B5516" t="s">
        <v>2885</v>
      </c>
      <c r="C5516" t="s">
        <v>1721</v>
      </c>
      <c r="D5516" t="s">
        <v>3255</v>
      </c>
      <c r="E5516" t="s">
        <v>1708</v>
      </c>
    </row>
    <row r="5517" spans="1:5">
      <c r="A5517" t="s">
        <v>2999</v>
      </c>
      <c r="B5517" t="s">
        <v>2885</v>
      </c>
      <c r="C5517" t="s">
        <v>1721</v>
      </c>
      <c r="D5517" t="s">
        <v>3255</v>
      </c>
      <c r="E5517" t="s">
        <v>1709</v>
      </c>
    </row>
    <row r="5518" spans="1:5">
      <c r="A5518" t="s">
        <v>3000</v>
      </c>
      <c r="B5518" t="s">
        <v>2885</v>
      </c>
      <c r="C5518" t="s">
        <v>1721</v>
      </c>
      <c r="D5518" t="s">
        <v>3255</v>
      </c>
      <c r="E5518" t="s">
        <v>1710</v>
      </c>
    </row>
    <row r="5519" spans="1:5">
      <c r="A5519" t="s">
        <v>3001</v>
      </c>
      <c r="B5519" t="s">
        <v>2885</v>
      </c>
      <c r="C5519" t="s">
        <v>1721</v>
      </c>
      <c r="D5519" t="s">
        <v>3255</v>
      </c>
      <c r="E5519" t="s">
        <v>1711</v>
      </c>
    </row>
    <row r="5520" spans="1:5">
      <c r="A5520" t="s">
        <v>3002</v>
      </c>
      <c r="B5520" t="s">
        <v>2885</v>
      </c>
      <c r="C5520" t="s">
        <v>1721</v>
      </c>
      <c r="D5520" t="s">
        <v>3255</v>
      </c>
      <c r="E5520" t="s">
        <v>1712</v>
      </c>
    </row>
    <row r="5521" spans="1:5">
      <c r="A5521" t="s">
        <v>3003</v>
      </c>
      <c r="B5521" t="s">
        <v>2885</v>
      </c>
      <c r="C5521" t="s">
        <v>1721</v>
      </c>
      <c r="D5521" t="s">
        <v>3255</v>
      </c>
      <c r="E5521" t="s">
        <v>1713</v>
      </c>
    </row>
    <row r="5522" spans="1:5">
      <c r="A5522" t="s">
        <v>3004</v>
      </c>
      <c r="B5522" t="s">
        <v>2885</v>
      </c>
      <c r="C5522" t="s">
        <v>1721</v>
      </c>
      <c r="D5522" t="s">
        <v>3255</v>
      </c>
      <c r="E5522" t="s">
        <v>1714</v>
      </c>
    </row>
    <row r="5523" spans="1:5">
      <c r="A5523" t="s">
        <v>3005</v>
      </c>
      <c r="B5523" t="s">
        <v>2885</v>
      </c>
      <c r="C5523" t="s">
        <v>1721</v>
      </c>
      <c r="D5523" t="s">
        <v>3255</v>
      </c>
      <c r="E5523" t="s">
        <v>1715</v>
      </c>
    </row>
    <row r="5524" spans="1:5">
      <c r="A5524" t="s">
        <v>3006</v>
      </c>
      <c r="B5524" t="s">
        <v>2885</v>
      </c>
      <c r="C5524" t="s">
        <v>1722</v>
      </c>
      <c r="D5524" t="s">
        <v>3246</v>
      </c>
      <c r="E5524" t="s">
        <v>1702</v>
      </c>
    </row>
    <row r="5525" spans="1:5">
      <c r="A5525" t="s">
        <v>3007</v>
      </c>
      <c r="B5525" t="s">
        <v>2885</v>
      </c>
      <c r="C5525" t="s">
        <v>1722</v>
      </c>
      <c r="D5525" t="s">
        <v>3246</v>
      </c>
      <c r="E5525" t="s">
        <v>1705</v>
      </c>
    </row>
    <row r="5526" spans="1:5">
      <c r="A5526" t="s">
        <v>3008</v>
      </c>
      <c r="B5526" t="s">
        <v>2885</v>
      </c>
      <c r="C5526" t="s">
        <v>1722</v>
      </c>
      <c r="D5526" t="s">
        <v>3246</v>
      </c>
      <c r="E5526" t="s">
        <v>1706</v>
      </c>
    </row>
    <row r="5527" spans="1:5">
      <c r="A5527" t="s">
        <v>3009</v>
      </c>
      <c r="B5527" t="s">
        <v>2885</v>
      </c>
      <c r="C5527" t="s">
        <v>1722</v>
      </c>
      <c r="D5527" t="s">
        <v>3246</v>
      </c>
      <c r="E5527" t="s">
        <v>1707</v>
      </c>
    </row>
    <row r="5528" spans="1:5">
      <c r="A5528" t="s">
        <v>3010</v>
      </c>
      <c r="B5528" t="s">
        <v>2885</v>
      </c>
      <c r="C5528" t="s">
        <v>1722</v>
      </c>
      <c r="D5528" t="s">
        <v>3246</v>
      </c>
      <c r="E5528" t="s">
        <v>1708</v>
      </c>
    </row>
    <row r="5529" spans="1:5">
      <c r="A5529" t="s">
        <v>3011</v>
      </c>
      <c r="B5529" t="s">
        <v>2885</v>
      </c>
      <c r="C5529" t="s">
        <v>1722</v>
      </c>
      <c r="D5529" t="s">
        <v>3246</v>
      </c>
      <c r="E5529" t="s">
        <v>1709</v>
      </c>
    </row>
    <row r="5530" spans="1:5">
      <c r="A5530" t="s">
        <v>3012</v>
      </c>
      <c r="B5530" t="s">
        <v>2885</v>
      </c>
      <c r="C5530" t="s">
        <v>1722</v>
      </c>
      <c r="D5530" t="s">
        <v>3246</v>
      </c>
      <c r="E5530" t="s">
        <v>1710</v>
      </c>
    </row>
    <row r="5531" spans="1:5">
      <c r="A5531" t="s">
        <v>3013</v>
      </c>
      <c r="B5531" t="s">
        <v>2885</v>
      </c>
      <c r="C5531" t="s">
        <v>1722</v>
      </c>
      <c r="D5531" t="s">
        <v>3246</v>
      </c>
      <c r="E5531" t="s">
        <v>1711</v>
      </c>
    </row>
    <row r="5532" spans="1:5">
      <c r="A5532" t="s">
        <v>3014</v>
      </c>
      <c r="B5532" t="s">
        <v>2885</v>
      </c>
      <c r="C5532" t="s">
        <v>1722</v>
      </c>
      <c r="D5532" t="s">
        <v>3246</v>
      </c>
      <c r="E5532" t="s">
        <v>1712</v>
      </c>
    </row>
    <row r="5533" spans="1:5">
      <c r="A5533" t="s">
        <v>3015</v>
      </c>
      <c r="B5533" t="s">
        <v>2885</v>
      </c>
      <c r="C5533" t="s">
        <v>1722</v>
      </c>
      <c r="D5533" t="s">
        <v>3246</v>
      </c>
      <c r="E5533" t="s">
        <v>1713</v>
      </c>
    </row>
    <row r="5534" spans="1:5">
      <c r="A5534" t="s">
        <v>3016</v>
      </c>
      <c r="B5534" t="s">
        <v>2885</v>
      </c>
      <c r="C5534" t="s">
        <v>1722</v>
      </c>
      <c r="D5534" t="s">
        <v>3246</v>
      </c>
      <c r="E5534" t="s">
        <v>1714</v>
      </c>
    </row>
    <row r="5535" spans="1:5">
      <c r="A5535" t="s">
        <v>3017</v>
      </c>
      <c r="B5535" t="s">
        <v>2885</v>
      </c>
      <c r="C5535" t="s">
        <v>1722</v>
      </c>
      <c r="D5535" t="s">
        <v>3246</v>
      </c>
      <c r="E5535" t="s">
        <v>1715</v>
      </c>
    </row>
    <row r="5536" spans="1:5">
      <c r="A5536" t="s">
        <v>3018</v>
      </c>
      <c r="B5536" t="s">
        <v>2885</v>
      </c>
      <c r="C5536" t="s">
        <v>1722</v>
      </c>
      <c r="D5536" t="s">
        <v>3247</v>
      </c>
      <c r="E5536" t="s">
        <v>1702</v>
      </c>
    </row>
    <row r="5537" spans="1:5">
      <c r="A5537" t="s">
        <v>3019</v>
      </c>
      <c r="B5537" t="s">
        <v>2885</v>
      </c>
      <c r="C5537" t="s">
        <v>1722</v>
      </c>
      <c r="D5537" t="s">
        <v>3247</v>
      </c>
      <c r="E5537" t="s">
        <v>1705</v>
      </c>
    </row>
    <row r="5538" spans="1:5">
      <c r="A5538" t="s">
        <v>3020</v>
      </c>
      <c r="B5538" t="s">
        <v>2885</v>
      </c>
      <c r="C5538" t="s">
        <v>1722</v>
      </c>
      <c r="D5538" t="s">
        <v>3247</v>
      </c>
      <c r="E5538" t="s">
        <v>1706</v>
      </c>
    </row>
    <row r="5539" spans="1:5">
      <c r="A5539" t="s">
        <v>3021</v>
      </c>
      <c r="B5539" t="s">
        <v>2885</v>
      </c>
      <c r="C5539" t="s">
        <v>1722</v>
      </c>
      <c r="D5539" t="s">
        <v>3247</v>
      </c>
      <c r="E5539" t="s">
        <v>1707</v>
      </c>
    </row>
    <row r="5540" spans="1:5">
      <c r="A5540" t="s">
        <v>3022</v>
      </c>
      <c r="B5540" t="s">
        <v>2885</v>
      </c>
      <c r="C5540" t="s">
        <v>1722</v>
      </c>
      <c r="D5540" t="s">
        <v>3247</v>
      </c>
      <c r="E5540" t="s">
        <v>1708</v>
      </c>
    </row>
    <row r="5541" spans="1:5">
      <c r="A5541" t="s">
        <v>3023</v>
      </c>
      <c r="B5541" t="s">
        <v>2885</v>
      </c>
      <c r="C5541" t="s">
        <v>1722</v>
      </c>
      <c r="D5541" t="s">
        <v>3247</v>
      </c>
      <c r="E5541" t="s">
        <v>1709</v>
      </c>
    </row>
    <row r="5542" spans="1:5">
      <c r="A5542" t="s">
        <v>3024</v>
      </c>
      <c r="B5542" t="s">
        <v>2885</v>
      </c>
      <c r="C5542" t="s">
        <v>1722</v>
      </c>
      <c r="D5542" t="s">
        <v>3247</v>
      </c>
      <c r="E5542" t="s">
        <v>1710</v>
      </c>
    </row>
    <row r="5543" spans="1:5">
      <c r="A5543" t="s">
        <v>3025</v>
      </c>
      <c r="B5543" t="s">
        <v>2885</v>
      </c>
      <c r="C5543" t="s">
        <v>1722</v>
      </c>
      <c r="D5543" t="s">
        <v>3247</v>
      </c>
      <c r="E5543" t="s">
        <v>1711</v>
      </c>
    </row>
    <row r="5544" spans="1:5">
      <c r="A5544" t="s">
        <v>3026</v>
      </c>
      <c r="B5544" t="s">
        <v>2885</v>
      </c>
      <c r="C5544" t="s">
        <v>1722</v>
      </c>
      <c r="D5544" t="s">
        <v>3247</v>
      </c>
      <c r="E5544" t="s">
        <v>1712</v>
      </c>
    </row>
    <row r="5545" spans="1:5">
      <c r="A5545" t="s">
        <v>3027</v>
      </c>
      <c r="B5545" t="s">
        <v>2885</v>
      </c>
      <c r="C5545" t="s">
        <v>1722</v>
      </c>
      <c r="D5545" t="s">
        <v>3247</v>
      </c>
      <c r="E5545" t="s">
        <v>1713</v>
      </c>
    </row>
    <row r="5546" spans="1:5">
      <c r="A5546" t="s">
        <v>3028</v>
      </c>
      <c r="B5546" t="s">
        <v>2885</v>
      </c>
      <c r="C5546" t="s">
        <v>1722</v>
      </c>
      <c r="D5546" t="s">
        <v>3247</v>
      </c>
      <c r="E5546" t="s">
        <v>1714</v>
      </c>
    </row>
    <row r="5547" spans="1:5">
      <c r="A5547" t="s">
        <v>3029</v>
      </c>
      <c r="B5547" t="s">
        <v>2885</v>
      </c>
      <c r="C5547" t="s">
        <v>1722</v>
      </c>
      <c r="D5547" t="s">
        <v>3247</v>
      </c>
      <c r="E5547" t="s">
        <v>1715</v>
      </c>
    </row>
    <row r="5548" spans="1:5">
      <c r="A5548" t="s">
        <v>3030</v>
      </c>
      <c r="B5548" t="s">
        <v>2885</v>
      </c>
      <c r="C5548" t="s">
        <v>1722</v>
      </c>
      <c r="D5548" t="s">
        <v>3248</v>
      </c>
      <c r="E5548" t="s">
        <v>1702</v>
      </c>
    </row>
    <row r="5549" spans="1:5">
      <c r="A5549" t="s">
        <v>3031</v>
      </c>
      <c r="B5549" t="s">
        <v>2885</v>
      </c>
      <c r="C5549" t="s">
        <v>1722</v>
      </c>
      <c r="D5549" t="s">
        <v>3248</v>
      </c>
      <c r="E5549" t="s">
        <v>1705</v>
      </c>
    </row>
    <row r="5550" spans="1:5">
      <c r="A5550" t="s">
        <v>3032</v>
      </c>
      <c r="B5550" t="s">
        <v>2885</v>
      </c>
      <c r="C5550" t="s">
        <v>1722</v>
      </c>
      <c r="D5550" t="s">
        <v>3248</v>
      </c>
      <c r="E5550" t="s">
        <v>1706</v>
      </c>
    </row>
    <row r="5551" spans="1:5">
      <c r="A5551" t="s">
        <v>3033</v>
      </c>
      <c r="B5551" t="s">
        <v>2885</v>
      </c>
      <c r="C5551" t="s">
        <v>1722</v>
      </c>
      <c r="D5551" t="s">
        <v>3248</v>
      </c>
      <c r="E5551" t="s">
        <v>1707</v>
      </c>
    </row>
    <row r="5552" spans="1:5">
      <c r="A5552" t="s">
        <v>3034</v>
      </c>
      <c r="B5552" t="s">
        <v>2885</v>
      </c>
      <c r="C5552" t="s">
        <v>1722</v>
      </c>
      <c r="D5552" t="s">
        <v>3248</v>
      </c>
      <c r="E5552" t="s">
        <v>1708</v>
      </c>
    </row>
    <row r="5553" spans="1:5">
      <c r="A5553" t="s">
        <v>3035</v>
      </c>
      <c r="B5553" t="s">
        <v>2885</v>
      </c>
      <c r="C5553" t="s">
        <v>1722</v>
      </c>
      <c r="D5553" t="s">
        <v>3248</v>
      </c>
      <c r="E5553" t="s">
        <v>1709</v>
      </c>
    </row>
    <row r="5554" spans="1:5">
      <c r="A5554" t="s">
        <v>3036</v>
      </c>
      <c r="B5554" t="s">
        <v>2885</v>
      </c>
      <c r="C5554" t="s">
        <v>1722</v>
      </c>
      <c r="D5554" t="s">
        <v>3248</v>
      </c>
      <c r="E5554" t="s">
        <v>1710</v>
      </c>
    </row>
    <row r="5555" spans="1:5">
      <c r="A5555" t="s">
        <v>3037</v>
      </c>
      <c r="B5555" t="s">
        <v>2885</v>
      </c>
      <c r="C5555" t="s">
        <v>1722</v>
      </c>
      <c r="D5555" t="s">
        <v>3248</v>
      </c>
      <c r="E5555" t="s">
        <v>1711</v>
      </c>
    </row>
    <row r="5556" spans="1:5">
      <c r="A5556" t="s">
        <v>3038</v>
      </c>
      <c r="B5556" t="s">
        <v>2885</v>
      </c>
      <c r="C5556" t="s">
        <v>1722</v>
      </c>
      <c r="D5556" t="s">
        <v>3248</v>
      </c>
      <c r="E5556" t="s">
        <v>1712</v>
      </c>
    </row>
    <row r="5557" spans="1:5">
      <c r="A5557" t="s">
        <v>3039</v>
      </c>
      <c r="B5557" t="s">
        <v>2885</v>
      </c>
      <c r="C5557" t="s">
        <v>1722</v>
      </c>
      <c r="D5557" t="s">
        <v>3248</v>
      </c>
      <c r="E5557" t="s">
        <v>1713</v>
      </c>
    </row>
    <row r="5558" spans="1:5">
      <c r="A5558" t="s">
        <v>3040</v>
      </c>
      <c r="B5558" t="s">
        <v>2885</v>
      </c>
      <c r="C5558" t="s">
        <v>1722</v>
      </c>
      <c r="D5558" t="s">
        <v>3248</v>
      </c>
      <c r="E5558" t="s">
        <v>1714</v>
      </c>
    </row>
    <row r="5559" spans="1:5">
      <c r="A5559" t="s">
        <v>3041</v>
      </c>
      <c r="B5559" t="s">
        <v>2885</v>
      </c>
      <c r="C5559" t="s">
        <v>1722</v>
      </c>
      <c r="D5559" t="s">
        <v>3248</v>
      </c>
      <c r="E5559" t="s">
        <v>1715</v>
      </c>
    </row>
    <row r="5560" spans="1:5">
      <c r="A5560" t="s">
        <v>3042</v>
      </c>
      <c r="B5560" t="s">
        <v>2885</v>
      </c>
      <c r="C5560" t="s">
        <v>1722</v>
      </c>
      <c r="D5560" t="s">
        <v>3249</v>
      </c>
      <c r="E5560" t="s">
        <v>1702</v>
      </c>
    </row>
    <row r="5561" spans="1:5">
      <c r="A5561" t="s">
        <v>3043</v>
      </c>
      <c r="B5561" t="s">
        <v>2885</v>
      </c>
      <c r="C5561" t="s">
        <v>1722</v>
      </c>
      <c r="D5561" t="s">
        <v>3249</v>
      </c>
      <c r="E5561" t="s">
        <v>1705</v>
      </c>
    </row>
    <row r="5562" spans="1:5">
      <c r="A5562" t="s">
        <v>3044</v>
      </c>
      <c r="B5562" t="s">
        <v>2885</v>
      </c>
      <c r="C5562" t="s">
        <v>1722</v>
      </c>
      <c r="D5562" t="s">
        <v>3249</v>
      </c>
      <c r="E5562" t="s">
        <v>1706</v>
      </c>
    </row>
    <row r="5563" spans="1:5">
      <c r="A5563" t="s">
        <v>3045</v>
      </c>
      <c r="B5563" t="s">
        <v>2885</v>
      </c>
      <c r="C5563" t="s">
        <v>1722</v>
      </c>
      <c r="D5563" t="s">
        <v>3249</v>
      </c>
      <c r="E5563" t="s">
        <v>1707</v>
      </c>
    </row>
    <row r="5564" spans="1:5">
      <c r="A5564" t="s">
        <v>3046</v>
      </c>
      <c r="B5564" t="s">
        <v>2885</v>
      </c>
      <c r="C5564" t="s">
        <v>1722</v>
      </c>
      <c r="D5564" t="s">
        <v>3249</v>
      </c>
      <c r="E5564" t="s">
        <v>1708</v>
      </c>
    </row>
    <row r="5565" spans="1:5">
      <c r="A5565" t="s">
        <v>3047</v>
      </c>
      <c r="B5565" t="s">
        <v>2885</v>
      </c>
      <c r="C5565" t="s">
        <v>1722</v>
      </c>
      <c r="D5565" t="s">
        <v>3249</v>
      </c>
      <c r="E5565" t="s">
        <v>1709</v>
      </c>
    </row>
    <row r="5566" spans="1:5">
      <c r="A5566" t="s">
        <v>3048</v>
      </c>
      <c r="B5566" t="s">
        <v>2885</v>
      </c>
      <c r="C5566" t="s">
        <v>1722</v>
      </c>
      <c r="D5566" t="s">
        <v>3249</v>
      </c>
      <c r="E5566" t="s">
        <v>1710</v>
      </c>
    </row>
    <row r="5567" spans="1:5">
      <c r="A5567" t="s">
        <v>3049</v>
      </c>
      <c r="B5567" t="s">
        <v>2885</v>
      </c>
      <c r="C5567" t="s">
        <v>1722</v>
      </c>
      <c r="D5567" t="s">
        <v>3249</v>
      </c>
      <c r="E5567" t="s">
        <v>1711</v>
      </c>
    </row>
    <row r="5568" spans="1:5">
      <c r="A5568" t="s">
        <v>3050</v>
      </c>
      <c r="B5568" t="s">
        <v>2885</v>
      </c>
      <c r="C5568" t="s">
        <v>1722</v>
      </c>
      <c r="D5568" t="s">
        <v>3249</v>
      </c>
      <c r="E5568" t="s">
        <v>1712</v>
      </c>
    </row>
    <row r="5569" spans="1:5">
      <c r="A5569" t="s">
        <v>3051</v>
      </c>
      <c r="B5569" t="s">
        <v>2885</v>
      </c>
      <c r="C5569" t="s">
        <v>1722</v>
      </c>
      <c r="D5569" t="s">
        <v>3249</v>
      </c>
      <c r="E5569" t="s">
        <v>1713</v>
      </c>
    </row>
    <row r="5570" spans="1:5">
      <c r="A5570" t="s">
        <v>3052</v>
      </c>
      <c r="B5570" t="s">
        <v>2885</v>
      </c>
      <c r="C5570" t="s">
        <v>1722</v>
      </c>
      <c r="D5570" t="s">
        <v>3249</v>
      </c>
      <c r="E5570" t="s">
        <v>1714</v>
      </c>
    </row>
    <row r="5571" spans="1:5">
      <c r="A5571" t="s">
        <v>3053</v>
      </c>
      <c r="B5571" t="s">
        <v>2885</v>
      </c>
      <c r="C5571" t="s">
        <v>1722</v>
      </c>
      <c r="D5571" t="s">
        <v>3249</v>
      </c>
      <c r="E5571" t="s">
        <v>1715</v>
      </c>
    </row>
    <row r="5572" spans="1:5">
      <c r="A5572" t="s">
        <v>3054</v>
      </c>
      <c r="B5572" t="s">
        <v>2885</v>
      </c>
      <c r="C5572" t="s">
        <v>1722</v>
      </c>
      <c r="D5572" t="s">
        <v>3250</v>
      </c>
      <c r="E5572" t="s">
        <v>1702</v>
      </c>
    </row>
    <row r="5573" spans="1:5">
      <c r="A5573" t="s">
        <v>3055</v>
      </c>
      <c r="B5573" t="s">
        <v>2885</v>
      </c>
      <c r="C5573" t="s">
        <v>1722</v>
      </c>
      <c r="D5573" t="s">
        <v>3250</v>
      </c>
      <c r="E5573" t="s">
        <v>1705</v>
      </c>
    </row>
    <row r="5574" spans="1:5">
      <c r="A5574" t="s">
        <v>3056</v>
      </c>
      <c r="B5574" t="s">
        <v>2885</v>
      </c>
      <c r="C5574" t="s">
        <v>1722</v>
      </c>
      <c r="D5574" t="s">
        <v>3250</v>
      </c>
      <c r="E5574" t="s">
        <v>1706</v>
      </c>
    </row>
    <row r="5575" spans="1:5">
      <c r="A5575" t="s">
        <v>3057</v>
      </c>
      <c r="B5575" t="s">
        <v>2885</v>
      </c>
      <c r="C5575" t="s">
        <v>1722</v>
      </c>
      <c r="D5575" t="s">
        <v>3250</v>
      </c>
      <c r="E5575" t="s">
        <v>1707</v>
      </c>
    </row>
    <row r="5576" spans="1:5">
      <c r="A5576" t="s">
        <v>3058</v>
      </c>
      <c r="B5576" t="s">
        <v>2885</v>
      </c>
      <c r="C5576" t="s">
        <v>1722</v>
      </c>
      <c r="D5576" t="s">
        <v>3250</v>
      </c>
      <c r="E5576" t="s">
        <v>1708</v>
      </c>
    </row>
    <row r="5577" spans="1:5">
      <c r="A5577" t="s">
        <v>3059</v>
      </c>
      <c r="B5577" t="s">
        <v>2885</v>
      </c>
      <c r="C5577" t="s">
        <v>1722</v>
      </c>
      <c r="D5577" t="s">
        <v>3250</v>
      </c>
      <c r="E5577" t="s">
        <v>1709</v>
      </c>
    </row>
    <row r="5578" spans="1:5">
      <c r="A5578" t="s">
        <v>3060</v>
      </c>
      <c r="B5578" t="s">
        <v>2885</v>
      </c>
      <c r="C5578" t="s">
        <v>1722</v>
      </c>
      <c r="D5578" t="s">
        <v>3250</v>
      </c>
      <c r="E5578" t="s">
        <v>1710</v>
      </c>
    </row>
    <row r="5579" spans="1:5">
      <c r="A5579" t="s">
        <v>3061</v>
      </c>
      <c r="B5579" t="s">
        <v>2885</v>
      </c>
      <c r="C5579" t="s">
        <v>1722</v>
      </c>
      <c r="D5579" t="s">
        <v>3250</v>
      </c>
      <c r="E5579" t="s">
        <v>1711</v>
      </c>
    </row>
    <row r="5580" spans="1:5">
      <c r="A5580" t="s">
        <v>3062</v>
      </c>
      <c r="B5580" t="s">
        <v>2885</v>
      </c>
      <c r="C5580" t="s">
        <v>1722</v>
      </c>
      <c r="D5580" t="s">
        <v>3250</v>
      </c>
      <c r="E5580" t="s">
        <v>1712</v>
      </c>
    </row>
    <row r="5581" spans="1:5">
      <c r="A5581" t="s">
        <v>3063</v>
      </c>
      <c r="B5581" t="s">
        <v>2885</v>
      </c>
      <c r="C5581" t="s">
        <v>1722</v>
      </c>
      <c r="D5581" t="s">
        <v>3250</v>
      </c>
      <c r="E5581" t="s">
        <v>1713</v>
      </c>
    </row>
    <row r="5582" spans="1:5">
      <c r="A5582" t="s">
        <v>3064</v>
      </c>
      <c r="B5582" t="s">
        <v>2885</v>
      </c>
      <c r="C5582" t="s">
        <v>1722</v>
      </c>
      <c r="D5582" t="s">
        <v>3250</v>
      </c>
      <c r="E5582" t="s">
        <v>1714</v>
      </c>
    </row>
    <row r="5583" spans="1:5">
      <c r="A5583" t="s">
        <v>3065</v>
      </c>
      <c r="B5583" t="s">
        <v>2885</v>
      </c>
      <c r="C5583" t="s">
        <v>1722</v>
      </c>
      <c r="D5583" t="s">
        <v>3250</v>
      </c>
      <c r="E5583" t="s">
        <v>1715</v>
      </c>
    </row>
    <row r="5584" spans="1:5">
      <c r="A5584" t="s">
        <v>3066</v>
      </c>
      <c r="B5584" t="s">
        <v>2885</v>
      </c>
      <c r="C5584" t="s">
        <v>1722</v>
      </c>
      <c r="D5584" t="s">
        <v>3251</v>
      </c>
      <c r="E5584" t="s">
        <v>1702</v>
      </c>
    </row>
    <row r="5585" spans="1:5">
      <c r="A5585" t="s">
        <v>3067</v>
      </c>
      <c r="B5585" t="s">
        <v>2885</v>
      </c>
      <c r="C5585" t="s">
        <v>1722</v>
      </c>
      <c r="D5585" t="s">
        <v>3251</v>
      </c>
      <c r="E5585" t="s">
        <v>1705</v>
      </c>
    </row>
    <row r="5586" spans="1:5">
      <c r="A5586" t="s">
        <v>3068</v>
      </c>
      <c r="B5586" t="s">
        <v>2885</v>
      </c>
      <c r="C5586" t="s">
        <v>1722</v>
      </c>
      <c r="D5586" t="s">
        <v>3251</v>
      </c>
      <c r="E5586" t="s">
        <v>1706</v>
      </c>
    </row>
    <row r="5587" spans="1:5">
      <c r="A5587" t="s">
        <v>3069</v>
      </c>
      <c r="B5587" t="s">
        <v>2885</v>
      </c>
      <c r="C5587" t="s">
        <v>1722</v>
      </c>
      <c r="D5587" t="s">
        <v>3251</v>
      </c>
      <c r="E5587" t="s">
        <v>1707</v>
      </c>
    </row>
    <row r="5588" spans="1:5">
      <c r="A5588" t="s">
        <v>3070</v>
      </c>
      <c r="B5588" t="s">
        <v>2885</v>
      </c>
      <c r="C5588" t="s">
        <v>1722</v>
      </c>
      <c r="D5588" t="s">
        <v>3251</v>
      </c>
      <c r="E5588" t="s">
        <v>1708</v>
      </c>
    </row>
    <row r="5589" spans="1:5">
      <c r="A5589" t="s">
        <v>3071</v>
      </c>
      <c r="B5589" t="s">
        <v>2885</v>
      </c>
      <c r="C5589" t="s">
        <v>1722</v>
      </c>
      <c r="D5589" t="s">
        <v>3251</v>
      </c>
      <c r="E5589" t="s">
        <v>1709</v>
      </c>
    </row>
    <row r="5590" spans="1:5">
      <c r="A5590" t="s">
        <v>3072</v>
      </c>
      <c r="B5590" t="s">
        <v>2885</v>
      </c>
      <c r="C5590" t="s">
        <v>1722</v>
      </c>
      <c r="D5590" t="s">
        <v>3251</v>
      </c>
      <c r="E5590" t="s">
        <v>1710</v>
      </c>
    </row>
    <row r="5591" spans="1:5">
      <c r="A5591" t="s">
        <v>3073</v>
      </c>
      <c r="B5591" t="s">
        <v>2885</v>
      </c>
      <c r="C5591" t="s">
        <v>1722</v>
      </c>
      <c r="D5591" t="s">
        <v>3251</v>
      </c>
      <c r="E5591" t="s">
        <v>1711</v>
      </c>
    </row>
    <row r="5592" spans="1:5">
      <c r="A5592" t="s">
        <v>3074</v>
      </c>
      <c r="B5592" t="s">
        <v>2885</v>
      </c>
      <c r="C5592" t="s">
        <v>1722</v>
      </c>
      <c r="D5592" t="s">
        <v>3251</v>
      </c>
      <c r="E5592" t="s">
        <v>1712</v>
      </c>
    </row>
    <row r="5593" spans="1:5">
      <c r="A5593" t="s">
        <v>3075</v>
      </c>
      <c r="B5593" t="s">
        <v>2885</v>
      </c>
      <c r="C5593" t="s">
        <v>1722</v>
      </c>
      <c r="D5593" t="s">
        <v>3251</v>
      </c>
      <c r="E5593" t="s">
        <v>1713</v>
      </c>
    </row>
    <row r="5594" spans="1:5">
      <c r="A5594" t="s">
        <v>3076</v>
      </c>
      <c r="B5594" t="s">
        <v>2885</v>
      </c>
      <c r="C5594" t="s">
        <v>1722</v>
      </c>
      <c r="D5594" t="s">
        <v>3251</v>
      </c>
      <c r="E5594" t="s">
        <v>1714</v>
      </c>
    </row>
    <row r="5595" spans="1:5">
      <c r="A5595" t="s">
        <v>3077</v>
      </c>
      <c r="B5595" t="s">
        <v>2885</v>
      </c>
      <c r="C5595" t="s">
        <v>1722</v>
      </c>
      <c r="D5595" t="s">
        <v>3251</v>
      </c>
      <c r="E5595" t="s">
        <v>1715</v>
      </c>
    </row>
    <row r="5596" spans="1:5">
      <c r="A5596" t="s">
        <v>3078</v>
      </c>
      <c r="B5596" t="s">
        <v>2885</v>
      </c>
      <c r="C5596" t="s">
        <v>1722</v>
      </c>
      <c r="D5596" t="s">
        <v>3252</v>
      </c>
      <c r="E5596" t="s">
        <v>1702</v>
      </c>
    </row>
    <row r="5597" spans="1:5">
      <c r="A5597" t="s">
        <v>3079</v>
      </c>
      <c r="B5597" t="s">
        <v>2885</v>
      </c>
      <c r="C5597" t="s">
        <v>1722</v>
      </c>
      <c r="D5597" t="s">
        <v>3252</v>
      </c>
      <c r="E5597" t="s">
        <v>1705</v>
      </c>
    </row>
    <row r="5598" spans="1:5">
      <c r="A5598" t="s">
        <v>3080</v>
      </c>
      <c r="B5598" t="s">
        <v>2885</v>
      </c>
      <c r="C5598" t="s">
        <v>1722</v>
      </c>
      <c r="D5598" t="s">
        <v>3252</v>
      </c>
      <c r="E5598" t="s">
        <v>1706</v>
      </c>
    </row>
    <row r="5599" spans="1:5">
      <c r="A5599" t="s">
        <v>3081</v>
      </c>
      <c r="B5599" t="s">
        <v>2885</v>
      </c>
      <c r="C5599" t="s">
        <v>1722</v>
      </c>
      <c r="D5599" t="s">
        <v>3252</v>
      </c>
      <c r="E5599" t="s">
        <v>1707</v>
      </c>
    </row>
    <row r="5600" spans="1:5">
      <c r="A5600" t="s">
        <v>3082</v>
      </c>
      <c r="B5600" t="s">
        <v>2885</v>
      </c>
      <c r="C5600" t="s">
        <v>1722</v>
      </c>
      <c r="D5600" t="s">
        <v>3252</v>
      </c>
      <c r="E5600" t="s">
        <v>1708</v>
      </c>
    </row>
    <row r="5601" spans="1:5">
      <c r="A5601" t="s">
        <v>3083</v>
      </c>
      <c r="B5601" t="s">
        <v>2885</v>
      </c>
      <c r="C5601" t="s">
        <v>1722</v>
      </c>
      <c r="D5601" t="s">
        <v>3252</v>
      </c>
      <c r="E5601" t="s">
        <v>1709</v>
      </c>
    </row>
    <row r="5602" spans="1:5">
      <c r="A5602" t="s">
        <v>3084</v>
      </c>
      <c r="B5602" t="s">
        <v>2885</v>
      </c>
      <c r="C5602" t="s">
        <v>1722</v>
      </c>
      <c r="D5602" t="s">
        <v>3252</v>
      </c>
      <c r="E5602" t="s">
        <v>1710</v>
      </c>
    </row>
    <row r="5603" spans="1:5">
      <c r="A5603" t="s">
        <v>3085</v>
      </c>
      <c r="B5603" t="s">
        <v>2885</v>
      </c>
      <c r="C5603" t="s">
        <v>1722</v>
      </c>
      <c r="D5603" t="s">
        <v>3252</v>
      </c>
      <c r="E5603" t="s">
        <v>1711</v>
      </c>
    </row>
    <row r="5604" spans="1:5">
      <c r="A5604" t="s">
        <v>3086</v>
      </c>
      <c r="B5604" t="s">
        <v>2885</v>
      </c>
      <c r="C5604" t="s">
        <v>1722</v>
      </c>
      <c r="D5604" t="s">
        <v>3252</v>
      </c>
      <c r="E5604" t="s">
        <v>1712</v>
      </c>
    </row>
    <row r="5605" spans="1:5">
      <c r="A5605" t="s">
        <v>3087</v>
      </c>
      <c r="B5605" t="s">
        <v>2885</v>
      </c>
      <c r="C5605" t="s">
        <v>1722</v>
      </c>
      <c r="D5605" t="s">
        <v>3252</v>
      </c>
      <c r="E5605" t="s">
        <v>1713</v>
      </c>
    </row>
    <row r="5606" spans="1:5">
      <c r="A5606" t="s">
        <v>3088</v>
      </c>
      <c r="B5606" t="s">
        <v>2885</v>
      </c>
      <c r="C5606" t="s">
        <v>1722</v>
      </c>
      <c r="D5606" t="s">
        <v>3252</v>
      </c>
      <c r="E5606" t="s">
        <v>1714</v>
      </c>
    </row>
    <row r="5607" spans="1:5">
      <c r="A5607" t="s">
        <v>3089</v>
      </c>
      <c r="B5607" t="s">
        <v>2885</v>
      </c>
      <c r="C5607" t="s">
        <v>1722</v>
      </c>
      <c r="D5607" t="s">
        <v>3252</v>
      </c>
      <c r="E5607" t="s">
        <v>1715</v>
      </c>
    </row>
    <row r="5608" spans="1:5">
      <c r="A5608" t="s">
        <v>3090</v>
      </c>
      <c r="B5608" t="s">
        <v>2885</v>
      </c>
      <c r="C5608" t="s">
        <v>1722</v>
      </c>
      <c r="D5608" t="s">
        <v>3253</v>
      </c>
      <c r="E5608" t="s">
        <v>1702</v>
      </c>
    </row>
    <row r="5609" spans="1:5">
      <c r="A5609" t="s">
        <v>3091</v>
      </c>
      <c r="B5609" t="s">
        <v>2885</v>
      </c>
      <c r="C5609" t="s">
        <v>1722</v>
      </c>
      <c r="D5609" t="s">
        <v>3253</v>
      </c>
      <c r="E5609" t="s">
        <v>1705</v>
      </c>
    </row>
    <row r="5610" spans="1:5">
      <c r="A5610" t="s">
        <v>3092</v>
      </c>
      <c r="B5610" t="s">
        <v>2885</v>
      </c>
      <c r="C5610" t="s">
        <v>1722</v>
      </c>
      <c r="D5610" t="s">
        <v>3253</v>
      </c>
      <c r="E5610" t="s">
        <v>1706</v>
      </c>
    </row>
    <row r="5611" spans="1:5">
      <c r="A5611" t="s">
        <v>3093</v>
      </c>
      <c r="B5611" t="s">
        <v>2885</v>
      </c>
      <c r="C5611" t="s">
        <v>1722</v>
      </c>
      <c r="D5611" t="s">
        <v>3253</v>
      </c>
      <c r="E5611" t="s">
        <v>1707</v>
      </c>
    </row>
    <row r="5612" spans="1:5">
      <c r="A5612" t="s">
        <v>3094</v>
      </c>
      <c r="B5612" t="s">
        <v>2885</v>
      </c>
      <c r="C5612" t="s">
        <v>1722</v>
      </c>
      <c r="D5612" t="s">
        <v>3253</v>
      </c>
      <c r="E5612" t="s">
        <v>1708</v>
      </c>
    </row>
    <row r="5613" spans="1:5">
      <c r="A5613" t="s">
        <v>3095</v>
      </c>
      <c r="B5613" t="s">
        <v>2885</v>
      </c>
      <c r="C5613" t="s">
        <v>1722</v>
      </c>
      <c r="D5613" t="s">
        <v>3253</v>
      </c>
      <c r="E5613" t="s">
        <v>1709</v>
      </c>
    </row>
    <row r="5614" spans="1:5">
      <c r="A5614" t="s">
        <v>3096</v>
      </c>
      <c r="B5614" t="s">
        <v>2885</v>
      </c>
      <c r="C5614" t="s">
        <v>1722</v>
      </c>
      <c r="D5614" t="s">
        <v>3253</v>
      </c>
      <c r="E5614" t="s">
        <v>1710</v>
      </c>
    </row>
    <row r="5615" spans="1:5">
      <c r="A5615" t="s">
        <v>3097</v>
      </c>
      <c r="B5615" t="s">
        <v>2885</v>
      </c>
      <c r="C5615" t="s">
        <v>1722</v>
      </c>
      <c r="D5615" t="s">
        <v>3253</v>
      </c>
      <c r="E5615" t="s">
        <v>1711</v>
      </c>
    </row>
    <row r="5616" spans="1:5">
      <c r="A5616" t="s">
        <v>3098</v>
      </c>
      <c r="B5616" t="s">
        <v>2885</v>
      </c>
      <c r="C5616" t="s">
        <v>1722</v>
      </c>
      <c r="D5616" t="s">
        <v>3253</v>
      </c>
      <c r="E5616" t="s">
        <v>1712</v>
      </c>
    </row>
    <row r="5617" spans="1:5">
      <c r="A5617" t="s">
        <v>3099</v>
      </c>
      <c r="B5617" t="s">
        <v>2885</v>
      </c>
      <c r="C5617" t="s">
        <v>1722</v>
      </c>
      <c r="D5617" t="s">
        <v>3253</v>
      </c>
      <c r="E5617" t="s">
        <v>1713</v>
      </c>
    </row>
    <row r="5618" spans="1:5">
      <c r="A5618" t="s">
        <v>3100</v>
      </c>
      <c r="B5618" t="s">
        <v>2885</v>
      </c>
      <c r="C5618" t="s">
        <v>1722</v>
      </c>
      <c r="D5618" t="s">
        <v>3253</v>
      </c>
      <c r="E5618" t="s">
        <v>1714</v>
      </c>
    </row>
    <row r="5619" spans="1:5">
      <c r="A5619" t="s">
        <v>3101</v>
      </c>
      <c r="B5619" t="s">
        <v>2885</v>
      </c>
      <c r="C5619" t="s">
        <v>1722</v>
      </c>
      <c r="D5619" t="s">
        <v>3253</v>
      </c>
      <c r="E5619" t="s">
        <v>1715</v>
      </c>
    </row>
    <row r="5620" spans="1:5">
      <c r="A5620" t="s">
        <v>3102</v>
      </c>
      <c r="B5620" t="s">
        <v>2885</v>
      </c>
      <c r="C5620" t="s">
        <v>1722</v>
      </c>
      <c r="D5620" t="s">
        <v>3254</v>
      </c>
      <c r="E5620" t="s">
        <v>1702</v>
      </c>
    </row>
    <row r="5621" spans="1:5">
      <c r="A5621" t="s">
        <v>3103</v>
      </c>
      <c r="B5621" t="s">
        <v>2885</v>
      </c>
      <c r="C5621" t="s">
        <v>1722</v>
      </c>
      <c r="D5621" t="s">
        <v>3254</v>
      </c>
      <c r="E5621" t="s">
        <v>1705</v>
      </c>
    </row>
    <row r="5622" spans="1:5">
      <c r="A5622" t="s">
        <v>3104</v>
      </c>
      <c r="B5622" t="s">
        <v>2885</v>
      </c>
      <c r="C5622" t="s">
        <v>1722</v>
      </c>
      <c r="D5622" t="s">
        <v>3254</v>
      </c>
      <c r="E5622" t="s">
        <v>1706</v>
      </c>
    </row>
    <row r="5623" spans="1:5">
      <c r="A5623" t="s">
        <v>3105</v>
      </c>
      <c r="B5623" t="s">
        <v>2885</v>
      </c>
      <c r="C5623" t="s">
        <v>1722</v>
      </c>
      <c r="D5623" t="s">
        <v>3254</v>
      </c>
      <c r="E5623" t="s">
        <v>1707</v>
      </c>
    </row>
    <row r="5624" spans="1:5">
      <c r="A5624" t="s">
        <v>3106</v>
      </c>
      <c r="B5624" t="s">
        <v>2885</v>
      </c>
      <c r="C5624" t="s">
        <v>1722</v>
      </c>
      <c r="D5624" t="s">
        <v>3254</v>
      </c>
      <c r="E5624" t="s">
        <v>1708</v>
      </c>
    </row>
    <row r="5625" spans="1:5">
      <c r="A5625" t="s">
        <v>3107</v>
      </c>
      <c r="B5625" t="s">
        <v>2885</v>
      </c>
      <c r="C5625" t="s">
        <v>1722</v>
      </c>
      <c r="D5625" t="s">
        <v>3254</v>
      </c>
      <c r="E5625" t="s">
        <v>1709</v>
      </c>
    </row>
    <row r="5626" spans="1:5">
      <c r="A5626" t="s">
        <v>3108</v>
      </c>
      <c r="B5626" t="s">
        <v>2885</v>
      </c>
      <c r="C5626" t="s">
        <v>1722</v>
      </c>
      <c r="D5626" t="s">
        <v>3254</v>
      </c>
      <c r="E5626" t="s">
        <v>1710</v>
      </c>
    </row>
    <row r="5627" spans="1:5">
      <c r="A5627" t="s">
        <v>3109</v>
      </c>
      <c r="B5627" t="s">
        <v>2885</v>
      </c>
      <c r="C5627" t="s">
        <v>1722</v>
      </c>
      <c r="D5627" t="s">
        <v>3254</v>
      </c>
      <c r="E5627" t="s">
        <v>1711</v>
      </c>
    </row>
    <row r="5628" spans="1:5">
      <c r="A5628" t="s">
        <v>3110</v>
      </c>
      <c r="B5628" t="s">
        <v>2885</v>
      </c>
      <c r="C5628" t="s">
        <v>1722</v>
      </c>
      <c r="D5628" t="s">
        <v>3254</v>
      </c>
      <c r="E5628" t="s">
        <v>1712</v>
      </c>
    </row>
    <row r="5629" spans="1:5">
      <c r="A5629" t="s">
        <v>3111</v>
      </c>
      <c r="B5629" t="s">
        <v>2885</v>
      </c>
      <c r="C5629" t="s">
        <v>1722</v>
      </c>
      <c r="D5629" t="s">
        <v>3254</v>
      </c>
      <c r="E5629" t="s">
        <v>1713</v>
      </c>
    </row>
    <row r="5630" spans="1:5">
      <c r="A5630" t="s">
        <v>3112</v>
      </c>
      <c r="B5630" t="s">
        <v>2885</v>
      </c>
      <c r="C5630" t="s">
        <v>1722</v>
      </c>
      <c r="D5630" t="s">
        <v>3254</v>
      </c>
      <c r="E5630" t="s">
        <v>1714</v>
      </c>
    </row>
    <row r="5631" spans="1:5">
      <c r="A5631" t="s">
        <v>3113</v>
      </c>
      <c r="B5631" t="s">
        <v>2885</v>
      </c>
      <c r="C5631" t="s">
        <v>1722</v>
      </c>
      <c r="D5631" t="s">
        <v>3254</v>
      </c>
      <c r="E5631" t="s">
        <v>1715</v>
      </c>
    </row>
    <row r="5632" spans="1:5">
      <c r="A5632" t="s">
        <v>3114</v>
      </c>
      <c r="B5632" t="s">
        <v>2885</v>
      </c>
      <c r="C5632" t="s">
        <v>1722</v>
      </c>
      <c r="D5632" t="s">
        <v>3255</v>
      </c>
      <c r="E5632" t="s">
        <v>1702</v>
      </c>
    </row>
    <row r="5633" spans="1:5">
      <c r="A5633" t="s">
        <v>3115</v>
      </c>
      <c r="B5633" t="s">
        <v>2885</v>
      </c>
      <c r="C5633" t="s">
        <v>1722</v>
      </c>
      <c r="D5633" t="s">
        <v>3255</v>
      </c>
      <c r="E5633" t="s">
        <v>1705</v>
      </c>
    </row>
    <row r="5634" spans="1:5">
      <c r="A5634" t="s">
        <v>3116</v>
      </c>
      <c r="B5634" t="s">
        <v>2885</v>
      </c>
      <c r="C5634" t="s">
        <v>1722</v>
      </c>
      <c r="D5634" t="s">
        <v>3255</v>
      </c>
      <c r="E5634" t="s">
        <v>1706</v>
      </c>
    </row>
    <row r="5635" spans="1:5">
      <c r="A5635" t="s">
        <v>3117</v>
      </c>
      <c r="B5635" t="s">
        <v>2885</v>
      </c>
      <c r="C5635" t="s">
        <v>1722</v>
      </c>
      <c r="D5635" t="s">
        <v>3255</v>
      </c>
      <c r="E5635" t="s">
        <v>1707</v>
      </c>
    </row>
    <row r="5636" spans="1:5">
      <c r="A5636" t="s">
        <v>3118</v>
      </c>
      <c r="B5636" t="s">
        <v>2885</v>
      </c>
      <c r="C5636" t="s">
        <v>1722</v>
      </c>
      <c r="D5636" t="s">
        <v>3255</v>
      </c>
      <c r="E5636" t="s">
        <v>1708</v>
      </c>
    </row>
    <row r="5637" spans="1:5">
      <c r="A5637" t="s">
        <v>3119</v>
      </c>
      <c r="B5637" t="s">
        <v>2885</v>
      </c>
      <c r="C5637" t="s">
        <v>1722</v>
      </c>
      <c r="D5637" t="s">
        <v>3255</v>
      </c>
      <c r="E5637" t="s">
        <v>1709</v>
      </c>
    </row>
    <row r="5638" spans="1:5">
      <c r="A5638" t="s">
        <v>3120</v>
      </c>
      <c r="B5638" t="s">
        <v>2885</v>
      </c>
      <c r="C5638" t="s">
        <v>1722</v>
      </c>
      <c r="D5638" t="s">
        <v>3255</v>
      </c>
      <c r="E5638" t="s">
        <v>1710</v>
      </c>
    </row>
    <row r="5639" spans="1:5">
      <c r="A5639" t="s">
        <v>3121</v>
      </c>
      <c r="B5639" t="s">
        <v>2885</v>
      </c>
      <c r="C5639" t="s">
        <v>1722</v>
      </c>
      <c r="D5639" t="s">
        <v>3255</v>
      </c>
      <c r="E5639" t="s">
        <v>1711</v>
      </c>
    </row>
    <row r="5640" spans="1:5">
      <c r="A5640" t="s">
        <v>3122</v>
      </c>
      <c r="B5640" t="s">
        <v>2885</v>
      </c>
      <c r="C5640" t="s">
        <v>1722</v>
      </c>
      <c r="D5640" t="s">
        <v>3255</v>
      </c>
      <c r="E5640" t="s">
        <v>1712</v>
      </c>
    </row>
    <row r="5641" spans="1:5">
      <c r="A5641" t="s">
        <v>3123</v>
      </c>
      <c r="B5641" t="s">
        <v>2885</v>
      </c>
      <c r="C5641" t="s">
        <v>1722</v>
      </c>
      <c r="D5641" t="s">
        <v>3255</v>
      </c>
      <c r="E5641" t="s">
        <v>1713</v>
      </c>
    </row>
    <row r="5642" spans="1:5">
      <c r="A5642" t="s">
        <v>3124</v>
      </c>
      <c r="B5642" t="s">
        <v>2885</v>
      </c>
      <c r="C5642" t="s">
        <v>1722</v>
      </c>
      <c r="D5642" t="s">
        <v>3255</v>
      </c>
      <c r="E5642" t="s">
        <v>1714</v>
      </c>
    </row>
    <row r="5643" spans="1:5">
      <c r="A5643" t="s">
        <v>3125</v>
      </c>
      <c r="B5643" t="s">
        <v>2885</v>
      </c>
      <c r="C5643" t="s">
        <v>1722</v>
      </c>
      <c r="D5643" t="s">
        <v>3255</v>
      </c>
      <c r="E5643" t="s">
        <v>1715</v>
      </c>
    </row>
    <row r="5644" spans="1:5">
      <c r="A5644" t="s">
        <v>3126</v>
      </c>
      <c r="B5644" t="s">
        <v>2885</v>
      </c>
      <c r="C5644" t="s">
        <v>1723</v>
      </c>
      <c r="D5644" t="s">
        <v>3246</v>
      </c>
      <c r="E5644" t="s">
        <v>1702</v>
      </c>
    </row>
    <row r="5645" spans="1:5">
      <c r="A5645" t="s">
        <v>3127</v>
      </c>
      <c r="B5645" t="s">
        <v>2885</v>
      </c>
      <c r="C5645" t="s">
        <v>1723</v>
      </c>
      <c r="D5645" t="s">
        <v>3246</v>
      </c>
      <c r="E5645" t="s">
        <v>1705</v>
      </c>
    </row>
    <row r="5646" spans="1:5">
      <c r="A5646" t="s">
        <v>3128</v>
      </c>
      <c r="B5646" t="s">
        <v>2885</v>
      </c>
      <c r="C5646" t="s">
        <v>1723</v>
      </c>
      <c r="D5646" t="s">
        <v>3246</v>
      </c>
      <c r="E5646" t="s">
        <v>1706</v>
      </c>
    </row>
    <row r="5647" spans="1:5">
      <c r="A5647" t="s">
        <v>3129</v>
      </c>
      <c r="B5647" t="s">
        <v>2885</v>
      </c>
      <c r="C5647" t="s">
        <v>1723</v>
      </c>
      <c r="D5647" t="s">
        <v>3246</v>
      </c>
      <c r="E5647" t="s">
        <v>1707</v>
      </c>
    </row>
    <row r="5648" spans="1:5">
      <c r="A5648" t="s">
        <v>3130</v>
      </c>
      <c r="B5648" t="s">
        <v>2885</v>
      </c>
      <c r="C5648" t="s">
        <v>1723</v>
      </c>
      <c r="D5648" t="s">
        <v>3246</v>
      </c>
      <c r="E5648" t="s">
        <v>1708</v>
      </c>
    </row>
    <row r="5649" spans="1:5">
      <c r="A5649" t="s">
        <v>3131</v>
      </c>
      <c r="B5649" t="s">
        <v>2885</v>
      </c>
      <c r="C5649" t="s">
        <v>1723</v>
      </c>
      <c r="D5649" t="s">
        <v>3246</v>
      </c>
      <c r="E5649" t="s">
        <v>1709</v>
      </c>
    </row>
    <row r="5650" spans="1:5">
      <c r="A5650" t="s">
        <v>3132</v>
      </c>
      <c r="B5650" t="s">
        <v>2885</v>
      </c>
      <c r="C5650" t="s">
        <v>1723</v>
      </c>
      <c r="D5650" t="s">
        <v>3246</v>
      </c>
      <c r="E5650" t="s">
        <v>1710</v>
      </c>
    </row>
    <row r="5651" spans="1:5">
      <c r="A5651" t="s">
        <v>3133</v>
      </c>
      <c r="B5651" t="s">
        <v>2885</v>
      </c>
      <c r="C5651" t="s">
        <v>1723</v>
      </c>
      <c r="D5651" t="s">
        <v>3246</v>
      </c>
      <c r="E5651" t="s">
        <v>1711</v>
      </c>
    </row>
    <row r="5652" spans="1:5">
      <c r="A5652" t="s">
        <v>3134</v>
      </c>
      <c r="B5652" t="s">
        <v>2885</v>
      </c>
      <c r="C5652" t="s">
        <v>1723</v>
      </c>
      <c r="D5652" t="s">
        <v>3246</v>
      </c>
      <c r="E5652" t="s">
        <v>1712</v>
      </c>
    </row>
    <row r="5653" spans="1:5">
      <c r="A5653" t="s">
        <v>3135</v>
      </c>
      <c r="B5653" t="s">
        <v>2885</v>
      </c>
      <c r="C5653" t="s">
        <v>1723</v>
      </c>
      <c r="D5653" t="s">
        <v>3246</v>
      </c>
      <c r="E5653" t="s">
        <v>1713</v>
      </c>
    </row>
    <row r="5654" spans="1:5">
      <c r="A5654" t="s">
        <v>3136</v>
      </c>
      <c r="B5654" t="s">
        <v>2885</v>
      </c>
      <c r="C5654" t="s">
        <v>1723</v>
      </c>
      <c r="D5654" t="s">
        <v>3246</v>
      </c>
      <c r="E5654" t="s">
        <v>1714</v>
      </c>
    </row>
    <row r="5655" spans="1:5">
      <c r="A5655" t="s">
        <v>3137</v>
      </c>
      <c r="B5655" t="s">
        <v>2885</v>
      </c>
      <c r="C5655" t="s">
        <v>1723</v>
      </c>
      <c r="D5655" t="s">
        <v>3246</v>
      </c>
      <c r="E5655" t="s">
        <v>1715</v>
      </c>
    </row>
    <row r="5656" spans="1:5">
      <c r="A5656" t="s">
        <v>3138</v>
      </c>
      <c r="B5656" t="s">
        <v>2885</v>
      </c>
      <c r="C5656" t="s">
        <v>1723</v>
      </c>
      <c r="D5656" t="s">
        <v>3247</v>
      </c>
      <c r="E5656" t="s">
        <v>1702</v>
      </c>
    </row>
    <row r="5657" spans="1:5">
      <c r="A5657" t="s">
        <v>3139</v>
      </c>
      <c r="B5657" t="s">
        <v>2885</v>
      </c>
      <c r="C5657" t="s">
        <v>1723</v>
      </c>
      <c r="D5657" t="s">
        <v>3247</v>
      </c>
      <c r="E5657" t="s">
        <v>1705</v>
      </c>
    </row>
    <row r="5658" spans="1:5">
      <c r="A5658" t="s">
        <v>3140</v>
      </c>
      <c r="B5658" t="s">
        <v>2885</v>
      </c>
      <c r="C5658" t="s">
        <v>1723</v>
      </c>
      <c r="D5658" t="s">
        <v>3247</v>
      </c>
      <c r="E5658" t="s">
        <v>1706</v>
      </c>
    </row>
    <row r="5659" spans="1:5">
      <c r="A5659" t="s">
        <v>3141</v>
      </c>
      <c r="B5659" t="s">
        <v>2885</v>
      </c>
      <c r="C5659" t="s">
        <v>1723</v>
      </c>
      <c r="D5659" t="s">
        <v>3247</v>
      </c>
      <c r="E5659" t="s">
        <v>1707</v>
      </c>
    </row>
    <row r="5660" spans="1:5">
      <c r="A5660" t="s">
        <v>3142</v>
      </c>
      <c r="B5660" t="s">
        <v>2885</v>
      </c>
      <c r="C5660" t="s">
        <v>1723</v>
      </c>
      <c r="D5660" t="s">
        <v>3247</v>
      </c>
      <c r="E5660" t="s">
        <v>1708</v>
      </c>
    </row>
    <row r="5661" spans="1:5">
      <c r="A5661" t="s">
        <v>3143</v>
      </c>
      <c r="B5661" t="s">
        <v>2885</v>
      </c>
      <c r="C5661" t="s">
        <v>1723</v>
      </c>
      <c r="D5661" t="s">
        <v>3247</v>
      </c>
      <c r="E5661" t="s">
        <v>1709</v>
      </c>
    </row>
    <row r="5662" spans="1:5">
      <c r="A5662" t="s">
        <v>3144</v>
      </c>
      <c r="B5662" t="s">
        <v>2885</v>
      </c>
      <c r="C5662" t="s">
        <v>1723</v>
      </c>
      <c r="D5662" t="s">
        <v>3247</v>
      </c>
      <c r="E5662" t="s">
        <v>1710</v>
      </c>
    </row>
    <row r="5663" spans="1:5">
      <c r="A5663" t="s">
        <v>3145</v>
      </c>
      <c r="B5663" t="s">
        <v>2885</v>
      </c>
      <c r="C5663" t="s">
        <v>1723</v>
      </c>
      <c r="D5663" t="s">
        <v>3247</v>
      </c>
      <c r="E5663" t="s">
        <v>1711</v>
      </c>
    </row>
    <row r="5664" spans="1:5">
      <c r="A5664" t="s">
        <v>3146</v>
      </c>
      <c r="B5664" t="s">
        <v>2885</v>
      </c>
      <c r="C5664" t="s">
        <v>1723</v>
      </c>
      <c r="D5664" t="s">
        <v>3247</v>
      </c>
      <c r="E5664" t="s">
        <v>1712</v>
      </c>
    </row>
    <row r="5665" spans="1:5">
      <c r="A5665" t="s">
        <v>3147</v>
      </c>
      <c r="B5665" t="s">
        <v>2885</v>
      </c>
      <c r="C5665" t="s">
        <v>1723</v>
      </c>
      <c r="D5665" t="s">
        <v>3247</v>
      </c>
      <c r="E5665" t="s">
        <v>1713</v>
      </c>
    </row>
    <row r="5666" spans="1:5">
      <c r="A5666" t="s">
        <v>3148</v>
      </c>
      <c r="B5666" t="s">
        <v>2885</v>
      </c>
      <c r="C5666" t="s">
        <v>1723</v>
      </c>
      <c r="D5666" t="s">
        <v>3247</v>
      </c>
      <c r="E5666" t="s">
        <v>1714</v>
      </c>
    </row>
    <row r="5667" spans="1:5">
      <c r="A5667" t="s">
        <v>3149</v>
      </c>
      <c r="B5667" t="s">
        <v>2885</v>
      </c>
      <c r="C5667" t="s">
        <v>1723</v>
      </c>
      <c r="D5667" t="s">
        <v>3247</v>
      </c>
      <c r="E5667" t="s">
        <v>1715</v>
      </c>
    </row>
    <row r="5668" spans="1:5">
      <c r="A5668" t="s">
        <v>3150</v>
      </c>
      <c r="B5668" t="s">
        <v>2885</v>
      </c>
      <c r="C5668" t="s">
        <v>1723</v>
      </c>
      <c r="D5668" t="s">
        <v>3248</v>
      </c>
      <c r="E5668" t="s">
        <v>1702</v>
      </c>
    </row>
    <row r="5669" spans="1:5">
      <c r="A5669" t="s">
        <v>3151</v>
      </c>
      <c r="B5669" t="s">
        <v>2885</v>
      </c>
      <c r="C5669" t="s">
        <v>1723</v>
      </c>
      <c r="D5669" t="s">
        <v>3248</v>
      </c>
      <c r="E5669" t="s">
        <v>1705</v>
      </c>
    </row>
    <row r="5670" spans="1:5">
      <c r="A5670" t="s">
        <v>3152</v>
      </c>
      <c r="B5670" t="s">
        <v>2885</v>
      </c>
      <c r="C5670" t="s">
        <v>1723</v>
      </c>
      <c r="D5670" t="s">
        <v>3248</v>
      </c>
      <c r="E5670" t="s">
        <v>1706</v>
      </c>
    </row>
    <row r="5671" spans="1:5">
      <c r="A5671" t="s">
        <v>3153</v>
      </c>
      <c r="B5671" t="s">
        <v>2885</v>
      </c>
      <c r="C5671" t="s">
        <v>1723</v>
      </c>
      <c r="D5671" t="s">
        <v>3248</v>
      </c>
      <c r="E5671" t="s">
        <v>1707</v>
      </c>
    </row>
    <row r="5672" spans="1:5">
      <c r="A5672" t="s">
        <v>3154</v>
      </c>
      <c r="B5672" t="s">
        <v>2885</v>
      </c>
      <c r="C5672" t="s">
        <v>1723</v>
      </c>
      <c r="D5672" t="s">
        <v>3248</v>
      </c>
      <c r="E5672" t="s">
        <v>1708</v>
      </c>
    </row>
    <row r="5673" spans="1:5">
      <c r="A5673" t="s">
        <v>3155</v>
      </c>
      <c r="B5673" t="s">
        <v>2885</v>
      </c>
      <c r="C5673" t="s">
        <v>1723</v>
      </c>
      <c r="D5673" t="s">
        <v>3248</v>
      </c>
      <c r="E5673" t="s">
        <v>1709</v>
      </c>
    </row>
    <row r="5674" spans="1:5">
      <c r="A5674" t="s">
        <v>3156</v>
      </c>
      <c r="B5674" t="s">
        <v>2885</v>
      </c>
      <c r="C5674" t="s">
        <v>1723</v>
      </c>
      <c r="D5674" t="s">
        <v>3248</v>
      </c>
      <c r="E5674" t="s">
        <v>1710</v>
      </c>
    </row>
    <row r="5675" spans="1:5">
      <c r="A5675" t="s">
        <v>3157</v>
      </c>
      <c r="B5675" t="s">
        <v>2885</v>
      </c>
      <c r="C5675" t="s">
        <v>1723</v>
      </c>
      <c r="D5675" t="s">
        <v>3248</v>
      </c>
      <c r="E5675" t="s">
        <v>1711</v>
      </c>
    </row>
    <row r="5676" spans="1:5">
      <c r="A5676" t="s">
        <v>3158</v>
      </c>
      <c r="B5676" t="s">
        <v>2885</v>
      </c>
      <c r="C5676" t="s">
        <v>1723</v>
      </c>
      <c r="D5676" t="s">
        <v>3248</v>
      </c>
      <c r="E5676" t="s">
        <v>1712</v>
      </c>
    </row>
    <row r="5677" spans="1:5">
      <c r="A5677" t="s">
        <v>3159</v>
      </c>
      <c r="B5677" t="s">
        <v>2885</v>
      </c>
      <c r="C5677" t="s">
        <v>1723</v>
      </c>
      <c r="D5677" t="s">
        <v>3248</v>
      </c>
      <c r="E5677" t="s">
        <v>1713</v>
      </c>
    </row>
    <row r="5678" spans="1:5">
      <c r="A5678" t="s">
        <v>3160</v>
      </c>
      <c r="B5678" t="s">
        <v>2885</v>
      </c>
      <c r="C5678" t="s">
        <v>1723</v>
      </c>
      <c r="D5678" t="s">
        <v>3248</v>
      </c>
      <c r="E5678" t="s">
        <v>1714</v>
      </c>
    </row>
    <row r="5679" spans="1:5">
      <c r="A5679" t="s">
        <v>3161</v>
      </c>
      <c r="B5679" t="s">
        <v>2885</v>
      </c>
      <c r="C5679" t="s">
        <v>1723</v>
      </c>
      <c r="D5679" t="s">
        <v>3248</v>
      </c>
      <c r="E5679" t="s">
        <v>1715</v>
      </c>
    </row>
    <row r="5680" spans="1:5">
      <c r="A5680" t="s">
        <v>3162</v>
      </c>
      <c r="B5680" t="s">
        <v>2885</v>
      </c>
      <c r="C5680" t="s">
        <v>1723</v>
      </c>
      <c r="D5680" t="s">
        <v>3249</v>
      </c>
      <c r="E5680" t="s">
        <v>1702</v>
      </c>
    </row>
    <row r="5681" spans="1:5">
      <c r="A5681" t="s">
        <v>3163</v>
      </c>
      <c r="B5681" t="s">
        <v>2885</v>
      </c>
      <c r="C5681" t="s">
        <v>1723</v>
      </c>
      <c r="D5681" t="s">
        <v>3249</v>
      </c>
      <c r="E5681" t="s">
        <v>1705</v>
      </c>
    </row>
    <row r="5682" spans="1:5">
      <c r="A5682" t="s">
        <v>3164</v>
      </c>
      <c r="B5682" t="s">
        <v>2885</v>
      </c>
      <c r="C5682" t="s">
        <v>1723</v>
      </c>
      <c r="D5682" t="s">
        <v>3249</v>
      </c>
      <c r="E5682" t="s">
        <v>1706</v>
      </c>
    </row>
    <row r="5683" spans="1:5">
      <c r="A5683" t="s">
        <v>3165</v>
      </c>
      <c r="B5683" t="s">
        <v>2885</v>
      </c>
      <c r="C5683" t="s">
        <v>1723</v>
      </c>
      <c r="D5683" t="s">
        <v>3249</v>
      </c>
      <c r="E5683" t="s">
        <v>1707</v>
      </c>
    </row>
    <row r="5684" spans="1:5">
      <c r="A5684" t="s">
        <v>3166</v>
      </c>
      <c r="B5684" t="s">
        <v>2885</v>
      </c>
      <c r="C5684" t="s">
        <v>1723</v>
      </c>
      <c r="D5684" t="s">
        <v>3249</v>
      </c>
      <c r="E5684" t="s">
        <v>1708</v>
      </c>
    </row>
    <row r="5685" spans="1:5">
      <c r="A5685" t="s">
        <v>3167</v>
      </c>
      <c r="B5685" t="s">
        <v>2885</v>
      </c>
      <c r="C5685" t="s">
        <v>1723</v>
      </c>
      <c r="D5685" t="s">
        <v>3249</v>
      </c>
      <c r="E5685" t="s">
        <v>1709</v>
      </c>
    </row>
    <row r="5686" spans="1:5">
      <c r="A5686" t="s">
        <v>3168</v>
      </c>
      <c r="B5686" t="s">
        <v>2885</v>
      </c>
      <c r="C5686" t="s">
        <v>1723</v>
      </c>
      <c r="D5686" t="s">
        <v>3249</v>
      </c>
      <c r="E5686" t="s">
        <v>1710</v>
      </c>
    </row>
    <row r="5687" spans="1:5">
      <c r="A5687" t="s">
        <v>3169</v>
      </c>
      <c r="B5687" t="s">
        <v>2885</v>
      </c>
      <c r="C5687" t="s">
        <v>1723</v>
      </c>
      <c r="D5687" t="s">
        <v>3249</v>
      </c>
      <c r="E5687" t="s">
        <v>1711</v>
      </c>
    </row>
    <row r="5688" spans="1:5">
      <c r="A5688" t="s">
        <v>3170</v>
      </c>
      <c r="B5688" t="s">
        <v>2885</v>
      </c>
      <c r="C5688" t="s">
        <v>1723</v>
      </c>
      <c r="D5688" t="s">
        <v>3249</v>
      </c>
      <c r="E5688" t="s">
        <v>1712</v>
      </c>
    </row>
    <row r="5689" spans="1:5">
      <c r="A5689" t="s">
        <v>3171</v>
      </c>
      <c r="B5689" t="s">
        <v>2885</v>
      </c>
      <c r="C5689" t="s">
        <v>1723</v>
      </c>
      <c r="D5689" t="s">
        <v>3249</v>
      </c>
      <c r="E5689" t="s">
        <v>1713</v>
      </c>
    </row>
    <row r="5690" spans="1:5">
      <c r="A5690" t="s">
        <v>3172</v>
      </c>
      <c r="B5690" t="s">
        <v>2885</v>
      </c>
      <c r="C5690" t="s">
        <v>1723</v>
      </c>
      <c r="D5690" t="s">
        <v>3249</v>
      </c>
      <c r="E5690" t="s">
        <v>1714</v>
      </c>
    </row>
    <row r="5691" spans="1:5">
      <c r="A5691" t="s">
        <v>3173</v>
      </c>
      <c r="B5691" t="s">
        <v>2885</v>
      </c>
      <c r="C5691" t="s">
        <v>1723</v>
      </c>
      <c r="D5691" t="s">
        <v>3249</v>
      </c>
      <c r="E5691" t="s">
        <v>1715</v>
      </c>
    </row>
    <row r="5692" spans="1:5">
      <c r="A5692" t="s">
        <v>3174</v>
      </c>
      <c r="B5692" t="s">
        <v>2885</v>
      </c>
      <c r="C5692" t="s">
        <v>1723</v>
      </c>
      <c r="D5692" t="s">
        <v>3250</v>
      </c>
      <c r="E5692" t="s">
        <v>1702</v>
      </c>
    </row>
    <row r="5693" spans="1:5">
      <c r="A5693" t="s">
        <v>3175</v>
      </c>
      <c r="B5693" t="s">
        <v>2885</v>
      </c>
      <c r="C5693" t="s">
        <v>1723</v>
      </c>
      <c r="D5693" t="s">
        <v>3250</v>
      </c>
      <c r="E5693" t="s">
        <v>1705</v>
      </c>
    </row>
    <row r="5694" spans="1:5">
      <c r="A5694" t="s">
        <v>3176</v>
      </c>
      <c r="B5694" t="s">
        <v>2885</v>
      </c>
      <c r="C5694" t="s">
        <v>1723</v>
      </c>
      <c r="D5694" t="s">
        <v>3250</v>
      </c>
      <c r="E5694" t="s">
        <v>1706</v>
      </c>
    </row>
    <row r="5695" spans="1:5">
      <c r="A5695" t="s">
        <v>3177</v>
      </c>
      <c r="B5695" t="s">
        <v>2885</v>
      </c>
      <c r="C5695" t="s">
        <v>1723</v>
      </c>
      <c r="D5695" t="s">
        <v>3250</v>
      </c>
      <c r="E5695" t="s">
        <v>1707</v>
      </c>
    </row>
    <row r="5696" spans="1:5">
      <c r="A5696" t="s">
        <v>3178</v>
      </c>
      <c r="B5696" t="s">
        <v>2885</v>
      </c>
      <c r="C5696" t="s">
        <v>1723</v>
      </c>
      <c r="D5696" t="s">
        <v>3250</v>
      </c>
      <c r="E5696" t="s">
        <v>1708</v>
      </c>
    </row>
    <row r="5697" spans="1:5">
      <c r="A5697" t="s">
        <v>3179</v>
      </c>
      <c r="B5697" t="s">
        <v>2885</v>
      </c>
      <c r="C5697" t="s">
        <v>1723</v>
      </c>
      <c r="D5697" t="s">
        <v>3250</v>
      </c>
      <c r="E5697" t="s">
        <v>1709</v>
      </c>
    </row>
    <row r="5698" spans="1:5">
      <c r="A5698" t="s">
        <v>3180</v>
      </c>
      <c r="B5698" t="s">
        <v>2885</v>
      </c>
      <c r="C5698" t="s">
        <v>1723</v>
      </c>
      <c r="D5698" t="s">
        <v>3250</v>
      </c>
      <c r="E5698" t="s">
        <v>1710</v>
      </c>
    </row>
    <row r="5699" spans="1:5">
      <c r="A5699" t="s">
        <v>3181</v>
      </c>
      <c r="B5699" t="s">
        <v>2885</v>
      </c>
      <c r="C5699" t="s">
        <v>1723</v>
      </c>
      <c r="D5699" t="s">
        <v>3250</v>
      </c>
      <c r="E5699" t="s">
        <v>1711</v>
      </c>
    </row>
    <row r="5700" spans="1:5">
      <c r="A5700" t="s">
        <v>3182</v>
      </c>
      <c r="B5700" t="s">
        <v>2885</v>
      </c>
      <c r="C5700" t="s">
        <v>1723</v>
      </c>
      <c r="D5700" t="s">
        <v>3250</v>
      </c>
      <c r="E5700" t="s">
        <v>1712</v>
      </c>
    </row>
    <row r="5701" spans="1:5">
      <c r="A5701" t="s">
        <v>3183</v>
      </c>
      <c r="B5701" t="s">
        <v>2885</v>
      </c>
      <c r="C5701" t="s">
        <v>1723</v>
      </c>
      <c r="D5701" t="s">
        <v>3250</v>
      </c>
      <c r="E5701" t="s">
        <v>1713</v>
      </c>
    </row>
    <row r="5702" spans="1:5">
      <c r="A5702" t="s">
        <v>3184</v>
      </c>
      <c r="B5702" t="s">
        <v>2885</v>
      </c>
      <c r="C5702" t="s">
        <v>1723</v>
      </c>
      <c r="D5702" t="s">
        <v>3250</v>
      </c>
      <c r="E5702" t="s">
        <v>1714</v>
      </c>
    </row>
    <row r="5703" spans="1:5">
      <c r="A5703" t="s">
        <v>3185</v>
      </c>
      <c r="B5703" t="s">
        <v>2885</v>
      </c>
      <c r="C5703" t="s">
        <v>1723</v>
      </c>
      <c r="D5703" t="s">
        <v>3250</v>
      </c>
      <c r="E5703" t="s">
        <v>1715</v>
      </c>
    </row>
    <row r="5704" spans="1:5">
      <c r="A5704" t="s">
        <v>3186</v>
      </c>
      <c r="B5704" t="s">
        <v>2885</v>
      </c>
      <c r="C5704" t="s">
        <v>1723</v>
      </c>
      <c r="D5704" t="s">
        <v>3251</v>
      </c>
      <c r="E5704" t="s">
        <v>1702</v>
      </c>
    </row>
    <row r="5705" spans="1:5">
      <c r="A5705" t="s">
        <v>3187</v>
      </c>
      <c r="B5705" t="s">
        <v>2885</v>
      </c>
      <c r="C5705" t="s">
        <v>1723</v>
      </c>
      <c r="D5705" t="s">
        <v>3251</v>
      </c>
      <c r="E5705" t="s">
        <v>1705</v>
      </c>
    </row>
    <row r="5706" spans="1:5">
      <c r="A5706" t="s">
        <v>3188</v>
      </c>
      <c r="B5706" t="s">
        <v>2885</v>
      </c>
      <c r="C5706" t="s">
        <v>1723</v>
      </c>
      <c r="D5706" t="s">
        <v>3251</v>
      </c>
      <c r="E5706" t="s">
        <v>1706</v>
      </c>
    </row>
    <row r="5707" spans="1:5">
      <c r="A5707" t="s">
        <v>3189</v>
      </c>
      <c r="B5707" t="s">
        <v>2885</v>
      </c>
      <c r="C5707" t="s">
        <v>1723</v>
      </c>
      <c r="D5707" t="s">
        <v>3251</v>
      </c>
      <c r="E5707" t="s">
        <v>1707</v>
      </c>
    </row>
    <row r="5708" spans="1:5">
      <c r="A5708" t="s">
        <v>3190</v>
      </c>
      <c r="B5708" t="s">
        <v>2885</v>
      </c>
      <c r="C5708" t="s">
        <v>1723</v>
      </c>
      <c r="D5708" t="s">
        <v>3251</v>
      </c>
      <c r="E5708" t="s">
        <v>1708</v>
      </c>
    </row>
    <row r="5709" spans="1:5">
      <c r="A5709" t="s">
        <v>3191</v>
      </c>
      <c r="B5709" t="s">
        <v>2885</v>
      </c>
      <c r="C5709" t="s">
        <v>1723</v>
      </c>
      <c r="D5709" t="s">
        <v>3251</v>
      </c>
      <c r="E5709" t="s">
        <v>1709</v>
      </c>
    </row>
    <row r="5710" spans="1:5">
      <c r="A5710" t="s">
        <v>3192</v>
      </c>
      <c r="B5710" t="s">
        <v>2885</v>
      </c>
      <c r="C5710" t="s">
        <v>1723</v>
      </c>
      <c r="D5710" t="s">
        <v>3251</v>
      </c>
      <c r="E5710" t="s">
        <v>1710</v>
      </c>
    </row>
    <row r="5711" spans="1:5">
      <c r="A5711" t="s">
        <v>3193</v>
      </c>
      <c r="B5711" t="s">
        <v>2885</v>
      </c>
      <c r="C5711" t="s">
        <v>1723</v>
      </c>
      <c r="D5711" t="s">
        <v>3251</v>
      </c>
      <c r="E5711" t="s">
        <v>1711</v>
      </c>
    </row>
    <row r="5712" spans="1:5">
      <c r="A5712" t="s">
        <v>3194</v>
      </c>
      <c r="B5712" t="s">
        <v>2885</v>
      </c>
      <c r="C5712" t="s">
        <v>1723</v>
      </c>
      <c r="D5712" t="s">
        <v>3251</v>
      </c>
      <c r="E5712" t="s">
        <v>1712</v>
      </c>
    </row>
    <row r="5713" spans="1:5">
      <c r="A5713" t="s">
        <v>3195</v>
      </c>
      <c r="B5713" t="s">
        <v>2885</v>
      </c>
      <c r="C5713" t="s">
        <v>1723</v>
      </c>
      <c r="D5713" t="s">
        <v>3251</v>
      </c>
      <c r="E5713" t="s">
        <v>1713</v>
      </c>
    </row>
    <row r="5714" spans="1:5">
      <c r="A5714" t="s">
        <v>3196</v>
      </c>
      <c r="B5714" t="s">
        <v>2885</v>
      </c>
      <c r="C5714" t="s">
        <v>1723</v>
      </c>
      <c r="D5714" t="s">
        <v>3251</v>
      </c>
      <c r="E5714" t="s">
        <v>1714</v>
      </c>
    </row>
    <row r="5715" spans="1:5">
      <c r="A5715" t="s">
        <v>3197</v>
      </c>
      <c r="B5715" t="s">
        <v>2885</v>
      </c>
      <c r="C5715" t="s">
        <v>1723</v>
      </c>
      <c r="D5715" t="s">
        <v>3251</v>
      </c>
      <c r="E5715" t="s">
        <v>1715</v>
      </c>
    </row>
    <row r="5716" spans="1:5">
      <c r="A5716" t="s">
        <v>3198</v>
      </c>
      <c r="B5716" t="s">
        <v>2885</v>
      </c>
      <c r="C5716" t="s">
        <v>1723</v>
      </c>
      <c r="D5716" t="s">
        <v>3252</v>
      </c>
      <c r="E5716" t="s">
        <v>1702</v>
      </c>
    </row>
    <row r="5717" spans="1:5">
      <c r="A5717" t="s">
        <v>3199</v>
      </c>
      <c r="B5717" t="s">
        <v>2885</v>
      </c>
      <c r="C5717" t="s">
        <v>1723</v>
      </c>
      <c r="D5717" t="s">
        <v>3252</v>
      </c>
      <c r="E5717" t="s">
        <v>1705</v>
      </c>
    </row>
    <row r="5718" spans="1:5">
      <c r="A5718" t="s">
        <v>3200</v>
      </c>
      <c r="B5718" t="s">
        <v>2885</v>
      </c>
      <c r="C5718" t="s">
        <v>1723</v>
      </c>
      <c r="D5718" t="s">
        <v>3252</v>
      </c>
      <c r="E5718" t="s">
        <v>1706</v>
      </c>
    </row>
    <row r="5719" spans="1:5">
      <c r="A5719" t="s">
        <v>3201</v>
      </c>
      <c r="B5719" t="s">
        <v>2885</v>
      </c>
      <c r="C5719" t="s">
        <v>1723</v>
      </c>
      <c r="D5719" t="s">
        <v>3252</v>
      </c>
      <c r="E5719" t="s">
        <v>1707</v>
      </c>
    </row>
    <row r="5720" spans="1:5">
      <c r="A5720" t="s">
        <v>3202</v>
      </c>
      <c r="B5720" t="s">
        <v>2885</v>
      </c>
      <c r="C5720" t="s">
        <v>1723</v>
      </c>
      <c r="D5720" t="s">
        <v>3252</v>
      </c>
      <c r="E5720" t="s">
        <v>1708</v>
      </c>
    </row>
    <row r="5721" spans="1:5">
      <c r="A5721" t="s">
        <v>3203</v>
      </c>
      <c r="B5721" t="s">
        <v>2885</v>
      </c>
      <c r="C5721" t="s">
        <v>1723</v>
      </c>
      <c r="D5721" t="s">
        <v>3252</v>
      </c>
      <c r="E5721" t="s">
        <v>1709</v>
      </c>
    </row>
    <row r="5722" spans="1:5">
      <c r="A5722" t="s">
        <v>3204</v>
      </c>
      <c r="B5722" t="s">
        <v>2885</v>
      </c>
      <c r="C5722" t="s">
        <v>1723</v>
      </c>
      <c r="D5722" t="s">
        <v>3252</v>
      </c>
      <c r="E5722" t="s">
        <v>1710</v>
      </c>
    </row>
    <row r="5723" spans="1:5">
      <c r="A5723" t="s">
        <v>3205</v>
      </c>
      <c r="B5723" t="s">
        <v>2885</v>
      </c>
      <c r="C5723" t="s">
        <v>1723</v>
      </c>
      <c r="D5723" t="s">
        <v>3252</v>
      </c>
      <c r="E5723" t="s">
        <v>1711</v>
      </c>
    </row>
    <row r="5724" spans="1:5">
      <c r="A5724" t="s">
        <v>3206</v>
      </c>
      <c r="B5724" t="s">
        <v>2885</v>
      </c>
      <c r="C5724" t="s">
        <v>1723</v>
      </c>
      <c r="D5724" t="s">
        <v>3252</v>
      </c>
      <c r="E5724" t="s">
        <v>1712</v>
      </c>
    </row>
    <row r="5725" spans="1:5">
      <c r="A5725" t="s">
        <v>3207</v>
      </c>
      <c r="B5725" t="s">
        <v>2885</v>
      </c>
      <c r="C5725" t="s">
        <v>1723</v>
      </c>
      <c r="D5725" t="s">
        <v>3252</v>
      </c>
      <c r="E5725" t="s">
        <v>1713</v>
      </c>
    </row>
    <row r="5726" spans="1:5">
      <c r="A5726" t="s">
        <v>3208</v>
      </c>
      <c r="B5726" t="s">
        <v>2885</v>
      </c>
      <c r="C5726" t="s">
        <v>1723</v>
      </c>
      <c r="D5726" t="s">
        <v>3252</v>
      </c>
      <c r="E5726" t="s">
        <v>1714</v>
      </c>
    </row>
    <row r="5727" spans="1:5">
      <c r="A5727" t="s">
        <v>3209</v>
      </c>
      <c r="B5727" t="s">
        <v>2885</v>
      </c>
      <c r="C5727" t="s">
        <v>1723</v>
      </c>
      <c r="D5727" t="s">
        <v>3252</v>
      </c>
      <c r="E5727" t="s">
        <v>1715</v>
      </c>
    </row>
    <row r="5728" spans="1:5">
      <c r="A5728" t="s">
        <v>3210</v>
      </c>
      <c r="B5728" t="s">
        <v>2885</v>
      </c>
      <c r="C5728" t="s">
        <v>1723</v>
      </c>
      <c r="D5728" t="s">
        <v>3253</v>
      </c>
      <c r="E5728" t="s">
        <v>1702</v>
      </c>
    </row>
    <row r="5729" spans="1:5">
      <c r="A5729" t="s">
        <v>3211</v>
      </c>
      <c r="B5729" t="s">
        <v>2885</v>
      </c>
      <c r="C5729" t="s">
        <v>1723</v>
      </c>
      <c r="D5729" t="s">
        <v>3253</v>
      </c>
      <c r="E5729" t="s">
        <v>1705</v>
      </c>
    </row>
    <row r="5730" spans="1:5">
      <c r="A5730" t="s">
        <v>3212</v>
      </c>
      <c r="B5730" t="s">
        <v>2885</v>
      </c>
      <c r="C5730" t="s">
        <v>1723</v>
      </c>
      <c r="D5730" t="s">
        <v>3253</v>
      </c>
      <c r="E5730" t="s">
        <v>1706</v>
      </c>
    </row>
    <row r="5731" spans="1:5">
      <c r="A5731" t="s">
        <v>3213</v>
      </c>
      <c r="B5731" t="s">
        <v>2885</v>
      </c>
      <c r="C5731" t="s">
        <v>1723</v>
      </c>
      <c r="D5731" t="s">
        <v>3253</v>
      </c>
      <c r="E5731" t="s">
        <v>1707</v>
      </c>
    </row>
    <row r="5732" spans="1:5">
      <c r="A5732" t="s">
        <v>3214</v>
      </c>
      <c r="B5732" t="s">
        <v>2885</v>
      </c>
      <c r="C5732" t="s">
        <v>1723</v>
      </c>
      <c r="D5732" t="s">
        <v>3253</v>
      </c>
      <c r="E5732" t="s">
        <v>1708</v>
      </c>
    </row>
    <row r="5733" spans="1:5">
      <c r="A5733" t="s">
        <v>3215</v>
      </c>
      <c r="B5733" t="s">
        <v>2885</v>
      </c>
      <c r="C5733" t="s">
        <v>1723</v>
      </c>
      <c r="D5733" t="s">
        <v>3253</v>
      </c>
      <c r="E5733" t="s">
        <v>1709</v>
      </c>
    </row>
    <row r="5734" spans="1:5">
      <c r="A5734" t="s">
        <v>3216</v>
      </c>
      <c r="B5734" t="s">
        <v>2885</v>
      </c>
      <c r="C5734" t="s">
        <v>1723</v>
      </c>
      <c r="D5734" t="s">
        <v>3253</v>
      </c>
      <c r="E5734" t="s">
        <v>1710</v>
      </c>
    </row>
    <row r="5735" spans="1:5">
      <c r="A5735" t="s">
        <v>3217</v>
      </c>
      <c r="B5735" t="s">
        <v>2885</v>
      </c>
      <c r="C5735" t="s">
        <v>1723</v>
      </c>
      <c r="D5735" t="s">
        <v>3253</v>
      </c>
      <c r="E5735" t="s">
        <v>1711</v>
      </c>
    </row>
    <row r="5736" spans="1:5">
      <c r="A5736" t="s">
        <v>3218</v>
      </c>
      <c r="B5736" t="s">
        <v>2885</v>
      </c>
      <c r="C5736" t="s">
        <v>1723</v>
      </c>
      <c r="D5736" t="s">
        <v>3253</v>
      </c>
      <c r="E5736" t="s">
        <v>1712</v>
      </c>
    </row>
    <row r="5737" spans="1:5">
      <c r="A5737" t="s">
        <v>3219</v>
      </c>
      <c r="B5737" t="s">
        <v>2885</v>
      </c>
      <c r="C5737" t="s">
        <v>1723</v>
      </c>
      <c r="D5737" t="s">
        <v>3253</v>
      </c>
      <c r="E5737" t="s">
        <v>1713</v>
      </c>
    </row>
    <row r="5738" spans="1:5">
      <c r="A5738" t="s">
        <v>3220</v>
      </c>
      <c r="B5738" t="s">
        <v>2885</v>
      </c>
      <c r="C5738" t="s">
        <v>1723</v>
      </c>
      <c r="D5738" t="s">
        <v>3253</v>
      </c>
      <c r="E5738" t="s">
        <v>1714</v>
      </c>
    </row>
    <row r="5739" spans="1:5">
      <c r="A5739" t="s">
        <v>3221</v>
      </c>
      <c r="B5739" t="s">
        <v>2885</v>
      </c>
      <c r="C5739" t="s">
        <v>1723</v>
      </c>
      <c r="D5739" t="s">
        <v>3253</v>
      </c>
      <c r="E5739" t="s">
        <v>1715</v>
      </c>
    </row>
    <row r="5740" spans="1:5">
      <c r="A5740" t="s">
        <v>3222</v>
      </c>
      <c r="B5740" t="s">
        <v>2885</v>
      </c>
      <c r="C5740" t="s">
        <v>1723</v>
      </c>
      <c r="D5740" t="s">
        <v>3254</v>
      </c>
      <c r="E5740" t="s">
        <v>1702</v>
      </c>
    </row>
    <row r="5741" spans="1:5">
      <c r="A5741" t="s">
        <v>3223</v>
      </c>
      <c r="B5741" t="s">
        <v>2885</v>
      </c>
      <c r="C5741" t="s">
        <v>1723</v>
      </c>
      <c r="D5741" t="s">
        <v>3254</v>
      </c>
      <c r="E5741" t="s">
        <v>1705</v>
      </c>
    </row>
    <row r="5742" spans="1:5">
      <c r="A5742" t="s">
        <v>3224</v>
      </c>
      <c r="B5742" t="s">
        <v>2885</v>
      </c>
      <c r="C5742" t="s">
        <v>1723</v>
      </c>
      <c r="D5742" t="s">
        <v>3254</v>
      </c>
      <c r="E5742" t="s">
        <v>1706</v>
      </c>
    </row>
    <row r="5743" spans="1:5">
      <c r="A5743" t="s">
        <v>3225</v>
      </c>
      <c r="B5743" t="s">
        <v>2885</v>
      </c>
      <c r="C5743" t="s">
        <v>1723</v>
      </c>
      <c r="D5743" t="s">
        <v>3254</v>
      </c>
      <c r="E5743" t="s">
        <v>1707</v>
      </c>
    </row>
    <row r="5744" spans="1:5">
      <c r="A5744" t="s">
        <v>3226</v>
      </c>
      <c r="B5744" t="s">
        <v>2885</v>
      </c>
      <c r="C5744" t="s">
        <v>1723</v>
      </c>
      <c r="D5744" t="s">
        <v>3254</v>
      </c>
      <c r="E5744" t="s">
        <v>1708</v>
      </c>
    </row>
    <row r="5745" spans="1:5">
      <c r="A5745" t="s">
        <v>3227</v>
      </c>
      <c r="B5745" t="s">
        <v>2885</v>
      </c>
      <c r="C5745" t="s">
        <v>1723</v>
      </c>
      <c r="D5745" t="s">
        <v>3254</v>
      </c>
      <c r="E5745" t="s">
        <v>1709</v>
      </c>
    </row>
    <row r="5746" spans="1:5">
      <c r="A5746" t="s">
        <v>3228</v>
      </c>
      <c r="B5746" t="s">
        <v>2885</v>
      </c>
      <c r="C5746" t="s">
        <v>1723</v>
      </c>
      <c r="D5746" t="s">
        <v>3254</v>
      </c>
      <c r="E5746" t="s">
        <v>1710</v>
      </c>
    </row>
    <row r="5747" spans="1:5">
      <c r="A5747" t="s">
        <v>3229</v>
      </c>
      <c r="B5747" t="s">
        <v>2885</v>
      </c>
      <c r="C5747" t="s">
        <v>1723</v>
      </c>
      <c r="D5747" t="s">
        <v>3254</v>
      </c>
      <c r="E5747" t="s">
        <v>1711</v>
      </c>
    </row>
    <row r="5748" spans="1:5">
      <c r="A5748" t="s">
        <v>3230</v>
      </c>
      <c r="B5748" t="s">
        <v>2885</v>
      </c>
      <c r="C5748" t="s">
        <v>1723</v>
      </c>
      <c r="D5748" t="s">
        <v>3254</v>
      </c>
      <c r="E5748" t="s">
        <v>1712</v>
      </c>
    </row>
    <row r="5749" spans="1:5">
      <c r="A5749" t="s">
        <v>3231</v>
      </c>
      <c r="B5749" t="s">
        <v>2885</v>
      </c>
      <c r="C5749" t="s">
        <v>1723</v>
      </c>
      <c r="D5749" t="s">
        <v>3254</v>
      </c>
      <c r="E5749" t="s">
        <v>1713</v>
      </c>
    </row>
    <row r="5750" spans="1:5">
      <c r="A5750" t="s">
        <v>3232</v>
      </c>
      <c r="B5750" t="s">
        <v>2885</v>
      </c>
      <c r="C5750" t="s">
        <v>1723</v>
      </c>
      <c r="D5750" t="s">
        <v>3254</v>
      </c>
      <c r="E5750" t="s">
        <v>1714</v>
      </c>
    </row>
    <row r="5751" spans="1:5">
      <c r="A5751" t="s">
        <v>3233</v>
      </c>
      <c r="B5751" t="s">
        <v>2885</v>
      </c>
      <c r="C5751" t="s">
        <v>1723</v>
      </c>
      <c r="D5751" t="s">
        <v>3254</v>
      </c>
      <c r="E5751" t="s">
        <v>1715</v>
      </c>
    </row>
    <row r="5752" spans="1:5">
      <c r="A5752" t="s">
        <v>3234</v>
      </c>
      <c r="B5752" t="s">
        <v>2885</v>
      </c>
      <c r="C5752" t="s">
        <v>1723</v>
      </c>
      <c r="D5752" t="s">
        <v>3255</v>
      </c>
      <c r="E5752" t="s">
        <v>1702</v>
      </c>
    </row>
    <row r="5753" spans="1:5">
      <c r="A5753" t="s">
        <v>3235</v>
      </c>
      <c r="B5753" t="s">
        <v>2885</v>
      </c>
      <c r="C5753" t="s">
        <v>1723</v>
      </c>
      <c r="D5753" t="s">
        <v>3255</v>
      </c>
      <c r="E5753" t="s">
        <v>1705</v>
      </c>
    </row>
    <row r="5754" spans="1:5">
      <c r="A5754" t="s">
        <v>3236</v>
      </c>
      <c r="B5754" t="s">
        <v>2885</v>
      </c>
      <c r="C5754" t="s">
        <v>1723</v>
      </c>
      <c r="D5754" t="s">
        <v>3255</v>
      </c>
      <c r="E5754" t="s">
        <v>1706</v>
      </c>
    </row>
    <row r="5755" spans="1:5">
      <c r="A5755" t="s">
        <v>3237</v>
      </c>
      <c r="B5755" t="s">
        <v>2885</v>
      </c>
      <c r="C5755" t="s">
        <v>1723</v>
      </c>
      <c r="D5755" t="s">
        <v>3255</v>
      </c>
      <c r="E5755" t="s">
        <v>1707</v>
      </c>
    </row>
    <row r="5756" spans="1:5">
      <c r="A5756" t="s">
        <v>3238</v>
      </c>
      <c r="B5756" t="s">
        <v>2885</v>
      </c>
      <c r="C5756" t="s">
        <v>1723</v>
      </c>
      <c r="D5756" t="s">
        <v>3255</v>
      </c>
      <c r="E5756" t="s">
        <v>1708</v>
      </c>
    </row>
    <row r="5757" spans="1:5">
      <c r="A5757" t="s">
        <v>3239</v>
      </c>
      <c r="B5757" t="s">
        <v>2885</v>
      </c>
      <c r="C5757" t="s">
        <v>1723</v>
      </c>
      <c r="D5757" t="s">
        <v>3255</v>
      </c>
      <c r="E5757" t="s">
        <v>1709</v>
      </c>
    </row>
    <row r="5758" spans="1:5">
      <c r="A5758" t="s">
        <v>3240</v>
      </c>
      <c r="B5758" t="s">
        <v>2885</v>
      </c>
      <c r="C5758" t="s">
        <v>1723</v>
      </c>
      <c r="D5758" t="s">
        <v>3255</v>
      </c>
      <c r="E5758" t="s">
        <v>1710</v>
      </c>
    </row>
    <row r="5759" spans="1:5">
      <c r="A5759" t="s">
        <v>3241</v>
      </c>
      <c r="B5759" t="s">
        <v>2885</v>
      </c>
      <c r="C5759" t="s">
        <v>1723</v>
      </c>
      <c r="D5759" t="s">
        <v>3255</v>
      </c>
      <c r="E5759" t="s">
        <v>1711</v>
      </c>
    </row>
    <row r="5760" spans="1:5">
      <c r="A5760" t="s">
        <v>3242</v>
      </c>
      <c r="B5760" t="s">
        <v>2885</v>
      </c>
      <c r="C5760" t="s">
        <v>1723</v>
      </c>
      <c r="D5760" t="s">
        <v>3255</v>
      </c>
      <c r="E5760" t="s">
        <v>1712</v>
      </c>
    </row>
    <row r="5761" spans="1:5">
      <c r="A5761" t="s">
        <v>3243</v>
      </c>
      <c r="B5761" t="s">
        <v>2885</v>
      </c>
      <c r="C5761" t="s">
        <v>1723</v>
      </c>
      <c r="D5761" t="s">
        <v>3255</v>
      </c>
      <c r="E5761" t="s">
        <v>1713</v>
      </c>
    </row>
    <row r="5762" spans="1:5">
      <c r="A5762" t="s">
        <v>3244</v>
      </c>
      <c r="B5762" t="s">
        <v>2885</v>
      </c>
      <c r="C5762" t="s">
        <v>1723</v>
      </c>
      <c r="D5762" t="s">
        <v>3255</v>
      </c>
      <c r="E5762" t="s">
        <v>1714</v>
      </c>
    </row>
    <row r="5763" spans="1:5">
      <c r="A5763" t="s">
        <v>3245</v>
      </c>
      <c r="B5763" t="s">
        <v>2885</v>
      </c>
      <c r="C5763" t="s">
        <v>1723</v>
      </c>
      <c r="D5763" t="s">
        <v>3255</v>
      </c>
      <c r="E5763" t="s">
        <v>1715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
    <tabColor theme="8"/>
  </sheetPr>
  <dimension ref="A1:C22"/>
  <sheetViews>
    <sheetView workbookViewId="0"/>
  </sheetViews>
  <sheetFormatPr defaultRowHeight="15"/>
  <cols>
    <col min="1" max="1" width="71.5703125" customWidth="1"/>
    <col min="2" max="2" width="20.28515625" customWidth="1"/>
    <col min="3" max="3" width="14.140625" customWidth="1"/>
  </cols>
  <sheetData>
    <row r="1" spans="1:3">
      <c r="A1" s="1" t="s">
        <v>0</v>
      </c>
      <c r="B1" s="1" t="s">
        <v>1779</v>
      </c>
      <c r="C1" s="1" t="s">
        <v>1821</v>
      </c>
    </row>
    <row r="2" spans="1:3">
      <c r="A2" t="s">
        <v>1</v>
      </c>
      <c r="B2" t="s">
        <v>1780</v>
      </c>
    </row>
    <row r="3" spans="1:3">
      <c r="A3" t="s">
        <v>2</v>
      </c>
      <c r="B3" t="s">
        <v>1780</v>
      </c>
    </row>
    <row r="4" spans="1:3">
      <c r="A4" t="s">
        <v>3</v>
      </c>
      <c r="B4" t="s">
        <v>1780</v>
      </c>
    </row>
    <row r="5" spans="1:3">
      <c r="A5" t="s">
        <v>17</v>
      </c>
      <c r="B5" t="s">
        <v>1780</v>
      </c>
    </row>
    <row r="6" spans="1:3">
      <c r="A6" t="s">
        <v>10681</v>
      </c>
      <c r="B6" t="s">
        <v>1780</v>
      </c>
    </row>
    <row r="7" spans="1:3">
      <c r="A7" t="s">
        <v>7380</v>
      </c>
      <c r="B7" t="s">
        <v>1780</v>
      </c>
    </row>
    <row r="8" spans="1:3">
      <c r="A8" t="s">
        <v>6</v>
      </c>
      <c r="B8" t="s">
        <v>1780</v>
      </c>
    </row>
    <row r="9" spans="1:3">
      <c r="A9" t="s">
        <v>7</v>
      </c>
      <c r="B9" t="s">
        <v>1781</v>
      </c>
    </row>
    <row r="10" spans="1:3">
      <c r="A10" t="s">
        <v>8</v>
      </c>
      <c r="B10" t="s">
        <v>1781</v>
      </c>
    </row>
    <row r="11" spans="1:3">
      <c r="A11" t="s">
        <v>9</v>
      </c>
      <c r="B11" t="s">
        <v>1781</v>
      </c>
    </row>
    <row r="12" spans="1:3">
      <c r="A12" t="s">
        <v>10</v>
      </c>
      <c r="B12" t="s">
        <v>1781</v>
      </c>
    </row>
    <row r="13" spans="1:3">
      <c r="A13" t="s">
        <v>11</v>
      </c>
      <c r="B13" t="s">
        <v>1781</v>
      </c>
    </row>
    <row r="14" spans="1:3">
      <c r="A14" t="s">
        <v>12</v>
      </c>
      <c r="B14" t="s">
        <v>1781</v>
      </c>
    </row>
    <row r="15" spans="1:3">
      <c r="A15" t="s">
        <v>13</v>
      </c>
      <c r="B15" t="s">
        <v>1781</v>
      </c>
    </row>
    <row r="16" spans="1:3">
      <c r="A16" t="s">
        <v>14</v>
      </c>
      <c r="B16" t="s">
        <v>1781</v>
      </c>
    </row>
    <row r="17" spans="1:2">
      <c r="A17" t="s">
        <v>15</v>
      </c>
      <c r="B17" t="s">
        <v>1781</v>
      </c>
    </row>
    <row r="18" spans="1:2">
      <c r="A18" t="s">
        <v>16</v>
      </c>
      <c r="B18" t="s">
        <v>1781</v>
      </c>
    </row>
    <row r="19" spans="1:2">
      <c r="A19" t="s">
        <v>1902</v>
      </c>
      <c r="B19" t="s">
        <v>1903</v>
      </c>
    </row>
    <row r="20" spans="1:2">
      <c r="A20" t="s">
        <v>2752</v>
      </c>
      <c r="B20" t="s">
        <v>1780</v>
      </c>
    </row>
    <row r="21" spans="1:2">
      <c r="A21" t="s">
        <v>2885</v>
      </c>
      <c r="B21" t="s">
        <v>1780</v>
      </c>
    </row>
    <row r="22" spans="1:2">
      <c r="A22" t="s">
        <v>1700</v>
      </c>
      <c r="B22" t="s">
        <v>1781</v>
      </c>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20">
    <tabColor theme="7" tint="-0.249977111117893"/>
  </sheetPr>
  <dimension ref="A1"/>
  <sheetViews>
    <sheetView workbookViewId="0"/>
  </sheetViews>
  <sheetFormatPr defaultRowHeight="15"/>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1">
    <tabColor theme="7" tint="-0.249977111117893"/>
  </sheetPr>
  <dimension ref="A1:J44"/>
  <sheetViews>
    <sheetView workbookViewId="0">
      <selection activeCell="C6" sqref="C6"/>
    </sheetView>
  </sheetViews>
  <sheetFormatPr defaultColWidth="9.140625" defaultRowHeight="15"/>
  <cols>
    <col min="2" max="2" width="25.85546875" customWidth="1"/>
    <col min="4" max="4" width="17.7109375" customWidth="1"/>
    <col min="5" max="5" width="16" customWidth="1"/>
  </cols>
  <sheetData>
    <row r="1" spans="1:10">
      <c r="A1" t="s">
        <v>1785</v>
      </c>
      <c r="E1">
        <f>SUM(C13:C14,C24,C26,C28)</f>
        <v>291.70000000000005</v>
      </c>
    </row>
    <row r="3" spans="1:10">
      <c r="B3" t="s">
        <v>1786</v>
      </c>
      <c r="C3">
        <v>2021</v>
      </c>
      <c r="D3" s="1" t="s">
        <v>1984</v>
      </c>
      <c r="E3" s="1" t="s">
        <v>1985</v>
      </c>
      <c r="F3" s="1" t="s">
        <v>1987</v>
      </c>
    </row>
    <row r="4" spans="1:10">
      <c r="B4" t="s">
        <v>1702</v>
      </c>
      <c r="C4" s="59">
        <v>4840.7</v>
      </c>
    </row>
    <row r="5" spans="1:10">
      <c r="B5" t="s">
        <v>1787</v>
      </c>
      <c r="C5" s="59">
        <v>4654.3</v>
      </c>
      <c r="D5" t="s">
        <v>1981</v>
      </c>
      <c r="F5" t="s">
        <v>1702</v>
      </c>
      <c r="H5" t="s">
        <v>10778</v>
      </c>
      <c r="I5" s="172">
        <f>SUM(C5,C15,C27,C30,C34,C35,C36)</f>
        <v>4716.6000000000004</v>
      </c>
      <c r="J5" s="58">
        <f>SUM('6. Total'!K9,'6. Total'!K10,'6. Total'!K17,'6. Total'!K14)</f>
        <v>4692.3999999999996</v>
      </c>
    </row>
    <row r="6" spans="1:10">
      <c r="B6" t="s">
        <v>1788</v>
      </c>
      <c r="C6" s="59">
        <v>1753.5</v>
      </c>
      <c r="D6" t="s">
        <v>1981</v>
      </c>
      <c r="F6" t="s">
        <v>1702</v>
      </c>
      <c r="H6" t="s">
        <v>10779</v>
      </c>
      <c r="I6">
        <f>SUM(C12,C13,C14,C16,C24,C25,C26,C28,C29)+'Table 4-1'!C58</f>
        <v>838.40000000000009</v>
      </c>
      <c r="J6">
        <f>'6. Total'!K13</f>
        <v>837.70000000000027</v>
      </c>
    </row>
    <row r="7" spans="1:10">
      <c r="B7" t="s">
        <v>1789</v>
      </c>
      <c r="C7" s="59">
        <v>1540.9</v>
      </c>
      <c r="D7" t="s">
        <v>1981</v>
      </c>
      <c r="F7" t="s">
        <v>1702</v>
      </c>
      <c r="H7" t="s">
        <v>1809</v>
      </c>
      <c r="I7" s="59">
        <f>SUM(I5:I6)</f>
        <v>5555</v>
      </c>
      <c r="J7">
        <f>SUM(5173.3,381.6)</f>
        <v>5554.9000000000005</v>
      </c>
    </row>
    <row r="8" spans="1:10">
      <c r="B8" t="s">
        <v>1790</v>
      </c>
      <c r="C8">
        <v>780.5</v>
      </c>
      <c r="D8" t="s">
        <v>1981</v>
      </c>
      <c r="F8" t="s">
        <v>1702</v>
      </c>
      <c r="I8" s="59"/>
    </row>
    <row r="9" spans="1:10">
      <c r="B9" t="s">
        <v>1791</v>
      </c>
      <c r="C9">
        <v>318</v>
      </c>
      <c r="D9" t="s">
        <v>1981</v>
      </c>
      <c r="F9" t="s">
        <v>1702</v>
      </c>
    </row>
    <row r="10" spans="1:10">
      <c r="B10" t="s">
        <v>1792</v>
      </c>
      <c r="C10">
        <v>237.5</v>
      </c>
      <c r="D10" t="s">
        <v>1981</v>
      </c>
      <c r="F10" t="s">
        <v>1702</v>
      </c>
    </row>
    <row r="11" spans="1:10">
      <c r="B11" t="s">
        <v>1793</v>
      </c>
      <c r="C11">
        <v>23.8</v>
      </c>
      <c r="D11" t="s">
        <v>1986</v>
      </c>
      <c r="F11" t="s">
        <v>1702</v>
      </c>
    </row>
    <row r="12" spans="1:10">
      <c r="B12" t="s">
        <v>1794</v>
      </c>
      <c r="C12">
        <v>111.6</v>
      </c>
      <c r="D12" s="139"/>
      <c r="E12" s="139"/>
      <c r="F12" t="s">
        <v>1702</v>
      </c>
    </row>
    <row r="13" spans="1:10">
      <c r="B13" t="s">
        <v>1796</v>
      </c>
      <c r="C13">
        <v>35.799999999999997</v>
      </c>
      <c r="D13" t="s">
        <v>1982</v>
      </c>
      <c r="E13" t="s">
        <v>6876</v>
      </c>
      <c r="F13" t="s">
        <v>1702</v>
      </c>
    </row>
    <row r="14" spans="1:10">
      <c r="B14" t="s">
        <v>1795</v>
      </c>
      <c r="C14">
        <v>24.1</v>
      </c>
      <c r="D14" t="s">
        <v>1982</v>
      </c>
      <c r="E14" t="s">
        <v>6876</v>
      </c>
      <c r="F14" t="s">
        <v>1702</v>
      </c>
    </row>
    <row r="15" spans="1:10">
      <c r="B15" s="139" t="s">
        <v>1797</v>
      </c>
      <c r="C15">
        <v>12.5</v>
      </c>
      <c r="D15" s="139"/>
      <c r="E15" s="139"/>
      <c r="F15" t="s">
        <v>1702</v>
      </c>
    </row>
    <row r="16" spans="1:10">
      <c r="B16" s="58" t="s">
        <v>1804</v>
      </c>
      <c r="C16">
        <v>2.5</v>
      </c>
      <c r="D16" t="s">
        <v>1982</v>
      </c>
      <c r="E16" t="s">
        <v>6875</v>
      </c>
      <c r="F16" t="s">
        <v>1702</v>
      </c>
    </row>
    <row r="17" spans="2:7">
      <c r="B17" t="s">
        <v>1798</v>
      </c>
      <c r="C17" t="s">
        <v>10685</v>
      </c>
      <c r="D17" t="s">
        <v>1982</v>
      </c>
      <c r="F17" t="s">
        <v>1702</v>
      </c>
    </row>
    <row r="18" spans="2:7">
      <c r="B18" t="s">
        <v>1800</v>
      </c>
      <c r="C18">
        <v>192.5</v>
      </c>
      <c r="D18" t="s">
        <v>1986</v>
      </c>
      <c r="F18" t="s">
        <v>1702</v>
      </c>
    </row>
    <row r="19" spans="2:7">
      <c r="B19" t="s">
        <v>1802</v>
      </c>
      <c r="C19">
        <v>80.2</v>
      </c>
      <c r="D19" t="s">
        <v>1986</v>
      </c>
      <c r="F19" t="s">
        <v>1702</v>
      </c>
    </row>
    <row r="20" spans="2:7">
      <c r="B20" t="s">
        <v>1801</v>
      </c>
      <c r="C20">
        <v>79.099999999999994</v>
      </c>
      <c r="D20" t="s">
        <v>1986</v>
      </c>
      <c r="F20" t="s">
        <v>1702</v>
      </c>
    </row>
    <row r="21" spans="2:7">
      <c r="B21" t="s">
        <v>1803</v>
      </c>
      <c r="C21">
        <v>16.100000000000001</v>
      </c>
      <c r="D21" t="s">
        <v>1986</v>
      </c>
      <c r="F21" t="s">
        <v>1702</v>
      </c>
    </row>
    <row r="22" spans="2:7">
      <c r="B22" t="s">
        <v>7106</v>
      </c>
      <c r="C22">
        <v>15.3</v>
      </c>
      <c r="D22" t="s">
        <v>1986</v>
      </c>
      <c r="F22" t="s">
        <v>1702</v>
      </c>
    </row>
    <row r="23" spans="2:7">
      <c r="B23" t="s">
        <v>1713</v>
      </c>
      <c r="C23">
        <v>293.3</v>
      </c>
    </row>
    <row r="24" spans="2:7">
      <c r="B24" s="58" t="s">
        <v>1796</v>
      </c>
      <c r="C24">
        <v>174.6</v>
      </c>
      <c r="D24" s="58" t="s">
        <v>1982</v>
      </c>
      <c r="E24" s="58" t="s">
        <v>6876</v>
      </c>
      <c r="F24" s="58" t="s">
        <v>1713</v>
      </c>
    </row>
    <row r="25" spans="2:7">
      <c r="B25" s="58" t="s">
        <v>1804</v>
      </c>
      <c r="C25">
        <v>44.7</v>
      </c>
      <c r="D25" s="58" t="s">
        <v>1982</v>
      </c>
      <c r="E25" s="58" t="s">
        <v>6875</v>
      </c>
      <c r="F25" s="58" t="s">
        <v>1713</v>
      </c>
    </row>
    <row r="26" spans="2:7">
      <c r="B26" s="58" t="s">
        <v>1805</v>
      </c>
      <c r="C26">
        <v>48.6</v>
      </c>
      <c r="D26" s="58" t="s">
        <v>1982</v>
      </c>
      <c r="E26" s="58" t="s">
        <v>6876</v>
      </c>
      <c r="F26" s="58" t="s">
        <v>1713</v>
      </c>
    </row>
    <row r="27" spans="2:7">
      <c r="B27" t="s">
        <v>1806</v>
      </c>
      <c r="C27">
        <v>8</v>
      </c>
      <c r="D27" t="s">
        <v>1981</v>
      </c>
      <c r="F27" t="s">
        <v>1713</v>
      </c>
    </row>
    <row r="28" spans="2:7">
      <c r="B28" s="58" t="s">
        <v>1798</v>
      </c>
      <c r="C28">
        <v>8.6</v>
      </c>
      <c r="D28" s="58" t="s">
        <v>1982</v>
      </c>
      <c r="E28" s="58" t="s">
        <v>6876</v>
      </c>
      <c r="F28" s="58" t="s">
        <v>1713</v>
      </c>
      <c r="G28" s="174"/>
    </row>
    <row r="29" spans="2:7">
      <c r="B29" s="58" t="s">
        <v>1807</v>
      </c>
      <c r="C29">
        <v>6.3</v>
      </c>
      <c r="D29" s="58" t="s">
        <v>1982</v>
      </c>
      <c r="E29" s="58" t="s">
        <v>6875</v>
      </c>
      <c r="F29" s="58" t="s">
        <v>1713</v>
      </c>
    </row>
    <row r="30" spans="2:7">
      <c r="B30" t="s">
        <v>1808</v>
      </c>
      <c r="C30">
        <v>2.6</v>
      </c>
      <c r="D30" t="s">
        <v>1981</v>
      </c>
      <c r="F30" t="s">
        <v>1713</v>
      </c>
    </row>
    <row r="31" spans="2:7">
      <c r="B31" s="139" t="s">
        <v>1797</v>
      </c>
      <c r="C31" t="s">
        <v>10685</v>
      </c>
      <c r="D31" s="139"/>
      <c r="E31" s="139"/>
      <c r="F31" s="139" t="s">
        <v>1713</v>
      </c>
    </row>
    <row r="32" spans="2:7">
      <c r="B32" t="s">
        <v>1801</v>
      </c>
      <c r="C32">
        <v>0.1</v>
      </c>
      <c r="D32" t="s">
        <v>1986</v>
      </c>
      <c r="F32" t="s">
        <v>1713</v>
      </c>
    </row>
    <row r="33" spans="2:6">
      <c r="B33" t="s">
        <v>1714</v>
      </c>
      <c r="C33">
        <v>39.200000000000003</v>
      </c>
    </row>
    <row r="34" spans="2:6">
      <c r="B34" t="s">
        <v>1806</v>
      </c>
      <c r="C34">
        <v>22</v>
      </c>
      <c r="D34" t="s">
        <v>1981</v>
      </c>
      <c r="F34" t="s">
        <v>1714</v>
      </c>
    </row>
    <row r="35" spans="2:6">
      <c r="B35" t="s">
        <v>1808</v>
      </c>
      <c r="C35">
        <v>16.8</v>
      </c>
      <c r="D35" t="s">
        <v>1981</v>
      </c>
      <c r="F35" t="s">
        <v>1714</v>
      </c>
    </row>
    <row r="36" spans="2:6">
      <c r="B36" s="139" t="s">
        <v>1797</v>
      </c>
      <c r="C36">
        <v>0.4</v>
      </c>
      <c r="D36" s="139"/>
      <c r="E36" s="139"/>
      <c r="F36" s="139" t="s">
        <v>1714</v>
      </c>
    </row>
    <row r="37" spans="2:6">
      <c r="B37" t="s">
        <v>1805</v>
      </c>
      <c r="C37" t="s">
        <v>10685</v>
      </c>
      <c r="D37" t="s">
        <v>1982</v>
      </c>
      <c r="E37" t="s">
        <v>1725</v>
      </c>
      <c r="F37" t="s">
        <v>1714</v>
      </c>
    </row>
    <row r="38" spans="2:6">
      <c r="B38" t="s">
        <v>1796</v>
      </c>
      <c r="C38" t="s">
        <v>10685</v>
      </c>
      <c r="F38" t="s">
        <v>1714</v>
      </c>
    </row>
    <row r="39" spans="2:6">
      <c r="B39" t="s">
        <v>1801</v>
      </c>
      <c r="C39">
        <v>0.6</v>
      </c>
      <c r="D39" t="s">
        <v>1986</v>
      </c>
      <c r="F39" t="s">
        <v>1714</v>
      </c>
    </row>
    <row r="40" spans="2:6">
      <c r="B40" t="s">
        <v>1809</v>
      </c>
      <c r="C40" s="59">
        <v>5173.3</v>
      </c>
    </row>
    <row r="41" spans="2:6">
      <c r="B41" t="s">
        <v>1810</v>
      </c>
    </row>
    <row r="42" spans="2:6">
      <c r="B42" t="s">
        <v>1811</v>
      </c>
    </row>
    <row r="43" spans="2:6">
      <c r="B43" t="s">
        <v>1812</v>
      </c>
    </row>
    <row r="44" spans="2:6">
      <c r="B44" t="s">
        <v>1813</v>
      </c>
    </row>
  </sheetData>
  <phoneticPr fontId="3"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0">
    <tabColor theme="7" tint="-0.249977111117893"/>
  </sheetPr>
  <dimension ref="A1:M49"/>
  <sheetViews>
    <sheetView workbookViewId="0"/>
  </sheetViews>
  <sheetFormatPr defaultRowHeight="15"/>
  <cols>
    <col min="2" max="2" width="37" customWidth="1"/>
    <col min="9" max="9" width="50.42578125" customWidth="1"/>
  </cols>
  <sheetData>
    <row r="1" spans="1:13">
      <c r="A1" t="s">
        <v>7012</v>
      </c>
    </row>
    <row r="3" spans="1:13">
      <c r="B3" t="s">
        <v>1830</v>
      </c>
      <c r="C3">
        <v>2021</v>
      </c>
    </row>
    <row r="4" spans="1:13">
      <c r="B4" s="1" t="s">
        <v>1816</v>
      </c>
      <c r="C4">
        <v>1540.9</v>
      </c>
    </row>
    <row r="5" spans="1:13">
      <c r="B5" t="s">
        <v>1831</v>
      </c>
      <c r="C5">
        <v>910.1</v>
      </c>
    </row>
    <row r="6" spans="1:13">
      <c r="B6" t="s">
        <v>1832</v>
      </c>
      <c r="C6">
        <v>612.79999999999995</v>
      </c>
      <c r="F6" s="29"/>
    </row>
    <row r="7" spans="1:13">
      <c r="B7" t="s">
        <v>1833</v>
      </c>
      <c r="C7">
        <v>17.7</v>
      </c>
      <c r="J7" s="2"/>
      <c r="M7" s="2"/>
    </row>
    <row r="8" spans="1:13">
      <c r="B8" t="s">
        <v>1834</v>
      </c>
      <c r="C8">
        <v>0.4</v>
      </c>
    </row>
    <row r="9" spans="1:13">
      <c r="B9" s="1" t="s">
        <v>1817</v>
      </c>
      <c r="C9">
        <v>780.5</v>
      </c>
      <c r="J9" s="2"/>
    </row>
    <row r="10" spans="1:13">
      <c r="B10" t="s">
        <v>1831</v>
      </c>
      <c r="C10">
        <v>43</v>
      </c>
    </row>
    <row r="11" spans="1:13">
      <c r="B11" t="s">
        <v>1832</v>
      </c>
      <c r="C11">
        <v>501.2</v>
      </c>
      <c r="J11" s="2"/>
    </row>
    <row r="12" spans="1:13">
      <c r="B12" t="s">
        <v>1833</v>
      </c>
      <c r="C12">
        <v>236.3</v>
      </c>
    </row>
    <row r="13" spans="1:13">
      <c r="B13" s="1" t="s">
        <v>1819</v>
      </c>
      <c r="C13">
        <v>318</v>
      </c>
      <c r="J13" s="2"/>
    </row>
    <row r="14" spans="1:13">
      <c r="B14" t="s">
        <v>1831</v>
      </c>
      <c r="C14" t="s">
        <v>10686</v>
      </c>
    </row>
    <row r="15" spans="1:13">
      <c r="B15" t="s">
        <v>1832</v>
      </c>
      <c r="C15">
        <v>258.60000000000002</v>
      </c>
      <c r="J15" s="2"/>
    </row>
    <row r="16" spans="1:13">
      <c r="B16" t="s">
        <v>1833</v>
      </c>
      <c r="C16">
        <v>59.4</v>
      </c>
    </row>
    <row r="17" spans="2:10">
      <c r="B17" s="1" t="s">
        <v>1818</v>
      </c>
      <c r="C17">
        <v>237.5</v>
      </c>
      <c r="J17" s="2"/>
    </row>
    <row r="18" spans="2:10">
      <c r="B18" t="s">
        <v>1831</v>
      </c>
      <c r="C18">
        <v>1.4</v>
      </c>
    </row>
    <row r="19" spans="2:10">
      <c r="B19" t="s">
        <v>1835</v>
      </c>
      <c r="C19">
        <v>180.4</v>
      </c>
      <c r="J19" s="2"/>
    </row>
    <row r="20" spans="2:10">
      <c r="B20" t="s">
        <v>1833</v>
      </c>
      <c r="C20">
        <v>55.7</v>
      </c>
    </row>
    <row r="21" spans="2:10">
      <c r="B21" t="s">
        <v>1836</v>
      </c>
      <c r="C21">
        <v>23.8</v>
      </c>
      <c r="J21" s="2"/>
    </row>
    <row r="22" spans="2:10">
      <c r="B22" t="s">
        <v>1831</v>
      </c>
      <c r="C22">
        <v>2.9</v>
      </c>
    </row>
    <row r="23" spans="2:10">
      <c r="B23" t="s">
        <v>1835</v>
      </c>
      <c r="C23">
        <v>3.9</v>
      </c>
      <c r="J23" s="2"/>
    </row>
    <row r="24" spans="2:10">
      <c r="B24" t="s">
        <v>1833</v>
      </c>
      <c r="C24">
        <v>17</v>
      </c>
    </row>
    <row r="25" spans="2:10">
      <c r="B25" t="s">
        <v>1809</v>
      </c>
      <c r="C25">
        <v>2900.7</v>
      </c>
      <c r="J25" s="2"/>
    </row>
    <row r="26" spans="2:10">
      <c r="B26" t="s">
        <v>1837</v>
      </c>
    </row>
    <row r="27" spans="2:10">
      <c r="B27" t="s">
        <v>1810</v>
      </c>
      <c r="J27" s="2"/>
    </row>
    <row r="29" spans="2:10">
      <c r="J29" s="2"/>
    </row>
    <row r="31" spans="2:10">
      <c r="J31" s="2"/>
    </row>
    <row r="33" spans="10:10">
      <c r="J33" s="2"/>
    </row>
    <row r="35" spans="10:10">
      <c r="J35" s="2"/>
    </row>
    <row r="37" spans="10:10">
      <c r="J37" s="2"/>
    </row>
    <row r="39" spans="10:10">
      <c r="J39" s="2"/>
    </row>
    <row r="41" spans="10:10">
      <c r="J41" s="2"/>
    </row>
    <row r="43" spans="10:10">
      <c r="J43" s="2"/>
    </row>
    <row r="45" spans="10:10">
      <c r="J45" s="2"/>
    </row>
    <row r="47" spans="10:10">
      <c r="J47" s="2"/>
    </row>
    <row r="49" spans="10:10">
      <c r="J49" s="2"/>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1">
    <tabColor theme="7" tint="-0.249977111117893"/>
  </sheetPr>
  <dimension ref="A1:C33"/>
  <sheetViews>
    <sheetView workbookViewId="0"/>
  </sheetViews>
  <sheetFormatPr defaultRowHeight="15"/>
  <cols>
    <col min="2" max="2" width="23.42578125" customWidth="1"/>
  </cols>
  <sheetData>
    <row r="1" spans="1:3">
      <c r="A1" t="s">
        <v>7014</v>
      </c>
    </row>
    <row r="3" spans="1:3">
      <c r="B3" t="s">
        <v>1830</v>
      </c>
      <c r="C3">
        <v>2021</v>
      </c>
    </row>
    <row r="4" spans="1:3">
      <c r="B4" s="1" t="s">
        <v>1816</v>
      </c>
      <c r="C4">
        <v>1.4</v>
      </c>
    </row>
    <row r="5" spans="1:3">
      <c r="B5" t="s">
        <v>1831</v>
      </c>
      <c r="C5">
        <v>0.2</v>
      </c>
    </row>
    <row r="6" spans="1:3">
      <c r="B6" t="s">
        <v>1833</v>
      </c>
      <c r="C6" t="s">
        <v>1799</v>
      </c>
    </row>
    <row r="7" spans="1:3">
      <c r="B7" t="s">
        <v>1842</v>
      </c>
      <c r="C7">
        <v>1.2</v>
      </c>
    </row>
    <row r="8" spans="1:3">
      <c r="B8" t="s">
        <v>1843</v>
      </c>
      <c r="C8" t="s">
        <v>1799</v>
      </c>
    </row>
    <row r="9" spans="1:3">
      <c r="B9" s="1" t="s">
        <v>1817</v>
      </c>
      <c r="C9">
        <v>1.6</v>
      </c>
    </row>
    <row r="10" spans="1:3">
      <c r="B10" t="s">
        <v>1831</v>
      </c>
      <c r="C10">
        <v>0.1</v>
      </c>
    </row>
    <row r="11" spans="1:3">
      <c r="B11" t="s">
        <v>1833</v>
      </c>
      <c r="C11">
        <v>0.1</v>
      </c>
    </row>
    <row r="12" spans="1:3">
      <c r="B12" t="s">
        <v>1842</v>
      </c>
      <c r="C12">
        <v>0.3</v>
      </c>
    </row>
    <row r="13" spans="1:3">
      <c r="B13" t="s">
        <v>1843</v>
      </c>
      <c r="C13">
        <v>1.1000000000000001</v>
      </c>
    </row>
    <row r="14" spans="1:3">
      <c r="B14" s="1" t="s">
        <v>1819</v>
      </c>
      <c r="C14">
        <v>1.3</v>
      </c>
    </row>
    <row r="15" spans="1:3">
      <c r="B15" t="s">
        <v>1831</v>
      </c>
      <c r="C15" t="s">
        <v>1799</v>
      </c>
    </row>
    <row r="16" spans="1:3">
      <c r="B16" t="s">
        <v>1833</v>
      </c>
      <c r="C16">
        <v>0.2</v>
      </c>
    </row>
    <row r="17" spans="2:3">
      <c r="B17" t="s">
        <v>1842</v>
      </c>
      <c r="C17">
        <v>0.5</v>
      </c>
    </row>
    <row r="18" spans="2:3">
      <c r="B18" t="s">
        <v>1843</v>
      </c>
      <c r="C18">
        <v>0.7</v>
      </c>
    </row>
    <row r="19" spans="2:3">
      <c r="B19" s="1" t="s">
        <v>1818</v>
      </c>
      <c r="C19">
        <v>3.6</v>
      </c>
    </row>
    <row r="20" spans="2:3">
      <c r="B20" t="s">
        <v>1831</v>
      </c>
      <c r="C20" t="s">
        <v>10686</v>
      </c>
    </row>
    <row r="21" spans="2:3">
      <c r="B21" t="s">
        <v>1833</v>
      </c>
      <c r="C21">
        <v>0.2</v>
      </c>
    </row>
    <row r="22" spans="2:3">
      <c r="B22" t="s">
        <v>1832</v>
      </c>
      <c r="C22">
        <v>0.6</v>
      </c>
    </row>
    <row r="23" spans="2:3">
      <c r="B23" t="s">
        <v>1843</v>
      </c>
      <c r="C23">
        <v>2.7</v>
      </c>
    </row>
    <row r="24" spans="2:3">
      <c r="B24" t="s">
        <v>1836</v>
      </c>
      <c r="C24" t="s">
        <v>1799</v>
      </c>
    </row>
    <row r="25" spans="2:3">
      <c r="B25" t="s">
        <v>1831</v>
      </c>
      <c r="C25" t="s">
        <v>1799</v>
      </c>
    </row>
    <row r="26" spans="2:3">
      <c r="B26" t="s">
        <v>1833</v>
      </c>
      <c r="C26" t="s">
        <v>1799</v>
      </c>
    </row>
    <row r="27" spans="2:3">
      <c r="B27" t="s">
        <v>1832</v>
      </c>
      <c r="C27" t="s">
        <v>1799</v>
      </c>
    </row>
    <row r="28" spans="2:3">
      <c r="B28" t="s">
        <v>1843</v>
      </c>
      <c r="C28" t="s">
        <v>10687</v>
      </c>
    </row>
    <row r="29" spans="2:3">
      <c r="B29" t="s">
        <v>1809</v>
      </c>
      <c r="C29">
        <v>8</v>
      </c>
    </row>
    <row r="30" spans="2:3">
      <c r="B30" t="s">
        <v>1811</v>
      </c>
    </row>
    <row r="31" spans="2:3">
      <c r="B31" t="s">
        <v>1837</v>
      </c>
    </row>
    <row r="32" spans="2:3">
      <c r="B32" t="s">
        <v>7013</v>
      </c>
    </row>
    <row r="33" spans="2:2">
      <c r="B33" t="s">
        <v>1810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2">
    <tabColor theme="7" tint="-0.249977111117893"/>
  </sheetPr>
  <dimension ref="A1:C33"/>
  <sheetViews>
    <sheetView workbookViewId="0"/>
  </sheetViews>
  <sheetFormatPr defaultRowHeight="15"/>
  <cols>
    <col min="2" max="2" width="22.28515625" customWidth="1"/>
    <col min="6" max="6" width="12" bestFit="1" customWidth="1"/>
    <col min="10" max="10" width="12" bestFit="1" customWidth="1"/>
  </cols>
  <sheetData>
    <row r="1" spans="1:3">
      <c r="A1" t="s">
        <v>7015</v>
      </c>
    </row>
    <row r="3" spans="1:3">
      <c r="B3" t="s">
        <v>1830</v>
      </c>
      <c r="C3">
        <v>2021</v>
      </c>
    </row>
    <row r="4" spans="1:3">
      <c r="B4" s="1" t="s">
        <v>7016</v>
      </c>
      <c r="C4">
        <v>19</v>
      </c>
    </row>
    <row r="5" spans="1:3">
      <c r="B5" t="s">
        <v>7017</v>
      </c>
      <c r="C5">
        <v>15.1</v>
      </c>
    </row>
    <row r="6" spans="1:3">
      <c r="B6" t="s">
        <v>7018</v>
      </c>
      <c r="C6" t="s">
        <v>1799</v>
      </c>
    </row>
    <row r="7" spans="1:3">
      <c r="B7" t="s">
        <v>7019</v>
      </c>
      <c r="C7">
        <v>3.9</v>
      </c>
    </row>
    <row r="8" spans="1:3">
      <c r="B8" t="s">
        <v>7020</v>
      </c>
      <c r="C8" t="s">
        <v>1799</v>
      </c>
    </row>
    <row r="9" spans="1:3">
      <c r="B9" s="1" t="s">
        <v>7007</v>
      </c>
      <c r="C9">
        <v>2.1</v>
      </c>
    </row>
    <row r="10" spans="1:3">
      <c r="B10" t="s">
        <v>7017</v>
      </c>
      <c r="C10">
        <v>0.2</v>
      </c>
    </row>
    <row r="11" spans="1:3">
      <c r="B11" t="s">
        <v>7018</v>
      </c>
      <c r="C11">
        <v>0.3</v>
      </c>
    </row>
    <row r="12" spans="1:3">
      <c r="B12" t="s">
        <v>7019</v>
      </c>
      <c r="C12">
        <v>0.2</v>
      </c>
    </row>
    <row r="13" spans="1:3">
      <c r="B13" t="s">
        <v>7020</v>
      </c>
      <c r="C13">
        <v>1.4</v>
      </c>
    </row>
    <row r="14" spans="1:3">
      <c r="B14" s="1" t="s">
        <v>7010</v>
      </c>
      <c r="C14">
        <v>0.3</v>
      </c>
    </row>
    <row r="15" spans="1:3">
      <c r="B15" t="s">
        <v>7017</v>
      </c>
      <c r="C15" t="s">
        <v>1799</v>
      </c>
    </row>
    <row r="16" spans="1:3">
      <c r="B16" t="s">
        <v>7018</v>
      </c>
      <c r="C16">
        <v>0.1</v>
      </c>
    </row>
    <row r="17" spans="2:3">
      <c r="B17" t="s">
        <v>7019</v>
      </c>
      <c r="C17">
        <v>0.1</v>
      </c>
    </row>
    <row r="18" spans="2:3">
      <c r="B18" t="s">
        <v>7020</v>
      </c>
      <c r="C18">
        <v>0.1</v>
      </c>
    </row>
    <row r="19" spans="2:3">
      <c r="B19" s="1" t="s">
        <v>7009</v>
      </c>
      <c r="C19">
        <v>0.6</v>
      </c>
    </row>
    <row r="20" spans="2:3">
      <c r="B20" t="s">
        <v>7017</v>
      </c>
      <c r="C20" t="s">
        <v>10686</v>
      </c>
    </row>
    <row r="21" spans="2:3">
      <c r="B21" t="s">
        <v>7018</v>
      </c>
      <c r="C21">
        <v>0.1</v>
      </c>
    </row>
    <row r="22" spans="2:3">
      <c r="B22" t="s">
        <v>7019</v>
      </c>
      <c r="C22">
        <v>0.1</v>
      </c>
    </row>
    <row r="23" spans="2:3">
      <c r="B23" t="s">
        <v>7020</v>
      </c>
      <c r="C23">
        <v>0.3</v>
      </c>
    </row>
    <row r="24" spans="2:3">
      <c r="B24" t="s">
        <v>7021</v>
      </c>
      <c r="C24">
        <v>0.1</v>
      </c>
    </row>
    <row r="25" spans="2:3">
      <c r="B25" t="s">
        <v>7017</v>
      </c>
      <c r="C25" t="s">
        <v>1799</v>
      </c>
    </row>
    <row r="26" spans="2:3">
      <c r="B26" t="s">
        <v>7018</v>
      </c>
      <c r="C26" t="s">
        <v>1799</v>
      </c>
    </row>
    <row r="27" spans="2:3">
      <c r="B27" t="s">
        <v>7019</v>
      </c>
      <c r="C27" t="s">
        <v>1799</v>
      </c>
    </row>
    <row r="28" spans="2:3">
      <c r="B28" t="s">
        <v>7020</v>
      </c>
      <c r="C28" t="s">
        <v>10687</v>
      </c>
    </row>
    <row r="29" spans="2:3">
      <c r="B29" t="s">
        <v>7022</v>
      </c>
      <c r="C29">
        <v>22</v>
      </c>
    </row>
    <row r="30" spans="2:3">
      <c r="B30" t="s">
        <v>1844</v>
      </c>
    </row>
    <row r="31" spans="2:3">
      <c r="B31" t="s">
        <v>1837</v>
      </c>
    </row>
    <row r="32" spans="2:3">
      <c r="B32" t="s">
        <v>7013</v>
      </c>
    </row>
    <row r="33" spans="2:2">
      <c r="B33" t="s">
        <v>1810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9">
    <tabColor theme="7" tint="-0.249977111117893"/>
  </sheetPr>
  <dimension ref="A1:C27"/>
  <sheetViews>
    <sheetView workbookViewId="0">
      <selection activeCell="R15" sqref="R15"/>
    </sheetView>
  </sheetViews>
  <sheetFormatPr defaultRowHeight="15"/>
  <cols>
    <col min="2" max="2" width="60.5703125" customWidth="1"/>
  </cols>
  <sheetData>
    <row r="1" spans="1:3">
      <c r="A1" t="s">
        <v>7004</v>
      </c>
      <c r="C1">
        <v>2021</v>
      </c>
    </row>
    <row r="2" spans="1:3">
      <c r="C2" s="59"/>
    </row>
    <row r="3" spans="1:3">
      <c r="B3" t="s">
        <v>1814</v>
      </c>
    </row>
    <row r="4" spans="1:3">
      <c r="B4" t="s">
        <v>1815</v>
      </c>
      <c r="C4">
        <v>1772.9</v>
      </c>
    </row>
    <row r="5" spans="1:3">
      <c r="B5" t="s">
        <v>1702</v>
      </c>
      <c r="C5">
        <v>1753.5</v>
      </c>
    </row>
    <row r="6" spans="1:3">
      <c r="B6" t="s">
        <v>7005</v>
      </c>
      <c r="C6">
        <v>2.6</v>
      </c>
    </row>
    <row r="7" spans="1:3">
      <c r="B7" t="s">
        <v>7006</v>
      </c>
      <c r="C7">
        <v>16.8</v>
      </c>
    </row>
    <row r="8" spans="1:3">
      <c r="B8" t="s">
        <v>1816</v>
      </c>
      <c r="C8">
        <v>1561.3</v>
      </c>
    </row>
    <row r="9" spans="1:3">
      <c r="B9" t="s">
        <v>1702</v>
      </c>
      <c r="C9">
        <v>1540.9</v>
      </c>
    </row>
    <row r="10" spans="1:3">
      <c r="B10" t="s">
        <v>7005</v>
      </c>
      <c r="C10">
        <v>1.4</v>
      </c>
    </row>
    <row r="11" spans="1:3">
      <c r="B11" t="s">
        <v>7006</v>
      </c>
      <c r="C11">
        <v>19</v>
      </c>
    </row>
    <row r="12" spans="1:3">
      <c r="B12" t="s">
        <v>7007</v>
      </c>
      <c r="C12">
        <v>784.1</v>
      </c>
    </row>
    <row r="13" spans="1:3">
      <c r="B13" t="s">
        <v>7008</v>
      </c>
      <c r="C13">
        <v>780.5</v>
      </c>
    </row>
    <row r="14" spans="1:3">
      <c r="B14" t="s">
        <v>7005</v>
      </c>
      <c r="C14">
        <v>1.6</v>
      </c>
    </row>
    <row r="15" spans="1:3">
      <c r="B15" t="s">
        <v>7006</v>
      </c>
      <c r="C15">
        <v>2.1</v>
      </c>
    </row>
    <row r="16" spans="1:3">
      <c r="B16" t="s">
        <v>7009</v>
      </c>
      <c r="C16">
        <v>322.3</v>
      </c>
    </row>
    <row r="17" spans="2:3">
      <c r="B17" t="s">
        <v>7008</v>
      </c>
      <c r="C17">
        <v>318</v>
      </c>
    </row>
    <row r="18" spans="2:3">
      <c r="B18" t="s">
        <v>7005</v>
      </c>
      <c r="C18">
        <v>3.6</v>
      </c>
    </row>
    <row r="19" spans="2:3">
      <c r="B19" t="s">
        <v>7006</v>
      </c>
      <c r="C19">
        <v>0.6</v>
      </c>
    </row>
    <row r="20" spans="2:3">
      <c r="B20" t="s">
        <v>7010</v>
      </c>
      <c r="C20">
        <v>239.2</v>
      </c>
    </row>
    <row r="21" spans="2:3">
      <c r="B21" t="s">
        <v>7008</v>
      </c>
      <c r="C21">
        <v>237.5</v>
      </c>
    </row>
    <row r="22" spans="2:3">
      <c r="B22" t="s">
        <v>7005</v>
      </c>
      <c r="C22">
        <v>1.3</v>
      </c>
    </row>
    <row r="23" spans="2:3">
      <c r="B23" t="s">
        <v>7006</v>
      </c>
      <c r="C23">
        <v>0.3</v>
      </c>
    </row>
    <row r="24" spans="2:3">
      <c r="B24" t="s">
        <v>7011</v>
      </c>
      <c r="C24">
        <v>23.9</v>
      </c>
    </row>
    <row r="25" spans="2:3">
      <c r="B25" t="s">
        <v>1809</v>
      </c>
      <c r="C25">
        <v>4703.7</v>
      </c>
    </row>
    <row r="26" spans="2:3">
      <c r="B26" t="s">
        <v>1820</v>
      </c>
    </row>
    <row r="27" spans="2:3">
      <c r="B27" t="s">
        <v>1810</v>
      </c>
    </row>
  </sheetData>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3">
    <tabColor theme="7" tint="-0.249977111117893"/>
  </sheetPr>
  <dimension ref="A1:C13"/>
  <sheetViews>
    <sheetView workbookViewId="0"/>
  </sheetViews>
  <sheetFormatPr defaultRowHeight="15"/>
  <cols>
    <col min="2" max="2" width="42.28515625" customWidth="1"/>
  </cols>
  <sheetData>
    <row r="1" spans="1:3">
      <c r="A1" t="s">
        <v>1845</v>
      </c>
    </row>
    <row r="3" spans="1:3">
      <c r="B3" t="s">
        <v>1846</v>
      </c>
      <c r="C3">
        <v>2021</v>
      </c>
    </row>
    <row r="4" spans="1:3">
      <c r="B4" t="s">
        <v>1831</v>
      </c>
      <c r="C4" s="8">
        <v>0.22600000000000001</v>
      </c>
    </row>
    <row r="5" spans="1:3">
      <c r="B5" t="s">
        <v>1832</v>
      </c>
      <c r="C5" s="8">
        <v>0.373</v>
      </c>
    </row>
    <row r="6" spans="1:3">
      <c r="B6" t="s">
        <v>1847</v>
      </c>
      <c r="C6" s="8">
        <v>0.19700000000000001</v>
      </c>
    </row>
    <row r="7" spans="1:3">
      <c r="B7" t="s">
        <v>1848</v>
      </c>
      <c r="C7" s="8">
        <v>0.19800000000000001</v>
      </c>
    </row>
    <row r="8" spans="1:3">
      <c r="B8" t="s">
        <v>1849</v>
      </c>
      <c r="C8" s="8">
        <v>5.0000000000000001E-3</v>
      </c>
    </row>
    <row r="9" spans="1:3">
      <c r="B9" t="s">
        <v>7023</v>
      </c>
      <c r="C9" s="8">
        <v>1E-3</v>
      </c>
    </row>
    <row r="10" spans="1:3">
      <c r="B10" t="s">
        <v>7024</v>
      </c>
      <c r="C10">
        <v>3955</v>
      </c>
    </row>
    <row r="11" spans="1:3">
      <c r="B11" t="s">
        <v>1850</v>
      </c>
    </row>
    <row r="12" spans="1:3">
      <c r="B12" t="s">
        <v>1851</v>
      </c>
    </row>
    <row r="13" spans="1:3">
      <c r="B13" t="s">
        <v>7025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4">
    <tabColor theme="7" tint="-0.249977111117893"/>
  </sheetPr>
  <dimension ref="A1:O63"/>
  <sheetViews>
    <sheetView workbookViewId="0"/>
  </sheetViews>
  <sheetFormatPr defaultRowHeight="15"/>
  <cols>
    <col min="1" max="3" width="41.28515625" customWidth="1"/>
    <col min="5" max="5" width="14.5703125" style="11" customWidth="1"/>
    <col min="6" max="6" width="9.140625" style="11"/>
  </cols>
  <sheetData>
    <row r="1" spans="1:15">
      <c r="A1" t="s">
        <v>1852</v>
      </c>
    </row>
    <row r="3" spans="1:15">
      <c r="A3" t="s">
        <v>1853</v>
      </c>
      <c r="B3">
        <v>2019</v>
      </c>
      <c r="C3">
        <v>2020</v>
      </c>
      <c r="D3">
        <v>2021</v>
      </c>
      <c r="E3" s="11" t="s">
        <v>7369</v>
      </c>
      <c r="F3" s="11" t="s">
        <v>1898</v>
      </c>
    </row>
    <row r="4" spans="1:15">
      <c r="A4" s="1" t="s">
        <v>7118</v>
      </c>
      <c r="B4">
        <v>1086.5</v>
      </c>
      <c r="C4">
        <v>936.9</v>
      </c>
      <c r="D4">
        <v>1028.7</v>
      </c>
    </row>
    <row r="5" spans="1:15">
      <c r="A5" s="10" t="s">
        <v>1854</v>
      </c>
      <c r="B5">
        <v>380</v>
      </c>
      <c r="C5">
        <v>328</v>
      </c>
      <c r="D5">
        <v>360.5</v>
      </c>
      <c r="F5" s="11" t="s">
        <v>1892</v>
      </c>
      <c r="K5" s="59"/>
    </row>
    <row r="6" spans="1:15">
      <c r="A6" s="10" t="s">
        <v>1855</v>
      </c>
      <c r="B6">
        <v>658.6</v>
      </c>
      <c r="C6">
        <v>565.70000000000005</v>
      </c>
      <c r="D6">
        <v>619.9</v>
      </c>
      <c r="F6" s="11" t="s">
        <v>1892</v>
      </c>
    </row>
    <row r="7" spans="1:15">
      <c r="A7" t="s">
        <v>7119</v>
      </c>
      <c r="B7">
        <v>27</v>
      </c>
      <c r="C7">
        <v>24.1</v>
      </c>
      <c r="D7">
        <v>27.4</v>
      </c>
      <c r="F7" s="11" t="s">
        <v>1893</v>
      </c>
    </row>
    <row r="8" spans="1:15">
      <c r="A8" t="s">
        <v>1856</v>
      </c>
      <c r="B8">
        <v>2.8</v>
      </c>
      <c r="C8">
        <v>2.5</v>
      </c>
      <c r="D8">
        <v>2.9</v>
      </c>
      <c r="E8" s="11">
        <f>B8*SUM([3]BTS!AM12,[3]BTS!AM14,[3]BTS!AM18,[3]BTS!AM20)/SUM([3]BTS!AK12,[3]BTS!AK14,[3]BTS!AK18,[3]BTS!AK20)</f>
        <v>2.6174775085882849</v>
      </c>
      <c r="F8" s="11" t="s">
        <v>1856</v>
      </c>
    </row>
    <row r="9" spans="1:15">
      <c r="A9" t="s">
        <v>1857</v>
      </c>
      <c r="B9">
        <v>7.4</v>
      </c>
      <c r="C9">
        <v>6.6</v>
      </c>
      <c r="D9">
        <v>7.4</v>
      </c>
      <c r="F9" s="11" t="s">
        <v>1857</v>
      </c>
    </row>
    <row r="10" spans="1:15">
      <c r="A10" t="s">
        <v>7120</v>
      </c>
      <c r="B10">
        <v>10.7</v>
      </c>
      <c r="C10">
        <v>9.9</v>
      </c>
      <c r="D10">
        <v>10.6</v>
      </c>
      <c r="F10" s="11" t="s">
        <v>1894</v>
      </c>
    </row>
    <row r="11" spans="1:15">
      <c r="A11" s="1" t="s">
        <v>7121</v>
      </c>
      <c r="B11">
        <v>484.1</v>
      </c>
      <c r="C11">
        <v>455.2</v>
      </c>
      <c r="D11">
        <v>488.1</v>
      </c>
    </row>
    <row r="12" spans="1:15">
      <c r="A12" s="10" t="s">
        <v>1854</v>
      </c>
      <c r="B12">
        <v>2.7</v>
      </c>
      <c r="C12">
        <v>2.5</v>
      </c>
      <c r="D12">
        <v>2.7</v>
      </c>
      <c r="F12" s="11" t="s">
        <v>1892</v>
      </c>
    </row>
    <row r="13" spans="1:15">
      <c r="A13" s="10" t="s">
        <v>1855</v>
      </c>
      <c r="B13">
        <v>31.2</v>
      </c>
      <c r="C13">
        <v>30.2</v>
      </c>
      <c r="D13">
        <v>33.299999999999997</v>
      </c>
      <c r="F13" s="11" t="s">
        <v>1892</v>
      </c>
      <c r="N13" s="44"/>
      <c r="O13" s="44"/>
    </row>
    <row r="14" spans="1:15">
      <c r="A14" t="s">
        <v>7119</v>
      </c>
      <c r="B14">
        <v>373</v>
      </c>
      <c r="C14">
        <v>353.5</v>
      </c>
      <c r="D14">
        <v>380.1</v>
      </c>
      <c r="F14" s="11" t="s">
        <v>1893</v>
      </c>
    </row>
    <row r="15" spans="1:15">
      <c r="A15" t="s">
        <v>1856</v>
      </c>
      <c r="B15">
        <v>20.7</v>
      </c>
      <c r="C15">
        <v>19.8</v>
      </c>
      <c r="D15">
        <v>21.4</v>
      </c>
      <c r="E15" s="11">
        <f>B15*SUM([3]BTS!AM12,[3]BTS!AM14,[3]BTS!AM18,[3]BTS!AM20)/SUM([3]BTS!AK12,[3]BTS!AK14,[3]BTS!AK18,[3]BTS!AK20)</f>
        <v>19.350637295634822</v>
      </c>
      <c r="F15" s="11" t="s">
        <v>1856</v>
      </c>
    </row>
    <row r="16" spans="1:15">
      <c r="A16" t="s">
        <v>1858</v>
      </c>
      <c r="B16">
        <v>36</v>
      </c>
      <c r="C16">
        <v>31.2</v>
      </c>
      <c r="D16">
        <v>32.5</v>
      </c>
      <c r="F16" s="11" t="s">
        <v>1858</v>
      </c>
    </row>
    <row r="17" spans="1:6">
      <c r="A17" t="s">
        <v>7120</v>
      </c>
      <c r="B17">
        <v>2.9</v>
      </c>
      <c r="C17">
        <v>2.6</v>
      </c>
      <c r="D17">
        <v>2.8</v>
      </c>
      <c r="F17" s="11" t="s">
        <v>1894</v>
      </c>
    </row>
    <row r="18" spans="1:6">
      <c r="A18" t="s">
        <v>7122</v>
      </c>
      <c r="B18">
        <v>7.5</v>
      </c>
      <c r="C18">
        <v>7.6</v>
      </c>
      <c r="D18">
        <v>7.8</v>
      </c>
      <c r="F18" s="11" t="s">
        <v>1900</v>
      </c>
    </row>
    <row r="19" spans="1:6">
      <c r="A19" t="s">
        <v>7123</v>
      </c>
      <c r="B19">
        <v>10.1</v>
      </c>
      <c r="C19">
        <v>7.8</v>
      </c>
      <c r="D19">
        <v>7.4</v>
      </c>
    </row>
    <row r="20" spans="1:6">
      <c r="A20" s="1" t="s">
        <v>1859</v>
      </c>
      <c r="B20">
        <v>258.5</v>
      </c>
      <c r="C20">
        <v>160.4</v>
      </c>
      <c r="D20">
        <v>203.5</v>
      </c>
    </row>
    <row r="21" spans="1:6">
      <c r="A21" t="s">
        <v>7124</v>
      </c>
      <c r="B21">
        <v>136.69999999999999</v>
      </c>
      <c r="C21">
        <v>91.3</v>
      </c>
      <c r="D21">
        <v>119</v>
      </c>
      <c r="F21" s="11" t="s">
        <v>7291</v>
      </c>
    </row>
    <row r="22" spans="1:6">
      <c r="A22" t="s">
        <v>1860</v>
      </c>
      <c r="B22">
        <v>12.2</v>
      </c>
      <c r="C22">
        <v>11.7</v>
      </c>
      <c r="D22">
        <v>12.5</v>
      </c>
      <c r="F22" s="11" t="s">
        <v>1897</v>
      </c>
    </row>
    <row r="23" spans="1:6">
      <c r="A23" t="s">
        <v>1861</v>
      </c>
      <c r="B23">
        <v>31.4</v>
      </c>
      <c r="C23">
        <v>17.600000000000001</v>
      </c>
      <c r="D23">
        <v>21.1</v>
      </c>
      <c r="F23" s="11" t="s">
        <v>1897</v>
      </c>
    </row>
    <row r="24" spans="1:6">
      <c r="A24" t="s">
        <v>7123</v>
      </c>
      <c r="B24">
        <v>78.3</v>
      </c>
      <c r="C24">
        <v>39.799999999999997</v>
      </c>
      <c r="D24">
        <v>50.8</v>
      </c>
    </row>
    <row r="25" spans="1:6">
      <c r="A25" t="s">
        <v>1862</v>
      </c>
      <c r="B25">
        <v>75.099999999999994</v>
      </c>
      <c r="C25">
        <v>36.700000000000003</v>
      </c>
      <c r="D25">
        <v>47.6</v>
      </c>
    </row>
    <row r="26" spans="1:6">
      <c r="A26" s="1" t="s">
        <v>1863</v>
      </c>
      <c r="B26">
        <v>1.6</v>
      </c>
      <c r="C26">
        <v>1.4</v>
      </c>
      <c r="D26">
        <v>1.5</v>
      </c>
    </row>
    <row r="27" spans="1:6">
      <c r="A27" t="s">
        <v>1861</v>
      </c>
      <c r="B27">
        <v>1.6</v>
      </c>
      <c r="C27">
        <v>1.4</v>
      </c>
      <c r="D27">
        <v>1.5</v>
      </c>
      <c r="F27" s="11" t="s">
        <v>1897</v>
      </c>
    </row>
    <row r="28" spans="1:6">
      <c r="A28" s="1" t="s">
        <v>1864</v>
      </c>
      <c r="B28">
        <v>39.700000000000003</v>
      </c>
      <c r="C28">
        <v>29.4</v>
      </c>
      <c r="D28">
        <v>46.2</v>
      </c>
    </row>
    <row r="29" spans="1:6">
      <c r="A29" t="s">
        <v>7026</v>
      </c>
      <c r="B29">
        <v>14.5</v>
      </c>
      <c r="C29">
        <v>7.3</v>
      </c>
      <c r="D29">
        <v>24.2</v>
      </c>
      <c r="F29" s="11" t="s">
        <v>1900</v>
      </c>
    </row>
    <row r="30" spans="1:6">
      <c r="A30" t="s">
        <v>7123</v>
      </c>
      <c r="B30">
        <v>25.2</v>
      </c>
      <c r="C30">
        <v>22.1</v>
      </c>
      <c r="D30">
        <v>21.9</v>
      </c>
    </row>
    <row r="31" spans="1:6">
      <c r="A31" s="1" t="s">
        <v>7125</v>
      </c>
      <c r="B31">
        <v>58.9</v>
      </c>
      <c r="C31">
        <v>58.7</v>
      </c>
      <c r="D31">
        <v>65.2</v>
      </c>
    </row>
    <row r="32" spans="1:6">
      <c r="A32" s="10" t="s">
        <v>1854</v>
      </c>
      <c r="B32" t="s">
        <v>1799</v>
      </c>
      <c r="C32" t="s">
        <v>1799</v>
      </c>
      <c r="D32" t="s">
        <v>1799</v>
      </c>
    </row>
    <row r="33" spans="1:6">
      <c r="A33" s="10" t="s">
        <v>1855</v>
      </c>
      <c r="B33" t="s">
        <v>1799</v>
      </c>
      <c r="C33" t="s">
        <v>1799</v>
      </c>
      <c r="D33" t="s">
        <v>1799</v>
      </c>
    </row>
    <row r="34" spans="1:6">
      <c r="A34" t="s">
        <v>1865</v>
      </c>
      <c r="B34">
        <v>0.1</v>
      </c>
      <c r="C34">
        <v>0.1</v>
      </c>
      <c r="D34">
        <v>0.1</v>
      </c>
      <c r="F34" s="11" t="s">
        <v>1900</v>
      </c>
    </row>
    <row r="35" spans="1:6">
      <c r="A35" t="s">
        <v>1856</v>
      </c>
      <c r="B35">
        <v>0.5</v>
      </c>
      <c r="C35">
        <v>0.6</v>
      </c>
      <c r="D35">
        <v>0.6</v>
      </c>
      <c r="F35" s="11" t="s">
        <v>1856</v>
      </c>
    </row>
    <row r="36" spans="1:6">
      <c r="A36" t="s">
        <v>7126</v>
      </c>
      <c r="B36">
        <v>58.3</v>
      </c>
      <c r="C36">
        <v>58</v>
      </c>
      <c r="D36">
        <v>64.400000000000006</v>
      </c>
      <c r="F36" s="11" t="s">
        <v>1899</v>
      </c>
    </row>
    <row r="37" spans="1:6">
      <c r="A37" s="1" t="s">
        <v>7127</v>
      </c>
      <c r="B37">
        <v>0.8</v>
      </c>
      <c r="C37">
        <v>0.5</v>
      </c>
      <c r="D37">
        <v>0.6</v>
      </c>
    </row>
    <row r="38" spans="1:6">
      <c r="A38" s="10" t="s">
        <v>1854</v>
      </c>
      <c r="B38" t="s">
        <v>1799</v>
      </c>
      <c r="C38" t="s">
        <v>1799</v>
      </c>
      <c r="D38" t="s">
        <v>1799</v>
      </c>
    </row>
    <row r="39" spans="1:6">
      <c r="A39" s="10" t="s">
        <v>1855</v>
      </c>
      <c r="B39" t="s">
        <v>1799</v>
      </c>
      <c r="C39" t="s">
        <v>7097</v>
      </c>
      <c r="D39" t="s">
        <v>1799</v>
      </c>
      <c r="F39" s="11" t="s">
        <v>1892</v>
      </c>
    </row>
    <row r="40" spans="1:6">
      <c r="A40" t="s">
        <v>7119</v>
      </c>
      <c r="B40">
        <v>0.1</v>
      </c>
      <c r="C40">
        <v>0.1</v>
      </c>
      <c r="D40" t="s">
        <v>7097</v>
      </c>
      <c r="F40" s="11" t="s">
        <v>1893</v>
      </c>
    </row>
    <row r="41" spans="1:6">
      <c r="A41" t="s">
        <v>1856</v>
      </c>
      <c r="B41">
        <v>0.7</v>
      </c>
      <c r="C41">
        <v>0.5</v>
      </c>
      <c r="D41">
        <v>0.6</v>
      </c>
      <c r="F41" s="11" t="s">
        <v>1856</v>
      </c>
    </row>
    <row r="42" spans="1:6">
      <c r="A42" s="1" t="s">
        <v>7128</v>
      </c>
      <c r="B42">
        <v>4.8</v>
      </c>
      <c r="C42">
        <v>4.0999999999999996</v>
      </c>
      <c r="D42">
        <v>5</v>
      </c>
      <c r="F42" s="11" t="s">
        <v>1899</v>
      </c>
    </row>
    <row r="43" spans="1:6">
      <c r="A43" t="s">
        <v>1854</v>
      </c>
      <c r="B43">
        <v>1.4</v>
      </c>
      <c r="C43">
        <v>1.3</v>
      </c>
      <c r="D43">
        <v>1.8</v>
      </c>
      <c r="F43" s="11" t="s">
        <v>1899</v>
      </c>
    </row>
    <row r="44" spans="1:6">
      <c r="A44" t="s">
        <v>1855</v>
      </c>
      <c r="B44">
        <v>0.2</v>
      </c>
      <c r="C44">
        <v>0.3</v>
      </c>
      <c r="D44">
        <v>0.7</v>
      </c>
      <c r="F44" s="11" t="s">
        <v>1899</v>
      </c>
    </row>
    <row r="45" spans="1:6">
      <c r="A45" t="s">
        <v>1856</v>
      </c>
      <c r="B45" t="s">
        <v>1799</v>
      </c>
      <c r="C45">
        <v>0.1</v>
      </c>
      <c r="D45">
        <v>0.1</v>
      </c>
      <c r="F45" s="11" t="s">
        <v>1899</v>
      </c>
    </row>
    <row r="46" spans="1:6">
      <c r="A46" t="s">
        <v>1858</v>
      </c>
      <c r="B46">
        <v>3.1</v>
      </c>
      <c r="C46">
        <v>2.4</v>
      </c>
      <c r="D46">
        <v>2.5</v>
      </c>
      <c r="F46" s="11" t="s">
        <v>1899</v>
      </c>
    </row>
    <row r="47" spans="1:6">
      <c r="A47" t="s">
        <v>7129</v>
      </c>
      <c r="B47">
        <v>1821.4</v>
      </c>
      <c r="C47">
        <v>1576.9</v>
      </c>
      <c r="D47">
        <v>1758.6</v>
      </c>
      <c r="F47" s="11" t="s">
        <v>1899</v>
      </c>
    </row>
    <row r="48" spans="1:6">
      <c r="A48" t="s">
        <v>1895</v>
      </c>
      <c r="B48">
        <v>113.6</v>
      </c>
      <c r="C48">
        <v>69.599999999999994</v>
      </c>
      <c r="D48">
        <v>80.2</v>
      </c>
      <c r="F48" s="11" t="s">
        <v>1899</v>
      </c>
    </row>
    <row r="49" spans="1:6">
      <c r="A49" t="s">
        <v>7130</v>
      </c>
      <c r="B49">
        <v>78.7</v>
      </c>
      <c r="C49">
        <v>68.099999999999994</v>
      </c>
      <c r="D49">
        <v>75.400000000000006</v>
      </c>
      <c r="F49" s="11" t="s">
        <v>1899</v>
      </c>
    </row>
    <row r="50" spans="1:6">
      <c r="A50" t="s">
        <v>7131</v>
      </c>
      <c r="B50">
        <v>17.100000000000001</v>
      </c>
      <c r="C50">
        <v>17.7</v>
      </c>
      <c r="D50">
        <v>16.100000000000001</v>
      </c>
      <c r="F50" s="11" t="s">
        <v>1899</v>
      </c>
    </row>
    <row r="51" spans="1:6">
      <c r="A51" t="s">
        <v>1811</v>
      </c>
    </row>
    <row r="52" spans="1:6">
      <c r="A52" t="s">
        <v>7107</v>
      </c>
    </row>
    <row r="53" spans="1:6">
      <c r="A53" t="s">
        <v>7108</v>
      </c>
    </row>
    <row r="54" spans="1:6">
      <c r="A54" t="s">
        <v>7109</v>
      </c>
    </row>
    <row r="55" spans="1:6">
      <c r="A55" t="s">
        <v>7110</v>
      </c>
    </row>
    <row r="56" spans="1:6">
      <c r="A56" t="s">
        <v>7111</v>
      </c>
    </row>
    <row r="57" spans="1:6">
      <c r="A57" t="s">
        <v>7112</v>
      </c>
    </row>
    <row r="58" spans="1:6">
      <c r="A58" t="s">
        <v>7113</v>
      </c>
    </row>
    <row r="59" spans="1:6">
      <c r="A59" t="s">
        <v>7114</v>
      </c>
    </row>
    <row r="60" spans="1:6">
      <c r="A60" t="s">
        <v>7115</v>
      </c>
    </row>
    <row r="61" spans="1:6">
      <c r="A61" t="s">
        <v>7116</v>
      </c>
    </row>
    <row r="62" spans="1:6">
      <c r="A62" t="s">
        <v>7117</v>
      </c>
    </row>
    <row r="63" spans="1:6">
      <c r="A63" t="s">
        <v>1866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9FB5EA-25FA-4C37-9A58-20A8F7135C8B}">
  <sheetPr>
    <tabColor theme="7" tint="-0.249977111117893"/>
  </sheetPr>
  <dimension ref="A1:AT79"/>
  <sheetViews>
    <sheetView workbookViewId="0">
      <selection sqref="A1:AN1"/>
    </sheetView>
  </sheetViews>
  <sheetFormatPr defaultRowHeight="15"/>
  <cols>
    <col min="1" max="1" width="95.7109375" customWidth="1"/>
    <col min="2" max="36" width="0" hidden="1" customWidth="1"/>
    <col min="39" max="39" width="11.7109375" bestFit="1" customWidth="1"/>
  </cols>
  <sheetData>
    <row r="1" spans="1:46" ht="16.5" thickBot="1">
      <c r="A1" s="162" t="s">
        <v>7292</v>
      </c>
      <c r="B1" s="162"/>
      <c r="C1" s="162"/>
      <c r="D1" s="162"/>
      <c r="E1" s="162"/>
      <c r="F1" s="162"/>
      <c r="G1" s="162"/>
      <c r="H1" s="162"/>
      <c r="I1" s="162"/>
      <c r="J1" s="162"/>
      <c r="K1" s="162"/>
      <c r="L1" s="162"/>
      <c r="M1" s="162"/>
      <c r="N1" s="162"/>
      <c r="O1" s="162"/>
      <c r="P1" s="162"/>
      <c r="Q1" s="162"/>
      <c r="R1" s="162"/>
      <c r="S1" s="162"/>
      <c r="T1" s="162"/>
      <c r="U1" s="162"/>
      <c r="V1" s="162"/>
      <c r="W1" s="162"/>
      <c r="X1" s="162"/>
      <c r="Y1" s="162"/>
      <c r="Z1" s="162"/>
      <c r="AA1" s="162"/>
      <c r="AB1" s="162"/>
      <c r="AC1" s="162"/>
      <c r="AD1" s="162"/>
      <c r="AE1" s="162"/>
      <c r="AF1" s="162"/>
      <c r="AG1" s="162"/>
      <c r="AH1" s="162"/>
      <c r="AI1" s="162"/>
      <c r="AJ1" s="162"/>
      <c r="AK1" s="162"/>
      <c r="AL1" s="162"/>
      <c r="AM1" s="162"/>
      <c r="AN1" s="162"/>
    </row>
    <row r="2" spans="1:46" ht="16.5">
      <c r="A2" s="118"/>
      <c r="B2" s="119">
        <v>1960</v>
      </c>
      <c r="C2" s="119">
        <v>1965</v>
      </c>
      <c r="D2" s="119">
        <v>1970</v>
      </c>
      <c r="E2" s="119">
        <v>1975</v>
      </c>
      <c r="F2" s="119">
        <v>1980</v>
      </c>
      <c r="G2" s="119">
        <v>1985</v>
      </c>
      <c r="H2" s="119">
        <v>1990</v>
      </c>
      <c r="I2" s="119">
        <v>1991</v>
      </c>
      <c r="J2" s="119">
        <v>1992</v>
      </c>
      <c r="K2" s="119">
        <v>1993</v>
      </c>
      <c r="L2" s="119">
        <v>1994</v>
      </c>
      <c r="M2" s="119">
        <v>1995</v>
      </c>
      <c r="N2" s="119">
        <v>1996</v>
      </c>
      <c r="O2" s="119">
        <v>1997</v>
      </c>
      <c r="P2" s="119">
        <v>1998</v>
      </c>
      <c r="Q2" s="119">
        <v>1999</v>
      </c>
      <c r="R2" s="119">
        <v>2000</v>
      </c>
      <c r="S2" s="119">
        <v>2001</v>
      </c>
      <c r="T2" s="118">
        <v>2002</v>
      </c>
      <c r="U2" s="118">
        <v>2003</v>
      </c>
      <c r="V2" s="120">
        <v>2004</v>
      </c>
      <c r="W2" s="118">
        <v>2005</v>
      </c>
      <c r="X2" s="118">
        <v>2006</v>
      </c>
      <c r="Y2" s="118">
        <v>2007</v>
      </c>
      <c r="Z2" s="118">
        <v>2008</v>
      </c>
      <c r="AA2" s="118">
        <v>2009</v>
      </c>
      <c r="AB2" s="118">
        <v>2010</v>
      </c>
      <c r="AC2" s="119">
        <v>2011</v>
      </c>
      <c r="AD2" s="119">
        <v>2012</v>
      </c>
      <c r="AE2" s="118">
        <v>2013</v>
      </c>
      <c r="AF2" s="119">
        <v>2014</v>
      </c>
      <c r="AG2" s="119">
        <v>2015</v>
      </c>
      <c r="AH2" s="119">
        <v>2016</v>
      </c>
      <c r="AI2" s="119">
        <v>2017</v>
      </c>
      <c r="AJ2" s="119">
        <v>2018</v>
      </c>
      <c r="AK2" s="119">
        <v>2019</v>
      </c>
      <c r="AL2" s="119">
        <v>2020</v>
      </c>
      <c r="AM2" s="119">
        <v>2021</v>
      </c>
      <c r="AN2" s="119">
        <v>2022</v>
      </c>
    </row>
    <row r="3" spans="1:46" ht="16.5">
      <c r="A3" s="121" t="s">
        <v>7293</v>
      </c>
      <c r="B3" s="122"/>
      <c r="C3" s="122"/>
      <c r="D3" s="122"/>
      <c r="E3" s="123"/>
      <c r="F3" s="123"/>
      <c r="G3" s="124"/>
      <c r="H3" s="124"/>
      <c r="I3" s="124"/>
      <c r="J3" s="124"/>
      <c r="K3" s="124"/>
      <c r="L3" s="124"/>
      <c r="M3" s="124"/>
      <c r="N3" s="124"/>
      <c r="O3" s="124"/>
      <c r="P3" s="124"/>
      <c r="Q3" s="124"/>
      <c r="R3" s="124"/>
      <c r="S3" s="122"/>
      <c r="T3" s="124"/>
      <c r="U3" s="124"/>
      <c r="V3" s="124"/>
      <c r="W3" s="124"/>
      <c r="X3" s="124"/>
      <c r="Y3" s="124"/>
      <c r="Z3" s="124"/>
      <c r="AA3" s="122"/>
      <c r="AB3" s="122"/>
      <c r="AC3" s="122"/>
      <c r="AD3" s="122"/>
      <c r="AE3" s="125"/>
      <c r="AF3" s="125"/>
      <c r="AG3" s="125"/>
      <c r="AH3" s="125"/>
      <c r="AI3" s="125"/>
      <c r="AJ3" s="125"/>
      <c r="AK3" s="125"/>
      <c r="AL3" s="125"/>
      <c r="AM3" s="125"/>
      <c r="AN3" s="125"/>
    </row>
    <row r="4" spans="1:46" ht="16.5">
      <c r="A4" s="126" t="s">
        <v>7294</v>
      </c>
      <c r="B4" s="127">
        <v>31099</v>
      </c>
      <c r="C4" s="127">
        <v>53226</v>
      </c>
      <c r="D4" s="127">
        <v>108442</v>
      </c>
      <c r="E4" s="127">
        <v>119591.474</v>
      </c>
      <c r="F4" s="127">
        <v>190765.929</v>
      </c>
      <c r="G4" s="127">
        <v>275863.54700000002</v>
      </c>
      <c r="H4" s="127">
        <v>337215.22553599998</v>
      </c>
      <c r="I4" s="127">
        <v>329787.96750099998</v>
      </c>
      <c r="J4" s="127">
        <v>345019.61278099997</v>
      </c>
      <c r="K4" s="127">
        <v>351096.458323</v>
      </c>
      <c r="L4" s="127">
        <v>376873.402328</v>
      </c>
      <c r="M4" s="127">
        <v>391593.82941200002</v>
      </c>
      <c r="N4" s="127">
        <v>419281.55251800001</v>
      </c>
      <c r="O4" s="127">
        <v>439262.67014</v>
      </c>
      <c r="P4" s="127">
        <v>449103.79910300003</v>
      </c>
      <c r="Q4" s="127">
        <v>473081.98319599999</v>
      </c>
      <c r="R4" s="127">
        <v>500431.77514500002</v>
      </c>
      <c r="S4" s="127">
        <v>473591.64681000001</v>
      </c>
      <c r="T4" s="127">
        <v>472190.76637199998</v>
      </c>
      <c r="U4" s="127">
        <v>497648.14399399998</v>
      </c>
      <c r="V4" s="127">
        <v>547931.15319800004</v>
      </c>
      <c r="W4" s="127">
        <v>572868.82004599995</v>
      </c>
      <c r="X4" s="127">
        <v>576823.04937200004</v>
      </c>
      <c r="Y4" s="127">
        <v>594614.09036200005</v>
      </c>
      <c r="Z4" s="127">
        <v>570089.94696500001</v>
      </c>
      <c r="AA4" s="127">
        <v>540693.68270899996</v>
      </c>
      <c r="AB4" s="127">
        <v>554710.522322</v>
      </c>
      <c r="AC4" s="127">
        <v>565613.64535799995</v>
      </c>
      <c r="AD4" s="127">
        <v>570438.230553</v>
      </c>
      <c r="AE4" s="127">
        <v>579461.44977599999</v>
      </c>
      <c r="AF4" s="127">
        <v>597005.00355200004</v>
      </c>
      <c r="AG4" s="127">
        <v>632154.82412700006</v>
      </c>
      <c r="AH4" s="127">
        <v>661477.92748199997</v>
      </c>
      <c r="AI4" s="127">
        <v>685472.464806</v>
      </c>
      <c r="AJ4" s="127">
        <v>722415.33364099998</v>
      </c>
      <c r="AK4" s="127">
        <v>754449.99504800001</v>
      </c>
      <c r="AL4" s="127">
        <v>304493.67882299999</v>
      </c>
      <c r="AM4" s="127">
        <v>573403.80981300003</v>
      </c>
      <c r="AN4" s="127">
        <v>708837.67463999998</v>
      </c>
    </row>
    <row r="5" spans="1:46" ht="16.5">
      <c r="A5" s="126" t="s">
        <v>7295</v>
      </c>
      <c r="B5" s="127">
        <v>2300</v>
      </c>
      <c r="C5" s="127" t="s">
        <v>7296</v>
      </c>
      <c r="D5" s="127">
        <v>9100</v>
      </c>
      <c r="E5" s="127" t="s">
        <v>7296</v>
      </c>
      <c r="F5" s="127">
        <v>14700</v>
      </c>
      <c r="G5" s="127" t="s">
        <v>7296</v>
      </c>
      <c r="H5" s="127">
        <v>13000</v>
      </c>
      <c r="I5" s="127" t="s">
        <v>7296</v>
      </c>
      <c r="J5" s="127" t="s">
        <v>7296</v>
      </c>
      <c r="K5" s="127" t="s">
        <v>7296</v>
      </c>
      <c r="L5" s="127" t="s">
        <v>7296</v>
      </c>
      <c r="M5" s="127">
        <v>10800</v>
      </c>
      <c r="N5" s="127">
        <v>12000</v>
      </c>
      <c r="O5" s="127">
        <v>12500</v>
      </c>
      <c r="P5" s="127">
        <v>13100</v>
      </c>
      <c r="Q5" s="127">
        <v>14100</v>
      </c>
      <c r="R5" s="127">
        <v>15200</v>
      </c>
      <c r="S5" s="127">
        <v>15900</v>
      </c>
      <c r="T5" s="127" t="s">
        <v>7296</v>
      </c>
      <c r="U5" s="127" t="s">
        <v>7296</v>
      </c>
      <c r="V5" s="127" t="s">
        <v>7296</v>
      </c>
      <c r="W5" s="127" t="s">
        <v>7296</v>
      </c>
      <c r="X5" s="127" t="s">
        <v>7296</v>
      </c>
      <c r="Y5" s="127" t="s">
        <v>7296</v>
      </c>
      <c r="Z5" s="127" t="s">
        <v>7296</v>
      </c>
      <c r="AA5" s="127" t="s">
        <v>7296</v>
      </c>
      <c r="AB5" s="127" t="s">
        <v>7296</v>
      </c>
      <c r="AC5" s="127" t="s">
        <v>7296</v>
      </c>
      <c r="AD5" s="127" t="s">
        <v>7296</v>
      </c>
      <c r="AE5" s="127" t="s">
        <v>7296</v>
      </c>
      <c r="AF5" s="127" t="s">
        <v>7296</v>
      </c>
      <c r="AG5" s="127" t="s">
        <v>7296</v>
      </c>
      <c r="AH5" s="127" t="s">
        <v>7296</v>
      </c>
      <c r="AI5" s="127" t="s">
        <v>7296</v>
      </c>
      <c r="AJ5" s="127" t="s">
        <v>7296</v>
      </c>
      <c r="AK5" s="127" t="s">
        <v>7296</v>
      </c>
      <c r="AL5" s="127" t="s">
        <v>7296</v>
      </c>
      <c r="AM5" s="127" t="s">
        <v>7296</v>
      </c>
      <c r="AN5" s="127" t="s">
        <v>7296</v>
      </c>
    </row>
    <row r="6" spans="1:46" ht="16.5">
      <c r="A6" s="128" t="s">
        <v>7297</v>
      </c>
      <c r="B6" s="124">
        <v>1272078.3999999999</v>
      </c>
      <c r="C6" s="124">
        <v>1555237.28</v>
      </c>
      <c r="D6" s="124">
        <v>2042002.2799999998</v>
      </c>
      <c r="E6" s="124">
        <v>2404954.4</v>
      </c>
      <c r="F6" s="124">
        <v>2653510.21</v>
      </c>
      <c r="G6" s="124">
        <v>2991120.8</v>
      </c>
      <c r="H6" s="124">
        <v>3539602.56</v>
      </c>
      <c r="I6" s="124">
        <v>3578582.4400000004</v>
      </c>
      <c r="J6" s="124">
        <v>3676688.44</v>
      </c>
      <c r="K6" s="124">
        <v>3747067.87</v>
      </c>
      <c r="L6" s="124">
        <v>3939875</v>
      </c>
      <c r="M6" s="124">
        <v>3848458</v>
      </c>
      <c r="N6" s="124">
        <v>3951008.7272999999</v>
      </c>
      <c r="O6" s="124">
        <v>4071136.5328719998</v>
      </c>
      <c r="P6" s="124">
        <v>4182066.2400156059</v>
      </c>
      <c r="Q6" s="124">
        <v>4285299.4390774053</v>
      </c>
      <c r="R6" s="124">
        <v>4370488.7148582162</v>
      </c>
      <c r="S6" s="124">
        <v>4623397.8260386921</v>
      </c>
      <c r="T6" s="124">
        <v>4646520.9849062953</v>
      </c>
      <c r="U6" s="124">
        <v>4701825.0032426612</v>
      </c>
      <c r="V6" s="124">
        <v>4824654.4447763506</v>
      </c>
      <c r="W6" s="124">
        <v>4867608.4897589097</v>
      </c>
      <c r="X6" s="124">
        <v>4908058.8374757655</v>
      </c>
      <c r="Y6" s="124">
        <v>4959766.7012</v>
      </c>
      <c r="Z6" s="124">
        <v>4900171</v>
      </c>
      <c r="AA6" s="124">
        <v>5000591.895902345</v>
      </c>
      <c r="AB6" s="124">
        <v>5009805.5620214241</v>
      </c>
      <c r="AC6" s="124">
        <v>4997049.3066988336</v>
      </c>
      <c r="AD6" s="124">
        <v>5046332.4132198002</v>
      </c>
      <c r="AE6" s="124">
        <v>5083123.4649372874</v>
      </c>
      <c r="AF6" s="124">
        <v>5158160.8548277542</v>
      </c>
      <c r="AG6" s="124">
        <v>5282710.2500658771</v>
      </c>
      <c r="AH6" s="124">
        <v>5411827.6229987517</v>
      </c>
      <c r="AI6" s="124">
        <v>5482189.7570441701</v>
      </c>
      <c r="AJ6" s="124">
        <v>5545845.3035232006</v>
      </c>
      <c r="AK6" s="124">
        <v>5579125.9722718718</v>
      </c>
      <c r="AL6" s="124">
        <v>4934929.062720011</v>
      </c>
      <c r="AM6" s="135">
        <v>5335751.8060417445</v>
      </c>
      <c r="AN6" s="124" t="s">
        <v>7298</v>
      </c>
    </row>
    <row r="7" spans="1:46" ht="18">
      <c r="A7" s="129" t="s">
        <v>7299</v>
      </c>
      <c r="B7" s="127">
        <v>1144673.3999999999</v>
      </c>
      <c r="C7" s="127">
        <v>1394803.28</v>
      </c>
      <c r="D7" s="127">
        <v>1750897</v>
      </c>
      <c r="E7" s="127">
        <v>1954165.5</v>
      </c>
      <c r="F7" s="127">
        <v>2011988.76</v>
      </c>
      <c r="G7" s="127">
        <v>2094620.64</v>
      </c>
      <c r="H7" s="127">
        <v>2281390.92</v>
      </c>
      <c r="I7" s="127">
        <v>2200259.7000000002</v>
      </c>
      <c r="J7" s="127">
        <v>2208226.09</v>
      </c>
      <c r="K7" s="127">
        <v>2213281.4900000002</v>
      </c>
      <c r="L7" s="127">
        <v>2756223</v>
      </c>
      <c r="M7" s="127">
        <v>2286887</v>
      </c>
      <c r="N7" s="127">
        <v>2337068</v>
      </c>
      <c r="O7" s="127">
        <v>2389065</v>
      </c>
      <c r="P7" s="127">
        <v>2463828.420042248</v>
      </c>
      <c r="Q7" s="127">
        <v>2495140.3026243281</v>
      </c>
      <c r="R7" s="127">
        <v>2544457.3524414399</v>
      </c>
      <c r="S7" s="127">
        <v>2556481.2400000002</v>
      </c>
      <c r="T7" s="127">
        <v>2620388.92</v>
      </c>
      <c r="U7" s="127">
        <v>2641885.0920744999</v>
      </c>
      <c r="V7" s="127">
        <v>2685826.6531088967</v>
      </c>
      <c r="W7" s="127">
        <v>2699304.6428176584</v>
      </c>
      <c r="X7" s="127">
        <v>2671044.2305259043</v>
      </c>
      <c r="Y7" s="127">
        <v>3324977</v>
      </c>
      <c r="Z7" s="127">
        <v>3199116</v>
      </c>
      <c r="AA7" s="127">
        <v>3413874.6951679634</v>
      </c>
      <c r="AB7" s="127">
        <v>3429995.6410861243</v>
      </c>
      <c r="AC7" s="127">
        <v>3464405.2296386864</v>
      </c>
      <c r="AD7" s="127">
        <v>3490438.2857423411</v>
      </c>
      <c r="AE7" s="127">
        <v>3507723.0973114655</v>
      </c>
      <c r="AF7" s="127">
        <v>3502000.6903627221</v>
      </c>
      <c r="AG7" s="127">
        <v>3628378.8815517384</v>
      </c>
      <c r="AH7" s="127">
        <v>3699794.4380078609</v>
      </c>
      <c r="AI7" s="127">
        <v>3709919.1961312541</v>
      </c>
      <c r="AJ7" s="127">
        <v>3729610.234329388</v>
      </c>
      <c r="AK7" s="127">
        <v>3765896.0121443863</v>
      </c>
      <c r="AL7" s="127">
        <v>3225113.8011595304</v>
      </c>
      <c r="AM7" s="136">
        <v>3471173.7607224053</v>
      </c>
      <c r="AN7" s="127" t="s">
        <v>7298</v>
      </c>
    </row>
    <row r="8" spans="1:46" ht="18">
      <c r="A8" s="129" t="s">
        <v>7300</v>
      </c>
      <c r="B8" s="127" t="s">
        <v>7298</v>
      </c>
      <c r="C8" s="127" t="s">
        <v>7298</v>
      </c>
      <c r="D8" s="127">
        <v>3276.9</v>
      </c>
      <c r="E8" s="127">
        <v>6191.9</v>
      </c>
      <c r="F8" s="127">
        <v>12256.8</v>
      </c>
      <c r="G8" s="127">
        <v>11811.8</v>
      </c>
      <c r="H8" s="127">
        <v>12424.1</v>
      </c>
      <c r="I8" s="127">
        <v>11656.06</v>
      </c>
      <c r="J8" s="127">
        <v>11946.25</v>
      </c>
      <c r="K8" s="127">
        <v>12184.38</v>
      </c>
      <c r="L8" s="127">
        <v>11264</v>
      </c>
      <c r="M8" s="127">
        <v>10777</v>
      </c>
      <c r="N8" s="127">
        <v>10912</v>
      </c>
      <c r="O8" s="127">
        <v>11089</v>
      </c>
      <c r="P8" s="127">
        <v>11311.197996230532</v>
      </c>
      <c r="Q8" s="127">
        <v>11642.295010415633</v>
      </c>
      <c r="R8" s="127">
        <v>11515.796151175477</v>
      </c>
      <c r="S8" s="127">
        <v>11759.58</v>
      </c>
      <c r="T8" s="127">
        <v>12131.04</v>
      </c>
      <c r="U8" s="127">
        <v>12162.999800241942</v>
      </c>
      <c r="V8" s="127">
        <v>12855.361903711795</v>
      </c>
      <c r="W8" s="127">
        <v>13276.957048550581</v>
      </c>
      <c r="X8" s="127">
        <v>15302.837710775921</v>
      </c>
      <c r="Y8" s="127">
        <v>27173</v>
      </c>
      <c r="Z8" s="127">
        <v>26430</v>
      </c>
      <c r="AA8" s="127">
        <v>24162.284984465721</v>
      </c>
      <c r="AB8" s="127">
        <v>21482.715623236356</v>
      </c>
      <c r="AC8" s="127">
        <v>21516.752486125952</v>
      </c>
      <c r="AD8" s="127">
        <v>24815.916143547372</v>
      </c>
      <c r="AE8" s="127">
        <v>23633.293571165999</v>
      </c>
      <c r="AF8" s="127">
        <v>23173.173385423503</v>
      </c>
      <c r="AG8" s="127">
        <v>22751.532128664399</v>
      </c>
      <c r="AH8" s="127">
        <v>23725.111955421387</v>
      </c>
      <c r="AI8" s="127">
        <v>23381.622003386132</v>
      </c>
      <c r="AJ8" s="127">
        <v>23296.76856786057</v>
      </c>
      <c r="AK8" s="127">
        <v>22846.373475193806</v>
      </c>
      <c r="AL8" s="127">
        <v>21617.631727385826</v>
      </c>
      <c r="AM8" s="136">
        <v>23658.519407819236</v>
      </c>
      <c r="AN8" s="127" t="s">
        <v>7298</v>
      </c>
      <c r="AR8">
        <v>2019</v>
      </c>
      <c r="AS8">
        <v>2020</v>
      </c>
      <c r="AT8">
        <v>2021</v>
      </c>
    </row>
    <row r="9" spans="1:46" ht="18">
      <c r="A9" s="129" t="s">
        <v>7301</v>
      </c>
      <c r="B9" s="127" t="s">
        <v>7298</v>
      </c>
      <c r="C9" s="127" t="s">
        <v>7298</v>
      </c>
      <c r="D9" s="127">
        <v>225613.38</v>
      </c>
      <c r="E9" s="127">
        <v>363267</v>
      </c>
      <c r="F9" s="127">
        <v>520773.65</v>
      </c>
      <c r="G9" s="127">
        <v>688091.36</v>
      </c>
      <c r="H9" s="127">
        <v>999753.54</v>
      </c>
      <c r="I9" s="127">
        <v>1116957.68</v>
      </c>
      <c r="J9" s="127">
        <v>1201667.1000000001</v>
      </c>
      <c r="K9" s="127">
        <v>1252860</v>
      </c>
      <c r="L9" s="127">
        <v>885897</v>
      </c>
      <c r="M9" s="127">
        <v>1256146</v>
      </c>
      <c r="N9" s="127">
        <v>1298299</v>
      </c>
      <c r="O9" s="127">
        <v>1352675</v>
      </c>
      <c r="P9" s="127">
        <v>1380557.2397938734</v>
      </c>
      <c r="Q9" s="127">
        <v>1432782.3794077854</v>
      </c>
      <c r="R9" s="127">
        <v>1467663.7991499156</v>
      </c>
      <c r="S9" s="127">
        <v>1678852.5595885422</v>
      </c>
      <c r="T9" s="127">
        <v>1674791.8930520001</v>
      </c>
      <c r="U9" s="127">
        <v>1706102.912463947</v>
      </c>
      <c r="V9" s="127">
        <v>1780771.1384466074</v>
      </c>
      <c r="W9" s="127">
        <v>1804848.0064037023</v>
      </c>
      <c r="X9" s="127">
        <v>1876689.847532914</v>
      </c>
      <c r="Y9" s="127">
        <v>1017007</v>
      </c>
      <c r="Z9" s="127">
        <v>1049667</v>
      </c>
      <c r="AA9" s="127">
        <v>991383.33848368167</v>
      </c>
      <c r="AB9" s="127">
        <v>1001455.7277059199</v>
      </c>
      <c r="AC9" s="127">
        <v>972382.44726826402</v>
      </c>
      <c r="AD9" s="127">
        <v>970669.41516661318</v>
      </c>
      <c r="AE9" s="127">
        <v>977476.62107445241</v>
      </c>
      <c r="AF9" s="127">
        <v>1037129.0861966583</v>
      </c>
      <c r="AG9" s="127">
        <v>1028773.6840018815</v>
      </c>
      <c r="AH9" s="127">
        <v>1075233.5052042801</v>
      </c>
      <c r="AI9" s="127">
        <v>1106303.4454204475</v>
      </c>
      <c r="AJ9" s="127">
        <v>1119644.0825954296</v>
      </c>
      <c r="AK9" s="127">
        <v>1128488.8887035879</v>
      </c>
      <c r="AL9" s="127">
        <v>1085129.151521432</v>
      </c>
      <c r="AM9" s="136">
        <v>1168195.84879263</v>
      </c>
      <c r="AN9" s="127" t="s">
        <v>7298</v>
      </c>
      <c r="AQ9" t="s">
        <v>7370</v>
      </c>
      <c r="AR9" s="9">
        <f>SUM(AK12,AK14,AK18,AK20)</f>
        <v>379195.9488488732</v>
      </c>
      <c r="AS9" s="9">
        <f t="shared" ref="AS9:AT9" si="0">SUM(AL12,AL14,AL18,AL20)</f>
        <v>317898.72644778667</v>
      </c>
      <c r="AT9" s="9">
        <f t="shared" si="0"/>
        <v>354477.45266418549</v>
      </c>
    </row>
    <row r="10" spans="1:46" ht="18">
      <c r="A10" s="126" t="s">
        <v>7302</v>
      </c>
      <c r="B10" s="127">
        <v>98551</v>
      </c>
      <c r="C10" s="127">
        <v>128769</v>
      </c>
      <c r="D10" s="127">
        <v>27081</v>
      </c>
      <c r="E10" s="127">
        <v>34606</v>
      </c>
      <c r="F10" s="127">
        <v>39813</v>
      </c>
      <c r="G10" s="127">
        <v>45441</v>
      </c>
      <c r="H10" s="127">
        <v>51901</v>
      </c>
      <c r="I10" s="127">
        <v>52898</v>
      </c>
      <c r="J10" s="127">
        <v>53874</v>
      </c>
      <c r="K10" s="127">
        <v>56772</v>
      </c>
      <c r="L10" s="127">
        <v>61284</v>
      </c>
      <c r="M10" s="127">
        <v>62705</v>
      </c>
      <c r="N10" s="127">
        <v>64072</v>
      </c>
      <c r="O10" s="127">
        <v>66893</v>
      </c>
      <c r="P10" s="127">
        <v>68021</v>
      </c>
      <c r="Q10" s="127">
        <v>70311</v>
      </c>
      <c r="R10" s="127">
        <v>70500</v>
      </c>
      <c r="S10" s="127">
        <v>85488.639999999999</v>
      </c>
      <c r="T10" s="127">
        <v>75866</v>
      </c>
      <c r="U10" s="127">
        <v>77756.625026012029</v>
      </c>
      <c r="V10" s="127">
        <v>78441.001270563196</v>
      </c>
      <c r="W10" s="127">
        <v>78495.659525951312</v>
      </c>
      <c r="X10" s="127">
        <v>80344.221164056842</v>
      </c>
      <c r="Y10" s="127">
        <v>119979</v>
      </c>
      <c r="Z10" s="127">
        <v>126855</v>
      </c>
      <c r="AA10" s="127">
        <v>120206.75691287633</v>
      </c>
      <c r="AB10" s="127">
        <v>110738.2452064016</v>
      </c>
      <c r="AC10" s="127">
        <v>103803.03027298137</v>
      </c>
      <c r="AD10" s="127">
        <v>105605.2225970268</v>
      </c>
      <c r="AE10" s="127">
        <v>106581.57890487878</v>
      </c>
      <c r="AF10" s="127">
        <v>109301.40619692924</v>
      </c>
      <c r="AG10" s="127">
        <v>109597.31844960712</v>
      </c>
      <c r="AH10" s="127">
        <v>113337.94163267993</v>
      </c>
      <c r="AI10" s="127">
        <v>116102.39910916959</v>
      </c>
      <c r="AJ10" s="127">
        <v>120698.99421461202</v>
      </c>
      <c r="AK10" s="127">
        <v>124745.70718075465</v>
      </c>
      <c r="AL10" s="127">
        <v>117832.17393367999</v>
      </c>
      <c r="AM10" s="136">
        <v>131637.174901808</v>
      </c>
      <c r="AN10" s="127" t="s">
        <v>7298</v>
      </c>
      <c r="AS10">
        <f>AS9/$AR$9</f>
        <v>0.83834947976852925</v>
      </c>
      <c r="AT10">
        <f>AT9/$AR$9</f>
        <v>0.9348133959243875</v>
      </c>
    </row>
    <row r="11" spans="1:46" ht="16.5">
      <c r="A11" s="126" t="s">
        <v>7303</v>
      </c>
      <c r="B11" s="127">
        <v>28854</v>
      </c>
      <c r="C11" s="127">
        <v>31665</v>
      </c>
      <c r="D11" s="127">
        <v>35134</v>
      </c>
      <c r="E11" s="127">
        <v>46724</v>
      </c>
      <c r="F11" s="127">
        <v>68678</v>
      </c>
      <c r="G11" s="127">
        <v>78063</v>
      </c>
      <c r="H11" s="127">
        <v>94341</v>
      </c>
      <c r="I11" s="127">
        <v>96645</v>
      </c>
      <c r="J11" s="127">
        <v>99510</v>
      </c>
      <c r="K11" s="127">
        <v>103116</v>
      </c>
      <c r="L11" s="127">
        <v>108932</v>
      </c>
      <c r="M11" s="127">
        <v>115451</v>
      </c>
      <c r="N11" s="127">
        <v>118899</v>
      </c>
      <c r="O11" s="127">
        <v>124584</v>
      </c>
      <c r="P11" s="127">
        <v>128359</v>
      </c>
      <c r="Q11" s="127">
        <v>132386</v>
      </c>
      <c r="R11" s="127">
        <v>135020</v>
      </c>
      <c r="S11" s="127">
        <v>161169.12</v>
      </c>
      <c r="T11" s="127">
        <v>138737</v>
      </c>
      <c r="U11" s="127">
        <v>140159.96248174272</v>
      </c>
      <c r="V11" s="127">
        <v>142369.77185656936</v>
      </c>
      <c r="W11" s="127">
        <v>144027.63604132412</v>
      </c>
      <c r="X11" s="127">
        <v>142169.22730548185</v>
      </c>
      <c r="Y11" s="127">
        <v>184199</v>
      </c>
      <c r="Z11" s="127">
        <v>183826</v>
      </c>
      <c r="AA11" s="127">
        <v>168099.53433899098</v>
      </c>
      <c r="AB11" s="127">
        <v>175788.97173715092</v>
      </c>
      <c r="AC11" s="127">
        <v>163791.29311902044</v>
      </c>
      <c r="AD11" s="127">
        <v>163601.73110557569</v>
      </c>
      <c r="AE11" s="127">
        <v>168435.63414130086</v>
      </c>
      <c r="AF11" s="127">
        <v>169830.17838475661</v>
      </c>
      <c r="AG11" s="127">
        <v>170246.27799988686</v>
      </c>
      <c r="AH11" s="127">
        <v>174556.97827435564</v>
      </c>
      <c r="AI11" s="127">
        <v>181490.18169777928</v>
      </c>
      <c r="AJ11" s="127">
        <v>184165.1211510069</v>
      </c>
      <c r="AK11" s="127">
        <v>175304.70135307586</v>
      </c>
      <c r="AL11" s="127">
        <v>179816.80092319596</v>
      </c>
      <c r="AM11" s="136">
        <v>195389.15734589699</v>
      </c>
      <c r="AN11" s="127" t="s">
        <v>7298</v>
      </c>
    </row>
    <row r="12" spans="1:46" ht="18">
      <c r="A12" s="126" t="s">
        <v>7304</v>
      </c>
      <c r="B12" s="127" t="s">
        <v>7298</v>
      </c>
      <c r="C12" s="127" t="s">
        <v>7298</v>
      </c>
      <c r="D12" s="127" t="s">
        <v>7298</v>
      </c>
      <c r="E12" s="127" t="s">
        <v>7298</v>
      </c>
      <c r="F12" s="127" t="s">
        <v>7298</v>
      </c>
      <c r="G12" s="127">
        <v>73093</v>
      </c>
      <c r="H12" s="127">
        <v>99792</v>
      </c>
      <c r="I12" s="127">
        <v>100166</v>
      </c>
      <c r="J12" s="127">
        <v>101465</v>
      </c>
      <c r="K12" s="127">
        <v>108854</v>
      </c>
      <c r="L12" s="127">
        <v>116275</v>
      </c>
      <c r="M12" s="127">
        <v>116492</v>
      </c>
      <c r="N12" s="127">
        <v>121758.7273</v>
      </c>
      <c r="O12" s="127">
        <v>126830.53287200001</v>
      </c>
      <c r="P12" s="127">
        <v>129989.38218325401</v>
      </c>
      <c r="Q12" s="127">
        <v>143037.46203487608</v>
      </c>
      <c r="R12" s="127">
        <v>141331.7671156849</v>
      </c>
      <c r="S12" s="127">
        <v>129646.68645014966</v>
      </c>
      <c r="T12" s="127">
        <v>124606.13185429553</v>
      </c>
      <c r="U12" s="127">
        <v>123757.41139621758</v>
      </c>
      <c r="V12" s="127">
        <v>124390.5181900022</v>
      </c>
      <c r="W12" s="127">
        <v>127655.58792172259</v>
      </c>
      <c r="X12" s="127">
        <v>122508.47323663282</v>
      </c>
      <c r="Y12" s="127">
        <v>286431.70120000001</v>
      </c>
      <c r="Z12" s="127">
        <v>292075.290018</v>
      </c>
      <c r="AA12" s="127">
        <v>282865.28601436689</v>
      </c>
      <c r="AB12" s="127">
        <v>270344.2606625912</v>
      </c>
      <c r="AC12" s="127">
        <v>271150.55391375569</v>
      </c>
      <c r="AD12" s="127">
        <v>291201.84246469656</v>
      </c>
      <c r="AE12" s="127">
        <v>299273.23993402399</v>
      </c>
      <c r="AF12" s="127">
        <v>316726.32030126388</v>
      </c>
      <c r="AG12" s="127">
        <v>322962.55593409849</v>
      </c>
      <c r="AH12" s="127">
        <v>325179.64792415383</v>
      </c>
      <c r="AI12" s="127">
        <v>344992.9126821332</v>
      </c>
      <c r="AJ12" s="127">
        <v>368430.10266490339</v>
      </c>
      <c r="AK12" s="127">
        <v>361844.28941487317</v>
      </c>
      <c r="AL12" s="127">
        <v>305419.50345478667</v>
      </c>
      <c r="AM12" s="136">
        <v>345697.34487118549</v>
      </c>
      <c r="AN12" s="127" t="s">
        <v>7298</v>
      </c>
      <c r="AQ12" t="s">
        <v>7293</v>
      </c>
      <c r="AR12">
        <v>2019</v>
      </c>
      <c r="AS12">
        <v>2020</v>
      </c>
      <c r="AT12">
        <v>2021</v>
      </c>
    </row>
    <row r="13" spans="1:46" ht="18">
      <c r="A13" s="130" t="s">
        <v>7305</v>
      </c>
      <c r="B13" s="124" t="s">
        <v>7296</v>
      </c>
      <c r="C13" s="124" t="s">
        <v>7296</v>
      </c>
      <c r="D13" s="124" t="s">
        <v>7296</v>
      </c>
      <c r="E13" s="124" t="s">
        <v>7296</v>
      </c>
      <c r="F13" s="124">
        <v>39854</v>
      </c>
      <c r="G13" s="124">
        <v>39581</v>
      </c>
      <c r="H13" s="124">
        <v>41143</v>
      </c>
      <c r="I13" s="124">
        <v>40703</v>
      </c>
      <c r="J13" s="124">
        <v>40241</v>
      </c>
      <c r="K13" s="124">
        <v>39384</v>
      </c>
      <c r="L13" s="124">
        <v>39585</v>
      </c>
      <c r="M13" s="124">
        <v>39808</v>
      </c>
      <c r="N13" s="124">
        <v>38984.124200000006</v>
      </c>
      <c r="O13" s="124">
        <v>40180.218951999996</v>
      </c>
      <c r="P13" s="124">
        <v>41605.038687999993</v>
      </c>
      <c r="Q13" s="124">
        <v>43278.862481000004</v>
      </c>
      <c r="R13" s="124">
        <v>45100.241891000005</v>
      </c>
      <c r="S13" s="124">
        <v>46507.533026999998</v>
      </c>
      <c r="T13" s="124">
        <v>46096.088878999995</v>
      </c>
      <c r="U13" s="124">
        <v>45676.831126000005</v>
      </c>
      <c r="V13" s="124">
        <v>46545.783080000001</v>
      </c>
      <c r="W13" s="124">
        <v>47124.653055000002</v>
      </c>
      <c r="X13" s="124">
        <v>49504.172899999998</v>
      </c>
      <c r="Y13" s="124">
        <v>51873.259700000002</v>
      </c>
      <c r="Z13" s="124">
        <v>53712.078122999999</v>
      </c>
      <c r="AA13" s="124">
        <v>53898.382540000013</v>
      </c>
      <c r="AB13" s="124">
        <v>52627.181348999991</v>
      </c>
      <c r="AC13" s="124">
        <v>54328.134432999992</v>
      </c>
      <c r="AD13" s="124">
        <v>55169.258447999993</v>
      </c>
      <c r="AE13" s="124">
        <v>56467.102654000009</v>
      </c>
      <c r="AF13" s="124">
        <v>57012.092909000006</v>
      </c>
      <c r="AG13" s="124">
        <v>55697.697335999997</v>
      </c>
      <c r="AH13" s="124">
        <v>56321.611936000008</v>
      </c>
      <c r="AI13" s="124">
        <v>54825.884253999997</v>
      </c>
      <c r="AJ13" s="124">
        <v>53830.315945999995</v>
      </c>
      <c r="AK13" s="124">
        <v>54097.055531000005</v>
      </c>
      <c r="AL13" s="124">
        <v>31546.991245999998</v>
      </c>
      <c r="AM13" s="124">
        <v>22371.473348</v>
      </c>
      <c r="AN13" s="124" t="s">
        <v>7298</v>
      </c>
      <c r="AR13" s="9">
        <f>AK4</f>
        <v>754449.99504800001</v>
      </c>
      <c r="AS13" s="9">
        <f t="shared" ref="AS13:AT13" si="1">AL4</f>
        <v>304493.67882299999</v>
      </c>
      <c r="AT13" s="9">
        <f t="shared" si="1"/>
        <v>573403.80981300003</v>
      </c>
    </row>
    <row r="14" spans="1:46" ht="18">
      <c r="A14" s="126" t="s">
        <v>7306</v>
      </c>
      <c r="B14" s="127" t="s">
        <v>7296</v>
      </c>
      <c r="C14" s="127" t="s">
        <v>7296</v>
      </c>
      <c r="D14" s="127" t="s">
        <v>7296</v>
      </c>
      <c r="E14" s="127" t="s">
        <v>7296</v>
      </c>
      <c r="F14" s="127">
        <v>21790</v>
      </c>
      <c r="G14" s="127">
        <v>21161</v>
      </c>
      <c r="H14" s="127">
        <v>20981</v>
      </c>
      <c r="I14" s="127">
        <v>21090</v>
      </c>
      <c r="J14" s="127">
        <v>20336</v>
      </c>
      <c r="K14" s="127">
        <v>20247</v>
      </c>
      <c r="L14" s="127">
        <v>18832</v>
      </c>
      <c r="M14" s="127">
        <v>18818</v>
      </c>
      <c r="N14" s="127">
        <v>16802.168100000003</v>
      </c>
      <c r="O14" s="127">
        <v>17509.219211999996</v>
      </c>
      <c r="P14" s="127">
        <v>17873.721648999999</v>
      </c>
      <c r="Q14" s="127">
        <v>18683.797939</v>
      </c>
      <c r="R14" s="127">
        <v>18807.334752999999</v>
      </c>
      <c r="S14" s="127">
        <v>19582.868181999998</v>
      </c>
      <c r="T14" s="127">
        <v>19678.689117000002</v>
      </c>
      <c r="U14" s="127">
        <v>19178.851354999999</v>
      </c>
      <c r="V14" s="127">
        <v>18920.853862999997</v>
      </c>
      <c r="W14" s="127">
        <v>19424.922553999997</v>
      </c>
      <c r="X14" s="127">
        <v>20390.185932999997</v>
      </c>
      <c r="Y14" s="127">
        <v>20388.053</v>
      </c>
      <c r="Z14" s="127">
        <v>21198.098654000001</v>
      </c>
      <c r="AA14" s="127">
        <v>21099.988628999999</v>
      </c>
      <c r="AB14" s="127">
        <v>20569.726839999999</v>
      </c>
      <c r="AC14" s="127">
        <v>19905.426138999999</v>
      </c>
      <c r="AD14" s="127">
        <v>20129.730629000001</v>
      </c>
      <c r="AE14" s="127">
        <v>18926.876337000002</v>
      </c>
      <c r="AF14" s="127">
        <v>18964.660620999999</v>
      </c>
      <c r="AG14" s="127">
        <v>18506.425159999999</v>
      </c>
      <c r="AH14" s="127">
        <v>18149.823675</v>
      </c>
      <c r="AI14" s="127">
        <v>17075.697165000001</v>
      </c>
      <c r="AJ14" s="127">
        <v>16584.114250999999</v>
      </c>
      <c r="AK14" s="127">
        <v>16387.317525999999</v>
      </c>
      <c r="AL14" s="127">
        <v>11736.487144000001</v>
      </c>
      <c r="AM14" s="127">
        <v>8243.0161960000005</v>
      </c>
      <c r="AN14" s="127" t="s">
        <v>7298</v>
      </c>
      <c r="AS14" s="44">
        <f>AS13/$AR$13</f>
        <v>0.40359689949183092</v>
      </c>
      <c r="AT14" s="44">
        <f>AT13/$AR$13</f>
        <v>0.76002891321712929</v>
      </c>
    </row>
    <row r="15" spans="1:46" ht="18">
      <c r="A15" s="126" t="s">
        <v>7307</v>
      </c>
      <c r="B15" s="127" t="s">
        <v>7296</v>
      </c>
      <c r="C15" s="127" t="s">
        <v>7296</v>
      </c>
      <c r="D15" s="127" t="s">
        <v>7296</v>
      </c>
      <c r="E15" s="127" t="s">
        <v>7296</v>
      </c>
      <c r="F15" s="127" t="s">
        <v>7298</v>
      </c>
      <c r="G15" s="127" t="s">
        <v>7298</v>
      </c>
      <c r="H15" s="127" t="s">
        <v>7298</v>
      </c>
      <c r="I15" s="127" t="s">
        <v>7298</v>
      </c>
      <c r="J15" s="127" t="s">
        <v>7298</v>
      </c>
      <c r="K15" s="127" t="s">
        <v>7298</v>
      </c>
      <c r="L15" s="127" t="s">
        <v>7298</v>
      </c>
      <c r="M15" s="127" t="s">
        <v>7298</v>
      </c>
      <c r="N15" s="127" t="s">
        <v>7298</v>
      </c>
      <c r="O15" s="127" t="s">
        <v>7298</v>
      </c>
      <c r="P15" s="127" t="s">
        <v>7298</v>
      </c>
      <c r="Q15" s="127" t="s">
        <v>7298</v>
      </c>
      <c r="R15" s="127" t="s">
        <v>7298</v>
      </c>
      <c r="S15" s="127" t="s">
        <v>7298</v>
      </c>
      <c r="T15" s="127" t="s">
        <v>7298</v>
      </c>
      <c r="U15" s="127" t="s">
        <v>7298</v>
      </c>
      <c r="V15" s="127" t="s">
        <v>7298</v>
      </c>
      <c r="W15" s="127" t="s">
        <v>7298</v>
      </c>
      <c r="X15" s="127" t="s">
        <v>7298</v>
      </c>
      <c r="Y15" s="127" t="s">
        <v>7298</v>
      </c>
      <c r="Z15" s="127" t="s">
        <v>7298</v>
      </c>
      <c r="AA15" s="127" t="s">
        <v>7298</v>
      </c>
      <c r="AB15" s="127" t="s">
        <v>7298</v>
      </c>
      <c r="AC15" s="127">
        <v>653.14929600000005</v>
      </c>
      <c r="AD15" s="127">
        <v>1012.461811</v>
      </c>
      <c r="AE15" s="127">
        <v>2330.5266470000001</v>
      </c>
      <c r="AF15" s="127">
        <v>2464.2874219999999</v>
      </c>
      <c r="AG15" s="127">
        <v>1586.7355230000001</v>
      </c>
      <c r="AH15" s="127">
        <v>2261.1835350000001</v>
      </c>
      <c r="AI15" s="127">
        <v>2147.8257210000002</v>
      </c>
      <c r="AJ15" s="127">
        <v>2040.4712919999999</v>
      </c>
      <c r="AK15" s="127">
        <v>1979.8159760000001</v>
      </c>
      <c r="AL15" s="127">
        <v>879.57698000000005</v>
      </c>
      <c r="AM15" s="127">
        <v>505.66693800000002</v>
      </c>
      <c r="AN15" s="127" t="s">
        <v>7298</v>
      </c>
    </row>
    <row r="16" spans="1:46" ht="18">
      <c r="A16" s="126" t="s">
        <v>7308</v>
      </c>
      <c r="B16" s="127" t="s">
        <v>7296</v>
      </c>
      <c r="C16" s="127" t="s">
        <v>7296</v>
      </c>
      <c r="D16" s="127" t="s">
        <v>7296</v>
      </c>
      <c r="E16" s="127" t="s">
        <v>7296</v>
      </c>
      <c r="F16" s="127">
        <v>381</v>
      </c>
      <c r="G16" s="127">
        <v>350</v>
      </c>
      <c r="H16" s="127">
        <v>571</v>
      </c>
      <c r="I16" s="127">
        <v>662</v>
      </c>
      <c r="J16" s="127">
        <v>701</v>
      </c>
      <c r="K16" s="127">
        <v>705</v>
      </c>
      <c r="L16" s="127">
        <v>833</v>
      </c>
      <c r="M16" s="127">
        <v>860</v>
      </c>
      <c r="N16" s="127">
        <v>955.24509999999998</v>
      </c>
      <c r="O16" s="127">
        <v>1023.7081319999999</v>
      </c>
      <c r="P16" s="127">
        <v>1115.35194</v>
      </c>
      <c r="Q16" s="127">
        <v>1190.168551</v>
      </c>
      <c r="R16" s="127">
        <v>1339.431795</v>
      </c>
      <c r="S16" s="127">
        <v>1427.305259</v>
      </c>
      <c r="T16" s="127">
        <v>1431.6725369999999</v>
      </c>
      <c r="U16" s="127">
        <v>1476.0326319999997</v>
      </c>
      <c r="V16" s="127">
        <v>1576.197658</v>
      </c>
      <c r="W16" s="127">
        <v>1699.5838489999999</v>
      </c>
      <c r="X16" s="127">
        <v>1865.7201999999997</v>
      </c>
      <c r="Y16" s="127">
        <v>1930.2944</v>
      </c>
      <c r="Z16" s="127">
        <v>2081.062559</v>
      </c>
      <c r="AA16" s="127">
        <v>2196.117518</v>
      </c>
      <c r="AB16" s="127">
        <v>2172.7471529999998</v>
      </c>
      <c r="AC16" s="127">
        <v>2363.430715</v>
      </c>
      <c r="AD16" s="127">
        <v>2488.8479259999999</v>
      </c>
      <c r="AE16" s="127">
        <v>2564.6256589999998</v>
      </c>
      <c r="AF16" s="127">
        <v>2674.5207209999999</v>
      </c>
      <c r="AG16" s="127">
        <v>2678.1120999999998</v>
      </c>
      <c r="AH16" s="127">
        <v>2755.9249209999998</v>
      </c>
      <c r="AI16" s="127">
        <v>2776.0459599999999</v>
      </c>
      <c r="AJ16" s="127">
        <v>2728.4780609999998</v>
      </c>
      <c r="AK16" s="127">
        <v>2692.6561099999999</v>
      </c>
      <c r="AL16" s="127">
        <v>1834.1855929999999</v>
      </c>
      <c r="AM16" s="127">
        <v>1040.6861719999999</v>
      </c>
      <c r="AN16" s="127" t="s">
        <v>7298</v>
      </c>
    </row>
    <row r="17" spans="1:40" ht="16.5">
      <c r="A17" s="126" t="s">
        <v>7309</v>
      </c>
      <c r="B17" s="127" t="s">
        <v>7296</v>
      </c>
      <c r="C17" s="127" t="s">
        <v>7296</v>
      </c>
      <c r="D17" s="127" t="s">
        <v>7296</v>
      </c>
      <c r="E17" s="127" t="s">
        <v>7296</v>
      </c>
      <c r="F17" s="127">
        <v>10558</v>
      </c>
      <c r="G17" s="127">
        <v>10427</v>
      </c>
      <c r="H17" s="127">
        <v>11475</v>
      </c>
      <c r="I17" s="127">
        <v>10528</v>
      </c>
      <c r="J17" s="127">
        <v>10737</v>
      </c>
      <c r="K17" s="127">
        <v>10231</v>
      </c>
      <c r="L17" s="127">
        <v>10668</v>
      </c>
      <c r="M17" s="127">
        <v>10559</v>
      </c>
      <c r="N17" s="127">
        <v>11530.220300000001</v>
      </c>
      <c r="O17" s="127">
        <v>12056.0676</v>
      </c>
      <c r="P17" s="127">
        <v>12284.382321999999</v>
      </c>
      <c r="Q17" s="127">
        <v>12902.056581000001</v>
      </c>
      <c r="R17" s="127">
        <v>13843.512074999999</v>
      </c>
      <c r="S17" s="127">
        <v>14178.091572000001</v>
      </c>
      <c r="T17" s="127">
        <v>13663.224326</v>
      </c>
      <c r="U17" s="127">
        <v>13606.195594000001</v>
      </c>
      <c r="V17" s="127">
        <v>14354.281087000001</v>
      </c>
      <c r="W17" s="127">
        <v>14417.698761</v>
      </c>
      <c r="X17" s="127">
        <v>14721.465516</v>
      </c>
      <c r="Y17" s="127">
        <v>16137.9522</v>
      </c>
      <c r="Z17" s="127">
        <v>16849.920437000001</v>
      </c>
      <c r="AA17" s="127">
        <v>16805.109970000001</v>
      </c>
      <c r="AB17" s="127">
        <v>16406.938677999999</v>
      </c>
      <c r="AC17" s="127">
        <v>17316.613255</v>
      </c>
      <c r="AD17" s="127">
        <v>17516.432841999998</v>
      </c>
      <c r="AE17" s="127">
        <v>18004.627035000001</v>
      </c>
      <c r="AF17" s="127">
        <v>18339.048674999998</v>
      </c>
      <c r="AG17" s="127">
        <v>18283.014310999999</v>
      </c>
      <c r="AH17" s="127">
        <v>18356.560739</v>
      </c>
      <c r="AI17" s="127">
        <v>17591.049738000002</v>
      </c>
      <c r="AJ17" s="127">
        <v>16914.100309000001</v>
      </c>
      <c r="AK17" s="127">
        <v>17365.828963</v>
      </c>
      <c r="AL17" s="127">
        <v>8947.3054759999995</v>
      </c>
      <c r="AM17" s="127">
        <v>7405.0892560000002</v>
      </c>
      <c r="AN17" s="127" t="s">
        <v>7298</v>
      </c>
    </row>
    <row r="18" spans="1:40" ht="18">
      <c r="A18" s="126" t="s">
        <v>7310</v>
      </c>
      <c r="B18" s="127" t="s">
        <v>7296</v>
      </c>
      <c r="C18" s="127" t="s">
        <v>7296</v>
      </c>
      <c r="D18" s="127" t="s">
        <v>7296</v>
      </c>
      <c r="E18" s="127" t="s">
        <v>7296</v>
      </c>
      <c r="F18" s="127">
        <v>219</v>
      </c>
      <c r="G18" s="127">
        <v>306</v>
      </c>
      <c r="H18" s="127">
        <v>193</v>
      </c>
      <c r="I18" s="127">
        <v>195</v>
      </c>
      <c r="J18" s="127">
        <v>199</v>
      </c>
      <c r="K18" s="127">
        <v>188</v>
      </c>
      <c r="L18" s="127">
        <v>187</v>
      </c>
      <c r="M18" s="127">
        <v>187</v>
      </c>
      <c r="N18" s="127">
        <v>184.16370000000001</v>
      </c>
      <c r="O18" s="127">
        <v>189.170345</v>
      </c>
      <c r="P18" s="127">
        <v>181.71669800000001</v>
      </c>
      <c r="Q18" s="127">
        <v>186.10567</v>
      </c>
      <c r="R18" s="127">
        <v>191.89107100000004</v>
      </c>
      <c r="S18" s="127">
        <v>186.99797199999998</v>
      </c>
      <c r="T18" s="127">
        <v>187.793553</v>
      </c>
      <c r="U18" s="127">
        <v>176.144657</v>
      </c>
      <c r="V18" s="127">
        <v>173.21470899999997</v>
      </c>
      <c r="W18" s="127">
        <v>172.98174700000001</v>
      </c>
      <c r="X18" s="127">
        <v>163.88912900000003</v>
      </c>
      <c r="Y18" s="127">
        <v>155.51650000000001</v>
      </c>
      <c r="Z18" s="127">
        <v>160.68531200000001</v>
      </c>
      <c r="AA18" s="127">
        <v>168.066937</v>
      </c>
      <c r="AB18" s="127">
        <v>158.87200799999999</v>
      </c>
      <c r="AC18" s="127">
        <v>160.306691</v>
      </c>
      <c r="AD18" s="127">
        <v>161.88904700000001</v>
      </c>
      <c r="AE18" s="127">
        <v>156.31329400000001</v>
      </c>
      <c r="AF18" s="127">
        <v>157.73160200000001</v>
      </c>
      <c r="AG18" s="127">
        <v>146.21782099999999</v>
      </c>
      <c r="AH18" s="127">
        <v>153.97867400000001</v>
      </c>
      <c r="AI18" s="127">
        <v>140.21642199999999</v>
      </c>
      <c r="AJ18" s="127">
        <v>126.282285</v>
      </c>
      <c r="AK18" s="127">
        <v>125.805218</v>
      </c>
      <c r="AL18" s="127">
        <v>89.173112000000003</v>
      </c>
      <c r="AM18" s="127">
        <v>56.164338000000001</v>
      </c>
      <c r="AN18" s="127" t="s">
        <v>7298</v>
      </c>
    </row>
    <row r="19" spans="1:40" ht="16.5">
      <c r="A19" s="126" t="s">
        <v>7311</v>
      </c>
      <c r="B19" s="127">
        <v>4197</v>
      </c>
      <c r="C19" s="127">
        <v>4128</v>
      </c>
      <c r="D19" s="127">
        <v>4592</v>
      </c>
      <c r="E19" s="127">
        <v>4513</v>
      </c>
      <c r="F19" s="127">
        <v>6516</v>
      </c>
      <c r="G19" s="127">
        <v>6534</v>
      </c>
      <c r="H19" s="127">
        <v>7082</v>
      </c>
      <c r="I19" s="127">
        <v>7344</v>
      </c>
      <c r="J19" s="127">
        <v>7320</v>
      </c>
      <c r="K19" s="127">
        <v>6940</v>
      </c>
      <c r="L19" s="127">
        <v>7996</v>
      </c>
      <c r="M19" s="127">
        <v>8244</v>
      </c>
      <c r="N19" s="127">
        <v>8350.4012999999995</v>
      </c>
      <c r="O19" s="127">
        <v>8037.4858980000008</v>
      </c>
      <c r="P19" s="127">
        <v>8702.2589120000011</v>
      </c>
      <c r="Q19" s="127">
        <v>8764.0169889999997</v>
      </c>
      <c r="R19" s="127">
        <v>9399.8729629999998</v>
      </c>
      <c r="S19" s="127">
        <v>9543.5642550000011</v>
      </c>
      <c r="T19" s="127">
        <v>9499.8287029999992</v>
      </c>
      <c r="U19" s="127">
        <v>9555.383124</v>
      </c>
      <c r="V19" s="127">
        <v>9715.2788890000011</v>
      </c>
      <c r="W19" s="127">
        <v>9470.1332469999998</v>
      </c>
      <c r="X19" s="127">
        <v>10358.926487000002</v>
      </c>
      <c r="Y19" s="127">
        <v>11136.821900000001</v>
      </c>
      <c r="Z19" s="127">
        <v>11031.999811</v>
      </c>
      <c r="AA19" s="127">
        <v>11129.418953</v>
      </c>
      <c r="AB19" s="127">
        <v>10773.7353</v>
      </c>
      <c r="AC19" s="127">
        <v>11314.228574000001</v>
      </c>
      <c r="AD19" s="127">
        <v>11120.63185</v>
      </c>
      <c r="AE19" s="127">
        <v>11735.558829</v>
      </c>
      <c r="AF19" s="127">
        <v>11599.846942</v>
      </c>
      <c r="AG19" s="127">
        <v>11687.41799</v>
      </c>
      <c r="AH19" s="127">
        <v>11767.703304999999</v>
      </c>
      <c r="AI19" s="127">
        <v>12250.669639</v>
      </c>
      <c r="AJ19" s="127">
        <v>12609.891154999999</v>
      </c>
      <c r="AK19" s="127">
        <v>12707.307116</v>
      </c>
      <c r="AL19" s="127">
        <v>6020.8763829999998</v>
      </c>
      <c r="AM19" s="127">
        <v>3706.5763750000001</v>
      </c>
      <c r="AN19" s="127" t="s">
        <v>7298</v>
      </c>
    </row>
    <row r="20" spans="1:40" ht="18">
      <c r="A20" s="129" t="s">
        <v>7312</v>
      </c>
      <c r="B20" s="127" t="s">
        <v>7296</v>
      </c>
      <c r="C20" s="127" t="s">
        <v>7296</v>
      </c>
      <c r="D20" s="127" t="s">
        <v>7296</v>
      </c>
      <c r="E20" s="127" t="s">
        <v>7296</v>
      </c>
      <c r="F20" s="127" t="s">
        <v>7298</v>
      </c>
      <c r="G20" s="127">
        <v>364</v>
      </c>
      <c r="H20" s="127">
        <v>431</v>
      </c>
      <c r="I20" s="127">
        <v>454</v>
      </c>
      <c r="J20" s="127">
        <v>495</v>
      </c>
      <c r="K20" s="127">
        <v>562</v>
      </c>
      <c r="L20" s="127">
        <v>577</v>
      </c>
      <c r="M20" s="127">
        <v>607</v>
      </c>
      <c r="N20" s="127">
        <v>390.9409</v>
      </c>
      <c r="O20" s="127">
        <v>531.07757100000003</v>
      </c>
      <c r="P20" s="127">
        <v>513.41098099999999</v>
      </c>
      <c r="Q20" s="127">
        <v>558.98629999999991</v>
      </c>
      <c r="R20" s="127">
        <v>587.65657799999997</v>
      </c>
      <c r="S20" s="127">
        <v>625.77712400000007</v>
      </c>
      <c r="T20" s="127">
        <v>650.98968500000001</v>
      </c>
      <c r="U20" s="127">
        <v>688.58305900000005</v>
      </c>
      <c r="V20" s="127">
        <v>703.84377199999994</v>
      </c>
      <c r="W20" s="127">
        <v>738.47902800000008</v>
      </c>
      <c r="X20" s="127">
        <v>753.30440099999998</v>
      </c>
      <c r="Y20" s="127">
        <v>777.72930000000008</v>
      </c>
      <c r="Z20" s="127">
        <v>843.926016</v>
      </c>
      <c r="AA20" s="127">
        <v>881.04851499999995</v>
      </c>
      <c r="AB20" s="127">
        <v>841.18544899999995</v>
      </c>
      <c r="AC20" s="127">
        <v>846.28385000000003</v>
      </c>
      <c r="AD20" s="127">
        <v>851.33871699999997</v>
      </c>
      <c r="AE20" s="127">
        <v>851.65238199999999</v>
      </c>
      <c r="AF20" s="127">
        <v>863.76945699999999</v>
      </c>
      <c r="AG20" s="127">
        <v>871.27002600000003</v>
      </c>
      <c r="AH20" s="127">
        <v>865.04832399999998</v>
      </c>
      <c r="AI20" s="127">
        <v>863.55728899999997</v>
      </c>
      <c r="AJ20" s="127">
        <v>851.11984399999994</v>
      </c>
      <c r="AK20" s="127">
        <v>838.53669000000002</v>
      </c>
      <c r="AL20" s="127">
        <v>653.56273699999997</v>
      </c>
      <c r="AM20" s="127">
        <v>480.92725899999999</v>
      </c>
      <c r="AN20" s="127" t="s">
        <v>7298</v>
      </c>
    </row>
    <row r="21" spans="1:40" ht="18">
      <c r="A21" s="126" t="s">
        <v>7313</v>
      </c>
      <c r="B21" s="127" t="s">
        <v>7296</v>
      </c>
      <c r="C21" s="127" t="s">
        <v>7296</v>
      </c>
      <c r="D21" s="127" t="s">
        <v>7296</v>
      </c>
      <c r="E21" s="127" t="s">
        <v>7296</v>
      </c>
      <c r="F21" s="127" t="s">
        <v>7298</v>
      </c>
      <c r="G21" s="127" t="s">
        <v>7298</v>
      </c>
      <c r="H21" s="127">
        <v>286</v>
      </c>
      <c r="I21" s="127">
        <v>282</v>
      </c>
      <c r="J21" s="127">
        <v>271</v>
      </c>
      <c r="K21" s="127">
        <v>260</v>
      </c>
      <c r="L21" s="127">
        <v>260</v>
      </c>
      <c r="M21" s="127">
        <v>260</v>
      </c>
      <c r="N21" s="127">
        <v>255.38840000000002</v>
      </c>
      <c r="O21" s="127">
        <v>254.21924200000004</v>
      </c>
      <c r="P21" s="127">
        <v>280.125878</v>
      </c>
      <c r="Q21" s="127">
        <v>294.71404899999999</v>
      </c>
      <c r="R21" s="127">
        <v>298.132858</v>
      </c>
      <c r="S21" s="127">
        <v>295.33117599999997</v>
      </c>
      <c r="T21" s="127">
        <v>301.363563</v>
      </c>
      <c r="U21" s="127">
        <v>366.84362800000002</v>
      </c>
      <c r="V21" s="127">
        <v>356.984306</v>
      </c>
      <c r="W21" s="127">
        <v>359.19848399999995</v>
      </c>
      <c r="X21" s="127">
        <v>359.85686900000002</v>
      </c>
      <c r="Y21" s="127">
        <v>380.78190000000001</v>
      </c>
      <c r="Z21" s="127">
        <v>390.45811700000002</v>
      </c>
      <c r="AA21" s="127">
        <v>364.67172900000003</v>
      </c>
      <c r="AB21" s="127">
        <v>389.20500600000003</v>
      </c>
      <c r="AC21" s="127">
        <v>389.38419099999999</v>
      </c>
      <c r="AD21" s="127">
        <v>402.115701</v>
      </c>
      <c r="AE21" s="127">
        <v>402.30593399999998</v>
      </c>
      <c r="AF21" s="127">
        <v>414.20945999999998</v>
      </c>
      <c r="AG21" s="127">
        <v>450.52650199999999</v>
      </c>
      <c r="AH21" s="127">
        <v>489.35633300000001</v>
      </c>
      <c r="AI21" s="127">
        <v>486.03749599999998</v>
      </c>
      <c r="AJ21" s="127">
        <v>519.78385800000001</v>
      </c>
      <c r="AK21" s="127">
        <v>546.56959700000004</v>
      </c>
      <c r="AL21" s="127">
        <v>411.191959</v>
      </c>
      <c r="AM21" s="127">
        <v>268.01794899999999</v>
      </c>
      <c r="AN21" s="127" t="s">
        <v>7298</v>
      </c>
    </row>
    <row r="22" spans="1:40" ht="18">
      <c r="A22" s="126" t="s">
        <v>7314</v>
      </c>
      <c r="B22" s="127" t="s">
        <v>7296</v>
      </c>
      <c r="C22" s="127" t="s">
        <v>7296</v>
      </c>
      <c r="D22" s="127" t="s">
        <v>7296</v>
      </c>
      <c r="E22" s="127" t="s">
        <v>7296</v>
      </c>
      <c r="F22" s="127">
        <v>390</v>
      </c>
      <c r="G22" s="127">
        <v>439</v>
      </c>
      <c r="H22" s="127">
        <v>124</v>
      </c>
      <c r="I22" s="127">
        <v>148</v>
      </c>
      <c r="J22" s="127">
        <v>182</v>
      </c>
      <c r="K22" s="127">
        <v>251</v>
      </c>
      <c r="L22" s="127">
        <v>232</v>
      </c>
      <c r="M22" s="127">
        <v>273</v>
      </c>
      <c r="N22" s="127">
        <v>515.5963999999949</v>
      </c>
      <c r="O22" s="127">
        <v>579.27095199999894</v>
      </c>
      <c r="P22" s="127">
        <v>654.07030799999484</v>
      </c>
      <c r="Q22" s="127">
        <v>699.01640200000111</v>
      </c>
      <c r="R22" s="127">
        <v>632.40979800000787</v>
      </c>
      <c r="S22" s="127">
        <v>667.59748699999909</v>
      </c>
      <c r="T22" s="127">
        <v>682.52739499999007</v>
      </c>
      <c r="U22" s="127">
        <v>628.79707700001018</v>
      </c>
      <c r="V22" s="127">
        <v>745.12879600000451</v>
      </c>
      <c r="W22" s="127">
        <v>841.65538500000548</v>
      </c>
      <c r="X22" s="127">
        <v>890.82436499999312</v>
      </c>
      <c r="Y22" s="127">
        <v>966.1105000000025</v>
      </c>
      <c r="Z22" s="127">
        <v>1155.9272169999999</v>
      </c>
      <c r="AA22" s="127">
        <v>1253.9602890000001</v>
      </c>
      <c r="AB22" s="127">
        <v>1314.7709150000001</v>
      </c>
      <c r="AC22" s="127">
        <v>1379.3117219999999</v>
      </c>
      <c r="AD22" s="127">
        <v>1485.809925</v>
      </c>
      <c r="AE22" s="127">
        <v>1494.6165370000001</v>
      </c>
      <c r="AF22" s="127">
        <v>1534.0180089999999</v>
      </c>
      <c r="AG22" s="127">
        <v>1487.977903</v>
      </c>
      <c r="AH22" s="127">
        <v>1522.03243</v>
      </c>
      <c r="AI22" s="127">
        <v>1494.7848240000001</v>
      </c>
      <c r="AJ22" s="127">
        <v>1456.074891</v>
      </c>
      <c r="AK22" s="127">
        <v>1453.218335</v>
      </c>
      <c r="AL22" s="127">
        <v>974.63186199999996</v>
      </c>
      <c r="AM22" s="127">
        <v>665.32886499999995</v>
      </c>
      <c r="AN22" s="127" t="s">
        <v>7298</v>
      </c>
    </row>
    <row r="23" spans="1:40" ht="18">
      <c r="A23" s="121" t="s">
        <v>7315</v>
      </c>
      <c r="B23" s="124">
        <v>17064</v>
      </c>
      <c r="C23" s="124">
        <v>13260</v>
      </c>
      <c r="D23" s="124">
        <v>6179</v>
      </c>
      <c r="E23" s="124">
        <v>3931</v>
      </c>
      <c r="F23" s="124">
        <v>4503</v>
      </c>
      <c r="G23" s="124">
        <v>4825</v>
      </c>
      <c r="H23" s="124">
        <v>6057</v>
      </c>
      <c r="I23" s="124">
        <v>6273</v>
      </c>
      <c r="J23" s="124">
        <v>6091</v>
      </c>
      <c r="K23" s="124">
        <v>6199</v>
      </c>
      <c r="L23" s="124">
        <v>5921</v>
      </c>
      <c r="M23" s="124">
        <v>5545</v>
      </c>
      <c r="N23" s="124">
        <v>5050</v>
      </c>
      <c r="O23" s="124">
        <v>5166</v>
      </c>
      <c r="P23" s="124">
        <v>5304</v>
      </c>
      <c r="Q23" s="124">
        <v>5330</v>
      </c>
      <c r="R23" s="124">
        <v>5573.9916949999997</v>
      </c>
      <c r="S23" s="124">
        <v>5571</v>
      </c>
      <c r="T23" s="124">
        <v>5313.8277230000003</v>
      </c>
      <c r="U23" s="124">
        <v>5679.9337930000002</v>
      </c>
      <c r="V23" s="124">
        <v>5510.88</v>
      </c>
      <c r="W23" s="124">
        <v>5381.3719999999994</v>
      </c>
      <c r="X23" s="124">
        <v>5409.8040000000001</v>
      </c>
      <c r="Y23" s="124">
        <v>5782.8180000000002</v>
      </c>
      <c r="Z23" s="124">
        <v>6178.5059999999994</v>
      </c>
      <c r="AA23" s="124">
        <v>5914.0330000000004</v>
      </c>
      <c r="AB23" s="124">
        <v>6419.7687269999997</v>
      </c>
      <c r="AC23" s="124">
        <v>6567.8390909999989</v>
      </c>
      <c r="AD23" s="124">
        <v>6803.8689760000007</v>
      </c>
      <c r="AE23" s="124">
        <v>6809.5782929999996</v>
      </c>
      <c r="AF23" s="124">
        <v>6674.6713220000001</v>
      </c>
      <c r="AG23" s="124">
        <v>6535.9128009999995</v>
      </c>
      <c r="AH23" s="124">
        <v>6519.6</v>
      </c>
      <c r="AI23" s="124">
        <v>6563</v>
      </c>
      <c r="AJ23" s="124">
        <v>6361</v>
      </c>
      <c r="AK23" s="124">
        <v>6487.2486840000001</v>
      </c>
      <c r="AL23" s="124">
        <v>3450.2113960000001</v>
      </c>
      <c r="AM23" s="124">
        <v>2860.29</v>
      </c>
      <c r="AN23" s="124">
        <v>4887.7799409999998</v>
      </c>
    </row>
    <row r="24" spans="1:40" ht="18">
      <c r="A24" s="121" t="s">
        <v>7316</v>
      </c>
      <c r="B24" s="124" t="s">
        <v>7296</v>
      </c>
      <c r="C24" s="124" t="s">
        <v>7296</v>
      </c>
      <c r="D24" s="124" t="s">
        <v>7296</v>
      </c>
      <c r="E24" s="124" t="s">
        <v>7296</v>
      </c>
      <c r="F24" s="124" t="s">
        <v>7296</v>
      </c>
      <c r="G24" s="124" t="s">
        <v>7296</v>
      </c>
      <c r="H24" s="124">
        <v>11418</v>
      </c>
      <c r="I24" s="124" t="s">
        <v>7296</v>
      </c>
      <c r="J24" s="124" t="s">
        <v>7296</v>
      </c>
      <c r="K24" s="124" t="s">
        <v>7296</v>
      </c>
      <c r="L24" s="124" t="s">
        <v>7296</v>
      </c>
      <c r="M24" s="124">
        <v>10821</v>
      </c>
      <c r="N24" s="124" t="s">
        <v>7296</v>
      </c>
      <c r="O24" s="124" t="s">
        <v>7296</v>
      </c>
      <c r="P24" s="124" t="s">
        <v>7296</v>
      </c>
      <c r="Q24" s="124" t="s">
        <v>7296</v>
      </c>
      <c r="R24" s="124" t="s">
        <v>7296</v>
      </c>
      <c r="S24" s="124">
        <v>24779</v>
      </c>
      <c r="T24" s="124" t="s">
        <v>7296</v>
      </c>
      <c r="U24" s="124" t="s">
        <v>7296</v>
      </c>
      <c r="V24" s="124" t="s">
        <v>7296</v>
      </c>
      <c r="W24" s="124" t="s">
        <v>7296</v>
      </c>
      <c r="X24" s="124" t="s">
        <v>7296</v>
      </c>
      <c r="Y24" s="124" t="s">
        <v>7296</v>
      </c>
      <c r="Z24" s="124" t="s">
        <v>7296</v>
      </c>
      <c r="AA24" s="124">
        <v>27943</v>
      </c>
      <c r="AB24" s="124" t="s">
        <v>7296</v>
      </c>
      <c r="AC24" s="124" t="s">
        <v>7296</v>
      </c>
      <c r="AD24" s="124" t="s">
        <v>7296</v>
      </c>
      <c r="AE24" s="124" t="s">
        <v>7296</v>
      </c>
      <c r="AF24" s="124" t="s">
        <v>7296</v>
      </c>
      <c r="AG24" s="124" t="s">
        <v>7296</v>
      </c>
      <c r="AH24" s="124" t="s">
        <v>7296</v>
      </c>
      <c r="AI24" s="124">
        <v>33651</v>
      </c>
      <c r="AJ24" s="124" t="s">
        <v>7296</v>
      </c>
      <c r="AK24" s="124" t="s">
        <v>7296</v>
      </c>
      <c r="AL24" s="124" t="s">
        <v>7296</v>
      </c>
      <c r="AM24" s="124" t="s">
        <v>7296</v>
      </c>
      <c r="AN24" s="124" t="s">
        <v>7296</v>
      </c>
    </row>
    <row r="25" spans="1:40" ht="18.75" thickBot="1">
      <c r="A25" s="121" t="s">
        <v>7317</v>
      </c>
      <c r="B25" s="131" t="s">
        <v>7296</v>
      </c>
      <c r="C25" s="131" t="s">
        <v>7296</v>
      </c>
      <c r="D25" s="131" t="s">
        <v>7296</v>
      </c>
      <c r="E25" s="131" t="s">
        <v>7296</v>
      </c>
      <c r="F25" s="131" t="s">
        <v>7296</v>
      </c>
      <c r="G25" s="131" t="s">
        <v>7296</v>
      </c>
      <c r="H25" s="131">
        <v>3471</v>
      </c>
      <c r="I25" s="131" t="s">
        <v>7296</v>
      </c>
      <c r="J25" s="131" t="s">
        <v>7296</v>
      </c>
      <c r="K25" s="131" t="s">
        <v>7296</v>
      </c>
      <c r="L25" s="131" t="s">
        <v>7296</v>
      </c>
      <c r="M25" s="131">
        <v>4593</v>
      </c>
      <c r="N25" s="131" t="s">
        <v>7296</v>
      </c>
      <c r="O25" s="131" t="s">
        <v>7296</v>
      </c>
      <c r="P25" s="131" t="s">
        <v>7296</v>
      </c>
      <c r="Q25" s="131" t="s">
        <v>7296</v>
      </c>
      <c r="R25" s="131" t="s">
        <v>7296</v>
      </c>
      <c r="S25" s="131">
        <v>6266</v>
      </c>
      <c r="T25" s="131" t="s">
        <v>7296</v>
      </c>
      <c r="U25" s="131" t="s">
        <v>7296</v>
      </c>
      <c r="V25" s="131" t="s">
        <v>7296</v>
      </c>
      <c r="W25" s="131" t="s">
        <v>7296</v>
      </c>
      <c r="X25" s="131" t="s">
        <v>7296</v>
      </c>
      <c r="Y25" s="131" t="s">
        <v>7296</v>
      </c>
      <c r="Z25" s="131" t="s">
        <v>7296</v>
      </c>
      <c r="AA25" s="131">
        <v>8956</v>
      </c>
      <c r="AB25" s="131" t="s">
        <v>7296</v>
      </c>
      <c r="AC25" s="131" t="s">
        <v>7296</v>
      </c>
      <c r="AD25" s="131" t="s">
        <v>7296</v>
      </c>
      <c r="AE25" s="131" t="s">
        <v>7296</v>
      </c>
      <c r="AF25" s="131" t="s">
        <v>7296</v>
      </c>
      <c r="AG25" s="131" t="s">
        <v>7296</v>
      </c>
      <c r="AH25" s="131" t="s">
        <v>7296</v>
      </c>
      <c r="AI25" s="131">
        <v>8499</v>
      </c>
      <c r="AJ25" s="131" t="s">
        <v>7296</v>
      </c>
      <c r="AK25" s="131" t="s">
        <v>7296</v>
      </c>
      <c r="AL25" s="131" t="s">
        <v>7296</v>
      </c>
      <c r="AM25" s="131" t="s">
        <v>7296</v>
      </c>
      <c r="AN25" s="131" t="s">
        <v>7296</v>
      </c>
    </row>
    <row r="26" spans="1:40">
      <c r="A26" s="163" t="s">
        <v>7318</v>
      </c>
      <c r="B26" s="163"/>
      <c r="C26" s="163"/>
      <c r="D26" s="163"/>
      <c r="E26" s="163"/>
      <c r="F26" s="163"/>
      <c r="G26" s="163"/>
      <c r="H26" s="163"/>
      <c r="I26" s="163"/>
      <c r="J26" s="163"/>
      <c r="K26" s="163"/>
      <c r="L26" s="163"/>
      <c r="M26" s="163"/>
      <c r="N26" s="163"/>
      <c r="O26" s="163"/>
      <c r="P26" s="163"/>
      <c r="Q26" s="163"/>
      <c r="R26" s="163"/>
      <c r="S26" s="163"/>
      <c r="T26" s="163"/>
      <c r="U26" s="163"/>
      <c r="V26" s="163"/>
      <c r="W26" s="163"/>
      <c r="X26" s="163"/>
      <c r="Y26" s="163"/>
      <c r="Z26" s="163"/>
      <c r="AA26" s="132"/>
      <c r="AB26" s="132"/>
      <c r="AC26" s="132"/>
      <c r="AD26" s="132"/>
      <c r="AE26" s="132"/>
      <c r="AF26" s="132"/>
      <c r="AG26" s="132"/>
      <c r="AH26" s="132"/>
      <c r="AI26" s="132"/>
      <c r="AJ26" s="132"/>
      <c r="AK26" s="132"/>
      <c r="AL26" s="132"/>
      <c r="AM26" s="132"/>
      <c r="AN26" s="117"/>
    </row>
    <row r="27" spans="1:40">
      <c r="A27" s="164"/>
      <c r="B27" s="164"/>
      <c r="C27" s="164"/>
      <c r="D27" s="164"/>
      <c r="E27" s="164"/>
      <c r="F27" s="164"/>
      <c r="G27" s="164"/>
      <c r="H27" s="164"/>
      <c r="I27" s="164"/>
      <c r="J27" s="164"/>
      <c r="K27" s="164"/>
      <c r="L27" s="164"/>
      <c r="M27" s="164"/>
      <c r="N27" s="164"/>
      <c r="O27" s="164"/>
      <c r="P27" s="164"/>
      <c r="Q27" s="164"/>
      <c r="R27" s="164"/>
      <c r="S27" s="164"/>
      <c r="T27" s="164"/>
      <c r="U27" s="164"/>
      <c r="V27" s="164"/>
      <c r="W27" s="164"/>
      <c r="X27" s="164"/>
      <c r="Y27" s="164"/>
      <c r="Z27" s="164"/>
      <c r="AA27" s="133"/>
      <c r="AB27" s="133"/>
      <c r="AC27" s="133"/>
      <c r="AD27" s="133"/>
      <c r="AE27" s="133"/>
      <c r="AF27" s="133"/>
      <c r="AG27" s="133"/>
      <c r="AH27" s="133"/>
      <c r="AI27" s="133"/>
      <c r="AJ27" s="133"/>
      <c r="AK27" s="133"/>
      <c r="AL27" s="133"/>
      <c r="AM27" s="133"/>
      <c r="AN27" s="117"/>
    </row>
    <row r="28" spans="1:40" ht="77.25" customHeight="1">
      <c r="A28" s="159" t="s">
        <v>7319</v>
      </c>
      <c r="B28" s="159"/>
      <c r="C28" s="159"/>
      <c r="D28" s="159"/>
      <c r="E28" s="159"/>
      <c r="F28" s="159"/>
      <c r="G28" s="159"/>
      <c r="H28" s="159"/>
      <c r="I28" s="159"/>
      <c r="J28" s="159"/>
      <c r="K28" s="159"/>
      <c r="L28" s="159"/>
      <c r="M28" s="159"/>
      <c r="N28" s="159"/>
      <c r="O28" s="159"/>
      <c r="P28" s="159"/>
      <c r="Q28" s="159"/>
      <c r="R28" s="159"/>
      <c r="S28" s="159"/>
      <c r="T28" s="159"/>
      <c r="U28" s="159"/>
      <c r="V28" s="159"/>
      <c r="W28" s="159"/>
      <c r="X28" s="159"/>
      <c r="Y28" s="159"/>
      <c r="Z28" s="159"/>
      <c r="AA28" s="132"/>
      <c r="AB28" s="132"/>
      <c r="AC28" s="132"/>
      <c r="AD28" s="132"/>
      <c r="AE28" s="132"/>
      <c r="AF28" s="132"/>
      <c r="AG28" s="132"/>
      <c r="AH28" s="132"/>
      <c r="AI28" s="132"/>
      <c r="AJ28" s="132"/>
      <c r="AK28" s="132"/>
      <c r="AL28" s="132"/>
      <c r="AM28" s="132"/>
      <c r="AN28" s="117"/>
    </row>
    <row r="29" spans="1:40" ht="33.75" customHeight="1">
      <c r="A29" s="159" t="s">
        <v>7320</v>
      </c>
      <c r="B29" s="159"/>
      <c r="C29" s="159"/>
      <c r="D29" s="159"/>
      <c r="E29" s="159"/>
      <c r="F29" s="159"/>
      <c r="G29" s="159"/>
      <c r="H29" s="159"/>
      <c r="I29" s="159"/>
      <c r="J29" s="159"/>
      <c r="K29" s="159"/>
      <c r="L29" s="159"/>
      <c r="M29" s="159"/>
      <c r="N29" s="159"/>
      <c r="O29" s="159"/>
      <c r="P29" s="159"/>
      <c r="Q29" s="159"/>
      <c r="R29" s="159"/>
      <c r="S29" s="159"/>
      <c r="T29" s="159"/>
      <c r="U29" s="159"/>
      <c r="V29" s="159"/>
      <c r="W29" s="159"/>
      <c r="X29" s="159"/>
      <c r="Y29" s="159"/>
      <c r="Z29" s="159"/>
      <c r="AA29" s="132"/>
      <c r="AB29" s="132"/>
      <c r="AC29" s="132"/>
      <c r="AD29" s="132"/>
      <c r="AE29" s="132"/>
      <c r="AF29" s="132"/>
      <c r="AG29" s="132"/>
      <c r="AH29" s="132"/>
      <c r="AI29" s="132"/>
      <c r="AJ29" s="132"/>
      <c r="AK29" s="132"/>
      <c r="AL29" s="132"/>
      <c r="AM29" s="132"/>
      <c r="AN29" s="117"/>
    </row>
    <row r="30" spans="1:40" ht="36" customHeight="1">
      <c r="A30" s="159" t="s">
        <v>7321</v>
      </c>
      <c r="B30" s="159"/>
      <c r="C30" s="159"/>
      <c r="D30" s="159"/>
      <c r="E30" s="159"/>
      <c r="F30" s="159"/>
      <c r="G30" s="159"/>
      <c r="H30" s="159"/>
      <c r="I30" s="159"/>
      <c r="J30" s="159"/>
      <c r="K30" s="159"/>
      <c r="L30" s="159"/>
      <c r="M30" s="159"/>
      <c r="N30" s="159"/>
      <c r="O30" s="159"/>
      <c r="P30" s="159"/>
      <c r="Q30" s="159"/>
      <c r="R30" s="159"/>
      <c r="S30" s="159"/>
      <c r="T30" s="159"/>
      <c r="U30" s="159"/>
      <c r="V30" s="159"/>
      <c r="W30" s="159"/>
      <c r="X30" s="159"/>
      <c r="Y30" s="159"/>
      <c r="Z30" s="159"/>
      <c r="AA30" s="132"/>
      <c r="AB30" s="132"/>
      <c r="AC30" s="132"/>
      <c r="AD30" s="132"/>
      <c r="AE30" s="132"/>
      <c r="AF30" s="132"/>
      <c r="AG30" s="132"/>
      <c r="AH30" s="132"/>
      <c r="AI30" s="132"/>
      <c r="AJ30" s="132"/>
      <c r="AK30" s="132"/>
      <c r="AL30" s="132"/>
      <c r="AM30" s="132"/>
      <c r="AN30" s="117"/>
    </row>
    <row r="31" spans="1:40" ht="54" customHeight="1">
      <c r="A31" s="159" t="s">
        <v>7322</v>
      </c>
      <c r="B31" s="159"/>
      <c r="C31" s="159"/>
      <c r="D31" s="159"/>
      <c r="E31" s="159"/>
      <c r="F31" s="159"/>
      <c r="G31" s="159"/>
      <c r="H31" s="159"/>
      <c r="I31" s="159"/>
      <c r="J31" s="159"/>
      <c r="K31" s="159"/>
      <c r="L31" s="159"/>
      <c r="M31" s="159"/>
      <c r="N31" s="159"/>
      <c r="O31" s="159"/>
      <c r="P31" s="159"/>
      <c r="Q31" s="159"/>
      <c r="R31" s="159"/>
      <c r="S31" s="159"/>
      <c r="T31" s="159"/>
      <c r="U31" s="159"/>
      <c r="V31" s="159"/>
      <c r="W31" s="159"/>
      <c r="X31" s="159"/>
      <c r="Y31" s="159"/>
      <c r="Z31" s="159"/>
      <c r="AA31" s="132"/>
      <c r="AB31" s="132"/>
      <c r="AC31" s="132"/>
      <c r="AD31" s="132"/>
      <c r="AE31" s="132"/>
      <c r="AF31" s="132"/>
      <c r="AG31" s="132"/>
      <c r="AH31" s="132"/>
      <c r="AI31" s="132"/>
      <c r="AJ31" s="132"/>
      <c r="AK31" s="132"/>
      <c r="AL31" s="132"/>
      <c r="AM31" s="132"/>
      <c r="AN31" s="117"/>
    </row>
    <row r="32" spans="1:40" ht="18" customHeight="1">
      <c r="A32" s="159" t="s">
        <v>7323</v>
      </c>
      <c r="B32" s="159"/>
      <c r="C32" s="159"/>
      <c r="D32" s="159"/>
      <c r="E32" s="159"/>
      <c r="F32" s="159"/>
      <c r="G32" s="159"/>
      <c r="H32" s="159"/>
      <c r="I32" s="159"/>
      <c r="J32" s="159"/>
      <c r="K32" s="159"/>
      <c r="L32" s="159"/>
      <c r="M32" s="159"/>
      <c r="N32" s="159"/>
      <c r="O32" s="159"/>
      <c r="P32" s="159"/>
      <c r="Q32" s="159"/>
      <c r="R32" s="159"/>
      <c r="S32" s="159"/>
      <c r="T32" s="159"/>
      <c r="U32" s="159"/>
      <c r="V32" s="159"/>
      <c r="W32" s="159"/>
      <c r="X32" s="159"/>
      <c r="Y32" s="159"/>
      <c r="Z32" s="159"/>
      <c r="AA32" s="132"/>
      <c r="AB32" s="132"/>
      <c r="AC32" s="132"/>
      <c r="AD32" s="132"/>
      <c r="AE32" s="132"/>
      <c r="AF32" s="132"/>
      <c r="AG32" s="132"/>
      <c r="AH32" s="132"/>
      <c r="AI32" s="132"/>
      <c r="AJ32" s="132"/>
      <c r="AK32" s="132"/>
      <c r="AL32" s="132"/>
      <c r="AM32" s="132"/>
      <c r="AN32" s="117"/>
    </row>
    <row r="33" spans="1:39">
      <c r="A33" s="159" t="s">
        <v>7324</v>
      </c>
      <c r="B33" s="159"/>
      <c r="C33" s="159"/>
      <c r="D33" s="159"/>
      <c r="E33" s="159"/>
      <c r="F33" s="159"/>
      <c r="G33" s="159"/>
      <c r="H33" s="159"/>
      <c r="I33" s="159"/>
      <c r="J33" s="159"/>
      <c r="K33" s="159"/>
      <c r="L33" s="159"/>
      <c r="M33" s="159"/>
      <c r="N33" s="159"/>
      <c r="O33" s="159"/>
      <c r="P33" s="159"/>
      <c r="Q33" s="159"/>
      <c r="R33" s="159"/>
      <c r="S33" s="159"/>
      <c r="T33" s="159"/>
      <c r="U33" s="159"/>
      <c r="V33" s="159"/>
      <c r="W33" s="159"/>
      <c r="X33" s="159"/>
      <c r="Y33" s="159"/>
      <c r="Z33" s="159"/>
      <c r="AA33" s="132"/>
      <c r="AB33" s="132"/>
      <c r="AC33" s="132"/>
      <c r="AD33" s="132"/>
      <c r="AE33" s="132"/>
      <c r="AF33" s="132"/>
      <c r="AG33" s="132"/>
      <c r="AH33" s="132"/>
      <c r="AI33" s="132"/>
      <c r="AJ33" s="132"/>
      <c r="AK33" s="132"/>
      <c r="AL33" s="132"/>
      <c r="AM33" s="132"/>
    </row>
    <row r="34" spans="1:39">
      <c r="A34" s="159" t="s">
        <v>7325</v>
      </c>
      <c r="B34" s="159"/>
      <c r="C34" s="159"/>
      <c r="D34" s="159"/>
      <c r="E34" s="159"/>
      <c r="F34" s="159"/>
      <c r="G34" s="159"/>
      <c r="H34" s="159"/>
      <c r="I34" s="159"/>
      <c r="J34" s="159"/>
      <c r="K34" s="159"/>
      <c r="L34" s="159"/>
      <c r="M34" s="159"/>
      <c r="N34" s="159"/>
      <c r="O34" s="159"/>
      <c r="P34" s="159"/>
      <c r="Q34" s="159"/>
      <c r="R34" s="159"/>
      <c r="S34" s="159"/>
      <c r="T34" s="159"/>
      <c r="U34" s="159"/>
      <c r="V34" s="159"/>
      <c r="W34" s="159"/>
      <c r="X34" s="159"/>
      <c r="Y34" s="159"/>
      <c r="Z34" s="159"/>
      <c r="AA34" s="132"/>
      <c r="AB34" s="132"/>
      <c r="AC34" s="132"/>
      <c r="AD34" s="132"/>
      <c r="AE34" s="132"/>
      <c r="AF34" s="132"/>
      <c r="AG34" s="132"/>
      <c r="AH34" s="132"/>
      <c r="AI34" s="132"/>
      <c r="AJ34" s="132"/>
      <c r="AK34" s="132"/>
      <c r="AL34" s="132"/>
      <c r="AM34" s="132"/>
    </row>
    <row r="35" spans="1:39">
      <c r="A35" s="155" t="s">
        <v>7326</v>
      </c>
      <c r="B35" s="155"/>
      <c r="C35" s="155"/>
      <c r="D35" s="155"/>
      <c r="E35" s="155"/>
      <c r="F35" s="155"/>
      <c r="G35" s="155"/>
      <c r="H35" s="155"/>
      <c r="I35" s="155"/>
      <c r="J35" s="155"/>
      <c r="K35" s="155"/>
      <c r="L35" s="155"/>
      <c r="M35" s="155"/>
      <c r="N35" s="155"/>
      <c r="O35" s="155"/>
      <c r="P35" s="155"/>
      <c r="Q35" s="155"/>
      <c r="R35" s="155"/>
      <c r="S35" s="155"/>
      <c r="T35" s="155"/>
      <c r="U35" s="155"/>
      <c r="V35" s="155"/>
      <c r="W35" s="155"/>
      <c r="X35" s="155"/>
      <c r="Y35" s="155"/>
      <c r="Z35" s="155"/>
      <c r="AA35" s="132"/>
      <c r="AB35" s="132"/>
      <c r="AC35" s="132"/>
      <c r="AD35" s="132"/>
      <c r="AE35" s="132"/>
      <c r="AF35" s="132"/>
      <c r="AG35" s="132"/>
      <c r="AH35" s="132"/>
      <c r="AI35" s="132"/>
      <c r="AJ35" s="132"/>
      <c r="AK35" s="132"/>
      <c r="AL35" s="132"/>
      <c r="AM35" s="132"/>
    </row>
    <row r="36" spans="1:39">
      <c r="A36" s="159" t="s">
        <v>7327</v>
      </c>
      <c r="B36" s="159"/>
      <c r="C36" s="159"/>
      <c r="D36" s="159"/>
      <c r="E36" s="159"/>
      <c r="F36" s="159"/>
      <c r="G36" s="159"/>
      <c r="H36" s="159"/>
      <c r="I36" s="159"/>
      <c r="J36" s="159"/>
      <c r="K36" s="159"/>
      <c r="L36" s="159"/>
      <c r="M36" s="159"/>
      <c r="N36" s="159"/>
      <c r="O36" s="159"/>
      <c r="P36" s="159"/>
      <c r="Q36" s="159"/>
      <c r="R36" s="159"/>
      <c r="S36" s="159"/>
      <c r="T36" s="159"/>
      <c r="U36" s="159"/>
      <c r="V36" s="159"/>
      <c r="W36" s="159"/>
      <c r="X36" s="159"/>
      <c r="Y36" s="159"/>
      <c r="Z36" s="159"/>
      <c r="AA36" s="132"/>
      <c r="AB36" s="132"/>
      <c r="AC36" s="132"/>
      <c r="AD36" s="132"/>
      <c r="AE36" s="132"/>
      <c r="AF36" s="132"/>
      <c r="AG36" s="132"/>
      <c r="AH36" s="132"/>
      <c r="AI36" s="132"/>
      <c r="AJ36" s="132"/>
      <c r="AK36" s="132"/>
      <c r="AL36" s="132"/>
      <c r="AM36" s="132"/>
    </row>
    <row r="37" spans="1:39">
      <c r="A37" s="159" t="s">
        <v>7328</v>
      </c>
      <c r="B37" s="159"/>
      <c r="C37" s="159"/>
      <c r="D37" s="159"/>
      <c r="E37" s="159"/>
      <c r="F37" s="159"/>
      <c r="G37" s="159"/>
      <c r="H37" s="159"/>
      <c r="I37" s="159"/>
      <c r="J37" s="159"/>
      <c r="K37" s="159"/>
      <c r="L37" s="159"/>
      <c r="M37" s="159"/>
      <c r="N37" s="159"/>
      <c r="O37" s="159"/>
      <c r="P37" s="159"/>
      <c r="Q37" s="159"/>
      <c r="R37" s="159"/>
      <c r="S37" s="159"/>
      <c r="T37" s="159"/>
      <c r="U37" s="159"/>
      <c r="V37" s="159"/>
      <c r="W37" s="159"/>
      <c r="X37" s="159"/>
      <c r="Y37" s="159"/>
      <c r="Z37" s="159"/>
      <c r="AA37" s="132"/>
      <c r="AB37" s="132"/>
      <c r="AC37" s="132"/>
      <c r="AD37" s="132"/>
      <c r="AE37" s="132"/>
      <c r="AF37" s="132"/>
      <c r="AG37" s="132"/>
      <c r="AH37" s="132"/>
      <c r="AI37" s="132"/>
      <c r="AJ37" s="132"/>
      <c r="AK37" s="132"/>
      <c r="AL37" s="132"/>
      <c r="AM37" s="132"/>
    </row>
    <row r="38" spans="1:39">
      <c r="A38" s="160"/>
      <c r="B38" s="160"/>
      <c r="C38" s="160"/>
      <c r="D38" s="160"/>
      <c r="E38" s="160"/>
      <c r="F38" s="160"/>
      <c r="G38" s="160"/>
      <c r="H38" s="160"/>
      <c r="I38" s="160"/>
      <c r="J38" s="160"/>
      <c r="K38" s="160"/>
      <c r="L38" s="160"/>
      <c r="M38" s="160"/>
      <c r="N38" s="160"/>
      <c r="O38" s="160"/>
      <c r="P38" s="160"/>
      <c r="Q38" s="160"/>
      <c r="R38" s="160"/>
      <c r="S38" s="160"/>
      <c r="T38" s="160"/>
      <c r="U38" s="160"/>
      <c r="V38" s="160"/>
      <c r="W38" s="160"/>
      <c r="X38" s="160"/>
      <c r="Y38" s="160"/>
      <c r="Z38" s="160"/>
      <c r="AA38" s="132"/>
      <c r="AB38" s="132"/>
      <c r="AC38" s="132"/>
      <c r="AD38" s="132"/>
      <c r="AE38" s="132"/>
      <c r="AF38" s="132"/>
      <c r="AG38" s="132"/>
      <c r="AH38" s="132"/>
      <c r="AI38" s="132"/>
      <c r="AJ38" s="132"/>
      <c r="AK38" s="132"/>
      <c r="AL38" s="132"/>
      <c r="AM38" s="132"/>
    </row>
    <row r="39" spans="1:39">
      <c r="A39" s="161" t="s">
        <v>7329</v>
      </c>
      <c r="B39" s="161"/>
      <c r="C39" s="161"/>
      <c r="D39" s="161"/>
      <c r="E39" s="161"/>
      <c r="F39" s="161"/>
      <c r="G39" s="161"/>
      <c r="H39" s="161"/>
      <c r="I39" s="161"/>
      <c r="J39" s="161"/>
      <c r="K39" s="161"/>
      <c r="L39" s="161"/>
      <c r="M39" s="161"/>
      <c r="N39" s="161"/>
      <c r="O39" s="161"/>
      <c r="P39" s="161"/>
      <c r="Q39" s="161"/>
      <c r="R39" s="161"/>
      <c r="S39" s="161"/>
      <c r="T39" s="161"/>
      <c r="U39" s="161"/>
      <c r="V39" s="161"/>
      <c r="W39" s="161"/>
      <c r="X39" s="161"/>
      <c r="Y39" s="161"/>
      <c r="Z39" s="161"/>
      <c r="AA39" s="132"/>
      <c r="AB39" s="132"/>
      <c r="AC39" s="132"/>
      <c r="AD39" s="132"/>
      <c r="AE39" s="132"/>
      <c r="AF39" s="132"/>
      <c r="AG39" s="132"/>
      <c r="AH39" s="132"/>
      <c r="AI39" s="132"/>
      <c r="AJ39" s="132"/>
      <c r="AK39" s="132"/>
      <c r="AL39" s="132"/>
      <c r="AM39" s="132"/>
    </row>
    <row r="40" spans="1:39">
      <c r="A40" s="153" t="s">
        <v>7330</v>
      </c>
      <c r="B40" s="153"/>
      <c r="C40" s="153"/>
      <c r="D40" s="153"/>
      <c r="E40" s="153"/>
      <c r="F40" s="153"/>
      <c r="G40" s="153"/>
      <c r="H40" s="153"/>
      <c r="I40" s="153"/>
      <c r="J40" s="153"/>
      <c r="K40" s="153"/>
      <c r="L40" s="153"/>
      <c r="M40" s="153"/>
      <c r="N40" s="153"/>
      <c r="O40" s="153"/>
      <c r="P40" s="153"/>
      <c r="Q40" s="153"/>
      <c r="R40" s="153"/>
      <c r="S40" s="153"/>
      <c r="T40" s="153"/>
      <c r="U40" s="153"/>
      <c r="V40" s="153"/>
      <c r="W40" s="153"/>
      <c r="X40" s="153"/>
      <c r="Y40" s="153"/>
      <c r="Z40" s="153"/>
      <c r="AA40" s="132"/>
      <c r="AB40" s="132"/>
      <c r="AC40" s="132"/>
      <c r="AD40" s="132"/>
      <c r="AE40" s="132"/>
      <c r="AF40" s="132"/>
      <c r="AG40" s="132"/>
      <c r="AH40" s="132"/>
      <c r="AI40" s="132"/>
      <c r="AJ40" s="132"/>
      <c r="AK40" s="132"/>
      <c r="AL40" s="132"/>
      <c r="AM40" s="132"/>
    </row>
    <row r="41" spans="1:39">
      <c r="A41" s="153" t="s">
        <v>7331</v>
      </c>
      <c r="B41" s="153"/>
      <c r="C41" s="153"/>
      <c r="D41" s="153"/>
      <c r="E41" s="153"/>
      <c r="F41" s="153"/>
      <c r="G41" s="153"/>
      <c r="H41" s="153"/>
      <c r="I41" s="153"/>
      <c r="J41" s="153"/>
      <c r="K41" s="153"/>
      <c r="L41" s="153"/>
      <c r="M41" s="153"/>
      <c r="N41" s="153"/>
      <c r="O41" s="153"/>
      <c r="P41" s="153"/>
      <c r="Q41" s="153"/>
      <c r="R41" s="153"/>
      <c r="S41" s="153"/>
      <c r="T41" s="153"/>
      <c r="U41" s="153"/>
      <c r="V41" s="153"/>
      <c r="W41" s="153"/>
      <c r="X41" s="153"/>
      <c r="Y41" s="153"/>
      <c r="Z41" s="153"/>
      <c r="AA41" s="132"/>
      <c r="AB41" s="132"/>
      <c r="AC41" s="132"/>
      <c r="AD41" s="132"/>
      <c r="AE41" s="132"/>
      <c r="AF41" s="132"/>
      <c r="AG41" s="132"/>
      <c r="AH41" s="132"/>
      <c r="AI41" s="132"/>
      <c r="AJ41" s="132"/>
      <c r="AK41" s="132"/>
      <c r="AL41" s="132"/>
      <c r="AM41" s="132"/>
    </row>
    <row r="42" spans="1:39">
      <c r="A42" s="153" t="s">
        <v>7332</v>
      </c>
      <c r="B42" s="153"/>
      <c r="C42" s="153"/>
      <c r="D42" s="153"/>
      <c r="E42" s="153"/>
      <c r="F42" s="153"/>
      <c r="G42" s="153"/>
      <c r="H42" s="153"/>
      <c r="I42" s="153"/>
      <c r="J42" s="153"/>
      <c r="K42" s="153"/>
      <c r="L42" s="153"/>
      <c r="M42" s="153"/>
      <c r="N42" s="153"/>
      <c r="O42" s="153"/>
      <c r="P42" s="153"/>
      <c r="Q42" s="153"/>
      <c r="R42" s="153"/>
      <c r="S42" s="153"/>
      <c r="T42" s="153"/>
      <c r="U42" s="153"/>
      <c r="V42" s="153"/>
      <c r="W42" s="153"/>
      <c r="X42" s="153"/>
      <c r="Y42" s="153"/>
      <c r="Z42" s="153"/>
      <c r="AA42" s="132"/>
      <c r="AB42" s="132"/>
      <c r="AC42" s="132"/>
      <c r="AD42" s="132"/>
      <c r="AE42" s="132"/>
      <c r="AF42" s="132"/>
      <c r="AG42" s="132"/>
      <c r="AH42" s="132"/>
      <c r="AI42" s="132"/>
      <c r="AJ42" s="132"/>
      <c r="AK42" s="132"/>
      <c r="AL42" s="132"/>
      <c r="AM42" s="132"/>
    </row>
    <row r="43" spans="1:39">
      <c r="A43" s="153" t="s">
        <v>7333</v>
      </c>
      <c r="B43" s="153"/>
      <c r="C43" s="153"/>
      <c r="D43" s="153"/>
      <c r="E43" s="153"/>
      <c r="F43" s="153"/>
      <c r="G43" s="153"/>
      <c r="H43" s="153"/>
      <c r="I43" s="153"/>
      <c r="J43" s="153"/>
      <c r="K43" s="153"/>
      <c r="L43" s="153"/>
      <c r="M43" s="153"/>
      <c r="N43" s="153"/>
      <c r="O43" s="153"/>
      <c r="P43" s="153"/>
      <c r="Q43" s="153"/>
      <c r="R43" s="153"/>
      <c r="S43" s="153"/>
      <c r="T43" s="153"/>
      <c r="U43" s="153"/>
      <c r="V43" s="153"/>
      <c r="W43" s="153"/>
      <c r="X43" s="153"/>
      <c r="Y43" s="153"/>
      <c r="Z43" s="153"/>
      <c r="AA43" s="132"/>
      <c r="AB43" s="132"/>
      <c r="AC43" s="132"/>
      <c r="AD43" s="132"/>
      <c r="AE43" s="132"/>
      <c r="AF43" s="132"/>
      <c r="AG43" s="132"/>
      <c r="AH43" s="132"/>
      <c r="AI43" s="132"/>
      <c r="AJ43" s="132"/>
      <c r="AK43" s="132"/>
      <c r="AL43" s="132"/>
      <c r="AM43" s="132"/>
    </row>
    <row r="44" spans="1:39">
      <c r="A44" s="157" t="s">
        <v>7334</v>
      </c>
      <c r="B44" s="157"/>
      <c r="C44" s="157"/>
      <c r="D44" s="157"/>
      <c r="E44" s="157"/>
      <c r="F44" s="157"/>
      <c r="G44" s="157"/>
      <c r="H44" s="157"/>
      <c r="I44" s="157"/>
      <c r="J44" s="157"/>
      <c r="K44" s="157"/>
      <c r="L44" s="157"/>
      <c r="M44" s="157"/>
      <c r="N44" s="157"/>
      <c r="O44" s="157"/>
      <c r="P44" s="157"/>
      <c r="Q44" s="157"/>
      <c r="R44" s="157"/>
      <c r="S44" s="157"/>
      <c r="T44" s="157"/>
      <c r="U44" s="157"/>
      <c r="V44" s="157"/>
      <c r="W44" s="157"/>
      <c r="X44" s="157"/>
      <c r="Y44" s="157"/>
      <c r="Z44" s="157"/>
      <c r="AA44" s="132"/>
      <c r="AB44" s="132"/>
      <c r="AC44" s="132"/>
      <c r="AD44" s="132"/>
      <c r="AE44" s="132"/>
      <c r="AF44" s="132"/>
      <c r="AG44" s="132"/>
      <c r="AH44" s="132"/>
      <c r="AI44" s="132"/>
      <c r="AJ44" s="132"/>
      <c r="AK44" s="132"/>
      <c r="AL44" s="132"/>
      <c r="AM44" s="132"/>
    </row>
    <row r="45" spans="1:39">
      <c r="A45" s="157" t="s">
        <v>7335</v>
      </c>
      <c r="B45" s="157"/>
      <c r="C45" s="157"/>
      <c r="D45" s="157"/>
      <c r="E45" s="157"/>
      <c r="F45" s="157"/>
      <c r="G45" s="157"/>
      <c r="H45" s="157"/>
      <c r="I45" s="157"/>
      <c r="J45" s="157"/>
      <c r="K45" s="157"/>
      <c r="L45" s="157"/>
      <c r="M45" s="157"/>
      <c r="N45" s="157"/>
      <c r="O45" s="157"/>
      <c r="P45" s="157"/>
      <c r="Q45" s="157"/>
      <c r="R45" s="157"/>
      <c r="S45" s="157"/>
      <c r="T45" s="157"/>
      <c r="U45" s="157"/>
      <c r="V45" s="157"/>
      <c r="W45" s="157"/>
      <c r="X45" s="157"/>
      <c r="Y45" s="157"/>
      <c r="Z45" s="157"/>
      <c r="AA45" s="132"/>
      <c r="AB45" s="132"/>
      <c r="AC45" s="132"/>
      <c r="AD45" s="132"/>
      <c r="AE45" s="132"/>
      <c r="AF45" s="132"/>
      <c r="AG45" s="132"/>
      <c r="AH45" s="132"/>
      <c r="AI45" s="132"/>
      <c r="AJ45" s="132"/>
      <c r="AK45" s="132"/>
      <c r="AL45" s="132"/>
      <c r="AM45" s="132"/>
    </row>
    <row r="46" spans="1:39">
      <c r="A46" s="152" t="s">
        <v>7336</v>
      </c>
      <c r="B46" s="152"/>
      <c r="C46" s="152"/>
      <c r="D46" s="152"/>
      <c r="E46" s="152"/>
      <c r="F46" s="152"/>
      <c r="G46" s="152"/>
      <c r="H46" s="152"/>
      <c r="I46" s="152"/>
      <c r="J46" s="152"/>
      <c r="K46" s="152"/>
      <c r="L46" s="152"/>
      <c r="M46" s="152"/>
      <c r="N46" s="152"/>
      <c r="O46" s="152"/>
      <c r="P46" s="152"/>
      <c r="Q46" s="152"/>
      <c r="R46" s="152"/>
      <c r="S46" s="152"/>
      <c r="T46" s="152"/>
      <c r="U46" s="152"/>
      <c r="V46" s="152"/>
      <c r="W46" s="152"/>
      <c r="X46" s="152"/>
      <c r="Y46" s="152"/>
      <c r="Z46" s="152"/>
      <c r="AA46" s="132"/>
      <c r="AB46" s="132"/>
      <c r="AC46" s="132"/>
      <c r="AD46" s="132"/>
      <c r="AE46" s="132"/>
      <c r="AF46" s="132"/>
      <c r="AG46" s="132"/>
      <c r="AH46" s="132"/>
      <c r="AI46" s="132"/>
      <c r="AJ46" s="132"/>
      <c r="AK46" s="132"/>
      <c r="AL46" s="132"/>
      <c r="AM46" s="132"/>
    </row>
    <row r="47" spans="1:39">
      <c r="A47" s="158" t="s">
        <v>7337</v>
      </c>
      <c r="B47" s="158"/>
      <c r="C47" s="158"/>
      <c r="D47" s="158"/>
      <c r="E47" s="158"/>
      <c r="F47" s="158"/>
      <c r="G47" s="158"/>
      <c r="H47" s="158"/>
      <c r="I47" s="158"/>
      <c r="J47" s="158"/>
      <c r="K47" s="158"/>
      <c r="L47" s="158"/>
      <c r="M47" s="158"/>
      <c r="N47" s="158"/>
      <c r="O47" s="158"/>
      <c r="P47" s="158"/>
      <c r="Q47" s="158"/>
      <c r="R47" s="158"/>
      <c r="S47" s="158"/>
      <c r="T47" s="158"/>
      <c r="U47" s="158"/>
      <c r="V47" s="158"/>
      <c r="W47" s="158"/>
      <c r="X47" s="158"/>
      <c r="Y47" s="158"/>
      <c r="Z47" s="158"/>
      <c r="AA47" s="132"/>
      <c r="AB47" s="132"/>
      <c r="AC47" s="132"/>
      <c r="AD47" s="132"/>
      <c r="AE47" s="132"/>
      <c r="AF47" s="132"/>
      <c r="AG47" s="132"/>
      <c r="AH47" s="132"/>
      <c r="AI47" s="132"/>
      <c r="AJ47" s="132"/>
      <c r="AK47" s="132"/>
      <c r="AL47" s="132"/>
      <c r="AM47" s="132"/>
    </row>
    <row r="48" spans="1:39">
      <c r="A48" s="153" t="s">
        <v>7338</v>
      </c>
      <c r="B48" s="153"/>
      <c r="C48" s="153"/>
      <c r="D48" s="153"/>
      <c r="E48" s="153"/>
      <c r="F48" s="153"/>
      <c r="G48" s="153"/>
      <c r="H48" s="153"/>
      <c r="I48" s="153"/>
      <c r="J48" s="153"/>
      <c r="K48" s="153"/>
      <c r="L48" s="153"/>
      <c r="M48" s="153"/>
      <c r="N48" s="153"/>
      <c r="O48" s="153"/>
      <c r="P48" s="153"/>
      <c r="Q48" s="153"/>
      <c r="R48" s="153"/>
      <c r="S48" s="153"/>
      <c r="T48" s="153"/>
      <c r="U48" s="153"/>
      <c r="V48" s="153"/>
      <c r="W48" s="153"/>
      <c r="X48" s="153"/>
      <c r="Y48" s="153"/>
      <c r="Z48" s="153"/>
      <c r="AA48" s="132"/>
      <c r="AB48" s="132"/>
      <c r="AC48" s="132"/>
      <c r="AD48" s="132"/>
      <c r="AE48" s="132"/>
      <c r="AF48" s="132"/>
      <c r="AG48" s="132"/>
      <c r="AH48" s="132"/>
      <c r="AI48" s="132"/>
      <c r="AJ48" s="132"/>
      <c r="AK48" s="132"/>
      <c r="AL48" s="132"/>
      <c r="AM48" s="132"/>
    </row>
    <row r="49" spans="1:39">
      <c r="A49" s="153" t="s">
        <v>7339</v>
      </c>
      <c r="B49" s="153"/>
      <c r="C49" s="153"/>
      <c r="D49" s="153"/>
      <c r="E49" s="153"/>
      <c r="F49" s="153"/>
      <c r="G49" s="153"/>
      <c r="H49" s="153"/>
      <c r="I49" s="153"/>
      <c r="J49" s="153"/>
      <c r="K49" s="153"/>
      <c r="L49" s="153"/>
      <c r="M49" s="153"/>
      <c r="N49" s="153"/>
      <c r="O49" s="153"/>
      <c r="P49" s="153"/>
      <c r="Q49" s="153"/>
      <c r="R49" s="153"/>
      <c r="S49" s="153"/>
      <c r="T49" s="153"/>
      <c r="U49" s="153"/>
      <c r="V49" s="153"/>
      <c r="W49" s="153"/>
      <c r="X49" s="153"/>
      <c r="Y49" s="153"/>
      <c r="Z49" s="153"/>
      <c r="AA49" s="132"/>
      <c r="AB49" s="132"/>
      <c r="AC49" s="132"/>
      <c r="AD49" s="132"/>
      <c r="AE49" s="132"/>
      <c r="AF49" s="132"/>
      <c r="AG49" s="132"/>
      <c r="AH49" s="132"/>
      <c r="AI49" s="132"/>
      <c r="AJ49" s="132"/>
      <c r="AK49" s="132"/>
      <c r="AL49" s="132"/>
      <c r="AM49" s="132"/>
    </row>
    <row r="50" spans="1:39">
      <c r="A50" s="152"/>
      <c r="B50" s="152"/>
      <c r="C50" s="152"/>
      <c r="D50" s="152"/>
      <c r="E50" s="152"/>
      <c r="F50" s="152"/>
      <c r="G50" s="152"/>
      <c r="H50" s="152"/>
      <c r="I50" s="152"/>
      <c r="J50" s="152"/>
      <c r="K50" s="152"/>
      <c r="L50" s="152"/>
      <c r="M50" s="152"/>
      <c r="N50" s="152"/>
      <c r="O50" s="152"/>
      <c r="P50" s="152"/>
      <c r="Q50" s="152"/>
      <c r="R50" s="152"/>
      <c r="S50" s="152"/>
      <c r="T50" s="152"/>
      <c r="U50" s="152"/>
      <c r="V50" s="152"/>
      <c r="W50" s="152"/>
      <c r="X50" s="152"/>
      <c r="Y50" s="152"/>
      <c r="Z50" s="152"/>
      <c r="AA50" s="132"/>
      <c r="AB50" s="132"/>
      <c r="AC50" s="132"/>
      <c r="AD50" s="132"/>
      <c r="AE50" s="132"/>
      <c r="AF50" s="132"/>
      <c r="AG50" s="132"/>
      <c r="AH50" s="132"/>
      <c r="AI50" s="132"/>
      <c r="AJ50" s="132"/>
      <c r="AK50" s="132"/>
      <c r="AL50" s="132"/>
      <c r="AM50" s="132"/>
    </row>
    <row r="51" spans="1:39">
      <c r="A51" s="156" t="s">
        <v>7340</v>
      </c>
      <c r="B51" s="156"/>
      <c r="C51" s="156"/>
      <c r="D51" s="156"/>
      <c r="E51" s="156"/>
      <c r="F51" s="156"/>
      <c r="G51" s="156"/>
      <c r="H51" s="156"/>
      <c r="I51" s="156"/>
      <c r="J51" s="156"/>
      <c r="K51" s="156"/>
      <c r="L51" s="156"/>
      <c r="M51" s="156"/>
      <c r="N51" s="156"/>
      <c r="O51" s="156"/>
      <c r="P51" s="156"/>
      <c r="Q51" s="156"/>
      <c r="R51" s="156"/>
      <c r="S51" s="156"/>
      <c r="T51" s="156"/>
      <c r="U51" s="156"/>
      <c r="V51" s="156"/>
      <c r="W51" s="156"/>
      <c r="X51" s="156"/>
      <c r="Y51" s="156"/>
      <c r="Z51" s="156"/>
      <c r="AA51" s="132"/>
      <c r="AB51" s="132"/>
      <c r="AC51" s="132"/>
      <c r="AD51" s="132"/>
      <c r="AE51" s="132"/>
      <c r="AF51" s="132"/>
      <c r="AG51" s="132"/>
      <c r="AH51" s="132"/>
      <c r="AI51" s="132"/>
      <c r="AJ51" s="132"/>
      <c r="AK51" s="132"/>
      <c r="AL51" s="132"/>
      <c r="AM51" s="132"/>
    </row>
    <row r="52" spans="1:39">
      <c r="A52" s="156" t="s">
        <v>7341</v>
      </c>
      <c r="B52" s="156"/>
      <c r="C52" s="156"/>
      <c r="D52" s="156"/>
      <c r="E52" s="156"/>
      <c r="F52" s="156"/>
      <c r="G52" s="156"/>
      <c r="H52" s="156"/>
      <c r="I52" s="156"/>
      <c r="J52" s="156"/>
      <c r="K52" s="156"/>
      <c r="L52" s="156"/>
      <c r="M52" s="156"/>
      <c r="N52" s="156"/>
      <c r="O52" s="156"/>
      <c r="P52" s="156"/>
      <c r="Q52" s="156"/>
      <c r="R52" s="156"/>
      <c r="S52" s="156"/>
      <c r="T52" s="156"/>
      <c r="U52" s="156"/>
      <c r="V52" s="156"/>
      <c r="W52" s="156"/>
      <c r="X52" s="156"/>
      <c r="Y52" s="156"/>
      <c r="Z52" s="156"/>
      <c r="AA52" s="132"/>
      <c r="AB52" s="132"/>
      <c r="AC52" s="132"/>
      <c r="AD52" s="132"/>
      <c r="AE52" s="132"/>
      <c r="AF52" s="132"/>
      <c r="AG52" s="132"/>
      <c r="AH52" s="132"/>
      <c r="AI52" s="132"/>
      <c r="AJ52" s="132"/>
      <c r="AK52" s="132"/>
      <c r="AL52" s="132"/>
      <c r="AM52" s="132"/>
    </row>
    <row r="53" spans="1:39">
      <c r="A53" s="154" t="s">
        <v>7342</v>
      </c>
      <c r="B53" s="154"/>
      <c r="C53" s="154"/>
      <c r="D53" s="154"/>
      <c r="E53" s="154"/>
      <c r="F53" s="154"/>
      <c r="G53" s="154"/>
      <c r="H53" s="154"/>
      <c r="I53" s="154"/>
      <c r="J53" s="154"/>
      <c r="K53" s="154"/>
      <c r="L53" s="154"/>
      <c r="M53" s="154"/>
      <c r="N53" s="154"/>
      <c r="O53" s="154"/>
      <c r="P53" s="154"/>
      <c r="Q53" s="154"/>
      <c r="R53" s="154"/>
      <c r="S53" s="154"/>
      <c r="T53" s="154"/>
      <c r="U53" s="154"/>
      <c r="V53" s="154"/>
      <c r="W53" s="154"/>
      <c r="X53" s="154"/>
      <c r="Y53" s="154"/>
      <c r="Z53" s="154"/>
      <c r="AA53" s="132"/>
      <c r="AB53" s="132"/>
      <c r="AC53" s="132"/>
      <c r="AD53" s="132"/>
      <c r="AE53" s="132"/>
      <c r="AF53" s="132"/>
      <c r="AG53" s="132"/>
      <c r="AH53" s="132"/>
      <c r="AI53" s="132"/>
      <c r="AJ53" s="132"/>
      <c r="AK53" s="132"/>
      <c r="AL53" s="132"/>
      <c r="AM53" s="132"/>
    </row>
    <row r="54" spans="1:39">
      <c r="A54" s="149" t="s">
        <v>7343</v>
      </c>
      <c r="B54" s="149"/>
      <c r="C54" s="149"/>
      <c r="D54" s="149"/>
      <c r="E54" s="149"/>
      <c r="F54" s="149"/>
      <c r="G54" s="149"/>
      <c r="H54" s="149"/>
      <c r="I54" s="149"/>
      <c r="J54" s="149"/>
      <c r="K54" s="149"/>
      <c r="L54" s="149"/>
      <c r="M54" s="149"/>
      <c r="N54" s="149"/>
      <c r="O54" s="149"/>
      <c r="P54" s="149"/>
      <c r="Q54" s="149"/>
      <c r="R54" s="149"/>
      <c r="S54" s="149"/>
      <c r="T54" s="149"/>
      <c r="U54" s="149"/>
      <c r="V54" s="149"/>
      <c r="W54" s="149"/>
      <c r="X54" s="149"/>
      <c r="Y54" s="149"/>
      <c r="Z54" s="149"/>
      <c r="AA54" s="132"/>
      <c r="AB54" s="132"/>
      <c r="AC54" s="132"/>
      <c r="AD54" s="132"/>
      <c r="AE54" s="132"/>
      <c r="AF54" s="132"/>
      <c r="AG54" s="132"/>
      <c r="AH54" s="132"/>
      <c r="AI54" s="132"/>
      <c r="AJ54" s="132"/>
      <c r="AK54" s="132"/>
      <c r="AL54" s="132"/>
      <c r="AM54" s="132"/>
    </row>
    <row r="55" spans="1:39">
      <c r="A55" s="149" t="s">
        <v>7344</v>
      </c>
      <c r="B55" s="149"/>
      <c r="C55" s="149"/>
      <c r="D55" s="149"/>
      <c r="E55" s="149"/>
      <c r="F55" s="149"/>
      <c r="G55" s="149"/>
      <c r="H55" s="149"/>
      <c r="I55" s="149"/>
      <c r="J55" s="149"/>
      <c r="K55" s="149"/>
      <c r="L55" s="149"/>
      <c r="M55" s="149"/>
      <c r="N55" s="149"/>
      <c r="O55" s="149"/>
      <c r="P55" s="149"/>
      <c r="Q55" s="149"/>
      <c r="R55" s="149"/>
      <c r="S55" s="149"/>
      <c r="T55" s="149"/>
      <c r="U55" s="149"/>
      <c r="V55" s="149"/>
      <c r="W55" s="149"/>
      <c r="X55" s="149"/>
      <c r="Y55" s="149"/>
      <c r="Z55" s="149"/>
      <c r="AA55" s="132"/>
      <c r="AB55" s="132"/>
      <c r="AC55" s="132"/>
      <c r="AD55" s="132"/>
      <c r="AE55" s="132"/>
      <c r="AF55" s="132"/>
      <c r="AG55" s="132"/>
      <c r="AH55" s="132"/>
      <c r="AI55" s="132"/>
      <c r="AJ55" s="132"/>
      <c r="AK55" s="132"/>
      <c r="AL55" s="132"/>
      <c r="AM55" s="132"/>
    </row>
    <row r="56" spans="1:39">
      <c r="A56" s="152" t="s">
        <v>7345</v>
      </c>
      <c r="B56" s="152"/>
      <c r="C56" s="152"/>
      <c r="D56" s="152"/>
      <c r="E56" s="152"/>
      <c r="F56" s="152"/>
      <c r="G56" s="152"/>
      <c r="H56" s="152"/>
      <c r="I56" s="152"/>
      <c r="J56" s="152"/>
      <c r="K56" s="152"/>
      <c r="L56" s="152"/>
      <c r="M56" s="152"/>
      <c r="N56" s="152"/>
      <c r="O56" s="152"/>
      <c r="P56" s="152"/>
      <c r="Q56" s="152"/>
      <c r="R56" s="152"/>
      <c r="S56" s="152"/>
      <c r="T56" s="152"/>
      <c r="U56" s="152"/>
      <c r="V56" s="152"/>
      <c r="W56" s="152"/>
      <c r="X56" s="152"/>
      <c r="Y56" s="152"/>
      <c r="Z56" s="152"/>
      <c r="AA56" s="132"/>
      <c r="AB56" s="132"/>
      <c r="AC56" s="132"/>
      <c r="AD56" s="132"/>
      <c r="AE56" s="132"/>
      <c r="AF56" s="132"/>
      <c r="AG56" s="132"/>
      <c r="AH56" s="132"/>
      <c r="AI56" s="132"/>
      <c r="AJ56" s="132"/>
      <c r="AK56" s="132"/>
      <c r="AL56" s="132"/>
      <c r="AM56" s="132"/>
    </row>
    <row r="57" spans="1:39">
      <c r="A57" s="152" t="s">
        <v>7346</v>
      </c>
      <c r="B57" s="152"/>
      <c r="C57" s="152"/>
      <c r="D57" s="152"/>
      <c r="E57" s="152"/>
      <c r="F57" s="152"/>
      <c r="G57" s="152"/>
      <c r="H57" s="152"/>
      <c r="I57" s="152"/>
      <c r="J57" s="152"/>
      <c r="K57" s="152"/>
      <c r="L57" s="152"/>
      <c r="M57" s="152"/>
      <c r="N57" s="152"/>
      <c r="O57" s="152"/>
      <c r="P57" s="152"/>
      <c r="Q57" s="152"/>
      <c r="R57" s="152"/>
      <c r="S57" s="152"/>
      <c r="T57" s="152"/>
      <c r="U57" s="152"/>
      <c r="V57" s="152"/>
      <c r="W57" s="152"/>
      <c r="X57" s="152"/>
      <c r="Y57" s="152"/>
      <c r="Z57" s="152"/>
      <c r="AA57" s="132"/>
      <c r="AB57" s="132"/>
      <c r="AC57" s="132"/>
      <c r="AD57" s="132"/>
      <c r="AE57" s="132"/>
      <c r="AF57" s="132"/>
      <c r="AG57" s="132"/>
      <c r="AH57" s="132"/>
      <c r="AI57" s="132"/>
      <c r="AJ57" s="132"/>
      <c r="AK57" s="132"/>
      <c r="AL57" s="132"/>
      <c r="AM57" s="132"/>
    </row>
    <row r="58" spans="1:39">
      <c r="A58" s="154" t="s">
        <v>7347</v>
      </c>
      <c r="B58" s="154"/>
      <c r="C58" s="154"/>
      <c r="D58" s="154"/>
      <c r="E58" s="154"/>
      <c r="F58" s="154"/>
      <c r="G58" s="154"/>
      <c r="H58" s="154"/>
      <c r="I58" s="154"/>
      <c r="J58" s="154"/>
      <c r="K58" s="154"/>
      <c r="L58" s="154"/>
      <c r="M58" s="154"/>
      <c r="N58" s="154"/>
      <c r="O58" s="154"/>
      <c r="P58" s="154"/>
      <c r="Q58" s="154"/>
      <c r="R58" s="154"/>
      <c r="S58" s="154"/>
      <c r="T58" s="154"/>
      <c r="U58" s="154"/>
      <c r="V58" s="154"/>
      <c r="W58" s="154"/>
      <c r="X58" s="154"/>
      <c r="Y58" s="154"/>
      <c r="Z58" s="154"/>
      <c r="AA58" s="132"/>
      <c r="AB58" s="132"/>
      <c r="AC58" s="132"/>
      <c r="AD58" s="132"/>
      <c r="AE58" s="132"/>
      <c r="AF58" s="132"/>
      <c r="AG58" s="132"/>
      <c r="AH58" s="132"/>
      <c r="AI58" s="132"/>
      <c r="AJ58" s="132"/>
      <c r="AK58" s="132"/>
      <c r="AL58" s="132"/>
      <c r="AM58" s="132"/>
    </row>
    <row r="59" spans="1:39">
      <c r="A59" s="152" t="s">
        <v>7348</v>
      </c>
      <c r="B59" s="152"/>
      <c r="C59" s="152"/>
      <c r="D59" s="152"/>
      <c r="E59" s="152"/>
      <c r="F59" s="152"/>
      <c r="G59" s="152"/>
      <c r="H59" s="152"/>
      <c r="I59" s="152"/>
      <c r="J59" s="152"/>
      <c r="K59" s="152"/>
      <c r="L59" s="152"/>
      <c r="M59" s="152"/>
      <c r="N59" s="152"/>
      <c r="O59" s="152"/>
      <c r="P59" s="152"/>
      <c r="Q59" s="152"/>
      <c r="R59" s="152"/>
      <c r="S59" s="152"/>
      <c r="T59" s="152"/>
      <c r="U59" s="152"/>
      <c r="V59" s="152"/>
      <c r="W59" s="152"/>
      <c r="X59" s="152"/>
      <c r="Y59" s="152"/>
      <c r="Z59" s="152"/>
      <c r="AA59" s="132"/>
      <c r="AB59" s="132"/>
      <c r="AC59" s="132"/>
      <c r="AD59" s="132"/>
      <c r="AE59" s="132"/>
      <c r="AF59" s="132"/>
      <c r="AG59" s="132"/>
      <c r="AH59" s="132"/>
      <c r="AI59" s="132"/>
      <c r="AJ59" s="132"/>
      <c r="AK59" s="132"/>
      <c r="AL59" s="132"/>
      <c r="AM59" s="132"/>
    </row>
    <row r="60" spans="1:39">
      <c r="A60" s="150" t="s">
        <v>7349</v>
      </c>
      <c r="B60" s="150"/>
      <c r="C60" s="150"/>
      <c r="D60" s="150"/>
      <c r="E60" s="150"/>
      <c r="F60" s="150"/>
      <c r="G60" s="150"/>
      <c r="H60" s="150"/>
      <c r="I60" s="150"/>
      <c r="J60" s="150"/>
      <c r="K60" s="150"/>
      <c r="L60" s="150"/>
      <c r="M60" s="150"/>
      <c r="N60" s="150"/>
      <c r="O60" s="150"/>
      <c r="P60" s="150"/>
      <c r="Q60" s="150"/>
      <c r="R60" s="150"/>
      <c r="S60" s="150"/>
      <c r="T60" s="150"/>
      <c r="U60" s="150"/>
      <c r="V60" s="150"/>
      <c r="W60" s="150"/>
      <c r="X60" s="150"/>
      <c r="Y60" s="150"/>
      <c r="Z60" s="150"/>
      <c r="AA60" s="132"/>
      <c r="AB60" s="132"/>
      <c r="AC60" s="132"/>
      <c r="AD60" s="132"/>
      <c r="AE60" s="132"/>
      <c r="AF60" s="132"/>
      <c r="AG60" s="132"/>
      <c r="AH60" s="132"/>
      <c r="AI60" s="132"/>
      <c r="AJ60" s="132"/>
      <c r="AK60" s="132"/>
      <c r="AL60" s="132"/>
      <c r="AM60" s="132"/>
    </row>
    <row r="61" spans="1:39">
      <c r="A61" s="152" t="s">
        <v>7350</v>
      </c>
      <c r="B61" s="152"/>
      <c r="C61" s="152"/>
      <c r="D61" s="152"/>
      <c r="E61" s="152"/>
      <c r="F61" s="152"/>
      <c r="G61" s="152"/>
      <c r="H61" s="152"/>
      <c r="I61" s="152"/>
      <c r="J61" s="152"/>
      <c r="K61" s="152"/>
      <c r="L61" s="152"/>
      <c r="M61" s="152"/>
      <c r="N61" s="152"/>
      <c r="O61" s="152"/>
      <c r="P61" s="152"/>
      <c r="Q61" s="152"/>
      <c r="R61" s="152"/>
      <c r="S61" s="152"/>
      <c r="T61" s="152"/>
      <c r="U61" s="152"/>
      <c r="V61" s="152"/>
      <c r="W61" s="152"/>
      <c r="X61" s="152"/>
      <c r="Y61" s="152"/>
      <c r="Z61" s="152"/>
      <c r="AA61" s="132"/>
      <c r="AB61" s="132"/>
      <c r="AC61" s="132"/>
      <c r="AD61" s="132"/>
      <c r="AE61" s="132"/>
      <c r="AF61" s="132"/>
      <c r="AG61" s="132"/>
      <c r="AH61" s="132"/>
      <c r="AI61" s="132"/>
      <c r="AJ61" s="132"/>
      <c r="AK61" s="132"/>
      <c r="AL61" s="132"/>
      <c r="AM61" s="132"/>
    </row>
    <row r="62" spans="1:39">
      <c r="A62" s="149" t="s">
        <v>7351</v>
      </c>
      <c r="B62" s="149"/>
      <c r="C62" s="149"/>
      <c r="D62" s="149"/>
      <c r="E62" s="149"/>
      <c r="F62" s="149"/>
      <c r="G62" s="149"/>
      <c r="H62" s="149"/>
      <c r="I62" s="149"/>
      <c r="J62" s="149"/>
      <c r="K62" s="149"/>
      <c r="L62" s="149"/>
      <c r="M62" s="149"/>
      <c r="N62" s="149"/>
      <c r="O62" s="149"/>
      <c r="P62" s="149"/>
      <c r="Q62" s="149"/>
      <c r="R62" s="149"/>
      <c r="S62" s="149"/>
      <c r="T62" s="149"/>
      <c r="U62" s="149"/>
      <c r="V62" s="149"/>
      <c r="W62" s="149"/>
      <c r="X62" s="149"/>
      <c r="Y62" s="149"/>
      <c r="Z62" s="149"/>
      <c r="AA62" s="134"/>
      <c r="AB62" s="134"/>
      <c r="AC62" s="134"/>
      <c r="AD62" s="134"/>
      <c r="AE62" s="134"/>
      <c r="AF62" s="134"/>
      <c r="AG62" s="134"/>
      <c r="AH62" s="134"/>
      <c r="AI62" s="134"/>
      <c r="AJ62" s="134"/>
      <c r="AK62" s="134"/>
      <c r="AL62" s="134"/>
      <c r="AM62" s="134"/>
    </row>
    <row r="63" spans="1:39">
      <c r="A63" s="150" t="s">
        <v>7352</v>
      </c>
      <c r="B63" s="150"/>
      <c r="C63" s="150"/>
      <c r="D63" s="150"/>
      <c r="E63" s="150"/>
      <c r="F63" s="150"/>
      <c r="G63" s="150"/>
      <c r="H63" s="150"/>
      <c r="I63" s="150"/>
      <c r="J63" s="150"/>
      <c r="K63" s="150"/>
      <c r="L63" s="150"/>
      <c r="M63" s="150"/>
      <c r="N63" s="150"/>
      <c r="O63" s="150"/>
      <c r="P63" s="150"/>
      <c r="Q63" s="150"/>
      <c r="R63" s="150"/>
      <c r="S63" s="150"/>
      <c r="T63" s="150"/>
      <c r="U63" s="150"/>
      <c r="V63" s="150"/>
      <c r="W63" s="150"/>
      <c r="X63" s="150"/>
      <c r="Y63" s="150"/>
      <c r="Z63" s="150"/>
      <c r="AA63" s="134"/>
      <c r="AB63" s="134"/>
      <c r="AC63" s="134"/>
      <c r="AD63" s="134"/>
      <c r="AE63" s="134"/>
      <c r="AF63" s="134"/>
      <c r="AG63" s="134"/>
      <c r="AH63" s="134"/>
      <c r="AI63" s="134"/>
      <c r="AJ63" s="134"/>
      <c r="AK63" s="134"/>
      <c r="AL63" s="134"/>
      <c r="AM63" s="134"/>
    </row>
    <row r="64" spans="1:39">
      <c r="A64" s="151" t="s">
        <v>7353</v>
      </c>
      <c r="B64" s="151"/>
      <c r="C64" s="151"/>
      <c r="D64" s="151"/>
      <c r="E64" s="151"/>
      <c r="F64" s="151"/>
      <c r="G64" s="151"/>
      <c r="H64" s="151"/>
      <c r="I64" s="151"/>
      <c r="J64" s="151"/>
      <c r="K64" s="151"/>
      <c r="L64" s="151"/>
      <c r="M64" s="151"/>
      <c r="N64" s="151"/>
      <c r="O64" s="151"/>
      <c r="P64" s="151"/>
      <c r="Q64" s="151"/>
      <c r="R64" s="151"/>
      <c r="S64" s="151"/>
      <c r="T64" s="151"/>
      <c r="U64" s="151"/>
      <c r="V64" s="151"/>
      <c r="W64" s="151"/>
      <c r="X64" s="151"/>
      <c r="Y64" s="151"/>
      <c r="Z64" s="151"/>
      <c r="AA64" s="134"/>
      <c r="AB64" s="134"/>
      <c r="AC64" s="134"/>
      <c r="AD64" s="134"/>
      <c r="AE64" s="134"/>
      <c r="AF64" s="134"/>
      <c r="AG64" s="134"/>
      <c r="AH64" s="134"/>
      <c r="AI64" s="134"/>
      <c r="AJ64" s="134"/>
      <c r="AK64" s="134"/>
      <c r="AL64" s="134"/>
      <c r="AM64" s="134"/>
    </row>
    <row r="65" spans="1:39">
      <c r="A65" s="149" t="s">
        <v>7354</v>
      </c>
      <c r="B65" s="149"/>
      <c r="C65" s="149"/>
      <c r="D65" s="149"/>
      <c r="E65" s="149"/>
      <c r="F65" s="149"/>
      <c r="G65" s="149"/>
      <c r="H65" s="149"/>
      <c r="I65" s="149"/>
      <c r="J65" s="149"/>
      <c r="K65" s="149"/>
      <c r="L65" s="149"/>
      <c r="M65" s="149"/>
      <c r="N65" s="149"/>
      <c r="O65" s="149"/>
      <c r="P65" s="149"/>
      <c r="Q65" s="149"/>
      <c r="R65" s="149"/>
      <c r="S65" s="149"/>
      <c r="T65" s="149"/>
      <c r="U65" s="149"/>
      <c r="V65" s="149"/>
      <c r="W65" s="149"/>
      <c r="X65" s="149"/>
      <c r="Y65" s="149"/>
      <c r="Z65" s="149"/>
      <c r="AA65" s="134"/>
      <c r="AB65" s="134"/>
      <c r="AC65" s="134"/>
      <c r="AD65" s="134"/>
      <c r="AE65" s="134"/>
      <c r="AF65" s="134"/>
      <c r="AG65" s="134"/>
      <c r="AH65" s="134"/>
      <c r="AI65" s="134"/>
      <c r="AJ65" s="134"/>
      <c r="AK65" s="134"/>
      <c r="AL65" s="134"/>
      <c r="AM65" s="134"/>
    </row>
    <row r="66" spans="1:39">
      <c r="A66" s="149" t="s">
        <v>7355</v>
      </c>
      <c r="B66" s="149"/>
      <c r="C66" s="149"/>
      <c r="D66" s="149"/>
      <c r="E66" s="149"/>
      <c r="F66" s="149"/>
      <c r="G66" s="149"/>
      <c r="H66" s="149"/>
      <c r="I66" s="149"/>
      <c r="J66" s="149"/>
      <c r="K66" s="149"/>
      <c r="L66" s="149"/>
      <c r="M66" s="149"/>
      <c r="N66" s="149"/>
      <c r="O66" s="149"/>
      <c r="P66" s="149"/>
      <c r="Q66" s="149"/>
      <c r="R66" s="149"/>
      <c r="S66" s="149"/>
      <c r="T66" s="149"/>
      <c r="U66" s="149"/>
      <c r="V66" s="149"/>
      <c r="W66" s="149"/>
      <c r="X66" s="149"/>
      <c r="Y66" s="149"/>
      <c r="Z66" s="149"/>
      <c r="AA66" s="132"/>
      <c r="AB66" s="132"/>
      <c r="AC66" s="132"/>
      <c r="AD66" s="132"/>
      <c r="AE66" s="132"/>
      <c r="AF66" s="132"/>
      <c r="AG66" s="132"/>
      <c r="AH66" s="132"/>
      <c r="AI66" s="132"/>
      <c r="AJ66" s="132"/>
      <c r="AK66" s="132"/>
      <c r="AL66" s="132"/>
      <c r="AM66" s="132"/>
    </row>
    <row r="67" spans="1:39">
      <c r="A67" s="149" t="s">
        <v>7356</v>
      </c>
      <c r="B67" s="149"/>
      <c r="C67" s="149"/>
      <c r="D67" s="149"/>
      <c r="E67" s="149"/>
      <c r="F67" s="149"/>
      <c r="G67" s="149"/>
      <c r="H67" s="149"/>
      <c r="I67" s="149"/>
      <c r="J67" s="149"/>
      <c r="K67" s="149"/>
      <c r="L67" s="149"/>
      <c r="M67" s="149"/>
      <c r="N67" s="149"/>
      <c r="O67" s="149"/>
      <c r="P67" s="149"/>
      <c r="Q67" s="149"/>
      <c r="R67" s="149"/>
      <c r="S67" s="149"/>
      <c r="T67" s="149"/>
      <c r="U67" s="149"/>
      <c r="V67" s="149"/>
      <c r="W67" s="149"/>
      <c r="X67" s="149"/>
      <c r="Y67" s="149"/>
      <c r="Z67" s="149"/>
      <c r="AA67" s="132"/>
      <c r="AB67" s="132"/>
      <c r="AC67" s="132"/>
      <c r="AD67" s="132"/>
      <c r="AE67" s="132"/>
      <c r="AF67" s="132"/>
      <c r="AG67" s="132"/>
      <c r="AH67" s="132"/>
      <c r="AI67" s="132"/>
      <c r="AJ67" s="132"/>
      <c r="AK67" s="132"/>
      <c r="AL67" s="132"/>
      <c r="AM67" s="132"/>
    </row>
    <row r="68" spans="1:39">
      <c r="A68" s="149" t="s">
        <v>7357</v>
      </c>
      <c r="B68" s="149"/>
      <c r="C68" s="149"/>
      <c r="D68" s="149"/>
      <c r="E68" s="149"/>
      <c r="F68" s="149"/>
      <c r="G68" s="149"/>
      <c r="H68" s="149"/>
      <c r="I68" s="149"/>
      <c r="J68" s="149"/>
      <c r="K68" s="149"/>
      <c r="L68" s="149"/>
      <c r="M68" s="149"/>
      <c r="N68" s="149"/>
      <c r="O68" s="149"/>
      <c r="P68" s="149"/>
      <c r="Q68" s="149"/>
      <c r="R68" s="149"/>
      <c r="S68" s="149"/>
      <c r="T68" s="149"/>
      <c r="U68" s="149"/>
      <c r="V68" s="149"/>
      <c r="W68" s="149"/>
      <c r="X68" s="149"/>
      <c r="Y68" s="149"/>
      <c r="Z68" s="149"/>
      <c r="AA68" s="132"/>
      <c r="AB68" s="132"/>
      <c r="AC68" s="132"/>
      <c r="AD68" s="132"/>
      <c r="AE68" s="132"/>
      <c r="AF68" s="132"/>
      <c r="AG68" s="132"/>
      <c r="AH68" s="132"/>
      <c r="AI68" s="132"/>
      <c r="AJ68" s="132"/>
      <c r="AK68" s="132"/>
      <c r="AL68" s="132"/>
      <c r="AM68" s="132"/>
    </row>
    <row r="69" spans="1:39">
      <c r="A69" s="151" t="s">
        <v>7358</v>
      </c>
      <c r="B69" s="151"/>
      <c r="C69" s="151"/>
      <c r="D69" s="151"/>
      <c r="E69" s="151"/>
      <c r="F69" s="151"/>
      <c r="G69" s="151"/>
      <c r="H69" s="151"/>
      <c r="I69" s="151"/>
      <c r="J69" s="151"/>
      <c r="K69" s="151"/>
      <c r="L69" s="151"/>
      <c r="M69" s="151"/>
      <c r="N69" s="151"/>
      <c r="O69" s="151"/>
      <c r="P69" s="151"/>
      <c r="Q69" s="151"/>
      <c r="R69" s="151"/>
      <c r="S69" s="151"/>
      <c r="T69" s="151"/>
      <c r="U69" s="151"/>
      <c r="V69" s="151"/>
      <c r="W69" s="151"/>
      <c r="X69" s="151"/>
      <c r="Y69" s="151"/>
      <c r="Z69" s="151"/>
      <c r="AA69" s="132"/>
      <c r="AB69" s="132"/>
      <c r="AC69" s="132"/>
      <c r="AD69" s="132"/>
      <c r="AE69" s="132"/>
      <c r="AF69" s="132"/>
      <c r="AG69" s="132"/>
      <c r="AH69" s="132"/>
      <c r="AI69" s="132"/>
      <c r="AJ69" s="132"/>
      <c r="AK69" s="132"/>
      <c r="AL69" s="132"/>
      <c r="AM69" s="132"/>
    </row>
    <row r="70" spans="1:39">
      <c r="A70" s="149" t="s">
        <v>7359</v>
      </c>
      <c r="B70" s="149"/>
      <c r="C70" s="149"/>
      <c r="D70" s="149"/>
      <c r="E70" s="149"/>
      <c r="F70" s="149"/>
      <c r="G70" s="149"/>
      <c r="H70" s="149"/>
      <c r="I70" s="149"/>
      <c r="J70" s="149"/>
      <c r="K70" s="149"/>
      <c r="L70" s="149"/>
      <c r="M70" s="149"/>
      <c r="N70" s="149"/>
      <c r="O70" s="149"/>
      <c r="P70" s="149"/>
      <c r="Q70" s="149"/>
      <c r="R70" s="149"/>
      <c r="S70" s="149"/>
      <c r="T70" s="149"/>
      <c r="U70" s="149"/>
      <c r="V70" s="149"/>
      <c r="W70" s="149"/>
      <c r="X70" s="149"/>
      <c r="Y70" s="149"/>
      <c r="Z70" s="149"/>
      <c r="AA70" s="134"/>
      <c r="AB70" s="134"/>
      <c r="AC70" s="134"/>
      <c r="AD70" s="134"/>
      <c r="AE70" s="134"/>
      <c r="AF70" s="134"/>
      <c r="AG70" s="134"/>
      <c r="AH70" s="134"/>
      <c r="AI70" s="134"/>
      <c r="AJ70" s="134"/>
      <c r="AK70" s="134"/>
      <c r="AL70" s="134"/>
      <c r="AM70" s="134"/>
    </row>
    <row r="71" spans="1:39">
      <c r="A71" s="149" t="s">
        <v>7360</v>
      </c>
      <c r="B71" s="149"/>
      <c r="C71" s="149"/>
      <c r="D71" s="149"/>
      <c r="E71" s="149"/>
      <c r="F71" s="149"/>
      <c r="G71" s="149"/>
      <c r="H71" s="149"/>
      <c r="I71" s="149"/>
      <c r="J71" s="149"/>
      <c r="K71" s="149"/>
      <c r="L71" s="149"/>
      <c r="M71" s="149"/>
      <c r="N71" s="149"/>
      <c r="O71" s="149"/>
      <c r="P71" s="149"/>
      <c r="Q71" s="149"/>
      <c r="R71" s="149"/>
      <c r="S71" s="149"/>
      <c r="T71" s="149"/>
      <c r="U71" s="149"/>
      <c r="V71" s="149"/>
      <c r="W71" s="149"/>
      <c r="X71" s="149"/>
      <c r="Y71" s="149"/>
      <c r="Z71" s="149"/>
      <c r="AA71" s="132"/>
      <c r="AB71" s="132"/>
      <c r="AC71" s="132"/>
      <c r="AD71" s="132"/>
      <c r="AE71" s="132"/>
      <c r="AF71" s="132"/>
      <c r="AG71" s="132"/>
      <c r="AH71" s="132"/>
      <c r="AI71" s="132"/>
      <c r="AJ71" s="132"/>
      <c r="AK71" s="132"/>
      <c r="AL71" s="132"/>
      <c r="AM71" s="132"/>
    </row>
    <row r="72" spans="1:39">
      <c r="A72" s="149" t="s">
        <v>7361</v>
      </c>
      <c r="B72" s="149"/>
      <c r="C72" s="149"/>
      <c r="D72" s="149"/>
      <c r="E72" s="149"/>
      <c r="F72" s="149"/>
      <c r="G72" s="149"/>
      <c r="H72" s="149"/>
      <c r="I72" s="149"/>
      <c r="J72" s="149"/>
      <c r="K72" s="149"/>
      <c r="L72" s="149"/>
      <c r="M72" s="149"/>
      <c r="N72" s="149"/>
      <c r="O72" s="149"/>
      <c r="P72" s="149"/>
      <c r="Q72" s="149"/>
      <c r="R72" s="149"/>
      <c r="S72" s="149"/>
      <c r="T72" s="149"/>
      <c r="U72" s="149"/>
      <c r="V72" s="149"/>
      <c r="W72" s="149"/>
      <c r="X72" s="149"/>
      <c r="Y72" s="149"/>
      <c r="Z72" s="149"/>
      <c r="AA72" s="132"/>
      <c r="AB72" s="132"/>
      <c r="AC72" s="132"/>
      <c r="AD72" s="132"/>
      <c r="AE72" s="132"/>
      <c r="AF72" s="132"/>
      <c r="AG72" s="132"/>
      <c r="AH72" s="132"/>
      <c r="AI72" s="132"/>
      <c r="AJ72" s="132"/>
      <c r="AK72" s="132"/>
      <c r="AL72" s="132"/>
      <c r="AM72" s="132"/>
    </row>
    <row r="73" spans="1:39">
      <c r="A73" s="150" t="s">
        <v>7362</v>
      </c>
      <c r="B73" s="150"/>
      <c r="C73" s="150"/>
      <c r="D73" s="150"/>
      <c r="E73" s="150"/>
      <c r="F73" s="150"/>
      <c r="G73" s="150"/>
      <c r="H73" s="150"/>
      <c r="I73" s="150"/>
      <c r="J73" s="150"/>
      <c r="K73" s="150"/>
      <c r="L73" s="150"/>
      <c r="M73" s="150"/>
      <c r="N73" s="150"/>
      <c r="O73" s="150"/>
      <c r="P73" s="150"/>
      <c r="Q73" s="150"/>
      <c r="R73" s="150"/>
      <c r="S73" s="150"/>
      <c r="T73" s="150"/>
      <c r="U73" s="150"/>
      <c r="V73" s="150"/>
      <c r="W73" s="150"/>
      <c r="X73" s="150"/>
      <c r="Y73" s="150"/>
      <c r="Z73" s="150"/>
      <c r="AA73" s="132"/>
      <c r="AB73" s="132"/>
      <c r="AC73" s="132"/>
      <c r="AD73" s="132"/>
      <c r="AE73" s="132"/>
      <c r="AF73" s="132"/>
      <c r="AG73" s="132"/>
      <c r="AH73" s="132"/>
      <c r="AI73" s="132"/>
      <c r="AJ73" s="132"/>
      <c r="AK73" s="132"/>
      <c r="AL73" s="132"/>
      <c r="AM73" s="132"/>
    </row>
    <row r="74" spans="1:39">
      <c r="A74" s="149" t="s">
        <v>7363</v>
      </c>
      <c r="B74" s="149"/>
      <c r="C74" s="149"/>
      <c r="D74" s="149"/>
      <c r="E74" s="149"/>
      <c r="F74" s="149"/>
      <c r="G74" s="149"/>
      <c r="H74" s="149"/>
      <c r="I74" s="149"/>
      <c r="J74" s="149"/>
      <c r="K74" s="149"/>
      <c r="L74" s="149"/>
      <c r="M74" s="149"/>
      <c r="N74" s="149"/>
      <c r="O74" s="149"/>
      <c r="P74" s="149"/>
      <c r="Q74" s="149"/>
      <c r="R74" s="149"/>
      <c r="S74" s="149"/>
      <c r="T74" s="149"/>
      <c r="U74" s="149"/>
      <c r="V74" s="149"/>
      <c r="W74" s="149"/>
      <c r="X74" s="149"/>
      <c r="Y74" s="149"/>
      <c r="Z74" s="149"/>
      <c r="AA74" s="132"/>
      <c r="AB74" s="132"/>
      <c r="AC74" s="132"/>
      <c r="AD74" s="132"/>
      <c r="AE74" s="132"/>
      <c r="AF74" s="132"/>
      <c r="AG74" s="132"/>
      <c r="AH74" s="132"/>
      <c r="AI74" s="132"/>
      <c r="AJ74" s="132"/>
      <c r="AK74" s="132"/>
      <c r="AL74" s="132"/>
      <c r="AM74" s="132"/>
    </row>
    <row r="75" spans="1:39">
      <c r="A75" s="149" t="s">
        <v>7364</v>
      </c>
      <c r="B75" s="149"/>
      <c r="C75" s="149"/>
      <c r="D75" s="149"/>
      <c r="E75" s="149"/>
      <c r="F75" s="149"/>
      <c r="G75" s="149"/>
      <c r="H75" s="149"/>
      <c r="I75" s="149"/>
      <c r="J75" s="149"/>
      <c r="K75" s="149"/>
      <c r="L75" s="149"/>
      <c r="M75" s="149"/>
      <c r="N75" s="149"/>
      <c r="O75" s="149"/>
      <c r="P75" s="149"/>
      <c r="Q75" s="149"/>
      <c r="R75" s="149"/>
      <c r="S75" s="149"/>
      <c r="T75" s="149"/>
      <c r="U75" s="149"/>
      <c r="V75" s="149"/>
      <c r="W75" s="149"/>
      <c r="X75" s="149"/>
      <c r="Y75" s="149"/>
      <c r="Z75" s="149"/>
      <c r="AA75" s="132"/>
      <c r="AB75" s="132"/>
      <c r="AC75" s="132"/>
      <c r="AD75" s="132"/>
      <c r="AE75" s="132"/>
      <c r="AF75" s="132"/>
      <c r="AG75" s="132"/>
      <c r="AH75" s="132"/>
      <c r="AI75" s="132"/>
      <c r="AJ75" s="132"/>
      <c r="AK75" s="132"/>
      <c r="AL75" s="132"/>
      <c r="AM75" s="132"/>
    </row>
    <row r="76" spans="1:39">
      <c r="A76" s="149" t="s">
        <v>7365</v>
      </c>
      <c r="B76" s="149"/>
      <c r="C76" s="149"/>
      <c r="D76" s="149"/>
      <c r="E76" s="149"/>
      <c r="F76" s="149"/>
      <c r="G76" s="149"/>
      <c r="H76" s="149"/>
      <c r="I76" s="149"/>
      <c r="J76" s="149"/>
      <c r="K76" s="149"/>
      <c r="L76" s="149"/>
      <c r="M76" s="149"/>
      <c r="N76" s="149"/>
      <c r="O76" s="149"/>
      <c r="P76" s="149"/>
      <c r="Q76" s="149"/>
      <c r="R76" s="149"/>
      <c r="S76" s="149"/>
      <c r="T76" s="149"/>
      <c r="U76" s="149"/>
      <c r="V76" s="149"/>
      <c r="W76" s="149"/>
      <c r="X76" s="149"/>
      <c r="Y76" s="149"/>
      <c r="Z76" s="149"/>
      <c r="AA76" s="132"/>
      <c r="AB76" s="132"/>
      <c r="AC76" s="132"/>
      <c r="AD76" s="132"/>
      <c r="AE76" s="132"/>
      <c r="AF76" s="132"/>
      <c r="AG76" s="132"/>
      <c r="AH76" s="132"/>
      <c r="AI76" s="132"/>
      <c r="AJ76" s="132"/>
      <c r="AK76" s="132"/>
      <c r="AL76" s="132"/>
      <c r="AM76" s="132"/>
    </row>
    <row r="77" spans="1:39">
      <c r="A77" s="149" t="s">
        <v>7366</v>
      </c>
      <c r="B77" s="149"/>
      <c r="C77" s="149"/>
      <c r="D77" s="149"/>
      <c r="E77" s="149"/>
      <c r="F77" s="149"/>
      <c r="G77" s="149"/>
      <c r="H77" s="149"/>
      <c r="I77" s="149"/>
      <c r="J77" s="149"/>
      <c r="K77" s="149"/>
      <c r="L77" s="149"/>
      <c r="M77" s="149"/>
      <c r="N77" s="149"/>
      <c r="O77" s="149"/>
      <c r="P77" s="149"/>
      <c r="Q77" s="149"/>
      <c r="R77" s="149"/>
      <c r="S77" s="149"/>
      <c r="T77" s="149"/>
      <c r="U77" s="149"/>
      <c r="V77" s="149"/>
      <c r="W77" s="149"/>
      <c r="X77" s="149"/>
      <c r="Y77" s="149"/>
      <c r="Z77" s="149"/>
      <c r="AA77" s="117"/>
      <c r="AB77" s="117"/>
      <c r="AC77" s="117"/>
      <c r="AD77" s="117"/>
      <c r="AE77" s="117"/>
      <c r="AF77" s="117"/>
      <c r="AG77" s="117"/>
      <c r="AH77" s="117"/>
      <c r="AI77" s="117"/>
      <c r="AJ77" s="117"/>
      <c r="AK77" s="117"/>
      <c r="AL77" s="117"/>
      <c r="AM77" s="117"/>
    </row>
    <row r="78" spans="1:39">
      <c r="A78" s="150" t="s">
        <v>7367</v>
      </c>
      <c r="B78" s="150"/>
      <c r="C78" s="150"/>
      <c r="D78" s="150"/>
      <c r="E78" s="150"/>
      <c r="F78" s="150"/>
      <c r="G78" s="150"/>
      <c r="H78" s="150"/>
      <c r="I78" s="150"/>
      <c r="J78" s="150"/>
      <c r="K78" s="150"/>
      <c r="L78" s="150"/>
      <c r="M78" s="150"/>
      <c r="N78" s="150"/>
      <c r="O78" s="150"/>
      <c r="P78" s="150"/>
      <c r="Q78" s="150"/>
      <c r="R78" s="150"/>
      <c r="S78" s="150"/>
      <c r="T78" s="150"/>
      <c r="U78" s="150"/>
      <c r="V78" s="150"/>
      <c r="W78" s="150"/>
      <c r="X78" s="150"/>
      <c r="Y78" s="150"/>
      <c r="Z78" s="150"/>
      <c r="AA78" s="117"/>
      <c r="AB78" s="117"/>
      <c r="AC78" s="117"/>
      <c r="AD78" s="117"/>
      <c r="AE78" s="117"/>
      <c r="AF78" s="117"/>
      <c r="AG78" s="117"/>
      <c r="AH78" s="117"/>
      <c r="AI78" s="117"/>
      <c r="AJ78" s="117"/>
      <c r="AK78" s="117"/>
      <c r="AL78" s="117"/>
      <c r="AM78" s="117"/>
    </row>
    <row r="79" spans="1:39">
      <c r="A79" s="149" t="s">
        <v>7368</v>
      </c>
      <c r="B79" s="149"/>
      <c r="C79" s="149"/>
      <c r="D79" s="149"/>
      <c r="E79" s="149"/>
      <c r="F79" s="149"/>
      <c r="G79" s="149"/>
      <c r="H79" s="149"/>
      <c r="I79" s="149"/>
      <c r="J79" s="149"/>
      <c r="K79" s="149"/>
      <c r="L79" s="149"/>
      <c r="M79" s="149"/>
      <c r="N79" s="149"/>
      <c r="O79" s="149"/>
      <c r="P79" s="149"/>
      <c r="Q79" s="149"/>
      <c r="R79" s="149"/>
      <c r="S79" s="149"/>
      <c r="T79" s="149"/>
      <c r="U79" s="149"/>
      <c r="V79" s="149"/>
      <c r="W79" s="149"/>
      <c r="X79" s="149"/>
      <c r="Y79" s="149"/>
      <c r="Z79" s="149"/>
      <c r="AA79" s="117"/>
      <c r="AB79" s="117"/>
      <c r="AC79" s="117"/>
      <c r="AD79" s="117"/>
      <c r="AE79" s="117"/>
      <c r="AF79" s="117"/>
      <c r="AG79" s="117"/>
      <c r="AH79" s="117"/>
      <c r="AI79" s="117"/>
      <c r="AJ79" s="117"/>
      <c r="AK79" s="117"/>
      <c r="AL79" s="117"/>
      <c r="AM79" s="117"/>
    </row>
  </sheetData>
  <mergeCells count="55">
    <mergeCell ref="A31:Z31"/>
    <mergeCell ref="A33:Z33"/>
    <mergeCell ref="A1:AN1"/>
    <mergeCell ref="A26:Z26"/>
    <mergeCell ref="A27:Z27"/>
    <mergeCell ref="A28:Z28"/>
    <mergeCell ref="A29:Z29"/>
    <mergeCell ref="A30:Z30"/>
    <mergeCell ref="A47:Z47"/>
    <mergeCell ref="A34:Z34"/>
    <mergeCell ref="A32:Z32"/>
    <mergeCell ref="A38:Z38"/>
    <mergeCell ref="A39:Z39"/>
    <mergeCell ref="A37:Z37"/>
    <mergeCell ref="A36:Z36"/>
    <mergeCell ref="A78:Z78"/>
    <mergeCell ref="A53:Z53"/>
    <mergeCell ref="A35:Z35"/>
    <mergeCell ref="A43:Z43"/>
    <mergeCell ref="A55:Z55"/>
    <mergeCell ref="A56:Z56"/>
    <mergeCell ref="A40:Z40"/>
    <mergeCell ref="A50:Z50"/>
    <mergeCell ref="A51:Z51"/>
    <mergeCell ref="A52:Z52"/>
    <mergeCell ref="A54:Z54"/>
    <mergeCell ref="A44:Z44"/>
    <mergeCell ref="A41:Z41"/>
    <mergeCell ref="A42:Z42"/>
    <mergeCell ref="A45:Z45"/>
    <mergeCell ref="A46:Z46"/>
    <mergeCell ref="A60:Z60"/>
    <mergeCell ref="A61:Z61"/>
    <mergeCell ref="A48:Z48"/>
    <mergeCell ref="A49:Z49"/>
    <mergeCell ref="A79:Z79"/>
    <mergeCell ref="A76:Z76"/>
    <mergeCell ref="A77:Z77"/>
    <mergeCell ref="A65:Z65"/>
    <mergeCell ref="A74:Z74"/>
    <mergeCell ref="A75:Z75"/>
    <mergeCell ref="A66:Z66"/>
    <mergeCell ref="A67:Z67"/>
    <mergeCell ref="A68:Z68"/>
    <mergeCell ref="A58:Z58"/>
    <mergeCell ref="A59:Z59"/>
    <mergeCell ref="A57:Z57"/>
    <mergeCell ref="A72:Z72"/>
    <mergeCell ref="A73:Z73"/>
    <mergeCell ref="A62:Z62"/>
    <mergeCell ref="A63:Z63"/>
    <mergeCell ref="A64:Z64"/>
    <mergeCell ref="A69:Z69"/>
    <mergeCell ref="A70:Z70"/>
    <mergeCell ref="A71:Z71"/>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5">
    <tabColor theme="7" tint="-0.249977111117893"/>
  </sheetPr>
  <dimension ref="A1:B30"/>
  <sheetViews>
    <sheetView workbookViewId="0"/>
  </sheetViews>
  <sheetFormatPr defaultRowHeight="15"/>
  <cols>
    <col min="1" max="1" width="36.85546875" customWidth="1"/>
  </cols>
  <sheetData>
    <row r="1" spans="1:2">
      <c r="A1" t="s">
        <v>1867</v>
      </c>
    </row>
    <row r="3" spans="1:2">
      <c r="A3" t="s">
        <v>7027</v>
      </c>
      <c r="B3">
        <v>2021</v>
      </c>
    </row>
    <row r="4" spans="1:2">
      <c r="A4" t="s">
        <v>7028</v>
      </c>
      <c r="B4">
        <v>0.8</v>
      </c>
    </row>
    <row r="5" spans="1:2">
      <c r="A5" t="s">
        <v>1854</v>
      </c>
      <c r="B5">
        <v>0.2</v>
      </c>
    </row>
    <row r="6" spans="1:2">
      <c r="A6" t="s">
        <v>1855</v>
      </c>
      <c r="B6">
        <v>0.5</v>
      </c>
    </row>
    <row r="7" spans="1:2">
      <c r="A7" t="s">
        <v>1868</v>
      </c>
      <c r="B7" t="s">
        <v>1799</v>
      </c>
    </row>
    <row r="8" spans="1:2">
      <c r="A8" t="s">
        <v>1857</v>
      </c>
      <c r="B8" t="s">
        <v>1799</v>
      </c>
    </row>
    <row r="9" spans="1:2">
      <c r="A9" t="s">
        <v>7029</v>
      </c>
      <c r="B9">
        <v>0.1</v>
      </c>
    </row>
    <row r="10" spans="1:2">
      <c r="A10" t="s">
        <v>1854</v>
      </c>
      <c r="B10" t="s">
        <v>1799</v>
      </c>
    </row>
    <row r="11" spans="1:2">
      <c r="A11" t="s">
        <v>1855</v>
      </c>
      <c r="B11" t="s">
        <v>1799</v>
      </c>
    </row>
    <row r="12" spans="1:2">
      <c r="A12" t="s">
        <v>1865</v>
      </c>
      <c r="B12">
        <v>0.1</v>
      </c>
    </row>
    <row r="13" spans="1:2">
      <c r="A13" t="s">
        <v>7030</v>
      </c>
      <c r="B13" t="s">
        <v>1799</v>
      </c>
    </row>
    <row r="14" spans="1:2">
      <c r="A14" t="s">
        <v>1869</v>
      </c>
      <c r="B14" t="s">
        <v>1799</v>
      </c>
    </row>
    <row r="15" spans="1:2">
      <c r="A15" t="s">
        <v>7132</v>
      </c>
      <c r="B15">
        <v>1.6</v>
      </c>
    </row>
    <row r="16" spans="1:2">
      <c r="A16" t="s">
        <v>1870</v>
      </c>
      <c r="B16">
        <v>0.5</v>
      </c>
    </row>
    <row r="17" spans="1:2">
      <c r="A17" t="s">
        <v>7133</v>
      </c>
      <c r="B17">
        <v>0.1</v>
      </c>
    </row>
    <row r="18" spans="1:2">
      <c r="A18" t="s">
        <v>1871</v>
      </c>
      <c r="B18" t="s">
        <v>1799</v>
      </c>
    </row>
    <row r="19" spans="1:2">
      <c r="A19" t="s">
        <v>7134</v>
      </c>
      <c r="B19">
        <v>0.1</v>
      </c>
    </row>
    <row r="20" spans="1:2">
      <c r="A20" t="s">
        <v>7135</v>
      </c>
      <c r="B20">
        <v>0.2</v>
      </c>
    </row>
    <row r="21" spans="1:2">
      <c r="A21" t="s">
        <v>7136</v>
      </c>
      <c r="B21">
        <v>0.7</v>
      </c>
    </row>
    <row r="22" spans="1:2">
      <c r="A22" t="s">
        <v>1809</v>
      </c>
      <c r="B22">
        <v>2.6</v>
      </c>
    </row>
    <row r="23" spans="1:2">
      <c r="A23" t="s">
        <v>1811</v>
      </c>
    </row>
    <row r="24" spans="1:2">
      <c r="A24" t="s">
        <v>1872</v>
      </c>
    </row>
    <row r="25" spans="1:2">
      <c r="A25" t="s">
        <v>7137</v>
      </c>
    </row>
    <row r="26" spans="1:2">
      <c r="A26" t="s">
        <v>7138</v>
      </c>
    </row>
    <row r="27" spans="1:2">
      <c r="A27" t="s">
        <v>7139</v>
      </c>
    </row>
    <row r="28" spans="1:2">
      <c r="A28" t="s">
        <v>7140</v>
      </c>
    </row>
    <row r="29" spans="1:2">
      <c r="A29" t="s">
        <v>7141</v>
      </c>
    </row>
    <row r="30" spans="1:2">
      <c r="A30" t="s">
        <v>7142</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6">
    <tabColor theme="7" tint="-0.249977111117893"/>
  </sheetPr>
  <dimension ref="A1:B31"/>
  <sheetViews>
    <sheetView workbookViewId="0"/>
  </sheetViews>
  <sheetFormatPr defaultRowHeight="15"/>
  <cols>
    <col min="1" max="1" width="27.7109375" customWidth="1"/>
  </cols>
  <sheetData>
    <row r="1" spans="1:2">
      <c r="A1" t="s">
        <v>1873</v>
      </c>
    </row>
    <row r="3" spans="1:2">
      <c r="A3" t="s">
        <v>7027</v>
      </c>
      <c r="B3">
        <v>2021</v>
      </c>
    </row>
    <row r="4" spans="1:2">
      <c r="A4" t="s">
        <v>7028</v>
      </c>
      <c r="B4">
        <v>6</v>
      </c>
    </row>
    <row r="5" spans="1:2">
      <c r="A5" t="s">
        <v>1854</v>
      </c>
      <c r="B5">
        <v>1.9</v>
      </c>
    </row>
    <row r="6" spans="1:2">
      <c r="A6" t="s">
        <v>1855</v>
      </c>
      <c r="B6">
        <v>3.9</v>
      </c>
    </row>
    <row r="7" spans="1:2">
      <c r="A7" t="s">
        <v>1868</v>
      </c>
      <c r="B7">
        <v>0.1</v>
      </c>
    </row>
    <row r="8" spans="1:2">
      <c r="A8" t="s">
        <v>1857</v>
      </c>
      <c r="B8">
        <v>0.1</v>
      </c>
    </row>
    <row r="9" spans="1:2">
      <c r="A9" t="s">
        <v>7029</v>
      </c>
      <c r="B9">
        <v>3.3</v>
      </c>
    </row>
    <row r="10" spans="1:2">
      <c r="A10" t="s">
        <v>1854</v>
      </c>
      <c r="B10" t="s">
        <v>1799</v>
      </c>
    </row>
    <row r="11" spans="1:2">
      <c r="A11" t="s">
        <v>1855</v>
      </c>
      <c r="B11">
        <v>0.3</v>
      </c>
    </row>
    <row r="12" spans="1:2">
      <c r="A12" t="s">
        <v>1865</v>
      </c>
      <c r="B12">
        <v>2.7</v>
      </c>
    </row>
    <row r="13" spans="1:2">
      <c r="A13" t="s">
        <v>7030</v>
      </c>
      <c r="B13">
        <v>0.3</v>
      </c>
    </row>
    <row r="14" spans="1:2">
      <c r="A14" t="s">
        <v>1869</v>
      </c>
      <c r="B14">
        <v>0.1</v>
      </c>
    </row>
    <row r="15" spans="1:2">
      <c r="A15" t="s">
        <v>7132</v>
      </c>
      <c r="B15">
        <v>7.4</v>
      </c>
    </row>
    <row r="16" spans="1:2">
      <c r="A16" t="s">
        <v>1870</v>
      </c>
      <c r="B16">
        <v>0.3</v>
      </c>
    </row>
    <row r="17" spans="1:2">
      <c r="A17" t="s">
        <v>7143</v>
      </c>
      <c r="B17">
        <v>0.2</v>
      </c>
    </row>
    <row r="18" spans="1:2">
      <c r="A18" t="s">
        <v>1874</v>
      </c>
      <c r="B18">
        <v>1.3</v>
      </c>
    </row>
    <row r="19" spans="1:2">
      <c r="A19" t="s">
        <v>7134</v>
      </c>
      <c r="B19">
        <v>1.1000000000000001</v>
      </c>
    </row>
    <row r="20" spans="1:2">
      <c r="A20" t="s">
        <v>7135</v>
      </c>
      <c r="B20">
        <v>1.7</v>
      </c>
    </row>
    <row r="21" spans="1:2">
      <c r="A21" t="s">
        <v>7136</v>
      </c>
      <c r="B21">
        <v>2.9</v>
      </c>
    </row>
    <row r="22" spans="1:2">
      <c r="A22" t="s">
        <v>1809</v>
      </c>
      <c r="B22">
        <v>16.8</v>
      </c>
    </row>
    <row r="23" spans="1:2">
      <c r="A23" t="s">
        <v>1811</v>
      </c>
    </row>
    <row r="24" spans="1:2">
      <c r="A24" t="s">
        <v>1872</v>
      </c>
    </row>
    <row r="25" spans="1:2">
      <c r="A25" t="s">
        <v>7137</v>
      </c>
    </row>
    <row r="26" spans="1:2">
      <c r="A26" t="s">
        <v>7138</v>
      </c>
    </row>
    <row r="27" spans="1:2">
      <c r="A27" t="s">
        <v>7144</v>
      </c>
    </row>
    <row r="28" spans="1:2">
      <c r="A28" t="s">
        <v>7140</v>
      </c>
    </row>
    <row r="29" spans="1:2">
      <c r="A29" t="s">
        <v>7141</v>
      </c>
    </row>
    <row r="30" spans="1:2">
      <c r="A30" t="s">
        <v>7142</v>
      </c>
    </row>
    <row r="31" spans="1:2">
      <c r="A31" t="s">
        <v>1810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A597DD-2B91-42B5-9EAA-02E6AA7536BF}">
  <sheetPr>
    <tabColor rgb="FFFFC000"/>
  </sheetPr>
  <dimension ref="A1:AD63"/>
  <sheetViews>
    <sheetView workbookViewId="0"/>
  </sheetViews>
  <sheetFormatPr defaultRowHeight="15"/>
  <cols>
    <col min="2" max="2" width="30.5703125" customWidth="1"/>
    <col min="13" max="13" width="45.140625" customWidth="1"/>
  </cols>
  <sheetData>
    <row r="1" spans="1:16">
      <c r="A1" t="s">
        <v>10699</v>
      </c>
    </row>
    <row r="2" spans="1:16">
      <c r="K2">
        <v>2021</v>
      </c>
    </row>
    <row r="3" spans="1:16">
      <c r="C3" t="s">
        <v>10700</v>
      </c>
      <c r="D3" t="s">
        <v>10701</v>
      </c>
      <c r="E3" t="s">
        <v>10702</v>
      </c>
      <c r="F3" t="s">
        <v>10703</v>
      </c>
      <c r="G3" t="s">
        <v>10704</v>
      </c>
      <c r="H3" t="s">
        <v>10704</v>
      </c>
      <c r="I3" t="s">
        <v>10704</v>
      </c>
      <c r="K3" t="s">
        <v>10704</v>
      </c>
      <c r="M3" s="61" t="s">
        <v>7083</v>
      </c>
      <c r="N3" s="61" t="s">
        <v>7084</v>
      </c>
    </row>
    <row r="4" spans="1:16">
      <c r="C4" t="s">
        <v>10705</v>
      </c>
      <c r="F4" t="s">
        <v>10706</v>
      </c>
      <c r="G4" t="s">
        <v>10707</v>
      </c>
      <c r="H4" t="s">
        <v>10708</v>
      </c>
      <c r="I4" t="s">
        <v>10708</v>
      </c>
      <c r="K4" t="s">
        <v>10708</v>
      </c>
    </row>
    <row r="5" spans="1:16">
      <c r="B5" t="s">
        <v>1830</v>
      </c>
      <c r="C5" t="s">
        <v>10709</v>
      </c>
      <c r="D5" t="s">
        <v>10710</v>
      </c>
      <c r="E5" t="s">
        <v>10711</v>
      </c>
      <c r="F5" t="s">
        <v>10711</v>
      </c>
      <c r="G5" t="s">
        <v>10711</v>
      </c>
      <c r="H5" t="s">
        <v>10711</v>
      </c>
      <c r="I5" t="s">
        <v>10712</v>
      </c>
      <c r="K5" t="s">
        <v>10712</v>
      </c>
    </row>
    <row r="6" spans="1:16">
      <c r="B6" t="s">
        <v>1829</v>
      </c>
      <c r="C6" s="59">
        <v>5301.8</v>
      </c>
      <c r="D6" t="s">
        <v>1899</v>
      </c>
      <c r="E6">
        <v>90</v>
      </c>
      <c r="F6" t="s">
        <v>1899</v>
      </c>
      <c r="G6">
        <v>64.3</v>
      </c>
      <c r="H6">
        <v>25.7</v>
      </c>
      <c r="I6">
        <v>94.3</v>
      </c>
      <c r="K6">
        <f>I6</f>
        <v>94.3</v>
      </c>
    </row>
    <row r="7" spans="1:16">
      <c r="B7" t="s">
        <v>10713</v>
      </c>
      <c r="C7">
        <v>46.7</v>
      </c>
      <c r="D7">
        <v>25.61</v>
      </c>
      <c r="E7">
        <v>1.2</v>
      </c>
      <c r="F7">
        <v>0.1</v>
      </c>
      <c r="G7">
        <v>0.1</v>
      </c>
      <c r="H7">
        <v>1.1000000000000001</v>
      </c>
      <c r="I7">
        <v>3.9</v>
      </c>
      <c r="K7">
        <f t="shared" ref="K7:K27" si="0">I7</f>
        <v>3.9</v>
      </c>
      <c r="M7" t="s">
        <v>6882</v>
      </c>
      <c r="N7" t="s">
        <v>1702</v>
      </c>
    </row>
    <row r="8" spans="1:16">
      <c r="B8" t="s">
        <v>10714</v>
      </c>
      <c r="C8">
        <v>9.5</v>
      </c>
      <c r="D8">
        <v>26.1</v>
      </c>
      <c r="E8">
        <v>0.2</v>
      </c>
      <c r="F8">
        <v>0.67</v>
      </c>
      <c r="G8">
        <v>0.2</v>
      </c>
      <c r="H8">
        <v>0.1</v>
      </c>
      <c r="I8">
        <v>0.3</v>
      </c>
      <c r="K8">
        <f t="shared" si="0"/>
        <v>0.3</v>
      </c>
      <c r="M8" t="s">
        <v>6875</v>
      </c>
      <c r="N8" t="s">
        <v>1702</v>
      </c>
    </row>
    <row r="9" spans="1:16">
      <c r="B9" t="s">
        <v>10715</v>
      </c>
      <c r="C9">
        <v>654.20000000000005</v>
      </c>
      <c r="D9">
        <v>14.47</v>
      </c>
      <c r="E9">
        <v>9.4</v>
      </c>
      <c r="F9">
        <v>0.67</v>
      </c>
      <c r="G9">
        <v>6.3</v>
      </c>
      <c r="H9">
        <v>3.1</v>
      </c>
      <c r="I9">
        <v>11.4</v>
      </c>
      <c r="K9">
        <f t="shared" si="0"/>
        <v>11.4</v>
      </c>
      <c r="M9" s="170" t="s">
        <v>6883</v>
      </c>
      <c r="N9" t="s">
        <v>1702</v>
      </c>
    </row>
    <row r="10" spans="1:16">
      <c r="B10" t="s">
        <v>10716</v>
      </c>
      <c r="C10">
        <v>916.1</v>
      </c>
      <c r="D10">
        <v>20.55</v>
      </c>
      <c r="E10">
        <v>18.8</v>
      </c>
      <c r="F10">
        <v>1</v>
      </c>
      <c r="G10">
        <v>18.7</v>
      </c>
      <c r="H10">
        <v>0.1</v>
      </c>
      <c r="I10">
        <v>0.3</v>
      </c>
      <c r="K10">
        <f t="shared" si="0"/>
        <v>0.3</v>
      </c>
      <c r="M10" s="170" t="s">
        <v>6882</v>
      </c>
      <c r="N10" t="s">
        <v>1702</v>
      </c>
    </row>
    <row r="11" spans="1:16">
      <c r="B11" t="s">
        <v>10717</v>
      </c>
      <c r="C11" s="59">
        <v>2758.8</v>
      </c>
      <c r="D11">
        <v>16.82</v>
      </c>
      <c r="E11">
        <v>46.4</v>
      </c>
      <c r="F11">
        <v>0.67</v>
      </c>
      <c r="G11">
        <v>31.1</v>
      </c>
      <c r="H11">
        <v>15.3</v>
      </c>
      <c r="I11">
        <v>56.2</v>
      </c>
      <c r="K11">
        <f t="shared" si="0"/>
        <v>56.2</v>
      </c>
      <c r="M11" s="170" t="s">
        <v>6883</v>
      </c>
      <c r="N11" t="s">
        <v>1702</v>
      </c>
      <c r="P11" t="s">
        <v>10718</v>
      </c>
    </row>
    <row r="12" spans="1:16">
      <c r="B12" t="s">
        <v>10719</v>
      </c>
      <c r="C12">
        <v>119.5</v>
      </c>
      <c r="D12">
        <v>20.2</v>
      </c>
      <c r="E12">
        <v>2.4</v>
      </c>
      <c r="F12">
        <v>0.09</v>
      </c>
      <c r="G12">
        <v>0.2</v>
      </c>
      <c r="H12">
        <v>2.2000000000000002</v>
      </c>
      <c r="I12">
        <v>8</v>
      </c>
      <c r="K12">
        <f t="shared" si="0"/>
        <v>8</v>
      </c>
      <c r="M12" s="170" t="s">
        <v>6882</v>
      </c>
      <c r="N12" t="s">
        <v>1702</v>
      </c>
      <c r="P12" t="s">
        <v>10720</v>
      </c>
    </row>
    <row r="13" spans="1:16">
      <c r="B13" t="s">
        <v>10721</v>
      </c>
      <c r="C13">
        <v>0</v>
      </c>
      <c r="D13">
        <v>18.239999999999998</v>
      </c>
      <c r="E13">
        <v>0</v>
      </c>
      <c r="F13">
        <v>0.67</v>
      </c>
      <c r="G13">
        <v>0</v>
      </c>
      <c r="H13">
        <v>0</v>
      </c>
      <c r="I13">
        <v>0</v>
      </c>
      <c r="K13">
        <f t="shared" si="0"/>
        <v>0</v>
      </c>
      <c r="M13" s="170" t="s">
        <v>6882</v>
      </c>
      <c r="N13" t="s">
        <v>1702</v>
      </c>
    </row>
    <row r="14" spans="1:16">
      <c r="B14" t="s">
        <v>10722</v>
      </c>
      <c r="C14">
        <v>244.2</v>
      </c>
      <c r="D14">
        <v>18.55</v>
      </c>
      <c r="E14">
        <v>4.5</v>
      </c>
      <c r="F14">
        <v>0.67</v>
      </c>
      <c r="G14">
        <v>3</v>
      </c>
      <c r="H14">
        <v>1.5</v>
      </c>
      <c r="I14">
        <v>5.5</v>
      </c>
      <c r="K14">
        <f t="shared" si="0"/>
        <v>5.5</v>
      </c>
      <c r="M14" s="170" t="s">
        <v>6882</v>
      </c>
      <c r="N14" t="s">
        <v>1702</v>
      </c>
    </row>
    <row r="15" spans="1:16">
      <c r="B15" t="s">
        <v>10723</v>
      </c>
      <c r="C15">
        <v>111.1</v>
      </c>
      <c r="D15">
        <v>20.170000000000002</v>
      </c>
      <c r="E15">
        <v>2.2000000000000002</v>
      </c>
      <c r="F15">
        <v>0.67</v>
      </c>
      <c r="G15">
        <v>1.5</v>
      </c>
      <c r="H15">
        <v>0.7</v>
      </c>
      <c r="I15">
        <v>2.7</v>
      </c>
      <c r="K15">
        <f t="shared" si="0"/>
        <v>2.7</v>
      </c>
      <c r="M15" s="170" t="s">
        <v>6882</v>
      </c>
      <c r="N15" t="s">
        <v>1702</v>
      </c>
    </row>
    <row r="16" spans="1:16">
      <c r="B16" t="s">
        <v>10724</v>
      </c>
      <c r="C16">
        <v>157.1</v>
      </c>
      <c r="D16">
        <v>17.510000000000002</v>
      </c>
      <c r="E16">
        <v>2.8</v>
      </c>
      <c r="F16">
        <v>0.67</v>
      </c>
      <c r="G16">
        <v>1.8</v>
      </c>
      <c r="H16">
        <v>0.9</v>
      </c>
      <c r="I16">
        <v>3.3</v>
      </c>
      <c r="K16">
        <f t="shared" si="0"/>
        <v>3.3</v>
      </c>
      <c r="M16" s="170" t="s">
        <v>6882</v>
      </c>
      <c r="N16" t="s">
        <v>1702</v>
      </c>
    </row>
    <row r="17" spans="2:14">
      <c r="B17" t="s">
        <v>10725</v>
      </c>
      <c r="C17">
        <v>0</v>
      </c>
      <c r="D17">
        <v>27.85</v>
      </c>
      <c r="E17">
        <v>0</v>
      </c>
      <c r="F17">
        <v>0.3</v>
      </c>
      <c r="G17">
        <v>0</v>
      </c>
      <c r="H17">
        <v>0</v>
      </c>
      <c r="I17">
        <v>0</v>
      </c>
      <c r="K17">
        <f t="shared" si="0"/>
        <v>0</v>
      </c>
      <c r="M17" s="170" t="s">
        <v>10726</v>
      </c>
    </row>
    <row r="18" spans="2:14">
      <c r="B18" t="s">
        <v>10727</v>
      </c>
      <c r="C18">
        <v>82.4</v>
      </c>
      <c r="D18">
        <v>19.739999999999998</v>
      </c>
      <c r="E18">
        <v>1.6</v>
      </c>
      <c r="F18">
        <v>0.67</v>
      </c>
      <c r="G18">
        <v>1.1000000000000001</v>
      </c>
      <c r="H18">
        <v>0.5</v>
      </c>
      <c r="I18">
        <v>2</v>
      </c>
      <c r="K18">
        <f t="shared" si="0"/>
        <v>2</v>
      </c>
      <c r="M18" s="170" t="s">
        <v>6882</v>
      </c>
      <c r="N18" t="s">
        <v>1702</v>
      </c>
    </row>
    <row r="19" spans="2:14">
      <c r="B19" t="s">
        <v>1880</v>
      </c>
      <c r="C19">
        <v>5.8</v>
      </c>
      <c r="D19">
        <v>20.22</v>
      </c>
      <c r="E19">
        <v>0.1</v>
      </c>
      <c r="F19">
        <v>0.5</v>
      </c>
      <c r="G19">
        <v>0.1</v>
      </c>
      <c r="H19">
        <v>0.1</v>
      </c>
      <c r="I19">
        <v>0.2</v>
      </c>
      <c r="K19">
        <f t="shared" si="0"/>
        <v>0.2</v>
      </c>
      <c r="M19" s="170" t="s">
        <v>6882</v>
      </c>
      <c r="N19" t="s">
        <v>1702</v>
      </c>
    </row>
    <row r="20" spans="2:14">
      <c r="B20" t="s">
        <v>10728</v>
      </c>
      <c r="C20">
        <v>13</v>
      </c>
      <c r="D20">
        <v>19.8</v>
      </c>
      <c r="E20">
        <v>0.3</v>
      </c>
      <c r="F20">
        <v>0.57999999999999996</v>
      </c>
      <c r="G20">
        <v>0.1</v>
      </c>
      <c r="H20">
        <v>0.1</v>
      </c>
      <c r="I20">
        <v>0.4</v>
      </c>
      <c r="K20">
        <f t="shared" si="0"/>
        <v>0.4</v>
      </c>
      <c r="M20" s="170" t="s">
        <v>6883</v>
      </c>
      <c r="N20" t="s">
        <v>1702</v>
      </c>
    </row>
    <row r="21" spans="2:14">
      <c r="B21" t="s">
        <v>10729</v>
      </c>
      <c r="C21">
        <v>183.4</v>
      </c>
      <c r="D21">
        <v>0</v>
      </c>
      <c r="E21">
        <v>0</v>
      </c>
      <c r="F21">
        <v>0</v>
      </c>
      <c r="G21">
        <v>0</v>
      </c>
      <c r="H21">
        <v>0</v>
      </c>
      <c r="I21">
        <v>0</v>
      </c>
      <c r="K21">
        <f t="shared" si="0"/>
        <v>0</v>
      </c>
      <c r="M21" s="170" t="s">
        <v>10726</v>
      </c>
    </row>
    <row r="22" spans="2:14">
      <c r="B22" t="s">
        <v>1815</v>
      </c>
      <c r="C22">
        <v>125.4</v>
      </c>
      <c r="D22" t="s">
        <v>1899</v>
      </c>
      <c r="E22">
        <v>2.5</v>
      </c>
      <c r="F22" t="s">
        <v>1899</v>
      </c>
      <c r="G22">
        <v>0.2</v>
      </c>
      <c r="H22">
        <v>2.2999999999999998</v>
      </c>
      <c r="I22">
        <v>8.4</v>
      </c>
      <c r="K22">
        <f t="shared" si="0"/>
        <v>8.4</v>
      </c>
      <c r="M22" s="170" t="s">
        <v>6882</v>
      </c>
      <c r="N22" t="s">
        <v>1702</v>
      </c>
    </row>
    <row r="23" spans="2:14">
      <c r="B23" t="s">
        <v>10719</v>
      </c>
      <c r="C23">
        <v>125.4</v>
      </c>
      <c r="D23">
        <v>20.2</v>
      </c>
      <c r="E23">
        <v>2.5</v>
      </c>
      <c r="F23">
        <v>0.09</v>
      </c>
      <c r="G23">
        <v>0.2</v>
      </c>
      <c r="H23">
        <v>2.2999999999999998</v>
      </c>
      <c r="I23">
        <v>8.4</v>
      </c>
      <c r="K23">
        <f t="shared" si="0"/>
        <v>8.4</v>
      </c>
      <c r="M23" s="170" t="s">
        <v>6882</v>
      </c>
      <c r="N23" t="s">
        <v>1702</v>
      </c>
    </row>
    <row r="24" spans="2:14">
      <c r="B24" t="s">
        <v>1836</v>
      </c>
      <c r="C24">
        <v>1</v>
      </c>
      <c r="D24" t="s">
        <v>1899</v>
      </c>
      <c r="E24" t="s">
        <v>7097</v>
      </c>
      <c r="F24" t="s">
        <v>1899</v>
      </c>
      <c r="G24" t="s">
        <v>7097</v>
      </c>
      <c r="H24" t="s">
        <v>7097</v>
      </c>
      <c r="I24">
        <v>0.1</v>
      </c>
      <c r="K24">
        <f t="shared" si="0"/>
        <v>0.1</v>
      </c>
      <c r="M24" s="170" t="s">
        <v>6882</v>
      </c>
      <c r="N24" t="s">
        <v>1702</v>
      </c>
    </row>
    <row r="25" spans="2:14">
      <c r="B25" t="s">
        <v>10719</v>
      </c>
      <c r="C25">
        <v>1</v>
      </c>
      <c r="D25">
        <v>20.2</v>
      </c>
      <c r="E25" t="s">
        <v>7097</v>
      </c>
      <c r="F25">
        <v>0.09</v>
      </c>
      <c r="G25" t="s">
        <v>7097</v>
      </c>
      <c r="H25" t="s">
        <v>7097</v>
      </c>
      <c r="I25">
        <v>0.1</v>
      </c>
      <c r="K25">
        <f t="shared" si="0"/>
        <v>0.1</v>
      </c>
      <c r="M25" s="170" t="s">
        <v>6882</v>
      </c>
      <c r="N25" t="s">
        <v>1702</v>
      </c>
    </row>
    <row r="26" spans="2:14">
      <c r="B26" t="s">
        <v>10730</v>
      </c>
      <c r="C26" t="s">
        <v>7097</v>
      </c>
      <c r="D26">
        <v>20</v>
      </c>
      <c r="E26" t="s">
        <v>7097</v>
      </c>
      <c r="F26">
        <v>0.1</v>
      </c>
      <c r="G26" t="s">
        <v>7097</v>
      </c>
      <c r="H26" t="s">
        <v>7097</v>
      </c>
      <c r="I26" t="s">
        <v>7097</v>
      </c>
      <c r="K26" t="str">
        <f t="shared" si="0"/>
        <v>+</v>
      </c>
      <c r="M26" s="170" t="s">
        <v>6882</v>
      </c>
      <c r="N26" t="s">
        <v>1702</v>
      </c>
    </row>
    <row r="27" spans="2:14">
      <c r="B27" t="s">
        <v>1809</v>
      </c>
      <c r="C27" s="59">
        <v>5428.2</v>
      </c>
      <c r="E27">
        <v>92.6</v>
      </c>
      <c r="G27">
        <v>64.599999999999994</v>
      </c>
      <c r="H27">
        <v>28</v>
      </c>
      <c r="I27">
        <v>102.8</v>
      </c>
      <c r="K27">
        <f t="shared" si="0"/>
        <v>102.8</v>
      </c>
    </row>
    <row r="28" spans="2:14">
      <c r="B28" t="s">
        <v>10731</v>
      </c>
    </row>
    <row r="29" spans="2:14">
      <c r="B29" t="s">
        <v>10732</v>
      </c>
    </row>
    <row r="30" spans="2:14">
      <c r="B30" t="s">
        <v>1837</v>
      </c>
    </row>
    <row r="31" spans="2:14">
      <c r="B31" t="s">
        <v>10733</v>
      </c>
    </row>
    <row r="32" spans="2:14">
      <c r="B32" t="s">
        <v>10734</v>
      </c>
    </row>
    <row r="33" spans="1:30">
      <c r="B33" t="s">
        <v>10735</v>
      </c>
    </row>
    <row r="34" spans="1:30">
      <c r="B34" t="s">
        <v>7095</v>
      </c>
    </row>
    <row r="36" spans="1:30">
      <c r="A36" t="s">
        <v>10736</v>
      </c>
    </row>
    <row r="38" spans="1:30">
      <c r="B38" t="s">
        <v>10737</v>
      </c>
      <c r="C38">
        <v>1990</v>
      </c>
      <c r="D38">
        <v>1991</v>
      </c>
      <c r="E38">
        <v>1992</v>
      </c>
      <c r="F38">
        <v>1993</v>
      </c>
      <c r="G38">
        <v>1994</v>
      </c>
      <c r="H38">
        <v>1995</v>
      </c>
      <c r="K38">
        <v>2002</v>
      </c>
      <c r="L38">
        <v>2003</v>
      </c>
      <c r="M38">
        <v>2004</v>
      </c>
      <c r="N38">
        <v>2005</v>
      </c>
      <c r="O38">
        <v>2006</v>
      </c>
      <c r="P38">
        <v>2007</v>
      </c>
      <c r="Q38">
        <v>2008</v>
      </c>
      <c r="R38">
        <v>2009</v>
      </c>
      <c r="S38">
        <v>2010</v>
      </c>
      <c r="T38">
        <v>2011</v>
      </c>
      <c r="U38">
        <v>2012</v>
      </c>
      <c r="V38">
        <v>2013</v>
      </c>
      <c r="W38">
        <v>2014</v>
      </c>
      <c r="X38">
        <v>2015</v>
      </c>
      <c r="Y38">
        <v>2016</v>
      </c>
      <c r="Z38">
        <v>2017</v>
      </c>
      <c r="AA38">
        <v>2018</v>
      </c>
      <c r="AB38">
        <v>2019</v>
      </c>
      <c r="AC38">
        <v>2020</v>
      </c>
      <c r="AD38">
        <v>2021</v>
      </c>
    </row>
    <row r="39" spans="1:30">
      <c r="B39" t="s">
        <v>1829</v>
      </c>
      <c r="C39" s="59">
        <v>4317.8</v>
      </c>
      <c r="D39" s="59">
        <v>4358.3999999999996</v>
      </c>
      <c r="E39" s="59">
        <v>4539.7</v>
      </c>
      <c r="F39" s="59">
        <v>4454.3</v>
      </c>
      <c r="G39" s="59">
        <v>4781</v>
      </c>
      <c r="H39" s="59">
        <v>4733.1000000000004</v>
      </c>
      <c r="I39" s="59"/>
      <c r="J39" s="59"/>
      <c r="K39" s="59">
        <v>5052.6000000000004</v>
      </c>
      <c r="L39" s="59">
        <v>4854.8</v>
      </c>
      <c r="M39" s="59">
        <v>5262.3</v>
      </c>
      <c r="N39" s="59">
        <v>5113.1000000000004</v>
      </c>
      <c r="O39" s="59">
        <v>5121.5</v>
      </c>
      <c r="P39" s="59">
        <v>4975.1000000000004</v>
      </c>
      <c r="Q39" s="59">
        <v>4609.8</v>
      </c>
      <c r="R39" s="59">
        <v>4329.5</v>
      </c>
      <c r="S39" s="59">
        <v>4554.2</v>
      </c>
      <c r="T39" s="59">
        <v>4467.3999999999996</v>
      </c>
      <c r="U39" s="59">
        <v>4363.8</v>
      </c>
      <c r="V39" s="59">
        <v>4626</v>
      </c>
      <c r="W39" s="59">
        <v>4596.1000000000004</v>
      </c>
      <c r="X39" s="59">
        <v>4864.6000000000004</v>
      </c>
      <c r="Y39" s="59">
        <v>4833.3999999999996</v>
      </c>
      <c r="Z39" s="59">
        <v>5089.8</v>
      </c>
      <c r="AA39" s="59">
        <v>5448</v>
      </c>
      <c r="AB39" s="59">
        <v>5484.1</v>
      </c>
      <c r="AC39" s="59">
        <v>5444.8</v>
      </c>
      <c r="AD39" s="59">
        <v>5780.2</v>
      </c>
    </row>
    <row r="40" spans="1:30">
      <c r="B40" t="s">
        <v>10713</v>
      </c>
      <c r="C40" t="s">
        <v>10738</v>
      </c>
      <c r="D40" t="s">
        <v>10738</v>
      </c>
      <c r="E40" t="s">
        <v>10738</v>
      </c>
      <c r="F40">
        <v>1</v>
      </c>
      <c r="G40">
        <v>8.9</v>
      </c>
      <c r="H40">
        <v>37.799999999999997</v>
      </c>
      <c r="K40">
        <v>40.299999999999997</v>
      </c>
      <c r="L40">
        <v>51.9</v>
      </c>
      <c r="M40">
        <v>167.8</v>
      </c>
      <c r="N40">
        <v>80.400000000000006</v>
      </c>
      <c r="O40">
        <v>62.9</v>
      </c>
      <c r="P40">
        <v>2.2999999999999998</v>
      </c>
      <c r="Q40">
        <v>29.2</v>
      </c>
      <c r="R40">
        <v>6.4</v>
      </c>
      <c r="S40">
        <v>64.8</v>
      </c>
      <c r="T40">
        <v>60.8</v>
      </c>
      <c r="U40">
        <v>132.5</v>
      </c>
      <c r="V40">
        <v>119.9</v>
      </c>
      <c r="W40">
        <v>49.1</v>
      </c>
      <c r="X40">
        <v>122.4</v>
      </c>
      <c r="Y40">
        <v>89.6</v>
      </c>
      <c r="Z40">
        <v>113</v>
      </c>
      <c r="AA40">
        <v>124.7</v>
      </c>
      <c r="AB40">
        <v>112.8</v>
      </c>
      <c r="AC40">
        <v>70</v>
      </c>
      <c r="AD40">
        <v>124.6</v>
      </c>
    </row>
    <row r="41" spans="1:30">
      <c r="B41" t="s">
        <v>10739</v>
      </c>
      <c r="C41">
        <v>7.6</v>
      </c>
      <c r="D41">
        <v>7.8</v>
      </c>
      <c r="E41">
        <v>8.8000000000000007</v>
      </c>
      <c r="F41">
        <v>9.3000000000000007</v>
      </c>
      <c r="G41">
        <v>10.1</v>
      </c>
      <c r="H41">
        <v>10.5</v>
      </c>
      <c r="K41">
        <v>11.3</v>
      </c>
      <c r="L41">
        <v>11.1</v>
      </c>
      <c r="M41">
        <v>11.1</v>
      </c>
      <c r="N41">
        <v>11</v>
      </c>
      <c r="O41">
        <v>11</v>
      </c>
      <c r="P41">
        <v>11</v>
      </c>
      <c r="Q41">
        <v>11</v>
      </c>
      <c r="R41">
        <v>11</v>
      </c>
      <c r="S41">
        <v>9.6</v>
      </c>
      <c r="T41">
        <v>9.5</v>
      </c>
      <c r="U41">
        <v>9.5</v>
      </c>
      <c r="V41">
        <v>9.5</v>
      </c>
      <c r="W41">
        <v>9.5</v>
      </c>
      <c r="X41">
        <v>9.5</v>
      </c>
      <c r="Y41">
        <v>9.5</v>
      </c>
      <c r="Z41">
        <v>9.5</v>
      </c>
      <c r="AA41">
        <v>9.5</v>
      </c>
      <c r="AB41">
        <v>9.5</v>
      </c>
      <c r="AC41">
        <v>9.5</v>
      </c>
      <c r="AD41">
        <v>9.5</v>
      </c>
    </row>
    <row r="42" spans="1:30">
      <c r="B42" t="s">
        <v>10715</v>
      </c>
      <c r="C42">
        <v>282.39999999999998</v>
      </c>
      <c r="D42">
        <v>276.3</v>
      </c>
      <c r="E42">
        <v>295.7</v>
      </c>
      <c r="F42">
        <v>306.5</v>
      </c>
      <c r="G42">
        <v>329.8</v>
      </c>
      <c r="H42">
        <v>348.5</v>
      </c>
      <c r="K42">
        <v>366.1</v>
      </c>
      <c r="L42">
        <v>318.10000000000002</v>
      </c>
      <c r="M42">
        <v>275.60000000000002</v>
      </c>
      <c r="N42">
        <v>260.89999999999998</v>
      </c>
      <c r="O42">
        <v>228.2</v>
      </c>
      <c r="P42">
        <v>241.1</v>
      </c>
      <c r="Q42">
        <v>264.89999999999998</v>
      </c>
      <c r="R42">
        <v>274.89999999999998</v>
      </c>
      <c r="S42">
        <v>297</v>
      </c>
      <c r="T42">
        <v>299.3</v>
      </c>
      <c r="U42">
        <v>299.8</v>
      </c>
      <c r="V42">
        <v>309.3</v>
      </c>
      <c r="W42">
        <v>323.5</v>
      </c>
      <c r="X42">
        <v>418.9</v>
      </c>
      <c r="Y42">
        <v>496.4</v>
      </c>
      <c r="Z42">
        <v>588</v>
      </c>
      <c r="AA42">
        <v>676.4</v>
      </c>
      <c r="AB42">
        <v>667.6</v>
      </c>
      <c r="AC42">
        <v>663.3</v>
      </c>
      <c r="AD42">
        <v>667.3</v>
      </c>
    </row>
    <row r="43" spans="1:30">
      <c r="B43" t="s">
        <v>10716</v>
      </c>
      <c r="C43" s="59">
        <v>1170.2</v>
      </c>
      <c r="D43" s="59">
        <v>1076.5</v>
      </c>
      <c r="E43" s="59">
        <v>1102.2</v>
      </c>
      <c r="F43" s="59">
        <v>1149</v>
      </c>
      <c r="G43" s="59">
        <v>1172.9000000000001</v>
      </c>
      <c r="H43" s="59">
        <v>1178.2</v>
      </c>
      <c r="I43" s="59"/>
      <c r="J43" s="59"/>
      <c r="K43" s="59">
        <v>1240</v>
      </c>
      <c r="L43" s="59">
        <v>1219.5</v>
      </c>
      <c r="M43" s="59">
        <v>1303.8</v>
      </c>
      <c r="N43" s="59">
        <v>1323.2</v>
      </c>
      <c r="O43" s="59">
        <v>1261.2</v>
      </c>
      <c r="P43" s="59">
        <v>1197</v>
      </c>
      <c r="Q43" s="59">
        <v>1012</v>
      </c>
      <c r="R43">
        <v>873.1</v>
      </c>
      <c r="S43">
        <v>877.8</v>
      </c>
      <c r="T43">
        <v>859.5</v>
      </c>
      <c r="U43">
        <v>826.7</v>
      </c>
      <c r="V43">
        <v>783.3</v>
      </c>
      <c r="W43">
        <v>792.6</v>
      </c>
      <c r="X43">
        <v>831.7</v>
      </c>
      <c r="Y43">
        <v>853.4</v>
      </c>
      <c r="Z43">
        <v>849.2</v>
      </c>
      <c r="AA43">
        <v>792.8</v>
      </c>
      <c r="AB43">
        <v>843.9</v>
      </c>
      <c r="AC43">
        <v>832.3</v>
      </c>
      <c r="AD43">
        <v>898.1</v>
      </c>
    </row>
    <row r="44" spans="1:30">
      <c r="B44" t="s">
        <v>10740</v>
      </c>
      <c r="C44" s="59">
        <v>1218</v>
      </c>
      <c r="D44" s="59">
        <v>1339</v>
      </c>
      <c r="E44" s="59">
        <v>1431.9</v>
      </c>
      <c r="F44" s="59">
        <v>1357.8</v>
      </c>
      <c r="G44" s="59">
        <v>1588.4</v>
      </c>
      <c r="H44" s="59">
        <v>1567.1</v>
      </c>
      <c r="I44" s="59"/>
      <c r="J44" s="59"/>
      <c r="K44" s="59">
        <v>1708.6</v>
      </c>
      <c r="L44" s="59">
        <v>1588.5</v>
      </c>
      <c r="M44" s="59">
        <v>1617.2</v>
      </c>
      <c r="N44" s="59">
        <v>1610.1</v>
      </c>
      <c r="O44" s="59">
        <v>1702.3</v>
      </c>
      <c r="P44" s="59">
        <v>1659.6</v>
      </c>
      <c r="Q44" s="59">
        <v>1560.3</v>
      </c>
      <c r="R44" s="59">
        <v>1664.8</v>
      </c>
      <c r="S44" s="59">
        <v>1831.8</v>
      </c>
      <c r="T44" s="59">
        <v>1875.8</v>
      </c>
      <c r="U44" s="59">
        <v>1879.8</v>
      </c>
      <c r="V44" s="59">
        <v>2068.6</v>
      </c>
      <c r="W44" s="59">
        <v>2103.5</v>
      </c>
      <c r="X44" s="59">
        <v>2160.3000000000002</v>
      </c>
      <c r="Y44" s="59">
        <v>2128.3000000000002</v>
      </c>
      <c r="Z44" s="59">
        <v>2193.6999999999998</v>
      </c>
      <c r="AA44" s="59">
        <v>2506.9</v>
      </c>
      <c r="AB44" s="59">
        <v>2550.6999999999998</v>
      </c>
      <c r="AC44" s="59">
        <v>2658</v>
      </c>
      <c r="AD44" s="59">
        <v>2819.6</v>
      </c>
    </row>
    <row r="45" spans="1:30">
      <c r="B45" t="s">
        <v>10741</v>
      </c>
      <c r="C45">
        <v>186.3</v>
      </c>
      <c r="D45">
        <v>166.7</v>
      </c>
      <c r="E45">
        <v>170</v>
      </c>
      <c r="F45">
        <v>173.1</v>
      </c>
      <c r="G45">
        <v>180.9</v>
      </c>
      <c r="H45">
        <v>177.8</v>
      </c>
      <c r="K45">
        <v>171.9</v>
      </c>
      <c r="L45">
        <v>159</v>
      </c>
      <c r="M45">
        <v>161</v>
      </c>
      <c r="N45">
        <v>160.19999999999999</v>
      </c>
      <c r="O45">
        <v>156.1</v>
      </c>
      <c r="P45">
        <v>161.19999999999999</v>
      </c>
      <c r="Q45">
        <v>149.6</v>
      </c>
      <c r="R45">
        <v>134.5</v>
      </c>
      <c r="S45">
        <v>135.9</v>
      </c>
      <c r="T45">
        <v>127.4</v>
      </c>
      <c r="U45">
        <v>118.3</v>
      </c>
      <c r="V45">
        <v>125.1</v>
      </c>
      <c r="W45">
        <v>130.69999999999999</v>
      </c>
      <c r="X45">
        <v>142.1</v>
      </c>
      <c r="Y45">
        <v>135.1</v>
      </c>
      <c r="Z45">
        <v>124.9</v>
      </c>
      <c r="AA45">
        <v>122</v>
      </c>
      <c r="AB45">
        <v>118.3</v>
      </c>
      <c r="AC45">
        <v>111.1</v>
      </c>
      <c r="AD45">
        <v>113.9</v>
      </c>
    </row>
    <row r="46" spans="1:30">
      <c r="B46" t="s">
        <v>10742</v>
      </c>
      <c r="C46">
        <v>117.5</v>
      </c>
      <c r="D46">
        <v>137.4</v>
      </c>
      <c r="E46">
        <v>152</v>
      </c>
      <c r="F46">
        <v>154.6</v>
      </c>
      <c r="G46">
        <v>160.19999999999999</v>
      </c>
      <c r="H46">
        <v>160.80000000000001</v>
      </c>
      <c r="K46">
        <v>108.5</v>
      </c>
      <c r="L46">
        <v>103.5</v>
      </c>
      <c r="M46">
        <v>102.3</v>
      </c>
      <c r="N46">
        <v>95.4</v>
      </c>
      <c r="O46">
        <v>68.8</v>
      </c>
      <c r="P46">
        <v>86.4</v>
      </c>
      <c r="Q46">
        <v>74.900000000000006</v>
      </c>
      <c r="R46">
        <v>60.9</v>
      </c>
      <c r="S46">
        <v>75.2</v>
      </c>
      <c r="T46">
        <v>26.3</v>
      </c>
      <c r="U46">
        <v>40.200000000000003</v>
      </c>
      <c r="V46">
        <v>45.4</v>
      </c>
      <c r="W46">
        <v>43.4</v>
      </c>
      <c r="X46">
        <v>78.3</v>
      </c>
      <c r="Y46">
        <v>53.1</v>
      </c>
      <c r="Z46">
        <v>81.7</v>
      </c>
      <c r="AA46">
        <v>105.3</v>
      </c>
      <c r="AB46">
        <v>155</v>
      </c>
      <c r="AC46">
        <v>163.69999999999999</v>
      </c>
      <c r="AD46">
        <v>202.4</v>
      </c>
    </row>
    <row r="47" spans="1:30">
      <c r="B47" t="s">
        <v>10743</v>
      </c>
      <c r="C47">
        <v>327</v>
      </c>
      <c r="D47">
        <v>279.8</v>
      </c>
      <c r="E47">
        <v>355.7</v>
      </c>
      <c r="F47">
        <v>326.7</v>
      </c>
      <c r="G47">
        <v>377.2</v>
      </c>
      <c r="H47">
        <v>355.3</v>
      </c>
      <c r="K47">
        <v>565</v>
      </c>
      <c r="L47">
        <v>575.4</v>
      </c>
      <c r="M47">
        <v>690.4</v>
      </c>
      <c r="N47">
        <v>679.5</v>
      </c>
      <c r="O47">
        <v>618.1</v>
      </c>
      <c r="P47">
        <v>542.4</v>
      </c>
      <c r="Q47">
        <v>467.2</v>
      </c>
      <c r="R47">
        <v>451.4</v>
      </c>
      <c r="S47">
        <v>474.5</v>
      </c>
      <c r="T47">
        <v>469.5</v>
      </c>
      <c r="U47">
        <v>432.3</v>
      </c>
      <c r="V47">
        <v>498.9</v>
      </c>
      <c r="W47">
        <v>435.2</v>
      </c>
      <c r="X47">
        <v>418.1</v>
      </c>
      <c r="Y47">
        <v>398.2</v>
      </c>
      <c r="Z47">
        <v>413</v>
      </c>
      <c r="AA47">
        <v>421.2</v>
      </c>
      <c r="AB47">
        <v>369.5</v>
      </c>
      <c r="AC47">
        <v>329.4</v>
      </c>
      <c r="AD47">
        <v>331.1</v>
      </c>
    </row>
    <row r="48" spans="1:30">
      <c r="B48" t="s">
        <v>10744</v>
      </c>
      <c r="C48">
        <v>663.6</v>
      </c>
      <c r="D48">
        <v>743.9</v>
      </c>
      <c r="E48">
        <v>673.8</v>
      </c>
      <c r="F48">
        <v>668</v>
      </c>
      <c r="G48">
        <v>642.70000000000005</v>
      </c>
      <c r="H48">
        <v>600.29999999999995</v>
      </c>
      <c r="K48">
        <v>436.5</v>
      </c>
      <c r="L48">
        <v>482.9</v>
      </c>
      <c r="M48">
        <v>529</v>
      </c>
      <c r="N48">
        <v>499.5</v>
      </c>
      <c r="O48">
        <v>573.4</v>
      </c>
      <c r="P48">
        <v>668.9</v>
      </c>
      <c r="Q48">
        <v>599.1</v>
      </c>
      <c r="R48">
        <v>393.1</v>
      </c>
      <c r="S48">
        <v>433.1</v>
      </c>
      <c r="T48">
        <v>368.2</v>
      </c>
      <c r="U48">
        <v>267.39999999999998</v>
      </c>
      <c r="V48">
        <v>209.2</v>
      </c>
      <c r="W48">
        <v>236.2</v>
      </c>
      <c r="X48">
        <v>216.9</v>
      </c>
      <c r="Y48">
        <v>204.6</v>
      </c>
      <c r="Z48">
        <v>242.9</v>
      </c>
      <c r="AA48">
        <v>219.1</v>
      </c>
      <c r="AB48">
        <v>212.1</v>
      </c>
      <c r="AC48">
        <v>195.6</v>
      </c>
      <c r="AD48">
        <v>196.3</v>
      </c>
    </row>
    <row r="49" spans="2:30">
      <c r="B49" t="s">
        <v>10724</v>
      </c>
      <c r="C49">
        <v>36.700000000000003</v>
      </c>
      <c r="D49">
        <v>40.6</v>
      </c>
      <c r="E49">
        <v>28.5</v>
      </c>
      <c r="F49">
        <v>45.6</v>
      </c>
      <c r="G49">
        <v>35.4</v>
      </c>
      <c r="H49">
        <v>47.9</v>
      </c>
      <c r="K49">
        <v>61.7</v>
      </c>
      <c r="L49">
        <v>59</v>
      </c>
      <c r="M49">
        <v>62.9</v>
      </c>
      <c r="N49">
        <v>67.7</v>
      </c>
      <c r="O49">
        <v>57.2</v>
      </c>
      <c r="P49">
        <v>44.2</v>
      </c>
      <c r="Q49">
        <v>47.3</v>
      </c>
      <c r="R49">
        <v>133.9</v>
      </c>
      <c r="S49">
        <v>147.80000000000001</v>
      </c>
      <c r="T49">
        <v>163.6</v>
      </c>
      <c r="U49">
        <v>160.6</v>
      </c>
      <c r="V49">
        <v>166.7</v>
      </c>
      <c r="W49">
        <v>164.5</v>
      </c>
      <c r="X49">
        <v>162.19999999999999</v>
      </c>
      <c r="Y49">
        <v>166.1</v>
      </c>
      <c r="Z49">
        <v>163.80000000000001</v>
      </c>
      <c r="AA49">
        <v>166.9</v>
      </c>
      <c r="AB49">
        <v>158.69999999999999</v>
      </c>
      <c r="AC49">
        <v>145.4</v>
      </c>
      <c r="AD49">
        <v>152.80000000000001</v>
      </c>
    </row>
    <row r="50" spans="2:30">
      <c r="B50" t="s">
        <v>10725</v>
      </c>
      <c r="C50">
        <v>29.1</v>
      </c>
      <c r="D50">
        <v>12.8</v>
      </c>
      <c r="E50">
        <v>77.8</v>
      </c>
      <c r="F50">
        <v>23.2</v>
      </c>
      <c r="G50">
        <v>44.2</v>
      </c>
      <c r="H50">
        <v>35.5</v>
      </c>
      <c r="K50">
        <v>65.2</v>
      </c>
      <c r="L50">
        <v>39.700000000000003</v>
      </c>
      <c r="M50">
        <v>135.19999999999999</v>
      </c>
      <c r="N50">
        <v>104.2</v>
      </c>
      <c r="O50">
        <v>133.69999999999999</v>
      </c>
      <c r="P50">
        <v>115.6</v>
      </c>
      <c r="Q50">
        <v>138.30000000000001</v>
      </c>
      <c r="R50">
        <v>108.5</v>
      </c>
      <c r="S50">
        <v>0</v>
      </c>
      <c r="T50">
        <v>0</v>
      </c>
      <c r="U50">
        <v>0</v>
      </c>
      <c r="V50">
        <v>0</v>
      </c>
      <c r="W50">
        <v>0</v>
      </c>
      <c r="X50">
        <v>0</v>
      </c>
      <c r="Y50">
        <v>0</v>
      </c>
      <c r="Z50">
        <v>0</v>
      </c>
      <c r="AA50">
        <v>0</v>
      </c>
      <c r="AB50">
        <v>0</v>
      </c>
      <c r="AC50">
        <v>0</v>
      </c>
      <c r="AD50">
        <v>0</v>
      </c>
    </row>
    <row r="51" spans="2:30">
      <c r="B51" t="s">
        <v>10727</v>
      </c>
      <c r="C51">
        <v>101.1</v>
      </c>
      <c r="D51">
        <v>82.7</v>
      </c>
      <c r="E51">
        <v>99</v>
      </c>
      <c r="F51">
        <v>97.9</v>
      </c>
      <c r="G51">
        <v>77</v>
      </c>
      <c r="H51">
        <v>67.7</v>
      </c>
      <c r="K51">
        <v>99.5</v>
      </c>
      <c r="L51">
        <v>75.8</v>
      </c>
      <c r="M51">
        <v>47.3</v>
      </c>
      <c r="N51">
        <v>60.9</v>
      </c>
      <c r="O51">
        <v>68.900000000000006</v>
      </c>
      <c r="P51">
        <v>75.400000000000006</v>
      </c>
      <c r="Q51">
        <v>83.2</v>
      </c>
      <c r="R51">
        <v>44.3</v>
      </c>
      <c r="S51">
        <v>25.3</v>
      </c>
      <c r="T51">
        <v>21.8</v>
      </c>
      <c r="U51">
        <v>14.1</v>
      </c>
      <c r="V51">
        <v>96.6</v>
      </c>
      <c r="W51">
        <v>104.5</v>
      </c>
      <c r="X51">
        <v>97.1</v>
      </c>
      <c r="Y51">
        <v>89</v>
      </c>
      <c r="Z51">
        <v>95.3</v>
      </c>
      <c r="AA51">
        <v>87</v>
      </c>
      <c r="AB51">
        <v>89.5</v>
      </c>
      <c r="AC51">
        <v>80.8</v>
      </c>
      <c r="AD51">
        <v>76.099999999999994</v>
      </c>
    </row>
    <row r="52" spans="2:30">
      <c r="B52" t="s">
        <v>1880</v>
      </c>
      <c r="C52">
        <v>7</v>
      </c>
      <c r="D52">
        <v>7.1</v>
      </c>
      <c r="E52">
        <v>7</v>
      </c>
      <c r="F52">
        <v>6.9</v>
      </c>
      <c r="G52">
        <v>6.8</v>
      </c>
      <c r="H52">
        <v>8</v>
      </c>
      <c r="K52">
        <v>11.7</v>
      </c>
      <c r="L52">
        <v>13.1</v>
      </c>
      <c r="M52">
        <v>14.6</v>
      </c>
      <c r="N52">
        <v>16</v>
      </c>
      <c r="O52">
        <v>17.5</v>
      </c>
      <c r="P52">
        <v>14.6</v>
      </c>
      <c r="Q52">
        <v>11.7</v>
      </c>
      <c r="R52">
        <v>8.6999999999999993</v>
      </c>
      <c r="S52">
        <v>5.8</v>
      </c>
      <c r="T52">
        <v>5.8</v>
      </c>
      <c r="U52">
        <v>5.8</v>
      </c>
      <c r="V52">
        <v>5.8</v>
      </c>
      <c r="W52">
        <v>5.8</v>
      </c>
      <c r="X52">
        <v>5.8</v>
      </c>
      <c r="Y52">
        <v>5.8</v>
      </c>
      <c r="Z52">
        <v>5.8</v>
      </c>
      <c r="AA52">
        <v>5.8</v>
      </c>
      <c r="AB52">
        <v>5.8</v>
      </c>
      <c r="AC52">
        <v>5.8</v>
      </c>
      <c r="AD52">
        <v>5.8</v>
      </c>
    </row>
    <row r="53" spans="2:30">
      <c r="B53" t="s">
        <v>10728</v>
      </c>
      <c r="C53">
        <v>33.299999999999997</v>
      </c>
      <c r="D53">
        <v>35.1</v>
      </c>
      <c r="E53">
        <v>37.299999999999997</v>
      </c>
      <c r="F53">
        <v>40</v>
      </c>
      <c r="G53">
        <v>40.6</v>
      </c>
      <c r="H53">
        <v>40.6</v>
      </c>
      <c r="K53">
        <v>32.200000000000003</v>
      </c>
      <c r="L53">
        <v>31</v>
      </c>
      <c r="M53">
        <v>30.8</v>
      </c>
      <c r="N53">
        <v>31.4</v>
      </c>
      <c r="O53">
        <v>26.1</v>
      </c>
      <c r="P53">
        <v>21.9</v>
      </c>
      <c r="Q53">
        <v>19.100000000000001</v>
      </c>
      <c r="R53">
        <v>12.2</v>
      </c>
      <c r="S53">
        <v>17.100000000000001</v>
      </c>
      <c r="T53">
        <v>15.1</v>
      </c>
      <c r="U53">
        <v>15.3</v>
      </c>
      <c r="V53">
        <v>16.5</v>
      </c>
      <c r="W53">
        <v>14.8</v>
      </c>
      <c r="X53">
        <v>12.4</v>
      </c>
      <c r="Y53">
        <v>12.8</v>
      </c>
      <c r="Z53">
        <v>10.199999999999999</v>
      </c>
      <c r="AA53">
        <v>12.4</v>
      </c>
      <c r="AB53">
        <v>10.4</v>
      </c>
      <c r="AC53">
        <v>9.1999999999999993</v>
      </c>
      <c r="AD53">
        <v>11.8</v>
      </c>
    </row>
    <row r="54" spans="2:30">
      <c r="B54" t="s">
        <v>10729</v>
      </c>
      <c r="C54">
        <v>137.80000000000001</v>
      </c>
      <c r="D54">
        <v>152.6</v>
      </c>
      <c r="E54">
        <v>100.1</v>
      </c>
      <c r="F54">
        <v>94.7</v>
      </c>
      <c r="G54">
        <v>105.9</v>
      </c>
      <c r="H54">
        <v>97.1</v>
      </c>
      <c r="K54">
        <v>134.19999999999999</v>
      </c>
      <c r="L54">
        <v>126</v>
      </c>
      <c r="M54">
        <v>113.4</v>
      </c>
      <c r="N54">
        <v>112.8</v>
      </c>
      <c r="O54">
        <v>136</v>
      </c>
      <c r="P54">
        <v>133.5</v>
      </c>
      <c r="Q54">
        <v>142</v>
      </c>
      <c r="R54">
        <v>151.80000000000001</v>
      </c>
      <c r="S54">
        <v>158.69999999999999</v>
      </c>
      <c r="T54">
        <v>164.7</v>
      </c>
      <c r="U54">
        <v>161.6</v>
      </c>
      <c r="V54">
        <v>171.2</v>
      </c>
      <c r="W54">
        <v>182.7</v>
      </c>
      <c r="X54">
        <v>188.9</v>
      </c>
      <c r="Y54">
        <v>191.3</v>
      </c>
      <c r="Z54">
        <v>198.8</v>
      </c>
      <c r="AA54">
        <v>198</v>
      </c>
      <c r="AB54">
        <v>180.2</v>
      </c>
      <c r="AC54">
        <v>170.7</v>
      </c>
      <c r="AD54">
        <v>170.8</v>
      </c>
    </row>
    <row r="55" spans="2:30">
      <c r="B55" t="s">
        <v>1815</v>
      </c>
      <c r="C55">
        <v>176</v>
      </c>
      <c r="D55">
        <v>157.5</v>
      </c>
      <c r="E55">
        <v>160.5</v>
      </c>
      <c r="F55">
        <v>163.5</v>
      </c>
      <c r="G55">
        <v>170.8</v>
      </c>
      <c r="H55">
        <v>167.9</v>
      </c>
      <c r="K55">
        <v>162.4</v>
      </c>
      <c r="L55">
        <v>150.1</v>
      </c>
      <c r="M55">
        <v>152.1</v>
      </c>
      <c r="N55">
        <v>151.30000000000001</v>
      </c>
      <c r="O55">
        <v>147.4</v>
      </c>
      <c r="P55">
        <v>152.19999999999999</v>
      </c>
      <c r="Q55">
        <v>141.30000000000001</v>
      </c>
      <c r="R55">
        <v>127.1</v>
      </c>
      <c r="S55">
        <v>154.80000000000001</v>
      </c>
      <c r="T55">
        <v>148.4</v>
      </c>
      <c r="U55">
        <v>135.4</v>
      </c>
      <c r="V55">
        <v>143.4</v>
      </c>
      <c r="W55">
        <v>149.4</v>
      </c>
      <c r="X55">
        <v>162.80000000000001</v>
      </c>
      <c r="Y55">
        <v>154.4</v>
      </c>
      <c r="Z55">
        <v>142</v>
      </c>
      <c r="AA55">
        <v>137</v>
      </c>
      <c r="AB55">
        <v>131.30000000000001</v>
      </c>
      <c r="AC55">
        <v>115.6</v>
      </c>
      <c r="AD55">
        <v>118.6</v>
      </c>
    </row>
    <row r="56" spans="2:30">
      <c r="B56" t="s">
        <v>10719</v>
      </c>
      <c r="C56">
        <v>176</v>
      </c>
      <c r="D56">
        <v>157.5</v>
      </c>
      <c r="E56">
        <v>160.5</v>
      </c>
      <c r="F56">
        <v>163.5</v>
      </c>
      <c r="G56">
        <v>170.8</v>
      </c>
      <c r="H56">
        <v>167.9</v>
      </c>
      <c r="K56">
        <v>162.4</v>
      </c>
      <c r="L56">
        <v>150.1</v>
      </c>
      <c r="M56">
        <v>152.1</v>
      </c>
      <c r="N56">
        <v>151.30000000000001</v>
      </c>
      <c r="O56">
        <v>147.4</v>
      </c>
      <c r="P56">
        <v>152.19999999999999</v>
      </c>
      <c r="Q56">
        <v>141.30000000000001</v>
      </c>
      <c r="R56">
        <v>127.1</v>
      </c>
      <c r="S56">
        <v>154.80000000000001</v>
      </c>
      <c r="T56">
        <v>148.4</v>
      </c>
      <c r="U56">
        <v>135.4</v>
      </c>
      <c r="V56">
        <v>143.4</v>
      </c>
      <c r="W56">
        <v>149.4</v>
      </c>
      <c r="X56">
        <v>162.80000000000001</v>
      </c>
      <c r="Y56">
        <v>154.4</v>
      </c>
      <c r="Z56">
        <v>142</v>
      </c>
      <c r="AA56">
        <v>137</v>
      </c>
      <c r="AB56">
        <v>131.30000000000001</v>
      </c>
      <c r="AC56">
        <v>115.6</v>
      </c>
      <c r="AD56">
        <v>118.6</v>
      </c>
    </row>
    <row r="57" spans="2:30">
      <c r="B57" t="s">
        <v>1836</v>
      </c>
      <c r="C57">
        <v>50.8</v>
      </c>
      <c r="D57">
        <v>64.400000000000006</v>
      </c>
      <c r="E57">
        <v>35.6</v>
      </c>
      <c r="F57">
        <v>38.799999999999997</v>
      </c>
      <c r="G57">
        <v>30.4</v>
      </c>
      <c r="H57">
        <v>55.4</v>
      </c>
      <c r="K57">
        <v>140.19999999999999</v>
      </c>
      <c r="L57">
        <v>120.6</v>
      </c>
      <c r="M57">
        <v>113.4</v>
      </c>
      <c r="N57">
        <v>114.9</v>
      </c>
      <c r="O57">
        <v>98.6</v>
      </c>
      <c r="P57">
        <v>111</v>
      </c>
      <c r="Q57">
        <v>78</v>
      </c>
      <c r="R57">
        <v>40.299999999999997</v>
      </c>
      <c r="S57">
        <v>27.4</v>
      </c>
      <c r="T57">
        <v>14.6</v>
      </c>
      <c r="U57">
        <v>17.600000000000001</v>
      </c>
      <c r="V57">
        <v>10.5</v>
      </c>
      <c r="W57">
        <v>10.7</v>
      </c>
      <c r="X57">
        <v>10.3</v>
      </c>
      <c r="Y57">
        <v>10.5</v>
      </c>
      <c r="Z57">
        <v>3.5</v>
      </c>
      <c r="AA57">
        <v>3.6</v>
      </c>
      <c r="AB57">
        <v>3.6</v>
      </c>
      <c r="AC57">
        <v>3.6</v>
      </c>
      <c r="AD57">
        <v>3.6</v>
      </c>
    </row>
    <row r="58" spans="2:30">
      <c r="B58" t="s">
        <v>10719</v>
      </c>
      <c r="C58">
        <v>0.7</v>
      </c>
      <c r="D58">
        <v>0.6</v>
      </c>
      <c r="E58">
        <v>1.5</v>
      </c>
      <c r="F58">
        <v>1.7</v>
      </c>
      <c r="G58">
        <v>1.9</v>
      </c>
      <c r="H58">
        <v>2</v>
      </c>
      <c r="K58">
        <v>3</v>
      </c>
      <c r="L58">
        <v>4.9000000000000004</v>
      </c>
      <c r="M58">
        <v>5.0999999999999996</v>
      </c>
      <c r="N58">
        <v>4.5999999999999996</v>
      </c>
      <c r="O58">
        <v>6.2</v>
      </c>
      <c r="P58">
        <v>5.9</v>
      </c>
      <c r="Q58">
        <v>2.7</v>
      </c>
      <c r="R58">
        <v>1</v>
      </c>
      <c r="S58">
        <v>1</v>
      </c>
      <c r="T58">
        <v>1</v>
      </c>
      <c r="U58">
        <v>1</v>
      </c>
      <c r="V58">
        <v>1</v>
      </c>
      <c r="W58">
        <v>1</v>
      </c>
      <c r="X58">
        <v>1</v>
      </c>
      <c r="Y58">
        <v>1</v>
      </c>
      <c r="Z58">
        <v>1</v>
      </c>
      <c r="AA58">
        <v>1</v>
      </c>
      <c r="AB58">
        <v>1</v>
      </c>
      <c r="AC58">
        <v>1</v>
      </c>
      <c r="AD58">
        <v>1</v>
      </c>
    </row>
    <row r="59" spans="2:30">
      <c r="B59" t="s">
        <v>10730</v>
      </c>
      <c r="C59">
        <v>50.1</v>
      </c>
      <c r="D59">
        <v>63.8</v>
      </c>
      <c r="E59">
        <v>34.1</v>
      </c>
      <c r="F59">
        <v>37.1</v>
      </c>
      <c r="G59">
        <v>28.5</v>
      </c>
      <c r="H59">
        <v>53.4</v>
      </c>
      <c r="K59">
        <v>137.19999999999999</v>
      </c>
      <c r="L59">
        <v>115.8</v>
      </c>
      <c r="M59">
        <v>108.3</v>
      </c>
      <c r="N59">
        <v>110.3</v>
      </c>
      <c r="O59">
        <v>92.4</v>
      </c>
      <c r="P59">
        <v>105</v>
      </c>
      <c r="Q59">
        <v>75.400000000000006</v>
      </c>
      <c r="R59">
        <v>39.299999999999997</v>
      </c>
      <c r="S59">
        <v>26.4</v>
      </c>
      <c r="T59">
        <v>13.6</v>
      </c>
      <c r="U59">
        <v>16.600000000000001</v>
      </c>
      <c r="V59">
        <v>9.5</v>
      </c>
      <c r="W59">
        <v>9.6</v>
      </c>
      <c r="X59">
        <v>9.3000000000000007</v>
      </c>
      <c r="Y59">
        <v>9.5</v>
      </c>
      <c r="Z59">
        <v>2.4</v>
      </c>
      <c r="AA59">
        <v>2.5</v>
      </c>
      <c r="AB59">
        <v>2.6</v>
      </c>
      <c r="AC59">
        <v>2.6</v>
      </c>
      <c r="AD59">
        <v>2.6</v>
      </c>
    </row>
    <row r="60" spans="2:30">
      <c r="B60" t="s">
        <v>1809</v>
      </c>
      <c r="C60" s="59">
        <v>4544.6000000000004</v>
      </c>
      <c r="D60" s="59">
        <v>4580.3</v>
      </c>
      <c r="E60" s="59">
        <v>4735.8999999999996</v>
      </c>
      <c r="F60" s="59">
        <v>4656.6000000000004</v>
      </c>
      <c r="G60" s="59">
        <v>4982.3</v>
      </c>
      <c r="H60" s="59">
        <v>4956.3999999999996</v>
      </c>
      <c r="I60" s="59"/>
      <c r="J60" s="59"/>
      <c r="K60" s="59">
        <v>5355.2</v>
      </c>
      <c r="L60" s="59">
        <v>5125.5</v>
      </c>
      <c r="M60" s="59">
        <v>5527.8</v>
      </c>
      <c r="N60" s="59">
        <v>5379.4</v>
      </c>
      <c r="O60" s="59">
        <v>5367.5</v>
      </c>
      <c r="P60" s="59">
        <v>5238.3</v>
      </c>
      <c r="Q60" s="59">
        <v>4829.1000000000004</v>
      </c>
      <c r="R60" s="59">
        <v>4497</v>
      </c>
      <c r="S60" s="59">
        <v>4736.3999999999996</v>
      </c>
      <c r="T60" s="59">
        <v>4630.3</v>
      </c>
      <c r="U60" s="59">
        <v>4516.8999999999996</v>
      </c>
      <c r="V60" s="59">
        <v>4779.8999999999996</v>
      </c>
      <c r="W60" s="59">
        <v>4756.1000000000004</v>
      </c>
      <c r="X60" s="59">
        <v>5037.8</v>
      </c>
      <c r="Y60" s="59">
        <v>4998.2</v>
      </c>
      <c r="Z60" s="59">
        <v>5235.3</v>
      </c>
      <c r="AA60" s="59">
        <v>5588.5</v>
      </c>
      <c r="AB60" s="59">
        <v>5619.1</v>
      </c>
      <c r="AC60" s="59">
        <v>5564</v>
      </c>
      <c r="AD60" s="59">
        <v>5902.4</v>
      </c>
    </row>
    <row r="61" spans="2:30">
      <c r="B61" t="s">
        <v>1837</v>
      </c>
    </row>
    <row r="62" spans="2:30">
      <c r="B62" t="s">
        <v>10745</v>
      </c>
    </row>
    <row r="63" spans="2:30">
      <c r="B63" t="s">
        <v>10746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507C09-47A8-4593-8675-F66A8A48485A}">
  <sheetPr>
    <tabColor theme="7" tint="-0.249977111117893"/>
  </sheetPr>
  <dimension ref="B2:AM32"/>
  <sheetViews>
    <sheetView workbookViewId="0"/>
  </sheetViews>
  <sheetFormatPr defaultColWidth="9.140625" defaultRowHeight="15"/>
  <cols>
    <col min="3" max="3" width="22.85546875" customWidth="1"/>
    <col min="4" max="28" width="0" hidden="1" customWidth="1"/>
    <col min="29" max="30" width="10.140625" hidden="1" customWidth="1"/>
    <col min="31" max="32" width="9.140625" hidden="1" customWidth="1"/>
    <col min="33" max="33" width="10.140625" hidden="1" customWidth="1"/>
    <col min="34" max="34" width="10.140625" bestFit="1" customWidth="1"/>
    <col min="36" max="36" width="24.42578125" customWidth="1"/>
  </cols>
  <sheetData>
    <row r="2" spans="2:39">
      <c r="B2" t="s">
        <v>10688</v>
      </c>
      <c r="AM2" t="s">
        <v>6896</v>
      </c>
    </row>
    <row r="3" spans="2:39">
      <c r="AJ3" s="61" t="s">
        <v>7083</v>
      </c>
      <c r="AK3" s="61" t="s">
        <v>7084</v>
      </c>
    </row>
    <row r="4" spans="2:39">
      <c r="C4" t="s">
        <v>7085</v>
      </c>
      <c r="D4">
        <v>1990</v>
      </c>
      <c r="E4">
        <v>1991</v>
      </c>
      <c r="F4">
        <v>1992</v>
      </c>
      <c r="G4">
        <v>1993</v>
      </c>
      <c r="H4">
        <v>1994</v>
      </c>
      <c r="I4">
        <v>1995</v>
      </c>
      <c r="J4">
        <v>1996</v>
      </c>
      <c r="K4">
        <v>1997</v>
      </c>
      <c r="L4">
        <v>1998</v>
      </c>
      <c r="M4">
        <v>1999</v>
      </c>
      <c r="N4">
        <v>2000</v>
      </c>
      <c r="O4">
        <v>2001</v>
      </c>
      <c r="P4">
        <v>2002</v>
      </c>
      <c r="Q4">
        <v>2003</v>
      </c>
      <c r="R4">
        <v>2004</v>
      </c>
      <c r="S4">
        <v>2005</v>
      </c>
      <c r="T4">
        <v>2006</v>
      </c>
      <c r="U4">
        <v>2007</v>
      </c>
      <c r="V4">
        <v>2008</v>
      </c>
      <c r="W4">
        <v>2009</v>
      </c>
      <c r="X4">
        <v>2010</v>
      </c>
      <c r="Y4">
        <v>2011</v>
      </c>
      <c r="Z4">
        <v>2012</v>
      </c>
      <c r="AA4">
        <v>2013</v>
      </c>
      <c r="AB4">
        <v>2014</v>
      </c>
      <c r="AC4">
        <v>2016</v>
      </c>
      <c r="AD4">
        <v>2017</v>
      </c>
      <c r="AE4">
        <v>2018</v>
      </c>
      <c r="AF4">
        <v>2019</v>
      </c>
      <c r="AG4">
        <v>2020</v>
      </c>
      <c r="AH4">
        <v>2021</v>
      </c>
    </row>
    <row r="5" spans="2:39">
      <c r="C5" t="s">
        <v>7086</v>
      </c>
      <c r="D5">
        <v>3</v>
      </c>
      <c r="E5">
        <v>3</v>
      </c>
      <c r="F5">
        <v>2.2000000000000002</v>
      </c>
      <c r="G5">
        <v>2.8</v>
      </c>
      <c r="H5">
        <v>2.7</v>
      </c>
      <c r="I5">
        <v>2.6</v>
      </c>
      <c r="J5">
        <v>3</v>
      </c>
      <c r="K5">
        <v>4.2</v>
      </c>
      <c r="L5">
        <v>3.8</v>
      </c>
      <c r="M5">
        <v>4.3</v>
      </c>
      <c r="N5">
        <v>5.8</v>
      </c>
      <c r="O5">
        <v>7.6</v>
      </c>
      <c r="P5">
        <v>6</v>
      </c>
      <c r="Q5">
        <v>6.9</v>
      </c>
      <c r="R5">
        <v>7.9</v>
      </c>
      <c r="S5">
        <v>9</v>
      </c>
      <c r="T5">
        <v>10.199999999999999</v>
      </c>
      <c r="U5">
        <v>10.1</v>
      </c>
      <c r="V5">
        <v>10.7</v>
      </c>
      <c r="W5">
        <v>6.1</v>
      </c>
      <c r="X5">
        <v>5.9</v>
      </c>
      <c r="Y5">
        <v>5.7</v>
      </c>
      <c r="Z5">
        <v>2.4</v>
      </c>
      <c r="AA5">
        <v>2.8</v>
      </c>
      <c r="AB5">
        <v>0.9</v>
      </c>
      <c r="AC5">
        <v>0.8</v>
      </c>
      <c r="AD5">
        <v>1.4</v>
      </c>
      <c r="AE5">
        <v>2.6</v>
      </c>
      <c r="AF5">
        <v>2.1</v>
      </c>
      <c r="AG5">
        <v>0.2</v>
      </c>
      <c r="AH5">
        <v>0.1</v>
      </c>
      <c r="AI5" s="33">
        <f>SUM(AH5:AH6)/25</f>
        <v>3.6919999999999997</v>
      </c>
      <c r="AJ5" t="s">
        <v>6876</v>
      </c>
      <c r="AK5" t="s">
        <v>1713</v>
      </c>
      <c r="AL5">
        <f>SUMIFS(AH5:AH13,AJ5:AJ13,AJ5)</f>
        <v>106.5</v>
      </c>
    </row>
    <row r="6" spans="2:39">
      <c r="C6" t="s">
        <v>7087</v>
      </c>
      <c r="D6">
        <v>61.3</v>
      </c>
      <c r="E6">
        <v>65</v>
      </c>
      <c r="F6">
        <v>65.099999999999994</v>
      </c>
      <c r="G6">
        <v>66.8</v>
      </c>
      <c r="H6">
        <v>69.599999999999994</v>
      </c>
      <c r="I6">
        <v>67.7</v>
      </c>
      <c r="J6">
        <v>70.8</v>
      </c>
      <c r="K6">
        <v>73.3</v>
      </c>
      <c r="L6">
        <v>74</v>
      </c>
      <c r="M6">
        <v>72.099999999999994</v>
      </c>
      <c r="N6">
        <v>74.3</v>
      </c>
      <c r="O6">
        <v>79</v>
      </c>
      <c r="P6">
        <v>79.5</v>
      </c>
      <c r="Q6">
        <v>81.8</v>
      </c>
      <c r="R6">
        <v>83.5</v>
      </c>
      <c r="S6">
        <v>83.4</v>
      </c>
      <c r="T6">
        <v>89.7</v>
      </c>
      <c r="U6">
        <v>92.1</v>
      </c>
      <c r="V6">
        <v>96.4</v>
      </c>
      <c r="W6">
        <v>95.6</v>
      </c>
      <c r="X6">
        <v>93.1</v>
      </c>
      <c r="Y6">
        <v>93.3</v>
      </c>
      <c r="Z6">
        <v>95.4</v>
      </c>
      <c r="AA6">
        <v>95.3</v>
      </c>
      <c r="AB6">
        <v>92.6</v>
      </c>
      <c r="AC6">
        <v>100.4</v>
      </c>
      <c r="AD6">
        <v>103.5</v>
      </c>
      <c r="AE6">
        <v>107</v>
      </c>
      <c r="AF6">
        <v>104.7</v>
      </c>
      <c r="AG6">
        <v>97.3</v>
      </c>
      <c r="AH6">
        <v>92.2</v>
      </c>
      <c r="AI6" s="44">
        <f>AH6/AH14</f>
        <v>0.52806414662084766</v>
      </c>
      <c r="AJ6" t="s">
        <v>6876</v>
      </c>
      <c r="AK6" t="s">
        <v>1713</v>
      </c>
      <c r="AL6">
        <f>SUMIFS(AH5:AH13,AJ5:AJ13,AJ11)</f>
        <v>68.099999999999994</v>
      </c>
    </row>
    <row r="7" spans="2:39">
      <c r="C7" s="62" t="s">
        <v>7088</v>
      </c>
      <c r="D7" s="62">
        <v>37.5</v>
      </c>
      <c r="E7" s="62">
        <v>41.4</v>
      </c>
      <c r="F7" s="62">
        <v>41</v>
      </c>
      <c r="G7" s="62">
        <v>42.1</v>
      </c>
      <c r="H7" s="62">
        <v>44.1</v>
      </c>
      <c r="I7" s="62">
        <v>41.9</v>
      </c>
      <c r="J7" s="62">
        <v>44.4</v>
      </c>
      <c r="K7" s="62">
        <v>46.6</v>
      </c>
      <c r="L7" s="62">
        <v>47.4</v>
      </c>
      <c r="M7" s="62">
        <v>46.2</v>
      </c>
      <c r="N7" s="62">
        <v>47.3</v>
      </c>
      <c r="O7" s="62">
        <v>51.7</v>
      </c>
      <c r="P7" s="62">
        <v>52.3</v>
      </c>
      <c r="Q7" s="62">
        <v>54.3</v>
      </c>
      <c r="R7" s="62">
        <v>55.4</v>
      </c>
      <c r="S7" s="62">
        <v>56.8</v>
      </c>
      <c r="T7" s="62">
        <v>60.6</v>
      </c>
      <c r="U7" s="62">
        <v>62.2</v>
      </c>
      <c r="V7" s="62">
        <v>64.900000000000006</v>
      </c>
      <c r="W7" s="62">
        <v>64</v>
      </c>
      <c r="X7" s="62">
        <v>62.6</v>
      </c>
      <c r="Y7" s="62">
        <v>60.9</v>
      </c>
      <c r="Z7" s="62">
        <v>61.6</v>
      </c>
      <c r="AA7" s="62">
        <v>61</v>
      </c>
      <c r="AB7" s="62">
        <v>56.9</v>
      </c>
      <c r="AC7" s="62">
        <v>58.8</v>
      </c>
      <c r="AD7" s="62">
        <v>59.9</v>
      </c>
      <c r="AE7" s="62">
        <v>62.9</v>
      </c>
      <c r="AF7" s="62">
        <v>59.4</v>
      </c>
      <c r="AG7" s="62">
        <v>53.8</v>
      </c>
      <c r="AH7">
        <v>48.3</v>
      </c>
    </row>
    <row r="8" spans="2:39">
      <c r="C8" s="62" t="s">
        <v>7089</v>
      </c>
      <c r="D8" s="62">
        <v>18.5</v>
      </c>
      <c r="E8" s="62">
        <v>19.2</v>
      </c>
      <c r="F8" s="62">
        <v>19.7</v>
      </c>
      <c r="G8" s="62">
        <v>20.100000000000001</v>
      </c>
      <c r="H8" s="62">
        <v>20.7</v>
      </c>
      <c r="I8" s="62">
        <v>21</v>
      </c>
      <c r="J8" s="62">
        <v>21.6</v>
      </c>
      <c r="K8" s="62">
        <v>21.8</v>
      </c>
      <c r="L8" s="62">
        <v>21.8</v>
      </c>
      <c r="M8" s="62">
        <v>21.4</v>
      </c>
      <c r="N8" s="62">
        <v>22.1</v>
      </c>
      <c r="O8" s="62">
        <v>22.5</v>
      </c>
      <c r="P8" s="62">
        <v>22.5</v>
      </c>
      <c r="Q8" s="62">
        <v>22.9</v>
      </c>
      <c r="R8" s="62">
        <v>23.6</v>
      </c>
      <c r="S8" s="62">
        <v>24</v>
      </c>
      <c r="T8" s="62">
        <v>24.5</v>
      </c>
      <c r="U8" s="62">
        <v>25.9</v>
      </c>
      <c r="V8" s="62">
        <v>27.7</v>
      </c>
      <c r="W8" s="62">
        <v>28.1</v>
      </c>
      <c r="X8" s="62">
        <v>28.9</v>
      </c>
      <c r="Y8" s="62">
        <v>31.1</v>
      </c>
      <c r="Z8" s="62">
        <v>32.6</v>
      </c>
      <c r="AA8" s="62">
        <v>33.299999999999997</v>
      </c>
      <c r="AB8" s="62">
        <v>34.9</v>
      </c>
      <c r="AC8" s="62">
        <v>40.799999999999997</v>
      </c>
      <c r="AD8" s="62">
        <v>42.9</v>
      </c>
      <c r="AE8" s="62">
        <v>43.3</v>
      </c>
      <c r="AF8" s="62">
        <v>44.6</v>
      </c>
      <c r="AG8" s="62">
        <v>42.6</v>
      </c>
      <c r="AH8">
        <v>43.3</v>
      </c>
    </row>
    <row r="9" spans="2:39">
      <c r="C9" s="62" t="s">
        <v>7090</v>
      </c>
      <c r="D9" s="62">
        <v>4.3</v>
      </c>
      <c r="E9" s="62">
        <v>4.4000000000000004</v>
      </c>
      <c r="F9" s="62">
        <v>4.4000000000000004</v>
      </c>
      <c r="G9" s="62">
        <v>4.5</v>
      </c>
      <c r="H9" s="62">
        <v>4.7</v>
      </c>
      <c r="I9" s="62">
        <v>4.8</v>
      </c>
      <c r="J9" s="62">
        <v>4.8</v>
      </c>
      <c r="K9" s="62">
        <v>5</v>
      </c>
      <c r="L9" s="62">
        <v>4.8</v>
      </c>
      <c r="M9" s="62">
        <v>4.5</v>
      </c>
      <c r="N9" s="62">
        <v>4.8</v>
      </c>
      <c r="O9" s="62">
        <v>4.8</v>
      </c>
      <c r="P9" s="62">
        <v>4.8</v>
      </c>
      <c r="Q9" s="62">
        <v>4.5999999999999996</v>
      </c>
      <c r="R9" s="62">
        <v>4.5</v>
      </c>
      <c r="S9" s="62">
        <v>1.8</v>
      </c>
      <c r="T9" s="62">
        <v>4.5</v>
      </c>
      <c r="U9" s="62">
        <v>4</v>
      </c>
      <c r="V9" s="62">
        <v>3.8</v>
      </c>
      <c r="W9" s="62">
        <v>3.5</v>
      </c>
      <c r="X9" s="62">
        <v>1.6</v>
      </c>
      <c r="Y9" s="62">
        <v>1.4</v>
      </c>
      <c r="Z9" s="62">
        <v>1.3</v>
      </c>
      <c r="AA9" s="62">
        <v>1</v>
      </c>
      <c r="AB9" s="62">
        <v>0.8</v>
      </c>
      <c r="AC9" s="62">
        <v>0.9</v>
      </c>
      <c r="AD9" s="62">
        <v>0.7</v>
      </c>
      <c r="AE9" s="62">
        <v>0.8</v>
      </c>
      <c r="AF9" s="62">
        <v>0.7</v>
      </c>
      <c r="AG9" s="62">
        <v>0.9</v>
      </c>
      <c r="AH9">
        <v>0.6</v>
      </c>
      <c r="AI9" s="33">
        <f>SUM(AH10:AH13)/25</f>
        <v>3.2919999999999998</v>
      </c>
    </row>
    <row r="10" spans="2:39">
      <c r="C10" t="s">
        <v>7091</v>
      </c>
      <c r="D10">
        <v>21.3</v>
      </c>
      <c r="E10">
        <v>21.1</v>
      </c>
      <c r="F10">
        <v>21.2</v>
      </c>
      <c r="G10">
        <v>20.6</v>
      </c>
      <c r="H10">
        <v>20.100000000000001</v>
      </c>
      <c r="I10">
        <v>18.2</v>
      </c>
      <c r="J10">
        <v>16.399999999999999</v>
      </c>
      <c r="K10">
        <v>15.8</v>
      </c>
      <c r="L10">
        <v>14</v>
      </c>
      <c r="M10">
        <v>14.2</v>
      </c>
      <c r="N10">
        <v>13.9</v>
      </c>
      <c r="O10">
        <v>13.1</v>
      </c>
      <c r="P10">
        <v>13.2</v>
      </c>
      <c r="Q10">
        <v>12.5</v>
      </c>
      <c r="R10">
        <v>12.1</v>
      </c>
      <c r="S10">
        <v>11.6</v>
      </c>
      <c r="T10">
        <v>11.3</v>
      </c>
      <c r="U10">
        <v>11</v>
      </c>
      <c r="V10">
        <v>10.7</v>
      </c>
      <c r="W10">
        <v>10.3</v>
      </c>
      <c r="X10">
        <v>10</v>
      </c>
      <c r="Y10">
        <v>10</v>
      </c>
      <c r="Z10">
        <v>10</v>
      </c>
      <c r="AA10">
        <v>10.7</v>
      </c>
      <c r="AB10">
        <v>11</v>
      </c>
      <c r="AC10">
        <v>12.5</v>
      </c>
      <c r="AD10">
        <v>12.9</v>
      </c>
      <c r="AE10">
        <v>13.5</v>
      </c>
      <c r="AF10">
        <v>14.2</v>
      </c>
      <c r="AG10">
        <v>13.9</v>
      </c>
      <c r="AH10">
        <v>14.2</v>
      </c>
      <c r="AI10" s="44">
        <f>SUM(AH10:AH13)/AH14</f>
        <v>0.47136311569301259</v>
      </c>
      <c r="AJ10" t="s">
        <v>6876</v>
      </c>
      <c r="AK10" t="s">
        <v>1713</v>
      </c>
    </row>
    <row r="11" spans="2:39">
      <c r="C11" t="s">
        <v>7092</v>
      </c>
      <c r="D11">
        <v>57.2</v>
      </c>
      <c r="E11">
        <v>57.9</v>
      </c>
      <c r="F11">
        <v>58</v>
      </c>
      <c r="G11">
        <v>56.7</v>
      </c>
      <c r="H11">
        <v>55.4</v>
      </c>
      <c r="I11">
        <v>54</v>
      </c>
      <c r="J11">
        <v>52.4</v>
      </c>
      <c r="K11">
        <v>51.2</v>
      </c>
      <c r="L11">
        <v>49.3</v>
      </c>
      <c r="M11">
        <v>47.9</v>
      </c>
      <c r="N11">
        <v>46.8</v>
      </c>
      <c r="O11">
        <v>44.9</v>
      </c>
      <c r="P11">
        <v>43.8</v>
      </c>
      <c r="Q11">
        <v>42.3</v>
      </c>
      <c r="R11">
        <v>40.9</v>
      </c>
      <c r="S11">
        <v>39.5</v>
      </c>
      <c r="T11">
        <v>38</v>
      </c>
      <c r="U11">
        <v>37.200000000000003</v>
      </c>
      <c r="V11">
        <v>36.200000000000003</v>
      </c>
      <c r="W11">
        <v>34.799999999999997</v>
      </c>
      <c r="X11">
        <v>34.4</v>
      </c>
      <c r="Y11">
        <v>33.5</v>
      </c>
      <c r="Z11">
        <v>33.5</v>
      </c>
      <c r="AA11">
        <v>35.200000000000003</v>
      </c>
      <c r="AB11">
        <v>36.5</v>
      </c>
      <c r="AC11">
        <v>42.9</v>
      </c>
      <c r="AD11">
        <v>40.9</v>
      </c>
      <c r="AE11">
        <v>43.1</v>
      </c>
      <c r="AF11">
        <v>44.3</v>
      </c>
      <c r="AG11">
        <v>45.5</v>
      </c>
      <c r="AH11">
        <v>39.799999999999997</v>
      </c>
      <c r="AJ11" t="s">
        <v>6896</v>
      </c>
      <c r="AK11" t="s">
        <v>1713</v>
      </c>
    </row>
    <row r="12" spans="2:39">
      <c r="C12" t="s">
        <v>7093</v>
      </c>
      <c r="D12">
        <v>45.5</v>
      </c>
      <c r="E12">
        <v>44.9</v>
      </c>
      <c r="F12">
        <v>43.8</v>
      </c>
      <c r="G12">
        <v>43.3</v>
      </c>
      <c r="H12">
        <v>43.6</v>
      </c>
      <c r="I12">
        <v>40.5</v>
      </c>
      <c r="J12">
        <v>38.299999999999997</v>
      </c>
      <c r="K12">
        <v>37.299999999999997</v>
      </c>
      <c r="L12">
        <v>36.1</v>
      </c>
      <c r="M12">
        <v>34.1</v>
      </c>
      <c r="N12">
        <v>32.700000000000003</v>
      </c>
      <c r="O12">
        <v>31.4</v>
      </c>
      <c r="P12">
        <v>29.9</v>
      </c>
      <c r="Q12">
        <v>27.8</v>
      </c>
      <c r="R12">
        <v>26.7</v>
      </c>
      <c r="S12">
        <v>25.5</v>
      </c>
      <c r="T12">
        <v>24.2</v>
      </c>
      <c r="U12">
        <v>20.3</v>
      </c>
      <c r="V12">
        <v>19.3</v>
      </c>
      <c r="W12">
        <v>17.7</v>
      </c>
      <c r="X12">
        <v>16</v>
      </c>
      <c r="Y12">
        <v>14.7</v>
      </c>
      <c r="Z12">
        <v>14.7</v>
      </c>
      <c r="AA12">
        <v>14.5</v>
      </c>
      <c r="AB12">
        <v>14.4</v>
      </c>
      <c r="AC12">
        <v>15.9</v>
      </c>
      <c r="AD12">
        <v>15.7</v>
      </c>
      <c r="AE12">
        <v>15.6</v>
      </c>
      <c r="AF12">
        <v>15.5</v>
      </c>
      <c r="AG12">
        <v>15.5</v>
      </c>
      <c r="AH12">
        <v>15.3</v>
      </c>
      <c r="AJ12" t="s">
        <v>6896</v>
      </c>
      <c r="AK12" t="s">
        <v>1713</v>
      </c>
    </row>
    <row r="13" spans="2:39">
      <c r="C13" t="s">
        <v>7094</v>
      </c>
      <c r="D13">
        <v>7.2</v>
      </c>
      <c r="E13">
        <v>7.3</v>
      </c>
      <c r="F13">
        <v>7.4</v>
      </c>
      <c r="G13">
        <v>7.5</v>
      </c>
      <c r="H13">
        <v>7.7</v>
      </c>
      <c r="I13">
        <v>8.1</v>
      </c>
      <c r="J13">
        <v>8</v>
      </c>
      <c r="K13">
        <v>8.1</v>
      </c>
      <c r="L13">
        <v>8.4</v>
      </c>
      <c r="M13">
        <v>8.5</v>
      </c>
      <c r="N13">
        <v>8.6999999999999993</v>
      </c>
      <c r="O13">
        <v>8.6</v>
      </c>
      <c r="P13">
        <v>8.6999999999999993</v>
      </c>
      <c r="Q13">
        <v>8.4</v>
      </c>
      <c r="R13">
        <v>8.6</v>
      </c>
      <c r="S13">
        <v>8.6</v>
      </c>
      <c r="T13">
        <v>8.8000000000000007</v>
      </c>
      <c r="U13">
        <v>9</v>
      </c>
      <c r="V13">
        <v>9</v>
      </c>
      <c r="W13">
        <v>8.9</v>
      </c>
      <c r="X13">
        <v>9</v>
      </c>
      <c r="Y13">
        <v>8.9</v>
      </c>
      <c r="Z13">
        <v>9.5</v>
      </c>
      <c r="AA13">
        <v>9.3000000000000007</v>
      </c>
      <c r="AB13">
        <v>9.6</v>
      </c>
      <c r="AC13">
        <v>11.9</v>
      </c>
      <c r="AD13">
        <v>11.9</v>
      </c>
      <c r="AE13">
        <v>12.5</v>
      </c>
      <c r="AF13">
        <v>12.8</v>
      </c>
      <c r="AG13">
        <v>13</v>
      </c>
      <c r="AH13">
        <v>13</v>
      </c>
      <c r="AJ13" t="s">
        <v>6896</v>
      </c>
      <c r="AK13" t="s">
        <v>1713</v>
      </c>
    </row>
    <row r="14" spans="2:39">
      <c r="C14" s="63" t="s">
        <v>1809</v>
      </c>
      <c r="D14" s="63">
        <v>195.5</v>
      </c>
      <c r="E14" s="63">
        <v>199.1</v>
      </c>
      <c r="F14" s="63">
        <v>197.7</v>
      </c>
      <c r="G14" s="63">
        <v>197.5</v>
      </c>
      <c r="H14" s="63">
        <v>199.2</v>
      </c>
      <c r="I14" s="63">
        <v>191.1</v>
      </c>
      <c r="J14" s="63">
        <v>188.9</v>
      </c>
      <c r="K14" s="63">
        <v>189.9</v>
      </c>
      <c r="L14" s="63">
        <v>185.6</v>
      </c>
      <c r="M14" s="63">
        <v>181</v>
      </c>
      <c r="N14" s="63">
        <v>182</v>
      </c>
      <c r="O14" s="63">
        <v>184.5</v>
      </c>
      <c r="P14" s="63">
        <v>181.1</v>
      </c>
      <c r="Q14" s="63">
        <v>179.6</v>
      </c>
      <c r="R14" s="63">
        <v>179.6</v>
      </c>
      <c r="S14" s="63">
        <v>177.5</v>
      </c>
      <c r="T14" s="63">
        <v>182.1</v>
      </c>
      <c r="U14" s="63">
        <v>179.9</v>
      </c>
      <c r="V14" s="63">
        <v>182.2</v>
      </c>
      <c r="W14" s="63">
        <v>173.5</v>
      </c>
      <c r="X14" s="63">
        <v>168.6</v>
      </c>
      <c r="Y14" s="63">
        <v>166.1</v>
      </c>
      <c r="Z14" s="63">
        <v>165.5</v>
      </c>
      <c r="AA14" s="63">
        <v>167.9</v>
      </c>
      <c r="AB14" s="63">
        <v>165</v>
      </c>
      <c r="AC14" s="63">
        <v>184.5</v>
      </c>
      <c r="AD14" s="63">
        <v>186.2</v>
      </c>
      <c r="AE14" s="63">
        <v>194.3</v>
      </c>
      <c r="AF14" s="63">
        <v>193.6</v>
      </c>
      <c r="AG14" s="63">
        <v>185.3</v>
      </c>
      <c r="AH14">
        <v>174.6</v>
      </c>
      <c r="AI14" s="29">
        <f>SUM(AI5,AI9)</f>
        <v>6.984</v>
      </c>
    </row>
    <row r="15" spans="2:39">
      <c r="C15" t="s">
        <v>7095</v>
      </c>
      <c r="AJ15">
        <f>SUM(AH5:AH13)-SUM(AH7:AH9)</f>
        <v>174.59999999999997</v>
      </c>
    </row>
    <row r="17" spans="2:37">
      <c r="B17" t="s">
        <v>10689</v>
      </c>
    </row>
    <row r="19" spans="2:37">
      <c r="C19" t="s">
        <v>7085</v>
      </c>
      <c r="D19">
        <v>1990</v>
      </c>
      <c r="E19">
        <v>1991</v>
      </c>
      <c r="F19">
        <v>1992</v>
      </c>
      <c r="G19">
        <v>1993</v>
      </c>
      <c r="H19">
        <v>1994</v>
      </c>
      <c r="I19">
        <v>1995</v>
      </c>
      <c r="J19">
        <v>1996</v>
      </c>
      <c r="K19">
        <v>1997</v>
      </c>
      <c r="L19">
        <v>1998</v>
      </c>
      <c r="M19">
        <v>1999</v>
      </c>
      <c r="N19">
        <v>2000</v>
      </c>
      <c r="O19">
        <v>2001</v>
      </c>
      <c r="P19">
        <v>2002</v>
      </c>
      <c r="Q19">
        <v>2003</v>
      </c>
      <c r="R19">
        <v>2004</v>
      </c>
      <c r="S19">
        <v>2005</v>
      </c>
      <c r="T19">
        <v>2006</v>
      </c>
      <c r="U19">
        <v>2007</v>
      </c>
      <c r="V19">
        <v>2008</v>
      </c>
      <c r="W19">
        <v>2009</v>
      </c>
      <c r="X19">
        <v>2010</v>
      </c>
      <c r="Y19">
        <v>2011</v>
      </c>
      <c r="Z19">
        <v>2012</v>
      </c>
      <c r="AA19">
        <v>2013</v>
      </c>
      <c r="AB19">
        <v>2014</v>
      </c>
      <c r="AC19">
        <v>2016</v>
      </c>
      <c r="AD19">
        <v>2017</v>
      </c>
      <c r="AE19">
        <v>2018</v>
      </c>
      <c r="AF19">
        <v>2019</v>
      </c>
      <c r="AG19">
        <v>2020</v>
      </c>
      <c r="AH19">
        <v>2021</v>
      </c>
    </row>
    <row r="20" spans="2:37">
      <c r="C20" t="s">
        <v>7086</v>
      </c>
      <c r="D20">
        <v>0.3</v>
      </c>
      <c r="E20">
        <v>0.3</v>
      </c>
      <c r="F20">
        <v>0.2</v>
      </c>
      <c r="G20">
        <v>0.3</v>
      </c>
      <c r="H20">
        <v>0.3</v>
      </c>
      <c r="I20">
        <v>0.3</v>
      </c>
      <c r="J20">
        <v>0.3</v>
      </c>
      <c r="K20">
        <v>0.4</v>
      </c>
      <c r="L20">
        <v>0.4</v>
      </c>
      <c r="M20">
        <v>0.4</v>
      </c>
      <c r="N20">
        <v>0.6</v>
      </c>
      <c r="O20">
        <v>0.8</v>
      </c>
      <c r="P20">
        <v>0.7</v>
      </c>
      <c r="Q20">
        <v>0.9</v>
      </c>
      <c r="R20">
        <v>1.1000000000000001</v>
      </c>
      <c r="S20">
        <v>1.4</v>
      </c>
      <c r="T20">
        <v>1.8</v>
      </c>
      <c r="U20">
        <v>1.9</v>
      </c>
      <c r="V20">
        <v>2.2000000000000002</v>
      </c>
      <c r="W20">
        <v>1.4</v>
      </c>
      <c r="X20">
        <v>1.5</v>
      </c>
      <c r="Y20">
        <v>1.8</v>
      </c>
      <c r="Z20">
        <v>1.3</v>
      </c>
      <c r="AA20">
        <v>1.2</v>
      </c>
      <c r="AB20">
        <v>0.8</v>
      </c>
      <c r="AC20">
        <v>0.2</v>
      </c>
      <c r="AD20">
        <v>0.4</v>
      </c>
      <c r="AE20">
        <v>0.3</v>
      </c>
      <c r="AF20">
        <v>0.2</v>
      </c>
      <c r="AG20">
        <v>0.1</v>
      </c>
      <c r="AH20" t="s">
        <v>7097</v>
      </c>
      <c r="AJ20" t="s">
        <v>6876</v>
      </c>
      <c r="AK20" t="s">
        <v>1702</v>
      </c>
    </row>
    <row r="21" spans="2:37">
      <c r="C21" t="s">
        <v>7087</v>
      </c>
      <c r="D21">
        <v>3</v>
      </c>
      <c r="E21">
        <v>3.1</v>
      </c>
      <c r="F21">
        <v>3.2</v>
      </c>
      <c r="G21">
        <v>3.3</v>
      </c>
      <c r="H21">
        <v>3.5</v>
      </c>
      <c r="I21">
        <v>3.5</v>
      </c>
      <c r="J21">
        <v>3.7</v>
      </c>
      <c r="K21">
        <v>3.8</v>
      </c>
      <c r="L21">
        <v>3.9</v>
      </c>
      <c r="M21">
        <v>3.8</v>
      </c>
      <c r="N21">
        <v>4</v>
      </c>
      <c r="O21">
        <v>4.0999999999999996</v>
      </c>
      <c r="P21">
        <v>4.2</v>
      </c>
      <c r="Q21">
        <v>4.3</v>
      </c>
      <c r="R21">
        <v>4.4000000000000004</v>
      </c>
      <c r="S21">
        <v>4.5</v>
      </c>
      <c r="T21">
        <v>4.5999999999999996</v>
      </c>
      <c r="U21">
        <v>4.9000000000000004</v>
      </c>
      <c r="V21">
        <v>5.3</v>
      </c>
      <c r="W21">
        <v>5.3</v>
      </c>
      <c r="X21">
        <v>5.7</v>
      </c>
      <c r="Y21">
        <v>6.5</v>
      </c>
      <c r="Z21">
        <v>6.4</v>
      </c>
      <c r="AA21">
        <v>6.8</v>
      </c>
      <c r="AB21">
        <v>7.3</v>
      </c>
      <c r="AC21">
        <v>7.8</v>
      </c>
      <c r="AD21">
        <v>8</v>
      </c>
      <c r="AE21">
        <v>9.1</v>
      </c>
      <c r="AF21">
        <v>10.9</v>
      </c>
      <c r="AG21">
        <v>8.9</v>
      </c>
      <c r="AH21">
        <v>9.3000000000000007</v>
      </c>
      <c r="AJ21" t="s">
        <v>6876</v>
      </c>
      <c r="AK21" t="s">
        <v>1702</v>
      </c>
    </row>
    <row r="22" spans="2:37">
      <c r="C22" t="s">
        <v>7091</v>
      </c>
      <c r="D22">
        <v>28.3</v>
      </c>
      <c r="E22">
        <v>27.3</v>
      </c>
      <c r="F22">
        <v>27.3</v>
      </c>
      <c r="G22">
        <v>26.8</v>
      </c>
      <c r="H22">
        <v>26.6</v>
      </c>
      <c r="I22">
        <v>24.5</v>
      </c>
      <c r="J22">
        <v>22.4</v>
      </c>
      <c r="K22">
        <v>22</v>
      </c>
      <c r="L22">
        <v>19.8</v>
      </c>
      <c r="M22">
        <v>20.399999999999999</v>
      </c>
      <c r="N22">
        <v>20.399999999999999</v>
      </c>
      <c r="O22">
        <v>19.7</v>
      </c>
      <c r="P22">
        <v>20.2</v>
      </c>
      <c r="Q22">
        <v>19.5</v>
      </c>
      <c r="R22">
        <v>19.2</v>
      </c>
      <c r="S22">
        <v>18.8</v>
      </c>
      <c r="T22">
        <v>18.8</v>
      </c>
      <c r="U22">
        <v>18.8</v>
      </c>
      <c r="V22">
        <v>18.7</v>
      </c>
      <c r="W22">
        <v>18.600000000000001</v>
      </c>
      <c r="X22">
        <v>18.600000000000001</v>
      </c>
      <c r="Y22">
        <v>19.100000000000001</v>
      </c>
      <c r="Z22">
        <v>19.100000000000001</v>
      </c>
      <c r="AA22">
        <v>20.399999999999999</v>
      </c>
      <c r="AB22">
        <v>21</v>
      </c>
      <c r="AC22">
        <v>21.8</v>
      </c>
      <c r="AD22">
        <v>22.9</v>
      </c>
      <c r="AE22">
        <v>22.8</v>
      </c>
      <c r="AF22">
        <v>26.2</v>
      </c>
      <c r="AG22">
        <v>25.4</v>
      </c>
      <c r="AH22">
        <v>25.5</v>
      </c>
      <c r="AJ22" t="s">
        <v>6876</v>
      </c>
      <c r="AK22" t="s">
        <v>1702</v>
      </c>
    </row>
    <row r="23" spans="2:37">
      <c r="C23" t="s">
        <v>7092</v>
      </c>
      <c r="D23">
        <v>0.2</v>
      </c>
      <c r="E23">
        <v>0.2</v>
      </c>
      <c r="F23">
        <v>0.2</v>
      </c>
      <c r="G23">
        <v>0.2</v>
      </c>
      <c r="H23">
        <v>0.2</v>
      </c>
      <c r="I23">
        <v>0.2</v>
      </c>
      <c r="J23">
        <v>0.2</v>
      </c>
      <c r="K23">
        <v>0.2</v>
      </c>
      <c r="L23">
        <v>0.2</v>
      </c>
      <c r="M23">
        <v>0.2</v>
      </c>
      <c r="N23">
        <v>0.2</v>
      </c>
      <c r="O23">
        <v>0.2</v>
      </c>
      <c r="P23">
        <v>0.2</v>
      </c>
      <c r="Q23">
        <v>0.2</v>
      </c>
      <c r="R23">
        <v>0.2</v>
      </c>
      <c r="S23">
        <v>0.2</v>
      </c>
      <c r="T23">
        <v>0.2</v>
      </c>
      <c r="U23">
        <v>0.2</v>
      </c>
      <c r="V23">
        <v>0.2</v>
      </c>
      <c r="W23">
        <v>0.2</v>
      </c>
      <c r="X23">
        <v>0.2</v>
      </c>
      <c r="Y23">
        <v>0.2</v>
      </c>
      <c r="Z23">
        <v>0.2</v>
      </c>
      <c r="AA23">
        <v>0.2</v>
      </c>
      <c r="AB23">
        <v>0.2</v>
      </c>
      <c r="AC23">
        <v>0.3</v>
      </c>
      <c r="AD23">
        <v>0.5</v>
      </c>
      <c r="AE23">
        <v>0.5</v>
      </c>
      <c r="AF23">
        <v>1.2</v>
      </c>
      <c r="AG23">
        <v>2.1</v>
      </c>
      <c r="AH23">
        <v>0.9</v>
      </c>
      <c r="AJ23" t="s">
        <v>6896</v>
      </c>
      <c r="AK23" t="s">
        <v>1702</v>
      </c>
    </row>
    <row r="24" spans="2:37">
      <c r="C24" t="s">
        <v>7093</v>
      </c>
      <c r="D24">
        <v>0.1</v>
      </c>
      <c r="E24">
        <v>0.1</v>
      </c>
      <c r="F24">
        <v>0.1</v>
      </c>
      <c r="G24">
        <v>0.1</v>
      </c>
      <c r="H24">
        <v>0.1</v>
      </c>
      <c r="I24" t="s">
        <v>7096</v>
      </c>
      <c r="J24" t="s">
        <v>7096</v>
      </c>
      <c r="K24" t="s">
        <v>7096</v>
      </c>
      <c r="L24" t="s">
        <v>7096</v>
      </c>
      <c r="M24" t="s">
        <v>7096</v>
      </c>
      <c r="N24" t="s">
        <v>7096</v>
      </c>
      <c r="O24" t="s">
        <v>7096</v>
      </c>
      <c r="P24" t="s">
        <v>7096</v>
      </c>
      <c r="Q24" t="s">
        <v>7096</v>
      </c>
      <c r="R24" t="s">
        <v>7096</v>
      </c>
      <c r="S24" t="s">
        <v>7096</v>
      </c>
      <c r="T24" t="s">
        <v>7096</v>
      </c>
      <c r="U24" t="s">
        <v>7096</v>
      </c>
      <c r="V24" t="s">
        <v>7096</v>
      </c>
      <c r="W24" t="s">
        <v>7096</v>
      </c>
      <c r="X24" t="s">
        <v>7096</v>
      </c>
      <c r="Y24" t="s">
        <v>7096</v>
      </c>
      <c r="Z24" t="s">
        <v>7096</v>
      </c>
      <c r="AA24" t="s">
        <v>7096</v>
      </c>
      <c r="AB24" t="s">
        <v>7096</v>
      </c>
      <c r="AC24">
        <v>0</v>
      </c>
      <c r="AD24">
        <v>0</v>
      </c>
      <c r="AE24">
        <v>0</v>
      </c>
      <c r="AF24">
        <v>0</v>
      </c>
      <c r="AG24">
        <v>0</v>
      </c>
      <c r="AH24" t="s">
        <v>7097</v>
      </c>
      <c r="AJ24" t="s">
        <v>6896</v>
      </c>
      <c r="AK24" t="s">
        <v>1702</v>
      </c>
    </row>
    <row r="25" spans="2:37">
      <c r="C25" t="s">
        <v>7094</v>
      </c>
      <c r="D25" t="s">
        <v>7097</v>
      </c>
      <c r="E25" t="s">
        <v>7096</v>
      </c>
      <c r="F25" t="s">
        <v>7096</v>
      </c>
      <c r="G25" t="s">
        <v>7096</v>
      </c>
      <c r="H25" t="s">
        <v>7096</v>
      </c>
      <c r="I25" t="s">
        <v>7096</v>
      </c>
      <c r="J25" t="s">
        <v>7096</v>
      </c>
      <c r="K25" t="s">
        <v>7096</v>
      </c>
      <c r="L25" t="s">
        <v>7096</v>
      </c>
      <c r="M25" t="s">
        <v>7096</v>
      </c>
      <c r="N25" t="s">
        <v>7096</v>
      </c>
      <c r="O25" t="s">
        <v>7096</v>
      </c>
      <c r="P25" t="s">
        <v>7096</v>
      </c>
      <c r="Q25" t="s">
        <v>7096</v>
      </c>
      <c r="R25" t="s">
        <v>7096</v>
      </c>
      <c r="S25" t="s">
        <v>7096</v>
      </c>
      <c r="T25" t="s">
        <v>7096</v>
      </c>
      <c r="U25" t="s">
        <v>7096</v>
      </c>
      <c r="V25" t="s">
        <v>7096</v>
      </c>
      <c r="W25" t="s">
        <v>7096</v>
      </c>
      <c r="X25" t="s">
        <v>7096</v>
      </c>
      <c r="Y25" t="s">
        <v>7096</v>
      </c>
      <c r="Z25" t="s">
        <v>7096</v>
      </c>
      <c r="AA25" t="s">
        <v>7096</v>
      </c>
      <c r="AB25" t="s">
        <v>7096</v>
      </c>
      <c r="AC25">
        <v>0</v>
      </c>
      <c r="AD25">
        <v>0</v>
      </c>
      <c r="AE25">
        <v>0</v>
      </c>
      <c r="AF25">
        <v>0</v>
      </c>
      <c r="AG25">
        <v>0</v>
      </c>
      <c r="AH25" t="s">
        <v>7097</v>
      </c>
      <c r="AJ25" t="s">
        <v>6896</v>
      </c>
      <c r="AK25" t="s">
        <v>1702</v>
      </c>
    </row>
    <row r="26" spans="2:37">
      <c r="C26" s="63" t="s">
        <v>7145</v>
      </c>
      <c r="D26" s="63">
        <v>31.9</v>
      </c>
      <c r="E26" s="63">
        <v>31</v>
      </c>
      <c r="F26" s="63">
        <v>30.9</v>
      </c>
      <c r="G26" s="63">
        <v>30.6</v>
      </c>
      <c r="H26" s="63">
        <v>30.5</v>
      </c>
      <c r="I26" s="63">
        <v>28.5</v>
      </c>
      <c r="J26" s="63">
        <v>26.7</v>
      </c>
      <c r="K26" s="63">
        <v>26.4</v>
      </c>
      <c r="L26" s="63">
        <v>24.2</v>
      </c>
      <c r="M26" s="63">
        <v>24.9</v>
      </c>
      <c r="N26" s="63">
        <v>25.1</v>
      </c>
      <c r="O26" s="63">
        <v>24.8</v>
      </c>
      <c r="P26" s="63">
        <v>25.3</v>
      </c>
      <c r="Q26" s="63">
        <v>24.8</v>
      </c>
      <c r="R26" s="63">
        <v>24.9</v>
      </c>
      <c r="S26" s="63">
        <v>24.9</v>
      </c>
      <c r="T26" s="63">
        <v>25.4</v>
      </c>
      <c r="U26" s="63">
        <v>25.8</v>
      </c>
      <c r="V26" s="63">
        <v>26.4</v>
      </c>
      <c r="W26" s="63">
        <v>25.5</v>
      </c>
      <c r="X26" s="63">
        <v>26</v>
      </c>
      <c r="Y26" s="63">
        <v>27.6</v>
      </c>
      <c r="Z26" s="63">
        <v>27</v>
      </c>
      <c r="AA26" s="63">
        <v>28.7</v>
      </c>
      <c r="AB26" s="63">
        <v>29.3</v>
      </c>
      <c r="AC26" s="63">
        <v>30.1</v>
      </c>
      <c r="AD26" s="63">
        <v>31.9</v>
      </c>
      <c r="AE26" s="63">
        <v>32.799999999999997</v>
      </c>
      <c r="AF26" s="63">
        <v>38.6</v>
      </c>
      <c r="AG26" s="63">
        <v>36.5</v>
      </c>
      <c r="AH26">
        <v>35.799999999999997</v>
      </c>
    </row>
    <row r="27" spans="2:37">
      <c r="C27" t="s">
        <v>1811</v>
      </c>
    </row>
    <row r="28" spans="2:37">
      <c r="C28" t="s">
        <v>7095</v>
      </c>
    </row>
    <row r="31" spans="2:37">
      <c r="AH31" s="44"/>
    </row>
    <row r="32" spans="2:37">
      <c r="AH32" s="4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2">
    <tabColor theme="7" tint="-0.249977111117893"/>
  </sheetPr>
  <dimension ref="A1:E63"/>
  <sheetViews>
    <sheetView workbookViewId="0"/>
  </sheetViews>
  <sheetFormatPr defaultRowHeight="15"/>
  <cols>
    <col min="2" max="2" width="53.5703125" customWidth="1"/>
    <col min="5" max="5" width="17.85546875" customWidth="1"/>
  </cols>
  <sheetData>
    <row r="1" spans="1:5">
      <c r="A1" t="s">
        <v>1933</v>
      </c>
    </row>
    <row r="3" spans="1:5">
      <c r="B3" t="s">
        <v>1786</v>
      </c>
      <c r="C3">
        <v>2021</v>
      </c>
      <c r="E3" s="10" t="s">
        <v>1979</v>
      </c>
    </row>
    <row r="4" spans="1:5">
      <c r="B4" t="s">
        <v>1702</v>
      </c>
      <c r="C4">
        <v>168.8</v>
      </c>
    </row>
    <row r="5" spans="1:5">
      <c r="B5" t="s">
        <v>1937</v>
      </c>
      <c r="C5">
        <v>41.3</v>
      </c>
      <c r="E5" t="s">
        <v>6886</v>
      </c>
    </row>
    <row r="6" spans="1:5">
      <c r="B6" t="s">
        <v>1934</v>
      </c>
      <c r="C6">
        <v>41.9</v>
      </c>
    </row>
    <row r="7" spans="1:5">
      <c r="B7" t="s">
        <v>1935</v>
      </c>
      <c r="C7">
        <v>38.6</v>
      </c>
      <c r="E7" t="s">
        <v>6887</v>
      </c>
    </row>
    <row r="8" spans="1:5">
      <c r="B8" t="s">
        <v>1936</v>
      </c>
      <c r="C8">
        <v>3.2</v>
      </c>
      <c r="E8" t="s">
        <v>6882</v>
      </c>
    </row>
    <row r="9" spans="1:5">
      <c r="B9" t="s">
        <v>1938</v>
      </c>
      <c r="C9">
        <v>30.7</v>
      </c>
      <c r="E9" t="s">
        <v>6883</v>
      </c>
    </row>
    <row r="10" spans="1:5">
      <c r="B10" t="s">
        <v>1939</v>
      </c>
      <c r="C10">
        <v>12.2</v>
      </c>
      <c r="E10" t="s">
        <v>6883</v>
      </c>
    </row>
    <row r="11" spans="1:5">
      <c r="B11" t="s">
        <v>1940</v>
      </c>
      <c r="C11">
        <v>11.9</v>
      </c>
      <c r="E11" t="s">
        <v>6886</v>
      </c>
    </row>
    <row r="12" spans="1:5">
      <c r="B12" t="s">
        <v>1941</v>
      </c>
      <c r="C12">
        <v>8.6</v>
      </c>
      <c r="E12" t="s">
        <v>6886</v>
      </c>
    </row>
    <row r="13" spans="1:5">
      <c r="B13" t="s">
        <v>1943</v>
      </c>
      <c r="C13">
        <v>6.6</v>
      </c>
      <c r="E13" t="s">
        <v>6883</v>
      </c>
    </row>
    <row r="14" spans="1:5">
      <c r="B14" t="s">
        <v>1942</v>
      </c>
      <c r="C14">
        <v>5</v>
      </c>
      <c r="E14" t="s">
        <v>6878</v>
      </c>
    </row>
    <row r="15" spans="1:5">
      <c r="B15" t="s">
        <v>1948</v>
      </c>
      <c r="C15">
        <v>2</v>
      </c>
      <c r="E15" t="s">
        <v>6886</v>
      </c>
    </row>
    <row r="16" spans="1:5">
      <c r="B16" t="s">
        <v>1945</v>
      </c>
      <c r="C16">
        <v>1.7</v>
      </c>
      <c r="E16" t="s">
        <v>6886</v>
      </c>
    </row>
    <row r="17" spans="2:5">
      <c r="B17" t="s">
        <v>1946</v>
      </c>
      <c r="C17">
        <v>1.5</v>
      </c>
      <c r="E17" t="s">
        <v>6888</v>
      </c>
    </row>
    <row r="18" spans="2:5">
      <c r="B18" t="s">
        <v>1947</v>
      </c>
      <c r="C18">
        <v>1.5</v>
      </c>
      <c r="E18" t="s">
        <v>6888</v>
      </c>
    </row>
    <row r="19" spans="2:5">
      <c r="B19" t="s">
        <v>1944</v>
      </c>
      <c r="C19">
        <v>1.6</v>
      </c>
      <c r="E19" t="s">
        <v>6887</v>
      </c>
    </row>
    <row r="20" spans="2:5">
      <c r="B20" t="s">
        <v>1949</v>
      </c>
      <c r="C20">
        <v>1</v>
      </c>
      <c r="E20" t="s">
        <v>6888</v>
      </c>
    </row>
    <row r="21" spans="2:5">
      <c r="B21" t="s">
        <v>1950</v>
      </c>
      <c r="C21">
        <v>0.9</v>
      </c>
      <c r="E21" t="s">
        <v>6883</v>
      </c>
    </row>
    <row r="22" spans="2:5">
      <c r="B22" t="s">
        <v>1951</v>
      </c>
      <c r="C22">
        <v>0.4</v>
      </c>
      <c r="E22" t="s">
        <v>6888</v>
      </c>
    </row>
    <row r="23" spans="2:5">
      <c r="B23" t="s">
        <v>1952</v>
      </c>
      <c r="C23">
        <v>0.2</v>
      </c>
      <c r="E23" t="s">
        <v>6883</v>
      </c>
    </row>
    <row r="24" spans="2:5">
      <c r="B24" t="s">
        <v>1960</v>
      </c>
      <c r="C24" t="s">
        <v>1799</v>
      </c>
    </row>
    <row r="25" spans="2:5">
      <c r="B25" t="s">
        <v>1953</v>
      </c>
      <c r="C25" t="s">
        <v>1799</v>
      </c>
    </row>
    <row r="26" spans="2:5">
      <c r="B26" t="s">
        <v>1713</v>
      </c>
      <c r="C26" t="s">
        <v>1799</v>
      </c>
    </row>
    <row r="27" spans="2:5">
      <c r="B27" t="s">
        <v>1952</v>
      </c>
      <c r="C27" t="s">
        <v>1799</v>
      </c>
    </row>
    <row r="28" spans="2:5">
      <c r="B28" t="s">
        <v>1944</v>
      </c>
      <c r="C28" t="s">
        <v>1799</v>
      </c>
    </row>
    <row r="29" spans="2:5">
      <c r="B29" t="s">
        <v>1934</v>
      </c>
      <c r="C29" t="s">
        <v>1799</v>
      </c>
    </row>
    <row r="30" spans="2:5">
      <c r="B30" t="s">
        <v>1938</v>
      </c>
      <c r="C30" t="s">
        <v>1799</v>
      </c>
    </row>
    <row r="31" spans="2:5">
      <c r="B31" t="s">
        <v>1714</v>
      </c>
      <c r="C31">
        <v>19.7</v>
      </c>
    </row>
    <row r="32" spans="2:5">
      <c r="B32" t="s">
        <v>1955</v>
      </c>
      <c r="C32">
        <v>7.9</v>
      </c>
      <c r="E32" t="s">
        <v>6883</v>
      </c>
    </row>
    <row r="33" spans="2:5">
      <c r="B33" t="s">
        <v>7031</v>
      </c>
      <c r="C33">
        <v>3.8</v>
      </c>
      <c r="E33" t="s">
        <v>6883</v>
      </c>
    </row>
    <row r="34" spans="2:5">
      <c r="B34" t="s">
        <v>1954</v>
      </c>
      <c r="C34">
        <v>6.6</v>
      </c>
      <c r="E34" t="s">
        <v>6883</v>
      </c>
    </row>
    <row r="35" spans="2:5">
      <c r="B35" t="s">
        <v>1956</v>
      </c>
      <c r="C35">
        <v>1.2</v>
      </c>
      <c r="E35" t="s">
        <v>6883</v>
      </c>
    </row>
    <row r="36" spans="2:5">
      <c r="B36" t="s">
        <v>1957</v>
      </c>
      <c r="C36">
        <v>0.3</v>
      </c>
      <c r="E36" t="s">
        <v>6890</v>
      </c>
    </row>
    <row r="37" spans="2:5">
      <c r="B37" t="s">
        <v>1958</v>
      </c>
      <c r="C37">
        <v>177</v>
      </c>
    </row>
    <row r="38" spans="2:5">
      <c r="B38" t="s">
        <v>10690</v>
      </c>
      <c r="C38">
        <v>172.6</v>
      </c>
      <c r="E38" t="s">
        <v>6883</v>
      </c>
    </row>
    <row r="39" spans="2:5">
      <c r="B39" t="s">
        <v>10691</v>
      </c>
      <c r="C39">
        <v>4</v>
      </c>
      <c r="E39" t="s">
        <v>6883</v>
      </c>
    </row>
    <row r="40" spans="2:5">
      <c r="B40" t="s">
        <v>1957</v>
      </c>
      <c r="C40">
        <v>0.4</v>
      </c>
      <c r="E40" t="s">
        <v>6883</v>
      </c>
    </row>
    <row r="41" spans="2:5">
      <c r="B41" t="s">
        <v>1953</v>
      </c>
      <c r="C41">
        <v>0</v>
      </c>
      <c r="E41" t="s">
        <v>6888</v>
      </c>
    </row>
    <row r="42" spans="2:5">
      <c r="B42" t="s">
        <v>1959</v>
      </c>
      <c r="C42">
        <v>6.3</v>
      </c>
    </row>
    <row r="43" spans="2:5">
      <c r="B43" t="s">
        <v>10691</v>
      </c>
      <c r="C43">
        <v>2.6</v>
      </c>
      <c r="E43" t="s">
        <v>6883</v>
      </c>
    </row>
    <row r="44" spans="2:5">
      <c r="B44" t="s">
        <v>1957</v>
      </c>
      <c r="C44">
        <v>2.6</v>
      </c>
      <c r="E44" t="s">
        <v>6883</v>
      </c>
    </row>
    <row r="45" spans="2:5">
      <c r="B45" t="s">
        <v>1947</v>
      </c>
      <c r="C45">
        <v>0.9</v>
      </c>
      <c r="E45" t="s">
        <v>6888</v>
      </c>
    </row>
    <row r="46" spans="2:5">
      <c r="B46" t="s">
        <v>10692</v>
      </c>
      <c r="C46">
        <v>0.1</v>
      </c>
      <c r="E46" t="s">
        <v>6883</v>
      </c>
    </row>
    <row r="47" spans="2:5">
      <c r="B47" t="s">
        <v>10690</v>
      </c>
      <c r="C47" t="s">
        <v>7097</v>
      </c>
    </row>
    <row r="48" spans="2:5">
      <c r="B48" t="s">
        <v>10693</v>
      </c>
      <c r="C48" t="s">
        <v>1799</v>
      </c>
    </row>
    <row r="49" spans="2:5">
      <c r="B49" t="s">
        <v>1961</v>
      </c>
      <c r="C49">
        <v>8.5</v>
      </c>
    </row>
    <row r="50" spans="2:5">
      <c r="B50" t="s">
        <v>10693</v>
      </c>
      <c r="C50">
        <v>6</v>
      </c>
      <c r="E50" t="s">
        <v>6883</v>
      </c>
    </row>
    <row r="51" spans="2:5">
      <c r="B51" t="s">
        <v>1953</v>
      </c>
      <c r="C51">
        <v>1.2</v>
      </c>
      <c r="E51" t="s">
        <v>6888</v>
      </c>
    </row>
    <row r="52" spans="2:5">
      <c r="B52" t="s">
        <v>1957</v>
      </c>
      <c r="C52">
        <v>0.9</v>
      </c>
      <c r="E52" t="s">
        <v>6883</v>
      </c>
    </row>
    <row r="53" spans="2:5">
      <c r="B53" t="s">
        <v>10692</v>
      </c>
      <c r="C53">
        <v>0.4</v>
      </c>
      <c r="E53" t="s">
        <v>6883</v>
      </c>
    </row>
    <row r="54" spans="2:5">
      <c r="B54" t="s">
        <v>10691</v>
      </c>
      <c r="C54" t="s">
        <v>1799</v>
      </c>
    </row>
    <row r="55" spans="2:5">
      <c r="B55" t="s">
        <v>1962</v>
      </c>
      <c r="C55">
        <v>1.1000000000000001</v>
      </c>
    </row>
    <row r="56" spans="2:5">
      <c r="B56" t="s">
        <v>1957</v>
      </c>
      <c r="C56">
        <v>0.6</v>
      </c>
      <c r="E56" t="s">
        <v>6883</v>
      </c>
    </row>
    <row r="57" spans="2:5">
      <c r="B57" t="s">
        <v>10691</v>
      </c>
      <c r="C57">
        <v>0.5</v>
      </c>
      <c r="E57" t="s">
        <v>6883</v>
      </c>
    </row>
    <row r="58" spans="2:5">
      <c r="B58" t="s">
        <v>10694</v>
      </c>
      <c r="C58">
        <v>381.6</v>
      </c>
    </row>
    <row r="59" spans="2:5">
      <c r="B59" t="s">
        <v>1811</v>
      </c>
    </row>
    <row r="60" spans="2:5">
      <c r="B60" t="s">
        <v>1837</v>
      </c>
    </row>
    <row r="61" spans="2:5">
      <c r="B61" t="s">
        <v>10695</v>
      </c>
    </row>
    <row r="62" spans="2:5">
      <c r="B62" t="s">
        <v>10696</v>
      </c>
    </row>
    <row r="63" spans="2:5">
      <c r="B63" t="s">
        <v>10697</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3">
    <tabColor theme="7" tint="-0.249977111117893"/>
  </sheetPr>
  <dimension ref="A1:D17"/>
  <sheetViews>
    <sheetView workbookViewId="0"/>
  </sheetViews>
  <sheetFormatPr defaultRowHeight="15"/>
  <cols>
    <col min="2" max="2" width="28.7109375" customWidth="1"/>
  </cols>
  <sheetData>
    <row r="1" spans="1:4">
      <c r="A1" t="s">
        <v>1965</v>
      </c>
    </row>
    <row r="3" spans="1:4">
      <c r="B3" t="s">
        <v>1786</v>
      </c>
      <c r="C3">
        <v>2021</v>
      </c>
      <c r="D3" t="s">
        <v>1979</v>
      </c>
    </row>
    <row r="4" spans="1:4">
      <c r="B4" s="1" t="s">
        <v>1702</v>
      </c>
      <c r="C4">
        <v>7.6</v>
      </c>
      <c r="D4" s="1"/>
    </row>
    <row r="5" spans="1:4">
      <c r="B5" t="s">
        <v>1966</v>
      </c>
      <c r="C5">
        <v>5.2</v>
      </c>
      <c r="D5" t="s">
        <v>6874</v>
      </c>
    </row>
    <row r="6" spans="1:4">
      <c r="B6" t="s">
        <v>1967</v>
      </c>
      <c r="C6">
        <v>2.4</v>
      </c>
      <c r="D6" t="s">
        <v>6874</v>
      </c>
    </row>
    <row r="7" spans="1:4">
      <c r="B7" s="113" t="s">
        <v>1713</v>
      </c>
      <c r="C7">
        <v>281.8</v>
      </c>
    </row>
    <row r="8" spans="1:4">
      <c r="B8" t="s">
        <v>1968</v>
      </c>
      <c r="C8">
        <v>196.5</v>
      </c>
      <c r="D8" t="s">
        <v>6874</v>
      </c>
    </row>
    <row r="9" spans="1:4">
      <c r="B9" t="s">
        <v>1969</v>
      </c>
      <c r="C9">
        <v>66.400000000000006</v>
      </c>
      <c r="D9" t="s">
        <v>6874</v>
      </c>
    </row>
    <row r="10" spans="1:4">
      <c r="B10" t="s">
        <v>1970</v>
      </c>
      <c r="C10">
        <v>18.3</v>
      </c>
      <c r="D10" t="s">
        <v>6874</v>
      </c>
    </row>
    <row r="11" spans="1:4">
      <c r="B11" t="s">
        <v>1971</v>
      </c>
      <c r="C11">
        <v>0.6</v>
      </c>
      <c r="D11" t="s">
        <v>6874</v>
      </c>
    </row>
    <row r="12" spans="1:4">
      <c r="B12" s="1" t="s">
        <v>1714</v>
      </c>
      <c r="C12">
        <v>315.3</v>
      </c>
    </row>
    <row r="13" spans="1:4">
      <c r="B13" t="s">
        <v>1972</v>
      </c>
      <c r="C13">
        <v>298</v>
      </c>
      <c r="D13" t="s">
        <v>6874</v>
      </c>
    </row>
    <row r="14" spans="1:4">
      <c r="B14" t="s">
        <v>1969</v>
      </c>
      <c r="C14">
        <v>17.100000000000001</v>
      </c>
      <c r="D14" t="s">
        <v>6874</v>
      </c>
    </row>
    <row r="15" spans="1:4">
      <c r="B15" t="s">
        <v>1971</v>
      </c>
      <c r="C15">
        <v>0.2</v>
      </c>
      <c r="D15" t="s">
        <v>6874</v>
      </c>
    </row>
    <row r="16" spans="1:4">
      <c r="B16" t="s">
        <v>1809</v>
      </c>
      <c r="C16">
        <v>604.79999999999995</v>
      </c>
    </row>
    <row r="17" spans="2:2">
      <c r="B17" t="s">
        <v>1810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4">
    <tabColor theme="7" tint="-0.249977111117893"/>
  </sheetPr>
  <dimension ref="A1:B55"/>
  <sheetViews>
    <sheetView workbookViewId="0"/>
  </sheetViews>
  <sheetFormatPr defaultRowHeight="15"/>
  <cols>
    <col min="1" max="1" width="49" customWidth="1"/>
  </cols>
  <sheetData>
    <row r="1" spans="1:2">
      <c r="A1" t="s">
        <v>7074</v>
      </c>
    </row>
    <row r="2" spans="1:2">
      <c r="A2" t="s">
        <v>1996</v>
      </c>
      <c r="B2">
        <v>2021</v>
      </c>
    </row>
    <row r="3" spans="1:2">
      <c r="A3" t="s">
        <v>7032</v>
      </c>
      <c r="B3">
        <v>-823.8</v>
      </c>
    </row>
    <row r="4" spans="1:2">
      <c r="A4" t="s">
        <v>7033</v>
      </c>
      <c r="B4">
        <v>-844.2</v>
      </c>
    </row>
    <row r="5" spans="1:2">
      <c r="A5" t="s">
        <v>7034</v>
      </c>
      <c r="B5">
        <v>19.899999999999999</v>
      </c>
    </row>
    <row r="6" spans="1:2">
      <c r="A6" t="s">
        <v>7035</v>
      </c>
      <c r="B6">
        <v>0.4</v>
      </c>
    </row>
    <row r="7" spans="1:2">
      <c r="A7" t="s">
        <v>7036</v>
      </c>
      <c r="B7">
        <v>0.1</v>
      </c>
    </row>
    <row r="8" spans="1:2">
      <c r="A8" t="s">
        <v>7037</v>
      </c>
      <c r="B8">
        <v>-100.3</v>
      </c>
    </row>
    <row r="9" spans="1:2">
      <c r="A9" t="s">
        <v>7038</v>
      </c>
      <c r="B9">
        <v>-100.3</v>
      </c>
    </row>
    <row r="10" spans="1:2">
      <c r="A10" t="s">
        <v>7039</v>
      </c>
      <c r="B10">
        <v>-32</v>
      </c>
    </row>
    <row r="11" spans="1:2">
      <c r="A11" t="s">
        <v>7040</v>
      </c>
      <c r="B11">
        <v>-32</v>
      </c>
    </row>
    <row r="12" spans="1:2">
      <c r="A12" t="s">
        <v>7041</v>
      </c>
      <c r="B12">
        <v>34.9</v>
      </c>
    </row>
    <row r="13" spans="1:2">
      <c r="A13" t="s">
        <v>7042</v>
      </c>
      <c r="B13">
        <v>34.9</v>
      </c>
    </row>
    <row r="14" spans="1:2">
      <c r="A14" t="s">
        <v>7043</v>
      </c>
      <c r="B14">
        <v>11.5</v>
      </c>
    </row>
    <row r="15" spans="1:2">
      <c r="A15" t="s">
        <v>7040</v>
      </c>
      <c r="B15">
        <v>10.6</v>
      </c>
    </row>
    <row r="16" spans="1:2">
      <c r="A16" t="s">
        <v>7044</v>
      </c>
      <c r="B16">
        <v>0.9</v>
      </c>
    </row>
    <row r="17" spans="1:2">
      <c r="A17" t="s">
        <v>7045</v>
      </c>
      <c r="B17">
        <v>24.5</v>
      </c>
    </row>
    <row r="18" spans="1:2">
      <c r="A18" t="s">
        <v>7042</v>
      </c>
      <c r="B18">
        <v>24.5</v>
      </c>
    </row>
    <row r="19" spans="1:2">
      <c r="A19" t="s">
        <v>7046</v>
      </c>
      <c r="B19">
        <v>38.1</v>
      </c>
    </row>
    <row r="20" spans="1:2">
      <c r="A20" t="s">
        <v>7047</v>
      </c>
      <c r="B20">
        <v>0.5</v>
      </c>
    </row>
    <row r="21" spans="1:2">
      <c r="A21" t="s">
        <v>7048</v>
      </c>
      <c r="B21" t="s">
        <v>1799</v>
      </c>
    </row>
    <row r="22" spans="1:2">
      <c r="A22" t="s">
        <v>7049</v>
      </c>
      <c r="B22">
        <v>-11.1</v>
      </c>
    </row>
    <row r="23" spans="1:2">
      <c r="A23" t="s">
        <v>7050</v>
      </c>
      <c r="B23">
        <v>4.3</v>
      </c>
    </row>
    <row r="24" spans="1:2">
      <c r="A24" t="s">
        <v>7051</v>
      </c>
      <c r="B24">
        <v>0.1</v>
      </c>
    </row>
    <row r="25" spans="1:2">
      <c r="A25" t="s">
        <v>7052</v>
      </c>
      <c r="B25">
        <v>44.2</v>
      </c>
    </row>
    <row r="26" spans="1:2">
      <c r="A26" t="s">
        <v>7053</v>
      </c>
      <c r="B26">
        <v>0.7</v>
      </c>
    </row>
    <row r="27" spans="1:2">
      <c r="A27" t="s">
        <v>7054</v>
      </c>
      <c r="B27" t="s">
        <v>10684</v>
      </c>
    </row>
    <row r="28" spans="1:2">
      <c r="A28" t="s">
        <v>7055</v>
      </c>
      <c r="B28">
        <v>0.2</v>
      </c>
    </row>
    <row r="29" spans="1:2">
      <c r="A29" t="s">
        <v>7056</v>
      </c>
      <c r="B29">
        <v>0.3</v>
      </c>
    </row>
    <row r="30" spans="1:2">
      <c r="A30" t="s">
        <v>7057</v>
      </c>
      <c r="B30">
        <v>0.2</v>
      </c>
    </row>
    <row r="31" spans="1:2">
      <c r="A31" t="s">
        <v>7058</v>
      </c>
      <c r="B31">
        <v>-132.30000000000001</v>
      </c>
    </row>
    <row r="32" spans="1:2">
      <c r="A32" t="s">
        <v>7059</v>
      </c>
      <c r="B32">
        <v>15.4</v>
      </c>
    </row>
    <row r="33" spans="1:2">
      <c r="A33" t="s">
        <v>7060</v>
      </c>
      <c r="B33">
        <v>-137.80000000000001</v>
      </c>
    </row>
    <row r="34" spans="1:2">
      <c r="A34" t="s">
        <v>7061</v>
      </c>
      <c r="B34">
        <v>2.5</v>
      </c>
    </row>
    <row r="35" spans="1:2">
      <c r="A35" t="s">
        <v>7062</v>
      </c>
      <c r="B35">
        <v>-12.5</v>
      </c>
    </row>
    <row r="36" spans="1:2">
      <c r="A36" t="s">
        <v>7063</v>
      </c>
      <c r="B36">
        <v>68.2</v>
      </c>
    </row>
    <row r="37" spans="1:2">
      <c r="A37" t="s">
        <v>7042</v>
      </c>
      <c r="B37">
        <v>68.2</v>
      </c>
    </row>
    <row r="38" spans="1:2">
      <c r="A38" t="s">
        <v>7064</v>
      </c>
      <c r="B38">
        <v>72.900000000000006</v>
      </c>
    </row>
    <row r="39" spans="1:2">
      <c r="A39" t="s">
        <v>1713</v>
      </c>
      <c r="B39">
        <v>62.1</v>
      </c>
    </row>
    <row r="40" spans="1:2">
      <c r="A40" t="s">
        <v>1714</v>
      </c>
      <c r="B40">
        <v>10.7</v>
      </c>
    </row>
    <row r="41" spans="1:2">
      <c r="A41" t="s">
        <v>7065</v>
      </c>
      <c r="B41">
        <v>-983.4</v>
      </c>
    </row>
    <row r="42" spans="1:2">
      <c r="A42" s="12" t="s">
        <v>7066</v>
      </c>
      <c r="B42">
        <v>-910.6</v>
      </c>
    </row>
    <row r="43" spans="1:2">
      <c r="A43" t="s">
        <v>1998</v>
      </c>
    </row>
    <row r="44" spans="1:2">
      <c r="A44" t="s">
        <v>7067</v>
      </c>
    </row>
    <row r="45" spans="1:2">
      <c r="A45" t="s">
        <v>7068</v>
      </c>
    </row>
    <row r="46" spans="1:2">
      <c r="A46" t="s">
        <v>7069</v>
      </c>
    </row>
    <row r="47" spans="1:2">
      <c r="A47" t="s">
        <v>7070</v>
      </c>
    </row>
    <row r="48" spans="1:2">
      <c r="A48" t="s">
        <v>7071</v>
      </c>
    </row>
    <row r="49" spans="1:1">
      <c r="A49" t="s">
        <v>7146</v>
      </c>
    </row>
    <row r="50" spans="1:1">
      <c r="A50" t="s">
        <v>7072</v>
      </c>
    </row>
    <row r="51" spans="1:1">
      <c r="A51" t="s">
        <v>7073</v>
      </c>
    </row>
    <row r="52" spans="1:1">
      <c r="A52" t="s">
        <v>7147</v>
      </c>
    </row>
    <row r="53" spans="1:1">
      <c r="A53" t="s">
        <v>7148</v>
      </c>
    </row>
    <row r="54" spans="1:1">
      <c r="A54" t="s">
        <v>7149</v>
      </c>
    </row>
    <row r="55" spans="1:1">
      <c r="A55" t="s">
        <v>1997</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5">
    <tabColor theme="7" tint="-0.249977111117893"/>
  </sheetPr>
  <dimension ref="A1:D13"/>
  <sheetViews>
    <sheetView workbookViewId="0"/>
  </sheetViews>
  <sheetFormatPr defaultRowHeight="15"/>
  <cols>
    <col min="2" max="2" width="19.7109375" customWidth="1"/>
    <col min="3" max="3" width="16.85546875" customWidth="1"/>
  </cols>
  <sheetData>
    <row r="1" spans="1:4">
      <c r="A1" t="s">
        <v>1973</v>
      </c>
    </row>
    <row r="3" spans="1:4">
      <c r="B3" t="s">
        <v>1786</v>
      </c>
      <c r="C3">
        <v>2021</v>
      </c>
      <c r="D3" t="s">
        <v>1980</v>
      </c>
    </row>
    <row r="4" spans="1:4">
      <c r="B4" s="113" t="s">
        <v>1713</v>
      </c>
      <c r="C4">
        <v>145.30000000000001</v>
      </c>
    </row>
    <row r="5" spans="1:4">
      <c r="B5" t="s">
        <v>1974</v>
      </c>
      <c r="C5">
        <v>122</v>
      </c>
      <c r="D5" t="s">
        <v>6897</v>
      </c>
    </row>
    <row r="6" spans="1:4">
      <c r="B6" t="s">
        <v>1975</v>
      </c>
      <c r="C6">
        <v>20.7</v>
      </c>
      <c r="D6" t="s">
        <v>7079</v>
      </c>
    </row>
    <row r="7" spans="1:4">
      <c r="B7" t="s">
        <v>1976</v>
      </c>
      <c r="C7">
        <v>2.6</v>
      </c>
      <c r="D7" t="s">
        <v>7080</v>
      </c>
    </row>
    <row r="8" spans="1:4">
      <c r="B8" t="s">
        <v>7075</v>
      </c>
      <c r="C8" t="s">
        <v>1799</v>
      </c>
      <c r="D8" t="s">
        <v>7081</v>
      </c>
    </row>
    <row r="9" spans="1:4" s="1" customFormat="1">
      <c r="B9" s="1" t="s">
        <v>1714</v>
      </c>
      <c r="C9">
        <v>23.9</v>
      </c>
    </row>
    <row r="10" spans="1:4">
      <c r="B10" t="s">
        <v>1975</v>
      </c>
      <c r="C10">
        <v>22.1</v>
      </c>
      <c r="D10" t="s">
        <v>7081</v>
      </c>
    </row>
    <row r="11" spans="1:4">
      <c r="B11" t="s">
        <v>1976</v>
      </c>
      <c r="C11">
        <v>1.8</v>
      </c>
      <c r="D11" t="s">
        <v>7082</v>
      </c>
    </row>
    <row r="12" spans="1:4">
      <c r="B12" t="s">
        <v>1809</v>
      </c>
      <c r="C12">
        <v>169.2</v>
      </c>
    </row>
    <row r="13" spans="1:4">
      <c r="B13" t="s">
        <v>1810</v>
      </c>
    </row>
  </sheetData>
  <phoneticPr fontId="3" type="noConversion"/>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6">
    <tabColor theme="7" tint="0.59999389629810485"/>
  </sheetPr>
  <dimension ref="A1"/>
  <sheetViews>
    <sheetView workbookViewId="0"/>
  </sheetViews>
  <sheetFormatPr defaultRowHeight="15"/>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7">
    <tabColor theme="7" tint="0.59999389629810485"/>
  </sheetPr>
  <dimension ref="A1:AG74"/>
  <sheetViews>
    <sheetView workbookViewId="0"/>
  </sheetViews>
  <sheetFormatPr defaultRowHeight="15" customHeight="1"/>
  <cols>
    <col min="1" max="1" width="37" customWidth="1"/>
    <col min="2" max="2" width="49" customWidth="1"/>
  </cols>
  <sheetData>
    <row r="1" spans="1:33" ht="15" customHeight="1" thickBot="1">
      <c r="B1" s="13"/>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50" t="s">
        <v>1999</v>
      </c>
      <c r="D3" s="50" t="s">
        <v>7150</v>
      </c>
      <c r="E3" s="50"/>
      <c r="F3" s="50"/>
      <c r="G3" s="50"/>
      <c r="H3" s="50"/>
    </row>
    <row r="4" spans="1:33" ht="15" customHeight="1">
      <c r="C4" s="50" t="s">
        <v>2000</v>
      </c>
      <c r="D4" s="50" t="s">
        <v>7151</v>
      </c>
      <c r="E4" s="50"/>
      <c r="F4" s="50"/>
      <c r="G4" s="50" t="s">
        <v>2001</v>
      </c>
      <c r="H4" s="50"/>
    </row>
    <row r="5" spans="1:33" ht="15" customHeight="1">
      <c r="C5" s="50" t="s">
        <v>2002</v>
      </c>
      <c r="D5" s="50"/>
      <c r="E5" s="50"/>
      <c r="F5" s="50"/>
      <c r="G5" s="50"/>
      <c r="H5" s="50"/>
    </row>
    <row r="6" spans="1:33" ht="15" customHeight="1">
      <c r="C6" s="50" t="s">
        <v>2003</v>
      </c>
      <c r="D6" s="50"/>
      <c r="E6" s="50" t="s">
        <v>7152</v>
      </c>
      <c r="F6" s="50"/>
      <c r="G6" s="50"/>
      <c r="H6" s="50"/>
    </row>
    <row r="10" spans="1:33" ht="15" customHeight="1">
      <c r="A10" s="51" t="s">
        <v>2004</v>
      </c>
      <c r="B10" s="15" t="s">
        <v>2005</v>
      </c>
      <c r="AG10" s="52" t="s">
        <v>6899</v>
      </c>
    </row>
    <row r="11" spans="1:33" ht="15" customHeight="1">
      <c r="B11" s="13" t="s">
        <v>2006</v>
      </c>
      <c r="AG11" s="52" t="s">
        <v>6900</v>
      </c>
    </row>
    <row r="12" spans="1:33" ht="15" customHeight="1">
      <c r="B12" s="13" t="s">
        <v>2007</v>
      </c>
      <c r="C12" s="53" t="s">
        <v>2007</v>
      </c>
      <c r="D12" s="53" t="s">
        <v>2007</v>
      </c>
      <c r="E12" s="53" t="s">
        <v>2007</v>
      </c>
      <c r="F12" s="53" t="s">
        <v>2007</v>
      </c>
      <c r="G12" s="53" t="s">
        <v>2007</v>
      </c>
      <c r="H12" s="53" t="s">
        <v>2007</v>
      </c>
      <c r="I12" s="53" t="s">
        <v>2007</v>
      </c>
      <c r="J12" s="53" t="s">
        <v>2007</v>
      </c>
      <c r="K12" s="53" t="s">
        <v>2007</v>
      </c>
      <c r="L12" s="53" t="s">
        <v>2007</v>
      </c>
      <c r="M12" s="53" t="s">
        <v>2007</v>
      </c>
      <c r="N12" s="53" t="s">
        <v>2007</v>
      </c>
      <c r="O12" s="53" t="s">
        <v>2007</v>
      </c>
      <c r="P12" s="53" t="s">
        <v>2007</v>
      </c>
      <c r="Q12" s="53" t="s">
        <v>2007</v>
      </c>
      <c r="R12" s="53" t="s">
        <v>2007</v>
      </c>
      <c r="S12" s="53" t="s">
        <v>2007</v>
      </c>
      <c r="T12" s="53" t="s">
        <v>2007</v>
      </c>
      <c r="U12" s="53" t="s">
        <v>2007</v>
      </c>
      <c r="V12" s="53" t="s">
        <v>2007</v>
      </c>
      <c r="W12" s="53" t="s">
        <v>2007</v>
      </c>
      <c r="X12" s="53" t="s">
        <v>2007</v>
      </c>
      <c r="Y12" s="53" t="s">
        <v>2007</v>
      </c>
      <c r="Z12" s="53" t="s">
        <v>2007</v>
      </c>
      <c r="AA12" s="53" t="s">
        <v>2007</v>
      </c>
      <c r="AB12" s="53" t="s">
        <v>2007</v>
      </c>
      <c r="AC12" s="53" t="s">
        <v>2007</v>
      </c>
      <c r="AD12" s="53" t="s">
        <v>2007</v>
      </c>
      <c r="AE12" s="53" t="s">
        <v>2007</v>
      </c>
      <c r="AF12" s="53" t="s">
        <v>2007</v>
      </c>
      <c r="AG12" s="52" t="s">
        <v>6901</v>
      </c>
    </row>
    <row r="13" spans="1:33" ht="15" customHeight="1" thickBot="1">
      <c r="B13" s="14" t="s">
        <v>2008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54" t="s">
        <v>6902</v>
      </c>
    </row>
    <row r="14" spans="1:33" ht="15" customHeight="1" thickTop="1"/>
    <row r="15" spans="1:33" ht="15" customHeight="1">
      <c r="B15" s="16" t="s">
        <v>2009</v>
      </c>
    </row>
    <row r="16" spans="1:33" ht="15" customHeight="1">
      <c r="A16" s="51" t="s">
        <v>2010</v>
      </c>
      <c r="B16" s="17" t="s">
        <v>2011</v>
      </c>
      <c r="C16" s="18">
        <v>61.206642000000002</v>
      </c>
      <c r="D16" s="18">
        <v>63.077744000000003</v>
      </c>
      <c r="E16" s="18">
        <v>59.926895000000002</v>
      </c>
      <c r="F16" s="18">
        <v>58.927826000000003</v>
      </c>
      <c r="G16" s="18">
        <v>58.010657999999999</v>
      </c>
      <c r="H16" s="18">
        <v>57.124977000000001</v>
      </c>
      <c r="I16" s="18">
        <v>56.273659000000002</v>
      </c>
      <c r="J16" s="18">
        <v>55.479401000000003</v>
      </c>
      <c r="K16" s="18">
        <v>54.757289999999998</v>
      </c>
      <c r="L16" s="18">
        <v>54.109459000000001</v>
      </c>
      <c r="M16" s="18">
        <v>53.446606000000003</v>
      </c>
      <c r="N16" s="18">
        <v>52.809376</v>
      </c>
      <c r="O16" s="18">
        <v>52.204559000000003</v>
      </c>
      <c r="P16" s="18">
        <v>51.643608</v>
      </c>
      <c r="Q16" s="18">
        <v>51.112507000000001</v>
      </c>
      <c r="R16" s="18">
        <v>50.599739</v>
      </c>
      <c r="S16" s="18">
        <v>50.094002000000003</v>
      </c>
      <c r="T16" s="18">
        <v>49.609848</v>
      </c>
      <c r="U16" s="18">
        <v>49.149689000000002</v>
      </c>
      <c r="V16" s="18">
        <v>48.704746</v>
      </c>
      <c r="W16" s="18">
        <v>48.273063999999998</v>
      </c>
      <c r="X16" s="18">
        <v>47.861899999999999</v>
      </c>
      <c r="Y16" s="18">
        <v>47.444313000000001</v>
      </c>
      <c r="Z16" s="18">
        <v>47.019942999999998</v>
      </c>
      <c r="AA16" s="18">
        <v>46.612349999999999</v>
      </c>
      <c r="AB16" s="18">
        <v>46.214416999999997</v>
      </c>
      <c r="AC16" s="18">
        <v>45.834938000000001</v>
      </c>
      <c r="AD16" s="18">
        <v>45.474201000000001</v>
      </c>
      <c r="AE16" s="18">
        <v>45.127471999999997</v>
      </c>
      <c r="AF16" s="18">
        <v>44.796429000000003</v>
      </c>
      <c r="AG16" s="19">
        <v>-1.0999999999999999E-2</v>
      </c>
    </row>
    <row r="17" spans="1:33" ht="15" customHeight="1">
      <c r="A17" s="51" t="s">
        <v>2012</v>
      </c>
      <c r="B17" s="17" t="s">
        <v>2013</v>
      </c>
      <c r="C17" s="18">
        <v>264.94027699999998</v>
      </c>
      <c r="D17" s="18">
        <v>268.26403800000003</v>
      </c>
      <c r="E17" s="18">
        <v>264.88955700000002</v>
      </c>
      <c r="F17" s="18">
        <v>265.91030899999998</v>
      </c>
      <c r="G17" s="18">
        <v>266.99481200000002</v>
      </c>
      <c r="H17" s="18">
        <v>267.559326</v>
      </c>
      <c r="I17" s="18">
        <v>267.70843500000001</v>
      </c>
      <c r="J17" s="18">
        <v>267.43679800000001</v>
      </c>
      <c r="K17" s="18">
        <v>266.83657799999997</v>
      </c>
      <c r="L17" s="18">
        <v>266.29519699999997</v>
      </c>
      <c r="M17" s="18">
        <v>265.36556999999999</v>
      </c>
      <c r="N17" s="18">
        <v>264.68975799999998</v>
      </c>
      <c r="O17" s="18">
        <v>264.02642800000001</v>
      </c>
      <c r="P17" s="18">
        <v>263.56967200000003</v>
      </c>
      <c r="Q17" s="18">
        <v>263.33798200000001</v>
      </c>
      <c r="R17" s="18">
        <v>263.14086900000001</v>
      </c>
      <c r="S17" s="18">
        <v>262.863068</v>
      </c>
      <c r="T17" s="18">
        <v>262.57473800000002</v>
      </c>
      <c r="U17" s="18">
        <v>262.28250100000002</v>
      </c>
      <c r="V17" s="18">
        <v>262.07492100000002</v>
      </c>
      <c r="W17" s="18">
        <v>261.87240600000001</v>
      </c>
      <c r="X17" s="18">
        <v>261.694794</v>
      </c>
      <c r="Y17" s="18">
        <v>261.52685500000001</v>
      </c>
      <c r="Z17" s="18">
        <v>261.42340100000001</v>
      </c>
      <c r="AA17" s="18">
        <v>261.28717</v>
      </c>
      <c r="AB17" s="18">
        <v>261.14050300000002</v>
      </c>
      <c r="AC17" s="18">
        <v>260.95513899999997</v>
      </c>
      <c r="AD17" s="18">
        <v>260.76882899999998</v>
      </c>
      <c r="AE17" s="18">
        <v>260.53051799999997</v>
      </c>
      <c r="AF17" s="18">
        <v>260.28454599999998</v>
      </c>
      <c r="AG17" s="19">
        <v>-1E-3</v>
      </c>
    </row>
    <row r="18" spans="1:33" ht="15" customHeight="1">
      <c r="A18" s="51" t="s">
        <v>2014</v>
      </c>
      <c r="B18" s="17" t="s">
        <v>2015</v>
      </c>
      <c r="C18" s="18">
        <v>608.06945800000005</v>
      </c>
      <c r="D18" s="18">
        <v>571.91479500000003</v>
      </c>
      <c r="E18" s="18">
        <v>567.15808100000004</v>
      </c>
      <c r="F18" s="18">
        <v>515.12329099999999</v>
      </c>
      <c r="G18" s="18">
        <v>498.75598100000002</v>
      </c>
      <c r="H18" s="18">
        <v>493.19482399999998</v>
      </c>
      <c r="I18" s="18">
        <v>489.18905599999999</v>
      </c>
      <c r="J18" s="18">
        <v>488.007294</v>
      </c>
      <c r="K18" s="18">
        <v>475.11047400000001</v>
      </c>
      <c r="L18" s="18">
        <v>467.456726</v>
      </c>
      <c r="M18" s="18">
        <v>463.186554</v>
      </c>
      <c r="N18" s="18">
        <v>458.00518799999998</v>
      </c>
      <c r="O18" s="18">
        <v>460.21640000000002</v>
      </c>
      <c r="P18" s="18">
        <v>445.01797499999998</v>
      </c>
      <c r="Q18" s="18">
        <v>435.68142699999999</v>
      </c>
      <c r="R18" s="18">
        <v>427.07034299999998</v>
      </c>
      <c r="S18" s="18">
        <v>425.47726399999999</v>
      </c>
      <c r="T18" s="18">
        <v>427.10882600000002</v>
      </c>
      <c r="U18" s="18">
        <v>427.78372200000001</v>
      </c>
      <c r="V18" s="18">
        <v>426.57827800000001</v>
      </c>
      <c r="W18" s="18">
        <v>427.61071800000002</v>
      </c>
      <c r="X18" s="18">
        <v>427.97909499999997</v>
      </c>
      <c r="Y18" s="18">
        <v>426.88610799999998</v>
      </c>
      <c r="Z18" s="18">
        <v>427.45529199999999</v>
      </c>
      <c r="AA18" s="18">
        <v>427.88742100000002</v>
      </c>
      <c r="AB18" s="18">
        <v>429.179688</v>
      </c>
      <c r="AC18" s="18">
        <v>430.07486</v>
      </c>
      <c r="AD18" s="18">
        <v>432.51818800000001</v>
      </c>
      <c r="AE18" s="18">
        <v>434.30157500000001</v>
      </c>
      <c r="AF18" s="18">
        <v>436.734802</v>
      </c>
      <c r="AG18" s="19">
        <v>-1.0999999999999999E-2</v>
      </c>
    </row>
    <row r="19" spans="1:33" ht="15" customHeight="1">
      <c r="A19" s="51" t="s">
        <v>2016</v>
      </c>
      <c r="B19" s="16" t="s">
        <v>2017</v>
      </c>
      <c r="C19" s="20">
        <v>934.21636999999998</v>
      </c>
      <c r="D19" s="20">
        <v>903.25659199999996</v>
      </c>
      <c r="E19" s="20">
        <v>891.97454800000003</v>
      </c>
      <c r="F19" s="20">
        <v>839.96142599999996</v>
      </c>
      <c r="G19" s="20">
        <v>823.76147500000002</v>
      </c>
      <c r="H19" s="20">
        <v>817.87914999999998</v>
      </c>
      <c r="I19" s="20">
        <v>813.17114300000003</v>
      </c>
      <c r="J19" s="20">
        <v>810.92346199999997</v>
      </c>
      <c r="K19" s="20">
        <v>796.70434599999999</v>
      </c>
      <c r="L19" s="20">
        <v>787.86138900000003</v>
      </c>
      <c r="M19" s="20">
        <v>781.99871800000005</v>
      </c>
      <c r="N19" s="20">
        <v>775.50433299999997</v>
      </c>
      <c r="O19" s="20">
        <v>776.44738800000005</v>
      </c>
      <c r="P19" s="20">
        <v>760.23126200000002</v>
      </c>
      <c r="Q19" s="20">
        <v>750.13195800000005</v>
      </c>
      <c r="R19" s="20">
        <v>740.81091300000003</v>
      </c>
      <c r="S19" s="20">
        <v>738.43432600000006</v>
      </c>
      <c r="T19" s="20">
        <v>739.29339600000003</v>
      </c>
      <c r="U19" s="20">
        <v>739.21594200000004</v>
      </c>
      <c r="V19" s="20">
        <v>737.35790999999995</v>
      </c>
      <c r="W19" s="20">
        <v>737.75622599999997</v>
      </c>
      <c r="X19" s="20">
        <v>737.53576699999996</v>
      </c>
      <c r="Y19" s="20">
        <v>735.85730000000001</v>
      </c>
      <c r="Z19" s="20">
        <v>735.89868200000001</v>
      </c>
      <c r="AA19" s="20">
        <v>735.78698699999995</v>
      </c>
      <c r="AB19" s="20">
        <v>736.53460700000005</v>
      </c>
      <c r="AC19" s="20">
        <v>736.86492899999996</v>
      </c>
      <c r="AD19" s="20">
        <v>738.76122999999995</v>
      </c>
      <c r="AE19" s="20">
        <v>739.95959500000004</v>
      </c>
      <c r="AF19" s="20">
        <v>741.81579599999998</v>
      </c>
      <c r="AG19" s="21">
        <v>-8.0000000000000002E-3</v>
      </c>
    </row>
    <row r="21" spans="1:33" ht="15" customHeight="1">
      <c r="B21" s="16" t="s">
        <v>2018</v>
      </c>
    </row>
    <row r="22" spans="1:33" ht="15" customHeight="1">
      <c r="A22" s="51" t="s">
        <v>2019</v>
      </c>
      <c r="B22" s="17" t="s">
        <v>2011</v>
      </c>
      <c r="C22" s="18">
        <v>59.586689</v>
      </c>
      <c r="D22" s="18">
        <v>60.965980999999999</v>
      </c>
      <c r="E22" s="18">
        <v>60.918303999999999</v>
      </c>
      <c r="F22" s="18">
        <v>60.610999999999997</v>
      </c>
      <c r="G22" s="18">
        <v>60.399619999999999</v>
      </c>
      <c r="H22" s="18">
        <v>60.182758</v>
      </c>
      <c r="I22" s="18">
        <v>60.367503999999997</v>
      </c>
      <c r="J22" s="18">
        <v>60.430038000000003</v>
      </c>
      <c r="K22" s="18">
        <v>60.445628999999997</v>
      </c>
      <c r="L22" s="18">
        <v>60.445945999999999</v>
      </c>
      <c r="M22" s="18">
        <v>60.374546000000002</v>
      </c>
      <c r="N22" s="18">
        <v>60.352820999999999</v>
      </c>
      <c r="O22" s="18">
        <v>60.353637999999997</v>
      </c>
      <c r="P22" s="18">
        <v>60.385734999999997</v>
      </c>
      <c r="Q22" s="18">
        <v>60.419879999999999</v>
      </c>
      <c r="R22" s="18">
        <v>60.434550999999999</v>
      </c>
      <c r="S22" s="18">
        <v>60.422581000000001</v>
      </c>
      <c r="T22" s="18">
        <v>60.411411000000001</v>
      </c>
      <c r="U22" s="18">
        <v>60.438243999999997</v>
      </c>
      <c r="V22" s="18">
        <v>60.425635999999997</v>
      </c>
      <c r="W22" s="18">
        <v>60.436211</v>
      </c>
      <c r="X22" s="18">
        <v>60.473602</v>
      </c>
      <c r="Y22" s="18">
        <v>60.471825000000003</v>
      </c>
      <c r="Z22" s="18">
        <v>60.449084999999997</v>
      </c>
      <c r="AA22" s="18">
        <v>60.455463000000002</v>
      </c>
      <c r="AB22" s="18">
        <v>60.458095999999998</v>
      </c>
      <c r="AC22" s="18">
        <v>60.489082000000003</v>
      </c>
      <c r="AD22" s="18">
        <v>60.548389</v>
      </c>
      <c r="AE22" s="18">
        <v>60.615692000000003</v>
      </c>
      <c r="AF22" s="18">
        <v>60.693995999999999</v>
      </c>
      <c r="AG22" s="19">
        <v>1E-3</v>
      </c>
    </row>
    <row r="23" spans="1:33" ht="15" customHeight="1">
      <c r="A23" s="51" t="s">
        <v>2020</v>
      </c>
      <c r="B23" s="17" t="s">
        <v>2013</v>
      </c>
      <c r="C23" s="18">
        <v>184.187805</v>
      </c>
      <c r="D23" s="18">
        <v>191.44998200000001</v>
      </c>
      <c r="E23" s="18">
        <v>188.69323700000001</v>
      </c>
      <c r="F23" s="18">
        <v>189.17079200000001</v>
      </c>
      <c r="G23" s="18">
        <v>189.84498600000001</v>
      </c>
      <c r="H23" s="18">
        <v>189.92768899999999</v>
      </c>
      <c r="I23" s="18">
        <v>190.69693000000001</v>
      </c>
      <c r="J23" s="18">
        <v>190.989777</v>
      </c>
      <c r="K23" s="18">
        <v>190.88197299999999</v>
      </c>
      <c r="L23" s="18">
        <v>190.83526599999999</v>
      </c>
      <c r="M23" s="18">
        <v>190.64544699999999</v>
      </c>
      <c r="N23" s="18">
        <v>190.773743</v>
      </c>
      <c r="O23" s="18">
        <v>190.862762</v>
      </c>
      <c r="P23" s="18">
        <v>191.13708500000001</v>
      </c>
      <c r="Q23" s="18">
        <v>191.65808100000001</v>
      </c>
      <c r="R23" s="18">
        <v>192.20304899999999</v>
      </c>
      <c r="S23" s="18">
        <v>192.558548</v>
      </c>
      <c r="T23" s="18">
        <v>192.83079499999999</v>
      </c>
      <c r="U23" s="18">
        <v>193.069489</v>
      </c>
      <c r="V23" s="18">
        <v>193.32934599999999</v>
      </c>
      <c r="W23" s="18">
        <v>193.66584800000001</v>
      </c>
      <c r="X23" s="18">
        <v>194.055374</v>
      </c>
      <c r="Y23" s="18">
        <v>194.42877200000001</v>
      </c>
      <c r="Z23" s="18">
        <v>194.83448799999999</v>
      </c>
      <c r="AA23" s="18">
        <v>195.18341100000001</v>
      </c>
      <c r="AB23" s="18">
        <v>195.482224</v>
      </c>
      <c r="AC23" s="18">
        <v>195.71397400000001</v>
      </c>
      <c r="AD23" s="18">
        <v>195.96054100000001</v>
      </c>
      <c r="AE23" s="18">
        <v>196.10676599999999</v>
      </c>
      <c r="AF23" s="18">
        <v>196.25308200000001</v>
      </c>
      <c r="AG23" s="19">
        <v>2E-3</v>
      </c>
    </row>
    <row r="24" spans="1:33" ht="15" customHeight="1">
      <c r="A24" s="51" t="s">
        <v>2021</v>
      </c>
      <c r="B24" s="17" t="s">
        <v>2022</v>
      </c>
      <c r="C24" s="18">
        <v>1.5078530000000001</v>
      </c>
      <c r="D24" s="18">
        <v>1.387224</v>
      </c>
      <c r="E24" s="18">
        <v>1.5820129999999999</v>
      </c>
      <c r="F24" s="18">
        <v>1.587318</v>
      </c>
      <c r="G24" s="18">
        <v>1.5442979999999999</v>
      </c>
      <c r="H24" s="18">
        <v>1.5239419999999999</v>
      </c>
      <c r="I24" s="18">
        <v>1.529827</v>
      </c>
      <c r="J24" s="18">
        <v>1.4953730000000001</v>
      </c>
      <c r="K24" s="18">
        <v>1.474275</v>
      </c>
      <c r="L24" s="18">
        <v>1.479136</v>
      </c>
      <c r="M24" s="18">
        <v>1.4811529999999999</v>
      </c>
      <c r="N24" s="18">
        <v>1.486804</v>
      </c>
      <c r="O24" s="18">
        <v>1.4922089999999999</v>
      </c>
      <c r="P24" s="18">
        <v>1.5021450000000001</v>
      </c>
      <c r="Q24" s="18">
        <v>1.531909</v>
      </c>
      <c r="R24" s="18">
        <v>1.5399510000000001</v>
      </c>
      <c r="S24" s="18">
        <v>1.54731</v>
      </c>
      <c r="T24" s="18">
        <v>1.5484610000000001</v>
      </c>
      <c r="U24" s="18">
        <v>1.548913</v>
      </c>
      <c r="V24" s="18">
        <v>1.5487960000000001</v>
      </c>
      <c r="W24" s="18">
        <v>1.6492990000000001</v>
      </c>
      <c r="X24" s="18">
        <v>1.67994</v>
      </c>
      <c r="Y24" s="18">
        <v>1.690348</v>
      </c>
      <c r="Z24" s="18">
        <v>1.6867749999999999</v>
      </c>
      <c r="AA24" s="18">
        <v>1.6877759999999999</v>
      </c>
      <c r="AB24" s="18">
        <v>1.687632</v>
      </c>
      <c r="AC24" s="18">
        <v>1.6903410000000001</v>
      </c>
      <c r="AD24" s="18">
        <v>1.6953149999999999</v>
      </c>
      <c r="AE24" s="18">
        <v>1.6986810000000001</v>
      </c>
      <c r="AF24" s="18">
        <v>1.702431</v>
      </c>
      <c r="AG24" s="19">
        <v>4.0000000000000001E-3</v>
      </c>
    </row>
    <row r="25" spans="1:33" ht="15" customHeight="1">
      <c r="A25" s="51" t="s">
        <v>2023</v>
      </c>
      <c r="B25" s="17" t="s">
        <v>2015</v>
      </c>
      <c r="C25" s="18">
        <v>530.85119599999996</v>
      </c>
      <c r="D25" s="18">
        <v>511.68536399999999</v>
      </c>
      <c r="E25" s="18">
        <v>499.32037400000002</v>
      </c>
      <c r="F25" s="18">
        <v>449.99331699999999</v>
      </c>
      <c r="G25" s="18">
        <v>432.45556599999998</v>
      </c>
      <c r="H25" s="18">
        <v>423.67169200000001</v>
      </c>
      <c r="I25" s="18">
        <v>419.61843900000002</v>
      </c>
      <c r="J25" s="18">
        <v>418.06405599999999</v>
      </c>
      <c r="K25" s="18">
        <v>405.15380900000002</v>
      </c>
      <c r="L25" s="18">
        <v>397.58367900000002</v>
      </c>
      <c r="M25" s="18">
        <v>392.52533</v>
      </c>
      <c r="N25" s="18">
        <v>387.49408</v>
      </c>
      <c r="O25" s="18">
        <v>388.90243500000003</v>
      </c>
      <c r="P25" s="18">
        <v>376.14862099999999</v>
      </c>
      <c r="Q25" s="18">
        <v>367.64276100000001</v>
      </c>
      <c r="R25" s="18">
        <v>360.22720299999997</v>
      </c>
      <c r="S25" s="18">
        <v>358.18124399999999</v>
      </c>
      <c r="T25" s="18">
        <v>359.00888099999997</v>
      </c>
      <c r="U25" s="18">
        <v>359.04620399999999</v>
      </c>
      <c r="V25" s="18">
        <v>357.21182299999998</v>
      </c>
      <c r="W25" s="18">
        <v>358.14953600000001</v>
      </c>
      <c r="X25" s="18">
        <v>358.34500100000002</v>
      </c>
      <c r="Y25" s="18">
        <v>357.255066</v>
      </c>
      <c r="Z25" s="18">
        <v>357.84960899999999</v>
      </c>
      <c r="AA25" s="18">
        <v>358.06225599999999</v>
      </c>
      <c r="AB25" s="18">
        <v>358.70367399999998</v>
      </c>
      <c r="AC25" s="18">
        <v>359.622772</v>
      </c>
      <c r="AD25" s="18">
        <v>361.81436200000002</v>
      </c>
      <c r="AE25" s="18">
        <v>363.25732399999998</v>
      </c>
      <c r="AF25" s="18">
        <v>365.18530299999998</v>
      </c>
      <c r="AG25" s="19">
        <v>-1.2999999999999999E-2</v>
      </c>
    </row>
    <row r="26" spans="1:33" ht="15" customHeight="1">
      <c r="A26" s="51" t="s">
        <v>2024</v>
      </c>
      <c r="B26" s="16" t="s">
        <v>2025</v>
      </c>
      <c r="C26" s="20">
        <v>776.13354500000003</v>
      </c>
      <c r="D26" s="20">
        <v>765.48852499999998</v>
      </c>
      <c r="E26" s="20">
        <v>750.51391599999999</v>
      </c>
      <c r="F26" s="20">
        <v>701.36242700000003</v>
      </c>
      <c r="G26" s="20">
        <v>684.24444600000004</v>
      </c>
      <c r="H26" s="20">
        <v>675.30609100000004</v>
      </c>
      <c r="I26" s="20">
        <v>672.21270800000002</v>
      </c>
      <c r="J26" s="20">
        <v>670.97924799999998</v>
      </c>
      <c r="K26" s="20">
        <v>657.95568800000001</v>
      </c>
      <c r="L26" s="20">
        <v>650.34405500000003</v>
      </c>
      <c r="M26" s="20">
        <v>645.02648899999997</v>
      </c>
      <c r="N26" s="20">
        <v>640.10742200000004</v>
      </c>
      <c r="O26" s="20">
        <v>641.61102300000005</v>
      </c>
      <c r="P26" s="20">
        <v>629.17358400000001</v>
      </c>
      <c r="Q26" s="20">
        <v>621.25262499999997</v>
      </c>
      <c r="R26" s="20">
        <v>614.40478499999995</v>
      </c>
      <c r="S26" s="20">
        <v>612.709656</v>
      </c>
      <c r="T26" s="20">
        <v>613.79956100000004</v>
      </c>
      <c r="U26" s="20">
        <v>614.102844</v>
      </c>
      <c r="V26" s="20">
        <v>612.515625</v>
      </c>
      <c r="W26" s="20">
        <v>613.90087900000003</v>
      </c>
      <c r="X26" s="20">
        <v>614.55395499999997</v>
      </c>
      <c r="Y26" s="20">
        <v>613.84600799999998</v>
      </c>
      <c r="Z26" s="20">
        <v>614.81994599999996</v>
      </c>
      <c r="AA26" s="20">
        <v>615.38891599999999</v>
      </c>
      <c r="AB26" s="20">
        <v>616.33166500000004</v>
      </c>
      <c r="AC26" s="20">
        <v>617.51617399999998</v>
      </c>
      <c r="AD26" s="20">
        <v>620.01861599999995</v>
      </c>
      <c r="AE26" s="20">
        <v>621.67846699999996</v>
      </c>
      <c r="AF26" s="20">
        <v>623.83483899999999</v>
      </c>
      <c r="AG26" s="21">
        <v>-8.0000000000000002E-3</v>
      </c>
    </row>
    <row r="28" spans="1:33" ht="15" customHeight="1">
      <c r="B28" s="16" t="s">
        <v>2026</v>
      </c>
    </row>
    <row r="29" spans="1:33" ht="15" customHeight="1">
      <c r="A29" s="51" t="s">
        <v>2027</v>
      </c>
      <c r="B29" s="17" t="s">
        <v>2011</v>
      </c>
      <c r="C29" s="18">
        <v>332.18609600000002</v>
      </c>
      <c r="D29" s="18">
        <v>342.81042500000001</v>
      </c>
      <c r="E29" s="18">
        <v>355.84515399999998</v>
      </c>
      <c r="F29" s="18">
        <v>351.395355</v>
      </c>
      <c r="G29" s="18">
        <v>353.33282500000001</v>
      </c>
      <c r="H29" s="18">
        <v>355.52130099999999</v>
      </c>
      <c r="I29" s="18">
        <v>355.62896699999999</v>
      </c>
      <c r="J29" s="18">
        <v>358.64920000000001</v>
      </c>
      <c r="K29" s="18">
        <v>361.90234400000003</v>
      </c>
      <c r="L29" s="18">
        <v>365.233521</v>
      </c>
      <c r="M29" s="18">
        <v>368.05294800000001</v>
      </c>
      <c r="N29" s="18">
        <v>371.67224099999999</v>
      </c>
      <c r="O29" s="18">
        <v>373.95239299999997</v>
      </c>
      <c r="P29" s="18">
        <v>376.15618899999998</v>
      </c>
      <c r="Q29" s="18">
        <v>377.79995700000001</v>
      </c>
      <c r="R29" s="18">
        <v>380.19680799999998</v>
      </c>
      <c r="S29" s="18">
        <v>383.75872800000002</v>
      </c>
      <c r="T29" s="18">
        <v>385.29269399999998</v>
      </c>
      <c r="U29" s="18">
        <v>388.18283100000002</v>
      </c>
      <c r="V29" s="18">
        <v>388.17495700000001</v>
      </c>
      <c r="W29" s="18">
        <v>390.023346</v>
      </c>
      <c r="X29" s="18">
        <v>391.44186400000001</v>
      </c>
      <c r="Y29" s="18">
        <v>392.072632</v>
      </c>
      <c r="Z29" s="18">
        <v>393.74890099999999</v>
      </c>
      <c r="AA29" s="18">
        <v>394.48113999999998</v>
      </c>
      <c r="AB29" s="18">
        <v>396.01370200000002</v>
      </c>
      <c r="AC29" s="18">
        <v>397.97576900000001</v>
      </c>
      <c r="AD29" s="18">
        <v>399.66982999999999</v>
      </c>
      <c r="AE29" s="18">
        <v>401.35821499999997</v>
      </c>
      <c r="AF29" s="18">
        <v>403.47226000000001</v>
      </c>
      <c r="AG29" s="19">
        <v>7.0000000000000001E-3</v>
      </c>
    </row>
    <row r="30" spans="1:33" ht="15" customHeight="1">
      <c r="A30" s="51" t="s">
        <v>2028</v>
      </c>
      <c r="B30" s="17" t="s">
        <v>2029</v>
      </c>
      <c r="C30" s="18">
        <v>541.45721400000002</v>
      </c>
      <c r="D30" s="18">
        <v>558.58587599999998</v>
      </c>
      <c r="E30" s="18">
        <v>559.355591</v>
      </c>
      <c r="F30" s="18">
        <v>566.20574999999997</v>
      </c>
      <c r="G30" s="18">
        <v>574.76312299999995</v>
      </c>
      <c r="H30" s="18">
        <v>581.94665499999996</v>
      </c>
      <c r="I30" s="18">
        <v>584.82916299999999</v>
      </c>
      <c r="J30" s="18">
        <v>588.72711200000003</v>
      </c>
      <c r="K30" s="18">
        <v>591.974243</v>
      </c>
      <c r="L30" s="18">
        <v>596.20800799999995</v>
      </c>
      <c r="M30" s="18">
        <v>597.15576199999998</v>
      </c>
      <c r="N30" s="18">
        <v>602.77710000000002</v>
      </c>
      <c r="O30" s="18">
        <v>605.59960899999999</v>
      </c>
      <c r="P30" s="18">
        <v>608.26965299999995</v>
      </c>
      <c r="Q30" s="18">
        <v>611.13757299999997</v>
      </c>
      <c r="R30" s="18">
        <v>613.84362799999997</v>
      </c>
      <c r="S30" s="18">
        <v>616.93518100000006</v>
      </c>
      <c r="T30" s="18">
        <v>621.58343500000001</v>
      </c>
      <c r="U30" s="18">
        <v>624.91705300000001</v>
      </c>
      <c r="V30" s="18">
        <v>629.77417000000003</v>
      </c>
      <c r="W30" s="18">
        <v>634.88897699999995</v>
      </c>
      <c r="X30" s="18">
        <v>641.02960199999995</v>
      </c>
      <c r="Y30" s="18">
        <v>645.91308600000002</v>
      </c>
      <c r="Z30" s="18">
        <v>652.13861099999997</v>
      </c>
      <c r="AA30" s="18">
        <v>657.280396</v>
      </c>
      <c r="AB30" s="18">
        <v>662.608521</v>
      </c>
      <c r="AC30" s="18">
        <v>666.81536900000003</v>
      </c>
      <c r="AD30" s="18">
        <v>670.71826199999998</v>
      </c>
      <c r="AE30" s="18">
        <v>675.98974599999997</v>
      </c>
      <c r="AF30" s="18">
        <v>684.41076699999996</v>
      </c>
      <c r="AG30" s="19">
        <v>8.0000000000000002E-3</v>
      </c>
    </row>
    <row r="31" spans="1:33" ht="15" customHeight="1">
      <c r="A31" s="51" t="s">
        <v>2030</v>
      </c>
      <c r="B31" s="17" t="s">
        <v>2022</v>
      </c>
      <c r="C31" s="18">
        <v>92.190207999999998</v>
      </c>
      <c r="D31" s="18">
        <v>99.395331999999996</v>
      </c>
      <c r="E31" s="18">
        <v>98.205078</v>
      </c>
      <c r="F31" s="18">
        <v>96.653221000000002</v>
      </c>
      <c r="G31" s="18">
        <v>95.883240000000001</v>
      </c>
      <c r="H31" s="18">
        <v>97.597412000000006</v>
      </c>
      <c r="I31" s="18">
        <v>97.006621999999993</v>
      </c>
      <c r="J31" s="18">
        <v>96.193932000000004</v>
      </c>
      <c r="K31" s="18">
        <v>95.408355999999998</v>
      </c>
      <c r="L31" s="18">
        <v>94.378142999999994</v>
      </c>
      <c r="M31" s="18">
        <v>93.684478999999996</v>
      </c>
      <c r="N31" s="18">
        <v>93.545287999999999</v>
      </c>
      <c r="O31" s="18">
        <v>93.428505000000001</v>
      </c>
      <c r="P31" s="18">
        <v>93.426567000000006</v>
      </c>
      <c r="Q31" s="18">
        <v>93.434662000000003</v>
      </c>
      <c r="R31" s="18">
        <v>93.959678999999994</v>
      </c>
      <c r="S31" s="18">
        <v>94.611121999999995</v>
      </c>
      <c r="T31" s="18">
        <v>95.247817999999995</v>
      </c>
      <c r="U31" s="18">
        <v>95.493103000000005</v>
      </c>
      <c r="V31" s="18">
        <v>95.922156999999999</v>
      </c>
      <c r="W31" s="18">
        <v>95.856323000000003</v>
      </c>
      <c r="X31" s="18">
        <v>96.037384000000003</v>
      </c>
      <c r="Y31" s="18">
        <v>95.963111999999995</v>
      </c>
      <c r="Z31" s="18">
        <v>95.467201000000003</v>
      </c>
      <c r="AA31" s="18">
        <v>94.993279000000001</v>
      </c>
      <c r="AB31" s="18">
        <v>94.662909999999997</v>
      </c>
      <c r="AC31" s="18">
        <v>93.966544999999996</v>
      </c>
      <c r="AD31" s="18">
        <v>93.055908000000002</v>
      </c>
      <c r="AE31" s="18">
        <v>92.638030999999998</v>
      </c>
      <c r="AF31" s="18">
        <v>92.615844999999993</v>
      </c>
      <c r="AG31" s="19">
        <v>0</v>
      </c>
    </row>
    <row r="32" spans="1:33" ht="15" customHeight="1">
      <c r="A32" s="51" t="s">
        <v>2031</v>
      </c>
      <c r="B32" s="17" t="s">
        <v>2015</v>
      </c>
      <c r="C32" s="18">
        <v>416.28720099999998</v>
      </c>
      <c r="D32" s="18">
        <v>409.435272</v>
      </c>
      <c r="E32" s="18">
        <v>401.57193000000001</v>
      </c>
      <c r="F32" s="18">
        <v>368.96353099999999</v>
      </c>
      <c r="G32" s="18">
        <v>358.31692500000003</v>
      </c>
      <c r="H32" s="18">
        <v>356.19168100000002</v>
      </c>
      <c r="I32" s="18">
        <v>352.95163000000002</v>
      </c>
      <c r="J32" s="18">
        <v>351.69967700000001</v>
      </c>
      <c r="K32" s="18">
        <v>342.87106299999999</v>
      </c>
      <c r="L32" s="18">
        <v>335.90875199999999</v>
      </c>
      <c r="M32" s="18">
        <v>333.900848</v>
      </c>
      <c r="N32" s="18">
        <v>330.83038299999998</v>
      </c>
      <c r="O32" s="18">
        <v>334.13720699999999</v>
      </c>
      <c r="P32" s="18">
        <v>322.26864599999999</v>
      </c>
      <c r="Q32" s="18">
        <v>316.133759</v>
      </c>
      <c r="R32" s="18">
        <v>310.43771400000003</v>
      </c>
      <c r="S32" s="18">
        <v>308.631866</v>
      </c>
      <c r="T32" s="18">
        <v>308.58142099999998</v>
      </c>
      <c r="U32" s="18">
        <v>308.90423600000003</v>
      </c>
      <c r="V32" s="18">
        <v>307.13857999999999</v>
      </c>
      <c r="W32" s="18">
        <v>308.205444</v>
      </c>
      <c r="X32" s="18">
        <v>309.04077100000001</v>
      </c>
      <c r="Y32" s="18">
        <v>308.20880099999999</v>
      </c>
      <c r="Z32" s="18">
        <v>308.10446200000001</v>
      </c>
      <c r="AA32" s="18">
        <v>308.001373</v>
      </c>
      <c r="AB32" s="18">
        <v>308.579926</v>
      </c>
      <c r="AC32" s="18">
        <v>308.60333300000002</v>
      </c>
      <c r="AD32" s="18">
        <v>309.03417999999999</v>
      </c>
      <c r="AE32" s="18">
        <v>308.98202500000002</v>
      </c>
      <c r="AF32" s="18">
        <v>310.87973</v>
      </c>
      <c r="AG32" s="19">
        <v>-0.01</v>
      </c>
    </row>
    <row r="33" spans="1:33" ht="15" customHeight="1">
      <c r="A33" s="51" t="s">
        <v>2032</v>
      </c>
      <c r="B33" s="16" t="s">
        <v>2033</v>
      </c>
      <c r="C33" s="20">
        <v>1382.1207280000001</v>
      </c>
      <c r="D33" s="20">
        <v>1410.2269289999999</v>
      </c>
      <c r="E33" s="20">
        <v>1414.977783</v>
      </c>
      <c r="F33" s="20">
        <v>1383.2177730000001</v>
      </c>
      <c r="G33" s="20">
        <v>1382.296143</v>
      </c>
      <c r="H33" s="20">
        <v>1391.2570800000001</v>
      </c>
      <c r="I33" s="20">
        <v>1390.4163820000001</v>
      </c>
      <c r="J33" s="20">
        <v>1395.2700199999999</v>
      </c>
      <c r="K33" s="20">
        <v>1392.1560059999999</v>
      </c>
      <c r="L33" s="20">
        <v>1391.7285159999999</v>
      </c>
      <c r="M33" s="20">
        <v>1392.794067</v>
      </c>
      <c r="N33" s="20">
        <v>1398.8249510000001</v>
      </c>
      <c r="O33" s="20">
        <v>1407.1176760000001</v>
      </c>
      <c r="P33" s="20">
        <v>1400.1210940000001</v>
      </c>
      <c r="Q33" s="20">
        <v>1398.505981</v>
      </c>
      <c r="R33" s="20">
        <v>1398.437866</v>
      </c>
      <c r="S33" s="20">
        <v>1403.9368899999999</v>
      </c>
      <c r="T33" s="20">
        <v>1410.705322</v>
      </c>
      <c r="U33" s="20">
        <v>1417.497314</v>
      </c>
      <c r="V33" s="20">
        <v>1421.0097659999999</v>
      </c>
      <c r="W33" s="20">
        <v>1428.974121</v>
      </c>
      <c r="X33" s="20">
        <v>1437.549561</v>
      </c>
      <c r="Y33" s="20">
        <v>1442.1577150000001</v>
      </c>
      <c r="Z33" s="20">
        <v>1449.459106</v>
      </c>
      <c r="AA33" s="20">
        <v>1454.7561040000001</v>
      </c>
      <c r="AB33" s="20">
        <v>1461.865112</v>
      </c>
      <c r="AC33" s="20">
        <v>1467.3610839999999</v>
      </c>
      <c r="AD33" s="20">
        <v>1472.478149</v>
      </c>
      <c r="AE33" s="20">
        <v>1478.968018</v>
      </c>
      <c r="AF33" s="20">
        <v>1491.3786620000001</v>
      </c>
      <c r="AG33" s="21">
        <v>3.0000000000000001E-3</v>
      </c>
    </row>
    <row r="35" spans="1:33" ht="15" customHeight="1">
      <c r="B35" s="16" t="s">
        <v>2034</v>
      </c>
    </row>
    <row r="36" spans="1:33" ht="15" customHeight="1">
      <c r="A36" s="51" t="s">
        <v>2035</v>
      </c>
      <c r="B36" s="17" t="s">
        <v>2036</v>
      </c>
      <c r="C36" s="18">
        <v>1682.6850589999999</v>
      </c>
      <c r="D36" s="18">
        <v>1756.97937</v>
      </c>
      <c r="E36" s="18">
        <v>1765.6813959999999</v>
      </c>
      <c r="F36" s="18">
        <v>1766.6875</v>
      </c>
      <c r="G36" s="18">
        <v>1768.61853</v>
      </c>
      <c r="H36" s="18">
        <v>1766.3779300000001</v>
      </c>
      <c r="I36" s="18">
        <v>1758.1389160000001</v>
      </c>
      <c r="J36" s="18">
        <v>1749.349487</v>
      </c>
      <c r="K36" s="18">
        <v>1741.457764</v>
      </c>
      <c r="L36" s="18">
        <v>1735.8957519999999</v>
      </c>
      <c r="M36" s="18">
        <v>1730.4105219999999</v>
      </c>
      <c r="N36" s="18">
        <v>1723.2860109999999</v>
      </c>
      <c r="O36" s="18">
        <v>1720.14624</v>
      </c>
      <c r="P36" s="18">
        <v>1716.9307859999999</v>
      </c>
      <c r="Q36" s="18">
        <v>1713.0732419999999</v>
      </c>
      <c r="R36" s="18">
        <v>1711.694702</v>
      </c>
      <c r="S36" s="18">
        <v>1711.94397</v>
      </c>
      <c r="T36" s="18">
        <v>1710.7891850000001</v>
      </c>
      <c r="U36" s="18">
        <v>1713.505981</v>
      </c>
      <c r="V36" s="18">
        <v>1718.167236</v>
      </c>
      <c r="W36" s="18">
        <v>1721.410034</v>
      </c>
      <c r="X36" s="18">
        <v>1726.595337</v>
      </c>
      <c r="Y36" s="18">
        <v>1731.035889</v>
      </c>
      <c r="Z36" s="18">
        <v>1736.0482179999999</v>
      </c>
      <c r="AA36" s="18">
        <v>1743.7274170000001</v>
      </c>
      <c r="AB36" s="18">
        <v>1752.3592530000001</v>
      </c>
      <c r="AC36" s="18">
        <v>1760.4792480000001</v>
      </c>
      <c r="AD36" s="18">
        <v>1767.3570560000001</v>
      </c>
      <c r="AE36" s="18">
        <v>1776.615845</v>
      </c>
      <c r="AF36" s="18">
        <v>1788.7962649999999</v>
      </c>
      <c r="AG36" s="19">
        <v>2E-3</v>
      </c>
    </row>
    <row r="37" spans="1:33" ht="15" customHeight="1">
      <c r="A37" s="51" t="s">
        <v>2037</v>
      </c>
      <c r="B37" s="17" t="s">
        <v>2038</v>
      </c>
      <c r="C37" s="18">
        <v>45.454169999999998</v>
      </c>
      <c r="D37" s="18">
        <v>42.419792000000001</v>
      </c>
      <c r="E37" s="18">
        <v>42.449115999999997</v>
      </c>
      <c r="F37" s="18">
        <v>42.186874000000003</v>
      </c>
      <c r="G37" s="18">
        <v>41.992226000000002</v>
      </c>
      <c r="H37" s="18">
        <v>41.950305999999998</v>
      </c>
      <c r="I37" s="18">
        <v>41.623553999999999</v>
      </c>
      <c r="J37" s="18">
        <v>42.314514000000003</v>
      </c>
      <c r="K37" s="18">
        <v>42.568114999999999</v>
      </c>
      <c r="L37" s="18">
        <v>42.649566999999998</v>
      </c>
      <c r="M37" s="18">
        <v>42.705050999999997</v>
      </c>
      <c r="N37" s="18">
        <v>43.470013000000002</v>
      </c>
      <c r="O37" s="18">
        <v>43.942860000000003</v>
      </c>
      <c r="P37" s="18">
        <v>44.243392999999998</v>
      </c>
      <c r="Q37" s="18">
        <v>44.817844000000001</v>
      </c>
      <c r="R37" s="18">
        <v>45.444217999999999</v>
      </c>
      <c r="S37" s="18">
        <v>46.415176000000002</v>
      </c>
      <c r="T37" s="18">
        <v>47.382835</v>
      </c>
      <c r="U37" s="18">
        <v>48.102500999999997</v>
      </c>
      <c r="V37" s="18">
        <v>49.357151000000002</v>
      </c>
      <c r="W37" s="18">
        <v>50.438259000000002</v>
      </c>
      <c r="X37" s="18">
        <v>51.284427999999998</v>
      </c>
      <c r="Y37" s="18">
        <v>52.639732000000002</v>
      </c>
      <c r="Z37" s="18">
        <v>53.683025000000001</v>
      </c>
      <c r="AA37" s="18">
        <v>54.563637</v>
      </c>
      <c r="AB37" s="18">
        <v>55.810608000000002</v>
      </c>
      <c r="AC37" s="18">
        <v>56.925873000000003</v>
      </c>
      <c r="AD37" s="18">
        <v>57.917755</v>
      </c>
      <c r="AE37" s="18">
        <v>58.791041999999997</v>
      </c>
      <c r="AF37" s="18">
        <v>59.857211999999997</v>
      </c>
      <c r="AG37" s="19">
        <v>0.01</v>
      </c>
    </row>
    <row r="38" spans="1:33" ht="15" customHeight="1">
      <c r="A38" s="51" t="s">
        <v>2039</v>
      </c>
      <c r="B38" s="17" t="s">
        <v>2015</v>
      </c>
      <c r="C38" s="18">
        <v>4.2753030000000001</v>
      </c>
      <c r="D38" s="18">
        <v>5.231052</v>
      </c>
      <c r="E38" s="18">
        <v>6.4053139999999997</v>
      </c>
      <c r="F38" s="18">
        <v>7.1494929999999997</v>
      </c>
      <c r="G38" s="18">
        <v>8.0998830000000002</v>
      </c>
      <c r="H38" s="18">
        <v>9.0783459999999998</v>
      </c>
      <c r="I38" s="18">
        <v>10.254517</v>
      </c>
      <c r="J38" s="18">
        <v>11.461936</v>
      </c>
      <c r="K38" s="18">
        <v>12.213654</v>
      </c>
      <c r="L38" s="18">
        <v>13.29532</v>
      </c>
      <c r="M38" s="18">
        <v>14.196782000000001</v>
      </c>
      <c r="N38" s="18">
        <v>15.143618</v>
      </c>
      <c r="O38" s="18">
        <v>16.369595</v>
      </c>
      <c r="P38" s="18">
        <v>17.016504000000001</v>
      </c>
      <c r="Q38" s="18">
        <v>17.63965</v>
      </c>
      <c r="R38" s="18">
        <v>18.356472</v>
      </c>
      <c r="S38" s="18">
        <v>19.298324999999998</v>
      </c>
      <c r="T38" s="18">
        <v>20.333925000000001</v>
      </c>
      <c r="U38" s="18">
        <v>21.352484</v>
      </c>
      <c r="V38" s="18">
        <v>22.271826000000001</v>
      </c>
      <c r="W38" s="18">
        <v>23.341709000000002</v>
      </c>
      <c r="X38" s="18">
        <v>24.321840000000002</v>
      </c>
      <c r="Y38" s="18">
        <v>25.194637</v>
      </c>
      <c r="Z38" s="18">
        <v>26.182085000000001</v>
      </c>
      <c r="AA38" s="18">
        <v>27.121122</v>
      </c>
      <c r="AB38" s="18">
        <v>28.06616</v>
      </c>
      <c r="AC38" s="18">
        <v>29.019708999999999</v>
      </c>
      <c r="AD38" s="18">
        <v>30.105457000000001</v>
      </c>
      <c r="AE38" s="18">
        <v>31.050706999999999</v>
      </c>
      <c r="AF38" s="18">
        <v>31.996616</v>
      </c>
      <c r="AG38" s="19">
        <v>7.1999999999999995E-2</v>
      </c>
    </row>
    <row r="39" spans="1:33" ht="15" customHeight="1">
      <c r="A39" s="51" t="s">
        <v>2040</v>
      </c>
      <c r="B39" s="16" t="s">
        <v>2041</v>
      </c>
      <c r="C39" s="20">
        <v>1732.4145510000001</v>
      </c>
      <c r="D39" s="20">
        <v>1804.630249</v>
      </c>
      <c r="E39" s="20">
        <v>1814.5357670000001</v>
      </c>
      <c r="F39" s="20">
        <v>1816.0239260000001</v>
      </c>
      <c r="G39" s="20">
        <v>1818.7105710000001</v>
      </c>
      <c r="H39" s="20">
        <v>1817.406616</v>
      </c>
      <c r="I39" s="20">
        <v>1810.0169679999999</v>
      </c>
      <c r="J39" s="20">
        <v>1803.1259769999999</v>
      </c>
      <c r="K39" s="20">
        <v>1796.2395019999999</v>
      </c>
      <c r="L39" s="20">
        <v>1791.8405760000001</v>
      </c>
      <c r="M39" s="20">
        <v>1787.3123780000001</v>
      </c>
      <c r="N39" s="20">
        <v>1781.899658</v>
      </c>
      <c r="O39" s="20">
        <v>1780.45874</v>
      </c>
      <c r="P39" s="20">
        <v>1778.1906739999999</v>
      </c>
      <c r="Q39" s="20">
        <v>1775.5307620000001</v>
      </c>
      <c r="R39" s="20">
        <v>1775.495361</v>
      </c>
      <c r="S39" s="20">
        <v>1777.657471</v>
      </c>
      <c r="T39" s="20">
        <v>1778.505981</v>
      </c>
      <c r="U39" s="20">
        <v>1782.9610600000001</v>
      </c>
      <c r="V39" s="20">
        <v>1789.7962649999999</v>
      </c>
      <c r="W39" s="20">
        <v>1795.1899410000001</v>
      </c>
      <c r="X39" s="20">
        <v>1802.2016599999999</v>
      </c>
      <c r="Y39" s="20">
        <v>1808.8702390000001</v>
      </c>
      <c r="Z39" s="20">
        <v>1815.9133300000001</v>
      </c>
      <c r="AA39" s="20">
        <v>1825.4121090000001</v>
      </c>
      <c r="AB39" s="20">
        <v>1836.2360839999999</v>
      </c>
      <c r="AC39" s="20">
        <v>1846.4248050000001</v>
      </c>
      <c r="AD39" s="20">
        <v>1855.380249</v>
      </c>
      <c r="AE39" s="20">
        <v>1866.4575199999999</v>
      </c>
      <c r="AF39" s="20">
        <v>1880.650024</v>
      </c>
      <c r="AG39" s="21">
        <v>3.0000000000000001E-3</v>
      </c>
    </row>
    <row r="41" spans="1:33" ht="15" customHeight="1">
      <c r="B41" s="16" t="s">
        <v>2042</v>
      </c>
    </row>
    <row r="42" spans="1:33" ht="15" customHeight="1">
      <c r="A42" s="51" t="s">
        <v>2043</v>
      </c>
      <c r="B42" s="17" t="s">
        <v>2011</v>
      </c>
      <c r="C42" s="18">
        <v>8.6926020000000008</v>
      </c>
      <c r="D42" s="18">
        <v>8.3509410000000006</v>
      </c>
      <c r="E42" s="18">
        <v>8.3513999999999999</v>
      </c>
      <c r="F42" s="18">
        <v>7.8339819999999998</v>
      </c>
      <c r="G42" s="18">
        <v>7.6620920000000003</v>
      </c>
      <c r="H42" s="18">
        <v>7.3373999999999997</v>
      </c>
      <c r="I42" s="18">
        <v>6.9540199999999999</v>
      </c>
      <c r="J42" s="18">
        <v>6.7320779999999996</v>
      </c>
      <c r="K42" s="18">
        <v>6.562792</v>
      </c>
      <c r="L42" s="18">
        <v>6.4083399999999999</v>
      </c>
      <c r="M42" s="18">
        <v>6.1771409999999998</v>
      </c>
      <c r="N42" s="18">
        <v>6.0815109999999999</v>
      </c>
      <c r="O42" s="18">
        <v>6.0312510000000001</v>
      </c>
      <c r="P42" s="18">
        <v>5.8774899999999999</v>
      </c>
      <c r="Q42" s="18">
        <v>5.7837069999999997</v>
      </c>
      <c r="R42" s="18">
        <v>5.6545319999999997</v>
      </c>
      <c r="S42" s="18">
        <v>5.5133530000000004</v>
      </c>
      <c r="T42" s="18">
        <v>5.3712900000000001</v>
      </c>
      <c r="U42" s="18">
        <v>5.3133629999999998</v>
      </c>
      <c r="V42" s="18">
        <v>5.2184910000000002</v>
      </c>
      <c r="W42" s="18">
        <v>5.0105690000000003</v>
      </c>
      <c r="X42" s="18">
        <v>4.8151169999999999</v>
      </c>
      <c r="Y42" s="18">
        <v>4.6041629999999998</v>
      </c>
      <c r="Z42" s="18">
        <v>4.3766809999999996</v>
      </c>
      <c r="AA42" s="18">
        <v>4.165921</v>
      </c>
      <c r="AB42" s="18">
        <v>4.1885890000000003</v>
      </c>
      <c r="AC42" s="18">
        <v>4.1816719999999998</v>
      </c>
      <c r="AD42" s="18">
        <v>4.1977890000000002</v>
      </c>
      <c r="AE42" s="18">
        <v>4.1766819999999996</v>
      </c>
      <c r="AF42" s="18">
        <v>4.2039039999999996</v>
      </c>
      <c r="AG42" s="19">
        <v>-2.5000000000000001E-2</v>
      </c>
    </row>
    <row r="43" spans="1:33" ht="15" customHeight="1">
      <c r="A43" s="51" t="s">
        <v>2044</v>
      </c>
      <c r="B43" s="17" t="s">
        <v>2013</v>
      </c>
      <c r="C43" s="18">
        <v>594.07788100000005</v>
      </c>
      <c r="D43" s="18">
        <v>580.86682099999996</v>
      </c>
      <c r="E43" s="18">
        <v>589.87701400000003</v>
      </c>
      <c r="F43" s="18">
        <v>590.23840299999995</v>
      </c>
      <c r="G43" s="18">
        <v>567.69262700000002</v>
      </c>
      <c r="H43" s="18">
        <v>561.56176800000003</v>
      </c>
      <c r="I43" s="18">
        <v>557.85644500000001</v>
      </c>
      <c r="J43" s="18">
        <v>562.76806599999998</v>
      </c>
      <c r="K43" s="18">
        <v>550.76086399999997</v>
      </c>
      <c r="L43" s="18">
        <v>540.03442399999994</v>
      </c>
      <c r="M43" s="18">
        <v>538.16430700000001</v>
      </c>
      <c r="N43" s="18">
        <v>538.97833300000002</v>
      </c>
      <c r="O43" s="18">
        <v>540.23736599999995</v>
      </c>
      <c r="P43" s="18">
        <v>538.44250499999998</v>
      </c>
      <c r="Q43" s="18">
        <v>532.03179899999998</v>
      </c>
      <c r="R43" s="18">
        <v>533.243469</v>
      </c>
      <c r="S43" s="18">
        <v>539.34368900000004</v>
      </c>
      <c r="T43" s="18">
        <v>545.48144500000001</v>
      </c>
      <c r="U43" s="18">
        <v>549.51019299999996</v>
      </c>
      <c r="V43" s="18">
        <v>556.20611599999995</v>
      </c>
      <c r="W43" s="18">
        <v>565.25122099999999</v>
      </c>
      <c r="X43" s="18">
        <v>573.05743399999994</v>
      </c>
      <c r="Y43" s="18">
        <v>578.67810099999997</v>
      </c>
      <c r="Z43" s="18">
        <v>589.108521</v>
      </c>
      <c r="AA43" s="18">
        <v>597.31494099999998</v>
      </c>
      <c r="AB43" s="18">
        <v>603.08905000000004</v>
      </c>
      <c r="AC43" s="18">
        <v>609.37017800000001</v>
      </c>
      <c r="AD43" s="18">
        <v>616.89739999999995</v>
      </c>
      <c r="AE43" s="18">
        <v>621.39538600000003</v>
      </c>
      <c r="AF43" s="18">
        <v>627.55059800000004</v>
      </c>
      <c r="AG43" s="19">
        <v>2E-3</v>
      </c>
    </row>
    <row r="44" spans="1:33" ht="15" customHeight="1">
      <c r="A44" s="51" t="s">
        <v>2045</v>
      </c>
      <c r="B44" s="17" t="s">
        <v>2022</v>
      </c>
      <c r="C44" s="18">
        <v>945.91082800000004</v>
      </c>
      <c r="D44" s="18">
        <v>898.24682600000006</v>
      </c>
      <c r="E44" s="18">
        <v>865.42456100000004</v>
      </c>
      <c r="F44" s="18">
        <v>732.35516399999995</v>
      </c>
      <c r="G44" s="18">
        <v>711.44287099999997</v>
      </c>
      <c r="H44" s="18">
        <v>702.37872300000004</v>
      </c>
      <c r="I44" s="18">
        <v>696.31146200000001</v>
      </c>
      <c r="J44" s="18">
        <v>688.807007</v>
      </c>
      <c r="K44" s="18">
        <v>667.06103499999995</v>
      </c>
      <c r="L44" s="18">
        <v>656.80255099999999</v>
      </c>
      <c r="M44" s="18">
        <v>648.43786599999999</v>
      </c>
      <c r="N44" s="18">
        <v>635.33868399999994</v>
      </c>
      <c r="O44" s="18">
        <v>642.24408000000005</v>
      </c>
      <c r="P44" s="18">
        <v>604.97314500000005</v>
      </c>
      <c r="Q44" s="18">
        <v>588.07910200000003</v>
      </c>
      <c r="R44" s="18">
        <v>565.946594</v>
      </c>
      <c r="S44" s="18">
        <v>555.44311500000003</v>
      </c>
      <c r="T44" s="18">
        <v>552.85412599999995</v>
      </c>
      <c r="U44" s="18">
        <v>550.90240500000004</v>
      </c>
      <c r="V44" s="18">
        <v>540.37902799999995</v>
      </c>
      <c r="W44" s="18">
        <v>535.615723</v>
      </c>
      <c r="X44" s="18">
        <v>530.36181599999998</v>
      </c>
      <c r="Y44" s="18">
        <v>522.78729199999998</v>
      </c>
      <c r="Z44" s="18">
        <v>514.59966999999995</v>
      </c>
      <c r="AA44" s="18">
        <v>508.05474900000002</v>
      </c>
      <c r="AB44" s="18">
        <v>505.692474</v>
      </c>
      <c r="AC44" s="18">
        <v>502.19558699999999</v>
      </c>
      <c r="AD44" s="18">
        <v>500.79144300000002</v>
      </c>
      <c r="AE44" s="18">
        <v>500.42083700000001</v>
      </c>
      <c r="AF44" s="18">
        <v>501.43038899999999</v>
      </c>
      <c r="AG44" s="19">
        <v>-2.1999999999999999E-2</v>
      </c>
    </row>
    <row r="45" spans="1:33" ht="15" customHeight="1">
      <c r="A45" s="51" t="s">
        <v>2046</v>
      </c>
      <c r="B45" s="17" t="s">
        <v>2047</v>
      </c>
      <c r="C45" s="18">
        <v>10.801752</v>
      </c>
      <c r="D45" s="18">
        <v>10.801939000000001</v>
      </c>
      <c r="E45" s="18">
        <v>10.802682000000001</v>
      </c>
      <c r="F45" s="18">
        <v>10.802239999999999</v>
      </c>
      <c r="G45" s="18">
        <v>10.830753</v>
      </c>
      <c r="H45" s="18">
        <v>10.858601999999999</v>
      </c>
      <c r="I45" s="18">
        <v>10.891597000000001</v>
      </c>
      <c r="J45" s="18">
        <v>10.925770999999999</v>
      </c>
      <c r="K45" s="18">
        <v>10.964188999999999</v>
      </c>
      <c r="L45" s="18">
        <v>10.999196</v>
      </c>
      <c r="M45" s="18">
        <v>11.030252000000001</v>
      </c>
      <c r="N45" s="18">
        <v>11.074807</v>
      </c>
      <c r="O45" s="18">
        <v>11.112882000000001</v>
      </c>
      <c r="P45" s="18">
        <v>11.158536</v>
      </c>
      <c r="Q45" s="18">
        <v>11.203025999999999</v>
      </c>
      <c r="R45" s="18">
        <v>11.247161999999999</v>
      </c>
      <c r="S45" s="18">
        <v>11.288497</v>
      </c>
      <c r="T45" s="18">
        <v>11.326136999999999</v>
      </c>
      <c r="U45" s="18">
        <v>11.360699</v>
      </c>
      <c r="V45" s="18">
        <v>11.397062</v>
      </c>
      <c r="W45" s="18">
        <v>11.429852</v>
      </c>
      <c r="X45" s="18">
        <v>11.452199</v>
      </c>
      <c r="Y45" s="18">
        <v>11.475057</v>
      </c>
      <c r="Z45" s="18">
        <v>11.506449999999999</v>
      </c>
      <c r="AA45" s="18">
        <v>11.536643</v>
      </c>
      <c r="AB45" s="18">
        <v>11.559272999999999</v>
      </c>
      <c r="AC45" s="18">
        <v>11.573119999999999</v>
      </c>
      <c r="AD45" s="18">
        <v>11.585564</v>
      </c>
      <c r="AE45" s="18">
        <v>11.598751</v>
      </c>
      <c r="AF45" s="18">
        <v>11.611522000000001</v>
      </c>
      <c r="AG45" s="19">
        <v>2E-3</v>
      </c>
    </row>
    <row r="46" spans="1:33" ht="15" customHeight="1">
      <c r="A46" s="51" t="s">
        <v>2048</v>
      </c>
      <c r="B46" s="16" t="s">
        <v>2049</v>
      </c>
      <c r="C46" s="20">
        <v>1559.483154</v>
      </c>
      <c r="D46" s="20">
        <v>1498.2664789999999</v>
      </c>
      <c r="E46" s="20">
        <v>1474.455688</v>
      </c>
      <c r="F46" s="20">
        <v>1341.229736</v>
      </c>
      <c r="G46" s="20">
        <v>1297.628418</v>
      </c>
      <c r="H46" s="20">
        <v>1282.136475</v>
      </c>
      <c r="I46" s="20">
        <v>1272.0135499999999</v>
      </c>
      <c r="J46" s="20">
        <v>1269.2329099999999</v>
      </c>
      <c r="K46" s="20">
        <v>1235.348999</v>
      </c>
      <c r="L46" s="20">
        <v>1214.2445070000001</v>
      </c>
      <c r="M46" s="20">
        <v>1203.8095699999999</v>
      </c>
      <c r="N46" s="20">
        <v>1191.4732670000001</v>
      </c>
      <c r="O46" s="20">
        <v>1199.6256100000001</v>
      </c>
      <c r="P46" s="20">
        <v>1160.4517820000001</v>
      </c>
      <c r="Q46" s="20">
        <v>1137.097534</v>
      </c>
      <c r="R46" s="20">
        <v>1116.091797</v>
      </c>
      <c r="S46" s="20">
        <v>1111.5886230000001</v>
      </c>
      <c r="T46" s="20">
        <v>1115.0329589999999</v>
      </c>
      <c r="U46" s="20">
        <v>1117.0866699999999</v>
      </c>
      <c r="V46" s="20">
        <v>1113.2008060000001</v>
      </c>
      <c r="W46" s="20">
        <v>1117.307251</v>
      </c>
      <c r="X46" s="20">
        <v>1119.6865230000001</v>
      </c>
      <c r="Y46" s="20">
        <v>1117.544678</v>
      </c>
      <c r="Z46" s="20">
        <v>1119.5914310000001</v>
      </c>
      <c r="AA46" s="20">
        <v>1121.0722659999999</v>
      </c>
      <c r="AB46" s="20">
        <v>1124.529419</v>
      </c>
      <c r="AC46" s="20">
        <v>1127.320557</v>
      </c>
      <c r="AD46" s="20">
        <v>1133.4722899999999</v>
      </c>
      <c r="AE46" s="20">
        <v>1137.5916749999999</v>
      </c>
      <c r="AF46" s="20">
        <v>1144.796509</v>
      </c>
      <c r="AG46" s="21">
        <v>-1.0999999999999999E-2</v>
      </c>
    </row>
    <row r="48" spans="1:33" ht="15" customHeight="1">
      <c r="B48" s="16" t="s">
        <v>2050</v>
      </c>
    </row>
    <row r="49" spans="1:33" ht="15" customHeight="1">
      <c r="A49" s="51" t="s">
        <v>2051</v>
      </c>
      <c r="B49" s="17" t="s">
        <v>2036</v>
      </c>
      <c r="C49" s="18">
        <v>2144.3571780000002</v>
      </c>
      <c r="D49" s="18">
        <v>2232.1843260000001</v>
      </c>
      <c r="E49" s="18">
        <v>2250.7231449999999</v>
      </c>
      <c r="F49" s="18">
        <v>2245.4555660000001</v>
      </c>
      <c r="G49" s="18">
        <v>2248.023682</v>
      </c>
      <c r="H49" s="18">
        <v>2246.5444339999999</v>
      </c>
      <c r="I49" s="18">
        <v>2237.3632809999999</v>
      </c>
      <c r="J49" s="18">
        <v>2230.6403810000002</v>
      </c>
      <c r="K49" s="18">
        <v>2225.125732</v>
      </c>
      <c r="L49" s="18">
        <v>2222.093018</v>
      </c>
      <c r="M49" s="18">
        <v>2218.461914</v>
      </c>
      <c r="N49" s="18">
        <v>2214.201904</v>
      </c>
      <c r="O49" s="18">
        <v>2212.6879880000001</v>
      </c>
      <c r="P49" s="18">
        <v>2210.9936520000001</v>
      </c>
      <c r="Q49" s="18">
        <v>2208.1892090000001</v>
      </c>
      <c r="R49" s="18">
        <v>2208.5803219999998</v>
      </c>
      <c r="S49" s="18">
        <v>2211.7326659999999</v>
      </c>
      <c r="T49" s="18">
        <v>2211.474365</v>
      </c>
      <c r="U49" s="18">
        <v>2216.5903320000002</v>
      </c>
      <c r="V49" s="18">
        <v>2220.6911620000001</v>
      </c>
      <c r="W49" s="18">
        <v>2225.1530760000001</v>
      </c>
      <c r="X49" s="18">
        <v>2231.1879880000001</v>
      </c>
      <c r="Y49" s="18">
        <v>2235.6289059999999</v>
      </c>
      <c r="Z49" s="18">
        <v>2241.6428219999998</v>
      </c>
      <c r="AA49" s="18">
        <v>2249.4423830000001</v>
      </c>
      <c r="AB49" s="18">
        <v>2259.2338869999999</v>
      </c>
      <c r="AC49" s="18">
        <v>2268.960693</v>
      </c>
      <c r="AD49" s="18">
        <v>2277.2473140000002</v>
      </c>
      <c r="AE49" s="18">
        <v>2287.8940429999998</v>
      </c>
      <c r="AF49" s="18">
        <v>2301.9628910000001</v>
      </c>
      <c r="AG49" s="19">
        <v>2E-3</v>
      </c>
    </row>
    <row r="50" spans="1:33" ht="15" customHeight="1">
      <c r="A50" s="51" t="s">
        <v>2052</v>
      </c>
      <c r="B50" s="17" t="s">
        <v>2013</v>
      </c>
      <c r="C50" s="18">
        <v>1630.117432</v>
      </c>
      <c r="D50" s="18">
        <v>1641.586548</v>
      </c>
      <c r="E50" s="18">
        <v>1645.264404</v>
      </c>
      <c r="F50" s="18">
        <v>1653.712158</v>
      </c>
      <c r="G50" s="18">
        <v>1641.28772</v>
      </c>
      <c r="H50" s="18">
        <v>1642.9456789999999</v>
      </c>
      <c r="I50" s="18">
        <v>1642.7144780000001</v>
      </c>
      <c r="J50" s="18">
        <v>1652.236328</v>
      </c>
      <c r="K50" s="18">
        <v>1643.021851</v>
      </c>
      <c r="L50" s="18">
        <v>1636.022461</v>
      </c>
      <c r="M50" s="18">
        <v>1634.0361330000001</v>
      </c>
      <c r="N50" s="18">
        <v>1640.6889650000001</v>
      </c>
      <c r="O50" s="18">
        <v>1644.6689449999999</v>
      </c>
      <c r="P50" s="18">
        <v>1645.6623540000001</v>
      </c>
      <c r="Q50" s="18">
        <v>1642.9833980000001</v>
      </c>
      <c r="R50" s="18">
        <v>1647.8752440000001</v>
      </c>
      <c r="S50" s="18">
        <v>1658.1157229999999</v>
      </c>
      <c r="T50" s="18">
        <v>1669.8532709999999</v>
      </c>
      <c r="U50" s="18">
        <v>1677.881836</v>
      </c>
      <c r="V50" s="18">
        <v>1690.7416989999999</v>
      </c>
      <c r="W50" s="18">
        <v>1706.1166989999999</v>
      </c>
      <c r="X50" s="18">
        <v>1721.121582</v>
      </c>
      <c r="Y50" s="18">
        <v>1733.1865230000001</v>
      </c>
      <c r="Z50" s="18">
        <v>1751.1879879999999</v>
      </c>
      <c r="AA50" s="18">
        <v>1765.6295170000001</v>
      </c>
      <c r="AB50" s="18">
        <v>1778.1308590000001</v>
      </c>
      <c r="AC50" s="18">
        <v>1789.780518</v>
      </c>
      <c r="AD50" s="18">
        <v>1802.2626949999999</v>
      </c>
      <c r="AE50" s="18">
        <v>1812.8133539999999</v>
      </c>
      <c r="AF50" s="18">
        <v>1828.3562010000001</v>
      </c>
      <c r="AG50" s="19">
        <v>4.0000000000000001E-3</v>
      </c>
    </row>
    <row r="51" spans="1:33" ht="15" customHeight="1">
      <c r="A51" s="51" t="s">
        <v>2053</v>
      </c>
      <c r="B51" s="17" t="s">
        <v>2022</v>
      </c>
      <c r="C51" s="18">
        <v>1039.6088870000001</v>
      </c>
      <c r="D51" s="18">
        <v>999.029358</v>
      </c>
      <c r="E51" s="18">
        <v>965.21167000000003</v>
      </c>
      <c r="F51" s="18">
        <v>830.59570299999996</v>
      </c>
      <c r="G51" s="18">
        <v>808.87042199999996</v>
      </c>
      <c r="H51" s="18">
        <v>801.50006099999996</v>
      </c>
      <c r="I51" s="18">
        <v>794.84789999999998</v>
      </c>
      <c r="J51" s="18">
        <v>786.49633800000004</v>
      </c>
      <c r="K51" s="18">
        <v>763.94366500000001</v>
      </c>
      <c r="L51" s="18">
        <v>752.659851</v>
      </c>
      <c r="M51" s="18">
        <v>743.60351600000001</v>
      </c>
      <c r="N51" s="18">
        <v>730.37078899999995</v>
      </c>
      <c r="O51" s="18">
        <v>737.16479500000003</v>
      </c>
      <c r="P51" s="18">
        <v>699.90185499999995</v>
      </c>
      <c r="Q51" s="18">
        <v>683.04565400000001</v>
      </c>
      <c r="R51" s="18">
        <v>661.44622800000002</v>
      </c>
      <c r="S51" s="18">
        <v>651.60156199999994</v>
      </c>
      <c r="T51" s="18">
        <v>649.65039100000001</v>
      </c>
      <c r="U51" s="18">
        <v>647.94439699999998</v>
      </c>
      <c r="V51" s="18">
        <v>637.84997599999997</v>
      </c>
      <c r="W51" s="18">
        <v>633.12133800000004</v>
      </c>
      <c r="X51" s="18">
        <v>628.07916299999999</v>
      </c>
      <c r="Y51" s="18">
        <v>620.44073500000002</v>
      </c>
      <c r="Z51" s="18">
        <v>611.75366199999996</v>
      </c>
      <c r="AA51" s="18">
        <v>604.73577899999998</v>
      </c>
      <c r="AB51" s="18">
        <v>602.04303000000004</v>
      </c>
      <c r="AC51" s="18">
        <v>597.85247800000002</v>
      </c>
      <c r="AD51" s="18">
        <v>595.54266399999995</v>
      </c>
      <c r="AE51" s="18">
        <v>594.75756799999999</v>
      </c>
      <c r="AF51" s="18">
        <v>595.74865699999998</v>
      </c>
      <c r="AG51" s="19">
        <v>-1.9E-2</v>
      </c>
    </row>
    <row r="52" spans="1:33" ht="15" customHeight="1">
      <c r="A52" s="51" t="s">
        <v>2054</v>
      </c>
      <c r="B52" s="17" t="s">
        <v>2047</v>
      </c>
      <c r="C52" s="18">
        <v>10.801752</v>
      </c>
      <c r="D52" s="18">
        <v>10.801939000000001</v>
      </c>
      <c r="E52" s="18">
        <v>10.802682000000001</v>
      </c>
      <c r="F52" s="18">
        <v>10.802239999999999</v>
      </c>
      <c r="G52" s="18">
        <v>10.830753</v>
      </c>
      <c r="H52" s="18">
        <v>10.858601999999999</v>
      </c>
      <c r="I52" s="18">
        <v>10.891597000000001</v>
      </c>
      <c r="J52" s="18">
        <v>10.925770999999999</v>
      </c>
      <c r="K52" s="18">
        <v>10.964188999999999</v>
      </c>
      <c r="L52" s="18">
        <v>10.999196</v>
      </c>
      <c r="M52" s="18">
        <v>11.030252000000001</v>
      </c>
      <c r="N52" s="18">
        <v>11.074807</v>
      </c>
      <c r="O52" s="18">
        <v>11.112882000000001</v>
      </c>
      <c r="P52" s="18">
        <v>11.158536</v>
      </c>
      <c r="Q52" s="18">
        <v>11.203025999999999</v>
      </c>
      <c r="R52" s="18">
        <v>11.247161999999999</v>
      </c>
      <c r="S52" s="18">
        <v>11.288497</v>
      </c>
      <c r="T52" s="18">
        <v>11.326136999999999</v>
      </c>
      <c r="U52" s="18">
        <v>11.360699</v>
      </c>
      <c r="V52" s="18">
        <v>11.397062</v>
      </c>
      <c r="W52" s="18">
        <v>11.429852</v>
      </c>
      <c r="X52" s="18">
        <v>11.452199</v>
      </c>
      <c r="Y52" s="18">
        <v>11.475057</v>
      </c>
      <c r="Z52" s="18">
        <v>11.506449999999999</v>
      </c>
      <c r="AA52" s="18">
        <v>11.536643</v>
      </c>
      <c r="AB52" s="18">
        <v>11.559272999999999</v>
      </c>
      <c r="AC52" s="18">
        <v>11.573119999999999</v>
      </c>
      <c r="AD52" s="18">
        <v>11.585564</v>
      </c>
      <c r="AE52" s="18">
        <v>11.598751</v>
      </c>
      <c r="AF52" s="18">
        <v>11.611522000000001</v>
      </c>
      <c r="AG52" s="19">
        <v>2E-3</v>
      </c>
    </row>
    <row r="53" spans="1:33" ht="15" customHeight="1">
      <c r="A53" s="51" t="s">
        <v>2055</v>
      </c>
      <c r="B53" s="16" t="s">
        <v>2056</v>
      </c>
      <c r="C53" s="20">
        <v>4824.8852539999998</v>
      </c>
      <c r="D53" s="20">
        <v>4883.6020509999998</v>
      </c>
      <c r="E53" s="20">
        <v>4872.001953</v>
      </c>
      <c r="F53" s="20">
        <v>4740.5659180000002</v>
      </c>
      <c r="G53" s="20">
        <v>4709.0126950000003</v>
      </c>
      <c r="H53" s="20">
        <v>4701.8486329999996</v>
      </c>
      <c r="I53" s="20">
        <v>4685.8173829999996</v>
      </c>
      <c r="J53" s="20">
        <v>4680.298828</v>
      </c>
      <c r="K53" s="20">
        <v>4643.0556640000004</v>
      </c>
      <c r="L53" s="20">
        <v>4621.7744140000004</v>
      </c>
      <c r="M53" s="20">
        <v>4607.1318359999996</v>
      </c>
      <c r="N53" s="20">
        <v>4596.3364259999998</v>
      </c>
      <c r="O53" s="20">
        <v>4605.6342770000001</v>
      </c>
      <c r="P53" s="20">
        <v>4567.7163090000004</v>
      </c>
      <c r="Q53" s="20">
        <v>4545.4213870000003</v>
      </c>
      <c r="R53" s="20">
        <v>4529.1489259999998</v>
      </c>
      <c r="S53" s="20">
        <v>4532.7387699999999</v>
      </c>
      <c r="T53" s="20">
        <v>4542.3041990000002</v>
      </c>
      <c r="U53" s="20">
        <v>4553.7773440000001</v>
      </c>
      <c r="V53" s="20">
        <v>4560.6796880000002</v>
      </c>
      <c r="W53" s="20">
        <v>4575.8208009999998</v>
      </c>
      <c r="X53" s="20">
        <v>4591.8408200000003</v>
      </c>
      <c r="Y53" s="20">
        <v>4600.7314450000003</v>
      </c>
      <c r="Z53" s="20">
        <v>4616.0908200000003</v>
      </c>
      <c r="AA53" s="20">
        <v>4631.3442379999997</v>
      </c>
      <c r="AB53" s="20">
        <v>4650.966797</v>
      </c>
      <c r="AC53" s="20">
        <v>4668.1669920000004</v>
      </c>
      <c r="AD53" s="20">
        <v>4686.6381840000004</v>
      </c>
      <c r="AE53" s="20">
        <v>4707.0634769999997</v>
      </c>
      <c r="AF53" s="20">
        <v>4737.6791990000002</v>
      </c>
      <c r="AG53" s="21">
        <v>-1E-3</v>
      </c>
    </row>
    <row r="55" spans="1:33" ht="15" customHeight="1">
      <c r="B55" s="16" t="s">
        <v>2057</v>
      </c>
    </row>
    <row r="56" spans="1:33" ht="15" customHeight="1">
      <c r="A56" s="51" t="s">
        <v>2058</v>
      </c>
      <c r="B56" s="16" t="s">
        <v>2059</v>
      </c>
      <c r="C56" s="22">
        <v>14.532686999999999</v>
      </c>
      <c r="D56" s="22">
        <v>14.658885</v>
      </c>
      <c r="E56" s="22">
        <v>14.557081</v>
      </c>
      <c r="F56" s="22">
        <v>14.094023</v>
      </c>
      <c r="G56" s="22">
        <v>13.926029</v>
      </c>
      <c r="H56" s="22">
        <v>13.830809</v>
      </c>
      <c r="I56" s="22">
        <v>13.710215</v>
      </c>
      <c r="J56" s="22">
        <v>13.620975</v>
      </c>
      <c r="K56" s="22">
        <v>13.440536</v>
      </c>
      <c r="L56" s="22">
        <v>13.308163</v>
      </c>
      <c r="M56" s="22">
        <v>13.196910000000001</v>
      </c>
      <c r="N56" s="22">
        <v>13.099304</v>
      </c>
      <c r="O56" s="22">
        <v>13.061489</v>
      </c>
      <c r="P56" s="22">
        <v>12.892286</v>
      </c>
      <c r="Q56" s="22">
        <v>12.770303999999999</v>
      </c>
      <c r="R56" s="22">
        <v>12.668282</v>
      </c>
      <c r="S56" s="22">
        <v>12.624611</v>
      </c>
      <c r="T56" s="22">
        <v>12.599866</v>
      </c>
      <c r="U56" s="22">
        <v>12.582134</v>
      </c>
      <c r="V56" s="22">
        <v>12.553418000000001</v>
      </c>
      <c r="W56" s="22">
        <v>12.548730000000001</v>
      </c>
      <c r="X56" s="22">
        <v>12.547348</v>
      </c>
      <c r="Y56" s="22">
        <v>12.527437000000001</v>
      </c>
      <c r="Z56" s="22">
        <v>12.526123999999999</v>
      </c>
      <c r="AA56" s="22">
        <v>12.525302999999999</v>
      </c>
      <c r="AB56" s="22">
        <v>12.536841000000001</v>
      </c>
      <c r="AC56" s="22">
        <v>12.542111999999999</v>
      </c>
      <c r="AD56" s="22">
        <v>12.55115</v>
      </c>
      <c r="AE56" s="22">
        <v>12.565764</v>
      </c>
      <c r="AF56" s="22">
        <v>12.607688</v>
      </c>
      <c r="AG56" s="21">
        <v>-5.0000000000000001E-3</v>
      </c>
    </row>
    <row r="57" spans="1:33" ht="15" customHeight="1" thickBot="1"/>
    <row r="58" spans="1:33" ht="15" customHeight="1">
      <c r="B58" s="165" t="s">
        <v>6903</v>
      </c>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row>
    <row r="59" spans="1:33" ht="15" customHeight="1">
      <c r="B59" s="55" t="s">
        <v>6904</v>
      </c>
    </row>
    <row r="60" spans="1:33" ht="15" customHeight="1">
      <c r="B60" s="55" t="s">
        <v>6905</v>
      </c>
    </row>
    <row r="61" spans="1:33" ht="15" customHeight="1">
      <c r="B61" s="55" t="s">
        <v>6906</v>
      </c>
    </row>
    <row r="62" spans="1:33" ht="15" customHeight="1">
      <c r="B62" s="55" t="s">
        <v>2060</v>
      </c>
    </row>
    <row r="63" spans="1:33" ht="15" customHeight="1">
      <c r="B63" s="55" t="s">
        <v>6907</v>
      </c>
    </row>
    <row r="64" spans="1:33" ht="15" customHeight="1">
      <c r="B64" s="55" t="s">
        <v>6908</v>
      </c>
    </row>
    <row r="65" spans="2:2" ht="15" customHeight="1">
      <c r="B65" s="55" t="s">
        <v>6909</v>
      </c>
    </row>
    <row r="66" spans="2:2" ht="15" customHeight="1">
      <c r="B66" s="55" t="s">
        <v>6910</v>
      </c>
    </row>
    <row r="67" spans="2:2" ht="15" customHeight="1">
      <c r="B67" s="55" t="s">
        <v>2061</v>
      </c>
    </row>
    <row r="68" spans="2:2" ht="15" customHeight="1">
      <c r="B68" s="55" t="s">
        <v>2062</v>
      </c>
    </row>
    <row r="69" spans="2:2" ht="15" customHeight="1">
      <c r="B69" s="55" t="s">
        <v>2063</v>
      </c>
    </row>
    <row r="70" spans="2:2" ht="15" customHeight="1">
      <c r="B70" s="55" t="s">
        <v>2064</v>
      </c>
    </row>
    <row r="71" spans="2:2" ht="15" customHeight="1">
      <c r="B71" s="55" t="s">
        <v>2065</v>
      </c>
    </row>
    <row r="72" spans="2:2" ht="15" customHeight="1">
      <c r="B72" s="55" t="s">
        <v>2066</v>
      </c>
    </row>
    <row r="73" spans="2:2" ht="15" customHeight="1">
      <c r="B73" s="55" t="s">
        <v>6911</v>
      </c>
    </row>
    <row r="74" spans="2:2" ht="15" customHeight="1">
      <c r="B74" s="55" t="s">
        <v>6912</v>
      </c>
    </row>
  </sheetData>
  <mergeCells count="1">
    <mergeCell ref="B58:AG58"/>
  </mergeCells>
  <pageMargins left="0.75" right="0.75" top="1" bottom="1" header="0.5" footer="0.5"/>
  <pageSetup orientation="portrai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8">
    <tabColor theme="7" tint="0.59999389629810485"/>
  </sheetPr>
  <dimension ref="A1:AG11111"/>
  <sheetViews>
    <sheetView topLeftCell="B1" workbookViewId="0"/>
  </sheetViews>
  <sheetFormatPr defaultRowHeight="15" customHeight="1"/>
  <cols>
    <col min="1" max="1" width="22.42578125" hidden="1" customWidth="1"/>
    <col min="2" max="2" width="49" customWidth="1"/>
  </cols>
  <sheetData>
    <row r="1" spans="1:33" ht="15" customHeight="1" thickBot="1">
      <c r="B1" s="13"/>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D3" s="56" t="s">
        <v>1999</v>
      </c>
      <c r="E3" s="56" t="s">
        <v>7150</v>
      </c>
      <c r="F3" s="50"/>
      <c r="G3" s="50"/>
      <c r="H3" s="50"/>
    </row>
    <row r="4" spans="1:33" ht="15" customHeight="1">
      <c r="D4" s="56" t="s">
        <v>2000</v>
      </c>
      <c r="E4" s="56" t="s">
        <v>7151</v>
      </c>
      <c r="F4" s="50"/>
      <c r="G4" s="50"/>
      <c r="H4" s="56" t="s">
        <v>2001</v>
      </c>
    </row>
    <row r="5" spans="1:33" ht="15" customHeight="1">
      <c r="D5" s="56" t="s">
        <v>2002</v>
      </c>
      <c r="E5" s="56"/>
      <c r="F5" s="50"/>
      <c r="G5" s="50"/>
      <c r="H5" s="50"/>
    </row>
    <row r="6" spans="1:33" ht="15" customHeight="1">
      <c r="D6" s="56" t="s">
        <v>2003</v>
      </c>
      <c r="E6" s="50"/>
      <c r="F6" s="56" t="s">
        <v>7152</v>
      </c>
      <c r="G6" s="50"/>
      <c r="H6" s="50"/>
    </row>
    <row r="11" spans="1:33" ht="15" customHeight="1">
      <c r="A11" s="51" t="s">
        <v>2067</v>
      </c>
      <c r="B11" s="15" t="s">
        <v>2068</v>
      </c>
      <c r="AG11" s="52" t="s">
        <v>6899</v>
      </c>
    </row>
    <row r="12" spans="1:33" ht="15" customHeight="1">
      <c r="B12" s="13"/>
      <c r="AG12" s="52" t="s">
        <v>6900</v>
      </c>
    </row>
    <row r="13" spans="1:33" ht="15" customHeight="1">
      <c r="B13" s="13"/>
      <c r="C13" s="53"/>
      <c r="D13" s="53"/>
      <c r="E13" s="53"/>
      <c r="F13" s="53"/>
      <c r="G13" s="53"/>
      <c r="H13" s="53"/>
      <c r="I13" s="53"/>
      <c r="J13" s="53"/>
      <c r="K13" s="53"/>
      <c r="L13" s="53"/>
      <c r="M13" s="53"/>
      <c r="N13" s="53"/>
      <c r="O13" s="53"/>
      <c r="P13" s="53"/>
      <c r="Q13" s="53"/>
      <c r="R13" s="53"/>
      <c r="S13" s="53"/>
      <c r="T13" s="53"/>
      <c r="U13" s="53"/>
      <c r="V13" s="53"/>
      <c r="W13" s="53"/>
      <c r="X13" s="53"/>
      <c r="Y13" s="53"/>
      <c r="Z13" s="53"/>
      <c r="AA13" s="53"/>
      <c r="AB13" s="53"/>
      <c r="AC13" s="53"/>
      <c r="AD13" s="53"/>
      <c r="AE13" s="53"/>
      <c r="AF13" s="53"/>
      <c r="AG13" s="52" t="s">
        <v>6901</v>
      </c>
    </row>
    <row r="14" spans="1:33" ht="15" customHeight="1" thickBot="1">
      <c r="B14" s="14" t="s">
        <v>2069</v>
      </c>
      <c r="C14" s="14">
        <v>2021</v>
      </c>
      <c r="D14" s="14">
        <v>2022</v>
      </c>
      <c r="E14" s="14">
        <v>2023</v>
      </c>
      <c r="F14" s="14">
        <v>2024</v>
      </c>
      <c r="G14" s="14">
        <v>2025</v>
      </c>
      <c r="H14" s="14">
        <v>2026</v>
      </c>
      <c r="I14" s="14">
        <v>2027</v>
      </c>
      <c r="J14" s="14">
        <v>2028</v>
      </c>
      <c r="K14" s="14">
        <v>2029</v>
      </c>
      <c r="L14" s="14">
        <v>2030</v>
      </c>
      <c r="M14" s="14">
        <v>2031</v>
      </c>
      <c r="N14" s="14">
        <v>2032</v>
      </c>
      <c r="O14" s="14">
        <v>2033</v>
      </c>
      <c r="P14" s="14">
        <v>2034</v>
      </c>
      <c r="Q14" s="14">
        <v>2035</v>
      </c>
      <c r="R14" s="14">
        <v>2036</v>
      </c>
      <c r="S14" s="14">
        <v>2037</v>
      </c>
      <c r="T14" s="14">
        <v>2038</v>
      </c>
      <c r="U14" s="14">
        <v>2039</v>
      </c>
      <c r="V14" s="14">
        <v>2040</v>
      </c>
      <c r="W14" s="14">
        <v>2041</v>
      </c>
      <c r="X14" s="14">
        <v>2042</v>
      </c>
      <c r="Y14" s="14">
        <v>2043</v>
      </c>
      <c r="Z14" s="14">
        <v>2044</v>
      </c>
      <c r="AA14" s="14">
        <v>2045</v>
      </c>
      <c r="AB14" s="14">
        <v>2046</v>
      </c>
      <c r="AC14" s="14">
        <v>2047</v>
      </c>
      <c r="AD14" s="14">
        <v>2048</v>
      </c>
      <c r="AE14" s="14">
        <v>2049</v>
      </c>
      <c r="AF14" s="14">
        <v>2050</v>
      </c>
      <c r="AG14" s="54" t="s">
        <v>6902</v>
      </c>
    </row>
    <row r="15" spans="1:33" ht="15" customHeight="1" thickTop="1"/>
    <row r="16" spans="1:33" ht="15" customHeight="1">
      <c r="B16" s="16" t="s">
        <v>2070</v>
      </c>
    </row>
    <row r="17" spans="1:33" ht="15" customHeight="1">
      <c r="B17" s="16" t="s">
        <v>2071</v>
      </c>
    </row>
    <row r="18" spans="1:33" ht="15" customHeight="1">
      <c r="B18" s="16" t="s">
        <v>2072</v>
      </c>
    </row>
    <row r="19" spans="1:33" ht="15" customHeight="1">
      <c r="A19" s="51" t="s">
        <v>2073</v>
      </c>
      <c r="B19" s="17" t="s">
        <v>2074</v>
      </c>
      <c r="C19" s="23">
        <v>208.92425499999999</v>
      </c>
      <c r="D19" s="23">
        <v>199.11094700000001</v>
      </c>
      <c r="E19" s="23">
        <v>190.119934</v>
      </c>
      <c r="F19" s="23">
        <v>183.19982899999999</v>
      </c>
      <c r="G19" s="23">
        <v>163.30999800000001</v>
      </c>
      <c r="H19" s="23">
        <v>156.50398300000001</v>
      </c>
      <c r="I19" s="23">
        <v>149.98919699999999</v>
      </c>
      <c r="J19" s="23">
        <v>138.818512</v>
      </c>
      <c r="K19" s="23">
        <v>127.823212</v>
      </c>
      <c r="L19" s="23">
        <v>122.83820299999999</v>
      </c>
      <c r="M19" s="23">
        <v>122.02119399999999</v>
      </c>
      <c r="N19" s="23">
        <v>119.50520299999999</v>
      </c>
      <c r="O19" s="23">
        <v>118.74321</v>
      </c>
      <c r="P19" s="23">
        <v>113.473206</v>
      </c>
      <c r="Q19" s="23">
        <v>111.857208</v>
      </c>
      <c r="R19" s="23">
        <v>110.85320299999999</v>
      </c>
      <c r="S19" s="23">
        <v>110.14020499999999</v>
      </c>
      <c r="T19" s="23">
        <v>109.073204</v>
      </c>
      <c r="U19" s="23">
        <v>108.734207</v>
      </c>
      <c r="V19" s="23">
        <v>106.9692</v>
      </c>
      <c r="W19" s="23">
        <v>106.629204</v>
      </c>
      <c r="X19" s="23">
        <v>106.629204</v>
      </c>
      <c r="Y19" s="23">
        <v>106.629204</v>
      </c>
      <c r="Z19" s="23">
        <v>106.629204</v>
      </c>
      <c r="AA19" s="23">
        <v>104.11520400000001</v>
      </c>
      <c r="AB19" s="23">
        <v>104.11520400000001</v>
      </c>
      <c r="AC19" s="23">
        <v>104.11520400000001</v>
      </c>
      <c r="AD19" s="23">
        <v>104.11520400000001</v>
      </c>
      <c r="AE19" s="23">
        <v>104.11520400000001</v>
      </c>
      <c r="AF19" s="23">
        <v>104.11520400000001</v>
      </c>
      <c r="AG19" s="19">
        <v>-2.4E-2</v>
      </c>
    </row>
    <row r="20" spans="1:33" ht="15" customHeight="1">
      <c r="A20" s="51" t="s">
        <v>2075</v>
      </c>
      <c r="B20" s="17" t="s">
        <v>2076</v>
      </c>
      <c r="C20" s="23"/>
      <c r="D20" s="23">
        <v>74.347603000000007</v>
      </c>
      <c r="E20" s="23">
        <v>72.127212999999998</v>
      </c>
      <c r="F20" s="23">
        <v>66.035804999999996</v>
      </c>
      <c r="G20" s="23">
        <v>58.963509000000002</v>
      </c>
      <c r="H20" s="23">
        <v>52.331302999999998</v>
      </c>
      <c r="I20" s="23">
        <v>49.599899000000001</v>
      </c>
      <c r="J20" s="23">
        <v>47.994804000000002</v>
      </c>
      <c r="K20" s="23">
        <v>47.234802000000002</v>
      </c>
      <c r="L20" s="23">
        <v>45.795302999999997</v>
      </c>
      <c r="M20" s="23">
        <v>45.321204999999999</v>
      </c>
      <c r="N20" s="23">
        <v>44.339202999999998</v>
      </c>
      <c r="O20" s="23">
        <v>44.096203000000003</v>
      </c>
      <c r="P20" s="23">
        <v>43.354103000000002</v>
      </c>
      <c r="Q20" s="23">
        <v>42.854103000000002</v>
      </c>
      <c r="R20" s="23">
        <v>41.904601999999997</v>
      </c>
      <c r="S20" s="23">
        <v>41.904601999999997</v>
      </c>
      <c r="T20" s="23">
        <v>41.881602999999998</v>
      </c>
      <c r="U20" s="23">
        <v>41.881602999999998</v>
      </c>
      <c r="V20" s="23">
        <v>41.881602999999998</v>
      </c>
      <c r="W20" s="23">
        <v>41.881602999999998</v>
      </c>
      <c r="X20" s="23">
        <v>41.881602999999998</v>
      </c>
      <c r="Y20" s="23">
        <v>41.881602999999998</v>
      </c>
      <c r="Z20" s="23">
        <v>41.881602999999998</v>
      </c>
      <c r="AA20" s="23">
        <v>41.881602999999998</v>
      </c>
      <c r="AB20" s="23">
        <v>41.881602999999998</v>
      </c>
      <c r="AC20" s="23">
        <v>41.881602999999998</v>
      </c>
      <c r="AD20" s="23">
        <v>41.881602999999998</v>
      </c>
      <c r="AE20" s="23">
        <v>41.881602999999998</v>
      </c>
      <c r="AF20" s="23">
        <v>40.686005000000002</v>
      </c>
      <c r="AG20" s="19">
        <v>40.439003</v>
      </c>
    </row>
    <row r="21" spans="1:33" ht="15" customHeight="1">
      <c r="A21" s="51" t="s">
        <v>2077</v>
      </c>
      <c r="B21" s="17" t="s">
        <v>2078</v>
      </c>
      <c r="C21" s="23">
        <v>271.11554000000001</v>
      </c>
      <c r="D21" s="23">
        <v>279.193939</v>
      </c>
      <c r="E21" s="23">
        <v>282.52624500000002</v>
      </c>
      <c r="F21" s="23">
        <v>290.41616800000003</v>
      </c>
      <c r="G21" s="23">
        <v>306.555725</v>
      </c>
      <c r="H21" s="23">
        <v>313.383667</v>
      </c>
      <c r="I21" s="23">
        <v>331.06930499999999</v>
      </c>
      <c r="J21" s="23">
        <v>336.565247</v>
      </c>
      <c r="K21" s="23">
        <v>348.261169</v>
      </c>
      <c r="L21" s="23">
        <v>352.10684199999997</v>
      </c>
      <c r="M21" s="23">
        <v>357.18414300000001</v>
      </c>
      <c r="N21" s="23">
        <v>364.50958300000002</v>
      </c>
      <c r="O21" s="23">
        <v>373.97326700000002</v>
      </c>
      <c r="P21" s="23">
        <v>382.02264400000001</v>
      </c>
      <c r="Q21" s="23">
        <v>388.21679699999999</v>
      </c>
      <c r="R21" s="23">
        <v>393.42150900000001</v>
      </c>
      <c r="S21" s="23">
        <v>396.43145800000002</v>
      </c>
      <c r="T21" s="23">
        <v>400.95318600000002</v>
      </c>
      <c r="U21" s="23">
        <v>406.02417000000003</v>
      </c>
      <c r="V21" s="23">
        <v>409.97100799999998</v>
      </c>
      <c r="W21" s="23">
        <v>413.907196</v>
      </c>
      <c r="X21" s="23">
        <v>416.52252199999998</v>
      </c>
      <c r="Y21" s="23">
        <v>420.28277600000001</v>
      </c>
      <c r="Z21" s="23">
        <v>425.01199300000002</v>
      </c>
      <c r="AA21" s="23">
        <v>427.76236</v>
      </c>
      <c r="AB21" s="23">
        <v>431.38525399999997</v>
      </c>
      <c r="AC21" s="23">
        <v>433.56597900000003</v>
      </c>
      <c r="AD21" s="23">
        <v>436.63757299999997</v>
      </c>
      <c r="AE21" s="23">
        <v>441.75021400000003</v>
      </c>
      <c r="AF21" s="23">
        <v>447.37844799999999</v>
      </c>
      <c r="AG21" s="19">
        <v>1.7000000000000001E-2</v>
      </c>
    </row>
    <row r="22" spans="1:33" ht="15" customHeight="1">
      <c r="A22" s="51" t="s">
        <v>2079</v>
      </c>
      <c r="B22" s="17" t="s">
        <v>2080</v>
      </c>
      <c r="C22" s="23">
        <v>144.011368</v>
      </c>
      <c r="D22" s="23">
        <v>156.84909099999999</v>
      </c>
      <c r="E22" s="23">
        <v>170.227417</v>
      </c>
      <c r="F22" s="23">
        <v>176.399002</v>
      </c>
      <c r="G22" s="23">
        <v>184.609848</v>
      </c>
      <c r="H22" s="23">
        <v>189.017776</v>
      </c>
      <c r="I22" s="23">
        <v>191.390793</v>
      </c>
      <c r="J22" s="23">
        <v>194.62046799999999</v>
      </c>
      <c r="K22" s="23">
        <v>199.98951700000001</v>
      </c>
      <c r="L22" s="23">
        <v>203.458405</v>
      </c>
      <c r="M22" s="23">
        <v>206.36840799999999</v>
      </c>
      <c r="N22" s="23">
        <v>209.61790500000001</v>
      </c>
      <c r="O22" s="23">
        <v>214.62983700000001</v>
      </c>
      <c r="P22" s="23">
        <v>220.82515000000001</v>
      </c>
      <c r="Q22" s="23">
        <v>226.78535500000001</v>
      </c>
      <c r="R22" s="23">
        <v>230.997086</v>
      </c>
      <c r="S22" s="23">
        <v>235.72789</v>
      </c>
      <c r="T22" s="23">
        <v>242.833969</v>
      </c>
      <c r="U22" s="23">
        <v>247.03822299999999</v>
      </c>
      <c r="V22" s="23">
        <v>251.66648900000001</v>
      </c>
      <c r="W22" s="23">
        <v>259.45187399999998</v>
      </c>
      <c r="X22" s="23">
        <v>263.93911700000001</v>
      </c>
      <c r="Y22" s="23">
        <v>268.81280500000003</v>
      </c>
      <c r="Z22" s="23">
        <v>277.806488</v>
      </c>
      <c r="AA22" s="23">
        <v>283.60494999999997</v>
      </c>
      <c r="AB22" s="23">
        <v>289.780396</v>
      </c>
      <c r="AC22" s="23">
        <v>299.89822400000003</v>
      </c>
      <c r="AD22" s="23">
        <v>306.266571</v>
      </c>
      <c r="AE22" s="23">
        <v>318.29342700000001</v>
      </c>
      <c r="AF22" s="23">
        <v>325.07748400000003</v>
      </c>
      <c r="AG22" s="19">
        <v>2.8000000000000001E-2</v>
      </c>
    </row>
    <row r="23" spans="1:33" ht="15" customHeight="1">
      <c r="A23" s="51" t="s">
        <v>2081</v>
      </c>
      <c r="B23" s="17" t="s">
        <v>2082</v>
      </c>
      <c r="C23" s="23">
        <v>95.487312000000003</v>
      </c>
      <c r="D23" s="23">
        <v>97.014815999999996</v>
      </c>
      <c r="E23" s="23">
        <v>97.058814999999996</v>
      </c>
      <c r="F23" s="23">
        <v>97.109604000000004</v>
      </c>
      <c r="G23" s="23">
        <v>96.018737999999999</v>
      </c>
      <c r="H23" s="23">
        <v>94.931861999999995</v>
      </c>
      <c r="I23" s="23">
        <v>92.796036000000001</v>
      </c>
      <c r="J23" s="23">
        <v>88.057297000000005</v>
      </c>
      <c r="K23" s="23">
        <v>87.117774999999995</v>
      </c>
      <c r="L23" s="23">
        <v>86.035858000000005</v>
      </c>
      <c r="M23" s="23">
        <v>86.174553000000003</v>
      </c>
      <c r="N23" s="23">
        <v>86.270859000000002</v>
      </c>
      <c r="O23" s="23">
        <v>81.356384000000006</v>
      </c>
      <c r="P23" s="23">
        <v>81.444457999999997</v>
      </c>
      <c r="Q23" s="23">
        <v>81.622803000000005</v>
      </c>
      <c r="R23" s="23">
        <v>81.755386000000001</v>
      </c>
      <c r="S23" s="23">
        <v>80.948836999999997</v>
      </c>
      <c r="T23" s="23">
        <v>80.975586000000007</v>
      </c>
      <c r="U23" s="23">
        <v>80.975586000000007</v>
      </c>
      <c r="V23" s="23">
        <v>81.019317999999998</v>
      </c>
      <c r="W23" s="23">
        <v>81.178252999999998</v>
      </c>
      <c r="X23" s="23">
        <v>81.293243000000004</v>
      </c>
      <c r="Y23" s="23">
        <v>81.404160000000005</v>
      </c>
      <c r="Z23" s="23">
        <v>81.500076000000007</v>
      </c>
      <c r="AA23" s="23">
        <v>81.603950999999995</v>
      </c>
      <c r="AB23" s="23">
        <v>81.658051</v>
      </c>
      <c r="AC23" s="23">
        <v>81.712151000000006</v>
      </c>
      <c r="AD23" s="23">
        <v>80.520836000000003</v>
      </c>
      <c r="AE23" s="23">
        <v>80.561546000000007</v>
      </c>
      <c r="AF23" s="23">
        <v>80.623878000000005</v>
      </c>
      <c r="AG23" s="19">
        <v>-6.0000000000000001E-3</v>
      </c>
    </row>
    <row r="24" spans="1:33" ht="15" customHeight="1">
      <c r="A24" s="51" t="s">
        <v>2083</v>
      </c>
      <c r="B24" s="17" t="s">
        <v>2084</v>
      </c>
      <c r="C24" s="23">
        <v>23.016204999999999</v>
      </c>
      <c r="D24" s="23">
        <v>23.016204999999999</v>
      </c>
      <c r="E24" s="23">
        <v>23.016204999999999</v>
      </c>
      <c r="F24" s="23">
        <v>23.016204999999999</v>
      </c>
      <c r="G24" s="23">
        <v>23.016204999999999</v>
      </c>
      <c r="H24" s="23">
        <v>23.016204999999999</v>
      </c>
      <c r="I24" s="23">
        <v>23.016204999999999</v>
      </c>
      <c r="J24" s="23">
        <v>23.016204999999999</v>
      </c>
      <c r="K24" s="23">
        <v>23.016204999999999</v>
      </c>
      <c r="L24" s="23">
        <v>23.016204999999999</v>
      </c>
      <c r="M24" s="23">
        <v>23.016204999999999</v>
      </c>
      <c r="N24" s="23">
        <v>23.016204999999999</v>
      </c>
      <c r="O24" s="23">
        <v>23.016204999999999</v>
      </c>
      <c r="P24" s="23">
        <v>23.016204999999999</v>
      </c>
      <c r="Q24" s="23">
        <v>23.016204999999999</v>
      </c>
      <c r="R24" s="23">
        <v>23.016204999999999</v>
      </c>
      <c r="S24" s="23">
        <v>23.016204999999999</v>
      </c>
      <c r="T24" s="23">
        <v>23.016204999999999</v>
      </c>
      <c r="U24" s="23">
        <v>23.016204999999999</v>
      </c>
      <c r="V24" s="23">
        <v>23.016204999999999</v>
      </c>
      <c r="W24" s="23">
        <v>23.016204999999999</v>
      </c>
      <c r="X24" s="23">
        <v>23.016204999999999</v>
      </c>
      <c r="Y24" s="23">
        <v>23.016204999999999</v>
      </c>
      <c r="Z24" s="23">
        <v>23.016204999999999</v>
      </c>
      <c r="AA24" s="23">
        <v>23.016204999999999</v>
      </c>
      <c r="AB24" s="23">
        <v>23.016204999999999</v>
      </c>
      <c r="AC24" s="23">
        <v>23.016204999999999</v>
      </c>
      <c r="AD24" s="23">
        <v>23.016204999999999</v>
      </c>
      <c r="AE24" s="23">
        <v>23.016204999999999</v>
      </c>
      <c r="AF24" s="23">
        <v>23.016204999999999</v>
      </c>
      <c r="AG24" s="19">
        <v>0</v>
      </c>
    </row>
    <row r="25" spans="1:33" ht="15" customHeight="1">
      <c r="A25" s="51" t="s">
        <v>2085</v>
      </c>
      <c r="B25" s="17" t="s">
        <v>2086</v>
      </c>
      <c r="C25" s="23">
        <v>3.968</v>
      </c>
      <c r="D25" s="23">
        <v>6.4980529999999996</v>
      </c>
      <c r="E25" s="23">
        <v>8.3803529999999995</v>
      </c>
      <c r="F25" s="23">
        <v>9.0470980000000001</v>
      </c>
      <c r="G25" s="23">
        <v>10.024082</v>
      </c>
      <c r="H25" s="23">
        <v>10.644874</v>
      </c>
      <c r="I25" s="23">
        <v>11.96899</v>
      </c>
      <c r="J25" s="23">
        <v>13.916988</v>
      </c>
      <c r="K25" s="23">
        <v>14.465987999999999</v>
      </c>
      <c r="L25" s="23">
        <v>15.030294</v>
      </c>
      <c r="M25" s="23">
        <v>15.361281</v>
      </c>
      <c r="N25" s="23">
        <v>17.037842000000001</v>
      </c>
      <c r="O25" s="23">
        <v>17.27684</v>
      </c>
      <c r="P25" s="23">
        <v>17.549809</v>
      </c>
      <c r="Q25" s="23">
        <v>18.560487999999999</v>
      </c>
      <c r="R25" s="23">
        <v>18.679203000000001</v>
      </c>
      <c r="S25" s="23">
        <v>18.713059999999999</v>
      </c>
      <c r="T25" s="23">
        <v>18.774657999999999</v>
      </c>
      <c r="U25" s="23">
        <v>19.740901999999998</v>
      </c>
      <c r="V25" s="23">
        <v>19.776287</v>
      </c>
      <c r="W25" s="23">
        <v>20.657169</v>
      </c>
      <c r="X25" s="23">
        <v>21.338418999999998</v>
      </c>
      <c r="Y25" s="23">
        <v>23.182055999999999</v>
      </c>
      <c r="Z25" s="23">
        <v>23.850954000000002</v>
      </c>
      <c r="AA25" s="23">
        <v>24.102008999999999</v>
      </c>
      <c r="AB25" s="23">
        <v>24.697657</v>
      </c>
      <c r="AC25" s="23">
        <v>24.893183000000001</v>
      </c>
      <c r="AD25" s="23">
        <v>25.185205</v>
      </c>
      <c r="AE25" s="23">
        <v>27.334793000000001</v>
      </c>
      <c r="AF25" s="23">
        <v>27.706506999999998</v>
      </c>
      <c r="AG25" s="19">
        <v>6.9000000000000006E-2</v>
      </c>
    </row>
    <row r="26" spans="1:33" ht="15" customHeight="1">
      <c r="A26" s="51" t="s">
        <v>2087</v>
      </c>
      <c r="B26" s="17" t="s">
        <v>2088</v>
      </c>
      <c r="C26" s="23">
        <v>0.22309999999999999</v>
      </c>
      <c r="D26" s="23">
        <v>0.25269999999999998</v>
      </c>
      <c r="E26" s="23">
        <v>0.25269999999999998</v>
      </c>
      <c r="F26" s="23">
        <v>0.25601800000000002</v>
      </c>
      <c r="G26" s="23">
        <v>0.257297</v>
      </c>
      <c r="H26" s="23">
        <v>0.257297</v>
      </c>
      <c r="I26" s="23">
        <v>0.257297</v>
      </c>
      <c r="J26" s="23">
        <v>0.257297</v>
      </c>
      <c r="K26" s="23">
        <v>0.257297</v>
      </c>
      <c r="L26" s="23">
        <v>0.257297</v>
      </c>
      <c r="M26" s="23">
        <v>0.25619700000000001</v>
      </c>
      <c r="N26" s="23">
        <v>0.25619700000000001</v>
      </c>
      <c r="O26" s="23">
        <v>0.25619700000000001</v>
      </c>
      <c r="P26" s="23">
        <v>0.25619700000000001</v>
      </c>
      <c r="Q26" s="23">
        <v>0.25619700000000001</v>
      </c>
      <c r="R26" s="23">
        <v>0.25619700000000001</v>
      </c>
      <c r="S26" s="23">
        <v>0.25619700000000001</v>
      </c>
      <c r="T26" s="23">
        <v>0.25619700000000001</v>
      </c>
      <c r="U26" s="23">
        <v>0.25722600000000001</v>
      </c>
      <c r="V26" s="23">
        <v>0.25722600000000001</v>
      </c>
      <c r="W26" s="23">
        <v>0.25722600000000001</v>
      </c>
      <c r="X26" s="23">
        <v>0.25722600000000001</v>
      </c>
      <c r="Y26" s="23">
        <v>0.25722600000000001</v>
      </c>
      <c r="Z26" s="23">
        <v>0.25722600000000001</v>
      </c>
      <c r="AA26" s="23">
        <v>0.25722600000000001</v>
      </c>
      <c r="AB26" s="23">
        <v>0.25722600000000001</v>
      </c>
      <c r="AC26" s="23">
        <v>0.25722600000000001</v>
      </c>
      <c r="AD26" s="23">
        <v>0.25722600000000001</v>
      </c>
      <c r="AE26" s="23">
        <v>0.25722600000000001</v>
      </c>
      <c r="AF26" s="23">
        <v>0.25722600000000001</v>
      </c>
      <c r="AG26" s="19">
        <v>5.0000000000000001E-3</v>
      </c>
    </row>
    <row r="27" spans="1:33" ht="15" customHeight="1">
      <c r="A27" s="51" t="s">
        <v>2089</v>
      </c>
      <c r="B27" s="17" t="s">
        <v>2090</v>
      </c>
      <c r="C27" s="23">
        <v>286.25408900000002</v>
      </c>
      <c r="D27" s="23">
        <v>311.05380200000002</v>
      </c>
      <c r="E27" s="23">
        <v>342.89239500000002</v>
      </c>
      <c r="F27" s="23">
        <v>385.00234999999998</v>
      </c>
      <c r="G27" s="23">
        <v>411.51889</v>
      </c>
      <c r="H27" s="23">
        <v>422.47232100000002</v>
      </c>
      <c r="I27" s="23">
        <v>430.34576399999997</v>
      </c>
      <c r="J27" s="23">
        <v>446.09750400000001</v>
      </c>
      <c r="K27" s="23">
        <v>473.43417399999998</v>
      </c>
      <c r="L27" s="23">
        <v>489.37179600000002</v>
      </c>
      <c r="M27" s="23">
        <v>498.91323899999998</v>
      </c>
      <c r="N27" s="23">
        <v>508.31484999999998</v>
      </c>
      <c r="O27" s="23">
        <v>526.93585199999995</v>
      </c>
      <c r="P27" s="23">
        <v>547.91888400000005</v>
      </c>
      <c r="Q27" s="23">
        <v>567.717896</v>
      </c>
      <c r="R27" s="23">
        <v>583.01983600000005</v>
      </c>
      <c r="S27" s="23">
        <v>593.36602800000003</v>
      </c>
      <c r="T27" s="23">
        <v>600.72760000000005</v>
      </c>
      <c r="U27" s="23">
        <v>610.23742700000003</v>
      </c>
      <c r="V27" s="23">
        <v>618.351135</v>
      </c>
      <c r="W27" s="23">
        <v>624.40356399999996</v>
      </c>
      <c r="X27" s="23">
        <v>632.96185300000002</v>
      </c>
      <c r="Y27" s="23">
        <v>644.35516399999995</v>
      </c>
      <c r="Z27" s="23">
        <v>650.68975799999998</v>
      </c>
      <c r="AA27" s="23">
        <v>660.19036900000003</v>
      </c>
      <c r="AB27" s="23">
        <v>669.77685499999995</v>
      </c>
      <c r="AC27" s="23">
        <v>681.339294</v>
      </c>
      <c r="AD27" s="23">
        <v>696.65600600000005</v>
      </c>
      <c r="AE27" s="23">
        <v>709.51757799999996</v>
      </c>
      <c r="AF27" s="23">
        <v>720.67474400000003</v>
      </c>
      <c r="AG27" s="19">
        <v>3.2000000000000001E-2</v>
      </c>
    </row>
    <row r="28" spans="1:33" ht="15" customHeight="1">
      <c r="A28" s="51" t="s">
        <v>2091</v>
      </c>
      <c r="B28" s="17" t="s">
        <v>2092</v>
      </c>
      <c r="C28" s="23">
        <v>0</v>
      </c>
      <c r="D28" s="23">
        <v>0</v>
      </c>
      <c r="E28" s="23">
        <v>1.099837</v>
      </c>
      <c r="F28" s="23">
        <v>1.3052250000000001</v>
      </c>
      <c r="G28" s="23">
        <v>1.56447</v>
      </c>
      <c r="H28" s="23">
        <v>1.9888669999999999</v>
      </c>
      <c r="I28" s="23">
        <v>2.4220299999999999</v>
      </c>
      <c r="J28" s="23">
        <v>2.8900489999999999</v>
      </c>
      <c r="K28" s="23">
        <v>3.403985</v>
      </c>
      <c r="L28" s="23">
        <v>3.9493140000000002</v>
      </c>
      <c r="M28" s="23">
        <v>4.5662799999999999</v>
      </c>
      <c r="N28" s="23">
        <v>5.2045300000000001</v>
      </c>
      <c r="O28" s="23">
        <v>5.8720660000000002</v>
      </c>
      <c r="P28" s="23">
        <v>6.6467650000000003</v>
      </c>
      <c r="Q28" s="23">
        <v>7.6498160000000004</v>
      </c>
      <c r="R28" s="23">
        <v>8.7380800000000001</v>
      </c>
      <c r="S28" s="23">
        <v>9.8820680000000003</v>
      </c>
      <c r="T28" s="23">
        <v>11.101279</v>
      </c>
      <c r="U28" s="23">
        <v>12.297058</v>
      </c>
      <c r="V28" s="23">
        <v>13.513679</v>
      </c>
      <c r="W28" s="23">
        <v>14.793908</v>
      </c>
      <c r="X28" s="23">
        <v>16.129086999999998</v>
      </c>
      <c r="Y28" s="23">
        <v>17.452337</v>
      </c>
      <c r="Z28" s="23">
        <v>18.881122999999999</v>
      </c>
      <c r="AA28" s="23">
        <v>20.31765</v>
      </c>
      <c r="AB28" s="23">
        <v>21.636856000000002</v>
      </c>
      <c r="AC28" s="23">
        <v>22.978241000000001</v>
      </c>
      <c r="AD28" s="23">
        <v>24.258875</v>
      </c>
      <c r="AE28" s="23">
        <v>25.570881</v>
      </c>
      <c r="AF28" s="23">
        <v>27.046391</v>
      </c>
      <c r="AG28" s="19" t="s">
        <v>2093</v>
      </c>
    </row>
    <row r="29" spans="1:33" ht="15" customHeight="1">
      <c r="A29" s="51" t="s">
        <v>2094</v>
      </c>
      <c r="B29" s="16" t="s">
        <v>2095</v>
      </c>
      <c r="C29" s="24">
        <v>1107.3474120000001</v>
      </c>
      <c r="D29" s="24">
        <v>1145.1168210000001</v>
      </c>
      <c r="E29" s="24">
        <v>1181.6098629999999</v>
      </c>
      <c r="F29" s="24">
        <v>1224.714966</v>
      </c>
      <c r="G29" s="24">
        <v>1249.206543</v>
      </c>
      <c r="H29" s="24">
        <v>1261.8167719999999</v>
      </c>
      <c r="I29" s="24">
        <v>1281.250366</v>
      </c>
      <c r="J29" s="24">
        <v>1291.474365</v>
      </c>
      <c r="K29" s="24">
        <v>1323.5645750000001</v>
      </c>
      <c r="L29" s="24">
        <v>1341.3854980000001</v>
      </c>
      <c r="M29" s="24">
        <v>1358.2008060000001</v>
      </c>
      <c r="N29" s="24">
        <v>1377.8294679999999</v>
      </c>
      <c r="O29" s="24">
        <v>1405.4140620000001</v>
      </c>
      <c r="P29" s="24">
        <v>1436.0073239999999</v>
      </c>
      <c r="Q29" s="24">
        <v>1467.5874020000001</v>
      </c>
      <c r="R29" s="24">
        <v>1492.641357</v>
      </c>
      <c r="S29" s="24">
        <v>1510.3636469999999</v>
      </c>
      <c r="T29" s="24">
        <v>1529.5935059999999</v>
      </c>
      <c r="U29" s="24">
        <v>1550.2025149999999</v>
      </c>
      <c r="V29" s="24">
        <v>1566.4219969999999</v>
      </c>
      <c r="W29" s="24">
        <v>1586.1762699999999</v>
      </c>
      <c r="X29" s="24">
        <v>1603.968384</v>
      </c>
      <c r="Y29" s="24">
        <v>1627.2735600000001</v>
      </c>
      <c r="Z29" s="24">
        <v>1649.5245359999999</v>
      </c>
      <c r="AA29" s="24">
        <v>1666.8515620000001</v>
      </c>
      <c r="AB29" s="24">
        <v>1688.205322</v>
      </c>
      <c r="AC29" s="24">
        <v>1713.6573490000001</v>
      </c>
      <c r="AD29" s="24">
        <v>1738.795288</v>
      </c>
      <c r="AE29" s="24">
        <v>1771.103149</v>
      </c>
      <c r="AF29" s="24">
        <v>1796.3352050000001</v>
      </c>
      <c r="AG29" s="21">
        <v>1.7000000000000001E-2</v>
      </c>
    </row>
    <row r="31" spans="1:33" ht="15" customHeight="1">
      <c r="B31" s="16" t="s">
        <v>2096</v>
      </c>
    </row>
    <row r="32" spans="1:33" ht="15" customHeight="1">
      <c r="A32" s="51" t="s">
        <v>2097</v>
      </c>
      <c r="B32" s="17" t="s">
        <v>2098</v>
      </c>
      <c r="C32" s="23" t="s">
        <v>2093</v>
      </c>
      <c r="D32" s="23">
        <v>0</v>
      </c>
      <c r="E32" s="23">
        <v>0</v>
      </c>
      <c r="F32" s="23">
        <v>0</v>
      </c>
      <c r="G32" s="23">
        <v>0</v>
      </c>
      <c r="H32" s="23">
        <v>0</v>
      </c>
      <c r="I32" s="23">
        <v>0</v>
      </c>
      <c r="J32" s="23">
        <v>0</v>
      </c>
      <c r="K32" s="23">
        <v>0</v>
      </c>
      <c r="L32" s="23">
        <v>0</v>
      </c>
      <c r="M32" s="23">
        <v>0</v>
      </c>
      <c r="N32" s="23">
        <v>0</v>
      </c>
      <c r="O32" s="23">
        <v>0</v>
      </c>
      <c r="P32" s="23">
        <v>0</v>
      </c>
      <c r="Q32" s="23">
        <v>0</v>
      </c>
      <c r="R32" s="23">
        <v>0</v>
      </c>
      <c r="S32" s="23">
        <v>0</v>
      </c>
      <c r="T32" s="23">
        <v>0</v>
      </c>
      <c r="U32" s="23">
        <v>0</v>
      </c>
      <c r="V32" s="23">
        <v>0</v>
      </c>
      <c r="W32" s="23">
        <v>0</v>
      </c>
      <c r="X32" s="23">
        <v>0</v>
      </c>
      <c r="Y32" s="23">
        <v>0</v>
      </c>
      <c r="Z32" s="23">
        <v>0</v>
      </c>
      <c r="AA32" s="23">
        <v>0</v>
      </c>
      <c r="AB32" s="23">
        <v>0</v>
      </c>
      <c r="AC32" s="23">
        <v>0</v>
      </c>
      <c r="AD32" s="23">
        <v>0</v>
      </c>
      <c r="AE32" s="23">
        <v>0</v>
      </c>
      <c r="AF32" s="23">
        <v>0</v>
      </c>
      <c r="AG32" s="19" t="s">
        <v>2093</v>
      </c>
    </row>
    <row r="33" spans="1:33" ht="15" customHeight="1">
      <c r="A33" s="51" t="s">
        <v>2099</v>
      </c>
      <c r="B33" s="17" t="s">
        <v>2100</v>
      </c>
      <c r="C33" s="23" t="s">
        <v>2093</v>
      </c>
      <c r="D33" s="23">
        <v>0</v>
      </c>
      <c r="E33" s="23">
        <v>0.33500000000000002</v>
      </c>
      <c r="F33" s="23">
        <v>0.33500000000000002</v>
      </c>
      <c r="G33" s="23">
        <v>0.33500000000000002</v>
      </c>
      <c r="H33" s="23">
        <v>0.33500000000000002</v>
      </c>
      <c r="I33" s="23">
        <v>0.33500000000000002</v>
      </c>
      <c r="J33" s="23">
        <v>0.33500000000000002</v>
      </c>
      <c r="K33" s="23">
        <v>0.33500000000000002</v>
      </c>
      <c r="L33" s="23">
        <v>0.33500000000000002</v>
      </c>
      <c r="M33" s="23">
        <v>0.33500000000000002</v>
      </c>
      <c r="N33" s="23">
        <v>0.33500000000000002</v>
      </c>
      <c r="O33" s="23">
        <v>0.33500000000000002</v>
      </c>
      <c r="P33" s="23">
        <v>0.33500000000000002</v>
      </c>
      <c r="Q33" s="23">
        <v>0.33500000000000002</v>
      </c>
      <c r="R33" s="23">
        <v>0.33500000000000002</v>
      </c>
      <c r="S33" s="23">
        <v>0.33500000000000002</v>
      </c>
      <c r="T33" s="23">
        <v>0.33500000000000002</v>
      </c>
      <c r="U33" s="23">
        <v>0.33500000000000002</v>
      </c>
      <c r="V33" s="23">
        <v>0.33500000000000002</v>
      </c>
      <c r="W33" s="23">
        <v>0.33500000000000002</v>
      </c>
      <c r="X33" s="23">
        <v>0.33500000000000002</v>
      </c>
      <c r="Y33" s="23">
        <v>0.33500000000000002</v>
      </c>
      <c r="Z33" s="23">
        <v>0.33500000000000002</v>
      </c>
      <c r="AA33" s="23">
        <v>0.33500000000000002</v>
      </c>
      <c r="AB33" s="23">
        <v>0.33500000000000002</v>
      </c>
      <c r="AC33" s="23">
        <v>0.33500000000000002</v>
      </c>
      <c r="AD33" s="23">
        <v>0.33500000000000002</v>
      </c>
      <c r="AE33" s="23">
        <v>0.33500000000000002</v>
      </c>
      <c r="AF33" s="23">
        <v>0.33500000000000002</v>
      </c>
      <c r="AG33" s="19" t="s">
        <v>2093</v>
      </c>
    </row>
    <row r="34" spans="1:33" ht="15" customHeight="1">
      <c r="A34" s="51" t="s">
        <v>2101</v>
      </c>
      <c r="B34" s="17" t="s">
        <v>2102</v>
      </c>
      <c r="C34" s="23" t="s">
        <v>2093</v>
      </c>
      <c r="D34" s="23">
        <v>8.0784000000000002</v>
      </c>
      <c r="E34" s="23">
        <v>12.3492</v>
      </c>
      <c r="F34" s="23">
        <v>12.895201</v>
      </c>
      <c r="G34" s="23">
        <v>12.895201</v>
      </c>
      <c r="H34" s="23">
        <v>12.895201</v>
      </c>
      <c r="I34" s="23">
        <v>12.895201</v>
      </c>
      <c r="J34" s="23">
        <v>12.895201</v>
      </c>
      <c r="K34" s="23">
        <v>12.895201</v>
      </c>
      <c r="L34" s="23">
        <v>12.895201</v>
      </c>
      <c r="M34" s="23">
        <v>12.895201</v>
      </c>
      <c r="N34" s="23">
        <v>12.895201</v>
      </c>
      <c r="O34" s="23">
        <v>12.895201</v>
      </c>
      <c r="P34" s="23">
        <v>12.895201</v>
      </c>
      <c r="Q34" s="23">
        <v>12.895201</v>
      </c>
      <c r="R34" s="23">
        <v>12.895201</v>
      </c>
      <c r="S34" s="23">
        <v>12.895201</v>
      </c>
      <c r="T34" s="23">
        <v>12.895201</v>
      </c>
      <c r="U34" s="23">
        <v>12.895201</v>
      </c>
      <c r="V34" s="23">
        <v>12.895201</v>
      </c>
      <c r="W34" s="23">
        <v>12.895201</v>
      </c>
      <c r="X34" s="23">
        <v>12.895201</v>
      </c>
      <c r="Y34" s="23">
        <v>12.895201</v>
      </c>
      <c r="Z34" s="23">
        <v>12.895201</v>
      </c>
      <c r="AA34" s="23">
        <v>12.895201</v>
      </c>
      <c r="AB34" s="23">
        <v>12.895201</v>
      </c>
      <c r="AC34" s="23">
        <v>12.895201</v>
      </c>
      <c r="AD34" s="23">
        <v>12.895201</v>
      </c>
      <c r="AE34" s="23">
        <v>12.895201</v>
      </c>
      <c r="AF34" s="23">
        <v>12.895201</v>
      </c>
      <c r="AG34" s="19" t="s">
        <v>2093</v>
      </c>
    </row>
    <row r="35" spans="1:33" ht="15" customHeight="1">
      <c r="A35" s="51" t="s">
        <v>2103</v>
      </c>
      <c r="B35" s="17" t="s">
        <v>2104</v>
      </c>
      <c r="C35" s="23" t="s">
        <v>2093</v>
      </c>
      <c r="D35" s="23">
        <v>1.8994</v>
      </c>
      <c r="E35" s="23">
        <v>3.4050009999999999</v>
      </c>
      <c r="F35" s="23">
        <v>3.9220000000000002</v>
      </c>
      <c r="G35" s="23">
        <v>3.9220000000000002</v>
      </c>
      <c r="H35" s="23">
        <v>3.9220000000000002</v>
      </c>
      <c r="I35" s="23">
        <v>3.9220000000000002</v>
      </c>
      <c r="J35" s="23">
        <v>3.9220000000000002</v>
      </c>
      <c r="K35" s="23">
        <v>3.9220000000000002</v>
      </c>
      <c r="L35" s="23">
        <v>3.9220000000000002</v>
      </c>
      <c r="M35" s="23">
        <v>3.9220000000000002</v>
      </c>
      <c r="N35" s="23">
        <v>3.9220000000000002</v>
      </c>
      <c r="O35" s="23">
        <v>3.9220000000000002</v>
      </c>
      <c r="P35" s="23">
        <v>3.9220000000000002</v>
      </c>
      <c r="Q35" s="23">
        <v>3.9220000000000002</v>
      </c>
      <c r="R35" s="23">
        <v>3.9220000000000002</v>
      </c>
      <c r="S35" s="23">
        <v>3.9220000000000002</v>
      </c>
      <c r="T35" s="23">
        <v>3.9220000000000002</v>
      </c>
      <c r="U35" s="23">
        <v>3.9220000000000002</v>
      </c>
      <c r="V35" s="23">
        <v>3.9220000000000002</v>
      </c>
      <c r="W35" s="23">
        <v>3.9220000000000002</v>
      </c>
      <c r="X35" s="23">
        <v>3.9220000000000002</v>
      </c>
      <c r="Y35" s="23">
        <v>3.9220000000000002</v>
      </c>
      <c r="Z35" s="23">
        <v>3.9220000000000002</v>
      </c>
      <c r="AA35" s="23">
        <v>3.9220000000000002</v>
      </c>
      <c r="AB35" s="23">
        <v>3.9220000000000002</v>
      </c>
      <c r="AC35" s="23">
        <v>3.9220000000000002</v>
      </c>
      <c r="AD35" s="23">
        <v>3.9220000000000002</v>
      </c>
      <c r="AE35" s="23">
        <v>3.9220000000000002</v>
      </c>
      <c r="AF35" s="23">
        <v>3.9220000000000002</v>
      </c>
      <c r="AG35" s="19" t="s">
        <v>2093</v>
      </c>
    </row>
    <row r="36" spans="1:33" ht="15" customHeight="1">
      <c r="A36" s="51" t="s">
        <v>2105</v>
      </c>
      <c r="B36" s="17" t="s">
        <v>2106</v>
      </c>
      <c r="C36" s="23" t="s">
        <v>2093</v>
      </c>
      <c r="D36" s="23">
        <v>2.2280000000000002</v>
      </c>
      <c r="E36" s="23">
        <v>2.2280000000000002</v>
      </c>
      <c r="F36" s="23">
        <v>2.2280000000000002</v>
      </c>
      <c r="G36" s="23">
        <v>2.2280000000000002</v>
      </c>
      <c r="H36" s="23">
        <v>2.2280000000000002</v>
      </c>
      <c r="I36" s="23">
        <v>2.2280000000000002</v>
      </c>
      <c r="J36" s="23">
        <v>2.2280000000000002</v>
      </c>
      <c r="K36" s="23">
        <v>2.2280000000000002</v>
      </c>
      <c r="L36" s="23">
        <v>2.2280000000000002</v>
      </c>
      <c r="M36" s="23">
        <v>2.2280000000000002</v>
      </c>
      <c r="N36" s="23">
        <v>2.2280000000000002</v>
      </c>
      <c r="O36" s="23">
        <v>2.2280000000000002</v>
      </c>
      <c r="P36" s="23">
        <v>2.2280000000000002</v>
      </c>
      <c r="Q36" s="23">
        <v>2.2280000000000002</v>
      </c>
      <c r="R36" s="23">
        <v>2.2280000000000002</v>
      </c>
      <c r="S36" s="23">
        <v>2.2280000000000002</v>
      </c>
      <c r="T36" s="23">
        <v>2.2280000000000002</v>
      </c>
      <c r="U36" s="23">
        <v>2.2280000000000002</v>
      </c>
      <c r="V36" s="23">
        <v>2.2280000000000002</v>
      </c>
      <c r="W36" s="23">
        <v>2.2280000000000002</v>
      </c>
      <c r="X36" s="23">
        <v>2.2280000000000002</v>
      </c>
      <c r="Y36" s="23">
        <v>2.2280000000000002</v>
      </c>
      <c r="Z36" s="23">
        <v>2.2280000000000002</v>
      </c>
      <c r="AA36" s="23">
        <v>2.2280000000000002</v>
      </c>
      <c r="AB36" s="23">
        <v>2.2280000000000002</v>
      </c>
      <c r="AC36" s="23">
        <v>2.2280000000000002</v>
      </c>
      <c r="AD36" s="23">
        <v>2.2280000000000002</v>
      </c>
      <c r="AE36" s="23">
        <v>2.2280000000000002</v>
      </c>
      <c r="AF36" s="23">
        <v>2.2280000000000002</v>
      </c>
      <c r="AG36" s="19" t="s">
        <v>2093</v>
      </c>
    </row>
    <row r="37" spans="1:33" ht="15" customHeight="1">
      <c r="A37" s="51" t="s">
        <v>2107</v>
      </c>
      <c r="B37" s="17" t="s">
        <v>2108</v>
      </c>
      <c r="C37" s="23" t="s">
        <v>2093</v>
      </c>
      <c r="D37" s="23">
        <v>0</v>
      </c>
      <c r="E37" s="23">
        <v>0</v>
      </c>
      <c r="F37" s="23">
        <v>0</v>
      </c>
      <c r="G37" s="23">
        <v>0</v>
      </c>
      <c r="H37" s="23">
        <v>0</v>
      </c>
      <c r="I37" s="23">
        <v>0</v>
      </c>
      <c r="J37" s="23">
        <v>0</v>
      </c>
      <c r="K37" s="23">
        <v>0</v>
      </c>
      <c r="L37" s="23">
        <v>0</v>
      </c>
      <c r="M37" s="23">
        <v>0</v>
      </c>
      <c r="N37" s="23">
        <v>0</v>
      </c>
      <c r="O37" s="23">
        <v>0</v>
      </c>
      <c r="P37" s="23">
        <v>0</v>
      </c>
      <c r="Q37" s="23">
        <v>0</v>
      </c>
      <c r="R37" s="23">
        <v>0</v>
      </c>
      <c r="S37" s="23">
        <v>0</v>
      </c>
      <c r="T37" s="23">
        <v>0</v>
      </c>
      <c r="U37" s="23">
        <v>0</v>
      </c>
      <c r="V37" s="23">
        <v>0</v>
      </c>
      <c r="W37" s="23">
        <v>0</v>
      </c>
      <c r="X37" s="23">
        <v>0</v>
      </c>
      <c r="Y37" s="23">
        <v>0</v>
      </c>
      <c r="Z37" s="23">
        <v>0</v>
      </c>
      <c r="AA37" s="23">
        <v>0</v>
      </c>
      <c r="AB37" s="23">
        <v>0</v>
      </c>
      <c r="AC37" s="23">
        <v>0</v>
      </c>
      <c r="AD37" s="23">
        <v>0</v>
      </c>
      <c r="AE37" s="23">
        <v>0</v>
      </c>
      <c r="AF37" s="23">
        <v>0</v>
      </c>
      <c r="AG37" s="19" t="s">
        <v>2093</v>
      </c>
    </row>
    <row r="38" spans="1:33" ht="15" customHeight="1">
      <c r="A38" s="51" t="s">
        <v>2109</v>
      </c>
      <c r="B38" s="17" t="s">
        <v>2110</v>
      </c>
      <c r="C38" s="23" t="s">
        <v>2093</v>
      </c>
      <c r="D38" s="23">
        <v>1.7702</v>
      </c>
      <c r="E38" s="23">
        <v>3.6524999999999999</v>
      </c>
      <c r="F38" s="23">
        <v>4.2984999999999998</v>
      </c>
      <c r="G38" s="23">
        <v>4.8795000000000002</v>
      </c>
      <c r="H38" s="23">
        <v>5.4284999999999997</v>
      </c>
      <c r="I38" s="23">
        <v>5.9775</v>
      </c>
      <c r="J38" s="23">
        <v>6.5265000000000004</v>
      </c>
      <c r="K38" s="23">
        <v>7.0754999999999999</v>
      </c>
      <c r="L38" s="23">
        <v>7.6245000000000003</v>
      </c>
      <c r="M38" s="23">
        <v>7.8635000000000002</v>
      </c>
      <c r="N38" s="23">
        <v>8.1024999999999991</v>
      </c>
      <c r="O38" s="23">
        <v>8.3414999999999999</v>
      </c>
      <c r="P38" s="23">
        <v>8.5805000000000007</v>
      </c>
      <c r="Q38" s="23">
        <v>8.8194999999999997</v>
      </c>
      <c r="R38" s="23">
        <v>8.8194999999999997</v>
      </c>
      <c r="S38" s="23">
        <v>8.8194999999999997</v>
      </c>
      <c r="T38" s="23">
        <v>8.8194999999999997</v>
      </c>
      <c r="U38" s="23">
        <v>8.8194999999999997</v>
      </c>
      <c r="V38" s="23">
        <v>8.8194999999999997</v>
      </c>
      <c r="W38" s="23">
        <v>8.8194999999999997</v>
      </c>
      <c r="X38" s="23">
        <v>8.8194999999999997</v>
      </c>
      <c r="Y38" s="23">
        <v>8.8194999999999997</v>
      </c>
      <c r="Z38" s="23">
        <v>8.8194999999999997</v>
      </c>
      <c r="AA38" s="23">
        <v>8.8194999999999997</v>
      </c>
      <c r="AB38" s="23">
        <v>8.8194999999999997</v>
      </c>
      <c r="AC38" s="23">
        <v>8.8194999999999997</v>
      </c>
      <c r="AD38" s="23">
        <v>8.8194999999999997</v>
      </c>
      <c r="AE38" s="23">
        <v>8.8194999999999997</v>
      </c>
      <c r="AF38" s="23">
        <v>8.8194999999999997</v>
      </c>
      <c r="AG38" s="19" t="s">
        <v>2093</v>
      </c>
    </row>
    <row r="39" spans="1:33" ht="15" customHeight="1">
      <c r="A39" s="51" t="s">
        <v>2111</v>
      </c>
      <c r="B39" s="17" t="s">
        <v>2112</v>
      </c>
      <c r="C39" s="23" t="s">
        <v>2093</v>
      </c>
      <c r="D39" s="23">
        <v>2.9600000000000001E-2</v>
      </c>
      <c r="E39" s="23">
        <v>2.9600000000000001E-2</v>
      </c>
      <c r="F39" s="23">
        <v>2.9600000000000001E-2</v>
      </c>
      <c r="G39" s="23">
        <v>2.9600000000000001E-2</v>
      </c>
      <c r="H39" s="23">
        <v>2.9600000000000001E-2</v>
      </c>
      <c r="I39" s="23">
        <v>2.9600000000000001E-2</v>
      </c>
      <c r="J39" s="23">
        <v>2.9600000000000001E-2</v>
      </c>
      <c r="K39" s="23">
        <v>2.9600000000000001E-2</v>
      </c>
      <c r="L39" s="23">
        <v>2.9600000000000001E-2</v>
      </c>
      <c r="M39" s="23">
        <v>2.9600000000000001E-2</v>
      </c>
      <c r="N39" s="23">
        <v>2.9600000000000001E-2</v>
      </c>
      <c r="O39" s="23">
        <v>2.9600000000000001E-2</v>
      </c>
      <c r="P39" s="23">
        <v>2.9600000000000001E-2</v>
      </c>
      <c r="Q39" s="23">
        <v>2.9600000000000001E-2</v>
      </c>
      <c r="R39" s="23">
        <v>2.9600000000000001E-2</v>
      </c>
      <c r="S39" s="23">
        <v>2.9600000000000001E-2</v>
      </c>
      <c r="T39" s="23">
        <v>2.9600000000000001E-2</v>
      </c>
      <c r="U39" s="23">
        <v>2.9600000000000001E-2</v>
      </c>
      <c r="V39" s="23">
        <v>2.9600000000000001E-2</v>
      </c>
      <c r="W39" s="23">
        <v>2.9600000000000001E-2</v>
      </c>
      <c r="X39" s="23">
        <v>2.9600000000000001E-2</v>
      </c>
      <c r="Y39" s="23">
        <v>2.9600000000000001E-2</v>
      </c>
      <c r="Z39" s="23">
        <v>2.9600000000000001E-2</v>
      </c>
      <c r="AA39" s="23">
        <v>2.9600000000000001E-2</v>
      </c>
      <c r="AB39" s="23">
        <v>2.9600000000000001E-2</v>
      </c>
      <c r="AC39" s="23">
        <v>2.9600000000000001E-2</v>
      </c>
      <c r="AD39" s="23">
        <v>2.9600000000000001E-2</v>
      </c>
      <c r="AE39" s="23">
        <v>2.9600000000000001E-2</v>
      </c>
      <c r="AF39" s="23">
        <v>2.9600000000000001E-2</v>
      </c>
      <c r="AG39" s="19" t="s">
        <v>2093</v>
      </c>
    </row>
    <row r="40" spans="1:33" ht="15" customHeight="1">
      <c r="A40" s="51" t="s">
        <v>2113</v>
      </c>
      <c r="B40" s="17" t="s">
        <v>2114</v>
      </c>
      <c r="C40" s="23" t="s">
        <v>2093</v>
      </c>
      <c r="D40" s="23">
        <v>24.811789999999998</v>
      </c>
      <c r="E40" s="23">
        <v>40.999099999999999</v>
      </c>
      <c r="F40" s="23">
        <v>41.059105000000002</v>
      </c>
      <c r="G40" s="23">
        <v>42.559105000000002</v>
      </c>
      <c r="H40" s="23">
        <v>44.059105000000002</v>
      </c>
      <c r="I40" s="23">
        <v>44.059105000000002</v>
      </c>
      <c r="J40" s="23">
        <v>46.059105000000002</v>
      </c>
      <c r="K40" s="23">
        <v>46.059105000000002</v>
      </c>
      <c r="L40" s="23">
        <v>53.159106999999999</v>
      </c>
      <c r="M40" s="23">
        <v>53.159106999999999</v>
      </c>
      <c r="N40" s="23">
        <v>53.159106999999999</v>
      </c>
      <c r="O40" s="23">
        <v>53.159106999999999</v>
      </c>
      <c r="P40" s="23">
        <v>58.359107999999999</v>
      </c>
      <c r="Q40" s="23">
        <v>66.559105000000002</v>
      </c>
      <c r="R40" s="23">
        <v>66.559105000000002</v>
      </c>
      <c r="S40" s="23">
        <v>66.559105000000002</v>
      </c>
      <c r="T40" s="23">
        <v>66.559105000000002</v>
      </c>
      <c r="U40" s="23">
        <v>66.559105000000002</v>
      </c>
      <c r="V40" s="23">
        <v>66.559105000000002</v>
      </c>
      <c r="W40" s="23">
        <v>66.559105000000002</v>
      </c>
      <c r="X40" s="23">
        <v>66.559105000000002</v>
      </c>
      <c r="Y40" s="23">
        <v>66.559105000000002</v>
      </c>
      <c r="Z40" s="23">
        <v>66.559105000000002</v>
      </c>
      <c r="AA40" s="23">
        <v>66.559105000000002</v>
      </c>
      <c r="AB40" s="23">
        <v>66.559105000000002</v>
      </c>
      <c r="AC40" s="23">
        <v>66.559105000000002</v>
      </c>
      <c r="AD40" s="23">
        <v>66.559105000000002</v>
      </c>
      <c r="AE40" s="23">
        <v>66.559105000000002</v>
      </c>
      <c r="AF40" s="23">
        <v>66.559105000000002</v>
      </c>
      <c r="AG40" s="19" t="s">
        <v>2093</v>
      </c>
    </row>
    <row r="41" spans="1:33" ht="15" customHeight="1">
      <c r="A41" s="51" t="s">
        <v>2115</v>
      </c>
      <c r="B41" s="17" t="s">
        <v>2116</v>
      </c>
      <c r="C41" s="23" t="s">
        <v>2093</v>
      </c>
      <c r="D41" s="23">
        <v>0</v>
      </c>
      <c r="E41" s="23">
        <v>0</v>
      </c>
      <c r="F41" s="23">
        <v>0</v>
      </c>
      <c r="G41" s="23">
        <v>0</v>
      </c>
      <c r="H41" s="23">
        <v>0</v>
      </c>
      <c r="I41" s="23">
        <v>0</v>
      </c>
      <c r="J41" s="23">
        <v>0</v>
      </c>
      <c r="K41" s="23">
        <v>0</v>
      </c>
      <c r="L41" s="23">
        <v>0</v>
      </c>
      <c r="M41" s="23">
        <v>0</v>
      </c>
      <c r="N41" s="23">
        <v>0</v>
      </c>
      <c r="O41" s="23">
        <v>0</v>
      </c>
      <c r="P41" s="23">
        <v>0</v>
      </c>
      <c r="Q41" s="23">
        <v>0</v>
      </c>
      <c r="R41" s="23">
        <v>0</v>
      </c>
      <c r="S41" s="23">
        <v>0</v>
      </c>
      <c r="T41" s="23">
        <v>0</v>
      </c>
      <c r="U41" s="23">
        <v>0</v>
      </c>
      <c r="V41" s="23">
        <v>0</v>
      </c>
      <c r="W41" s="23">
        <v>0</v>
      </c>
      <c r="X41" s="23">
        <v>0</v>
      </c>
      <c r="Y41" s="23">
        <v>0</v>
      </c>
      <c r="Z41" s="23">
        <v>0</v>
      </c>
      <c r="AA41" s="23">
        <v>0</v>
      </c>
      <c r="AB41" s="23">
        <v>0</v>
      </c>
      <c r="AC41" s="23">
        <v>0</v>
      </c>
      <c r="AD41" s="23">
        <v>0</v>
      </c>
      <c r="AE41" s="23">
        <v>0</v>
      </c>
      <c r="AF41" s="23">
        <v>0</v>
      </c>
      <c r="AG41" s="19" t="s">
        <v>2093</v>
      </c>
    </row>
    <row r="42" spans="1:33" ht="15" customHeight="1">
      <c r="A42" s="51" t="s">
        <v>2117</v>
      </c>
      <c r="B42" s="16" t="s">
        <v>2118</v>
      </c>
      <c r="C42" s="24" t="s">
        <v>2093</v>
      </c>
      <c r="D42" s="24">
        <v>38.817390000000003</v>
      </c>
      <c r="E42" s="24">
        <v>62.998398000000002</v>
      </c>
      <c r="F42" s="24">
        <v>64.767394999999993</v>
      </c>
      <c r="G42" s="24">
        <v>66.848404000000002</v>
      </c>
      <c r="H42" s="24">
        <v>68.897400000000005</v>
      </c>
      <c r="I42" s="24">
        <v>69.446395999999993</v>
      </c>
      <c r="J42" s="24">
        <v>71.995399000000006</v>
      </c>
      <c r="K42" s="24">
        <v>72.544394999999994</v>
      </c>
      <c r="L42" s="24">
        <v>80.193398000000002</v>
      </c>
      <c r="M42" s="24">
        <v>80.432395999999997</v>
      </c>
      <c r="N42" s="24">
        <v>80.671402</v>
      </c>
      <c r="O42" s="24">
        <v>80.910399999999996</v>
      </c>
      <c r="P42" s="24">
        <v>86.349411000000003</v>
      </c>
      <c r="Q42" s="24">
        <v>94.788405999999995</v>
      </c>
      <c r="R42" s="24">
        <v>94.788405999999995</v>
      </c>
      <c r="S42" s="24">
        <v>94.788405999999995</v>
      </c>
      <c r="T42" s="24">
        <v>94.788405999999995</v>
      </c>
      <c r="U42" s="24">
        <v>94.788405999999995</v>
      </c>
      <c r="V42" s="24">
        <v>94.788405999999995</v>
      </c>
      <c r="W42" s="24">
        <v>94.788405999999995</v>
      </c>
      <c r="X42" s="24">
        <v>94.788405999999995</v>
      </c>
      <c r="Y42" s="24">
        <v>94.788405999999995</v>
      </c>
      <c r="Z42" s="24">
        <v>94.788405999999995</v>
      </c>
      <c r="AA42" s="24">
        <v>94.788405999999995</v>
      </c>
      <c r="AB42" s="24">
        <v>94.788405999999995</v>
      </c>
      <c r="AC42" s="24">
        <v>94.788405999999995</v>
      </c>
      <c r="AD42" s="24">
        <v>94.788405999999995</v>
      </c>
      <c r="AE42" s="24">
        <v>94.788405999999995</v>
      </c>
      <c r="AF42" s="24">
        <v>94.788405999999995</v>
      </c>
      <c r="AG42" s="21" t="s">
        <v>2093</v>
      </c>
    </row>
    <row r="43" spans="1:33" ht="15" customHeight="1">
      <c r="B43" s="16" t="s">
        <v>2119</v>
      </c>
    </row>
    <row r="44" spans="1:33" ht="15" customHeight="1">
      <c r="A44" s="51" t="s">
        <v>2120</v>
      </c>
      <c r="B44" s="17" t="s">
        <v>2098</v>
      </c>
      <c r="C44" s="23" t="s">
        <v>2093</v>
      </c>
      <c r="D44" s="23">
        <v>0</v>
      </c>
      <c r="E44" s="23">
        <v>0</v>
      </c>
      <c r="F44" s="23">
        <v>0</v>
      </c>
      <c r="G44" s="23">
        <v>0</v>
      </c>
      <c r="H44" s="23">
        <v>0</v>
      </c>
      <c r="I44" s="23">
        <v>0</v>
      </c>
      <c r="J44" s="23">
        <v>0</v>
      </c>
      <c r="K44" s="23">
        <v>0</v>
      </c>
      <c r="L44" s="23">
        <v>0</v>
      </c>
      <c r="M44" s="23">
        <v>0</v>
      </c>
      <c r="N44" s="23">
        <v>0</v>
      </c>
      <c r="O44" s="23">
        <v>0</v>
      </c>
      <c r="P44" s="23">
        <v>0</v>
      </c>
      <c r="Q44" s="23">
        <v>0</v>
      </c>
      <c r="R44" s="23">
        <v>0</v>
      </c>
      <c r="S44" s="23">
        <v>0</v>
      </c>
      <c r="T44" s="23">
        <v>0</v>
      </c>
      <c r="U44" s="23">
        <v>0</v>
      </c>
      <c r="V44" s="23">
        <v>0</v>
      </c>
      <c r="W44" s="23">
        <v>0</v>
      </c>
      <c r="X44" s="23">
        <v>0</v>
      </c>
      <c r="Y44" s="23">
        <v>0</v>
      </c>
      <c r="Z44" s="23">
        <v>0</v>
      </c>
      <c r="AA44" s="23">
        <v>0</v>
      </c>
      <c r="AB44" s="23">
        <v>0</v>
      </c>
      <c r="AC44" s="23">
        <v>0</v>
      </c>
      <c r="AD44" s="23">
        <v>0</v>
      </c>
      <c r="AE44" s="23">
        <v>0</v>
      </c>
      <c r="AF44" s="23">
        <v>0</v>
      </c>
      <c r="AG44" s="19" t="s">
        <v>2093</v>
      </c>
    </row>
    <row r="45" spans="1:33" ht="15" customHeight="1">
      <c r="A45" s="51" t="s">
        <v>2121</v>
      </c>
      <c r="B45" s="17" t="s">
        <v>2100</v>
      </c>
      <c r="C45" s="23" t="s">
        <v>2093</v>
      </c>
      <c r="D45" s="23">
        <v>0</v>
      </c>
      <c r="E45" s="23">
        <v>0</v>
      </c>
      <c r="F45" s="23">
        <v>0</v>
      </c>
      <c r="G45" s="23">
        <v>0</v>
      </c>
      <c r="H45" s="23">
        <v>0</v>
      </c>
      <c r="I45" s="23">
        <v>0</v>
      </c>
      <c r="J45" s="23">
        <v>0</v>
      </c>
      <c r="K45" s="23">
        <v>0</v>
      </c>
      <c r="L45" s="23">
        <v>0</v>
      </c>
      <c r="M45" s="23">
        <v>0</v>
      </c>
      <c r="N45" s="23">
        <v>0</v>
      </c>
      <c r="O45" s="23">
        <v>0</v>
      </c>
      <c r="P45" s="23">
        <v>0</v>
      </c>
      <c r="Q45" s="23">
        <v>0</v>
      </c>
      <c r="R45" s="23">
        <v>0</v>
      </c>
      <c r="S45" s="23">
        <v>0</v>
      </c>
      <c r="T45" s="23">
        <v>0</v>
      </c>
      <c r="U45" s="23">
        <v>0</v>
      </c>
      <c r="V45" s="23">
        <v>0</v>
      </c>
      <c r="W45" s="23">
        <v>0</v>
      </c>
      <c r="X45" s="23">
        <v>0</v>
      </c>
      <c r="Y45" s="23">
        <v>0</v>
      </c>
      <c r="Z45" s="23">
        <v>0</v>
      </c>
      <c r="AA45" s="23">
        <v>0</v>
      </c>
      <c r="AB45" s="23">
        <v>0</v>
      </c>
      <c r="AC45" s="23">
        <v>0</v>
      </c>
      <c r="AD45" s="23">
        <v>0</v>
      </c>
      <c r="AE45" s="23">
        <v>0</v>
      </c>
      <c r="AF45" s="23">
        <v>0</v>
      </c>
      <c r="AG45" s="19" t="s">
        <v>2093</v>
      </c>
    </row>
    <row r="46" spans="1:33" ht="15" customHeight="1">
      <c r="A46" s="51" t="s">
        <v>2122</v>
      </c>
      <c r="B46" s="17" t="s">
        <v>2102</v>
      </c>
      <c r="C46" s="23" t="s">
        <v>2093</v>
      </c>
      <c r="D46" s="23">
        <v>0</v>
      </c>
      <c r="E46" s="23">
        <v>0</v>
      </c>
      <c r="F46" s="23">
        <v>9.9830199999999998</v>
      </c>
      <c r="G46" s="23">
        <v>26.425787</v>
      </c>
      <c r="H46" s="23">
        <v>33.520760000000003</v>
      </c>
      <c r="I46" s="23">
        <v>51.705803000000003</v>
      </c>
      <c r="J46" s="23">
        <v>57.201748000000002</v>
      </c>
      <c r="K46" s="23">
        <v>68.897666999999998</v>
      </c>
      <c r="L46" s="23">
        <v>72.866034999999997</v>
      </c>
      <c r="M46" s="23">
        <v>77.978722000000005</v>
      </c>
      <c r="N46" s="23">
        <v>85.862587000000005</v>
      </c>
      <c r="O46" s="23">
        <v>95.474013999999997</v>
      </c>
      <c r="P46" s="23">
        <v>103.57139599999999</v>
      </c>
      <c r="Q46" s="23">
        <v>110.667557</v>
      </c>
      <c r="R46" s="23">
        <v>116.53620100000001</v>
      </c>
      <c r="S46" s="23">
        <v>120.817184</v>
      </c>
      <c r="T46" s="23">
        <v>125.34193399999999</v>
      </c>
      <c r="U46" s="23">
        <v>130.41291799999999</v>
      </c>
      <c r="V46" s="23">
        <v>135.000732</v>
      </c>
      <c r="W46" s="23">
        <v>138.93691999999999</v>
      </c>
      <c r="X46" s="23">
        <v>142.06336999999999</v>
      </c>
      <c r="Y46" s="23">
        <v>145.82363900000001</v>
      </c>
      <c r="Z46" s="23">
        <v>151.23791499999999</v>
      </c>
      <c r="AA46" s="23">
        <v>153.988235</v>
      </c>
      <c r="AB46" s="23">
        <v>157.61113</v>
      </c>
      <c r="AC46" s="23">
        <v>159.848465</v>
      </c>
      <c r="AD46" s="23">
        <v>162.95263700000001</v>
      </c>
      <c r="AE46" s="23">
        <v>168.258286</v>
      </c>
      <c r="AF46" s="23">
        <v>174.037521</v>
      </c>
      <c r="AG46" s="19" t="s">
        <v>2093</v>
      </c>
    </row>
    <row r="47" spans="1:33" ht="15" customHeight="1">
      <c r="A47" s="51" t="s">
        <v>2123</v>
      </c>
      <c r="B47" s="17" t="s">
        <v>2104</v>
      </c>
      <c r="C47" s="23" t="s">
        <v>2093</v>
      </c>
      <c r="D47" s="23">
        <v>11.739637</v>
      </c>
      <c r="E47" s="23">
        <v>24.156769000000001</v>
      </c>
      <c r="F47" s="23">
        <v>29.890549</v>
      </c>
      <c r="G47" s="23">
        <v>38.180405</v>
      </c>
      <c r="H47" s="23">
        <v>43.109923999999999</v>
      </c>
      <c r="I47" s="23">
        <v>46.118538000000001</v>
      </c>
      <c r="J47" s="23">
        <v>49.364006000000003</v>
      </c>
      <c r="K47" s="23">
        <v>54.762858999999999</v>
      </c>
      <c r="L47" s="23">
        <v>58.310443999999997</v>
      </c>
      <c r="M47" s="23">
        <v>61.368938</v>
      </c>
      <c r="N47" s="23">
        <v>65.440025000000006</v>
      </c>
      <c r="O47" s="23">
        <v>70.522948999999997</v>
      </c>
      <c r="P47" s="23">
        <v>76.718292000000005</v>
      </c>
      <c r="Q47" s="23">
        <v>82.718506000000005</v>
      </c>
      <c r="R47" s="23">
        <v>87.666183000000004</v>
      </c>
      <c r="S47" s="23">
        <v>92.396979999999999</v>
      </c>
      <c r="T47" s="23">
        <v>99.503105000000005</v>
      </c>
      <c r="U47" s="23">
        <v>103.707367</v>
      </c>
      <c r="V47" s="23">
        <v>108.33562499999999</v>
      </c>
      <c r="W47" s="23">
        <v>116.330017</v>
      </c>
      <c r="X47" s="23">
        <v>120.866035</v>
      </c>
      <c r="Y47" s="23">
        <v>125.762871</v>
      </c>
      <c r="Z47" s="23">
        <v>134.756561</v>
      </c>
      <c r="AA47" s="23">
        <v>140.68193099999999</v>
      </c>
      <c r="AB47" s="23">
        <v>146.85737599999999</v>
      </c>
      <c r="AC47" s="23">
        <v>156.975266</v>
      </c>
      <c r="AD47" s="23">
        <v>163.436554</v>
      </c>
      <c r="AE47" s="23">
        <v>175.46336400000001</v>
      </c>
      <c r="AF47" s="23">
        <v>182.24745200000001</v>
      </c>
      <c r="AG47" s="19" t="s">
        <v>2093</v>
      </c>
    </row>
    <row r="48" spans="1:33" ht="15" customHeight="1">
      <c r="A48" s="51" t="s">
        <v>2124</v>
      </c>
      <c r="B48" s="17" t="s">
        <v>2106</v>
      </c>
      <c r="C48" s="23" t="s">
        <v>2093</v>
      </c>
      <c r="D48" s="23">
        <v>0</v>
      </c>
      <c r="E48" s="23">
        <v>0</v>
      </c>
      <c r="F48" s="23">
        <v>0</v>
      </c>
      <c r="G48" s="23">
        <v>0</v>
      </c>
      <c r="H48" s="23">
        <v>0</v>
      </c>
      <c r="I48" s="23">
        <v>0</v>
      </c>
      <c r="J48" s="23">
        <v>0</v>
      </c>
      <c r="K48" s="23">
        <v>0</v>
      </c>
      <c r="L48" s="23">
        <v>0</v>
      </c>
      <c r="M48" s="23">
        <v>0</v>
      </c>
      <c r="N48" s="23">
        <v>0</v>
      </c>
      <c r="O48" s="23">
        <v>0</v>
      </c>
      <c r="P48" s="23">
        <v>0</v>
      </c>
      <c r="Q48" s="23">
        <v>0</v>
      </c>
      <c r="R48" s="23">
        <v>0</v>
      </c>
      <c r="S48" s="23">
        <v>0</v>
      </c>
      <c r="T48" s="23">
        <v>0</v>
      </c>
      <c r="U48" s="23">
        <v>0</v>
      </c>
      <c r="V48" s="23">
        <v>0</v>
      </c>
      <c r="W48" s="23">
        <v>0</v>
      </c>
      <c r="X48" s="23">
        <v>0</v>
      </c>
      <c r="Y48" s="23">
        <v>0</v>
      </c>
      <c r="Z48" s="23">
        <v>0</v>
      </c>
      <c r="AA48" s="23">
        <v>0</v>
      </c>
      <c r="AB48" s="23">
        <v>0</v>
      </c>
      <c r="AC48" s="23">
        <v>0</v>
      </c>
      <c r="AD48" s="23">
        <v>0</v>
      </c>
      <c r="AE48" s="23">
        <v>0</v>
      </c>
      <c r="AF48" s="23">
        <v>0</v>
      </c>
      <c r="AG48" s="19" t="s">
        <v>2093</v>
      </c>
    </row>
    <row r="49" spans="1:33" ht="15" customHeight="1">
      <c r="A49" s="51" t="s">
        <v>2125</v>
      </c>
      <c r="B49" s="17" t="s">
        <v>2108</v>
      </c>
      <c r="C49" s="23" t="s">
        <v>2093</v>
      </c>
      <c r="D49" s="23">
        <v>0</v>
      </c>
      <c r="E49" s="23">
        <v>0</v>
      </c>
      <c r="F49" s="23">
        <v>0</v>
      </c>
      <c r="G49" s="23">
        <v>0</v>
      </c>
      <c r="H49" s="23">
        <v>0</v>
      </c>
      <c r="I49" s="23">
        <v>0</v>
      </c>
      <c r="J49" s="23">
        <v>0</v>
      </c>
      <c r="K49" s="23">
        <v>0</v>
      </c>
      <c r="L49" s="23">
        <v>0</v>
      </c>
      <c r="M49" s="23">
        <v>0</v>
      </c>
      <c r="N49" s="23">
        <v>0</v>
      </c>
      <c r="O49" s="23">
        <v>0</v>
      </c>
      <c r="P49" s="23">
        <v>0</v>
      </c>
      <c r="Q49" s="23">
        <v>0</v>
      </c>
      <c r="R49" s="23">
        <v>0</v>
      </c>
      <c r="S49" s="23">
        <v>0</v>
      </c>
      <c r="T49" s="23">
        <v>0</v>
      </c>
      <c r="U49" s="23">
        <v>0</v>
      </c>
      <c r="V49" s="23">
        <v>0</v>
      </c>
      <c r="W49" s="23">
        <v>0</v>
      </c>
      <c r="X49" s="23">
        <v>0</v>
      </c>
      <c r="Y49" s="23">
        <v>0</v>
      </c>
      <c r="Z49" s="23">
        <v>0</v>
      </c>
      <c r="AA49" s="23">
        <v>0</v>
      </c>
      <c r="AB49" s="23">
        <v>0</v>
      </c>
      <c r="AC49" s="23">
        <v>0</v>
      </c>
      <c r="AD49" s="23">
        <v>0</v>
      </c>
      <c r="AE49" s="23">
        <v>0</v>
      </c>
      <c r="AF49" s="23">
        <v>0</v>
      </c>
      <c r="AG49" s="19" t="s">
        <v>2093</v>
      </c>
    </row>
    <row r="50" spans="1:33" ht="15" customHeight="1">
      <c r="A50" s="51" t="s">
        <v>2126</v>
      </c>
      <c r="B50" s="17" t="s">
        <v>2110</v>
      </c>
      <c r="C50" s="23" t="s">
        <v>2093</v>
      </c>
      <c r="D50" s="23">
        <v>0.759853</v>
      </c>
      <c r="E50" s="23">
        <v>0.759853</v>
      </c>
      <c r="F50" s="23">
        <v>0.78159699999999999</v>
      </c>
      <c r="G50" s="23">
        <v>1.1775819999999999</v>
      </c>
      <c r="H50" s="23">
        <v>1.2493730000000001</v>
      </c>
      <c r="I50" s="23">
        <v>2.024489</v>
      </c>
      <c r="J50" s="23">
        <v>3.4234900000000001</v>
      </c>
      <c r="K50" s="23">
        <v>3.4234900000000001</v>
      </c>
      <c r="L50" s="23">
        <v>3.4387949999999998</v>
      </c>
      <c r="M50" s="23">
        <v>3.5307819999999999</v>
      </c>
      <c r="N50" s="23">
        <v>4.9683419999999998</v>
      </c>
      <c r="O50" s="23">
        <v>4.9683419999999998</v>
      </c>
      <c r="P50" s="23">
        <v>5.0023109999999997</v>
      </c>
      <c r="Q50" s="23">
        <v>5.7739880000000001</v>
      </c>
      <c r="R50" s="23">
        <v>5.8927040000000002</v>
      </c>
      <c r="S50" s="23">
        <v>5.9285620000000003</v>
      </c>
      <c r="T50" s="23">
        <v>5.9901590000000002</v>
      </c>
      <c r="U50" s="23">
        <v>6.9564029999999999</v>
      </c>
      <c r="V50" s="23">
        <v>6.9917870000000004</v>
      </c>
      <c r="W50" s="23">
        <v>7.8726710000000004</v>
      </c>
      <c r="X50" s="23">
        <v>8.5539210000000008</v>
      </c>
      <c r="Y50" s="23">
        <v>10.397557000000001</v>
      </c>
      <c r="Z50" s="23">
        <v>11.066452999999999</v>
      </c>
      <c r="AA50" s="23">
        <v>11.317508</v>
      </c>
      <c r="AB50" s="23">
        <v>11.913157</v>
      </c>
      <c r="AC50" s="23">
        <v>12.108684</v>
      </c>
      <c r="AD50" s="23">
        <v>12.400705</v>
      </c>
      <c r="AE50" s="23">
        <v>14.550293999999999</v>
      </c>
      <c r="AF50" s="23">
        <v>14.922007000000001</v>
      </c>
      <c r="AG50" s="19" t="s">
        <v>2093</v>
      </c>
    </row>
    <row r="51" spans="1:33" ht="15" customHeight="1">
      <c r="A51" s="51" t="s">
        <v>2127</v>
      </c>
      <c r="B51" s="17" t="s">
        <v>2112</v>
      </c>
      <c r="C51" s="23" t="s">
        <v>2093</v>
      </c>
      <c r="D51" s="23">
        <v>0</v>
      </c>
      <c r="E51" s="23">
        <v>0</v>
      </c>
      <c r="F51" s="23">
        <v>3.3180000000000002E-3</v>
      </c>
      <c r="G51" s="23">
        <v>4.5970000000000004E-3</v>
      </c>
      <c r="H51" s="23">
        <v>4.5970000000000004E-3</v>
      </c>
      <c r="I51" s="23">
        <v>4.5970000000000004E-3</v>
      </c>
      <c r="J51" s="23">
        <v>4.5970000000000004E-3</v>
      </c>
      <c r="K51" s="23">
        <v>4.5970000000000004E-3</v>
      </c>
      <c r="L51" s="23">
        <v>4.5970000000000004E-3</v>
      </c>
      <c r="M51" s="23">
        <v>4.5970000000000004E-3</v>
      </c>
      <c r="N51" s="23">
        <v>4.5970000000000004E-3</v>
      </c>
      <c r="O51" s="23">
        <v>4.5970000000000004E-3</v>
      </c>
      <c r="P51" s="23">
        <v>4.5970000000000004E-3</v>
      </c>
      <c r="Q51" s="23">
        <v>4.5970000000000004E-3</v>
      </c>
      <c r="R51" s="23">
        <v>4.5970000000000004E-3</v>
      </c>
      <c r="S51" s="23">
        <v>4.5970000000000004E-3</v>
      </c>
      <c r="T51" s="23">
        <v>4.5970000000000004E-3</v>
      </c>
      <c r="U51" s="23">
        <v>5.6259999999999999E-3</v>
      </c>
      <c r="V51" s="23">
        <v>5.6259999999999999E-3</v>
      </c>
      <c r="W51" s="23">
        <v>5.6259999999999999E-3</v>
      </c>
      <c r="X51" s="23">
        <v>5.6259999999999999E-3</v>
      </c>
      <c r="Y51" s="23">
        <v>5.6259999999999999E-3</v>
      </c>
      <c r="Z51" s="23">
        <v>5.6259999999999999E-3</v>
      </c>
      <c r="AA51" s="23">
        <v>5.6259999999999999E-3</v>
      </c>
      <c r="AB51" s="23">
        <v>5.6259999999999999E-3</v>
      </c>
      <c r="AC51" s="23">
        <v>5.6259999999999999E-3</v>
      </c>
      <c r="AD51" s="23">
        <v>5.6259999999999999E-3</v>
      </c>
      <c r="AE51" s="23">
        <v>5.6259999999999999E-3</v>
      </c>
      <c r="AF51" s="23">
        <v>5.6259999999999999E-3</v>
      </c>
      <c r="AG51" s="19" t="s">
        <v>2093</v>
      </c>
    </row>
    <row r="52" spans="1:33" ht="15" customHeight="1">
      <c r="A52" s="51" t="s">
        <v>2128</v>
      </c>
      <c r="B52" s="17" t="s">
        <v>2114</v>
      </c>
      <c r="C52" s="23" t="s">
        <v>2093</v>
      </c>
      <c r="D52" s="23">
        <v>0</v>
      </c>
      <c r="E52" s="23">
        <v>15.672661</v>
      </c>
      <c r="F52" s="23">
        <v>57.742396999999997</v>
      </c>
      <c r="G52" s="23">
        <v>82.841858000000002</v>
      </c>
      <c r="H52" s="23">
        <v>92.346847999999994</v>
      </c>
      <c r="I52" s="23">
        <v>100.28321099999999</v>
      </c>
      <c r="J52" s="23">
        <v>114.322273</v>
      </c>
      <c r="K52" s="23">
        <v>141.79837000000001</v>
      </c>
      <c r="L52" s="23">
        <v>150.65399199999999</v>
      </c>
      <c r="M52" s="23">
        <v>160.20671100000001</v>
      </c>
      <c r="N52" s="23">
        <v>169.60832199999999</v>
      </c>
      <c r="O52" s="23">
        <v>188.2724</v>
      </c>
      <c r="P52" s="23">
        <v>204.09364299999999</v>
      </c>
      <c r="Q52" s="23">
        <v>215.69276400000001</v>
      </c>
      <c r="R52" s="23">
        <v>230.994629</v>
      </c>
      <c r="S52" s="23">
        <v>241.34085099999999</v>
      </c>
      <c r="T52" s="23">
        <v>248.702438</v>
      </c>
      <c r="U52" s="23">
        <v>258.21228000000002</v>
      </c>
      <c r="V52" s="23">
        <v>266.32595800000001</v>
      </c>
      <c r="W52" s="23">
        <v>272.37832600000002</v>
      </c>
      <c r="X52" s="23">
        <v>280.936646</v>
      </c>
      <c r="Y52" s="23">
        <v>292.330017</v>
      </c>
      <c r="Z52" s="23">
        <v>298.75595099999998</v>
      </c>
      <c r="AA52" s="23">
        <v>308.30645800000002</v>
      </c>
      <c r="AB52" s="23">
        <v>317.89562999999998</v>
      </c>
      <c r="AC52" s="23">
        <v>329.46112099999999</v>
      </c>
      <c r="AD52" s="23">
        <v>344.77777099999997</v>
      </c>
      <c r="AE52" s="23">
        <v>357.65438799999998</v>
      </c>
      <c r="AF52" s="23">
        <v>368.81366000000003</v>
      </c>
      <c r="AG52" s="19" t="s">
        <v>2093</v>
      </c>
    </row>
    <row r="53" spans="1:33" ht="15" customHeight="1">
      <c r="A53" s="51" t="s">
        <v>2129</v>
      </c>
      <c r="B53" s="17" t="s">
        <v>2116</v>
      </c>
      <c r="C53" s="23" t="s">
        <v>2093</v>
      </c>
      <c r="D53" s="23">
        <v>0</v>
      </c>
      <c r="E53" s="23">
        <v>1.099837</v>
      </c>
      <c r="F53" s="23">
        <v>1.3052250000000001</v>
      </c>
      <c r="G53" s="23">
        <v>1.56447</v>
      </c>
      <c r="H53" s="23">
        <v>1.9888669999999999</v>
      </c>
      <c r="I53" s="23">
        <v>2.4220299999999999</v>
      </c>
      <c r="J53" s="23">
        <v>2.8900489999999999</v>
      </c>
      <c r="K53" s="23">
        <v>3.403985</v>
      </c>
      <c r="L53" s="23">
        <v>3.9493140000000002</v>
      </c>
      <c r="M53" s="23">
        <v>4.5662799999999999</v>
      </c>
      <c r="N53" s="23">
        <v>5.2045300000000001</v>
      </c>
      <c r="O53" s="23">
        <v>5.8720660000000002</v>
      </c>
      <c r="P53" s="23">
        <v>6.6467650000000003</v>
      </c>
      <c r="Q53" s="23">
        <v>7.6498160000000004</v>
      </c>
      <c r="R53" s="23">
        <v>8.7380800000000001</v>
      </c>
      <c r="S53" s="23">
        <v>9.8820680000000003</v>
      </c>
      <c r="T53" s="23">
        <v>11.101279</v>
      </c>
      <c r="U53" s="23">
        <v>12.297058</v>
      </c>
      <c r="V53" s="23">
        <v>13.513679</v>
      </c>
      <c r="W53" s="23">
        <v>14.793908</v>
      </c>
      <c r="X53" s="23">
        <v>16.129086999999998</v>
      </c>
      <c r="Y53" s="23">
        <v>17.452337</v>
      </c>
      <c r="Z53" s="23">
        <v>18.881122999999999</v>
      </c>
      <c r="AA53" s="23">
        <v>20.31765</v>
      </c>
      <c r="AB53" s="23">
        <v>21.636856000000002</v>
      </c>
      <c r="AC53" s="23">
        <v>22.978241000000001</v>
      </c>
      <c r="AD53" s="23">
        <v>24.258875</v>
      </c>
      <c r="AE53" s="23">
        <v>25.570881</v>
      </c>
      <c r="AF53" s="23">
        <v>27.046391</v>
      </c>
      <c r="AG53" s="19" t="s">
        <v>2093</v>
      </c>
    </row>
    <row r="54" spans="1:33" ht="15" customHeight="1">
      <c r="A54" s="51" t="s">
        <v>2130</v>
      </c>
      <c r="B54" s="16" t="s">
        <v>2131</v>
      </c>
      <c r="C54" s="24" t="s">
        <v>2093</v>
      </c>
      <c r="D54" s="24">
        <v>12.49949</v>
      </c>
      <c r="E54" s="24">
        <v>41.689113999999996</v>
      </c>
      <c r="F54" s="24">
        <v>99.706085000000002</v>
      </c>
      <c r="G54" s="24">
        <v>150.19473300000001</v>
      </c>
      <c r="H54" s="24">
        <v>172.220291</v>
      </c>
      <c r="I54" s="24">
        <v>202.55862400000001</v>
      </c>
      <c r="J54" s="24">
        <v>227.20607000000001</v>
      </c>
      <c r="K54" s="24">
        <v>272.29092400000002</v>
      </c>
      <c r="L54" s="24">
        <v>289.223206</v>
      </c>
      <c r="M54" s="24">
        <v>307.655914</v>
      </c>
      <c r="N54" s="24">
        <v>331.08828699999998</v>
      </c>
      <c r="O54" s="24">
        <v>365.114349</v>
      </c>
      <c r="P54" s="24">
        <v>396.03710899999999</v>
      </c>
      <c r="Q54" s="24">
        <v>422.50723299999999</v>
      </c>
      <c r="R54" s="24">
        <v>449.83245799999997</v>
      </c>
      <c r="S54" s="24">
        <v>470.37039199999998</v>
      </c>
      <c r="T54" s="24">
        <v>490.64361600000001</v>
      </c>
      <c r="U54" s="24">
        <v>511.59182700000002</v>
      </c>
      <c r="V54" s="24">
        <v>530.17358400000001</v>
      </c>
      <c r="W54" s="24">
        <v>550.31756600000006</v>
      </c>
      <c r="X54" s="24">
        <v>568.55450399999995</v>
      </c>
      <c r="Y54" s="24">
        <v>591.77203399999996</v>
      </c>
      <c r="Z54" s="24">
        <v>614.70349099999999</v>
      </c>
      <c r="AA54" s="24">
        <v>634.61749299999997</v>
      </c>
      <c r="AB54" s="24">
        <v>655.919983</v>
      </c>
      <c r="AC54" s="24">
        <v>681.37744099999998</v>
      </c>
      <c r="AD54" s="24">
        <v>707.83227499999998</v>
      </c>
      <c r="AE54" s="24">
        <v>741.50262499999997</v>
      </c>
      <c r="AF54" s="24">
        <v>767.07281499999999</v>
      </c>
      <c r="AG54" s="21" t="s">
        <v>2093</v>
      </c>
    </row>
    <row r="55" spans="1:33" ht="15" customHeight="1">
      <c r="A55" s="51" t="s">
        <v>2132</v>
      </c>
      <c r="B55" s="16" t="s">
        <v>2133</v>
      </c>
      <c r="C55" s="24" t="s">
        <v>2093</v>
      </c>
      <c r="D55" s="24">
        <v>51.316879</v>
      </c>
      <c r="E55" s="24">
        <v>104.687515</v>
      </c>
      <c r="F55" s="24">
        <v>164.47348</v>
      </c>
      <c r="G55" s="24">
        <v>217.043137</v>
      </c>
      <c r="H55" s="24">
        <v>241.11769100000001</v>
      </c>
      <c r="I55" s="24">
        <v>272.00500499999998</v>
      </c>
      <c r="J55" s="24">
        <v>299.20147700000001</v>
      </c>
      <c r="K55" s="24">
        <v>344.83532700000001</v>
      </c>
      <c r="L55" s="24">
        <v>369.41659499999997</v>
      </c>
      <c r="M55" s="24">
        <v>388.08831800000002</v>
      </c>
      <c r="N55" s="24">
        <v>411.759705</v>
      </c>
      <c r="O55" s="24">
        <v>446.02474999999998</v>
      </c>
      <c r="P55" s="24">
        <v>482.38653599999998</v>
      </c>
      <c r="Q55" s="24">
        <v>517.29565400000001</v>
      </c>
      <c r="R55" s="24">
        <v>544.62085000000002</v>
      </c>
      <c r="S55" s="24">
        <v>565.15881300000001</v>
      </c>
      <c r="T55" s="24">
        <v>585.432007</v>
      </c>
      <c r="U55" s="24">
        <v>606.38024900000005</v>
      </c>
      <c r="V55" s="24">
        <v>624.96197500000005</v>
      </c>
      <c r="W55" s="24">
        <v>645.10595699999999</v>
      </c>
      <c r="X55" s="24">
        <v>663.342896</v>
      </c>
      <c r="Y55" s="24">
        <v>686.56042500000001</v>
      </c>
      <c r="Z55" s="24">
        <v>709.49188200000003</v>
      </c>
      <c r="AA55" s="24">
        <v>729.40588400000001</v>
      </c>
      <c r="AB55" s="24">
        <v>750.70837400000005</v>
      </c>
      <c r="AC55" s="24">
        <v>776.16583300000002</v>
      </c>
      <c r="AD55" s="24">
        <v>802.62066700000003</v>
      </c>
      <c r="AE55" s="24">
        <v>836.29101600000001</v>
      </c>
      <c r="AF55" s="24">
        <v>861.86120600000004</v>
      </c>
      <c r="AG55" s="21" t="s">
        <v>2093</v>
      </c>
    </row>
    <row r="57" spans="1:33" ht="15" customHeight="1">
      <c r="B57" s="16" t="s">
        <v>2134</v>
      </c>
    </row>
    <row r="58" spans="1:33" ht="15" customHeight="1">
      <c r="A58" s="51" t="s">
        <v>2135</v>
      </c>
      <c r="B58" s="17" t="s">
        <v>2098</v>
      </c>
      <c r="C58" s="23" t="s">
        <v>2093</v>
      </c>
      <c r="D58" s="23">
        <v>9.8132990000000007</v>
      </c>
      <c r="E58" s="23">
        <v>18.804302</v>
      </c>
      <c r="F58" s="23">
        <v>25.724399999999999</v>
      </c>
      <c r="G58" s="23">
        <v>45.614189000000003</v>
      </c>
      <c r="H58" s="23">
        <v>52.420197000000002</v>
      </c>
      <c r="I58" s="23">
        <v>58.934998</v>
      </c>
      <c r="J58" s="23">
        <v>70.105698000000004</v>
      </c>
      <c r="K58" s="23">
        <v>81.101012999999995</v>
      </c>
      <c r="L58" s="23">
        <v>86.086005999999998</v>
      </c>
      <c r="M58" s="23">
        <v>86.903014999999996</v>
      </c>
      <c r="N58" s="23">
        <v>89.419014000000004</v>
      </c>
      <c r="O58" s="23">
        <v>90.181015000000002</v>
      </c>
      <c r="P58" s="23">
        <v>95.451012000000006</v>
      </c>
      <c r="Q58" s="23">
        <v>97.067008999999999</v>
      </c>
      <c r="R58" s="23">
        <v>98.071006999999994</v>
      </c>
      <c r="S58" s="23">
        <v>98.784003999999996</v>
      </c>
      <c r="T58" s="23">
        <v>99.851005999999998</v>
      </c>
      <c r="U58" s="23">
        <v>100.19001</v>
      </c>
      <c r="V58" s="23">
        <v>101.955009</v>
      </c>
      <c r="W58" s="23">
        <v>102.295006</v>
      </c>
      <c r="X58" s="23">
        <v>102.295006</v>
      </c>
      <c r="Y58" s="23">
        <v>102.295006</v>
      </c>
      <c r="Z58" s="23">
        <v>102.295006</v>
      </c>
      <c r="AA58" s="23">
        <v>104.80901299999999</v>
      </c>
      <c r="AB58" s="23">
        <v>104.80901299999999</v>
      </c>
      <c r="AC58" s="23">
        <v>104.80901299999999</v>
      </c>
      <c r="AD58" s="23">
        <v>104.80901299999999</v>
      </c>
      <c r="AE58" s="23">
        <v>104.80901299999999</v>
      </c>
      <c r="AF58" s="23">
        <v>104.80901299999999</v>
      </c>
      <c r="AG58" s="19" t="s">
        <v>2093</v>
      </c>
    </row>
    <row r="59" spans="1:33" ht="15" customHeight="1">
      <c r="A59" s="51" t="s">
        <v>2136</v>
      </c>
      <c r="B59" s="17" t="s">
        <v>2100</v>
      </c>
      <c r="C59" s="23" t="s">
        <v>2093</v>
      </c>
      <c r="D59" s="23">
        <v>2.2204000000000002</v>
      </c>
      <c r="E59" s="23">
        <v>8.646801</v>
      </c>
      <c r="F59" s="23">
        <v>15.719104</v>
      </c>
      <c r="G59" s="23">
        <v>22.351303000000001</v>
      </c>
      <c r="H59" s="23">
        <v>25.082701</v>
      </c>
      <c r="I59" s="23">
        <v>26.687801</v>
      </c>
      <c r="J59" s="23">
        <v>27.447801999999999</v>
      </c>
      <c r="K59" s="23">
        <v>28.8873</v>
      </c>
      <c r="L59" s="23">
        <v>29.361398999999999</v>
      </c>
      <c r="M59" s="23">
        <v>30.343397</v>
      </c>
      <c r="N59" s="23">
        <v>30.586397000000002</v>
      </c>
      <c r="O59" s="23">
        <v>31.328495</v>
      </c>
      <c r="P59" s="23">
        <v>31.828495</v>
      </c>
      <c r="Q59" s="23">
        <v>32.777999999999999</v>
      </c>
      <c r="R59" s="23">
        <v>32.777999999999999</v>
      </c>
      <c r="S59" s="23">
        <v>32.800998999999997</v>
      </c>
      <c r="T59" s="23">
        <v>32.800998999999997</v>
      </c>
      <c r="U59" s="23">
        <v>32.800998999999997</v>
      </c>
      <c r="V59" s="23">
        <v>32.800998999999997</v>
      </c>
      <c r="W59" s="23">
        <v>32.800998999999997</v>
      </c>
      <c r="X59" s="23">
        <v>32.800998999999997</v>
      </c>
      <c r="Y59" s="23">
        <v>32.800998999999997</v>
      </c>
      <c r="Z59" s="23">
        <v>32.800998999999997</v>
      </c>
      <c r="AA59" s="23">
        <v>32.800998999999997</v>
      </c>
      <c r="AB59" s="23">
        <v>32.800998999999997</v>
      </c>
      <c r="AC59" s="23">
        <v>32.800998999999997</v>
      </c>
      <c r="AD59" s="23">
        <v>32.800998999999997</v>
      </c>
      <c r="AE59" s="23">
        <v>33.996592999999997</v>
      </c>
      <c r="AF59" s="23">
        <v>34.243594999999999</v>
      </c>
      <c r="AG59" s="19" t="s">
        <v>2093</v>
      </c>
    </row>
    <row r="60" spans="1:33" ht="15" customHeight="1">
      <c r="A60" s="51" t="s">
        <v>2137</v>
      </c>
      <c r="B60" s="17" t="s">
        <v>2102</v>
      </c>
      <c r="C60" s="23" t="s">
        <v>2093</v>
      </c>
      <c r="D60" s="23">
        <v>0</v>
      </c>
      <c r="E60" s="23">
        <v>0.9385</v>
      </c>
      <c r="F60" s="23">
        <v>3.5775999999999999</v>
      </c>
      <c r="G60" s="23">
        <v>3.8808009999999999</v>
      </c>
      <c r="H60" s="23">
        <v>4.1478010000000003</v>
      </c>
      <c r="I60" s="23">
        <v>4.6472020000000001</v>
      </c>
      <c r="J60" s="23">
        <v>4.6472020000000001</v>
      </c>
      <c r="K60" s="23">
        <v>4.6472020000000001</v>
      </c>
      <c r="L60" s="23">
        <v>4.7699009999999999</v>
      </c>
      <c r="M60" s="23">
        <v>4.805301</v>
      </c>
      <c r="N60" s="23">
        <v>5.3637009999999998</v>
      </c>
      <c r="O60" s="23">
        <v>5.511501</v>
      </c>
      <c r="P60" s="23">
        <v>5.559501</v>
      </c>
      <c r="Q60" s="23">
        <v>6.4615</v>
      </c>
      <c r="R60" s="23">
        <v>7.1254999999999997</v>
      </c>
      <c r="S60" s="23">
        <v>8.3965019999999999</v>
      </c>
      <c r="T60" s="23">
        <v>8.399502</v>
      </c>
      <c r="U60" s="23">
        <v>8.399502</v>
      </c>
      <c r="V60" s="23">
        <v>9.0405029999999993</v>
      </c>
      <c r="W60" s="23">
        <v>9.0405029999999993</v>
      </c>
      <c r="X60" s="23">
        <v>9.5516020000000008</v>
      </c>
      <c r="Y60" s="23">
        <v>9.5516020000000008</v>
      </c>
      <c r="Z60" s="23">
        <v>10.236703</v>
      </c>
      <c r="AA60" s="23">
        <v>10.236703</v>
      </c>
      <c r="AB60" s="23">
        <v>10.236703</v>
      </c>
      <c r="AC60" s="23">
        <v>10.293303</v>
      </c>
      <c r="AD60" s="23">
        <v>10.325803000000001</v>
      </c>
      <c r="AE60" s="23">
        <v>10.518803</v>
      </c>
      <c r="AF60" s="23">
        <v>10.669803</v>
      </c>
      <c r="AG60" s="19" t="s">
        <v>2093</v>
      </c>
    </row>
    <row r="61" spans="1:33" ht="15" customHeight="1">
      <c r="A61" s="51" t="s">
        <v>2138</v>
      </c>
      <c r="B61" s="17" t="s">
        <v>2104</v>
      </c>
      <c r="C61" s="23" t="s">
        <v>2093</v>
      </c>
      <c r="D61" s="23">
        <v>0.80130000000000001</v>
      </c>
      <c r="E61" s="23">
        <v>1.3456999999999999</v>
      </c>
      <c r="F61" s="23">
        <v>1.4249000000000001</v>
      </c>
      <c r="G61" s="23">
        <v>1.5039</v>
      </c>
      <c r="H61" s="23">
        <v>2.0255000000000001</v>
      </c>
      <c r="I61" s="23">
        <v>2.6610999999999998</v>
      </c>
      <c r="J61" s="23">
        <v>2.6768999999999998</v>
      </c>
      <c r="K61" s="23">
        <v>2.7067000000000001</v>
      </c>
      <c r="L61" s="23">
        <v>2.7854000000000001</v>
      </c>
      <c r="M61" s="23">
        <v>2.9339</v>
      </c>
      <c r="N61" s="23">
        <v>3.7555010000000002</v>
      </c>
      <c r="O61" s="23">
        <v>3.8265009999999999</v>
      </c>
      <c r="P61" s="23">
        <v>3.8265009999999999</v>
      </c>
      <c r="Q61" s="23">
        <v>3.866501</v>
      </c>
      <c r="R61" s="23">
        <v>4.6025</v>
      </c>
      <c r="S61" s="23">
        <v>4.6025</v>
      </c>
      <c r="T61" s="23">
        <v>4.6025</v>
      </c>
      <c r="U61" s="23">
        <v>4.6025</v>
      </c>
      <c r="V61" s="23">
        <v>4.6025</v>
      </c>
      <c r="W61" s="23">
        <v>4.8115009999999998</v>
      </c>
      <c r="X61" s="23">
        <v>4.8603009999999998</v>
      </c>
      <c r="Y61" s="23">
        <v>4.8834</v>
      </c>
      <c r="Z61" s="23">
        <v>4.8834</v>
      </c>
      <c r="AA61" s="23">
        <v>5.0103</v>
      </c>
      <c r="AB61" s="23">
        <v>5.0103</v>
      </c>
      <c r="AC61" s="23">
        <v>5.0103</v>
      </c>
      <c r="AD61" s="23">
        <v>5.1032999999999999</v>
      </c>
      <c r="AE61" s="23">
        <v>5.1032999999999999</v>
      </c>
      <c r="AF61" s="23">
        <v>5.1032999999999999</v>
      </c>
      <c r="AG61" s="19" t="s">
        <v>2093</v>
      </c>
    </row>
    <row r="62" spans="1:33" ht="15" customHeight="1">
      <c r="A62" s="51" t="s">
        <v>2139</v>
      </c>
      <c r="B62" s="17" t="s">
        <v>2106</v>
      </c>
      <c r="C62" s="23" t="s">
        <v>2093</v>
      </c>
      <c r="D62" s="23">
        <v>0.76849999999999996</v>
      </c>
      <c r="E62" s="23">
        <v>0.76849999999999996</v>
      </c>
      <c r="F62" s="23">
        <v>0.76849999999999996</v>
      </c>
      <c r="G62" s="23">
        <v>1.8905000000000001</v>
      </c>
      <c r="H62" s="23">
        <v>3.0085000000000002</v>
      </c>
      <c r="I62" s="23">
        <v>5.1795</v>
      </c>
      <c r="J62" s="23">
        <v>9.9534009999999995</v>
      </c>
      <c r="K62" s="23">
        <v>10.937901</v>
      </c>
      <c r="L62" s="23">
        <v>12.105902</v>
      </c>
      <c r="M62" s="23">
        <v>12.105902</v>
      </c>
      <c r="N62" s="23">
        <v>12.105902</v>
      </c>
      <c r="O62" s="23">
        <v>17.112901999999998</v>
      </c>
      <c r="P62" s="23">
        <v>17.112901999999998</v>
      </c>
      <c r="Q62" s="23">
        <v>17.112901999999998</v>
      </c>
      <c r="R62" s="23">
        <v>17.112901999999998</v>
      </c>
      <c r="S62" s="23">
        <v>17.946200999999999</v>
      </c>
      <c r="T62" s="23">
        <v>17.946200999999999</v>
      </c>
      <c r="U62" s="23">
        <v>17.946200999999999</v>
      </c>
      <c r="V62" s="23">
        <v>17.946200999999999</v>
      </c>
      <c r="W62" s="23">
        <v>17.946200999999999</v>
      </c>
      <c r="X62" s="23">
        <v>17.946200999999999</v>
      </c>
      <c r="Y62" s="23">
        <v>17.946200999999999</v>
      </c>
      <c r="Z62" s="23">
        <v>17.946200999999999</v>
      </c>
      <c r="AA62" s="23">
        <v>17.946200999999999</v>
      </c>
      <c r="AB62" s="23">
        <v>17.946200999999999</v>
      </c>
      <c r="AC62" s="23">
        <v>17.946200999999999</v>
      </c>
      <c r="AD62" s="23">
        <v>19.171202000000001</v>
      </c>
      <c r="AE62" s="23">
        <v>19.171202000000001</v>
      </c>
      <c r="AF62" s="23">
        <v>19.171202000000001</v>
      </c>
      <c r="AG62" s="19" t="s">
        <v>2093</v>
      </c>
    </row>
    <row r="63" spans="1:33" ht="15" customHeight="1">
      <c r="A63" s="51" t="s">
        <v>2140</v>
      </c>
      <c r="B63" s="17" t="s">
        <v>2108</v>
      </c>
      <c r="C63" s="23" t="s">
        <v>2093</v>
      </c>
      <c r="D63" s="23">
        <v>0</v>
      </c>
      <c r="E63" s="23">
        <v>0</v>
      </c>
      <c r="F63" s="23">
        <v>0</v>
      </c>
      <c r="G63" s="23">
        <v>0</v>
      </c>
      <c r="H63" s="23">
        <v>0</v>
      </c>
      <c r="I63" s="23">
        <v>0</v>
      </c>
      <c r="J63" s="23">
        <v>0</v>
      </c>
      <c r="K63" s="23">
        <v>0</v>
      </c>
      <c r="L63" s="23">
        <v>0</v>
      </c>
      <c r="M63" s="23">
        <v>0</v>
      </c>
      <c r="N63" s="23">
        <v>0</v>
      </c>
      <c r="O63" s="23">
        <v>0</v>
      </c>
      <c r="P63" s="23">
        <v>0</v>
      </c>
      <c r="Q63" s="23">
        <v>0</v>
      </c>
      <c r="R63" s="23">
        <v>0</v>
      </c>
      <c r="S63" s="23">
        <v>0</v>
      </c>
      <c r="T63" s="23">
        <v>0</v>
      </c>
      <c r="U63" s="23">
        <v>0</v>
      </c>
      <c r="V63" s="23">
        <v>0</v>
      </c>
      <c r="W63" s="23">
        <v>0</v>
      </c>
      <c r="X63" s="23">
        <v>0</v>
      </c>
      <c r="Y63" s="23">
        <v>0</v>
      </c>
      <c r="Z63" s="23">
        <v>0</v>
      </c>
      <c r="AA63" s="23">
        <v>0</v>
      </c>
      <c r="AB63" s="23">
        <v>0</v>
      </c>
      <c r="AC63" s="23">
        <v>0</v>
      </c>
      <c r="AD63" s="23">
        <v>0</v>
      </c>
      <c r="AE63" s="23">
        <v>0</v>
      </c>
      <c r="AF63" s="23">
        <v>0</v>
      </c>
      <c r="AG63" s="19" t="s">
        <v>2093</v>
      </c>
    </row>
    <row r="64" spans="1:33">
      <c r="A64" s="51" t="s">
        <v>2141</v>
      </c>
      <c r="B64" s="17" t="s">
        <v>2110</v>
      </c>
      <c r="C64" s="23" t="s">
        <v>2093</v>
      </c>
      <c r="D64" s="23">
        <v>0</v>
      </c>
      <c r="E64" s="23">
        <v>0</v>
      </c>
      <c r="F64" s="23">
        <v>1E-3</v>
      </c>
      <c r="G64" s="23">
        <v>1E-3</v>
      </c>
      <c r="H64" s="23">
        <v>1E-3</v>
      </c>
      <c r="I64" s="23">
        <v>1E-3</v>
      </c>
      <c r="J64" s="23">
        <v>1E-3</v>
      </c>
      <c r="K64" s="23">
        <v>1E-3</v>
      </c>
      <c r="L64" s="23">
        <v>1E-3</v>
      </c>
      <c r="M64" s="23">
        <v>1E-3</v>
      </c>
      <c r="N64" s="23">
        <v>1E-3</v>
      </c>
      <c r="O64" s="23">
        <v>1E-3</v>
      </c>
      <c r="P64" s="23">
        <v>1E-3</v>
      </c>
      <c r="Q64" s="23">
        <v>1E-3</v>
      </c>
      <c r="R64" s="23">
        <v>1E-3</v>
      </c>
      <c r="S64" s="23">
        <v>3.0000000000000001E-3</v>
      </c>
      <c r="T64" s="23">
        <v>3.0000000000000001E-3</v>
      </c>
      <c r="U64" s="23">
        <v>3.0000000000000001E-3</v>
      </c>
      <c r="V64" s="23">
        <v>3.0000000000000001E-3</v>
      </c>
      <c r="W64" s="23">
        <v>3.0000000000000001E-3</v>
      </c>
      <c r="X64" s="23">
        <v>3.0000000000000001E-3</v>
      </c>
      <c r="Y64" s="23">
        <v>3.0000000000000001E-3</v>
      </c>
      <c r="Z64" s="23">
        <v>3.0000000000000001E-3</v>
      </c>
      <c r="AA64" s="23">
        <v>3.0000000000000001E-3</v>
      </c>
      <c r="AB64" s="23">
        <v>3.0000000000000001E-3</v>
      </c>
      <c r="AC64" s="23">
        <v>3.0000000000000001E-3</v>
      </c>
      <c r="AD64" s="23">
        <v>3.0000000000000001E-3</v>
      </c>
      <c r="AE64" s="23">
        <v>3.0000000000000001E-3</v>
      </c>
      <c r="AF64" s="23">
        <v>3.0000000000000001E-3</v>
      </c>
      <c r="AG64" s="19" t="s">
        <v>2093</v>
      </c>
    </row>
    <row r="65" spans="1:33">
      <c r="A65" s="51" t="s">
        <v>2142</v>
      </c>
      <c r="B65" s="17" t="s">
        <v>2112</v>
      </c>
      <c r="C65" s="23" t="s">
        <v>2093</v>
      </c>
      <c r="D65" s="23">
        <v>0</v>
      </c>
      <c r="E65" s="23">
        <v>0</v>
      </c>
      <c r="F65" s="23">
        <v>0</v>
      </c>
      <c r="G65" s="23">
        <v>0</v>
      </c>
      <c r="H65" s="23">
        <v>0</v>
      </c>
      <c r="I65" s="23">
        <v>0</v>
      </c>
      <c r="J65" s="23">
        <v>0</v>
      </c>
      <c r="K65" s="23">
        <v>0</v>
      </c>
      <c r="L65" s="23">
        <v>0</v>
      </c>
      <c r="M65" s="23">
        <v>1.1000000000000001E-3</v>
      </c>
      <c r="N65" s="23">
        <v>1.1000000000000001E-3</v>
      </c>
      <c r="O65" s="23">
        <v>1.1000000000000001E-3</v>
      </c>
      <c r="P65" s="23">
        <v>1.1000000000000001E-3</v>
      </c>
      <c r="Q65" s="23">
        <v>1.1000000000000001E-3</v>
      </c>
      <c r="R65" s="23">
        <v>1.1000000000000001E-3</v>
      </c>
      <c r="S65" s="23">
        <v>1.1000000000000001E-3</v>
      </c>
      <c r="T65" s="23">
        <v>1.1000000000000001E-3</v>
      </c>
      <c r="U65" s="23">
        <v>1.1000000000000001E-3</v>
      </c>
      <c r="V65" s="23">
        <v>1.1000000000000001E-3</v>
      </c>
      <c r="W65" s="23">
        <v>1.1000000000000001E-3</v>
      </c>
      <c r="X65" s="23">
        <v>1.1000000000000001E-3</v>
      </c>
      <c r="Y65" s="23">
        <v>1.1000000000000001E-3</v>
      </c>
      <c r="Z65" s="23">
        <v>1.1000000000000001E-3</v>
      </c>
      <c r="AA65" s="23">
        <v>1.1000000000000001E-3</v>
      </c>
      <c r="AB65" s="23">
        <v>1.1000000000000001E-3</v>
      </c>
      <c r="AC65" s="23">
        <v>1.1000000000000001E-3</v>
      </c>
      <c r="AD65" s="23">
        <v>1.1000000000000001E-3</v>
      </c>
      <c r="AE65" s="23">
        <v>1.1000000000000001E-3</v>
      </c>
      <c r="AF65" s="23">
        <v>1.1000000000000001E-3</v>
      </c>
      <c r="AG65" s="19" t="s">
        <v>2093</v>
      </c>
    </row>
    <row r="66" spans="1:33">
      <c r="A66" s="51" t="s">
        <v>2143</v>
      </c>
      <c r="B66" s="17" t="s">
        <v>2114</v>
      </c>
      <c r="C66" s="23" t="s">
        <v>2093</v>
      </c>
      <c r="D66" s="23">
        <v>1.21E-2</v>
      </c>
      <c r="E66" s="23">
        <v>3.3500000000000002E-2</v>
      </c>
      <c r="F66" s="23">
        <v>5.33E-2</v>
      </c>
      <c r="G66" s="23">
        <v>0.13619999999999999</v>
      </c>
      <c r="H66" s="23">
        <v>0.18779999999999999</v>
      </c>
      <c r="I66" s="23">
        <v>0.25069999999999998</v>
      </c>
      <c r="J66" s="23">
        <v>0.53800000000000003</v>
      </c>
      <c r="K66" s="23">
        <v>0.67749999999999999</v>
      </c>
      <c r="L66" s="23">
        <v>0.69550000000000001</v>
      </c>
      <c r="M66" s="23">
        <v>0.70669999999999999</v>
      </c>
      <c r="N66" s="23">
        <v>0.70669999999999999</v>
      </c>
      <c r="O66" s="23">
        <v>0.74970000000000003</v>
      </c>
      <c r="P66" s="23">
        <v>0.78800000000000003</v>
      </c>
      <c r="Q66" s="23">
        <v>0.78800000000000003</v>
      </c>
      <c r="R66" s="23">
        <v>0.78800000000000003</v>
      </c>
      <c r="S66" s="23">
        <v>0.78800000000000003</v>
      </c>
      <c r="T66" s="23">
        <v>0.78800000000000003</v>
      </c>
      <c r="U66" s="23">
        <v>0.78800000000000003</v>
      </c>
      <c r="V66" s="23">
        <v>0.78800000000000003</v>
      </c>
      <c r="W66" s="23">
        <v>0.78800000000000003</v>
      </c>
      <c r="X66" s="23">
        <v>0.78800000000000003</v>
      </c>
      <c r="Y66" s="23">
        <v>0.78800000000000003</v>
      </c>
      <c r="Z66" s="23">
        <v>0.87939999999999996</v>
      </c>
      <c r="AA66" s="23">
        <v>0.9294</v>
      </c>
      <c r="AB66" s="23">
        <v>0.93200000000000005</v>
      </c>
      <c r="AC66" s="23">
        <v>0.93500000000000005</v>
      </c>
      <c r="AD66" s="23">
        <v>0.93500000000000005</v>
      </c>
      <c r="AE66" s="23">
        <v>0.95</v>
      </c>
      <c r="AF66" s="23">
        <v>0.95199999999999996</v>
      </c>
      <c r="AG66" s="19" t="s">
        <v>2093</v>
      </c>
    </row>
    <row r="67" spans="1:33">
      <c r="A67" s="51" t="s">
        <v>2144</v>
      </c>
      <c r="B67" s="16" t="s">
        <v>2145</v>
      </c>
      <c r="C67" s="24" t="s">
        <v>2093</v>
      </c>
      <c r="D67" s="24">
        <v>13.615594</v>
      </c>
      <c r="E67" s="24">
        <v>30.537299999999998</v>
      </c>
      <c r="F67" s="24">
        <v>47.268791</v>
      </c>
      <c r="G67" s="24">
        <v>75.377883999999995</v>
      </c>
      <c r="H67" s="24">
        <v>86.873512000000005</v>
      </c>
      <c r="I67" s="24">
        <v>98.362305000000006</v>
      </c>
      <c r="J67" s="24">
        <v>115.370018</v>
      </c>
      <c r="K67" s="24">
        <v>128.958618</v>
      </c>
      <c r="L67" s="24">
        <v>135.80508399999999</v>
      </c>
      <c r="M67" s="24">
        <v>137.800308</v>
      </c>
      <c r="N67" s="24">
        <v>141.939301</v>
      </c>
      <c r="O67" s="24">
        <v>148.712219</v>
      </c>
      <c r="P67" s="24">
        <v>154.568512</v>
      </c>
      <c r="Q67" s="24">
        <v>158.076019</v>
      </c>
      <c r="R67" s="24">
        <v>160.48002600000001</v>
      </c>
      <c r="S67" s="24">
        <v>163.32234199999999</v>
      </c>
      <c r="T67" s="24">
        <v>164.392349</v>
      </c>
      <c r="U67" s="24">
        <v>164.73133899999999</v>
      </c>
      <c r="V67" s="24">
        <v>167.137314</v>
      </c>
      <c r="W67" s="24">
        <v>167.68632500000001</v>
      </c>
      <c r="X67" s="24">
        <v>168.24624600000001</v>
      </c>
      <c r="Y67" s="24">
        <v>168.26934800000001</v>
      </c>
      <c r="Z67" s="24">
        <v>169.04585299999999</v>
      </c>
      <c r="AA67" s="24">
        <v>171.73675499999999</v>
      </c>
      <c r="AB67" s="24">
        <v>171.739349</v>
      </c>
      <c r="AC67" s="24">
        <v>171.79894999999999</v>
      </c>
      <c r="AD67" s="24">
        <v>173.14946</v>
      </c>
      <c r="AE67" s="24">
        <v>174.553055</v>
      </c>
      <c r="AF67" s="24">
        <v>174.95304899999999</v>
      </c>
      <c r="AG67" s="21" t="s">
        <v>2093</v>
      </c>
    </row>
    <row r="69" spans="1:33">
      <c r="B69" s="16" t="s">
        <v>2146</v>
      </c>
    </row>
    <row r="70" spans="1:33">
      <c r="A70" s="51" t="s">
        <v>2147</v>
      </c>
      <c r="B70" s="17" t="s">
        <v>2148</v>
      </c>
      <c r="C70" s="23">
        <v>1.7377309999999999</v>
      </c>
      <c r="D70" s="23">
        <v>1.737428</v>
      </c>
      <c r="E70" s="23">
        <v>1.732621</v>
      </c>
      <c r="F70" s="23">
        <v>1.7243139999999999</v>
      </c>
      <c r="G70" s="23">
        <v>1.7079839999999999</v>
      </c>
      <c r="H70" s="23">
        <v>1.7000120000000001</v>
      </c>
      <c r="I70" s="23">
        <v>1.6893149999999999</v>
      </c>
      <c r="J70" s="23">
        <v>1.6794519999999999</v>
      </c>
      <c r="K70" s="23">
        <v>1.6696500000000001</v>
      </c>
      <c r="L70" s="23">
        <v>1.658979</v>
      </c>
      <c r="M70" s="23">
        <v>1.6491</v>
      </c>
      <c r="N70" s="23">
        <v>1.6390290000000001</v>
      </c>
      <c r="O70" s="23">
        <v>1.628687</v>
      </c>
      <c r="P70" s="23">
        <v>1.6186720000000001</v>
      </c>
      <c r="Q70" s="23">
        <v>1.608746</v>
      </c>
      <c r="R70" s="23">
        <v>1.5992219999999999</v>
      </c>
      <c r="S70" s="23">
        <v>1.5901609999999999</v>
      </c>
      <c r="T70" s="23">
        <v>1.581221</v>
      </c>
      <c r="U70" s="23">
        <v>1.5722929999999999</v>
      </c>
      <c r="V70" s="23">
        <v>1.5627930000000001</v>
      </c>
      <c r="W70" s="23">
        <v>1.5544709999999999</v>
      </c>
      <c r="X70" s="23">
        <v>1.546613</v>
      </c>
      <c r="Y70" s="23">
        <v>1.5383990000000001</v>
      </c>
      <c r="Z70" s="23">
        <v>1.529563</v>
      </c>
      <c r="AA70" s="23">
        <v>1.5207980000000001</v>
      </c>
      <c r="AB70" s="23">
        <v>1.5126170000000001</v>
      </c>
      <c r="AC70" s="23">
        <v>1.5041009999999999</v>
      </c>
      <c r="AD70" s="23">
        <v>1.4952259999999999</v>
      </c>
      <c r="AE70" s="23">
        <v>1.486966</v>
      </c>
      <c r="AF70" s="23">
        <v>1.479482</v>
      </c>
      <c r="AG70" s="19">
        <v>-6.0000000000000001E-3</v>
      </c>
    </row>
    <row r="71" spans="1:33">
      <c r="A71" s="51" t="s">
        <v>2149</v>
      </c>
      <c r="B71" s="17" t="s">
        <v>2150</v>
      </c>
      <c r="C71" s="23">
        <v>0.53763399999999995</v>
      </c>
      <c r="D71" s="23">
        <v>0.53803000000000001</v>
      </c>
      <c r="E71" s="23">
        <v>0.53818100000000002</v>
      </c>
      <c r="F71" s="23">
        <v>0.53824000000000005</v>
      </c>
      <c r="G71" s="23">
        <v>0.53788899999999995</v>
      </c>
      <c r="H71" s="23">
        <v>0.53784799999999999</v>
      </c>
      <c r="I71" s="23">
        <v>0.53773400000000005</v>
      </c>
      <c r="J71" s="23">
        <v>0.53767699999999996</v>
      </c>
      <c r="K71" s="23">
        <v>0.53762100000000002</v>
      </c>
      <c r="L71" s="23">
        <v>0.53751499999999997</v>
      </c>
      <c r="M71" s="23">
        <v>0.53744599999999998</v>
      </c>
      <c r="N71" s="23">
        <v>0.53734300000000002</v>
      </c>
      <c r="O71" s="23">
        <v>0.53722400000000003</v>
      </c>
      <c r="P71" s="23">
        <v>0.537107</v>
      </c>
      <c r="Q71" s="23">
        <v>0.53699300000000005</v>
      </c>
      <c r="R71" s="23">
        <v>0.53689699999999996</v>
      </c>
      <c r="S71" s="23">
        <v>0.53682600000000003</v>
      </c>
      <c r="T71" s="23">
        <v>0.53676699999999999</v>
      </c>
      <c r="U71" s="23">
        <v>0.53671999999999997</v>
      </c>
      <c r="V71" s="23">
        <v>0.53663099999999997</v>
      </c>
      <c r="W71" s="23">
        <v>0.53662200000000004</v>
      </c>
      <c r="X71" s="23">
        <v>0.53664000000000001</v>
      </c>
      <c r="Y71" s="23">
        <v>0.53663799999999995</v>
      </c>
      <c r="Z71" s="23">
        <v>0.53659400000000002</v>
      </c>
      <c r="AA71" s="23">
        <v>0.53656199999999998</v>
      </c>
      <c r="AB71" s="23">
        <v>0.53657999999999995</v>
      </c>
      <c r="AC71" s="23">
        <v>0.53658600000000001</v>
      </c>
      <c r="AD71" s="23">
        <v>0.53656999999999999</v>
      </c>
      <c r="AE71" s="23">
        <v>0.53659999999999997</v>
      </c>
      <c r="AF71" s="23">
        <v>0.53669900000000004</v>
      </c>
      <c r="AG71" s="19">
        <v>0</v>
      </c>
    </row>
    <row r="72" spans="1:33">
      <c r="A72" s="51" t="s">
        <v>2151</v>
      </c>
      <c r="B72" s="17" t="s">
        <v>2152</v>
      </c>
      <c r="C72" s="23">
        <v>18.681925</v>
      </c>
      <c r="D72" s="23">
        <v>19.009578999999999</v>
      </c>
      <c r="E72" s="23">
        <v>19.293530000000001</v>
      </c>
      <c r="F72" s="23">
        <v>19.530138000000001</v>
      </c>
      <c r="G72" s="23">
        <v>19.719760999999998</v>
      </c>
      <c r="H72" s="23">
        <v>19.966028000000001</v>
      </c>
      <c r="I72" s="23">
        <v>20.196009</v>
      </c>
      <c r="J72" s="23">
        <v>20.430513000000001</v>
      </c>
      <c r="K72" s="23">
        <v>20.667701999999998</v>
      </c>
      <c r="L72" s="23">
        <v>20.900299</v>
      </c>
      <c r="M72" s="23">
        <v>21.118065000000001</v>
      </c>
      <c r="N72" s="23">
        <v>21.33548</v>
      </c>
      <c r="O72" s="23">
        <v>21.555143000000001</v>
      </c>
      <c r="P72" s="23">
        <v>21.778849000000001</v>
      </c>
      <c r="Q72" s="23">
        <v>22.002171000000001</v>
      </c>
      <c r="R72" s="23">
        <v>22.232430999999998</v>
      </c>
      <c r="S72" s="23">
        <v>22.472829999999998</v>
      </c>
      <c r="T72" s="23">
        <v>22.720607999999999</v>
      </c>
      <c r="U72" s="23">
        <v>22.977651999999999</v>
      </c>
      <c r="V72" s="23">
        <v>23.234005</v>
      </c>
      <c r="W72" s="23">
        <v>23.508469000000002</v>
      </c>
      <c r="X72" s="23">
        <v>23.799209999999999</v>
      </c>
      <c r="Y72" s="23">
        <v>24.096516000000001</v>
      </c>
      <c r="Z72" s="23">
        <v>24.388393000000001</v>
      </c>
      <c r="AA72" s="23">
        <v>24.692264999999999</v>
      </c>
      <c r="AB72" s="23">
        <v>25.010838</v>
      </c>
      <c r="AC72" s="23">
        <v>25.331078999999999</v>
      </c>
      <c r="AD72" s="23">
        <v>25.656462000000001</v>
      </c>
      <c r="AE72" s="23">
        <v>25.995646000000001</v>
      </c>
      <c r="AF72" s="23">
        <v>26.363281000000001</v>
      </c>
      <c r="AG72" s="19">
        <v>1.2E-2</v>
      </c>
    </row>
    <row r="73" spans="1:33">
      <c r="A73" s="51" t="s">
        <v>2153</v>
      </c>
      <c r="B73" s="17" t="s">
        <v>2154</v>
      </c>
      <c r="C73" s="23">
        <v>2.6621999999999999</v>
      </c>
      <c r="D73" s="23">
        <v>2.6621999999999999</v>
      </c>
      <c r="E73" s="23">
        <v>2.6856</v>
      </c>
      <c r="F73" s="23">
        <v>2.7057000000000002</v>
      </c>
      <c r="G73" s="23">
        <v>2.7057000000000002</v>
      </c>
      <c r="H73" s="23">
        <v>2.7057000000000002</v>
      </c>
      <c r="I73" s="23">
        <v>2.7057000000000002</v>
      </c>
      <c r="J73" s="23">
        <v>2.7057000000000002</v>
      </c>
      <c r="K73" s="23">
        <v>2.7057000000000002</v>
      </c>
      <c r="L73" s="23">
        <v>2.7057000000000002</v>
      </c>
      <c r="M73" s="23">
        <v>2.7057000000000002</v>
      </c>
      <c r="N73" s="23">
        <v>2.7057000000000002</v>
      </c>
      <c r="O73" s="23">
        <v>2.7057000000000002</v>
      </c>
      <c r="P73" s="23">
        <v>2.7057000000000002</v>
      </c>
      <c r="Q73" s="23">
        <v>2.7057000000000002</v>
      </c>
      <c r="R73" s="23">
        <v>2.7057000000000002</v>
      </c>
      <c r="S73" s="23">
        <v>2.7057000000000002</v>
      </c>
      <c r="T73" s="23">
        <v>2.7057000000000002</v>
      </c>
      <c r="U73" s="23">
        <v>2.7057000000000002</v>
      </c>
      <c r="V73" s="23">
        <v>2.7057000000000002</v>
      </c>
      <c r="W73" s="23">
        <v>2.7057000000000002</v>
      </c>
      <c r="X73" s="23">
        <v>2.7057000000000002</v>
      </c>
      <c r="Y73" s="23">
        <v>2.7057000000000002</v>
      </c>
      <c r="Z73" s="23">
        <v>2.7057000000000002</v>
      </c>
      <c r="AA73" s="23">
        <v>2.7057000000000002</v>
      </c>
      <c r="AB73" s="23">
        <v>2.7057000000000002</v>
      </c>
      <c r="AC73" s="23">
        <v>2.7057000000000002</v>
      </c>
      <c r="AD73" s="23">
        <v>2.7057000000000002</v>
      </c>
      <c r="AE73" s="23">
        <v>2.7057000000000002</v>
      </c>
      <c r="AF73" s="23">
        <v>2.7057000000000002</v>
      </c>
      <c r="AG73" s="19">
        <v>1E-3</v>
      </c>
    </row>
    <row r="74" spans="1:33">
      <c r="A74" s="51" t="s">
        <v>2155</v>
      </c>
      <c r="B74" s="17" t="s">
        <v>2090</v>
      </c>
      <c r="C74" s="23">
        <v>47.055205999999998</v>
      </c>
      <c r="D74" s="23">
        <v>51.990001999999997</v>
      </c>
      <c r="E74" s="23">
        <v>56.97636</v>
      </c>
      <c r="F74" s="23">
        <v>61.325499999999998</v>
      </c>
      <c r="G74" s="23">
        <v>64.808532999999997</v>
      </c>
      <c r="H74" s="23">
        <v>68.597588000000002</v>
      </c>
      <c r="I74" s="23">
        <v>72.158928000000003</v>
      </c>
      <c r="J74" s="23">
        <v>75.278587000000002</v>
      </c>
      <c r="K74" s="23">
        <v>78.916472999999996</v>
      </c>
      <c r="L74" s="23">
        <v>81.877341999999999</v>
      </c>
      <c r="M74" s="23">
        <v>85.578140000000005</v>
      </c>
      <c r="N74" s="23">
        <v>88.819107000000002</v>
      </c>
      <c r="O74" s="23">
        <v>92.841346999999999</v>
      </c>
      <c r="P74" s="23">
        <v>96.851928999999998</v>
      </c>
      <c r="Q74" s="23">
        <v>100.09446</v>
      </c>
      <c r="R74" s="23">
        <v>104.488663</v>
      </c>
      <c r="S74" s="23">
        <v>109.01075</v>
      </c>
      <c r="T74" s="23">
        <v>113.443573</v>
      </c>
      <c r="U74" s="23">
        <v>118.943558</v>
      </c>
      <c r="V74" s="23">
        <v>124.453354</v>
      </c>
      <c r="W74" s="23">
        <v>129.684067</v>
      </c>
      <c r="X74" s="23">
        <v>135.58192399999999</v>
      </c>
      <c r="Y74" s="23">
        <v>142.00427199999999</v>
      </c>
      <c r="Z74" s="23">
        <v>147.51020800000001</v>
      </c>
      <c r="AA74" s="23">
        <v>154.33142100000001</v>
      </c>
      <c r="AB74" s="23">
        <v>162.072586</v>
      </c>
      <c r="AC74" s="23">
        <v>168.59002699999999</v>
      </c>
      <c r="AD74" s="23">
        <v>176.409637</v>
      </c>
      <c r="AE74" s="23">
        <v>184.05145300000001</v>
      </c>
      <c r="AF74" s="23">
        <v>191.16229200000001</v>
      </c>
      <c r="AG74" s="19">
        <v>0.05</v>
      </c>
    </row>
    <row r="75" spans="1:33" ht="15" customHeight="1">
      <c r="A75" s="51" t="s">
        <v>2156</v>
      </c>
      <c r="B75" s="17" t="s">
        <v>2157</v>
      </c>
      <c r="C75" s="23">
        <v>0.88580000000000003</v>
      </c>
      <c r="D75" s="23">
        <v>0.88580000000000003</v>
      </c>
      <c r="E75" s="23">
        <v>0.93579999999999997</v>
      </c>
      <c r="F75" s="23">
        <v>0.93579999999999997</v>
      </c>
      <c r="G75" s="23">
        <v>0.93579999999999997</v>
      </c>
      <c r="H75" s="23">
        <v>0.93579999999999997</v>
      </c>
      <c r="I75" s="23">
        <v>0.93579999999999997</v>
      </c>
      <c r="J75" s="23">
        <v>0.93579999999999997</v>
      </c>
      <c r="K75" s="23">
        <v>0.93579999999999997</v>
      </c>
      <c r="L75" s="23">
        <v>0.93579999999999997</v>
      </c>
      <c r="M75" s="23">
        <v>0.93579999999999997</v>
      </c>
      <c r="N75" s="23">
        <v>0.93579999999999997</v>
      </c>
      <c r="O75" s="23">
        <v>0.93579999999999997</v>
      </c>
      <c r="P75" s="23">
        <v>0.93579999999999997</v>
      </c>
      <c r="Q75" s="23">
        <v>0.93579999999999997</v>
      </c>
      <c r="R75" s="23">
        <v>0.93579999999999997</v>
      </c>
      <c r="S75" s="23">
        <v>0.93579999999999997</v>
      </c>
      <c r="T75" s="23">
        <v>0.93579999999999997</v>
      </c>
      <c r="U75" s="23">
        <v>0.93579999999999997</v>
      </c>
      <c r="V75" s="23">
        <v>0.93579999999999997</v>
      </c>
      <c r="W75" s="23">
        <v>0.93579999999999997</v>
      </c>
      <c r="X75" s="23">
        <v>0.93579999999999997</v>
      </c>
      <c r="Y75" s="23">
        <v>0.93579999999999997</v>
      </c>
      <c r="Z75" s="23">
        <v>0.93579999999999997</v>
      </c>
      <c r="AA75" s="23">
        <v>0.93579999999999997</v>
      </c>
      <c r="AB75" s="23">
        <v>0.93579999999999997</v>
      </c>
      <c r="AC75" s="23">
        <v>0.93579999999999997</v>
      </c>
      <c r="AD75" s="23">
        <v>0.93579999999999997</v>
      </c>
      <c r="AE75" s="23">
        <v>0.93579999999999997</v>
      </c>
      <c r="AF75" s="23">
        <v>0.93579999999999997</v>
      </c>
      <c r="AG75" s="19">
        <v>2E-3</v>
      </c>
    </row>
    <row r="76" spans="1:33" ht="15" customHeight="1">
      <c r="A76" s="51" t="s">
        <v>2158</v>
      </c>
      <c r="B76" s="16" t="s">
        <v>2159</v>
      </c>
      <c r="C76" s="24">
        <v>71.560501000000002</v>
      </c>
      <c r="D76" s="24">
        <v>76.823043999999996</v>
      </c>
      <c r="E76" s="24">
        <v>82.162086000000002</v>
      </c>
      <c r="F76" s="24">
        <v>86.759688999999995</v>
      </c>
      <c r="G76" s="24">
        <v>90.415665000000004</v>
      </c>
      <c r="H76" s="24">
        <v>94.442970000000003</v>
      </c>
      <c r="I76" s="24">
        <v>98.223488000000003</v>
      </c>
      <c r="J76" s="24">
        <v>101.56772599999999</v>
      </c>
      <c r="K76" s="24">
        <v>105.432945</v>
      </c>
      <c r="L76" s="24">
        <v>108.61563099999999</v>
      </c>
      <c r="M76" s="24">
        <v>112.524254</v>
      </c>
      <c r="N76" s="24">
        <v>115.972458</v>
      </c>
      <c r="O76" s="24">
        <v>120.203896</v>
      </c>
      <c r="P76" s="24">
        <v>124.428055</v>
      </c>
      <c r="Q76" s="24">
        <v>127.883865</v>
      </c>
      <c r="R76" s="24">
        <v>132.498718</v>
      </c>
      <c r="S76" s="24">
        <v>137.25207499999999</v>
      </c>
      <c r="T76" s="24">
        <v>141.923676</v>
      </c>
      <c r="U76" s="24">
        <v>147.671738</v>
      </c>
      <c r="V76" s="24">
        <v>153.42828399999999</v>
      </c>
      <c r="W76" s="24">
        <v>158.92514</v>
      </c>
      <c r="X76" s="24">
        <v>165.105896</v>
      </c>
      <c r="Y76" s="24">
        <v>171.81733700000001</v>
      </c>
      <c r="Z76" s="24">
        <v>177.60626199999999</v>
      </c>
      <c r="AA76" s="24">
        <v>184.72254899999999</v>
      </c>
      <c r="AB76" s="24">
        <v>192.774124</v>
      </c>
      <c r="AC76" s="24">
        <v>199.60330200000001</v>
      </c>
      <c r="AD76" s="24">
        <v>207.739395</v>
      </c>
      <c r="AE76" s="24">
        <v>215.71217300000001</v>
      </c>
      <c r="AF76" s="24">
        <v>223.183258</v>
      </c>
      <c r="AG76" s="21">
        <v>0.04</v>
      </c>
    </row>
    <row r="78" spans="1:33" ht="15" customHeight="1">
      <c r="B78" s="16" t="s">
        <v>2160</v>
      </c>
    </row>
    <row r="79" spans="1:33" ht="15" customHeight="1">
      <c r="B79" s="16" t="s">
        <v>2161</v>
      </c>
    </row>
    <row r="80" spans="1:33" ht="15" customHeight="1">
      <c r="A80" s="51" t="s">
        <v>2162</v>
      </c>
      <c r="B80" s="17" t="s">
        <v>1791</v>
      </c>
      <c r="C80" s="23">
        <v>1490.3607179999999</v>
      </c>
      <c r="D80" s="23">
        <v>1462.0670170000001</v>
      </c>
      <c r="E80" s="23">
        <v>1503.6263429999999</v>
      </c>
      <c r="F80" s="23">
        <v>1516.553345</v>
      </c>
      <c r="G80" s="23">
        <v>1528.7508539999999</v>
      </c>
      <c r="H80" s="23">
        <v>1538.544067</v>
      </c>
      <c r="I80" s="23">
        <v>1545.331909</v>
      </c>
      <c r="J80" s="23">
        <v>1551.8770750000001</v>
      </c>
      <c r="K80" s="23">
        <v>1558.5203859999999</v>
      </c>
      <c r="L80" s="23">
        <v>1565.1721190000001</v>
      </c>
      <c r="M80" s="23">
        <v>1572.0792240000001</v>
      </c>
      <c r="N80" s="23">
        <v>1579.6944579999999</v>
      </c>
      <c r="O80" s="23">
        <v>1587.423828</v>
      </c>
      <c r="P80" s="23">
        <v>1595.572876</v>
      </c>
      <c r="Q80" s="23">
        <v>1606.219116</v>
      </c>
      <c r="R80" s="23">
        <v>1618.23999</v>
      </c>
      <c r="S80" s="23">
        <v>1631.9456789999999</v>
      </c>
      <c r="T80" s="23">
        <v>1646.1323239999999</v>
      </c>
      <c r="U80" s="23">
        <v>1659.446655</v>
      </c>
      <c r="V80" s="23">
        <v>1671.4716800000001</v>
      </c>
      <c r="W80" s="23">
        <v>1683.8394780000001</v>
      </c>
      <c r="X80" s="23">
        <v>1696.62085</v>
      </c>
      <c r="Y80" s="23">
        <v>1709.6754149999999</v>
      </c>
      <c r="Z80" s="23">
        <v>1724.3291019999999</v>
      </c>
      <c r="AA80" s="23">
        <v>1738.9682620000001</v>
      </c>
      <c r="AB80" s="23">
        <v>1753.618774</v>
      </c>
      <c r="AC80" s="23">
        <v>1768.411865</v>
      </c>
      <c r="AD80" s="23">
        <v>1782.854126</v>
      </c>
      <c r="AE80" s="23">
        <v>1797.9570309999999</v>
      </c>
      <c r="AF80" s="23">
        <v>1814.8610839999999</v>
      </c>
      <c r="AG80" s="19">
        <v>7.0000000000000001E-3</v>
      </c>
    </row>
    <row r="81" spans="1:33" ht="15" customHeight="1">
      <c r="A81" s="51" t="s">
        <v>2163</v>
      </c>
      <c r="B81" s="17" t="s">
        <v>2164</v>
      </c>
      <c r="C81" s="23">
        <v>1318.7407229999999</v>
      </c>
      <c r="D81" s="23">
        <v>1330.58374</v>
      </c>
      <c r="E81" s="23">
        <v>1341.428345</v>
      </c>
      <c r="F81" s="23">
        <v>1340.3782960000001</v>
      </c>
      <c r="G81" s="23">
        <v>1340.497314</v>
      </c>
      <c r="H81" s="23">
        <v>1337.671509</v>
      </c>
      <c r="I81" s="23">
        <v>1340.3867190000001</v>
      </c>
      <c r="J81" s="23">
        <v>1342.864746</v>
      </c>
      <c r="K81" s="23">
        <v>1345.537476</v>
      </c>
      <c r="L81" s="23">
        <v>1346.755371</v>
      </c>
      <c r="M81" s="23">
        <v>1349.1895750000001</v>
      </c>
      <c r="N81" s="23">
        <v>1353.5904539999999</v>
      </c>
      <c r="O81" s="23">
        <v>1357.982178</v>
      </c>
      <c r="P81" s="23">
        <v>1363.3054199999999</v>
      </c>
      <c r="Q81" s="23">
        <v>1371.2470699999999</v>
      </c>
      <c r="R81" s="23">
        <v>1379.2042240000001</v>
      </c>
      <c r="S81" s="23">
        <v>1387.8376459999999</v>
      </c>
      <c r="T81" s="23">
        <v>1397.7733149999999</v>
      </c>
      <c r="U81" s="23">
        <v>1406.6839600000001</v>
      </c>
      <c r="V81" s="23">
        <v>1414.8374020000001</v>
      </c>
      <c r="W81" s="23">
        <v>1425.0859379999999</v>
      </c>
      <c r="X81" s="23">
        <v>1435.4216309999999</v>
      </c>
      <c r="Y81" s="23">
        <v>1446.0858149999999</v>
      </c>
      <c r="Z81" s="23">
        <v>1458.705811</v>
      </c>
      <c r="AA81" s="23">
        <v>1470.6195070000001</v>
      </c>
      <c r="AB81" s="23">
        <v>1482.187134</v>
      </c>
      <c r="AC81" s="23">
        <v>1495.7285159999999</v>
      </c>
      <c r="AD81" s="23">
        <v>1508.5579829999999</v>
      </c>
      <c r="AE81" s="23">
        <v>1522.352173</v>
      </c>
      <c r="AF81" s="23">
        <v>1537.9532469999999</v>
      </c>
      <c r="AG81" s="19">
        <v>5.0000000000000001E-3</v>
      </c>
    </row>
    <row r="82" spans="1:33" ht="15" customHeight="1">
      <c r="A82" s="51" t="s">
        <v>2165</v>
      </c>
      <c r="B82" s="17" t="s">
        <v>1790</v>
      </c>
      <c r="C82" s="23">
        <v>981.15417500000001</v>
      </c>
      <c r="D82" s="23">
        <v>1005.024719</v>
      </c>
      <c r="E82" s="23">
        <v>1021.129761</v>
      </c>
      <c r="F82" s="23">
        <v>1029.4814449999999</v>
      </c>
      <c r="G82" s="23">
        <v>1040.1202390000001</v>
      </c>
      <c r="H82" s="23">
        <v>1048.9698490000001</v>
      </c>
      <c r="I82" s="23">
        <v>1052.6480710000001</v>
      </c>
      <c r="J82" s="23">
        <v>1056.9794919999999</v>
      </c>
      <c r="K82" s="23">
        <v>1063.3916019999999</v>
      </c>
      <c r="L82" s="23">
        <v>1069.2502440000001</v>
      </c>
      <c r="M82" s="23">
        <v>1075.3204350000001</v>
      </c>
      <c r="N82" s="23">
        <v>1081.8363039999999</v>
      </c>
      <c r="O82" s="23">
        <v>1086.9094239999999</v>
      </c>
      <c r="P82" s="23">
        <v>1091.8630370000001</v>
      </c>
      <c r="Q82" s="23">
        <v>1097.6617429999999</v>
      </c>
      <c r="R82" s="23">
        <v>1103.761841</v>
      </c>
      <c r="S82" s="23">
        <v>1112.118774</v>
      </c>
      <c r="T82" s="23">
        <v>1120.7452390000001</v>
      </c>
      <c r="U82" s="23">
        <v>1128</v>
      </c>
      <c r="V82" s="23">
        <v>1134.6420900000001</v>
      </c>
      <c r="W82" s="23">
        <v>1143.6976320000001</v>
      </c>
      <c r="X82" s="23">
        <v>1153.487061</v>
      </c>
      <c r="Y82" s="23">
        <v>1162.8984379999999</v>
      </c>
      <c r="Z82" s="23">
        <v>1171.024658</v>
      </c>
      <c r="AA82" s="23">
        <v>1178.787476</v>
      </c>
      <c r="AB82" s="23">
        <v>1187.547241</v>
      </c>
      <c r="AC82" s="23">
        <v>1194.303345</v>
      </c>
      <c r="AD82" s="23">
        <v>1198.1552730000001</v>
      </c>
      <c r="AE82" s="23">
        <v>1205.4826660000001</v>
      </c>
      <c r="AF82" s="23">
        <v>1217.4959719999999</v>
      </c>
      <c r="AG82" s="19">
        <v>7.0000000000000001E-3</v>
      </c>
    </row>
    <row r="83" spans="1:33" ht="15" customHeight="1">
      <c r="A83" s="51" t="s">
        <v>2166</v>
      </c>
      <c r="B83" s="17" t="s">
        <v>1788</v>
      </c>
      <c r="C83" s="23">
        <v>12.948790000000001</v>
      </c>
      <c r="D83" s="23">
        <v>16.509606999999999</v>
      </c>
      <c r="E83" s="23">
        <v>20.292669</v>
      </c>
      <c r="F83" s="23">
        <v>24.278189000000001</v>
      </c>
      <c r="G83" s="23">
        <v>28.427672999999999</v>
      </c>
      <c r="H83" s="23">
        <v>32.725150999999997</v>
      </c>
      <c r="I83" s="23">
        <v>37.007987999999997</v>
      </c>
      <c r="J83" s="23">
        <v>41.218395000000001</v>
      </c>
      <c r="K83" s="23">
        <v>45.448124</v>
      </c>
      <c r="L83" s="23">
        <v>49.776802000000004</v>
      </c>
      <c r="M83" s="23">
        <v>54.194130000000001</v>
      </c>
      <c r="N83" s="23">
        <v>58.585270000000001</v>
      </c>
      <c r="O83" s="23">
        <v>63.047359</v>
      </c>
      <c r="P83" s="23">
        <v>67.555510999999996</v>
      </c>
      <c r="Q83" s="23">
        <v>72.068115000000006</v>
      </c>
      <c r="R83" s="23">
        <v>76.628692999999998</v>
      </c>
      <c r="S83" s="23">
        <v>81.268332999999998</v>
      </c>
      <c r="T83" s="23">
        <v>85.953429999999997</v>
      </c>
      <c r="U83" s="23">
        <v>90.691299000000001</v>
      </c>
      <c r="V83" s="23">
        <v>95.488349999999997</v>
      </c>
      <c r="W83" s="23">
        <v>100.26148999999999</v>
      </c>
      <c r="X83" s="23">
        <v>105.033951</v>
      </c>
      <c r="Y83" s="23">
        <v>109.915283</v>
      </c>
      <c r="Z83" s="23">
        <v>114.89492</v>
      </c>
      <c r="AA83" s="23">
        <v>119.936058</v>
      </c>
      <c r="AB83" s="23">
        <v>124.96225</v>
      </c>
      <c r="AC83" s="23">
        <v>130.002838</v>
      </c>
      <c r="AD83" s="23">
        <v>135.069107</v>
      </c>
      <c r="AE83" s="23">
        <v>140.26664700000001</v>
      </c>
      <c r="AF83" s="23">
        <v>145.683121</v>
      </c>
      <c r="AG83" s="19">
        <v>8.6999999999999994E-2</v>
      </c>
    </row>
    <row r="84" spans="1:33" ht="15" customHeight="1">
      <c r="A84" s="51" t="s">
        <v>2167</v>
      </c>
      <c r="B84" s="17" t="s">
        <v>2168</v>
      </c>
      <c r="C84" s="23">
        <v>3803.2041020000001</v>
      </c>
      <c r="D84" s="23">
        <v>3814.1848140000002</v>
      </c>
      <c r="E84" s="23">
        <v>3886.477539</v>
      </c>
      <c r="F84" s="23">
        <v>3910.6914059999999</v>
      </c>
      <c r="G84" s="23">
        <v>3937.7958979999999</v>
      </c>
      <c r="H84" s="23">
        <v>3957.9108890000002</v>
      </c>
      <c r="I84" s="23">
        <v>3975.375</v>
      </c>
      <c r="J84" s="23">
        <v>3992.939453</v>
      </c>
      <c r="K84" s="23">
        <v>4012.8972170000002</v>
      </c>
      <c r="L84" s="23">
        <v>4030.9541020000001</v>
      </c>
      <c r="M84" s="23">
        <v>4050.7834469999998</v>
      </c>
      <c r="N84" s="23">
        <v>4073.7065429999998</v>
      </c>
      <c r="O84" s="23">
        <v>4095.3627929999998</v>
      </c>
      <c r="P84" s="23">
        <v>4118.296875</v>
      </c>
      <c r="Q84" s="23">
        <v>4147.1962890000004</v>
      </c>
      <c r="R84" s="23">
        <v>4177.8349609999996</v>
      </c>
      <c r="S84" s="23">
        <v>4213.1704099999997</v>
      </c>
      <c r="T84" s="23">
        <v>4250.6044920000004</v>
      </c>
      <c r="U84" s="23">
        <v>4284.8217770000001</v>
      </c>
      <c r="V84" s="23">
        <v>4316.4389650000003</v>
      </c>
      <c r="W84" s="23">
        <v>4352.8842770000001</v>
      </c>
      <c r="X84" s="23">
        <v>4390.5634769999997</v>
      </c>
      <c r="Y84" s="23">
        <v>4428.5742190000001</v>
      </c>
      <c r="Z84" s="23">
        <v>4468.9541019999997</v>
      </c>
      <c r="AA84" s="23">
        <v>4508.3115230000003</v>
      </c>
      <c r="AB84" s="23">
        <v>4548.3154299999997</v>
      </c>
      <c r="AC84" s="23">
        <v>4588.4462890000004</v>
      </c>
      <c r="AD84" s="23">
        <v>4624.6362300000001</v>
      </c>
      <c r="AE84" s="23">
        <v>4666.0581050000001</v>
      </c>
      <c r="AF84" s="23">
        <v>4715.9936520000001</v>
      </c>
      <c r="AG84" s="19">
        <v>7.0000000000000001E-3</v>
      </c>
    </row>
    <row r="86" spans="1:33" ht="15" customHeight="1">
      <c r="B86" s="16" t="s">
        <v>2169</v>
      </c>
    </row>
    <row r="87" spans="1:33" ht="15" customHeight="1">
      <c r="A87" s="51" t="s">
        <v>2170</v>
      </c>
      <c r="B87" s="17" t="s">
        <v>2171</v>
      </c>
      <c r="C87" s="23">
        <v>78.267471</v>
      </c>
      <c r="D87" s="23">
        <v>62.933464000000001</v>
      </c>
      <c r="E87" s="23">
        <v>56.338096999999998</v>
      </c>
      <c r="F87" s="23">
        <v>57.196376999999998</v>
      </c>
      <c r="G87" s="23">
        <v>54.301524999999998</v>
      </c>
      <c r="H87" s="23">
        <v>55.742088000000003</v>
      </c>
      <c r="I87" s="23">
        <v>59.776527000000002</v>
      </c>
      <c r="J87" s="23">
        <v>62.149009999999997</v>
      </c>
      <c r="K87" s="23">
        <v>62.967002999999998</v>
      </c>
      <c r="L87" s="23">
        <v>64.772720000000007</v>
      </c>
      <c r="M87" s="23">
        <v>62.590964999999997</v>
      </c>
      <c r="N87" s="23">
        <v>63.690970999999998</v>
      </c>
      <c r="O87" s="23">
        <v>62.375270999999998</v>
      </c>
      <c r="P87" s="23">
        <v>63.815769000000003</v>
      </c>
      <c r="Q87" s="23">
        <v>62.335132999999999</v>
      </c>
      <c r="R87" s="23">
        <v>61.463901999999997</v>
      </c>
      <c r="S87" s="23">
        <v>60.771796999999999</v>
      </c>
      <c r="T87" s="23">
        <v>61.025447999999997</v>
      </c>
      <c r="U87" s="23">
        <v>61.85754</v>
      </c>
      <c r="V87" s="23">
        <v>62.141613</v>
      </c>
      <c r="W87" s="23">
        <v>60.783332999999999</v>
      </c>
      <c r="X87" s="23">
        <v>60.031680999999999</v>
      </c>
      <c r="Y87" s="23">
        <v>59.271743999999998</v>
      </c>
      <c r="Z87" s="23">
        <v>60.065711999999998</v>
      </c>
      <c r="AA87" s="23">
        <v>59.103043</v>
      </c>
      <c r="AB87" s="23">
        <v>59.256377999999998</v>
      </c>
      <c r="AC87" s="23">
        <v>59.265213000000003</v>
      </c>
      <c r="AD87" s="23">
        <v>59.43412</v>
      </c>
      <c r="AE87" s="23">
        <v>59.482964000000003</v>
      </c>
      <c r="AF87" s="23">
        <v>59.596026999999999</v>
      </c>
      <c r="AG87" s="19">
        <v>-8.9999999999999993E-3</v>
      </c>
    </row>
    <row r="88" spans="1:33" ht="15" customHeight="1">
      <c r="A88" s="51" t="s">
        <v>2172</v>
      </c>
      <c r="B88" s="17" t="s">
        <v>2173</v>
      </c>
      <c r="C88" s="23">
        <v>15.714456</v>
      </c>
      <c r="D88" s="23">
        <v>15.714456</v>
      </c>
      <c r="E88" s="23">
        <v>15.714456</v>
      </c>
      <c r="F88" s="23">
        <v>15.714456</v>
      </c>
      <c r="G88" s="23">
        <v>15.714456</v>
      </c>
      <c r="H88" s="23">
        <v>15.714456</v>
      </c>
      <c r="I88" s="23">
        <v>15.714456</v>
      </c>
      <c r="J88" s="23">
        <v>15.714456</v>
      </c>
      <c r="K88" s="23">
        <v>15.714456</v>
      </c>
      <c r="L88" s="23">
        <v>15.714456</v>
      </c>
      <c r="M88" s="23">
        <v>15.714456</v>
      </c>
      <c r="N88" s="23">
        <v>15.714456</v>
      </c>
      <c r="O88" s="23">
        <v>15.714454999999999</v>
      </c>
      <c r="P88" s="23">
        <v>15.714456</v>
      </c>
      <c r="Q88" s="23">
        <v>15.714456</v>
      </c>
      <c r="R88" s="23">
        <v>15.714454999999999</v>
      </c>
      <c r="S88" s="23">
        <v>15.714454999999999</v>
      </c>
      <c r="T88" s="23">
        <v>15.714456</v>
      </c>
      <c r="U88" s="23">
        <v>15.714456</v>
      </c>
      <c r="V88" s="23">
        <v>15.714456</v>
      </c>
      <c r="W88" s="23">
        <v>15.714456</v>
      </c>
      <c r="X88" s="23">
        <v>15.714456</v>
      </c>
      <c r="Y88" s="23">
        <v>15.714456</v>
      </c>
      <c r="Z88" s="23">
        <v>15.714456</v>
      </c>
      <c r="AA88" s="23">
        <v>15.714456</v>
      </c>
      <c r="AB88" s="23">
        <v>15.714456</v>
      </c>
      <c r="AC88" s="23">
        <v>15.714456</v>
      </c>
      <c r="AD88" s="23">
        <v>15.714456</v>
      </c>
      <c r="AE88" s="23">
        <v>15.714456</v>
      </c>
      <c r="AF88" s="23">
        <v>15.714456</v>
      </c>
      <c r="AG88" s="19">
        <v>0</v>
      </c>
    </row>
    <row r="89" spans="1:33" ht="15" customHeight="1">
      <c r="A89" s="51" t="s">
        <v>2174</v>
      </c>
      <c r="B89" s="17" t="s">
        <v>2175</v>
      </c>
      <c r="C89" s="23">
        <v>291.31085200000001</v>
      </c>
      <c r="D89" s="23">
        <v>262.64144900000002</v>
      </c>
      <c r="E89" s="23">
        <v>280.31768799999998</v>
      </c>
      <c r="F89" s="23">
        <v>286.67495700000001</v>
      </c>
      <c r="G89" s="23">
        <v>307.27108800000002</v>
      </c>
      <c r="H89" s="23">
        <v>334.52880900000002</v>
      </c>
      <c r="I89" s="23">
        <v>362.04080199999999</v>
      </c>
      <c r="J89" s="23">
        <v>352.369843</v>
      </c>
      <c r="K89" s="23">
        <v>357.72775300000001</v>
      </c>
      <c r="L89" s="23">
        <v>309.66220099999998</v>
      </c>
      <c r="M89" s="23">
        <v>332.63632200000001</v>
      </c>
      <c r="N89" s="23">
        <v>324.35006700000002</v>
      </c>
      <c r="O89" s="23">
        <v>326.10806300000002</v>
      </c>
      <c r="P89" s="23">
        <v>332.51934799999998</v>
      </c>
      <c r="Q89" s="23">
        <v>318.09497099999999</v>
      </c>
      <c r="R89" s="23">
        <v>333.618652</v>
      </c>
      <c r="S89" s="23">
        <v>336.307343</v>
      </c>
      <c r="T89" s="23">
        <v>340.754639</v>
      </c>
      <c r="U89" s="23">
        <v>352.62240600000001</v>
      </c>
      <c r="V89" s="23">
        <v>352.74517800000001</v>
      </c>
      <c r="W89" s="23">
        <v>359.64846799999998</v>
      </c>
      <c r="X89" s="23">
        <v>363.92498799999998</v>
      </c>
      <c r="Y89" s="23">
        <v>357.79437300000001</v>
      </c>
      <c r="Z89" s="23">
        <v>362.32427999999999</v>
      </c>
      <c r="AA89" s="23">
        <v>364.353973</v>
      </c>
      <c r="AB89" s="23">
        <v>368.64926100000002</v>
      </c>
      <c r="AC89" s="23">
        <v>369.86801100000002</v>
      </c>
      <c r="AD89" s="23">
        <v>364.47164900000001</v>
      </c>
      <c r="AE89" s="23">
        <v>367.92340100000001</v>
      </c>
      <c r="AF89" s="23">
        <v>375.80911300000002</v>
      </c>
      <c r="AG89" s="19">
        <v>8.9999999999999993E-3</v>
      </c>
    </row>
    <row r="90" spans="1:33" ht="15" customHeight="1">
      <c r="A90" s="51" t="s">
        <v>2176</v>
      </c>
      <c r="B90" s="17" t="s">
        <v>2177</v>
      </c>
      <c r="C90" s="23">
        <v>296.19506799999999</v>
      </c>
      <c r="D90" s="23">
        <v>267.07888800000001</v>
      </c>
      <c r="E90" s="23">
        <v>285.11584499999998</v>
      </c>
      <c r="F90" s="23">
        <v>291.60458399999999</v>
      </c>
      <c r="G90" s="23">
        <v>312.658905</v>
      </c>
      <c r="H90" s="23">
        <v>340.477417</v>
      </c>
      <c r="I90" s="23">
        <v>368.55557299999998</v>
      </c>
      <c r="J90" s="23">
        <v>358.692474</v>
      </c>
      <c r="K90" s="23">
        <v>364.16519199999999</v>
      </c>
      <c r="L90" s="23">
        <v>315.12420700000001</v>
      </c>
      <c r="M90" s="23">
        <v>338.57540899999998</v>
      </c>
      <c r="N90" s="23">
        <v>330.12829599999998</v>
      </c>
      <c r="O90" s="23">
        <v>331.93042000000003</v>
      </c>
      <c r="P90" s="23">
        <v>338.48593099999999</v>
      </c>
      <c r="Q90" s="23">
        <v>323.78128099999998</v>
      </c>
      <c r="R90" s="23">
        <v>339.635986</v>
      </c>
      <c r="S90" s="23">
        <v>342.39721700000001</v>
      </c>
      <c r="T90" s="23">
        <v>346.95233200000001</v>
      </c>
      <c r="U90" s="23">
        <v>359.08364899999998</v>
      </c>
      <c r="V90" s="23">
        <v>359.23150600000002</v>
      </c>
      <c r="W90" s="23">
        <v>366.29544099999998</v>
      </c>
      <c r="X90" s="23">
        <v>370.68154900000002</v>
      </c>
      <c r="Y90" s="23">
        <v>364.448059</v>
      </c>
      <c r="Z90" s="23">
        <v>369.08578499999999</v>
      </c>
      <c r="AA90" s="23">
        <v>371.16894500000001</v>
      </c>
      <c r="AB90" s="23">
        <v>375.56362899999999</v>
      </c>
      <c r="AC90" s="23">
        <v>376.81545999999997</v>
      </c>
      <c r="AD90" s="23">
        <v>371.31716899999998</v>
      </c>
      <c r="AE90" s="23">
        <v>374.84304800000001</v>
      </c>
      <c r="AF90" s="23">
        <v>382.89215100000001</v>
      </c>
      <c r="AG90" s="19">
        <v>8.9999999999999993E-3</v>
      </c>
    </row>
    <row r="91" spans="1:33" ht="15" customHeight="1">
      <c r="A91" s="51" t="s">
        <v>2178</v>
      </c>
      <c r="B91" s="17" t="s">
        <v>2179</v>
      </c>
      <c r="C91" s="23">
        <v>56.185412999999997</v>
      </c>
      <c r="D91" s="23">
        <v>58.627459999999999</v>
      </c>
      <c r="E91" s="23">
        <v>49.362513999999997</v>
      </c>
      <c r="F91" s="23">
        <v>50.362819999999999</v>
      </c>
      <c r="G91" s="23">
        <v>51.308712</v>
      </c>
      <c r="H91" s="23">
        <v>52.341793000000003</v>
      </c>
      <c r="I91" s="23">
        <v>53.406692999999997</v>
      </c>
      <c r="J91" s="23">
        <v>54.496837999999997</v>
      </c>
      <c r="K91" s="23">
        <v>55.635081999999997</v>
      </c>
      <c r="L91" s="23">
        <v>56.774268999999997</v>
      </c>
      <c r="M91" s="23">
        <v>57.972439000000001</v>
      </c>
      <c r="N91" s="23">
        <v>59.193195000000003</v>
      </c>
      <c r="O91" s="23">
        <v>60.526542999999997</v>
      </c>
      <c r="P91" s="23">
        <v>61.945228999999998</v>
      </c>
      <c r="Q91" s="23">
        <v>63.399161999999997</v>
      </c>
      <c r="R91" s="23">
        <v>64.906029000000004</v>
      </c>
      <c r="S91" s="23">
        <v>66.501769999999993</v>
      </c>
      <c r="T91" s="23">
        <v>68.108367999999999</v>
      </c>
      <c r="U91" s="23">
        <v>69.857765000000001</v>
      </c>
      <c r="V91" s="23">
        <v>71.680351000000002</v>
      </c>
      <c r="W91" s="23">
        <v>73.543319999999994</v>
      </c>
      <c r="X91" s="23">
        <v>75.588752999999997</v>
      </c>
      <c r="Y91" s="23">
        <v>77.760063000000002</v>
      </c>
      <c r="Z91" s="23">
        <v>79.901893999999999</v>
      </c>
      <c r="AA91" s="23">
        <v>82.230850000000004</v>
      </c>
      <c r="AB91" s="23">
        <v>84.665321000000006</v>
      </c>
      <c r="AC91" s="23">
        <v>87.155272999999994</v>
      </c>
      <c r="AD91" s="23">
        <v>89.810042999999993</v>
      </c>
      <c r="AE91" s="23">
        <v>92.585464000000002</v>
      </c>
      <c r="AF91" s="23">
        <v>95.439094999999995</v>
      </c>
      <c r="AG91" s="19">
        <v>1.7999999999999999E-2</v>
      </c>
    </row>
    <row r="92" spans="1:33" ht="15" customHeight="1">
      <c r="A92" s="51" t="s">
        <v>2180</v>
      </c>
      <c r="B92" s="17" t="s">
        <v>2181</v>
      </c>
      <c r="C92" s="23">
        <v>3960.9392090000001</v>
      </c>
      <c r="D92" s="23">
        <v>3983.117432</v>
      </c>
      <c r="E92" s="23">
        <v>4073.6259770000001</v>
      </c>
      <c r="F92" s="23">
        <v>4095.5991210000002</v>
      </c>
      <c r="G92" s="23">
        <v>4124.7304690000001</v>
      </c>
      <c r="H92" s="23">
        <v>4145.0249020000001</v>
      </c>
      <c r="I92" s="23">
        <v>4159.4570309999999</v>
      </c>
      <c r="J92" s="23">
        <v>4174.8100590000004</v>
      </c>
      <c r="K92" s="23">
        <v>4194.3813479999999</v>
      </c>
      <c r="L92" s="23">
        <v>4210.1440430000002</v>
      </c>
      <c r="M92" s="23">
        <v>4233.3325199999999</v>
      </c>
      <c r="N92" s="23">
        <v>4255.7822269999997</v>
      </c>
      <c r="O92" s="23">
        <v>4278.4252930000002</v>
      </c>
      <c r="P92" s="23">
        <v>4301.9487300000001</v>
      </c>
      <c r="Q92" s="23">
        <v>4333.2104490000002</v>
      </c>
      <c r="R92" s="23">
        <v>4366.7802730000003</v>
      </c>
      <c r="S92" s="23">
        <v>4403.984375</v>
      </c>
      <c r="T92" s="23">
        <v>4442.5576170000004</v>
      </c>
      <c r="U92" s="23">
        <v>4477.7666019999997</v>
      </c>
      <c r="V92" s="23">
        <v>4510.1289059999999</v>
      </c>
      <c r="W92" s="23">
        <v>4549.0590819999998</v>
      </c>
      <c r="X92" s="23">
        <v>4589.0961909999996</v>
      </c>
      <c r="Y92" s="23">
        <v>4629.3559569999998</v>
      </c>
      <c r="Z92" s="23">
        <v>4669.9067379999997</v>
      </c>
      <c r="AA92" s="23">
        <v>4712.1586909999996</v>
      </c>
      <c r="AB92" s="23">
        <v>4752.4028319999998</v>
      </c>
      <c r="AC92" s="23">
        <v>4793.8051759999998</v>
      </c>
      <c r="AD92" s="23">
        <v>4831.9946289999998</v>
      </c>
      <c r="AE92" s="23">
        <v>4875.7700199999999</v>
      </c>
      <c r="AF92" s="23">
        <v>4927.5141599999997</v>
      </c>
      <c r="AG92" s="19">
        <v>8.0000000000000002E-3</v>
      </c>
    </row>
    <row r="93" spans="1:33" ht="15" customHeight="1">
      <c r="A93" s="51" t="s">
        <v>2182</v>
      </c>
      <c r="B93" s="17" t="s">
        <v>2183</v>
      </c>
      <c r="C93" s="23">
        <v>4074.7934570000002</v>
      </c>
      <c r="D93" s="23">
        <v>4084.5263669999999</v>
      </c>
      <c r="E93" s="23">
        <v>4158.8139650000003</v>
      </c>
      <c r="F93" s="23">
        <v>4182.5141599999997</v>
      </c>
      <c r="G93" s="23">
        <v>4209.2382809999999</v>
      </c>
      <c r="H93" s="23">
        <v>4231.4458009999998</v>
      </c>
      <c r="I93" s="23">
        <v>4250.4111329999996</v>
      </c>
      <c r="J93" s="23">
        <v>4269.4189450000003</v>
      </c>
      <c r="K93" s="23">
        <v>4290.8315430000002</v>
      </c>
      <c r="L93" s="23">
        <v>4310.5146480000003</v>
      </c>
      <c r="M93" s="23">
        <v>4332.2421880000002</v>
      </c>
      <c r="N93" s="23">
        <v>4357.173828</v>
      </c>
      <c r="O93" s="23">
        <v>4379.7905270000001</v>
      </c>
      <c r="P93" s="23">
        <v>4406.0288090000004</v>
      </c>
      <c r="Q93" s="23">
        <v>4437.5439450000003</v>
      </c>
      <c r="R93" s="23">
        <v>4471.4184569999998</v>
      </c>
      <c r="S93" s="23">
        <v>4509.4536129999997</v>
      </c>
      <c r="T93" s="23">
        <v>4549.779297</v>
      </c>
      <c r="U93" s="23">
        <v>4587.3061520000001</v>
      </c>
      <c r="V93" s="23">
        <v>4621.75</v>
      </c>
      <c r="W93" s="23">
        <v>4661.0244140000004</v>
      </c>
      <c r="X93" s="23">
        <v>4702.2456050000001</v>
      </c>
      <c r="Y93" s="23">
        <v>4744.0195309999999</v>
      </c>
      <c r="Z93" s="23">
        <v>4787.3984380000002</v>
      </c>
      <c r="AA93" s="23">
        <v>4830.9633789999998</v>
      </c>
      <c r="AB93" s="23">
        <v>4873.6958009999998</v>
      </c>
      <c r="AC93" s="23">
        <v>4917.5639650000003</v>
      </c>
      <c r="AD93" s="23">
        <v>4958.6787109999996</v>
      </c>
      <c r="AE93" s="23">
        <v>5005.2041019999997</v>
      </c>
      <c r="AF93" s="23">
        <v>5059.751953</v>
      </c>
      <c r="AG93" s="19">
        <v>7.0000000000000001E-3</v>
      </c>
    </row>
    <row r="95" spans="1:33" ht="15" customHeight="1">
      <c r="B95" s="16" t="s">
        <v>2184</v>
      </c>
    </row>
    <row r="96" spans="1:33" ht="15" customHeight="1">
      <c r="B96" s="16" t="s">
        <v>2161</v>
      </c>
    </row>
    <row r="97" spans="1:33" ht="15" customHeight="1">
      <c r="B97" s="16" t="s">
        <v>2185</v>
      </c>
    </row>
    <row r="98" spans="1:33" ht="15" customHeight="1">
      <c r="A98" s="51" t="s">
        <v>2186</v>
      </c>
      <c r="B98" s="17" t="s">
        <v>2148</v>
      </c>
      <c r="C98" s="23">
        <v>947.69457999999997</v>
      </c>
      <c r="D98" s="23">
        <v>903.67065400000001</v>
      </c>
      <c r="E98" s="23">
        <v>882.87719700000002</v>
      </c>
      <c r="F98" s="23">
        <v>752.97082499999999</v>
      </c>
      <c r="G98" s="23">
        <v>731.84429899999998</v>
      </c>
      <c r="H98" s="23">
        <v>723.77160600000002</v>
      </c>
      <c r="I98" s="23">
        <v>718.66992200000004</v>
      </c>
      <c r="J98" s="23">
        <v>710.88635299999999</v>
      </c>
      <c r="K98" s="23">
        <v>689.222534</v>
      </c>
      <c r="L98" s="23">
        <v>678.36560099999997</v>
      </c>
      <c r="M98" s="23">
        <v>669.68243399999994</v>
      </c>
      <c r="N98" s="23">
        <v>655.91967799999998</v>
      </c>
      <c r="O98" s="23">
        <v>662.58331299999998</v>
      </c>
      <c r="P98" s="23">
        <v>625.16784700000005</v>
      </c>
      <c r="Q98" s="23">
        <v>607.131348</v>
      </c>
      <c r="R98" s="23">
        <v>584.56793200000004</v>
      </c>
      <c r="S98" s="23">
        <v>573.99352999999996</v>
      </c>
      <c r="T98" s="23">
        <v>571.82543899999996</v>
      </c>
      <c r="U98" s="23">
        <v>569.35278300000004</v>
      </c>
      <c r="V98" s="23">
        <v>558.738159</v>
      </c>
      <c r="W98" s="23">
        <v>553.69500700000003</v>
      </c>
      <c r="X98" s="23">
        <v>548.208618</v>
      </c>
      <c r="Y98" s="23">
        <v>540.46545400000002</v>
      </c>
      <c r="Z98" s="23">
        <v>532.27917500000001</v>
      </c>
      <c r="AA98" s="23">
        <v>525.85144000000003</v>
      </c>
      <c r="AB98" s="23">
        <v>523.34387200000003</v>
      </c>
      <c r="AC98" s="23">
        <v>519.62780799999996</v>
      </c>
      <c r="AD98" s="23">
        <v>517.93444799999997</v>
      </c>
      <c r="AE98" s="23">
        <v>517.63836700000002</v>
      </c>
      <c r="AF98" s="23">
        <v>518.44256600000006</v>
      </c>
      <c r="AG98" s="19">
        <v>-2.1000000000000001E-2</v>
      </c>
    </row>
    <row r="99" spans="1:33" ht="15" customHeight="1">
      <c r="A99" s="51" t="s">
        <v>2187</v>
      </c>
      <c r="B99" s="17" t="s">
        <v>2150</v>
      </c>
      <c r="C99" s="23">
        <v>10.879372</v>
      </c>
      <c r="D99" s="23">
        <v>10.504524999999999</v>
      </c>
      <c r="E99" s="23">
        <v>10.531560000000001</v>
      </c>
      <c r="F99" s="23">
        <v>9.9169210000000003</v>
      </c>
      <c r="G99" s="23">
        <v>9.7156520000000004</v>
      </c>
      <c r="H99" s="23">
        <v>9.3438549999999996</v>
      </c>
      <c r="I99" s="23">
        <v>8.8837159999999997</v>
      </c>
      <c r="J99" s="23">
        <v>8.616142</v>
      </c>
      <c r="K99" s="23">
        <v>8.4102519999999998</v>
      </c>
      <c r="L99" s="23">
        <v>8.2122550000000007</v>
      </c>
      <c r="M99" s="23">
        <v>7.9315340000000001</v>
      </c>
      <c r="N99" s="23">
        <v>7.808675</v>
      </c>
      <c r="O99" s="23">
        <v>7.7498610000000001</v>
      </c>
      <c r="P99" s="23">
        <v>7.5642370000000003</v>
      </c>
      <c r="Q99" s="23">
        <v>7.4452020000000001</v>
      </c>
      <c r="R99" s="23">
        <v>7.2712440000000003</v>
      </c>
      <c r="S99" s="23">
        <v>7.0876210000000004</v>
      </c>
      <c r="T99" s="23">
        <v>6.9062239999999999</v>
      </c>
      <c r="U99" s="23">
        <v>6.8145179999999996</v>
      </c>
      <c r="V99" s="23">
        <v>6.681972</v>
      </c>
      <c r="W99" s="23">
        <v>6.3741890000000003</v>
      </c>
      <c r="X99" s="23">
        <v>6.0768129999999996</v>
      </c>
      <c r="Y99" s="23">
        <v>5.7613060000000003</v>
      </c>
      <c r="Z99" s="23">
        <v>5.4269670000000003</v>
      </c>
      <c r="AA99" s="23">
        <v>5.1096510000000004</v>
      </c>
      <c r="AB99" s="23">
        <v>5.1386979999999998</v>
      </c>
      <c r="AC99" s="23">
        <v>5.1355170000000001</v>
      </c>
      <c r="AD99" s="23">
        <v>5.1556430000000004</v>
      </c>
      <c r="AE99" s="23">
        <v>5.1343209999999999</v>
      </c>
      <c r="AF99" s="23">
        <v>5.1691469999999997</v>
      </c>
      <c r="AG99" s="19">
        <v>-2.5000000000000001E-2</v>
      </c>
    </row>
    <row r="100" spans="1:33" ht="15" customHeight="1">
      <c r="A100" s="51" t="s">
        <v>2188</v>
      </c>
      <c r="B100" s="17" t="s">
        <v>2152</v>
      </c>
      <c r="C100" s="23">
        <v>1450.1511230000001</v>
      </c>
      <c r="D100" s="23">
        <v>1423.040405</v>
      </c>
      <c r="E100" s="23">
        <v>1452.7080080000001</v>
      </c>
      <c r="F100" s="23">
        <v>1469.029419</v>
      </c>
      <c r="G100" s="23">
        <v>1434.580811</v>
      </c>
      <c r="H100" s="23">
        <v>1429.2958980000001</v>
      </c>
      <c r="I100" s="23">
        <v>1438.1210940000001</v>
      </c>
      <c r="J100" s="23">
        <v>1457.5010990000001</v>
      </c>
      <c r="K100" s="23">
        <v>1437.2136230000001</v>
      </c>
      <c r="L100" s="23">
        <v>1414.0548100000001</v>
      </c>
      <c r="M100" s="23">
        <v>1413.5798339999999</v>
      </c>
      <c r="N100" s="23">
        <v>1420.9267580000001</v>
      </c>
      <c r="O100" s="23">
        <v>1430.9121090000001</v>
      </c>
      <c r="P100" s="23">
        <v>1430.823975</v>
      </c>
      <c r="Q100" s="23">
        <v>1419.342529</v>
      </c>
      <c r="R100" s="23">
        <v>1425.6979980000001</v>
      </c>
      <c r="S100" s="23">
        <v>1444.599487</v>
      </c>
      <c r="T100" s="23">
        <v>1462.4678960000001</v>
      </c>
      <c r="U100" s="23">
        <v>1474.568237</v>
      </c>
      <c r="V100" s="23">
        <v>1493.9517820000001</v>
      </c>
      <c r="W100" s="23">
        <v>1519.638672</v>
      </c>
      <c r="X100" s="23">
        <v>1540.507202</v>
      </c>
      <c r="Y100" s="23">
        <v>1555.314087</v>
      </c>
      <c r="Z100" s="23">
        <v>1585.7414550000001</v>
      </c>
      <c r="AA100" s="23">
        <v>1607.6551509999999</v>
      </c>
      <c r="AB100" s="23">
        <v>1623.1313479999999</v>
      </c>
      <c r="AC100" s="23">
        <v>1638.8979489999999</v>
      </c>
      <c r="AD100" s="23">
        <v>1657.6225589999999</v>
      </c>
      <c r="AE100" s="23">
        <v>1670.3903809999999</v>
      </c>
      <c r="AF100" s="23">
        <v>1688.1076660000001</v>
      </c>
      <c r="AG100" s="19">
        <v>5.0000000000000001E-3</v>
      </c>
    </row>
    <row r="101" spans="1:33" ht="15" customHeight="1">
      <c r="A101" s="51" t="s">
        <v>2189</v>
      </c>
      <c r="B101" s="17" t="s">
        <v>2190</v>
      </c>
      <c r="C101" s="23">
        <v>777.68218999999999</v>
      </c>
      <c r="D101" s="23">
        <v>783.61560099999997</v>
      </c>
      <c r="E101" s="23">
        <v>785.479919</v>
      </c>
      <c r="F101" s="23">
        <v>788.97308299999997</v>
      </c>
      <c r="G101" s="23">
        <v>781.77593999999999</v>
      </c>
      <c r="H101" s="23">
        <v>773.33514400000001</v>
      </c>
      <c r="I101" s="23">
        <v>759.40319799999997</v>
      </c>
      <c r="J101" s="23">
        <v>721.80883800000004</v>
      </c>
      <c r="K101" s="23">
        <v>715.15942399999994</v>
      </c>
      <c r="L101" s="23">
        <v>707.00170900000001</v>
      </c>
      <c r="M101" s="23">
        <v>708.09497099999999</v>
      </c>
      <c r="N101" s="23">
        <v>708.85339399999998</v>
      </c>
      <c r="O101" s="23">
        <v>668.13275099999998</v>
      </c>
      <c r="P101" s="23">
        <v>668.827271</v>
      </c>
      <c r="Q101" s="23">
        <v>670.23230000000001</v>
      </c>
      <c r="R101" s="23">
        <v>671.27685499999995</v>
      </c>
      <c r="S101" s="23">
        <v>665.09484899999995</v>
      </c>
      <c r="T101" s="23">
        <v>665.30542000000003</v>
      </c>
      <c r="U101" s="23">
        <v>664.89660600000002</v>
      </c>
      <c r="V101" s="23">
        <v>665.35595699999999</v>
      </c>
      <c r="W101" s="23">
        <v>666.54132100000004</v>
      </c>
      <c r="X101" s="23">
        <v>667.80841099999998</v>
      </c>
      <c r="Y101" s="23">
        <v>668.67492700000003</v>
      </c>
      <c r="Z101" s="23">
        <v>669.43725600000005</v>
      </c>
      <c r="AA101" s="23">
        <v>670.25537099999997</v>
      </c>
      <c r="AB101" s="23">
        <v>670.68237299999998</v>
      </c>
      <c r="AC101" s="23">
        <v>671.10790999999995</v>
      </c>
      <c r="AD101" s="23">
        <v>661.60778800000003</v>
      </c>
      <c r="AE101" s="23">
        <v>661.92895499999997</v>
      </c>
      <c r="AF101" s="23">
        <v>662.392517</v>
      </c>
      <c r="AG101" s="19">
        <v>-6.0000000000000001E-3</v>
      </c>
    </row>
    <row r="102" spans="1:33" ht="15" customHeight="1">
      <c r="A102" s="51" t="s">
        <v>2191</v>
      </c>
      <c r="B102" s="17" t="s">
        <v>2192</v>
      </c>
      <c r="C102" s="23">
        <v>1.3848689999999999</v>
      </c>
      <c r="D102" s="23">
        <v>1.125038</v>
      </c>
      <c r="E102" s="23">
        <v>0.61167199999999999</v>
      </c>
      <c r="F102" s="23">
        <v>0.41242699999999999</v>
      </c>
      <c r="G102" s="23">
        <v>0.33257100000000001</v>
      </c>
      <c r="H102" s="23">
        <v>5.4389E-2</v>
      </c>
      <c r="I102" s="23">
        <v>-0.14473800000000001</v>
      </c>
      <c r="J102" s="23">
        <v>-0.48618699999999998</v>
      </c>
      <c r="K102" s="23">
        <v>-0.65448399999999995</v>
      </c>
      <c r="L102" s="23">
        <v>-0.97287800000000002</v>
      </c>
      <c r="M102" s="23">
        <v>-1.1153869999999999</v>
      </c>
      <c r="N102" s="23">
        <v>-1.4765250000000001</v>
      </c>
      <c r="O102" s="23">
        <v>-1.593359</v>
      </c>
      <c r="P102" s="23">
        <v>-1.620546</v>
      </c>
      <c r="Q102" s="23">
        <v>-1.635856</v>
      </c>
      <c r="R102" s="23">
        <v>-1.863923</v>
      </c>
      <c r="S102" s="23">
        <v>-1.706445</v>
      </c>
      <c r="T102" s="23">
        <v>-1.7320439999999999</v>
      </c>
      <c r="U102" s="23">
        <v>-1.834935</v>
      </c>
      <c r="V102" s="23">
        <v>-1.9157390000000001</v>
      </c>
      <c r="W102" s="23">
        <v>-2.0954329999999999</v>
      </c>
      <c r="X102" s="23">
        <v>-2.266689</v>
      </c>
      <c r="Y102" s="23">
        <v>-2.6526610000000002</v>
      </c>
      <c r="Z102" s="23">
        <v>-2.9443980000000001</v>
      </c>
      <c r="AA102" s="23">
        <v>-3.0925609999999999</v>
      </c>
      <c r="AB102" s="23">
        <v>-3.308344</v>
      </c>
      <c r="AC102" s="23">
        <v>-3.845882</v>
      </c>
      <c r="AD102" s="23">
        <v>-3.9016980000000001</v>
      </c>
      <c r="AE102" s="23">
        <v>-4.485811</v>
      </c>
      <c r="AF102" s="23">
        <v>-4.7800320000000003</v>
      </c>
      <c r="AG102" s="19" t="s">
        <v>2093</v>
      </c>
    </row>
    <row r="103" spans="1:33" ht="15" customHeight="1">
      <c r="A103" s="51" t="s">
        <v>2193</v>
      </c>
      <c r="B103" s="17" t="s">
        <v>2194</v>
      </c>
      <c r="C103" s="23">
        <v>788.13250700000003</v>
      </c>
      <c r="D103" s="23">
        <v>876.06396500000005</v>
      </c>
      <c r="E103" s="23">
        <v>955.37664800000005</v>
      </c>
      <c r="F103" s="23">
        <v>1087.9332280000001</v>
      </c>
      <c r="G103" s="23">
        <v>1179.9522710000001</v>
      </c>
      <c r="H103" s="23">
        <v>1222.5058590000001</v>
      </c>
      <c r="I103" s="23">
        <v>1247.6152340000001</v>
      </c>
      <c r="J103" s="23">
        <v>1289.3706050000001</v>
      </c>
      <c r="K103" s="23">
        <v>1357.6922609999999</v>
      </c>
      <c r="L103" s="23">
        <v>1415.904663</v>
      </c>
      <c r="M103" s="23">
        <v>1447.310913</v>
      </c>
      <c r="N103" s="23">
        <v>1475.622803</v>
      </c>
      <c r="O103" s="23">
        <v>1522.220337</v>
      </c>
      <c r="P103" s="23">
        <v>1582.4266359999999</v>
      </c>
      <c r="Q103" s="23">
        <v>1641.49585</v>
      </c>
      <c r="R103" s="23">
        <v>1690.1549070000001</v>
      </c>
      <c r="S103" s="23">
        <v>1724.7392580000001</v>
      </c>
      <c r="T103" s="23">
        <v>1747.0742190000001</v>
      </c>
      <c r="U103" s="23">
        <v>1772.7349850000001</v>
      </c>
      <c r="V103" s="23">
        <v>1795.549927</v>
      </c>
      <c r="W103" s="23">
        <v>1812.5775149999999</v>
      </c>
      <c r="X103" s="23">
        <v>1835.849121</v>
      </c>
      <c r="Y103" s="23">
        <v>1868.300659</v>
      </c>
      <c r="Z103" s="23">
        <v>1885.8480219999999</v>
      </c>
      <c r="AA103" s="23">
        <v>1911.5423579999999</v>
      </c>
      <c r="AB103" s="23">
        <v>1937.9995120000001</v>
      </c>
      <c r="AC103" s="23">
        <v>1966.8798830000001</v>
      </c>
      <c r="AD103" s="23">
        <v>1997.0119629999999</v>
      </c>
      <c r="AE103" s="23">
        <v>2028.0257570000001</v>
      </c>
      <c r="AF103" s="23">
        <v>2060.398193</v>
      </c>
      <c r="AG103" s="19">
        <v>3.4000000000000002E-2</v>
      </c>
    </row>
    <row r="104" spans="1:33" ht="15" customHeight="1">
      <c r="A104" s="51" t="s">
        <v>2195</v>
      </c>
      <c r="B104" s="17" t="s">
        <v>2092</v>
      </c>
      <c r="C104" s="23">
        <v>0</v>
      </c>
      <c r="D104" s="23">
        <v>0</v>
      </c>
      <c r="E104" s="23">
        <v>0.48172799999999999</v>
      </c>
      <c r="F104" s="23">
        <v>0.57168799999999997</v>
      </c>
      <c r="G104" s="23">
        <v>0.68523800000000001</v>
      </c>
      <c r="H104" s="23">
        <v>0.87112400000000001</v>
      </c>
      <c r="I104" s="23">
        <v>1.0608489999999999</v>
      </c>
      <c r="J104" s="23">
        <v>1.265841</v>
      </c>
      <c r="K104" s="23">
        <v>1.490945</v>
      </c>
      <c r="L104" s="23">
        <v>1.7298</v>
      </c>
      <c r="M104" s="23">
        <v>2.0000300000000002</v>
      </c>
      <c r="N104" s="23">
        <v>2.279585</v>
      </c>
      <c r="O104" s="23">
        <v>2.5719650000000001</v>
      </c>
      <c r="P104" s="23">
        <v>2.9112830000000001</v>
      </c>
      <c r="Q104" s="23">
        <v>3.350619</v>
      </c>
      <c r="R104" s="23">
        <v>3.8272789999999999</v>
      </c>
      <c r="S104" s="23">
        <v>4.3283459999999998</v>
      </c>
      <c r="T104" s="23">
        <v>4.8623609999999999</v>
      </c>
      <c r="U104" s="23">
        <v>5.3861119999999998</v>
      </c>
      <c r="V104" s="23">
        <v>5.9189920000000003</v>
      </c>
      <c r="W104" s="23">
        <v>6.4797330000000004</v>
      </c>
      <c r="X104" s="23">
        <v>7.0645389999999999</v>
      </c>
      <c r="Y104" s="23">
        <v>7.6441229999999996</v>
      </c>
      <c r="Z104" s="23">
        <v>8.2699320000000007</v>
      </c>
      <c r="AA104" s="23">
        <v>8.8991319999999998</v>
      </c>
      <c r="AB104" s="23">
        <v>9.4769430000000003</v>
      </c>
      <c r="AC104" s="23">
        <v>10.064470999999999</v>
      </c>
      <c r="AD104" s="23">
        <v>10.625387999999999</v>
      </c>
      <c r="AE104" s="23">
        <v>11.200046</v>
      </c>
      <c r="AF104" s="23">
        <v>11.846318999999999</v>
      </c>
      <c r="AG104" s="19" t="s">
        <v>2093</v>
      </c>
    </row>
    <row r="105" spans="1:33" ht="15" customHeight="1">
      <c r="A105" s="51" t="s">
        <v>2196</v>
      </c>
      <c r="B105" s="16" t="s">
        <v>2197</v>
      </c>
      <c r="C105" s="24">
        <v>3975.9245609999998</v>
      </c>
      <c r="D105" s="24">
        <v>3998.0200199999999</v>
      </c>
      <c r="E105" s="24">
        <v>4088.0666500000002</v>
      </c>
      <c r="F105" s="24">
        <v>4109.8076170000004</v>
      </c>
      <c r="G105" s="24">
        <v>4138.8862300000001</v>
      </c>
      <c r="H105" s="24">
        <v>4159.1777339999999</v>
      </c>
      <c r="I105" s="24">
        <v>4173.6098629999997</v>
      </c>
      <c r="J105" s="24">
        <v>4188.9628910000001</v>
      </c>
      <c r="K105" s="24">
        <v>4208.5341799999997</v>
      </c>
      <c r="L105" s="24">
        <v>4224.2963870000003</v>
      </c>
      <c r="M105" s="24">
        <v>4247.484375</v>
      </c>
      <c r="N105" s="24">
        <v>4269.9340819999998</v>
      </c>
      <c r="O105" s="24">
        <v>4292.5771480000003</v>
      </c>
      <c r="P105" s="24">
        <v>4316.1005859999996</v>
      </c>
      <c r="Q105" s="24">
        <v>4347.3623049999997</v>
      </c>
      <c r="R105" s="24">
        <v>4380.9321289999998</v>
      </c>
      <c r="S105" s="24">
        <v>4418.1362300000001</v>
      </c>
      <c r="T105" s="24">
        <v>4456.7094729999999</v>
      </c>
      <c r="U105" s="24">
        <v>4491.9184569999998</v>
      </c>
      <c r="V105" s="24">
        <v>4524.2807620000003</v>
      </c>
      <c r="W105" s="24">
        <v>4563.2109380000002</v>
      </c>
      <c r="X105" s="24">
        <v>4603.248047</v>
      </c>
      <c r="Y105" s="24">
        <v>4643.5078119999998</v>
      </c>
      <c r="Z105" s="24">
        <v>4684.0585940000001</v>
      </c>
      <c r="AA105" s="24">
        <v>4726.2202150000003</v>
      </c>
      <c r="AB105" s="24">
        <v>4766.4643550000001</v>
      </c>
      <c r="AC105" s="24">
        <v>4807.8671880000002</v>
      </c>
      <c r="AD105" s="24">
        <v>4846.0561520000001</v>
      </c>
      <c r="AE105" s="24">
        <v>4889.8320309999999</v>
      </c>
      <c r="AF105" s="24">
        <v>4941.576172</v>
      </c>
      <c r="AG105" s="21">
        <v>8.0000000000000002E-3</v>
      </c>
    </row>
    <row r="106" spans="1:33" ht="15" customHeight="1">
      <c r="A106" s="51" t="s">
        <v>2198</v>
      </c>
      <c r="B106" s="17" t="s">
        <v>2199</v>
      </c>
      <c r="C106" s="23">
        <v>3960.9392090000001</v>
      </c>
      <c r="D106" s="23">
        <v>3983.117432</v>
      </c>
      <c r="E106" s="23">
        <v>4073.6259770000001</v>
      </c>
      <c r="F106" s="23">
        <v>4095.5991210000002</v>
      </c>
      <c r="G106" s="23">
        <v>4124.7304690000001</v>
      </c>
      <c r="H106" s="23">
        <v>4145.0249020000001</v>
      </c>
      <c r="I106" s="23">
        <v>4159.4570309999999</v>
      </c>
      <c r="J106" s="23">
        <v>4174.8100590000004</v>
      </c>
      <c r="K106" s="23">
        <v>4194.3813479999999</v>
      </c>
      <c r="L106" s="23">
        <v>4210.1440430000002</v>
      </c>
      <c r="M106" s="23">
        <v>4233.3325199999999</v>
      </c>
      <c r="N106" s="23">
        <v>4255.7822269999997</v>
      </c>
      <c r="O106" s="23">
        <v>4278.4252930000002</v>
      </c>
      <c r="P106" s="23">
        <v>4301.9487300000001</v>
      </c>
      <c r="Q106" s="23">
        <v>4333.2104490000002</v>
      </c>
      <c r="R106" s="23">
        <v>4366.7802730000003</v>
      </c>
      <c r="S106" s="23">
        <v>4403.984375</v>
      </c>
      <c r="T106" s="23">
        <v>4442.5576170000004</v>
      </c>
      <c r="U106" s="23">
        <v>4477.7666019999997</v>
      </c>
      <c r="V106" s="23">
        <v>4510.1289059999999</v>
      </c>
      <c r="W106" s="23">
        <v>4549.0590819999998</v>
      </c>
      <c r="X106" s="23">
        <v>4589.0961909999996</v>
      </c>
      <c r="Y106" s="23">
        <v>4629.3559569999998</v>
      </c>
      <c r="Z106" s="23">
        <v>4669.9067379999997</v>
      </c>
      <c r="AA106" s="23">
        <v>4712.1586909999996</v>
      </c>
      <c r="AB106" s="23">
        <v>4752.4028319999998</v>
      </c>
      <c r="AC106" s="23">
        <v>4793.8051759999998</v>
      </c>
      <c r="AD106" s="23">
        <v>4831.9946289999998</v>
      </c>
      <c r="AE106" s="23">
        <v>4875.7700199999999</v>
      </c>
      <c r="AF106" s="23">
        <v>4927.5141599999997</v>
      </c>
      <c r="AG106" s="19">
        <v>8.0000000000000002E-3</v>
      </c>
    </row>
    <row r="107" spans="1:33" ht="15" customHeight="1">
      <c r="A107" s="51" t="s">
        <v>2200</v>
      </c>
      <c r="B107" s="17" t="s">
        <v>2201</v>
      </c>
      <c r="C107" s="23">
        <v>14.985505</v>
      </c>
      <c r="D107" s="23">
        <v>14.902564999999999</v>
      </c>
      <c r="E107" s="23">
        <v>14.440797999999999</v>
      </c>
      <c r="F107" s="23">
        <v>14.208335</v>
      </c>
      <c r="G107" s="23">
        <v>14.155604</v>
      </c>
      <c r="H107" s="23">
        <v>14.152721</v>
      </c>
      <c r="I107" s="23">
        <v>14.152721</v>
      </c>
      <c r="J107" s="23">
        <v>14.152721</v>
      </c>
      <c r="K107" s="23">
        <v>14.152695</v>
      </c>
      <c r="L107" s="23">
        <v>14.152149</v>
      </c>
      <c r="M107" s="23">
        <v>14.152127999999999</v>
      </c>
      <c r="N107" s="23">
        <v>14.151783</v>
      </c>
      <c r="O107" s="23">
        <v>14.151783</v>
      </c>
      <c r="P107" s="23">
        <v>14.151783</v>
      </c>
      <c r="Q107" s="23">
        <v>14.151783</v>
      </c>
      <c r="R107" s="23">
        <v>14.151783</v>
      </c>
      <c r="S107" s="23">
        <v>14.151783</v>
      </c>
      <c r="T107" s="23">
        <v>14.151783</v>
      </c>
      <c r="U107" s="23">
        <v>14.151783</v>
      </c>
      <c r="V107" s="23">
        <v>14.151783</v>
      </c>
      <c r="W107" s="23">
        <v>14.151783</v>
      </c>
      <c r="X107" s="23">
        <v>14.151783</v>
      </c>
      <c r="Y107" s="23">
        <v>14.151783</v>
      </c>
      <c r="Z107" s="23">
        <v>14.151783</v>
      </c>
      <c r="AA107" s="23">
        <v>14.061811000000001</v>
      </c>
      <c r="AB107" s="23">
        <v>14.061811000000001</v>
      </c>
      <c r="AC107" s="23">
        <v>14.061811000000001</v>
      </c>
      <c r="AD107" s="23">
        <v>14.061811000000001</v>
      </c>
      <c r="AE107" s="23">
        <v>14.061811000000001</v>
      </c>
      <c r="AF107" s="23">
        <v>14.061811000000001</v>
      </c>
      <c r="AG107" s="19">
        <v>-2E-3</v>
      </c>
    </row>
    <row r="109" spans="1:33" ht="15" customHeight="1">
      <c r="B109" s="16" t="s">
        <v>2146</v>
      </c>
    </row>
    <row r="110" spans="1:33" ht="15" customHeight="1">
      <c r="A110" s="51" t="s">
        <v>2202</v>
      </c>
      <c r="B110" s="17" t="s">
        <v>2148</v>
      </c>
      <c r="C110" s="23">
        <v>6.3705980000000002</v>
      </c>
      <c r="D110" s="23">
        <v>6.3691000000000004</v>
      </c>
      <c r="E110" s="23">
        <v>6.3477930000000002</v>
      </c>
      <c r="F110" s="23">
        <v>6.3122410000000002</v>
      </c>
      <c r="G110" s="23">
        <v>6.2421930000000003</v>
      </c>
      <c r="H110" s="23">
        <v>6.2069749999999999</v>
      </c>
      <c r="I110" s="23">
        <v>6.1607669999999999</v>
      </c>
      <c r="J110" s="23">
        <v>6.1182949999999998</v>
      </c>
      <c r="K110" s="23">
        <v>6.0760969999999999</v>
      </c>
      <c r="L110" s="23">
        <v>6.0301960000000001</v>
      </c>
      <c r="M110" s="23">
        <v>5.9876569999999996</v>
      </c>
      <c r="N110" s="23">
        <v>5.9441449999999998</v>
      </c>
      <c r="O110" s="23">
        <v>5.8995329999999999</v>
      </c>
      <c r="P110" s="23">
        <v>5.8562279999999998</v>
      </c>
      <c r="Q110" s="23">
        <v>5.8133410000000003</v>
      </c>
      <c r="R110" s="23">
        <v>5.7721619999999998</v>
      </c>
      <c r="S110" s="23">
        <v>5.732958</v>
      </c>
      <c r="T110" s="23">
        <v>5.6943219999999997</v>
      </c>
      <c r="U110" s="23">
        <v>5.655856</v>
      </c>
      <c r="V110" s="23">
        <v>5.6149620000000002</v>
      </c>
      <c r="W110" s="23">
        <v>5.5790670000000002</v>
      </c>
      <c r="X110" s="23">
        <v>5.5450910000000002</v>
      </c>
      <c r="Y110" s="23">
        <v>5.5096429999999996</v>
      </c>
      <c r="Z110" s="23">
        <v>5.471616</v>
      </c>
      <c r="AA110" s="23">
        <v>5.4339430000000002</v>
      </c>
      <c r="AB110" s="23">
        <v>5.3987400000000001</v>
      </c>
      <c r="AC110" s="23">
        <v>5.3622019999999999</v>
      </c>
      <c r="AD110" s="23">
        <v>5.3242060000000002</v>
      </c>
      <c r="AE110" s="23">
        <v>5.2887420000000001</v>
      </c>
      <c r="AF110" s="23">
        <v>5.2564590000000004</v>
      </c>
      <c r="AG110" s="19">
        <v>-7.0000000000000001E-3</v>
      </c>
    </row>
    <row r="111" spans="1:33" ht="15" customHeight="1">
      <c r="A111" s="51" t="s">
        <v>2203</v>
      </c>
      <c r="B111" s="17" t="s">
        <v>2150</v>
      </c>
      <c r="C111" s="23">
        <v>0.88194399999999995</v>
      </c>
      <c r="D111" s="23">
        <v>0.916578</v>
      </c>
      <c r="E111" s="23">
        <v>0.527119</v>
      </c>
      <c r="F111" s="23">
        <v>0.52736799999999995</v>
      </c>
      <c r="G111" s="23">
        <v>0.52480899999999997</v>
      </c>
      <c r="H111" s="23">
        <v>0.52542800000000001</v>
      </c>
      <c r="I111" s="23">
        <v>0.52486900000000003</v>
      </c>
      <c r="J111" s="23">
        <v>0.52455399999999996</v>
      </c>
      <c r="K111" s="23">
        <v>0.52424300000000001</v>
      </c>
      <c r="L111" s="23">
        <v>0.52356000000000003</v>
      </c>
      <c r="M111" s="23">
        <v>0.523173</v>
      </c>
      <c r="N111" s="23">
        <v>0.52271599999999996</v>
      </c>
      <c r="O111" s="23">
        <v>0.522096</v>
      </c>
      <c r="P111" s="23">
        <v>0.52160099999999998</v>
      </c>
      <c r="Q111" s="23">
        <v>0.52110000000000001</v>
      </c>
      <c r="R111" s="23">
        <v>0.52075499999999997</v>
      </c>
      <c r="S111" s="23">
        <v>0.52060799999999996</v>
      </c>
      <c r="T111" s="23">
        <v>0.52049100000000004</v>
      </c>
      <c r="U111" s="23">
        <v>0.52034599999999998</v>
      </c>
      <c r="V111" s="23">
        <v>0.51986600000000005</v>
      </c>
      <c r="W111" s="23">
        <v>0.52001900000000001</v>
      </c>
      <c r="X111" s="23">
        <v>0.52045399999999997</v>
      </c>
      <c r="Y111" s="23">
        <v>0.52068899999999996</v>
      </c>
      <c r="Z111" s="23">
        <v>0.52053199999999999</v>
      </c>
      <c r="AA111" s="23">
        <v>0.52039999999999997</v>
      </c>
      <c r="AB111" s="23">
        <v>0.52065700000000004</v>
      </c>
      <c r="AC111" s="23">
        <v>0.52069100000000001</v>
      </c>
      <c r="AD111" s="23">
        <v>0.52046000000000003</v>
      </c>
      <c r="AE111" s="23">
        <v>0.52069600000000005</v>
      </c>
      <c r="AF111" s="23">
        <v>0.52159299999999997</v>
      </c>
      <c r="AG111" s="19">
        <v>-1.7999999999999999E-2</v>
      </c>
    </row>
    <row r="112" spans="1:33" ht="15" customHeight="1">
      <c r="A112" s="51" t="s">
        <v>2204</v>
      </c>
      <c r="B112" s="17" t="s">
        <v>2152</v>
      </c>
      <c r="C112" s="23">
        <v>113.989655</v>
      </c>
      <c r="D112" s="23">
        <v>116.51754</v>
      </c>
      <c r="E112" s="23">
        <v>116.950523</v>
      </c>
      <c r="F112" s="23">
        <v>117.86277</v>
      </c>
      <c r="G112" s="23">
        <v>119.119911</v>
      </c>
      <c r="H112" s="23">
        <v>120.87396200000001</v>
      </c>
      <c r="I112" s="23">
        <v>121.95536800000001</v>
      </c>
      <c r="J112" s="23">
        <v>123.372551</v>
      </c>
      <c r="K112" s="23">
        <v>124.67074599999999</v>
      </c>
      <c r="L112" s="23">
        <v>125.940567</v>
      </c>
      <c r="M112" s="23">
        <v>126.225037</v>
      </c>
      <c r="N112" s="23">
        <v>127.712914</v>
      </c>
      <c r="O112" s="23">
        <v>128.80157500000001</v>
      </c>
      <c r="P112" s="23">
        <v>130.26132200000001</v>
      </c>
      <c r="Q112" s="23">
        <v>131.65010100000001</v>
      </c>
      <c r="R112" s="23">
        <v>133.012314</v>
      </c>
      <c r="S112" s="23">
        <v>134.616882</v>
      </c>
      <c r="T112" s="23">
        <v>135.96090699999999</v>
      </c>
      <c r="U112" s="23">
        <v>137.40716599999999</v>
      </c>
      <c r="V112" s="23">
        <v>138.825974</v>
      </c>
      <c r="W112" s="23">
        <v>140.340317</v>
      </c>
      <c r="X112" s="23">
        <v>141.95410200000001</v>
      </c>
      <c r="Y112" s="23">
        <v>143.32667499999999</v>
      </c>
      <c r="Z112" s="23">
        <v>145.21478300000001</v>
      </c>
      <c r="AA112" s="23">
        <v>146.86149599999999</v>
      </c>
      <c r="AB112" s="23">
        <v>148.60032699999999</v>
      </c>
      <c r="AC112" s="23">
        <v>150.34982299999999</v>
      </c>
      <c r="AD112" s="23">
        <v>152.28663599999999</v>
      </c>
      <c r="AE112" s="23">
        <v>154.17718500000001</v>
      </c>
      <c r="AF112" s="23">
        <v>156.22511299999999</v>
      </c>
      <c r="AG112" s="19">
        <v>1.0999999999999999E-2</v>
      </c>
    </row>
    <row r="113" spans="1:33" ht="15" customHeight="1">
      <c r="A113" s="51" t="s">
        <v>2205</v>
      </c>
      <c r="B113" s="17" t="s">
        <v>2154</v>
      </c>
      <c r="C113" s="23">
        <v>10.986158</v>
      </c>
      <c r="D113" s="23">
        <v>11.181589000000001</v>
      </c>
      <c r="E113" s="23">
        <v>12.352197</v>
      </c>
      <c r="F113" s="23">
        <v>12.382474</v>
      </c>
      <c r="G113" s="23">
        <v>12.441936</v>
      </c>
      <c r="H113" s="23">
        <v>12.547207</v>
      </c>
      <c r="I113" s="23">
        <v>12.507427</v>
      </c>
      <c r="J113" s="23">
        <v>12.546906999999999</v>
      </c>
      <c r="K113" s="23">
        <v>12.552695999999999</v>
      </c>
      <c r="L113" s="23">
        <v>12.556831000000001</v>
      </c>
      <c r="M113" s="23">
        <v>12.329248</v>
      </c>
      <c r="N113" s="23">
        <v>12.402374999999999</v>
      </c>
      <c r="O113" s="23">
        <v>12.370267</v>
      </c>
      <c r="P113" s="23">
        <v>12.425426</v>
      </c>
      <c r="Q113" s="23">
        <v>12.464611</v>
      </c>
      <c r="R113" s="23">
        <v>12.487401</v>
      </c>
      <c r="S113" s="23">
        <v>12.556831000000001</v>
      </c>
      <c r="T113" s="23">
        <v>12.551358</v>
      </c>
      <c r="U113" s="23">
        <v>12.556831000000001</v>
      </c>
      <c r="V113" s="23">
        <v>12.556831000000001</v>
      </c>
      <c r="W113" s="23">
        <v>12.556831000000001</v>
      </c>
      <c r="X113" s="23">
        <v>12.556831000000001</v>
      </c>
      <c r="Y113" s="23">
        <v>12.486776000000001</v>
      </c>
      <c r="Z113" s="23">
        <v>12.554423999999999</v>
      </c>
      <c r="AA113" s="23">
        <v>12.543191</v>
      </c>
      <c r="AB113" s="23">
        <v>12.535292</v>
      </c>
      <c r="AC113" s="23">
        <v>12.527566999999999</v>
      </c>
      <c r="AD113" s="23">
        <v>12.556831000000001</v>
      </c>
      <c r="AE113" s="23">
        <v>12.556831000000001</v>
      </c>
      <c r="AF113" s="23">
        <v>12.556831000000001</v>
      </c>
      <c r="AG113" s="19">
        <v>5.0000000000000001E-3</v>
      </c>
    </row>
    <row r="114" spans="1:33" ht="15" customHeight="1">
      <c r="A114" s="51" t="s">
        <v>2206</v>
      </c>
      <c r="B114" s="17" t="s">
        <v>2194</v>
      </c>
      <c r="C114" s="23">
        <v>90.649772999999996</v>
      </c>
      <c r="D114" s="23">
        <v>98.610373999999993</v>
      </c>
      <c r="E114" s="23">
        <v>106.504959</v>
      </c>
      <c r="F114" s="23">
        <v>113.364464</v>
      </c>
      <c r="G114" s="23">
        <v>118.986</v>
      </c>
      <c r="H114" s="23">
        <v>125.088509</v>
      </c>
      <c r="I114" s="23">
        <v>130.85072299999999</v>
      </c>
      <c r="J114" s="23">
        <v>136.14215100000001</v>
      </c>
      <c r="K114" s="23">
        <v>142.0746</v>
      </c>
      <c r="L114" s="23">
        <v>147.20550499999999</v>
      </c>
      <c r="M114" s="23">
        <v>153.32397499999999</v>
      </c>
      <c r="N114" s="23">
        <v>158.893021</v>
      </c>
      <c r="O114" s="23">
        <v>165.36431899999999</v>
      </c>
      <c r="P114" s="23">
        <v>171.917404</v>
      </c>
      <c r="Q114" s="23">
        <v>177.64016699999999</v>
      </c>
      <c r="R114" s="23">
        <v>184.83256499999999</v>
      </c>
      <c r="S114" s="23">
        <v>192.23268100000001</v>
      </c>
      <c r="T114" s="23">
        <v>199.62248199999999</v>
      </c>
      <c r="U114" s="23">
        <v>208.30230700000001</v>
      </c>
      <c r="V114" s="23">
        <v>217.17718500000001</v>
      </c>
      <c r="W114" s="23">
        <v>225.79959099999999</v>
      </c>
      <c r="X114" s="23">
        <v>235.37425200000001</v>
      </c>
      <c r="Y114" s="23">
        <v>245.70416299999999</v>
      </c>
      <c r="Z114" s="23">
        <v>254.989182</v>
      </c>
      <c r="AA114" s="23">
        <v>265.91378800000001</v>
      </c>
      <c r="AB114" s="23">
        <v>278.15930200000003</v>
      </c>
      <c r="AC114" s="23">
        <v>288.93762199999998</v>
      </c>
      <c r="AD114" s="23">
        <v>301.34298699999999</v>
      </c>
      <c r="AE114" s="23">
        <v>313.73913599999997</v>
      </c>
      <c r="AF114" s="23">
        <v>325.63711499999999</v>
      </c>
      <c r="AG114" s="19">
        <v>4.4999999999999998E-2</v>
      </c>
    </row>
    <row r="115" spans="1:33" ht="15" customHeight="1">
      <c r="A115" s="51" t="s">
        <v>2207</v>
      </c>
      <c r="B115" s="17" t="s">
        <v>2208</v>
      </c>
      <c r="C115" s="23">
        <v>3.7604649999999999</v>
      </c>
      <c r="D115" s="23">
        <v>3.7604649999999999</v>
      </c>
      <c r="E115" s="23">
        <v>4.0495450000000002</v>
      </c>
      <c r="F115" s="23">
        <v>4.0495450000000002</v>
      </c>
      <c r="G115" s="23">
        <v>4.0495450000000002</v>
      </c>
      <c r="H115" s="23">
        <v>4.0495450000000002</v>
      </c>
      <c r="I115" s="23">
        <v>4.0495450000000002</v>
      </c>
      <c r="J115" s="23">
        <v>4.0495450000000002</v>
      </c>
      <c r="K115" s="23">
        <v>4.0495450000000002</v>
      </c>
      <c r="L115" s="23">
        <v>4.0495450000000002</v>
      </c>
      <c r="M115" s="23">
        <v>4.0495450000000002</v>
      </c>
      <c r="N115" s="23">
        <v>4.0495450000000002</v>
      </c>
      <c r="O115" s="23">
        <v>4.0495450000000002</v>
      </c>
      <c r="P115" s="23">
        <v>4.0495450000000002</v>
      </c>
      <c r="Q115" s="23">
        <v>4.0495450000000002</v>
      </c>
      <c r="R115" s="23">
        <v>4.0495450000000002</v>
      </c>
      <c r="S115" s="23">
        <v>4.0495450000000002</v>
      </c>
      <c r="T115" s="23">
        <v>4.0495450000000002</v>
      </c>
      <c r="U115" s="23">
        <v>4.0495450000000002</v>
      </c>
      <c r="V115" s="23">
        <v>4.0495450000000002</v>
      </c>
      <c r="W115" s="23">
        <v>4.0495450000000002</v>
      </c>
      <c r="X115" s="23">
        <v>4.0495450000000002</v>
      </c>
      <c r="Y115" s="23">
        <v>4.0495450000000002</v>
      </c>
      <c r="Z115" s="23">
        <v>4.0495450000000002</v>
      </c>
      <c r="AA115" s="23">
        <v>4.0495450000000002</v>
      </c>
      <c r="AB115" s="23">
        <v>4.0495450000000002</v>
      </c>
      <c r="AC115" s="23">
        <v>4.0495450000000002</v>
      </c>
      <c r="AD115" s="23">
        <v>4.0495450000000002</v>
      </c>
      <c r="AE115" s="23">
        <v>4.0495450000000002</v>
      </c>
      <c r="AF115" s="23">
        <v>4.0495450000000002</v>
      </c>
      <c r="AG115" s="19">
        <v>3.0000000000000001E-3</v>
      </c>
    </row>
    <row r="116" spans="1:33" ht="15" customHeight="1">
      <c r="A116" s="51" t="s">
        <v>2209</v>
      </c>
      <c r="B116" s="16" t="s">
        <v>2159</v>
      </c>
      <c r="C116" s="24">
        <v>226.63857999999999</v>
      </c>
      <c r="D116" s="24">
        <v>237.35565199999999</v>
      </c>
      <c r="E116" s="24">
        <v>246.73213200000001</v>
      </c>
      <c r="F116" s="24">
        <v>254.49885599999999</v>
      </c>
      <c r="G116" s="24">
        <v>261.36437999999998</v>
      </c>
      <c r="H116" s="24">
        <v>269.29162600000001</v>
      </c>
      <c r="I116" s="24">
        <v>276.048676</v>
      </c>
      <c r="J116" s="24">
        <v>282.75399800000002</v>
      </c>
      <c r="K116" s="24">
        <v>289.94790599999999</v>
      </c>
      <c r="L116" s="24">
        <v>296.30618299999998</v>
      </c>
      <c r="M116" s="24">
        <v>302.43862899999999</v>
      </c>
      <c r="N116" s="24">
        <v>309.52468900000002</v>
      </c>
      <c r="O116" s="24">
        <v>317.00732399999998</v>
      </c>
      <c r="P116" s="24">
        <v>325.03152499999999</v>
      </c>
      <c r="Q116" s="24">
        <v>332.13885499999998</v>
      </c>
      <c r="R116" s="24">
        <v>340.674713</v>
      </c>
      <c r="S116" s="24">
        <v>349.70950299999998</v>
      </c>
      <c r="T116" s="24">
        <v>358.39907799999997</v>
      </c>
      <c r="U116" s="24">
        <v>368.49203499999999</v>
      </c>
      <c r="V116" s="24">
        <v>378.74435399999999</v>
      </c>
      <c r="W116" s="24">
        <v>388.84536700000001</v>
      </c>
      <c r="X116" s="24">
        <v>400.00027499999999</v>
      </c>
      <c r="Y116" s="24">
        <v>411.59747299999998</v>
      </c>
      <c r="Z116" s="24">
        <v>422.80007899999998</v>
      </c>
      <c r="AA116" s="24">
        <v>435.32235700000001</v>
      </c>
      <c r="AB116" s="24">
        <v>449.26385499999998</v>
      </c>
      <c r="AC116" s="24">
        <v>461.74743699999999</v>
      </c>
      <c r="AD116" s="24">
        <v>476.08065800000003</v>
      </c>
      <c r="AE116" s="24">
        <v>490.33212300000002</v>
      </c>
      <c r="AF116" s="24">
        <v>504.24664300000001</v>
      </c>
      <c r="AG116" s="21">
        <v>2.8000000000000001E-2</v>
      </c>
    </row>
    <row r="117" spans="1:33" ht="15" customHeight="1">
      <c r="A117" s="51" t="s">
        <v>2210</v>
      </c>
      <c r="B117" s="17" t="s">
        <v>2211</v>
      </c>
      <c r="C117" s="23">
        <v>56.185412999999997</v>
      </c>
      <c r="D117" s="23">
        <v>58.627459999999999</v>
      </c>
      <c r="E117" s="23">
        <v>49.362513999999997</v>
      </c>
      <c r="F117" s="23">
        <v>50.362819999999999</v>
      </c>
      <c r="G117" s="23">
        <v>51.308712</v>
      </c>
      <c r="H117" s="23">
        <v>52.341793000000003</v>
      </c>
      <c r="I117" s="23">
        <v>53.406692999999997</v>
      </c>
      <c r="J117" s="23">
        <v>54.496837999999997</v>
      </c>
      <c r="K117" s="23">
        <v>55.635081999999997</v>
      </c>
      <c r="L117" s="23">
        <v>56.774268999999997</v>
      </c>
      <c r="M117" s="23">
        <v>57.972439000000001</v>
      </c>
      <c r="N117" s="23">
        <v>59.193195000000003</v>
      </c>
      <c r="O117" s="23">
        <v>60.526542999999997</v>
      </c>
      <c r="P117" s="23">
        <v>61.945228999999998</v>
      </c>
      <c r="Q117" s="23">
        <v>63.399161999999997</v>
      </c>
      <c r="R117" s="23">
        <v>64.906029000000004</v>
      </c>
      <c r="S117" s="23">
        <v>66.501769999999993</v>
      </c>
      <c r="T117" s="23">
        <v>68.108367999999999</v>
      </c>
      <c r="U117" s="23">
        <v>69.857765000000001</v>
      </c>
      <c r="V117" s="23">
        <v>71.680351000000002</v>
      </c>
      <c r="W117" s="23">
        <v>73.543319999999994</v>
      </c>
      <c r="X117" s="23">
        <v>75.588752999999997</v>
      </c>
      <c r="Y117" s="23">
        <v>77.760063000000002</v>
      </c>
      <c r="Z117" s="23">
        <v>79.901893999999999</v>
      </c>
      <c r="AA117" s="23">
        <v>82.230850000000004</v>
      </c>
      <c r="AB117" s="23">
        <v>84.665321000000006</v>
      </c>
      <c r="AC117" s="23">
        <v>87.155272999999994</v>
      </c>
      <c r="AD117" s="23">
        <v>89.810042999999993</v>
      </c>
      <c r="AE117" s="23">
        <v>92.585464000000002</v>
      </c>
      <c r="AF117" s="23">
        <v>95.439094999999995</v>
      </c>
      <c r="AG117" s="19">
        <v>1.7999999999999999E-2</v>
      </c>
    </row>
    <row r="118" spans="1:33" ht="15" customHeight="1">
      <c r="A118" s="51" t="s">
        <v>2212</v>
      </c>
      <c r="B118" s="17" t="s">
        <v>2201</v>
      </c>
      <c r="C118" s="23">
        <v>170.453171</v>
      </c>
      <c r="D118" s="23">
        <v>178.72816499999999</v>
      </c>
      <c r="E118" s="23">
        <v>197.36961400000001</v>
      </c>
      <c r="F118" s="23">
        <v>204.13604699999999</v>
      </c>
      <c r="G118" s="23">
        <v>210.05569499999999</v>
      </c>
      <c r="H118" s="23">
        <v>216.94982899999999</v>
      </c>
      <c r="I118" s="23">
        <v>222.641998</v>
      </c>
      <c r="J118" s="23">
        <v>228.25715600000001</v>
      </c>
      <c r="K118" s="23">
        <v>234.31285099999999</v>
      </c>
      <c r="L118" s="23">
        <v>239.531937</v>
      </c>
      <c r="M118" s="23">
        <v>244.46620200000001</v>
      </c>
      <c r="N118" s="23">
        <v>250.331512</v>
      </c>
      <c r="O118" s="23">
        <v>256.480774</v>
      </c>
      <c r="P118" s="23">
        <v>263.08627300000001</v>
      </c>
      <c r="Q118" s="23">
        <v>268.73968500000001</v>
      </c>
      <c r="R118" s="23">
        <v>275.76870700000001</v>
      </c>
      <c r="S118" s="23">
        <v>283.20770299999998</v>
      </c>
      <c r="T118" s="23">
        <v>290.29070999999999</v>
      </c>
      <c r="U118" s="23">
        <v>298.63424700000002</v>
      </c>
      <c r="V118" s="23">
        <v>307.063965</v>
      </c>
      <c r="W118" s="23">
        <v>315.302032</v>
      </c>
      <c r="X118" s="23">
        <v>324.41149899999999</v>
      </c>
      <c r="Y118" s="23">
        <v>333.837402</v>
      </c>
      <c r="Z118" s="23">
        <v>342.89819299999999</v>
      </c>
      <c r="AA118" s="23">
        <v>353.09149200000002</v>
      </c>
      <c r="AB118" s="23">
        <v>364.59851099999997</v>
      </c>
      <c r="AC118" s="23">
        <v>374.59216300000003</v>
      </c>
      <c r="AD118" s="23">
        <v>386.270599</v>
      </c>
      <c r="AE118" s="23">
        <v>397.74664300000001</v>
      </c>
      <c r="AF118" s="23">
        <v>408.80755599999998</v>
      </c>
      <c r="AG118" s="19">
        <v>3.1E-2</v>
      </c>
    </row>
    <row r="120" spans="1:33">
      <c r="A120" s="51" t="s">
        <v>2213</v>
      </c>
      <c r="B120" s="16" t="s">
        <v>2214</v>
      </c>
      <c r="C120" s="24">
        <v>4202.5629879999997</v>
      </c>
      <c r="D120" s="24">
        <v>4235.3754879999997</v>
      </c>
      <c r="E120" s="24">
        <v>4334.798828</v>
      </c>
      <c r="F120" s="24">
        <v>4364.3066410000001</v>
      </c>
      <c r="G120" s="24">
        <v>4400.2504879999997</v>
      </c>
      <c r="H120" s="24">
        <v>4428.4692379999997</v>
      </c>
      <c r="I120" s="24">
        <v>4449.6586909999996</v>
      </c>
      <c r="J120" s="24">
        <v>4471.716797</v>
      </c>
      <c r="K120" s="24">
        <v>4498.4819340000004</v>
      </c>
      <c r="L120" s="24">
        <v>4520.6025390000004</v>
      </c>
      <c r="M120" s="24">
        <v>4549.9228519999997</v>
      </c>
      <c r="N120" s="24">
        <v>4579.4589839999999</v>
      </c>
      <c r="O120" s="24">
        <v>4609.5844729999999</v>
      </c>
      <c r="P120" s="24">
        <v>4641.1323240000002</v>
      </c>
      <c r="Q120" s="24">
        <v>4679.5009769999997</v>
      </c>
      <c r="R120" s="24">
        <v>4721.6069340000004</v>
      </c>
      <c r="S120" s="24">
        <v>4767.845703</v>
      </c>
      <c r="T120" s="24">
        <v>4815.1083980000003</v>
      </c>
      <c r="U120" s="24">
        <v>4860.4106449999999</v>
      </c>
      <c r="V120" s="24">
        <v>4903.0249020000001</v>
      </c>
      <c r="W120" s="24">
        <v>4952.0561520000001</v>
      </c>
      <c r="X120" s="24">
        <v>5003.2485349999997</v>
      </c>
      <c r="Y120" s="24">
        <v>5055.1054690000001</v>
      </c>
      <c r="Z120" s="24">
        <v>5106.8588870000003</v>
      </c>
      <c r="AA120" s="24">
        <v>5161.5424800000001</v>
      </c>
      <c r="AB120" s="24">
        <v>5215.7280270000001</v>
      </c>
      <c r="AC120" s="24">
        <v>5269.6147460000002</v>
      </c>
      <c r="AD120" s="24">
        <v>5322.1367190000001</v>
      </c>
      <c r="AE120" s="24">
        <v>5380.1640619999998</v>
      </c>
      <c r="AF120" s="24">
        <v>5445.8227539999998</v>
      </c>
      <c r="AG120" s="21">
        <v>8.9999999999999993E-3</v>
      </c>
    </row>
    <row r="122" spans="1:33" ht="15" customHeight="1">
      <c r="B122" s="16" t="s">
        <v>2215</v>
      </c>
    </row>
    <row r="123" spans="1:33" ht="15" customHeight="1">
      <c r="B123" s="16" t="s">
        <v>6913</v>
      </c>
    </row>
    <row r="124" spans="1:33" ht="15" customHeight="1">
      <c r="A124" s="51" t="s">
        <v>2216</v>
      </c>
      <c r="B124" s="17" t="s">
        <v>1791</v>
      </c>
      <c r="C124" s="25">
        <v>13.204668</v>
      </c>
      <c r="D124" s="25">
        <v>13.198919999999999</v>
      </c>
      <c r="E124" s="25">
        <v>13.113318</v>
      </c>
      <c r="F124" s="25">
        <v>12.846591999999999</v>
      </c>
      <c r="G124" s="25">
        <v>12.796084</v>
      </c>
      <c r="H124" s="25">
        <v>12.791221999999999</v>
      </c>
      <c r="I124" s="25">
        <v>12.833588000000001</v>
      </c>
      <c r="J124" s="25">
        <v>12.891199</v>
      </c>
      <c r="K124" s="25">
        <v>12.947025999999999</v>
      </c>
      <c r="L124" s="25">
        <v>12.982016</v>
      </c>
      <c r="M124" s="25">
        <v>13.041229</v>
      </c>
      <c r="N124" s="25">
        <v>13.087028999999999</v>
      </c>
      <c r="O124" s="25">
        <v>13.172231999999999</v>
      </c>
      <c r="P124" s="25">
        <v>13.234403</v>
      </c>
      <c r="Q124" s="25">
        <v>13.179122</v>
      </c>
      <c r="R124" s="25">
        <v>13.164370999999999</v>
      </c>
      <c r="S124" s="25">
        <v>13.112159</v>
      </c>
      <c r="T124" s="25">
        <v>13.059194</v>
      </c>
      <c r="U124" s="25">
        <v>13.071374</v>
      </c>
      <c r="V124" s="25">
        <v>13.075870999999999</v>
      </c>
      <c r="W124" s="25">
        <v>13.043702</v>
      </c>
      <c r="X124" s="25">
        <v>13.050395</v>
      </c>
      <c r="Y124" s="25">
        <v>13.028461</v>
      </c>
      <c r="Z124" s="25">
        <v>12.954947000000001</v>
      </c>
      <c r="AA124" s="25">
        <v>12.965469000000001</v>
      </c>
      <c r="AB124" s="25">
        <v>12.952467</v>
      </c>
      <c r="AC124" s="25">
        <v>12.928181</v>
      </c>
      <c r="AD124" s="25">
        <v>12.947739</v>
      </c>
      <c r="AE124" s="25">
        <v>12.922132</v>
      </c>
      <c r="AF124" s="25">
        <v>12.839005999999999</v>
      </c>
      <c r="AG124" s="19">
        <v>-1E-3</v>
      </c>
    </row>
    <row r="125" spans="1:33" ht="15" customHeight="1">
      <c r="A125" s="51" t="s">
        <v>2217</v>
      </c>
      <c r="B125" s="17" t="s">
        <v>1792</v>
      </c>
      <c r="C125" s="25">
        <v>11.321512999999999</v>
      </c>
      <c r="D125" s="25">
        <v>11.286731</v>
      </c>
      <c r="E125" s="25">
        <v>11.000741</v>
      </c>
      <c r="F125" s="25">
        <v>10.704583</v>
      </c>
      <c r="G125" s="25">
        <v>10.655177999999999</v>
      </c>
      <c r="H125" s="25">
        <v>10.625522</v>
      </c>
      <c r="I125" s="25">
        <v>10.633972</v>
      </c>
      <c r="J125" s="25">
        <v>10.651104999999999</v>
      </c>
      <c r="K125" s="25">
        <v>10.669845</v>
      </c>
      <c r="L125" s="25">
        <v>10.666556</v>
      </c>
      <c r="M125" s="25">
        <v>10.69725</v>
      </c>
      <c r="N125" s="25">
        <v>10.689818000000001</v>
      </c>
      <c r="O125" s="25">
        <v>10.746161000000001</v>
      </c>
      <c r="P125" s="25">
        <v>10.770409000000001</v>
      </c>
      <c r="Q125" s="25">
        <v>10.683289</v>
      </c>
      <c r="R125" s="25">
        <v>10.638019</v>
      </c>
      <c r="S125" s="25">
        <v>10.564420999999999</v>
      </c>
      <c r="T125" s="25">
        <v>10.483219</v>
      </c>
      <c r="U125" s="25">
        <v>10.48368</v>
      </c>
      <c r="V125" s="25">
        <v>10.462956</v>
      </c>
      <c r="W125" s="25">
        <v>10.396583</v>
      </c>
      <c r="X125" s="25">
        <v>10.377704</v>
      </c>
      <c r="Y125" s="25">
        <v>10.347678</v>
      </c>
      <c r="Z125" s="25">
        <v>10.243176999999999</v>
      </c>
      <c r="AA125" s="25">
        <v>10.236178000000001</v>
      </c>
      <c r="AB125" s="25">
        <v>10.208999</v>
      </c>
      <c r="AC125" s="25">
        <v>10.153028000000001</v>
      </c>
      <c r="AD125" s="25">
        <v>10.160584</v>
      </c>
      <c r="AE125" s="25">
        <v>10.127776000000001</v>
      </c>
      <c r="AF125" s="25">
        <v>10.033151</v>
      </c>
      <c r="AG125" s="19">
        <v>-4.0000000000000001E-3</v>
      </c>
    </row>
    <row r="126" spans="1:33" ht="15" customHeight="1">
      <c r="A126" s="51" t="s">
        <v>2218</v>
      </c>
      <c r="B126" s="17" t="s">
        <v>1790</v>
      </c>
      <c r="C126" s="25">
        <v>7.4821429999999998</v>
      </c>
      <c r="D126" s="25">
        <v>7.4156219999999999</v>
      </c>
      <c r="E126" s="25">
        <v>7.0992249999999997</v>
      </c>
      <c r="F126" s="25">
        <v>6.8603680000000002</v>
      </c>
      <c r="G126" s="25">
        <v>6.780373</v>
      </c>
      <c r="H126" s="25">
        <v>6.703449</v>
      </c>
      <c r="I126" s="25">
        <v>6.7005999999999997</v>
      </c>
      <c r="J126" s="25">
        <v>6.7297960000000003</v>
      </c>
      <c r="K126" s="25">
        <v>6.7376690000000004</v>
      </c>
      <c r="L126" s="25">
        <v>6.7482660000000001</v>
      </c>
      <c r="M126" s="25">
        <v>6.7532819999999996</v>
      </c>
      <c r="N126" s="25">
        <v>6.7615449999999999</v>
      </c>
      <c r="O126" s="25">
        <v>6.7759080000000003</v>
      </c>
      <c r="P126" s="25">
        <v>6.7815190000000003</v>
      </c>
      <c r="Q126" s="25">
        <v>6.7249670000000004</v>
      </c>
      <c r="R126" s="25">
        <v>6.7070920000000003</v>
      </c>
      <c r="S126" s="25">
        <v>6.6589710000000002</v>
      </c>
      <c r="T126" s="25">
        <v>6.6230630000000001</v>
      </c>
      <c r="U126" s="25">
        <v>6.6105739999999997</v>
      </c>
      <c r="V126" s="25">
        <v>6.5969220000000002</v>
      </c>
      <c r="W126" s="25">
        <v>6.571123</v>
      </c>
      <c r="X126" s="25">
        <v>6.546055</v>
      </c>
      <c r="Y126" s="25">
        <v>6.5103070000000001</v>
      </c>
      <c r="Z126" s="25">
        <v>6.4588939999999999</v>
      </c>
      <c r="AA126" s="25">
        <v>6.4372360000000004</v>
      </c>
      <c r="AB126" s="25">
        <v>6.4162869999999996</v>
      </c>
      <c r="AC126" s="25">
        <v>6.3958279999999998</v>
      </c>
      <c r="AD126" s="25">
        <v>6.3893990000000001</v>
      </c>
      <c r="AE126" s="25">
        <v>6.3693049999999998</v>
      </c>
      <c r="AF126" s="25">
        <v>6.330552</v>
      </c>
      <c r="AG126" s="19">
        <v>-6.0000000000000001E-3</v>
      </c>
    </row>
    <row r="127" spans="1:33" ht="15" customHeight="1">
      <c r="A127" s="51" t="s">
        <v>2219</v>
      </c>
      <c r="B127" s="17" t="s">
        <v>1788</v>
      </c>
      <c r="C127" s="25">
        <v>13.295882000000001</v>
      </c>
      <c r="D127" s="25">
        <v>13.524380000000001</v>
      </c>
      <c r="E127" s="25">
        <v>13.053941999999999</v>
      </c>
      <c r="F127" s="25">
        <v>12.685942000000001</v>
      </c>
      <c r="G127" s="25">
        <v>12.697647</v>
      </c>
      <c r="H127" s="25">
        <v>12.802761</v>
      </c>
      <c r="I127" s="25">
        <v>12.838901</v>
      </c>
      <c r="J127" s="25">
        <v>12.866040999999999</v>
      </c>
      <c r="K127" s="25">
        <v>12.878111000000001</v>
      </c>
      <c r="L127" s="25">
        <v>12.821172000000001</v>
      </c>
      <c r="M127" s="25">
        <v>12.853887</v>
      </c>
      <c r="N127" s="25">
        <v>12.884776</v>
      </c>
      <c r="O127" s="25">
        <v>12.920756000000001</v>
      </c>
      <c r="P127" s="25">
        <v>12.906034</v>
      </c>
      <c r="Q127" s="25">
        <v>12.797231999999999</v>
      </c>
      <c r="R127" s="25">
        <v>12.703999</v>
      </c>
      <c r="S127" s="25">
        <v>12.629092999999999</v>
      </c>
      <c r="T127" s="25">
        <v>12.553985000000001</v>
      </c>
      <c r="U127" s="25">
        <v>12.484920000000001</v>
      </c>
      <c r="V127" s="25">
        <v>12.428535999999999</v>
      </c>
      <c r="W127" s="25">
        <v>12.361684</v>
      </c>
      <c r="X127" s="25">
        <v>12.300412</v>
      </c>
      <c r="Y127" s="25">
        <v>12.213105000000001</v>
      </c>
      <c r="Z127" s="25">
        <v>12.128054000000001</v>
      </c>
      <c r="AA127" s="25">
        <v>12.076079</v>
      </c>
      <c r="AB127" s="25">
        <v>12.015777</v>
      </c>
      <c r="AC127" s="25">
        <v>11.942313</v>
      </c>
      <c r="AD127" s="25">
        <v>11.885674</v>
      </c>
      <c r="AE127" s="25">
        <v>11.824767</v>
      </c>
      <c r="AF127" s="25">
        <v>11.749321</v>
      </c>
      <c r="AG127" s="19">
        <v>-4.0000000000000001E-3</v>
      </c>
    </row>
    <row r="128" spans="1:33" ht="15" customHeight="1">
      <c r="A128" s="51" t="s">
        <v>2220</v>
      </c>
      <c r="B128" s="17" t="s">
        <v>2221</v>
      </c>
      <c r="C128" s="25">
        <v>11.075704999999999</v>
      </c>
      <c r="D128" s="25">
        <v>11.009380999999999</v>
      </c>
      <c r="E128" s="25">
        <v>10.803708</v>
      </c>
      <c r="F128" s="25">
        <v>10.535565999999999</v>
      </c>
      <c r="G128" s="25">
        <v>10.477593000000001</v>
      </c>
      <c r="H128" s="25">
        <v>10.445914999999999</v>
      </c>
      <c r="I128" s="25">
        <v>10.468019999999999</v>
      </c>
      <c r="J128" s="25">
        <v>10.506577</v>
      </c>
      <c r="K128" s="25">
        <v>10.537261000000001</v>
      </c>
      <c r="L128" s="25">
        <v>10.552866</v>
      </c>
      <c r="M128" s="25">
        <v>10.588819000000001</v>
      </c>
      <c r="N128" s="25">
        <v>10.607756</v>
      </c>
      <c r="O128" s="25">
        <v>10.666314</v>
      </c>
      <c r="P128" s="25">
        <v>10.702524</v>
      </c>
      <c r="Q128" s="25">
        <v>10.638994</v>
      </c>
      <c r="R128" s="25">
        <v>10.615938999999999</v>
      </c>
      <c r="S128" s="25">
        <v>10.560205</v>
      </c>
      <c r="T128" s="25">
        <v>10.504894</v>
      </c>
      <c r="U128" s="25">
        <v>10.508597999999999</v>
      </c>
      <c r="V128" s="25">
        <v>10.502003999999999</v>
      </c>
      <c r="W128" s="25">
        <v>10.460717000000001</v>
      </c>
      <c r="X128" s="25">
        <v>10.449843</v>
      </c>
      <c r="Y128" s="25">
        <v>10.421255</v>
      </c>
      <c r="Z128" s="25">
        <v>10.346347</v>
      </c>
      <c r="AA128" s="25">
        <v>10.344573</v>
      </c>
      <c r="AB128" s="25">
        <v>10.326129999999999</v>
      </c>
      <c r="AC128" s="25">
        <v>10.295339999999999</v>
      </c>
      <c r="AD128" s="25">
        <v>10.308408999999999</v>
      </c>
      <c r="AE128" s="25">
        <v>10.284522000000001</v>
      </c>
      <c r="AF128" s="25">
        <v>10.210072</v>
      </c>
      <c r="AG128" s="19">
        <v>-3.0000000000000001E-3</v>
      </c>
    </row>
    <row r="129" spans="1:33" ht="15" customHeight="1">
      <c r="B129" s="16" t="s">
        <v>2222</v>
      </c>
    </row>
    <row r="130" spans="1:33" ht="15" customHeight="1">
      <c r="A130" s="51" t="s">
        <v>2223</v>
      </c>
      <c r="B130" s="17" t="s">
        <v>1791</v>
      </c>
      <c r="C130" s="25">
        <v>13.204668</v>
      </c>
      <c r="D130" s="25">
        <v>13.517564</v>
      </c>
      <c r="E130" s="25">
        <v>13.668635</v>
      </c>
      <c r="F130" s="25">
        <v>13.693782000000001</v>
      </c>
      <c r="G130" s="25">
        <v>13.96386</v>
      </c>
      <c r="H130" s="25">
        <v>14.300917</v>
      </c>
      <c r="I130" s="25">
        <v>14.712154999999999</v>
      </c>
      <c r="J130" s="25">
        <v>15.149675999999999</v>
      </c>
      <c r="K130" s="25">
        <v>15.58558</v>
      </c>
      <c r="L130" s="25">
        <v>15.991693</v>
      </c>
      <c r="M130" s="25">
        <v>16.435165000000001</v>
      </c>
      <c r="N130" s="25">
        <v>16.859304000000002</v>
      </c>
      <c r="O130" s="25">
        <v>17.344667000000001</v>
      </c>
      <c r="P130" s="25">
        <v>17.815636000000001</v>
      </c>
      <c r="Q130" s="25">
        <v>18.13409</v>
      </c>
      <c r="R130" s="25">
        <v>18.513991999999998</v>
      </c>
      <c r="S130" s="25">
        <v>18.848858</v>
      </c>
      <c r="T130" s="25">
        <v>19.190919999999998</v>
      </c>
      <c r="U130" s="25">
        <v>19.633731999999998</v>
      </c>
      <c r="V130" s="25">
        <v>20.086033</v>
      </c>
      <c r="W130" s="25">
        <v>20.491061999999999</v>
      </c>
      <c r="X130" s="25">
        <v>20.969023</v>
      </c>
      <c r="Y130" s="25">
        <v>21.413561000000001</v>
      </c>
      <c r="Z130" s="25">
        <v>21.778904000000001</v>
      </c>
      <c r="AA130" s="25">
        <v>22.291737000000001</v>
      </c>
      <c r="AB130" s="25">
        <v>22.778310999999999</v>
      </c>
      <c r="AC130" s="25">
        <v>23.253578000000001</v>
      </c>
      <c r="AD130" s="25">
        <v>23.820841000000001</v>
      </c>
      <c r="AE130" s="25">
        <v>24.318968000000002</v>
      </c>
      <c r="AF130" s="25">
        <v>24.715751999999998</v>
      </c>
      <c r="AG130" s="19">
        <v>2.1999999999999999E-2</v>
      </c>
    </row>
    <row r="131" spans="1:33" ht="15" customHeight="1">
      <c r="A131" s="51" t="s">
        <v>2224</v>
      </c>
      <c r="B131" s="17" t="s">
        <v>1792</v>
      </c>
      <c r="C131" s="25">
        <v>11.321512999999999</v>
      </c>
      <c r="D131" s="25">
        <v>11.55921</v>
      </c>
      <c r="E131" s="25">
        <v>11.466595999999999</v>
      </c>
      <c r="F131" s="25">
        <v>11.410515</v>
      </c>
      <c r="G131" s="25">
        <v>11.627573</v>
      </c>
      <c r="H131" s="25">
        <v>11.879607</v>
      </c>
      <c r="I131" s="25">
        <v>12.190562</v>
      </c>
      <c r="J131" s="25">
        <v>12.517128</v>
      </c>
      <c r="K131" s="25">
        <v>12.844317</v>
      </c>
      <c r="L131" s="25">
        <v>13.139431</v>
      </c>
      <c r="M131" s="25">
        <v>13.481173999999999</v>
      </c>
      <c r="N131" s="25">
        <v>13.771110999999999</v>
      </c>
      <c r="O131" s="25">
        <v>14.150116000000001</v>
      </c>
      <c r="P131" s="25">
        <v>14.498703000000001</v>
      </c>
      <c r="Q131" s="25">
        <v>14.699895</v>
      </c>
      <c r="R131" s="25">
        <v>14.961001</v>
      </c>
      <c r="S131" s="25">
        <v>15.186458999999999</v>
      </c>
      <c r="T131" s="25">
        <v>15.40544</v>
      </c>
      <c r="U131" s="25">
        <v>15.74691</v>
      </c>
      <c r="V131" s="25">
        <v>16.072298</v>
      </c>
      <c r="W131" s="25">
        <v>16.332557999999999</v>
      </c>
      <c r="X131" s="25">
        <v>16.674613999999998</v>
      </c>
      <c r="Y131" s="25">
        <v>17.007427</v>
      </c>
      <c r="Z131" s="25">
        <v>17.220075999999999</v>
      </c>
      <c r="AA131" s="25">
        <v>17.599224</v>
      </c>
      <c r="AB131" s="25">
        <v>17.953624999999999</v>
      </c>
      <c r="AC131" s="25">
        <v>18.261984000000002</v>
      </c>
      <c r="AD131" s="25">
        <v>18.693121000000001</v>
      </c>
      <c r="AE131" s="25">
        <v>19.060096999999999</v>
      </c>
      <c r="AF131" s="25">
        <v>19.314335</v>
      </c>
      <c r="AG131" s="19">
        <v>1.9E-2</v>
      </c>
    </row>
    <row r="132" spans="1:33">
      <c r="A132" s="51" t="s">
        <v>2225</v>
      </c>
      <c r="B132" s="17" t="s">
        <v>1790</v>
      </c>
      <c r="C132" s="25">
        <v>7.4821429999999998</v>
      </c>
      <c r="D132" s="25">
        <v>7.594646</v>
      </c>
      <c r="E132" s="25">
        <v>7.3998590000000002</v>
      </c>
      <c r="F132" s="25">
        <v>7.3127870000000001</v>
      </c>
      <c r="G132" s="25">
        <v>7.399152</v>
      </c>
      <c r="H132" s="25">
        <v>7.4946279999999996</v>
      </c>
      <c r="I132" s="25">
        <v>7.6814270000000002</v>
      </c>
      <c r="J132" s="25">
        <v>7.9088250000000002</v>
      </c>
      <c r="K132" s="25">
        <v>8.1107800000000001</v>
      </c>
      <c r="L132" s="25">
        <v>8.3127460000000006</v>
      </c>
      <c r="M132" s="25">
        <v>8.5107999999999997</v>
      </c>
      <c r="N132" s="25">
        <v>8.7105300000000003</v>
      </c>
      <c r="O132" s="25">
        <v>8.9222439999999992</v>
      </c>
      <c r="P132" s="25">
        <v>9.129016</v>
      </c>
      <c r="Q132" s="25">
        <v>9.2533589999999997</v>
      </c>
      <c r="R132" s="25">
        <v>9.4326609999999995</v>
      </c>
      <c r="S132" s="25">
        <v>9.572336</v>
      </c>
      <c r="T132" s="25">
        <v>9.7328119999999991</v>
      </c>
      <c r="U132" s="25">
        <v>9.9293499999999995</v>
      </c>
      <c r="V132" s="25">
        <v>10.133627000000001</v>
      </c>
      <c r="W132" s="25">
        <v>10.322934</v>
      </c>
      <c r="X132" s="25">
        <v>10.518025</v>
      </c>
      <c r="Y132" s="25">
        <v>10.700332</v>
      </c>
      <c r="Z132" s="25">
        <v>10.858216000000001</v>
      </c>
      <c r="AA132" s="25">
        <v>11.067641</v>
      </c>
      <c r="AB132" s="25">
        <v>11.283733</v>
      </c>
      <c r="AC132" s="25">
        <v>11.504007</v>
      </c>
      <c r="AD132" s="25">
        <v>11.755013</v>
      </c>
      <c r="AE132" s="25">
        <v>11.986794</v>
      </c>
      <c r="AF132" s="25">
        <v>12.186640000000001</v>
      </c>
      <c r="AG132" s="19">
        <v>1.7000000000000001E-2</v>
      </c>
    </row>
    <row r="133" spans="1:33" ht="15" customHeight="1">
      <c r="A133" s="51" t="s">
        <v>2226</v>
      </c>
      <c r="B133" s="17" t="s">
        <v>1788</v>
      </c>
      <c r="C133" s="25">
        <v>13.295882000000001</v>
      </c>
      <c r="D133" s="25">
        <v>13.85088</v>
      </c>
      <c r="E133" s="25">
        <v>13.606744000000001</v>
      </c>
      <c r="F133" s="25">
        <v>13.522537</v>
      </c>
      <c r="G133" s="25">
        <v>13.856439</v>
      </c>
      <c r="H133" s="25">
        <v>14.313817</v>
      </c>
      <c r="I133" s="25">
        <v>14.718246000000001</v>
      </c>
      <c r="J133" s="25">
        <v>15.120111</v>
      </c>
      <c r="K133" s="25">
        <v>15.50262</v>
      </c>
      <c r="L133" s="25">
        <v>15.793559999999999</v>
      </c>
      <c r="M133" s="25">
        <v>16.199068</v>
      </c>
      <c r="N133" s="25">
        <v>16.598755000000001</v>
      </c>
      <c r="O133" s="25">
        <v>17.013535000000001</v>
      </c>
      <c r="P133" s="25">
        <v>17.373598000000001</v>
      </c>
      <c r="Q133" s="25">
        <v>17.608619999999998</v>
      </c>
      <c r="R133" s="25">
        <v>17.866534999999999</v>
      </c>
      <c r="S133" s="25">
        <v>18.154447999999999</v>
      </c>
      <c r="T133" s="25">
        <v>18.448499999999999</v>
      </c>
      <c r="U133" s="25">
        <v>18.752853000000002</v>
      </c>
      <c r="V133" s="25">
        <v>19.091653999999998</v>
      </c>
      <c r="W133" s="25">
        <v>19.419640999999999</v>
      </c>
      <c r="X133" s="25">
        <v>19.763971000000002</v>
      </c>
      <c r="Y133" s="25">
        <v>20.073440999999999</v>
      </c>
      <c r="Z133" s="25">
        <v>20.38879</v>
      </c>
      <c r="AA133" s="25">
        <v>20.762594</v>
      </c>
      <c r="AB133" s="25">
        <v>21.131041</v>
      </c>
      <c r="AC133" s="25">
        <v>21.480324</v>
      </c>
      <c r="AD133" s="25">
        <v>21.866887999999999</v>
      </c>
      <c r="AE133" s="25">
        <v>22.253768999999998</v>
      </c>
      <c r="AF133" s="25">
        <v>22.61805</v>
      </c>
      <c r="AG133" s="19">
        <v>1.7999999999999999E-2</v>
      </c>
    </row>
    <row r="134" spans="1:33" ht="15" customHeight="1">
      <c r="A134" s="51" t="s">
        <v>2227</v>
      </c>
      <c r="B134" s="17" t="s">
        <v>2221</v>
      </c>
      <c r="C134" s="25">
        <v>11.075704999999999</v>
      </c>
      <c r="D134" s="25">
        <v>11.275164999999999</v>
      </c>
      <c r="E134" s="25">
        <v>11.261218</v>
      </c>
      <c r="F134" s="25">
        <v>11.230351000000001</v>
      </c>
      <c r="G134" s="25">
        <v>11.433783</v>
      </c>
      <c r="H134" s="25">
        <v>11.678803</v>
      </c>
      <c r="I134" s="25">
        <v>12.000318999999999</v>
      </c>
      <c r="J134" s="25">
        <v>12.347279</v>
      </c>
      <c r="K134" s="25">
        <v>12.684714</v>
      </c>
      <c r="L134" s="25">
        <v>12.999383999999999</v>
      </c>
      <c r="M134" s="25">
        <v>13.344523000000001</v>
      </c>
      <c r="N134" s="25">
        <v>13.665393999999999</v>
      </c>
      <c r="O134" s="25">
        <v>14.044976</v>
      </c>
      <c r="P134" s="25">
        <v>14.40732</v>
      </c>
      <c r="Q134" s="25">
        <v>14.638947999999999</v>
      </c>
      <c r="R134" s="25">
        <v>14.92995</v>
      </c>
      <c r="S134" s="25">
        <v>15.180398</v>
      </c>
      <c r="T134" s="25">
        <v>15.437293</v>
      </c>
      <c r="U134" s="25">
        <v>15.784338999999999</v>
      </c>
      <c r="V134" s="25">
        <v>16.132277999999999</v>
      </c>
      <c r="W134" s="25">
        <v>16.433309999999999</v>
      </c>
      <c r="X134" s="25">
        <v>16.790527000000001</v>
      </c>
      <c r="Y134" s="25">
        <v>17.128361000000002</v>
      </c>
      <c r="Z134" s="25">
        <v>17.393516999999999</v>
      </c>
      <c r="AA134" s="25">
        <v>17.785587</v>
      </c>
      <c r="AB134" s="25">
        <v>18.159613</v>
      </c>
      <c r="AC134" s="25">
        <v>18.517956000000002</v>
      </c>
      <c r="AD134" s="25">
        <v>18.965084000000001</v>
      </c>
      <c r="AE134" s="25">
        <v>19.355084999999999</v>
      </c>
      <c r="AF134" s="25">
        <v>19.654914999999999</v>
      </c>
      <c r="AG134" s="19">
        <v>0.02</v>
      </c>
    </row>
    <row r="136" spans="1:33" ht="15" customHeight="1">
      <c r="B136" s="16" t="s">
        <v>2228</v>
      </c>
    </row>
    <row r="137" spans="1:33" ht="15" customHeight="1">
      <c r="B137" s="16" t="s">
        <v>6913</v>
      </c>
    </row>
    <row r="138" spans="1:33" ht="15" customHeight="1">
      <c r="A138" s="51" t="s">
        <v>2229</v>
      </c>
      <c r="B138" s="17" t="s">
        <v>2230</v>
      </c>
      <c r="C138" s="25">
        <v>7.1535549999999999</v>
      </c>
      <c r="D138" s="25">
        <v>6.4866140000000003</v>
      </c>
      <c r="E138" s="25">
        <v>6.2302080000000002</v>
      </c>
      <c r="F138" s="25">
        <v>5.9138149999999996</v>
      </c>
      <c r="G138" s="25">
        <v>5.7323449999999996</v>
      </c>
      <c r="H138" s="25">
        <v>5.5919290000000004</v>
      </c>
      <c r="I138" s="25">
        <v>5.5511270000000001</v>
      </c>
      <c r="J138" s="25">
        <v>5.5370850000000003</v>
      </c>
      <c r="K138" s="25">
        <v>5.5347720000000002</v>
      </c>
      <c r="L138" s="25">
        <v>5.4935109999999998</v>
      </c>
      <c r="M138" s="25">
        <v>5.4797849999999997</v>
      </c>
      <c r="N138" s="25">
        <v>5.453983</v>
      </c>
      <c r="O138" s="25">
        <v>5.4646420000000004</v>
      </c>
      <c r="P138" s="25">
        <v>5.4578110000000004</v>
      </c>
      <c r="Q138" s="25">
        <v>5.3616539999999997</v>
      </c>
      <c r="R138" s="25">
        <v>5.3185209999999996</v>
      </c>
      <c r="S138" s="25">
        <v>5.2485059999999999</v>
      </c>
      <c r="T138" s="25">
        <v>5.1804370000000004</v>
      </c>
      <c r="U138" s="25">
        <v>5.1734330000000002</v>
      </c>
      <c r="V138" s="25">
        <v>5.1505159999999997</v>
      </c>
      <c r="W138" s="25">
        <v>5.0899669999999997</v>
      </c>
      <c r="X138" s="25">
        <v>5.0693679999999999</v>
      </c>
      <c r="Y138" s="25">
        <v>5.0353789999999998</v>
      </c>
      <c r="Z138" s="25">
        <v>4.9522659999999998</v>
      </c>
      <c r="AA138" s="25">
        <v>4.9419180000000003</v>
      </c>
      <c r="AB138" s="25">
        <v>4.9199460000000004</v>
      </c>
      <c r="AC138" s="25">
        <v>4.8883200000000002</v>
      </c>
      <c r="AD138" s="25">
        <v>4.9005409999999996</v>
      </c>
      <c r="AE138" s="25">
        <v>4.8902400000000004</v>
      </c>
      <c r="AF138" s="25">
        <v>4.8396470000000003</v>
      </c>
      <c r="AG138" s="19">
        <v>-1.2999999999999999E-2</v>
      </c>
    </row>
    <row r="139" spans="1:33" ht="15" customHeight="1">
      <c r="A139" s="51" t="s">
        <v>2231</v>
      </c>
      <c r="B139" s="17" t="s">
        <v>2232</v>
      </c>
      <c r="C139" s="25">
        <v>1.4015439999999999</v>
      </c>
      <c r="D139" s="25">
        <v>1.4068929999999999</v>
      </c>
      <c r="E139" s="25">
        <v>1.427975</v>
      </c>
      <c r="F139" s="25">
        <v>1.456216</v>
      </c>
      <c r="G139" s="25">
        <v>1.484057</v>
      </c>
      <c r="H139" s="25">
        <v>1.5095879999999999</v>
      </c>
      <c r="I139" s="25">
        <v>1.5314190000000001</v>
      </c>
      <c r="J139" s="25">
        <v>1.549685</v>
      </c>
      <c r="K139" s="25">
        <v>1.5623339999999999</v>
      </c>
      <c r="L139" s="25">
        <v>1.575453</v>
      </c>
      <c r="M139" s="25">
        <v>1.5846499999999999</v>
      </c>
      <c r="N139" s="25">
        <v>1.5942959999999999</v>
      </c>
      <c r="O139" s="25">
        <v>1.6082540000000001</v>
      </c>
      <c r="P139" s="25">
        <v>1.6232150000000001</v>
      </c>
      <c r="Q139" s="25">
        <v>1.638493</v>
      </c>
      <c r="R139" s="25">
        <v>1.6494759999999999</v>
      </c>
      <c r="S139" s="25">
        <v>1.6576839999999999</v>
      </c>
      <c r="T139" s="25">
        <v>1.6650670000000001</v>
      </c>
      <c r="U139" s="25">
        <v>1.671691</v>
      </c>
      <c r="V139" s="25">
        <v>1.6805570000000001</v>
      </c>
      <c r="W139" s="25">
        <v>1.690609</v>
      </c>
      <c r="X139" s="25">
        <v>1.6918679999999999</v>
      </c>
      <c r="Y139" s="25">
        <v>1.6891929999999999</v>
      </c>
      <c r="Z139" s="25">
        <v>1.6883570000000001</v>
      </c>
      <c r="AA139" s="25">
        <v>1.68736</v>
      </c>
      <c r="AB139" s="25">
        <v>1.685913</v>
      </c>
      <c r="AC139" s="25">
        <v>1.685457</v>
      </c>
      <c r="AD139" s="25">
        <v>1.6858930000000001</v>
      </c>
      <c r="AE139" s="25">
        <v>1.686018</v>
      </c>
      <c r="AF139" s="25">
        <v>1.6846760000000001</v>
      </c>
      <c r="AG139" s="19">
        <v>6.0000000000000001E-3</v>
      </c>
    </row>
    <row r="140" spans="1:33" ht="15" customHeight="1">
      <c r="A140" s="51" t="s">
        <v>2233</v>
      </c>
      <c r="B140" s="17" t="s">
        <v>2234</v>
      </c>
      <c r="C140" s="25">
        <v>2.474933</v>
      </c>
      <c r="D140" s="25">
        <v>3.111084</v>
      </c>
      <c r="E140" s="25">
        <v>3.1313430000000002</v>
      </c>
      <c r="F140" s="25">
        <v>3.1545999999999998</v>
      </c>
      <c r="G140" s="25">
        <v>3.2495379999999998</v>
      </c>
      <c r="H140" s="25">
        <v>3.3322560000000001</v>
      </c>
      <c r="I140" s="25">
        <v>3.37148</v>
      </c>
      <c r="J140" s="25">
        <v>3.4066550000000002</v>
      </c>
      <c r="K140" s="25">
        <v>3.4265469999999998</v>
      </c>
      <c r="L140" s="25">
        <v>3.4701390000000001</v>
      </c>
      <c r="M140" s="25">
        <v>3.5096919999999998</v>
      </c>
      <c r="N140" s="25">
        <v>3.5446119999999999</v>
      </c>
      <c r="O140" s="25">
        <v>3.578443</v>
      </c>
      <c r="P140" s="25">
        <v>3.6065849999999999</v>
      </c>
      <c r="Q140" s="25">
        <v>3.6236790000000001</v>
      </c>
      <c r="R140" s="25">
        <v>3.632657</v>
      </c>
      <c r="S140" s="25">
        <v>3.6387619999999998</v>
      </c>
      <c r="T140" s="25">
        <v>3.6440809999999999</v>
      </c>
      <c r="U140" s="25">
        <v>3.6485799999999999</v>
      </c>
      <c r="V140" s="25">
        <v>3.656218</v>
      </c>
      <c r="W140" s="25">
        <v>3.6654749999999998</v>
      </c>
      <c r="X140" s="25">
        <v>3.6738849999999998</v>
      </c>
      <c r="Y140" s="25">
        <v>3.682032</v>
      </c>
      <c r="Z140" s="25">
        <v>3.6902789999999999</v>
      </c>
      <c r="AA140" s="25">
        <v>3.6995279999999999</v>
      </c>
      <c r="AB140" s="25">
        <v>3.7043140000000001</v>
      </c>
      <c r="AC140" s="25">
        <v>3.705924</v>
      </c>
      <c r="AD140" s="25">
        <v>3.7057090000000001</v>
      </c>
      <c r="AE140" s="25">
        <v>3.6921170000000001</v>
      </c>
      <c r="AF140" s="25">
        <v>3.6692719999999999</v>
      </c>
      <c r="AG140" s="19">
        <v>1.4E-2</v>
      </c>
    </row>
    <row r="141" spans="1:33">
      <c r="B141" s="16" t="s">
        <v>2222</v>
      </c>
    </row>
    <row r="142" spans="1:33" ht="15" customHeight="1">
      <c r="A142" s="51" t="s">
        <v>2235</v>
      </c>
      <c r="B142" s="17" t="s">
        <v>2230</v>
      </c>
      <c r="C142" s="25">
        <v>7.1535549999999999</v>
      </c>
      <c r="D142" s="25">
        <v>6.643211</v>
      </c>
      <c r="E142" s="25">
        <v>6.4940420000000003</v>
      </c>
      <c r="F142" s="25">
        <v>6.3038119999999997</v>
      </c>
      <c r="G142" s="25">
        <v>6.2554800000000004</v>
      </c>
      <c r="H142" s="25">
        <v>6.2519210000000003</v>
      </c>
      <c r="I142" s="25">
        <v>6.3636949999999999</v>
      </c>
      <c r="J142" s="25">
        <v>6.5071560000000002</v>
      </c>
      <c r="K142" s="25">
        <v>6.662738</v>
      </c>
      <c r="L142" s="25">
        <v>6.7670950000000003</v>
      </c>
      <c r="M142" s="25">
        <v>6.9058809999999999</v>
      </c>
      <c r="N142" s="25">
        <v>7.0260689999999997</v>
      </c>
      <c r="O142" s="25">
        <v>7.1956220000000002</v>
      </c>
      <c r="P142" s="25">
        <v>7.347092</v>
      </c>
      <c r="Q142" s="25">
        <v>7.3774810000000004</v>
      </c>
      <c r="R142" s="25">
        <v>7.4798150000000003</v>
      </c>
      <c r="S142" s="25">
        <v>7.5447790000000001</v>
      </c>
      <c r="T142" s="25">
        <v>7.6128239999999998</v>
      </c>
      <c r="U142" s="25">
        <v>7.7707059999999997</v>
      </c>
      <c r="V142" s="25">
        <v>7.9117810000000004</v>
      </c>
      <c r="W142" s="25">
        <v>7.9961060000000002</v>
      </c>
      <c r="X142" s="25">
        <v>8.1453249999999997</v>
      </c>
      <c r="Y142" s="25">
        <v>8.2761420000000001</v>
      </c>
      <c r="Z142" s="25">
        <v>8.3253850000000007</v>
      </c>
      <c r="AA142" s="25">
        <v>8.4967179999999995</v>
      </c>
      <c r="AB142" s="25">
        <v>8.6522559999999995</v>
      </c>
      <c r="AC142" s="25">
        <v>8.7924930000000003</v>
      </c>
      <c r="AD142" s="25">
        <v>9.01586</v>
      </c>
      <c r="AE142" s="25">
        <v>9.2032489999999996</v>
      </c>
      <c r="AF142" s="25">
        <v>9.3165700000000005</v>
      </c>
      <c r="AG142" s="19">
        <v>8.9999999999999993E-3</v>
      </c>
    </row>
    <row r="143" spans="1:33" ht="15" customHeight="1">
      <c r="A143" s="51" t="s">
        <v>2236</v>
      </c>
      <c r="B143" s="17" t="s">
        <v>2232</v>
      </c>
      <c r="C143" s="25">
        <v>1.4015439999999999</v>
      </c>
      <c r="D143" s="25">
        <v>1.440858</v>
      </c>
      <c r="E143" s="25">
        <v>1.4884459999999999</v>
      </c>
      <c r="F143" s="25">
        <v>1.552249</v>
      </c>
      <c r="G143" s="25">
        <v>1.6194930000000001</v>
      </c>
      <c r="H143" s="25">
        <v>1.6877580000000001</v>
      </c>
      <c r="I143" s="25">
        <v>1.755587</v>
      </c>
      <c r="J143" s="25">
        <v>1.8211820000000001</v>
      </c>
      <c r="K143" s="25">
        <v>1.8807320000000001</v>
      </c>
      <c r="L143" s="25">
        <v>1.9406969999999999</v>
      </c>
      <c r="M143" s="25">
        <v>1.99705</v>
      </c>
      <c r="N143" s="25">
        <v>2.0538439999999998</v>
      </c>
      <c r="O143" s="25">
        <v>2.1176849999999998</v>
      </c>
      <c r="P143" s="25">
        <v>2.1851080000000001</v>
      </c>
      <c r="Q143" s="25">
        <v>2.2545190000000002</v>
      </c>
      <c r="R143" s="25">
        <v>2.3197749999999999</v>
      </c>
      <c r="S143" s="25">
        <v>2.3829379999999998</v>
      </c>
      <c r="T143" s="25">
        <v>2.4468719999999999</v>
      </c>
      <c r="U143" s="25">
        <v>2.5109469999999998</v>
      </c>
      <c r="V143" s="25">
        <v>2.581528</v>
      </c>
      <c r="W143" s="25">
        <v>2.6558700000000002</v>
      </c>
      <c r="X143" s="25">
        <v>2.7184490000000001</v>
      </c>
      <c r="Y143" s="25">
        <v>2.7763550000000001</v>
      </c>
      <c r="Z143" s="25">
        <v>2.8383409999999998</v>
      </c>
      <c r="AA143" s="25">
        <v>2.9011040000000001</v>
      </c>
      <c r="AB143" s="25">
        <v>2.9648599999999998</v>
      </c>
      <c r="AC143" s="25">
        <v>3.031587</v>
      </c>
      <c r="AD143" s="25">
        <v>3.1016530000000002</v>
      </c>
      <c r="AE143" s="25">
        <v>3.1730230000000001</v>
      </c>
      <c r="AF143" s="25">
        <v>3.2430880000000002</v>
      </c>
      <c r="AG143" s="19">
        <v>2.9000000000000001E-2</v>
      </c>
    </row>
    <row r="144" spans="1:33" ht="15" customHeight="1">
      <c r="A144" s="51" t="s">
        <v>2237</v>
      </c>
      <c r="B144" s="17" t="s">
        <v>2234</v>
      </c>
      <c r="C144" s="25">
        <v>2.474933</v>
      </c>
      <c r="D144" s="25">
        <v>3.1861899999999999</v>
      </c>
      <c r="E144" s="25">
        <v>3.2639469999999999</v>
      </c>
      <c r="F144" s="25">
        <v>3.362635</v>
      </c>
      <c r="G144" s="25">
        <v>3.5460919999999998</v>
      </c>
      <c r="H144" s="25">
        <v>3.725549</v>
      </c>
      <c r="I144" s="25">
        <v>3.8649939999999998</v>
      </c>
      <c r="J144" s="25">
        <v>4.0034850000000004</v>
      </c>
      <c r="K144" s="25">
        <v>4.1248639999999996</v>
      </c>
      <c r="L144" s="25">
        <v>4.2746370000000002</v>
      </c>
      <c r="M144" s="25">
        <v>4.4230780000000003</v>
      </c>
      <c r="N144" s="25">
        <v>4.5663299999999998</v>
      </c>
      <c r="O144" s="25">
        <v>4.711951</v>
      </c>
      <c r="P144" s="25">
        <v>4.8550440000000004</v>
      </c>
      <c r="Q144" s="25">
        <v>4.986078</v>
      </c>
      <c r="R144" s="25">
        <v>5.1088639999999996</v>
      </c>
      <c r="S144" s="25">
        <v>5.2307560000000004</v>
      </c>
      <c r="T144" s="25">
        <v>5.3550990000000001</v>
      </c>
      <c r="U144" s="25">
        <v>5.480315</v>
      </c>
      <c r="V144" s="25">
        <v>5.6163679999999996</v>
      </c>
      <c r="W144" s="25">
        <v>5.7582940000000002</v>
      </c>
      <c r="X144" s="25">
        <v>5.9031000000000002</v>
      </c>
      <c r="Y144" s="25">
        <v>6.0517820000000002</v>
      </c>
      <c r="Z144" s="25">
        <v>6.2038250000000001</v>
      </c>
      <c r="AA144" s="25">
        <v>6.3606569999999998</v>
      </c>
      <c r="AB144" s="25">
        <v>6.5144349999999998</v>
      </c>
      <c r="AC144" s="25">
        <v>6.6657479999999998</v>
      </c>
      <c r="AD144" s="25">
        <v>6.8176459999999999</v>
      </c>
      <c r="AE144" s="25">
        <v>6.9484260000000004</v>
      </c>
      <c r="AF144" s="25">
        <v>7.0635389999999996</v>
      </c>
      <c r="AG144" s="19">
        <v>3.6999999999999998E-2</v>
      </c>
    </row>
    <row r="146" spans="1:33" ht="15" customHeight="1">
      <c r="B146" s="16" t="s">
        <v>2238</v>
      </c>
    </row>
    <row r="147" spans="1:33" ht="15" customHeight="1">
      <c r="A147" s="51" t="s">
        <v>2239</v>
      </c>
      <c r="B147" s="17" t="s">
        <v>2240</v>
      </c>
      <c r="C147" s="23">
        <v>9.9388050000000003</v>
      </c>
      <c r="D147" s="23">
        <v>9.4317119999999992</v>
      </c>
      <c r="E147" s="23">
        <v>9.1000219999999992</v>
      </c>
      <c r="F147" s="23">
        <v>7.7232640000000004</v>
      </c>
      <c r="G147" s="23">
        <v>7.4894970000000001</v>
      </c>
      <c r="H147" s="23">
        <v>7.3855709999999997</v>
      </c>
      <c r="I147" s="23">
        <v>7.3225429999999996</v>
      </c>
      <c r="J147" s="23">
        <v>7.2422639999999996</v>
      </c>
      <c r="K147" s="23">
        <v>7.0083089999999997</v>
      </c>
      <c r="L147" s="23">
        <v>6.8978590000000004</v>
      </c>
      <c r="M147" s="23">
        <v>6.8091590000000002</v>
      </c>
      <c r="N147" s="23">
        <v>6.6705009999999998</v>
      </c>
      <c r="O147" s="23">
        <v>6.7422250000000004</v>
      </c>
      <c r="P147" s="23">
        <v>6.3498029999999996</v>
      </c>
      <c r="Q147" s="23">
        <v>6.170598</v>
      </c>
      <c r="R147" s="23">
        <v>5.9384480000000002</v>
      </c>
      <c r="S147" s="23">
        <v>5.8292229999999998</v>
      </c>
      <c r="T147" s="23">
        <v>5.8057730000000003</v>
      </c>
      <c r="U147" s="23">
        <v>5.7831239999999999</v>
      </c>
      <c r="V147" s="23">
        <v>5.6737929999999999</v>
      </c>
      <c r="W147" s="23">
        <v>5.623291</v>
      </c>
      <c r="X147" s="23">
        <v>5.5677120000000002</v>
      </c>
      <c r="Y147" s="23">
        <v>5.488823</v>
      </c>
      <c r="Z147" s="23">
        <v>5.4039809999999999</v>
      </c>
      <c r="AA147" s="23">
        <v>5.337656</v>
      </c>
      <c r="AB147" s="23">
        <v>5.313434</v>
      </c>
      <c r="AC147" s="23">
        <v>5.276732</v>
      </c>
      <c r="AD147" s="23">
        <v>5.2620810000000002</v>
      </c>
      <c r="AE147" s="23">
        <v>5.2577439999999998</v>
      </c>
      <c r="AF147" s="23">
        <v>5.2669459999999999</v>
      </c>
      <c r="AG147" s="19">
        <v>-2.1999999999999999E-2</v>
      </c>
    </row>
    <row r="148" spans="1:33" ht="15" customHeight="1">
      <c r="A148" s="51" t="s">
        <v>2241</v>
      </c>
      <c r="B148" s="17" t="s">
        <v>2242</v>
      </c>
      <c r="C148" s="23">
        <v>11.228002</v>
      </c>
      <c r="D148" s="23">
        <v>10.978408999999999</v>
      </c>
      <c r="E148" s="23">
        <v>11.145837999999999</v>
      </c>
      <c r="F148" s="23">
        <v>11.154776</v>
      </c>
      <c r="G148" s="23">
        <v>10.729089</v>
      </c>
      <c r="H148" s="23">
        <v>10.613265999999999</v>
      </c>
      <c r="I148" s="23">
        <v>10.541302</v>
      </c>
      <c r="J148" s="23">
        <v>10.634968000000001</v>
      </c>
      <c r="K148" s="23">
        <v>10.40893</v>
      </c>
      <c r="L148" s="23">
        <v>10.206160000000001</v>
      </c>
      <c r="M148" s="23">
        <v>10.170750999999999</v>
      </c>
      <c r="N148" s="23">
        <v>10.18618</v>
      </c>
      <c r="O148" s="23">
        <v>10.210397</v>
      </c>
      <c r="P148" s="23">
        <v>10.174935</v>
      </c>
      <c r="Q148" s="23">
        <v>10.055315</v>
      </c>
      <c r="R148" s="23">
        <v>10.078006</v>
      </c>
      <c r="S148" s="23">
        <v>10.193372</v>
      </c>
      <c r="T148" s="23">
        <v>10.308033999999999</v>
      </c>
      <c r="U148" s="23">
        <v>10.385472</v>
      </c>
      <c r="V148" s="23">
        <v>10.512074</v>
      </c>
      <c r="W148" s="23">
        <v>10.683192</v>
      </c>
      <c r="X148" s="23">
        <v>10.831536</v>
      </c>
      <c r="Y148" s="23">
        <v>10.937668</v>
      </c>
      <c r="Z148" s="23">
        <v>11.134556999999999</v>
      </c>
      <c r="AA148" s="23">
        <v>11.289343000000001</v>
      </c>
      <c r="AB148" s="23">
        <v>11.39845</v>
      </c>
      <c r="AC148" s="23">
        <v>11.517424999999999</v>
      </c>
      <c r="AD148" s="23">
        <v>11.659333999999999</v>
      </c>
      <c r="AE148" s="23">
        <v>11.744733999999999</v>
      </c>
      <c r="AF148" s="23">
        <v>11.860683999999999</v>
      </c>
      <c r="AG148" s="19">
        <v>2E-3</v>
      </c>
    </row>
    <row r="149" spans="1:33">
      <c r="A149" s="51" t="s">
        <v>2243</v>
      </c>
      <c r="B149" s="17" t="s">
        <v>2244</v>
      </c>
      <c r="C149" s="23">
        <v>0.11676400000000001</v>
      </c>
      <c r="D149" s="23">
        <v>0.112176</v>
      </c>
      <c r="E149" s="23">
        <v>0.112192</v>
      </c>
      <c r="F149" s="23">
        <v>0.105213</v>
      </c>
      <c r="G149" s="23">
        <v>0.102898</v>
      </c>
      <c r="H149" s="23">
        <v>9.8527000000000003E-2</v>
      </c>
      <c r="I149" s="23">
        <v>9.3379000000000004E-2</v>
      </c>
      <c r="J149" s="23">
        <v>9.0395000000000003E-2</v>
      </c>
      <c r="K149" s="23">
        <v>8.8109999999999994E-2</v>
      </c>
      <c r="L149" s="23">
        <v>8.6033999999999999E-2</v>
      </c>
      <c r="M149" s="23">
        <v>8.2920999999999995E-2</v>
      </c>
      <c r="N149" s="23">
        <v>8.1634999999999999E-2</v>
      </c>
      <c r="O149" s="23">
        <v>8.0954999999999999E-2</v>
      </c>
      <c r="P149" s="23">
        <v>7.8895999999999994E-2</v>
      </c>
      <c r="Q149" s="23">
        <v>7.7625E-2</v>
      </c>
      <c r="R149" s="23">
        <v>7.5891E-2</v>
      </c>
      <c r="S149" s="23">
        <v>7.3993000000000003E-2</v>
      </c>
      <c r="T149" s="23">
        <v>7.2095000000000006E-2</v>
      </c>
      <c r="U149" s="23">
        <v>7.1312E-2</v>
      </c>
      <c r="V149" s="23">
        <v>7.0041000000000006E-2</v>
      </c>
      <c r="W149" s="23">
        <v>6.7256999999999997E-2</v>
      </c>
      <c r="X149" s="23">
        <v>6.4646999999999996E-2</v>
      </c>
      <c r="Y149" s="23">
        <v>6.1829000000000002E-2</v>
      </c>
      <c r="Z149" s="23">
        <v>5.8784000000000003E-2</v>
      </c>
      <c r="AA149" s="23">
        <v>5.5969999999999999E-2</v>
      </c>
      <c r="AB149" s="23">
        <v>5.6277000000000001E-2</v>
      </c>
      <c r="AC149" s="23">
        <v>5.6182000000000003E-2</v>
      </c>
      <c r="AD149" s="23">
        <v>5.6401E-2</v>
      </c>
      <c r="AE149" s="23">
        <v>5.6113999999999997E-2</v>
      </c>
      <c r="AF149" s="23">
        <v>5.6481999999999997E-2</v>
      </c>
      <c r="AG149" s="19">
        <v>-2.5000000000000001E-2</v>
      </c>
    </row>
    <row r="150" spans="1:33" ht="15" customHeight="1">
      <c r="A150" s="51" t="s">
        <v>2245</v>
      </c>
      <c r="B150" s="16" t="s">
        <v>2246</v>
      </c>
      <c r="C150" s="24">
        <v>21.283569</v>
      </c>
      <c r="D150" s="24">
        <v>20.522299</v>
      </c>
      <c r="E150" s="24">
        <v>20.358053000000002</v>
      </c>
      <c r="F150" s="24">
        <v>18.983253000000001</v>
      </c>
      <c r="G150" s="24">
        <v>18.321484000000002</v>
      </c>
      <c r="H150" s="24">
        <v>18.097363000000001</v>
      </c>
      <c r="I150" s="24">
        <v>17.957225999999999</v>
      </c>
      <c r="J150" s="24">
        <v>17.967627</v>
      </c>
      <c r="K150" s="24">
        <v>17.50535</v>
      </c>
      <c r="L150" s="24">
        <v>17.190054</v>
      </c>
      <c r="M150" s="24">
        <v>17.062832</v>
      </c>
      <c r="N150" s="24">
        <v>16.938316</v>
      </c>
      <c r="O150" s="24">
        <v>17.033577000000001</v>
      </c>
      <c r="P150" s="24">
        <v>16.603634</v>
      </c>
      <c r="Q150" s="24">
        <v>16.303539000000001</v>
      </c>
      <c r="R150" s="24">
        <v>16.092345999999999</v>
      </c>
      <c r="S150" s="24">
        <v>16.096588000000001</v>
      </c>
      <c r="T150" s="24">
        <v>16.185901999999999</v>
      </c>
      <c r="U150" s="24">
        <v>16.239908</v>
      </c>
      <c r="V150" s="24">
        <v>16.255908999999999</v>
      </c>
      <c r="W150" s="24">
        <v>16.373739</v>
      </c>
      <c r="X150" s="24">
        <v>16.463895999999998</v>
      </c>
      <c r="Y150" s="24">
        <v>16.488319000000001</v>
      </c>
      <c r="Z150" s="24">
        <v>16.597321999999998</v>
      </c>
      <c r="AA150" s="24">
        <v>16.682967999999999</v>
      </c>
      <c r="AB150" s="24">
        <v>16.768160000000002</v>
      </c>
      <c r="AC150" s="24">
        <v>16.850338000000001</v>
      </c>
      <c r="AD150" s="24">
        <v>16.977816000000001</v>
      </c>
      <c r="AE150" s="24">
        <v>17.058592000000001</v>
      </c>
      <c r="AF150" s="24">
        <v>17.184113</v>
      </c>
      <c r="AG150" s="21">
        <v>-7.0000000000000001E-3</v>
      </c>
    </row>
    <row r="152" spans="1:33" ht="15" customHeight="1">
      <c r="B152" s="16" t="s">
        <v>2247</v>
      </c>
    </row>
    <row r="153" spans="1:33" ht="15" customHeight="1">
      <c r="B153" s="16" t="s">
        <v>6914</v>
      </c>
    </row>
    <row r="154" spans="1:33" ht="15" customHeight="1">
      <c r="A154" s="51" t="s">
        <v>2248</v>
      </c>
      <c r="B154" s="17" t="s">
        <v>2240</v>
      </c>
      <c r="C154" s="23">
        <v>2.0572599999999999</v>
      </c>
      <c r="D154" s="23">
        <v>2.0293739999999998</v>
      </c>
      <c r="E154" s="23">
        <v>2.0121959999999999</v>
      </c>
      <c r="F154" s="23">
        <v>2.0112969999999999</v>
      </c>
      <c r="G154" s="23">
        <v>1.9617370000000001</v>
      </c>
      <c r="H154" s="23">
        <v>1.929316</v>
      </c>
      <c r="I154" s="23">
        <v>1.9278979999999999</v>
      </c>
      <c r="J154" s="23">
        <v>1.917705</v>
      </c>
      <c r="K154" s="23">
        <v>1.9249259999999999</v>
      </c>
      <c r="L154" s="23">
        <v>1.922045</v>
      </c>
      <c r="M154" s="23">
        <v>1.9208000000000001</v>
      </c>
      <c r="N154" s="23">
        <v>1.9096329999999999</v>
      </c>
      <c r="O154" s="23">
        <v>1.9061250000000001</v>
      </c>
      <c r="P154" s="23">
        <v>1.8992119999999999</v>
      </c>
      <c r="Q154" s="23">
        <v>1.885572</v>
      </c>
      <c r="R154" s="23">
        <v>1.8703419999999999</v>
      </c>
      <c r="S154" s="23">
        <v>1.8671580000000001</v>
      </c>
      <c r="T154" s="23">
        <v>1.866484</v>
      </c>
      <c r="U154" s="23">
        <v>1.863837</v>
      </c>
      <c r="V154" s="23">
        <v>1.8688180000000001</v>
      </c>
      <c r="W154" s="23">
        <v>1.8646560000000001</v>
      </c>
      <c r="X154" s="23">
        <v>1.8539509999999999</v>
      </c>
      <c r="Y154" s="23">
        <v>1.842649</v>
      </c>
      <c r="Z154" s="23">
        <v>1.8373619999999999</v>
      </c>
      <c r="AA154" s="23">
        <v>1.8342890000000001</v>
      </c>
      <c r="AB154" s="23">
        <v>1.8314589999999999</v>
      </c>
      <c r="AC154" s="23">
        <v>1.825958</v>
      </c>
      <c r="AD154" s="23">
        <v>1.81735</v>
      </c>
      <c r="AE154" s="23">
        <v>1.8186709999999999</v>
      </c>
      <c r="AF154" s="23">
        <v>1.8159609999999999</v>
      </c>
      <c r="AG154" s="19">
        <v>-4.0000000000000001E-3</v>
      </c>
    </row>
    <row r="155" spans="1:33" ht="15" customHeight="1">
      <c r="A155" s="51" t="s">
        <v>2249</v>
      </c>
      <c r="B155" s="17" t="s">
        <v>2242</v>
      </c>
      <c r="C155" s="23">
        <v>5.1494070000000001</v>
      </c>
      <c r="D155" s="23">
        <v>4.0411320000000002</v>
      </c>
      <c r="E155" s="23">
        <v>3.783547</v>
      </c>
      <c r="F155" s="23">
        <v>3.4843410000000001</v>
      </c>
      <c r="G155" s="23">
        <v>3.3148629999999999</v>
      </c>
      <c r="H155" s="23">
        <v>3.3110569999999999</v>
      </c>
      <c r="I155" s="23">
        <v>3.400471</v>
      </c>
      <c r="J155" s="23">
        <v>3.548705</v>
      </c>
      <c r="K155" s="23">
        <v>3.6346630000000002</v>
      </c>
      <c r="L155" s="23">
        <v>3.7118850000000001</v>
      </c>
      <c r="M155" s="23">
        <v>3.7625479999999998</v>
      </c>
      <c r="N155" s="23">
        <v>3.7835869999999998</v>
      </c>
      <c r="O155" s="23">
        <v>3.8389470000000001</v>
      </c>
      <c r="P155" s="23">
        <v>3.8102140000000002</v>
      </c>
      <c r="Q155" s="23">
        <v>3.7801149999999999</v>
      </c>
      <c r="R155" s="23">
        <v>3.7725360000000001</v>
      </c>
      <c r="S155" s="23">
        <v>3.775531</v>
      </c>
      <c r="T155" s="23">
        <v>3.7908330000000001</v>
      </c>
      <c r="U155" s="23">
        <v>3.7889400000000002</v>
      </c>
      <c r="V155" s="23">
        <v>3.8212259999999998</v>
      </c>
      <c r="W155" s="23">
        <v>3.8161139999999998</v>
      </c>
      <c r="X155" s="23">
        <v>3.7945639999999998</v>
      </c>
      <c r="Y155" s="23">
        <v>3.7847629999999999</v>
      </c>
      <c r="Z155" s="23">
        <v>3.735687</v>
      </c>
      <c r="AA155" s="23">
        <v>3.7222209999999998</v>
      </c>
      <c r="AB155" s="23">
        <v>3.7168420000000002</v>
      </c>
      <c r="AC155" s="23">
        <v>3.705883</v>
      </c>
      <c r="AD155" s="23">
        <v>3.7200259999999998</v>
      </c>
      <c r="AE155" s="23">
        <v>3.7006960000000002</v>
      </c>
      <c r="AF155" s="23">
        <v>3.6917529999999998</v>
      </c>
      <c r="AG155" s="19">
        <v>-1.0999999999999999E-2</v>
      </c>
    </row>
    <row r="156" spans="1:33" ht="15" customHeight="1">
      <c r="A156" s="51" t="s">
        <v>2250</v>
      </c>
      <c r="B156" s="17" t="s">
        <v>2251</v>
      </c>
      <c r="C156" s="23">
        <v>21.714523</v>
      </c>
      <c r="D156" s="23">
        <v>22.029548999999999</v>
      </c>
      <c r="E156" s="23">
        <v>20.393699999999999</v>
      </c>
      <c r="F156" s="23">
        <v>20.867688999999999</v>
      </c>
      <c r="G156" s="23">
        <v>20.202636999999999</v>
      </c>
      <c r="H156" s="23">
        <v>19.562002</v>
      </c>
      <c r="I156" s="23">
        <v>19.092382000000001</v>
      </c>
      <c r="J156" s="23">
        <v>19.301582</v>
      </c>
      <c r="K156" s="23">
        <v>19.443417</v>
      </c>
      <c r="L156" s="23">
        <v>19.453869000000001</v>
      </c>
      <c r="M156" s="23">
        <v>19.642158999999999</v>
      </c>
      <c r="N156" s="23">
        <v>19.773769000000001</v>
      </c>
      <c r="O156" s="23">
        <v>19.813597000000001</v>
      </c>
      <c r="P156" s="23">
        <v>19.936793999999999</v>
      </c>
      <c r="Q156" s="23">
        <v>20.035036000000002</v>
      </c>
      <c r="R156" s="23">
        <v>20.220749000000001</v>
      </c>
      <c r="S156" s="23">
        <v>20.427848999999998</v>
      </c>
      <c r="T156" s="23">
        <v>20.527849</v>
      </c>
      <c r="U156" s="23">
        <v>20.595680000000002</v>
      </c>
      <c r="V156" s="23">
        <v>20.811686999999999</v>
      </c>
      <c r="W156" s="23">
        <v>20.901893999999999</v>
      </c>
      <c r="X156" s="23">
        <v>20.937833999999999</v>
      </c>
      <c r="Y156" s="23">
        <v>21.170185</v>
      </c>
      <c r="Z156" s="23">
        <v>21.440045999999999</v>
      </c>
      <c r="AA156" s="23">
        <v>21.542753000000001</v>
      </c>
      <c r="AB156" s="23">
        <v>21.783722000000001</v>
      </c>
      <c r="AC156" s="23">
        <v>21.850812999999999</v>
      </c>
      <c r="AD156" s="23">
        <v>21.798199</v>
      </c>
      <c r="AE156" s="23">
        <v>21.791779999999999</v>
      </c>
      <c r="AF156" s="23">
        <v>21.736654000000001</v>
      </c>
      <c r="AG156" s="19">
        <v>0</v>
      </c>
    </row>
    <row r="157" spans="1:33" ht="15" customHeight="1">
      <c r="A157" s="51" t="s">
        <v>2252</v>
      </c>
      <c r="B157" s="17" t="s">
        <v>2253</v>
      </c>
      <c r="C157" s="23">
        <v>12.984576000000001</v>
      </c>
      <c r="D157" s="23">
        <v>13.337785999999999</v>
      </c>
      <c r="E157" s="23">
        <v>12.811491</v>
      </c>
      <c r="F157" s="23">
        <v>13.728472</v>
      </c>
      <c r="G157" s="23">
        <v>13.927019</v>
      </c>
      <c r="H157" s="23">
        <v>14.103992999999999</v>
      </c>
      <c r="I157" s="23">
        <v>14.525732</v>
      </c>
      <c r="J157" s="23">
        <v>14.690011999999999</v>
      </c>
      <c r="K157" s="23">
        <v>14.787516999999999</v>
      </c>
      <c r="L157" s="23">
        <v>14.878964</v>
      </c>
      <c r="M157" s="23">
        <v>15.159939</v>
      </c>
      <c r="N157" s="23">
        <v>15.253017</v>
      </c>
      <c r="O157" s="23">
        <v>15.388532</v>
      </c>
      <c r="P157" s="23">
        <v>15.414999999999999</v>
      </c>
      <c r="Q157" s="23">
        <v>15.454447</v>
      </c>
      <c r="R157" s="23">
        <v>15.436389999999999</v>
      </c>
      <c r="S157" s="23">
        <v>15.483134</v>
      </c>
      <c r="T157" s="23">
        <v>15.653063</v>
      </c>
      <c r="U157" s="23">
        <v>15.636279999999999</v>
      </c>
      <c r="V157" s="23">
        <v>15.853301999999999</v>
      </c>
      <c r="W157" s="23">
        <v>15.891152</v>
      </c>
      <c r="X157" s="23">
        <v>15.835259000000001</v>
      </c>
      <c r="Y157" s="23">
        <v>15.973077</v>
      </c>
      <c r="Z157" s="23">
        <v>15.984838</v>
      </c>
      <c r="AA157" s="23">
        <v>15.80189</v>
      </c>
      <c r="AB157" s="23">
        <v>16.025043</v>
      </c>
      <c r="AC157" s="23">
        <v>16.110765000000001</v>
      </c>
      <c r="AD157" s="23">
        <v>16.149094000000002</v>
      </c>
      <c r="AE157" s="23">
        <v>16.205715000000001</v>
      </c>
      <c r="AF157" s="23">
        <v>16.200251000000002</v>
      </c>
      <c r="AG157" s="19">
        <v>8.0000000000000002E-3</v>
      </c>
    </row>
    <row r="158" spans="1:33">
      <c r="B158" s="16" t="s">
        <v>2254</v>
      </c>
    </row>
    <row r="159" spans="1:33" ht="15" customHeight="1">
      <c r="A159" s="51" t="s">
        <v>2255</v>
      </c>
      <c r="B159" s="17" t="s">
        <v>2240</v>
      </c>
      <c r="C159" s="23">
        <v>2.0572599999999999</v>
      </c>
      <c r="D159" s="23">
        <v>2.0783670000000001</v>
      </c>
      <c r="E159" s="23">
        <v>2.097407</v>
      </c>
      <c r="F159" s="23">
        <v>2.1439349999999999</v>
      </c>
      <c r="G159" s="23">
        <v>2.1407660000000002</v>
      </c>
      <c r="H159" s="23">
        <v>2.1570260000000001</v>
      </c>
      <c r="I159" s="23">
        <v>2.210102</v>
      </c>
      <c r="J159" s="23">
        <v>2.2536779999999998</v>
      </c>
      <c r="K159" s="23">
        <v>2.3172190000000001</v>
      </c>
      <c r="L159" s="23">
        <v>2.3676409999999999</v>
      </c>
      <c r="M159" s="23">
        <v>2.4206819999999998</v>
      </c>
      <c r="N159" s="23">
        <v>2.4600759999999999</v>
      </c>
      <c r="O159" s="23">
        <v>2.5099079999999998</v>
      </c>
      <c r="P159" s="23">
        <v>2.5566460000000002</v>
      </c>
      <c r="Q159" s="23">
        <v>2.5944929999999999</v>
      </c>
      <c r="R159" s="23">
        <v>2.6303939999999999</v>
      </c>
      <c r="S159" s="23">
        <v>2.6840579999999998</v>
      </c>
      <c r="T159" s="23">
        <v>2.742861</v>
      </c>
      <c r="U159" s="23">
        <v>2.7995589999999999</v>
      </c>
      <c r="V159" s="23">
        <v>2.8707180000000001</v>
      </c>
      <c r="W159" s="23">
        <v>2.9292899999999999</v>
      </c>
      <c r="X159" s="23">
        <v>2.9788790000000001</v>
      </c>
      <c r="Y159" s="23">
        <v>3.0285739999999999</v>
      </c>
      <c r="Z159" s="23">
        <v>3.088838</v>
      </c>
      <c r="AA159" s="23">
        <v>3.153721</v>
      </c>
      <c r="AB159" s="23">
        <v>3.220818</v>
      </c>
      <c r="AC159" s="23">
        <v>3.2843019999999998</v>
      </c>
      <c r="AD159" s="23">
        <v>3.3435030000000001</v>
      </c>
      <c r="AE159" s="23">
        <v>3.4226719999999999</v>
      </c>
      <c r="AF159" s="23">
        <v>3.4958179999999999</v>
      </c>
      <c r="AG159" s="19">
        <v>1.7999999999999999E-2</v>
      </c>
    </row>
    <row r="160" spans="1:33" ht="15" customHeight="1">
      <c r="A160" s="51" t="s">
        <v>2256</v>
      </c>
      <c r="B160" s="17" t="s">
        <v>2242</v>
      </c>
      <c r="C160" s="23">
        <v>5.1494070000000001</v>
      </c>
      <c r="D160" s="23">
        <v>4.1386919999999998</v>
      </c>
      <c r="E160" s="23">
        <v>3.9437709999999999</v>
      </c>
      <c r="F160" s="23">
        <v>3.7141220000000001</v>
      </c>
      <c r="G160" s="23">
        <v>3.6173790000000001</v>
      </c>
      <c r="H160" s="23">
        <v>3.701848</v>
      </c>
      <c r="I160" s="23">
        <v>3.8982290000000002</v>
      </c>
      <c r="J160" s="23">
        <v>4.1704220000000003</v>
      </c>
      <c r="K160" s="23">
        <v>4.3753929999999999</v>
      </c>
      <c r="L160" s="23">
        <v>4.5724280000000004</v>
      </c>
      <c r="M160" s="23">
        <v>4.7417389999999999</v>
      </c>
      <c r="N160" s="23">
        <v>4.8741890000000003</v>
      </c>
      <c r="O160" s="23">
        <v>5.0549720000000002</v>
      </c>
      <c r="P160" s="23">
        <v>5.1291609999999999</v>
      </c>
      <c r="Q160" s="23">
        <v>5.2013290000000003</v>
      </c>
      <c r="R160" s="23">
        <v>5.3055859999999999</v>
      </c>
      <c r="S160" s="23">
        <v>5.4273629999999997</v>
      </c>
      <c r="T160" s="23">
        <v>5.5707560000000003</v>
      </c>
      <c r="U160" s="23">
        <v>5.6911420000000001</v>
      </c>
      <c r="V160" s="23">
        <v>5.8698399999999999</v>
      </c>
      <c r="W160" s="23">
        <v>5.9949409999999999</v>
      </c>
      <c r="X160" s="23">
        <v>6.097003</v>
      </c>
      <c r="Y160" s="23">
        <v>6.220631</v>
      </c>
      <c r="Z160" s="23">
        <v>6.2801609999999997</v>
      </c>
      <c r="AA160" s="23">
        <v>6.3996740000000001</v>
      </c>
      <c r="AB160" s="23">
        <v>6.5364690000000003</v>
      </c>
      <c r="AC160" s="23">
        <v>6.665673</v>
      </c>
      <c r="AD160" s="23">
        <v>6.8439860000000001</v>
      </c>
      <c r="AE160" s="23">
        <v>6.9645710000000003</v>
      </c>
      <c r="AF160" s="23">
        <v>7.1068150000000001</v>
      </c>
      <c r="AG160" s="19">
        <v>1.0999999999999999E-2</v>
      </c>
    </row>
    <row r="161" spans="1:33" ht="15" customHeight="1">
      <c r="A161" s="51" t="s">
        <v>2257</v>
      </c>
      <c r="B161" s="17" t="s">
        <v>2251</v>
      </c>
      <c r="C161" s="23">
        <v>21.714523</v>
      </c>
      <c r="D161" s="23">
        <v>22.561377</v>
      </c>
      <c r="E161" s="23">
        <v>21.257321999999998</v>
      </c>
      <c r="F161" s="23">
        <v>22.243842999999998</v>
      </c>
      <c r="G161" s="23">
        <v>22.046334999999999</v>
      </c>
      <c r="H161" s="23">
        <v>21.870823000000001</v>
      </c>
      <c r="I161" s="23">
        <v>21.887105999999999</v>
      </c>
      <c r="J161" s="23">
        <v>22.683128</v>
      </c>
      <c r="K161" s="23">
        <v>23.405909000000001</v>
      </c>
      <c r="L161" s="23">
        <v>23.963944999999999</v>
      </c>
      <c r="M161" s="23">
        <v>24.753965000000001</v>
      </c>
      <c r="N161" s="23">
        <v>25.473471</v>
      </c>
      <c r="O161" s="23">
        <v>26.089749999999999</v>
      </c>
      <c r="P161" s="23">
        <v>26.838135000000001</v>
      </c>
      <c r="Q161" s="23">
        <v>27.567629</v>
      </c>
      <c r="R161" s="23">
        <v>28.437875999999999</v>
      </c>
      <c r="S161" s="23">
        <v>29.365234000000001</v>
      </c>
      <c r="T161" s="23">
        <v>30.166359</v>
      </c>
      <c r="U161" s="23">
        <v>30.935541000000001</v>
      </c>
      <c r="V161" s="23">
        <v>31.969131000000001</v>
      </c>
      <c r="W161" s="23">
        <v>32.835921999999997</v>
      </c>
      <c r="X161" s="23">
        <v>33.642344999999999</v>
      </c>
      <c r="Y161" s="23">
        <v>34.795284000000002</v>
      </c>
      <c r="Z161" s="23">
        <v>36.043427000000001</v>
      </c>
      <c r="AA161" s="23">
        <v>37.038795</v>
      </c>
      <c r="AB161" s="23">
        <v>38.309024999999998</v>
      </c>
      <c r="AC161" s="23">
        <v>39.302478999999998</v>
      </c>
      <c r="AD161" s="23">
        <v>40.103634</v>
      </c>
      <c r="AE161" s="23">
        <v>41.011313999999999</v>
      </c>
      <c r="AF161" s="23">
        <v>41.844185000000003</v>
      </c>
      <c r="AG161" s="19">
        <v>2.3E-2</v>
      </c>
    </row>
    <row r="162" spans="1:33" ht="15" customHeight="1">
      <c r="A162" s="51" t="s">
        <v>2258</v>
      </c>
      <c r="B162" s="17" t="s">
        <v>2253</v>
      </c>
      <c r="C162" s="23">
        <v>12.984576000000001</v>
      </c>
      <c r="D162" s="23">
        <v>13.659781000000001</v>
      </c>
      <c r="E162" s="23">
        <v>13.354027</v>
      </c>
      <c r="F162" s="23">
        <v>14.633819000000001</v>
      </c>
      <c r="G162" s="23">
        <v>15.198003999999999</v>
      </c>
      <c r="H162" s="23">
        <v>15.768628</v>
      </c>
      <c r="I162" s="23">
        <v>16.651994999999999</v>
      </c>
      <c r="J162" s="23">
        <v>17.263632000000001</v>
      </c>
      <c r="K162" s="23">
        <v>17.801155000000001</v>
      </c>
      <c r="L162" s="23">
        <v>18.328420999999999</v>
      </c>
      <c r="M162" s="23">
        <v>19.105263000000001</v>
      </c>
      <c r="N162" s="23">
        <v>19.649632</v>
      </c>
      <c r="O162" s="23">
        <v>20.263002</v>
      </c>
      <c r="P162" s="23">
        <v>20.751069999999999</v>
      </c>
      <c r="Q162" s="23">
        <v>21.264869999999998</v>
      </c>
      <c r="R162" s="23">
        <v>21.709292999999999</v>
      </c>
      <c r="S162" s="23">
        <v>22.257158</v>
      </c>
      <c r="T162" s="23">
        <v>23.002699</v>
      </c>
      <c r="U162" s="23">
        <v>23.486324</v>
      </c>
      <c r="V162" s="23">
        <v>24.352485999999999</v>
      </c>
      <c r="W162" s="23">
        <v>24.964276999999999</v>
      </c>
      <c r="X162" s="23">
        <v>25.443667999999999</v>
      </c>
      <c r="Y162" s="23">
        <v>26.253325</v>
      </c>
      <c r="Z162" s="23">
        <v>26.872534000000002</v>
      </c>
      <c r="AA162" s="23">
        <v>27.16844</v>
      </c>
      <c r="AB162" s="23">
        <v>28.181767000000001</v>
      </c>
      <c r="AC162" s="23">
        <v>28.978007999999999</v>
      </c>
      <c r="AD162" s="23">
        <v>29.710591999999998</v>
      </c>
      <c r="AE162" s="23">
        <v>30.498549000000001</v>
      </c>
      <c r="AF162" s="23">
        <v>31.186319000000001</v>
      </c>
      <c r="AG162" s="19">
        <v>3.1E-2</v>
      </c>
    </row>
    <row r="164" spans="1:33" ht="15" customHeight="1">
      <c r="B164" s="16" t="s">
        <v>2259</v>
      </c>
    </row>
    <row r="165" spans="1:33" ht="15" customHeight="1">
      <c r="A165" s="51" t="s">
        <v>2260</v>
      </c>
      <c r="B165" s="17" t="s">
        <v>2261</v>
      </c>
      <c r="C165" s="23">
        <v>468.69555700000001</v>
      </c>
      <c r="D165" s="23">
        <v>450.29727200000002</v>
      </c>
      <c r="E165" s="23">
        <v>443.14089999999999</v>
      </c>
      <c r="F165" s="23">
        <v>403.100525</v>
      </c>
      <c r="G165" s="23">
        <v>389.996307</v>
      </c>
      <c r="H165" s="23">
        <v>385.34023999999999</v>
      </c>
      <c r="I165" s="23">
        <v>382.29794299999998</v>
      </c>
      <c r="J165" s="23">
        <v>381.46237200000002</v>
      </c>
      <c r="K165" s="23">
        <v>371.27853399999998</v>
      </c>
      <c r="L165" s="23">
        <v>364.93563799999998</v>
      </c>
      <c r="M165" s="23">
        <v>361.79953</v>
      </c>
      <c r="N165" s="23">
        <v>358.09201000000002</v>
      </c>
      <c r="O165" s="23">
        <v>360.54196200000001</v>
      </c>
      <c r="P165" s="23">
        <v>348.76852400000001</v>
      </c>
      <c r="Q165" s="23">
        <v>341.74963400000001</v>
      </c>
      <c r="R165" s="23">
        <v>335.43630999999999</v>
      </c>
      <c r="S165" s="23">
        <v>334.08297700000003</v>
      </c>
      <c r="T165" s="23">
        <v>335.11810300000002</v>
      </c>
      <c r="U165" s="23">
        <v>335.735321</v>
      </c>
      <c r="V165" s="23">
        <v>334.56744400000002</v>
      </c>
      <c r="W165" s="23">
        <v>335.80169699999999</v>
      </c>
      <c r="X165" s="23">
        <v>336.51663200000002</v>
      </c>
      <c r="Y165" s="23">
        <v>335.87286399999999</v>
      </c>
      <c r="Z165" s="23">
        <v>336.48812900000001</v>
      </c>
      <c r="AA165" s="23">
        <v>336.93325800000002</v>
      </c>
      <c r="AB165" s="23">
        <v>337.97232100000002</v>
      </c>
      <c r="AC165" s="23">
        <v>338.81106599999998</v>
      </c>
      <c r="AD165" s="23">
        <v>340.65997299999998</v>
      </c>
      <c r="AE165" s="23">
        <v>341.897919</v>
      </c>
      <c r="AF165" s="23">
        <v>344.06338499999998</v>
      </c>
      <c r="AG165" s="19">
        <v>-1.0999999999999999E-2</v>
      </c>
    </row>
    <row r="166" spans="1:33" ht="15" customHeight="1">
      <c r="A166" s="51" t="s">
        <v>2262</v>
      </c>
      <c r="B166" s="17" t="s">
        <v>2263</v>
      </c>
      <c r="C166" s="23">
        <v>1718.5504149999999</v>
      </c>
      <c r="D166" s="23">
        <v>1651.0897219999999</v>
      </c>
      <c r="E166" s="23">
        <v>1624.849976</v>
      </c>
      <c r="F166" s="23">
        <v>1478.0352780000001</v>
      </c>
      <c r="G166" s="23">
        <v>1429.986328</v>
      </c>
      <c r="H166" s="23">
        <v>1412.9144289999999</v>
      </c>
      <c r="I166" s="23">
        <v>1401.7589109999999</v>
      </c>
      <c r="J166" s="23">
        <v>1398.6945800000001</v>
      </c>
      <c r="K166" s="23">
        <v>1361.3544919999999</v>
      </c>
      <c r="L166" s="23">
        <v>1338.097534</v>
      </c>
      <c r="M166" s="23">
        <v>1326.5980219999999</v>
      </c>
      <c r="N166" s="23">
        <v>1313.0036620000001</v>
      </c>
      <c r="O166" s="23">
        <v>1321.9873050000001</v>
      </c>
      <c r="P166" s="23">
        <v>1278.817749</v>
      </c>
      <c r="Q166" s="23">
        <v>1253.0816649999999</v>
      </c>
      <c r="R166" s="23">
        <v>1229.9329829999999</v>
      </c>
      <c r="S166" s="23">
        <v>1224.970703</v>
      </c>
      <c r="T166" s="23">
        <v>1228.766357</v>
      </c>
      <c r="U166" s="23">
        <v>1231.0295410000001</v>
      </c>
      <c r="V166" s="23">
        <v>1226.746948</v>
      </c>
      <c r="W166" s="23">
        <v>1231.2727050000001</v>
      </c>
      <c r="X166" s="23">
        <v>1233.8946530000001</v>
      </c>
      <c r="Y166" s="23">
        <v>1231.534302</v>
      </c>
      <c r="Z166" s="23">
        <v>1233.789673</v>
      </c>
      <c r="AA166" s="23">
        <v>1235.4216309999999</v>
      </c>
      <c r="AB166" s="23">
        <v>1239.231323</v>
      </c>
      <c r="AC166" s="23">
        <v>1242.307251</v>
      </c>
      <c r="AD166" s="23">
        <v>1249.086548</v>
      </c>
      <c r="AE166" s="23">
        <v>1253.6260990000001</v>
      </c>
      <c r="AF166" s="23">
        <v>1261.5656739999999</v>
      </c>
      <c r="AG166" s="19">
        <v>-1.0999999999999999E-2</v>
      </c>
    </row>
    <row r="167" spans="1:33" ht="15" customHeight="1">
      <c r="A167" s="51" t="s">
        <v>2264</v>
      </c>
      <c r="B167" s="17" t="s">
        <v>2265</v>
      </c>
      <c r="C167" s="23">
        <v>0.70782900000000004</v>
      </c>
      <c r="D167" s="23">
        <v>0.67221699999999995</v>
      </c>
      <c r="E167" s="23">
        <v>0.692824</v>
      </c>
      <c r="F167" s="23">
        <v>0.65858399999999995</v>
      </c>
      <c r="G167" s="23">
        <v>0.60148800000000002</v>
      </c>
      <c r="H167" s="23">
        <v>0.59036</v>
      </c>
      <c r="I167" s="23">
        <v>0.575206</v>
      </c>
      <c r="J167" s="23">
        <v>0.58372500000000005</v>
      </c>
      <c r="K167" s="23">
        <v>0.56552100000000005</v>
      </c>
      <c r="L167" s="23">
        <v>0.53222700000000001</v>
      </c>
      <c r="M167" s="23">
        <v>0.51109000000000004</v>
      </c>
      <c r="N167" s="23">
        <v>0.50046199999999996</v>
      </c>
      <c r="O167" s="23">
        <v>0.51399499999999998</v>
      </c>
      <c r="P167" s="23">
        <v>0.47479900000000003</v>
      </c>
      <c r="Q167" s="23">
        <v>0.47395199999999998</v>
      </c>
      <c r="R167" s="23">
        <v>0.45516200000000001</v>
      </c>
      <c r="S167" s="23">
        <v>0.45792100000000002</v>
      </c>
      <c r="T167" s="23">
        <v>0.45498699999999997</v>
      </c>
      <c r="U167" s="23">
        <v>0.45441599999999999</v>
      </c>
      <c r="V167" s="23">
        <v>0.44811000000000001</v>
      </c>
      <c r="W167" s="23">
        <v>0.44750200000000001</v>
      </c>
      <c r="X167" s="23">
        <v>0.44524599999999998</v>
      </c>
      <c r="Y167" s="23">
        <v>0.44036599999999998</v>
      </c>
      <c r="Z167" s="23">
        <v>0.44554700000000003</v>
      </c>
      <c r="AA167" s="23">
        <v>0.43967699999999998</v>
      </c>
      <c r="AB167" s="23">
        <v>0.42871599999999999</v>
      </c>
      <c r="AC167" s="23">
        <v>0.427145</v>
      </c>
      <c r="AD167" s="23">
        <v>0.42734</v>
      </c>
      <c r="AE167" s="23">
        <v>0.43048999999999998</v>
      </c>
      <c r="AF167" s="23">
        <v>0.41796100000000003</v>
      </c>
      <c r="AG167" s="19">
        <v>-1.7999999999999999E-2</v>
      </c>
    </row>
    <row r="168" spans="1:33" ht="15" customHeight="1">
      <c r="A168" s="51" t="s">
        <v>2266</v>
      </c>
      <c r="B168" s="17" t="s">
        <v>2267</v>
      </c>
      <c r="C168" s="23">
        <v>0.85524999999999995</v>
      </c>
      <c r="D168" s="23">
        <v>0.76680199999999998</v>
      </c>
      <c r="E168" s="23">
        <v>0.73332600000000003</v>
      </c>
      <c r="F168" s="23">
        <v>0.63919599999999999</v>
      </c>
      <c r="G168" s="23">
        <v>0.61208200000000001</v>
      </c>
      <c r="H168" s="23">
        <v>0.57529399999999997</v>
      </c>
      <c r="I168" s="23">
        <v>0.60071200000000002</v>
      </c>
      <c r="J168" s="23">
        <v>0.60044500000000001</v>
      </c>
      <c r="K168" s="23">
        <v>0.586538</v>
      </c>
      <c r="L168" s="23">
        <v>0.53533299999999995</v>
      </c>
      <c r="M168" s="23">
        <v>0.53075000000000006</v>
      </c>
      <c r="N168" s="23">
        <v>0.52145399999999997</v>
      </c>
      <c r="O168" s="23">
        <v>0.51653199999999999</v>
      </c>
      <c r="P168" s="23">
        <v>0.48170299999999999</v>
      </c>
      <c r="Q168" s="23">
        <v>0.46682800000000002</v>
      </c>
      <c r="R168" s="23">
        <v>0.46137099999999998</v>
      </c>
      <c r="S168" s="23">
        <v>0.45239099999999999</v>
      </c>
      <c r="T168" s="23">
        <v>0.45219799999999999</v>
      </c>
      <c r="U168" s="23">
        <v>0.45198300000000002</v>
      </c>
      <c r="V168" s="23">
        <v>0.44062899999999999</v>
      </c>
      <c r="W168" s="23">
        <v>0.44131700000000001</v>
      </c>
      <c r="X168" s="23">
        <v>0.43945800000000002</v>
      </c>
      <c r="Y168" s="23">
        <v>0.43822299999999997</v>
      </c>
      <c r="Z168" s="23">
        <v>0.43560300000000002</v>
      </c>
      <c r="AA168" s="23">
        <v>0.43161300000000002</v>
      </c>
      <c r="AB168" s="23">
        <v>0.42959000000000003</v>
      </c>
      <c r="AC168" s="23">
        <v>0.43212200000000001</v>
      </c>
      <c r="AD168" s="23">
        <v>0.43288500000000002</v>
      </c>
      <c r="AE168" s="23">
        <v>0.429697</v>
      </c>
      <c r="AF168" s="23">
        <v>0.43742599999999998</v>
      </c>
      <c r="AG168" s="19">
        <v>-2.3E-2</v>
      </c>
    </row>
    <row r="169" spans="1:33" ht="15" customHeight="1">
      <c r="A169" s="51" t="s">
        <v>2268</v>
      </c>
      <c r="B169" s="17" t="s">
        <v>2269</v>
      </c>
      <c r="C169" s="23">
        <v>4.3479559999999999</v>
      </c>
      <c r="D169" s="23">
        <v>4.1969539999999999</v>
      </c>
      <c r="E169" s="23">
        <v>4.0640539999999996</v>
      </c>
      <c r="F169" s="23">
        <v>3.5149439999999998</v>
      </c>
      <c r="G169" s="23">
        <v>3.454752</v>
      </c>
      <c r="H169" s="23">
        <v>3.5215900000000002</v>
      </c>
      <c r="I169" s="23">
        <v>3.5538630000000002</v>
      </c>
      <c r="J169" s="23">
        <v>3.5362010000000001</v>
      </c>
      <c r="K169" s="23">
        <v>3.4272290000000001</v>
      </c>
      <c r="L169" s="23">
        <v>3.3927330000000002</v>
      </c>
      <c r="M169" s="23">
        <v>3.3754149999999998</v>
      </c>
      <c r="N169" s="23">
        <v>3.3202660000000002</v>
      </c>
      <c r="O169" s="23">
        <v>3.3660679999999998</v>
      </c>
      <c r="P169" s="23">
        <v>3.1920899999999999</v>
      </c>
      <c r="Q169" s="23">
        <v>3.1419990000000002</v>
      </c>
      <c r="R169" s="23">
        <v>3.0413420000000002</v>
      </c>
      <c r="S169" s="23">
        <v>2.99105</v>
      </c>
      <c r="T169" s="23">
        <v>2.9900509999999998</v>
      </c>
      <c r="U169" s="23">
        <v>2.9955750000000001</v>
      </c>
      <c r="V169" s="23">
        <v>2.9476800000000001</v>
      </c>
      <c r="W169" s="23">
        <v>2.944032</v>
      </c>
      <c r="X169" s="23">
        <v>2.9272680000000002</v>
      </c>
      <c r="Y169" s="23">
        <v>2.8931339999999999</v>
      </c>
      <c r="Z169" s="23">
        <v>2.8642120000000002</v>
      </c>
      <c r="AA169" s="23">
        <v>2.826355</v>
      </c>
      <c r="AB169" s="23">
        <v>2.7993709999999998</v>
      </c>
      <c r="AC169" s="23">
        <v>2.8681329999999998</v>
      </c>
      <c r="AD169" s="23">
        <v>2.8386930000000001</v>
      </c>
      <c r="AE169" s="23">
        <v>2.8884120000000002</v>
      </c>
      <c r="AF169" s="23">
        <v>2.82396</v>
      </c>
      <c r="AG169" s="19">
        <v>-1.4999999999999999E-2</v>
      </c>
    </row>
    <row r="170" spans="1:33" ht="15" customHeight="1" thickBot="1"/>
    <row r="171" spans="1:33" ht="15" customHeight="1">
      <c r="B171" s="167" t="s">
        <v>6915</v>
      </c>
      <c r="C171" s="168"/>
      <c r="D171" s="168"/>
      <c r="E171" s="168"/>
      <c r="F171" s="168"/>
      <c r="G171" s="168"/>
      <c r="H171" s="168"/>
      <c r="I171" s="168"/>
      <c r="J171" s="168"/>
      <c r="K171" s="168"/>
      <c r="L171" s="168"/>
      <c r="M171" s="168"/>
      <c r="N171" s="168"/>
      <c r="O171" s="168"/>
      <c r="P171" s="168"/>
      <c r="Q171" s="168"/>
      <c r="R171" s="168"/>
      <c r="S171" s="168"/>
      <c r="T171" s="168"/>
      <c r="U171" s="168"/>
      <c r="V171" s="168"/>
      <c r="W171" s="168"/>
      <c r="X171" s="168"/>
      <c r="Y171" s="168"/>
      <c r="Z171" s="168"/>
      <c r="AA171" s="168"/>
      <c r="AB171" s="168"/>
      <c r="AC171" s="168"/>
      <c r="AD171" s="168"/>
      <c r="AE171" s="168"/>
      <c r="AF171" s="168"/>
      <c r="AG171" s="57"/>
    </row>
    <row r="172" spans="1:33">
      <c r="B172" s="55" t="s">
        <v>2270</v>
      </c>
    </row>
    <row r="173" spans="1:33" ht="15" customHeight="1">
      <c r="B173" s="55" t="s">
        <v>6916</v>
      </c>
    </row>
    <row r="174" spans="1:33" ht="15" customHeight="1">
      <c r="B174" s="55" t="s">
        <v>6917</v>
      </c>
    </row>
    <row r="175" spans="1:33" ht="15" customHeight="1">
      <c r="B175" s="55" t="s">
        <v>2271</v>
      </c>
    </row>
    <row r="176" spans="1:33" ht="15" customHeight="1">
      <c r="B176" s="55" t="s">
        <v>2272</v>
      </c>
    </row>
    <row r="177" spans="2:2" ht="15" customHeight="1">
      <c r="B177" s="55" t="s">
        <v>6918</v>
      </c>
    </row>
    <row r="178" spans="2:2" ht="15" customHeight="1">
      <c r="B178" s="55" t="s">
        <v>6919</v>
      </c>
    </row>
    <row r="179" spans="2:2" ht="15" customHeight="1">
      <c r="B179" s="55" t="s">
        <v>6920</v>
      </c>
    </row>
    <row r="180" spans="2:2" ht="15" customHeight="1">
      <c r="B180" s="55" t="s">
        <v>6921</v>
      </c>
    </row>
    <row r="181" spans="2:2" ht="15" customHeight="1">
      <c r="B181" s="55" t="s">
        <v>6922</v>
      </c>
    </row>
    <row r="182" spans="2:2" ht="15" customHeight="1">
      <c r="B182" s="55" t="s">
        <v>6923</v>
      </c>
    </row>
    <row r="183" spans="2:2">
      <c r="B183" s="55" t="s">
        <v>2273</v>
      </c>
    </row>
    <row r="184" spans="2:2" ht="15" customHeight="1">
      <c r="B184" s="55" t="s">
        <v>2274</v>
      </c>
    </row>
    <row r="185" spans="2:2">
      <c r="B185" s="55" t="s">
        <v>6924</v>
      </c>
    </row>
    <row r="186" spans="2:2" ht="15" customHeight="1">
      <c r="B186" s="55" t="s">
        <v>6925</v>
      </c>
    </row>
    <row r="187" spans="2:2" ht="15" customHeight="1">
      <c r="B187" s="55" t="s">
        <v>6926</v>
      </c>
    </row>
    <row r="188" spans="2:2" ht="15" customHeight="1">
      <c r="B188" s="55" t="s">
        <v>6927</v>
      </c>
    </row>
    <row r="189" spans="2:2" ht="15" customHeight="1">
      <c r="B189" s="55" t="s">
        <v>6928</v>
      </c>
    </row>
    <row r="190" spans="2:2" ht="15" customHeight="1">
      <c r="B190" s="55" t="s">
        <v>6929</v>
      </c>
    </row>
    <row r="191" spans="2:2" ht="15" customHeight="1">
      <c r="B191" s="55" t="s">
        <v>6910</v>
      </c>
    </row>
    <row r="192" spans="2:2" ht="15" customHeight="1">
      <c r="B192" s="55" t="s">
        <v>6930</v>
      </c>
    </row>
    <row r="193" spans="2:2" ht="15" customHeight="1">
      <c r="B193" s="55" t="s">
        <v>6911</v>
      </c>
    </row>
    <row r="194" spans="2:2" ht="15" customHeight="1">
      <c r="B194" s="55" t="s">
        <v>6912</v>
      </c>
    </row>
    <row r="211" spans="1:33" ht="15" customHeight="1">
      <c r="B211" s="55" t="s">
        <v>6931</v>
      </c>
    </row>
    <row r="212" spans="1:33" ht="15" customHeight="1">
      <c r="B212" s="55" t="s">
        <v>6932</v>
      </c>
    </row>
    <row r="213" spans="1:33" ht="15" customHeight="1">
      <c r="B213" s="55" t="s">
        <v>6933</v>
      </c>
    </row>
    <row r="222" spans="1:33" ht="15" customHeight="1">
      <c r="A222" s="51" t="s">
        <v>6934</v>
      </c>
      <c r="B222" s="15" t="s">
        <v>6935</v>
      </c>
      <c r="AG222" s="52" t="s">
        <v>6899</v>
      </c>
    </row>
    <row r="223" spans="1:33" ht="15" customHeight="1">
      <c r="B223" s="13" t="s">
        <v>6936</v>
      </c>
      <c r="AG223" s="52" t="s">
        <v>6900</v>
      </c>
    </row>
    <row r="224" spans="1:33" ht="15" customHeight="1">
      <c r="B224" s="13" t="s">
        <v>6937</v>
      </c>
      <c r="C224" s="53"/>
      <c r="D224" s="53"/>
      <c r="E224" s="53"/>
      <c r="F224" s="53"/>
      <c r="G224" s="53"/>
      <c r="H224" s="53"/>
      <c r="I224" s="53"/>
      <c r="J224" s="53"/>
      <c r="K224" s="53"/>
      <c r="L224" s="53"/>
      <c r="M224" s="53"/>
      <c r="N224" s="53"/>
      <c r="O224" s="53"/>
      <c r="P224" s="53"/>
      <c r="Q224" s="53"/>
      <c r="R224" s="53"/>
      <c r="S224" s="53"/>
      <c r="T224" s="53"/>
      <c r="U224" s="53"/>
      <c r="V224" s="53"/>
      <c r="W224" s="53"/>
      <c r="X224" s="53"/>
      <c r="Y224" s="53"/>
      <c r="Z224" s="53"/>
      <c r="AA224" s="53"/>
      <c r="AB224" s="53"/>
      <c r="AC224" s="53"/>
      <c r="AD224" s="53"/>
      <c r="AE224" s="53"/>
      <c r="AF224" s="53"/>
      <c r="AG224" s="52" t="s">
        <v>6901</v>
      </c>
    </row>
    <row r="225" spans="1:33" ht="15" customHeight="1" thickBot="1">
      <c r="B225" s="14" t="s">
        <v>6938</v>
      </c>
      <c r="C225" s="14">
        <v>2020</v>
      </c>
      <c r="D225" s="14">
        <v>2021</v>
      </c>
      <c r="E225" s="14">
        <v>2022</v>
      </c>
      <c r="F225" s="14">
        <v>2023</v>
      </c>
      <c r="G225" s="14">
        <v>2024</v>
      </c>
      <c r="H225" s="14">
        <v>2025</v>
      </c>
      <c r="I225" s="14">
        <v>2026</v>
      </c>
      <c r="J225" s="14">
        <v>2027</v>
      </c>
      <c r="K225" s="14">
        <v>2028</v>
      </c>
      <c r="L225" s="14">
        <v>2029</v>
      </c>
      <c r="M225" s="14">
        <v>2030</v>
      </c>
      <c r="N225" s="14">
        <v>2031</v>
      </c>
      <c r="O225" s="14">
        <v>2032</v>
      </c>
      <c r="P225" s="14">
        <v>2033</v>
      </c>
      <c r="Q225" s="14">
        <v>2034</v>
      </c>
      <c r="R225" s="14">
        <v>2035</v>
      </c>
      <c r="S225" s="14">
        <v>2036</v>
      </c>
      <c r="T225" s="14">
        <v>2037</v>
      </c>
      <c r="U225" s="14">
        <v>2038</v>
      </c>
      <c r="V225" s="14">
        <v>2039</v>
      </c>
      <c r="W225" s="14">
        <v>2040</v>
      </c>
      <c r="X225" s="14">
        <v>2041</v>
      </c>
      <c r="Y225" s="14">
        <v>2042</v>
      </c>
      <c r="Z225" s="14">
        <v>2043</v>
      </c>
      <c r="AA225" s="14">
        <v>2044</v>
      </c>
      <c r="AB225" s="14">
        <v>2045</v>
      </c>
      <c r="AC225" s="14">
        <v>2046</v>
      </c>
      <c r="AD225" s="14">
        <v>2047</v>
      </c>
      <c r="AE225" s="14">
        <v>2048</v>
      </c>
      <c r="AF225" s="14">
        <v>2049</v>
      </c>
      <c r="AG225" s="54" t="s">
        <v>6902</v>
      </c>
    </row>
    <row r="226" spans="1:33" ht="15" customHeight="1" thickTop="1"/>
    <row r="227" spans="1:33">
      <c r="B227" s="16" t="s">
        <v>1831</v>
      </c>
    </row>
    <row r="228" spans="1:33" ht="15" customHeight="1">
      <c r="A228" s="51" t="s">
        <v>6939</v>
      </c>
      <c r="B228" s="17" t="s">
        <v>6940</v>
      </c>
      <c r="C228" s="23">
        <v>0</v>
      </c>
      <c r="D228" s="23">
        <v>3872.76001</v>
      </c>
      <c r="E228" s="23">
        <v>3883.220703</v>
      </c>
      <c r="F228" s="23">
        <v>3881.0214839999999</v>
      </c>
      <c r="G228" s="23">
        <v>3879.538818</v>
      </c>
      <c r="H228" s="23">
        <v>3854.2136230000001</v>
      </c>
      <c r="I228" s="23">
        <v>3804.3032229999999</v>
      </c>
      <c r="J228" s="23">
        <v>3749.9895019999999</v>
      </c>
      <c r="K228" s="23">
        <v>3690.5942380000001</v>
      </c>
      <c r="L228" s="23">
        <v>3627.4433589999999</v>
      </c>
      <c r="M228" s="23">
        <v>3562.3713379999999</v>
      </c>
      <c r="N228" s="23">
        <v>3498.9033199999999</v>
      </c>
      <c r="O228" s="23">
        <v>3433.0419919999999</v>
      </c>
      <c r="P228" s="23">
        <v>3371.0690920000002</v>
      </c>
      <c r="Q228" s="23">
        <v>3314.6066890000002</v>
      </c>
      <c r="R228" s="23">
        <v>3258.9985350000002</v>
      </c>
      <c r="S228" s="23">
        <v>3204.529297</v>
      </c>
      <c r="T228" s="23">
        <v>3153.0871579999998</v>
      </c>
      <c r="U228" s="23">
        <v>3102.9753420000002</v>
      </c>
      <c r="V228" s="23">
        <v>3053.0358890000002</v>
      </c>
      <c r="W228" s="23">
        <v>3002.2226559999999</v>
      </c>
      <c r="X228" s="23">
        <v>2952.561279</v>
      </c>
      <c r="Y228" s="23">
        <v>2906.0686040000001</v>
      </c>
      <c r="Z228" s="23">
        <v>2859.326172</v>
      </c>
      <c r="AA228" s="23">
        <v>2811.905029</v>
      </c>
      <c r="AB228" s="23">
        <v>2764.048096</v>
      </c>
      <c r="AC228" s="23">
        <v>2713.5983890000002</v>
      </c>
      <c r="AD228" s="23">
        <v>2663.2807619999999</v>
      </c>
      <c r="AE228" s="23">
        <v>2614.7380370000001</v>
      </c>
      <c r="AF228" s="23">
        <v>2568.2395019999999</v>
      </c>
      <c r="AG228" s="19" t="s">
        <v>2093</v>
      </c>
    </row>
    <row r="229" spans="1:33" ht="15" customHeight="1">
      <c r="A229" s="51" t="s">
        <v>6941</v>
      </c>
      <c r="B229" s="17" t="s">
        <v>6942</v>
      </c>
      <c r="C229" s="23">
        <v>0</v>
      </c>
      <c r="D229" s="23">
        <v>4827.8442379999997</v>
      </c>
      <c r="E229" s="23">
        <v>4837.7993159999996</v>
      </c>
      <c r="F229" s="23">
        <v>4831.9365230000003</v>
      </c>
      <c r="G229" s="23">
        <v>4826.9296880000002</v>
      </c>
      <c r="H229" s="23">
        <v>4792.2382809999999</v>
      </c>
      <c r="I229" s="23">
        <v>4727.0004879999997</v>
      </c>
      <c r="J229" s="23">
        <v>4656.3374020000001</v>
      </c>
      <c r="K229" s="23">
        <v>4579.4189450000003</v>
      </c>
      <c r="L229" s="23">
        <v>4497.904297</v>
      </c>
      <c r="M229" s="23">
        <v>4414.078125</v>
      </c>
      <c r="N229" s="23">
        <v>4332.3120120000003</v>
      </c>
      <c r="O229" s="23">
        <v>4247.65625</v>
      </c>
      <c r="P229" s="23">
        <v>4167.8852539999998</v>
      </c>
      <c r="Q229" s="23">
        <v>4094.994385</v>
      </c>
      <c r="R229" s="23">
        <v>4023.2214359999998</v>
      </c>
      <c r="S229" s="23">
        <v>3952.9165039999998</v>
      </c>
      <c r="T229" s="23">
        <v>3886.4045409999999</v>
      </c>
      <c r="U229" s="23">
        <v>3821.5876459999999</v>
      </c>
      <c r="V229" s="23">
        <v>3757.0397950000001</v>
      </c>
      <c r="W229" s="23">
        <v>3691.4746089999999</v>
      </c>
      <c r="X229" s="23">
        <v>3627.3835450000001</v>
      </c>
      <c r="Y229" s="23">
        <v>3567.2402339999999</v>
      </c>
      <c r="Z229" s="23">
        <v>3506.844971</v>
      </c>
      <c r="AA229" s="23">
        <v>3445.673096</v>
      </c>
      <c r="AB229" s="23">
        <v>3384.0251459999999</v>
      </c>
      <c r="AC229" s="23">
        <v>3319.2661130000001</v>
      </c>
      <c r="AD229" s="23">
        <v>3254.735107</v>
      </c>
      <c r="AE229" s="23">
        <v>3192.4392090000001</v>
      </c>
      <c r="AF229" s="23">
        <v>3132.703125</v>
      </c>
      <c r="AG229" s="19" t="s">
        <v>2093</v>
      </c>
    </row>
    <row r="230" spans="1:33" ht="15" customHeight="1">
      <c r="A230" s="51" t="s">
        <v>6943</v>
      </c>
      <c r="B230" s="17" t="s">
        <v>6944</v>
      </c>
      <c r="C230" s="23">
        <v>0</v>
      </c>
      <c r="D230" s="23">
        <v>6286.6904299999997</v>
      </c>
      <c r="E230" s="23">
        <v>6295.6313479999999</v>
      </c>
      <c r="F230" s="23">
        <v>6283.9282229999999</v>
      </c>
      <c r="G230" s="23">
        <v>6273.2895509999998</v>
      </c>
      <c r="H230" s="23">
        <v>6224.0478519999997</v>
      </c>
      <c r="I230" s="23">
        <v>6135.1596680000002</v>
      </c>
      <c r="J230" s="23">
        <v>6039.2900390000004</v>
      </c>
      <c r="K230" s="23">
        <v>5935.3818359999996</v>
      </c>
      <c r="L230" s="23">
        <v>5825.5991210000002</v>
      </c>
      <c r="M230" s="23">
        <v>5712.9145509999998</v>
      </c>
      <c r="N230" s="23">
        <v>5602.9897460000002</v>
      </c>
      <c r="O230" s="23">
        <v>5489.4257809999999</v>
      </c>
      <c r="P230" s="23">
        <v>5382.2724609999996</v>
      </c>
      <c r="Q230" s="23">
        <v>5284.0908200000003</v>
      </c>
      <c r="R230" s="23">
        <v>5187.4350590000004</v>
      </c>
      <c r="S230" s="23">
        <v>5092.7524409999996</v>
      </c>
      <c r="T230" s="23">
        <v>5003.0341799999997</v>
      </c>
      <c r="U230" s="23">
        <v>4915.5737300000001</v>
      </c>
      <c r="V230" s="23">
        <v>4828.53125</v>
      </c>
      <c r="W230" s="23">
        <v>4740.2573240000002</v>
      </c>
      <c r="X230" s="23">
        <v>4653.955078</v>
      </c>
      <c r="Y230" s="23">
        <v>4572.7905270000001</v>
      </c>
      <c r="Z230" s="23">
        <v>4491.3745120000003</v>
      </c>
      <c r="AA230" s="23">
        <v>4409.0371089999999</v>
      </c>
      <c r="AB230" s="23">
        <v>4326.1674800000001</v>
      </c>
      <c r="AC230" s="23">
        <v>4239.404297</v>
      </c>
      <c r="AD230" s="23">
        <v>4153.0209960000002</v>
      </c>
      <c r="AE230" s="23">
        <v>4069.579346</v>
      </c>
      <c r="AF230" s="23">
        <v>3989.483643</v>
      </c>
      <c r="AG230" s="19" t="s">
        <v>2093</v>
      </c>
    </row>
    <row r="231" spans="1:33" ht="15" customHeight="1">
      <c r="B231" s="16" t="s">
        <v>6945</v>
      </c>
    </row>
    <row r="232" spans="1:33" ht="15" customHeight="1">
      <c r="A232" s="51" t="s">
        <v>6946</v>
      </c>
      <c r="B232" s="17" t="s">
        <v>6947</v>
      </c>
      <c r="C232" s="23">
        <v>0</v>
      </c>
      <c r="D232" s="23">
        <v>996.34228499999995</v>
      </c>
      <c r="E232" s="23">
        <v>999.478882</v>
      </c>
      <c r="F232" s="23">
        <v>993.80456500000003</v>
      </c>
      <c r="G232" s="23">
        <v>989.58642599999996</v>
      </c>
      <c r="H232" s="23">
        <v>983.12518299999999</v>
      </c>
      <c r="I232" s="23">
        <v>971.21002199999998</v>
      </c>
      <c r="J232" s="23">
        <v>954.22949200000005</v>
      </c>
      <c r="K232" s="23">
        <v>939.495361</v>
      </c>
      <c r="L232" s="23">
        <v>925.05706799999996</v>
      </c>
      <c r="M232" s="23">
        <v>910.69970699999999</v>
      </c>
      <c r="N232" s="23">
        <v>896.70117200000004</v>
      </c>
      <c r="O232" s="23">
        <v>882.03649900000005</v>
      </c>
      <c r="P232" s="23">
        <v>868.31793200000004</v>
      </c>
      <c r="Q232" s="23">
        <v>855.97094700000002</v>
      </c>
      <c r="R232" s="23">
        <v>843.80023200000005</v>
      </c>
      <c r="S232" s="23">
        <v>831.88024900000005</v>
      </c>
      <c r="T232" s="23">
        <v>820.70404099999996</v>
      </c>
      <c r="U232" s="23">
        <v>809.83410600000002</v>
      </c>
      <c r="V232" s="23">
        <v>798.96948199999997</v>
      </c>
      <c r="W232" s="23">
        <v>787.83496100000002</v>
      </c>
      <c r="X232" s="23">
        <v>776.96093800000006</v>
      </c>
      <c r="Y232" s="23">
        <v>766.88128700000004</v>
      </c>
      <c r="Z232" s="23">
        <v>756.69757100000004</v>
      </c>
      <c r="AA232" s="23">
        <v>746.29461700000002</v>
      </c>
      <c r="AB232" s="23">
        <v>735.73443599999996</v>
      </c>
      <c r="AC232" s="23">
        <v>724.43926999999996</v>
      </c>
      <c r="AD232" s="23">
        <v>713.13171399999999</v>
      </c>
      <c r="AE232" s="23">
        <v>702.25195299999996</v>
      </c>
      <c r="AF232" s="23">
        <v>691.87609899999995</v>
      </c>
      <c r="AG232" s="19" t="s">
        <v>2093</v>
      </c>
    </row>
    <row r="233" spans="1:33" ht="15" customHeight="1">
      <c r="A233" s="51" t="s">
        <v>6948</v>
      </c>
      <c r="B233" s="17" t="s">
        <v>6949</v>
      </c>
      <c r="C233" s="23">
        <v>0</v>
      </c>
      <c r="D233" s="23">
        <v>889.04626499999995</v>
      </c>
      <c r="E233" s="23">
        <v>891.84515399999998</v>
      </c>
      <c r="F233" s="23">
        <v>886.78186000000005</v>
      </c>
      <c r="G233" s="23">
        <v>883.01794400000006</v>
      </c>
      <c r="H233" s="23">
        <v>877.25244099999998</v>
      </c>
      <c r="I233" s="23">
        <v>866.62042199999996</v>
      </c>
      <c r="J233" s="23">
        <v>851.46862799999997</v>
      </c>
      <c r="K233" s="23">
        <v>838.32122800000002</v>
      </c>
      <c r="L233" s="23">
        <v>825.43774399999995</v>
      </c>
      <c r="M233" s="23">
        <v>812.62646500000005</v>
      </c>
      <c r="N233" s="23">
        <v>800.13549799999998</v>
      </c>
      <c r="O233" s="23">
        <v>787.05004899999994</v>
      </c>
      <c r="P233" s="23">
        <v>774.80883800000004</v>
      </c>
      <c r="Q233" s="23">
        <v>763.79150400000003</v>
      </c>
      <c r="R233" s="23">
        <v>752.93145800000002</v>
      </c>
      <c r="S233" s="23">
        <v>742.29516599999999</v>
      </c>
      <c r="T233" s="23">
        <v>732.32250999999997</v>
      </c>
      <c r="U233" s="23">
        <v>722.623108</v>
      </c>
      <c r="V233" s="23">
        <v>712.92858899999999</v>
      </c>
      <c r="W233" s="23">
        <v>702.99316399999998</v>
      </c>
      <c r="X233" s="23">
        <v>693.29016100000001</v>
      </c>
      <c r="Y233" s="23">
        <v>684.29589799999997</v>
      </c>
      <c r="Z233" s="23">
        <v>675.20892300000003</v>
      </c>
      <c r="AA233" s="23">
        <v>665.92614700000001</v>
      </c>
      <c r="AB233" s="23">
        <v>656.50323500000002</v>
      </c>
      <c r="AC233" s="23">
        <v>646.42449999999997</v>
      </c>
      <c r="AD233" s="23">
        <v>636.33459500000004</v>
      </c>
      <c r="AE233" s="23">
        <v>626.62646500000005</v>
      </c>
      <c r="AF233" s="23">
        <v>617.36804199999995</v>
      </c>
      <c r="AG233" s="19" t="s">
        <v>2093</v>
      </c>
    </row>
    <row r="234" spans="1:33" ht="15" customHeight="1">
      <c r="A234" s="51" t="s">
        <v>6950</v>
      </c>
      <c r="B234" s="17" t="s">
        <v>6951</v>
      </c>
      <c r="C234" s="23">
        <v>0</v>
      </c>
      <c r="D234" s="23">
        <v>2335.7934570000002</v>
      </c>
      <c r="E234" s="23">
        <v>2336.7485350000002</v>
      </c>
      <c r="F234" s="23">
        <v>2322.1672359999998</v>
      </c>
      <c r="G234" s="23">
        <v>2309.7368160000001</v>
      </c>
      <c r="H234" s="23">
        <v>2288.4882809999999</v>
      </c>
      <c r="I234" s="23">
        <v>2253.835693</v>
      </c>
      <c r="J234" s="23">
        <v>2211.1069339999999</v>
      </c>
      <c r="K234" s="23">
        <v>2170.4790039999998</v>
      </c>
      <c r="L234" s="23">
        <v>2129.5317380000001</v>
      </c>
      <c r="M234" s="23">
        <v>2088.397461</v>
      </c>
      <c r="N234" s="23">
        <v>2048.2714839999999</v>
      </c>
      <c r="O234" s="23">
        <v>2006.8133539999999</v>
      </c>
      <c r="P234" s="23">
        <v>1967.697144</v>
      </c>
      <c r="Q234" s="23">
        <v>1931.8603519999999</v>
      </c>
      <c r="R234" s="23">
        <v>1896.5795900000001</v>
      </c>
      <c r="S234" s="23">
        <v>1862.0195309999999</v>
      </c>
      <c r="T234" s="23">
        <v>1829.2733149999999</v>
      </c>
      <c r="U234" s="23">
        <v>1797.3514399999999</v>
      </c>
      <c r="V234" s="23">
        <v>1765.581543</v>
      </c>
      <c r="W234" s="23">
        <v>1733.3602289999999</v>
      </c>
      <c r="X234" s="23">
        <v>1701.858643</v>
      </c>
      <c r="Y234" s="23">
        <v>1672.2353519999999</v>
      </c>
      <c r="Z234" s="23">
        <v>1642.518433</v>
      </c>
      <c r="AA234" s="23">
        <v>1612.463745</v>
      </c>
      <c r="AB234" s="23">
        <v>1582.2132570000001</v>
      </c>
      <c r="AC234" s="23">
        <v>1550.53772</v>
      </c>
      <c r="AD234" s="23">
        <v>1518.9998780000001</v>
      </c>
      <c r="AE234" s="23">
        <v>1488.536255</v>
      </c>
      <c r="AF234" s="23">
        <v>1459.296143</v>
      </c>
      <c r="AG234" s="19" t="s">
        <v>2093</v>
      </c>
    </row>
    <row r="235" spans="1:33" ht="15" customHeight="1">
      <c r="B235" s="169" t="s">
        <v>6952</v>
      </c>
      <c r="C235" s="166"/>
      <c r="D235" s="166"/>
      <c r="E235" s="166"/>
      <c r="F235" s="166"/>
      <c r="G235" s="166"/>
      <c r="H235" s="166"/>
      <c r="I235" s="166"/>
      <c r="J235" s="166"/>
      <c r="K235" s="166"/>
      <c r="L235" s="166"/>
      <c r="M235" s="166"/>
      <c r="N235" s="166"/>
      <c r="O235" s="166"/>
      <c r="P235" s="166"/>
      <c r="Q235" s="166"/>
      <c r="R235" s="166"/>
      <c r="S235" s="166"/>
      <c r="T235" s="166"/>
      <c r="U235" s="166"/>
      <c r="V235" s="166"/>
      <c r="W235" s="166"/>
      <c r="X235" s="166"/>
      <c r="Y235" s="166"/>
      <c r="Z235" s="166"/>
      <c r="AA235" s="166"/>
      <c r="AB235" s="166"/>
      <c r="AC235" s="166"/>
      <c r="AD235" s="166"/>
      <c r="AE235" s="166"/>
      <c r="AF235" s="166"/>
      <c r="AG235" s="166"/>
    </row>
    <row r="236" spans="1:33" ht="15" customHeight="1">
      <c r="A236" s="51" t="s">
        <v>6953</v>
      </c>
      <c r="B236" s="17" t="s">
        <v>6954</v>
      </c>
      <c r="C236" s="23">
        <v>0</v>
      </c>
      <c r="D236" s="23">
        <v>1081.8717039999999</v>
      </c>
      <c r="E236" s="23">
        <v>1082.298096</v>
      </c>
      <c r="F236" s="23">
        <v>1066.7673339999999</v>
      </c>
      <c r="G236" s="23">
        <v>1054.4414059999999</v>
      </c>
      <c r="H236" s="23">
        <v>1043.97876</v>
      </c>
      <c r="I236" s="23">
        <v>1028.661255</v>
      </c>
      <c r="J236" s="23">
        <v>1003.617371</v>
      </c>
      <c r="K236" s="23">
        <v>984.98785399999997</v>
      </c>
      <c r="L236" s="23">
        <v>968.15563999999995</v>
      </c>
      <c r="M236" s="23">
        <v>952.13336200000003</v>
      </c>
      <c r="N236" s="23">
        <v>936.50897199999997</v>
      </c>
      <c r="O236" s="23">
        <v>920.212219</v>
      </c>
      <c r="P236" s="23">
        <v>904.92596400000002</v>
      </c>
      <c r="Q236" s="23">
        <v>891.09020999999996</v>
      </c>
      <c r="R236" s="23">
        <v>877.45739700000001</v>
      </c>
      <c r="S236" s="23">
        <v>864.10467500000004</v>
      </c>
      <c r="T236" s="23">
        <v>851.54303000000004</v>
      </c>
      <c r="U236" s="23">
        <v>839.31652799999995</v>
      </c>
      <c r="V236" s="23">
        <v>827.11279300000001</v>
      </c>
      <c r="W236" s="23">
        <v>814.64758300000005</v>
      </c>
      <c r="X236" s="23">
        <v>802.46966599999996</v>
      </c>
      <c r="Y236" s="23">
        <v>791.12939500000005</v>
      </c>
      <c r="Z236" s="23">
        <v>779.69812000000002</v>
      </c>
      <c r="AA236" s="23">
        <v>768.057861</v>
      </c>
      <c r="AB236" s="23">
        <v>756.27374299999997</v>
      </c>
      <c r="AC236" s="23">
        <v>743.75323500000002</v>
      </c>
      <c r="AD236" s="23">
        <v>731.24011199999995</v>
      </c>
      <c r="AE236" s="23">
        <v>719.18591300000003</v>
      </c>
      <c r="AF236" s="23">
        <v>707.66680899999994</v>
      </c>
      <c r="AG236" s="19" t="s">
        <v>2093</v>
      </c>
    </row>
    <row r="237" spans="1:33" ht="15" customHeight="1">
      <c r="A237" s="51" t="s">
        <v>6955</v>
      </c>
      <c r="B237" s="17" t="s">
        <v>6956</v>
      </c>
      <c r="C237" s="23">
        <v>0</v>
      </c>
      <c r="D237" s="23">
        <v>657.41247599999997</v>
      </c>
      <c r="E237" s="23">
        <v>657.67156999999997</v>
      </c>
      <c r="F237" s="23">
        <v>648.23406999999997</v>
      </c>
      <c r="G237" s="23">
        <v>640.74414100000001</v>
      </c>
      <c r="H237" s="23">
        <v>634.38641399999995</v>
      </c>
      <c r="I237" s="23">
        <v>625.07849099999999</v>
      </c>
      <c r="J237" s="23">
        <v>609.86029099999996</v>
      </c>
      <c r="K237" s="23">
        <v>598.53985599999999</v>
      </c>
      <c r="L237" s="23">
        <v>588.31152299999997</v>
      </c>
      <c r="M237" s="23">
        <v>578.575378</v>
      </c>
      <c r="N237" s="23">
        <v>569.08105499999999</v>
      </c>
      <c r="O237" s="23">
        <v>559.17816200000004</v>
      </c>
      <c r="P237" s="23">
        <v>549.88928199999998</v>
      </c>
      <c r="Q237" s="23">
        <v>541.48181199999999</v>
      </c>
      <c r="R237" s="23">
        <v>533.197632</v>
      </c>
      <c r="S237" s="23">
        <v>525.08367899999996</v>
      </c>
      <c r="T237" s="23">
        <v>517.45043899999996</v>
      </c>
      <c r="U237" s="23">
        <v>510.02084400000001</v>
      </c>
      <c r="V237" s="23">
        <v>502.60513300000002</v>
      </c>
      <c r="W237" s="23">
        <v>495.03051799999997</v>
      </c>
      <c r="X237" s="23">
        <v>487.630493</v>
      </c>
      <c r="Y237" s="23">
        <v>480.739349</v>
      </c>
      <c r="Z237" s="23">
        <v>473.79302999999999</v>
      </c>
      <c r="AA237" s="23">
        <v>466.719696</v>
      </c>
      <c r="AB237" s="23">
        <v>459.558899</v>
      </c>
      <c r="AC237" s="23">
        <v>451.95068400000002</v>
      </c>
      <c r="AD237" s="23">
        <v>444.34695399999998</v>
      </c>
      <c r="AE237" s="23">
        <v>437.022064</v>
      </c>
      <c r="AF237" s="23">
        <v>430.02233899999999</v>
      </c>
      <c r="AG237" s="19" t="s">
        <v>2093</v>
      </c>
    </row>
    <row r="238" spans="1:33" ht="15" customHeight="1">
      <c r="A238" s="51" t="s">
        <v>6957</v>
      </c>
      <c r="B238" s="17" t="s">
        <v>6958</v>
      </c>
      <c r="C238" s="23">
        <v>0</v>
      </c>
      <c r="D238" s="23">
        <v>1899.644043</v>
      </c>
      <c r="E238" s="23">
        <v>1910.821655</v>
      </c>
      <c r="F238" s="23">
        <v>1915.8598629999999</v>
      </c>
      <c r="G238" s="23">
        <v>1921.3244629999999</v>
      </c>
      <c r="H238" s="23">
        <v>1915.017456</v>
      </c>
      <c r="I238" s="23">
        <v>1896.4533690000001</v>
      </c>
      <c r="J238" s="23">
        <v>1875.603638</v>
      </c>
      <c r="K238" s="23">
        <v>1852.104126</v>
      </c>
      <c r="L238" s="23">
        <v>1826.5946039999999</v>
      </c>
      <c r="M238" s="23">
        <v>1799.980225</v>
      </c>
      <c r="N238" s="23">
        <v>1774.0354</v>
      </c>
      <c r="O238" s="23">
        <v>1746.7319339999999</v>
      </c>
      <c r="P238" s="23">
        <v>1721.2615969999999</v>
      </c>
      <c r="Q238" s="23">
        <v>1698.4732670000001</v>
      </c>
      <c r="R238" s="23">
        <v>1676.0006100000001</v>
      </c>
      <c r="S238" s="23">
        <v>1653.992432</v>
      </c>
      <c r="T238" s="23">
        <v>1633.430908</v>
      </c>
      <c r="U238" s="23">
        <v>1613.448486</v>
      </c>
      <c r="V238" s="23">
        <v>1593.446533</v>
      </c>
      <c r="W238" s="23">
        <v>1572.8754879999999</v>
      </c>
      <c r="X238" s="23">
        <v>1552.7928469999999</v>
      </c>
      <c r="Y238" s="23">
        <v>1534.2680660000001</v>
      </c>
      <c r="Z238" s="23">
        <v>1515.50647</v>
      </c>
      <c r="AA238" s="23">
        <v>1496.275879</v>
      </c>
      <c r="AB238" s="23">
        <v>1476.699341</v>
      </c>
      <c r="AC238" s="23">
        <v>1455.6145019999999</v>
      </c>
      <c r="AD238" s="23">
        <v>1434.4689940000001</v>
      </c>
      <c r="AE238" s="23">
        <v>1414.149658</v>
      </c>
      <c r="AF238" s="23">
        <v>1394.8114009999999</v>
      </c>
      <c r="AG238" s="19" t="s">
        <v>2093</v>
      </c>
    </row>
    <row r="239" spans="1:33" ht="15" customHeight="1">
      <c r="B239" s="16" t="s">
        <v>6959</v>
      </c>
    </row>
    <row r="240" spans="1:33" ht="15" customHeight="1">
      <c r="A240" s="51" t="s">
        <v>6960</v>
      </c>
      <c r="B240" s="17" t="s">
        <v>6961</v>
      </c>
      <c r="C240" s="23">
        <v>0</v>
      </c>
      <c r="D240" s="23">
        <v>6892.7783200000003</v>
      </c>
      <c r="E240" s="23">
        <v>6911.3959960000002</v>
      </c>
      <c r="F240" s="23">
        <v>6897.2138670000004</v>
      </c>
      <c r="G240" s="23">
        <v>6748.453125</v>
      </c>
      <c r="H240" s="23">
        <v>6703.9243159999996</v>
      </c>
      <c r="I240" s="23">
        <v>6616.6357420000004</v>
      </c>
      <c r="J240" s="23">
        <v>6521.6953119999998</v>
      </c>
      <c r="K240" s="23">
        <v>6417.9262699999999</v>
      </c>
      <c r="L240" s="23">
        <v>6307.6352539999998</v>
      </c>
      <c r="M240" s="23">
        <v>6194.0146480000003</v>
      </c>
      <c r="N240" s="23">
        <v>6083.1938479999999</v>
      </c>
      <c r="O240" s="23">
        <v>5968.2231449999999</v>
      </c>
      <c r="P240" s="23">
        <v>5860.0234380000002</v>
      </c>
      <c r="Q240" s="23">
        <v>5761.4125979999999</v>
      </c>
      <c r="R240" s="23">
        <v>5664.2954099999997</v>
      </c>
      <c r="S240" s="23">
        <v>5569.1674800000001</v>
      </c>
      <c r="T240" s="23">
        <v>5479.3090819999998</v>
      </c>
      <c r="U240" s="23">
        <v>5391.7705079999996</v>
      </c>
      <c r="V240" s="23">
        <v>5304.5410160000001</v>
      </c>
      <c r="W240" s="23">
        <v>5215.8012699999999</v>
      </c>
      <c r="X240" s="23">
        <v>5129.0708009999998</v>
      </c>
      <c r="Y240" s="23">
        <v>5047.8530270000001</v>
      </c>
      <c r="Z240" s="23">
        <v>4966.2109380000002</v>
      </c>
      <c r="AA240" s="23">
        <v>4883.3974609999996</v>
      </c>
      <c r="AB240" s="23">
        <v>4799.8354490000002</v>
      </c>
      <c r="AC240" s="23">
        <v>4711.78125</v>
      </c>
      <c r="AD240" s="23">
        <v>4623.9658200000003</v>
      </c>
      <c r="AE240" s="23">
        <v>4539.2416990000002</v>
      </c>
      <c r="AF240" s="23">
        <v>4458.076172</v>
      </c>
      <c r="AG240" s="19" t="s">
        <v>2093</v>
      </c>
    </row>
    <row r="241" spans="1:33" ht="15" customHeight="1">
      <c r="A241" s="51" t="s">
        <v>6962</v>
      </c>
      <c r="B241" s="17" t="s">
        <v>6963</v>
      </c>
      <c r="C241" s="23">
        <v>0</v>
      </c>
      <c r="D241" s="23">
        <v>7235.0078119999998</v>
      </c>
      <c r="E241" s="23">
        <v>7254.5498049999997</v>
      </c>
      <c r="F241" s="23">
        <v>7250.4409180000002</v>
      </c>
      <c r="G241" s="23">
        <v>7247.671875</v>
      </c>
      <c r="H241" s="23">
        <v>7200.3598629999997</v>
      </c>
      <c r="I241" s="23">
        <v>7107.1181640000004</v>
      </c>
      <c r="J241" s="23">
        <v>7005.6503910000001</v>
      </c>
      <c r="K241" s="23">
        <v>6894.689453</v>
      </c>
      <c r="L241" s="23">
        <v>6776.7119140000004</v>
      </c>
      <c r="M241" s="23">
        <v>6655.1455079999996</v>
      </c>
      <c r="N241" s="23">
        <v>6536.576172</v>
      </c>
      <c r="O241" s="23">
        <v>6413.5361329999996</v>
      </c>
      <c r="P241" s="23">
        <v>6297.7597660000001</v>
      </c>
      <c r="Q241" s="23">
        <v>6192.2773440000001</v>
      </c>
      <c r="R241" s="23">
        <v>6088.3911129999997</v>
      </c>
      <c r="S241" s="23">
        <v>5986.6333009999998</v>
      </c>
      <c r="T241" s="23">
        <v>5890.5302730000003</v>
      </c>
      <c r="U241" s="23">
        <v>5796.9125979999999</v>
      </c>
      <c r="V241" s="23">
        <v>5703.6171880000002</v>
      </c>
      <c r="W241" s="23">
        <v>5608.6884769999997</v>
      </c>
      <c r="X241" s="23">
        <v>5515.9116210000002</v>
      </c>
      <c r="Y241" s="23">
        <v>5429.0546880000002</v>
      </c>
      <c r="Z241" s="23">
        <v>5341.732422</v>
      </c>
      <c r="AA241" s="23">
        <v>5253.1411129999997</v>
      </c>
      <c r="AB241" s="23">
        <v>5163.7358400000003</v>
      </c>
      <c r="AC241" s="23">
        <v>5069.4868159999996</v>
      </c>
      <c r="AD241" s="23">
        <v>4975.4848629999997</v>
      </c>
      <c r="AE241" s="23">
        <v>4884.7978519999997</v>
      </c>
      <c r="AF241" s="23">
        <v>4797.9306640000004</v>
      </c>
      <c r="AG241" s="19" t="s">
        <v>2093</v>
      </c>
    </row>
    <row r="242" spans="1:33" ht="15" customHeight="1">
      <c r="A242" s="51" t="s">
        <v>6964</v>
      </c>
      <c r="B242" s="17" t="s">
        <v>6965</v>
      </c>
      <c r="C242" s="23">
        <v>0</v>
      </c>
      <c r="D242" s="23">
        <v>7191.4404299999997</v>
      </c>
      <c r="E242" s="23">
        <v>6801.9892579999996</v>
      </c>
      <c r="F242" s="23">
        <v>6506.8872069999998</v>
      </c>
      <c r="G242" s="23">
        <v>6448.6982420000004</v>
      </c>
      <c r="H242" s="23">
        <v>6348.9780270000001</v>
      </c>
      <c r="I242" s="23">
        <v>6209.1279299999997</v>
      </c>
      <c r="J242" s="23">
        <v>6064.5400390000004</v>
      </c>
      <c r="K242" s="23">
        <v>5912.7060549999997</v>
      </c>
      <c r="L242" s="23">
        <v>5755.9819340000004</v>
      </c>
      <c r="M242" s="23">
        <v>5597.4448240000002</v>
      </c>
      <c r="N242" s="23">
        <v>5442.6938479999999</v>
      </c>
      <c r="O242" s="23">
        <v>5285.5253910000001</v>
      </c>
      <c r="P242" s="23">
        <v>5135.6489259999998</v>
      </c>
      <c r="Q242" s="23">
        <v>4995.3481449999999</v>
      </c>
      <c r="R242" s="23">
        <v>4857.4335940000001</v>
      </c>
      <c r="S242" s="23">
        <v>4722.3046880000002</v>
      </c>
      <c r="T242" s="23">
        <v>4591.5444340000004</v>
      </c>
      <c r="U242" s="23">
        <v>4464.8735349999997</v>
      </c>
      <c r="V242" s="23">
        <v>4339.4331050000001</v>
      </c>
      <c r="W242" s="23">
        <v>4213.7666019999997</v>
      </c>
      <c r="X242" s="23">
        <v>4090.7478030000002</v>
      </c>
      <c r="Y242" s="23">
        <v>3973.0954590000001</v>
      </c>
      <c r="Z242" s="23">
        <v>3856.045654</v>
      </c>
      <c r="AA242" s="23">
        <v>3739.0615229999999</v>
      </c>
      <c r="AB242" s="23">
        <v>3622.5229490000002</v>
      </c>
      <c r="AC242" s="23">
        <v>3503.6926269999999</v>
      </c>
      <c r="AD242" s="23">
        <v>3386.2116700000001</v>
      </c>
      <c r="AE242" s="23">
        <v>3272.1560060000002</v>
      </c>
      <c r="AF242" s="23">
        <v>3161.7761230000001</v>
      </c>
      <c r="AG242" s="19" t="s">
        <v>2093</v>
      </c>
    </row>
    <row r="243" spans="1:33" ht="15" customHeight="1">
      <c r="B243" s="16" t="s">
        <v>6966</v>
      </c>
    </row>
    <row r="244" spans="1:33" ht="15" customHeight="1">
      <c r="A244" s="51" t="s">
        <v>6967</v>
      </c>
      <c r="B244" s="17" t="s">
        <v>6968</v>
      </c>
      <c r="C244" s="23">
        <v>0</v>
      </c>
      <c r="D244" s="23">
        <v>3612.6872560000002</v>
      </c>
      <c r="E244" s="23">
        <v>3633.9445799999999</v>
      </c>
      <c r="F244" s="23">
        <v>3643.5258789999998</v>
      </c>
      <c r="G244" s="23">
        <v>3653.9184570000002</v>
      </c>
      <c r="H244" s="23">
        <v>3641.9240719999998</v>
      </c>
      <c r="I244" s="23">
        <v>3606.6191410000001</v>
      </c>
      <c r="J244" s="23">
        <v>3566.968018</v>
      </c>
      <c r="K244" s="23">
        <v>3522.2773440000001</v>
      </c>
      <c r="L244" s="23">
        <v>3473.7641600000002</v>
      </c>
      <c r="M244" s="23">
        <v>3423.1496579999998</v>
      </c>
      <c r="N244" s="23">
        <v>3373.8085940000001</v>
      </c>
      <c r="O244" s="23">
        <v>3321.8835450000001</v>
      </c>
      <c r="P244" s="23">
        <v>3273.4445799999999</v>
      </c>
      <c r="Q244" s="23">
        <v>3230.1066890000002</v>
      </c>
      <c r="R244" s="23">
        <v>3187.3686520000001</v>
      </c>
      <c r="S244" s="23">
        <v>3145.5141600000002</v>
      </c>
      <c r="T244" s="23">
        <v>3106.4108890000002</v>
      </c>
      <c r="U244" s="23">
        <v>3068.4089359999998</v>
      </c>
      <c r="V244" s="23">
        <v>3030.3698730000001</v>
      </c>
      <c r="W244" s="23">
        <v>2991.2485350000002</v>
      </c>
      <c r="X244" s="23">
        <v>2953.055664</v>
      </c>
      <c r="Y244" s="23">
        <v>2917.8256839999999</v>
      </c>
      <c r="Z244" s="23">
        <v>2882.1457519999999</v>
      </c>
      <c r="AA244" s="23">
        <v>2845.5734859999998</v>
      </c>
      <c r="AB244" s="23">
        <v>2808.3435060000002</v>
      </c>
      <c r="AC244" s="23">
        <v>2768.2448730000001</v>
      </c>
      <c r="AD244" s="23">
        <v>2728.0310060000002</v>
      </c>
      <c r="AE244" s="23">
        <v>2689.3881839999999</v>
      </c>
      <c r="AF244" s="23">
        <v>2652.611328</v>
      </c>
      <c r="AG244" s="19" t="s">
        <v>2093</v>
      </c>
    </row>
    <row r="245" spans="1:33" ht="15" customHeight="1">
      <c r="A245" s="51" t="s">
        <v>6969</v>
      </c>
      <c r="B245" s="17" t="s">
        <v>6970</v>
      </c>
      <c r="C245" s="23">
        <v>0</v>
      </c>
      <c r="D245" s="23">
        <v>2772.492432</v>
      </c>
      <c r="E245" s="23">
        <v>2779.9809570000002</v>
      </c>
      <c r="F245" s="23">
        <v>2778.4064939999998</v>
      </c>
      <c r="G245" s="23">
        <v>2777.3452149999998</v>
      </c>
      <c r="H245" s="23">
        <v>2759.2150879999999</v>
      </c>
      <c r="I245" s="23">
        <v>2723.484375</v>
      </c>
      <c r="J245" s="23">
        <v>2575.0253910000001</v>
      </c>
      <c r="K245" s="23">
        <v>2509.3078609999998</v>
      </c>
      <c r="L245" s="23">
        <v>2444.7714839999999</v>
      </c>
      <c r="M245" s="23">
        <v>2376.8474120000001</v>
      </c>
      <c r="N245" s="23">
        <v>2316.8483890000002</v>
      </c>
      <c r="O245" s="23">
        <v>2260.0874020000001</v>
      </c>
      <c r="P245" s="23">
        <v>2211.2009280000002</v>
      </c>
      <c r="Q245" s="23">
        <v>2171.5390619999998</v>
      </c>
      <c r="R245" s="23">
        <v>2129.664307</v>
      </c>
      <c r="S245" s="23">
        <v>2106.6137699999999</v>
      </c>
      <c r="T245" s="23">
        <v>2649.0751949999999</v>
      </c>
      <c r="U245" s="23">
        <v>2602.1411130000001</v>
      </c>
      <c r="V245" s="23">
        <v>2556.4360350000002</v>
      </c>
      <c r="W245" s="23">
        <v>2512.5888669999999</v>
      </c>
      <c r="X245" s="23">
        <v>2469.7304690000001</v>
      </c>
      <c r="Y245" s="23">
        <v>2429.5463869999999</v>
      </c>
      <c r="Z245" s="23">
        <v>2896.0791020000001</v>
      </c>
      <c r="AA245" s="23">
        <v>2839.3374020000001</v>
      </c>
      <c r="AB245" s="23">
        <v>2789.4580080000001</v>
      </c>
      <c r="AC245" s="23">
        <v>2736.9956050000001</v>
      </c>
      <c r="AD245" s="23">
        <v>2684.7004390000002</v>
      </c>
      <c r="AE245" s="23">
        <v>2634.22876</v>
      </c>
      <c r="AF245" s="23">
        <v>2585.8498540000001</v>
      </c>
      <c r="AG245" s="19" t="s">
        <v>2093</v>
      </c>
    </row>
    <row r="246" spans="1:33" ht="15" customHeight="1">
      <c r="A246" s="51" t="s">
        <v>6971</v>
      </c>
      <c r="B246" s="17" t="s">
        <v>6972</v>
      </c>
      <c r="C246" s="23">
        <v>0</v>
      </c>
      <c r="D246" s="23">
        <v>1642.443481</v>
      </c>
      <c r="E246" s="23">
        <v>1652.1079099999999</v>
      </c>
      <c r="F246" s="23">
        <v>1656.4638669999999</v>
      </c>
      <c r="G246" s="23">
        <v>1661.1885990000001</v>
      </c>
      <c r="H246" s="23">
        <v>1655.7354740000001</v>
      </c>
      <c r="I246" s="23">
        <v>1639.684937</v>
      </c>
      <c r="J246" s="23">
        <v>1621.658081</v>
      </c>
      <c r="K246" s="23">
        <v>1601.3402100000001</v>
      </c>
      <c r="L246" s="23">
        <v>1579.284668</v>
      </c>
      <c r="M246" s="23">
        <v>1556.273682</v>
      </c>
      <c r="N246" s="23">
        <v>1533.8414310000001</v>
      </c>
      <c r="O246" s="23">
        <v>1510.2348629999999</v>
      </c>
      <c r="P246" s="23">
        <v>1488.2128909999999</v>
      </c>
      <c r="Q246" s="23">
        <v>1468.5101320000001</v>
      </c>
      <c r="R246" s="23">
        <v>1449.0802000000001</v>
      </c>
      <c r="S246" s="23">
        <v>1430.0516359999999</v>
      </c>
      <c r="T246" s="23">
        <v>1412.2739260000001</v>
      </c>
      <c r="U246" s="23">
        <v>1394.997192</v>
      </c>
      <c r="V246" s="23">
        <v>1377.7033690000001</v>
      </c>
      <c r="W246" s="23">
        <v>1359.9174800000001</v>
      </c>
      <c r="X246" s="23">
        <v>1342.5539550000001</v>
      </c>
      <c r="Y246" s="23">
        <v>1326.537231</v>
      </c>
      <c r="Z246" s="23">
        <v>1310.315918</v>
      </c>
      <c r="AA246" s="23">
        <v>1293.6889650000001</v>
      </c>
      <c r="AB246" s="23">
        <v>1276.762939</v>
      </c>
      <c r="AC246" s="23">
        <v>1258.5329589999999</v>
      </c>
      <c r="AD246" s="23">
        <v>1240.2504879999999</v>
      </c>
      <c r="AE246" s="23">
        <v>1222.682129</v>
      </c>
      <c r="AF246" s="23">
        <v>1205.96228</v>
      </c>
      <c r="AG246" s="19" t="s">
        <v>2093</v>
      </c>
    </row>
    <row r="247" spans="1:33" ht="15" customHeight="1">
      <c r="A247" s="51" t="s">
        <v>6973</v>
      </c>
      <c r="B247" s="17" t="s">
        <v>6974</v>
      </c>
      <c r="C247" s="23">
        <v>0</v>
      </c>
      <c r="D247" s="23">
        <v>4264.5317379999997</v>
      </c>
      <c r="E247" s="23">
        <v>4275.8608400000003</v>
      </c>
      <c r="F247" s="23">
        <v>4273.2749020000001</v>
      </c>
      <c r="G247" s="23">
        <v>4270.4228519999997</v>
      </c>
      <c r="H247" s="23">
        <v>4242.4428710000002</v>
      </c>
      <c r="I247" s="23">
        <v>4187.4018550000001</v>
      </c>
      <c r="J247" s="23">
        <v>4127.5161129999997</v>
      </c>
      <c r="K247" s="23">
        <v>4062.039307</v>
      </c>
      <c r="L247" s="23">
        <v>3992.430664</v>
      </c>
      <c r="M247" s="23">
        <v>3920.709961</v>
      </c>
      <c r="N247" s="23">
        <v>3850.756836</v>
      </c>
      <c r="O247" s="23">
        <v>3778.172607</v>
      </c>
      <c r="P247" s="23">
        <v>3709.8698730000001</v>
      </c>
      <c r="Q247" s="23">
        <v>3647.6328119999998</v>
      </c>
      <c r="R247" s="23">
        <v>3586.3386230000001</v>
      </c>
      <c r="S247" s="23">
        <v>3526.2998050000001</v>
      </c>
      <c r="T247" s="23">
        <v>3469.5935060000002</v>
      </c>
      <c r="U247" s="23">
        <v>3414.3527829999998</v>
      </c>
      <c r="V247" s="23">
        <v>3359.3041990000002</v>
      </c>
      <c r="W247" s="23">
        <v>3303.295654</v>
      </c>
      <c r="X247" s="23">
        <v>3248.5561520000001</v>
      </c>
      <c r="Y247" s="23">
        <v>3197.3046880000002</v>
      </c>
      <c r="Z247" s="23">
        <v>3145.7810060000002</v>
      </c>
      <c r="AA247" s="23">
        <v>3093.5119629999999</v>
      </c>
      <c r="AB247" s="23">
        <v>3040.764893</v>
      </c>
      <c r="AC247" s="23">
        <v>2985.1684570000002</v>
      </c>
      <c r="AD247" s="23">
        <v>2929.71875</v>
      </c>
      <c r="AE247" s="23">
        <v>2876.2236330000001</v>
      </c>
      <c r="AF247" s="23">
        <v>2824.9797359999998</v>
      </c>
      <c r="AG247" s="19" t="s">
        <v>2093</v>
      </c>
    </row>
    <row r="248" spans="1:33" ht="15" customHeight="1">
      <c r="A248" s="51" t="s">
        <v>6975</v>
      </c>
      <c r="B248" s="17" t="s">
        <v>6976</v>
      </c>
      <c r="C248" s="23">
        <v>0</v>
      </c>
      <c r="D248" s="23">
        <v>7671.091797</v>
      </c>
      <c r="E248" s="23">
        <v>7691.1528319999998</v>
      </c>
      <c r="F248" s="23">
        <v>7686.1308589999999</v>
      </c>
      <c r="G248" s="23">
        <v>7682.5205079999996</v>
      </c>
      <c r="H248" s="23">
        <v>7631.6904299999997</v>
      </c>
      <c r="I248" s="23">
        <v>7532.1845700000003</v>
      </c>
      <c r="J248" s="23">
        <v>7423.9702150000003</v>
      </c>
      <c r="K248" s="23">
        <v>7305.7070309999999</v>
      </c>
      <c r="L248" s="23">
        <v>7180.0239259999998</v>
      </c>
      <c r="M248" s="23">
        <v>7050.5527339999999</v>
      </c>
      <c r="N248" s="23">
        <v>6924.2714839999999</v>
      </c>
      <c r="O248" s="23">
        <v>6793.2700199999999</v>
      </c>
      <c r="P248" s="23">
        <v>6669.9790039999998</v>
      </c>
      <c r="Q248" s="23">
        <v>6557.6040039999998</v>
      </c>
      <c r="R248" s="23">
        <v>6446.9340819999998</v>
      </c>
      <c r="S248" s="23">
        <v>6338.5297849999997</v>
      </c>
      <c r="T248" s="23">
        <v>6236.1245120000003</v>
      </c>
      <c r="U248" s="23">
        <v>6136.3632809999999</v>
      </c>
      <c r="V248" s="23">
        <v>6036.955078</v>
      </c>
      <c r="W248" s="23">
        <v>5935.8315430000002</v>
      </c>
      <c r="X248" s="23">
        <v>5836.9970700000003</v>
      </c>
      <c r="Y248" s="23">
        <v>5744.4379879999997</v>
      </c>
      <c r="Z248" s="23">
        <v>5651.3984380000002</v>
      </c>
      <c r="AA248" s="23">
        <v>5557.0288090000004</v>
      </c>
      <c r="AB248" s="23">
        <v>5461.8100590000004</v>
      </c>
      <c r="AC248" s="23">
        <v>5361.482422</v>
      </c>
      <c r="AD248" s="23">
        <v>5261.4287109999996</v>
      </c>
      <c r="AE248" s="23">
        <v>5164.8950199999999</v>
      </c>
      <c r="AF248" s="23">
        <v>5072.4145509999998</v>
      </c>
      <c r="AG248" s="19" t="s">
        <v>2093</v>
      </c>
    </row>
    <row r="249" spans="1:33" ht="15" customHeight="1">
      <c r="A249" s="51" t="s">
        <v>6977</v>
      </c>
      <c r="B249" s="17" t="s">
        <v>6978</v>
      </c>
      <c r="C249" s="23">
        <v>0</v>
      </c>
      <c r="D249" s="23">
        <v>1236.1374510000001</v>
      </c>
      <c r="E249" s="23">
        <v>1182.8392329999999</v>
      </c>
      <c r="F249" s="23">
        <v>1137.227539</v>
      </c>
      <c r="G249" s="23">
        <v>1097.244263</v>
      </c>
      <c r="H249" s="23">
        <v>1073.4913329999999</v>
      </c>
      <c r="I249" s="23">
        <v>1051.8160399999999</v>
      </c>
      <c r="J249" s="23">
        <v>1024.9548339999999</v>
      </c>
      <c r="K249" s="23">
        <v>998.69940199999996</v>
      </c>
      <c r="L249" s="23">
        <v>974.10681199999999</v>
      </c>
      <c r="M249" s="23">
        <v>951.24401899999998</v>
      </c>
      <c r="N249" s="23">
        <v>929.62731900000006</v>
      </c>
      <c r="O249" s="23">
        <v>910.27020300000004</v>
      </c>
      <c r="P249" s="23">
        <v>892.12756300000001</v>
      </c>
      <c r="Q249" s="23">
        <v>875.48022500000002</v>
      </c>
      <c r="R249" s="23">
        <v>859.09313999999995</v>
      </c>
      <c r="S249" s="23">
        <v>843.040344</v>
      </c>
      <c r="T249" s="23">
        <v>827.81671100000005</v>
      </c>
      <c r="U249" s="23">
        <v>812.97332800000004</v>
      </c>
      <c r="V249" s="23">
        <v>798.20605499999999</v>
      </c>
      <c r="W249" s="23">
        <v>783.24206500000003</v>
      </c>
      <c r="X249" s="23">
        <v>768.61102300000005</v>
      </c>
      <c r="Y249" s="23">
        <v>754.83544900000004</v>
      </c>
      <c r="Z249" s="23">
        <v>741.02484100000004</v>
      </c>
      <c r="AA249" s="23">
        <v>727.06909199999996</v>
      </c>
      <c r="AB249" s="23">
        <v>713.03283699999997</v>
      </c>
      <c r="AC249" s="23">
        <v>698.36261000000002</v>
      </c>
      <c r="AD249" s="23">
        <v>683.76318400000002</v>
      </c>
      <c r="AE249" s="23">
        <v>669.65631099999996</v>
      </c>
      <c r="AF249" s="23">
        <v>656.10809300000005</v>
      </c>
      <c r="AG249" s="19" t="s">
        <v>2093</v>
      </c>
    </row>
    <row r="250" spans="1:33" ht="15" customHeight="1">
      <c r="A250" s="51" t="s">
        <v>6979</v>
      </c>
      <c r="B250" s="17" t="s">
        <v>6980</v>
      </c>
      <c r="C250" s="23">
        <v>0</v>
      </c>
      <c r="D250" s="23">
        <v>1652.716064</v>
      </c>
      <c r="E250" s="23">
        <v>1560.63562</v>
      </c>
      <c r="F250" s="23">
        <v>1485.3248289999999</v>
      </c>
      <c r="G250" s="23">
        <v>1432.8232419999999</v>
      </c>
      <c r="H250" s="23">
        <v>1402.355591</v>
      </c>
      <c r="I250" s="23">
        <v>1372.576904</v>
      </c>
      <c r="J250" s="23">
        <v>1332.892212</v>
      </c>
      <c r="K250" s="23">
        <v>1297.683716</v>
      </c>
      <c r="L250" s="23">
        <v>1264.145996</v>
      </c>
      <c r="M250" s="23">
        <v>1232.4685059999999</v>
      </c>
      <c r="N250" s="23">
        <v>1202.3088379999999</v>
      </c>
      <c r="O250" s="23">
        <v>1174.5748289999999</v>
      </c>
      <c r="P250" s="23">
        <v>1148.445923</v>
      </c>
      <c r="Q250" s="23">
        <v>1125.140259</v>
      </c>
      <c r="R250" s="23">
        <v>1105.5485839999999</v>
      </c>
      <c r="S250" s="23">
        <v>1086.357544</v>
      </c>
      <c r="T250" s="23">
        <v>1068.2066649999999</v>
      </c>
      <c r="U250" s="23">
        <v>1050.519409</v>
      </c>
      <c r="V250" s="23">
        <v>1032.903564</v>
      </c>
      <c r="W250" s="23">
        <v>1015.005615</v>
      </c>
      <c r="X250" s="23">
        <v>997.51049799999998</v>
      </c>
      <c r="Y250" s="23">
        <v>981.09887700000002</v>
      </c>
      <c r="Z250" s="23">
        <v>964.615723</v>
      </c>
      <c r="AA250" s="23">
        <v>947.91644299999996</v>
      </c>
      <c r="AB250" s="23">
        <v>931.083618</v>
      </c>
      <c r="AC250" s="23">
        <v>913.39215100000001</v>
      </c>
      <c r="AD250" s="23">
        <v>895.76080300000001</v>
      </c>
      <c r="AE250" s="23">
        <v>878.74176</v>
      </c>
      <c r="AF250" s="23">
        <v>862.42449999999997</v>
      </c>
      <c r="AG250" s="19" t="s">
        <v>2093</v>
      </c>
    </row>
    <row r="251" spans="1:33" ht="15" customHeight="1">
      <c r="A251" s="51" t="s">
        <v>6981</v>
      </c>
      <c r="B251" s="17" t="s">
        <v>6982</v>
      </c>
      <c r="C251" s="23">
        <v>0</v>
      </c>
      <c r="D251" s="23">
        <v>1394.6270750000001</v>
      </c>
      <c r="E251" s="23">
        <v>1275.3027340000001</v>
      </c>
      <c r="F251" s="23">
        <v>1278.665283</v>
      </c>
      <c r="G251" s="23">
        <v>1602.890625</v>
      </c>
      <c r="H251" s="23">
        <v>1405.913452</v>
      </c>
      <c r="I251" s="23">
        <v>1392.284668</v>
      </c>
      <c r="J251" s="23">
        <v>1376.977783</v>
      </c>
      <c r="K251" s="23">
        <v>1359.7254640000001</v>
      </c>
      <c r="L251" s="23">
        <v>1340.9976810000001</v>
      </c>
      <c r="M251" s="23">
        <v>1321.458496</v>
      </c>
      <c r="N251" s="23">
        <v>1302.411255</v>
      </c>
      <c r="O251" s="23">
        <v>1282.3664550000001</v>
      </c>
      <c r="P251" s="23">
        <v>1263.6673579999999</v>
      </c>
      <c r="Q251" s="23">
        <v>1246.9372559999999</v>
      </c>
      <c r="R251" s="23">
        <v>1230.438721</v>
      </c>
      <c r="S251" s="23">
        <v>1214.2814940000001</v>
      </c>
      <c r="T251" s="23">
        <v>1199.1860349999999</v>
      </c>
      <c r="U251" s="23">
        <v>1184.5161129999999</v>
      </c>
      <c r="V251" s="23">
        <v>1169.8316649999999</v>
      </c>
      <c r="W251" s="23">
        <v>1154.72937</v>
      </c>
      <c r="X251" s="23">
        <v>1139.985596</v>
      </c>
      <c r="Y251" s="23">
        <v>1023.986816</v>
      </c>
      <c r="Z251" s="23">
        <v>1011.46521</v>
      </c>
      <c r="AA251" s="23">
        <v>998.630493</v>
      </c>
      <c r="AB251" s="23">
        <v>985.56488000000002</v>
      </c>
      <c r="AC251" s="23">
        <v>971.49273700000003</v>
      </c>
      <c r="AD251" s="23">
        <v>957.38000499999998</v>
      </c>
      <c r="AE251" s="23">
        <v>943.81854199999998</v>
      </c>
      <c r="AF251" s="23">
        <v>930.91204800000003</v>
      </c>
      <c r="AG251" s="19" t="s">
        <v>2093</v>
      </c>
    </row>
    <row r="252" spans="1:33" ht="15" customHeight="1">
      <c r="A252" s="51" t="s">
        <v>6983</v>
      </c>
      <c r="B252" s="17" t="s">
        <v>6984</v>
      </c>
      <c r="C252" s="23">
        <v>0</v>
      </c>
      <c r="D252" s="23">
        <v>6389.5932620000003</v>
      </c>
      <c r="E252" s="23">
        <v>6396.6254879999997</v>
      </c>
      <c r="F252" s="23">
        <v>6382.6538090000004</v>
      </c>
      <c r="G252" s="23">
        <v>6369.7368159999996</v>
      </c>
      <c r="H252" s="23">
        <v>6285.0756840000004</v>
      </c>
      <c r="I252" s="23">
        <v>6193.1972660000001</v>
      </c>
      <c r="J252" s="23">
        <v>6094.3022460000002</v>
      </c>
      <c r="K252" s="23">
        <v>5987.3320309999999</v>
      </c>
      <c r="L252" s="23">
        <v>5874.4790039999998</v>
      </c>
      <c r="M252" s="23">
        <v>5035.1777339999999</v>
      </c>
      <c r="N252" s="23">
        <v>4936.4614259999998</v>
      </c>
      <c r="O252" s="23">
        <v>4218.8798829999996</v>
      </c>
      <c r="P252" s="23">
        <v>4133.0014650000003</v>
      </c>
      <c r="Q252" s="23">
        <v>4054.0888669999999</v>
      </c>
      <c r="R252" s="23">
        <v>3976.4177249999998</v>
      </c>
      <c r="S252" s="23">
        <v>3876.3740229999999</v>
      </c>
      <c r="T252" s="23">
        <v>3681.148682</v>
      </c>
      <c r="U252" s="23">
        <v>3612.040039</v>
      </c>
      <c r="V252" s="23">
        <v>3543.3264159999999</v>
      </c>
      <c r="W252" s="23">
        <v>3473.798828</v>
      </c>
      <c r="X252" s="23">
        <v>3405.8076169999999</v>
      </c>
      <c r="Y252" s="23">
        <v>3341.664307</v>
      </c>
      <c r="Z252" s="23">
        <v>3277.4204100000002</v>
      </c>
      <c r="AA252" s="23">
        <v>3212.5922850000002</v>
      </c>
      <c r="AB252" s="23">
        <v>3147.46875</v>
      </c>
      <c r="AC252" s="23">
        <v>3079.611328</v>
      </c>
      <c r="AD252" s="23">
        <v>3012.1364749999998</v>
      </c>
      <c r="AE252" s="23">
        <v>2959.5954590000001</v>
      </c>
      <c r="AF252" s="23">
        <v>2922.6748050000001</v>
      </c>
      <c r="AG252" s="19" t="s">
        <v>2093</v>
      </c>
    </row>
    <row r="253" spans="1:33" ht="15" customHeight="1">
      <c r="A253" s="51" t="s">
        <v>6985</v>
      </c>
      <c r="B253" s="17" t="s">
        <v>6986</v>
      </c>
      <c r="C253" s="23">
        <v>0</v>
      </c>
      <c r="D253" s="23">
        <v>1201.3710940000001</v>
      </c>
      <c r="E253" s="23">
        <v>1066.830078</v>
      </c>
      <c r="F253" s="23">
        <v>965.71545400000002</v>
      </c>
      <c r="G253" s="23">
        <v>930.95941200000004</v>
      </c>
      <c r="H253" s="23">
        <v>912.48242200000004</v>
      </c>
      <c r="I253" s="23">
        <v>888.26800500000002</v>
      </c>
      <c r="J253" s="23">
        <v>847.26898200000005</v>
      </c>
      <c r="K253" s="23">
        <v>821.40093999999999</v>
      </c>
      <c r="L253" s="23">
        <v>794.94836399999997</v>
      </c>
      <c r="M253" s="23">
        <v>768.35064699999998</v>
      </c>
      <c r="N253" s="23">
        <v>742.38140899999996</v>
      </c>
      <c r="O253" s="23">
        <v>716.19549600000005</v>
      </c>
      <c r="P253" s="23">
        <v>691.11236599999995</v>
      </c>
      <c r="Q253" s="23">
        <v>670.76135299999999</v>
      </c>
      <c r="R253" s="23">
        <v>664.05651899999998</v>
      </c>
      <c r="S253" s="23">
        <v>657.49230999999997</v>
      </c>
      <c r="T253" s="23">
        <v>651.46167000000003</v>
      </c>
      <c r="U253" s="23">
        <v>645.62286400000005</v>
      </c>
      <c r="V253" s="23">
        <v>639.73748799999998</v>
      </c>
      <c r="W253" s="23">
        <v>633.58349599999997</v>
      </c>
      <c r="X253" s="23">
        <v>627.58575399999995</v>
      </c>
      <c r="Y253" s="23">
        <v>622.17950399999995</v>
      </c>
      <c r="Z253" s="23">
        <v>616.640625</v>
      </c>
      <c r="AA253" s="23">
        <v>610.87280299999998</v>
      </c>
      <c r="AB253" s="23">
        <v>604.92407200000002</v>
      </c>
      <c r="AC253" s="23">
        <v>598.31494099999998</v>
      </c>
      <c r="AD253" s="23">
        <v>591.63574200000005</v>
      </c>
      <c r="AE253" s="23">
        <v>585.25250200000005</v>
      </c>
      <c r="AF253" s="23">
        <v>579.23303199999998</v>
      </c>
      <c r="AG253" s="19" t="s">
        <v>2093</v>
      </c>
    </row>
    <row r="254" spans="1:33" ht="15" customHeight="1">
      <c r="B254" s="16" t="s">
        <v>6987</v>
      </c>
    </row>
    <row r="255" spans="1:33" ht="15" customHeight="1">
      <c r="A255" s="51" t="s">
        <v>6988</v>
      </c>
      <c r="B255" s="17" t="s">
        <v>6989</v>
      </c>
      <c r="C255" s="23">
        <v>0</v>
      </c>
      <c r="D255" s="23">
        <v>1436.0631100000001</v>
      </c>
      <c r="E255" s="23">
        <v>1439.9420170000001</v>
      </c>
      <c r="F255" s="23">
        <v>1439.126587</v>
      </c>
      <c r="G255" s="23">
        <v>1438.5767820000001</v>
      </c>
      <c r="H255" s="23">
        <v>1429.1860349999999</v>
      </c>
      <c r="I255" s="23">
        <v>1410.6785890000001</v>
      </c>
      <c r="J255" s="23">
        <v>1390.5383300000001</v>
      </c>
      <c r="K255" s="23">
        <v>1368.514038</v>
      </c>
      <c r="L255" s="23">
        <v>1345.0969239999999</v>
      </c>
      <c r="M255" s="23">
        <v>1320.9674070000001</v>
      </c>
      <c r="N255" s="23">
        <v>1297.4327390000001</v>
      </c>
      <c r="O255" s="23">
        <v>1273.0107419999999</v>
      </c>
      <c r="P255" s="23">
        <v>1250.030518</v>
      </c>
      <c r="Q255" s="23">
        <v>1229.093384</v>
      </c>
      <c r="R255" s="23">
        <v>1208.4735109999999</v>
      </c>
      <c r="S255" s="23">
        <v>1188.275635</v>
      </c>
      <c r="T255" s="23">
        <v>1169.2001949999999</v>
      </c>
      <c r="U255" s="23">
        <v>1150.6182859999999</v>
      </c>
      <c r="V255" s="23">
        <v>1132.10022</v>
      </c>
      <c r="W255" s="23">
        <v>1113.2581789999999</v>
      </c>
      <c r="X255" s="23">
        <v>1094.8431399999999</v>
      </c>
      <c r="Y255" s="23">
        <v>1077.602905</v>
      </c>
      <c r="Z255" s="23">
        <v>1060.2703859999999</v>
      </c>
      <c r="AA255" s="23">
        <v>1042.6861570000001</v>
      </c>
      <c r="AB255" s="23">
        <v>1024.940308</v>
      </c>
      <c r="AC255" s="23">
        <v>1006.2329099999999</v>
      </c>
      <c r="AD255" s="23">
        <v>987.57458499999996</v>
      </c>
      <c r="AE255" s="23">
        <v>969.574341</v>
      </c>
      <c r="AF255" s="23">
        <v>952.33221400000002</v>
      </c>
      <c r="AG255" s="19" t="s">
        <v>2093</v>
      </c>
    </row>
    <row r="256" spans="1:33" ht="15" customHeight="1">
      <c r="A256" s="51" t="s">
        <v>6990</v>
      </c>
      <c r="B256" s="17" t="s">
        <v>6991</v>
      </c>
      <c r="C256" s="23">
        <v>0</v>
      </c>
      <c r="D256" s="23">
        <v>1733.852539</v>
      </c>
      <c r="E256" s="23">
        <v>1738.5357670000001</v>
      </c>
      <c r="F256" s="23">
        <v>1737.5511469999999</v>
      </c>
      <c r="G256" s="23">
        <v>1692.352173</v>
      </c>
      <c r="H256" s="23">
        <v>1607.544067</v>
      </c>
      <c r="I256" s="23">
        <v>1517.1789550000001</v>
      </c>
      <c r="J256" s="23">
        <v>1430.028442</v>
      </c>
      <c r="K256" s="23">
        <v>1345.805664</v>
      </c>
      <c r="L256" s="23">
        <v>1318.221802</v>
      </c>
      <c r="M256" s="23">
        <v>1292.572388</v>
      </c>
      <c r="N256" s="23">
        <v>1267.5507809999999</v>
      </c>
      <c r="O256" s="23">
        <v>1241.7094729999999</v>
      </c>
      <c r="P256" s="23">
        <v>1217.321899</v>
      </c>
      <c r="Q256" s="23">
        <v>1194.9666749999999</v>
      </c>
      <c r="R256" s="23">
        <v>1172.9594729999999</v>
      </c>
      <c r="S256" s="23">
        <v>1151.4014890000001</v>
      </c>
      <c r="T256" s="23">
        <v>1130.9688719999999</v>
      </c>
      <c r="U256" s="23">
        <v>1111.0491939999999</v>
      </c>
      <c r="V256" s="23">
        <v>1091.2270510000001</v>
      </c>
      <c r="W256" s="23">
        <v>1075.287842</v>
      </c>
      <c r="X256" s="23">
        <v>1065.1088870000001</v>
      </c>
      <c r="Y256" s="23">
        <v>1055.9335940000001</v>
      </c>
      <c r="Z256" s="23">
        <v>1046.533203</v>
      </c>
      <c r="AA256" s="23">
        <v>1036.744263</v>
      </c>
      <c r="AB256" s="23">
        <v>1026.6484379999999</v>
      </c>
      <c r="AC256" s="23">
        <v>1015.431763</v>
      </c>
      <c r="AD256" s="23">
        <v>1004.0960690000001</v>
      </c>
      <c r="AE256" s="23">
        <v>993.262878</v>
      </c>
      <c r="AF256" s="23">
        <v>983.04681400000004</v>
      </c>
      <c r="AG256" s="19" t="s">
        <v>2093</v>
      </c>
    </row>
    <row r="257" spans="2:2" ht="15" customHeight="1" thickBot="1"/>
    <row r="258" spans="2:2" ht="15" customHeight="1">
      <c r="B258" s="49" t="s">
        <v>6992</v>
      </c>
    </row>
    <row r="259" spans="2:2">
      <c r="B259" s="55" t="s">
        <v>6993</v>
      </c>
    </row>
    <row r="260" spans="2:2">
      <c r="B260" s="55" t="s">
        <v>6994</v>
      </c>
    </row>
    <row r="261" spans="2:2">
      <c r="B261" s="55" t="s">
        <v>6931</v>
      </c>
    </row>
    <row r="262" spans="2:2">
      <c r="B262" s="55" t="s">
        <v>6932</v>
      </c>
    </row>
    <row r="263" spans="2:2">
      <c r="B263" s="55" t="s">
        <v>6933</v>
      </c>
    </row>
    <row r="311" spans="2:33" ht="15" customHeight="1">
      <c r="B311" s="166"/>
      <c r="C311" s="166"/>
      <c r="D311" s="166"/>
      <c r="E311" s="166"/>
      <c r="F311" s="166"/>
      <c r="G311" s="166"/>
      <c r="H311" s="166"/>
      <c r="I311" s="166"/>
      <c r="J311" s="166"/>
      <c r="K311" s="166"/>
      <c r="L311" s="166"/>
      <c r="M311" s="166"/>
      <c r="N311" s="166"/>
      <c r="O311" s="166"/>
      <c r="P311" s="166"/>
      <c r="Q311" s="166"/>
      <c r="R311" s="166"/>
      <c r="S311" s="166"/>
      <c r="T311" s="166"/>
      <c r="U311" s="166"/>
      <c r="V311" s="166"/>
      <c r="W311" s="166"/>
      <c r="X311" s="166"/>
      <c r="Y311" s="166"/>
      <c r="Z311" s="166"/>
      <c r="AA311" s="166"/>
      <c r="AB311" s="166"/>
      <c r="AC311" s="166"/>
      <c r="AD311" s="166"/>
      <c r="AE311" s="166"/>
      <c r="AF311" s="166"/>
      <c r="AG311" s="166"/>
    </row>
    <row r="455" spans="2:33" ht="15" customHeight="1">
      <c r="B455" s="166"/>
      <c r="C455" s="166"/>
      <c r="D455" s="166"/>
      <c r="E455" s="166"/>
      <c r="F455" s="166"/>
      <c r="G455" s="166"/>
      <c r="H455" s="166"/>
      <c r="I455" s="166"/>
      <c r="J455" s="166"/>
      <c r="K455" s="166"/>
      <c r="L455" s="166"/>
      <c r="M455" s="166"/>
      <c r="N455" s="166"/>
      <c r="O455" s="166"/>
      <c r="P455" s="166"/>
      <c r="Q455" s="166"/>
      <c r="R455" s="166"/>
      <c r="S455" s="166"/>
      <c r="T455" s="166"/>
      <c r="U455" s="166"/>
      <c r="V455" s="166"/>
      <c r="W455" s="166"/>
      <c r="X455" s="166"/>
      <c r="Y455" s="166"/>
      <c r="Z455" s="166"/>
      <c r="AA455" s="166"/>
      <c r="AB455" s="166"/>
      <c r="AC455" s="166"/>
      <c r="AD455" s="166"/>
      <c r="AE455" s="166"/>
      <c r="AF455" s="166"/>
      <c r="AG455" s="166"/>
    </row>
    <row r="660" spans="2:33" ht="15" customHeight="1">
      <c r="B660" s="166"/>
      <c r="C660" s="166"/>
      <c r="D660" s="166"/>
      <c r="E660" s="166"/>
      <c r="F660" s="166"/>
      <c r="G660" s="166"/>
      <c r="H660" s="166"/>
      <c r="I660" s="166"/>
      <c r="J660" s="166"/>
      <c r="K660" s="166"/>
      <c r="L660" s="166"/>
      <c r="M660" s="166"/>
      <c r="N660" s="166"/>
      <c r="O660" s="166"/>
      <c r="P660" s="166"/>
      <c r="Q660" s="166"/>
      <c r="R660" s="166"/>
      <c r="S660" s="166"/>
      <c r="T660" s="166"/>
      <c r="U660" s="166"/>
      <c r="V660" s="166"/>
      <c r="W660" s="166"/>
      <c r="X660" s="166"/>
      <c r="Y660" s="166"/>
      <c r="Z660" s="166"/>
      <c r="AA660" s="166"/>
      <c r="AB660" s="166"/>
      <c r="AC660" s="166"/>
      <c r="AD660" s="166"/>
      <c r="AE660" s="166"/>
      <c r="AF660" s="166"/>
      <c r="AG660" s="166"/>
    </row>
    <row r="860" spans="2:33" ht="15" customHeight="1">
      <c r="B860" s="166"/>
      <c r="C860" s="166"/>
      <c r="D860" s="166"/>
      <c r="E860" s="166"/>
      <c r="F860" s="166"/>
      <c r="G860" s="166"/>
      <c r="H860" s="166"/>
      <c r="I860" s="166"/>
      <c r="J860" s="166"/>
      <c r="K860" s="166"/>
      <c r="L860" s="166"/>
      <c r="M860" s="166"/>
      <c r="N860" s="166"/>
      <c r="O860" s="166"/>
      <c r="P860" s="166"/>
      <c r="Q860" s="166"/>
      <c r="R860" s="166"/>
      <c r="S860" s="166"/>
      <c r="T860" s="166"/>
      <c r="U860" s="166"/>
      <c r="V860" s="166"/>
      <c r="W860" s="166"/>
      <c r="X860" s="166"/>
      <c r="Y860" s="166"/>
      <c r="Z860" s="166"/>
      <c r="AA860" s="166"/>
      <c r="AB860" s="166"/>
      <c r="AC860" s="166"/>
      <c r="AD860" s="166"/>
      <c r="AE860" s="166"/>
      <c r="AF860" s="166"/>
      <c r="AG860" s="166"/>
    </row>
    <row r="1060" spans="2:33" ht="15" customHeight="1">
      <c r="B1060" s="166"/>
      <c r="C1060" s="166"/>
      <c r="D1060" s="166"/>
      <c r="E1060" s="166"/>
      <c r="F1060" s="166"/>
      <c r="G1060" s="166"/>
      <c r="H1060" s="166"/>
      <c r="I1060" s="166"/>
      <c r="J1060" s="166"/>
      <c r="K1060" s="166"/>
      <c r="L1060" s="166"/>
      <c r="M1060" s="166"/>
      <c r="N1060" s="166"/>
      <c r="O1060" s="166"/>
      <c r="P1060" s="166"/>
      <c r="Q1060" s="166"/>
      <c r="R1060" s="166"/>
      <c r="S1060" s="166"/>
      <c r="T1060" s="166"/>
      <c r="U1060" s="166"/>
      <c r="V1060" s="166"/>
      <c r="W1060" s="166"/>
      <c r="X1060" s="166"/>
      <c r="Y1060" s="166"/>
      <c r="Z1060" s="166"/>
      <c r="AA1060" s="166"/>
      <c r="AB1060" s="166"/>
      <c r="AC1060" s="166"/>
      <c r="AD1060" s="166"/>
      <c r="AE1060" s="166"/>
      <c r="AF1060" s="166"/>
      <c r="AG1060" s="166"/>
    </row>
    <row r="1260" spans="2:33" ht="15" customHeight="1">
      <c r="B1260" s="166"/>
      <c r="C1260" s="166"/>
      <c r="D1260" s="166"/>
      <c r="E1260" s="166"/>
      <c r="F1260" s="166"/>
      <c r="G1260" s="166"/>
      <c r="H1260" s="166"/>
      <c r="I1260" s="166"/>
      <c r="J1260" s="166"/>
      <c r="K1260" s="166"/>
      <c r="L1260" s="166"/>
      <c r="M1260" s="166"/>
      <c r="N1260" s="166"/>
      <c r="O1260" s="166"/>
      <c r="P1260" s="166"/>
      <c r="Q1260" s="166"/>
      <c r="R1260" s="166"/>
      <c r="S1260" s="166"/>
      <c r="T1260" s="166"/>
      <c r="U1260" s="166"/>
      <c r="V1260" s="166"/>
      <c r="W1260" s="166"/>
      <c r="X1260" s="166"/>
      <c r="Y1260" s="166"/>
      <c r="Z1260" s="166"/>
      <c r="AA1260" s="166"/>
      <c r="AB1260" s="166"/>
      <c r="AC1260" s="166"/>
      <c r="AD1260" s="166"/>
      <c r="AE1260" s="166"/>
      <c r="AF1260" s="166"/>
      <c r="AG1260" s="166"/>
    </row>
    <row r="1460" spans="2:33" ht="15" customHeight="1">
      <c r="B1460" s="166"/>
      <c r="C1460" s="166"/>
      <c r="D1460" s="166"/>
      <c r="E1460" s="166"/>
      <c r="F1460" s="166"/>
      <c r="G1460" s="166"/>
      <c r="H1460" s="166"/>
      <c r="I1460" s="166"/>
      <c r="J1460" s="166"/>
      <c r="K1460" s="166"/>
      <c r="L1460" s="166"/>
      <c r="M1460" s="166"/>
      <c r="N1460" s="166"/>
      <c r="O1460" s="166"/>
      <c r="P1460" s="166"/>
      <c r="Q1460" s="166"/>
      <c r="R1460" s="166"/>
      <c r="S1460" s="166"/>
      <c r="T1460" s="166"/>
      <c r="U1460" s="166"/>
      <c r="V1460" s="166"/>
      <c r="W1460" s="166"/>
      <c r="X1460" s="166"/>
      <c r="Y1460" s="166"/>
      <c r="Z1460" s="166"/>
      <c r="AA1460" s="166"/>
      <c r="AB1460" s="166"/>
      <c r="AC1460" s="166"/>
      <c r="AD1460" s="166"/>
      <c r="AE1460" s="166"/>
      <c r="AF1460" s="166"/>
      <c r="AG1460" s="166"/>
    </row>
    <row r="1660" spans="2:33" ht="15" customHeight="1">
      <c r="B1660" s="166"/>
      <c r="C1660" s="166"/>
      <c r="D1660" s="166"/>
      <c r="E1660" s="166"/>
      <c r="F1660" s="166"/>
      <c r="G1660" s="166"/>
      <c r="H1660" s="166"/>
      <c r="I1660" s="166"/>
      <c r="J1660" s="166"/>
      <c r="K1660" s="166"/>
      <c r="L1660" s="166"/>
      <c r="M1660" s="166"/>
      <c r="N1660" s="166"/>
      <c r="O1660" s="166"/>
      <c r="P1660" s="166"/>
      <c r="Q1660" s="166"/>
      <c r="R1660" s="166"/>
      <c r="S1660" s="166"/>
      <c r="T1660" s="166"/>
      <c r="U1660" s="166"/>
      <c r="V1660" s="166"/>
      <c r="W1660" s="166"/>
      <c r="X1660" s="166"/>
      <c r="Y1660" s="166"/>
      <c r="Z1660" s="166"/>
      <c r="AA1660" s="166"/>
      <c r="AB1660" s="166"/>
      <c r="AC1660" s="166"/>
      <c r="AD1660" s="166"/>
      <c r="AE1660" s="166"/>
      <c r="AF1660" s="166"/>
      <c r="AG1660" s="166"/>
    </row>
    <row r="1860" spans="2:33" ht="15" customHeight="1">
      <c r="B1860" s="166"/>
      <c r="C1860" s="166"/>
      <c r="D1860" s="166"/>
      <c r="E1860" s="166"/>
      <c r="F1860" s="166"/>
      <c r="G1860" s="166"/>
      <c r="H1860" s="166"/>
      <c r="I1860" s="166"/>
      <c r="J1860" s="166"/>
      <c r="K1860" s="166"/>
      <c r="L1860" s="166"/>
      <c r="M1860" s="166"/>
      <c r="N1860" s="166"/>
      <c r="O1860" s="166"/>
      <c r="P1860" s="166"/>
      <c r="Q1860" s="166"/>
      <c r="R1860" s="166"/>
      <c r="S1860" s="166"/>
      <c r="T1860" s="166"/>
      <c r="U1860" s="166"/>
      <c r="V1860" s="166"/>
      <c r="W1860" s="166"/>
      <c r="X1860" s="166"/>
      <c r="Y1860" s="166"/>
      <c r="Z1860" s="166"/>
      <c r="AA1860" s="166"/>
      <c r="AB1860" s="166"/>
      <c r="AC1860" s="166"/>
      <c r="AD1860" s="166"/>
      <c r="AE1860" s="166"/>
      <c r="AF1860" s="166"/>
      <c r="AG1860" s="166"/>
    </row>
    <row r="2060" spans="2:33" ht="15" customHeight="1">
      <c r="B2060" s="166"/>
      <c r="C2060" s="166"/>
      <c r="D2060" s="166"/>
      <c r="E2060" s="166"/>
      <c r="F2060" s="166"/>
      <c r="G2060" s="166"/>
      <c r="H2060" s="166"/>
      <c r="I2060" s="166"/>
      <c r="J2060" s="166"/>
      <c r="K2060" s="166"/>
      <c r="L2060" s="166"/>
      <c r="M2060" s="166"/>
      <c r="N2060" s="166"/>
      <c r="O2060" s="166"/>
      <c r="P2060" s="166"/>
      <c r="Q2060" s="166"/>
      <c r="R2060" s="166"/>
      <c r="S2060" s="166"/>
      <c r="T2060" s="166"/>
      <c r="U2060" s="166"/>
      <c r="V2060" s="166"/>
      <c r="W2060" s="166"/>
      <c r="X2060" s="166"/>
      <c r="Y2060" s="166"/>
      <c r="Z2060" s="166"/>
      <c r="AA2060" s="166"/>
      <c r="AB2060" s="166"/>
      <c r="AC2060" s="166"/>
      <c r="AD2060" s="166"/>
      <c r="AE2060" s="166"/>
      <c r="AF2060" s="166"/>
      <c r="AG2060" s="166"/>
    </row>
    <row r="2260" spans="2:33" ht="15" customHeight="1">
      <c r="B2260" s="166"/>
      <c r="C2260" s="166"/>
      <c r="D2260" s="166"/>
      <c r="E2260" s="166"/>
      <c r="F2260" s="166"/>
      <c r="G2260" s="166"/>
      <c r="H2260" s="166"/>
      <c r="I2260" s="166"/>
      <c r="J2260" s="166"/>
      <c r="K2260" s="166"/>
      <c r="L2260" s="166"/>
      <c r="M2260" s="166"/>
      <c r="N2260" s="166"/>
      <c r="O2260" s="166"/>
      <c r="P2260" s="166"/>
      <c r="Q2260" s="166"/>
      <c r="R2260" s="166"/>
      <c r="S2260" s="166"/>
      <c r="T2260" s="166"/>
      <c r="U2260" s="166"/>
      <c r="V2260" s="166"/>
      <c r="W2260" s="166"/>
      <c r="X2260" s="166"/>
      <c r="Y2260" s="166"/>
      <c r="Z2260" s="166"/>
      <c r="AA2260" s="166"/>
      <c r="AB2260" s="166"/>
      <c r="AC2260" s="166"/>
      <c r="AD2260" s="166"/>
      <c r="AE2260" s="166"/>
      <c r="AF2260" s="166"/>
      <c r="AG2260" s="166"/>
    </row>
    <row r="2460" spans="2:33" ht="15" customHeight="1">
      <c r="B2460" s="166"/>
      <c r="C2460" s="166"/>
      <c r="D2460" s="166"/>
      <c r="E2460" s="166"/>
      <c r="F2460" s="166"/>
      <c r="G2460" s="166"/>
      <c r="H2460" s="166"/>
      <c r="I2460" s="166"/>
      <c r="J2460" s="166"/>
      <c r="K2460" s="166"/>
      <c r="L2460" s="166"/>
      <c r="M2460" s="166"/>
      <c r="N2460" s="166"/>
      <c r="O2460" s="166"/>
      <c r="P2460" s="166"/>
      <c r="Q2460" s="166"/>
      <c r="R2460" s="166"/>
      <c r="S2460" s="166"/>
      <c r="T2460" s="166"/>
      <c r="U2460" s="166"/>
      <c r="V2460" s="166"/>
      <c r="W2460" s="166"/>
      <c r="X2460" s="166"/>
      <c r="Y2460" s="166"/>
      <c r="Z2460" s="166"/>
      <c r="AA2460" s="166"/>
      <c r="AB2460" s="166"/>
      <c r="AC2460" s="166"/>
      <c r="AD2460" s="166"/>
      <c r="AE2460" s="166"/>
      <c r="AF2460" s="166"/>
      <c r="AG2460" s="166"/>
    </row>
    <row r="2660" spans="2:33" ht="15" customHeight="1">
      <c r="B2660" s="166"/>
      <c r="C2660" s="166"/>
      <c r="D2660" s="166"/>
      <c r="E2660" s="166"/>
      <c r="F2660" s="166"/>
      <c r="G2660" s="166"/>
      <c r="H2660" s="166"/>
      <c r="I2660" s="166"/>
      <c r="J2660" s="166"/>
      <c r="K2660" s="166"/>
      <c r="L2660" s="166"/>
      <c r="M2660" s="166"/>
      <c r="N2660" s="166"/>
      <c r="O2660" s="166"/>
      <c r="P2660" s="166"/>
      <c r="Q2660" s="166"/>
      <c r="R2660" s="166"/>
      <c r="S2660" s="166"/>
      <c r="T2660" s="166"/>
      <c r="U2660" s="166"/>
      <c r="V2660" s="166"/>
      <c r="W2660" s="166"/>
      <c r="X2660" s="166"/>
      <c r="Y2660" s="166"/>
      <c r="Z2660" s="166"/>
      <c r="AA2660" s="166"/>
      <c r="AB2660" s="166"/>
      <c r="AC2660" s="166"/>
      <c r="AD2660" s="166"/>
      <c r="AE2660" s="166"/>
      <c r="AF2660" s="166"/>
      <c r="AG2660" s="166"/>
    </row>
    <row r="2860" spans="2:33" ht="15" customHeight="1">
      <c r="B2860" s="166"/>
      <c r="C2860" s="166"/>
      <c r="D2860" s="166"/>
      <c r="E2860" s="166"/>
      <c r="F2860" s="166"/>
      <c r="G2860" s="166"/>
      <c r="H2860" s="166"/>
      <c r="I2860" s="166"/>
      <c r="J2860" s="166"/>
      <c r="K2860" s="166"/>
      <c r="L2860" s="166"/>
      <c r="M2860" s="166"/>
      <c r="N2860" s="166"/>
      <c r="O2860" s="166"/>
      <c r="P2860" s="166"/>
      <c r="Q2860" s="166"/>
      <c r="R2860" s="166"/>
      <c r="S2860" s="166"/>
      <c r="T2860" s="166"/>
      <c r="U2860" s="166"/>
      <c r="V2860" s="166"/>
      <c r="W2860" s="166"/>
      <c r="X2860" s="166"/>
      <c r="Y2860" s="166"/>
      <c r="Z2860" s="166"/>
      <c r="AA2860" s="166"/>
      <c r="AB2860" s="166"/>
      <c r="AC2860" s="166"/>
      <c r="AD2860" s="166"/>
      <c r="AE2860" s="166"/>
      <c r="AF2860" s="166"/>
      <c r="AG2860" s="166"/>
    </row>
    <row r="3060" spans="2:33" ht="15" customHeight="1">
      <c r="B3060" s="166"/>
      <c r="C3060" s="166"/>
      <c r="D3060" s="166"/>
      <c r="E3060" s="166"/>
      <c r="F3060" s="166"/>
      <c r="G3060" s="166"/>
      <c r="H3060" s="166"/>
      <c r="I3060" s="166"/>
      <c r="J3060" s="166"/>
      <c r="K3060" s="166"/>
      <c r="L3060" s="166"/>
      <c r="M3060" s="166"/>
      <c r="N3060" s="166"/>
      <c r="O3060" s="166"/>
      <c r="P3060" s="166"/>
      <c r="Q3060" s="166"/>
      <c r="R3060" s="166"/>
      <c r="S3060" s="166"/>
      <c r="T3060" s="166"/>
      <c r="U3060" s="166"/>
      <c r="V3060" s="166"/>
      <c r="W3060" s="166"/>
      <c r="X3060" s="166"/>
      <c r="Y3060" s="166"/>
      <c r="Z3060" s="166"/>
      <c r="AA3060" s="166"/>
      <c r="AB3060" s="166"/>
      <c r="AC3060" s="166"/>
      <c r="AD3060" s="166"/>
      <c r="AE3060" s="166"/>
      <c r="AF3060" s="166"/>
      <c r="AG3060" s="166"/>
    </row>
    <row r="3260" spans="2:33" ht="15" customHeight="1">
      <c r="B3260" s="166"/>
      <c r="C3260" s="166"/>
      <c r="D3260" s="166"/>
      <c r="E3260" s="166"/>
      <c r="F3260" s="166"/>
      <c r="G3260" s="166"/>
      <c r="H3260" s="166"/>
      <c r="I3260" s="166"/>
      <c r="J3260" s="166"/>
      <c r="K3260" s="166"/>
      <c r="L3260" s="166"/>
      <c r="M3260" s="166"/>
      <c r="N3260" s="166"/>
      <c r="O3260" s="166"/>
      <c r="P3260" s="166"/>
      <c r="Q3260" s="166"/>
      <c r="R3260" s="166"/>
      <c r="S3260" s="166"/>
      <c r="T3260" s="166"/>
      <c r="U3260" s="166"/>
      <c r="V3260" s="166"/>
      <c r="W3260" s="166"/>
      <c r="X3260" s="166"/>
      <c r="Y3260" s="166"/>
      <c r="Z3260" s="166"/>
      <c r="AA3260" s="166"/>
      <c r="AB3260" s="166"/>
      <c r="AC3260" s="166"/>
      <c r="AD3260" s="166"/>
      <c r="AE3260" s="166"/>
      <c r="AF3260" s="166"/>
      <c r="AG3260" s="166"/>
    </row>
    <row r="3460" spans="2:33" ht="15" customHeight="1">
      <c r="B3460" s="166"/>
      <c r="C3460" s="166"/>
      <c r="D3460" s="166"/>
      <c r="E3460" s="166"/>
      <c r="F3460" s="166"/>
      <c r="G3460" s="166"/>
      <c r="H3460" s="166"/>
      <c r="I3460" s="166"/>
      <c r="J3460" s="166"/>
      <c r="K3460" s="166"/>
      <c r="L3460" s="166"/>
      <c r="M3460" s="166"/>
      <c r="N3460" s="166"/>
      <c r="O3460" s="166"/>
      <c r="P3460" s="166"/>
      <c r="Q3460" s="166"/>
      <c r="R3460" s="166"/>
      <c r="S3460" s="166"/>
      <c r="T3460" s="166"/>
      <c r="U3460" s="166"/>
      <c r="V3460" s="166"/>
      <c r="W3460" s="166"/>
      <c r="X3460" s="166"/>
      <c r="Y3460" s="166"/>
      <c r="Z3460" s="166"/>
      <c r="AA3460" s="166"/>
      <c r="AB3460" s="166"/>
      <c r="AC3460" s="166"/>
      <c r="AD3460" s="166"/>
      <c r="AE3460" s="166"/>
      <c r="AF3460" s="166"/>
      <c r="AG3460" s="166"/>
    </row>
    <row r="3660" spans="2:33" ht="15" customHeight="1">
      <c r="B3660" s="166"/>
      <c r="C3660" s="166"/>
      <c r="D3660" s="166"/>
      <c r="E3660" s="166"/>
      <c r="F3660" s="166"/>
      <c r="G3660" s="166"/>
      <c r="H3660" s="166"/>
      <c r="I3660" s="166"/>
      <c r="J3660" s="166"/>
      <c r="K3660" s="166"/>
      <c r="L3660" s="166"/>
      <c r="M3660" s="166"/>
      <c r="N3660" s="166"/>
      <c r="O3660" s="166"/>
      <c r="P3660" s="166"/>
      <c r="Q3660" s="166"/>
      <c r="R3660" s="166"/>
      <c r="S3660" s="166"/>
      <c r="T3660" s="166"/>
      <c r="U3660" s="166"/>
      <c r="V3660" s="166"/>
      <c r="W3660" s="166"/>
      <c r="X3660" s="166"/>
      <c r="Y3660" s="166"/>
      <c r="Z3660" s="166"/>
      <c r="AA3660" s="166"/>
      <c r="AB3660" s="166"/>
      <c r="AC3660" s="166"/>
      <c r="AD3660" s="166"/>
      <c r="AE3660" s="166"/>
      <c r="AF3660" s="166"/>
      <c r="AG3660" s="166"/>
    </row>
    <row r="3860" spans="2:33" ht="15" customHeight="1">
      <c r="B3860" s="166"/>
      <c r="C3860" s="166"/>
      <c r="D3860" s="166"/>
      <c r="E3860" s="166"/>
      <c r="F3860" s="166"/>
      <c r="G3860" s="166"/>
      <c r="H3860" s="166"/>
      <c r="I3860" s="166"/>
      <c r="J3860" s="166"/>
      <c r="K3860" s="166"/>
      <c r="L3860" s="166"/>
      <c r="M3860" s="166"/>
      <c r="N3860" s="166"/>
      <c r="O3860" s="166"/>
      <c r="P3860" s="166"/>
      <c r="Q3860" s="166"/>
      <c r="R3860" s="166"/>
      <c r="S3860" s="166"/>
      <c r="T3860" s="166"/>
      <c r="U3860" s="166"/>
      <c r="V3860" s="166"/>
      <c r="W3860" s="166"/>
      <c r="X3860" s="166"/>
      <c r="Y3860" s="166"/>
      <c r="Z3860" s="166"/>
      <c r="AA3860" s="166"/>
      <c r="AB3860" s="166"/>
      <c r="AC3860" s="166"/>
      <c r="AD3860" s="166"/>
      <c r="AE3860" s="166"/>
      <c r="AF3860" s="166"/>
      <c r="AG3860" s="166"/>
    </row>
    <row r="4060" spans="2:33" ht="15" customHeight="1">
      <c r="B4060" s="166"/>
      <c r="C4060" s="166"/>
      <c r="D4060" s="166"/>
      <c r="E4060" s="166"/>
      <c r="F4060" s="166"/>
      <c r="G4060" s="166"/>
      <c r="H4060" s="166"/>
      <c r="I4060" s="166"/>
      <c r="J4060" s="166"/>
      <c r="K4060" s="166"/>
      <c r="L4060" s="166"/>
      <c r="M4060" s="166"/>
      <c r="N4060" s="166"/>
      <c r="O4060" s="166"/>
      <c r="P4060" s="166"/>
      <c r="Q4060" s="166"/>
      <c r="R4060" s="166"/>
      <c r="S4060" s="166"/>
      <c r="T4060" s="166"/>
      <c r="U4060" s="166"/>
      <c r="V4060" s="166"/>
      <c r="W4060" s="166"/>
      <c r="X4060" s="166"/>
      <c r="Y4060" s="166"/>
      <c r="Z4060" s="166"/>
      <c r="AA4060" s="166"/>
      <c r="AB4060" s="166"/>
      <c r="AC4060" s="166"/>
      <c r="AD4060" s="166"/>
      <c r="AE4060" s="166"/>
      <c r="AF4060" s="166"/>
      <c r="AG4060" s="166"/>
    </row>
    <row r="4260" spans="2:33" ht="15" customHeight="1">
      <c r="B4260" s="166"/>
      <c r="C4260" s="166"/>
      <c r="D4260" s="166"/>
      <c r="E4260" s="166"/>
      <c r="F4260" s="166"/>
      <c r="G4260" s="166"/>
      <c r="H4260" s="166"/>
      <c r="I4260" s="166"/>
      <c r="J4260" s="166"/>
      <c r="K4260" s="166"/>
      <c r="L4260" s="166"/>
      <c r="M4260" s="166"/>
      <c r="N4260" s="166"/>
      <c r="O4260" s="166"/>
      <c r="P4260" s="166"/>
      <c r="Q4260" s="166"/>
      <c r="R4260" s="166"/>
      <c r="S4260" s="166"/>
      <c r="T4260" s="166"/>
      <c r="U4260" s="166"/>
      <c r="V4260" s="166"/>
      <c r="W4260" s="166"/>
      <c r="X4260" s="166"/>
      <c r="Y4260" s="166"/>
      <c r="Z4260" s="166"/>
      <c r="AA4260" s="166"/>
      <c r="AB4260" s="166"/>
      <c r="AC4260" s="166"/>
      <c r="AD4260" s="166"/>
      <c r="AE4260" s="166"/>
      <c r="AF4260" s="166"/>
      <c r="AG4260" s="166"/>
    </row>
    <row r="4460" spans="2:33" ht="15" customHeight="1">
      <c r="B4460" s="166"/>
      <c r="C4460" s="166"/>
      <c r="D4460" s="166"/>
      <c r="E4460" s="166"/>
      <c r="F4460" s="166"/>
      <c r="G4460" s="166"/>
      <c r="H4460" s="166"/>
      <c r="I4460" s="166"/>
      <c r="J4460" s="166"/>
      <c r="K4460" s="166"/>
      <c r="L4460" s="166"/>
      <c r="M4460" s="166"/>
      <c r="N4460" s="166"/>
      <c r="O4460" s="166"/>
      <c r="P4460" s="166"/>
      <c r="Q4460" s="166"/>
      <c r="R4460" s="166"/>
      <c r="S4460" s="166"/>
      <c r="T4460" s="166"/>
      <c r="U4460" s="166"/>
      <c r="V4460" s="166"/>
      <c r="W4460" s="166"/>
      <c r="X4460" s="166"/>
      <c r="Y4460" s="166"/>
      <c r="Z4460" s="166"/>
      <c r="AA4460" s="166"/>
      <c r="AB4460" s="166"/>
      <c r="AC4460" s="166"/>
      <c r="AD4460" s="166"/>
      <c r="AE4460" s="166"/>
      <c r="AF4460" s="166"/>
      <c r="AG4460" s="166"/>
    </row>
    <row r="4660" spans="2:33" ht="15" customHeight="1">
      <c r="B4660" s="166"/>
      <c r="C4660" s="166"/>
      <c r="D4660" s="166"/>
      <c r="E4660" s="166"/>
      <c r="F4660" s="166"/>
      <c r="G4660" s="166"/>
      <c r="H4660" s="166"/>
      <c r="I4660" s="166"/>
      <c r="J4660" s="166"/>
      <c r="K4660" s="166"/>
      <c r="L4660" s="166"/>
      <c r="M4660" s="166"/>
      <c r="N4660" s="166"/>
      <c r="O4660" s="166"/>
      <c r="P4660" s="166"/>
      <c r="Q4660" s="166"/>
      <c r="R4660" s="166"/>
      <c r="S4660" s="166"/>
      <c r="T4660" s="166"/>
      <c r="U4660" s="166"/>
      <c r="V4660" s="166"/>
      <c r="W4660" s="166"/>
      <c r="X4660" s="166"/>
      <c r="Y4660" s="166"/>
      <c r="Z4660" s="166"/>
      <c r="AA4660" s="166"/>
      <c r="AB4660" s="166"/>
      <c r="AC4660" s="166"/>
      <c r="AD4660" s="166"/>
      <c r="AE4660" s="166"/>
      <c r="AF4660" s="166"/>
      <c r="AG4660" s="166"/>
    </row>
    <row r="4860" spans="2:33" ht="15" customHeight="1">
      <c r="B4860" s="166"/>
      <c r="C4860" s="166"/>
      <c r="D4860" s="166"/>
      <c r="E4860" s="166"/>
      <c r="F4860" s="166"/>
      <c r="G4860" s="166"/>
      <c r="H4860" s="166"/>
      <c r="I4860" s="166"/>
      <c r="J4860" s="166"/>
      <c r="K4860" s="166"/>
      <c r="L4860" s="166"/>
      <c r="M4860" s="166"/>
      <c r="N4860" s="166"/>
      <c r="O4860" s="166"/>
      <c r="P4860" s="166"/>
      <c r="Q4860" s="166"/>
      <c r="R4860" s="166"/>
      <c r="S4860" s="166"/>
      <c r="T4860" s="166"/>
      <c r="U4860" s="166"/>
      <c r="V4860" s="166"/>
      <c r="W4860" s="166"/>
      <c r="X4860" s="166"/>
      <c r="Y4860" s="166"/>
      <c r="Z4860" s="166"/>
      <c r="AA4860" s="166"/>
      <c r="AB4860" s="166"/>
      <c r="AC4860" s="166"/>
      <c r="AD4860" s="166"/>
      <c r="AE4860" s="166"/>
      <c r="AF4860" s="166"/>
      <c r="AG4860" s="166"/>
    </row>
    <row r="5060" spans="2:33" ht="15" customHeight="1">
      <c r="B5060" s="166"/>
      <c r="C5060" s="166"/>
      <c r="D5060" s="166"/>
      <c r="E5060" s="166"/>
      <c r="F5060" s="166"/>
      <c r="G5060" s="166"/>
      <c r="H5060" s="166"/>
      <c r="I5060" s="166"/>
      <c r="J5060" s="166"/>
      <c r="K5060" s="166"/>
      <c r="L5060" s="166"/>
      <c r="M5060" s="166"/>
      <c r="N5060" s="166"/>
      <c r="O5060" s="166"/>
      <c r="P5060" s="166"/>
      <c r="Q5060" s="166"/>
      <c r="R5060" s="166"/>
      <c r="S5060" s="166"/>
      <c r="T5060" s="166"/>
      <c r="U5060" s="166"/>
      <c r="V5060" s="166"/>
      <c r="W5060" s="166"/>
      <c r="X5060" s="166"/>
      <c r="Y5060" s="166"/>
      <c r="Z5060" s="166"/>
      <c r="AA5060" s="166"/>
      <c r="AB5060" s="166"/>
      <c r="AC5060" s="166"/>
      <c r="AD5060" s="166"/>
      <c r="AE5060" s="166"/>
      <c r="AF5060" s="166"/>
      <c r="AG5060" s="166"/>
    </row>
    <row r="5260" spans="2:33" ht="15" customHeight="1">
      <c r="B5260" s="166"/>
      <c r="C5260" s="166"/>
      <c r="D5260" s="166"/>
      <c r="E5260" s="166"/>
      <c r="F5260" s="166"/>
      <c r="G5260" s="166"/>
      <c r="H5260" s="166"/>
      <c r="I5260" s="166"/>
      <c r="J5260" s="166"/>
      <c r="K5260" s="166"/>
      <c r="L5260" s="166"/>
      <c r="M5260" s="166"/>
      <c r="N5260" s="166"/>
      <c r="O5260" s="166"/>
      <c r="P5260" s="166"/>
      <c r="Q5260" s="166"/>
      <c r="R5260" s="166"/>
      <c r="S5260" s="166"/>
      <c r="T5260" s="166"/>
      <c r="U5260" s="166"/>
      <c r="V5260" s="166"/>
      <c r="W5260" s="166"/>
      <c r="X5260" s="166"/>
      <c r="Y5260" s="166"/>
      <c r="Z5260" s="166"/>
      <c r="AA5260" s="166"/>
      <c r="AB5260" s="166"/>
      <c r="AC5260" s="166"/>
      <c r="AD5260" s="166"/>
      <c r="AE5260" s="166"/>
      <c r="AF5260" s="166"/>
      <c r="AG5260" s="166"/>
    </row>
    <row r="5460" spans="2:33" ht="15" customHeight="1">
      <c r="B5460" s="166"/>
      <c r="C5460" s="166"/>
      <c r="D5460" s="166"/>
      <c r="E5460" s="166"/>
      <c r="F5460" s="166"/>
      <c r="G5460" s="166"/>
      <c r="H5460" s="166"/>
      <c r="I5460" s="166"/>
      <c r="J5460" s="166"/>
      <c r="K5460" s="166"/>
      <c r="L5460" s="166"/>
      <c r="M5460" s="166"/>
      <c r="N5460" s="166"/>
      <c r="O5460" s="166"/>
      <c r="P5460" s="166"/>
      <c r="Q5460" s="166"/>
      <c r="R5460" s="166"/>
      <c r="S5460" s="166"/>
      <c r="T5460" s="166"/>
      <c r="U5460" s="166"/>
      <c r="V5460" s="166"/>
      <c r="W5460" s="166"/>
      <c r="X5460" s="166"/>
      <c r="Y5460" s="166"/>
      <c r="Z5460" s="166"/>
      <c r="AA5460" s="166"/>
      <c r="AB5460" s="166"/>
      <c r="AC5460" s="166"/>
      <c r="AD5460" s="166"/>
      <c r="AE5460" s="166"/>
      <c r="AF5460" s="166"/>
      <c r="AG5460" s="166"/>
    </row>
    <row r="5630" spans="2:33" ht="15" customHeight="1">
      <c r="B5630" s="166"/>
      <c r="C5630" s="166"/>
      <c r="D5630" s="166"/>
      <c r="E5630" s="166"/>
      <c r="F5630" s="166"/>
      <c r="G5630" s="166"/>
      <c r="H5630" s="166"/>
      <c r="I5630" s="166"/>
      <c r="J5630" s="166"/>
      <c r="K5630" s="166"/>
      <c r="L5630" s="166"/>
      <c r="M5630" s="166"/>
      <c r="N5630" s="166"/>
      <c r="O5630" s="166"/>
      <c r="P5630" s="166"/>
      <c r="Q5630" s="166"/>
      <c r="R5630" s="166"/>
      <c r="S5630" s="166"/>
      <c r="T5630" s="166"/>
      <c r="U5630" s="166"/>
      <c r="V5630" s="166"/>
      <c r="W5630" s="166"/>
      <c r="X5630" s="166"/>
      <c r="Y5630" s="166"/>
      <c r="Z5630" s="166"/>
      <c r="AA5630" s="166"/>
      <c r="AB5630" s="166"/>
      <c r="AC5630" s="166"/>
      <c r="AD5630" s="166"/>
      <c r="AE5630" s="166"/>
      <c r="AF5630" s="166"/>
      <c r="AG5630" s="166"/>
    </row>
    <row r="5805" spans="2:33" ht="15" customHeight="1">
      <c r="B5805" s="166"/>
      <c r="C5805" s="166"/>
      <c r="D5805" s="166"/>
      <c r="E5805" s="166"/>
      <c r="F5805" s="166"/>
      <c r="G5805" s="166"/>
      <c r="H5805" s="166"/>
      <c r="I5805" s="166"/>
      <c r="J5805" s="166"/>
      <c r="K5805" s="166"/>
      <c r="L5805" s="166"/>
      <c r="M5805" s="166"/>
      <c r="N5805" s="166"/>
      <c r="O5805" s="166"/>
      <c r="P5805" s="166"/>
      <c r="Q5805" s="166"/>
      <c r="R5805" s="166"/>
      <c r="S5805" s="166"/>
      <c r="T5805" s="166"/>
      <c r="U5805" s="166"/>
      <c r="V5805" s="166"/>
      <c r="W5805" s="166"/>
      <c r="X5805" s="166"/>
      <c r="Y5805" s="166"/>
      <c r="Z5805" s="166"/>
      <c r="AA5805" s="166"/>
      <c r="AB5805" s="166"/>
      <c r="AC5805" s="166"/>
      <c r="AD5805" s="166"/>
      <c r="AE5805" s="166"/>
      <c r="AF5805" s="166"/>
      <c r="AG5805" s="166"/>
    </row>
    <row r="5980" spans="2:33" ht="15" customHeight="1">
      <c r="B5980" s="166"/>
      <c r="C5980" s="166"/>
      <c r="D5980" s="166"/>
      <c r="E5980" s="166"/>
      <c r="F5980" s="166"/>
      <c r="G5980" s="166"/>
      <c r="H5980" s="166"/>
      <c r="I5980" s="166"/>
      <c r="J5980" s="166"/>
      <c r="K5980" s="166"/>
      <c r="L5980" s="166"/>
      <c r="M5980" s="166"/>
      <c r="N5980" s="166"/>
      <c r="O5980" s="166"/>
      <c r="P5980" s="166"/>
      <c r="Q5980" s="166"/>
      <c r="R5980" s="166"/>
      <c r="S5980" s="166"/>
      <c r="T5980" s="166"/>
      <c r="U5980" s="166"/>
      <c r="V5980" s="166"/>
      <c r="W5980" s="166"/>
      <c r="X5980" s="166"/>
      <c r="Y5980" s="166"/>
      <c r="Z5980" s="166"/>
      <c r="AA5980" s="166"/>
      <c r="AB5980" s="166"/>
      <c r="AC5980" s="166"/>
      <c r="AD5980" s="166"/>
      <c r="AE5980" s="166"/>
      <c r="AF5980" s="166"/>
      <c r="AG5980" s="166"/>
    </row>
    <row r="6155" spans="2:33" ht="15" customHeight="1">
      <c r="B6155" s="166"/>
      <c r="C6155" s="166"/>
      <c r="D6155" s="166"/>
      <c r="E6155" s="166"/>
      <c r="F6155" s="166"/>
      <c r="G6155" s="166"/>
      <c r="H6155" s="166"/>
      <c r="I6155" s="166"/>
      <c r="J6155" s="166"/>
      <c r="K6155" s="166"/>
      <c r="L6155" s="166"/>
      <c r="M6155" s="166"/>
      <c r="N6155" s="166"/>
      <c r="O6155" s="166"/>
      <c r="P6155" s="166"/>
      <c r="Q6155" s="166"/>
      <c r="R6155" s="166"/>
      <c r="S6155" s="166"/>
      <c r="T6155" s="166"/>
      <c r="U6155" s="166"/>
      <c r="V6155" s="166"/>
      <c r="W6155" s="166"/>
      <c r="X6155" s="166"/>
      <c r="Y6155" s="166"/>
      <c r="Z6155" s="166"/>
      <c r="AA6155" s="166"/>
      <c r="AB6155" s="166"/>
      <c r="AC6155" s="166"/>
      <c r="AD6155" s="166"/>
      <c r="AE6155" s="166"/>
      <c r="AF6155" s="166"/>
      <c r="AG6155" s="166"/>
    </row>
    <row r="6330" spans="2:33" ht="15" customHeight="1">
      <c r="B6330" s="166"/>
      <c r="C6330" s="166"/>
      <c r="D6330" s="166"/>
      <c r="E6330" s="166"/>
      <c r="F6330" s="166"/>
      <c r="G6330" s="166"/>
      <c r="H6330" s="166"/>
      <c r="I6330" s="166"/>
      <c r="J6330" s="166"/>
      <c r="K6330" s="166"/>
      <c r="L6330" s="166"/>
      <c r="M6330" s="166"/>
      <c r="N6330" s="166"/>
      <c r="O6330" s="166"/>
      <c r="P6330" s="166"/>
      <c r="Q6330" s="166"/>
      <c r="R6330" s="166"/>
      <c r="S6330" s="166"/>
      <c r="T6330" s="166"/>
      <c r="U6330" s="166"/>
      <c r="V6330" s="166"/>
      <c r="W6330" s="166"/>
      <c r="X6330" s="166"/>
      <c r="Y6330" s="166"/>
      <c r="Z6330" s="166"/>
      <c r="AA6330" s="166"/>
      <c r="AB6330" s="166"/>
      <c r="AC6330" s="166"/>
      <c r="AD6330" s="166"/>
      <c r="AE6330" s="166"/>
      <c r="AF6330" s="166"/>
      <c r="AG6330" s="166"/>
    </row>
    <row r="6505" spans="2:33" ht="15" customHeight="1">
      <c r="B6505" s="166"/>
      <c r="C6505" s="166"/>
      <c r="D6505" s="166"/>
      <c r="E6505" s="166"/>
      <c r="F6505" s="166"/>
      <c r="G6505" s="166"/>
      <c r="H6505" s="166"/>
      <c r="I6505" s="166"/>
      <c r="J6505" s="166"/>
      <c r="K6505" s="166"/>
      <c r="L6505" s="166"/>
      <c r="M6505" s="166"/>
      <c r="N6505" s="166"/>
      <c r="O6505" s="166"/>
      <c r="P6505" s="166"/>
      <c r="Q6505" s="166"/>
      <c r="R6505" s="166"/>
      <c r="S6505" s="166"/>
      <c r="T6505" s="166"/>
      <c r="U6505" s="166"/>
      <c r="V6505" s="166"/>
      <c r="W6505" s="166"/>
      <c r="X6505" s="166"/>
      <c r="Y6505" s="166"/>
      <c r="Z6505" s="166"/>
      <c r="AA6505" s="166"/>
      <c r="AB6505" s="166"/>
      <c r="AC6505" s="166"/>
      <c r="AD6505" s="166"/>
      <c r="AE6505" s="166"/>
      <c r="AF6505" s="166"/>
      <c r="AG6505" s="166"/>
    </row>
    <row r="6680" spans="2:33" ht="15" customHeight="1">
      <c r="B6680" s="166"/>
      <c r="C6680" s="166"/>
      <c r="D6680" s="166"/>
      <c r="E6680" s="166"/>
      <c r="F6680" s="166"/>
      <c r="G6680" s="166"/>
      <c r="H6680" s="166"/>
      <c r="I6680" s="166"/>
      <c r="J6680" s="166"/>
      <c r="K6680" s="166"/>
      <c r="L6680" s="166"/>
      <c r="M6680" s="166"/>
      <c r="N6680" s="166"/>
      <c r="O6680" s="166"/>
      <c r="P6680" s="166"/>
      <c r="Q6680" s="166"/>
      <c r="R6680" s="166"/>
      <c r="S6680" s="166"/>
      <c r="T6680" s="166"/>
      <c r="U6680" s="166"/>
      <c r="V6680" s="166"/>
      <c r="W6680" s="166"/>
      <c r="X6680" s="166"/>
      <c r="Y6680" s="166"/>
      <c r="Z6680" s="166"/>
      <c r="AA6680" s="166"/>
      <c r="AB6680" s="166"/>
      <c r="AC6680" s="166"/>
      <c r="AD6680" s="166"/>
      <c r="AE6680" s="166"/>
      <c r="AF6680" s="166"/>
      <c r="AG6680" s="166"/>
    </row>
    <row r="6855" spans="2:33" ht="15" customHeight="1">
      <c r="B6855" s="166"/>
      <c r="C6855" s="166"/>
      <c r="D6855" s="166"/>
      <c r="E6855" s="166"/>
      <c r="F6855" s="166"/>
      <c r="G6855" s="166"/>
      <c r="H6855" s="166"/>
      <c r="I6855" s="166"/>
      <c r="J6855" s="166"/>
      <c r="K6855" s="166"/>
      <c r="L6855" s="166"/>
      <c r="M6855" s="166"/>
      <c r="N6855" s="166"/>
      <c r="O6855" s="166"/>
      <c r="P6855" s="166"/>
      <c r="Q6855" s="166"/>
      <c r="R6855" s="166"/>
      <c r="S6855" s="166"/>
      <c r="T6855" s="166"/>
      <c r="U6855" s="166"/>
      <c r="V6855" s="166"/>
      <c r="W6855" s="166"/>
      <c r="X6855" s="166"/>
      <c r="Y6855" s="166"/>
      <c r="Z6855" s="166"/>
      <c r="AA6855" s="166"/>
      <c r="AB6855" s="166"/>
      <c r="AC6855" s="166"/>
      <c r="AD6855" s="166"/>
      <c r="AE6855" s="166"/>
      <c r="AF6855" s="166"/>
      <c r="AG6855" s="166"/>
    </row>
    <row r="7030" spans="2:33" ht="15" customHeight="1">
      <c r="B7030" s="166"/>
      <c r="C7030" s="166"/>
      <c r="D7030" s="166"/>
      <c r="E7030" s="166"/>
      <c r="F7030" s="166"/>
      <c r="G7030" s="166"/>
      <c r="H7030" s="166"/>
      <c r="I7030" s="166"/>
      <c r="J7030" s="166"/>
      <c r="K7030" s="166"/>
      <c r="L7030" s="166"/>
      <c r="M7030" s="166"/>
      <c r="N7030" s="166"/>
      <c r="O7030" s="166"/>
      <c r="P7030" s="166"/>
      <c r="Q7030" s="166"/>
      <c r="R7030" s="166"/>
      <c r="S7030" s="166"/>
      <c r="T7030" s="166"/>
      <c r="U7030" s="166"/>
      <c r="V7030" s="166"/>
      <c r="W7030" s="166"/>
      <c r="X7030" s="166"/>
      <c r="Y7030" s="166"/>
      <c r="Z7030" s="166"/>
      <c r="AA7030" s="166"/>
      <c r="AB7030" s="166"/>
      <c r="AC7030" s="166"/>
      <c r="AD7030" s="166"/>
      <c r="AE7030" s="166"/>
      <c r="AF7030" s="166"/>
      <c r="AG7030" s="166"/>
    </row>
    <row r="7205" spans="2:33" ht="15" customHeight="1">
      <c r="B7205" s="166"/>
      <c r="C7205" s="166"/>
      <c r="D7205" s="166"/>
      <c r="E7205" s="166"/>
      <c r="F7205" s="166"/>
      <c r="G7205" s="166"/>
      <c r="H7205" s="166"/>
      <c r="I7205" s="166"/>
      <c r="J7205" s="166"/>
      <c r="K7205" s="166"/>
      <c r="L7205" s="166"/>
      <c r="M7205" s="166"/>
      <c r="N7205" s="166"/>
      <c r="O7205" s="166"/>
      <c r="P7205" s="166"/>
      <c r="Q7205" s="166"/>
      <c r="R7205" s="166"/>
      <c r="S7205" s="166"/>
      <c r="T7205" s="166"/>
      <c r="U7205" s="166"/>
      <c r="V7205" s="166"/>
      <c r="W7205" s="166"/>
      <c r="X7205" s="166"/>
      <c r="Y7205" s="166"/>
      <c r="Z7205" s="166"/>
      <c r="AA7205" s="166"/>
      <c r="AB7205" s="166"/>
      <c r="AC7205" s="166"/>
      <c r="AD7205" s="166"/>
      <c r="AE7205" s="166"/>
      <c r="AF7205" s="166"/>
      <c r="AG7205" s="166"/>
    </row>
    <row r="7380" spans="2:33" ht="15" customHeight="1">
      <c r="B7380" s="166"/>
      <c r="C7380" s="166"/>
      <c r="D7380" s="166"/>
      <c r="E7380" s="166"/>
      <c r="F7380" s="166"/>
      <c r="G7380" s="166"/>
      <c r="H7380" s="166"/>
      <c r="I7380" s="166"/>
      <c r="J7380" s="166"/>
      <c r="K7380" s="166"/>
      <c r="L7380" s="166"/>
      <c r="M7380" s="166"/>
      <c r="N7380" s="166"/>
      <c r="O7380" s="166"/>
      <c r="P7380" s="166"/>
      <c r="Q7380" s="166"/>
      <c r="R7380" s="166"/>
      <c r="S7380" s="166"/>
      <c r="T7380" s="166"/>
      <c r="U7380" s="166"/>
      <c r="V7380" s="166"/>
      <c r="W7380" s="166"/>
      <c r="X7380" s="166"/>
      <c r="Y7380" s="166"/>
      <c r="Z7380" s="166"/>
      <c r="AA7380" s="166"/>
      <c r="AB7380" s="166"/>
      <c r="AC7380" s="166"/>
      <c r="AD7380" s="166"/>
      <c r="AE7380" s="166"/>
      <c r="AF7380" s="166"/>
      <c r="AG7380" s="166"/>
    </row>
    <row r="7555" spans="2:33" ht="15" customHeight="1">
      <c r="B7555" s="166"/>
      <c r="C7555" s="166"/>
      <c r="D7555" s="166"/>
      <c r="E7555" s="166"/>
      <c r="F7555" s="166"/>
      <c r="G7555" s="166"/>
      <c r="H7555" s="166"/>
      <c r="I7555" s="166"/>
      <c r="J7555" s="166"/>
      <c r="K7555" s="166"/>
      <c r="L7555" s="166"/>
      <c r="M7555" s="166"/>
      <c r="N7555" s="166"/>
      <c r="O7555" s="166"/>
      <c r="P7555" s="166"/>
      <c r="Q7555" s="166"/>
      <c r="R7555" s="166"/>
      <c r="S7555" s="166"/>
      <c r="T7555" s="166"/>
      <c r="U7555" s="166"/>
      <c r="V7555" s="166"/>
      <c r="W7555" s="166"/>
      <c r="X7555" s="166"/>
      <c r="Y7555" s="166"/>
      <c r="Z7555" s="166"/>
      <c r="AA7555" s="166"/>
      <c r="AB7555" s="166"/>
      <c r="AC7555" s="166"/>
      <c r="AD7555" s="166"/>
      <c r="AE7555" s="166"/>
      <c r="AF7555" s="166"/>
      <c r="AG7555" s="166"/>
    </row>
    <row r="7730" spans="2:33" ht="15" customHeight="1">
      <c r="B7730" s="166"/>
      <c r="C7730" s="166"/>
      <c r="D7730" s="166"/>
      <c r="E7730" s="166"/>
      <c r="F7730" s="166"/>
      <c r="G7730" s="166"/>
      <c r="H7730" s="166"/>
      <c r="I7730" s="166"/>
      <c r="J7730" s="166"/>
      <c r="K7730" s="166"/>
      <c r="L7730" s="166"/>
      <c r="M7730" s="166"/>
      <c r="N7730" s="166"/>
      <c r="O7730" s="166"/>
      <c r="P7730" s="166"/>
      <c r="Q7730" s="166"/>
      <c r="R7730" s="166"/>
      <c r="S7730" s="166"/>
      <c r="T7730" s="166"/>
      <c r="U7730" s="166"/>
      <c r="V7730" s="166"/>
      <c r="W7730" s="166"/>
      <c r="X7730" s="166"/>
      <c r="Y7730" s="166"/>
      <c r="Z7730" s="166"/>
      <c r="AA7730" s="166"/>
      <c r="AB7730" s="166"/>
      <c r="AC7730" s="166"/>
      <c r="AD7730" s="166"/>
      <c r="AE7730" s="166"/>
      <c r="AF7730" s="166"/>
      <c r="AG7730" s="166"/>
    </row>
    <row r="7905" spans="2:33" ht="15" customHeight="1">
      <c r="B7905" s="166"/>
      <c r="C7905" s="166"/>
      <c r="D7905" s="166"/>
      <c r="E7905" s="166"/>
      <c r="F7905" s="166"/>
      <c r="G7905" s="166"/>
      <c r="H7905" s="166"/>
      <c r="I7905" s="166"/>
      <c r="J7905" s="166"/>
      <c r="K7905" s="166"/>
      <c r="L7905" s="166"/>
      <c r="M7905" s="166"/>
      <c r="N7905" s="166"/>
      <c r="O7905" s="166"/>
      <c r="P7905" s="166"/>
      <c r="Q7905" s="166"/>
      <c r="R7905" s="166"/>
      <c r="S7905" s="166"/>
      <c r="T7905" s="166"/>
      <c r="U7905" s="166"/>
      <c r="V7905" s="166"/>
      <c r="W7905" s="166"/>
      <c r="X7905" s="166"/>
      <c r="Y7905" s="166"/>
      <c r="Z7905" s="166"/>
      <c r="AA7905" s="166"/>
      <c r="AB7905" s="166"/>
      <c r="AC7905" s="166"/>
      <c r="AD7905" s="166"/>
      <c r="AE7905" s="166"/>
      <c r="AF7905" s="166"/>
      <c r="AG7905" s="166"/>
    </row>
    <row r="8080" spans="2:33" ht="15" customHeight="1">
      <c r="B8080" s="166"/>
      <c r="C8080" s="166"/>
      <c r="D8080" s="166"/>
      <c r="E8080" s="166"/>
      <c r="F8080" s="166"/>
      <c r="G8080" s="166"/>
      <c r="H8080" s="166"/>
      <c r="I8080" s="166"/>
      <c r="J8080" s="166"/>
      <c r="K8080" s="166"/>
      <c r="L8080" s="166"/>
      <c r="M8080" s="166"/>
      <c r="N8080" s="166"/>
      <c r="O8080" s="166"/>
      <c r="P8080" s="166"/>
      <c r="Q8080" s="166"/>
      <c r="R8080" s="166"/>
      <c r="S8080" s="166"/>
      <c r="T8080" s="166"/>
      <c r="U8080" s="166"/>
      <c r="V8080" s="166"/>
      <c r="W8080" s="166"/>
      <c r="X8080" s="166"/>
      <c r="Y8080" s="166"/>
      <c r="Z8080" s="166"/>
      <c r="AA8080" s="166"/>
      <c r="AB8080" s="166"/>
      <c r="AC8080" s="166"/>
      <c r="AD8080" s="166"/>
      <c r="AE8080" s="166"/>
      <c r="AF8080" s="166"/>
      <c r="AG8080" s="166"/>
    </row>
    <row r="8255" spans="2:33" ht="15" customHeight="1">
      <c r="B8255" s="166"/>
      <c r="C8255" s="166"/>
      <c r="D8255" s="166"/>
      <c r="E8255" s="166"/>
      <c r="F8255" s="166"/>
      <c r="G8255" s="166"/>
      <c r="H8255" s="166"/>
      <c r="I8255" s="166"/>
      <c r="J8255" s="166"/>
      <c r="K8255" s="166"/>
      <c r="L8255" s="166"/>
      <c r="M8255" s="166"/>
      <c r="N8255" s="166"/>
      <c r="O8255" s="166"/>
      <c r="P8255" s="166"/>
      <c r="Q8255" s="166"/>
      <c r="R8255" s="166"/>
      <c r="S8255" s="166"/>
      <c r="T8255" s="166"/>
      <c r="U8255" s="166"/>
      <c r="V8255" s="166"/>
      <c r="W8255" s="166"/>
      <c r="X8255" s="166"/>
      <c r="Y8255" s="166"/>
      <c r="Z8255" s="166"/>
      <c r="AA8255" s="166"/>
      <c r="AB8255" s="166"/>
      <c r="AC8255" s="166"/>
      <c r="AD8255" s="166"/>
      <c r="AE8255" s="166"/>
      <c r="AF8255" s="166"/>
      <c r="AG8255" s="166"/>
    </row>
    <row r="8430" spans="2:33" ht="15" customHeight="1">
      <c r="B8430" s="166"/>
      <c r="C8430" s="166"/>
      <c r="D8430" s="166"/>
      <c r="E8430" s="166"/>
      <c r="F8430" s="166"/>
      <c r="G8430" s="166"/>
      <c r="H8430" s="166"/>
      <c r="I8430" s="166"/>
      <c r="J8430" s="166"/>
      <c r="K8430" s="166"/>
      <c r="L8430" s="166"/>
      <c r="M8430" s="166"/>
      <c r="N8430" s="166"/>
      <c r="O8430" s="166"/>
      <c r="P8430" s="166"/>
      <c r="Q8430" s="166"/>
      <c r="R8430" s="166"/>
      <c r="S8430" s="166"/>
      <c r="T8430" s="166"/>
      <c r="U8430" s="166"/>
      <c r="V8430" s="166"/>
      <c r="W8430" s="166"/>
      <c r="X8430" s="166"/>
      <c r="Y8430" s="166"/>
      <c r="Z8430" s="166"/>
      <c r="AA8430" s="166"/>
      <c r="AB8430" s="166"/>
      <c r="AC8430" s="166"/>
      <c r="AD8430" s="166"/>
      <c r="AE8430" s="166"/>
      <c r="AF8430" s="166"/>
      <c r="AG8430" s="166"/>
    </row>
    <row r="8605" spans="2:33" ht="15" customHeight="1">
      <c r="B8605" s="166"/>
      <c r="C8605" s="166"/>
      <c r="D8605" s="166"/>
      <c r="E8605" s="166"/>
      <c r="F8605" s="166"/>
      <c r="G8605" s="166"/>
      <c r="H8605" s="166"/>
      <c r="I8605" s="166"/>
      <c r="J8605" s="166"/>
      <c r="K8605" s="166"/>
      <c r="L8605" s="166"/>
      <c r="M8605" s="166"/>
      <c r="N8605" s="166"/>
      <c r="O8605" s="166"/>
      <c r="P8605" s="166"/>
      <c r="Q8605" s="166"/>
      <c r="R8605" s="166"/>
      <c r="S8605" s="166"/>
      <c r="T8605" s="166"/>
      <c r="U8605" s="166"/>
      <c r="V8605" s="166"/>
      <c r="W8605" s="166"/>
      <c r="X8605" s="166"/>
      <c r="Y8605" s="166"/>
      <c r="Z8605" s="166"/>
      <c r="AA8605" s="166"/>
      <c r="AB8605" s="166"/>
      <c r="AC8605" s="166"/>
      <c r="AD8605" s="166"/>
      <c r="AE8605" s="166"/>
      <c r="AF8605" s="166"/>
      <c r="AG8605" s="166"/>
    </row>
    <row r="8780" spans="2:33" ht="15" customHeight="1">
      <c r="B8780" s="166"/>
      <c r="C8780" s="166"/>
      <c r="D8780" s="166"/>
      <c r="E8780" s="166"/>
      <c r="F8780" s="166"/>
      <c r="G8780" s="166"/>
      <c r="H8780" s="166"/>
      <c r="I8780" s="166"/>
      <c r="J8780" s="166"/>
      <c r="K8780" s="166"/>
      <c r="L8780" s="166"/>
      <c r="M8780" s="166"/>
      <c r="N8780" s="166"/>
      <c r="O8780" s="166"/>
      <c r="P8780" s="166"/>
      <c r="Q8780" s="166"/>
      <c r="R8780" s="166"/>
      <c r="S8780" s="166"/>
      <c r="T8780" s="166"/>
      <c r="U8780" s="166"/>
      <c r="V8780" s="166"/>
      <c r="W8780" s="166"/>
      <c r="X8780" s="166"/>
      <c r="Y8780" s="166"/>
      <c r="Z8780" s="166"/>
      <c r="AA8780" s="166"/>
      <c r="AB8780" s="166"/>
      <c r="AC8780" s="166"/>
      <c r="AD8780" s="166"/>
      <c r="AE8780" s="166"/>
      <c r="AF8780" s="166"/>
      <c r="AG8780" s="166"/>
    </row>
    <row r="8955" spans="2:33" ht="15" customHeight="1">
      <c r="B8955" s="166"/>
      <c r="C8955" s="166"/>
      <c r="D8955" s="166"/>
      <c r="E8955" s="166"/>
      <c r="F8955" s="166"/>
      <c r="G8955" s="166"/>
      <c r="H8955" s="166"/>
      <c r="I8955" s="166"/>
      <c r="J8955" s="166"/>
      <c r="K8955" s="166"/>
      <c r="L8955" s="166"/>
      <c r="M8955" s="166"/>
      <c r="N8955" s="166"/>
      <c r="O8955" s="166"/>
      <c r="P8955" s="166"/>
      <c r="Q8955" s="166"/>
      <c r="R8955" s="166"/>
      <c r="S8955" s="166"/>
      <c r="T8955" s="166"/>
      <c r="U8955" s="166"/>
      <c r="V8955" s="166"/>
      <c r="W8955" s="166"/>
      <c r="X8955" s="166"/>
      <c r="Y8955" s="166"/>
      <c r="Z8955" s="166"/>
      <c r="AA8955" s="166"/>
      <c r="AB8955" s="166"/>
      <c r="AC8955" s="166"/>
      <c r="AD8955" s="166"/>
      <c r="AE8955" s="166"/>
      <c r="AF8955" s="166"/>
      <c r="AG8955" s="166"/>
    </row>
    <row r="9130" spans="2:33" ht="15" customHeight="1">
      <c r="B9130" s="166"/>
      <c r="C9130" s="166"/>
      <c r="D9130" s="166"/>
      <c r="E9130" s="166"/>
      <c r="F9130" s="166"/>
      <c r="G9130" s="166"/>
      <c r="H9130" s="166"/>
      <c r="I9130" s="166"/>
      <c r="J9130" s="166"/>
      <c r="K9130" s="166"/>
      <c r="L9130" s="166"/>
      <c r="M9130" s="166"/>
      <c r="N9130" s="166"/>
      <c r="O9130" s="166"/>
      <c r="P9130" s="166"/>
      <c r="Q9130" s="166"/>
      <c r="R9130" s="166"/>
      <c r="S9130" s="166"/>
      <c r="T9130" s="166"/>
      <c r="U9130" s="166"/>
      <c r="V9130" s="166"/>
      <c r="W9130" s="166"/>
      <c r="X9130" s="166"/>
      <c r="Y9130" s="166"/>
      <c r="Z9130" s="166"/>
      <c r="AA9130" s="166"/>
      <c r="AB9130" s="166"/>
      <c r="AC9130" s="166"/>
      <c r="AD9130" s="166"/>
      <c r="AE9130" s="166"/>
      <c r="AF9130" s="166"/>
      <c r="AG9130" s="166"/>
    </row>
    <row r="9305" spans="2:33" ht="15" customHeight="1">
      <c r="B9305" s="166"/>
      <c r="C9305" s="166"/>
      <c r="D9305" s="166"/>
      <c r="E9305" s="166"/>
      <c r="F9305" s="166"/>
      <c r="G9305" s="166"/>
      <c r="H9305" s="166"/>
      <c r="I9305" s="166"/>
      <c r="J9305" s="166"/>
      <c r="K9305" s="166"/>
      <c r="L9305" s="166"/>
      <c r="M9305" s="166"/>
      <c r="N9305" s="166"/>
      <c r="O9305" s="166"/>
      <c r="P9305" s="166"/>
      <c r="Q9305" s="166"/>
      <c r="R9305" s="166"/>
      <c r="S9305" s="166"/>
      <c r="T9305" s="166"/>
      <c r="U9305" s="166"/>
      <c r="V9305" s="166"/>
      <c r="W9305" s="166"/>
      <c r="X9305" s="166"/>
      <c r="Y9305" s="166"/>
      <c r="Z9305" s="166"/>
      <c r="AA9305" s="166"/>
      <c r="AB9305" s="166"/>
      <c r="AC9305" s="166"/>
      <c r="AD9305" s="166"/>
      <c r="AE9305" s="166"/>
      <c r="AF9305" s="166"/>
      <c r="AG9305" s="166"/>
    </row>
    <row r="9480" spans="2:33" ht="15" customHeight="1">
      <c r="B9480" s="166"/>
      <c r="C9480" s="166"/>
      <c r="D9480" s="166"/>
      <c r="E9480" s="166"/>
      <c r="F9480" s="166"/>
      <c r="G9480" s="166"/>
      <c r="H9480" s="166"/>
      <c r="I9480" s="166"/>
      <c r="J9480" s="166"/>
      <c r="K9480" s="166"/>
      <c r="L9480" s="166"/>
      <c r="M9480" s="166"/>
      <c r="N9480" s="166"/>
      <c r="O9480" s="166"/>
      <c r="P9480" s="166"/>
      <c r="Q9480" s="166"/>
      <c r="R9480" s="166"/>
      <c r="S9480" s="166"/>
      <c r="T9480" s="166"/>
      <c r="U9480" s="166"/>
      <c r="V9480" s="166"/>
      <c r="W9480" s="166"/>
      <c r="X9480" s="166"/>
      <c r="Y9480" s="166"/>
      <c r="Z9480" s="166"/>
      <c r="AA9480" s="166"/>
      <c r="AB9480" s="166"/>
      <c r="AC9480" s="166"/>
      <c r="AD9480" s="166"/>
      <c r="AE9480" s="166"/>
      <c r="AF9480" s="166"/>
      <c r="AG9480" s="166"/>
    </row>
    <row r="9655" spans="2:33" ht="15" customHeight="1">
      <c r="B9655" s="166"/>
      <c r="C9655" s="166"/>
      <c r="D9655" s="166"/>
      <c r="E9655" s="166"/>
      <c r="F9655" s="166"/>
      <c r="G9655" s="166"/>
      <c r="H9655" s="166"/>
      <c r="I9655" s="166"/>
      <c r="J9655" s="166"/>
      <c r="K9655" s="166"/>
      <c r="L9655" s="166"/>
      <c r="M9655" s="166"/>
      <c r="N9655" s="166"/>
      <c r="O9655" s="166"/>
      <c r="P9655" s="166"/>
      <c r="Q9655" s="166"/>
      <c r="R9655" s="166"/>
      <c r="S9655" s="166"/>
      <c r="T9655" s="166"/>
      <c r="U9655" s="166"/>
      <c r="V9655" s="166"/>
      <c r="W9655" s="166"/>
      <c r="X9655" s="166"/>
      <c r="Y9655" s="166"/>
      <c r="Z9655" s="166"/>
      <c r="AA9655" s="166"/>
      <c r="AB9655" s="166"/>
      <c r="AC9655" s="166"/>
      <c r="AD9655" s="166"/>
      <c r="AE9655" s="166"/>
      <c r="AF9655" s="166"/>
      <c r="AG9655" s="166"/>
    </row>
    <row r="9830" spans="2:33" ht="15" customHeight="1">
      <c r="B9830" s="166"/>
      <c r="C9830" s="166"/>
      <c r="D9830" s="166"/>
      <c r="E9830" s="166"/>
      <c r="F9830" s="166"/>
      <c r="G9830" s="166"/>
      <c r="H9830" s="166"/>
      <c r="I9830" s="166"/>
      <c r="J9830" s="166"/>
      <c r="K9830" s="166"/>
      <c r="L9830" s="166"/>
      <c r="M9830" s="166"/>
      <c r="N9830" s="166"/>
      <c r="O9830" s="166"/>
      <c r="P9830" s="166"/>
      <c r="Q9830" s="166"/>
      <c r="R9830" s="166"/>
      <c r="S9830" s="166"/>
      <c r="T9830" s="166"/>
      <c r="U9830" s="166"/>
      <c r="V9830" s="166"/>
      <c r="W9830" s="166"/>
      <c r="X9830" s="166"/>
      <c r="Y9830" s="166"/>
      <c r="Z9830" s="166"/>
      <c r="AA9830" s="166"/>
      <c r="AB9830" s="166"/>
      <c r="AC9830" s="166"/>
      <c r="AD9830" s="166"/>
      <c r="AE9830" s="166"/>
      <c r="AF9830" s="166"/>
      <c r="AG9830" s="166"/>
    </row>
    <row r="9911" spans="2:33" ht="15" customHeight="1">
      <c r="B9911" s="166"/>
      <c r="C9911" s="166"/>
      <c r="D9911" s="166"/>
      <c r="E9911" s="166"/>
      <c r="F9911" s="166"/>
      <c r="G9911" s="166"/>
      <c r="H9911" s="166"/>
      <c r="I9911" s="166"/>
      <c r="J9911" s="166"/>
      <c r="K9911" s="166"/>
      <c r="L9911" s="166"/>
      <c r="M9911" s="166"/>
      <c r="N9911" s="166"/>
      <c r="O9911" s="166"/>
      <c r="P9911" s="166"/>
      <c r="Q9911" s="166"/>
      <c r="R9911" s="166"/>
      <c r="S9911" s="166"/>
      <c r="T9911" s="166"/>
      <c r="U9911" s="166"/>
      <c r="V9911" s="166"/>
      <c r="W9911" s="166"/>
      <c r="X9911" s="166"/>
      <c r="Y9911" s="166"/>
      <c r="Z9911" s="166"/>
      <c r="AA9911" s="166"/>
      <c r="AB9911" s="166"/>
      <c r="AC9911" s="166"/>
      <c r="AD9911" s="166"/>
      <c r="AE9911" s="166"/>
      <c r="AF9911" s="166"/>
      <c r="AG9911" s="166"/>
    </row>
    <row r="9961" spans="2:33" ht="15" customHeight="1">
      <c r="B9961" s="166"/>
      <c r="C9961" s="166"/>
      <c r="D9961" s="166"/>
      <c r="E9961" s="166"/>
      <c r="F9961" s="166"/>
      <c r="G9961" s="166"/>
      <c r="H9961" s="166"/>
      <c r="I9961" s="166"/>
      <c r="J9961" s="166"/>
      <c r="K9961" s="166"/>
      <c r="L9961" s="166"/>
      <c r="M9961" s="166"/>
      <c r="N9961" s="166"/>
      <c r="O9961" s="166"/>
      <c r="P9961" s="166"/>
      <c r="Q9961" s="166"/>
      <c r="R9961" s="166"/>
      <c r="S9961" s="166"/>
      <c r="T9961" s="166"/>
      <c r="U9961" s="166"/>
      <c r="V9961" s="166"/>
      <c r="W9961" s="166"/>
      <c r="X9961" s="166"/>
      <c r="Y9961" s="166"/>
      <c r="Z9961" s="166"/>
      <c r="AA9961" s="166"/>
      <c r="AB9961" s="166"/>
      <c r="AC9961" s="166"/>
      <c r="AD9961" s="166"/>
      <c r="AE9961" s="166"/>
      <c r="AF9961" s="166"/>
      <c r="AG9961" s="166"/>
    </row>
    <row r="10011" spans="2:33" ht="15" customHeight="1">
      <c r="B10011" s="166"/>
      <c r="C10011" s="166"/>
      <c r="D10011" s="166"/>
      <c r="E10011" s="166"/>
      <c r="F10011" s="166"/>
      <c r="G10011" s="166"/>
      <c r="H10011" s="166"/>
      <c r="I10011" s="166"/>
      <c r="J10011" s="166"/>
      <c r="K10011" s="166"/>
      <c r="L10011" s="166"/>
      <c r="M10011" s="166"/>
      <c r="N10011" s="166"/>
      <c r="O10011" s="166"/>
      <c r="P10011" s="166"/>
      <c r="Q10011" s="166"/>
      <c r="R10011" s="166"/>
      <c r="S10011" s="166"/>
      <c r="T10011" s="166"/>
      <c r="U10011" s="166"/>
      <c r="V10011" s="166"/>
      <c r="W10011" s="166"/>
      <c r="X10011" s="166"/>
      <c r="Y10011" s="166"/>
      <c r="Z10011" s="166"/>
      <c r="AA10011" s="166"/>
      <c r="AB10011" s="166"/>
      <c r="AC10011" s="166"/>
      <c r="AD10011" s="166"/>
      <c r="AE10011" s="166"/>
      <c r="AF10011" s="166"/>
      <c r="AG10011" s="166"/>
    </row>
    <row r="10061" spans="2:33" ht="15" customHeight="1">
      <c r="B10061" s="166"/>
      <c r="C10061" s="166"/>
      <c r="D10061" s="166"/>
      <c r="E10061" s="166"/>
      <c r="F10061" s="166"/>
      <c r="G10061" s="166"/>
      <c r="H10061" s="166"/>
      <c r="I10061" s="166"/>
      <c r="J10061" s="166"/>
      <c r="K10061" s="166"/>
      <c r="L10061" s="166"/>
      <c r="M10061" s="166"/>
      <c r="N10061" s="166"/>
      <c r="O10061" s="166"/>
      <c r="P10061" s="166"/>
      <c r="Q10061" s="166"/>
      <c r="R10061" s="166"/>
      <c r="S10061" s="166"/>
      <c r="T10061" s="166"/>
      <c r="U10061" s="166"/>
      <c r="V10061" s="166"/>
      <c r="W10061" s="166"/>
      <c r="X10061" s="166"/>
      <c r="Y10061" s="166"/>
      <c r="Z10061" s="166"/>
      <c r="AA10061" s="166"/>
      <c r="AB10061" s="166"/>
      <c r="AC10061" s="166"/>
      <c r="AD10061" s="166"/>
      <c r="AE10061" s="166"/>
      <c r="AF10061" s="166"/>
      <c r="AG10061" s="166"/>
    </row>
    <row r="10111" spans="2:33" ht="15" customHeight="1">
      <c r="B10111" s="166"/>
      <c r="C10111" s="166"/>
      <c r="D10111" s="166"/>
      <c r="E10111" s="166"/>
      <c r="F10111" s="166"/>
      <c r="G10111" s="166"/>
      <c r="H10111" s="166"/>
      <c r="I10111" s="166"/>
      <c r="J10111" s="166"/>
      <c r="K10111" s="166"/>
      <c r="L10111" s="166"/>
      <c r="M10111" s="166"/>
      <c r="N10111" s="166"/>
      <c r="O10111" s="166"/>
      <c r="P10111" s="166"/>
      <c r="Q10111" s="166"/>
      <c r="R10111" s="166"/>
      <c r="S10111" s="166"/>
      <c r="T10111" s="166"/>
      <c r="U10111" s="166"/>
      <c r="V10111" s="166"/>
      <c r="W10111" s="166"/>
      <c r="X10111" s="166"/>
      <c r="Y10111" s="166"/>
      <c r="Z10111" s="166"/>
      <c r="AA10111" s="166"/>
      <c r="AB10111" s="166"/>
      <c r="AC10111" s="166"/>
      <c r="AD10111" s="166"/>
      <c r="AE10111" s="166"/>
      <c r="AF10111" s="166"/>
      <c r="AG10111" s="166"/>
    </row>
    <row r="10161" spans="2:33" ht="15" customHeight="1">
      <c r="B10161" s="166"/>
      <c r="C10161" s="166"/>
      <c r="D10161" s="166"/>
      <c r="E10161" s="166"/>
      <c r="F10161" s="166"/>
      <c r="G10161" s="166"/>
      <c r="H10161" s="166"/>
      <c r="I10161" s="166"/>
      <c r="J10161" s="166"/>
      <c r="K10161" s="166"/>
      <c r="L10161" s="166"/>
      <c r="M10161" s="166"/>
      <c r="N10161" s="166"/>
      <c r="O10161" s="166"/>
      <c r="P10161" s="166"/>
      <c r="Q10161" s="166"/>
      <c r="R10161" s="166"/>
      <c r="S10161" s="166"/>
      <c r="T10161" s="166"/>
      <c r="U10161" s="166"/>
      <c r="V10161" s="166"/>
      <c r="W10161" s="166"/>
      <c r="X10161" s="166"/>
      <c r="Y10161" s="166"/>
      <c r="Z10161" s="166"/>
      <c r="AA10161" s="166"/>
      <c r="AB10161" s="166"/>
      <c r="AC10161" s="166"/>
      <c r="AD10161" s="166"/>
      <c r="AE10161" s="166"/>
      <c r="AF10161" s="166"/>
      <c r="AG10161" s="166"/>
    </row>
    <row r="10211" spans="2:33" ht="15" customHeight="1">
      <c r="B10211" s="166"/>
      <c r="C10211" s="166"/>
      <c r="D10211" s="166"/>
      <c r="E10211" s="166"/>
      <c r="F10211" s="166"/>
      <c r="G10211" s="166"/>
      <c r="H10211" s="166"/>
      <c r="I10211" s="166"/>
      <c r="J10211" s="166"/>
      <c r="K10211" s="166"/>
      <c r="L10211" s="166"/>
      <c r="M10211" s="166"/>
      <c r="N10211" s="166"/>
      <c r="O10211" s="166"/>
      <c r="P10211" s="166"/>
      <c r="Q10211" s="166"/>
      <c r="R10211" s="166"/>
      <c r="S10211" s="166"/>
      <c r="T10211" s="166"/>
      <c r="U10211" s="166"/>
      <c r="V10211" s="166"/>
      <c r="W10211" s="166"/>
      <c r="X10211" s="166"/>
      <c r="Y10211" s="166"/>
      <c r="Z10211" s="166"/>
      <c r="AA10211" s="166"/>
      <c r="AB10211" s="166"/>
      <c r="AC10211" s="166"/>
      <c r="AD10211" s="166"/>
      <c r="AE10211" s="166"/>
      <c r="AF10211" s="166"/>
      <c r="AG10211" s="166"/>
    </row>
    <row r="10261" spans="2:33" ht="15" customHeight="1">
      <c r="B10261" s="166"/>
      <c r="C10261" s="166"/>
      <c r="D10261" s="166"/>
      <c r="E10261" s="166"/>
      <c r="F10261" s="166"/>
      <c r="G10261" s="166"/>
      <c r="H10261" s="166"/>
      <c r="I10261" s="166"/>
      <c r="J10261" s="166"/>
      <c r="K10261" s="166"/>
      <c r="L10261" s="166"/>
      <c r="M10261" s="166"/>
      <c r="N10261" s="166"/>
      <c r="O10261" s="166"/>
      <c r="P10261" s="166"/>
      <c r="Q10261" s="166"/>
      <c r="R10261" s="166"/>
      <c r="S10261" s="166"/>
      <c r="T10261" s="166"/>
      <c r="U10261" s="166"/>
      <c r="V10261" s="166"/>
      <c r="W10261" s="166"/>
      <c r="X10261" s="166"/>
      <c r="Y10261" s="166"/>
      <c r="Z10261" s="166"/>
      <c r="AA10261" s="166"/>
      <c r="AB10261" s="166"/>
      <c r="AC10261" s="166"/>
      <c r="AD10261" s="166"/>
      <c r="AE10261" s="166"/>
      <c r="AF10261" s="166"/>
      <c r="AG10261" s="166"/>
    </row>
    <row r="10311" spans="2:33" ht="15" customHeight="1">
      <c r="B10311" s="166"/>
      <c r="C10311" s="166"/>
      <c r="D10311" s="166"/>
      <c r="E10311" s="166"/>
      <c r="F10311" s="166"/>
      <c r="G10311" s="166"/>
      <c r="H10311" s="166"/>
      <c r="I10311" s="166"/>
      <c r="J10311" s="166"/>
      <c r="K10311" s="166"/>
      <c r="L10311" s="166"/>
      <c r="M10311" s="166"/>
      <c r="N10311" s="166"/>
      <c r="O10311" s="166"/>
      <c r="P10311" s="166"/>
      <c r="Q10311" s="166"/>
      <c r="R10311" s="166"/>
      <c r="S10311" s="166"/>
      <c r="T10311" s="166"/>
      <c r="U10311" s="166"/>
      <c r="V10311" s="166"/>
      <c r="W10311" s="166"/>
      <c r="X10311" s="166"/>
      <c r="Y10311" s="166"/>
      <c r="Z10311" s="166"/>
      <c r="AA10311" s="166"/>
      <c r="AB10311" s="166"/>
      <c r="AC10311" s="166"/>
      <c r="AD10311" s="166"/>
      <c r="AE10311" s="166"/>
      <c r="AF10311" s="166"/>
      <c r="AG10311" s="166"/>
    </row>
    <row r="10361" spans="2:33" ht="15" customHeight="1">
      <c r="B10361" s="166"/>
      <c r="C10361" s="166"/>
      <c r="D10361" s="166"/>
      <c r="E10361" s="166"/>
      <c r="F10361" s="166"/>
      <c r="G10361" s="166"/>
      <c r="H10361" s="166"/>
      <c r="I10361" s="166"/>
      <c r="J10361" s="166"/>
      <c r="K10361" s="166"/>
      <c r="L10361" s="166"/>
      <c r="M10361" s="166"/>
      <c r="N10361" s="166"/>
      <c r="O10361" s="166"/>
      <c r="P10361" s="166"/>
      <c r="Q10361" s="166"/>
      <c r="R10361" s="166"/>
      <c r="S10361" s="166"/>
      <c r="T10361" s="166"/>
      <c r="U10361" s="166"/>
      <c r="V10361" s="166"/>
      <c r="W10361" s="166"/>
      <c r="X10361" s="166"/>
      <c r="Y10361" s="166"/>
      <c r="Z10361" s="166"/>
      <c r="AA10361" s="166"/>
      <c r="AB10361" s="166"/>
      <c r="AC10361" s="166"/>
      <c r="AD10361" s="166"/>
      <c r="AE10361" s="166"/>
      <c r="AF10361" s="166"/>
      <c r="AG10361" s="166"/>
    </row>
    <row r="10411" spans="2:33" ht="15" customHeight="1">
      <c r="B10411" s="166"/>
      <c r="C10411" s="166"/>
      <c r="D10411" s="166"/>
      <c r="E10411" s="166"/>
      <c r="F10411" s="166"/>
      <c r="G10411" s="166"/>
      <c r="H10411" s="166"/>
      <c r="I10411" s="166"/>
      <c r="J10411" s="166"/>
      <c r="K10411" s="166"/>
      <c r="L10411" s="166"/>
      <c r="M10411" s="166"/>
      <c r="N10411" s="166"/>
      <c r="O10411" s="166"/>
      <c r="P10411" s="166"/>
      <c r="Q10411" s="166"/>
      <c r="R10411" s="166"/>
      <c r="S10411" s="166"/>
      <c r="T10411" s="166"/>
      <c r="U10411" s="166"/>
      <c r="V10411" s="166"/>
      <c r="W10411" s="166"/>
      <c r="X10411" s="166"/>
      <c r="Y10411" s="166"/>
      <c r="Z10411" s="166"/>
      <c r="AA10411" s="166"/>
      <c r="AB10411" s="166"/>
      <c r="AC10411" s="166"/>
      <c r="AD10411" s="166"/>
      <c r="AE10411" s="166"/>
      <c r="AF10411" s="166"/>
      <c r="AG10411" s="166"/>
    </row>
    <row r="10461" spans="2:33" ht="15" customHeight="1">
      <c r="B10461" s="166"/>
      <c r="C10461" s="166"/>
      <c r="D10461" s="166"/>
      <c r="E10461" s="166"/>
      <c r="F10461" s="166"/>
      <c r="G10461" s="166"/>
      <c r="H10461" s="166"/>
      <c r="I10461" s="166"/>
      <c r="J10461" s="166"/>
      <c r="K10461" s="166"/>
      <c r="L10461" s="166"/>
      <c r="M10461" s="166"/>
      <c r="N10461" s="166"/>
      <c r="O10461" s="166"/>
      <c r="P10461" s="166"/>
      <c r="Q10461" s="166"/>
      <c r="R10461" s="166"/>
      <c r="S10461" s="166"/>
      <c r="T10461" s="166"/>
      <c r="U10461" s="166"/>
      <c r="V10461" s="166"/>
      <c r="W10461" s="166"/>
      <c r="X10461" s="166"/>
      <c r="Y10461" s="166"/>
      <c r="Z10461" s="166"/>
      <c r="AA10461" s="166"/>
      <c r="AB10461" s="166"/>
      <c r="AC10461" s="166"/>
      <c r="AD10461" s="166"/>
      <c r="AE10461" s="166"/>
      <c r="AF10461" s="166"/>
      <c r="AG10461" s="166"/>
    </row>
    <row r="10511" spans="2:33" ht="15" customHeight="1">
      <c r="B10511" s="166"/>
      <c r="C10511" s="166"/>
      <c r="D10511" s="166"/>
      <c r="E10511" s="166"/>
      <c r="F10511" s="166"/>
      <c r="G10511" s="166"/>
      <c r="H10511" s="166"/>
      <c r="I10511" s="166"/>
      <c r="J10511" s="166"/>
      <c r="K10511" s="166"/>
      <c r="L10511" s="166"/>
      <c r="M10511" s="166"/>
      <c r="N10511" s="166"/>
      <c r="O10511" s="166"/>
      <c r="P10511" s="166"/>
      <c r="Q10511" s="166"/>
      <c r="R10511" s="166"/>
      <c r="S10511" s="166"/>
      <c r="T10511" s="166"/>
      <c r="U10511" s="166"/>
      <c r="V10511" s="166"/>
      <c r="W10511" s="166"/>
      <c r="X10511" s="166"/>
      <c r="Y10511" s="166"/>
      <c r="Z10511" s="166"/>
      <c r="AA10511" s="166"/>
      <c r="AB10511" s="166"/>
      <c r="AC10511" s="166"/>
      <c r="AD10511" s="166"/>
      <c r="AE10511" s="166"/>
      <c r="AF10511" s="166"/>
      <c r="AG10511" s="166"/>
    </row>
    <row r="10561" spans="2:33" ht="15" customHeight="1">
      <c r="B10561" s="166"/>
      <c r="C10561" s="166"/>
      <c r="D10561" s="166"/>
      <c r="E10561" s="166"/>
      <c r="F10561" s="166"/>
      <c r="G10561" s="166"/>
      <c r="H10561" s="166"/>
      <c r="I10561" s="166"/>
      <c r="J10561" s="166"/>
      <c r="K10561" s="166"/>
      <c r="L10561" s="166"/>
      <c r="M10561" s="166"/>
      <c r="N10561" s="166"/>
      <c r="O10561" s="166"/>
      <c r="P10561" s="166"/>
      <c r="Q10561" s="166"/>
      <c r="R10561" s="166"/>
      <c r="S10561" s="166"/>
      <c r="T10561" s="166"/>
      <c r="U10561" s="166"/>
      <c r="V10561" s="166"/>
      <c r="W10561" s="166"/>
      <c r="X10561" s="166"/>
      <c r="Y10561" s="166"/>
      <c r="Z10561" s="166"/>
      <c r="AA10561" s="166"/>
      <c r="AB10561" s="166"/>
      <c r="AC10561" s="166"/>
      <c r="AD10561" s="166"/>
      <c r="AE10561" s="166"/>
      <c r="AF10561" s="166"/>
      <c r="AG10561" s="166"/>
    </row>
    <row r="10611" spans="2:33" ht="15" customHeight="1">
      <c r="B10611" s="166"/>
      <c r="C10611" s="166"/>
      <c r="D10611" s="166"/>
      <c r="E10611" s="166"/>
      <c r="F10611" s="166"/>
      <c r="G10611" s="166"/>
      <c r="H10611" s="166"/>
      <c r="I10611" s="166"/>
      <c r="J10611" s="166"/>
      <c r="K10611" s="166"/>
      <c r="L10611" s="166"/>
      <c r="M10611" s="166"/>
      <c r="N10611" s="166"/>
      <c r="O10611" s="166"/>
      <c r="P10611" s="166"/>
      <c r="Q10611" s="166"/>
      <c r="R10611" s="166"/>
      <c r="S10611" s="166"/>
      <c r="T10611" s="166"/>
      <c r="U10611" s="166"/>
      <c r="V10611" s="166"/>
      <c r="W10611" s="166"/>
      <c r="X10611" s="166"/>
      <c r="Y10611" s="166"/>
      <c r="Z10611" s="166"/>
      <c r="AA10611" s="166"/>
      <c r="AB10611" s="166"/>
      <c r="AC10611" s="166"/>
      <c r="AD10611" s="166"/>
      <c r="AE10611" s="166"/>
      <c r="AF10611" s="166"/>
      <c r="AG10611" s="166"/>
    </row>
    <row r="10661" spans="2:33" ht="15" customHeight="1">
      <c r="B10661" s="166"/>
      <c r="C10661" s="166"/>
      <c r="D10661" s="166"/>
      <c r="E10661" s="166"/>
      <c r="F10661" s="166"/>
      <c r="G10661" s="166"/>
      <c r="H10661" s="166"/>
      <c r="I10661" s="166"/>
      <c r="J10661" s="166"/>
      <c r="K10661" s="166"/>
      <c r="L10661" s="166"/>
      <c r="M10661" s="166"/>
      <c r="N10661" s="166"/>
      <c r="O10661" s="166"/>
      <c r="P10661" s="166"/>
      <c r="Q10661" s="166"/>
      <c r="R10661" s="166"/>
      <c r="S10661" s="166"/>
      <c r="T10661" s="166"/>
      <c r="U10661" s="166"/>
      <c r="V10661" s="166"/>
      <c r="W10661" s="166"/>
      <c r="X10661" s="166"/>
      <c r="Y10661" s="166"/>
      <c r="Z10661" s="166"/>
      <c r="AA10661" s="166"/>
      <c r="AB10661" s="166"/>
      <c r="AC10661" s="166"/>
      <c r="AD10661" s="166"/>
      <c r="AE10661" s="166"/>
      <c r="AF10661" s="166"/>
      <c r="AG10661" s="166"/>
    </row>
    <row r="10711" spans="2:33" ht="15" customHeight="1">
      <c r="B10711" s="166"/>
      <c r="C10711" s="166"/>
      <c r="D10711" s="166"/>
      <c r="E10711" s="166"/>
      <c r="F10711" s="166"/>
      <c r="G10711" s="166"/>
      <c r="H10711" s="166"/>
      <c r="I10711" s="166"/>
      <c r="J10711" s="166"/>
      <c r="K10711" s="166"/>
      <c r="L10711" s="166"/>
      <c r="M10711" s="166"/>
      <c r="N10711" s="166"/>
      <c r="O10711" s="166"/>
      <c r="P10711" s="166"/>
      <c r="Q10711" s="166"/>
      <c r="R10711" s="166"/>
      <c r="S10711" s="166"/>
      <c r="T10711" s="166"/>
      <c r="U10711" s="166"/>
      <c r="V10711" s="166"/>
      <c r="W10711" s="166"/>
      <c r="X10711" s="166"/>
      <c r="Y10711" s="166"/>
      <c r="Z10711" s="166"/>
      <c r="AA10711" s="166"/>
      <c r="AB10711" s="166"/>
      <c r="AC10711" s="166"/>
      <c r="AD10711" s="166"/>
      <c r="AE10711" s="166"/>
      <c r="AF10711" s="166"/>
      <c r="AG10711" s="166"/>
    </row>
    <row r="10761" spans="2:33" ht="15" customHeight="1">
      <c r="B10761" s="166"/>
      <c r="C10761" s="166"/>
      <c r="D10761" s="166"/>
      <c r="E10761" s="166"/>
      <c r="F10761" s="166"/>
      <c r="G10761" s="166"/>
      <c r="H10761" s="166"/>
      <c r="I10761" s="166"/>
      <c r="J10761" s="166"/>
      <c r="K10761" s="166"/>
      <c r="L10761" s="166"/>
      <c r="M10761" s="166"/>
      <c r="N10761" s="166"/>
      <c r="O10761" s="166"/>
      <c r="P10761" s="166"/>
      <c r="Q10761" s="166"/>
      <c r="R10761" s="166"/>
      <c r="S10761" s="166"/>
      <c r="T10761" s="166"/>
      <c r="U10761" s="166"/>
      <c r="V10761" s="166"/>
      <c r="W10761" s="166"/>
      <c r="X10761" s="166"/>
      <c r="Y10761" s="166"/>
      <c r="Z10761" s="166"/>
      <c r="AA10761" s="166"/>
      <c r="AB10761" s="166"/>
      <c r="AC10761" s="166"/>
      <c r="AD10761" s="166"/>
      <c r="AE10761" s="166"/>
      <c r="AF10761" s="166"/>
      <c r="AG10761" s="166"/>
    </row>
    <row r="10811" spans="2:33" ht="15" customHeight="1">
      <c r="B10811" s="166"/>
      <c r="C10811" s="166"/>
      <c r="D10811" s="166"/>
      <c r="E10811" s="166"/>
      <c r="F10811" s="166"/>
      <c r="G10811" s="166"/>
      <c r="H10811" s="166"/>
      <c r="I10811" s="166"/>
      <c r="J10811" s="166"/>
      <c r="K10811" s="166"/>
      <c r="L10811" s="166"/>
      <c r="M10811" s="166"/>
      <c r="N10811" s="166"/>
      <c r="O10811" s="166"/>
      <c r="P10811" s="166"/>
      <c r="Q10811" s="166"/>
      <c r="R10811" s="166"/>
      <c r="S10811" s="166"/>
      <c r="T10811" s="166"/>
      <c r="U10811" s="166"/>
      <c r="V10811" s="166"/>
      <c r="W10811" s="166"/>
      <c r="X10811" s="166"/>
      <c r="Y10811" s="166"/>
      <c r="Z10811" s="166"/>
      <c r="AA10811" s="166"/>
      <c r="AB10811" s="166"/>
      <c r="AC10811" s="166"/>
      <c r="AD10811" s="166"/>
      <c r="AE10811" s="166"/>
      <c r="AF10811" s="166"/>
      <c r="AG10811" s="166"/>
    </row>
    <row r="10861" spans="2:33" ht="15" customHeight="1">
      <c r="B10861" s="166"/>
      <c r="C10861" s="166"/>
      <c r="D10861" s="166"/>
      <c r="E10861" s="166"/>
      <c r="F10861" s="166"/>
      <c r="G10861" s="166"/>
      <c r="H10861" s="166"/>
      <c r="I10861" s="166"/>
      <c r="J10861" s="166"/>
      <c r="K10861" s="166"/>
      <c r="L10861" s="166"/>
      <c r="M10861" s="166"/>
      <c r="N10861" s="166"/>
      <c r="O10861" s="166"/>
      <c r="P10861" s="166"/>
      <c r="Q10861" s="166"/>
      <c r="R10861" s="166"/>
      <c r="S10861" s="166"/>
      <c r="T10861" s="166"/>
      <c r="U10861" s="166"/>
      <c r="V10861" s="166"/>
      <c r="W10861" s="166"/>
      <c r="X10861" s="166"/>
      <c r="Y10861" s="166"/>
      <c r="Z10861" s="166"/>
      <c r="AA10861" s="166"/>
      <c r="AB10861" s="166"/>
      <c r="AC10861" s="166"/>
      <c r="AD10861" s="166"/>
      <c r="AE10861" s="166"/>
      <c r="AF10861" s="166"/>
      <c r="AG10861" s="166"/>
    </row>
    <row r="10911" spans="2:33" ht="15" customHeight="1">
      <c r="B10911" s="166"/>
      <c r="C10911" s="166"/>
      <c r="D10911" s="166"/>
      <c r="E10911" s="166"/>
      <c r="F10911" s="166"/>
      <c r="G10911" s="166"/>
      <c r="H10911" s="166"/>
      <c r="I10911" s="166"/>
      <c r="J10911" s="166"/>
      <c r="K10911" s="166"/>
      <c r="L10911" s="166"/>
      <c r="M10911" s="166"/>
      <c r="N10911" s="166"/>
      <c r="O10911" s="166"/>
      <c r="P10911" s="166"/>
      <c r="Q10911" s="166"/>
      <c r="R10911" s="166"/>
      <c r="S10911" s="166"/>
      <c r="T10911" s="166"/>
      <c r="U10911" s="166"/>
      <c r="V10911" s="166"/>
      <c r="W10911" s="166"/>
      <c r="X10911" s="166"/>
      <c r="Y10911" s="166"/>
      <c r="Z10911" s="166"/>
      <c r="AA10911" s="166"/>
      <c r="AB10911" s="166"/>
      <c r="AC10911" s="166"/>
      <c r="AD10911" s="166"/>
      <c r="AE10911" s="166"/>
      <c r="AF10911" s="166"/>
      <c r="AG10911" s="166"/>
    </row>
    <row r="10961" spans="2:33" ht="15" customHeight="1">
      <c r="B10961" s="166"/>
      <c r="C10961" s="166"/>
      <c r="D10961" s="166"/>
      <c r="E10961" s="166"/>
      <c r="F10961" s="166"/>
      <c r="G10961" s="166"/>
      <c r="H10961" s="166"/>
      <c r="I10961" s="166"/>
      <c r="J10961" s="166"/>
      <c r="K10961" s="166"/>
      <c r="L10961" s="166"/>
      <c r="M10961" s="166"/>
      <c r="N10961" s="166"/>
      <c r="O10961" s="166"/>
      <c r="P10961" s="166"/>
      <c r="Q10961" s="166"/>
      <c r="R10961" s="166"/>
      <c r="S10961" s="166"/>
      <c r="T10961" s="166"/>
      <c r="U10961" s="166"/>
      <c r="V10961" s="166"/>
      <c r="W10961" s="166"/>
      <c r="X10961" s="166"/>
      <c r="Y10961" s="166"/>
      <c r="Z10961" s="166"/>
      <c r="AA10961" s="166"/>
      <c r="AB10961" s="166"/>
      <c r="AC10961" s="166"/>
      <c r="AD10961" s="166"/>
      <c r="AE10961" s="166"/>
      <c r="AF10961" s="166"/>
      <c r="AG10961" s="166"/>
    </row>
    <row r="11011" spans="2:33" ht="15" customHeight="1">
      <c r="B11011" s="166"/>
      <c r="C11011" s="166"/>
      <c r="D11011" s="166"/>
      <c r="E11011" s="166"/>
      <c r="F11011" s="166"/>
      <c r="G11011" s="166"/>
      <c r="H11011" s="166"/>
      <c r="I11011" s="166"/>
      <c r="J11011" s="166"/>
      <c r="K11011" s="166"/>
      <c r="L11011" s="166"/>
      <c r="M11011" s="166"/>
      <c r="N11011" s="166"/>
      <c r="O11011" s="166"/>
      <c r="P11011" s="166"/>
      <c r="Q11011" s="166"/>
      <c r="R11011" s="166"/>
      <c r="S11011" s="166"/>
      <c r="T11011" s="166"/>
      <c r="U11011" s="166"/>
      <c r="V11011" s="166"/>
      <c r="W11011" s="166"/>
      <c r="X11011" s="166"/>
      <c r="Y11011" s="166"/>
      <c r="Z11011" s="166"/>
      <c r="AA11011" s="166"/>
      <c r="AB11011" s="166"/>
      <c r="AC11011" s="166"/>
      <c r="AD11011" s="166"/>
      <c r="AE11011" s="166"/>
      <c r="AF11011" s="166"/>
      <c r="AG11011" s="166"/>
    </row>
    <row r="11061" spans="2:33" ht="15" customHeight="1">
      <c r="B11061" s="166"/>
      <c r="C11061" s="166"/>
      <c r="D11061" s="166"/>
      <c r="E11061" s="166"/>
      <c r="F11061" s="166"/>
      <c r="G11061" s="166"/>
      <c r="H11061" s="166"/>
      <c r="I11061" s="166"/>
      <c r="J11061" s="166"/>
      <c r="K11061" s="166"/>
      <c r="L11061" s="166"/>
      <c r="M11061" s="166"/>
      <c r="N11061" s="166"/>
      <c r="O11061" s="166"/>
      <c r="P11061" s="166"/>
      <c r="Q11061" s="166"/>
      <c r="R11061" s="166"/>
      <c r="S11061" s="166"/>
      <c r="T11061" s="166"/>
      <c r="U11061" s="166"/>
      <c r="V11061" s="166"/>
      <c r="W11061" s="166"/>
      <c r="X11061" s="166"/>
      <c r="Y11061" s="166"/>
      <c r="Z11061" s="166"/>
      <c r="AA11061" s="166"/>
      <c r="AB11061" s="166"/>
      <c r="AC11061" s="166"/>
      <c r="AD11061" s="166"/>
      <c r="AE11061" s="166"/>
      <c r="AF11061" s="166"/>
      <c r="AG11061" s="166"/>
    </row>
    <row r="11111" spans="2:33" ht="15" customHeight="1">
      <c r="B11111" s="166"/>
      <c r="C11111" s="166"/>
      <c r="D11111" s="166"/>
      <c r="E11111" s="166"/>
      <c r="F11111" s="166"/>
      <c r="G11111" s="166"/>
      <c r="H11111" s="166"/>
      <c r="I11111" s="166"/>
      <c r="J11111" s="166"/>
      <c r="K11111" s="166"/>
      <c r="L11111" s="166"/>
      <c r="M11111" s="166"/>
      <c r="N11111" s="166"/>
      <c r="O11111" s="166"/>
      <c r="P11111" s="166"/>
      <c r="Q11111" s="166"/>
      <c r="R11111" s="166"/>
      <c r="S11111" s="166"/>
      <c r="T11111" s="166"/>
      <c r="U11111" s="166"/>
      <c r="V11111" s="166"/>
      <c r="W11111" s="166"/>
      <c r="X11111" s="166"/>
      <c r="Y11111" s="166"/>
      <c r="Z11111" s="166"/>
      <c r="AA11111" s="166"/>
      <c r="AB11111" s="166"/>
      <c r="AC11111" s="166"/>
      <c r="AD11111" s="166"/>
      <c r="AE11111" s="166"/>
      <c r="AF11111" s="166"/>
      <c r="AG11111" s="166"/>
    </row>
  </sheetData>
  <mergeCells count="79">
    <mergeCell ref="B171:AF171"/>
    <mergeCell ref="B235:AG235"/>
    <mergeCell ref="B311:AG311"/>
    <mergeCell ref="B455:AG455"/>
    <mergeCell ref="B660:AG660"/>
    <mergeCell ref="B860:AG860"/>
    <mergeCell ref="B1060:AG1060"/>
    <mergeCell ref="B1260:AG1260"/>
    <mergeCell ref="B1460:AG1460"/>
    <mergeCell ref="B1660:AG1660"/>
    <mergeCell ref="B1860:AG1860"/>
    <mergeCell ref="B2060:AG2060"/>
    <mergeCell ref="B2260:AG2260"/>
    <mergeCell ref="B2460:AG2460"/>
    <mergeCell ref="B2660:AG2660"/>
    <mergeCell ref="B2860:AG2860"/>
    <mergeCell ref="B3060:AG3060"/>
    <mergeCell ref="B3260:AG3260"/>
    <mergeCell ref="B3460:AG3460"/>
    <mergeCell ref="B3660:AG3660"/>
    <mergeCell ref="B3860:AG3860"/>
    <mergeCell ref="B4060:AG4060"/>
    <mergeCell ref="B4260:AG4260"/>
    <mergeCell ref="B4460:AG4460"/>
    <mergeCell ref="B4660:AG4660"/>
    <mergeCell ref="B4860:AG4860"/>
    <mergeCell ref="B5060:AG5060"/>
    <mergeCell ref="B5260:AG5260"/>
    <mergeCell ref="B5460:AG5460"/>
    <mergeCell ref="B5630:AG5630"/>
    <mergeCell ref="B5805:AG5805"/>
    <mergeCell ref="B5980:AG5980"/>
    <mergeCell ref="B6155:AG6155"/>
    <mergeCell ref="B6330:AG6330"/>
    <mergeCell ref="B6505:AG6505"/>
    <mergeCell ref="B6680:AG6680"/>
    <mergeCell ref="B6855:AG6855"/>
    <mergeCell ref="B7030:AG7030"/>
    <mergeCell ref="B7205:AG7205"/>
    <mergeCell ref="B7380:AG7380"/>
    <mergeCell ref="B7555:AG7555"/>
    <mergeCell ref="B7730:AG7730"/>
    <mergeCell ref="B7905:AG7905"/>
    <mergeCell ref="B8080:AG8080"/>
    <mergeCell ref="B8255:AG8255"/>
    <mergeCell ref="B8430:AG8430"/>
    <mergeCell ref="B8605:AG8605"/>
    <mergeCell ref="B8780:AG8780"/>
    <mergeCell ref="B8955:AG8955"/>
    <mergeCell ref="B9130:AG9130"/>
    <mergeCell ref="B9305:AG9305"/>
    <mergeCell ref="B9480:AG9480"/>
    <mergeCell ref="B9655:AG9655"/>
    <mergeCell ref="B9830:AG9830"/>
    <mergeCell ref="B9911:AG9911"/>
    <mergeCell ref="B9961:AG9961"/>
    <mergeCell ref="B10011:AG10011"/>
    <mergeCell ref="B10061:AG10061"/>
    <mergeCell ref="B10111:AG10111"/>
    <mergeCell ref="B10161:AG10161"/>
    <mergeCell ref="B10211:AG10211"/>
    <mergeCell ref="B10261:AG10261"/>
    <mergeCell ref="B10311:AG10311"/>
    <mergeCell ref="B10361:AG10361"/>
    <mergeCell ref="B10411:AG10411"/>
    <mergeCell ref="B10461:AG10461"/>
    <mergeCell ref="B10511:AG10511"/>
    <mergeCell ref="B10561:AG10561"/>
    <mergeCell ref="B10611:AG10611"/>
    <mergeCell ref="B10661:AG10661"/>
    <mergeCell ref="B10961:AG10961"/>
    <mergeCell ref="B11011:AG11011"/>
    <mergeCell ref="B11061:AG11061"/>
    <mergeCell ref="B11111:AG11111"/>
    <mergeCell ref="B10711:AG10711"/>
    <mergeCell ref="B10761:AG10761"/>
    <mergeCell ref="B10811:AG10811"/>
    <mergeCell ref="B10861:AG10861"/>
    <mergeCell ref="B10911:AG10911"/>
  </mergeCells>
  <pageMargins left="0.75" right="0.75" top="1" bottom="1" header="0.5" footer="0.5"/>
  <pageSetup orientation="portrai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9">
    <tabColor theme="7" tint="0.59999389629810485"/>
  </sheetPr>
  <dimension ref="A1:O63"/>
  <sheetViews>
    <sheetView workbookViewId="0"/>
  </sheetViews>
  <sheetFormatPr defaultColWidth="9.140625" defaultRowHeight="15"/>
  <cols>
    <col min="1" max="1" width="40.28515625" style="26" customWidth="1"/>
    <col min="2" max="2" width="56.7109375" style="26" bestFit="1" customWidth="1"/>
    <col min="3" max="3" width="69.5703125" style="26" bestFit="1" customWidth="1"/>
    <col min="4" max="4" width="42.7109375" style="26" bestFit="1" customWidth="1"/>
    <col min="5" max="5" width="59.85546875" style="26" bestFit="1" customWidth="1"/>
    <col min="6" max="9" width="42.7109375" style="26" bestFit="1" customWidth="1"/>
    <col min="10" max="10" width="52.42578125" style="26" bestFit="1" customWidth="1"/>
    <col min="11" max="13" width="42.7109375" style="26" bestFit="1" customWidth="1"/>
    <col min="14" max="14" width="48.140625" style="26" bestFit="1" customWidth="1"/>
    <col min="15" max="15" width="42.7109375" style="26" bestFit="1" customWidth="1"/>
    <col min="16" max="16384" width="9.140625" style="26"/>
  </cols>
  <sheetData>
    <row r="1" spans="1:15" s="27" customFormat="1">
      <c r="B1" s="27" t="s">
        <v>1924</v>
      </c>
      <c r="C1" s="27" t="s">
        <v>1926</v>
      </c>
      <c r="D1" s="27" t="s">
        <v>1890</v>
      </c>
      <c r="E1" s="27" t="s">
        <v>2365</v>
      </c>
      <c r="F1" s="27" t="s">
        <v>2366</v>
      </c>
      <c r="G1" s="27" t="s">
        <v>2367</v>
      </c>
      <c r="H1" s="27" t="s">
        <v>2368</v>
      </c>
      <c r="I1" s="27" t="s">
        <v>2369</v>
      </c>
      <c r="J1" s="27" t="s">
        <v>2370</v>
      </c>
      <c r="K1" s="27" t="s">
        <v>2371</v>
      </c>
      <c r="L1" s="27" t="s">
        <v>2372</v>
      </c>
      <c r="M1" s="27" t="s">
        <v>2373</v>
      </c>
      <c r="N1" s="27" t="s">
        <v>1921</v>
      </c>
      <c r="O1" s="27" t="s">
        <v>2374</v>
      </c>
    </row>
    <row r="2" spans="1:15" s="27" customFormat="1" ht="18.75">
      <c r="A2" s="106" t="s">
        <v>2276</v>
      </c>
      <c r="B2" s="105"/>
      <c r="C2" s="105"/>
      <c r="D2" s="105"/>
      <c r="E2" s="105"/>
      <c r="F2" s="105"/>
      <c r="G2" s="105"/>
      <c r="H2" s="105"/>
      <c r="I2" s="105"/>
      <c r="J2" s="105"/>
      <c r="K2" s="105"/>
      <c r="L2" s="105"/>
      <c r="M2" s="105"/>
      <c r="N2" s="105"/>
      <c r="O2" s="105"/>
    </row>
    <row r="3" spans="1:15" ht="18.75">
      <c r="A3" s="107" t="s">
        <v>7153</v>
      </c>
      <c r="B3" s="105"/>
      <c r="C3" s="105"/>
      <c r="D3" s="105"/>
      <c r="E3" s="105"/>
      <c r="F3" s="105"/>
      <c r="G3" s="105"/>
      <c r="H3" s="105"/>
      <c r="I3" s="105"/>
      <c r="J3" s="105"/>
      <c r="K3" s="105"/>
      <c r="L3" s="105"/>
      <c r="M3" s="105"/>
      <c r="N3" s="105"/>
      <c r="O3" s="105"/>
    </row>
    <row r="4" spans="1:15">
      <c r="A4"/>
      <c r="B4"/>
      <c r="C4"/>
      <c r="D4"/>
      <c r="E4"/>
      <c r="F4"/>
      <c r="G4"/>
      <c r="H4"/>
      <c r="I4"/>
      <c r="J4"/>
      <c r="K4"/>
      <c r="L4"/>
      <c r="M4"/>
      <c r="N4"/>
      <c r="O4"/>
    </row>
    <row r="5" spans="1:15">
      <c r="A5" s="108" t="s">
        <v>7154</v>
      </c>
      <c r="B5" s="105"/>
      <c r="C5" s="105"/>
      <c r="D5" s="105"/>
      <c r="E5" s="105"/>
      <c r="F5" s="105"/>
      <c r="G5" s="105"/>
      <c r="H5" s="105"/>
      <c r="I5" s="105"/>
      <c r="J5" s="105"/>
      <c r="K5" s="105"/>
      <c r="L5" s="105"/>
      <c r="M5" s="105"/>
      <c r="N5" s="105"/>
      <c r="O5" s="105"/>
    </row>
    <row r="6" spans="1:15">
      <c r="A6"/>
      <c r="B6"/>
      <c r="C6"/>
      <c r="D6"/>
      <c r="E6"/>
      <c r="F6"/>
      <c r="G6"/>
      <c r="H6"/>
      <c r="I6"/>
      <c r="J6"/>
      <c r="K6"/>
      <c r="L6"/>
      <c r="M6"/>
      <c r="N6"/>
      <c r="O6"/>
    </row>
    <row r="7" spans="1:15">
      <c r="A7" s="105" t="s">
        <v>7155</v>
      </c>
      <c r="B7" s="105"/>
      <c r="C7" s="105"/>
      <c r="D7" s="105"/>
      <c r="E7" s="105"/>
      <c r="F7" s="105"/>
      <c r="G7" s="105"/>
      <c r="H7" s="105"/>
      <c r="I7" s="105"/>
      <c r="J7" s="105"/>
      <c r="K7" s="105"/>
      <c r="L7" s="105"/>
      <c r="M7" s="105"/>
      <c r="N7" s="105"/>
      <c r="O7" s="105"/>
    </row>
    <row r="8" spans="1:15">
      <c r="A8" s="105" t="s">
        <v>7156</v>
      </c>
      <c r="B8" s="105"/>
      <c r="C8" s="105"/>
      <c r="D8" s="105"/>
      <c r="E8" s="105"/>
      <c r="F8" s="105"/>
      <c r="G8" s="105"/>
      <c r="H8" s="105"/>
      <c r="I8" s="105"/>
      <c r="J8" s="105"/>
      <c r="K8" s="105"/>
      <c r="L8" s="105"/>
      <c r="M8" s="105"/>
      <c r="N8" s="105"/>
      <c r="O8" s="105"/>
    </row>
    <row r="9" spans="1:15">
      <c r="A9"/>
      <c r="B9"/>
      <c r="C9"/>
      <c r="D9"/>
      <c r="E9"/>
      <c r="F9"/>
      <c r="G9"/>
      <c r="H9"/>
      <c r="I9"/>
      <c r="J9"/>
      <c r="K9"/>
      <c r="L9"/>
      <c r="M9"/>
      <c r="N9"/>
      <c r="O9"/>
    </row>
    <row r="10" spans="1:15" ht="15.75">
      <c r="A10" s="109" t="s">
        <v>2277</v>
      </c>
      <c r="B10" s="105"/>
      <c r="C10" s="105"/>
      <c r="D10" s="105"/>
      <c r="E10" s="105"/>
      <c r="F10" s="105"/>
      <c r="G10" s="105"/>
      <c r="H10" s="105"/>
      <c r="I10" s="105"/>
      <c r="J10" s="105"/>
      <c r="K10" s="105"/>
      <c r="L10" s="105"/>
      <c r="M10" s="105"/>
      <c r="N10" s="105"/>
      <c r="O10" s="105"/>
    </row>
    <row r="11" spans="1:15">
      <c r="A11"/>
      <c r="B11"/>
      <c r="C11"/>
      <c r="D11"/>
      <c r="E11"/>
      <c r="F11"/>
      <c r="G11"/>
      <c r="H11"/>
      <c r="I11"/>
      <c r="J11"/>
      <c r="K11"/>
      <c r="L11"/>
      <c r="M11"/>
      <c r="N11"/>
      <c r="O11"/>
    </row>
    <row r="12" spans="1:15">
      <c r="A12" s="110" t="s">
        <v>2278</v>
      </c>
      <c r="B12" s="110" t="s">
        <v>2279</v>
      </c>
      <c r="C12" s="110" t="s">
        <v>2280</v>
      </c>
      <c r="D12" s="110" t="s">
        <v>2281</v>
      </c>
      <c r="E12" s="110" t="s">
        <v>2282</v>
      </c>
      <c r="F12" s="110" t="s">
        <v>2283</v>
      </c>
      <c r="G12" s="110" t="s">
        <v>2284</v>
      </c>
      <c r="H12" s="110" t="s">
        <v>2285</v>
      </c>
      <c r="I12" s="110" t="s">
        <v>2286</v>
      </c>
      <c r="J12" s="110" t="s">
        <v>2287</v>
      </c>
      <c r="K12" s="110" t="s">
        <v>2288</v>
      </c>
      <c r="L12" s="110" t="s">
        <v>2289</v>
      </c>
      <c r="M12" s="110" t="s">
        <v>2290</v>
      </c>
      <c r="N12" s="110" t="s">
        <v>2291</v>
      </c>
      <c r="O12" s="110" t="s">
        <v>2292</v>
      </c>
    </row>
    <row r="13" spans="1:15">
      <c r="A13" s="110"/>
      <c r="B13" s="110" t="s">
        <v>2293</v>
      </c>
      <c r="C13" s="110" t="s">
        <v>2293</v>
      </c>
      <c r="D13" s="110" t="s">
        <v>2293</v>
      </c>
      <c r="E13" s="110" t="s">
        <v>2293</v>
      </c>
      <c r="F13" s="110" t="s">
        <v>2293</v>
      </c>
      <c r="G13" s="110" t="s">
        <v>2293</v>
      </c>
      <c r="H13" s="110" t="s">
        <v>2293</v>
      </c>
      <c r="I13" s="110" t="s">
        <v>2293</v>
      </c>
      <c r="J13" s="110" t="s">
        <v>2293</v>
      </c>
      <c r="K13" s="110" t="s">
        <v>2293</v>
      </c>
      <c r="L13" s="110" t="s">
        <v>2293</v>
      </c>
      <c r="M13" s="110" t="s">
        <v>2293</v>
      </c>
      <c r="N13" s="110" t="s">
        <v>2293</v>
      </c>
      <c r="O13" s="110" t="s">
        <v>2293</v>
      </c>
    </row>
    <row r="14" spans="1:15">
      <c r="A14" s="111">
        <v>1973</v>
      </c>
      <c r="B14" s="105">
        <v>1220.645</v>
      </c>
      <c r="C14" s="105">
        <v>1174.8589999999999</v>
      </c>
      <c r="D14" s="105">
        <v>5.7690000000000001</v>
      </c>
      <c r="E14" s="105">
        <v>485.041</v>
      </c>
      <c r="F14" s="105">
        <v>79.504999999999995</v>
      </c>
      <c r="G14" s="105">
        <v>154.16200000000001</v>
      </c>
      <c r="H14" s="105">
        <v>32.747</v>
      </c>
      <c r="I14" s="105">
        <v>13.29</v>
      </c>
      <c r="J14" s="105">
        <v>911.37300000000005</v>
      </c>
      <c r="K14" s="105">
        <v>55.137</v>
      </c>
      <c r="L14" s="105">
        <v>486.2</v>
      </c>
      <c r="M14" s="105">
        <v>102.15300000000001</v>
      </c>
      <c r="N14" s="105">
        <v>2325.3580000000002</v>
      </c>
      <c r="O14" s="105">
        <v>4720.8620000000001</v>
      </c>
    </row>
    <row r="15" spans="1:15">
      <c r="A15" s="111">
        <v>1974</v>
      </c>
      <c r="B15" s="105">
        <v>1199.2840000000001</v>
      </c>
      <c r="C15" s="105">
        <v>1134.2149999999999</v>
      </c>
      <c r="D15" s="105">
        <v>5.6589999999999998</v>
      </c>
      <c r="E15" s="105">
        <v>462.39699999999999</v>
      </c>
      <c r="F15" s="105">
        <v>76.534000000000006</v>
      </c>
      <c r="G15" s="105">
        <v>144.42699999999999</v>
      </c>
      <c r="H15" s="105">
        <v>26.704000000000001</v>
      </c>
      <c r="I15" s="105">
        <v>12.728</v>
      </c>
      <c r="J15" s="105">
        <v>892.67600000000004</v>
      </c>
      <c r="K15" s="105">
        <v>50.472999999999999</v>
      </c>
      <c r="L15" s="105">
        <v>454.59800000000001</v>
      </c>
      <c r="M15" s="105">
        <v>101.288</v>
      </c>
      <c r="N15" s="105">
        <v>2227.4639999999999</v>
      </c>
      <c r="O15" s="105">
        <v>4560.9629999999997</v>
      </c>
    </row>
    <row r="16" spans="1:15">
      <c r="A16" s="111">
        <v>1975</v>
      </c>
      <c r="B16" s="105">
        <v>1195.0319999999999</v>
      </c>
      <c r="C16" s="105">
        <v>1042.5039999999999</v>
      </c>
      <c r="D16" s="105">
        <v>4.9089999999999998</v>
      </c>
      <c r="E16" s="105">
        <v>447.17599999999999</v>
      </c>
      <c r="F16" s="105">
        <v>72.811000000000007</v>
      </c>
      <c r="G16" s="105">
        <v>145.61600000000001</v>
      </c>
      <c r="H16" s="105">
        <v>24.064</v>
      </c>
      <c r="I16" s="105">
        <v>11.268000000000001</v>
      </c>
      <c r="J16" s="105">
        <v>911.4</v>
      </c>
      <c r="K16" s="105">
        <v>52.101999999999997</v>
      </c>
      <c r="L16" s="105">
        <v>424.09699999999998</v>
      </c>
      <c r="M16" s="105">
        <v>96.927000000000007</v>
      </c>
      <c r="N16" s="105">
        <v>2190.3519999999999</v>
      </c>
      <c r="O16" s="105">
        <v>4427.8879999999999</v>
      </c>
    </row>
    <row r="17" spans="1:15">
      <c r="A17" s="111">
        <v>1976</v>
      </c>
      <c r="B17" s="105">
        <v>1281.173</v>
      </c>
      <c r="C17" s="105">
        <v>1062.8050000000001</v>
      </c>
      <c r="D17" s="105">
        <v>4.6630000000000003</v>
      </c>
      <c r="E17" s="105">
        <v>492.73700000000002</v>
      </c>
      <c r="F17" s="105">
        <v>75.004000000000005</v>
      </c>
      <c r="G17" s="105">
        <v>144.11600000000001</v>
      </c>
      <c r="H17" s="105">
        <v>25.695</v>
      </c>
      <c r="I17" s="105">
        <v>12.518000000000001</v>
      </c>
      <c r="J17" s="105">
        <v>955.39700000000005</v>
      </c>
      <c r="K17" s="105">
        <v>51.548000000000002</v>
      </c>
      <c r="L17" s="105">
        <v>483.82799999999997</v>
      </c>
      <c r="M17" s="105">
        <v>105.093</v>
      </c>
      <c r="N17" s="105">
        <v>2350.5790000000002</v>
      </c>
      <c r="O17" s="105">
        <v>4694.5569999999998</v>
      </c>
    </row>
    <row r="18" spans="1:15">
      <c r="A18" s="111">
        <v>1977</v>
      </c>
      <c r="B18" s="105">
        <v>1315.721</v>
      </c>
      <c r="C18" s="105">
        <v>1041.058</v>
      </c>
      <c r="D18" s="105">
        <v>4.8620000000000001</v>
      </c>
      <c r="E18" s="105">
        <v>525.59500000000003</v>
      </c>
      <c r="F18" s="105">
        <v>73.715999999999994</v>
      </c>
      <c r="G18" s="105">
        <v>151.26400000000001</v>
      </c>
      <c r="H18" s="105">
        <v>26.542000000000002</v>
      </c>
      <c r="I18" s="105">
        <v>13.097</v>
      </c>
      <c r="J18" s="105">
        <v>979.97799999999995</v>
      </c>
      <c r="K18" s="105">
        <v>56.552999999999997</v>
      </c>
      <c r="L18" s="105">
        <v>529.03700000000003</v>
      </c>
      <c r="M18" s="105">
        <v>117.68899999999999</v>
      </c>
      <c r="N18" s="105">
        <v>2478.3110000000001</v>
      </c>
      <c r="O18" s="105">
        <v>4835.09</v>
      </c>
    </row>
    <row r="19" spans="1:15">
      <c r="A19" s="111">
        <v>1978</v>
      </c>
      <c r="B19" s="105">
        <v>1314.183</v>
      </c>
      <c r="C19" s="105">
        <v>1045.2280000000001</v>
      </c>
      <c r="D19" s="105">
        <v>4.9400000000000004</v>
      </c>
      <c r="E19" s="105">
        <v>538.16099999999994</v>
      </c>
      <c r="F19" s="105">
        <v>71.153000000000006</v>
      </c>
      <c r="G19" s="105">
        <v>153.91900000000001</v>
      </c>
      <c r="H19" s="105">
        <v>26.574999999999999</v>
      </c>
      <c r="I19" s="105">
        <v>14.065</v>
      </c>
      <c r="J19" s="105">
        <v>1012.064</v>
      </c>
      <c r="K19" s="105">
        <v>54.057000000000002</v>
      </c>
      <c r="L19" s="105">
        <v>520.702</v>
      </c>
      <c r="M19" s="105">
        <v>129.02799999999999</v>
      </c>
      <c r="N19" s="105">
        <v>2524.6419999999998</v>
      </c>
      <c r="O19" s="105">
        <v>4884.0519999999997</v>
      </c>
    </row>
    <row r="20" spans="1:15">
      <c r="A20" s="111">
        <v>1979</v>
      </c>
      <c r="B20" s="105">
        <v>1427.4580000000001</v>
      </c>
      <c r="C20" s="105">
        <v>1080.4849999999999</v>
      </c>
      <c r="D20" s="105">
        <v>4.8609999999999998</v>
      </c>
      <c r="E20" s="105">
        <v>519.15099999999995</v>
      </c>
      <c r="F20" s="105">
        <v>81.825000000000003</v>
      </c>
      <c r="G20" s="105">
        <v>156.75200000000001</v>
      </c>
      <c r="H20" s="105">
        <v>28.454000000000001</v>
      </c>
      <c r="I20" s="105">
        <v>14.717000000000001</v>
      </c>
      <c r="J20" s="105">
        <v>960.53700000000003</v>
      </c>
      <c r="K20" s="105">
        <v>52.030999999999999</v>
      </c>
      <c r="L20" s="105">
        <v>486.86799999999999</v>
      </c>
      <c r="M20" s="105">
        <v>136.71899999999999</v>
      </c>
      <c r="N20" s="105">
        <v>2441.8919999999998</v>
      </c>
      <c r="O20" s="105">
        <v>4949.835</v>
      </c>
    </row>
    <row r="21" spans="1:15">
      <c r="A21" s="111">
        <v>1980</v>
      </c>
      <c r="B21" s="105">
        <v>1453.7940000000001</v>
      </c>
      <c r="C21" s="105">
        <v>1058.0540000000001</v>
      </c>
      <c r="D21" s="105">
        <v>4.4489999999999998</v>
      </c>
      <c r="E21" s="105">
        <v>450.80900000000003</v>
      </c>
      <c r="F21" s="105">
        <v>77.989000000000004</v>
      </c>
      <c r="G21" s="105">
        <v>155.81100000000001</v>
      </c>
      <c r="H21" s="105">
        <v>24.056000000000001</v>
      </c>
      <c r="I21" s="105">
        <v>13.105</v>
      </c>
      <c r="J21" s="105">
        <v>900.745</v>
      </c>
      <c r="K21" s="105">
        <v>50.116</v>
      </c>
      <c r="L21" s="105">
        <v>433.29500000000002</v>
      </c>
      <c r="M21" s="105">
        <v>134.06899999999999</v>
      </c>
      <c r="N21" s="105">
        <v>2244.444</v>
      </c>
      <c r="O21" s="105">
        <v>4756.2920000000004</v>
      </c>
    </row>
    <row r="22" spans="1:15">
      <c r="A22" s="111">
        <v>1981</v>
      </c>
      <c r="B22" s="105">
        <v>1502.932</v>
      </c>
      <c r="C22" s="105">
        <v>1032.0889999999999</v>
      </c>
      <c r="D22" s="105">
        <v>3.89</v>
      </c>
      <c r="E22" s="105">
        <v>443.64800000000002</v>
      </c>
      <c r="F22" s="105">
        <v>77.888000000000005</v>
      </c>
      <c r="G22" s="105">
        <v>146.691</v>
      </c>
      <c r="H22" s="105">
        <v>19.215</v>
      </c>
      <c r="I22" s="105">
        <v>12.569000000000001</v>
      </c>
      <c r="J22" s="105">
        <v>899.51099999999997</v>
      </c>
      <c r="K22" s="105">
        <v>53.167000000000002</v>
      </c>
      <c r="L22" s="105">
        <v>359.67099999999999</v>
      </c>
      <c r="M22" s="105">
        <v>85.379000000000005</v>
      </c>
      <c r="N22" s="105">
        <v>2101.6109999999999</v>
      </c>
      <c r="O22" s="105">
        <v>4636.6319999999996</v>
      </c>
    </row>
    <row r="23" spans="1:15">
      <c r="A23" s="111">
        <v>1982</v>
      </c>
      <c r="B23" s="105">
        <v>1449.085</v>
      </c>
      <c r="C23" s="105">
        <v>960.90099999999995</v>
      </c>
      <c r="D23" s="105">
        <v>3.2480000000000002</v>
      </c>
      <c r="E23" s="105">
        <v>418.89100000000002</v>
      </c>
      <c r="F23" s="105">
        <v>79.251999999999995</v>
      </c>
      <c r="G23" s="105">
        <v>147.35400000000001</v>
      </c>
      <c r="H23" s="105">
        <v>19.488</v>
      </c>
      <c r="I23" s="105">
        <v>11.461</v>
      </c>
      <c r="J23" s="105">
        <v>892.91800000000001</v>
      </c>
      <c r="K23" s="105">
        <v>52.375</v>
      </c>
      <c r="L23" s="105">
        <v>295.69299999999998</v>
      </c>
      <c r="M23" s="105">
        <v>73.784999999999997</v>
      </c>
      <c r="N23" s="105">
        <v>1994.45</v>
      </c>
      <c r="O23" s="105">
        <v>4404.4359999999997</v>
      </c>
    </row>
    <row r="24" spans="1:15">
      <c r="A24" s="111">
        <v>1983</v>
      </c>
      <c r="B24" s="105">
        <v>1504.796</v>
      </c>
      <c r="C24" s="105">
        <v>901.09400000000005</v>
      </c>
      <c r="D24" s="105">
        <v>3.2959999999999998</v>
      </c>
      <c r="E24" s="105">
        <v>422.07400000000001</v>
      </c>
      <c r="F24" s="105">
        <v>73.555999999999997</v>
      </c>
      <c r="G24" s="105">
        <v>152.29</v>
      </c>
      <c r="H24" s="105">
        <v>19.234999999999999</v>
      </c>
      <c r="I24" s="105">
        <v>12</v>
      </c>
      <c r="J24" s="105">
        <v>904.23800000000006</v>
      </c>
      <c r="K24" s="105">
        <v>48.326999999999998</v>
      </c>
      <c r="L24" s="105">
        <v>244.77099999999999</v>
      </c>
      <c r="M24" s="105">
        <v>98.284999999999997</v>
      </c>
      <c r="N24" s="105">
        <v>1978.0530000000001</v>
      </c>
      <c r="O24" s="105">
        <v>4383.9430000000002</v>
      </c>
    </row>
    <row r="25" spans="1:15">
      <c r="A25" s="111">
        <v>1984</v>
      </c>
      <c r="B25" s="105">
        <v>1616.1030000000001</v>
      </c>
      <c r="C25" s="105">
        <v>962.25199999999995</v>
      </c>
      <c r="D25" s="105">
        <v>3.0339999999999998</v>
      </c>
      <c r="E25" s="105">
        <v>447.56599999999997</v>
      </c>
      <c r="F25" s="105">
        <v>79.813999999999993</v>
      </c>
      <c r="G25" s="105">
        <v>171.696</v>
      </c>
      <c r="H25" s="105">
        <v>17.504999999999999</v>
      </c>
      <c r="I25" s="105">
        <v>12.795999999999999</v>
      </c>
      <c r="J25" s="105">
        <v>916.35</v>
      </c>
      <c r="K25" s="105">
        <v>52.420999999999999</v>
      </c>
      <c r="L25" s="105">
        <v>236.54599999999999</v>
      </c>
      <c r="M25" s="105">
        <v>96.790999999999997</v>
      </c>
      <c r="N25" s="105">
        <v>2034.52</v>
      </c>
      <c r="O25" s="105">
        <v>4612.8739999999998</v>
      </c>
    </row>
    <row r="26" spans="1:15">
      <c r="A26" s="111">
        <v>1985</v>
      </c>
      <c r="B26" s="105">
        <v>1655.0250000000001</v>
      </c>
      <c r="C26" s="105">
        <v>926.51599999999996</v>
      </c>
      <c r="D26" s="105">
        <v>3.4790000000000001</v>
      </c>
      <c r="E26" s="105">
        <v>450.05200000000002</v>
      </c>
      <c r="F26" s="105">
        <v>81.858999999999995</v>
      </c>
      <c r="G26" s="105">
        <v>177.61199999999999</v>
      </c>
      <c r="H26" s="105">
        <v>17.248999999999999</v>
      </c>
      <c r="I26" s="105">
        <v>11.926</v>
      </c>
      <c r="J26" s="105">
        <v>932.774</v>
      </c>
      <c r="K26" s="105">
        <v>55.886000000000003</v>
      </c>
      <c r="L26" s="105">
        <v>207.11799999999999</v>
      </c>
      <c r="M26" s="105">
        <v>85.879000000000005</v>
      </c>
      <c r="N26" s="105">
        <v>2023.8150000000001</v>
      </c>
      <c r="O26" s="105">
        <v>4605.3559999999998</v>
      </c>
    </row>
    <row r="27" spans="1:15">
      <c r="A27" s="111">
        <v>1986</v>
      </c>
      <c r="B27" s="105">
        <v>1635.7329999999999</v>
      </c>
      <c r="C27" s="105">
        <v>867.86599999999999</v>
      </c>
      <c r="D27" s="105">
        <v>4.0739999999999998</v>
      </c>
      <c r="E27" s="105">
        <v>457.30399999999997</v>
      </c>
      <c r="F27" s="105">
        <v>78.983999999999995</v>
      </c>
      <c r="G27" s="105">
        <v>190.80500000000001</v>
      </c>
      <c r="H27" s="105">
        <v>14.881</v>
      </c>
      <c r="I27" s="105">
        <v>11.661</v>
      </c>
      <c r="J27" s="105">
        <v>960.48500000000001</v>
      </c>
      <c r="K27" s="105">
        <v>56.715000000000003</v>
      </c>
      <c r="L27" s="105">
        <v>244.357</v>
      </c>
      <c r="M27" s="105">
        <v>92.816999999999993</v>
      </c>
      <c r="N27" s="105">
        <v>2112.0650000000001</v>
      </c>
      <c r="O27" s="105">
        <v>4615.6639999999998</v>
      </c>
    </row>
    <row r="28" spans="1:15">
      <c r="A28" s="111">
        <v>1987</v>
      </c>
      <c r="B28" s="105">
        <v>1709.4839999999999</v>
      </c>
      <c r="C28" s="105">
        <v>922.97199999999998</v>
      </c>
      <c r="D28" s="105">
        <v>3.1549999999999998</v>
      </c>
      <c r="E28" s="105">
        <v>467.08699999999999</v>
      </c>
      <c r="F28" s="105">
        <v>80.8</v>
      </c>
      <c r="G28" s="105">
        <v>202.21899999999999</v>
      </c>
      <c r="H28" s="105">
        <v>14.321999999999999</v>
      </c>
      <c r="I28" s="105">
        <v>13.183</v>
      </c>
      <c r="J28" s="105">
        <v>983.92399999999998</v>
      </c>
      <c r="K28" s="105">
        <v>63.140999999999998</v>
      </c>
      <c r="L28" s="105">
        <v>217.83199999999999</v>
      </c>
      <c r="M28" s="105">
        <v>97.453999999999994</v>
      </c>
      <c r="N28" s="105">
        <v>2143.098</v>
      </c>
      <c r="O28" s="105">
        <v>4775.5540000000001</v>
      </c>
    </row>
    <row r="29" spans="1:15">
      <c r="A29" s="111">
        <v>1988</v>
      </c>
      <c r="B29" s="105">
        <v>1792.7270000000001</v>
      </c>
      <c r="C29" s="105">
        <v>964.37300000000005</v>
      </c>
      <c r="D29" s="105">
        <v>3.387</v>
      </c>
      <c r="E29" s="105">
        <v>491.93299999999999</v>
      </c>
      <c r="F29" s="105">
        <v>83.968000000000004</v>
      </c>
      <c r="G29" s="105">
        <v>212.10300000000001</v>
      </c>
      <c r="H29" s="105">
        <v>14.606999999999999</v>
      </c>
      <c r="I29" s="105">
        <v>12.712999999999999</v>
      </c>
      <c r="J29" s="105">
        <v>1004.521</v>
      </c>
      <c r="K29" s="105">
        <v>66.058000000000007</v>
      </c>
      <c r="L29" s="105">
        <v>238.02699999999999</v>
      </c>
      <c r="M29" s="105">
        <v>113.82</v>
      </c>
      <c r="N29" s="105">
        <v>2241.1149999999998</v>
      </c>
      <c r="O29" s="105">
        <v>4998.2150000000001</v>
      </c>
    </row>
    <row r="30" spans="1:15">
      <c r="A30" s="111">
        <v>1989</v>
      </c>
      <c r="B30" s="105">
        <v>1813.144</v>
      </c>
      <c r="C30" s="105">
        <v>1026.9549999999999</v>
      </c>
      <c r="D30" s="105">
        <v>3.29</v>
      </c>
      <c r="E30" s="105">
        <v>496.11599999999999</v>
      </c>
      <c r="F30" s="105">
        <v>82.596999999999994</v>
      </c>
      <c r="G30" s="105">
        <v>217.59</v>
      </c>
      <c r="H30" s="105">
        <v>12.762</v>
      </c>
      <c r="I30" s="105">
        <v>13.04</v>
      </c>
      <c r="J30" s="105">
        <v>1000.602</v>
      </c>
      <c r="K30" s="105">
        <v>64.966999999999999</v>
      </c>
      <c r="L30" s="105">
        <v>236.053</v>
      </c>
      <c r="M30" s="105">
        <v>112.738</v>
      </c>
      <c r="N30" s="105">
        <v>2239.7539999999999</v>
      </c>
      <c r="O30" s="105">
        <v>5084.5820000000003</v>
      </c>
    </row>
    <row r="31" spans="1:15">
      <c r="A31" s="111">
        <v>1990</v>
      </c>
      <c r="B31" s="105">
        <v>1820.0229999999999</v>
      </c>
      <c r="C31" s="105">
        <v>1026.2539999999999</v>
      </c>
      <c r="D31" s="105">
        <v>3.11</v>
      </c>
      <c r="E31" s="105">
        <v>474.69299999999998</v>
      </c>
      <c r="F31" s="105">
        <v>74.823999999999998</v>
      </c>
      <c r="G31" s="105">
        <v>222.61099999999999</v>
      </c>
      <c r="H31" s="105">
        <v>6.4420000000000002</v>
      </c>
      <c r="I31" s="105">
        <v>13.419</v>
      </c>
      <c r="J31" s="105">
        <v>987.90899999999999</v>
      </c>
      <c r="K31" s="105">
        <v>71.683999999999997</v>
      </c>
      <c r="L31" s="105">
        <v>211.71700000000001</v>
      </c>
      <c r="M31" s="105">
        <v>119.05800000000001</v>
      </c>
      <c r="N31" s="105">
        <v>2185.4659999999999</v>
      </c>
      <c r="O31" s="105">
        <v>5037.9219999999996</v>
      </c>
    </row>
    <row r="32" spans="1:15">
      <c r="A32" s="111">
        <v>1991</v>
      </c>
      <c r="B32" s="105">
        <v>1805.942</v>
      </c>
      <c r="C32" s="105">
        <v>1047.7560000000001</v>
      </c>
      <c r="D32" s="105">
        <v>2.8839999999999999</v>
      </c>
      <c r="E32" s="105">
        <v>459.00299999999999</v>
      </c>
      <c r="F32" s="105">
        <v>80.254999999999995</v>
      </c>
      <c r="G32" s="105">
        <v>215.179</v>
      </c>
      <c r="H32" s="105">
        <v>7.0119999999999996</v>
      </c>
      <c r="I32" s="105">
        <v>12.005000000000001</v>
      </c>
      <c r="J32" s="105">
        <v>982.255</v>
      </c>
      <c r="K32" s="105">
        <v>69.507000000000005</v>
      </c>
      <c r="L32" s="105">
        <v>199.49700000000001</v>
      </c>
      <c r="M32" s="105">
        <v>103.81100000000001</v>
      </c>
      <c r="N32" s="105">
        <v>2131.4079999999999</v>
      </c>
      <c r="O32" s="105">
        <v>4992.7110000000002</v>
      </c>
    </row>
    <row r="33" spans="1:15">
      <c r="A33" s="111">
        <v>1992</v>
      </c>
      <c r="B33" s="105">
        <v>1821.88</v>
      </c>
      <c r="C33" s="105">
        <v>1083.2619999999999</v>
      </c>
      <c r="D33" s="105">
        <v>2.8380000000000001</v>
      </c>
      <c r="E33" s="105">
        <v>469.41800000000001</v>
      </c>
      <c r="F33" s="105">
        <v>85.611000000000004</v>
      </c>
      <c r="G33" s="105">
        <v>213.38499999999999</v>
      </c>
      <c r="H33" s="105">
        <v>6.2880000000000003</v>
      </c>
      <c r="I33" s="105">
        <v>12.239000000000001</v>
      </c>
      <c r="J33" s="105">
        <v>998.625</v>
      </c>
      <c r="K33" s="105">
        <v>81.203999999999994</v>
      </c>
      <c r="L33" s="105">
        <v>189.06200000000001</v>
      </c>
      <c r="M33" s="105">
        <v>121.223</v>
      </c>
      <c r="N33" s="105">
        <v>2179.8919999999998</v>
      </c>
      <c r="O33" s="105">
        <v>5093.9110000000001</v>
      </c>
    </row>
    <row r="34" spans="1:15">
      <c r="A34" s="111">
        <v>1993</v>
      </c>
      <c r="B34" s="105">
        <v>1881.6780000000001</v>
      </c>
      <c r="C34" s="105">
        <v>1110.7049999999999</v>
      </c>
      <c r="D34" s="105">
        <v>2.6539999999999999</v>
      </c>
      <c r="E34" s="105">
        <v>477.93200000000002</v>
      </c>
      <c r="F34" s="105">
        <v>86.067999999999998</v>
      </c>
      <c r="G34" s="105">
        <v>215.059</v>
      </c>
      <c r="H34" s="105">
        <v>7.5170000000000003</v>
      </c>
      <c r="I34" s="105">
        <v>12.462999999999999</v>
      </c>
      <c r="J34" s="105">
        <v>1007.766</v>
      </c>
      <c r="K34" s="105">
        <v>77.694000000000003</v>
      </c>
      <c r="L34" s="105">
        <v>186.09800000000001</v>
      </c>
      <c r="M34" s="105">
        <v>110.91200000000001</v>
      </c>
      <c r="N34" s="105">
        <v>2184.163</v>
      </c>
      <c r="O34" s="105">
        <v>5185.5540000000001</v>
      </c>
    </row>
    <row r="35" spans="1:15">
      <c r="A35" s="111">
        <v>1994</v>
      </c>
      <c r="B35" s="105">
        <v>1892.2249999999999</v>
      </c>
      <c r="C35" s="105">
        <v>1136.048</v>
      </c>
      <c r="D35" s="105">
        <v>2.637</v>
      </c>
      <c r="E35" s="105">
        <v>496.55399999999997</v>
      </c>
      <c r="F35" s="105">
        <v>90.052999999999997</v>
      </c>
      <c r="G35" s="105">
        <v>223.81200000000001</v>
      </c>
      <c r="H35" s="105">
        <v>7.4130000000000003</v>
      </c>
      <c r="I35" s="105">
        <v>13.026</v>
      </c>
      <c r="J35" s="105">
        <v>1019.346</v>
      </c>
      <c r="K35" s="105">
        <v>76.575000000000003</v>
      </c>
      <c r="L35" s="105">
        <v>175.86699999999999</v>
      </c>
      <c r="M35" s="105">
        <v>119.435</v>
      </c>
      <c r="N35" s="105">
        <v>2224.7170000000001</v>
      </c>
      <c r="O35" s="105">
        <v>5262.6970000000001</v>
      </c>
    </row>
    <row r="36" spans="1:15">
      <c r="A36" s="111">
        <v>1995</v>
      </c>
      <c r="B36" s="105">
        <v>1912.143</v>
      </c>
      <c r="C36" s="105">
        <v>1185.443</v>
      </c>
      <c r="D36" s="105">
        <v>2.7370000000000001</v>
      </c>
      <c r="E36" s="105">
        <v>503.52300000000002</v>
      </c>
      <c r="F36" s="105">
        <v>89.876999999999995</v>
      </c>
      <c r="G36" s="105">
        <v>222.114</v>
      </c>
      <c r="H36" s="105">
        <v>8.1850000000000005</v>
      </c>
      <c r="I36" s="105">
        <v>12.802</v>
      </c>
      <c r="J36" s="105">
        <v>1041.7180000000001</v>
      </c>
      <c r="K36" s="105">
        <v>77.501999999999995</v>
      </c>
      <c r="L36" s="105">
        <v>146.756</v>
      </c>
      <c r="M36" s="105">
        <v>111.2</v>
      </c>
      <c r="N36" s="105">
        <v>2216.4140000000002</v>
      </c>
      <c r="O36" s="105">
        <v>5324.3360000000002</v>
      </c>
    </row>
    <row r="37" spans="1:15">
      <c r="A37" s="111">
        <v>1996</v>
      </c>
      <c r="B37" s="105">
        <v>1994.5319999999999</v>
      </c>
      <c r="C37" s="105">
        <v>1206.7439999999999</v>
      </c>
      <c r="D37" s="105">
        <v>2.5830000000000002</v>
      </c>
      <c r="E37" s="105">
        <v>529.87900000000002</v>
      </c>
      <c r="F37" s="105">
        <v>96.816000000000003</v>
      </c>
      <c r="G37" s="105">
        <v>236.47300000000001</v>
      </c>
      <c r="H37" s="105">
        <v>9.3759999999999994</v>
      </c>
      <c r="I37" s="105">
        <v>12.423999999999999</v>
      </c>
      <c r="J37" s="105">
        <v>1062.0150000000001</v>
      </c>
      <c r="K37" s="105">
        <v>80.813000000000002</v>
      </c>
      <c r="L37" s="105">
        <v>146.56200000000001</v>
      </c>
      <c r="M37" s="105">
        <v>129.559</v>
      </c>
      <c r="N37" s="105">
        <v>2306.4989999999998</v>
      </c>
      <c r="O37" s="105">
        <v>5518.0619999999999</v>
      </c>
    </row>
    <row r="38" spans="1:15">
      <c r="A38" s="111">
        <v>1997</v>
      </c>
      <c r="B38" s="105">
        <v>2038.8489999999999</v>
      </c>
      <c r="C38" s="105">
        <v>1213.7760000000001</v>
      </c>
      <c r="D38" s="105">
        <v>2.7450000000000001</v>
      </c>
      <c r="E38" s="105">
        <v>539.45600000000002</v>
      </c>
      <c r="F38" s="105">
        <v>94.965999999999994</v>
      </c>
      <c r="G38" s="105">
        <v>238.923</v>
      </c>
      <c r="H38" s="105">
        <v>9.9779999999999998</v>
      </c>
      <c r="I38" s="105">
        <v>13.125</v>
      </c>
      <c r="J38" s="105">
        <v>1073.3340000000001</v>
      </c>
      <c r="K38" s="105">
        <v>80.233999999999995</v>
      </c>
      <c r="L38" s="105">
        <v>137.26300000000001</v>
      </c>
      <c r="M38" s="105">
        <v>135.99799999999999</v>
      </c>
      <c r="N38" s="105">
        <v>2326.0210000000002</v>
      </c>
      <c r="O38" s="105">
        <v>5589.3509999999997</v>
      </c>
    </row>
    <row r="39" spans="1:15">
      <c r="A39" s="111">
        <v>1998</v>
      </c>
      <c r="B39" s="105">
        <v>2063.6329999999998</v>
      </c>
      <c r="C39" s="105">
        <v>1191.317</v>
      </c>
      <c r="D39" s="105">
        <v>2.4540000000000002</v>
      </c>
      <c r="E39" s="105">
        <v>543.29</v>
      </c>
      <c r="F39" s="105">
        <v>85.748999999999995</v>
      </c>
      <c r="G39" s="105">
        <v>242.434</v>
      </c>
      <c r="H39" s="105">
        <v>11.821999999999999</v>
      </c>
      <c r="I39" s="105">
        <v>13.74</v>
      </c>
      <c r="J39" s="105">
        <v>1104.672</v>
      </c>
      <c r="K39" s="105">
        <v>93.385000000000005</v>
      </c>
      <c r="L39" s="105">
        <v>152.85</v>
      </c>
      <c r="M39" s="105">
        <v>120.881</v>
      </c>
      <c r="N39" s="105">
        <v>2371.2779999999998</v>
      </c>
      <c r="O39" s="105">
        <v>5636.7669999999998</v>
      </c>
    </row>
    <row r="40" spans="1:15">
      <c r="A40" s="111">
        <v>1999</v>
      </c>
      <c r="B40" s="105">
        <v>2061.623</v>
      </c>
      <c r="C40" s="105">
        <v>1196.9349999999999</v>
      </c>
      <c r="D40" s="105">
        <v>2.7080000000000002</v>
      </c>
      <c r="E40" s="105">
        <v>560.66499999999996</v>
      </c>
      <c r="F40" s="105">
        <v>101.533</v>
      </c>
      <c r="G40" s="105">
        <v>250.017</v>
      </c>
      <c r="H40" s="105">
        <v>11.047000000000001</v>
      </c>
      <c r="I40" s="105">
        <v>13.884</v>
      </c>
      <c r="J40" s="105">
        <v>1125.4159999999999</v>
      </c>
      <c r="K40" s="105">
        <v>99.524000000000001</v>
      </c>
      <c r="L40" s="105">
        <v>143.03100000000001</v>
      </c>
      <c r="M40" s="105">
        <v>123.252</v>
      </c>
      <c r="N40" s="105">
        <v>2431.0790000000002</v>
      </c>
      <c r="O40" s="105">
        <v>5700.2849999999999</v>
      </c>
    </row>
    <row r="41" spans="1:15">
      <c r="A41" s="111">
        <v>2000</v>
      </c>
      <c r="B41" s="105">
        <v>2154.7429999999999</v>
      </c>
      <c r="C41" s="105">
        <v>1246.05</v>
      </c>
      <c r="D41" s="105">
        <v>2.5089999999999999</v>
      </c>
      <c r="E41" s="105">
        <v>592.24099999999999</v>
      </c>
      <c r="F41" s="105">
        <v>105.914</v>
      </c>
      <c r="G41" s="105">
        <v>258.58100000000002</v>
      </c>
      <c r="H41" s="105">
        <v>10.236000000000001</v>
      </c>
      <c r="I41" s="105">
        <v>13.675000000000001</v>
      </c>
      <c r="J41" s="105">
        <v>1141.299</v>
      </c>
      <c r="K41" s="105">
        <v>84.974000000000004</v>
      </c>
      <c r="L41" s="105">
        <v>156.96899999999999</v>
      </c>
      <c r="M41" s="105">
        <v>110.919</v>
      </c>
      <c r="N41" s="105">
        <v>2477.3180000000002</v>
      </c>
      <c r="O41" s="105">
        <v>5888.6180000000004</v>
      </c>
    </row>
    <row r="42" spans="1:15">
      <c r="A42" s="111">
        <v>2001</v>
      </c>
      <c r="B42" s="105">
        <v>2087.2559999999999</v>
      </c>
      <c r="C42" s="105">
        <v>1191.76</v>
      </c>
      <c r="D42" s="105">
        <v>2.415</v>
      </c>
      <c r="E42" s="105">
        <v>609.47799999999995</v>
      </c>
      <c r="F42" s="105">
        <v>95.796999999999997</v>
      </c>
      <c r="G42" s="105">
        <v>247.43199999999999</v>
      </c>
      <c r="H42" s="105">
        <v>10.957000000000001</v>
      </c>
      <c r="I42" s="105">
        <v>12.53</v>
      </c>
      <c r="J42" s="105">
        <v>1148.6020000000001</v>
      </c>
      <c r="K42" s="105">
        <v>91.23</v>
      </c>
      <c r="L42" s="105">
        <v>139.76499999999999</v>
      </c>
      <c r="M42" s="105">
        <v>129.346</v>
      </c>
      <c r="N42" s="105">
        <v>2487.5520000000001</v>
      </c>
      <c r="O42" s="105">
        <v>5777.8180000000002</v>
      </c>
    </row>
    <row r="43" spans="1:15">
      <c r="A43" s="111">
        <v>2002</v>
      </c>
      <c r="B43" s="105">
        <v>2092.877</v>
      </c>
      <c r="C43" s="105">
        <v>1231.527</v>
      </c>
      <c r="D43" s="105">
        <v>2.3319999999999999</v>
      </c>
      <c r="E43" s="105">
        <v>598.26900000000001</v>
      </c>
      <c r="F43" s="105">
        <v>97.385000000000005</v>
      </c>
      <c r="G43" s="105">
        <v>241.245</v>
      </c>
      <c r="H43" s="105">
        <v>6.5640000000000001</v>
      </c>
      <c r="I43" s="105">
        <v>12.381</v>
      </c>
      <c r="J43" s="105">
        <v>1179.376</v>
      </c>
      <c r="K43" s="105">
        <v>98.900999999999996</v>
      </c>
      <c r="L43" s="105">
        <v>120.541</v>
      </c>
      <c r="M43" s="105">
        <v>125.539</v>
      </c>
      <c r="N43" s="105">
        <v>2482.5329999999999</v>
      </c>
      <c r="O43" s="105">
        <v>5820.0590000000002</v>
      </c>
    </row>
    <row r="44" spans="1:15">
      <c r="A44" s="111">
        <v>2003</v>
      </c>
      <c r="B44" s="105">
        <v>2133.9209999999998</v>
      </c>
      <c r="C44" s="105">
        <v>1195.3810000000001</v>
      </c>
      <c r="D44" s="105">
        <v>2.089</v>
      </c>
      <c r="E44" s="105">
        <v>622.55100000000004</v>
      </c>
      <c r="F44" s="105">
        <v>95.234999999999999</v>
      </c>
      <c r="G44" s="105">
        <v>235.839</v>
      </c>
      <c r="H44" s="105">
        <v>8.2739999999999991</v>
      </c>
      <c r="I44" s="105">
        <v>11.446999999999999</v>
      </c>
      <c r="J44" s="105">
        <v>1201.421</v>
      </c>
      <c r="K44" s="105">
        <v>97.185000000000002</v>
      </c>
      <c r="L44" s="105">
        <v>133.035</v>
      </c>
      <c r="M44" s="105">
        <v>138.25700000000001</v>
      </c>
      <c r="N44" s="105">
        <v>2545.3330000000001</v>
      </c>
      <c r="O44" s="105">
        <v>5886.4489999999996</v>
      </c>
    </row>
    <row r="45" spans="1:15">
      <c r="A45" s="111">
        <v>2004</v>
      </c>
      <c r="B45" s="105">
        <v>2158.366</v>
      </c>
      <c r="C45" s="105">
        <v>1200.931</v>
      </c>
      <c r="D45" s="105">
        <v>2.16</v>
      </c>
      <c r="E45" s="105">
        <v>645.63699999999994</v>
      </c>
      <c r="F45" s="105">
        <v>96.019000000000005</v>
      </c>
      <c r="G45" s="105">
        <v>244.29400000000001</v>
      </c>
      <c r="H45" s="105">
        <v>9.7680000000000007</v>
      </c>
      <c r="I45" s="105">
        <v>11.597</v>
      </c>
      <c r="J45" s="105">
        <v>1212.18</v>
      </c>
      <c r="K45" s="105">
        <v>111.667</v>
      </c>
      <c r="L45" s="105">
        <v>149.39400000000001</v>
      </c>
      <c r="M45" s="105">
        <v>140.19399999999999</v>
      </c>
      <c r="N45" s="105">
        <v>2622.9110000000001</v>
      </c>
      <c r="O45" s="105">
        <v>5993.7529999999997</v>
      </c>
    </row>
    <row r="46" spans="1:15">
      <c r="A46" s="111">
        <v>2005</v>
      </c>
      <c r="B46" s="105">
        <v>2180.1460000000002</v>
      </c>
      <c r="C46" s="105">
        <v>1182.4659999999999</v>
      </c>
      <c r="D46" s="105">
        <v>2.4449999999999998</v>
      </c>
      <c r="E46" s="105">
        <v>652.70000000000005</v>
      </c>
      <c r="F46" s="105">
        <v>91.61</v>
      </c>
      <c r="G46" s="105">
        <v>250.95400000000001</v>
      </c>
      <c r="H46" s="105">
        <v>10.573</v>
      </c>
      <c r="I46" s="105">
        <v>11.536</v>
      </c>
      <c r="J46" s="105">
        <v>1205.21</v>
      </c>
      <c r="K46" s="105">
        <v>109.592</v>
      </c>
      <c r="L46" s="105">
        <v>158.50700000000001</v>
      </c>
      <c r="M46" s="105">
        <v>139.661</v>
      </c>
      <c r="N46" s="105">
        <v>2632.7890000000002</v>
      </c>
      <c r="O46" s="105">
        <v>6007.0259999999998</v>
      </c>
    </row>
    <row r="47" spans="1:15">
      <c r="A47" s="111">
        <v>2006</v>
      </c>
      <c r="B47" s="105">
        <v>2146.009</v>
      </c>
      <c r="C47" s="105">
        <v>1169.6959999999999</v>
      </c>
      <c r="D47" s="105">
        <v>2.3119999999999998</v>
      </c>
      <c r="E47" s="105">
        <v>657.61400000000003</v>
      </c>
      <c r="F47" s="105">
        <v>86.007999999999996</v>
      </c>
      <c r="G47" s="105">
        <v>244.066</v>
      </c>
      <c r="H47" s="105">
        <v>8.1310000000000002</v>
      </c>
      <c r="I47" s="105">
        <v>11.239000000000001</v>
      </c>
      <c r="J47" s="105">
        <v>1216.8800000000001</v>
      </c>
      <c r="K47" s="105">
        <v>105.93899999999999</v>
      </c>
      <c r="L47" s="105">
        <v>118.682</v>
      </c>
      <c r="M47" s="105">
        <v>150.881</v>
      </c>
      <c r="N47" s="105">
        <v>2601.7539999999999</v>
      </c>
      <c r="O47" s="105">
        <v>5929.3609999999999</v>
      </c>
    </row>
    <row r="48" spans="1:15">
      <c r="A48" s="111">
        <v>2007</v>
      </c>
      <c r="B48" s="105">
        <v>2171.2950000000001</v>
      </c>
      <c r="C48" s="105">
        <v>1245.1579999999999</v>
      </c>
      <c r="D48" s="105">
        <v>2.1840000000000002</v>
      </c>
      <c r="E48" s="105">
        <v>657.07899999999995</v>
      </c>
      <c r="F48" s="105">
        <v>89.570999999999998</v>
      </c>
      <c r="G48" s="105">
        <v>242.494</v>
      </c>
      <c r="H48" s="105">
        <v>4.8680000000000003</v>
      </c>
      <c r="I48" s="105">
        <v>11.606999999999999</v>
      </c>
      <c r="J48" s="105">
        <v>1208.6210000000001</v>
      </c>
      <c r="K48" s="105">
        <v>99.24</v>
      </c>
      <c r="L48" s="105">
        <v>124.55500000000001</v>
      </c>
      <c r="M48" s="105">
        <v>147.22999999999999</v>
      </c>
      <c r="N48" s="105">
        <v>2587.4490000000001</v>
      </c>
      <c r="O48" s="105">
        <v>6015.5709999999999</v>
      </c>
    </row>
    <row r="49" spans="1:15">
      <c r="A49" s="111">
        <v>2008</v>
      </c>
      <c r="B49" s="105">
        <v>2138.6930000000002</v>
      </c>
      <c r="C49" s="105">
        <v>1254.5219999999999</v>
      </c>
      <c r="D49" s="105">
        <v>1.9550000000000001</v>
      </c>
      <c r="E49" s="105">
        <v>619.03200000000004</v>
      </c>
      <c r="F49" s="105">
        <v>88.540999999999997</v>
      </c>
      <c r="G49" s="105">
        <v>230.59399999999999</v>
      </c>
      <c r="H49" s="105">
        <v>2.161</v>
      </c>
      <c r="I49" s="105">
        <v>10.775</v>
      </c>
      <c r="J49" s="105">
        <v>1133.5920000000001</v>
      </c>
      <c r="K49" s="105">
        <v>93.992999999999995</v>
      </c>
      <c r="L49" s="105">
        <v>107.495</v>
      </c>
      <c r="M49" s="105">
        <v>129.809</v>
      </c>
      <c r="N49" s="105">
        <v>2417.9470000000001</v>
      </c>
      <c r="O49" s="105">
        <v>5823.1580000000004</v>
      </c>
    </row>
    <row r="50" spans="1:15">
      <c r="A50" s="111">
        <v>2009</v>
      </c>
      <c r="B50" s="105">
        <v>1875.16</v>
      </c>
      <c r="C50" s="105">
        <v>1233.3900000000001</v>
      </c>
      <c r="D50" s="105">
        <v>1.8360000000000001</v>
      </c>
      <c r="E50" s="105">
        <v>562.74400000000003</v>
      </c>
      <c r="F50" s="105">
        <v>85.962000000000003</v>
      </c>
      <c r="G50" s="105">
        <v>208.23699999999999</v>
      </c>
      <c r="H50" s="105">
        <v>2.6579999999999999</v>
      </c>
      <c r="I50" s="105">
        <v>9.6880000000000006</v>
      </c>
      <c r="J50" s="105">
        <v>1126.547</v>
      </c>
      <c r="K50" s="105">
        <v>86.600999999999999</v>
      </c>
      <c r="L50" s="105">
        <v>88.064999999999998</v>
      </c>
      <c r="M50" s="105">
        <v>111.176</v>
      </c>
      <c r="N50" s="105">
        <v>2283.5129999999999</v>
      </c>
      <c r="O50" s="105">
        <v>5403.6930000000002</v>
      </c>
    </row>
    <row r="51" spans="1:15">
      <c r="A51" s="111">
        <v>2010</v>
      </c>
      <c r="B51" s="105">
        <v>1985.9390000000001</v>
      </c>
      <c r="C51" s="105">
        <v>1292.4380000000001</v>
      </c>
      <c r="D51" s="105">
        <v>1.87</v>
      </c>
      <c r="E51" s="105">
        <v>590.97400000000005</v>
      </c>
      <c r="F51" s="105">
        <v>84.210999999999999</v>
      </c>
      <c r="G51" s="105">
        <v>214.018</v>
      </c>
      <c r="H51" s="105">
        <v>3.0190000000000001</v>
      </c>
      <c r="I51" s="105">
        <v>10.763999999999999</v>
      </c>
      <c r="J51" s="105">
        <v>1106.9960000000001</v>
      </c>
      <c r="K51" s="105">
        <v>80.950999999999993</v>
      </c>
      <c r="L51" s="105">
        <v>91.972999999999999</v>
      </c>
      <c r="M51" s="105">
        <v>119.10899999999999</v>
      </c>
      <c r="N51" s="105">
        <v>2303.884</v>
      </c>
      <c r="O51" s="105">
        <v>5593.6620000000003</v>
      </c>
    </row>
    <row r="52" spans="1:15">
      <c r="A52" s="111">
        <v>2011</v>
      </c>
      <c r="B52" s="105">
        <v>1875.6010000000001</v>
      </c>
      <c r="C52" s="105">
        <v>1312.328</v>
      </c>
      <c r="D52" s="105">
        <v>1.871</v>
      </c>
      <c r="E52" s="105">
        <v>600.25800000000004</v>
      </c>
      <c r="F52" s="105">
        <v>78.677000000000007</v>
      </c>
      <c r="G52" s="105">
        <v>213.07499999999999</v>
      </c>
      <c r="H52" s="105">
        <v>1.8540000000000001</v>
      </c>
      <c r="I52" s="105">
        <v>10.212999999999999</v>
      </c>
      <c r="J52" s="105">
        <v>1073.7449999999999</v>
      </c>
      <c r="K52" s="105">
        <v>78.106999999999999</v>
      </c>
      <c r="L52" s="105">
        <v>79.188000000000002</v>
      </c>
      <c r="M52" s="105">
        <v>118.056</v>
      </c>
      <c r="N52" s="105">
        <v>2255.0439999999999</v>
      </c>
      <c r="O52" s="105">
        <v>5454.6949999999997</v>
      </c>
    </row>
    <row r="53" spans="1:15">
      <c r="A53" s="111">
        <v>2012</v>
      </c>
      <c r="B53" s="105">
        <v>1657.873</v>
      </c>
      <c r="C53" s="105">
        <v>1371.5609999999999</v>
      </c>
      <c r="D53" s="105">
        <v>1.7370000000000001</v>
      </c>
      <c r="E53" s="105">
        <v>576.76</v>
      </c>
      <c r="F53" s="105">
        <v>75.382999999999996</v>
      </c>
      <c r="G53" s="105">
        <v>209.58</v>
      </c>
      <c r="H53" s="105">
        <v>0.80100000000000005</v>
      </c>
      <c r="I53" s="105">
        <v>9.3960000000000008</v>
      </c>
      <c r="J53" s="105">
        <v>1065.7829999999999</v>
      </c>
      <c r="K53" s="105">
        <v>77.885999999999996</v>
      </c>
      <c r="L53" s="105">
        <v>63.581000000000003</v>
      </c>
      <c r="M53" s="105">
        <v>114.14400000000001</v>
      </c>
      <c r="N53" s="105">
        <v>2195.0509999999999</v>
      </c>
      <c r="O53" s="105">
        <v>5236.3230000000003</v>
      </c>
    </row>
    <row r="54" spans="1:15">
      <c r="A54" s="111">
        <v>2013</v>
      </c>
      <c r="B54" s="105">
        <v>1717.845</v>
      </c>
      <c r="C54" s="105">
        <v>1408.38</v>
      </c>
      <c r="D54" s="105">
        <v>1.546</v>
      </c>
      <c r="E54" s="105">
        <v>581.18100000000004</v>
      </c>
      <c r="F54" s="105">
        <v>84.891999999999996</v>
      </c>
      <c r="G54" s="105">
        <v>214.429</v>
      </c>
      <c r="H54" s="105">
        <v>0.78700000000000003</v>
      </c>
      <c r="I54" s="105">
        <v>9.9420000000000002</v>
      </c>
      <c r="J54" s="105">
        <v>1077.386</v>
      </c>
      <c r="K54" s="105">
        <v>76.567999999999998</v>
      </c>
      <c r="L54" s="105">
        <v>54.798999999999999</v>
      </c>
      <c r="M54" s="105">
        <v>119.629</v>
      </c>
      <c r="N54" s="105">
        <v>2221.1590000000001</v>
      </c>
      <c r="O54" s="105">
        <v>5358.8630000000003</v>
      </c>
    </row>
    <row r="55" spans="1:15">
      <c r="A55" s="111">
        <v>2014</v>
      </c>
      <c r="B55" s="105">
        <v>1713.367</v>
      </c>
      <c r="C55" s="105">
        <v>1437.5360000000001</v>
      </c>
      <c r="D55" s="105">
        <v>1.5</v>
      </c>
      <c r="E55" s="105">
        <v>614.18200000000002</v>
      </c>
      <c r="F55" s="105">
        <v>85.872</v>
      </c>
      <c r="G55" s="105">
        <v>219.74</v>
      </c>
      <c r="H55" s="105">
        <v>1.363</v>
      </c>
      <c r="I55" s="105">
        <v>10.37</v>
      </c>
      <c r="J55" s="105">
        <v>1084.819</v>
      </c>
      <c r="K55" s="105">
        <v>77.108999999999995</v>
      </c>
      <c r="L55" s="105">
        <v>44.24</v>
      </c>
      <c r="M55" s="105">
        <v>112.23099999999999</v>
      </c>
      <c r="N55" s="105">
        <v>2251.4259999999999</v>
      </c>
      <c r="O55" s="105">
        <v>5413.8789999999999</v>
      </c>
    </row>
    <row r="56" spans="1:15">
      <c r="A56" s="111">
        <v>2015</v>
      </c>
      <c r="B56" s="105">
        <v>1481.8979999999999</v>
      </c>
      <c r="C56" s="105">
        <v>1478.884</v>
      </c>
      <c r="D56" s="105">
        <v>1.462</v>
      </c>
      <c r="E56" s="105">
        <v>606.13499999999999</v>
      </c>
      <c r="F56" s="105">
        <v>86.168000000000006</v>
      </c>
      <c r="G56" s="105">
        <v>231.44800000000001</v>
      </c>
      <c r="H56" s="105">
        <v>0.96699999999999997</v>
      </c>
      <c r="I56" s="105">
        <v>11.292999999999999</v>
      </c>
      <c r="J56" s="105">
        <v>1114.4000000000001</v>
      </c>
      <c r="K56" s="105">
        <v>77.421000000000006</v>
      </c>
      <c r="L56" s="105">
        <v>44.621000000000002</v>
      </c>
      <c r="M56" s="105">
        <v>115.867</v>
      </c>
      <c r="N56" s="105">
        <v>2289.7809999999999</v>
      </c>
      <c r="O56" s="105">
        <v>5262.0519999999997</v>
      </c>
    </row>
    <row r="57" spans="1:15">
      <c r="A57" s="111">
        <v>2016</v>
      </c>
      <c r="B57" s="105">
        <v>1355.2</v>
      </c>
      <c r="C57" s="105">
        <v>1489.8510000000001</v>
      </c>
      <c r="D57" s="105">
        <v>1.415</v>
      </c>
      <c r="E57" s="105">
        <v>583.05999999999995</v>
      </c>
      <c r="F57" s="105">
        <v>82.997</v>
      </c>
      <c r="G57" s="105">
        <v>241.97300000000001</v>
      </c>
      <c r="H57" s="105">
        <v>1.3169999999999999</v>
      </c>
      <c r="I57" s="105">
        <v>10.721</v>
      </c>
      <c r="J57" s="105">
        <v>1133.5170000000001</v>
      </c>
      <c r="K57" s="105">
        <v>77.025999999999996</v>
      </c>
      <c r="L57" s="105">
        <v>56.265999999999998</v>
      </c>
      <c r="M57" s="105">
        <v>123.898</v>
      </c>
      <c r="N57" s="105">
        <v>2312.1909999999998</v>
      </c>
      <c r="O57" s="105">
        <v>5168.8919999999998</v>
      </c>
    </row>
    <row r="58" spans="1:15">
      <c r="A58" s="111">
        <v>2017</v>
      </c>
      <c r="B58" s="105">
        <v>1317.952</v>
      </c>
      <c r="C58" s="105">
        <v>1470.9639999999999</v>
      </c>
      <c r="D58" s="105">
        <v>1.4490000000000001</v>
      </c>
      <c r="E58" s="105">
        <v>591.20299999999997</v>
      </c>
      <c r="F58" s="105">
        <v>85.414000000000001</v>
      </c>
      <c r="G58" s="105">
        <v>251.46899999999999</v>
      </c>
      <c r="H58" s="105">
        <v>0.78400000000000003</v>
      </c>
      <c r="I58" s="105">
        <v>9.8829999999999991</v>
      </c>
      <c r="J58" s="105">
        <v>1131.251</v>
      </c>
      <c r="K58" s="105">
        <v>70.659000000000006</v>
      </c>
      <c r="L58" s="105">
        <v>58.786000000000001</v>
      </c>
      <c r="M58" s="105">
        <v>130.46299999999999</v>
      </c>
      <c r="N58" s="105">
        <v>2331.3609999999999</v>
      </c>
      <c r="O58" s="105">
        <v>5131.3739999999998</v>
      </c>
    </row>
    <row r="59" spans="1:15">
      <c r="A59" s="111">
        <v>2018</v>
      </c>
      <c r="B59" s="105">
        <v>1262.5550000000001</v>
      </c>
      <c r="C59" s="105">
        <v>1626.9079999999999</v>
      </c>
      <c r="D59" s="105">
        <v>1.5489999999999999</v>
      </c>
      <c r="E59" s="105">
        <v>626.45600000000002</v>
      </c>
      <c r="F59" s="105">
        <v>97.674000000000007</v>
      </c>
      <c r="G59" s="105">
        <v>255.18299999999999</v>
      </c>
      <c r="H59" s="105">
        <v>0.82</v>
      </c>
      <c r="I59" s="105">
        <v>9.5909999999999993</v>
      </c>
      <c r="J59" s="105">
        <v>1131.4000000000001</v>
      </c>
      <c r="K59" s="105">
        <v>72.712000000000003</v>
      </c>
      <c r="L59" s="105">
        <v>54.637</v>
      </c>
      <c r="M59" s="105">
        <v>127.146</v>
      </c>
      <c r="N59" s="105">
        <v>2377.1669999999999</v>
      </c>
      <c r="O59" s="105">
        <v>5277.7259999999997</v>
      </c>
    </row>
    <row r="60" spans="1:15">
      <c r="A60" s="111">
        <v>2019</v>
      </c>
      <c r="B60" s="105">
        <v>1077.52</v>
      </c>
      <c r="C60" s="105">
        <v>1684.624</v>
      </c>
      <c r="D60" s="105">
        <v>1.617</v>
      </c>
      <c r="E60" s="105">
        <v>620.82500000000005</v>
      </c>
      <c r="F60" s="105">
        <v>107.14100000000001</v>
      </c>
      <c r="G60" s="105">
        <v>260.61900000000003</v>
      </c>
      <c r="H60" s="105">
        <v>1.026</v>
      </c>
      <c r="I60" s="105">
        <v>9.2449999999999992</v>
      </c>
      <c r="J60" s="105">
        <v>1127.6769999999999</v>
      </c>
      <c r="K60" s="105">
        <v>67.477999999999994</v>
      </c>
      <c r="L60" s="105">
        <v>47.314</v>
      </c>
      <c r="M60" s="105">
        <v>130.804</v>
      </c>
      <c r="N60" s="105">
        <v>2373.7469999999998</v>
      </c>
      <c r="O60" s="105">
        <v>5146.8419999999996</v>
      </c>
    </row>
    <row r="61" spans="1:15">
      <c r="A61" s="111">
        <v>2020</v>
      </c>
      <c r="B61" s="105">
        <v>876.19500000000005</v>
      </c>
      <c r="C61" s="105">
        <v>1649.8230000000001</v>
      </c>
      <c r="D61" s="105">
        <v>1.397</v>
      </c>
      <c r="E61" s="105">
        <v>572.245</v>
      </c>
      <c r="F61" s="105">
        <v>104.52800000000001</v>
      </c>
      <c r="G61" s="105">
        <v>161.358</v>
      </c>
      <c r="H61" s="105">
        <v>1.1379999999999999</v>
      </c>
      <c r="I61" s="105">
        <v>8.3960000000000008</v>
      </c>
      <c r="J61" s="105">
        <v>977.44399999999996</v>
      </c>
      <c r="K61" s="105">
        <v>58.027000000000001</v>
      </c>
      <c r="L61" s="105">
        <v>35.866999999999997</v>
      </c>
      <c r="M61" s="105">
        <v>122.979</v>
      </c>
      <c r="N61" s="105">
        <v>2043.3789999999999</v>
      </c>
      <c r="O61" s="105">
        <v>4580.3720000000003</v>
      </c>
    </row>
    <row r="62" spans="1:15">
      <c r="A62" s="111">
        <v>2021</v>
      </c>
      <c r="B62" s="105">
        <v>1002.651</v>
      </c>
      <c r="C62" s="105">
        <v>1655.1220000000001</v>
      </c>
      <c r="D62" s="105">
        <v>1.49</v>
      </c>
      <c r="E62" s="105">
        <v>610.96699999999998</v>
      </c>
      <c r="F62" s="105">
        <v>110.988</v>
      </c>
      <c r="G62" s="105">
        <v>204.785</v>
      </c>
      <c r="H62" s="105">
        <v>0.9</v>
      </c>
      <c r="I62" s="105">
        <v>8.6110000000000007</v>
      </c>
      <c r="J62" s="105">
        <v>1066.5329999999999</v>
      </c>
      <c r="K62" s="105">
        <v>60.045999999999999</v>
      </c>
      <c r="L62" s="105">
        <v>54.064999999999998</v>
      </c>
      <c r="M62" s="105">
        <v>116.05500000000001</v>
      </c>
      <c r="N62" s="105">
        <v>2234.4409999999998</v>
      </c>
      <c r="O62" s="105">
        <v>4903.1880000000001</v>
      </c>
    </row>
    <row r="63" spans="1:15">
      <c r="A63" s="111">
        <v>2022</v>
      </c>
      <c r="B63" s="105">
        <v>934.66</v>
      </c>
      <c r="C63" s="105">
        <v>1745.6289999999999</v>
      </c>
      <c r="D63" s="105">
        <v>1.5389999999999999</v>
      </c>
      <c r="E63" s="105">
        <v>609.67700000000002</v>
      </c>
      <c r="F63" s="105">
        <v>113.264</v>
      </c>
      <c r="G63" s="105">
        <v>232.97</v>
      </c>
      <c r="H63" s="105">
        <v>0.57299999999999995</v>
      </c>
      <c r="I63" s="105">
        <v>9.1639999999999997</v>
      </c>
      <c r="J63" s="105">
        <v>1060.942</v>
      </c>
      <c r="K63" s="105">
        <v>57.012</v>
      </c>
      <c r="L63" s="105">
        <v>59.040999999999997</v>
      </c>
      <c r="M63" s="105">
        <v>128.751</v>
      </c>
      <c r="N63" s="105">
        <v>2272.933</v>
      </c>
      <c r="O63" s="105">
        <v>4964.1959999999999</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0">
    <tabColor theme="7" tint="0.59999389629810485"/>
  </sheetPr>
  <dimension ref="A1:I63"/>
  <sheetViews>
    <sheetView workbookViewId="0"/>
  </sheetViews>
  <sheetFormatPr defaultColWidth="9.140625" defaultRowHeight="15"/>
  <cols>
    <col min="1" max="1" width="16.7109375" style="26" customWidth="1"/>
    <col min="2" max="2" width="15.85546875" style="26" customWidth="1"/>
    <col min="3" max="3" width="17.7109375" style="26" customWidth="1"/>
    <col min="4" max="4" width="26.7109375" style="26" customWidth="1"/>
    <col min="5" max="5" width="18.140625" style="26" customWidth="1"/>
    <col min="6" max="6" width="19.28515625" style="26" customWidth="1"/>
    <col min="7" max="7" width="21.140625" style="26" customWidth="1"/>
    <col min="8" max="8" width="14.140625" style="26" customWidth="1"/>
    <col min="9" max="9" width="27" style="26" customWidth="1"/>
    <col min="10" max="16384" width="9.140625" style="26"/>
  </cols>
  <sheetData>
    <row r="1" spans="1:9" s="27" customFormat="1">
      <c r="B1" s="27" t="s">
        <v>1924</v>
      </c>
      <c r="C1" s="27" t="s">
        <v>1926</v>
      </c>
      <c r="D1" s="27" t="s">
        <v>2365</v>
      </c>
      <c r="E1" s="27" t="s">
        <v>2366</v>
      </c>
      <c r="F1" s="27" t="s">
        <v>2368</v>
      </c>
      <c r="G1" s="27" t="s">
        <v>1921</v>
      </c>
      <c r="H1" s="27" t="s">
        <v>2375</v>
      </c>
      <c r="I1" s="27" t="s">
        <v>2374</v>
      </c>
    </row>
    <row r="2" spans="1:9" s="27" customFormat="1" ht="18.75">
      <c r="A2" s="106" t="s">
        <v>2276</v>
      </c>
      <c r="B2" s="105"/>
      <c r="C2" s="105"/>
      <c r="D2" s="105"/>
      <c r="E2" s="105"/>
      <c r="F2" s="105"/>
      <c r="G2" s="105"/>
      <c r="H2" s="105"/>
      <c r="I2" s="105"/>
    </row>
    <row r="3" spans="1:9" ht="18.75">
      <c r="A3" s="107" t="s">
        <v>7153</v>
      </c>
      <c r="B3" s="105"/>
      <c r="C3" s="105"/>
      <c r="D3" s="105"/>
      <c r="E3" s="105"/>
      <c r="F3" s="105"/>
      <c r="G3" s="105"/>
      <c r="H3" s="105"/>
      <c r="I3" s="105"/>
    </row>
    <row r="4" spans="1:9">
      <c r="A4"/>
      <c r="B4"/>
      <c r="C4"/>
      <c r="D4"/>
      <c r="E4"/>
      <c r="F4"/>
      <c r="G4"/>
      <c r="H4"/>
      <c r="I4"/>
    </row>
    <row r="5" spans="1:9">
      <c r="A5" s="108" t="s">
        <v>7154</v>
      </c>
      <c r="B5" s="105"/>
      <c r="C5" s="105"/>
      <c r="D5" s="105"/>
      <c r="E5" s="105"/>
      <c r="F5" s="105"/>
      <c r="G5" s="105"/>
      <c r="H5" s="105"/>
      <c r="I5" s="105"/>
    </row>
    <row r="6" spans="1:9">
      <c r="A6"/>
      <c r="B6"/>
      <c r="C6"/>
      <c r="D6"/>
      <c r="E6"/>
      <c r="F6"/>
      <c r="G6"/>
      <c r="H6"/>
      <c r="I6"/>
    </row>
    <row r="7" spans="1:9">
      <c r="A7" s="105" t="s">
        <v>7155</v>
      </c>
      <c r="B7" s="105"/>
      <c r="C7" s="105"/>
      <c r="D7" s="105"/>
      <c r="E7" s="105"/>
      <c r="F7" s="105"/>
      <c r="G7" s="105"/>
      <c r="H7" s="105"/>
      <c r="I7" s="105"/>
    </row>
    <row r="8" spans="1:9">
      <c r="A8" s="105" t="s">
        <v>7156</v>
      </c>
      <c r="B8" s="105"/>
      <c r="C8" s="105"/>
      <c r="D8" s="105"/>
      <c r="E8" s="105"/>
      <c r="F8" s="105"/>
      <c r="G8" s="105"/>
      <c r="H8" s="105"/>
      <c r="I8" s="105"/>
    </row>
    <row r="9" spans="1:9">
      <c r="A9"/>
      <c r="B9"/>
      <c r="C9"/>
      <c r="D9"/>
      <c r="E9"/>
      <c r="F9"/>
      <c r="G9"/>
      <c r="H9"/>
      <c r="I9"/>
    </row>
    <row r="10" spans="1:9" ht="15.75">
      <c r="A10" s="109" t="s">
        <v>2303</v>
      </c>
      <c r="B10" s="105"/>
      <c r="C10" s="105"/>
      <c r="D10" s="105"/>
      <c r="E10" s="105"/>
      <c r="F10" s="105"/>
      <c r="G10" s="105"/>
      <c r="H10" s="105"/>
      <c r="I10" s="105"/>
    </row>
    <row r="11" spans="1:9">
      <c r="A11"/>
      <c r="B11"/>
      <c r="C11"/>
      <c r="D11"/>
      <c r="E11"/>
      <c r="F11"/>
      <c r="G11"/>
      <c r="H11"/>
      <c r="I11"/>
    </row>
    <row r="12" spans="1:9">
      <c r="A12" s="110" t="s">
        <v>2278</v>
      </c>
      <c r="B12" s="110" t="s">
        <v>2302</v>
      </c>
      <c r="C12" s="110" t="s">
        <v>2301</v>
      </c>
      <c r="D12" s="110" t="s">
        <v>2300</v>
      </c>
      <c r="E12" s="110" t="s">
        <v>2299</v>
      </c>
      <c r="F12" s="110" t="s">
        <v>2298</v>
      </c>
      <c r="G12" s="110" t="s">
        <v>2297</v>
      </c>
      <c r="H12" s="110" t="s">
        <v>2296</v>
      </c>
      <c r="I12" s="110" t="s">
        <v>2295</v>
      </c>
    </row>
    <row r="13" spans="1:9">
      <c r="A13" s="110"/>
      <c r="B13" s="110" t="s">
        <v>2293</v>
      </c>
      <c r="C13" s="110" t="s">
        <v>2293</v>
      </c>
      <c r="D13" s="110" t="s">
        <v>2293</v>
      </c>
      <c r="E13" s="110" t="s">
        <v>2293</v>
      </c>
      <c r="F13" s="110" t="s">
        <v>2293</v>
      </c>
      <c r="G13" s="110" t="s">
        <v>2293</v>
      </c>
      <c r="H13" s="110" t="s">
        <v>2293</v>
      </c>
      <c r="I13" s="110" t="s">
        <v>2293</v>
      </c>
    </row>
    <row r="14" spans="1:9">
      <c r="A14" s="111">
        <v>1973</v>
      </c>
      <c r="B14" s="105">
        <v>9.0180000000000007</v>
      </c>
      <c r="C14" s="105">
        <v>263.791</v>
      </c>
      <c r="D14" s="105">
        <v>148.161</v>
      </c>
      <c r="E14" s="105">
        <v>35.884</v>
      </c>
      <c r="F14" s="105">
        <v>16.619</v>
      </c>
      <c r="G14" s="105">
        <v>200.66399999999999</v>
      </c>
      <c r="H14" s="105">
        <v>434.88900000000001</v>
      </c>
      <c r="I14" s="105">
        <v>908.36199999999997</v>
      </c>
    </row>
    <row r="15" spans="1:9">
      <c r="A15" s="111">
        <v>1974</v>
      </c>
      <c r="B15" s="105">
        <v>7.8860000000000001</v>
      </c>
      <c r="C15" s="105">
        <v>259.76400000000001</v>
      </c>
      <c r="D15" s="105">
        <v>136.36099999999999</v>
      </c>
      <c r="E15" s="105">
        <v>33.133000000000003</v>
      </c>
      <c r="F15" s="105">
        <v>13.454000000000001</v>
      </c>
      <c r="G15" s="105">
        <v>182.94800000000001</v>
      </c>
      <c r="H15" s="105">
        <v>423.97399999999999</v>
      </c>
      <c r="I15" s="105">
        <v>874.57100000000003</v>
      </c>
    </row>
    <row r="16" spans="1:9">
      <c r="A16" s="111">
        <v>1975</v>
      </c>
      <c r="B16" s="105">
        <v>6.0339999999999998</v>
      </c>
      <c r="C16" s="105">
        <v>266.20999999999998</v>
      </c>
      <c r="D16" s="105">
        <v>133.608</v>
      </c>
      <c r="E16" s="105">
        <v>32.218000000000004</v>
      </c>
      <c r="F16" s="105">
        <v>11.747</v>
      </c>
      <c r="G16" s="105">
        <v>177.57400000000001</v>
      </c>
      <c r="H16" s="105">
        <v>419.04</v>
      </c>
      <c r="I16" s="105">
        <v>868.85799999999995</v>
      </c>
    </row>
    <row r="17" spans="1:9">
      <c r="A17" s="111">
        <v>1976</v>
      </c>
      <c r="B17" s="105">
        <v>5.6539999999999999</v>
      </c>
      <c r="C17" s="105">
        <v>272.82100000000003</v>
      </c>
      <c r="D17" s="105">
        <v>146.92699999999999</v>
      </c>
      <c r="E17" s="105">
        <v>33.505000000000003</v>
      </c>
      <c r="F17" s="105">
        <v>13.503</v>
      </c>
      <c r="G17" s="105">
        <v>193.935</v>
      </c>
      <c r="H17" s="105">
        <v>442.05399999999997</v>
      </c>
      <c r="I17" s="105">
        <v>914.46400000000006</v>
      </c>
    </row>
    <row r="18" spans="1:9">
      <c r="A18" s="111">
        <v>1977</v>
      </c>
      <c r="B18" s="105">
        <v>5.5179999999999998</v>
      </c>
      <c r="C18" s="105">
        <v>260.40499999999997</v>
      </c>
      <c r="D18" s="105">
        <v>147.48500000000001</v>
      </c>
      <c r="E18" s="105">
        <v>32.722999999999999</v>
      </c>
      <c r="F18" s="105">
        <v>12.249000000000001</v>
      </c>
      <c r="G18" s="105">
        <v>192.458</v>
      </c>
      <c r="H18" s="105">
        <v>477.74299999999999</v>
      </c>
      <c r="I18" s="105">
        <v>936.12400000000002</v>
      </c>
    </row>
    <row r="19" spans="1:9">
      <c r="A19" s="111">
        <v>1978</v>
      </c>
      <c r="B19" s="105">
        <v>4.7190000000000003</v>
      </c>
      <c r="C19" s="105">
        <v>264.02800000000002</v>
      </c>
      <c r="D19" s="105">
        <v>144.268</v>
      </c>
      <c r="E19" s="105">
        <v>31.731000000000002</v>
      </c>
      <c r="F19" s="105">
        <v>11.186</v>
      </c>
      <c r="G19" s="105">
        <v>187.185</v>
      </c>
      <c r="H19" s="105">
        <v>483.904</v>
      </c>
      <c r="I19" s="105">
        <v>939.83600000000001</v>
      </c>
    </row>
    <row r="20" spans="1:9">
      <c r="A20" s="111">
        <v>1979</v>
      </c>
      <c r="B20" s="105">
        <v>3.5830000000000002</v>
      </c>
      <c r="C20" s="105">
        <v>267.91300000000001</v>
      </c>
      <c r="D20" s="105">
        <v>120.255</v>
      </c>
      <c r="E20" s="105">
        <v>21.404</v>
      </c>
      <c r="F20" s="105">
        <v>9.7210000000000001</v>
      </c>
      <c r="G20" s="105">
        <v>151.38</v>
      </c>
      <c r="H20" s="105">
        <v>497.46499999999997</v>
      </c>
      <c r="I20" s="105">
        <v>920.34100000000001</v>
      </c>
    </row>
    <row r="21" spans="1:9">
      <c r="A21" s="111">
        <v>1980</v>
      </c>
      <c r="B21" s="105">
        <v>2.9329999999999998</v>
      </c>
      <c r="C21" s="105">
        <v>255.727</v>
      </c>
      <c r="D21" s="105">
        <v>97.335999999999999</v>
      </c>
      <c r="E21" s="105">
        <v>19.599</v>
      </c>
      <c r="F21" s="105">
        <v>7.8040000000000003</v>
      </c>
      <c r="G21" s="105">
        <v>124.739</v>
      </c>
      <c r="H21" s="105">
        <v>531.28300000000002</v>
      </c>
      <c r="I21" s="105">
        <v>914.68200000000002</v>
      </c>
    </row>
    <row r="22" spans="1:9">
      <c r="A22" s="111">
        <v>1981</v>
      </c>
      <c r="B22" s="105">
        <v>2.883</v>
      </c>
      <c r="C22" s="105">
        <v>244.56299999999999</v>
      </c>
      <c r="D22" s="105">
        <v>84.837000000000003</v>
      </c>
      <c r="E22" s="105">
        <v>18.800999999999998</v>
      </c>
      <c r="F22" s="105">
        <v>6.2460000000000004</v>
      </c>
      <c r="G22" s="105">
        <v>109.88500000000001</v>
      </c>
      <c r="H22" s="105">
        <v>524.69399999999996</v>
      </c>
      <c r="I22" s="105">
        <v>882.024</v>
      </c>
    </row>
    <row r="23" spans="1:9">
      <c r="A23" s="111">
        <v>1982</v>
      </c>
      <c r="B23" s="105">
        <v>3.0529999999999999</v>
      </c>
      <c r="C23" s="105">
        <v>249.70699999999999</v>
      </c>
      <c r="D23" s="105">
        <v>77.643000000000001</v>
      </c>
      <c r="E23" s="105">
        <v>18.172000000000001</v>
      </c>
      <c r="F23" s="105">
        <v>6.9589999999999996</v>
      </c>
      <c r="G23" s="105">
        <v>102.77500000000001</v>
      </c>
      <c r="H23" s="105">
        <v>520.94399999999996</v>
      </c>
      <c r="I23" s="105">
        <v>876.47900000000004</v>
      </c>
    </row>
    <row r="24" spans="1:9">
      <c r="A24" s="111">
        <v>1983</v>
      </c>
      <c r="B24" s="105">
        <v>2.956</v>
      </c>
      <c r="C24" s="105">
        <v>237.32499999999999</v>
      </c>
      <c r="D24" s="105">
        <v>68.366</v>
      </c>
      <c r="E24" s="105">
        <v>21.635000000000002</v>
      </c>
      <c r="F24" s="105">
        <v>6.2489999999999997</v>
      </c>
      <c r="G24" s="105">
        <v>96.251000000000005</v>
      </c>
      <c r="H24" s="105">
        <v>534.21500000000003</v>
      </c>
      <c r="I24" s="105">
        <v>870.74699999999996</v>
      </c>
    </row>
    <row r="25" spans="1:9">
      <c r="A25" s="111">
        <v>1984</v>
      </c>
      <c r="B25" s="105">
        <v>3.8050000000000002</v>
      </c>
      <c r="C25" s="105">
        <v>247.02</v>
      </c>
      <c r="D25" s="105">
        <v>80.656999999999996</v>
      </c>
      <c r="E25" s="105">
        <v>17.619</v>
      </c>
      <c r="F25" s="105">
        <v>11.731</v>
      </c>
      <c r="G25" s="105">
        <v>110.00700000000001</v>
      </c>
      <c r="H25" s="105">
        <v>545.89099999999996</v>
      </c>
      <c r="I25" s="105">
        <v>906.72400000000005</v>
      </c>
    </row>
    <row r="26" spans="1:9">
      <c r="A26" s="111">
        <v>1985</v>
      </c>
      <c r="B26" s="105">
        <v>3.722</v>
      </c>
      <c r="C26" s="105">
        <v>240.327</v>
      </c>
      <c r="D26" s="105">
        <v>80.789000000000001</v>
      </c>
      <c r="E26" s="105">
        <v>19.789000000000001</v>
      </c>
      <c r="F26" s="105">
        <v>11.601000000000001</v>
      </c>
      <c r="G26" s="105">
        <v>112.179</v>
      </c>
      <c r="H26" s="105">
        <v>557.25099999999998</v>
      </c>
      <c r="I26" s="105">
        <v>913.47900000000004</v>
      </c>
    </row>
    <row r="27" spans="1:9">
      <c r="A27" s="111">
        <v>1986</v>
      </c>
      <c r="B27" s="105">
        <v>3.8860000000000001</v>
      </c>
      <c r="C27" s="105">
        <v>233.483</v>
      </c>
      <c r="D27" s="105">
        <v>82.198999999999998</v>
      </c>
      <c r="E27" s="105">
        <v>19.381</v>
      </c>
      <c r="F27" s="105">
        <v>8.8789999999999996</v>
      </c>
      <c r="G27" s="105">
        <v>110.459</v>
      </c>
      <c r="H27" s="105">
        <v>561.69899999999996</v>
      </c>
      <c r="I27" s="105">
        <v>909.52700000000004</v>
      </c>
    </row>
    <row r="28" spans="1:9">
      <c r="A28" s="111">
        <v>1987</v>
      </c>
      <c r="B28" s="105">
        <v>3.5739999999999998</v>
      </c>
      <c r="C28" s="105">
        <v>234.24799999999999</v>
      </c>
      <c r="D28" s="105">
        <v>85.465999999999994</v>
      </c>
      <c r="E28" s="105">
        <v>21.548999999999999</v>
      </c>
      <c r="F28" s="105">
        <v>8.6890000000000001</v>
      </c>
      <c r="G28" s="105">
        <v>115.70399999999999</v>
      </c>
      <c r="H28" s="105">
        <v>585.63300000000004</v>
      </c>
      <c r="I28" s="105">
        <v>939.15800000000002</v>
      </c>
    </row>
    <row r="29" spans="1:9">
      <c r="A29" s="111">
        <v>1988</v>
      </c>
      <c r="B29" s="105">
        <v>3.55</v>
      </c>
      <c r="C29" s="105">
        <v>250.97</v>
      </c>
      <c r="D29" s="105">
        <v>88.013999999999996</v>
      </c>
      <c r="E29" s="105">
        <v>21.478999999999999</v>
      </c>
      <c r="F29" s="105">
        <v>10.505000000000001</v>
      </c>
      <c r="G29" s="105">
        <v>119.997</v>
      </c>
      <c r="H29" s="105">
        <v>612.23</v>
      </c>
      <c r="I29" s="105">
        <v>986.74800000000005</v>
      </c>
    </row>
    <row r="30" spans="1:9">
      <c r="A30" s="111">
        <v>1989</v>
      </c>
      <c r="B30" s="105">
        <v>2.9409999999999998</v>
      </c>
      <c r="C30" s="105">
        <v>259.89100000000002</v>
      </c>
      <c r="D30" s="105">
        <v>85.796000000000006</v>
      </c>
      <c r="E30" s="105">
        <v>24.109000000000002</v>
      </c>
      <c r="F30" s="105">
        <v>8.5830000000000002</v>
      </c>
      <c r="G30" s="105">
        <v>118.488</v>
      </c>
      <c r="H30" s="105">
        <v>628.05100000000004</v>
      </c>
      <c r="I30" s="105">
        <v>1009.371</v>
      </c>
    </row>
    <row r="31" spans="1:9">
      <c r="A31" s="111">
        <v>1990</v>
      </c>
      <c r="B31" s="105">
        <v>2.988</v>
      </c>
      <c r="C31" s="105">
        <v>237.798</v>
      </c>
      <c r="D31" s="105">
        <v>72.338999999999999</v>
      </c>
      <c r="E31" s="105">
        <v>22.172000000000001</v>
      </c>
      <c r="F31" s="105">
        <v>4.6769999999999996</v>
      </c>
      <c r="G31" s="105">
        <v>99.188999999999993</v>
      </c>
      <c r="H31" s="105">
        <v>621.87900000000002</v>
      </c>
      <c r="I31" s="105">
        <v>961.85299999999995</v>
      </c>
    </row>
    <row r="32" spans="1:9">
      <c r="A32" s="111">
        <v>1991</v>
      </c>
      <c r="B32" s="105">
        <v>2.4420000000000002</v>
      </c>
      <c r="C32" s="105">
        <v>247.316</v>
      </c>
      <c r="D32" s="105">
        <v>68.807000000000002</v>
      </c>
      <c r="E32" s="105">
        <v>23.81</v>
      </c>
      <c r="F32" s="105">
        <v>5.2939999999999996</v>
      </c>
      <c r="G32" s="105">
        <v>97.911000000000001</v>
      </c>
      <c r="H32" s="105">
        <v>631.09500000000003</v>
      </c>
      <c r="I32" s="105">
        <v>978.76499999999999</v>
      </c>
    </row>
    <row r="33" spans="1:9">
      <c r="A33" s="111">
        <v>1992</v>
      </c>
      <c r="B33" s="105">
        <v>2.4750000000000001</v>
      </c>
      <c r="C33" s="105">
        <v>254.595</v>
      </c>
      <c r="D33" s="105">
        <v>72.453000000000003</v>
      </c>
      <c r="E33" s="105">
        <v>23.26</v>
      </c>
      <c r="F33" s="105">
        <v>4.7569999999999997</v>
      </c>
      <c r="G33" s="105">
        <v>100.47</v>
      </c>
      <c r="H33" s="105">
        <v>622.86800000000005</v>
      </c>
      <c r="I33" s="105">
        <v>980.40800000000002</v>
      </c>
    </row>
    <row r="34" spans="1:9">
      <c r="A34" s="111">
        <v>1993</v>
      </c>
      <c r="B34" s="105">
        <v>2.4700000000000002</v>
      </c>
      <c r="C34" s="105">
        <v>268.22899999999998</v>
      </c>
      <c r="D34" s="105">
        <v>72.019000000000005</v>
      </c>
      <c r="E34" s="105">
        <v>24.53</v>
      </c>
      <c r="F34" s="105">
        <v>5.5339999999999998</v>
      </c>
      <c r="G34" s="105">
        <v>102.083</v>
      </c>
      <c r="H34" s="105">
        <v>665.61500000000001</v>
      </c>
      <c r="I34" s="105">
        <v>1038.3969999999999</v>
      </c>
    </row>
    <row r="35" spans="1:9">
      <c r="A35" s="111">
        <v>1994</v>
      </c>
      <c r="B35" s="105">
        <v>1.994</v>
      </c>
      <c r="C35" s="105">
        <v>262.94400000000002</v>
      </c>
      <c r="D35" s="105">
        <v>70.923000000000002</v>
      </c>
      <c r="E35" s="105">
        <v>24.158000000000001</v>
      </c>
      <c r="F35" s="105">
        <v>4.7519999999999998</v>
      </c>
      <c r="G35" s="105">
        <v>99.832999999999998</v>
      </c>
      <c r="H35" s="105">
        <v>666.577</v>
      </c>
      <c r="I35" s="105">
        <v>1031.348</v>
      </c>
    </row>
    <row r="36" spans="1:9">
      <c r="A36" s="111">
        <v>1995</v>
      </c>
      <c r="B36" s="105">
        <v>1.6719999999999999</v>
      </c>
      <c r="C36" s="105">
        <v>262.76600000000002</v>
      </c>
      <c r="D36" s="105">
        <v>66.855000000000004</v>
      </c>
      <c r="E36" s="105">
        <v>24.859000000000002</v>
      </c>
      <c r="F36" s="105">
        <v>5.4370000000000003</v>
      </c>
      <c r="G36" s="105">
        <v>97.152000000000001</v>
      </c>
      <c r="H36" s="105">
        <v>677.08900000000006</v>
      </c>
      <c r="I36" s="105">
        <v>1038.6780000000001</v>
      </c>
    </row>
    <row r="37" spans="1:9">
      <c r="A37" s="111">
        <v>1996</v>
      </c>
      <c r="B37" s="105">
        <v>1.583</v>
      </c>
      <c r="C37" s="105">
        <v>283.99200000000002</v>
      </c>
      <c r="D37" s="105">
        <v>68.426000000000002</v>
      </c>
      <c r="E37" s="105">
        <v>29.513999999999999</v>
      </c>
      <c r="F37" s="105">
        <v>6.4980000000000002</v>
      </c>
      <c r="G37" s="105">
        <v>104.437</v>
      </c>
      <c r="H37" s="105">
        <v>708.63599999999997</v>
      </c>
      <c r="I37" s="105">
        <v>1098.6479999999999</v>
      </c>
    </row>
    <row r="38" spans="1:9">
      <c r="A38" s="111">
        <v>1997</v>
      </c>
      <c r="B38" s="105">
        <v>1.518</v>
      </c>
      <c r="C38" s="105">
        <v>270.12400000000002</v>
      </c>
      <c r="D38" s="105">
        <v>64.614999999999995</v>
      </c>
      <c r="E38" s="105">
        <v>28.635999999999999</v>
      </c>
      <c r="F38" s="105">
        <v>6.798</v>
      </c>
      <c r="G38" s="105">
        <v>100.05</v>
      </c>
      <c r="H38" s="105">
        <v>717.48299999999995</v>
      </c>
      <c r="I38" s="105">
        <v>1089.175</v>
      </c>
    </row>
    <row r="39" spans="1:9">
      <c r="A39" s="111">
        <v>1998</v>
      </c>
      <c r="B39" s="105">
        <v>1.103</v>
      </c>
      <c r="C39" s="105">
        <v>246.14</v>
      </c>
      <c r="D39" s="105">
        <v>57.029000000000003</v>
      </c>
      <c r="E39" s="105">
        <v>26.69</v>
      </c>
      <c r="F39" s="105">
        <v>7.9269999999999996</v>
      </c>
      <c r="G39" s="105">
        <v>91.646000000000001</v>
      </c>
      <c r="H39" s="105">
        <v>757.02800000000002</v>
      </c>
      <c r="I39" s="105">
        <v>1095.9179999999999</v>
      </c>
    </row>
    <row r="40" spans="1:9">
      <c r="A40" s="111">
        <v>1999</v>
      </c>
      <c r="B40" s="105">
        <v>1.331</v>
      </c>
      <c r="C40" s="105">
        <v>256.37900000000002</v>
      </c>
      <c r="D40" s="105">
        <v>61.155000000000001</v>
      </c>
      <c r="E40" s="105">
        <v>33.119</v>
      </c>
      <c r="F40" s="105">
        <v>8.1359999999999992</v>
      </c>
      <c r="G40" s="105">
        <v>102.40900000000001</v>
      </c>
      <c r="H40" s="105">
        <v>760.43799999999999</v>
      </c>
      <c r="I40" s="105">
        <v>1120.558</v>
      </c>
    </row>
    <row r="41" spans="1:9">
      <c r="A41" s="111">
        <v>2000</v>
      </c>
      <c r="B41" s="105">
        <v>1.083</v>
      </c>
      <c r="C41" s="105">
        <v>270.80599999999998</v>
      </c>
      <c r="D41" s="105">
        <v>67.575999999999993</v>
      </c>
      <c r="E41" s="105">
        <v>34.939</v>
      </c>
      <c r="F41" s="105">
        <v>6.9210000000000003</v>
      </c>
      <c r="G41" s="105">
        <v>109.43600000000001</v>
      </c>
      <c r="H41" s="105">
        <v>803.77300000000002</v>
      </c>
      <c r="I41" s="105">
        <v>1185.098</v>
      </c>
    </row>
    <row r="42" spans="1:9">
      <c r="A42" s="111">
        <v>2001</v>
      </c>
      <c r="B42" s="105">
        <v>1.141</v>
      </c>
      <c r="C42" s="105">
        <v>259.18900000000002</v>
      </c>
      <c r="D42" s="105">
        <v>67.739999999999995</v>
      </c>
      <c r="E42" s="105">
        <v>33.1</v>
      </c>
      <c r="F42" s="105">
        <v>6.9589999999999996</v>
      </c>
      <c r="G42" s="105">
        <v>107.798</v>
      </c>
      <c r="H42" s="105">
        <v>802.85199999999998</v>
      </c>
      <c r="I42" s="105">
        <v>1170.981</v>
      </c>
    </row>
    <row r="43" spans="1:9">
      <c r="A43" s="111">
        <v>2002</v>
      </c>
      <c r="B43" s="105">
        <v>1.1659999999999999</v>
      </c>
      <c r="C43" s="105">
        <v>265.053</v>
      </c>
      <c r="D43" s="105">
        <v>64.123000000000005</v>
      </c>
      <c r="E43" s="105">
        <v>33.822000000000003</v>
      </c>
      <c r="F43" s="105">
        <v>4.3869999999999996</v>
      </c>
      <c r="G43" s="105">
        <v>102.33199999999999</v>
      </c>
      <c r="H43" s="105">
        <v>834.17</v>
      </c>
      <c r="I43" s="105">
        <v>1202.721</v>
      </c>
    </row>
    <row r="44" spans="1:9">
      <c r="A44" s="111">
        <v>2003</v>
      </c>
      <c r="B44" s="105">
        <v>1.169</v>
      </c>
      <c r="C44" s="105">
        <v>276.17500000000001</v>
      </c>
      <c r="D44" s="105">
        <v>69.542000000000002</v>
      </c>
      <c r="E44" s="105">
        <v>34.283000000000001</v>
      </c>
      <c r="F44" s="105">
        <v>5.1449999999999996</v>
      </c>
      <c r="G44" s="105">
        <v>108.971</v>
      </c>
      <c r="H44" s="105">
        <v>845.38900000000001</v>
      </c>
      <c r="I44" s="105">
        <v>1231.704</v>
      </c>
    </row>
    <row r="45" spans="1:9">
      <c r="A45" s="111">
        <v>2004</v>
      </c>
      <c r="B45" s="105">
        <v>1.085</v>
      </c>
      <c r="C45" s="105">
        <v>264.17899999999997</v>
      </c>
      <c r="D45" s="105">
        <v>68.981999999999999</v>
      </c>
      <c r="E45" s="105">
        <v>32.222000000000001</v>
      </c>
      <c r="F45" s="105">
        <v>6.2030000000000003</v>
      </c>
      <c r="G45" s="105">
        <v>107.408</v>
      </c>
      <c r="H45" s="105">
        <v>854.46500000000003</v>
      </c>
      <c r="I45" s="105">
        <v>1227.1369999999999</v>
      </c>
    </row>
    <row r="46" spans="1:9">
      <c r="A46" s="111">
        <v>2005</v>
      </c>
      <c r="B46" s="105">
        <v>0.80500000000000005</v>
      </c>
      <c r="C46" s="105">
        <v>262.22899999999998</v>
      </c>
      <c r="D46" s="105">
        <v>63.722000000000001</v>
      </c>
      <c r="E46" s="105">
        <v>32.292000000000002</v>
      </c>
      <c r="F46" s="105">
        <v>6.133</v>
      </c>
      <c r="G46" s="105">
        <v>102.148</v>
      </c>
      <c r="H46" s="105">
        <v>895.22799999999995</v>
      </c>
      <c r="I46" s="105">
        <v>1260.4090000000001</v>
      </c>
    </row>
    <row r="47" spans="1:9">
      <c r="A47" s="111">
        <v>2006</v>
      </c>
      <c r="B47" s="105">
        <v>0.61699999999999999</v>
      </c>
      <c r="C47" s="105">
        <v>237.28800000000001</v>
      </c>
      <c r="D47" s="105">
        <v>52.881</v>
      </c>
      <c r="E47" s="105">
        <v>28.053000000000001</v>
      </c>
      <c r="F47" s="105">
        <v>4.8559999999999999</v>
      </c>
      <c r="G47" s="105">
        <v>85.789000000000001</v>
      </c>
      <c r="H47" s="105">
        <v>867.58699999999999</v>
      </c>
      <c r="I47" s="105">
        <v>1191.2809999999999</v>
      </c>
    </row>
    <row r="48" spans="1:9">
      <c r="A48" s="111">
        <v>2007</v>
      </c>
      <c r="B48" s="105">
        <v>0.73899999999999999</v>
      </c>
      <c r="C48" s="105">
        <v>256.40800000000002</v>
      </c>
      <c r="D48" s="105">
        <v>53.531999999999996</v>
      </c>
      <c r="E48" s="105">
        <v>30.452999999999999</v>
      </c>
      <c r="F48" s="105">
        <v>3.214</v>
      </c>
      <c r="G48" s="105">
        <v>87.198999999999998</v>
      </c>
      <c r="H48" s="105">
        <v>895.85299999999995</v>
      </c>
      <c r="I48" s="105">
        <v>1240.2</v>
      </c>
    </row>
    <row r="49" spans="1:9">
      <c r="A49" s="111">
        <v>2008</v>
      </c>
      <c r="B49" s="105" t="s">
        <v>2294</v>
      </c>
      <c r="C49" s="105">
        <v>265.66800000000001</v>
      </c>
      <c r="D49" s="105">
        <v>55.673000000000002</v>
      </c>
      <c r="E49" s="105">
        <v>34.802</v>
      </c>
      <c r="F49" s="105">
        <v>1.556</v>
      </c>
      <c r="G49" s="105">
        <v>92.031000000000006</v>
      </c>
      <c r="H49" s="105">
        <v>876.65300000000002</v>
      </c>
      <c r="I49" s="105">
        <v>1234.3520000000001</v>
      </c>
    </row>
    <row r="50" spans="1:9">
      <c r="A50" s="111">
        <v>2009</v>
      </c>
      <c r="B50" s="105" t="s">
        <v>2294</v>
      </c>
      <c r="C50" s="105">
        <v>259.05599999999998</v>
      </c>
      <c r="D50" s="105">
        <v>43.183999999999997</v>
      </c>
      <c r="E50" s="105">
        <v>34.445999999999998</v>
      </c>
      <c r="F50" s="105">
        <v>2.0270000000000001</v>
      </c>
      <c r="G50" s="105">
        <v>79.656999999999996</v>
      </c>
      <c r="H50" s="105">
        <v>818.27300000000002</v>
      </c>
      <c r="I50" s="105">
        <v>1156.9860000000001</v>
      </c>
    </row>
    <row r="51" spans="1:9">
      <c r="A51" s="111">
        <v>2010</v>
      </c>
      <c r="B51" s="105" t="s">
        <v>2294</v>
      </c>
      <c r="C51" s="105">
        <v>258.995</v>
      </c>
      <c r="D51" s="105">
        <v>41.670999999999999</v>
      </c>
      <c r="E51" s="105">
        <v>33.317999999999998</v>
      </c>
      <c r="F51" s="105">
        <v>2.13</v>
      </c>
      <c r="G51" s="105">
        <v>77.119</v>
      </c>
      <c r="H51" s="105">
        <v>874.03099999999995</v>
      </c>
      <c r="I51" s="105">
        <v>1210.145</v>
      </c>
    </row>
    <row r="52" spans="1:9">
      <c r="A52" s="111">
        <v>2011</v>
      </c>
      <c r="B52" s="105" t="s">
        <v>2294</v>
      </c>
      <c r="C52" s="105">
        <v>255.09100000000001</v>
      </c>
      <c r="D52" s="105">
        <v>38.752000000000002</v>
      </c>
      <c r="E52" s="105">
        <v>30.977</v>
      </c>
      <c r="F52" s="105">
        <v>1.3560000000000001</v>
      </c>
      <c r="G52" s="105">
        <v>71.084999999999994</v>
      </c>
      <c r="H52" s="105">
        <v>823.24099999999999</v>
      </c>
      <c r="I52" s="105">
        <v>1149.4169999999999</v>
      </c>
    </row>
    <row r="53" spans="1:9">
      <c r="A53" s="111">
        <v>2012</v>
      </c>
      <c r="B53" s="105" t="s">
        <v>2294</v>
      </c>
      <c r="C53" s="105">
        <v>225.071</v>
      </c>
      <c r="D53" s="105">
        <v>35.76</v>
      </c>
      <c r="E53" s="105">
        <v>24.873999999999999</v>
      </c>
      <c r="F53" s="105">
        <v>0.56599999999999995</v>
      </c>
      <c r="G53" s="105">
        <v>61.2</v>
      </c>
      <c r="H53" s="105">
        <v>756.95500000000004</v>
      </c>
      <c r="I53" s="105">
        <v>1043.2270000000001</v>
      </c>
    </row>
    <row r="54" spans="1:9">
      <c r="A54" s="111">
        <v>2013</v>
      </c>
      <c r="B54" s="105" t="s">
        <v>2294</v>
      </c>
      <c r="C54" s="105">
        <v>266.31599999999997</v>
      </c>
      <c r="D54" s="105">
        <v>36.454000000000001</v>
      </c>
      <c r="E54" s="105">
        <v>29.145</v>
      </c>
      <c r="F54" s="105">
        <v>0.60499999999999998</v>
      </c>
      <c r="G54" s="105">
        <v>66.203000000000003</v>
      </c>
      <c r="H54" s="105">
        <v>767.38400000000001</v>
      </c>
      <c r="I54" s="105">
        <v>1099.904</v>
      </c>
    </row>
    <row r="55" spans="1:9">
      <c r="A55" s="111">
        <v>2014</v>
      </c>
      <c r="B55" s="105" t="s">
        <v>2294</v>
      </c>
      <c r="C55" s="105">
        <v>277.76400000000001</v>
      </c>
      <c r="D55" s="105">
        <v>39.536000000000001</v>
      </c>
      <c r="E55" s="105">
        <v>30.783000000000001</v>
      </c>
      <c r="F55" s="105">
        <v>1.006</v>
      </c>
      <c r="G55" s="105">
        <v>71.323999999999998</v>
      </c>
      <c r="H55" s="105">
        <v>765.66200000000003</v>
      </c>
      <c r="I55" s="105">
        <v>1114.75</v>
      </c>
    </row>
    <row r="56" spans="1:9">
      <c r="A56" s="111">
        <v>2015</v>
      </c>
      <c r="B56" s="105" t="s">
        <v>2294</v>
      </c>
      <c r="C56" s="105">
        <v>252.74700000000001</v>
      </c>
      <c r="D56" s="105">
        <v>40.875</v>
      </c>
      <c r="E56" s="105">
        <v>28.027999999999999</v>
      </c>
      <c r="F56" s="105">
        <v>0.74</v>
      </c>
      <c r="G56" s="105">
        <v>69.643000000000001</v>
      </c>
      <c r="H56" s="105">
        <v>714.13199999999995</v>
      </c>
      <c r="I56" s="105">
        <v>1036.5229999999999</v>
      </c>
    </row>
    <row r="57" spans="1:9">
      <c r="A57" s="111">
        <v>2016</v>
      </c>
      <c r="B57" s="105" t="s">
        <v>2294</v>
      </c>
      <c r="C57" s="105">
        <v>238.404</v>
      </c>
      <c r="D57" s="105">
        <v>32.216000000000001</v>
      </c>
      <c r="E57" s="105">
        <v>27.033000000000001</v>
      </c>
      <c r="F57" s="105">
        <v>0.999</v>
      </c>
      <c r="G57" s="105">
        <v>60.247999999999998</v>
      </c>
      <c r="H57" s="105">
        <v>682.56399999999996</v>
      </c>
      <c r="I57" s="105">
        <v>981.21600000000001</v>
      </c>
    </row>
    <row r="58" spans="1:9">
      <c r="A58" s="111">
        <v>2017</v>
      </c>
      <c r="B58" s="105" t="s">
        <v>2294</v>
      </c>
      <c r="C58" s="105">
        <v>241.453</v>
      </c>
      <c r="D58" s="105">
        <v>32.040999999999997</v>
      </c>
      <c r="E58" s="105">
        <v>27.084</v>
      </c>
      <c r="F58" s="105">
        <v>0.61599999999999999</v>
      </c>
      <c r="G58" s="105">
        <v>59.74</v>
      </c>
      <c r="H58" s="105">
        <v>645.23500000000001</v>
      </c>
      <c r="I58" s="105">
        <v>946.42899999999997</v>
      </c>
    </row>
    <row r="59" spans="1:9">
      <c r="A59" s="111">
        <v>2018</v>
      </c>
      <c r="B59" s="105" t="s">
        <v>2294</v>
      </c>
      <c r="C59" s="105">
        <v>273.77699999999999</v>
      </c>
      <c r="D59" s="105">
        <v>37.631</v>
      </c>
      <c r="E59" s="105">
        <v>31.853000000000002</v>
      </c>
      <c r="F59" s="105">
        <v>0.60299999999999998</v>
      </c>
      <c r="G59" s="105">
        <v>70.087000000000003</v>
      </c>
      <c r="H59" s="105">
        <v>671.58399999999995</v>
      </c>
      <c r="I59" s="105">
        <v>1015.449</v>
      </c>
    </row>
    <row r="60" spans="1:9">
      <c r="A60" s="111">
        <v>2019</v>
      </c>
      <c r="B60" s="105" t="s">
        <v>2294</v>
      </c>
      <c r="C60" s="105">
        <v>275.55700000000002</v>
      </c>
      <c r="D60" s="105">
        <v>34.889000000000003</v>
      </c>
      <c r="E60" s="105">
        <v>35.429000000000002</v>
      </c>
      <c r="F60" s="105">
        <v>0.78700000000000003</v>
      </c>
      <c r="G60" s="105">
        <v>71.105000000000004</v>
      </c>
      <c r="H60" s="105">
        <v>611.29899999999998</v>
      </c>
      <c r="I60" s="105">
        <v>957.96100000000001</v>
      </c>
    </row>
    <row r="61" spans="1:9">
      <c r="A61" s="111">
        <v>2020</v>
      </c>
      <c r="B61" s="105" t="s">
        <v>2294</v>
      </c>
      <c r="C61" s="105">
        <v>256.38400000000001</v>
      </c>
      <c r="D61" s="105">
        <v>30.273</v>
      </c>
      <c r="E61" s="105">
        <v>31.123000000000001</v>
      </c>
      <c r="F61" s="105">
        <v>0.79300000000000004</v>
      </c>
      <c r="G61" s="105">
        <v>62.189</v>
      </c>
      <c r="H61" s="105">
        <v>571.31399999999996</v>
      </c>
      <c r="I61" s="105">
        <v>889.88800000000003</v>
      </c>
    </row>
    <row r="62" spans="1:9">
      <c r="A62" s="111">
        <v>2021</v>
      </c>
      <c r="B62" s="105" t="s">
        <v>2294</v>
      </c>
      <c r="C62" s="105">
        <v>258.64499999999998</v>
      </c>
      <c r="D62" s="105">
        <v>35.137999999999998</v>
      </c>
      <c r="E62" s="105">
        <v>30.443999999999999</v>
      </c>
      <c r="F62" s="105">
        <v>0.68899999999999995</v>
      </c>
      <c r="G62" s="105">
        <v>66.27</v>
      </c>
      <c r="H62" s="105">
        <v>599.32000000000005</v>
      </c>
      <c r="I62" s="105">
        <v>924.23500000000001</v>
      </c>
    </row>
    <row r="63" spans="1:9">
      <c r="A63" s="111">
        <v>2022</v>
      </c>
      <c r="B63" s="105" t="s">
        <v>2294</v>
      </c>
      <c r="C63" s="105">
        <v>273.44299999999998</v>
      </c>
      <c r="D63" s="105">
        <v>34.935000000000002</v>
      </c>
      <c r="E63" s="105">
        <v>30.870999999999999</v>
      </c>
      <c r="F63" s="105">
        <v>0.438</v>
      </c>
      <c r="G63" s="105">
        <v>66.244</v>
      </c>
      <c r="H63" s="105">
        <v>599.26700000000005</v>
      </c>
      <c r="I63" s="105">
        <v>938.95500000000004</v>
      </c>
    </row>
  </sheetData>
  <sheetProtection formatCells="0" formatColumns="0" formatRows="0" insertColumns="0" insertRows="0" insertHyperlinks="0" deleteColumns="0" deleteRows="0" sort="0" autoFilter="0" pivotTables="0"/>
  <hyperlinks>
    <hyperlink ref="A5" r:id="rId1" display="http://www.eia.gov/totalenergy/data/monthly/dataunits.cfm" xr:uid="{00000000-0004-0000-0100-000000000000}"/>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1">
    <tabColor theme="7" tint="0.59999389629810485"/>
  </sheetPr>
  <dimension ref="A1:L63"/>
  <sheetViews>
    <sheetView workbookViewId="0"/>
  </sheetViews>
  <sheetFormatPr defaultColWidth="9.140625" defaultRowHeight="15"/>
  <cols>
    <col min="1" max="1" width="18.5703125" style="26" customWidth="1"/>
    <col min="2" max="2" width="25.5703125" style="26" customWidth="1"/>
    <col min="3" max="3" width="28.42578125" style="26" customWidth="1"/>
    <col min="4" max="4" width="18.85546875" style="26" customWidth="1"/>
    <col min="5" max="5" width="22.140625" style="26" customWidth="1"/>
    <col min="6" max="6" width="26.42578125" style="26" customWidth="1"/>
    <col min="7" max="7" width="25.140625" style="26" customWidth="1"/>
    <col min="8" max="8" width="21.140625" style="26" customWidth="1"/>
    <col min="9" max="9" width="17.7109375" style="26" customWidth="1"/>
    <col min="10" max="10" width="22" style="26" customWidth="1"/>
    <col min="11" max="11" width="17.5703125" style="26" customWidth="1"/>
    <col min="12" max="12" width="48.140625" style="26" bestFit="1" customWidth="1"/>
    <col min="13" max="16384" width="9.140625" style="26"/>
  </cols>
  <sheetData>
    <row r="1" spans="1:12" s="27" customFormat="1" ht="23.25" customHeight="1">
      <c r="B1" s="27" t="s">
        <v>1924</v>
      </c>
      <c r="C1" s="27" t="s">
        <v>1926</v>
      </c>
      <c r="D1" s="27" t="s">
        <v>2365</v>
      </c>
      <c r="E1" s="27" t="s">
        <v>2366</v>
      </c>
      <c r="F1" s="27" t="s">
        <v>2368</v>
      </c>
      <c r="G1" s="27" t="s">
        <v>2376</v>
      </c>
      <c r="H1" s="27" t="s">
        <v>2371</v>
      </c>
      <c r="I1" s="27" t="s">
        <v>2372</v>
      </c>
      <c r="J1" s="27" t="s">
        <v>1921</v>
      </c>
      <c r="K1" s="27" t="s">
        <v>2375</v>
      </c>
      <c r="L1" s="27" t="s">
        <v>2374</v>
      </c>
    </row>
    <row r="2" spans="1:12" s="27" customFormat="1" ht="23.25" customHeight="1">
      <c r="A2" s="106" t="s">
        <v>2276</v>
      </c>
      <c r="B2" s="105"/>
      <c r="C2" s="105"/>
      <c r="D2" s="105"/>
      <c r="E2" s="105"/>
      <c r="F2" s="105"/>
      <c r="G2" s="105"/>
      <c r="H2" s="105"/>
      <c r="I2" s="105"/>
      <c r="J2" s="105"/>
      <c r="K2" s="105"/>
      <c r="L2" s="105"/>
    </row>
    <row r="3" spans="1:12" ht="18.75">
      <c r="A3" s="107" t="s">
        <v>7153</v>
      </c>
      <c r="B3" s="105"/>
      <c r="C3" s="105"/>
      <c r="D3" s="105"/>
      <c r="E3" s="105"/>
      <c r="F3" s="105"/>
      <c r="G3" s="105"/>
      <c r="H3" s="105"/>
      <c r="I3" s="105"/>
      <c r="J3" s="105"/>
      <c r="K3" s="105"/>
      <c r="L3" s="105"/>
    </row>
    <row r="4" spans="1:12">
      <c r="A4"/>
      <c r="B4"/>
      <c r="C4"/>
      <c r="D4"/>
      <c r="E4"/>
      <c r="F4"/>
      <c r="G4"/>
      <c r="H4"/>
      <c r="I4"/>
      <c r="J4"/>
      <c r="K4"/>
      <c r="L4"/>
    </row>
    <row r="5" spans="1:12">
      <c r="A5" s="108" t="s">
        <v>7154</v>
      </c>
      <c r="B5" s="105"/>
      <c r="C5" s="105"/>
      <c r="D5" s="105"/>
      <c r="E5" s="105"/>
      <c r="F5" s="105"/>
      <c r="G5" s="105"/>
      <c r="H5" s="105"/>
      <c r="I5" s="105"/>
      <c r="J5" s="105"/>
      <c r="K5" s="105"/>
      <c r="L5" s="105"/>
    </row>
    <row r="6" spans="1:12">
      <c r="A6"/>
      <c r="B6"/>
      <c r="C6"/>
      <c r="D6"/>
      <c r="E6"/>
      <c r="F6"/>
      <c r="G6"/>
      <c r="H6"/>
      <c r="I6"/>
      <c r="J6"/>
      <c r="K6"/>
      <c r="L6"/>
    </row>
    <row r="7" spans="1:12">
      <c r="A7" s="105" t="s">
        <v>7155</v>
      </c>
      <c r="B7" s="105"/>
      <c r="C7" s="105"/>
      <c r="D7" s="105"/>
      <c r="E7" s="105"/>
      <c r="F7" s="105"/>
      <c r="G7" s="105"/>
      <c r="H7" s="105"/>
      <c r="I7" s="105"/>
      <c r="J7" s="105"/>
      <c r="K7" s="105"/>
      <c r="L7" s="105"/>
    </row>
    <row r="8" spans="1:12">
      <c r="A8" s="105" t="s">
        <v>7156</v>
      </c>
      <c r="B8" s="105"/>
      <c r="C8" s="105"/>
      <c r="D8" s="105"/>
      <c r="E8" s="105"/>
      <c r="F8" s="105"/>
      <c r="G8" s="105"/>
      <c r="H8" s="105"/>
      <c r="I8" s="105"/>
      <c r="J8" s="105"/>
      <c r="K8" s="105"/>
      <c r="L8" s="105"/>
    </row>
    <row r="9" spans="1:12">
      <c r="A9"/>
      <c r="B9"/>
      <c r="C9"/>
      <c r="D9"/>
      <c r="E9"/>
      <c r="F9"/>
      <c r="G9"/>
      <c r="H9"/>
      <c r="I9"/>
      <c r="J9"/>
      <c r="K9"/>
      <c r="L9"/>
    </row>
    <row r="10" spans="1:12" ht="15.75">
      <c r="A10" s="109" t="s">
        <v>2304</v>
      </c>
      <c r="B10" s="105"/>
      <c r="C10" s="105"/>
      <c r="D10" s="105"/>
      <c r="E10" s="105"/>
      <c r="F10" s="105"/>
      <c r="G10" s="105"/>
      <c r="H10" s="105"/>
      <c r="I10" s="105"/>
      <c r="J10" s="105"/>
      <c r="K10" s="105"/>
      <c r="L10" s="105"/>
    </row>
    <row r="11" spans="1:12">
      <c r="A11"/>
      <c r="B11"/>
      <c r="C11"/>
      <c r="D11"/>
      <c r="E11"/>
      <c r="F11"/>
      <c r="G11"/>
      <c r="H11"/>
      <c r="I11"/>
      <c r="J11"/>
      <c r="K11"/>
      <c r="L11"/>
    </row>
    <row r="12" spans="1:12">
      <c r="A12" s="110" t="s">
        <v>2278</v>
      </c>
      <c r="B12" s="110" t="s">
        <v>2305</v>
      </c>
      <c r="C12" s="110" t="s">
        <v>2306</v>
      </c>
      <c r="D12" s="110" t="s">
        <v>2307</v>
      </c>
      <c r="E12" s="110" t="s">
        <v>2308</v>
      </c>
      <c r="F12" s="110" t="s">
        <v>2309</v>
      </c>
      <c r="G12" s="110" t="s">
        <v>2310</v>
      </c>
      <c r="H12" s="110" t="s">
        <v>2311</v>
      </c>
      <c r="I12" s="110" t="s">
        <v>2312</v>
      </c>
      <c r="J12" s="110" t="s">
        <v>2313</v>
      </c>
      <c r="K12" s="110" t="s">
        <v>2314</v>
      </c>
      <c r="L12" s="110" t="s">
        <v>2315</v>
      </c>
    </row>
    <row r="13" spans="1:12">
      <c r="A13" s="110"/>
      <c r="B13" s="110" t="s">
        <v>2293</v>
      </c>
      <c r="C13" s="110" t="s">
        <v>2293</v>
      </c>
      <c r="D13" s="110" t="s">
        <v>2293</v>
      </c>
      <c r="E13" s="110" t="s">
        <v>2293</v>
      </c>
      <c r="F13" s="110" t="s">
        <v>2293</v>
      </c>
      <c r="G13" s="110" t="s">
        <v>2293</v>
      </c>
      <c r="H13" s="110" t="s">
        <v>2293</v>
      </c>
      <c r="I13" s="110" t="s">
        <v>2293</v>
      </c>
      <c r="J13" s="110" t="s">
        <v>2293</v>
      </c>
      <c r="K13" s="110" t="s">
        <v>2293</v>
      </c>
      <c r="L13" s="110" t="s">
        <v>2293</v>
      </c>
    </row>
    <row r="14" spans="1:12">
      <c r="A14" s="111">
        <v>1973</v>
      </c>
      <c r="B14" s="105">
        <v>15.353999999999999</v>
      </c>
      <c r="C14" s="105">
        <v>140.40199999999999</v>
      </c>
      <c r="D14" s="105">
        <v>47.597000000000001</v>
      </c>
      <c r="E14" s="105">
        <v>9.2370000000000001</v>
      </c>
      <c r="F14" s="105">
        <v>4.734</v>
      </c>
      <c r="G14" s="105">
        <v>6.1829999999999998</v>
      </c>
      <c r="H14" s="105" t="s">
        <v>2294</v>
      </c>
      <c r="I14" s="105">
        <v>49.968000000000004</v>
      </c>
      <c r="J14" s="105">
        <v>117.72</v>
      </c>
      <c r="K14" s="105">
        <v>333.73599999999999</v>
      </c>
      <c r="L14" s="105">
        <v>607.21299999999997</v>
      </c>
    </row>
    <row r="15" spans="1:12">
      <c r="A15" s="111">
        <v>1974</v>
      </c>
      <c r="B15" s="105">
        <v>16.757999999999999</v>
      </c>
      <c r="C15" s="105">
        <v>138.70400000000001</v>
      </c>
      <c r="D15" s="105">
        <v>44.051000000000002</v>
      </c>
      <c r="E15" s="105">
        <v>8.4510000000000005</v>
      </c>
      <c r="F15" s="105">
        <v>3.9929999999999999</v>
      </c>
      <c r="G15" s="105">
        <v>5.9089999999999998</v>
      </c>
      <c r="H15" s="105" t="s">
        <v>2294</v>
      </c>
      <c r="I15" s="105">
        <v>44.545999999999999</v>
      </c>
      <c r="J15" s="105">
        <v>106.95099999999999</v>
      </c>
      <c r="K15" s="105">
        <v>322.65699999999998</v>
      </c>
      <c r="L15" s="105">
        <v>585.07000000000005</v>
      </c>
    </row>
    <row r="16" spans="1:12">
      <c r="A16" s="111">
        <v>1975</v>
      </c>
      <c r="B16" s="105">
        <v>14.08</v>
      </c>
      <c r="C16" s="105">
        <v>135.60400000000001</v>
      </c>
      <c r="D16" s="105">
        <v>43.386000000000003</v>
      </c>
      <c r="E16" s="105">
        <v>8.1519999999999992</v>
      </c>
      <c r="F16" s="105">
        <v>3.605</v>
      </c>
      <c r="G16" s="105">
        <v>6.3360000000000003</v>
      </c>
      <c r="H16" s="105" t="s">
        <v>2294</v>
      </c>
      <c r="I16" s="105">
        <v>36.921999999999997</v>
      </c>
      <c r="J16" s="105">
        <v>98.402000000000001</v>
      </c>
      <c r="K16" s="105">
        <v>333.65300000000002</v>
      </c>
      <c r="L16" s="105">
        <v>581.73900000000003</v>
      </c>
    </row>
    <row r="17" spans="1:12">
      <c r="A17" s="111">
        <v>1976</v>
      </c>
      <c r="B17" s="105">
        <v>13.843999999999999</v>
      </c>
      <c r="C17" s="105">
        <v>144.083</v>
      </c>
      <c r="D17" s="105">
        <v>48.508000000000003</v>
      </c>
      <c r="E17" s="105">
        <v>8.5510000000000002</v>
      </c>
      <c r="F17" s="105">
        <v>3.2050000000000001</v>
      </c>
      <c r="G17" s="105">
        <v>6.9029999999999996</v>
      </c>
      <c r="H17" s="105" t="s">
        <v>2294</v>
      </c>
      <c r="I17" s="105">
        <v>42.603999999999999</v>
      </c>
      <c r="J17" s="105">
        <v>109.771</v>
      </c>
      <c r="K17" s="105">
        <v>358.46499999999997</v>
      </c>
      <c r="L17" s="105">
        <v>626.16300000000001</v>
      </c>
    </row>
    <row r="18" spans="1:12">
      <c r="A18" s="111">
        <v>1977</v>
      </c>
      <c r="B18" s="105">
        <v>14.188000000000001</v>
      </c>
      <c r="C18" s="105">
        <v>135.066</v>
      </c>
      <c r="D18" s="105">
        <v>50.000999999999998</v>
      </c>
      <c r="E18" s="105">
        <v>8.5020000000000007</v>
      </c>
      <c r="F18" s="105">
        <v>3.8130000000000002</v>
      </c>
      <c r="G18" s="105">
        <v>7.1639999999999997</v>
      </c>
      <c r="H18" s="105" t="s">
        <v>2294</v>
      </c>
      <c r="I18" s="105">
        <v>44.152999999999999</v>
      </c>
      <c r="J18" s="105">
        <v>113.63500000000001</v>
      </c>
      <c r="K18" s="105">
        <v>380.59399999999999</v>
      </c>
      <c r="L18" s="105">
        <v>643.48199999999997</v>
      </c>
    </row>
    <row r="19" spans="1:12">
      <c r="A19" s="111">
        <v>1978</v>
      </c>
      <c r="B19" s="105">
        <v>15.798999999999999</v>
      </c>
      <c r="C19" s="105">
        <v>140.07</v>
      </c>
      <c r="D19" s="105">
        <v>49.228999999999999</v>
      </c>
      <c r="E19" s="105">
        <v>8.2629999999999999</v>
      </c>
      <c r="F19" s="105">
        <v>4.0049999999999999</v>
      </c>
      <c r="G19" s="105">
        <v>7.5919999999999996</v>
      </c>
      <c r="H19" s="105" t="s">
        <v>2294</v>
      </c>
      <c r="I19" s="105">
        <v>39.923999999999999</v>
      </c>
      <c r="J19" s="105">
        <v>109.012</v>
      </c>
      <c r="K19" s="105">
        <v>381.28699999999998</v>
      </c>
      <c r="L19" s="105">
        <v>646.16899999999998</v>
      </c>
    </row>
    <row r="20" spans="1:12">
      <c r="A20" s="111">
        <v>1979</v>
      </c>
      <c r="B20" s="105">
        <v>14.332000000000001</v>
      </c>
      <c r="C20" s="105">
        <v>150.32</v>
      </c>
      <c r="D20" s="105">
        <v>43.155000000000001</v>
      </c>
      <c r="E20" s="105">
        <v>5.9950000000000001</v>
      </c>
      <c r="F20" s="105">
        <v>5.7450000000000001</v>
      </c>
      <c r="G20" s="105">
        <v>7.4379999999999997</v>
      </c>
      <c r="H20" s="105" t="s">
        <v>2294</v>
      </c>
      <c r="I20" s="105">
        <v>37.923000000000002</v>
      </c>
      <c r="J20" s="105">
        <v>100.255</v>
      </c>
      <c r="K20" s="105">
        <v>395.9</v>
      </c>
      <c r="L20" s="105">
        <v>660.80799999999999</v>
      </c>
    </row>
    <row r="21" spans="1:12">
      <c r="A21" s="111">
        <v>1980</v>
      </c>
      <c r="B21" s="105">
        <v>11.034000000000001</v>
      </c>
      <c r="C21" s="105">
        <v>140.50200000000001</v>
      </c>
      <c r="D21" s="105">
        <v>38.289000000000001</v>
      </c>
      <c r="E21" s="105">
        <v>5.5469999999999997</v>
      </c>
      <c r="F21" s="105">
        <v>2.972</v>
      </c>
      <c r="G21" s="105">
        <v>7.625</v>
      </c>
      <c r="H21" s="105" t="s">
        <v>2294</v>
      </c>
      <c r="I21" s="105">
        <v>42.406999999999996</v>
      </c>
      <c r="J21" s="105">
        <v>96.84</v>
      </c>
      <c r="K21" s="105">
        <v>413.65800000000002</v>
      </c>
      <c r="L21" s="105">
        <v>662.03300000000002</v>
      </c>
    </row>
    <row r="22" spans="1:12">
      <c r="A22" s="111">
        <v>1981</v>
      </c>
      <c r="B22" s="105">
        <v>13.132</v>
      </c>
      <c r="C22" s="105">
        <v>135.54499999999999</v>
      </c>
      <c r="D22" s="105">
        <v>33.807000000000002</v>
      </c>
      <c r="E22" s="105">
        <v>5.45</v>
      </c>
      <c r="F22" s="105">
        <v>5.0750000000000002</v>
      </c>
      <c r="G22" s="105">
        <v>6.5220000000000002</v>
      </c>
      <c r="H22" s="105" t="s">
        <v>2294</v>
      </c>
      <c r="I22" s="105">
        <v>31.335999999999999</v>
      </c>
      <c r="J22" s="105">
        <v>82.188999999999993</v>
      </c>
      <c r="K22" s="105">
        <v>432.90100000000001</v>
      </c>
      <c r="L22" s="105">
        <v>663.76700000000005</v>
      </c>
    </row>
    <row r="23" spans="1:12">
      <c r="A23" s="111">
        <v>1982</v>
      </c>
      <c r="B23" s="105">
        <v>14.904</v>
      </c>
      <c r="C23" s="105">
        <v>140.43</v>
      </c>
      <c r="D23" s="105">
        <v>32.515000000000001</v>
      </c>
      <c r="E23" s="105">
        <v>5.1020000000000003</v>
      </c>
      <c r="F23" s="105">
        <v>2.2189999999999999</v>
      </c>
      <c r="G23" s="105">
        <v>6.2370000000000001</v>
      </c>
      <c r="H23" s="105" t="s">
        <v>2294</v>
      </c>
      <c r="I23" s="105">
        <v>29.931000000000001</v>
      </c>
      <c r="J23" s="105">
        <v>76.004000000000005</v>
      </c>
      <c r="K23" s="105">
        <v>434.702</v>
      </c>
      <c r="L23" s="105">
        <v>666.04100000000005</v>
      </c>
    </row>
    <row r="24" spans="1:12">
      <c r="A24" s="111">
        <v>1983</v>
      </c>
      <c r="B24" s="105">
        <v>15.519</v>
      </c>
      <c r="C24" s="105">
        <v>131.786</v>
      </c>
      <c r="D24" s="105">
        <v>48.18</v>
      </c>
      <c r="E24" s="105">
        <v>6.0739999999999998</v>
      </c>
      <c r="F24" s="105">
        <v>8.1460000000000008</v>
      </c>
      <c r="G24" s="105">
        <v>7.2880000000000003</v>
      </c>
      <c r="H24" s="105" t="s">
        <v>2294</v>
      </c>
      <c r="I24" s="105">
        <v>15.648999999999999</v>
      </c>
      <c r="J24" s="105">
        <v>85.337000000000003</v>
      </c>
      <c r="K24" s="105">
        <v>441.26799999999997</v>
      </c>
      <c r="L24" s="105">
        <v>673.91099999999994</v>
      </c>
    </row>
    <row r="25" spans="1:12">
      <c r="A25" s="111">
        <v>1984</v>
      </c>
      <c r="B25" s="105">
        <v>16.222000000000001</v>
      </c>
      <c r="C25" s="105">
        <v>136.87700000000001</v>
      </c>
      <c r="D25" s="105">
        <v>54.371000000000002</v>
      </c>
      <c r="E25" s="105">
        <v>5.2469999999999999</v>
      </c>
      <c r="F25" s="105">
        <v>2.625</v>
      </c>
      <c r="G25" s="105">
        <v>7.6310000000000002</v>
      </c>
      <c r="H25" s="105" t="s">
        <v>2294</v>
      </c>
      <c r="I25" s="105">
        <v>19.937999999999999</v>
      </c>
      <c r="J25" s="105">
        <v>89.811000000000007</v>
      </c>
      <c r="K25" s="105">
        <v>464.42899999999997</v>
      </c>
      <c r="L25" s="105">
        <v>707.33900000000006</v>
      </c>
    </row>
    <row r="26" spans="1:12">
      <c r="A26" s="111">
        <v>1985</v>
      </c>
      <c r="B26" s="105">
        <v>13.195</v>
      </c>
      <c r="C26" s="105">
        <v>131.85599999999999</v>
      </c>
      <c r="D26" s="105">
        <v>46.658000000000001</v>
      </c>
      <c r="E26" s="105">
        <v>5.9880000000000004</v>
      </c>
      <c r="F26" s="105">
        <v>2.403</v>
      </c>
      <c r="G26" s="105">
        <v>6.8449999999999998</v>
      </c>
      <c r="H26" s="105" t="s">
        <v>2294</v>
      </c>
      <c r="I26" s="105">
        <v>17.097999999999999</v>
      </c>
      <c r="J26" s="105">
        <v>78.992000000000004</v>
      </c>
      <c r="K26" s="105">
        <v>483.685</v>
      </c>
      <c r="L26" s="105">
        <v>707.72799999999995</v>
      </c>
    </row>
    <row r="27" spans="1:12">
      <c r="A27" s="111">
        <v>1986</v>
      </c>
      <c r="B27" s="105">
        <v>13.009</v>
      </c>
      <c r="C27" s="105">
        <v>125.474</v>
      </c>
      <c r="D27" s="105">
        <v>46.103000000000002</v>
      </c>
      <c r="E27" s="105">
        <v>5.8609999999999998</v>
      </c>
      <c r="F27" s="105">
        <v>3.6539999999999999</v>
      </c>
      <c r="G27" s="105">
        <v>7.5730000000000004</v>
      </c>
      <c r="H27" s="105" t="s">
        <v>2294</v>
      </c>
      <c r="I27" s="105">
        <v>21.757000000000001</v>
      </c>
      <c r="J27" s="105">
        <v>84.947999999999993</v>
      </c>
      <c r="K27" s="105">
        <v>490.12799999999999</v>
      </c>
      <c r="L27" s="105">
        <v>713.55899999999997</v>
      </c>
    </row>
    <row r="28" spans="1:12">
      <c r="A28" s="111">
        <v>1987</v>
      </c>
      <c r="B28" s="105">
        <v>11.965</v>
      </c>
      <c r="C28" s="105">
        <v>131.92500000000001</v>
      </c>
      <c r="D28" s="105">
        <v>44.927</v>
      </c>
      <c r="E28" s="105">
        <v>6.3920000000000003</v>
      </c>
      <c r="F28" s="105">
        <v>3.5609999999999999</v>
      </c>
      <c r="G28" s="105">
        <v>7.8879999999999999</v>
      </c>
      <c r="H28" s="105" t="s">
        <v>2294</v>
      </c>
      <c r="I28" s="105">
        <v>19.713000000000001</v>
      </c>
      <c r="J28" s="105">
        <v>82.480999999999995</v>
      </c>
      <c r="K28" s="105">
        <v>512.4</v>
      </c>
      <c r="L28" s="105">
        <v>738.77099999999996</v>
      </c>
    </row>
    <row r="29" spans="1:12">
      <c r="A29" s="111">
        <v>1988</v>
      </c>
      <c r="B29" s="105">
        <v>12.587999999999999</v>
      </c>
      <c r="C29" s="105">
        <v>144.74299999999999</v>
      </c>
      <c r="D29" s="105">
        <v>44.366</v>
      </c>
      <c r="E29" s="105">
        <v>6.2489999999999997</v>
      </c>
      <c r="F29" s="105">
        <v>1.9119999999999999</v>
      </c>
      <c r="G29" s="105">
        <v>7.8570000000000002</v>
      </c>
      <c r="H29" s="105" t="s">
        <v>2294</v>
      </c>
      <c r="I29" s="105">
        <v>19.809999999999999</v>
      </c>
      <c r="J29" s="105">
        <v>80.194000000000003</v>
      </c>
      <c r="K29" s="105">
        <v>537.601</v>
      </c>
      <c r="L29" s="105">
        <v>775.12599999999998</v>
      </c>
    </row>
    <row r="30" spans="1:12">
      <c r="A30" s="111">
        <v>1989</v>
      </c>
      <c r="B30" s="105">
        <v>11.065</v>
      </c>
      <c r="C30" s="105">
        <v>147.744</v>
      </c>
      <c r="D30" s="105">
        <v>42.429000000000002</v>
      </c>
      <c r="E30" s="105">
        <v>6.891</v>
      </c>
      <c r="F30" s="105">
        <v>2.0179999999999998</v>
      </c>
      <c r="G30" s="105">
        <v>7.26</v>
      </c>
      <c r="H30" s="105">
        <v>0</v>
      </c>
      <c r="I30" s="105">
        <v>17.129000000000001</v>
      </c>
      <c r="J30" s="105">
        <v>75.727999999999994</v>
      </c>
      <c r="K30" s="105">
        <v>562.39099999999996</v>
      </c>
      <c r="L30" s="105">
        <v>796.928</v>
      </c>
    </row>
    <row r="31" spans="1:12">
      <c r="A31" s="111">
        <v>1990</v>
      </c>
      <c r="B31" s="105">
        <v>11.951000000000001</v>
      </c>
      <c r="C31" s="105">
        <v>142.02500000000001</v>
      </c>
      <c r="D31" s="105">
        <v>39.628</v>
      </c>
      <c r="E31" s="105">
        <v>6.4390000000000001</v>
      </c>
      <c r="F31" s="105">
        <v>0.86599999999999999</v>
      </c>
      <c r="G31" s="105">
        <v>7.9189999999999996</v>
      </c>
      <c r="H31" s="105">
        <v>0</v>
      </c>
      <c r="I31" s="105">
        <v>17.260000000000002</v>
      </c>
      <c r="J31" s="105">
        <v>72.111999999999995</v>
      </c>
      <c r="K31" s="105">
        <v>564.16399999999999</v>
      </c>
      <c r="L31" s="105">
        <v>790.25199999999995</v>
      </c>
    </row>
    <row r="32" spans="1:12">
      <c r="A32" s="111">
        <v>1991</v>
      </c>
      <c r="B32" s="105">
        <v>11.124000000000001</v>
      </c>
      <c r="C32" s="105">
        <v>148.12799999999999</v>
      </c>
      <c r="D32" s="105">
        <v>38.262999999999998</v>
      </c>
      <c r="E32" s="105">
        <v>6.8150000000000004</v>
      </c>
      <c r="F32" s="105">
        <v>0.88500000000000001</v>
      </c>
      <c r="G32" s="105">
        <v>6.0629999999999997</v>
      </c>
      <c r="H32" s="105">
        <v>0</v>
      </c>
      <c r="I32" s="105">
        <v>15.914</v>
      </c>
      <c r="J32" s="105">
        <v>67.94</v>
      </c>
      <c r="K32" s="105">
        <v>564.92600000000004</v>
      </c>
      <c r="L32" s="105">
        <v>792.11800000000005</v>
      </c>
    </row>
    <row r="33" spans="1:12">
      <c r="A33" s="111">
        <v>1992</v>
      </c>
      <c r="B33" s="105">
        <v>11.276999999999999</v>
      </c>
      <c r="C33" s="105">
        <v>152.14400000000001</v>
      </c>
      <c r="D33" s="105">
        <v>37.470999999999997</v>
      </c>
      <c r="E33" s="105">
        <v>6.7309999999999999</v>
      </c>
      <c r="F33" s="105">
        <v>0.81399999999999995</v>
      </c>
      <c r="G33" s="105">
        <v>5.6879999999999997</v>
      </c>
      <c r="H33" s="105">
        <v>7.0000000000000001E-3</v>
      </c>
      <c r="I33" s="105">
        <v>14.199</v>
      </c>
      <c r="J33" s="105">
        <v>64.911000000000001</v>
      </c>
      <c r="K33" s="105">
        <v>565.67999999999995</v>
      </c>
      <c r="L33" s="105">
        <v>794.01199999999994</v>
      </c>
    </row>
    <row r="34" spans="1:12">
      <c r="A34" s="111">
        <v>1993</v>
      </c>
      <c r="B34" s="105">
        <v>11.250999999999999</v>
      </c>
      <c r="C34" s="105">
        <v>154.86000000000001</v>
      </c>
      <c r="D34" s="105">
        <v>36.463000000000001</v>
      </c>
      <c r="E34" s="105">
        <v>6.8789999999999996</v>
      </c>
      <c r="F34" s="105">
        <v>1.0269999999999999</v>
      </c>
      <c r="G34" s="105">
        <v>2.081</v>
      </c>
      <c r="H34" s="105">
        <v>1.6E-2</v>
      </c>
      <c r="I34" s="105">
        <v>12.97</v>
      </c>
      <c r="J34" s="105">
        <v>59.436</v>
      </c>
      <c r="K34" s="105">
        <v>591.99</v>
      </c>
      <c r="L34" s="105">
        <v>817.53800000000001</v>
      </c>
    </row>
    <row r="35" spans="1:12">
      <c r="A35" s="111">
        <v>1994</v>
      </c>
      <c r="B35" s="105">
        <v>11.3</v>
      </c>
      <c r="C35" s="105">
        <v>157.02799999999999</v>
      </c>
      <c r="D35" s="105">
        <v>37.015999999999998</v>
      </c>
      <c r="E35" s="105">
        <v>6.7539999999999996</v>
      </c>
      <c r="F35" s="105">
        <v>1.4239999999999999</v>
      </c>
      <c r="G35" s="105">
        <v>1.772</v>
      </c>
      <c r="H35" s="105">
        <v>1.4E-2</v>
      </c>
      <c r="I35" s="105">
        <v>12.912000000000001</v>
      </c>
      <c r="J35" s="105">
        <v>59.892000000000003</v>
      </c>
      <c r="K35" s="105">
        <v>603.53700000000003</v>
      </c>
      <c r="L35" s="105">
        <v>831.75599999999997</v>
      </c>
    </row>
    <row r="36" spans="1:12">
      <c r="A36" s="111">
        <v>1995</v>
      </c>
      <c r="B36" s="105">
        <v>11.186999999999999</v>
      </c>
      <c r="C36" s="105">
        <v>164.208</v>
      </c>
      <c r="D36" s="105">
        <v>35.386000000000003</v>
      </c>
      <c r="E36" s="105">
        <v>6.8460000000000001</v>
      </c>
      <c r="F36" s="105">
        <v>1.6180000000000001</v>
      </c>
      <c r="G36" s="105">
        <v>1.2729999999999999</v>
      </c>
      <c r="H36" s="105">
        <v>1.2999999999999999E-2</v>
      </c>
      <c r="I36" s="105">
        <v>10.624000000000001</v>
      </c>
      <c r="J36" s="105">
        <v>55.76</v>
      </c>
      <c r="K36" s="105">
        <v>619.03499999999997</v>
      </c>
      <c r="L36" s="105">
        <v>850.19100000000003</v>
      </c>
    </row>
    <row r="37" spans="1:12">
      <c r="A37" s="111">
        <v>1996</v>
      </c>
      <c r="B37" s="105">
        <v>11.605</v>
      </c>
      <c r="C37" s="105">
        <v>171.12100000000001</v>
      </c>
      <c r="D37" s="105">
        <v>35.683999999999997</v>
      </c>
      <c r="E37" s="105">
        <v>7.7069999999999999</v>
      </c>
      <c r="F37" s="105">
        <v>1.5389999999999999</v>
      </c>
      <c r="G37" s="105">
        <v>1.871</v>
      </c>
      <c r="H37" s="105">
        <v>1.2E-2</v>
      </c>
      <c r="I37" s="105">
        <v>10.302</v>
      </c>
      <c r="J37" s="105">
        <v>57.115000000000002</v>
      </c>
      <c r="K37" s="105">
        <v>641.57000000000005</v>
      </c>
      <c r="L37" s="105">
        <v>881.41099999999994</v>
      </c>
    </row>
    <row r="38" spans="1:12">
      <c r="A38" s="111">
        <v>1997</v>
      </c>
      <c r="B38" s="105">
        <v>12.282999999999999</v>
      </c>
      <c r="C38" s="105">
        <v>174.25</v>
      </c>
      <c r="D38" s="105">
        <v>32.795000000000002</v>
      </c>
      <c r="E38" s="105">
        <v>7.5709999999999997</v>
      </c>
      <c r="F38" s="105">
        <v>1.804</v>
      </c>
      <c r="G38" s="105">
        <v>3.0070000000000001</v>
      </c>
      <c r="H38" s="105">
        <v>1.4E-2</v>
      </c>
      <c r="I38" s="105">
        <v>8.3539999999999992</v>
      </c>
      <c r="J38" s="105">
        <v>53.542999999999999</v>
      </c>
      <c r="K38" s="105">
        <v>684.63599999999997</v>
      </c>
      <c r="L38" s="105">
        <v>924.71400000000006</v>
      </c>
    </row>
    <row r="39" spans="1:12">
      <c r="A39" s="111">
        <v>1998</v>
      </c>
      <c r="B39" s="105">
        <v>8.9260000000000002</v>
      </c>
      <c r="C39" s="105">
        <v>163.32900000000001</v>
      </c>
      <c r="D39" s="105">
        <v>31.683</v>
      </c>
      <c r="E39" s="105">
        <v>7.4029999999999996</v>
      </c>
      <c r="F39" s="105">
        <v>2.2799999999999998</v>
      </c>
      <c r="G39" s="105">
        <v>2.742</v>
      </c>
      <c r="H39" s="105">
        <v>1.2999999999999999E-2</v>
      </c>
      <c r="I39" s="105">
        <v>6.399</v>
      </c>
      <c r="J39" s="105">
        <v>50.518999999999998</v>
      </c>
      <c r="K39" s="105">
        <v>722.09299999999996</v>
      </c>
      <c r="L39" s="105">
        <v>944.86800000000005</v>
      </c>
    </row>
    <row r="40" spans="1:12">
      <c r="A40" s="111">
        <v>1999</v>
      </c>
      <c r="B40" s="105">
        <v>9.7639999999999993</v>
      </c>
      <c r="C40" s="105">
        <v>165.18</v>
      </c>
      <c r="D40" s="105">
        <v>32.392000000000003</v>
      </c>
      <c r="E40" s="105">
        <v>8.8249999999999993</v>
      </c>
      <c r="F40" s="105">
        <v>1.972</v>
      </c>
      <c r="G40" s="105">
        <v>1.994</v>
      </c>
      <c r="H40" s="105">
        <v>1.2E-2</v>
      </c>
      <c r="I40" s="105">
        <v>5.5049999999999999</v>
      </c>
      <c r="J40" s="105">
        <v>50.701000000000001</v>
      </c>
      <c r="K40" s="105">
        <v>733.13900000000001</v>
      </c>
      <c r="L40" s="105">
        <v>958.78300000000002</v>
      </c>
    </row>
    <row r="41" spans="1:12">
      <c r="A41" s="111">
        <v>2000</v>
      </c>
      <c r="B41" s="105">
        <v>8.76</v>
      </c>
      <c r="C41" s="105">
        <v>172.49799999999999</v>
      </c>
      <c r="D41" s="105">
        <v>36.667999999999999</v>
      </c>
      <c r="E41" s="105">
        <v>9.4689999999999994</v>
      </c>
      <c r="F41" s="105">
        <v>2.17</v>
      </c>
      <c r="G41" s="105">
        <v>3.1459999999999999</v>
      </c>
      <c r="H41" s="105">
        <v>1.7000000000000001E-2</v>
      </c>
      <c r="I41" s="105">
        <v>6.8769999999999998</v>
      </c>
      <c r="J41" s="105">
        <v>58.348999999999997</v>
      </c>
      <c r="K41" s="105">
        <v>781.46199999999999</v>
      </c>
      <c r="L41" s="105">
        <v>1021.069</v>
      </c>
    </row>
    <row r="42" spans="1:12">
      <c r="A42" s="111">
        <v>2001</v>
      </c>
      <c r="B42" s="105">
        <v>9.2309999999999999</v>
      </c>
      <c r="C42" s="105">
        <v>164.2</v>
      </c>
      <c r="D42" s="105">
        <v>37.911999999999999</v>
      </c>
      <c r="E42" s="105">
        <v>8.984</v>
      </c>
      <c r="F42" s="105">
        <v>2.298</v>
      </c>
      <c r="G42" s="105">
        <v>2.6259999999999999</v>
      </c>
      <c r="H42" s="105">
        <v>1.9E-2</v>
      </c>
      <c r="I42" s="105">
        <v>5.2460000000000004</v>
      </c>
      <c r="J42" s="105">
        <v>57.085000000000001</v>
      </c>
      <c r="K42" s="105">
        <v>795.44399999999996</v>
      </c>
      <c r="L42" s="105">
        <v>1025.9590000000001</v>
      </c>
    </row>
    <row r="43" spans="1:12">
      <c r="A43" s="111">
        <v>2002</v>
      </c>
      <c r="B43" s="105">
        <v>8.5510000000000002</v>
      </c>
      <c r="C43" s="105">
        <v>170.465</v>
      </c>
      <c r="D43" s="105">
        <v>33.118000000000002</v>
      </c>
      <c r="E43" s="105">
        <v>8.8650000000000002</v>
      </c>
      <c r="F43" s="105">
        <v>1.167</v>
      </c>
      <c r="G43" s="105">
        <v>3.1629999999999998</v>
      </c>
      <c r="H43" s="105">
        <v>2.5000000000000001E-2</v>
      </c>
      <c r="I43" s="105">
        <v>5.9930000000000003</v>
      </c>
      <c r="J43" s="105">
        <v>52.332000000000001</v>
      </c>
      <c r="K43" s="105">
        <v>794.18200000000002</v>
      </c>
      <c r="L43" s="105">
        <v>1025.53</v>
      </c>
    </row>
    <row r="44" spans="1:12">
      <c r="A44" s="111">
        <v>2003</v>
      </c>
      <c r="B44" s="105">
        <v>7.8220000000000001</v>
      </c>
      <c r="C44" s="105">
        <v>172.876</v>
      </c>
      <c r="D44" s="105">
        <v>37.01</v>
      </c>
      <c r="E44" s="105">
        <v>9.8759999999999994</v>
      </c>
      <c r="F44" s="105">
        <v>1.3640000000000001</v>
      </c>
      <c r="G44" s="105">
        <v>4.2389999999999999</v>
      </c>
      <c r="H44" s="105">
        <v>3.3000000000000002E-2</v>
      </c>
      <c r="I44" s="105">
        <v>8.3439999999999994</v>
      </c>
      <c r="J44" s="105">
        <v>60.866999999999997</v>
      </c>
      <c r="K44" s="105">
        <v>794.30399999999997</v>
      </c>
      <c r="L44" s="105">
        <v>1035.8679999999999</v>
      </c>
    </row>
    <row r="45" spans="1:12">
      <c r="A45" s="111">
        <v>2004</v>
      </c>
      <c r="B45" s="105">
        <v>9.7669999999999995</v>
      </c>
      <c r="C45" s="105">
        <v>169.77699999999999</v>
      </c>
      <c r="D45" s="105">
        <v>35.119999999999997</v>
      </c>
      <c r="E45" s="105">
        <v>9.5690000000000008</v>
      </c>
      <c r="F45" s="105">
        <v>1.5</v>
      </c>
      <c r="G45" s="105">
        <v>3.1179999999999999</v>
      </c>
      <c r="H45" s="105">
        <v>2.7E-2</v>
      </c>
      <c r="I45" s="105">
        <v>9.1980000000000004</v>
      </c>
      <c r="J45" s="105">
        <v>58.531999999999996</v>
      </c>
      <c r="K45" s="105">
        <v>813.75400000000002</v>
      </c>
      <c r="L45" s="105">
        <v>1051.83</v>
      </c>
    </row>
    <row r="46" spans="1:12">
      <c r="A46" s="111">
        <v>2005</v>
      </c>
      <c r="B46" s="105">
        <v>9.26</v>
      </c>
      <c r="C46" s="105">
        <v>162.92500000000001</v>
      </c>
      <c r="D46" s="105">
        <v>33.383000000000003</v>
      </c>
      <c r="E46" s="105">
        <v>8.2729999999999997</v>
      </c>
      <c r="F46" s="105">
        <v>1.58</v>
      </c>
      <c r="G46" s="105">
        <v>3.161</v>
      </c>
      <c r="H46" s="105">
        <v>2.7E-2</v>
      </c>
      <c r="I46" s="105">
        <v>8.6980000000000004</v>
      </c>
      <c r="J46" s="105">
        <v>55.122</v>
      </c>
      <c r="K46" s="105">
        <v>839.80499999999995</v>
      </c>
      <c r="L46" s="105">
        <v>1067.1130000000001</v>
      </c>
    </row>
    <row r="47" spans="1:12">
      <c r="A47" s="111">
        <v>2006</v>
      </c>
      <c r="B47" s="105">
        <v>6.2389999999999999</v>
      </c>
      <c r="C47" s="105">
        <v>153.83199999999999</v>
      </c>
      <c r="D47" s="105">
        <v>29.797000000000001</v>
      </c>
      <c r="E47" s="105">
        <v>7.7549999999999999</v>
      </c>
      <c r="F47" s="105">
        <v>1.1100000000000001</v>
      </c>
      <c r="G47" s="105">
        <v>3.3620000000000001</v>
      </c>
      <c r="H47" s="105">
        <v>2.9000000000000001E-2</v>
      </c>
      <c r="I47" s="105">
        <v>5.6520000000000001</v>
      </c>
      <c r="J47" s="105">
        <v>47.704999999999998</v>
      </c>
      <c r="K47" s="105">
        <v>834.35</v>
      </c>
      <c r="L47" s="105">
        <v>1042.125</v>
      </c>
    </row>
    <row r="48" spans="1:12">
      <c r="A48" s="111">
        <v>2007</v>
      </c>
      <c r="B48" s="105">
        <v>6.6550000000000002</v>
      </c>
      <c r="C48" s="105">
        <v>163.59</v>
      </c>
      <c r="D48" s="105">
        <v>28.305</v>
      </c>
      <c r="E48" s="105">
        <v>7.6449999999999996</v>
      </c>
      <c r="F48" s="105">
        <v>0.67100000000000004</v>
      </c>
      <c r="G48" s="105">
        <v>4.18</v>
      </c>
      <c r="H48" s="105">
        <v>3.5999999999999997E-2</v>
      </c>
      <c r="I48" s="105">
        <v>5.6609999999999996</v>
      </c>
      <c r="J48" s="105">
        <v>46.497999999999998</v>
      </c>
      <c r="K48" s="105">
        <v>859.86699999999996</v>
      </c>
      <c r="L48" s="105">
        <v>1076.6110000000001</v>
      </c>
    </row>
    <row r="49" spans="1:12">
      <c r="A49" s="111">
        <v>2008</v>
      </c>
      <c r="B49" s="105">
        <v>7.6120000000000001</v>
      </c>
      <c r="C49" s="105">
        <v>171.19300000000001</v>
      </c>
      <c r="D49" s="105">
        <v>28.504999999999999</v>
      </c>
      <c r="E49" s="105">
        <v>9.9469999999999992</v>
      </c>
      <c r="F49" s="105">
        <v>0.32500000000000001</v>
      </c>
      <c r="G49" s="105">
        <v>3.02</v>
      </c>
      <c r="H49" s="105">
        <v>2.9000000000000001E-2</v>
      </c>
      <c r="I49" s="105">
        <v>5.3330000000000002</v>
      </c>
      <c r="J49" s="105">
        <v>47.158999999999999</v>
      </c>
      <c r="K49" s="105">
        <v>848.38</v>
      </c>
      <c r="L49" s="105">
        <v>1074.3430000000001</v>
      </c>
    </row>
    <row r="50" spans="1:12">
      <c r="A50" s="111">
        <v>2009</v>
      </c>
      <c r="B50" s="105">
        <v>6.9210000000000003</v>
      </c>
      <c r="C50" s="105">
        <v>169.053</v>
      </c>
      <c r="D50" s="105">
        <v>29.309000000000001</v>
      </c>
      <c r="E50" s="105">
        <v>8.7430000000000003</v>
      </c>
      <c r="F50" s="105">
        <v>0.309</v>
      </c>
      <c r="G50" s="105">
        <v>3.4940000000000002</v>
      </c>
      <c r="H50" s="105">
        <v>2.5000000000000001E-2</v>
      </c>
      <c r="I50" s="105">
        <v>5.3529999999999998</v>
      </c>
      <c r="J50" s="105">
        <v>47.231999999999999</v>
      </c>
      <c r="K50" s="105">
        <v>783.55399999999997</v>
      </c>
      <c r="L50" s="105">
        <v>1006.761</v>
      </c>
    </row>
    <row r="51" spans="1:12">
      <c r="A51" s="111">
        <v>2010</v>
      </c>
      <c r="B51" s="105">
        <v>6.5759999999999996</v>
      </c>
      <c r="C51" s="105">
        <v>168.023</v>
      </c>
      <c r="D51" s="105">
        <v>29.030999999999999</v>
      </c>
      <c r="E51" s="105">
        <v>8.8040000000000003</v>
      </c>
      <c r="F51" s="105">
        <v>0.35299999999999998</v>
      </c>
      <c r="G51" s="105">
        <v>3.4489999999999998</v>
      </c>
      <c r="H51" s="105">
        <v>3.5000000000000003E-2</v>
      </c>
      <c r="I51" s="105">
        <v>4.6319999999999997</v>
      </c>
      <c r="J51" s="105">
        <v>46.305</v>
      </c>
      <c r="K51" s="105">
        <v>804.19799999999998</v>
      </c>
      <c r="L51" s="105">
        <v>1025.1030000000001</v>
      </c>
    </row>
    <row r="52" spans="1:12">
      <c r="A52" s="111">
        <v>2011</v>
      </c>
      <c r="B52" s="105">
        <v>5.84</v>
      </c>
      <c r="C52" s="105">
        <v>170.75299999999999</v>
      </c>
      <c r="D52" s="105">
        <v>29.021999999999998</v>
      </c>
      <c r="E52" s="105">
        <v>8.9610000000000003</v>
      </c>
      <c r="F52" s="105">
        <v>0.23400000000000001</v>
      </c>
      <c r="G52" s="105">
        <v>2.923</v>
      </c>
      <c r="H52" s="105">
        <v>1.9E-2</v>
      </c>
      <c r="I52" s="105">
        <v>4.0359999999999996</v>
      </c>
      <c r="J52" s="105">
        <v>45.195</v>
      </c>
      <c r="K52" s="105">
        <v>768.42100000000005</v>
      </c>
      <c r="L52" s="105">
        <v>990.21</v>
      </c>
    </row>
    <row r="53" spans="1:12">
      <c r="A53" s="111">
        <v>2012</v>
      </c>
      <c r="B53" s="105">
        <v>4.133</v>
      </c>
      <c r="C53" s="105">
        <v>157.02199999999999</v>
      </c>
      <c r="D53" s="105">
        <v>26.332000000000001</v>
      </c>
      <c r="E53" s="105">
        <v>8.5220000000000002</v>
      </c>
      <c r="F53" s="105">
        <v>8.7999999999999995E-2</v>
      </c>
      <c r="G53" s="105">
        <v>2.5579999999999998</v>
      </c>
      <c r="H53" s="105">
        <v>3.6999999999999998E-2</v>
      </c>
      <c r="I53" s="105">
        <v>2.3580000000000001</v>
      </c>
      <c r="J53" s="105">
        <v>39.893999999999998</v>
      </c>
      <c r="K53" s="105">
        <v>730.84400000000005</v>
      </c>
      <c r="L53" s="105">
        <v>931.89300000000003</v>
      </c>
    </row>
    <row r="54" spans="1:12">
      <c r="A54" s="111">
        <v>2013</v>
      </c>
      <c r="B54" s="105">
        <v>3.9340000000000002</v>
      </c>
      <c r="C54" s="105">
        <v>179.197</v>
      </c>
      <c r="D54" s="105">
        <v>25.483000000000001</v>
      </c>
      <c r="E54" s="105">
        <v>9.5340000000000007</v>
      </c>
      <c r="F54" s="105">
        <v>7.4999999999999997E-2</v>
      </c>
      <c r="G54" s="105">
        <v>2.6309999999999998</v>
      </c>
      <c r="H54" s="105">
        <v>3.5999999999999997E-2</v>
      </c>
      <c r="I54" s="105">
        <v>1.8320000000000001</v>
      </c>
      <c r="J54" s="105">
        <v>39.590000000000003</v>
      </c>
      <c r="K54" s="105">
        <v>735.62099999999998</v>
      </c>
      <c r="L54" s="105">
        <v>958.34199999999998</v>
      </c>
    </row>
    <row r="55" spans="1:12">
      <c r="A55" s="111">
        <v>2014</v>
      </c>
      <c r="B55" s="105">
        <v>3.8149999999999999</v>
      </c>
      <c r="C55" s="105">
        <v>189.25200000000001</v>
      </c>
      <c r="D55" s="105">
        <v>26.446000000000002</v>
      </c>
      <c r="E55" s="105">
        <v>10.090999999999999</v>
      </c>
      <c r="F55" s="105">
        <v>0.14899999999999999</v>
      </c>
      <c r="G55" s="105">
        <v>3.5449999999999999</v>
      </c>
      <c r="H55" s="105">
        <v>5.3999999999999999E-2</v>
      </c>
      <c r="I55" s="105">
        <v>0.59599999999999997</v>
      </c>
      <c r="J55" s="105">
        <v>40.881</v>
      </c>
      <c r="K55" s="105">
        <v>735.70899999999995</v>
      </c>
      <c r="L55" s="105">
        <v>969.65700000000004</v>
      </c>
    </row>
    <row r="56" spans="1:12">
      <c r="A56" s="111">
        <v>2015</v>
      </c>
      <c r="B56" s="105">
        <v>2.964</v>
      </c>
      <c r="C56" s="105">
        <v>175.428</v>
      </c>
      <c r="D56" s="105">
        <v>26.692</v>
      </c>
      <c r="E56" s="105">
        <v>9.3079999999999998</v>
      </c>
      <c r="F56" s="105">
        <v>0.1</v>
      </c>
      <c r="G56" s="105">
        <v>24.731000000000002</v>
      </c>
      <c r="H56" s="105">
        <v>5.2999999999999999E-2</v>
      </c>
      <c r="I56" s="105">
        <v>0.29799999999999999</v>
      </c>
      <c r="J56" s="105">
        <v>61.183</v>
      </c>
      <c r="K56" s="105">
        <v>692.08699999999999</v>
      </c>
      <c r="L56" s="105">
        <v>931.66200000000003</v>
      </c>
    </row>
    <row r="57" spans="1:12">
      <c r="A57" s="111">
        <v>2016</v>
      </c>
      <c r="B57" s="105">
        <v>2.2650000000000001</v>
      </c>
      <c r="C57" s="105">
        <v>170.55600000000001</v>
      </c>
      <c r="D57" s="105">
        <v>24.17</v>
      </c>
      <c r="E57" s="105">
        <v>9.4329999999999998</v>
      </c>
      <c r="F57" s="105">
        <v>0.152</v>
      </c>
      <c r="G57" s="105">
        <v>24.638000000000002</v>
      </c>
      <c r="H57" s="105">
        <v>0.03</v>
      </c>
      <c r="I57" s="105">
        <v>0.33300000000000002</v>
      </c>
      <c r="J57" s="105">
        <v>58.756999999999998</v>
      </c>
      <c r="K57" s="105">
        <v>661.34400000000005</v>
      </c>
      <c r="L57" s="105">
        <v>892.92200000000003</v>
      </c>
    </row>
    <row r="58" spans="1:12">
      <c r="A58" s="111">
        <v>2017</v>
      </c>
      <c r="B58" s="105">
        <v>1.976</v>
      </c>
      <c r="C58" s="105">
        <v>173.167</v>
      </c>
      <c r="D58" s="105">
        <v>23.913</v>
      </c>
      <c r="E58" s="105">
        <v>9.7889999999999997</v>
      </c>
      <c r="F58" s="105">
        <v>8.6999999999999994E-2</v>
      </c>
      <c r="G58" s="105">
        <v>23.725999999999999</v>
      </c>
      <c r="H58" s="105">
        <v>5.0999999999999997E-2</v>
      </c>
      <c r="I58" s="105">
        <v>0.28799999999999998</v>
      </c>
      <c r="J58" s="105">
        <v>57.853999999999999</v>
      </c>
      <c r="K58" s="105">
        <v>633.17899999999997</v>
      </c>
      <c r="L58" s="105">
        <v>866.17600000000004</v>
      </c>
    </row>
    <row r="59" spans="1:12">
      <c r="A59" s="111">
        <v>2018</v>
      </c>
      <c r="B59" s="105">
        <v>1.7909999999999999</v>
      </c>
      <c r="C59" s="105">
        <v>192.50200000000001</v>
      </c>
      <c r="D59" s="105">
        <v>23.952000000000002</v>
      </c>
      <c r="E59" s="105">
        <v>11.065</v>
      </c>
      <c r="F59" s="105">
        <v>9.8000000000000004E-2</v>
      </c>
      <c r="G59" s="105">
        <v>24.088000000000001</v>
      </c>
      <c r="H59" s="105">
        <v>3.5999999999999997E-2</v>
      </c>
      <c r="I59" s="105">
        <v>0.23300000000000001</v>
      </c>
      <c r="J59" s="105">
        <v>59.472000000000001</v>
      </c>
      <c r="K59" s="105">
        <v>631.65800000000002</v>
      </c>
      <c r="L59" s="105">
        <v>885.42399999999998</v>
      </c>
    </row>
    <row r="60" spans="1:12">
      <c r="A60" s="111">
        <v>2019</v>
      </c>
      <c r="B60" s="105">
        <v>1.6</v>
      </c>
      <c r="C60" s="105">
        <v>192.97800000000001</v>
      </c>
      <c r="D60" s="105">
        <v>24.260999999999999</v>
      </c>
      <c r="E60" s="105">
        <v>11.446999999999999</v>
      </c>
      <c r="F60" s="105">
        <v>0.13500000000000001</v>
      </c>
      <c r="G60" s="105">
        <v>24.244</v>
      </c>
      <c r="H60" s="105">
        <v>2.1000000000000001E-2</v>
      </c>
      <c r="I60" s="105">
        <v>0.17499999999999999</v>
      </c>
      <c r="J60" s="105">
        <v>60.283000000000001</v>
      </c>
      <c r="K60" s="105">
        <v>577.59400000000005</v>
      </c>
      <c r="L60" s="105">
        <v>832.45500000000004</v>
      </c>
    </row>
    <row r="61" spans="1:12">
      <c r="A61" s="111">
        <v>2020</v>
      </c>
      <c r="B61" s="105">
        <v>1.395</v>
      </c>
      <c r="C61" s="105">
        <v>173.86500000000001</v>
      </c>
      <c r="D61" s="105">
        <v>20.484999999999999</v>
      </c>
      <c r="E61" s="105">
        <v>12.641999999999999</v>
      </c>
      <c r="F61" s="105">
        <v>0.124</v>
      </c>
      <c r="G61" s="105">
        <v>24.382999999999999</v>
      </c>
      <c r="H61" s="105">
        <v>1.0999999999999999E-2</v>
      </c>
      <c r="I61" s="105">
        <v>0.17599999999999999</v>
      </c>
      <c r="J61" s="105">
        <v>57.820999999999998</v>
      </c>
      <c r="K61" s="105">
        <v>502.20600000000002</v>
      </c>
      <c r="L61" s="105">
        <v>735.28700000000003</v>
      </c>
    </row>
    <row r="62" spans="1:12">
      <c r="A62" s="111">
        <v>2021</v>
      </c>
      <c r="B62" s="105">
        <v>1.4330000000000001</v>
      </c>
      <c r="C62" s="105">
        <v>180.88</v>
      </c>
      <c r="D62" s="105">
        <v>24.344999999999999</v>
      </c>
      <c r="E62" s="105">
        <v>13.644</v>
      </c>
      <c r="F62" s="105">
        <v>0.105</v>
      </c>
      <c r="G62" s="105">
        <v>24.584</v>
      </c>
      <c r="H62" s="105">
        <v>0.02</v>
      </c>
      <c r="I62" s="105">
        <v>0.23799999999999999</v>
      </c>
      <c r="J62" s="105">
        <v>62.936</v>
      </c>
      <c r="K62" s="105">
        <v>541.42700000000002</v>
      </c>
      <c r="L62" s="105">
        <v>786.67600000000004</v>
      </c>
    </row>
    <row r="63" spans="1:12">
      <c r="A63" s="111">
        <v>2022</v>
      </c>
      <c r="B63" s="105">
        <v>1.39</v>
      </c>
      <c r="C63" s="105">
        <v>193.13800000000001</v>
      </c>
      <c r="D63" s="105">
        <v>24.204999999999998</v>
      </c>
      <c r="E63" s="105">
        <v>13.835000000000001</v>
      </c>
      <c r="F63" s="105">
        <v>6.7000000000000004E-2</v>
      </c>
      <c r="G63" s="105">
        <v>24.454999999999998</v>
      </c>
      <c r="H63" s="105">
        <v>4.8000000000000001E-2</v>
      </c>
      <c r="I63" s="105">
        <v>0.25600000000000001</v>
      </c>
      <c r="J63" s="105">
        <v>62.866</v>
      </c>
      <c r="K63" s="105">
        <v>540.65300000000002</v>
      </c>
      <c r="L63" s="105">
        <v>798.04700000000003</v>
      </c>
    </row>
  </sheetData>
  <sheetProtection formatCells="0" formatColumns="0" formatRows="0" insertColumns="0" insertRows="0" insertHyperlinks="0" deleteColumns="0" deleteRows="0" sort="0" autoFilter="0" pivotTables="0"/>
  <hyperlinks>
    <hyperlink ref="A5" r:id="rId1" display="http://www.eia.gov/totalenergy/data/monthly/dataunits.cfm" xr:uid="{00000000-0004-0000-0100-000000000000}"/>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2">
    <tabColor theme="7" tint="0.59999389629810485"/>
  </sheetPr>
  <dimension ref="A1:O63"/>
  <sheetViews>
    <sheetView workbookViewId="0"/>
  </sheetViews>
  <sheetFormatPr defaultColWidth="9.140625" defaultRowHeight="15"/>
  <cols>
    <col min="1" max="1" width="14" style="26" customWidth="1"/>
    <col min="2" max="2" width="20.5703125" style="26" customWidth="1"/>
    <col min="3" max="3" width="16" style="26" customWidth="1"/>
    <col min="4" max="4" width="18.42578125" style="26" customWidth="1"/>
    <col min="5" max="5" width="12.28515625" style="26" customWidth="1"/>
    <col min="6" max="6" width="21.28515625" style="26" customWidth="1"/>
    <col min="7" max="7" width="15.28515625" style="26" customWidth="1"/>
    <col min="8" max="8" width="13.28515625" style="26" customWidth="1"/>
    <col min="9" max="9" width="16.42578125" style="26" customWidth="1"/>
    <col min="10" max="10" width="17.28515625" style="26" customWidth="1"/>
    <col min="11" max="11" width="13" style="26" customWidth="1"/>
    <col min="12" max="12" width="21.85546875" style="26" customWidth="1"/>
    <col min="13" max="13" width="15.5703125" style="26" customWidth="1"/>
    <col min="14" max="14" width="17" style="26" customWidth="1"/>
    <col min="15" max="15" width="13" style="26" customWidth="1"/>
    <col min="16" max="16384" width="9.140625" style="26"/>
  </cols>
  <sheetData>
    <row r="1" spans="1:15" s="27" customFormat="1" ht="23.25" customHeight="1">
      <c r="B1" s="27" t="s">
        <v>1924</v>
      </c>
      <c r="C1" s="27" t="s">
        <v>1924</v>
      </c>
      <c r="D1" s="27" t="s">
        <v>1926</v>
      </c>
      <c r="E1" s="28" t="s">
        <v>2382</v>
      </c>
      <c r="F1" s="27" t="s">
        <v>2380</v>
      </c>
      <c r="G1" s="27" t="s">
        <v>2380</v>
      </c>
      <c r="H1" s="27" t="s">
        <v>2380</v>
      </c>
      <c r="I1" s="27" t="s">
        <v>2380</v>
      </c>
      <c r="J1" s="27" t="s">
        <v>1923</v>
      </c>
      <c r="K1" s="28" t="s">
        <v>2378</v>
      </c>
      <c r="L1" s="27" t="s">
        <v>2380</v>
      </c>
      <c r="M1" s="27" t="s">
        <v>1899</v>
      </c>
      <c r="N1" s="27" t="s">
        <v>2375</v>
      </c>
      <c r="O1" s="27" t="s">
        <v>2374</v>
      </c>
    </row>
    <row r="2" spans="1:15" s="27" customFormat="1" ht="23.25" customHeight="1">
      <c r="A2" s="106" t="s">
        <v>2276</v>
      </c>
      <c r="B2" s="105"/>
      <c r="C2" s="105"/>
      <c r="D2" s="105"/>
      <c r="E2" s="105"/>
      <c r="F2" s="105"/>
      <c r="G2" s="105"/>
      <c r="H2" s="105"/>
      <c r="I2" s="105"/>
      <c r="J2" s="105"/>
      <c r="K2" s="105"/>
      <c r="L2" s="105"/>
      <c r="M2" s="105"/>
      <c r="N2" s="105"/>
      <c r="O2" s="105"/>
    </row>
    <row r="3" spans="1:15" ht="18.75">
      <c r="A3" s="107" t="s">
        <v>7153</v>
      </c>
      <c r="B3" s="105"/>
      <c r="C3" s="105"/>
      <c r="D3" s="105"/>
      <c r="E3" s="105"/>
      <c r="F3" s="105"/>
      <c r="G3" s="105"/>
      <c r="H3" s="105"/>
      <c r="I3" s="105"/>
      <c r="J3" s="105"/>
      <c r="K3" s="105"/>
      <c r="L3" s="105"/>
      <c r="M3" s="105"/>
      <c r="N3" s="105"/>
      <c r="O3" s="105"/>
    </row>
    <row r="4" spans="1:15">
      <c r="A4"/>
      <c r="B4"/>
      <c r="C4"/>
      <c r="D4"/>
      <c r="E4"/>
      <c r="F4"/>
      <c r="G4"/>
      <c r="H4"/>
      <c r="I4"/>
      <c r="J4"/>
      <c r="K4"/>
      <c r="L4"/>
      <c r="M4"/>
      <c r="N4"/>
      <c r="O4"/>
    </row>
    <row r="5" spans="1:15">
      <c r="A5" s="108" t="s">
        <v>7154</v>
      </c>
      <c r="B5" s="105"/>
      <c r="C5" s="105"/>
      <c r="D5" s="105"/>
      <c r="E5" s="105"/>
      <c r="F5" s="105"/>
      <c r="G5" s="105"/>
      <c r="H5" s="105"/>
      <c r="I5" s="105"/>
      <c r="J5" s="105"/>
      <c r="K5" s="105"/>
      <c r="L5" s="105"/>
      <c r="M5" s="105"/>
      <c r="N5" s="105"/>
      <c r="O5" s="105"/>
    </row>
    <row r="6" spans="1:15">
      <c r="A6"/>
      <c r="B6"/>
      <c r="C6"/>
      <c r="D6"/>
      <c r="E6"/>
      <c r="F6"/>
      <c r="G6"/>
      <c r="H6"/>
      <c r="I6"/>
      <c r="J6"/>
      <c r="K6"/>
      <c r="L6"/>
      <c r="M6"/>
      <c r="N6"/>
      <c r="O6"/>
    </row>
    <row r="7" spans="1:15">
      <c r="A7" s="105" t="s">
        <v>7155</v>
      </c>
      <c r="B7" s="105"/>
      <c r="C7" s="105"/>
      <c r="D7" s="105"/>
      <c r="E7" s="105"/>
      <c r="F7" s="105"/>
      <c r="G7" s="105"/>
      <c r="H7" s="105"/>
      <c r="I7" s="105"/>
      <c r="J7" s="105"/>
      <c r="K7" s="105"/>
      <c r="L7" s="105"/>
      <c r="M7" s="105"/>
      <c r="N7" s="105"/>
      <c r="O7" s="105"/>
    </row>
    <row r="8" spans="1:15">
      <c r="A8" s="105" t="s">
        <v>7156</v>
      </c>
      <c r="B8" s="105"/>
      <c r="C8" s="105"/>
      <c r="D8" s="105"/>
      <c r="E8" s="105"/>
      <c r="F8" s="105"/>
      <c r="G8" s="105"/>
      <c r="H8" s="105"/>
      <c r="I8" s="105"/>
      <c r="J8" s="105"/>
      <c r="K8" s="105"/>
      <c r="L8" s="105"/>
      <c r="M8" s="105"/>
      <c r="N8" s="105"/>
      <c r="O8" s="105"/>
    </row>
    <row r="9" spans="1:15">
      <c r="A9"/>
      <c r="B9"/>
      <c r="C9"/>
      <c r="D9"/>
      <c r="E9"/>
      <c r="F9"/>
      <c r="G9"/>
      <c r="H9"/>
      <c r="I9"/>
      <c r="J9"/>
      <c r="K9"/>
      <c r="L9"/>
      <c r="M9"/>
      <c r="N9"/>
      <c r="O9"/>
    </row>
    <row r="10" spans="1:15" ht="15.75">
      <c r="A10" s="109" t="s">
        <v>2316</v>
      </c>
      <c r="B10" s="105"/>
      <c r="C10" s="105"/>
      <c r="D10" s="105"/>
      <c r="E10" s="105"/>
      <c r="F10" s="105"/>
      <c r="G10" s="105"/>
      <c r="H10" s="105"/>
      <c r="I10" s="105"/>
      <c r="J10" s="105"/>
      <c r="K10" s="105"/>
      <c r="L10" s="105"/>
      <c r="M10" s="105"/>
      <c r="N10" s="105"/>
      <c r="O10" s="105"/>
    </row>
    <row r="11" spans="1:15">
      <c r="A11"/>
      <c r="B11"/>
      <c r="C11"/>
      <c r="D11"/>
      <c r="E11"/>
      <c r="F11"/>
      <c r="G11"/>
      <c r="H11"/>
      <c r="I11"/>
      <c r="J11"/>
      <c r="K11"/>
      <c r="L11"/>
      <c r="M11"/>
      <c r="N11"/>
      <c r="O11"/>
    </row>
    <row r="12" spans="1:15">
      <c r="A12" s="110" t="s">
        <v>2278</v>
      </c>
      <c r="B12" s="110" t="s">
        <v>2317</v>
      </c>
      <c r="C12" s="110" t="s">
        <v>2318</v>
      </c>
      <c r="D12" s="110" t="s">
        <v>2319</v>
      </c>
      <c r="E12" s="110" t="s">
        <v>2320</v>
      </c>
      <c r="F12" s="110" t="s">
        <v>2321</v>
      </c>
      <c r="G12" s="110" t="s">
        <v>2322</v>
      </c>
      <c r="H12" s="110" t="s">
        <v>2323</v>
      </c>
      <c r="I12" s="110" t="s">
        <v>2324</v>
      </c>
      <c r="J12" s="110" t="s">
        <v>2325</v>
      </c>
      <c r="K12" s="110" t="s">
        <v>2326</v>
      </c>
      <c r="L12" s="110" t="s">
        <v>2327</v>
      </c>
      <c r="M12" s="110" t="s">
        <v>2328</v>
      </c>
      <c r="N12" s="110" t="s">
        <v>2329</v>
      </c>
      <c r="O12" s="110" t="s">
        <v>2330</v>
      </c>
    </row>
    <row r="13" spans="1:15">
      <c r="A13" s="110"/>
      <c r="B13" s="110" t="s">
        <v>2293</v>
      </c>
      <c r="C13" s="110" t="s">
        <v>2293</v>
      </c>
      <c r="D13" s="110" t="s">
        <v>2293</v>
      </c>
      <c r="E13" s="110" t="s">
        <v>2293</v>
      </c>
      <c r="F13" s="110" t="s">
        <v>2293</v>
      </c>
      <c r="G13" s="110" t="s">
        <v>2293</v>
      </c>
      <c r="H13" s="110" t="s">
        <v>2293</v>
      </c>
      <c r="I13" s="110" t="s">
        <v>2293</v>
      </c>
      <c r="J13" s="110" t="s">
        <v>2293</v>
      </c>
      <c r="K13" s="110" t="s">
        <v>2293</v>
      </c>
      <c r="L13" s="110" t="s">
        <v>2293</v>
      </c>
      <c r="M13" s="110" t="s">
        <v>2293</v>
      </c>
      <c r="N13" s="110" t="s">
        <v>2293</v>
      </c>
      <c r="O13" s="110" t="s">
        <v>2293</v>
      </c>
    </row>
    <row r="14" spans="1:15">
      <c r="A14" s="111">
        <v>1973</v>
      </c>
      <c r="B14" s="105">
        <v>373.40699999999998</v>
      </c>
      <c r="C14" s="105">
        <v>-0.84799999999999998</v>
      </c>
      <c r="D14" s="105">
        <v>532.64599999999996</v>
      </c>
      <c r="E14" s="105">
        <v>107.41200000000001</v>
      </c>
      <c r="F14" s="105">
        <v>31.271999999999998</v>
      </c>
      <c r="G14" s="105">
        <v>11.394</v>
      </c>
      <c r="H14" s="105">
        <v>7.2389999999999999</v>
      </c>
      <c r="I14" s="105">
        <v>18.178999999999998</v>
      </c>
      <c r="J14" s="105">
        <v>53.578000000000003</v>
      </c>
      <c r="K14" s="105">
        <v>139.33199999999999</v>
      </c>
      <c r="L14" s="105">
        <v>102.15300000000001</v>
      </c>
      <c r="M14" s="105">
        <v>470.56</v>
      </c>
      <c r="N14" s="105">
        <v>515.11500000000001</v>
      </c>
      <c r="O14" s="105">
        <v>1890.8810000000001</v>
      </c>
    </row>
    <row r="15" spans="1:15">
      <c r="A15" s="111">
        <v>1974</v>
      </c>
      <c r="B15" s="105">
        <v>356.45699999999999</v>
      </c>
      <c r="C15" s="105">
        <v>6.3760000000000003</v>
      </c>
      <c r="D15" s="105">
        <v>512.923</v>
      </c>
      <c r="E15" s="105">
        <v>98.445999999999998</v>
      </c>
      <c r="F15" s="105">
        <v>32.08</v>
      </c>
      <c r="G15" s="105">
        <v>9.2569999999999997</v>
      </c>
      <c r="H15" s="105">
        <v>6.9329999999999998</v>
      </c>
      <c r="I15" s="105">
        <v>16.742999999999999</v>
      </c>
      <c r="J15" s="105">
        <v>48.551000000000002</v>
      </c>
      <c r="K15" s="105">
        <v>129.63499999999999</v>
      </c>
      <c r="L15" s="105">
        <v>101.288</v>
      </c>
      <c r="M15" s="105">
        <v>442.93299999999999</v>
      </c>
      <c r="N15" s="105">
        <v>502.209</v>
      </c>
      <c r="O15" s="105">
        <v>1820.8979999999999</v>
      </c>
    </row>
    <row r="16" spans="1:15">
      <c r="A16" s="111">
        <v>1975</v>
      </c>
      <c r="B16" s="105">
        <v>337.74099999999999</v>
      </c>
      <c r="C16" s="105">
        <v>1.5389999999999999</v>
      </c>
      <c r="D16" s="105">
        <v>437.459</v>
      </c>
      <c r="E16" s="105">
        <v>97.926000000000002</v>
      </c>
      <c r="F16" s="105">
        <v>29.725999999999999</v>
      </c>
      <c r="G16" s="105">
        <v>8.7110000000000003</v>
      </c>
      <c r="H16" s="105">
        <v>5.5359999999999996</v>
      </c>
      <c r="I16" s="105">
        <v>15.9</v>
      </c>
      <c r="J16" s="105">
        <v>51.886000000000003</v>
      </c>
      <c r="K16" s="105">
        <v>113.19799999999999</v>
      </c>
      <c r="L16" s="105">
        <v>96.927000000000007</v>
      </c>
      <c r="M16" s="105">
        <v>419.81</v>
      </c>
      <c r="N16" s="105">
        <v>489.96</v>
      </c>
      <c r="O16" s="105">
        <v>1686.509</v>
      </c>
    </row>
    <row r="17" spans="1:15">
      <c r="A17" s="111">
        <v>1976</v>
      </c>
      <c r="B17" s="105">
        <v>337.20800000000003</v>
      </c>
      <c r="C17" s="105">
        <v>-1.0999999999999999E-2</v>
      </c>
      <c r="D17" s="105">
        <v>449.23899999999998</v>
      </c>
      <c r="E17" s="105">
        <v>111.872</v>
      </c>
      <c r="F17" s="105">
        <v>29.988</v>
      </c>
      <c r="G17" s="105">
        <v>8.9870000000000001</v>
      </c>
      <c r="H17" s="105">
        <v>6.15</v>
      </c>
      <c r="I17" s="105">
        <v>15.032999999999999</v>
      </c>
      <c r="J17" s="105">
        <v>51.338999999999999</v>
      </c>
      <c r="K17" s="105">
        <v>136.661</v>
      </c>
      <c r="L17" s="105">
        <v>105.093</v>
      </c>
      <c r="M17" s="105">
        <v>465.12200000000001</v>
      </c>
      <c r="N17" s="105">
        <v>549.654</v>
      </c>
      <c r="O17" s="105">
        <v>1801.212</v>
      </c>
    </row>
    <row r="18" spans="1:15">
      <c r="A18" s="111">
        <v>1977</v>
      </c>
      <c r="B18" s="105">
        <v>318.358</v>
      </c>
      <c r="C18" s="105">
        <v>1.6579999999999999</v>
      </c>
      <c r="D18" s="105">
        <v>442.77199999999999</v>
      </c>
      <c r="E18" s="105">
        <v>125.752</v>
      </c>
      <c r="F18" s="105">
        <v>29.343</v>
      </c>
      <c r="G18" s="105">
        <v>10.478999999999999</v>
      </c>
      <c r="H18" s="105">
        <v>6.7350000000000003</v>
      </c>
      <c r="I18" s="105">
        <v>13.983000000000001</v>
      </c>
      <c r="J18" s="105">
        <v>56.253</v>
      </c>
      <c r="K18" s="105">
        <v>145.26</v>
      </c>
      <c r="L18" s="105">
        <v>117.68899999999999</v>
      </c>
      <c r="M18" s="105">
        <v>505.495</v>
      </c>
      <c r="N18" s="105">
        <v>581.99199999999996</v>
      </c>
      <c r="O18" s="105">
        <v>1850.2750000000001</v>
      </c>
    </row>
    <row r="19" spans="1:15">
      <c r="A19" s="111">
        <v>1978</v>
      </c>
      <c r="B19" s="105">
        <v>305.767</v>
      </c>
      <c r="C19" s="105">
        <v>14.177</v>
      </c>
      <c r="D19" s="105">
        <v>437.82799999999997</v>
      </c>
      <c r="E19" s="105">
        <v>127.979</v>
      </c>
      <c r="F19" s="105">
        <v>27.765999999999998</v>
      </c>
      <c r="G19" s="105">
        <v>11.384</v>
      </c>
      <c r="H19" s="105">
        <v>7.2329999999999997</v>
      </c>
      <c r="I19" s="105">
        <v>12.657999999999999</v>
      </c>
      <c r="J19" s="105">
        <v>52.832000000000001</v>
      </c>
      <c r="K19" s="105">
        <v>128.702</v>
      </c>
      <c r="L19" s="105">
        <v>129.02799999999999</v>
      </c>
      <c r="M19" s="105">
        <v>497.58100000000002</v>
      </c>
      <c r="N19" s="105">
        <v>580.48299999999995</v>
      </c>
      <c r="O19" s="105">
        <v>1835.836</v>
      </c>
    </row>
    <row r="20" spans="1:15">
      <c r="A20" s="111">
        <v>1979</v>
      </c>
      <c r="B20" s="105">
        <v>331.51400000000001</v>
      </c>
      <c r="C20" s="105">
        <v>7.1429999999999998</v>
      </c>
      <c r="D20" s="105">
        <v>438.34500000000003</v>
      </c>
      <c r="E20" s="105">
        <v>129.03100000000001</v>
      </c>
      <c r="F20" s="105">
        <v>53.058</v>
      </c>
      <c r="G20" s="105">
        <v>12.989000000000001</v>
      </c>
      <c r="H20" s="105">
        <v>7.569</v>
      </c>
      <c r="I20" s="105">
        <v>11.507</v>
      </c>
      <c r="J20" s="105">
        <v>51.207000000000001</v>
      </c>
      <c r="K20" s="105">
        <v>124.154</v>
      </c>
      <c r="L20" s="105">
        <v>136.71899999999999</v>
      </c>
      <c r="M20" s="105">
        <v>526.23199999999997</v>
      </c>
      <c r="N20" s="105">
        <v>613.36500000000001</v>
      </c>
      <c r="O20" s="105">
        <v>1916.5989999999999</v>
      </c>
    </row>
    <row r="21" spans="1:15">
      <c r="A21" s="111">
        <v>1980</v>
      </c>
      <c r="B21" s="105">
        <v>290.86900000000003</v>
      </c>
      <c r="C21" s="105">
        <v>-3.9820000000000002</v>
      </c>
      <c r="D21" s="105">
        <v>427.13200000000001</v>
      </c>
      <c r="E21" s="105">
        <v>96.81</v>
      </c>
      <c r="F21" s="105">
        <v>51.731999999999999</v>
      </c>
      <c r="G21" s="105">
        <v>13.28</v>
      </c>
      <c r="H21" s="105">
        <v>6.74</v>
      </c>
      <c r="I21" s="105">
        <v>11.262</v>
      </c>
      <c r="J21" s="105">
        <v>49.564999999999998</v>
      </c>
      <c r="K21" s="105">
        <v>101.199</v>
      </c>
      <c r="L21" s="105">
        <v>134.06899999999999</v>
      </c>
      <c r="M21" s="105">
        <v>464.65699999999998</v>
      </c>
      <c r="N21" s="105">
        <v>603.53200000000004</v>
      </c>
      <c r="O21" s="105">
        <v>1782.2090000000001</v>
      </c>
    </row>
    <row r="22" spans="1:15">
      <c r="A22" s="111">
        <v>1981</v>
      </c>
      <c r="B22" s="105">
        <v>291.96800000000002</v>
      </c>
      <c r="C22" s="105">
        <v>-1.8129999999999999</v>
      </c>
      <c r="D22" s="105">
        <v>419.36399999999998</v>
      </c>
      <c r="E22" s="105">
        <v>101.554</v>
      </c>
      <c r="F22" s="105">
        <v>51.5</v>
      </c>
      <c r="G22" s="105">
        <v>7.8949999999999996</v>
      </c>
      <c r="H22" s="105">
        <v>6.4640000000000004</v>
      </c>
      <c r="I22" s="105">
        <v>11.384</v>
      </c>
      <c r="J22" s="105">
        <v>52.74</v>
      </c>
      <c r="K22" s="105">
        <v>81.097999999999999</v>
      </c>
      <c r="L22" s="105">
        <v>85.379000000000005</v>
      </c>
      <c r="M22" s="105">
        <v>398.01299999999998</v>
      </c>
      <c r="N22" s="105">
        <v>599.86599999999999</v>
      </c>
      <c r="O22" s="105">
        <v>1707.3969999999999</v>
      </c>
    </row>
    <row r="23" spans="1:15">
      <c r="A23" s="111">
        <v>1982</v>
      </c>
      <c r="B23" s="105">
        <v>236.95099999999999</v>
      </c>
      <c r="C23" s="105">
        <v>-2.4620000000000002</v>
      </c>
      <c r="D23" s="105">
        <v>362.791</v>
      </c>
      <c r="E23" s="105">
        <v>96.010999999999996</v>
      </c>
      <c r="F23" s="105">
        <v>53.832999999999998</v>
      </c>
      <c r="G23" s="105">
        <v>10.31</v>
      </c>
      <c r="H23" s="105">
        <v>5.8940000000000001</v>
      </c>
      <c r="I23" s="105">
        <v>9.8420000000000005</v>
      </c>
      <c r="J23" s="105">
        <v>51.914999999999999</v>
      </c>
      <c r="K23" s="105">
        <v>78.5</v>
      </c>
      <c r="L23" s="105">
        <v>73.784999999999997</v>
      </c>
      <c r="M23" s="105">
        <v>380.09100000000001</v>
      </c>
      <c r="N23" s="105">
        <v>531.96199999999999</v>
      </c>
      <c r="O23" s="105">
        <v>1509.3340000000001</v>
      </c>
    </row>
    <row r="24" spans="1:15">
      <c r="A24" s="111">
        <v>1983</v>
      </c>
      <c r="B24" s="105">
        <v>231.501</v>
      </c>
      <c r="C24" s="105">
        <v>-1.7769999999999999</v>
      </c>
      <c r="D24" s="105">
        <v>347.66300000000001</v>
      </c>
      <c r="E24" s="105">
        <v>83.540999999999997</v>
      </c>
      <c r="F24" s="105">
        <v>43.3</v>
      </c>
      <c r="G24" s="105">
        <v>4.8390000000000004</v>
      </c>
      <c r="H24" s="105">
        <v>6.1710000000000003</v>
      </c>
      <c r="I24" s="105">
        <v>7.9960000000000004</v>
      </c>
      <c r="J24" s="105">
        <v>47.523000000000003</v>
      </c>
      <c r="K24" s="105">
        <v>59.363</v>
      </c>
      <c r="L24" s="105">
        <v>98.284999999999997</v>
      </c>
      <c r="M24" s="105">
        <v>351.01799999999997</v>
      </c>
      <c r="N24" s="105">
        <v>552.03599999999994</v>
      </c>
      <c r="O24" s="105">
        <v>1480.441</v>
      </c>
    </row>
    <row r="25" spans="1:15">
      <c r="A25" s="111">
        <v>1984</v>
      </c>
      <c r="B25" s="105">
        <v>264.04399999999998</v>
      </c>
      <c r="C25" s="105">
        <v>-1.306</v>
      </c>
      <c r="D25" s="105">
        <v>379.95699999999999</v>
      </c>
      <c r="E25" s="105">
        <v>87.983000000000004</v>
      </c>
      <c r="F25" s="105">
        <v>54.268000000000001</v>
      </c>
      <c r="G25" s="105">
        <v>3.15</v>
      </c>
      <c r="H25" s="105">
        <v>6.5810000000000004</v>
      </c>
      <c r="I25" s="105">
        <v>11.385999999999999</v>
      </c>
      <c r="J25" s="105">
        <v>51.646999999999998</v>
      </c>
      <c r="K25" s="105">
        <v>66.652000000000001</v>
      </c>
      <c r="L25" s="105">
        <v>96.790999999999997</v>
      </c>
      <c r="M25" s="105">
        <v>378.45699999999999</v>
      </c>
      <c r="N25" s="105">
        <v>586.29999999999995</v>
      </c>
      <c r="O25" s="105">
        <v>1607.452</v>
      </c>
    </row>
    <row r="26" spans="1:15">
      <c r="A26" s="111">
        <v>1985</v>
      </c>
      <c r="B26" s="105">
        <v>256.59100000000001</v>
      </c>
      <c r="C26" s="105">
        <v>-1.534</v>
      </c>
      <c r="D26" s="105">
        <v>360.66899999999998</v>
      </c>
      <c r="E26" s="105">
        <v>81.852000000000004</v>
      </c>
      <c r="F26" s="105">
        <v>54.222999999999999</v>
      </c>
      <c r="G26" s="105">
        <v>3.2450000000000001</v>
      </c>
      <c r="H26" s="105">
        <v>6.133</v>
      </c>
      <c r="I26" s="105">
        <v>15.52</v>
      </c>
      <c r="J26" s="105">
        <v>55.173999999999999</v>
      </c>
      <c r="K26" s="105">
        <v>56.069000000000003</v>
      </c>
      <c r="L26" s="105">
        <v>85.879000000000005</v>
      </c>
      <c r="M26" s="105">
        <v>358.09500000000003</v>
      </c>
      <c r="N26" s="105">
        <v>587.31899999999996</v>
      </c>
      <c r="O26" s="105">
        <v>1561.14</v>
      </c>
    </row>
    <row r="27" spans="1:15">
      <c r="A27" s="111">
        <v>1986</v>
      </c>
      <c r="B27" s="105">
        <v>247.059</v>
      </c>
      <c r="C27" s="105">
        <v>-1.9039999999999999</v>
      </c>
      <c r="D27" s="105">
        <v>340.92399999999998</v>
      </c>
      <c r="E27" s="105">
        <v>84.844999999999999</v>
      </c>
      <c r="F27" s="105">
        <v>52.024999999999999</v>
      </c>
      <c r="G27" s="105">
        <v>2.3490000000000002</v>
      </c>
      <c r="H27" s="105">
        <v>5.9969999999999999</v>
      </c>
      <c r="I27" s="105">
        <v>14.686</v>
      </c>
      <c r="J27" s="105">
        <v>55.753</v>
      </c>
      <c r="K27" s="105">
        <v>55.235999999999997</v>
      </c>
      <c r="L27" s="105">
        <v>92.816999999999993</v>
      </c>
      <c r="M27" s="105">
        <v>363.70699999999999</v>
      </c>
      <c r="N27" s="105">
        <v>569.54600000000005</v>
      </c>
      <c r="O27" s="105">
        <v>1519.3309999999999</v>
      </c>
    </row>
    <row r="28" spans="1:15">
      <c r="A28" s="111">
        <v>1987</v>
      </c>
      <c r="B28" s="105">
        <v>249.88200000000001</v>
      </c>
      <c r="C28" s="105">
        <v>0.98099999999999998</v>
      </c>
      <c r="D28" s="105">
        <v>373.87900000000002</v>
      </c>
      <c r="E28" s="105">
        <v>83.462000000000003</v>
      </c>
      <c r="F28" s="105">
        <v>51.499000000000002</v>
      </c>
      <c r="G28" s="105">
        <v>2.0720000000000001</v>
      </c>
      <c r="H28" s="105">
        <v>6.78</v>
      </c>
      <c r="I28" s="105">
        <v>14.647</v>
      </c>
      <c r="J28" s="105">
        <v>62.072000000000003</v>
      </c>
      <c r="K28" s="105">
        <v>43.624000000000002</v>
      </c>
      <c r="L28" s="105">
        <v>97.453999999999994</v>
      </c>
      <c r="M28" s="105">
        <v>361.61</v>
      </c>
      <c r="N28" s="105">
        <v>591.02</v>
      </c>
      <c r="O28" s="105">
        <v>1577.3720000000001</v>
      </c>
    </row>
    <row r="29" spans="1:15">
      <c r="A29" s="111">
        <v>1988</v>
      </c>
      <c r="B29" s="105">
        <v>264.66699999999997</v>
      </c>
      <c r="C29" s="105">
        <v>4.4960000000000004</v>
      </c>
      <c r="D29" s="105">
        <v>392.46199999999999</v>
      </c>
      <c r="E29" s="105">
        <v>83.292000000000002</v>
      </c>
      <c r="F29" s="105">
        <v>54.773000000000003</v>
      </c>
      <c r="G29" s="105">
        <v>2.19</v>
      </c>
      <c r="H29" s="105">
        <v>6.5380000000000003</v>
      </c>
      <c r="I29" s="105">
        <v>13.743</v>
      </c>
      <c r="J29" s="105">
        <v>64.8</v>
      </c>
      <c r="K29" s="105">
        <v>40.932000000000002</v>
      </c>
      <c r="L29" s="105">
        <v>113.82</v>
      </c>
      <c r="M29" s="105">
        <v>380.08800000000002</v>
      </c>
      <c r="N29" s="105">
        <v>614.72</v>
      </c>
      <c r="O29" s="105">
        <v>1656.433</v>
      </c>
    </row>
    <row r="30" spans="1:15">
      <c r="A30" s="111">
        <v>1989</v>
      </c>
      <c r="B30" s="105">
        <v>260.93599999999998</v>
      </c>
      <c r="C30" s="105">
        <v>3.456</v>
      </c>
      <c r="D30" s="105">
        <v>416.745</v>
      </c>
      <c r="E30" s="105">
        <v>83.980999999999995</v>
      </c>
      <c r="F30" s="105">
        <v>50.164999999999999</v>
      </c>
      <c r="G30" s="105">
        <v>2.161</v>
      </c>
      <c r="H30" s="105">
        <v>6.7060000000000004</v>
      </c>
      <c r="I30" s="105">
        <v>14.156000000000001</v>
      </c>
      <c r="J30" s="105">
        <v>63.375999999999998</v>
      </c>
      <c r="K30" s="105">
        <v>30.718</v>
      </c>
      <c r="L30" s="105">
        <v>112.738</v>
      </c>
      <c r="M30" s="105">
        <v>364.00200000000001</v>
      </c>
      <c r="N30" s="105">
        <v>642.01599999999996</v>
      </c>
      <c r="O30" s="105">
        <v>1687.155</v>
      </c>
    </row>
    <row r="31" spans="1:15">
      <c r="A31" s="111">
        <v>1990</v>
      </c>
      <c r="B31" s="105">
        <v>258.02699999999999</v>
      </c>
      <c r="C31" s="105">
        <v>0.54300000000000004</v>
      </c>
      <c r="D31" s="105">
        <v>435.07100000000003</v>
      </c>
      <c r="E31" s="105">
        <v>84.823999999999998</v>
      </c>
      <c r="F31" s="105">
        <v>44.771000000000001</v>
      </c>
      <c r="G31" s="105">
        <v>0.89800000000000002</v>
      </c>
      <c r="H31" s="105">
        <v>6.9009999999999998</v>
      </c>
      <c r="I31" s="105">
        <v>13.19</v>
      </c>
      <c r="J31" s="105">
        <v>68.582999999999998</v>
      </c>
      <c r="K31" s="105">
        <v>30.861999999999998</v>
      </c>
      <c r="L31" s="105">
        <v>119.05800000000001</v>
      </c>
      <c r="M31" s="105">
        <v>369.08600000000001</v>
      </c>
      <c r="N31" s="105">
        <v>636.351</v>
      </c>
      <c r="O31" s="105">
        <v>1699.079</v>
      </c>
    </row>
    <row r="32" spans="1:15">
      <c r="A32" s="111">
        <v>1991</v>
      </c>
      <c r="B32" s="105">
        <v>244.101</v>
      </c>
      <c r="C32" s="105">
        <v>1.101</v>
      </c>
      <c r="D32" s="105">
        <v>440.47399999999999</v>
      </c>
      <c r="E32" s="105">
        <v>79.457999999999998</v>
      </c>
      <c r="F32" s="105">
        <v>48.3</v>
      </c>
      <c r="G32" s="105">
        <v>0.83299999999999996</v>
      </c>
      <c r="H32" s="105">
        <v>6.1740000000000004</v>
      </c>
      <c r="I32" s="105">
        <v>13.779</v>
      </c>
      <c r="J32" s="105">
        <v>66.512</v>
      </c>
      <c r="K32" s="105">
        <v>25.045000000000002</v>
      </c>
      <c r="L32" s="105">
        <v>103.81100000000001</v>
      </c>
      <c r="M32" s="105">
        <v>343.91199999999998</v>
      </c>
      <c r="N32" s="105">
        <v>625.26</v>
      </c>
      <c r="O32" s="105">
        <v>1654.848</v>
      </c>
    </row>
    <row r="33" spans="1:15">
      <c r="A33" s="111">
        <v>1992</v>
      </c>
      <c r="B33" s="105">
        <v>235.65100000000001</v>
      </c>
      <c r="C33" s="105">
        <v>3.9359999999999999</v>
      </c>
      <c r="D33" s="105">
        <v>458.22399999999999</v>
      </c>
      <c r="E33" s="105">
        <v>81.605999999999995</v>
      </c>
      <c r="F33" s="105">
        <v>54.398000000000003</v>
      </c>
      <c r="G33" s="105">
        <v>0.71599999999999997</v>
      </c>
      <c r="H33" s="105">
        <v>6.2939999999999996</v>
      </c>
      <c r="I33" s="105">
        <v>13.882</v>
      </c>
      <c r="J33" s="105">
        <v>76.599999999999994</v>
      </c>
      <c r="K33" s="105">
        <v>29.021999999999998</v>
      </c>
      <c r="L33" s="105">
        <v>121.223</v>
      </c>
      <c r="M33" s="105">
        <v>383.74200000000002</v>
      </c>
      <c r="N33" s="105">
        <v>647.34199999999998</v>
      </c>
      <c r="O33" s="105">
        <v>1728.894</v>
      </c>
    </row>
    <row r="34" spans="1:15">
      <c r="A34" s="111">
        <v>1993</v>
      </c>
      <c r="B34" s="105">
        <v>233.25700000000001</v>
      </c>
      <c r="C34" s="105">
        <v>3.081</v>
      </c>
      <c r="D34" s="105">
        <v>465.87900000000002</v>
      </c>
      <c r="E34" s="105">
        <v>82.326999999999998</v>
      </c>
      <c r="F34" s="105">
        <v>53.384999999999998</v>
      </c>
      <c r="G34" s="105">
        <v>0.95499999999999996</v>
      </c>
      <c r="H34" s="105">
        <v>6.4089999999999998</v>
      </c>
      <c r="I34" s="105">
        <v>12.619</v>
      </c>
      <c r="J34" s="105">
        <v>69.647000000000006</v>
      </c>
      <c r="K34" s="105">
        <v>33.447000000000003</v>
      </c>
      <c r="L34" s="105">
        <v>110.91200000000001</v>
      </c>
      <c r="M34" s="105">
        <v>369.70100000000002</v>
      </c>
      <c r="N34" s="105">
        <v>653.82799999999997</v>
      </c>
      <c r="O34" s="105">
        <v>1725.7460000000001</v>
      </c>
    </row>
    <row r="35" spans="1:15">
      <c r="A35" s="111">
        <v>1994</v>
      </c>
      <c r="B35" s="105">
        <v>234.44800000000001</v>
      </c>
      <c r="C35" s="105">
        <v>6.63</v>
      </c>
      <c r="D35" s="105">
        <v>467.65899999999999</v>
      </c>
      <c r="E35" s="105">
        <v>81.805999999999997</v>
      </c>
      <c r="F35" s="105">
        <v>57</v>
      </c>
      <c r="G35" s="105">
        <v>1.238</v>
      </c>
      <c r="H35" s="105">
        <v>6.6989999999999998</v>
      </c>
      <c r="I35" s="105">
        <v>13.518000000000001</v>
      </c>
      <c r="J35" s="105">
        <v>69.441999999999993</v>
      </c>
      <c r="K35" s="105">
        <v>31.422000000000001</v>
      </c>
      <c r="L35" s="105">
        <v>119.435</v>
      </c>
      <c r="M35" s="105">
        <v>380.55900000000003</v>
      </c>
      <c r="N35" s="105">
        <v>666.24699999999996</v>
      </c>
      <c r="O35" s="105">
        <v>1755.5429999999999</v>
      </c>
    </row>
    <row r="36" spans="1:15">
      <c r="A36" s="111">
        <v>1995</v>
      </c>
      <c r="B36" s="105">
        <v>232.482</v>
      </c>
      <c r="C36" s="105">
        <v>6.9409999999999998</v>
      </c>
      <c r="D36" s="105">
        <v>491.89800000000002</v>
      </c>
      <c r="E36" s="105">
        <v>83.316000000000003</v>
      </c>
      <c r="F36" s="105">
        <v>57.055</v>
      </c>
      <c r="G36" s="105">
        <v>1.1299999999999999</v>
      </c>
      <c r="H36" s="105">
        <v>6.5839999999999996</v>
      </c>
      <c r="I36" s="105">
        <v>14.061</v>
      </c>
      <c r="J36" s="105">
        <v>69.263000000000005</v>
      </c>
      <c r="K36" s="105">
        <v>25.257000000000001</v>
      </c>
      <c r="L36" s="105">
        <v>111.2</v>
      </c>
      <c r="M36" s="105">
        <v>367.86599999999999</v>
      </c>
      <c r="N36" s="105">
        <v>657.72900000000004</v>
      </c>
      <c r="O36" s="105">
        <v>1756.915</v>
      </c>
    </row>
    <row r="37" spans="1:15">
      <c r="A37" s="111">
        <v>1996</v>
      </c>
      <c r="B37" s="105">
        <v>227.22800000000001</v>
      </c>
      <c r="C37" s="105">
        <v>2.593</v>
      </c>
      <c r="D37" s="105">
        <v>507.68599999999998</v>
      </c>
      <c r="E37" s="105">
        <v>87.432000000000002</v>
      </c>
      <c r="F37" s="105">
        <v>58.610999999999997</v>
      </c>
      <c r="G37" s="105">
        <v>1.339</v>
      </c>
      <c r="H37" s="105">
        <v>6.39</v>
      </c>
      <c r="I37" s="105">
        <v>14.095000000000001</v>
      </c>
      <c r="J37" s="105">
        <v>72.676000000000002</v>
      </c>
      <c r="K37" s="105">
        <v>25.145</v>
      </c>
      <c r="L37" s="105">
        <v>129.559</v>
      </c>
      <c r="M37" s="105">
        <v>395.24599999999998</v>
      </c>
      <c r="N37" s="105">
        <v>676.63800000000003</v>
      </c>
      <c r="O37" s="105">
        <v>1809.3910000000001</v>
      </c>
    </row>
    <row r="38" spans="1:15">
      <c r="A38" s="111">
        <v>1997</v>
      </c>
      <c r="B38" s="105">
        <v>223.75</v>
      </c>
      <c r="C38" s="105">
        <v>5.2789999999999999</v>
      </c>
      <c r="D38" s="105">
        <v>509.20100000000002</v>
      </c>
      <c r="E38" s="105">
        <v>88.623000000000005</v>
      </c>
      <c r="F38" s="105">
        <v>57.863</v>
      </c>
      <c r="G38" s="105">
        <v>1.377</v>
      </c>
      <c r="H38" s="105">
        <v>6.75</v>
      </c>
      <c r="I38" s="105">
        <v>14.906000000000001</v>
      </c>
      <c r="J38" s="105">
        <v>69.849999999999994</v>
      </c>
      <c r="K38" s="105">
        <v>21.8</v>
      </c>
      <c r="L38" s="105">
        <v>135.99799999999999</v>
      </c>
      <c r="M38" s="105">
        <v>397.16699999999997</v>
      </c>
      <c r="N38" s="105">
        <v>692.35299999999995</v>
      </c>
      <c r="O38" s="105">
        <v>1827.75</v>
      </c>
    </row>
    <row r="39" spans="1:15">
      <c r="A39" s="111">
        <v>1998</v>
      </c>
      <c r="B39" s="105">
        <v>218.82900000000001</v>
      </c>
      <c r="C39" s="105">
        <v>7.6260000000000003</v>
      </c>
      <c r="D39" s="105">
        <v>498.89299999999997</v>
      </c>
      <c r="E39" s="105">
        <v>89.072999999999993</v>
      </c>
      <c r="F39" s="105">
        <v>50.545000000000002</v>
      </c>
      <c r="G39" s="105">
        <v>1.615</v>
      </c>
      <c r="H39" s="105">
        <v>7.0659999999999998</v>
      </c>
      <c r="I39" s="105">
        <v>14.032</v>
      </c>
      <c r="J39" s="105">
        <v>80.754999999999995</v>
      </c>
      <c r="K39" s="105">
        <v>17.239999999999998</v>
      </c>
      <c r="L39" s="105">
        <v>120.881</v>
      </c>
      <c r="M39" s="105">
        <v>381.20800000000003</v>
      </c>
      <c r="N39" s="105">
        <v>704.17200000000003</v>
      </c>
      <c r="O39" s="105">
        <v>1810.7280000000001</v>
      </c>
    </row>
    <row r="40" spans="1:15">
      <c r="A40" s="111">
        <v>1999</v>
      </c>
      <c r="B40" s="105">
        <v>208.56800000000001</v>
      </c>
      <c r="C40" s="105">
        <v>6.5579999999999998</v>
      </c>
      <c r="D40" s="105">
        <v>479.62</v>
      </c>
      <c r="E40" s="105">
        <v>87.286000000000001</v>
      </c>
      <c r="F40" s="105">
        <v>58.691000000000003</v>
      </c>
      <c r="G40" s="105">
        <v>0.94</v>
      </c>
      <c r="H40" s="105">
        <v>7.14</v>
      </c>
      <c r="I40" s="105">
        <v>10.645</v>
      </c>
      <c r="J40" s="105">
        <v>88.025000000000006</v>
      </c>
      <c r="K40" s="105">
        <v>15.561999999999999</v>
      </c>
      <c r="L40" s="105">
        <v>123.252</v>
      </c>
      <c r="M40" s="105">
        <v>391.541</v>
      </c>
      <c r="N40" s="105">
        <v>702.84900000000005</v>
      </c>
      <c r="O40" s="105">
        <v>1789.135</v>
      </c>
    </row>
    <row r="41" spans="1:15">
      <c r="A41" s="111">
        <v>2000</v>
      </c>
      <c r="B41" s="105">
        <v>211.10499999999999</v>
      </c>
      <c r="C41" s="105">
        <v>7.43</v>
      </c>
      <c r="D41" s="105">
        <v>486.27499999999998</v>
      </c>
      <c r="E41" s="105">
        <v>89.218000000000004</v>
      </c>
      <c r="F41" s="105">
        <v>60.758000000000003</v>
      </c>
      <c r="G41" s="105">
        <v>1.145</v>
      </c>
      <c r="H41" s="105">
        <v>7.0330000000000004</v>
      </c>
      <c r="I41" s="105">
        <v>10.613</v>
      </c>
      <c r="J41" s="105">
        <v>74.884</v>
      </c>
      <c r="K41" s="105">
        <v>18.05</v>
      </c>
      <c r="L41" s="105">
        <v>110.919</v>
      </c>
      <c r="M41" s="105">
        <v>372.62</v>
      </c>
      <c r="N41" s="105">
        <v>717.35500000000002</v>
      </c>
      <c r="O41" s="105">
        <v>1794.7840000000001</v>
      </c>
    </row>
    <row r="42" spans="1:15">
      <c r="A42" s="111">
        <v>2001</v>
      </c>
      <c r="B42" s="105">
        <v>204.72399999999999</v>
      </c>
      <c r="C42" s="105">
        <v>3.3260000000000001</v>
      </c>
      <c r="D42" s="105">
        <v>444.12599999999998</v>
      </c>
      <c r="E42" s="105">
        <v>96.472999999999999</v>
      </c>
      <c r="F42" s="105">
        <v>52.848999999999997</v>
      </c>
      <c r="G42" s="105">
        <v>1.7</v>
      </c>
      <c r="H42" s="105">
        <v>6.444</v>
      </c>
      <c r="I42" s="105">
        <v>20.696000000000002</v>
      </c>
      <c r="J42" s="105">
        <v>80.67</v>
      </c>
      <c r="K42" s="105">
        <v>15.244999999999999</v>
      </c>
      <c r="L42" s="105">
        <v>129.346</v>
      </c>
      <c r="M42" s="105">
        <v>403.423</v>
      </c>
      <c r="N42" s="105">
        <v>665.88400000000001</v>
      </c>
      <c r="O42" s="105">
        <v>1721.4829999999999</v>
      </c>
    </row>
    <row r="43" spans="1:15">
      <c r="A43" s="111">
        <v>2002</v>
      </c>
      <c r="B43" s="105">
        <v>187.35900000000001</v>
      </c>
      <c r="C43" s="105">
        <v>6.9059999999999997</v>
      </c>
      <c r="D43" s="105">
        <v>452.91300000000001</v>
      </c>
      <c r="E43" s="105">
        <v>89.379000000000005</v>
      </c>
      <c r="F43" s="105">
        <v>53.798999999999999</v>
      </c>
      <c r="G43" s="105">
        <v>1.0109999999999999</v>
      </c>
      <c r="H43" s="105">
        <v>6.367</v>
      </c>
      <c r="I43" s="105">
        <v>21.664999999999999</v>
      </c>
      <c r="J43" s="105">
        <v>80.988</v>
      </c>
      <c r="K43" s="105">
        <v>14.259</v>
      </c>
      <c r="L43" s="105">
        <v>125.539</v>
      </c>
      <c r="M43" s="105">
        <v>393.00700000000001</v>
      </c>
      <c r="N43" s="105">
        <v>652.89200000000005</v>
      </c>
      <c r="O43" s="105">
        <v>1693.077</v>
      </c>
    </row>
    <row r="44" spans="1:15">
      <c r="A44" s="111">
        <v>2003</v>
      </c>
      <c r="B44" s="105">
        <v>189.232</v>
      </c>
      <c r="C44" s="105">
        <v>5.742</v>
      </c>
      <c r="D44" s="105">
        <v>434.93900000000002</v>
      </c>
      <c r="E44" s="105">
        <v>86.924999999999997</v>
      </c>
      <c r="F44" s="105">
        <v>49.95</v>
      </c>
      <c r="G44" s="105">
        <v>1.7649999999999999</v>
      </c>
      <c r="H44" s="105">
        <v>5.8869999999999996</v>
      </c>
      <c r="I44" s="105">
        <v>22.925999999999998</v>
      </c>
      <c r="J44" s="105">
        <v>79.314999999999998</v>
      </c>
      <c r="K44" s="105">
        <v>16.535</v>
      </c>
      <c r="L44" s="105">
        <v>138.25700000000001</v>
      </c>
      <c r="M44" s="105">
        <v>401.55900000000003</v>
      </c>
      <c r="N44" s="105">
        <v>670.82100000000003</v>
      </c>
      <c r="O44" s="105">
        <v>1702.2919999999999</v>
      </c>
    </row>
    <row r="45" spans="1:15">
      <c r="A45" s="111">
        <v>2004</v>
      </c>
      <c r="B45" s="105">
        <v>189.83500000000001</v>
      </c>
      <c r="C45" s="105">
        <v>15.659000000000001</v>
      </c>
      <c r="D45" s="105">
        <v>438.298</v>
      </c>
      <c r="E45" s="105">
        <v>90.245999999999995</v>
      </c>
      <c r="F45" s="105">
        <v>53.026000000000003</v>
      </c>
      <c r="G45" s="105">
        <v>2.0649999999999999</v>
      </c>
      <c r="H45" s="105">
        <v>5.9640000000000004</v>
      </c>
      <c r="I45" s="105">
        <v>25.966999999999999</v>
      </c>
      <c r="J45" s="105">
        <v>90.113</v>
      </c>
      <c r="K45" s="105">
        <v>18.655000000000001</v>
      </c>
      <c r="L45" s="105">
        <v>140.19399999999999</v>
      </c>
      <c r="M45" s="105">
        <v>426.22899999999998</v>
      </c>
      <c r="N45" s="105">
        <v>673.16499999999996</v>
      </c>
      <c r="O45" s="105">
        <v>1743.1859999999999</v>
      </c>
    </row>
    <row r="46" spans="1:15">
      <c r="A46" s="111">
        <v>2005</v>
      </c>
      <c r="B46" s="105">
        <v>182.286</v>
      </c>
      <c r="C46" s="105">
        <v>5.0229999999999997</v>
      </c>
      <c r="D46" s="105">
        <v>405.37799999999999</v>
      </c>
      <c r="E46" s="105">
        <v>93.805999999999997</v>
      </c>
      <c r="F46" s="105">
        <v>49.27</v>
      </c>
      <c r="G46" s="105">
        <v>2.86</v>
      </c>
      <c r="H46" s="105">
        <v>5.9329999999999998</v>
      </c>
      <c r="I46" s="105">
        <v>24.606000000000002</v>
      </c>
      <c r="J46" s="105">
        <v>85.962000000000003</v>
      </c>
      <c r="K46" s="105">
        <v>21.106000000000002</v>
      </c>
      <c r="L46" s="105">
        <v>139.661</v>
      </c>
      <c r="M46" s="105">
        <v>423.20400000000001</v>
      </c>
      <c r="N46" s="105">
        <v>671.24699999999996</v>
      </c>
      <c r="O46" s="105">
        <v>1687.1379999999999</v>
      </c>
    </row>
    <row r="47" spans="1:15">
      <c r="A47" s="111">
        <v>2006</v>
      </c>
      <c r="B47" s="105">
        <v>179.554</v>
      </c>
      <c r="C47" s="105">
        <v>6.9089999999999998</v>
      </c>
      <c r="D47" s="105">
        <v>407.46800000000002</v>
      </c>
      <c r="E47" s="105">
        <v>93.132999999999996</v>
      </c>
      <c r="F47" s="105">
        <v>48.470999999999997</v>
      </c>
      <c r="G47" s="105">
        <v>2.165</v>
      </c>
      <c r="H47" s="105">
        <v>5.78</v>
      </c>
      <c r="I47" s="105">
        <v>25.991</v>
      </c>
      <c r="J47" s="105">
        <v>85.176000000000002</v>
      </c>
      <c r="K47" s="105">
        <v>17.946999999999999</v>
      </c>
      <c r="L47" s="105">
        <v>150.881</v>
      </c>
      <c r="M47" s="105">
        <v>429.54399999999998</v>
      </c>
      <c r="N47" s="105">
        <v>649.18600000000004</v>
      </c>
      <c r="O47" s="105">
        <v>1672.662</v>
      </c>
    </row>
    <row r="48" spans="1:15">
      <c r="A48" s="111">
        <v>2007</v>
      </c>
      <c r="B48" s="105">
        <v>174.78800000000001</v>
      </c>
      <c r="C48" s="105">
        <v>2.863</v>
      </c>
      <c r="D48" s="105">
        <v>418.51299999999998</v>
      </c>
      <c r="E48" s="105">
        <v>92.611999999999995</v>
      </c>
      <c r="F48" s="105">
        <v>50.091000000000001</v>
      </c>
      <c r="G48" s="105">
        <v>0.98199999999999998</v>
      </c>
      <c r="H48" s="105">
        <v>5.9690000000000003</v>
      </c>
      <c r="I48" s="105">
        <v>20.917000000000002</v>
      </c>
      <c r="J48" s="105">
        <v>82.605000000000004</v>
      </c>
      <c r="K48" s="105">
        <v>14.494</v>
      </c>
      <c r="L48" s="105">
        <v>147.22999999999999</v>
      </c>
      <c r="M48" s="105">
        <v>414.90100000000001</v>
      </c>
      <c r="N48" s="105">
        <v>661.37</v>
      </c>
      <c r="O48" s="105">
        <v>1672.4349999999999</v>
      </c>
    </row>
    <row r="49" spans="1:15">
      <c r="A49" s="111">
        <v>2008</v>
      </c>
      <c r="B49" s="105">
        <v>168.06</v>
      </c>
      <c r="C49" s="105">
        <v>4.6340000000000003</v>
      </c>
      <c r="D49" s="105">
        <v>418.84399999999999</v>
      </c>
      <c r="E49" s="105">
        <v>99.403999999999996</v>
      </c>
      <c r="F49" s="105">
        <v>41.264000000000003</v>
      </c>
      <c r="G49" s="105">
        <v>0.28000000000000003</v>
      </c>
      <c r="H49" s="105">
        <v>5.5410000000000004</v>
      </c>
      <c r="I49" s="105">
        <v>16.509</v>
      </c>
      <c r="J49" s="105">
        <v>79.015000000000001</v>
      </c>
      <c r="K49" s="105">
        <v>14.577999999999999</v>
      </c>
      <c r="L49" s="105">
        <v>129.809</v>
      </c>
      <c r="M49" s="105">
        <v>386.4</v>
      </c>
      <c r="N49" s="105">
        <v>640.99400000000003</v>
      </c>
      <c r="O49" s="105">
        <v>1618.932</v>
      </c>
    </row>
    <row r="50" spans="1:15">
      <c r="A50" s="111">
        <v>2009</v>
      </c>
      <c r="B50" s="105">
        <v>130.792</v>
      </c>
      <c r="C50" s="105">
        <v>-2.706</v>
      </c>
      <c r="D50" s="105">
        <v>394.80799999999999</v>
      </c>
      <c r="E50" s="105">
        <v>79.063999999999993</v>
      </c>
      <c r="F50" s="105">
        <v>41.008000000000003</v>
      </c>
      <c r="G50" s="105">
        <v>0.32200000000000001</v>
      </c>
      <c r="H50" s="105">
        <v>4.9820000000000002</v>
      </c>
      <c r="I50" s="105">
        <v>16.015000000000001</v>
      </c>
      <c r="J50" s="105">
        <v>73.111999999999995</v>
      </c>
      <c r="K50" s="105">
        <v>9.7609999999999992</v>
      </c>
      <c r="L50" s="105">
        <v>111.176</v>
      </c>
      <c r="M50" s="105">
        <v>335.44</v>
      </c>
      <c r="N50" s="105">
        <v>550.05899999999997</v>
      </c>
      <c r="O50" s="105">
        <v>1408.393</v>
      </c>
    </row>
    <row r="51" spans="1:15">
      <c r="A51" s="111">
        <v>2010</v>
      </c>
      <c r="B51" s="105">
        <v>152.5</v>
      </c>
      <c r="C51" s="105">
        <v>-0.70099999999999996</v>
      </c>
      <c r="D51" s="105">
        <v>427.58100000000002</v>
      </c>
      <c r="E51" s="105">
        <v>85.378</v>
      </c>
      <c r="F51" s="105">
        <v>41.802</v>
      </c>
      <c r="G51" s="105">
        <v>0.53600000000000003</v>
      </c>
      <c r="H51" s="105">
        <v>5.032</v>
      </c>
      <c r="I51" s="105">
        <v>17.274000000000001</v>
      </c>
      <c r="J51" s="105">
        <v>66.966999999999999</v>
      </c>
      <c r="K51" s="105">
        <v>8.7899999999999991</v>
      </c>
      <c r="L51" s="105">
        <v>119.10899999999999</v>
      </c>
      <c r="M51" s="105">
        <v>344.88799999999998</v>
      </c>
      <c r="N51" s="105">
        <v>587.17100000000005</v>
      </c>
      <c r="O51" s="105">
        <v>1511.4369999999999</v>
      </c>
    </row>
    <row r="52" spans="1:15">
      <c r="A52" s="111">
        <v>2011</v>
      </c>
      <c r="B52" s="105">
        <v>145.839</v>
      </c>
      <c r="C52" s="105">
        <v>1.262</v>
      </c>
      <c r="D52" s="105">
        <v>438.07</v>
      </c>
      <c r="E52" s="105">
        <v>91.408000000000001</v>
      </c>
      <c r="F52" s="105">
        <v>38.448999999999998</v>
      </c>
      <c r="G52" s="105">
        <v>0.26500000000000001</v>
      </c>
      <c r="H52" s="105">
        <v>4.718</v>
      </c>
      <c r="I52" s="105">
        <v>16.88</v>
      </c>
      <c r="J52" s="105">
        <v>63.963999999999999</v>
      </c>
      <c r="K52" s="105">
        <v>9.8670000000000009</v>
      </c>
      <c r="L52" s="105">
        <v>118.056</v>
      </c>
      <c r="M52" s="105">
        <v>343.60599999999999</v>
      </c>
      <c r="N52" s="105">
        <v>573.58100000000002</v>
      </c>
      <c r="O52" s="105">
        <v>1502.3579999999999</v>
      </c>
    </row>
    <row r="53" spans="1:15">
      <c r="A53" s="111">
        <v>2012</v>
      </c>
      <c r="B53" s="105">
        <v>141.51499999999999</v>
      </c>
      <c r="C53" s="105">
        <v>0.45300000000000001</v>
      </c>
      <c r="D53" s="105">
        <v>455.36900000000003</v>
      </c>
      <c r="E53" s="105">
        <v>94.031000000000006</v>
      </c>
      <c r="F53" s="105">
        <v>41.703000000000003</v>
      </c>
      <c r="G53" s="105">
        <v>0.14699999999999999</v>
      </c>
      <c r="H53" s="105">
        <v>4.3819999999999997</v>
      </c>
      <c r="I53" s="105">
        <v>16.719000000000001</v>
      </c>
      <c r="J53" s="105">
        <v>69.162999999999997</v>
      </c>
      <c r="K53" s="105">
        <v>5.1109999999999998</v>
      </c>
      <c r="L53" s="105">
        <v>114.14400000000001</v>
      </c>
      <c r="M53" s="105">
        <v>345.399</v>
      </c>
      <c r="N53" s="105">
        <v>542.84</v>
      </c>
      <c r="O53" s="105">
        <v>1485.576</v>
      </c>
    </row>
    <row r="54" spans="1:15">
      <c r="A54" s="111">
        <v>2013</v>
      </c>
      <c r="B54" s="105">
        <v>144.58799999999999</v>
      </c>
      <c r="C54" s="105">
        <v>-1.98</v>
      </c>
      <c r="D54" s="105">
        <v>471.71499999999997</v>
      </c>
      <c r="E54" s="105">
        <v>93.701999999999998</v>
      </c>
      <c r="F54" s="105">
        <v>45.83</v>
      </c>
      <c r="G54" s="105">
        <v>0.108</v>
      </c>
      <c r="H54" s="105">
        <v>4.633</v>
      </c>
      <c r="I54" s="105">
        <v>17.321000000000002</v>
      </c>
      <c r="J54" s="105">
        <v>64.021000000000001</v>
      </c>
      <c r="K54" s="105">
        <v>3.5270000000000001</v>
      </c>
      <c r="L54" s="105">
        <v>119.629</v>
      </c>
      <c r="M54" s="105">
        <v>348.77</v>
      </c>
      <c r="N54" s="105">
        <v>542.11099999999999</v>
      </c>
      <c r="O54" s="105">
        <v>1505.204</v>
      </c>
    </row>
    <row r="55" spans="1:15">
      <c r="A55" s="111">
        <v>2014</v>
      </c>
      <c r="B55" s="105">
        <v>143.51400000000001</v>
      </c>
      <c r="C55" s="105">
        <v>-2.4510000000000001</v>
      </c>
      <c r="D55" s="105">
        <v>487.238</v>
      </c>
      <c r="E55" s="105">
        <v>101.114</v>
      </c>
      <c r="F55" s="105">
        <v>44.518999999999998</v>
      </c>
      <c r="G55" s="105">
        <v>0.20699999999999999</v>
      </c>
      <c r="H55" s="105">
        <v>4.8390000000000004</v>
      </c>
      <c r="I55" s="105">
        <v>13.83</v>
      </c>
      <c r="J55" s="105">
        <v>64.989999999999995</v>
      </c>
      <c r="K55" s="105">
        <v>2.968</v>
      </c>
      <c r="L55" s="105">
        <v>112.23099999999999</v>
      </c>
      <c r="M55" s="105">
        <v>344.697</v>
      </c>
      <c r="N55" s="105">
        <v>542.78099999999995</v>
      </c>
      <c r="O55" s="105">
        <v>1515.78</v>
      </c>
    </row>
    <row r="56" spans="1:15">
      <c r="A56" s="111">
        <v>2015</v>
      </c>
      <c r="B56" s="105">
        <v>129.47900000000001</v>
      </c>
      <c r="C56" s="105">
        <v>-2.0209999999999999</v>
      </c>
      <c r="D56" s="105">
        <v>486.09100000000001</v>
      </c>
      <c r="E56" s="105">
        <v>86.548000000000002</v>
      </c>
      <c r="F56" s="105">
        <v>48.203000000000003</v>
      </c>
      <c r="G56" s="105">
        <v>0.126</v>
      </c>
      <c r="H56" s="105">
        <v>5.2640000000000002</v>
      </c>
      <c r="I56" s="105">
        <v>16.962</v>
      </c>
      <c r="J56" s="105">
        <v>65.959999999999994</v>
      </c>
      <c r="K56" s="105">
        <v>2.476</v>
      </c>
      <c r="L56" s="105">
        <v>115.867</v>
      </c>
      <c r="M56" s="105">
        <v>341.40699999999998</v>
      </c>
      <c r="N56" s="105">
        <v>501.74400000000003</v>
      </c>
      <c r="O56" s="105">
        <v>1456.7</v>
      </c>
    </row>
    <row r="57" spans="1:15">
      <c r="A57" s="111">
        <v>2016</v>
      </c>
      <c r="B57" s="105">
        <v>113.26600000000001</v>
      </c>
      <c r="C57" s="105">
        <v>-2.1749999999999998</v>
      </c>
      <c r="D57" s="105">
        <v>495.786</v>
      </c>
      <c r="E57" s="105">
        <v>85.558999999999997</v>
      </c>
      <c r="F57" s="105">
        <v>45.786999999999999</v>
      </c>
      <c r="G57" s="105">
        <v>0.16600000000000001</v>
      </c>
      <c r="H57" s="105">
        <v>5.0049999999999999</v>
      </c>
      <c r="I57" s="105">
        <v>17.228000000000002</v>
      </c>
      <c r="J57" s="105">
        <v>64.914000000000001</v>
      </c>
      <c r="K57" s="105">
        <v>3.8330000000000002</v>
      </c>
      <c r="L57" s="105">
        <v>123.898</v>
      </c>
      <c r="M57" s="105">
        <v>346.39100000000002</v>
      </c>
      <c r="N57" s="105">
        <v>472.46100000000001</v>
      </c>
      <c r="O57" s="105">
        <v>1425.7280000000001</v>
      </c>
    </row>
    <row r="58" spans="1:15">
      <c r="A58" s="111">
        <v>2017</v>
      </c>
      <c r="B58" s="105">
        <v>112.20399999999999</v>
      </c>
      <c r="C58" s="105">
        <v>-3.2509999999999999</v>
      </c>
      <c r="D58" s="105">
        <v>508.52699999999999</v>
      </c>
      <c r="E58" s="105">
        <v>89.128</v>
      </c>
      <c r="F58" s="105">
        <v>47.762</v>
      </c>
      <c r="G58" s="105">
        <v>8.2000000000000003E-2</v>
      </c>
      <c r="H58" s="105">
        <v>4.625</v>
      </c>
      <c r="I58" s="105">
        <v>17.382000000000001</v>
      </c>
      <c r="J58" s="105">
        <v>60.682000000000002</v>
      </c>
      <c r="K58" s="105">
        <v>3.6520000000000001</v>
      </c>
      <c r="L58" s="105">
        <v>130.46299999999999</v>
      </c>
      <c r="M58" s="105">
        <v>353.77600000000001</v>
      </c>
      <c r="N58" s="105">
        <v>460.67200000000003</v>
      </c>
      <c r="O58" s="105">
        <v>1431.9280000000001</v>
      </c>
    </row>
    <row r="59" spans="1:15">
      <c r="A59" s="111">
        <v>2018</v>
      </c>
      <c r="B59" s="105">
        <v>110.654</v>
      </c>
      <c r="C59" s="105">
        <v>-2.9159999999999999</v>
      </c>
      <c r="D59" s="105">
        <v>531.86300000000006</v>
      </c>
      <c r="E59" s="105">
        <v>92.727999999999994</v>
      </c>
      <c r="F59" s="105">
        <v>53.962000000000003</v>
      </c>
      <c r="G59" s="105">
        <v>0.11899999999999999</v>
      </c>
      <c r="H59" s="105">
        <v>4.5179999999999998</v>
      </c>
      <c r="I59" s="105">
        <v>17.713000000000001</v>
      </c>
      <c r="J59" s="105">
        <v>62.313000000000002</v>
      </c>
      <c r="K59" s="105">
        <v>3.169</v>
      </c>
      <c r="L59" s="105">
        <v>127.146</v>
      </c>
      <c r="M59" s="105">
        <v>361.66800000000001</v>
      </c>
      <c r="N59" s="105">
        <v>457.44900000000001</v>
      </c>
      <c r="O59" s="105">
        <v>1458.7180000000001</v>
      </c>
    </row>
    <row r="60" spans="1:15">
      <c r="A60" s="111">
        <v>2019</v>
      </c>
      <c r="B60" s="105">
        <v>104.72</v>
      </c>
      <c r="C60" s="105">
        <v>-2.4009999999999998</v>
      </c>
      <c r="D60" s="105">
        <v>540.29499999999996</v>
      </c>
      <c r="E60" s="105">
        <v>89.201999999999998</v>
      </c>
      <c r="F60" s="105">
        <v>59.481000000000002</v>
      </c>
      <c r="G60" s="105">
        <v>0.104</v>
      </c>
      <c r="H60" s="105">
        <v>4.3819999999999997</v>
      </c>
      <c r="I60" s="105">
        <v>17.510000000000002</v>
      </c>
      <c r="J60" s="105">
        <v>59.704999999999998</v>
      </c>
      <c r="K60" s="105">
        <v>2.9910000000000001</v>
      </c>
      <c r="L60" s="105">
        <v>130.804</v>
      </c>
      <c r="M60" s="105">
        <v>364.17700000000002</v>
      </c>
      <c r="N60" s="105">
        <v>425.42700000000002</v>
      </c>
      <c r="O60" s="105">
        <v>1432.2190000000001</v>
      </c>
    </row>
    <row r="61" spans="1:15">
      <c r="A61" s="111">
        <v>2020</v>
      </c>
      <c r="B61" s="105">
        <v>88.126000000000005</v>
      </c>
      <c r="C61" s="105">
        <v>-1.4710000000000001</v>
      </c>
      <c r="D61" s="105">
        <v>526.00900000000001</v>
      </c>
      <c r="E61" s="105">
        <v>79.003</v>
      </c>
      <c r="F61" s="105">
        <v>60.219000000000001</v>
      </c>
      <c r="G61" s="105">
        <v>0.221</v>
      </c>
      <c r="H61" s="105">
        <v>4.1139999999999999</v>
      </c>
      <c r="I61" s="105">
        <v>17.672000000000001</v>
      </c>
      <c r="J61" s="105">
        <v>49.088000000000001</v>
      </c>
      <c r="K61" s="105">
        <v>2.3380000000000001</v>
      </c>
      <c r="L61" s="105">
        <v>122.979</v>
      </c>
      <c r="M61" s="105">
        <v>335.63499999999999</v>
      </c>
      <c r="N61" s="105">
        <v>374.12</v>
      </c>
      <c r="O61" s="105">
        <v>1322.4179999999999</v>
      </c>
    </row>
    <row r="62" spans="1:15">
      <c r="A62" s="111">
        <v>2021</v>
      </c>
      <c r="B62" s="105">
        <v>97.135999999999996</v>
      </c>
      <c r="C62" s="105">
        <v>-5.5419999999999998</v>
      </c>
      <c r="D62" s="105">
        <v>537.67600000000004</v>
      </c>
      <c r="E62" s="105">
        <v>87.748000000000005</v>
      </c>
      <c r="F62" s="105">
        <v>66.286000000000001</v>
      </c>
      <c r="G62" s="105">
        <v>0.106</v>
      </c>
      <c r="H62" s="105">
        <v>4.2030000000000003</v>
      </c>
      <c r="I62" s="105">
        <v>17.344000000000001</v>
      </c>
      <c r="J62" s="105">
        <v>51.046999999999997</v>
      </c>
      <c r="K62" s="105">
        <v>3.3519999999999999</v>
      </c>
      <c r="L62" s="105">
        <v>116.05500000000001</v>
      </c>
      <c r="M62" s="105">
        <v>346.14100000000002</v>
      </c>
      <c r="N62" s="105">
        <v>407.81599999999997</v>
      </c>
      <c r="O62" s="105">
        <v>1383.2270000000001</v>
      </c>
    </row>
    <row r="63" spans="1:15">
      <c r="A63" s="111">
        <v>2022</v>
      </c>
      <c r="B63" s="105">
        <v>92.611999999999995</v>
      </c>
      <c r="C63" s="105">
        <v>-6.383</v>
      </c>
      <c r="D63" s="105">
        <v>549.92399999999998</v>
      </c>
      <c r="E63" s="105">
        <v>87.241</v>
      </c>
      <c r="F63" s="105">
        <v>67.935000000000002</v>
      </c>
      <c r="G63" s="105">
        <v>6.8000000000000005E-2</v>
      </c>
      <c r="H63" s="105">
        <v>4.4729999999999999</v>
      </c>
      <c r="I63" s="105">
        <v>17.253</v>
      </c>
      <c r="J63" s="105">
        <v>48.482999999999997</v>
      </c>
      <c r="K63" s="105">
        <v>3.61</v>
      </c>
      <c r="L63" s="105">
        <v>128.751</v>
      </c>
      <c r="M63" s="105">
        <v>357.81299999999999</v>
      </c>
      <c r="N63" s="105">
        <v>396.73200000000003</v>
      </c>
      <c r="O63" s="105">
        <v>1390.6980000000001</v>
      </c>
    </row>
  </sheetData>
  <sheetProtection formatCells="0" formatColumns="0" formatRows="0" insertColumns="0" insertRows="0" insertHyperlinks="0" deleteColumns="0" deleteRows="0" sort="0" autoFilter="0" pivotTables="0"/>
  <hyperlinks>
    <hyperlink ref="A5" r:id="rId1" display="http://www.eia.gov/totalenergy/data/monthly/dataunits.cfm" xr:uid="{00000000-0004-0000-0100-000000000000}"/>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3">
    <tabColor theme="7" tint="0.59999389629810485"/>
  </sheetPr>
  <dimension ref="A1:M63"/>
  <sheetViews>
    <sheetView workbookViewId="0"/>
  </sheetViews>
  <sheetFormatPr defaultColWidth="9.140625" defaultRowHeight="15"/>
  <cols>
    <col min="1" max="1" width="9.42578125" style="26" customWidth="1"/>
    <col min="2" max="2" width="28" style="26" customWidth="1"/>
    <col min="3" max="3" width="32.42578125" style="26" customWidth="1"/>
    <col min="4" max="4" width="28.85546875" style="26" customWidth="1"/>
    <col min="5" max="5" width="19" style="26" customWidth="1"/>
    <col min="6" max="6" width="22.7109375" style="26" customWidth="1"/>
    <col min="7" max="7" width="19.28515625" style="26" customWidth="1"/>
    <col min="8" max="8" width="26.5703125" style="26" customWidth="1"/>
    <col min="9" max="9" width="14.85546875" style="26" customWidth="1"/>
    <col min="10" max="10" width="21" style="26" customWidth="1"/>
    <col min="11" max="11" width="25.42578125" style="26" customWidth="1"/>
    <col min="12" max="12" width="18.42578125" style="26" customWidth="1"/>
    <col min="13" max="13" width="30" style="26" customWidth="1"/>
    <col min="14" max="16384" width="9.140625" style="26"/>
  </cols>
  <sheetData>
    <row r="1" spans="1:13" s="27" customFormat="1" ht="23.25" customHeight="1">
      <c r="B1" s="27" t="s">
        <v>2380</v>
      </c>
      <c r="C1" s="27" t="s">
        <v>1926</v>
      </c>
      <c r="D1" s="27" t="s">
        <v>1890</v>
      </c>
      <c r="E1" s="27" t="s">
        <v>2365</v>
      </c>
      <c r="F1" s="27" t="s">
        <v>2366</v>
      </c>
      <c r="G1" s="27" t="s">
        <v>2367</v>
      </c>
      <c r="H1" s="27" t="s">
        <v>2380</v>
      </c>
      <c r="I1" s="27" t="s">
        <v>2376</v>
      </c>
      <c r="J1" s="27" t="s">
        <v>2372</v>
      </c>
      <c r="K1" s="27" t="s">
        <v>1899</v>
      </c>
      <c r="L1" s="27" t="s">
        <v>1899</v>
      </c>
      <c r="M1" s="27" t="s">
        <v>2374</v>
      </c>
    </row>
    <row r="2" spans="1:13" s="27" customFormat="1" ht="23.25" customHeight="1">
      <c r="A2" s="106" t="s">
        <v>2276</v>
      </c>
      <c r="B2" s="105"/>
      <c r="C2" s="105"/>
      <c r="D2" s="105"/>
      <c r="E2" s="105"/>
      <c r="F2" s="105"/>
      <c r="G2" s="105"/>
      <c r="H2" s="105"/>
      <c r="I2" s="105"/>
      <c r="J2" s="105"/>
      <c r="K2" s="105"/>
      <c r="L2" s="105"/>
      <c r="M2" s="105"/>
    </row>
    <row r="3" spans="1:13" ht="18.75">
      <c r="A3" s="107" t="s">
        <v>7153</v>
      </c>
      <c r="B3" s="105"/>
      <c r="C3" s="105"/>
      <c r="D3" s="105"/>
      <c r="E3" s="105"/>
      <c r="F3" s="105"/>
      <c r="G3" s="105"/>
      <c r="H3" s="105"/>
      <c r="I3" s="105"/>
      <c r="J3" s="105"/>
      <c r="K3" s="105"/>
      <c r="L3" s="105"/>
      <c r="M3" s="105"/>
    </row>
    <row r="4" spans="1:13">
      <c r="A4"/>
      <c r="B4"/>
      <c r="C4"/>
      <c r="D4"/>
      <c r="E4"/>
      <c r="F4"/>
      <c r="G4"/>
      <c r="H4"/>
      <c r="I4"/>
      <c r="J4"/>
      <c r="K4"/>
      <c r="L4"/>
      <c r="M4"/>
    </row>
    <row r="5" spans="1:13">
      <c r="A5" s="108" t="s">
        <v>7154</v>
      </c>
      <c r="B5" s="105"/>
      <c r="C5" s="105"/>
      <c r="D5" s="105"/>
      <c r="E5" s="105"/>
      <c r="F5" s="105"/>
      <c r="G5" s="105"/>
      <c r="H5" s="105"/>
      <c r="I5" s="105"/>
      <c r="J5" s="105"/>
      <c r="K5" s="105"/>
      <c r="L5" s="105"/>
      <c r="M5" s="105"/>
    </row>
    <row r="6" spans="1:13">
      <c r="A6"/>
      <c r="B6"/>
      <c r="C6"/>
      <c r="D6"/>
      <c r="E6"/>
      <c r="F6"/>
      <c r="G6"/>
      <c r="H6"/>
      <c r="I6"/>
      <c r="J6"/>
      <c r="K6"/>
      <c r="L6"/>
      <c r="M6"/>
    </row>
    <row r="7" spans="1:13">
      <c r="A7" s="105" t="s">
        <v>7155</v>
      </c>
      <c r="B7" s="105"/>
      <c r="C7" s="105"/>
      <c r="D7" s="105"/>
      <c r="E7" s="105"/>
      <c r="F7" s="105"/>
      <c r="G7" s="105"/>
      <c r="H7" s="105"/>
      <c r="I7" s="105"/>
      <c r="J7" s="105"/>
      <c r="K7" s="105"/>
      <c r="L7" s="105"/>
      <c r="M7" s="105"/>
    </row>
    <row r="8" spans="1:13">
      <c r="A8" s="105" t="s">
        <v>7156</v>
      </c>
      <c r="B8" s="105"/>
      <c r="C8" s="105"/>
      <c r="D8" s="105"/>
      <c r="E8" s="105"/>
      <c r="F8" s="105"/>
      <c r="G8" s="105"/>
      <c r="H8" s="105"/>
      <c r="I8" s="105"/>
      <c r="J8" s="105"/>
      <c r="K8" s="105"/>
      <c r="L8" s="105"/>
      <c r="M8" s="105"/>
    </row>
    <row r="9" spans="1:13">
      <c r="A9"/>
      <c r="B9"/>
      <c r="C9"/>
      <c r="D9"/>
      <c r="E9"/>
      <c r="F9"/>
      <c r="G9"/>
      <c r="H9"/>
      <c r="I9"/>
      <c r="J9"/>
      <c r="K9"/>
      <c r="L9"/>
      <c r="M9"/>
    </row>
    <row r="10" spans="1:13" ht="15.75">
      <c r="A10" s="109" t="s">
        <v>2331</v>
      </c>
      <c r="B10" s="105"/>
      <c r="C10" s="105"/>
      <c r="D10" s="105"/>
      <c r="E10" s="105"/>
      <c r="F10" s="105"/>
      <c r="G10" s="105"/>
      <c r="H10" s="105"/>
      <c r="I10" s="105"/>
      <c r="J10" s="105"/>
      <c r="K10" s="105"/>
      <c r="L10" s="105"/>
      <c r="M10" s="105"/>
    </row>
    <row r="11" spans="1:13">
      <c r="A11"/>
      <c r="B11"/>
      <c r="C11"/>
      <c r="D11"/>
      <c r="E11"/>
      <c r="F11"/>
      <c r="G11"/>
      <c r="H11"/>
      <c r="I11"/>
      <c r="J11"/>
      <c r="K11"/>
      <c r="L11"/>
      <c r="M11"/>
    </row>
    <row r="12" spans="1:13">
      <c r="A12" s="110" t="s">
        <v>2278</v>
      </c>
      <c r="B12" s="110" t="s">
        <v>2332</v>
      </c>
      <c r="C12" s="110" t="s">
        <v>2333</v>
      </c>
      <c r="D12" s="110" t="s">
        <v>2334</v>
      </c>
      <c r="E12" s="110" t="s">
        <v>2335</v>
      </c>
      <c r="F12" s="110" t="s">
        <v>2336</v>
      </c>
      <c r="G12" s="110" t="s">
        <v>2337</v>
      </c>
      <c r="H12" s="110" t="s">
        <v>2338</v>
      </c>
      <c r="I12" s="110" t="s">
        <v>2339</v>
      </c>
      <c r="J12" s="110" t="s">
        <v>2340</v>
      </c>
      <c r="K12" s="110" t="s">
        <v>2341</v>
      </c>
      <c r="L12" s="110" t="s">
        <v>2342</v>
      </c>
      <c r="M12" s="110" t="s">
        <v>2343</v>
      </c>
    </row>
    <row r="13" spans="1:13">
      <c r="A13" s="110"/>
      <c r="B13" s="110" t="s">
        <v>2293</v>
      </c>
      <c r="C13" s="110" t="s">
        <v>2293</v>
      </c>
      <c r="D13" s="110" t="s">
        <v>2293</v>
      </c>
      <c r="E13" s="110" t="s">
        <v>2293</v>
      </c>
      <c r="F13" s="110" t="s">
        <v>2293</v>
      </c>
      <c r="G13" s="110" t="s">
        <v>2293</v>
      </c>
      <c r="H13" s="110" t="s">
        <v>2293</v>
      </c>
      <c r="I13" s="110" t="s">
        <v>2293</v>
      </c>
      <c r="J13" s="110" t="s">
        <v>2293</v>
      </c>
      <c r="K13" s="110" t="s">
        <v>2293</v>
      </c>
      <c r="L13" s="110" t="s">
        <v>2293</v>
      </c>
      <c r="M13" s="110" t="s">
        <v>2293</v>
      </c>
    </row>
    <row r="14" spans="1:13">
      <c r="A14" s="111">
        <v>1973</v>
      </c>
      <c r="B14" s="105">
        <v>0.248</v>
      </c>
      <c r="C14" s="105">
        <v>39.366999999999997</v>
      </c>
      <c r="D14" s="105">
        <v>5.7690000000000001</v>
      </c>
      <c r="E14" s="105">
        <v>164.333</v>
      </c>
      <c r="F14" s="105">
        <v>3.1120000000000001</v>
      </c>
      <c r="G14" s="105">
        <v>151.601</v>
      </c>
      <c r="H14" s="105">
        <v>6.0510000000000002</v>
      </c>
      <c r="I14" s="105">
        <v>887.01099999999997</v>
      </c>
      <c r="J14" s="105">
        <v>54.616999999999997</v>
      </c>
      <c r="K14" s="105">
        <v>1272.4939999999999</v>
      </c>
      <c r="L14" s="105">
        <v>2.3180000000000001</v>
      </c>
      <c r="M14" s="105">
        <v>1314.4259999999999</v>
      </c>
    </row>
    <row r="15" spans="1:13">
      <c r="A15" s="111">
        <v>1974</v>
      </c>
      <c r="B15" s="105">
        <v>0.17</v>
      </c>
      <c r="C15" s="105">
        <v>36.298000000000002</v>
      </c>
      <c r="D15" s="105">
        <v>5.6589999999999998</v>
      </c>
      <c r="E15" s="105">
        <v>162.87799999999999</v>
      </c>
      <c r="F15" s="105">
        <v>2.87</v>
      </c>
      <c r="G15" s="105">
        <v>142.34200000000001</v>
      </c>
      <c r="H15" s="105">
        <v>5.7949999999999999</v>
      </c>
      <c r="I15" s="105">
        <v>870.02300000000002</v>
      </c>
      <c r="J15" s="105">
        <v>52.317999999999998</v>
      </c>
      <c r="K15" s="105">
        <v>1241.886</v>
      </c>
      <c r="L15" s="105">
        <v>2.089</v>
      </c>
      <c r="M15" s="105">
        <v>1280.443</v>
      </c>
    </row>
    <row r="16" spans="1:13">
      <c r="A16" s="111">
        <v>1975</v>
      </c>
      <c r="B16" s="105">
        <v>5.0999999999999997E-2</v>
      </c>
      <c r="C16" s="105">
        <v>31.515999999999998</v>
      </c>
      <c r="D16" s="105">
        <v>4.9089999999999998</v>
      </c>
      <c r="E16" s="105">
        <v>156.863</v>
      </c>
      <c r="F16" s="105">
        <v>2.714</v>
      </c>
      <c r="G16" s="105">
        <v>144.33500000000001</v>
      </c>
      <c r="H16" s="105">
        <v>5.7320000000000002</v>
      </c>
      <c r="I16" s="105">
        <v>889.16399999999999</v>
      </c>
      <c r="J16" s="105">
        <v>53.396999999999998</v>
      </c>
      <c r="K16" s="105">
        <v>1257.114</v>
      </c>
      <c r="L16" s="105">
        <v>2.1190000000000002</v>
      </c>
      <c r="M16" s="105">
        <v>1290.8009999999999</v>
      </c>
    </row>
    <row r="17" spans="1:13">
      <c r="A17" s="111">
        <v>1976</v>
      </c>
      <c r="B17" s="105">
        <v>2.5999999999999999E-2</v>
      </c>
      <c r="C17" s="105">
        <v>29.614999999999998</v>
      </c>
      <c r="D17" s="105">
        <v>4.6630000000000003</v>
      </c>
      <c r="E17" s="105">
        <v>169.22800000000001</v>
      </c>
      <c r="F17" s="105">
        <v>2.96</v>
      </c>
      <c r="G17" s="105">
        <v>142.40799999999999</v>
      </c>
      <c r="H17" s="105">
        <v>6.367</v>
      </c>
      <c r="I17" s="105">
        <v>933.46100000000001</v>
      </c>
      <c r="J17" s="105">
        <v>61.862000000000002</v>
      </c>
      <c r="K17" s="105">
        <v>1320.9490000000001</v>
      </c>
      <c r="L17" s="105">
        <v>2.149</v>
      </c>
      <c r="M17" s="105">
        <v>1352.7380000000001</v>
      </c>
    </row>
    <row r="18" spans="1:13">
      <c r="A18" s="111">
        <v>1977</v>
      </c>
      <c r="B18" s="105">
        <v>1.9E-2</v>
      </c>
      <c r="C18" s="105">
        <v>28.768999999999998</v>
      </c>
      <c r="D18" s="105">
        <v>4.8620000000000001</v>
      </c>
      <c r="E18" s="105">
        <v>184.05699999999999</v>
      </c>
      <c r="F18" s="105">
        <v>3.1469999999999998</v>
      </c>
      <c r="G18" s="105">
        <v>148.69900000000001</v>
      </c>
      <c r="H18" s="105">
        <v>6.3609999999999998</v>
      </c>
      <c r="I18" s="105">
        <v>958.83100000000002</v>
      </c>
      <c r="J18" s="105">
        <v>68.221000000000004</v>
      </c>
      <c r="K18" s="105">
        <v>1374.1790000000001</v>
      </c>
      <c r="L18" s="105">
        <v>2.2629999999999999</v>
      </c>
      <c r="M18" s="105">
        <v>1405.23</v>
      </c>
    </row>
    <row r="19" spans="1:13">
      <c r="A19" s="111">
        <v>1978</v>
      </c>
      <c r="B19" s="105">
        <v>0</v>
      </c>
      <c r="C19" s="105">
        <v>28.565000000000001</v>
      </c>
      <c r="D19" s="105">
        <v>4.9400000000000004</v>
      </c>
      <c r="E19" s="105">
        <v>198.155</v>
      </c>
      <c r="F19" s="105">
        <v>3.3929999999999998</v>
      </c>
      <c r="G19" s="105">
        <v>152.102</v>
      </c>
      <c r="H19" s="105">
        <v>6.8319999999999999</v>
      </c>
      <c r="I19" s="105">
        <v>991.81399999999996</v>
      </c>
      <c r="J19" s="105">
        <v>74.323999999999998</v>
      </c>
      <c r="K19" s="105">
        <v>1431.56</v>
      </c>
      <c r="L19" s="105">
        <v>2.109</v>
      </c>
      <c r="M19" s="105">
        <v>1462.2339999999999</v>
      </c>
    </row>
    <row r="20" spans="1:13">
      <c r="A20" s="111">
        <v>1979</v>
      </c>
      <c r="B20" s="105">
        <v>0</v>
      </c>
      <c r="C20" s="105">
        <v>32.426000000000002</v>
      </c>
      <c r="D20" s="105">
        <v>4.8609999999999998</v>
      </c>
      <c r="E20" s="105">
        <v>214.85599999999999</v>
      </c>
      <c r="F20" s="105">
        <v>1.3680000000000001</v>
      </c>
      <c r="G20" s="105">
        <v>155.47200000000001</v>
      </c>
      <c r="H20" s="105">
        <v>7.149</v>
      </c>
      <c r="I20" s="105">
        <v>941.59199999999998</v>
      </c>
      <c r="J20" s="105">
        <v>92.225999999999999</v>
      </c>
      <c r="K20" s="105">
        <v>1417.5239999999999</v>
      </c>
      <c r="L20" s="105">
        <v>2.16</v>
      </c>
      <c r="M20" s="105">
        <v>1452.11</v>
      </c>
    </row>
    <row r="21" spans="1:13">
      <c r="A21" s="111">
        <v>1980</v>
      </c>
      <c r="B21" s="105">
        <v>0</v>
      </c>
      <c r="C21" s="105">
        <v>34.444000000000003</v>
      </c>
      <c r="D21" s="105">
        <v>4.4489999999999998</v>
      </c>
      <c r="E21" s="105">
        <v>206.697</v>
      </c>
      <c r="F21" s="105">
        <v>1.1100000000000001</v>
      </c>
      <c r="G21" s="105">
        <v>155.02600000000001</v>
      </c>
      <c r="H21" s="105">
        <v>6.3659999999999997</v>
      </c>
      <c r="I21" s="105">
        <v>881.85799999999995</v>
      </c>
      <c r="J21" s="105">
        <v>105.01600000000001</v>
      </c>
      <c r="K21" s="105">
        <v>1360.5219999999999</v>
      </c>
      <c r="L21" s="105">
        <v>2.4020000000000001</v>
      </c>
      <c r="M21" s="105">
        <v>1397.3679999999999</v>
      </c>
    </row>
    <row r="22" spans="1:13">
      <c r="A22" s="111">
        <v>1981</v>
      </c>
      <c r="B22" s="105">
        <v>0</v>
      </c>
      <c r="C22" s="105">
        <v>34.896000000000001</v>
      </c>
      <c r="D22" s="105">
        <v>3.89</v>
      </c>
      <c r="E22" s="105">
        <v>214.57300000000001</v>
      </c>
      <c r="F22" s="105">
        <v>2.137</v>
      </c>
      <c r="G22" s="105">
        <v>146.405</v>
      </c>
      <c r="H22" s="105">
        <v>6.1050000000000004</v>
      </c>
      <c r="I22" s="105">
        <v>881.60500000000002</v>
      </c>
      <c r="J22" s="105">
        <v>91.534999999999997</v>
      </c>
      <c r="K22" s="105">
        <v>1346.251</v>
      </c>
      <c r="L22" s="105">
        <v>2.3140000000000001</v>
      </c>
      <c r="M22" s="105">
        <v>1383.461</v>
      </c>
    </row>
    <row r="23" spans="1:13">
      <c r="A23" s="111">
        <v>1982</v>
      </c>
      <c r="B23" s="105">
        <v>0</v>
      </c>
      <c r="C23" s="105">
        <v>32.433</v>
      </c>
      <c r="D23" s="105">
        <v>3.2480000000000002</v>
      </c>
      <c r="E23" s="105">
        <v>206.304</v>
      </c>
      <c r="F23" s="105">
        <v>2.1440000000000001</v>
      </c>
      <c r="G23" s="105">
        <v>147.17699999999999</v>
      </c>
      <c r="H23" s="105">
        <v>5.5670000000000002</v>
      </c>
      <c r="I23" s="105">
        <v>876.83900000000006</v>
      </c>
      <c r="J23" s="105">
        <v>76.581999999999994</v>
      </c>
      <c r="K23" s="105">
        <v>1317.8620000000001</v>
      </c>
      <c r="L23" s="105">
        <v>2.3029999999999999</v>
      </c>
      <c r="M23" s="105">
        <v>1352.598</v>
      </c>
    </row>
    <row r="24" spans="1:13">
      <c r="A24" s="111">
        <v>1983</v>
      </c>
      <c r="B24" s="105">
        <v>0</v>
      </c>
      <c r="C24" s="105">
        <v>26.779</v>
      </c>
      <c r="D24" s="105">
        <v>3.2959999999999998</v>
      </c>
      <c r="E24" s="105">
        <v>214.87299999999999</v>
      </c>
      <c r="F24" s="105">
        <v>2.5459999999999998</v>
      </c>
      <c r="G24" s="105">
        <v>152.29</v>
      </c>
      <c r="H24" s="105">
        <v>5.8289999999999997</v>
      </c>
      <c r="I24" s="105">
        <v>888.95399999999995</v>
      </c>
      <c r="J24" s="105">
        <v>61.652999999999999</v>
      </c>
      <c r="K24" s="105">
        <v>1329.441</v>
      </c>
      <c r="L24" s="105">
        <v>2.6429999999999998</v>
      </c>
      <c r="M24" s="105">
        <v>1358.8620000000001</v>
      </c>
    </row>
    <row r="25" spans="1:13">
      <c r="A25" s="111">
        <v>1984</v>
      </c>
      <c r="B25" s="105">
        <v>0</v>
      </c>
      <c r="C25" s="105">
        <v>28.866</v>
      </c>
      <c r="D25" s="105">
        <v>3.0339999999999998</v>
      </c>
      <c r="E25" s="105">
        <v>218.012</v>
      </c>
      <c r="F25" s="105">
        <v>2.68</v>
      </c>
      <c r="G25" s="105">
        <v>171.696</v>
      </c>
      <c r="H25" s="105">
        <v>6.2160000000000002</v>
      </c>
      <c r="I25" s="105">
        <v>897.33399999999995</v>
      </c>
      <c r="J25" s="105">
        <v>60.591000000000001</v>
      </c>
      <c r="K25" s="105">
        <v>1359.5619999999999</v>
      </c>
      <c r="L25" s="105">
        <v>2.931</v>
      </c>
      <c r="M25" s="105">
        <v>1391.3589999999999</v>
      </c>
    </row>
    <row r="26" spans="1:13">
      <c r="A26" s="111">
        <v>1985</v>
      </c>
      <c r="B26" s="105">
        <v>0</v>
      </c>
      <c r="C26" s="105">
        <v>27.527999999999999</v>
      </c>
      <c r="D26" s="105">
        <v>3.4790000000000001</v>
      </c>
      <c r="E26" s="105">
        <v>234.44800000000001</v>
      </c>
      <c r="F26" s="105">
        <v>1.859</v>
      </c>
      <c r="G26" s="105">
        <v>177.61199999999999</v>
      </c>
      <c r="H26" s="105">
        <v>5.7930000000000001</v>
      </c>
      <c r="I26" s="105">
        <v>910.40899999999999</v>
      </c>
      <c r="J26" s="105">
        <v>58.988</v>
      </c>
      <c r="K26" s="105">
        <v>1392.588</v>
      </c>
      <c r="L26" s="105">
        <v>2.91</v>
      </c>
      <c r="M26" s="105">
        <v>1423.027</v>
      </c>
    </row>
    <row r="27" spans="1:13">
      <c r="A27" s="111">
        <v>1986</v>
      </c>
      <c r="B27" s="105">
        <v>0</v>
      </c>
      <c r="C27" s="105">
        <v>26.454000000000001</v>
      </c>
      <c r="D27" s="105">
        <v>4.0739999999999998</v>
      </c>
      <c r="E27" s="105">
        <v>237.98599999999999</v>
      </c>
      <c r="F27" s="105">
        <v>1.718</v>
      </c>
      <c r="G27" s="105">
        <v>190.80500000000001</v>
      </c>
      <c r="H27" s="105">
        <v>5.6639999999999997</v>
      </c>
      <c r="I27" s="105">
        <v>938.22699999999998</v>
      </c>
      <c r="J27" s="105">
        <v>65.313999999999993</v>
      </c>
      <c r="K27" s="105">
        <v>1443.787</v>
      </c>
      <c r="L27" s="105">
        <v>3.0259999999999998</v>
      </c>
      <c r="M27" s="105">
        <v>1473.2670000000001</v>
      </c>
    </row>
    <row r="28" spans="1:13">
      <c r="A28" s="111">
        <v>1987</v>
      </c>
      <c r="B28" s="105">
        <v>0</v>
      </c>
      <c r="C28" s="105">
        <v>28.37</v>
      </c>
      <c r="D28" s="105">
        <v>3.1549999999999998</v>
      </c>
      <c r="E28" s="105">
        <v>246.61199999999999</v>
      </c>
      <c r="F28" s="105">
        <v>1.36</v>
      </c>
      <c r="G28" s="105">
        <v>202.21899999999999</v>
      </c>
      <c r="H28" s="105">
        <v>6.4029999999999996</v>
      </c>
      <c r="I28" s="105">
        <v>961.38900000000001</v>
      </c>
      <c r="J28" s="105">
        <v>67.620999999999995</v>
      </c>
      <c r="K28" s="105">
        <v>1488.76</v>
      </c>
      <c r="L28" s="105">
        <v>3.1419999999999999</v>
      </c>
      <c r="M28" s="105">
        <v>1520.2719999999999</v>
      </c>
    </row>
    <row r="29" spans="1:13">
      <c r="A29" s="111">
        <v>1988</v>
      </c>
      <c r="B29" s="105">
        <v>0</v>
      </c>
      <c r="C29" s="105">
        <v>33.481999999999999</v>
      </c>
      <c r="D29" s="105">
        <v>3.387</v>
      </c>
      <c r="E29" s="105">
        <v>268.17599999999999</v>
      </c>
      <c r="F29" s="105">
        <v>1.466</v>
      </c>
      <c r="G29" s="105">
        <v>212.10300000000001</v>
      </c>
      <c r="H29" s="105">
        <v>6.1749999999999998</v>
      </c>
      <c r="I29" s="105">
        <v>982.92100000000005</v>
      </c>
      <c r="J29" s="105">
        <v>69.018000000000001</v>
      </c>
      <c r="K29" s="105">
        <v>1543.2449999999999</v>
      </c>
      <c r="L29" s="105">
        <v>3.2010000000000001</v>
      </c>
      <c r="M29" s="105">
        <v>1579.9290000000001</v>
      </c>
    </row>
    <row r="30" spans="1:13">
      <c r="A30" s="111">
        <v>1989</v>
      </c>
      <c r="B30" s="105">
        <v>0</v>
      </c>
      <c r="C30" s="105">
        <v>34.421999999999997</v>
      </c>
      <c r="D30" s="105">
        <v>3.29</v>
      </c>
      <c r="E30" s="105">
        <v>272.642</v>
      </c>
      <c r="F30" s="105">
        <v>1.431</v>
      </c>
      <c r="G30" s="105">
        <v>217.59</v>
      </c>
      <c r="H30" s="105">
        <v>6.3339999999999996</v>
      </c>
      <c r="I30" s="105">
        <v>979.18600000000004</v>
      </c>
      <c r="J30" s="105">
        <v>72.924999999999997</v>
      </c>
      <c r="K30" s="105">
        <v>1553.3979999999999</v>
      </c>
      <c r="L30" s="105">
        <v>3.3079999999999998</v>
      </c>
      <c r="M30" s="105">
        <v>1591.1279999999999</v>
      </c>
    </row>
    <row r="31" spans="1:13">
      <c r="A31" s="111">
        <v>1990</v>
      </c>
      <c r="B31" s="105">
        <v>0</v>
      </c>
      <c r="C31" s="105">
        <v>36.000999999999998</v>
      </c>
      <c r="D31" s="105">
        <v>3.11</v>
      </c>
      <c r="E31" s="105">
        <v>270.76499999999999</v>
      </c>
      <c r="F31" s="105">
        <v>1.4410000000000001</v>
      </c>
      <c r="G31" s="105">
        <v>222.61099999999999</v>
      </c>
      <c r="H31" s="105">
        <v>6.5179999999999998</v>
      </c>
      <c r="I31" s="105">
        <v>966.8</v>
      </c>
      <c r="J31" s="105">
        <v>76.295000000000002</v>
      </c>
      <c r="K31" s="105">
        <v>1547.54</v>
      </c>
      <c r="L31" s="105">
        <v>3.198</v>
      </c>
      <c r="M31" s="105">
        <v>1586.7380000000001</v>
      </c>
    </row>
    <row r="32" spans="1:13">
      <c r="A32" s="111">
        <v>1991</v>
      </c>
      <c r="B32" s="105">
        <v>0</v>
      </c>
      <c r="C32" s="105">
        <v>32.871000000000002</v>
      </c>
      <c r="D32" s="105">
        <v>2.8839999999999999</v>
      </c>
      <c r="E32" s="105">
        <v>266.29000000000002</v>
      </c>
      <c r="F32" s="105">
        <v>1.331</v>
      </c>
      <c r="G32" s="105">
        <v>215.179</v>
      </c>
      <c r="H32" s="105">
        <v>5.8310000000000004</v>
      </c>
      <c r="I32" s="105">
        <v>962.41200000000003</v>
      </c>
      <c r="J32" s="105">
        <v>77.040000000000006</v>
      </c>
      <c r="K32" s="105">
        <v>1530.9659999999999</v>
      </c>
      <c r="L32" s="105">
        <v>3.1429999999999998</v>
      </c>
      <c r="M32" s="105">
        <v>1566.98</v>
      </c>
    </row>
    <row r="33" spans="1:13">
      <c r="A33" s="111">
        <v>1992</v>
      </c>
      <c r="B33" s="105">
        <v>0</v>
      </c>
      <c r="C33" s="105">
        <v>32.223999999999997</v>
      </c>
      <c r="D33" s="105">
        <v>2.8380000000000001</v>
      </c>
      <c r="E33" s="105">
        <v>272.45</v>
      </c>
      <c r="F33" s="105">
        <v>1.222</v>
      </c>
      <c r="G33" s="105">
        <v>213.38499999999999</v>
      </c>
      <c r="H33" s="105">
        <v>5.9450000000000003</v>
      </c>
      <c r="I33" s="105">
        <v>979.05399999999997</v>
      </c>
      <c r="J33" s="105">
        <v>80.347999999999999</v>
      </c>
      <c r="K33" s="105">
        <v>1555.242</v>
      </c>
      <c r="L33" s="105">
        <v>3.1320000000000001</v>
      </c>
      <c r="M33" s="105">
        <v>1590.597</v>
      </c>
    </row>
    <row r="34" spans="1:13">
      <c r="A34" s="111">
        <v>1993</v>
      </c>
      <c r="B34" s="105">
        <v>0</v>
      </c>
      <c r="C34" s="105">
        <v>34.155000000000001</v>
      </c>
      <c r="D34" s="105">
        <v>2.6539999999999999</v>
      </c>
      <c r="E34" s="105">
        <v>280.726</v>
      </c>
      <c r="F34" s="105">
        <v>1.2749999999999999</v>
      </c>
      <c r="G34" s="105">
        <v>215.059</v>
      </c>
      <c r="H34" s="105">
        <v>6.0529999999999999</v>
      </c>
      <c r="I34" s="105">
        <v>993.06600000000003</v>
      </c>
      <c r="J34" s="105">
        <v>67.692999999999998</v>
      </c>
      <c r="K34" s="105">
        <v>1566.527</v>
      </c>
      <c r="L34" s="105">
        <v>3.1920000000000002</v>
      </c>
      <c r="M34" s="105">
        <v>1603.874</v>
      </c>
    </row>
    <row r="35" spans="1:13">
      <c r="A35" s="111">
        <v>1994</v>
      </c>
      <c r="B35" s="105">
        <v>0</v>
      </c>
      <c r="C35" s="105">
        <v>37.563000000000002</v>
      </c>
      <c r="D35" s="105">
        <v>2.637</v>
      </c>
      <c r="E35" s="105">
        <v>297.93700000000001</v>
      </c>
      <c r="F35" s="105">
        <v>2.141</v>
      </c>
      <c r="G35" s="105">
        <v>223.81200000000001</v>
      </c>
      <c r="H35" s="105">
        <v>6.327</v>
      </c>
      <c r="I35" s="105">
        <v>1004.056</v>
      </c>
      <c r="J35" s="105">
        <v>66.277000000000001</v>
      </c>
      <c r="K35" s="105">
        <v>1603.1859999999999</v>
      </c>
      <c r="L35" s="105">
        <v>3.3010000000000002</v>
      </c>
      <c r="M35" s="105">
        <v>1644.05</v>
      </c>
    </row>
    <row r="36" spans="1:13">
      <c r="A36" s="111">
        <v>1995</v>
      </c>
      <c r="B36" s="105">
        <v>0</v>
      </c>
      <c r="C36" s="105">
        <v>38.398000000000003</v>
      </c>
      <c r="D36" s="105">
        <v>2.7370000000000001</v>
      </c>
      <c r="E36" s="105">
        <v>309.98099999999999</v>
      </c>
      <c r="F36" s="105">
        <v>1.1160000000000001</v>
      </c>
      <c r="G36" s="105">
        <v>222.114</v>
      </c>
      <c r="H36" s="105">
        <v>6.218</v>
      </c>
      <c r="I36" s="105">
        <v>1026.384</v>
      </c>
      <c r="J36" s="105">
        <v>68.373999999999995</v>
      </c>
      <c r="K36" s="105">
        <v>1636.924</v>
      </c>
      <c r="L36" s="105">
        <v>3.2309999999999999</v>
      </c>
      <c r="M36" s="105">
        <v>1678.5519999999999</v>
      </c>
    </row>
    <row r="37" spans="1:13">
      <c r="A37" s="111">
        <v>1996</v>
      </c>
      <c r="B37" s="105">
        <v>0</v>
      </c>
      <c r="C37" s="105">
        <v>39.084000000000003</v>
      </c>
      <c r="D37" s="105">
        <v>2.5830000000000002</v>
      </c>
      <c r="E37" s="105">
        <v>330.25299999999999</v>
      </c>
      <c r="F37" s="105">
        <v>0.98399999999999999</v>
      </c>
      <c r="G37" s="105">
        <v>236.47300000000001</v>
      </c>
      <c r="H37" s="105">
        <v>6.0350000000000001</v>
      </c>
      <c r="I37" s="105">
        <v>1046.05</v>
      </c>
      <c r="J37" s="105">
        <v>63.927</v>
      </c>
      <c r="K37" s="105">
        <v>1686.3040000000001</v>
      </c>
      <c r="L37" s="105">
        <v>3.2229999999999999</v>
      </c>
      <c r="M37" s="105">
        <v>1728.61</v>
      </c>
    </row>
    <row r="38" spans="1:13">
      <c r="A38" s="111">
        <v>1997</v>
      </c>
      <c r="B38" s="105">
        <v>0</v>
      </c>
      <c r="C38" s="105">
        <v>41.387</v>
      </c>
      <c r="D38" s="105">
        <v>2.7450000000000001</v>
      </c>
      <c r="E38" s="105">
        <v>345.24900000000002</v>
      </c>
      <c r="F38" s="105">
        <v>0.89600000000000002</v>
      </c>
      <c r="G38" s="105">
        <v>238.923</v>
      </c>
      <c r="H38" s="105">
        <v>6.375</v>
      </c>
      <c r="I38" s="105">
        <v>1055.42</v>
      </c>
      <c r="J38" s="105">
        <v>53.445</v>
      </c>
      <c r="K38" s="105">
        <v>1703.0519999999999</v>
      </c>
      <c r="L38" s="105">
        <v>3.2730000000000001</v>
      </c>
      <c r="M38" s="105">
        <v>1747.712</v>
      </c>
    </row>
    <row r="39" spans="1:13">
      <c r="A39" s="111">
        <v>1998</v>
      </c>
      <c r="B39" s="105">
        <v>0</v>
      </c>
      <c r="C39" s="105">
        <v>35.287999999999997</v>
      </c>
      <c r="D39" s="105">
        <v>2.4540000000000002</v>
      </c>
      <c r="E39" s="105">
        <v>355.47800000000001</v>
      </c>
      <c r="F39" s="105">
        <v>1.111</v>
      </c>
      <c r="G39" s="105">
        <v>242.434</v>
      </c>
      <c r="H39" s="105">
        <v>6.6740000000000004</v>
      </c>
      <c r="I39" s="105">
        <v>1087.8979999999999</v>
      </c>
      <c r="J39" s="105">
        <v>50.591000000000001</v>
      </c>
      <c r="K39" s="105">
        <v>1746.6410000000001</v>
      </c>
      <c r="L39" s="105">
        <v>3.3239999999999998</v>
      </c>
      <c r="M39" s="105">
        <v>1785.2529999999999</v>
      </c>
    </row>
    <row r="40" spans="1:13">
      <c r="A40" s="111">
        <v>1999</v>
      </c>
      <c r="B40" s="105">
        <v>0</v>
      </c>
      <c r="C40" s="105">
        <v>35.811</v>
      </c>
      <c r="D40" s="105">
        <v>2.7080000000000002</v>
      </c>
      <c r="E40" s="105">
        <v>369.47800000000001</v>
      </c>
      <c r="F40" s="105">
        <v>0.89900000000000002</v>
      </c>
      <c r="G40" s="105">
        <v>250.018</v>
      </c>
      <c r="H40" s="105">
        <v>6.7439999999999998</v>
      </c>
      <c r="I40" s="105">
        <v>1112.777</v>
      </c>
      <c r="J40" s="105">
        <v>49.970999999999997</v>
      </c>
      <c r="K40" s="105">
        <v>1792.5940000000001</v>
      </c>
      <c r="L40" s="105">
        <v>3.4049999999999998</v>
      </c>
      <c r="M40" s="105">
        <v>1831.809</v>
      </c>
    </row>
    <row r="41" spans="1:13">
      <c r="A41" s="111">
        <v>2000</v>
      </c>
      <c r="B41" s="105">
        <v>0</v>
      </c>
      <c r="C41" s="105">
        <v>35.65</v>
      </c>
      <c r="D41" s="105">
        <v>2.5089999999999999</v>
      </c>
      <c r="E41" s="105">
        <v>385.72</v>
      </c>
      <c r="F41" s="105">
        <v>0.748</v>
      </c>
      <c r="G41" s="105">
        <v>258.58100000000002</v>
      </c>
      <c r="H41" s="105">
        <v>6.6429999999999998</v>
      </c>
      <c r="I41" s="105">
        <v>1127.539</v>
      </c>
      <c r="J41" s="105">
        <v>66.647999999999996</v>
      </c>
      <c r="K41" s="105">
        <v>1848.3879999999999</v>
      </c>
      <c r="L41" s="105">
        <v>3.6280000000000001</v>
      </c>
      <c r="M41" s="105">
        <v>1887.6659999999999</v>
      </c>
    </row>
    <row r="42" spans="1:13">
      <c r="A42" s="111">
        <v>2001</v>
      </c>
      <c r="B42" s="105">
        <v>0</v>
      </c>
      <c r="C42" s="105">
        <v>34.886000000000003</v>
      </c>
      <c r="D42" s="105">
        <v>2.415</v>
      </c>
      <c r="E42" s="105">
        <v>394.63600000000002</v>
      </c>
      <c r="F42" s="105">
        <v>0.86399999999999999</v>
      </c>
      <c r="G42" s="105">
        <v>247.43199999999999</v>
      </c>
      <c r="H42" s="105">
        <v>6.0860000000000003</v>
      </c>
      <c r="I42" s="105">
        <v>1125.28</v>
      </c>
      <c r="J42" s="105">
        <v>43.97</v>
      </c>
      <c r="K42" s="105">
        <v>1820.684</v>
      </c>
      <c r="L42" s="105">
        <v>3.8250000000000002</v>
      </c>
      <c r="M42" s="105">
        <v>1859.394</v>
      </c>
    </row>
    <row r="43" spans="1:13">
      <c r="A43" s="111">
        <v>2002</v>
      </c>
      <c r="B43" s="105">
        <v>0</v>
      </c>
      <c r="C43" s="105">
        <v>37.087000000000003</v>
      </c>
      <c r="D43" s="105">
        <v>2.3319999999999999</v>
      </c>
      <c r="E43" s="105">
        <v>402.14499999999998</v>
      </c>
      <c r="F43" s="105">
        <v>0.89900000000000002</v>
      </c>
      <c r="G43" s="105">
        <v>241.245</v>
      </c>
      <c r="H43" s="105">
        <v>6.0140000000000002</v>
      </c>
      <c r="I43" s="105">
        <v>1154.548</v>
      </c>
      <c r="J43" s="105">
        <v>50.823999999999998</v>
      </c>
      <c r="K43" s="105">
        <v>1858.0070000000001</v>
      </c>
      <c r="L43" s="105">
        <v>3.6379999999999999</v>
      </c>
      <c r="M43" s="105">
        <v>1898.731</v>
      </c>
    </row>
    <row r="44" spans="1:13">
      <c r="A44" s="111">
        <v>2003</v>
      </c>
      <c r="B44" s="105">
        <v>0</v>
      </c>
      <c r="C44" s="105">
        <v>33.264000000000003</v>
      </c>
      <c r="D44" s="105">
        <v>2.089</v>
      </c>
      <c r="E44" s="105">
        <v>417.065</v>
      </c>
      <c r="F44" s="105">
        <v>1.125</v>
      </c>
      <c r="G44" s="105">
        <v>235.839</v>
      </c>
      <c r="H44" s="105">
        <v>5.56</v>
      </c>
      <c r="I44" s="105">
        <v>1174.2560000000001</v>
      </c>
      <c r="J44" s="105">
        <v>42.872999999999998</v>
      </c>
      <c r="K44" s="105">
        <v>1878.808</v>
      </c>
      <c r="L44" s="105">
        <v>4.5119999999999996</v>
      </c>
      <c r="M44" s="105">
        <v>1916.5840000000001</v>
      </c>
    </row>
    <row r="45" spans="1:13">
      <c r="A45" s="111">
        <v>2004</v>
      </c>
      <c r="B45" s="105">
        <v>0</v>
      </c>
      <c r="C45" s="105">
        <v>31.927</v>
      </c>
      <c r="D45" s="105">
        <v>2.16</v>
      </c>
      <c r="E45" s="105">
        <v>442.97699999999998</v>
      </c>
      <c r="F45" s="105">
        <v>1.2030000000000001</v>
      </c>
      <c r="G45" s="105">
        <v>244.29400000000001</v>
      </c>
      <c r="H45" s="105">
        <v>5.633</v>
      </c>
      <c r="I45" s="105">
        <v>1183.096</v>
      </c>
      <c r="J45" s="105">
        <v>55.531999999999996</v>
      </c>
      <c r="K45" s="105">
        <v>1934.894</v>
      </c>
      <c r="L45" s="105">
        <v>4.7770000000000001</v>
      </c>
      <c r="M45" s="105">
        <v>1971.5989999999999</v>
      </c>
    </row>
    <row r="46" spans="1:13">
      <c r="A46" s="111">
        <v>2005</v>
      </c>
      <c r="B46" s="105">
        <v>0</v>
      </c>
      <c r="C46" s="105">
        <v>33.076000000000001</v>
      </c>
      <c r="D46" s="105">
        <v>2.4449999999999998</v>
      </c>
      <c r="E46" s="105">
        <v>453.238</v>
      </c>
      <c r="F46" s="105">
        <v>1.776</v>
      </c>
      <c r="G46" s="105">
        <v>250.95400000000001</v>
      </c>
      <c r="H46" s="105">
        <v>5.6029999999999998</v>
      </c>
      <c r="I46" s="105">
        <v>1177.443</v>
      </c>
      <c r="J46" s="105">
        <v>62.886000000000003</v>
      </c>
      <c r="K46" s="105">
        <v>1954.346</v>
      </c>
      <c r="L46" s="105">
        <v>4.944</v>
      </c>
      <c r="M46" s="105">
        <v>1992.366</v>
      </c>
    </row>
    <row r="47" spans="1:13">
      <c r="A47" s="111">
        <v>2006</v>
      </c>
      <c r="B47" s="105">
        <v>0</v>
      </c>
      <c r="C47" s="105">
        <v>33.133000000000003</v>
      </c>
      <c r="D47" s="105">
        <v>2.3119999999999998</v>
      </c>
      <c r="E47" s="105">
        <v>476.33300000000003</v>
      </c>
      <c r="F47" s="105">
        <v>1.7290000000000001</v>
      </c>
      <c r="G47" s="105">
        <v>244.066</v>
      </c>
      <c r="H47" s="105">
        <v>5.4589999999999996</v>
      </c>
      <c r="I47" s="105">
        <v>1187.527</v>
      </c>
      <c r="J47" s="105">
        <v>68.010000000000005</v>
      </c>
      <c r="K47" s="105">
        <v>1985.4369999999999</v>
      </c>
      <c r="L47" s="105">
        <v>4.7229999999999999</v>
      </c>
      <c r="M47" s="105">
        <v>2023.2929999999999</v>
      </c>
    </row>
    <row r="48" spans="1:13">
      <c r="A48" s="111">
        <v>2007</v>
      </c>
      <c r="B48" s="105">
        <v>0</v>
      </c>
      <c r="C48" s="105">
        <v>35.180999999999997</v>
      </c>
      <c r="D48" s="105">
        <v>2.1840000000000002</v>
      </c>
      <c r="E48" s="105">
        <v>476.048</v>
      </c>
      <c r="F48" s="105">
        <v>1.3819999999999999</v>
      </c>
      <c r="G48" s="105">
        <v>242.494</v>
      </c>
      <c r="H48" s="105">
        <v>5.6379999999999999</v>
      </c>
      <c r="I48" s="105">
        <v>1183.5239999999999</v>
      </c>
      <c r="J48" s="105">
        <v>74.616</v>
      </c>
      <c r="K48" s="105">
        <v>1985.885</v>
      </c>
      <c r="L48" s="105">
        <v>5.2590000000000003</v>
      </c>
      <c r="M48" s="105">
        <v>2026.325</v>
      </c>
    </row>
    <row r="49" spans="1:13">
      <c r="A49" s="111">
        <v>2008</v>
      </c>
      <c r="B49" s="105">
        <v>0</v>
      </c>
      <c r="C49" s="105">
        <v>36.701999999999998</v>
      </c>
      <c r="D49" s="105">
        <v>1.9550000000000001</v>
      </c>
      <c r="E49" s="105">
        <v>430.065</v>
      </c>
      <c r="F49" s="105">
        <v>2.528</v>
      </c>
      <c r="G49" s="105">
        <v>230.59399999999999</v>
      </c>
      <c r="H49" s="105">
        <v>5.234</v>
      </c>
      <c r="I49" s="105">
        <v>1114.0630000000001</v>
      </c>
      <c r="J49" s="105">
        <v>69.531000000000006</v>
      </c>
      <c r="K49" s="105">
        <v>1853.97</v>
      </c>
      <c r="L49" s="105">
        <v>4.859</v>
      </c>
      <c r="M49" s="105">
        <v>1895.5309999999999</v>
      </c>
    </row>
    <row r="50" spans="1:13">
      <c r="A50" s="111">
        <v>2009</v>
      </c>
      <c r="B50" s="105">
        <v>0</v>
      </c>
      <c r="C50" s="105">
        <v>37.924999999999997</v>
      </c>
      <c r="D50" s="105">
        <v>1.8360000000000001</v>
      </c>
      <c r="E50" s="105">
        <v>406.02600000000001</v>
      </c>
      <c r="F50" s="105">
        <v>1.7649999999999999</v>
      </c>
      <c r="G50" s="105">
        <v>208.23699999999999</v>
      </c>
      <c r="H50" s="105">
        <v>4.7060000000000004</v>
      </c>
      <c r="I50" s="105">
        <v>1107.038</v>
      </c>
      <c r="J50" s="105">
        <v>59.362000000000002</v>
      </c>
      <c r="K50" s="105">
        <v>1788.97</v>
      </c>
      <c r="L50" s="105">
        <v>4.657</v>
      </c>
      <c r="M50" s="105">
        <v>1831.5530000000001</v>
      </c>
    </row>
    <row r="51" spans="1:13">
      <c r="A51" s="111">
        <v>2010</v>
      </c>
      <c r="B51" s="105">
        <v>0</v>
      </c>
      <c r="C51" s="105">
        <v>38.171999999999997</v>
      </c>
      <c r="D51" s="105">
        <v>1.87</v>
      </c>
      <c r="E51" s="105">
        <v>428.98</v>
      </c>
      <c r="F51" s="105">
        <v>0.28799999999999998</v>
      </c>
      <c r="G51" s="105">
        <v>214.018</v>
      </c>
      <c r="H51" s="105">
        <v>5.7320000000000002</v>
      </c>
      <c r="I51" s="105">
        <v>1086.2729999999999</v>
      </c>
      <c r="J51" s="105">
        <v>66.981999999999999</v>
      </c>
      <c r="K51" s="105">
        <v>1804.1420000000001</v>
      </c>
      <c r="L51" s="105">
        <v>4.6630000000000003</v>
      </c>
      <c r="M51" s="105">
        <v>1846.9760000000001</v>
      </c>
    </row>
    <row r="52" spans="1:13">
      <c r="A52" s="111">
        <v>2011</v>
      </c>
      <c r="B52" s="105">
        <v>0</v>
      </c>
      <c r="C52" s="105">
        <v>38.947000000000003</v>
      </c>
      <c r="D52" s="105">
        <v>1.871</v>
      </c>
      <c r="E52" s="105">
        <v>436.35599999999999</v>
      </c>
      <c r="F52" s="105">
        <v>0.28899999999999998</v>
      </c>
      <c r="G52" s="105">
        <v>213.07499999999999</v>
      </c>
      <c r="H52" s="105">
        <v>5.4950000000000001</v>
      </c>
      <c r="I52" s="105">
        <v>1053.942</v>
      </c>
      <c r="J52" s="105">
        <v>58.296999999999997</v>
      </c>
      <c r="K52" s="105">
        <v>1769.325</v>
      </c>
      <c r="L52" s="105">
        <v>4.4390000000000001</v>
      </c>
      <c r="M52" s="105">
        <v>1812.71</v>
      </c>
    </row>
    <row r="53" spans="1:13">
      <c r="A53" s="111">
        <v>2012</v>
      </c>
      <c r="B53" s="105">
        <v>0</v>
      </c>
      <c r="C53" s="105">
        <v>41.372</v>
      </c>
      <c r="D53" s="105">
        <v>1.7370000000000001</v>
      </c>
      <c r="E53" s="105">
        <v>416.74900000000002</v>
      </c>
      <c r="F53" s="105">
        <v>0.28399999999999997</v>
      </c>
      <c r="G53" s="105">
        <v>209.58</v>
      </c>
      <c r="H53" s="105">
        <v>5.0149999999999997</v>
      </c>
      <c r="I53" s="105">
        <v>1046.5070000000001</v>
      </c>
      <c r="J53" s="105">
        <v>50.351999999999997</v>
      </c>
      <c r="K53" s="105">
        <v>1730.2239999999999</v>
      </c>
      <c r="L53" s="105">
        <v>4.0309999999999997</v>
      </c>
      <c r="M53" s="105">
        <v>1775.627</v>
      </c>
    </row>
    <row r="54" spans="1:13">
      <c r="A54" s="111">
        <v>2013</v>
      </c>
      <c r="B54" s="105">
        <v>0</v>
      </c>
      <c r="C54" s="105">
        <v>47.042999999999999</v>
      </c>
      <c r="D54" s="105">
        <v>1.546</v>
      </c>
      <c r="E54" s="105">
        <v>421.43200000000002</v>
      </c>
      <c r="F54" s="105">
        <v>0.38300000000000001</v>
      </c>
      <c r="G54" s="105">
        <v>214.429</v>
      </c>
      <c r="H54" s="105">
        <v>5.3090000000000002</v>
      </c>
      <c r="I54" s="105">
        <v>1057.4349999999999</v>
      </c>
      <c r="J54" s="105">
        <v>43.640999999999998</v>
      </c>
      <c r="K54" s="105">
        <v>1744.174</v>
      </c>
      <c r="L54" s="105">
        <v>4.1950000000000003</v>
      </c>
      <c r="M54" s="105">
        <v>1795.413</v>
      </c>
    </row>
    <row r="55" spans="1:13">
      <c r="A55" s="111">
        <v>2014</v>
      </c>
      <c r="B55" s="105">
        <v>0</v>
      </c>
      <c r="C55" s="105">
        <v>40.252000000000002</v>
      </c>
      <c r="D55" s="105">
        <v>1.5</v>
      </c>
      <c r="E55" s="105">
        <v>440.99200000000002</v>
      </c>
      <c r="F55" s="105">
        <v>0.47899999999999998</v>
      </c>
      <c r="G55" s="105">
        <v>219.74</v>
      </c>
      <c r="H55" s="105">
        <v>5.5309999999999997</v>
      </c>
      <c r="I55" s="105">
        <v>1067.444</v>
      </c>
      <c r="J55" s="105">
        <v>33.531999999999996</v>
      </c>
      <c r="K55" s="105">
        <v>1769.2190000000001</v>
      </c>
      <c r="L55" s="105">
        <v>4.2210000000000001</v>
      </c>
      <c r="M55" s="105">
        <v>1813.692</v>
      </c>
    </row>
    <row r="56" spans="1:13">
      <c r="A56" s="111">
        <v>2015</v>
      </c>
      <c r="B56" s="105">
        <v>0</v>
      </c>
      <c r="C56" s="105">
        <v>39.409999999999997</v>
      </c>
      <c r="D56" s="105">
        <v>1.462</v>
      </c>
      <c r="E56" s="105">
        <v>446.80099999999999</v>
      </c>
      <c r="F56" s="105">
        <v>0.628</v>
      </c>
      <c r="G56" s="105">
        <v>231.44800000000001</v>
      </c>
      <c r="H56" s="105">
        <v>6.0289999999999999</v>
      </c>
      <c r="I56" s="105">
        <v>1072.7070000000001</v>
      </c>
      <c r="J56" s="105">
        <v>34.798000000000002</v>
      </c>
      <c r="K56" s="105">
        <v>1793.873</v>
      </c>
      <c r="L56" s="105">
        <v>3.8839999999999999</v>
      </c>
      <c r="M56" s="105">
        <v>1837.1669999999999</v>
      </c>
    </row>
    <row r="57" spans="1:13">
      <c r="A57" s="111">
        <v>2016</v>
      </c>
      <c r="B57" s="105">
        <v>0</v>
      </c>
      <c r="C57" s="105">
        <v>40.063000000000002</v>
      </c>
      <c r="D57" s="105">
        <v>1.415</v>
      </c>
      <c r="E57" s="105">
        <v>437.04700000000003</v>
      </c>
      <c r="F57" s="105">
        <v>0.74299999999999999</v>
      </c>
      <c r="G57" s="105">
        <v>241.97300000000001</v>
      </c>
      <c r="H57" s="105">
        <v>5.7160000000000002</v>
      </c>
      <c r="I57" s="105">
        <v>1091.6500000000001</v>
      </c>
      <c r="J57" s="105">
        <v>46.792000000000002</v>
      </c>
      <c r="K57" s="105">
        <v>1825.337</v>
      </c>
      <c r="L57" s="105">
        <v>3.6259999999999999</v>
      </c>
      <c r="M57" s="105">
        <v>1869.0260000000001</v>
      </c>
    </row>
    <row r="58" spans="1:13">
      <c r="A58" s="111">
        <v>2017</v>
      </c>
      <c r="B58" s="105">
        <v>0</v>
      </c>
      <c r="C58" s="105">
        <v>42.252000000000002</v>
      </c>
      <c r="D58" s="105">
        <v>1.4490000000000001</v>
      </c>
      <c r="E58" s="105">
        <v>442.065</v>
      </c>
      <c r="F58" s="105">
        <v>0.77900000000000003</v>
      </c>
      <c r="G58" s="105">
        <v>251.46899999999999</v>
      </c>
      <c r="H58" s="105">
        <v>5.258</v>
      </c>
      <c r="I58" s="105">
        <v>1090.1420000000001</v>
      </c>
      <c r="J58" s="105">
        <v>49.905999999999999</v>
      </c>
      <c r="K58" s="105">
        <v>1841.069</v>
      </c>
      <c r="L58" s="105">
        <v>3.5209999999999999</v>
      </c>
      <c r="M58" s="105">
        <v>1886.8420000000001</v>
      </c>
    </row>
    <row r="59" spans="1:13">
      <c r="A59" s="111">
        <v>2018</v>
      </c>
      <c r="B59" s="105">
        <v>0</v>
      </c>
      <c r="C59" s="105">
        <v>50.908999999999999</v>
      </c>
      <c r="D59" s="105">
        <v>1.5489999999999999</v>
      </c>
      <c r="E59" s="105">
        <v>466.16899999999998</v>
      </c>
      <c r="F59" s="105">
        <v>0.79300000000000004</v>
      </c>
      <c r="G59" s="105">
        <v>255.18299999999999</v>
      </c>
      <c r="H59" s="105">
        <v>5.0730000000000004</v>
      </c>
      <c r="I59" s="105">
        <v>1089.598</v>
      </c>
      <c r="J59" s="105">
        <v>45.359000000000002</v>
      </c>
      <c r="K59" s="105">
        <v>1863.723</v>
      </c>
      <c r="L59" s="105">
        <v>3.504</v>
      </c>
      <c r="M59" s="105">
        <v>1918.136</v>
      </c>
    </row>
    <row r="60" spans="1:13">
      <c r="A60" s="111">
        <v>2019</v>
      </c>
      <c r="B60" s="105">
        <v>0</v>
      </c>
      <c r="C60" s="105">
        <v>58.948</v>
      </c>
      <c r="D60" s="105">
        <v>1.617</v>
      </c>
      <c r="E60" s="105">
        <v>468.47899999999998</v>
      </c>
      <c r="F60" s="105">
        <v>0.78500000000000003</v>
      </c>
      <c r="G60" s="105">
        <v>260.61900000000003</v>
      </c>
      <c r="H60" s="105">
        <v>4.8639999999999999</v>
      </c>
      <c r="I60" s="105">
        <v>1085.924</v>
      </c>
      <c r="J60" s="105">
        <v>39.731999999999999</v>
      </c>
      <c r="K60" s="105">
        <v>1862.02</v>
      </c>
      <c r="L60" s="105">
        <v>3.2389999999999999</v>
      </c>
      <c r="M60" s="105">
        <v>1924.2070000000001</v>
      </c>
    </row>
    <row r="61" spans="1:13">
      <c r="A61" s="111">
        <v>2020</v>
      </c>
      <c r="B61" s="105">
        <v>0</v>
      </c>
      <c r="C61" s="105">
        <v>58.658999999999999</v>
      </c>
      <c r="D61" s="105">
        <v>1.397</v>
      </c>
      <c r="E61" s="105">
        <v>439.20100000000002</v>
      </c>
      <c r="F61" s="105">
        <v>0.54400000000000004</v>
      </c>
      <c r="G61" s="105">
        <v>161.358</v>
      </c>
      <c r="H61" s="105">
        <v>4.282</v>
      </c>
      <c r="I61" s="105">
        <v>935.38900000000001</v>
      </c>
      <c r="J61" s="105">
        <v>29.396000000000001</v>
      </c>
      <c r="K61" s="105">
        <v>1571.566</v>
      </c>
      <c r="L61" s="105">
        <v>2.5539999999999998</v>
      </c>
      <c r="M61" s="105">
        <v>1632.78</v>
      </c>
    </row>
    <row r="62" spans="1:13">
      <c r="A62" s="111">
        <v>2021</v>
      </c>
      <c r="B62" s="105">
        <v>0</v>
      </c>
      <c r="C62" s="105">
        <v>65.090999999999994</v>
      </c>
      <c r="D62" s="105">
        <v>1.49</v>
      </c>
      <c r="E62" s="105">
        <v>459.30399999999997</v>
      </c>
      <c r="F62" s="105">
        <v>0.61399999999999999</v>
      </c>
      <c r="G62" s="105">
        <v>204.785</v>
      </c>
      <c r="H62" s="105">
        <v>4.4080000000000004</v>
      </c>
      <c r="I62" s="105">
        <v>1024.604</v>
      </c>
      <c r="J62" s="105">
        <v>46.171999999999997</v>
      </c>
      <c r="K62" s="105">
        <v>1741.3779999999999</v>
      </c>
      <c r="L62" s="105">
        <v>2.5819999999999999</v>
      </c>
      <c r="M62" s="105">
        <v>1809.05</v>
      </c>
    </row>
    <row r="63" spans="1:13">
      <c r="A63" s="111">
        <v>2022</v>
      </c>
      <c r="B63" s="105">
        <v>0</v>
      </c>
      <c r="C63" s="105">
        <v>68.290999999999997</v>
      </c>
      <c r="D63" s="105">
        <v>1.5389999999999999</v>
      </c>
      <c r="E63" s="105">
        <v>456.82400000000001</v>
      </c>
      <c r="F63" s="105">
        <v>0.622</v>
      </c>
      <c r="G63" s="105">
        <v>232.97</v>
      </c>
      <c r="H63" s="105">
        <v>4.6909999999999998</v>
      </c>
      <c r="I63" s="105">
        <v>1019.2329999999999</v>
      </c>
      <c r="J63" s="105">
        <v>49.725000000000001</v>
      </c>
      <c r="K63" s="105">
        <v>1765.605</v>
      </c>
      <c r="L63" s="105">
        <v>2.6</v>
      </c>
      <c r="M63" s="105">
        <v>1836.4960000000001</v>
      </c>
    </row>
  </sheetData>
  <sheetProtection formatCells="0" formatColumns="0" formatRows="0" insertColumns="0" insertRows="0" insertHyperlinks="0" deleteColumns="0" deleteRows="0" sort="0" autoFilter="0" pivotTables="0"/>
  <hyperlinks>
    <hyperlink ref="A5" r:id="rId1" display="http://www.eia.gov/totalenergy/data/monthly/dataunits.cfm" xr:uid="{00000000-0004-0000-0100-000000000000}"/>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4">
    <tabColor theme="7" tint="0.59999389629810485"/>
  </sheetPr>
  <dimension ref="A1:AE107"/>
  <sheetViews>
    <sheetView topLeftCell="A8" workbookViewId="0">
      <selection activeCell="A77" sqref="A77"/>
    </sheetView>
  </sheetViews>
  <sheetFormatPr defaultColWidth="9.140625" defaultRowHeight="15"/>
  <cols>
    <col min="1" max="1" width="106.5703125" style="26" bestFit="1" customWidth="1"/>
    <col min="2" max="2" width="43.85546875" style="26" bestFit="1" customWidth="1"/>
    <col min="3" max="3" width="51.28515625" style="26" bestFit="1" customWidth="1"/>
    <col min="4" max="4" width="97.42578125" style="26" bestFit="1" customWidth="1"/>
    <col min="5" max="5" width="54.5703125" style="26" bestFit="1" customWidth="1"/>
    <col min="6" max="6" width="57.7109375" style="26" bestFit="1" customWidth="1"/>
    <col min="7" max="7" width="49.140625" style="26" bestFit="1" customWidth="1"/>
    <col min="8" max="9" width="57.7109375" style="26" bestFit="1" customWidth="1"/>
    <col min="10" max="10" width="52.42578125" style="26" bestFit="1" customWidth="1"/>
    <col min="11" max="11" width="9.140625" style="26"/>
    <col min="12" max="12" width="10.5703125" style="26" bestFit="1" customWidth="1"/>
    <col min="13" max="16384" width="9.140625" style="26"/>
  </cols>
  <sheetData>
    <row r="1" spans="1:10" s="27" customFormat="1" ht="23.25" customHeight="1">
      <c r="B1" s="27" t="s">
        <v>1924</v>
      </c>
      <c r="C1" s="27" t="s">
        <v>1926</v>
      </c>
      <c r="D1" s="27" t="s">
        <v>1921</v>
      </c>
      <c r="E1" s="27" t="s">
        <v>1921</v>
      </c>
      <c r="F1" s="27" t="s">
        <v>1921</v>
      </c>
      <c r="G1" s="27" t="s">
        <v>1921</v>
      </c>
      <c r="H1" s="28" t="s">
        <v>1920</v>
      </c>
      <c r="I1" s="27" t="s">
        <v>10683</v>
      </c>
      <c r="J1" s="28" t="s">
        <v>2374</v>
      </c>
    </row>
    <row r="2" spans="1:10" s="27" customFormat="1" ht="23.25" customHeight="1">
      <c r="A2" s="106" t="s">
        <v>2276</v>
      </c>
      <c r="B2" s="105"/>
      <c r="C2" s="105"/>
      <c r="D2" s="105"/>
      <c r="E2" s="105"/>
      <c r="F2" s="105"/>
      <c r="G2" s="105"/>
      <c r="H2" s="105"/>
      <c r="I2" s="105"/>
      <c r="J2" s="105"/>
    </row>
    <row r="3" spans="1:10" ht="18.75">
      <c r="A3" s="107" t="s">
        <v>7153</v>
      </c>
      <c r="B3" s="105"/>
      <c r="C3" s="105"/>
      <c r="D3" s="105"/>
      <c r="E3" s="105"/>
      <c r="F3" s="105"/>
      <c r="G3" s="105"/>
      <c r="H3" s="105"/>
      <c r="I3" s="105"/>
      <c r="J3" s="105"/>
    </row>
    <row r="4" spans="1:10">
      <c r="A4"/>
      <c r="B4"/>
      <c r="C4"/>
      <c r="D4"/>
      <c r="E4"/>
      <c r="F4"/>
      <c r="G4"/>
      <c r="H4"/>
      <c r="I4"/>
      <c r="J4"/>
    </row>
    <row r="5" spans="1:10">
      <c r="A5" s="108" t="s">
        <v>7154</v>
      </c>
      <c r="B5" s="105"/>
      <c r="C5" s="105"/>
      <c r="D5" s="105"/>
      <c r="E5" s="105"/>
      <c r="F5" s="105"/>
      <c r="G5" s="105"/>
      <c r="H5" s="105"/>
      <c r="I5" s="105"/>
      <c r="J5" s="105"/>
    </row>
    <row r="6" spans="1:10">
      <c r="A6"/>
      <c r="B6"/>
      <c r="C6"/>
      <c r="D6"/>
      <c r="E6"/>
      <c r="F6"/>
      <c r="G6"/>
      <c r="H6"/>
      <c r="I6"/>
      <c r="J6"/>
    </row>
    <row r="7" spans="1:10">
      <c r="A7" s="105" t="s">
        <v>7155</v>
      </c>
      <c r="B7" s="105"/>
      <c r="C7" s="105"/>
      <c r="D7" s="105"/>
      <c r="E7" s="105"/>
      <c r="F7" s="105"/>
      <c r="G7" s="105"/>
      <c r="H7" s="105"/>
      <c r="I7" s="105"/>
      <c r="J7" s="105"/>
    </row>
    <row r="8" spans="1:10">
      <c r="A8" s="105" t="s">
        <v>7156</v>
      </c>
      <c r="B8" s="105"/>
      <c r="C8" s="105"/>
      <c r="D8" s="105"/>
      <c r="E8" s="105"/>
      <c r="F8" s="105"/>
      <c r="G8" s="105"/>
      <c r="H8" s="105"/>
      <c r="I8" s="105"/>
      <c r="J8" s="105"/>
    </row>
    <row r="9" spans="1:10">
      <c r="A9"/>
      <c r="B9"/>
      <c r="C9"/>
      <c r="D9"/>
      <c r="E9"/>
      <c r="F9"/>
      <c r="G9"/>
      <c r="H9"/>
      <c r="I9"/>
      <c r="J9"/>
    </row>
    <row r="10" spans="1:10" ht="15.75">
      <c r="A10" s="109" t="s">
        <v>2344</v>
      </c>
      <c r="B10" s="105"/>
      <c r="C10" s="105"/>
      <c r="D10" s="105"/>
      <c r="E10" s="105"/>
      <c r="F10" s="105"/>
      <c r="G10" s="105"/>
      <c r="H10" s="105"/>
      <c r="I10" s="105"/>
      <c r="J10" s="105"/>
    </row>
    <row r="11" spans="1:10">
      <c r="A11"/>
      <c r="B11"/>
      <c r="C11"/>
      <c r="D11"/>
      <c r="E11"/>
      <c r="F11"/>
      <c r="G11"/>
      <c r="H11"/>
      <c r="I11"/>
      <c r="J11"/>
    </row>
    <row r="12" spans="1:10">
      <c r="A12" s="110" t="s">
        <v>2278</v>
      </c>
      <c r="B12" s="110" t="s">
        <v>2345</v>
      </c>
      <c r="C12" s="110" t="s">
        <v>2346</v>
      </c>
      <c r="D12" s="110" t="s">
        <v>2347</v>
      </c>
      <c r="E12" s="110" t="s">
        <v>2348</v>
      </c>
      <c r="F12" s="110" t="s">
        <v>2349</v>
      </c>
      <c r="G12" s="110" t="s">
        <v>2350</v>
      </c>
      <c r="H12" s="110" t="s">
        <v>2351</v>
      </c>
      <c r="I12" s="110" t="s">
        <v>2352</v>
      </c>
      <c r="J12" s="110" t="s">
        <v>2353</v>
      </c>
    </row>
    <row r="13" spans="1:10">
      <c r="A13" s="110"/>
      <c r="B13" s="110" t="s">
        <v>2293</v>
      </c>
      <c r="C13" s="110" t="s">
        <v>2293</v>
      </c>
      <c r="D13" s="110" t="s">
        <v>2293</v>
      </c>
      <c r="E13" s="110" t="s">
        <v>2293</v>
      </c>
      <c r="F13" s="110" t="s">
        <v>2293</v>
      </c>
      <c r="G13" s="110" t="s">
        <v>2293</v>
      </c>
      <c r="H13" s="110" t="s">
        <v>2293</v>
      </c>
      <c r="I13" s="110" t="s">
        <v>2293</v>
      </c>
      <c r="J13" s="110" t="s">
        <v>2293</v>
      </c>
    </row>
    <row r="14" spans="1:10" hidden="1">
      <c r="A14" s="111">
        <v>1973</v>
      </c>
      <c r="B14" s="105">
        <v>823.46600000000001</v>
      </c>
      <c r="C14" s="105">
        <v>198.65299999999999</v>
      </c>
      <c r="D14" s="105">
        <v>20.097999999999999</v>
      </c>
      <c r="E14" s="105">
        <v>1.5589999999999999</v>
      </c>
      <c r="F14" s="105">
        <v>242.28299999999999</v>
      </c>
      <c r="G14" s="105">
        <v>263.94</v>
      </c>
      <c r="H14" s="105" t="s">
        <v>2294</v>
      </c>
      <c r="I14" s="105" t="s">
        <v>2294</v>
      </c>
      <c r="J14" s="105">
        <v>1286.059</v>
      </c>
    </row>
    <row r="15" spans="1:10" hidden="1">
      <c r="A15" s="111">
        <v>1974</v>
      </c>
      <c r="B15" s="105">
        <v>811.63699999999994</v>
      </c>
      <c r="C15" s="105">
        <v>186.52500000000001</v>
      </c>
      <c r="D15" s="105">
        <v>22.745000000000001</v>
      </c>
      <c r="E15" s="105">
        <v>1.9219999999999999</v>
      </c>
      <c r="F15" s="105">
        <v>228.09899999999999</v>
      </c>
      <c r="G15" s="105">
        <v>252.76599999999999</v>
      </c>
      <c r="H15" s="105" t="s">
        <v>2294</v>
      </c>
      <c r="I15" s="105" t="s">
        <v>2294</v>
      </c>
      <c r="J15" s="105">
        <v>1250.9290000000001</v>
      </c>
    </row>
    <row r="16" spans="1:10" hidden="1">
      <c r="A16" s="111">
        <v>1975</v>
      </c>
      <c r="B16" s="105">
        <v>835.58600000000001</v>
      </c>
      <c r="C16" s="105">
        <v>171.715</v>
      </c>
      <c r="D16" s="105">
        <v>16.673999999999999</v>
      </c>
      <c r="E16" s="105">
        <v>0.216</v>
      </c>
      <c r="F16" s="105">
        <v>220.58099999999999</v>
      </c>
      <c r="G16" s="105">
        <v>237.47</v>
      </c>
      <c r="H16" s="105" t="s">
        <v>2294</v>
      </c>
      <c r="I16" s="105" t="s">
        <v>2294</v>
      </c>
      <c r="J16" s="105">
        <v>1244.771</v>
      </c>
    </row>
    <row r="17" spans="1:10" hidden="1">
      <c r="A17" s="111">
        <v>1976</v>
      </c>
      <c r="B17" s="105">
        <v>924.452</v>
      </c>
      <c r="C17" s="105">
        <v>167.04900000000001</v>
      </c>
      <c r="D17" s="105">
        <v>17.91</v>
      </c>
      <c r="E17" s="105">
        <v>0.20899999999999999</v>
      </c>
      <c r="F17" s="105">
        <v>242.702</v>
      </c>
      <c r="G17" s="105">
        <v>260.82100000000003</v>
      </c>
      <c r="H17" s="105" t="s">
        <v>2294</v>
      </c>
      <c r="I17" s="105" t="s">
        <v>2294</v>
      </c>
      <c r="J17" s="105">
        <v>1352.3219999999999</v>
      </c>
    </row>
    <row r="18" spans="1:10" hidden="1">
      <c r="A18" s="111">
        <v>1977</v>
      </c>
      <c r="B18" s="105">
        <v>975.98</v>
      </c>
      <c r="C18" s="105">
        <v>174.04599999999999</v>
      </c>
      <c r="D18" s="105">
        <v>20.864000000000001</v>
      </c>
      <c r="E18" s="105">
        <v>0.3</v>
      </c>
      <c r="F18" s="105">
        <v>271.40199999999999</v>
      </c>
      <c r="G18" s="105">
        <v>292.56599999999997</v>
      </c>
      <c r="H18" s="105" t="s">
        <v>2294</v>
      </c>
      <c r="I18" s="105" t="s">
        <v>2294</v>
      </c>
      <c r="J18" s="105">
        <v>1442.5920000000001</v>
      </c>
    </row>
    <row r="19" spans="1:10" hidden="1">
      <c r="A19" s="111">
        <v>1978</v>
      </c>
      <c r="B19" s="105">
        <v>973.721</v>
      </c>
      <c r="C19" s="105">
        <v>174.73599999999999</v>
      </c>
      <c r="D19" s="105">
        <v>20.347999999999999</v>
      </c>
      <c r="E19" s="105">
        <v>1.2250000000000001</v>
      </c>
      <c r="F19" s="105">
        <v>277.75200000000001</v>
      </c>
      <c r="G19" s="105">
        <v>299.32499999999999</v>
      </c>
      <c r="H19" s="105" t="s">
        <v>2294</v>
      </c>
      <c r="I19" s="105" t="s">
        <v>2294</v>
      </c>
      <c r="J19" s="105">
        <v>1447.7819999999999</v>
      </c>
    </row>
    <row r="20" spans="1:10" hidden="1">
      <c r="A20" s="111">
        <v>1979</v>
      </c>
      <c r="B20" s="105">
        <v>1070.886</v>
      </c>
      <c r="C20" s="105">
        <v>191.48099999999999</v>
      </c>
      <c r="D20" s="105">
        <v>13.134</v>
      </c>
      <c r="E20" s="105">
        <v>0.82399999999999995</v>
      </c>
      <c r="F20" s="105">
        <v>232.565</v>
      </c>
      <c r="G20" s="105">
        <v>246.524</v>
      </c>
      <c r="H20" s="105" t="s">
        <v>2294</v>
      </c>
      <c r="I20" s="105" t="s">
        <v>2294</v>
      </c>
      <c r="J20" s="105">
        <v>1508.89</v>
      </c>
    </row>
    <row r="21" spans="1:10" hidden="1">
      <c r="A21" s="111">
        <v>1980</v>
      </c>
      <c r="B21" s="105">
        <v>1152.94</v>
      </c>
      <c r="C21" s="105">
        <v>200.249</v>
      </c>
      <c r="D21" s="105">
        <v>12.462</v>
      </c>
      <c r="E21" s="105">
        <v>0.55100000000000005</v>
      </c>
      <c r="F21" s="105">
        <v>184.673</v>
      </c>
      <c r="G21" s="105">
        <v>197.68600000000001</v>
      </c>
      <c r="H21" s="105" t="s">
        <v>2294</v>
      </c>
      <c r="I21" s="105" t="s">
        <v>2294</v>
      </c>
      <c r="J21" s="105">
        <v>1550.874</v>
      </c>
    </row>
    <row r="22" spans="1:10" hidden="1">
      <c r="A22" s="111">
        <v>1981</v>
      </c>
      <c r="B22" s="105">
        <v>1196.7619999999999</v>
      </c>
      <c r="C22" s="105">
        <v>197.72200000000001</v>
      </c>
      <c r="D22" s="105">
        <v>9.1620000000000008</v>
      </c>
      <c r="E22" s="105">
        <v>0.42699999999999999</v>
      </c>
      <c r="F22" s="105">
        <v>155.702</v>
      </c>
      <c r="G22" s="105">
        <v>165.291</v>
      </c>
      <c r="H22" s="105" t="s">
        <v>2294</v>
      </c>
      <c r="I22" s="105" t="s">
        <v>2294</v>
      </c>
      <c r="J22" s="105">
        <v>1559.7750000000001</v>
      </c>
    </row>
    <row r="23" spans="1:10" hidden="1">
      <c r="A23" s="111">
        <v>1982</v>
      </c>
      <c r="B23" s="105">
        <v>1196.6379999999999</v>
      </c>
      <c r="C23" s="105">
        <v>175.54</v>
      </c>
      <c r="D23" s="105">
        <v>6.5949999999999998</v>
      </c>
      <c r="E23" s="105">
        <v>0.45900000000000002</v>
      </c>
      <c r="F23" s="105">
        <v>110.679</v>
      </c>
      <c r="G23" s="105">
        <v>117.733</v>
      </c>
      <c r="H23" s="105" t="s">
        <v>2294</v>
      </c>
      <c r="I23" s="105" t="s">
        <v>2294</v>
      </c>
      <c r="J23" s="105">
        <v>1489.912</v>
      </c>
    </row>
    <row r="24" spans="1:10" hidden="1">
      <c r="A24" s="111">
        <v>1983</v>
      </c>
      <c r="B24" s="105">
        <v>1256.596</v>
      </c>
      <c r="C24" s="105">
        <v>157.542</v>
      </c>
      <c r="D24" s="105">
        <v>7.1130000000000004</v>
      </c>
      <c r="E24" s="105">
        <v>0.80400000000000005</v>
      </c>
      <c r="F24" s="105">
        <v>108.10599999999999</v>
      </c>
      <c r="G24" s="105">
        <v>116.024</v>
      </c>
      <c r="H24" s="105" t="s">
        <v>2294</v>
      </c>
      <c r="I24" s="105" t="s">
        <v>2294</v>
      </c>
      <c r="J24" s="105">
        <v>1530.162</v>
      </c>
    </row>
    <row r="25" spans="1:10" hidden="1">
      <c r="A25" s="111">
        <v>1984</v>
      </c>
      <c r="B25" s="105">
        <v>1333.337</v>
      </c>
      <c r="C25" s="105">
        <v>169.53200000000001</v>
      </c>
      <c r="D25" s="105">
        <v>6.5439999999999996</v>
      </c>
      <c r="E25" s="105">
        <v>0.77400000000000002</v>
      </c>
      <c r="F25" s="105">
        <v>89.364999999999995</v>
      </c>
      <c r="G25" s="105">
        <v>96.683000000000007</v>
      </c>
      <c r="H25" s="105" t="s">
        <v>2294</v>
      </c>
      <c r="I25" s="105" t="s">
        <v>2294</v>
      </c>
      <c r="J25" s="105">
        <v>1599.5509999999999</v>
      </c>
    </row>
    <row r="26" spans="1:10" hidden="1">
      <c r="A26" s="111">
        <v>1985</v>
      </c>
      <c r="B26" s="105">
        <v>1383.0509999999999</v>
      </c>
      <c r="C26" s="105">
        <v>166.136</v>
      </c>
      <c r="D26" s="105">
        <v>6.3049999999999997</v>
      </c>
      <c r="E26" s="105">
        <v>0.71199999999999997</v>
      </c>
      <c r="F26" s="105">
        <v>74.960999999999999</v>
      </c>
      <c r="G26" s="105">
        <v>81.977999999999994</v>
      </c>
      <c r="H26" s="105" t="s">
        <v>2294</v>
      </c>
      <c r="I26" s="105" t="s">
        <v>2294</v>
      </c>
      <c r="J26" s="105">
        <v>1631.165</v>
      </c>
    </row>
    <row r="27" spans="1:10" hidden="1">
      <c r="A27" s="111">
        <v>1986</v>
      </c>
      <c r="B27" s="105">
        <v>1373.684</v>
      </c>
      <c r="C27" s="105">
        <v>141.53100000000001</v>
      </c>
      <c r="D27" s="105">
        <v>6.1719999999999997</v>
      </c>
      <c r="E27" s="105">
        <v>0.96199999999999997</v>
      </c>
      <c r="F27" s="105">
        <v>102.05</v>
      </c>
      <c r="G27" s="105">
        <v>109.18300000000001</v>
      </c>
      <c r="H27" s="105" t="s">
        <v>2294</v>
      </c>
      <c r="I27" s="105" t="s">
        <v>2294</v>
      </c>
      <c r="J27" s="105">
        <v>1624.3989999999999</v>
      </c>
    </row>
    <row r="28" spans="1:10" hidden="1">
      <c r="A28" s="111">
        <v>1987</v>
      </c>
      <c r="B28" s="105">
        <v>1443.0820000000001</v>
      </c>
      <c r="C28" s="105">
        <v>154.55000000000001</v>
      </c>
      <c r="D28" s="105">
        <v>6.62</v>
      </c>
      <c r="E28" s="105">
        <v>1.069</v>
      </c>
      <c r="F28" s="105">
        <v>86.873999999999995</v>
      </c>
      <c r="G28" s="105">
        <v>94.563000000000002</v>
      </c>
      <c r="H28" s="105" t="s">
        <v>2294</v>
      </c>
      <c r="I28" s="105" t="s">
        <v>2294</v>
      </c>
      <c r="J28" s="105">
        <v>1692.1949999999999</v>
      </c>
    </row>
    <row r="29" spans="1:10" hidden="1">
      <c r="A29" s="111">
        <v>1988</v>
      </c>
      <c r="B29" s="105">
        <v>1507.4269999999999</v>
      </c>
      <c r="C29" s="105">
        <v>142.715</v>
      </c>
      <c r="D29" s="105">
        <v>8.0860000000000003</v>
      </c>
      <c r="E29" s="105">
        <v>1.258</v>
      </c>
      <c r="F29" s="105">
        <v>108.268</v>
      </c>
      <c r="G29" s="105">
        <v>117.611</v>
      </c>
      <c r="H29" s="105" t="s">
        <v>2294</v>
      </c>
      <c r="I29" s="105" t="s">
        <v>2294</v>
      </c>
      <c r="J29" s="105">
        <v>1767.7529999999999</v>
      </c>
    </row>
    <row r="30" spans="1:10" hidden="1">
      <c r="A30" s="111">
        <v>1989</v>
      </c>
      <c r="B30" s="105">
        <v>1534.7460000000001</v>
      </c>
      <c r="C30" s="105">
        <v>168.15299999999999</v>
      </c>
      <c r="D30" s="105">
        <v>11.268000000000001</v>
      </c>
      <c r="E30" s="105">
        <v>1.591</v>
      </c>
      <c r="F30" s="105">
        <v>115.28</v>
      </c>
      <c r="G30" s="105">
        <v>128.13900000000001</v>
      </c>
      <c r="H30" s="105">
        <v>0.36299999999999999</v>
      </c>
      <c r="I30" s="105">
        <v>4.3659999999999997</v>
      </c>
      <c r="J30" s="105">
        <v>1835.7670000000001</v>
      </c>
    </row>
    <row r="31" spans="1:10" hidden="1">
      <c r="A31" s="111">
        <v>1990</v>
      </c>
      <c r="B31" s="105">
        <v>1546.5139999999999</v>
      </c>
      <c r="C31" s="105">
        <v>175.36</v>
      </c>
      <c r="D31" s="105">
        <v>7.1369999999999996</v>
      </c>
      <c r="E31" s="105">
        <v>3.101</v>
      </c>
      <c r="F31" s="105">
        <v>87.301000000000002</v>
      </c>
      <c r="G31" s="105">
        <v>97.539000000000001</v>
      </c>
      <c r="H31" s="105">
        <v>0.38400000000000001</v>
      </c>
      <c r="I31" s="105">
        <v>5.7949999999999999</v>
      </c>
      <c r="J31" s="105">
        <v>1825.5920000000001</v>
      </c>
    </row>
    <row r="32" spans="1:10" hidden="1">
      <c r="A32" s="111">
        <v>1991</v>
      </c>
      <c r="B32" s="105">
        <v>1547.174</v>
      </c>
      <c r="C32" s="105">
        <v>178.96600000000001</v>
      </c>
      <c r="D32" s="105">
        <v>6.1859999999999999</v>
      </c>
      <c r="E32" s="105">
        <v>2.9950000000000001</v>
      </c>
      <c r="F32" s="105">
        <v>81.498000000000005</v>
      </c>
      <c r="G32" s="105">
        <v>90.679000000000002</v>
      </c>
      <c r="H32" s="105">
        <v>0.39800000000000002</v>
      </c>
      <c r="I32" s="105">
        <v>7.2069999999999999</v>
      </c>
      <c r="J32" s="105">
        <v>1824.425</v>
      </c>
    </row>
    <row r="33" spans="1:10" hidden="1">
      <c r="A33" s="111">
        <v>1992</v>
      </c>
      <c r="B33" s="105">
        <v>1568.5409999999999</v>
      </c>
      <c r="C33" s="105">
        <v>186.07499999999999</v>
      </c>
      <c r="D33" s="105">
        <v>5.4379999999999997</v>
      </c>
      <c r="E33" s="105">
        <v>4.5960000000000001</v>
      </c>
      <c r="F33" s="105">
        <v>65.494</v>
      </c>
      <c r="G33" s="105">
        <v>75.528000000000006</v>
      </c>
      <c r="H33" s="105">
        <v>0.4</v>
      </c>
      <c r="I33" s="105">
        <v>8.4760000000000009</v>
      </c>
      <c r="J33" s="105">
        <v>1839.021</v>
      </c>
    </row>
    <row r="34" spans="1:10" hidden="1">
      <c r="A34" s="111">
        <v>1993</v>
      </c>
      <c r="B34" s="105">
        <v>1631.6189999999999</v>
      </c>
      <c r="C34" s="105">
        <v>187.58199999999999</v>
      </c>
      <c r="D34" s="105">
        <v>6.3970000000000002</v>
      </c>
      <c r="E34" s="105">
        <v>8.0310000000000006</v>
      </c>
      <c r="F34" s="105">
        <v>71.988</v>
      </c>
      <c r="G34" s="105">
        <v>86.415999999999997</v>
      </c>
      <c r="H34" s="105">
        <v>0.41499999999999998</v>
      </c>
      <c r="I34" s="105">
        <v>8.5920000000000005</v>
      </c>
      <c r="J34" s="105">
        <v>1914.625</v>
      </c>
    </row>
    <row r="35" spans="1:10" hidden="1">
      <c r="A35" s="111">
        <v>1994</v>
      </c>
      <c r="B35" s="105">
        <v>1637.8530000000001</v>
      </c>
      <c r="C35" s="105">
        <v>210.85499999999999</v>
      </c>
      <c r="D35" s="105">
        <v>8.8719999999999999</v>
      </c>
      <c r="E35" s="105">
        <v>7.1189999999999998</v>
      </c>
      <c r="F35" s="105">
        <v>65.256</v>
      </c>
      <c r="G35" s="105">
        <v>81.247</v>
      </c>
      <c r="H35" s="105">
        <v>0.38400000000000001</v>
      </c>
      <c r="I35" s="105">
        <v>9.3230000000000004</v>
      </c>
      <c r="J35" s="105">
        <v>1939.662</v>
      </c>
    </row>
    <row r="36" spans="1:10" hidden="1">
      <c r="A36" s="111">
        <v>1995</v>
      </c>
      <c r="B36" s="105">
        <v>1659.8610000000001</v>
      </c>
      <c r="C36" s="105">
        <v>228.173</v>
      </c>
      <c r="D36" s="105">
        <v>7.9859999999999998</v>
      </c>
      <c r="E36" s="105">
        <v>8.2260000000000009</v>
      </c>
      <c r="F36" s="105">
        <v>42.500999999999998</v>
      </c>
      <c r="G36" s="105">
        <v>58.712000000000003</v>
      </c>
      <c r="H36" s="105">
        <v>0.32900000000000001</v>
      </c>
      <c r="I36" s="105">
        <v>10.007999999999999</v>
      </c>
      <c r="J36" s="105">
        <v>1957.0830000000001</v>
      </c>
    </row>
    <row r="37" spans="1:10" hidden="1">
      <c r="A37" s="111">
        <v>1996</v>
      </c>
      <c r="B37" s="105">
        <v>1751.5229999999999</v>
      </c>
      <c r="C37" s="105">
        <v>204.86099999999999</v>
      </c>
      <c r="D37" s="105">
        <v>8.0830000000000002</v>
      </c>
      <c r="E37" s="105">
        <v>8.1259999999999994</v>
      </c>
      <c r="F37" s="105">
        <v>47.188000000000002</v>
      </c>
      <c r="G37" s="105">
        <v>63.396999999999998</v>
      </c>
      <c r="H37" s="105">
        <v>0.36</v>
      </c>
      <c r="I37" s="105">
        <v>9.9260000000000002</v>
      </c>
      <c r="J37" s="105">
        <v>2030.067</v>
      </c>
    </row>
    <row r="38" spans="1:10" hidden="1">
      <c r="A38" s="111">
        <v>1997</v>
      </c>
      <c r="B38" s="105">
        <v>1796.019</v>
      </c>
      <c r="C38" s="105">
        <v>218.81299999999999</v>
      </c>
      <c r="D38" s="105">
        <v>8.173</v>
      </c>
      <c r="E38" s="105">
        <v>10.371</v>
      </c>
      <c r="F38" s="105">
        <v>53.664000000000001</v>
      </c>
      <c r="G38" s="105">
        <v>72.207999999999998</v>
      </c>
      <c r="H38" s="105">
        <v>0.374</v>
      </c>
      <c r="I38" s="105">
        <v>10.33</v>
      </c>
      <c r="J38" s="105">
        <v>2097.7449999999999</v>
      </c>
    </row>
    <row r="39" spans="1:10" hidden="1">
      <c r="A39" s="111">
        <v>1998</v>
      </c>
      <c r="B39" s="105">
        <v>1827.1479999999999</v>
      </c>
      <c r="C39" s="105">
        <v>247.666</v>
      </c>
      <c r="D39" s="105">
        <v>10.026999999999999</v>
      </c>
      <c r="E39" s="105">
        <v>12.617000000000001</v>
      </c>
      <c r="F39" s="105">
        <v>78.62</v>
      </c>
      <c r="G39" s="105">
        <v>101.264</v>
      </c>
      <c r="H39" s="105">
        <v>0.375</v>
      </c>
      <c r="I39" s="105">
        <v>10.164</v>
      </c>
      <c r="J39" s="105">
        <v>2186.6170000000002</v>
      </c>
    </row>
    <row r="40" spans="1:10" hidden="1">
      <c r="A40" s="111">
        <v>1999</v>
      </c>
      <c r="B40" s="105">
        <v>1835.402</v>
      </c>
      <c r="C40" s="105">
        <v>259.94499999999999</v>
      </c>
      <c r="D40" s="105">
        <v>10.353</v>
      </c>
      <c r="E40" s="105">
        <v>11.487</v>
      </c>
      <c r="F40" s="105">
        <v>71.994</v>
      </c>
      <c r="G40" s="105">
        <v>93.834000000000003</v>
      </c>
      <c r="H40" s="105">
        <v>0.38100000000000001</v>
      </c>
      <c r="I40" s="105">
        <v>10.266999999999999</v>
      </c>
      <c r="J40" s="105">
        <v>2199.83</v>
      </c>
    </row>
    <row r="41" spans="1:10" hidden="1">
      <c r="A41" s="111">
        <v>2000</v>
      </c>
      <c r="B41" s="105">
        <v>1926.365</v>
      </c>
      <c r="C41" s="105">
        <v>280.82100000000003</v>
      </c>
      <c r="D41" s="105">
        <v>13.058999999999999</v>
      </c>
      <c r="E41" s="105">
        <v>10.073</v>
      </c>
      <c r="F41" s="105">
        <v>65.394000000000005</v>
      </c>
      <c r="G41" s="105">
        <v>88.525000000000006</v>
      </c>
      <c r="H41" s="105">
        <v>0.36199999999999999</v>
      </c>
      <c r="I41" s="105">
        <v>10.144</v>
      </c>
      <c r="J41" s="105">
        <v>2306.2179999999998</v>
      </c>
    </row>
    <row r="42" spans="1:10" hidden="1">
      <c r="A42" s="111">
        <v>2001</v>
      </c>
      <c r="B42" s="105">
        <v>1868.8340000000001</v>
      </c>
      <c r="C42" s="105">
        <v>289.35899999999998</v>
      </c>
      <c r="D42" s="105">
        <v>12.717000000000001</v>
      </c>
      <c r="E42" s="105">
        <v>10.541</v>
      </c>
      <c r="F42" s="105">
        <v>75.304000000000002</v>
      </c>
      <c r="G42" s="105">
        <v>98.561999999999998</v>
      </c>
      <c r="H42" s="105">
        <v>0.35299999999999998</v>
      </c>
      <c r="I42" s="105">
        <v>10.896000000000001</v>
      </c>
      <c r="J42" s="105">
        <v>2268.0039999999999</v>
      </c>
    </row>
    <row r="43" spans="1:10" hidden="1">
      <c r="A43" s="111">
        <v>2002</v>
      </c>
      <c r="B43" s="105">
        <v>1888.895</v>
      </c>
      <c r="C43" s="105">
        <v>306.00900000000001</v>
      </c>
      <c r="D43" s="105">
        <v>9.5030000000000001</v>
      </c>
      <c r="E43" s="105">
        <v>17.888000000000002</v>
      </c>
      <c r="F43" s="105">
        <v>49.465000000000003</v>
      </c>
      <c r="G43" s="105">
        <v>76.855999999999995</v>
      </c>
      <c r="H43" s="105">
        <v>0.372</v>
      </c>
      <c r="I43" s="105">
        <v>12.749000000000001</v>
      </c>
      <c r="J43" s="105">
        <v>2284.8820000000001</v>
      </c>
    </row>
    <row r="44" spans="1:10" hidden="1">
      <c r="A44" s="111">
        <v>2003</v>
      </c>
      <c r="B44" s="105">
        <v>1929.9570000000001</v>
      </c>
      <c r="C44" s="105">
        <v>278.12700000000001</v>
      </c>
      <c r="D44" s="105">
        <v>12.009</v>
      </c>
      <c r="E44" s="105">
        <v>17.835999999999999</v>
      </c>
      <c r="F44" s="105">
        <v>65.283000000000001</v>
      </c>
      <c r="G44" s="105">
        <v>95.129000000000005</v>
      </c>
      <c r="H44" s="105">
        <v>0.371</v>
      </c>
      <c r="I44" s="105">
        <v>11.443</v>
      </c>
      <c r="J44" s="105">
        <v>2315.027</v>
      </c>
    </row>
    <row r="45" spans="1:10" hidden="1">
      <c r="A45" s="111">
        <v>2004</v>
      </c>
      <c r="B45" s="105">
        <v>1942.02</v>
      </c>
      <c r="C45" s="105">
        <v>296.75</v>
      </c>
      <c r="D45" s="105">
        <v>8.3109999999999999</v>
      </c>
      <c r="E45" s="105">
        <v>21.527000000000001</v>
      </c>
      <c r="F45" s="105">
        <v>66.009</v>
      </c>
      <c r="G45" s="105">
        <v>95.846999999999994</v>
      </c>
      <c r="H45" s="105">
        <v>0.38100000000000001</v>
      </c>
      <c r="I45" s="105">
        <v>11.164999999999999</v>
      </c>
      <c r="J45" s="105">
        <v>2346.1619999999998</v>
      </c>
    </row>
    <row r="46" spans="1:10" hidden="1">
      <c r="A46" s="111">
        <v>2005</v>
      </c>
      <c r="B46" s="105">
        <v>1982.771</v>
      </c>
      <c r="C46" s="105">
        <v>318.858</v>
      </c>
      <c r="D46" s="105">
        <v>8.5500000000000007</v>
      </c>
      <c r="E46" s="105">
        <v>23.602</v>
      </c>
      <c r="F46" s="105">
        <v>65.816000000000003</v>
      </c>
      <c r="G46" s="105">
        <v>97.968999999999994</v>
      </c>
      <c r="H46" s="105">
        <v>0.377</v>
      </c>
      <c r="I46" s="105">
        <v>11.247999999999999</v>
      </c>
      <c r="J46" s="105">
        <v>2411.2240000000002</v>
      </c>
    </row>
    <row r="47" spans="1:10" hidden="1">
      <c r="A47" s="111">
        <v>2006</v>
      </c>
      <c r="B47" s="105">
        <v>1952.6890000000001</v>
      </c>
      <c r="C47" s="105">
        <v>337.97500000000002</v>
      </c>
      <c r="D47" s="105">
        <v>5.4710000000000001</v>
      </c>
      <c r="E47" s="105">
        <v>20.734000000000002</v>
      </c>
      <c r="F47" s="105">
        <v>27.073</v>
      </c>
      <c r="G47" s="105">
        <v>53.277999999999999</v>
      </c>
      <c r="H47" s="105">
        <v>0.374</v>
      </c>
      <c r="I47" s="105">
        <v>11.529</v>
      </c>
      <c r="J47" s="105">
        <v>2355.8449999999998</v>
      </c>
    </row>
    <row r="48" spans="1:10" hidden="1">
      <c r="A48" s="111">
        <v>2007</v>
      </c>
      <c r="B48" s="105">
        <v>1986.25</v>
      </c>
      <c r="C48" s="105">
        <v>371.46499999999997</v>
      </c>
      <c r="D48" s="105">
        <v>6.5819999999999999</v>
      </c>
      <c r="E48" s="105">
        <v>16.600000000000001</v>
      </c>
      <c r="F48" s="105">
        <v>29.783999999999999</v>
      </c>
      <c r="G48" s="105">
        <v>52.966000000000001</v>
      </c>
      <c r="H48" s="105">
        <v>0.376</v>
      </c>
      <c r="I48" s="105">
        <v>11.292999999999999</v>
      </c>
      <c r="J48" s="105">
        <v>2422.3490000000002</v>
      </c>
    </row>
    <row r="49" spans="1:13" hidden="1">
      <c r="A49" s="111">
        <v>2008</v>
      </c>
      <c r="B49" s="105">
        <v>1958.3879999999999</v>
      </c>
      <c r="C49" s="105">
        <v>362.11599999999999</v>
      </c>
      <c r="D49" s="105">
        <v>5.3849999999999998</v>
      </c>
      <c r="E49" s="105">
        <v>14.949</v>
      </c>
      <c r="F49" s="105">
        <v>18.053999999999998</v>
      </c>
      <c r="G49" s="105">
        <v>38.387999999999998</v>
      </c>
      <c r="H49" s="105">
        <v>0.38100000000000001</v>
      </c>
      <c r="I49" s="105">
        <v>11.614000000000001</v>
      </c>
      <c r="J49" s="105">
        <v>2370.886</v>
      </c>
    </row>
    <row r="50" spans="1:13" hidden="1">
      <c r="A50" s="111">
        <v>2009</v>
      </c>
      <c r="B50" s="105">
        <v>1740.153</v>
      </c>
      <c r="C50" s="105">
        <v>372.548</v>
      </c>
      <c r="D50" s="105">
        <v>5.1609999999999996</v>
      </c>
      <c r="E50" s="105">
        <v>13.462999999999999</v>
      </c>
      <c r="F50" s="105">
        <v>13.589</v>
      </c>
      <c r="G50" s="105">
        <v>32.213000000000001</v>
      </c>
      <c r="H50" s="105">
        <v>0.38600000000000001</v>
      </c>
      <c r="I50" s="105">
        <v>11.244999999999999</v>
      </c>
      <c r="J50" s="105">
        <v>2156.5430000000001</v>
      </c>
    </row>
    <row r="51" spans="1:13" hidden="1">
      <c r="A51" s="111">
        <v>2010</v>
      </c>
      <c r="B51" s="105">
        <v>1827.5640000000001</v>
      </c>
      <c r="C51" s="105">
        <v>399.66800000000001</v>
      </c>
      <c r="D51" s="105">
        <v>5.9130000000000003</v>
      </c>
      <c r="E51" s="105">
        <v>13.949</v>
      </c>
      <c r="F51" s="105">
        <v>11.568</v>
      </c>
      <c r="G51" s="105">
        <v>31.43</v>
      </c>
      <c r="H51" s="105">
        <v>0.39100000000000001</v>
      </c>
      <c r="I51" s="105">
        <v>11.010999999999999</v>
      </c>
      <c r="J51" s="105">
        <v>2270.0630000000001</v>
      </c>
    </row>
    <row r="52" spans="1:13" hidden="1">
      <c r="A52" s="111">
        <v>2011</v>
      </c>
      <c r="B52" s="105">
        <v>1722.66</v>
      </c>
      <c r="C52" s="105">
        <v>409.46699999999998</v>
      </c>
      <c r="D52" s="105">
        <v>4.7190000000000003</v>
      </c>
      <c r="E52" s="105">
        <v>14.125</v>
      </c>
      <c r="F52" s="105">
        <v>6.9889999999999999</v>
      </c>
      <c r="G52" s="105">
        <v>25.832999999999998</v>
      </c>
      <c r="H52" s="105">
        <v>0.39500000000000002</v>
      </c>
      <c r="I52" s="105">
        <v>11.327999999999999</v>
      </c>
      <c r="J52" s="105">
        <v>2169.6819999999998</v>
      </c>
    </row>
    <row r="53" spans="1:13" hidden="1">
      <c r="A53" s="111">
        <v>2012</v>
      </c>
      <c r="B53" s="105">
        <v>1511.7729999999999</v>
      </c>
      <c r="C53" s="105">
        <v>492.726</v>
      </c>
      <c r="D53" s="105">
        <v>3.887</v>
      </c>
      <c r="E53" s="105">
        <v>8.6850000000000005</v>
      </c>
      <c r="F53" s="105">
        <v>5.7610000000000001</v>
      </c>
      <c r="G53" s="105">
        <v>18.334</v>
      </c>
      <c r="H53" s="105">
        <v>0.4</v>
      </c>
      <c r="I53" s="105">
        <v>11.436999999999999</v>
      </c>
      <c r="J53" s="105">
        <v>2034.67</v>
      </c>
    </row>
    <row r="54" spans="1:13" hidden="1">
      <c r="A54" s="111">
        <v>2013</v>
      </c>
      <c r="B54" s="105">
        <v>1571.3030000000001</v>
      </c>
      <c r="C54" s="105">
        <v>444.10899999999998</v>
      </c>
      <c r="D54" s="105">
        <v>4.1109999999999998</v>
      </c>
      <c r="E54" s="105">
        <v>12.510999999999999</v>
      </c>
      <c r="F54" s="105">
        <v>5.7990000000000004</v>
      </c>
      <c r="G54" s="105">
        <v>22.420999999999999</v>
      </c>
      <c r="H54" s="105">
        <v>0.40500000000000003</v>
      </c>
      <c r="I54" s="105">
        <v>11.074</v>
      </c>
      <c r="J54" s="105">
        <v>2049.3119999999999</v>
      </c>
    </row>
    <row r="55" spans="1:13" hidden="1">
      <c r="A55" s="111">
        <v>2014</v>
      </c>
      <c r="B55" s="105">
        <v>1568.4880000000001</v>
      </c>
      <c r="C55" s="105">
        <v>443.03</v>
      </c>
      <c r="D55" s="105">
        <v>6.0960000000000001</v>
      </c>
      <c r="E55" s="105">
        <v>12.066000000000001</v>
      </c>
      <c r="F55" s="105">
        <v>7.1440000000000001</v>
      </c>
      <c r="G55" s="105">
        <v>25.305</v>
      </c>
      <c r="H55" s="105">
        <v>0.41799999999999998</v>
      </c>
      <c r="I55" s="105">
        <v>11.132</v>
      </c>
      <c r="J55" s="105">
        <v>2048.3719999999998</v>
      </c>
    </row>
    <row r="56" spans="1:13" hidden="1">
      <c r="A56" s="111">
        <v>2015</v>
      </c>
      <c r="B56" s="105">
        <v>1351.4749999999999</v>
      </c>
      <c r="C56" s="105">
        <v>525.20899999999995</v>
      </c>
      <c r="D56" s="105">
        <v>5.2190000000000003</v>
      </c>
      <c r="E56" s="105">
        <v>11.407999999999999</v>
      </c>
      <c r="F56" s="105">
        <v>7.048</v>
      </c>
      <c r="G56" s="105">
        <v>23.675000000000001</v>
      </c>
      <c r="H56" s="105">
        <v>0.41899999999999998</v>
      </c>
      <c r="I56" s="105">
        <v>11.07</v>
      </c>
      <c r="J56" s="105">
        <v>1911.848</v>
      </c>
    </row>
    <row r="57" spans="1:13" hidden="1">
      <c r="A57" s="111">
        <v>2016</v>
      </c>
      <c r="B57" s="105">
        <v>1241.845</v>
      </c>
      <c r="C57" s="105">
        <v>545.04200000000003</v>
      </c>
      <c r="D57" s="105">
        <v>4.0679999999999996</v>
      </c>
      <c r="E57" s="105">
        <v>12.082000000000001</v>
      </c>
      <c r="F57" s="105">
        <v>5.3079999999999998</v>
      </c>
      <c r="G57" s="105">
        <v>21.457999999999998</v>
      </c>
      <c r="H57" s="105">
        <v>0.41599999999999998</v>
      </c>
      <c r="I57" s="105">
        <v>11.234</v>
      </c>
      <c r="J57" s="105">
        <v>1819.9949999999999</v>
      </c>
    </row>
    <row r="58" spans="1:13" hidden="1">
      <c r="A58" s="111">
        <v>2017</v>
      </c>
      <c r="B58" s="105">
        <v>1207.0219999999999</v>
      </c>
      <c r="C58" s="105">
        <v>505.56599999999997</v>
      </c>
      <c r="D58" s="105">
        <v>4.0549999999999997</v>
      </c>
      <c r="E58" s="105">
        <v>9.9269999999999996</v>
      </c>
      <c r="F58" s="105">
        <v>4.9400000000000004</v>
      </c>
      <c r="G58" s="105">
        <v>18.922000000000001</v>
      </c>
      <c r="H58" s="105">
        <v>0.41899999999999998</v>
      </c>
      <c r="I58" s="105">
        <v>10.677</v>
      </c>
      <c r="J58" s="105">
        <v>1742.607</v>
      </c>
    </row>
    <row r="59" spans="1:13" hidden="1">
      <c r="A59" s="111">
        <v>2018</v>
      </c>
      <c r="B59" s="105">
        <v>1153.0260000000001</v>
      </c>
      <c r="C59" s="105">
        <v>577.85699999999997</v>
      </c>
      <c r="D59" s="105">
        <v>5.9770000000000003</v>
      </c>
      <c r="E59" s="105">
        <v>10.363</v>
      </c>
      <c r="F59" s="105">
        <v>5.8760000000000003</v>
      </c>
      <c r="G59" s="105">
        <v>22.216000000000001</v>
      </c>
      <c r="H59" s="105">
        <v>0.41899999999999998</v>
      </c>
      <c r="I59" s="105">
        <v>10.677</v>
      </c>
      <c r="J59" s="105">
        <v>1764.1949999999999</v>
      </c>
    </row>
    <row r="60" spans="1:13" hidden="1">
      <c r="A60" s="111">
        <v>2019</v>
      </c>
      <c r="B60" s="105">
        <v>973.6</v>
      </c>
      <c r="C60" s="105">
        <v>616.846</v>
      </c>
      <c r="D60" s="105">
        <v>3.9950000000000001</v>
      </c>
      <c r="E60" s="105">
        <v>7.7519999999999998</v>
      </c>
      <c r="F60" s="105">
        <v>4.415</v>
      </c>
      <c r="G60" s="105">
        <v>16.161999999999999</v>
      </c>
      <c r="H60" s="105">
        <v>0.39500000000000002</v>
      </c>
      <c r="I60" s="105">
        <v>10.557</v>
      </c>
      <c r="J60" s="105">
        <v>1617.56</v>
      </c>
    </row>
    <row r="61" spans="1:13" hidden="1">
      <c r="A61" s="111">
        <v>2020</v>
      </c>
      <c r="B61" s="105">
        <v>788.14599999999996</v>
      </c>
      <c r="C61" s="105">
        <v>634.90499999999997</v>
      </c>
      <c r="D61" s="105">
        <v>3.2829999999999999</v>
      </c>
      <c r="E61" s="105">
        <v>8.9280000000000008</v>
      </c>
      <c r="F61" s="105">
        <v>3.9569999999999999</v>
      </c>
      <c r="G61" s="105">
        <v>16.167000000000002</v>
      </c>
      <c r="H61" s="105">
        <v>0.47</v>
      </c>
      <c r="I61" s="105">
        <v>10.505000000000001</v>
      </c>
      <c r="J61" s="105">
        <v>1450.194</v>
      </c>
    </row>
    <row r="62" spans="1:13">
      <c r="A62" s="111">
        <v>2021</v>
      </c>
      <c r="B62" s="105">
        <v>909.62400000000002</v>
      </c>
      <c r="C62" s="105">
        <v>612.83100000000002</v>
      </c>
      <c r="D62" s="105">
        <v>4.431</v>
      </c>
      <c r="E62" s="105">
        <v>8.98</v>
      </c>
      <c r="F62" s="105">
        <v>4.3029999999999999</v>
      </c>
      <c r="G62" s="105">
        <v>17.715</v>
      </c>
      <c r="H62" s="105">
        <v>0.47</v>
      </c>
      <c r="I62" s="105">
        <v>10.505000000000001</v>
      </c>
      <c r="J62" s="141">
        <v>1551.144</v>
      </c>
      <c r="L62" s="140"/>
      <c r="M62" s="140"/>
    </row>
    <row r="63" spans="1:13">
      <c r="A63" s="111">
        <v>2022</v>
      </c>
      <c r="B63" s="105">
        <v>847.04100000000005</v>
      </c>
      <c r="C63" s="105">
        <v>660.83199999999999</v>
      </c>
      <c r="D63" s="105">
        <v>6.4720000000000004</v>
      </c>
      <c r="E63" s="105">
        <v>8.4809999999999999</v>
      </c>
      <c r="F63" s="105">
        <v>5.45</v>
      </c>
      <c r="G63" s="105">
        <v>20.402999999999999</v>
      </c>
      <c r="H63" s="105">
        <v>0.47</v>
      </c>
      <c r="I63" s="105">
        <v>10.505000000000001</v>
      </c>
      <c r="J63" s="141">
        <v>1539.251</v>
      </c>
      <c r="L63" s="140"/>
      <c r="M63" s="140"/>
    </row>
    <row r="65" spans="1:3">
      <c r="B65" s="26" t="s">
        <v>7278</v>
      </c>
      <c r="C65" s="26" t="s">
        <v>7158</v>
      </c>
    </row>
    <row r="66" spans="1:3">
      <c r="A66" s="26" t="s">
        <v>1924</v>
      </c>
      <c r="B66" s="26">
        <f>SUM(B84,B96)</f>
        <v>912.82349999999997</v>
      </c>
      <c r="C66" s="26">
        <f>B62</f>
        <v>909.62400000000002</v>
      </c>
    </row>
    <row r="67" spans="1:3">
      <c r="A67" s="26" t="s">
        <v>1987</v>
      </c>
      <c r="B67" s="26">
        <f>SUM(B85:B86,B95)</f>
        <v>640.12630000000001</v>
      </c>
      <c r="C67" s="26">
        <f>C62</f>
        <v>612.83100000000002</v>
      </c>
    </row>
    <row r="68" spans="1:3">
      <c r="A68" s="26" t="s">
        <v>1921</v>
      </c>
      <c r="B68" s="26">
        <f>B94</f>
        <v>7.4770300000000001</v>
      </c>
      <c r="C68" s="26">
        <f>SUM(D62,E62,F62,G62)</f>
        <v>35.429000000000002</v>
      </c>
    </row>
    <row r="69" spans="1:3">
      <c r="A69" s="26" t="s">
        <v>10683</v>
      </c>
      <c r="B69" s="26">
        <f>B100</f>
        <v>7.6419899999999998</v>
      </c>
      <c r="C69" s="26">
        <f>I62</f>
        <v>10.505000000000001</v>
      </c>
    </row>
    <row r="71" spans="1:3">
      <c r="A71" s="26" t="s">
        <v>10777</v>
      </c>
      <c r="B71" s="26">
        <f>SUM(C66:C69)-SUM(B66:B69)</f>
        <v>0.320180000000164</v>
      </c>
    </row>
    <row r="73" spans="1:3">
      <c r="B73" s="26" t="s">
        <v>10775</v>
      </c>
      <c r="C73" s="26" t="s">
        <v>10776</v>
      </c>
    </row>
    <row r="74" spans="1:3">
      <c r="A74" s="26" t="s">
        <v>1924</v>
      </c>
      <c r="B74" s="26">
        <f>SUM(C84,C96)</f>
        <v>855.82650000000001</v>
      </c>
      <c r="C74" s="26">
        <f>B63</f>
        <v>847.04100000000005</v>
      </c>
    </row>
    <row r="75" spans="1:3">
      <c r="A75" s="26" t="s">
        <v>1987</v>
      </c>
      <c r="B75" s="26">
        <f>SUM(C85:C86,C95)</f>
        <v>685.19839999999999</v>
      </c>
      <c r="C75" s="26">
        <f>C63</f>
        <v>660.83199999999999</v>
      </c>
    </row>
    <row r="76" spans="1:3">
      <c r="A76" s="26" t="s">
        <v>1921</v>
      </c>
      <c r="B76" s="26">
        <f>C94</f>
        <v>9.0139700000000005</v>
      </c>
      <c r="C76" s="26">
        <f>SUM(D63,E63,F63,G63)</f>
        <v>40.805999999999997</v>
      </c>
    </row>
    <row r="77" spans="1:3">
      <c r="A77" s="26" t="s">
        <v>10683</v>
      </c>
      <c r="B77" s="26">
        <f>C100</f>
        <v>6.8535500000000003</v>
      </c>
      <c r="C77" s="26">
        <f>I63</f>
        <v>10.505000000000001</v>
      </c>
    </row>
    <row r="79" spans="1:3">
      <c r="A79" s="26" t="s">
        <v>10777</v>
      </c>
      <c r="B79" s="26">
        <f>SUM(C74:C77)-SUM(B74:B77)</f>
        <v>2.2915800000002946</v>
      </c>
    </row>
    <row r="83" spans="1:31">
      <c r="A83" s="26" t="s">
        <v>10750</v>
      </c>
      <c r="B83" s="26">
        <v>2021</v>
      </c>
      <c r="C83" s="26">
        <v>2022</v>
      </c>
      <c r="D83" s="26">
        <v>2023</v>
      </c>
      <c r="E83" s="26">
        <v>2024</v>
      </c>
      <c r="F83" s="26">
        <v>2025</v>
      </c>
      <c r="G83" s="26">
        <v>2026</v>
      </c>
      <c r="H83" s="26">
        <v>2027</v>
      </c>
      <c r="I83" s="26">
        <v>2028</v>
      </c>
      <c r="J83" s="26">
        <v>2029</v>
      </c>
      <c r="K83" s="26">
        <v>2030</v>
      </c>
      <c r="L83" s="26">
        <v>2031</v>
      </c>
      <c r="M83" s="26">
        <v>2032</v>
      </c>
      <c r="N83" s="26">
        <v>2033</v>
      </c>
      <c r="O83" s="26">
        <v>2034</v>
      </c>
      <c r="P83" s="26">
        <v>2035</v>
      </c>
      <c r="Q83" s="26">
        <v>2036</v>
      </c>
      <c r="R83" s="26">
        <v>2037</v>
      </c>
      <c r="S83" s="26">
        <v>2038</v>
      </c>
      <c r="T83" s="26">
        <v>2039</v>
      </c>
      <c r="U83" s="26">
        <v>2040</v>
      </c>
      <c r="V83" s="26">
        <v>2041</v>
      </c>
      <c r="W83" s="26">
        <v>2042</v>
      </c>
      <c r="X83" s="26">
        <v>2043</v>
      </c>
      <c r="Y83" s="26">
        <v>2044</v>
      </c>
      <c r="Z83" s="26">
        <v>2045</v>
      </c>
      <c r="AA83" s="26">
        <v>2046</v>
      </c>
      <c r="AB83" s="26">
        <v>2047</v>
      </c>
      <c r="AC83" s="26">
        <v>2048</v>
      </c>
      <c r="AD83" s="26">
        <v>2049</v>
      </c>
      <c r="AE83" s="26">
        <v>2050</v>
      </c>
    </row>
    <row r="84" spans="1:31">
      <c r="A84" s="26" t="s">
        <v>10751</v>
      </c>
      <c r="B84" s="26">
        <v>902.428</v>
      </c>
      <c r="C84" s="26">
        <v>844.404</v>
      </c>
      <c r="D84" s="26">
        <v>716.58199999999999</v>
      </c>
      <c r="E84" s="26">
        <v>604.05700000000002</v>
      </c>
      <c r="F84" s="26">
        <v>623.85699999999997</v>
      </c>
      <c r="G84" s="26">
        <v>563.56500000000005</v>
      </c>
      <c r="H84" s="26">
        <v>465.26299999999998</v>
      </c>
      <c r="I84" s="26">
        <v>336.53399999999999</v>
      </c>
      <c r="J84" s="26">
        <v>240.422</v>
      </c>
      <c r="K84" s="26">
        <v>155.357</v>
      </c>
      <c r="L84" s="26">
        <v>115.127</v>
      </c>
      <c r="M84" s="26">
        <v>79.521699999999996</v>
      </c>
      <c r="N84" s="26">
        <v>49.2346</v>
      </c>
      <c r="O84" s="26">
        <v>14.6632</v>
      </c>
      <c r="P84" s="26">
        <v>0</v>
      </c>
      <c r="Q84" s="26">
        <v>0</v>
      </c>
      <c r="R84" s="26">
        <v>0</v>
      </c>
      <c r="S84" s="26">
        <v>0</v>
      </c>
      <c r="T84" s="26">
        <v>0</v>
      </c>
      <c r="U84" s="26">
        <v>0</v>
      </c>
      <c r="V84" s="26">
        <v>0</v>
      </c>
      <c r="W84" s="26">
        <v>0</v>
      </c>
      <c r="X84" s="26">
        <v>0</v>
      </c>
      <c r="Y84" s="26">
        <v>0</v>
      </c>
      <c r="Z84" s="26">
        <v>0</v>
      </c>
      <c r="AA84" s="26">
        <v>0</v>
      </c>
      <c r="AB84" s="26">
        <v>0</v>
      </c>
      <c r="AC84" s="26">
        <v>0</v>
      </c>
      <c r="AD84" s="26">
        <v>0</v>
      </c>
      <c r="AE84" s="26">
        <v>0</v>
      </c>
    </row>
    <row r="85" spans="1:31">
      <c r="A85" s="26" t="s">
        <v>10752</v>
      </c>
      <c r="B85" s="26">
        <v>39.2483</v>
      </c>
      <c r="C85" s="26">
        <v>43.016100000000002</v>
      </c>
      <c r="D85" s="26">
        <v>45.4422</v>
      </c>
      <c r="E85" s="26">
        <v>52.9191</v>
      </c>
      <c r="F85" s="26">
        <v>32.476500000000001</v>
      </c>
      <c r="G85" s="26">
        <v>22.364899999999999</v>
      </c>
      <c r="H85" s="26">
        <v>18.674299999999999</v>
      </c>
      <c r="I85" s="26">
        <v>17.161200000000001</v>
      </c>
      <c r="J85" s="26">
        <v>15.507199999999999</v>
      </c>
      <c r="K85" s="26">
        <v>15.586399999999999</v>
      </c>
      <c r="L85" s="26">
        <v>12.217700000000001</v>
      </c>
      <c r="M85" s="26">
        <v>10.276300000000001</v>
      </c>
      <c r="N85" s="26">
        <v>9.8427500000000006</v>
      </c>
      <c r="O85" s="26">
        <v>10.0747</v>
      </c>
      <c r="P85" s="26">
        <v>9.7076399999999996</v>
      </c>
      <c r="Q85" s="26">
        <v>8.5416799999999995</v>
      </c>
      <c r="R85" s="26">
        <v>6.1078099999999997</v>
      </c>
      <c r="S85" s="26">
        <v>3.67916</v>
      </c>
      <c r="T85" s="26">
        <v>2.6773799999999999</v>
      </c>
      <c r="U85" s="26">
        <v>1.95974</v>
      </c>
      <c r="V85" s="26">
        <v>2.2517800000000001</v>
      </c>
      <c r="W85" s="26">
        <v>2.7872499999999998</v>
      </c>
      <c r="X85" s="26">
        <v>3.7879800000000001</v>
      </c>
      <c r="Y85" s="26">
        <v>5.4052100000000003</v>
      </c>
      <c r="Z85" s="26">
        <v>7.4510199999999998</v>
      </c>
      <c r="AA85" s="26">
        <v>9.8317499999999995</v>
      </c>
      <c r="AB85" s="26">
        <v>12.1813</v>
      </c>
      <c r="AC85" s="26">
        <v>13.938499999999999</v>
      </c>
      <c r="AD85" s="26">
        <v>15.732900000000001</v>
      </c>
      <c r="AE85" s="26">
        <v>16.8719</v>
      </c>
    </row>
    <row r="86" spans="1:31">
      <c r="A86" s="26" t="s">
        <v>10753</v>
      </c>
      <c r="B86" s="26">
        <v>529.90300000000002</v>
      </c>
      <c r="C86" s="26">
        <v>573.28899999999999</v>
      </c>
      <c r="D86" s="26">
        <v>575.47900000000004</v>
      </c>
      <c r="E86" s="26">
        <v>536.15700000000004</v>
      </c>
      <c r="F86" s="26">
        <v>519.476</v>
      </c>
      <c r="G86" s="26">
        <v>494.92700000000002</v>
      </c>
      <c r="H86" s="26">
        <v>479.61799999999999</v>
      </c>
      <c r="I86" s="26">
        <v>464.63499999999999</v>
      </c>
      <c r="J86" s="26">
        <v>443.80799999999999</v>
      </c>
      <c r="K86" s="26">
        <v>418.32400000000001</v>
      </c>
      <c r="L86" s="26">
        <v>393.161</v>
      </c>
      <c r="M86" s="26">
        <v>378.005</v>
      </c>
      <c r="N86" s="26">
        <v>386.596</v>
      </c>
      <c r="O86" s="26">
        <v>398.98</v>
      </c>
      <c r="P86" s="26">
        <v>407.54599999999999</v>
      </c>
      <c r="Q86" s="26">
        <v>398.89699999999999</v>
      </c>
      <c r="R86" s="26">
        <v>372.42899999999997</v>
      </c>
      <c r="S86" s="26">
        <v>330.64499999999998</v>
      </c>
      <c r="T86" s="26">
        <v>290.52</v>
      </c>
      <c r="U86" s="26">
        <v>267.32600000000002</v>
      </c>
      <c r="V86" s="26">
        <v>300.13299999999998</v>
      </c>
      <c r="W86" s="26">
        <v>332.488</v>
      </c>
      <c r="X86" s="26">
        <v>362.654</v>
      </c>
      <c r="Y86" s="26">
        <v>391.65699999999998</v>
      </c>
      <c r="Z86" s="26">
        <v>407.91500000000002</v>
      </c>
      <c r="AA86" s="26">
        <v>427.06900000000002</v>
      </c>
      <c r="AB86" s="26">
        <v>445.84100000000001</v>
      </c>
      <c r="AC86" s="26">
        <v>465.87</v>
      </c>
      <c r="AD86" s="26">
        <v>483.745</v>
      </c>
      <c r="AE86" s="26">
        <v>502.863</v>
      </c>
    </row>
    <row r="87" spans="1:31">
      <c r="A87" s="26" t="s">
        <v>10754</v>
      </c>
      <c r="B87" s="26">
        <v>0</v>
      </c>
      <c r="C87" s="26">
        <v>0</v>
      </c>
      <c r="D87" s="26">
        <v>0</v>
      </c>
      <c r="E87" s="26">
        <v>0</v>
      </c>
      <c r="F87" s="26">
        <v>0</v>
      </c>
      <c r="G87" s="26">
        <v>0</v>
      </c>
      <c r="H87" s="26">
        <v>0</v>
      </c>
      <c r="I87" s="26">
        <v>0</v>
      </c>
      <c r="J87" s="26">
        <v>0</v>
      </c>
      <c r="K87" s="26">
        <v>0</v>
      </c>
      <c r="L87" s="26">
        <v>0</v>
      </c>
      <c r="M87" s="26">
        <v>0</v>
      </c>
      <c r="N87" s="26">
        <v>0</v>
      </c>
      <c r="O87" s="26">
        <v>0</v>
      </c>
      <c r="P87" s="26">
        <v>0</v>
      </c>
      <c r="Q87" s="26">
        <v>0</v>
      </c>
      <c r="R87" s="26">
        <v>0</v>
      </c>
      <c r="S87" s="26">
        <v>0</v>
      </c>
      <c r="T87" s="26">
        <v>0</v>
      </c>
      <c r="U87" s="26">
        <v>0</v>
      </c>
      <c r="V87" s="26">
        <v>0</v>
      </c>
      <c r="W87" s="26">
        <v>0</v>
      </c>
      <c r="X87" s="26">
        <v>0</v>
      </c>
      <c r="Y87" s="26">
        <v>0</v>
      </c>
      <c r="Z87" s="26">
        <v>0</v>
      </c>
      <c r="AA87" s="26">
        <v>0</v>
      </c>
      <c r="AB87" s="26">
        <v>0</v>
      </c>
      <c r="AC87" s="26">
        <v>0</v>
      </c>
      <c r="AD87" s="26">
        <v>0</v>
      </c>
      <c r="AE87" s="26">
        <v>0</v>
      </c>
    </row>
    <row r="88" spans="1:31">
      <c r="A88" s="26" t="s">
        <v>10755</v>
      </c>
      <c r="B88" s="26">
        <v>0</v>
      </c>
      <c r="C88" s="26">
        <v>0</v>
      </c>
      <c r="D88" s="26">
        <v>0</v>
      </c>
      <c r="E88" s="26">
        <v>0</v>
      </c>
      <c r="F88" s="26">
        <v>0</v>
      </c>
      <c r="G88" s="26">
        <v>0</v>
      </c>
      <c r="H88" s="26">
        <v>0</v>
      </c>
      <c r="I88" s="26">
        <v>0</v>
      </c>
      <c r="J88" s="26">
        <v>0</v>
      </c>
      <c r="K88" s="26">
        <v>0</v>
      </c>
      <c r="L88" s="26">
        <v>0</v>
      </c>
      <c r="M88" s="26">
        <v>0</v>
      </c>
      <c r="N88" s="26">
        <v>0</v>
      </c>
      <c r="O88" s="26">
        <v>0</v>
      </c>
      <c r="P88" s="26">
        <v>0</v>
      </c>
      <c r="Q88" s="26">
        <v>0</v>
      </c>
      <c r="R88" s="26">
        <v>0</v>
      </c>
      <c r="S88" s="26">
        <v>0</v>
      </c>
      <c r="T88" s="26">
        <v>0</v>
      </c>
      <c r="U88" s="26">
        <v>0</v>
      </c>
      <c r="V88" s="26">
        <v>0</v>
      </c>
      <c r="W88" s="26">
        <v>0</v>
      </c>
      <c r="X88" s="26">
        <v>0</v>
      </c>
      <c r="Y88" s="26">
        <v>0</v>
      </c>
      <c r="Z88" s="26">
        <v>0</v>
      </c>
      <c r="AA88" s="26">
        <v>0</v>
      </c>
      <c r="AB88" s="26">
        <v>0</v>
      </c>
      <c r="AC88" s="26">
        <v>0</v>
      </c>
      <c r="AD88" s="26">
        <v>0</v>
      </c>
      <c r="AE88" s="26">
        <v>0</v>
      </c>
    </row>
    <row r="89" spans="1:31">
      <c r="A89" s="26" t="s">
        <v>10756</v>
      </c>
      <c r="B89" s="26">
        <v>0</v>
      </c>
      <c r="C89" s="26">
        <v>0</v>
      </c>
      <c r="D89" s="26">
        <v>0</v>
      </c>
      <c r="E89" s="26">
        <v>0</v>
      </c>
      <c r="F89" s="26">
        <v>0</v>
      </c>
      <c r="G89" s="26">
        <v>0</v>
      </c>
      <c r="H89" s="26">
        <v>0</v>
      </c>
      <c r="I89" s="26">
        <v>0</v>
      </c>
      <c r="J89" s="26">
        <v>0</v>
      </c>
      <c r="K89" s="26">
        <v>0</v>
      </c>
      <c r="L89" s="26">
        <v>0</v>
      </c>
      <c r="M89" s="26">
        <v>0</v>
      </c>
      <c r="N89" s="26">
        <v>0</v>
      </c>
      <c r="O89" s="26">
        <v>0</v>
      </c>
      <c r="P89" s="26">
        <v>0</v>
      </c>
      <c r="Q89" s="26">
        <v>0</v>
      </c>
      <c r="R89" s="26">
        <v>0</v>
      </c>
      <c r="S89" s="26">
        <v>0</v>
      </c>
      <c r="T89" s="26">
        <v>0</v>
      </c>
      <c r="U89" s="26">
        <v>0</v>
      </c>
      <c r="V89" s="26">
        <v>0</v>
      </c>
      <c r="W89" s="26">
        <v>0</v>
      </c>
      <c r="X89" s="26">
        <v>0</v>
      </c>
      <c r="Y89" s="26">
        <v>0</v>
      </c>
      <c r="Z89" s="26">
        <v>0</v>
      </c>
      <c r="AA89" s="26">
        <v>0</v>
      </c>
      <c r="AB89" s="26">
        <v>0</v>
      </c>
      <c r="AC89" s="26">
        <v>0</v>
      </c>
      <c r="AD89" s="26">
        <v>0</v>
      </c>
      <c r="AE89" s="26">
        <v>0</v>
      </c>
    </row>
    <row r="90" spans="1:31">
      <c r="A90" s="26" t="s">
        <v>10757</v>
      </c>
      <c r="B90" s="26">
        <v>0</v>
      </c>
      <c r="C90" s="26">
        <v>0</v>
      </c>
      <c r="D90" s="26">
        <v>0</v>
      </c>
      <c r="E90" s="26">
        <v>0</v>
      </c>
      <c r="F90" s="26">
        <v>0</v>
      </c>
      <c r="G90" s="26">
        <v>0</v>
      </c>
      <c r="H90" s="26">
        <v>0</v>
      </c>
      <c r="I90" s="26">
        <v>0</v>
      </c>
      <c r="J90" s="26">
        <v>0</v>
      </c>
      <c r="K90" s="26">
        <v>0</v>
      </c>
      <c r="L90" s="26">
        <v>0</v>
      </c>
      <c r="M90" s="26">
        <v>0</v>
      </c>
      <c r="N90" s="26">
        <v>0</v>
      </c>
      <c r="O90" s="26">
        <v>0</v>
      </c>
      <c r="P90" s="26">
        <v>0</v>
      </c>
      <c r="Q90" s="26">
        <v>0</v>
      </c>
      <c r="R90" s="26">
        <v>0</v>
      </c>
      <c r="S90" s="26">
        <v>0</v>
      </c>
      <c r="T90" s="26">
        <v>0</v>
      </c>
      <c r="U90" s="26">
        <v>0</v>
      </c>
      <c r="V90" s="26">
        <v>0</v>
      </c>
      <c r="W90" s="26">
        <v>0</v>
      </c>
      <c r="X90" s="26">
        <v>0</v>
      </c>
      <c r="Y90" s="26">
        <v>0</v>
      </c>
      <c r="Z90" s="26">
        <v>0</v>
      </c>
      <c r="AA90" s="26">
        <v>0</v>
      </c>
      <c r="AB90" s="26">
        <v>0</v>
      </c>
      <c r="AC90" s="26">
        <v>0</v>
      </c>
      <c r="AD90" s="26">
        <v>0</v>
      </c>
      <c r="AE90" s="26">
        <v>0</v>
      </c>
    </row>
    <row r="91" spans="1:31">
      <c r="A91" s="26" t="s">
        <v>10758</v>
      </c>
      <c r="B91" s="26">
        <v>0</v>
      </c>
      <c r="C91" s="26">
        <v>0</v>
      </c>
      <c r="D91" s="26">
        <v>0</v>
      </c>
      <c r="E91" s="26">
        <v>0</v>
      </c>
      <c r="F91" s="26">
        <v>0</v>
      </c>
      <c r="G91" s="26">
        <v>0</v>
      </c>
      <c r="H91" s="26">
        <v>0</v>
      </c>
      <c r="I91" s="26">
        <v>0</v>
      </c>
      <c r="J91" s="26">
        <v>0</v>
      </c>
      <c r="K91" s="26">
        <v>0</v>
      </c>
      <c r="L91" s="26">
        <v>0</v>
      </c>
      <c r="M91" s="26">
        <v>0</v>
      </c>
      <c r="N91" s="26">
        <v>0</v>
      </c>
      <c r="O91" s="26">
        <v>0</v>
      </c>
      <c r="P91" s="26">
        <v>0</v>
      </c>
      <c r="Q91" s="26">
        <v>0</v>
      </c>
      <c r="R91" s="26">
        <v>0</v>
      </c>
      <c r="S91" s="26">
        <v>0</v>
      </c>
      <c r="T91" s="26">
        <v>0</v>
      </c>
      <c r="U91" s="26">
        <v>0</v>
      </c>
      <c r="V91" s="26">
        <v>0</v>
      </c>
      <c r="W91" s="26">
        <v>0</v>
      </c>
      <c r="X91" s="26">
        <v>0</v>
      </c>
      <c r="Y91" s="26">
        <v>0</v>
      </c>
      <c r="Z91" s="26">
        <v>0</v>
      </c>
      <c r="AA91" s="26">
        <v>0</v>
      </c>
      <c r="AB91" s="26">
        <v>0</v>
      </c>
      <c r="AC91" s="26">
        <v>0</v>
      </c>
      <c r="AD91" s="26">
        <v>0</v>
      </c>
      <c r="AE91" s="26">
        <v>0</v>
      </c>
    </row>
    <row r="92" spans="1:31">
      <c r="A92" s="26" t="s">
        <v>10759</v>
      </c>
      <c r="B92" s="26">
        <v>0</v>
      </c>
      <c r="C92" s="26">
        <v>0</v>
      </c>
      <c r="D92" s="26">
        <v>0</v>
      </c>
      <c r="E92" s="26">
        <v>0</v>
      </c>
      <c r="F92" s="26">
        <v>0</v>
      </c>
      <c r="G92" s="26">
        <v>0</v>
      </c>
      <c r="H92" s="26">
        <v>0</v>
      </c>
      <c r="I92" s="26">
        <v>0</v>
      </c>
      <c r="J92" s="26">
        <v>0</v>
      </c>
      <c r="K92" s="26">
        <v>0</v>
      </c>
      <c r="L92" s="26">
        <v>0</v>
      </c>
      <c r="M92" s="26">
        <v>0</v>
      </c>
      <c r="N92" s="26">
        <v>0</v>
      </c>
      <c r="O92" s="26">
        <v>0</v>
      </c>
      <c r="P92" s="26">
        <v>0</v>
      </c>
      <c r="Q92" s="26">
        <v>0</v>
      </c>
      <c r="R92" s="26">
        <v>0</v>
      </c>
      <c r="S92" s="26">
        <v>0</v>
      </c>
      <c r="T92" s="26">
        <v>0</v>
      </c>
      <c r="U92" s="26">
        <v>0</v>
      </c>
      <c r="V92" s="26">
        <v>0</v>
      </c>
      <c r="W92" s="26">
        <v>0</v>
      </c>
      <c r="X92" s="26">
        <v>0</v>
      </c>
      <c r="Y92" s="26">
        <v>0</v>
      </c>
      <c r="Z92" s="26">
        <v>0</v>
      </c>
      <c r="AA92" s="26">
        <v>0</v>
      </c>
      <c r="AB92" s="26">
        <v>0</v>
      </c>
      <c r="AC92" s="26">
        <v>0</v>
      </c>
      <c r="AD92" s="26">
        <v>0</v>
      </c>
      <c r="AE92" s="26">
        <v>0</v>
      </c>
    </row>
    <row r="93" spans="1:31">
      <c r="A93" s="26" t="s">
        <v>10760</v>
      </c>
      <c r="B93" s="26">
        <v>0</v>
      </c>
      <c r="C93" s="26">
        <v>0</v>
      </c>
      <c r="D93" s="26">
        <v>0</v>
      </c>
      <c r="E93" s="26">
        <v>0</v>
      </c>
      <c r="F93" s="26">
        <v>0</v>
      </c>
      <c r="G93" s="26">
        <v>0</v>
      </c>
      <c r="H93" s="26">
        <v>0</v>
      </c>
      <c r="I93" s="26">
        <v>0</v>
      </c>
      <c r="J93" s="26">
        <v>0</v>
      </c>
      <c r="K93" s="26">
        <v>0</v>
      </c>
      <c r="L93" s="26">
        <v>0</v>
      </c>
      <c r="M93" s="26">
        <v>0</v>
      </c>
      <c r="N93" s="26">
        <v>0</v>
      </c>
      <c r="O93" s="26">
        <v>0</v>
      </c>
      <c r="P93" s="26">
        <v>0</v>
      </c>
      <c r="Q93" s="26">
        <v>0</v>
      </c>
      <c r="R93" s="26">
        <v>0</v>
      </c>
      <c r="S93" s="26">
        <v>0</v>
      </c>
      <c r="T93" s="26">
        <v>0</v>
      </c>
      <c r="U93" s="26">
        <v>0</v>
      </c>
      <c r="V93" s="26">
        <v>0</v>
      </c>
      <c r="W93" s="26">
        <v>0</v>
      </c>
      <c r="X93" s="26">
        <v>0</v>
      </c>
      <c r="Y93" s="26">
        <v>0</v>
      </c>
      <c r="Z93" s="26">
        <v>0</v>
      </c>
      <c r="AA93" s="26">
        <v>0</v>
      </c>
      <c r="AB93" s="26">
        <v>0</v>
      </c>
      <c r="AC93" s="26">
        <v>0</v>
      </c>
      <c r="AD93" s="26">
        <v>0</v>
      </c>
      <c r="AE93" s="26">
        <v>0</v>
      </c>
    </row>
    <row r="94" spans="1:31">
      <c r="A94" s="26" t="s">
        <v>10761</v>
      </c>
      <c r="B94" s="26">
        <v>7.4770300000000001</v>
      </c>
      <c r="C94" s="26">
        <v>9.0139700000000005</v>
      </c>
      <c r="D94" s="26">
        <v>7.3440200000000004</v>
      </c>
      <c r="E94" s="26">
        <v>7.3429099999999998</v>
      </c>
      <c r="F94" s="26">
        <v>7.2866999999999997</v>
      </c>
      <c r="G94" s="26">
        <v>7.2824999999999998</v>
      </c>
      <c r="H94" s="26">
        <v>7.2735500000000002</v>
      </c>
      <c r="I94" s="26">
        <v>7.2718800000000003</v>
      </c>
      <c r="J94" s="26">
        <v>7.2674000000000003</v>
      </c>
      <c r="K94" s="26">
        <v>7.1368099999999997</v>
      </c>
      <c r="L94" s="26">
        <v>7.1368099999999997</v>
      </c>
      <c r="M94" s="26">
        <v>7.1368099999999997</v>
      </c>
      <c r="N94" s="26">
        <v>7.1368099999999997</v>
      </c>
      <c r="O94" s="26">
        <v>7.1320499999999996</v>
      </c>
      <c r="P94" s="26">
        <v>7.1320499999999996</v>
      </c>
      <c r="Q94" s="26">
        <v>7.1320499999999996</v>
      </c>
      <c r="R94" s="26">
        <v>7.1320499999999996</v>
      </c>
      <c r="S94" s="26">
        <v>7.1320499999999996</v>
      </c>
      <c r="T94" s="26">
        <v>7.1320499999999996</v>
      </c>
      <c r="U94" s="26">
        <v>7.1320499999999996</v>
      </c>
      <c r="V94" s="26">
        <v>7.1320499999999996</v>
      </c>
      <c r="W94" s="26">
        <v>7.1320499999999996</v>
      </c>
      <c r="X94" s="26">
        <v>7.1320499999999996</v>
      </c>
      <c r="Y94" s="26">
        <v>7.1320499999999996</v>
      </c>
      <c r="Z94" s="26">
        <v>7.1214300000000001</v>
      </c>
      <c r="AA94" s="26">
        <v>7.1214300000000001</v>
      </c>
      <c r="AB94" s="26">
        <v>7.1214300000000001</v>
      </c>
      <c r="AC94" s="26">
        <v>7.1214300000000001</v>
      </c>
      <c r="AD94" s="26">
        <v>7.1214300000000001</v>
      </c>
      <c r="AE94" s="26">
        <v>7.1214300000000001</v>
      </c>
    </row>
    <row r="95" spans="1:31">
      <c r="A95" s="26" t="s">
        <v>10762</v>
      </c>
      <c r="B95" s="26">
        <v>70.974999999999994</v>
      </c>
      <c r="C95" s="26">
        <v>68.893299999999996</v>
      </c>
      <c r="D95" s="26">
        <v>96.3322</v>
      </c>
      <c r="E95" s="26">
        <v>106.422</v>
      </c>
      <c r="F95" s="26">
        <v>61.322699999999998</v>
      </c>
      <c r="G95" s="26">
        <v>44.969499999999996</v>
      </c>
      <c r="H95" s="26">
        <v>44.337000000000003</v>
      </c>
      <c r="I95" s="26">
        <v>46.651000000000003</v>
      </c>
      <c r="J95" s="26">
        <v>50.190600000000003</v>
      </c>
      <c r="K95" s="26">
        <v>55.3247</v>
      </c>
      <c r="L95" s="26">
        <v>49.447600000000001</v>
      </c>
      <c r="M95" s="26">
        <v>52.478099999999998</v>
      </c>
      <c r="N95" s="26">
        <v>60.823700000000002</v>
      </c>
      <c r="O95" s="26">
        <v>65.476600000000005</v>
      </c>
      <c r="P95" s="26">
        <v>67.873800000000003</v>
      </c>
      <c r="Q95" s="26">
        <v>65.594499999999996</v>
      </c>
      <c r="R95" s="26">
        <v>56.099299999999999</v>
      </c>
      <c r="S95" s="26">
        <v>43.2562</v>
      </c>
      <c r="T95" s="26">
        <v>36.368600000000001</v>
      </c>
      <c r="U95" s="26">
        <v>30.254000000000001</v>
      </c>
      <c r="V95" s="26">
        <v>36.397100000000002</v>
      </c>
      <c r="W95" s="26">
        <v>46.139000000000003</v>
      </c>
      <c r="X95" s="26">
        <v>58.8401</v>
      </c>
      <c r="Y95" s="26">
        <v>75.0047</v>
      </c>
      <c r="Z95" s="26">
        <v>92.253799999999998</v>
      </c>
      <c r="AA95" s="26">
        <v>105.673</v>
      </c>
      <c r="AB95" s="26">
        <v>117.70699999999999</v>
      </c>
      <c r="AC95" s="26">
        <v>126.691</v>
      </c>
      <c r="AD95" s="26">
        <v>135.06700000000001</v>
      </c>
      <c r="AE95" s="26">
        <v>140.19200000000001</v>
      </c>
    </row>
    <row r="96" spans="1:31">
      <c r="A96" s="26" t="s">
        <v>10763</v>
      </c>
      <c r="B96" s="26">
        <v>10.3955</v>
      </c>
      <c r="C96" s="26">
        <v>11.422499999999999</v>
      </c>
      <c r="D96" s="26">
        <v>5.8419999999999996</v>
      </c>
      <c r="E96" s="26">
        <v>5.2721400000000003</v>
      </c>
      <c r="F96" s="26">
        <v>1.3605799999999999</v>
      </c>
      <c r="G96" s="26">
        <v>1.38795</v>
      </c>
      <c r="H96" s="26">
        <v>1.26126</v>
      </c>
      <c r="I96" s="26">
        <v>1.0942099999999999</v>
      </c>
      <c r="J96" s="26">
        <v>0.88835900000000001</v>
      </c>
      <c r="K96" s="26">
        <v>0.67454899999999995</v>
      </c>
      <c r="L96" s="26">
        <v>0.65293599999999996</v>
      </c>
      <c r="M96" s="26">
        <v>0.66328600000000004</v>
      </c>
      <c r="N96" s="26">
        <v>0.74075599999999997</v>
      </c>
      <c r="O96" s="26">
        <v>0.81325599999999998</v>
      </c>
      <c r="P96" s="26">
        <v>0.88390400000000002</v>
      </c>
      <c r="Q96" s="26">
        <v>0.87634000000000001</v>
      </c>
      <c r="R96" s="26">
        <v>0.80996900000000005</v>
      </c>
      <c r="S96" s="26">
        <v>0.72994999999999999</v>
      </c>
      <c r="T96" s="26">
        <v>0.61716199999999999</v>
      </c>
      <c r="U96" s="26">
        <v>0.60413300000000003</v>
      </c>
      <c r="V96" s="26">
        <v>0.70944499999999999</v>
      </c>
      <c r="W96" s="26">
        <v>0.79938799999999999</v>
      </c>
      <c r="X96" s="26">
        <v>0.87679600000000002</v>
      </c>
      <c r="Y96" s="26">
        <v>0.95012799999999997</v>
      </c>
      <c r="Z96" s="26">
        <v>1.0085299999999999</v>
      </c>
      <c r="AA96" s="26">
        <v>1.04905</v>
      </c>
      <c r="AB96" s="26">
        <v>1.07508</v>
      </c>
      <c r="AC96" s="26">
        <v>1.0975299999999999</v>
      </c>
      <c r="AD96" s="26">
        <v>1.0926800000000001</v>
      </c>
      <c r="AE96" s="26">
        <v>1.1075200000000001</v>
      </c>
    </row>
    <row r="97" spans="1:31">
      <c r="A97" s="26" t="s">
        <v>10764</v>
      </c>
      <c r="B97" s="26">
        <v>0</v>
      </c>
      <c r="C97" s="26">
        <v>0</v>
      </c>
      <c r="D97" s="26">
        <v>0</v>
      </c>
      <c r="E97" s="26">
        <v>0</v>
      </c>
      <c r="F97" s="26">
        <v>0</v>
      </c>
      <c r="G97" s="26">
        <v>0</v>
      </c>
      <c r="H97" s="26">
        <v>0</v>
      </c>
      <c r="I97" s="26">
        <v>0</v>
      </c>
      <c r="J97" s="26">
        <v>0</v>
      </c>
      <c r="K97" s="26">
        <v>0</v>
      </c>
      <c r="L97" s="26">
        <v>0</v>
      </c>
      <c r="M97" s="26">
        <v>0</v>
      </c>
      <c r="N97" s="26">
        <v>0</v>
      </c>
      <c r="O97" s="26">
        <v>0</v>
      </c>
      <c r="P97" s="26">
        <v>0</v>
      </c>
      <c r="Q97" s="26">
        <v>0</v>
      </c>
      <c r="R97" s="26">
        <v>0</v>
      </c>
      <c r="S97" s="26">
        <v>0</v>
      </c>
      <c r="T97" s="26">
        <v>0</v>
      </c>
      <c r="U97" s="26">
        <v>0</v>
      </c>
      <c r="V97" s="26">
        <v>0</v>
      </c>
      <c r="W97" s="26">
        <v>0</v>
      </c>
      <c r="X97" s="26">
        <v>0</v>
      </c>
      <c r="Y97" s="26">
        <v>0</v>
      </c>
      <c r="Z97" s="26">
        <v>0</v>
      </c>
      <c r="AA97" s="26">
        <v>0</v>
      </c>
      <c r="AB97" s="26">
        <v>0</v>
      </c>
      <c r="AC97" s="26">
        <v>0</v>
      </c>
      <c r="AD97" s="26">
        <v>0</v>
      </c>
      <c r="AE97" s="26">
        <v>0</v>
      </c>
    </row>
    <row r="98" spans="1:31">
      <c r="A98" s="26" t="s">
        <v>10765</v>
      </c>
      <c r="B98" s="26">
        <v>0</v>
      </c>
      <c r="C98" s="26">
        <v>0</v>
      </c>
      <c r="D98" s="26">
        <v>0</v>
      </c>
      <c r="E98" s="26">
        <v>0</v>
      </c>
      <c r="F98" s="26">
        <v>0</v>
      </c>
      <c r="G98" s="26">
        <v>0</v>
      </c>
      <c r="H98" s="26">
        <v>0</v>
      </c>
      <c r="I98" s="26">
        <v>0</v>
      </c>
      <c r="J98" s="26">
        <v>0</v>
      </c>
      <c r="K98" s="26">
        <v>0</v>
      </c>
      <c r="L98" s="26">
        <v>0</v>
      </c>
      <c r="M98" s="26">
        <v>0</v>
      </c>
      <c r="N98" s="26">
        <v>0</v>
      </c>
      <c r="O98" s="26">
        <v>0</v>
      </c>
      <c r="P98" s="26">
        <v>0</v>
      </c>
      <c r="Q98" s="26">
        <v>0</v>
      </c>
      <c r="R98" s="26">
        <v>0</v>
      </c>
      <c r="S98" s="26">
        <v>0</v>
      </c>
      <c r="T98" s="26">
        <v>0</v>
      </c>
      <c r="U98" s="26">
        <v>0</v>
      </c>
      <c r="V98" s="26">
        <v>0</v>
      </c>
      <c r="W98" s="26">
        <v>0</v>
      </c>
      <c r="X98" s="26">
        <v>0</v>
      </c>
      <c r="Y98" s="26">
        <v>0</v>
      </c>
      <c r="Z98" s="26">
        <v>0</v>
      </c>
      <c r="AA98" s="26">
        <v>0</v>
      </c>
      <c r="AB98" s="26">
        <v>0</v>
      </c>
      <c r="AC98" s="26">
        <v>0</v>
      </c>
      <c r="AD98" s="26">
        <v>0</v>
      </c>
      <c r="AE98" s="26">
        <v>0</v>
      </c>
    </row>
    <row r="99" spans="1:31">
      <c r="A99" s="26" t="s">
        <v>10766</v>
      </c>
      <c r="B99" s="26">
        <v>0</v>
      </c>
      <c r="C99" s="26">
        <v>0</v>
      </c>
      <c r="D99" s="26">
        <v>0</v>
      </c>
      <c r="E99" s="26">
        <v>0</v>
      </c>
      <c r="F99" s="26">
        <v>0</v>
      </c>
      <c r="G99" s="26">
        <v>0</v>
      </c>
      <c r="H99" s="26">
        <v>0</v>
      </c>
      <c r="I99" s="26">
        <v>0</v>
      </c>
      <c r="J99" s="26">
        <v>0</v>
      </c>
      <c r="K99" s="26">
        <v>0</v>
      </c>
      <c r="L99" s="26">
        <v>0</v>
      </c>
      <c r="M99" s="26">
        <v>0</v>
      </c>
      <c r="N99" s="26">
        <v>0</v>
      </c>
      <c r="O99" s="26">
        <v>0</v>
      </c>
      <c r="P99" s="26">
        <v>0</v>
      </c>
      <c r="Q99" s="26">
        <v>0</v>
      </c>
      <c r="R99" s="26">
        <v>0</v>
      </c>
      <c r="S99" s="26">
        <v>0</v>
      </c>
      <c r="T99" s="26">
        <v>0</v>
      </c>
      <c r="U99" s="26">
        <v>0</v>
      </c>
      <c r="V99" s="26">
        <v>0</v>
      </c>
      <c r="W99" s="26">
        <v>0</v>
      </c>
      <c r="X99" s="26">
        <v>0</v>
      </c>
      <c r="Y99" s="26">
        <v>0</v>
      </c>
      <c r="Z99" s="26">
        <v>0</v>
      </c>
      <c r="AA99" s="26">
        <v>0</v>
      </c>
      <c r="AB99" s="26">
        <v>0</v>
      </c>
      <c r="AC99" s="26">
        <v>0</v>
      </c>
      <c r="AD99" s="26">
        <v>0</v>
      </c>
      <c r="AE99" s="26">
        <v>0</v>
      </c>
    </row>
    <row r="100" spans="1:31">
      <c r="A100" s="26" t="s">
        <v>10767</v>
      </c>
      <c r="B100" s="26">
        <v>7.6419899999999998</v>
      </c>
      <c r="C100" s="26">
        <v>6.8535500000000003</v>
      </c>
      <c r="D100" s="26">
        <v>6.8535500000000003</v>
      </c>
      <c r="E100" s="26">
        <v>6.7281199999999997</v>
      </c>
      <c r="F100" s="26">
        <v>6.7281199999999997</v>
      </c>
      <c r="G100" s="26">
        <v>6.7281199999999997</v>
      </c>
      <c r="H100" s="26">
        <v>6.5668499999999996</v>
      </c>
      <c r="I100" s="26">
        <v>6.5668499999999996</v>
      </c>
      <c r="J100" s="26">
        <v>6.3921400000000004</v>
      </c>
      <c r="K100" s="26">
        <v>6.3562000000000003</v>
      </c>
      <c r="L100" s="26">
        <v>5.9337</v>
      </c>
      <c r="M100" s="26">
        <v>5.8422000000000001</v>
      </c>
      <c r="N100" s="26">
        <v>5.8569899999999997</v>
      </c>
      <c r="O100" s="26">
        <v>5.9042199999999996</v>
      </c>
      <c r="P100" s="26">
        <v>5.9337</v>
      </c>
      <c r="Q100" s="26">
        <v>5.8008800000000003</v>
      </c>
      <c r="R100" s="26">
        <v>5.8008800000000003</v>
      </c>
      <c r="S100" s="26">
        <v>5.6676700000000002</v>
      </c>
      <c r="T100" s="26">
        <v>5.5787599999999999</v>
      </c>
      <c r="U100" s="26">
        <v>5.3789100000000003</v>
      </c>
      <c r="V100" s="26">
        <v>5.6676700000000002</v>
      </c>
      <c r="W100" s="26">
        <v>5.6676700000000002</v>
      </c>
      <c r="X100" s="26">
        <v>5.7343400000000004</v>
      </c>
      <c r="Y100" s="26">
        <v>5.8008800000000003</v>
      </c>
      <c r="Z100" s="26">
        <v>5.8008800000000003</v>
      </c>
      <c r="AA100" s="26">
        <v>5.8671899999999999</v>
      </c>
      <c r="AB100" s="26">
        <v>5.9993499999999997</v>
      </c>
      <c r="AC100" s="26">
        <v>6.37554</v>
      </c>
      <c r="AD100" s="26">
        <v>6.3921400000000004</v>
      </c>
      <c r="AE100" s="26">
        <v>6.3921400000000004</v>
      </c>
    </row>
    <row r="101" spans="1:31">
      <c r="A101" s="26" t="s">
        <v>10768</v>
      </c>
      <c r="B101" s="26">
        <v>0</v>
      </c>
      <c r="C101" s="26">
        <v>0</v>
      </c>
      <c r="D101" s="26">
        <v>0</v>
      </c>
      <c r="E101" s="26">
        <v>0</v>
      </c>
      <c r="F101" s="26">
        <v>0</v>
      </c>
      <c r="G101" s="26">
        <v>0</v>
      </c>
      <c r="H101" s="26">
        <v>0</v>
      </c>
      <c r="I101" s="26">
        <v>0.22788700000000001</v>
      </c>
      <c r="J101" s="26">
        <v>0.46539199999999997</v>
      </c>
      <c r="K101" s="26">
        <v>0.71906700000000001</v>
      </c>
      <c r="L101" s="26">
        <v>2.3950200000000001</v>
      </c>
      <c r="M101" s="26">
        <v>4.1833600000000004</v>
      </c>
      <c r="N101" s="26">
        <v>6.1032900000000003</v>
      </c>
      <c r="O101" s="26">
        <v>8.1504100000000008</v>
      </c>
      <c r="P101" s="26">
        <v>8.7277900000000006</v>
      </c>
      <c r="Q101" s="26">
        <v>8.6173000000000002</v>
      </c>
      <c r="R101" s="26">
        <v>8.4870400000000004</v>
      </c>
      <c r="S101" s="26">
        <v>8.3492599999999992</v>
      </c>
      <c r="T101" s="26">
        <v>8.2163299999999992</v>
      </c>
      <c r="U101" s="26">
        <v>8.1018000000000008</v>
      </c>
      <c r="V101" s="26">
        <v>6.0304500000000001</v>
      </c>
      <c r="W101" s="26">
        <v>4.0819200000000002</v>
      </c>
      <c r="X101" s="26">
        <v>2.2506400000000002</v>
      </c>
      <c r="Y101" s="26">
        <v>0.25375599999999998</v>
      </c>
      <c r="Z101" s="26">
        <v>0</v>
      </c>
      <c r="AA101" s="26">
        <v>0</v>
      </c>
      <c r="AB101" s="26">
        <v>0</v>
      </c>
      <c r="AC101" s="26">
        <v>0</v>
      </c>
      <c r="AD101" s="26">
        <v>0</v>
      </c>
      <c r="AE101" s="26">
        <v>0</v>
      </c>
    </row>
    <row r="102" spans="1:31">
      <c r="A102" s="26" t="s">
        <v>10769</v>
      </c>
      <c r="B102" s="26">
        <v>0</v>
      </c>
      <c r="C102" s="26">
        <v>0</v>
      </c>
      <c r="D102" s="26">
        <v>0</v>
      </c>
      <c r="E102" s="26">
        <v>0</v>
      </c>
      <c r="F102" s="26">
        <v>0</v>
      </c>
      <c r="G102" s="26">
        <v>0</v>
      </c>
      <c r="H102" s="26">
        <v>0</v>
      </c>
      <c r="I102" s="26">
        <v>0</v>
      </c>
      <c r="J102" s="26">
        <v>0</v>
      </c>
      <c r="K102" s="26">
        <v>0</v>
      </c>
      <c r="L102" s="26">
        <v>0.21373800000000001</v>
      </c>
      <c r="M102" s="26">
        <v>0.296039</v>
      </c>
      <c r="N102" s="26">
        <v>0.31303799999999998</v>
      </c>
      <c r="O102" s="26">
        <v>0.32986900000000002</v>
      </c>
      <c r="P102" s="26">
        <v>0.34653299999999998</v>
      </c>
      <c r="Q102" s="26">
        <v>0.346279</v>
      </c>
      <c r="R102" s="26">
        <v>0.34521600000000002</v>
      </c>
      <c r="S102" s="26">
        <v>0.33533000000000002</v>
      </c>
      <c r="T102" s="26">
        <v>0.32649099999999998</v>
      </c>
      <c r="U102" s="26">
        <v>0.31483499999999998</v>
      </c>
      <c r="V102" s="26">
        <v>0.33123599999999997</v>
      </c>
      <c r="W102" s="26">
        <v>0.33480100000000002</v>
      </c>
      <c r="X102" s="26">
        <v>0.34039000000000003</v>
      </c>
      <c r="Y102" s="26">
        <v>0.212394</v>
      </c>
      <c r="Z102" s="26">
        <v>0.22251799999999999</v>
      </c>
      <c r="AA102" s="26">
        <v>0.23067299999999999</v>
      </c>
      <c r="AB102" s="26">
        <v>0.23680999999999999</v>
      </c>
      <c r="AC102" s="26">
        <v>0.240874</v>
      </c>
      <c r="AD102" s="26">
        <v>0.24424499999999999</v>
      </c>
      <c r="AE102" s="26">
        <v>0.247587</v>
      </c>
    </row>
    <row r="103" spans="1:31">
      <c r="A103" s="26" t="s">
        <v>10770</v>
      </c>
      <c r="B103" s="26">
        <v>0</v>
      </c>
      <c r="C103" s="26">
        <v>0</v>
      </c>
      <c r="D103" s="26">
        <v>0</v>
      </c>
      <c r="E103" s="26">
        <v>0</v>
      </c>
      <c r="F103" s="26">
        <v>0</v>
      </c>
      <c r="G103" s="26">
        <v>0</v>
      </c>
      <c r="H103" s="26">
        <v>0</v>
      </c>
      <c r="I103" s="26">
        <v>0</v>
      </c>
      <c r="J103" s="26">
        <v>0</v>
      </c>
      <c r="K103" s="26">
        <v>0</v>
      </c>
      <c r="L103" s="26">
        <v>0</v>
      </c>
      <c r="M103" s="26">
        <v>0</v>
      </c>
      <c r="N103" s="26">
        <v>0</v>
      </c>
      <c r="O103" s="26">
        <v>0</v>
      </c>
      <c r="P103" s="26">
        <v>0</v>
      </c>
      <c r="Q103" s="26">
        <v>0</v>
      </c>
      <c r="R103" s="26">
        <v>0</v>
      </c>
      <c r="S103" s="26">
        <v>0</v>
      </c>
      <c r="T103" s="26">
        <v>0</v>
      </c>
      <c r="U103" s="26">
        <v>0</v>
      </c>
      <c r="V103" s="26">
        <v>0</v>
      </c>
      <c r="W103" s="26">
        <v>0</v>
      </c>
      <c r="X103" s="26">
        <v>0</v>
      </c>
      <c r="Y103" s="26">
        <v>0</v>
      </c>
      <c r="Z103" s="26">
        <v>0</v>
      </c>
      <c r="AA103" s="26">
        <v>0</v>
      </c>
      <c r="AB103" s="26">
        <v>0</v>
      </c>
      <c r="AC103" s="26">
        <v>0</v>
      </c>
      <c r="AD103" s="26">
        <v>0</v>
      </c>
      <c r="AE103" s="26">
        <v>0</v>
      </c>
    </row>
    <row r="104" spans="1:31">
      <c r="A104" s="26" t="s">
        <v>10771</v>
      </c>
      <c r="B104" s="26">
        <v>0</v>
      </c>
      <c r="C104" s="26">
        <v>0</v>
      </c>
      <c r="D104" s="26">
        <v>0</v>
      </c>
      <c r="E104" s="26">
        <v>0</v>
      </c>
      <c r="F104" s="26">
        <v>0</v>
      </c>
      <c r="G104" s="26">
        <v>0</v>
      </c>
      <c r="H104" s="26">
        <v>0</v>
      </c>
      <c r="I104" s="26">
        <v>0</v>
      </c>
      <c r="J104" s="26">
        <v>0</v>
      </c>
      <c r="K104" s="26">
        <v>0</v>
      </c>
      <c r="L104" s="26">
        <v>0</v>
      </c>
      <c r="M104" s="26">
        <v>0</v>
      </c>
      <c r="N104" s="26">
        <v>0</v>
      </c>
      <c r="O104" s="26">
        <v>0</v>
      </c>
      <c r="P104" s="26">
        <v>0</v>
      </c>
      <c r="Q104" s="26">
        <v>0</v>
      </c>
      <c r="R104" s="26">
        <v>0</v>
      </c>
      <c r="S104" s="26">
        <v>0</v>
      </c>
      <c r="T104" s="26">
        <v>0</v>
      </c>
      <c r="U104" s="26">
        <v>0</v>
      </c>
      <c r="V104" s="26">
        <v>0</v>
      </c>
      <c r="W104" s="26">
        <v>0</v>
      </c>
      <c r="X104" s="26">
        <v>0</v>
      </c>
      <c r="Y104" s="26">
        <v>0</v>
      </c>
      <c r="Z104" s="26">
        <v>0</v>
      </c>
      <c r="AA104" s="26">
        <v>0</v>
      </c>
      <c r="AB104" s="26">
        <v>0</v>
      </c>
      <c r="AC104" s="26">
        <v>0</v>
      </c>
      <c r="AD104" s="26">
        <v>0</v>
      </c>
      <c r="AE104" s="26">
        <v>0</v>
      </c>
    </row>
    <row r="105" spans="1:31">
      <c r="A105" s="26" t="s">
        <v>10772</v>
      </c>
      <c r="B105" s="26">
        <v>0</v>
      </c>
      <c r="C105" s="26">
        <v>0</v>
      </c>
      <c r="D105" s="26">
        <v>0</v>
      </c>
      <c r="E105" s="26">
        <v>0</v>
      </c>
      <c r="F105" s="26">
        <v>0</v>
      </c>
      <c r="G105" s="26">
        <v>0</v>
      </c>
      <c r="H105" s="26">
        <v>0</v>
      </c>
      <c r="I105" s="26">
        <v>0</v>
      </c>
      <c r="J105" s="26">
        <v>0</v>
      </c>
      <c r="K105" s="26">
        <v>0</v>
      </c>
      <c r="L105" s="26">
        <v>0</v>
      </c>
      <c r="M105" s="26">
        <v>0</v>
      </c>
      <c r="N105" s="26">
        <v>0</v>
      </c>
      <c r="O105" s="26">
        <v>0</v>
      </c>
      <c r="P105" s="26">
        <v>0</v>
      </c>
      <c r="Q105" s="26">
        <v>0</v>
      </c>
      <c r="R105" s="26">
        <v>0</v>
      </c>
      <c r="S105" s="26">
        <v>0</v>
      </c>
      <c r="T105" s="26">
        <v>0</v>
      </c>
      <c r="U105" s="26">
        <v>0</v>
      </c>
      <c r="V105" s="26">
        <v>0</v>
      </c>
      <c r="W105" s="26">
        <v>0</v>
      </c>
      <c r="X105" s="26">
        <v>0</v>
      </c>
      <c r="Y105" s="26">
        <v>0</v>
      </c>
      <c r="Z105" s="26">
        <v>0</v>
      </c>
      <c r="AA105" s="26">
        <v>0</v>
      </c>
      <c r="AB105" s="26">
        <v>0</v>
      </c>
      <c r="AC105" s="26">
        <v>0</v>
      </c>
      <c r="AD105" s="26">
        <v>0</v>
      </c>
      <c r="AE105" s="26">
        <v>0</v>
      </c>
    </row>
    <row r="106" spans="1:31">
      <c r="A106" s="26" t="s">
        <v>10773</v>
      </c>
      <c r="B106" s="26">
        <v>0</v>
      </c>
      <c r="C106" s="26">
        <v>0</v>
      </c>
      <c r="D106" s="26">
        <v>0</v>
      </c>
      <c r="E106" s="26">
        <v>0</v>
      </c>
      <c r="F106" s="26">
        <v>0</v>
      </c>
      <c r="G106" s="26">
        <v>0</v>
      </c>
      <c r="H106" s="26">
        <v>0</v>
      </c>
      <c r="I106" s="26">
        <v>0</v>
      </c>
      <c r="J106" s="26">
        <v>0</v>
      </c>
      <c r="K106" s="26">
        <v>0</v>
      </c>
      <c r="L106" s="26">
        <v>0</v>
      </c>
      <c r="M106" s="26">
        <v>0</v>
      </c>
      <c r="N106" s="26">
        <v>0</v>
      </c>
      <c r="O106" s="26">
        <v>0</v>
      </c>
      <c r="P106" s="26">
        <v>0</v>
      </c>
      <c r="Q106" s="26">
        <v>0</v>
      </c>
      <c r="R106" s="26">
        <v>0</v>
      </c>
      <c r="S106" s="26">
        <v>0</v>
      </c>
      <c r="T106" s="26">
        <v>0</v>
      </c>
      <c r="U106" s="26">
        <v>0</v>
      </c>
      <c r="V106" s="26">
        <v>0</v>
      </c>
      <c r="W106" s="26">
        <v>0</v>
      </c>
      <c r="X106" s="26">
        <v>0</v>
      </c>
      <c r="Y106" s="26">
        <v>0</v>
      </c>
      <c r="Z106" s="26">
        <v>0</v>
      </c>
      <c r="AA106" s="26">
        <v>0</v>
      </c>
      <c r="AB106" s="26">
        <v>0</v>
      </c>
      <c r="AC106" s="26">
        <v>0</v>
      </c>
      <c r="AD106" s="26">
        <v>0</v>
      </c>
      <c r="AE106" s="26">
        <v>0</v>
      </c>
    </row>
    <row r="107" spans="1:31">
      <c r="A107" s="26" t="s">
        <v>10774</v>
      </c>
      <c r="B107" s="26">
        <v>0</v>
      </c>
      <c r="C107" s="26">
        <v>0</v>
      </c>
      <c r="D107" s="26">
        <v>0</v>
      </c>
      <c r="E107" s="26">
        <v>0</v>
      </c>
      <c r="F107" s="26">
        <v>0</v>
      </c>
      <c r="G107" s="26">
        <v>0</v>
      </c>
      <c r="H107" s="26">
        <v>0</v>
      </c>
      <c r="I107" s="26">
        <v>0</v>
      </c>
      <c r="J107" s="26">
        <v>0</v>
      </c>
      <c r="K107" s="26">
        <v>0</v>
      </c>
      <c r="L107" s="26">
        <v>0</v>
      </c>
      <c r="M107" s="26">
        <v>0</v>
      </c>
      <c r="N107" s="26">
        <v>0</v>
      </c>
      <c r="O107" s="26">
        <v>0</v>
      </c>
      <c r="P107" s="26">
        <v>0</v>
      </c>
      <c r="Q107" s="26">
        <v>0</v>
      </c>
      <c r="R107" s="26">
        <v>0</v>
      </c>
      <c r="S107" s="26">
        <v>0</v>
      </c>
      <c r="T107" s="26">
        <v>0</v>
      </c>
      <c r="U107" s="26">
        <v>0</v>
      </c>
      <c r="V107" s="26">
        <v>0</v>
      </c>
      <c r="W107" s="26">
        <v>0</v>
      </c>
      <c r="X107" s="26">
        <v>0</v>
      </c>
      <c r="Y107" s="26">
        <v>0</v>
      </c>
      <c r="Z107" s="26">
        <v>0</v>
      </c>
      <c r="AA107" s="26">
        <v>0</v>
      </c>
      <c r="AB107" s="26">
        <v>0</v>
      </c>
      <c r="AC107" s="26">
        <v>0</v>
      </c>
      <c r="AD107" s="26">
        <v>0</v>
      </c>
      <c r="AE107" s="26">
        <v>0</v>
      </c>
    </row>
  </sheetData>
  <sheetProtection formatCells="0" formatColumns="0" formatRows="0" insertColumns="0" insertRows="0" insertHyperlinks="0" deleteColumns="0" deleteRows="0" sort="0" autoFilter="0" pivotTables="0"/>
  <hyperlinks>
    <hyperlink ref="A5" r:id="rId1" display="http://www.eia.gov/totalenergy/data/monthly/dataunits.cfm" xr:uid="{00000000-0004-0000-0100-000000000000}"/>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5">
    <tabColor theme="7" tint="0.59999389629810485"/>
  </sheetPr>
  <dimension ref="A1:L588"/>
  <sheetViews>
    <sheetView workbookViewId="0"/>
  </sheetViews>
  <sheetFormatPr defaultColWidth="9.140625" defaultRowHeight="15"/>
  <cols>
    <col min="1" max="1" width="87.28515625" bestFit="1" customWidth="1"/>
    <col min="2" max="3" width="42.7109375" bestFit="1" customWidth="1"/>
    <col min="4" max="4" width="53.42578125" bestFit="1" customWidth="1"/>
    <col min="5" max="6" width="42.7109375" bestFit="1" customWidth="1"/>
    <col min="7" max="7" width="43.85546875" bestFit="1" customWidth="1"/>
    <col min="8" max="9" width="42.7109375" bestFit="1" customWidth="1"/>
    <col min="10" max="11" width="47" bestFit="1" customWidth="1"/>
    <col min="12" max="12" width="42.7109375" bestFit="1" customWidth="1"/>
  </cols>
  <sheetData>
    <row r="1" spans="1:12" s="27" customFormat="1" ht="23.25" customHeight="1">
      <c r="A1" s="106" t="s">
        <v>2276</v>
      </c>
      <c r="B1" s="105"/>
      <c r="C1" s="105"/>
      <c r="D1" s="105"/>
      <c r="E1" s="105"/>
      <c r="F1" s="105"/>
      <c r="G1" s="105"/>
      <c r="H1" s="105"/>
      <c r="I1" s="105"/>
      <c r="J1" s="105"/>
      <c r="K1" s="105"/>
      <c r="L1" s="105"/>
    </row>
    <row r="2" spans="1:12" s="26" customFormat="1" ht="18.75">
      <c r="A2" s="107" t="s">
        <v>7153</v>
      </c>
      <c r="B2" s="105"/>
      <c r="C2" s="105"/>
      <c r="D2" s="105"/>
      <c r="E2" s="105"/>
      <c r="F2" s="105"/>
      <c r="G2" s="105"/>
      <c r="H2" s="105"/>
      <c r="I2" s="105"/>
      <c r="J2" s="105"/>
      <c r="K2" s="105"/>
      <c r="L2" s="105"/>
    </row>
    <row r="3" spans="1:12" s="26" customFormat="1">
      <c r="A3"/>
      <c r="B3"/>
      <c r="C3"/>
      <c r="D3"/>
      <c r="E3"/>
      <c r="F3"/>
      <c r="G3"/>
      <c r="H3"/>
      <c r="I3"/>
      <c r="J3"/>
      <c r="K3"/>
      <c r="L3"/>
    </row>
    <row r="4" spans="1:12" s="26" customFormat="1">
      <c r="A4" s="108" t="s">
        <v>7154</v>
      </c>
      <c r="B4" s="105"/>
      <c r="C4" s="105"/>
      <c r="D4" s="105"/>
      <c r="E4" s="105"/>
      <c r="F4" s="105"/>
      <c r="G4" s="105"/>
      <c r="H4" s="105"/>
      <c r="I4" s="105"/>
      <c r="J4" s="105"/>
      <c r="K4" s="105"/>
      <c r="L4" s="105"/>
    </row>
    <row r="5" spans="1:12" s="26" customFormat="1">
      <c r="A5"/>
      <c r="B5"/>
      <c r="C5"/>
      <c r="D5"/>
      <c r="E5"/>
      <c r="F5"/>
      <c r="G5"/>
      <c r="H5"/>
      <c r="I5"/>
      <c r="J5"/>
      <c r="K5"/>
      <c r="L5"/>
    </row>
    <row r="6" spans="1:12" s="26" customFormat="1">
      <c r="A6" s="105" t="s">
        <v>7155</v>
      </c>
      <c r="B6" s="105"/>
      <c r="C6" s="105"/>
      <c r="D6" s="105"/>
      <c r="E6" s="105"/>
      <c r="F6" s="105"/>
      <c r="G6" s="105"/>
      <c r="H6" s="105"/>
      <c r="I6" s="105"/>
      <c r="J6" s="105"/>
      <c r="K6" s="105"/>
      <c r="L6" s="105"/>
    </row>
    <row r="7" spans="1:12" s="26" customFormat="1">
      <c r="A7" s="105" t="s">
        <v>7156</v>
      </c>
      <c r="B7" s="105"/>
      <c r="C7" s="105"/>
      <c r="D7" s="105"/>
      <c r="E7" s="105"/>
      <c r="F7" s="105"/>
      <c r="G7" s="105"/>
      <c r="H7" s="105"/>
      <c r="I7" s="105"/>
      <c r="J7" s="105"/>
      <c r="K7" s="105"/>
      <c r="L7" s="105"/>
    </row>
    <row r="8" spans="1:12" s="26" customFormat="1">
      <c r="A8"/>
      <c r="B8"/>
      <c r="C8"/>
      <c r="D8"/>
      <c r="E8"/>
      <c r="F8"/>
      <c r="G8"/>
      <c r="H8"/>
      <c r="I8"/>
      <c r="J8"/>
      <c r="K8"/>
      <c r="L8"/>
    </row>
    <row r="9" spans="1:12" s="26" customFormat="1" ht="15.75">
      <c r="A9" s="109" t="s">
        <v>2354</v>
      </c>
      <c r="B9" s="105"/>
      <c r="C9" s="105"/>
      <c r="D9" s="105"/>
      <c r="E9" s="105"/>
      <c r="F9" s="105"/>
      <c r="G9" s="105"/>
      <c r="H9" s="105"/>
      <c r="I9" s="105"/>
      <c r="J9" s="105"/>
      <c r="K9" s="105"/>
      <c r="L9" s="105"/>
    </row>
    <row r="10" spans="1:12" s="26" customFormat="1">
      <c r="A10"/>
      <c r="B10"/>
      <c r="C10"/>
      <c r="D10"/>
      <c r="E10"/>
      <c r="F10"/>
      <c r="G10"/>
      <c r="H10"/>
      <c r="I10"/>
      <c r="J10"/>
      <c r="K10"/>
      <c r="L10"/>
    </row>
    <row r="11" spans="1:12" s="26" customFormat="1">
      <c r="A11" s="110" t="s">
        <v>2278</v>
      </c>
      <c r="B11" s="110" t="s">
        <v>2355</v>
      </c>
      <c r="C11" s="110" t="s">
        <v>2356</v>
      </c>
      <c r="D11" s="110" t="s">
        <v>2357</v>
      </c>
      <c r="E11" s="110" t="s">
        <v>2358</v>
      </c>
      <c r="F11" s="110" t="s">
        <v>2359</v>
      </c>
      <c r="G11" s="110" t="s">
        <v>2360</v>
      </c>
      <c r="H11" s="110" t="s">
        <v>2361</v>
      </c>
      <c r="I11" s="110" t="s">
        <v>2362</v>
      </c>
      <c r="J11" s="110" t="s">
        <v>2363</v>
      </c>
      <c r="K11" s="110" t="s">
        <v>2364</v>
      </c>
      <c r="L11" s="110" t="s">
        <v>2359</v>
      </c>
    </row>
    <row r="12" spans="1:12" s="26" customFormat="1">
      <c r="A12" s="110"/>
      <c r="B12" s="110" t="s">
        <v>2293</v>
      </c>
      <c r="C12" s="110" t="s">
        <v>2293</v>
      </c>
      <c r="D12" s="110" t="s">
        <v>2293</v>
      </c>
      <c r="E12" s="110" t="s">
        <v>2293</v>
      </c>
      <c r="F12" s="110" t="s">
        <v>2293</v>
      </c>
      <c r="G12" s="110" t="s">
        <v>2293</v>
      </c>
      <c r="H12" s="110" t="s">
        <v>2293</v>
      </c>
      <c r="I12" s="110" t="s">
        <v>2293</v>
      </c>
      <c r="J12" s="110" t="s">
        <v>2293</v>
      </c>
      <c r="K12" s="110" t="s">
        <v>2293</v>
      </c>
      <c r="L12" s="110" t="s">
        <v>2293</v>
      </c>
    </row>
    <row r="13" spans="1:12" s="26" customFormat="1">
      <c r="A13" s="111">
        <v>1973</v>
      </c>
      <c r="B13" s="105">
        <v>143.23400000000001</v>
      </c>
      <c r="C13" s="105">
        <v>0.125</v>
      </c>
      <c r="D13" s="105" t="s">
        <v>2294</v>
      </c>
      <c r="E13" s="105" t="s">
        <v>2294</v>
      </c>
      <c r="F13" s="105">
        <v>143.35900000000001</v>
      </c>
      <c r="G13" s="105">
        <v>33.213999999999999</v>
      </c>
      <c r="H13" s="105">
        <v>0.629</v>
      </c>
      <c r="I13" s="105">
        <v>109.26300000000001</v>
      </c>
      <c r="J13" s="105" t="s">
        <v>2294</v>
      </c>
      <c r="K13" s="105">
        <v>0.252</v>
      </c>
      <c r="L13" s="105">
        <v>143.35900000000001</v>
      </c>
    </row>
    <row r="14" spans="1:12" s="26" customFormat="1">
      <c r="A14" s="111">
        <v>1974</v>
      </c>
      <c r="B14" s="105">
        <v>144.24199999999999</v>
      </c>
      <c r="C14" s="105">
        <v>0.11600000000000001</v>
      </c>
      <c r="D14" s="105" t="s">
        <v>2294</v>
      </c>
      <c r="E14" s="105" t="s">
        <v>2294</v>
      </c>
      <c r="F14" s="105">
        <v>144.357</v>
      </c>
      <c r="G14" s="105">
        <v>34.795000000000002</v>
      </c>
      <c r="H14" s="105">
        <v>0.65800000000000003</v>
      </c>
      <c r="I14" s="105">
        <v>108.721</v>
      </c>
      <c r="J14" s="105" t="s">
        <v>2294</v>
      </c>
      <c r="K14" s="105">
        <v>0.183</v>
      </c>
      <c r="L14" s="105">
        <v>144.357</v>
      </c>
    </row>
    <row r="15" spans="1:12" s="26" customFormat="1">
      <c r="A15" s="111">
        <v>1975</v>
      </c>
      <c r="B15" s="105">
        <v>140.41200000000001</v>
      </c>
      <c r="C15" s="105">
        <v>0.11</v>
      </c>
      <c r="D15" s="105" t="s">
        <v>2294</v>
      </c>
      <c r="E15" s="105" t="s">
        <v>2294</v>
      </c>
      <c r="F15" s="105">
        <v>140.52199999999999</v>
      </c>
      <c r="G15" s="105">
        <v>39.902999999999999</v>
      </c>
      <c r="H15" s="105">
        <v>0.75700000000000001</v>
      </c>
      <c r="I15" s="105">
        <v>99.734999999999999</v>
      </c>
      <c r="J15" s="105" t="s">
        <v>2294</v>
      </c>
      <c r="K15" s="105">
        <v>0.127</v>
      </c>
      <c r="L15" s="105">
        <v>140.52199999999999</v>
      </c>
    </row>
    <row r="16" spans="1:12" s="26" customFormat="1">
      <c r="A16" s="111">
        <v>1976</v>
      </c>
      <c r="B16" s="105">
        <v>160.53700000000001</v>
      </c>
      <c r="C16" s="105">
        <v>0.115</v>
      </c>
      <c r="D16" s="105" t="s">
        <v>2294</v>
      </c>
      <c r="E16" s="105" t="s">
        <v>2294</v>
      </c>
      <c r="F16" s="105">
        <v>160.65199999999999</v>
      </c>
      <c r="G16" s="105">
        <v>45.177</v>
      </c>
      <c r="H16" s="105">
        <v>0.85299999999999998</v>
      </c>
      <c r="I16" s="105">
        <v>114.42400000000001</v>
      </c>
      <c r="J16" s="105" t="s">
        <v>2294</v>
      </c>
      <c r="K16" s="105">
        <v>0.19700000000000001</v>
      </c>
      <c r="L16" s="105">
        <v>160.65199999999999</v>
      </c>
    </row>
    <row r="17" spans="1:12" s="26" customFormat="1">
      <c r="A17" s="111">
        <v>1977</v>
      </c>
      <c r="B17" s="105">
        <v>172.26599999999999</v>
      </c>
      <c r="C17" s="105">
        <v>0.11</v>
      </c>
      <c r="D17" s="105" t="s">
        <v>2294</v>
      </c>
      <c r="E17" s="105" t="s">
        <v>2294</v>
      </c>
      <c r="F17" s="105">
        <v>172.376</v>
      </c>
      <c r="G17" s="105">
        <v>50.819000000000003</v>
      </c>
      <c r="H17" s="105">
        <v>0.96499999999999997</v>
      </c>
      <c r="I17" s="105">
        <v>120.181</v>
      </c>
      <c r="J17" s="105" t="s">
        <v>2294</v>
      </c>
      <c r="K17" s="105">
        <v>0.41099999999999998</v>
      </c>
      <c r="L17" s="105">
        <v>172.376</v>
      </c>
    </row>
    <row r="18" spans="1:12" s="26" customFormat="1">
      <c r="A18" s="111">
        <v>1978</v>
      </c>
      <c r="B18" s="105">
        <v>190.99100000000001</v>
      </c>
      <c r="C18" s="105">
        <v>8.7999999999999995E-2</v>
      </c>
      <c r="D18" s="105" t="s">
        <v>2294</v>
      </c>
      <c r="E18" s="105" t="s">
        <v>2294</v>
      </c>
      <c r="F18" s="105">
        <v>191.07900000000001</v>
      </c>
      <c r="G18" s="105">
        <v>58.329000000000001</v>
      </c>
      <c r="H18" s="105">
        <v>1.1100000000000001</v>
      </c>
      <c r="I18" s="105">
        <v>131.36000000000001</v>
      </c>
      <c r="J18" s="105" t="s">
        <v>2294</v>
      </c>
      <c r="K18" s="105">
        <v>0.28000000000000003</v>
      </c>
      <c r="L18" s="105">
        <v>191.07900000000001</v>
      </c>
    </row>
    <row r="19" spans="1:12" s="26" customFormat="1">
      <c r="A19" s="111">
        <v>1979</v>
      </c>
      <c r="B19" s="105">
        <v>201.65600000000001</v>
      </c>
      <c r="C19" s="105">
        <v>0.125</v>
      </c>
      <c r="D19" s="105" t="s">
        <v>2294</v>
      </c>
      <c r="E19" s="105" t="s">
        <v>2294</v>
      </c>
      <c r="F19" s="105">
        <v>201.78100000000001</v>
      </c>
      <c r="G19" s="105">
        <v>68.293999999999997</v>
      </c>
      <c r="H19" s="105">
        <v>1.296</v>
      </c>
      <c r="I19" s="105">
        <v>131.77600000000001</v>
      </c>
      <c r="J19" s="105" t="s">
        <v>2294</v>
      </c>
      <c r="K19" s="105">
        <v>0.41599999999999998</v>
      </c>
      <c r="L19" s="105">
        <v>201.78100000000001</v>
      </c>
    </row>
    <row r="20" spans="1:12" s="26" customFormat="1">
      <c r="A20" s="111">
        <v>1980</v>
      </c>
      <c r="B20" s="105">
        <v>232.048</v>
      </c>
      <c r="C20" s="105">
        <v>0.1</v>
      </c>
      <c r="D20" s="105" t="s">
        <v>2294</v>
      </c>
      <c r="E20" s="105" t="s">
        <v>2294</v>
      </c>
      <c r="F20" s="105">
        <v>232.148</v>
      </c>
      <c r="G20" s="105">
        <v>79.73</v>
      </c>
      <c r="H20" s="105">
        <v>1.97</v>
      </c>
      <c r="I20" s="105">
        <v>150.08000000000001</v>
      </c>
      <c r="J20" s="105" t="s">
        <v>2294</v>
      </c>
      <c r="K20" s="105">
        <v>0.36799999999999999</v>
      </c>
      <c r="L20" s="105">
        <v>232.148</v>
      </c>
    </row>
    <row r="21" spans="1:12" s="26" customFormat="1">
      <c r="A21" s="111">
        <v>1981</v>
      </c>
      <c r="B21" s="105">
        <v>234.084</v>
      </c>
      <c r="C21" s="105">
        <v>5.3479999999999999</v>
      </c>
      <c r="D21" s="105">
        <v>0.46899999999999997</v>
      </c>
      <c r="E21" s="105" t="s">
        <v>2294</v>
      </c>
      <c r="F21" s="105">
        <v>239.90100000000001</v>
      </c>
      <c r="G21" s="105">
        <v>81.605999999999995</v>
      </c>
      <c r="H21" s="105">
        <v>1.9730000000000001</v>
      </c>
      <c r="I21" s="105">
        <v>155.54300000000001</v>
      </c>
      <c r="J21" s="105">
        <v>0.46</v>
      </c>
      <c r="K21" s="105">
        <v>0.318</v>
      </c>
      <c r="L21" s="105">
        <v>239.90100000000001</v>
      </c>
    </row>
    <row r="22" spans="1:12" s="26" customFormat="1">
      <c r="A22" s="111">
        <v>1982</v>
      </c>
      <c r="B22" s="105">
        <v>235.44300000000001</v>
      </c>
      <c r="C22" s="105">
        <v>7.2309999999999999</v>
      </c>
      <c r="D22" s="105">
        <v>1.274</v>
      </c>
      <c r="E22" s="105" t="s">
        <v>2294</v>
      </c>
      <c r="F22" s="105">
        <v>243.94800000000001</v>
      </c>
      <c r="G22" s="105">
        <v>90.986000000000004</v>
      </c>
      <c r="H22" s="105">
        <v>2.073</v>
      </c>
      <c r="I22" s="105">
        <v>149.36699999999999</v>
      </c>
      <c r="J22" s="105">
        <v>1.2509999999999999</v>
      </c>
      <c r="K22" s="105">
        <v>0.27200000000000002</v>
      </c>
      <c r="L22" s="105">
        <v>243.94800000000001</v>
      </c>
    </row>
    <row r="23" spans="1:12" s="26" customFormat="1">
      <c r="A23" s="111">
        <v>1983</v>
      </c>
      <c r="B23" s="105">
        <v>251.785</v>
      </c>
      <c r="C23" s="105">
        <v>9.5410000000000004</v>
      </c>
      <c r="D23" s="105">
        <v>2.347</v>
      </c>
      <c r="E23" s="105" t="s">
        <v>2294</v>
      </c>
      <c r="F23" s="105">
        <v>263.673</v>
      </c>
      <c r="G23" s="105">
        <v>90.986000000000004</v>
      </c>
      <c r="H23" s="105">
        <v>2.0830000000000002</v>
      </c>
      <c r="I23" s="105">
        <v>167.97900000000001</v>
      </c>
      <c r="J23" s="105">
        <v>2.3079999999999998</v>
      </c>
      <c r="K23" s="105">
        <v>0.317</v>
      </c>
      <c r="L23" s="105">
        <v>263.673</v>
      </c>
    </row>
    <row r="24" spans="1:12" s="26" customFormat="1">
      <c r="A24" s="111">
        <v>1984</v>
      </c>
      <c r="B24" s="105">
        <v>251.93</v>
      </c>
      <c r="C24" s="105">
        <v>12.64</v>
      </c>
      <c r="D24" s="105">
        <v>2.8839999999999999</v>
      </c>
      <c r="E24" s="105" t="s">
        <v>2294</v>
      </c>
      <c r="F24" s="105">
        <v>267.45400000000001</v>
      </c>
      <c r="G24" s="105">
        <v>91.924000000000007</v>
      </c>
      <c r="H24" s="105">
        <v>2.0880000000000001</v>
      </c>
      <c r="I24" s="105">
        <v>169.89699999999999</v>
      </c>
      <c r="J24" s="105">
        <v>2.8239999999999998</v>
      </c>
      <c r="K24" s="105">
        <v>0.72099999999999997</v>
      </c>
      <c r="L24" s="105">
        <v>267.45400000000001</v>
      </c>
    </row>
    <row r="25" spans="1:12" s="26" customFormat="1">
      <c r="A25" s="111">
        <v>1985</v>
      </c>
      <c r="B25" s="105">
        <v>252.01900000000001</v>
      </c>
      <c r="C25" s="105">
        <v>14.361000000000001</v>
      </c>
      <c r="D25" s="105">
        <v>3.488</v>
      </c>
      <c r="E25" s="105" t="s">
        <v>2294</v>
      </c>
      <c r="F25" s="105">
        <v>269.86700000000002</v>
      </c>
      <c r="G25" s="105">
        <v>94.738</v>
      </c>
      <c r="H25" s="105">
        <v>2.2770000000000001</v>
      </c>
      <c r="I25" s="105">
        <v>168.31399999999999</v>
      </c>
      <c r="J25" s="105">
        <v>3.4039999999999999</v>
      </c>
      <c r="K25" s="105">
        <v>1.1339999999999999</v>
      </c>
      <c r="L25" s="105">
        <v>269.86700000000002</v>
      </c>
    </row>
    <row r="26" spans="1:12" s="26" customFormat="1">
      <c r="A26" s="111">
        <v>1986</v>
      </c>
      <c r="B26" s="105">
        <v>240.328</v>
      </c>
      <c r="C26" s="105">
        <v>15.974</v>
      </c>
      <c r="D26" s="105">
        <v>4.024</v>
      </c>
      <c r="E26" s="105" t="s">
        <v>2294</v>
      </c>
      <c r="F26" s="105">
        <v>260.32600000000002</v>
      </c>
      <c r="G26" s="105">
        <v>86.296000000000006</v>
      </c>
      <c r="H26" s="105">
        <v>2.5640000000000001</v>
      </c>
      <c r="I26" s="105">
        <v>166.61799999999999</v>
      </c>
      <c r="J26" s="105">
        <v>3.931</v>
      </c>
      <c r="K26" s="105">
        <v>0.91700000000000004</v>
      </c>
      <c r="L26" s="105">
        <v>260.32600000000002</v>
      </c>
    </row>
    <row r="27" spans="1:12" s="26" customFormat="1">
      <c r="A27" s="111">
        <v>1987</v>
      </c>
      <c r="B27" s="105">
        <v>231.04400000000001</v>
      </c>
      <c r="C27" s="105">
        <v>17.562000000000001</v>
      </c>
      <c r="D27" s="105">
        <v>4.6280000000000001</v>
      </c>
      <c r="E27" s="105" t="s">
        <v>2294</v>
      </c>
      <c r="F27" s="105">
        <v>253.23400000000001</v>
      </c>
      <c r="G27" s="105">
        <v>79.73</v>
      </c>
      <c r="H27" s="105">
        <v>2.7570000000000001</v>
      </c>
      <c r="I27" s="105">
        <v>165.02099999999999</v>
      </c>
      <c r="J27" s="105">
        <v>4.5220000000000002</v>
      </c>
      <c r="K27" s="105">
        <v>1.2050000000000001</v>
      </c>
      <c r="L27" s="105">
        <v>253.23400000000001</v>
      </c>
    </row>
    <row r="28" spans="1:12" s="26" customFormat="1">
      <c r="A28" s="111">
        <v>1988</v>
      </c>
      <c r="B28" s="105">
        <v>241.691</v>
      </c>
      <c r="C28" s="105">
        <v>19.161999999999999</v>
      </c>
      <c r="D28" s="105">
        <v>4.6950000000000003</v>
      </c>
      <c r="E28" s="105" t="s">
        <v>2294</v>
      </c>
      <c r="F28" s="105">
        <v>265.548</v>
      </c>
      <c r="G28" s="105">
        <v>85.358000000000004</v>
      </c>
      <c r="H28" s="105">
        <v>3.0379999999999998</v>
      </c>
      <c r="I28" s="105">
        <v>171.18799999999999</v>
      </c>
      <c r="J28" s="105">
        <v>4.5940000000000003</v>
      </c>
      <c r="K28" s="105">
        <v>1.37</v>
      </c>
      <c r="L28" s="105">
        <v>265.548</v>
      </c>
    </row>
    <row r="29" spans="1:12" s="26" customFormat="1">
      <c r="A29" s="111">
        <v>1989</v>
      </c>
      <c r="B29" s="105">
        <v>251.34899999999999</v>
      </c>
      <c r="C29" s="105">
        <v>21.533999999999999</v>
      </c>
      <c r="D29" s="105">
        <v>4.7619999999999996</v>
      </c>
      <c r="E29" s="105" t="s">
        <v>2294</v>
      </c>
      <c r="F29" s="105">
        <v>277.64499999999998</v>
      </c>
      <c r="G29" s="105">
        <v>86.296000000000006</v>
      </c>
      <c r="H29" s="105">
        <v>8.5449999999999999</v>
      </c>
      <c r="I29" s="105">
        <v>160.78399999999999</v>
      </c>
      <c r="J29" s="105">
        <v>4.66</v>
      </c>
      <c r="K29" s="105">
        <v>17.359000000000002</v>
      </c>
      <c r="L29" s="105">
        <v>277.64499999999998</v>
      </c>
    </row>
    <row r="30" spans="1:12" s="26" customFormat="1">
      <c r="A30" s="111">
        <v>1990</v>
      </c>
      <c r="B30" s="105">
        <v>207.876</v>
      </c>
      <c r="C30" s="105">
        <v>24.428000000000001</v>
      </c>
      <c r="D30" s="105">
        <v>4.2249999999999996</v>
      </c>
      <c r="E30" s="105" t="s">
        <v>2294</v>
      </c>
      <c r="F30" s="105">
        <v>236.53</v>
      </c>
      <c r="G30" s="105">
        <v>54.404000000000003</v>
      </c>
      <c r="H30" s="105">
        <v>7.8620000000000001</v>
      </c>
      <c r="I30" s="105">
        <v>146.821</v>
      </c>
      <c r="J30" s="105">
        <v>4.1349999999999998</v>
      </c>
      <c r="K30" s="105">
        <v>23.308</v>
      </c>
      <c r="L30" s="105">
        <v>236.53</v>
      </c>
    </row>
    <row r="31" spans="1:12" s="26" customFormat="1">
      <c r="A31" s="111">
        <v>1991</v>
      </c>
      <c r="B31" s="105">
        <v>207.68100000000001</v>
      </c>
      <c r="C31" s="105">
        <v>25.922999999999998</v>
      </c>
      <c r="D31" s="105">
        <v>4.8959999999999999</v>
      </c>
      <c r="E31" s="105" t="s">
        <v>2294</v>
      </c>
      <c r="F31" s="105">
        <v>238.5</v>
      </c>
      <c r="G31" s="105">
        <v>57.218000000000004</v>
      </c>
      <c r="H31" s="105">
        <v>8.0109999999999992</v>
      </c>
      <c r="I31" s="105">
        <v>143.19999999999999</v>
      </c>
      <c r="J31" s="105">
        <v>4.7969999999999997</v>
      </c>
      <c r="K31" s="105">
        <v>25.274000000000001</v>
      </c>
      <c r="L31" s="105">
        <v>238.5</v>
      </c>
    </row>
    <row r="32" spans="1:12" s="26" customFormat="1">
      <c r="A32" s="111">
        <v>1992</v>
      </c>
      <c r="B32" s="105">
        <v>217.00399999999999</v>
      </c>
      <c r="C32" s="105">
        <v>27.468</v>
      </c>
      <c r="D32" s="105">
        <v>5.5670000000000002</v>
      </c>
      <c r="E32" s="105" t="s">
        <v>2294</v>
      </c>
      <c r="F32" s="105">
        <v>250.03899999999999</v>
      </c>
      <c r="G32" s="105">
        <v>60.031999999999996</v>
      </c>
      <c r="H32" s="105">
        <v>8.6720000000000006</v>
      </c>
      <c r="I32" s="105">
        <v>147.50200000000001</v>
      </c>
      <c r="J32" s="105">
        <v>5.4580000000000002</v>
      </c>
      <c r="K32" s="105">
        <v>28.375</v>
      </c>
      <c r="L32" s="105">
        <v>250.03899999999999</v>
      </c>
    </row>
    <row r="33" spans="1:12" s="26" customFormat="1">
      <c r="A33" s="111">
        <v>1993</v>
      </c>
      <c r="B33" s="105">
        <v>211.96700000000001</v>
      </c>
      <c r="C33" s="105">
        <v>27.824000000000002</v>
      </c>
      <c r="D33" s="105">
        <v>6.5049999999999999</v>
      </c>
      <c r="E33" s="105" t="s">
        <v>2294</v>
      </c>
      <c r="F33" s="105">
        <v>246.29599999999999</v>
      </c>
      <c r="G33" s="105">
        <v>51.59</v>
      </c>
      <c r="H33" s="105">
        <v>9.0429999999999993</v>
      </c>
      <c r="I33" s="105">
        <v>149.82900000000001</v>
      </c>
      <c r="J33" s="105">
        <v>6.41</v>
      </c>
      <c r="K33" s="105">
        <v>29.425000000000001</v>
      </c>
      <c r="L33" s="105">
        <v>246.29599999999999</v>
      </c>
    </row>
    <row r="34" spans="1:12" s="26" customFormat="1">
      <c r="A34" s="111">
        <v>1994</v>
      </c>
      <c r="B34" s="105">
        <v>217.97399999999999</v>
      </c>
      <c r="C34" s="105">
        <v>29.446000000000002</v>
      </c>
      <c r="D34" s="105">
        <v>7.2839999999999998</v>
      </c>
      <c r="E34" s="105" t="s">
        <v>2294</v>
      </c>
      <c r="F34" s="105">
        <v>254.70500000000001</v>
      </c>
      <c r="G34" s="105">
        <v>48.776000000000003</v>
      </c>
      <c r="H34" s="105">
        <v>8.7119999999999997</v>
      </c>
      <c r="I34" s="105">
        <v>159.66399999999999</v>
      </c>
      <c r="J34" s="105">
        <v>7.1749999999999998</v>
      </c>
      <c r="K34" s="105">
        <v>30.376999999999999</v>
      </c>
      <c r="L34" s="105">
        <v>254.70500000000001</v>
      </c>
    </row>
    <row r="35" spans="1:12" s="26" customFormat="1">
      <c r="A35" s="111">
        <v>1995</v>
      </c>
      <c r="B35" s="105">
        <v>222.29400000000001</v>
      </c>
      <c r="C35" s="105">
        <v>29.887</v>
      </c>
      <c r="D35" s="105">
        <v>7.8140000000000001</v>
      </c>
      <c r="E35" s="105" t="s">
        <v>2294</v>
      </c>
      <c r="F35" s="105">
        <v>259.995</v>
      </c>
      <c r="G35" s="105">
        <v>48.776000000000003</v>
      </c>
      <c r="H35" s="105">
        <v>9.0589999999999993</v>
      </c>
      <c r="I35" s="105">
        <v>166.03700000000001</v>
      </c>
      <c r="J35" s="105">
        <v>7.6989999999999998</v>
      </c>
      <c r="K35" s="105">
        <v>28.422999999999998</v>
      </c>
      <c r="L35" s="105">
        <v>259.995</v>
      </c>
    </row>
    <row r="36" spans="1:12" s="26" customFormat="1">
      <c r="A36" s="111">
        <v>1996</v>
      </c>
      <c r="B36" s="105">
        <v>228.59299999999999</v>
      </c>
      <c r="C36" s="105">
        <v>31.922999999999998</v>
      </c>
      <c r="D36" s="105">
        <v>5.6050000000000004</v>
      </c>
      <c r="E36" s="105" t="s">
        <v>2294</v>
      </c>
      <c r="F36" s="105">
        <v>266.12099999999998</v>
      </c>
      <c r="G36" s="105">
        <v>50.652000000000001</v>
      </c>
      <c r="H36" s="105">
        <v>10.041</v>
      </c>
      <c r="I36" s="105">
        <v>170.35499999999999</v>
      </c>
      <c r="J36" s="105">
        <v>5.52</v>
      </c>
      <c r="K36" s="105">
        <v>29.552</v>
      </c>
      <c r="L36" s="105">
        <v>266.12099999999998</v>
      </c>
    </row>
    <row r="37" spans="1:12" s="26" customFormat="1">
      <c r="A37" s="111">
        <v>1997</v>
      </c>
      <c r="B37" s="105">
        <v>222.399</v>
      </c>
      <c r="C37" s="105">
        <v>29.963999999999999</v>
      </c>
      <c r="D37" s="105">
        <v>7.0970000000000004</v>
      </c>
      <c r="E37" s="105" t="s">
        <v>2294</v>
      </c>
      <c r="F37" s="105">
        <v>259.45999999999998</v>
      </c>
      <c r="G37" s="105">
        <v>40.334000000000003</v>
      </c>
      <c r="H37" s="105">
        <v>10.038</v>
      </c>
      <c r="I37" s="105">
        <v>172.44399999999999</v>
      </c>
      <c r="J37" s="105">
        <v>6.9790000000000001</v>
      </c>
      <c r="K37" s="105">
        <v>29.664999999999999</v>
      </c>
      <c r="L37" s="105">
        <v>259.45999999999998</v>
      </c>
    </row>
    <row r="38" spans="1:12" s="26" customFormat="1">
      <c r="A38" s="111">
        <v>1998</v>
      </c>
      <c r="B38" s="105">
        <v>204.874</v>
      </c>
      <c r="C38" s="105">
        <v>29.512</v>
      </c>
      <c r="D38" s="105">
        <v>7.8419999999999996</v>
      </c>
      <c r="E38" s="105" t="s">
        <v>2294</v>
      </c>
      <c r="F38" s="105">
        <v>242.22800000000001</v>
      </c>
      <c r="G38" s="105">
        <v>35.643999999999998</v>
      </c>
      <c r="H38" s="105">
        <v>8.9710000000000001</v>
      </c>
      <c r="I38" s="105">
        <v>160.31700000000001</v>
      </c>
      <c r="J38" s="105">
        <v>7.7229999999999999</v>
      </c>
      <c r="K38" s="105">
        <v>29.573</v>
      </c>
      <c r="L38" s="105">
        <v>242.22800000000001</v>
      </c>
    </row>
    <row r="39" spans="1:12" s="26" customFormat="1">
      <c r="A39" s="111">
        <v>1999</v>
      </c>
      <c r="B39" s="105">
        <v>207.68899999999999</v>
      </c>
      <c r="C39" s="105">
        <v>29.395</v>
      </c>
      <c r="D39" s="105">
        <v>8.1530000000000005</v>
      </c>
      <c r="E39" s="105" t="s">
        <v>2294</v>
      </c>
      <c r="F39" s="105">
        <v>245.238</v>
      </c>
      <c r="G39" s="105">
        <v>36.582000000000001</v>
      </c>
      <c r="H39" s="105">
        <v>9.1980000000000004</v>
      </c>
      <c r="I39" s="105">
        <v>161.29599999999999</v>
      </c>
      <c r="J39" s="105">
        <v>8.0619999999999994</v>
      </c>
      <c r="K39" s="105">
        <v>30.1</v>
      </c>
      <c r="L39" s="105">
        <v>245.238</v>
      </c>
    </row>
    <row r="40" spans="1:12" s="26" customFormat="1">
      <c r="A40" s="111">
        <v>2000</v>
      </c>
      <c r="B40" s="105">
        <v>212.149</v>
      </c>
      <c r="C40" s="105">
        <v>26.870999999999999</v>
      </c>
      <c r="D40" s="105">
        <v>9.3439999999999994</v>
      </c>
      <c r="E40" s="105" t="s">
        <v>2294</v>
      </c>
      <c r="F40" s="105">
        <v>248.364</v>
      </c>
      <c r="G40" s="105">
        <v>39.396000000000001</v>
      </c>
      <c r="H40" s="105">
        <v>9.2159999999999993</v>
      </c>
      <c r="I40" s="105">
        <v>161.16999999999999</v>
      </c>
      <c r="J40" s="105">
        <v>9.2319999999999993</v>
      </c>
      <c r="K40" s="105">
        <v>29.350999999999999</v>
      </c>
      <c r="L40" s="105">
        <v>248.364</v>
      </c>
    </row>
    <row r="41" spans="1:12" s="26" customFormat="1">
      <c r="A41" s="111">
        <v>2001</v>
      </c>
      <c r="B41" s="105">
        <v>188.14699999999999</v>
      </c>
      <c r="C41" s="105">
        <v>33.003</v>
      </c>
      <c r="D41" s="105">
        <v>9.8379999999999992</v>
      </c>
      <c r="E41" s="105">
        <v>9.7000000000000003E-2</v>
      </c>
      <c r="F41" s="105">
        <v>231.08500000000001</v>
      </c>
      <c r="G41" s="105">
        <v>34.706000000000003</v>
      </c>
      <c r="H41" s="105">
        <v>8.5129999999999999</v>
      </c>
      <c r="I41" s="105">
        <v>147.161</v>
      </c>
      <c r="J41" s="105">
        <v>9.7349999999999994</v>
      </c>
      <c r="K41" s="105">
        <v>30.97</v>
      </c>
      <c r="L41" s="105">
        <v>231.08500000000001</v>
      </c>
    </row>
    <row r="42" spans="1:12" s="26" customFormat="1">
      <c r="A42" s="111">
        <v>2002</v>
      </c>
      <c r="B42" s="105">
        <v>187.15799999999999</v>
      </c>
      <c r="C42" s="105">
        <v>36.462000000000003</v>
      </c>
      <c r="D42" s="105">
        <v>11.715999999999999</v>
      </c>
      <c r="E42" s="105">
        <v>0.154</v>
      </c>
      <c r="F42" s="105">
        <v>235.49</v>
      </c>
      <c r="G42" s="105">
        <v>35.643999999999998</v>
      </c>
      <c r="H42" s="105">
        <v>8.8190000000000008</v>
      </c>
      <c r="I42" s="105">
        <v>144.47399999999999</v>
      </c>
      <c r="J42" s="105">
        <v>11.624000000000001</v>
      </c>
      <c r="K42" s="105">
        <v>34.929000000000002</v>
      </c>
      <c r="L42" s="105">
        <v>235.49</v>
      </c>
    </row>
    <row r="43" spans="1:12" s="26" customFormat="1">
      <c r="A43" s="111">
        <v>2003</v>
      </c>
      <c r="B43" s="105">
        <v>187.791</v>
      </c>
      <c r="C43" s="105">
        <v>36.402000000000001</v>
      </c>
      <c r="D43" s="105">
        <v>15.971</v>
      </c>
      <c r="E43" s="105">
        <v>0.127</v>
      </c>
      <c r="F43" s="105">
        <v>240.292</v>
      </c>
      <c r="G43" s="105">
        <v>37.520000000000003</v>
      </c>
      <c r="H43" s="105">
        <v>9.39</v>
      </c>
      <c r="I43" s="105">
        <v>141.10300000000001</v>
      </c>
      <c r="J43" s="105">
        <v>15.737</v>
      </c>
      <c r="K43" s="105">
        <v>36.542000000000002</v>
      </c>
      <c r="L43" s="105">
        <v>240.292</v>
      </c>
    </row>
    <row r="44" spans="1:12" s="26" customFormat="1">
      <c r="A44" s="111">
        <v>2004</v>
      </c>
      <c r="B44" s="105">
        <v>198.97300000000001</v>
      </c>
      <c r="C44" s="105">
        <v>35.286000000000001</v>
      </c>
      <c r="D44" s="105">
        <v>20.074999999999999</v>
      </c>
      <c r="E44" s="105">
        <v>0.253</v>
      </c>
      <c r="F44" s="105">
        <v>254.58799999999999</v>
      </c>
      <c r="G44" s="105">
        <v>38.457999999999998</v>
      </c>
      <c r="H44" s="105">
        <v>9.7539999999999996</v>
      </c>
      <c r="I44" s="105">
        <v>150.82</v>
      </c>
      <c r="J44" s="105">
        <v>19.847000000000001</v>
      </c>
      <c r="K44" s="105">
        <v>35.71</v>
      </c>
      <c r="L44" s="105">
        <v>254.58799999999999</v>
      </c>
    </row>
    <row r="45" spans="1:12" s="26" customFormat="1">
      <c r="A45" s="111">
        <v>2005</v>
      </c>
      <c r="B45" s="105">
        <v>200.422</v>
      </c>
      <c r="C45" s="105">
        <v>36.572000000000003</v>
      </c>
      <c r="D45" s="105">
        <v>22.937999999999999</v>
      </c>
      <c r="E45" s="105">
        <v>0.85599999999999998</v>
      </c>
      <c r="F45" s="105">
        <v>260.78699999999998</v>
      </c>
      <c r="G45" s="105">
        <v>40.334000000000003</v>
      </c>
      <c r="H45" s="105">
        <v>9.7319999999999993</v>
      </c>
      <c r="I45" s="105">
        <v>150.08699999999999</v>
      </c>
      <c r="J45" s="105">
        <v>23.265000000000001</v>
      </c>
      <c r="K45" s="105">
        <v>37.369999999999997</v>
      </c>
      <c r="L45" s="105">
        <v>260.78699999999998</v>
      </c>
    </row>
    <row r="46" spans="1:12" s="26" customFormat="1">
      <c r="A46" s="111">
        <v>2006</v>
      </c>
      <c r="B46" s="105">
        <v>196.916</v>
      </c>
      <c r="C46" s="105">
        <v>35.968000000000004</v>
      </c>
      <c r="D46" s="105">
        <v>30.977</v>
      </c>
      <c r="E46" s="105">
        <v>2.4580000000000002</v>
      </c>
      <c r="F46" s="105">
        <v>266.32</v>
      </c>
      <c r="G46" s="105">
        <v>35.643999999999998</v>
      </c>
      <c r="H46" s="105">
        <v>9.4860000000000007</v>
      </c>
      <c r="I46" s="105">
        <v>150.52600000000001</v>
      </c>
      <c r="J46" s="105">
        <v>32.688000000000002</v>
      </c>
      <c r="K46" s="105">
        <v>37.975999999999999</v>
      </c>
      <c r="L46" s="105">
        <v>266.32</v>
      </c>
    </row>
    <row r="47" spans="1:12" s="26" customFormat="1">
      <c r="A47" s="111">
        <v>2007</v>
      </c>
      <c r="B47" s="105">
        <v>195.92699999999999</v>
      </c>
      <c r="C47" s="105">
        <v>37.479999999999997</v>
      </c>
      <c r="D47" s="105">
        <v>38.914999999999999</v>
      </c>
      <c r="E47" s="105">
        <v>3.3330000000000002</v>
      </c>
      <c r="F47" s="105">
        <v>275.65499999999997</v>
      </c>
      <c r="G47" s="105">
        <v>39.396000000000001</v>
      </c>
      <c r="H47" s="105">
        <v>9.49</v>
      </c>
      <c r="I47" s="105">
        <v>146.34700000000001</v>
      </c>
      <c r="J47" s="105">
        <v>41.439</v>
      </c>
      <c r="K47" s="105">
        <v>38.982999999999997</v>
      </c>
      <c r="L47" s="105">
        <v>275.65499999999997</v>
      </c>
    </row>
    <row r="48" spans="1:12" s="26" customFormat="1">
      <c r="A48" s="111">
        <v>2008</v>
      </c>
      <c r="B48" s="105">
        <v>193.13300000000001</v>
      </c>
      <c r="C48" s="105">
        <v>39.478000000000002</v>
      </c>
      <c r="D48" s="105">
        <v>54.725999999999999</v>
      </c>
      <c r="E48" s="105">
        <v>2.86</v>
      </c>
      <c r="F48" s="105">
        <v>290.197</v>
      </c>
      <c r="G48" s="105">
        <v>44.085999999999999</v>
      </c>
      <c r="H48" s="105">
        <v>10.087</v>
      </c>
      <c r="I48" s="105">
        <v>139.352</v>
      </c>
      <c r="J48" s="105">
        <v>56.643000000000001</v>
      </c>
      <c r="K48" s="105">
        <v>40.029000000000003</v>
      </c>
      <c r="L48" s="105">
        <v>290.197</v>
      </c>
    </row>
    <row r="49" spans="1:12" s="26" customFormat="1">
      <c r="A49" s="111">
        <v>2009</v>
      </c>
      <c r="B49" s="105">
        <v>181.50399999999999</v>
      </c>
      <c r="C49" s="105">
        <v>40.968000000000004</v>
      </c>
      <c r="D49" s="105">
        <v>62.256999999999998</v>
      </c>
      <c r="E49" s="105">
        <v>3.032</v>
      </c>
      <c r="F49" s="105">
        <v>287.76100000000002</v>
      </c>
      <c r="G49" s="105">
        <v>47.274999999999999</v>
      </c>
      <c r="H49" s="105">
        <v>10.3</v>
      </c>
      <c r="I49" s="105">
        <v>125.417</v>
      </c>
      <c r="J49" s="105">
        <v>64.210999999999999</v>
      </c>
      <c r="K49" s="105">
        <v>40.558</v>
      </c>
      <c r="L49" s="105">
        <v>287.76100000000002</v>
      </c>
    </row>
    <row r="50" spans="1:12" s="26" customFormat="1">
      <c r="A50" s="111">
        <v>2010</v>
      </c>
      <c r="B50" s="105">
        <v>207.93</v>
      </c>
      <c r="C50" s="105">
        <v>42.44</v>
      </c>
      <c r="D50" s="105">
        <v>72.63</v>
      </c>
      <c r="E50" s="105">
        <v>2.4500000000000002</v>
      </c>
      <c r="F50" s="105">
        <v>325.45</v>
      </c>
      <c r="G50" s="105">
        <v>50.701000000000001</v>
      </c>
      <c r="H50" s="105">
        <v>10.205</v>
      </c>
      <c r="I50" s="105">
        <v>148.55099999999999</v>
      </c>
      <c r="J50" s="105">
        <v>73.72</v>
      </c>
      <c r="K50" s="105">
        <v>42.271000000000001</v>
      </c>
      <c r="L50" s="105">
        <v>325.45</v>
      </c>
    </row>
    <row r="51" spans="1:12" s="26" customFormat="1">
      <c r="A51" s="111">
        <v>2011</v>
      </c>
      <c r="B51" s="105">
        <v>207.6</v>
      </c>
      <c r="C51" s="105">
        <v>41.884999999999998</v>
      </c>
      <c r="D51" s="105">
        <v>72.864000000000004</v>
      </c>
      <c r="E51" s="105">
        <v>8.3490000000000002</v>
      </c>
      <c r="F51" s="105">
        <v>330.697</v>
      </c>
      <c r="G51" s="105">
        <v>49.176000000000002</v>
      </c>
      <c r="H51" s="105">
        <v>10.544</v>
      </c>
      <c r="I51" s="105">
        <v>150.93299999999999</v>
      </c>
      <c r="J51" s="105">
        <v>79.869</v>
      </c>
      <c r="K51" s="105">
        <v>40.176000000000002</v>
      </c>
      <c r="L51" s="105">
        <v>330.697</v>
      </c>
    </row>
    <row r="52" spans="1:12" s="26" customFormat="1">
      <c r="A52" s="111">
        <v>2012</v>
      </c>
      <c r="B52" s="105">
        <v>201.78399999999999</v>
      </c>
      <c r="C52" s="105">
        <v>42.320999999999998</v>
      </c>
      <c r="D52" s="105">
        <v>72.81</v>
      </c>
      <c r="E52" s="105">
        <v>8.4700000000000006</v>
      </c>
      <c r="F52" s="105">
        <v>325.38499999999999</v>
      </c>
      <c r="G52" s="105">
        <v>41.093000000000004</v>
      </c>
      <c r="H52" s="105">
        <v>9.9710000000000001</v>
      </c>
      <c r="I52" s="105">
        <v>152.71299999999999</v>
      </c>
      <c r="J52" s="105">
        <v>79.962999999999994</v>
      </c>
      <c r="K52" s="105">
        <v>41.643999999999998</v>
      </c>
      <c r="L52" s="105">
        <v>325.38499999999999</v>
      </c>
    </row>
    <row r="53" spans="1:12" s="26" customFormat="1">
      <c r="A53" s="111">
        <v>2013</v>
      </c>
      <c r="B53" s="105">
        <v>219.328</v>
      </c>
      <c r="C53" s="105">
        <v>45.027000000000001</v>
      </c>
      <c r="D53" s="105">
        <v>74.724999999999994</v>
      </c>
      <c r="E53" s="105">
        <v>13.462</v>
      </c>
      <c r="F53" s="105">
        <v>352.54199999999997</v>
      </c>
      <c r="G53" s="105">
        <v>53.621000000000002</v>
      </c>
      <c r="H53" s="105">
        <v>11.034000000000001</v>
      </c>
      <c r="I53" s="105">
        <v>157.84700000000001</v>
      </c>
      <c r="J53" s="105">
        <v>86.802999999999997</v>
      </c>
      <c r="K53" s="105">
        <v>43.237000000000002</v>
      </c>
      <c r="L53" s="105">
        <v>352.54199999999997</v>
      </c>
    </row>
    <row r="54" spans="1:12" s="26" customFormat="1">
      <c r="A54" s="111">
        <v>2014</v>
      </c>
      <c r="B54" s="105">
        <v>225.221</v>
      </c>
      <c r="C54" s="105">
        <v>46.79</v>
      </c>
      <c r="D54" s="105">
        <v>76.057000000000002</v>
      </c>
      <c r="E54" s="105">
        <v>13.349</v>
      </c>
      <c r="F54" s="105">
        <v>361.41699999999997</v>
      </c>
      <c r="G54" s="105">
        <v>54.267000000000003</v>
      </c>
      <c r="H54" s="105">
        <v>11.664</v>
      </c>
      <c r="I54" s="105">
        <v>158.43600000000001</v>
      </c>
      <c r="J54" s="105">
        <v>88.186999999999998</v>
      </c>
      <c r="K54" s="105">
        <v>48.863</v>
      </c>
      <c r="L54" s="105">
        <v>361.41699999999997</v>
      </c>
    </row>
    <row r="55" spans="1:12" s="26" customFormat="1">
      <c r="A55" s="111">
        <v>2015</v>
      </c>
      <c r="B55" s="105">
        <v>216.84399999999999</v>
      </c>
      <c r="C55" s="105">
        <v>47.015999999999998</v>
      </c>
      <c r="D55" s="105">
        <v>78.915000000000006</v>
      </c>
      <c r="E55" s="105">
        <v>14.077</v>
      </c>
      <c r="F55" s="105">
        <v>356.85300000000001</v>
      </c>
      <c r="G55" s="105">
        <v>48.094999999999999</v>
      </c>
      <c r="H55" s="105">
        <v>13.454000000000001</v>
      </c>
      <c r="I55" s="105">
        <v>156.90100000000001</v>
      </c>
      <c r="J55" s="105">
        <v>90.04</v>
      </c>
      <c r="K55" s="105">
        <v>48.362000000000002</v>
      </c>
      <c r="L55" s="105">
        <v>356.85300000000001</v>
      </c>
    </row>
    <row r="56" spans="1:12" s="26" customFormat="1">
      <c r="A56" s="111">
        <v>2016</v>
      </c>
      <c r="B56" s="105">
        <v>208.852</v>
      </c>
      <c r="C56" s="105">
        <v>45.642000000000003</v>
      </c>
      <c r="D56" s="105">
        <v>81.23</v>
      </c>
      <c r="E56" s="105">
        <v>19.648</v>
      </c>
      <c r="F56" s="105">
        <v>355.37200000000001</v>
      </c>
      <c r="G56" s="105">
        <v>41.707000000000001</v>
      </c>
      <c r="H56" s="105">
        <v>13.986000000000001</v>
      </c>
      <c r="I56" s="105">
        <v>155.29499999999999</v>
      </c>
      <c r="J56" s="105">
        <v>97.878</v>
      </c>
      <c r="K56" s="105">
        <v>46.505000000000003</v>
      </c>
      <c r="L56" s="105">
        <v>355.37200000000001</v>
      </c>
    </row>
    <row r="57" spans="1:12" s="26" customFormat="1">
      <c r="A57" s="111">
        <v>2017</v>
      </c>
      <c r="B57" s="105">
        <v>204.94900000000001</v>
      </c>
      <c r="C57" s="105">
        <v>44.92</v>
      </c>
      <c r="D57" s="105">
        <v>82.067999999999998</v>
      </c>
      <c r="E57" s="105">
        <v>18.704999999999998</v>
      </c>
      <c r="F57" s="105">
        <v>350.642</v>
      </c>
      <c r="G57" s="105">
        <v>40.293999999999997</v>
      </c>
      <c r="H57" s="105">
        <v>13.884</v>
      </c>
      <c r="I57" s="105">
        <v>151.74700000000001</v>
      </c>
      <c r="J57" s="105">
        <v>97.79</v>
      </c>
      <c r="K57" s="105">
        <v>46.926000000000002</v>
      </c>
      <c r="L57" s="105">
        <v>350.642</v>
      </c>
    </row>
    <row r="58" spans="1:12" s="26" customFormat="1">
      <c r="A58" s="111">
        <v>2018</v>
      </c>
      <c r="B58" s="105">
        <v>212.17500000000001</v>
      </c>
      <c r="C58" s="105">
        <v>44.201999999999998</v>
      </c>
      <c r="D58" s="105">
        <v>81.897000000000006</v>
      </c>
      <c r="E58" s="105">
        <v>17.936</v>
      </c>
      <c r="F58" s="105">
        <v>356.21100000000001</v>
      </c>
      <c r="G58" s="105">
        <v>49.231999999999999</v>
      </c>
      <c r="H58" s="105">
        <v>13.885999999999999</v>
      </c>
      <c r="I58" s="105">
        <v>150.60599999999999</v>
      </c>
      <c r="J58" s="105">
        <v>96.808000000000007</v>
      </c>
      <c r="K58" s="105">
        <v>45.68</v>
      </c>
      <c r="L58" s="105">
        <v>356.21100000000001</v>
      </c>
    </row>
    <row r="59" spans="1:12" s="26" customFormat="1">
      <c r="A59" s="111">
        <v>2019</v>
      </c>
      <c r="B59" s="105">
        <v>209.86</v>
      </c>
      <c r="C59" s="105">
        <v>40.130000000000003</v>
      </c>
      <c r="D59" s="105">
        <v>82.558000000000007</v>
      </c>
      <c r="E59" s="105">
        <v>17.079999999999998</v>
      </c>
      <c r="F59" s="105">
        <v>349.62799999999999</v>
      </c>
      <c r="G59" s="105">
        <v>51.168999999999997</v>
      </c>
      <c r="H59" s="105">
        <v>13.223000000000001</v>
      </c>
      <c r="I59" s="105">
        <v>147.387</v>
      </c>
      <c r="J59" s="105">
        <v>96.581000000000003</v>
      </c>
      <c r="K59" s="105">
        <v>41.268000000000001</v>
      </c>
      <c r="L59" s="105">
        <v>349.62799999999999</v>
      </c>
    </row>
    <row r="60" spans="1:12" s="26" customFormat="1">
      <c r="A60" s="111">
        <v>2020</v>
      </c>
      <c r="B60" s="105">
        <v>193.67099999999999</v>
      </c>
      <c r="C60" s="105">
        <v>39.884</v>
      </c>
      <c r="D60" s="105">
        <v>71.831000000000003</v>
      </c>
      <c r="E60" s="105">
        <v>17.678000000000001</v>
      </c>
      <c r="F60" s="105">
        <v>323.06400000000002</v>
      </c>
      <c r="G60" s="105">
        <v>41.290999999999997</v>
      </c>
      <c r="H60" s="105">
        <v>13.006</v>
      </c>
      <c r="I60" s="105">
        <v>142.99199999999999</v>
      </c>
      <c r="J60" s="105">
        <v>86.418000000000006</v>
      </c>
      <c r="K60" s="105">
        <v>39.356000000000002</v>
      </c>
      <c r="L60" s="105">
        <v>323.06400000000002</v>
      </c>
    </row>
    <row r="61" spans="1:12" s="26" customFormat="1">
      <c r="A61" s="111">
        <v>2021</v>
      </c>
      <c r="B61" s="105">
        <v>195.505</v>
      </c>
      <c r="C61" s="105">
        <v>39.024999999999999</v>
      </c>
      <c r="D61" s="105">
        <v>79.045000000000002</v>
      </c>
      <c r="E61" s="105">
        <v>16.111999999999998</v>
      </c>
      <c r="F61" s="105">
        <v>329.68700000000001</v>
      </c>
      <c r="G61" s="105">
        <v>41.174999999999997</v>
      </c>
      <c r="H61" s="105">
        <v>13.145</v>
      </c>
      <c r="I61" s="105">
        <v>144.05099999999999</v>
      </c>
      <c r="J61" s="105">
        <v>92.049000000000007</v>
      </c>
      <c r="K61" s="105">
        <v>39.267000000000003</v>
      </c>
      <c r="L61" s="105">
        <v>329.68700000000001</v>
      </c>
    </row>
    <row r="62" spans="1:12" s="26" customFormat="1">
      <c r="A62" s="111">
        <v>2022</v>
      </c>
      <c r="B62" s="105">
        <v>197.017</v>
      </c>
      <c r="C62" s="105">
        <v>37.262</v>
      </c>
      <c r="D62" s="105">
        <v>79.334999999999994</v>
      </c>
      <c r="E62" s="105">
        <v>15.019</v>
      </c>
      <c r="F62" s="105">
        <v>328.63299999999998</v>
      </c>
      <c r="G62" s="105">
        <v>50.552</v>
      </c>
      <c r="H62" s="105">
        <v>12.983000000000001</v>
      </c>
      <c r="I62" s="105">
        <v>135.76</v>
      </c>
      <c r="J62" s="105">
        <v>91.234999999999999</v>
      </c>
      <c r="K62" s="105">
        <v>38.103999999999999</v>
      </c>
      <c r="L62" s="105">
        <v>328.63299999999998</v>
      </c>
    </row>
    <row r="63" spans="1:12">
      <c r="A63" s="60">
        <v>28185</v>
      </c>
      <c r="B63">
        <v>14.64</v>
      </c>
      <c r="C63">
        <v>8.9999999999999993E-3</v>
      </c>
      <c r="D63" t="s">
        <v>2294</v>
      </c>
      <c r="E63" t="s">
        <v>2294</v>
      </c>
      <c r="F63">
        <v>14.648</v>
      </c>
      <c r="G63">
        <v>4.3159999999999998</v>
      </c>
      <c r="H63">
        <v>8.2000000000000003E-2</v>
      </c>
      <c r="I63">
        <v>10.207000000000001</v>
      </c>
      <c r="J63" t="s">
        <v>2294</v>
      </c>
      <c r="K63">
        <v>4.2999999999999997E-2</v>
      </c>
      <c r="L63">
        <v>14.648</v>
      </c>
    </row>
    <row r="64" spans="1:12">
      <c r="A64" s="60">
        <v>28216</v>
      </c>
      <c r="B64">
        <v>14.164999999999999</v>
      </c>
      <c r="C64">
        <v>8.9999999999999993E-3</v>
      </c>
      <c r="D64" t="s">
        <v>2294</v>
      </c>
      <c r="E64" t="s">
        <v>2294</v>
      </c>
      <c r="F64">
        <v>14.173999999999999</v>
      </c>
      <c r="G64">
        <v>4.1769999999999996</v>
      </c>
      <c r="H64">
        <v>7.9000000000000001E-2</v>
      </c>
      <c r="I64">
        <v>9.8780000000000001</v>
      </c>
      <c r="J64" t="s">
        <v>2294</v>
      </c>
      <c r="K64">
        <v>0.04</v>
      </c>
      <c r="L64">
        <v>14.173999999999999</v>
      </c>
    </row>
    <row r="65" spans="1:12">
      <c r="A65" s="60">
        <v>28246</v>
      </c>
      <c r="B65">
        <v>14.635999999999999</v>
      </c>
      <c r="C65">
        <v>8.9999999999999993E-3</v>
      </c>
      <c r="D65" t="s">
        <v>2294</v>
      </c>
      <c r="E65" t="s">
        <v>2294</v>
      </c>
      <c r="F65">
        <v>14.645</v>
      </c>
      <c r="G65">
        <v>4.3159999999999998</v>
      </c>
      <c r="H65">
        <v>8.2000000000000003E-2</v>
      </c>
      <c r="I65">
        <v>10.207000000000001</v>
      </c>
      <c r="J65" t="s">
        <v>2294</v>
      </c>
      <c r="K65">
        <v>0.04</v>
      </c>
      <c r="L65">
        <v>14.645</v>
      </c>
    </row>
    <row r="66" spans="1:12">
      <c r="A66" s="60">
        <v>28277</v>
      </c>
      <c r="B66">
        <v>14.164</v>
      </c>
      <c r="C66">
        <v>8.9999999999999993E-3</v>
      </c>
      <c r="D66" t="s">
        <v>2294</v>
      </c>
      <c r="E66" t="s">
        <v>2294</v>
      </c>
      <c r="F66">
        <v>14.173</v>
      </c>
      <c r="G66">
        <v>4.1769999999999996</v>
      </c>
      <c r="H66">
        <v>7.9000000000000001E-2</v>
      </c>
      <c r="I66">
        <v>9.8780000000000001</v>
      </c>
      <c r="J66" t="s">
        <v>2294</v>
      </c>
      <c r="K66">
        <v>3.9E-2</v>
      </c>
      <c r="L66">
        <v>14.173</v>
      </c>
    </row>
    <row r="67" spans="1:12">
      <c r="A67" s="60">
        <v>28307</v>
      </c>
      <c r="B67">
        <v>14.609</v>
      </c>
      <c r="C67">
        <v>1.0999999999999999E-2</v>
      </c>
      <c r="D67" t="s">
        <v>2294</v>
      </c>
      <c r="E67" t="s">
        <v>2294</v>
      </c>
      <c r="F67">
        <v>14.619</v>
      </c>
      <c r="G67">
        <v>4.3159999999999998</v>
      </c>
      <c r="H67">
        <v>8.2000000000000003E-2</v>
      </c>
      <c r="I67">
        <v>10.207000000000001</v>
      </c>
      <c r="J67" t="s">
        <v>2294</v>
      </c>
      <c r="K67">
        <v>1.4E-2</v>
      </c>
      <c r="L67">
        <v>14.619</v>
      </c>
    </row>
    <row r="68" spans="1:12">
      <c r="A68" s="60">
        <v>28338</v>
      </c>
      <c r="B68">
        <v>14.624000000000001</v>
      </c>
      <c r="C68">
        <v>0.01</v>
      </c>
      <c r="D68" t="s">
        <v>2294</v>
      </c>
      <c r="E68" t="s">
        <v>2294</v>
      </c>
      <c r="F68">
        <v>14.635</v>
      </c>
      <c r="G68">
        <v>4.3159999999999998</v>
      </c>
      <c r="H68">
        <v>8.2000000000000003E-2</v>
      </c>
      <c r="I68">
        <v>10.207000000000001</v>
      </c>
      <c r="J68" t="s">
        <v>2294</v>
      </c>
      <c r="K68">
        <v>2.9000000000000001E-2</v>
      </c>
      <c r="L68">
        <v>14.635</v>
      </c>
    </row>
    <row r="69" spans="1:12">
      <c r="A69" s="60">
        <v>28369</v>
      </c>
      <c r="B69">
        <v>14.157999999999999</v>
      </c>
      <c r="C69">
        <v>0.01</v>
      </c>
      <c r="D69" t="s">
        <v>2294</v>
      </c>
      <c r="E69" t="s">
        <v>2294</v>
      </c>
      <c r="F69">
        <v>14.167999999999999</v>
      </c>
      <c r="G69">
        <v>4.1769999999999996</v>
      </c>
      <c r="H69">
        <v>7.9000000000000001E-2</v>
      </c>
      <c r="I69">
        <v>9.8780000000000001</v>
      </c>
      <c r="J69" t="s">
        <v>2294</v>
      </c>
      <c r="K69">
        <v>3.4000000000000002E-2</v>
      </c>
      <c r="L69">
        <v>14.167999999999999</v>
      </c>
    </row>
    <row r="70" spans="1:12">
      <c r="A70" s="60">
        <v>28399</v>
      </c>
      <c r="B70">
        <v>14.632999999999999</v>
      </c>
      <c r="C70">
        <v>1.0999999999999999E-2</v>
      </c>
      <c r="D70" t="s">
        <v>2294</v>
      </c>
      <c r="E70" t="s">
        <v>2294</v>
      </c>
      <c r="F70">
        <v>14.643000000000001</v>
      </c>
      <c r="G70">
        <v>4.3159999999999998</v>
      </c>
      <c r="H70">
        <v>8.2000000000000003E-2</v>
      </c>
      <c r="I70">
        <v>10.207000000000001</v>
      </c>
      <c r="J70" t="s">
        <v>2294</v>
      </c>
      <c r="K70">
        <v>3.7999999999999999E-2</v>
      </c>
      <c r="L70">
        <v>14.643000000000001</v>
      </c>
    </row>
    <row r="71" spans="1:12">
      <c r="A71" s="60">
        <v>28430</v>
      </c>
      <c r="B71">
        <v>14.153</v>
      </c>
      <c r="C71">
        <v>7.0000000000000001E-3</v>
      </c>
      <c r="D71" t="s">
        <v>2294</v>
      </c>
      <c r="E71" t="s">
        <v>2294</v>
      </c>
      <c r="F71">
        <v>14.16</v>
      </c>
      <c r="G71">
        <v>4.1769999999999996</v>
      </c>
      <c r="H71">
        <v>7.9000000000000001E-2</v>
      </c>
      <c r="I71">
        <v>9.8780000000000001</v>
      </c>
      <c r="J71" t="s">
        <v>2294</v>
      </c>
      <c r="K71">
        <v>2.5999999999999999E-2</v>
      </c>
      <c r="L71">
        <v>14.16</v>
      </c>
    </row>
    <row r="72" spans="1:12">
      <c r="A72" s="60">
        <v>28460</v>
      </c>
      <c r="B72">
        <v>14.616</v>
      </c>
      <c r="C72">
        <v>7.0000000000000001E-3</v>
      </c>
      <c r="D72" t="s">
        <v>2294</v>
      </c>
      <c r="E72" t="s">
        <v>2294</v>
      </c>
      <c r="F72">
        <v>14.622999999999999</v>
      </c>
      <c r="G72">
        <v>4.3159999999999998</v>
      </c>
      <c r="H72">
        <v>8.2000000000000003E-2</v>
      </c>
      <c r="I72">
        <v>10.207000000000001</v>
      </c>
      <c r="J72" t="s">
        <v>2294</v>
      </c>
      <c r="K72">
        <v>1.7999999999999999E-2</v>
      </c>
      <c r="L72">
        <v>14.622999999999999</v>
      </c>
    </row>
    <row r="73" spans="1:12">
      <c r="A73" s="60">
        <v>28491</v>
      </c>
      <c r="B73">
        <v>16.228000000000002</v>
      </c>
      <c r="C73">
        <v>7.0000000000000001E-3</v>
      </c>
      <c r="D73" t="s">
        <v>2294</v>
      </c>
      <c r="E73" t="s">
        <v>2294</v>
      </c>
      <c r="F73">
        <v>16.234999999999999</v>
      </c>
      <c r="G73">
        <v>4.9539999999999997</v>
      </c>
      <c r="H73">
        <v>9.4E-2</v>
      </c>
      <c r="I73">
        <v>11.157</v>
      </c>
      <c r="J73" t="s">
        <v>2294</v>
      </c>
      <c r="K73">
        <v>0.03</v>
      </c>
      <c r="L73">
        <v>16.234999999999999</v>
      </c>
    </row>
    <row r="74" spans="1:12">
      <c r="A74" s="60">
        <v>28522</v>
      </c>
      <c r="B74">
        <v>14.659000000000001</v>
      </c>
      <c r="C74">
        <v>7.0000000000000001E-3</v>
      </c>
      <c r="D74" t="s">
        <v>2294</v>
      </c>
      <c r="E74" t="s">
        <v>2294</v>
      </c>
      <c r="F74">
        <v>14.664999999999999</v>
      </c>
      <c r="G74">
        <v>4.4749999999999996</v>
      </c>
      <c r="H74">
        <v>8.5000000000000006E-2</v>
      </c>
      <c r="I74">
        <v>10.077</v>
      </c>
      <c r="J74" t="s">
        <v>2294</v>
      </c>
      <c r="K74">
        <v>2.9000000000000001E-2</v>
      </c>
      <c r="L74">
        <v>14.664999999999999</v>
      </c>
    </row>
    <row r="75" spans="1:12">
      <c r="A75" s="60">
        <v>28550</v>
      </c>
      <c r="B75">
        <v>16.23</v>
      </c>
      <c r="C75">
        <v>7.0000000000000001E-3</v>
      </c>
      <c r="D75" t="s">
        <v>2294</v>
      </c>
      <c r="E75" t="s">
        <v>2294</v>
      </c>
      <c r="F75">
        <v>16.236999999999998</v>
      </c>
      <c r="G75">
        <v>4.9539999999999997</v>
      </c>
      <c r="H75">
        <v>9.4E-2</v>
      </c>
      <c r="I75">
        <v>11.157</v>
      </c>
      <c r="J75" t="s">
        <v>2294</v>
      </c>
      <c r="K75">
        <v>3.2000000000000001E-2</v>
      </c>
      <c r="L75">
        <v>16.236999999999998</v>
      </c>
    </row>
    <row r="76" spans="1:12">
      <c r="A76" s="60">
        <v>28581</v>
      </c>
      <c r="B76">
        <v>15.686999999999999</v>
      </c>
      <c r="C76">
        <v>6.0000000000000001E-3</v>
      </c>
      <c r="D76" t="s">
        <v>2294</v>
      </c>
      <c r="E76" t="s">
        <v>2294</v>
      </c>
      <c r="F76">
        <v>15.694000000000001</v>
      </c>
      <c r="G76">
        <v>4.7939999999999996</v>
      </c>
      <c r="H76">
        <v>9.0999999999999998E-2</v>
      </c>
      <c r="I76">
        <v>10.797000000000001</v>
      </c>
      <c r="J76" t="s">
        <v>2294</v>
      </c>
      <c r="K76">
        <v>1.2E-2</v>
      </c>
      <c r="L76">
        <v>15.694000000000001</v>
      </c>
    </row>
    <row r="77" spans="1:12">
      <c r="A77" s="60">
        <v>28611</v>
      </c>
      <c r="B77">
        <v>16.209</v>
      </c>
      <c r="C77">
        <v>7.0000000000000001E-3</v>
      </c>
      <c r="D77" t="s">
        <v>2294</v>
      </c>
      <c r="E77" t="s">
        <v>2294</v>
      </c>
      <c r="F77">
        <v>16.216000000000001</v>
      </c>
      <c r="G77">
        <v>4.9539999999999997</v>
      </c>
      <c r="H77">
        <v>9.4E-2</v>
      </c>
      <c r="I77">
        <v>11.157</v>
      </c>
      <c r="J77" t="s">
        <v>2294</v>
      </c>
      <c r="K77">
        <v>1.0999999999999999E-2</v>
      </c>
      <c r="L77">
        <v>16.216000000000001</v>
      </c>
    </row>
    <row r="78" spans="1:12">
      <c r="A78" s="60">
        <v>28642</v>
      </c>
      <c r="B78">
        <v>15.686999999999999</v>
      </c>
      <c r="C78">
        <v>6.0000000000000001E-3</v>
      </c>
      <c r="D78" t="s">
        <v>2294</v>
      </c>
      <c r="E78" t="s">
        <v>2294</v>
      </c>
      <c r="F78">
        <v>15.693</v>
      </c>
      <c r="G78">
        <v>4.7939999999999996</v>
      </c>
      <c r="H78">
        <v>9.0999999999999998E-2</v>
      </c>
      <c r="I78">
        <v>10.797000000000001</v>
      </c>
      <c r="J78" t="s">
        <v>2294</v>
      </c>
      <c r="K78">
        <v>1.0999999999999999E-2</v>
      </c>
      <c r="L78">
        <v>15.693</v>
      </c>
    </row>
    <row r="79" spans="1:12">
      <c r="A79" s="60">
        <v>28672</v>
      </c>
      <c r="B79">
        <v>16.210999999999999</v>
      </c>
      <c r="C79">
        <v>5.0000000000000001E-3</v>
      </c>
      <c r="D79" t="s">
        <v>2294</v>
      </c>
      <c r="E79" t="s">
        <v>2294</v>
      </c>
      <c r="F79">
        <v>16.216000000000001</v>
      </c>
      <c r="G79">
        <v>4.9539999999999997</v>
      </c>
      <c r="H79">
        <v>9.4E-2</v>
      </c>
      <c r="I79">
        <v>11.157</v>
      </c>
      <c r="J79" t="s">
        <v>2294</v>
      </c>
      <c r="K79">
        <v>1.0999999999999999E-2</v>
      </c>
      <c r="L79">
        <v>16.216000000000001</v>
      </c>
    </row>
    <row r="80" spans="1:12">
      <c r="A80" s="60">
        <v>28703</v>
      </c>
      <c r="B80">
        <v>16.228000000000002</v>
      </c>
      <c r="C80">
        <v>1.0999999999999999E-2</v>
      </c>
      <c r="D80" t="s">
        <v>2294</v>
      </c>
      <c r="E80" t="s">
        <v>2294</v>
      </c>
      <c r="F80">
        <v>16.239000000000001</v>
      </c>
      <c r="G80">
        <v>4.9539999999999997</v>
      </c>
      <c r="H80">
        <v>9.4E-2</v>
      </c>
      <c r="I80">
        <v>11.157</v>
      </c>
      <c r="J80" t="s">
        <v>2294</v>
      </c>
      <c r="K80">
        <v>3.4000000000000002E-2</v>
      </c>
      <c r="L80">
        <v>16.239000000000001</v>
      </c>
    </row>
    <row r="81" spans="1:12">
      <c r="A81" s="60">
        <v>28734</v>
      </c>
      <c r="B81">
        <v>15.695</v>
      </c>
      <c r="C81">
        <v>8.0000000000000002E-3</v>
      </c>
      <c r="D81" t="s">
        <v>2294</v>
      </c>
      <c r="E81" t="s">
        <v>2294</v>
      </c>
      <c r="F81">
        <v>15.702999999999999</v>
      </c>
      <c r="G81">
        <v>4.7939999999999996</v>
      </c>
      <c r="H81">
        <v>9.0999999999999998E-2</v>
      </c>
      <c r="I81">
        <v>10.797000000000001</v>
      </c>
      <c r="J81" t="s">
        <v>2294</v>
      </c>
      <c r="K81">
        <v>2.1000000000000001E-2</v>
      </c>
      <c r="L81">
        <v>15.702999999999999</v>
      </c>
    </row>
    <row r="82" spans="1:12">
      <c r="A82" s="60">
        <v>28764</v>
      </c>
      <c r="B82">
        <v>16.23</v>
      </c>
      <c r="C82">
        <v>8.9999999999999993E-3</v>
      </c>
      <c r="D82" t="s">
        <v>2294</v>
      </c>
      <c r="E82" t="s">
        <v>2294</v>
      </c>
      <c r="F82">
        <v>16.239000000000001</v>
      </c>
      <c r="G82">
        <v>4.9539999999999997</v>
      </c>
      <c r="H82">
        <v>9.4E-2</v>
      </c>
      <c r="I82">
        <v>11.157</v>
      </c>
      <c r="J82" t="s">
        <v>2294</v>
      </c>
      <c r="K82">
        <v>3.4000000000000002E-2</v>
      </c>
      <c r="L82">
        <v>16.239000000000001</v>
      </c>
    </row>
    <row r="83" spans="1:12">
      <c r="A83" s="60">
        <v>28795</v>
      </c>
      <c r="B83">
        <v>15.706</v>
      </c>
      <c r="C83">
        <v>7.0000000000000001E-3</v>
      </c>
      <c r="D83" t="s">
        <v>2294</v>
      </c>
      <c r="E83" t="s">
        <v>2294</v>
      </c>
      <c r="F83">
        <v>15.712999999999999</v>
      </c>
      <c r="G83">
        <v>4.7939999999999996</v>
      </c>
      <c r="H83">
        <v>9.0999999999999998E-2</v>
      </c>
      <c r="I83">
        <v>10.797000000000001</v>
      </c>
      <c r="J83" t="s">
        <v>2294</v>
      </c>
      <c r="K83">
        <v>3.1E-2</v>
      </c>
      <c r="L83">
        <v>15.712999999999999</v>
      </c>
    </row>
    <row r="84" spans="1:12">
      <c r="A84" s="60">
        <v>28825</v>
      </c>
      <c r="B84">
        <v>16.221</v>
      </c>
      <c r="C84">
        <v>8.0000000000000002E-3</v>
      </c>
      <c r="D84" t="s">
        <v>2294</v>
      </c>
      <c r="E84" t="s">
        <v>2294</v>
      </c>
      <c r="F84">
        <v>16.228999999999999</v>
      </c>
      <c r="G84">
        <v>4.9539999999999997</v>
      </c>
      <c r="H84">
        <v>9.4E-2</v>
      </c>
      <c r="I84">
        <v>11.157</v>
      </c>
      <c r="J84" t="s">
        <v>2294</v>
      </c>
      <c r="K84">
        <v>2.4E-2</v>
      </c>
      <c r="L84">
        <v>16.228999999999999</v>
      </c>
    </row>
    <row r="85" spans="1:12">
      <c r="A85" s="60">
        <v>28856</v>
      </c>
      <c r="B85">
        <v>17.114000000000001</v>
      </c>
      <c r="C85">
        <v>8.9999999999999993E-3</v>
      </c>
      <c r="D85" t="s">
        <v>2294</v>
      </c>
      <c r="E85" t="s">
        <v>2294</v>
      </c>
      <c r="F85">
        <v>17.123000000000001</v>
      </c>
      <c r="G85">
        <v>5.8</v>
      </c>
      <c r="H85">
        <v>0.11</v>
      </c>
      <c r="I85">
        <v>11.192</v>
      </c>
      <c r="J85" t="s">
        <v>2294</v>
      </c>
      <c r="K85">
        <v>2.1000000000000001E-2</v>
      </c>
      <c r="L85">
        <v>17.123000000000001</v>
      </c>
    </row>
    <row r="86" spans="1:12">
      <c r="A86" s="60">
        <v>28887</v>
      </c>
      <c r="B86">
        <v>15.47</v>
      </c>
      <c r="C86">
        <v>0.01</v>
      </c>
      <c r="D86" t="s">
        <v>2294</v>
      </c>
      <c r="E86" t="s">
        <v>2294</v>
      </c>
      <c r="F86">
        <v>15.48</v>
      </c>
      <c r="G86">
        <v>5.2389999999999999</v>
      </c>
      <c r="H86">
        <v>9.9000000000000005E-2</v>
      </c>
      <c r="I86">
        <v>10.109</v>
      </c>
      <c r="J86" t="s">
        <v>2294</v>
      </c>
      <c r="K86">
        <v>3.3000000000000002E-2</v>
      </c>
      <c r="L86">
        <v>15.48</v>
      </c>
    </row>
    <row r="87" spans="1:12">
      <c r="A87" s="60">
        <v>28915</v>
      </c>
      <c r="B87">
        <v>17.132000000000001</v>
      </c>
      <c r="C87">
        <v>1.4999999999999999E-2</v>
      </c>
      <c r="D87" t="s">
        <v>2294</v>
      </c>
      <c r="E87" t="s">
        <v>2294</v>
      </c>
      <c r="F87">
        <v>17.146000000000001</v>
      </c>
      <c r="G87">
        <v>5.8</v>
      </c>
      <c r="H87">
        <v>0.11</v>
      </c>
      <c r="I87">
        <v>11.192</v>
      </c>
      <c r="J87" t="s">
        <v>2294</v>
      </c>
      <c r="K87">
        <v>4.3999999999999997E-2</v>
      </c>
      <c r="L87">
        <v>17.146000000000001</v>
      </c>
    </row>
    <row r="88" spans="1:12">
      <c r="A88" s="60">
        <v>28946</v>
      </c>
      <c r="B88">
        <v>16.574999999999999</v>
      </c>
      <c r="C88">
        <v>8.0000000000000002E-3</v>
      </c>
      <c r="D88" t="s">
        <v>2294</v>
      </c>
      <c r="E88" t="s">
        <v>2294</v>
      </c>
      <c r="F88">
        <v>16.582999999999998</v>
      </c>
      <c r="G88">
        <v>5.6130000000000004</v>
      </c>
      <c r="H88">
        <v>0.106</v>
      </c>
      <c r="I88">
        <v>10.831</v>
      </c>
      <c r="J88" t="s">
        <v>2294</v>
      </c>
      <c r="K88">
        <v>3.3000000000000002E-2</v>
      </c>
      <c r="L88">
        <v>16.582999999999998</v>
      </c>
    </row>
    <row r="89" spans="1:12">
      <c r="A89" s="60">
        <v>28976</v>
      </c>
      <c r="B89">
        <v>17.123999999999999</v>
      </c>
      <c r="C89">
        <v>1.2999999999999999E-2</v>
      </c>
      <c r="D89" t="s">
        <v>2294</v>
      </c>
      <c r="E89" t="s">
        <v>2294</v>
      </c>
      <c r="F89">
        <v>17.138000000000002</v>
      </c>
      <c r="G89">
        <v>5.8</v>
      </c>
      <c r="H89">
        <v>0.11</v>
      </c>
      <c r="I89">
        <v>11.192</v>
      </c>
      <c r="J89" t="s">
        <v>2294</v>
      </c>
      <c r="K89">
        <v>3.5000000000000003E-2</v>
      </c>
      <c r="L89">
        <v>17.138000000000002</v>
      </c>
    </row>
    <row r="90" spans="1:12">
      <c r="A90" s="60">
        <v>29007</v>
      </c>
      <c r="B90">
        <v>16.571000000000002</v>
      </c>
      <c r="C90">
        <v>0.01</v>
      </c>
      <c r="D90" t="s">
        <v>2294</v>
      </c>
      <c r="E90" t="s">
        <v>2294</v>
      </c>
      <c r="F90">
        <v>16.581</v>
      </c>
      <c r="G90">
        <v>5.6130000000000004</v>
      </c>
      <c r="H90">
        <v>0.106</v>
      </c>
      <c r="I90">
        <v>10.831</v>
      </c>
      <c r="J90" t="s">
        <v>2294</v>
      </c>
      <c r="K90">
        <v>3.1E-2</v>
      </c>
      <c r="L90">
        <v>16.581</v>
      </c>
    </row>
    <row r="91" spans="1:12">
      <c r="A91" s="60">
        <v>29037</v>
      </c>
      <c r="B91">
        <v>17.122</v>
      </c>
      <c r="C91">
        <v>0.01</v>
      </c>
      <c r="D91" t="s">
        <v>2294</v>
      </c>
      <c r="E91" t="s">
        <v>2294</v>
      </c>
      <c r="F91">
        <v>17.132000000000001</v>
      </c>
      <c r="G91">
        <v>5.8</v>
      </c>
      <c r="H91">
        <v>0.11</v>
      </c>
      <c r="I91">
        <v>11.192</v>
      </c>
      <c r="J91" t="s">
        <v>2294</v>
      </c>
      <c r="K91">
        <v>0.03</v>
      </c>
      <c r="L91">
        <v>17.132000000000001</v>
      </c>
    </row>
    <row r="92" spans="1:12">
      <c r="A92" s="60">
        <v>29068</v>
      </c>
      <c r="B92">
        <v>17.131</v>
      </c>
      <c r="C92">
        <v>0.01</v>
      </c>
      <c r="D92" t="s">
        <v>2294</v>
      </c>
      <c r="E92" t="s">
        <v>2294</v>
      </c>
      <c r="F92">
        <v>17.141999999999999</v>
      </c>
      <c r="G92">
        <v>5.8</v>
      </c>
      <c r="H92">
        <v>0.11</v>
      </c>
      <c r="I92">
        <v>11.192</v>
      </c>
      <c r="J92" t="s">
        <v>2294</v>
      </c>
      <c r="K92">
        <v>0.04</v>
      </c>
      <c r="L92">
        <v>17.141999999999999</v>
      </c>
    </row>
    <row r="93" spans="1:12">
      <c r="A93" s="60">
        <v>29099</v>
      </c>
      <c r="B93">
        <v>16.581</v>
      </c>
      <c r="C93">
        <v>8.0000000000000002E-3</v>
      </c>
      <c r="D93" t="s">
        <v>2294</v>
      </c>
      <c r="E93" t="s">
        <v>2294</v>
      </c>
      <c r="F93">
        <v>16.588000000000001</v>
      </c>
      <c r="G93">
        <v>5.6130000000000004</v>
      </c>
      <c r="H93">
        <v>0.106</v>
      </c>
      <c r="I93">
        <v>10.831</v>
      </c>
      <c r="J93" t="s">
        <v>2294</v>
      </c>
      <c r="K93">
        <v>3.7999999999999999E-2</v>
      </c>
      <c r="L93">
        <v>16.588000000000001</v>
      </c>
    </row>
    <row r="94" spans="1:12">
      <c r="A94" s="60">
        <v>29129</v>
      </c>
      <c r="B94">
        <v>17.131</v>
      </c>
      <c r="C94">
        <v>7.0000000000000001E-3</v>
      </c>
      <c r="D94" t="s">
        <v>2294</v>
      </c>
      <c r="E94" t="s">
        <v>2294</v>
      </c>
      <c r="F94">
        <v>17.138000000000002</v>
      </c>
      <c r="G94">
        <v>5.8</v>
      </c>
      <c r="H94">
        <v>0.11</v>
      </c>
      <c r="I94">
        <v>11.192</v>
      </c>
      <c r="J94" t="s">
        <v>2294</v>
      </c>
      <c r="K94">
        <v>3.5999999999999997E-2</v>
      </c>
      <c r="L94">
        <v>17.138000000000002</v>
      </c>
    </row>
    <row r="95" spans="1:12">
      <c r="A95" s="60">
        <v>29160</v>
      </c>
      <c r="B95">
        <v>16.581</v>
      </c>
      <c r="C95">
        <v>1.0999999999999999E-2</v>
      </c>
      <c r="D95" t="s">
        <v>2294</v>
      </c>
      <c r="E95" t="s">
        <v>2294</v>
      </c>
      <c r="F95">
        <v>16.591999999999999</v>
      </c>
      <c r="G95">
        <v>5.6130000000000004</v>
      </c>
      <c r="H95">
        <v>0.106</v>
      </c>
      <c r="I95">
        <v>10.831</v>
      </c>
      <c r="J95" t="s">
        <v>2294</v>
      </c>
      <c r="K95">
        <v>4.1000000000000002E-2</v>
      </c>
      <c r="L95">
        <v>16.591999999999999</v>
      </c>
    </row>
    <row r="96" spans="1:12">
      <c r="A96" s="60">
        <v>29190</v>
      </c>
      <c r="B96">
        <v>17.125</v>
      </c>
      <c r="C96">
        <v>1.2E-2</v>
      </c>
      <c r="D96" t="s">
        <v>2294</v>
      </c>
      <c r="E96" t="s">
        <v>2294</v>
      </c>
      <c r="F96">
        <v>17.137</v>
      </c>
      <c r="G96">
        <v>5.8</v>
      </c>
      <c r="H96">
        <v>0.11</v>
      </c>
      <c r="I96">
        <v>11.192</v>
      </c>
      <c r="J96" t="s">
        <v>2294</v>
      </c>
      <c r="K96">
        <v>3.5000000000000003E-2</v>
      </c>
      <c r="L96">
        <v>17.137</v>
      </c>
    </row>
    <row r="97" spans="1:12">
      <c r="A97" s="60">
        <v>29221</v>
      </c>
      <c r="B97">
        <v>19.661999999999999</v>
      </c>
      <c r="C97">
        <v>1.2999999999999999E-2</v>
      </c>
      <c r="D97" t="s">
        <v>2294</v>
      </c>
      <c r="E97" t="s">
        <v>2294</v>
      </c>
      <c r="F97">
        <v>19.675000000000001</v>
      </c>
      <c r="G97">
        <v>6.7530000000000001</v>
      </c>
      <c r="H97">
        <v>0.16700000000000001</v>
      </c>
      <c r="I97">
        <v>12.712</v>
      </c>
      <c r="J97" t="s">
        <v>2294</v>
      </c>
      <c r="K97">
        <v>4.2999999999999997E-2</v>
      </c>
      <c r="L97">
        <v>19.675000000000001</v>
      </c>
    </row>
    <row r="98" spans="1:12">
      <c r="A98" s="60">
        <v>29252</v>
      </c>
      <c r="B98">
        <v>18.396000000000001</v>
      </c>
      <c r="C98">
        <v>1.2E-2</v>
      </c>
      <c r="D98" t="s">
        <v>2294</v>
      </c>
      <c r="E98" t="s">
        <v>2294</v>
      </c>
      <c r="F98">
        <v>18.407</v>
      </c>
      <c r="G98">
        <v>6.3170000000000002</v>
      </c>
      <c r="H98">
        <v>0.156</v>
      </c>
      <c r="I98">
        <v>11.891999999999999</v>
      </c>
      <c r="J98" t="s">
        <v>2294</v>
      </c>
      <c r="K98">
        <v>4.2000000000000003E-2</v>
      </c>
      <c r="L98">
        <v>18.407</v>
      </c>
    </row>
    <row r="99" spans="1:12">
      <c r="A99" s="60">
        <v>29281</v>
      </c>
      <c r="B99">
        <v>19.66</v>
      </c>
      <c r="C99">
        <v>8.0000000000000002E-3</v>
      </c>
      <c r="D99" t="s">
        <v>2294</v>
      </c>
      <c r="E99" t="s">
        <v>2294</v>
      </c>
      <c r="F99">
        <v>19.667999999999999</v>
      </c>
      <c r="G99">
        <v>6.7530000000000001</v>
      </c>
      <c r="H99">
        <v>0.16700000000000001</v>
      </c>
      <c r="I99">
        <v>12.712</v>
      </c>
      <c r="J99" t="s">
        <v>2294</v>
      </c>
      <c r="K99">
        <v>3.6999999999999998E-2</v>
      </c>
      <c r="L99">
        <v>19.667999999999999</v>
      </c>
    </row>
    <row r="100" spans="1:12">
      <c r="A100" s="60">
        <v>29312</v>
      </c>
      <c r="B100">
        <v>19.02</v>
      </c>
      <c r="C100">
        <v>8.0000000000000002E-3</v>
      </c>
      <c r="D100" t="s">
        <v>2294</v>
      </c>
      <c r="E100" t="s">
        <v>2294</v>
      </c>
      <c r="F100">
        <v>19.027000000000001</v>
      </c>
      <c r="G100">
        <v>6.5350000000000001</v>
      </c>
      <c r="H100">
        <v>0.161</v>
      </c>
      <c r="I100">
        <v>12.302</v>
      </c>
      <c r="J100" t="s">
        <v>2294</v>
      </c>
      <c r="K100">
        <v>2.9000000000000001E-2</v>
      </c>
      <c r="L100">
        <v>19.027000000000001</v>
      </c>
    </row>
    <row r="101" spans="1:12">
      <c r="A101" s="60">
        <v>29342</v>
      </c>
      <c r="B101">
        <v>19.640999999999998</v>
      </c>
      <c r="C101">
        <v>8.9999999999999993E-3</v>
      </c>
      <c r="D101" t="s">
        <v>2294</v>
      </c>
      <c r="E101" t="s">
        <v>2294</v>
      </c>
      <c r="F101">
        <v>19.651</v>
      </c>
      <c r="G101">
        <v>6.7530000000000001</v>
      </c>
      <c r="H101">
        <v>0.16700000000000001</v>
      </c>
      <c r="I101">
        <v>12.712</v>
      </c>
      <c r="J101" t="s">
        <v>2294</v>
      </c>
      <c r="K101">
        <v>1.9E-2</v>
      </c>
      <c r="L101">
        <v>19.651</v>
      </c>
    </row>
    <row r="102" spans="1:12">
      <c r="A102" s="60">
        <v>29373</v>
      </c>
      <c r="B102">
        <v>19.004999999999999</v>
      </c>
      <c r="C102">
        <v>7.0000000000000001E-3</v>
      </c>
      <c r="D102" t="s">
        <v>2294</v>
      </c>
      <c r="E102" t="s">
        <v>2294</v>
      </c>
      <c r="F102">
        <v>19.012</v>
      </c>
      <c r="G102">
        <v>6.5350000000000001</v>
      </c>
      <c r="H102">
        <v>0.161</v>
      </c>
      <c r="I102">
        <v>12.302</v>
      </c>
      <c r="J102" t="s">
        <v>2294</v>
      </c>
      <c r="K102">
        <v>1.2999999999999999E-2</v>
      </c>
      <c r="L102">
        <v>19.012</v>
      </c>
    </row>
    <row r="103" spans="1:12">
      <c r="A103" s="60">
        <v>29403</v>
      </c>
      <c r="B103">
        <v>19.646000000000001</v>
      </c>
      <c r="C103">
        <v>6.0000000000000001E-3</v>
      </c>
      <c r="D103" t="s">
        <v>2294</v>
      </c>
      <c r="E103" t="s">
        <v>2294</v>
      </c>
      <c r="F103">
        <v>19.652999999999999</v>
      </c>
      <c r="G103">
        <v>6.7530000000000001</v>
      </c>
      <c r="H103">
        <v>0.16700000000000001</v>
      </c>
      <c r="I103">
        <v>12.712</v>
      </c>
      <c r="J103" t="s">
        <v>2294</v>
      </c>
      <c r="K103">
        <v>2.1000000000000001E-2</v>
      </c>
      <c r="L103">
        <v>19.652999999999999</v>
      </c>
    </row>
    <row r="104" spans="1:12">
      <c r="A104" s="60">
        <v>29434</v>
      </c>
      <c r="B104">
        <v>19.655000000000001</v>
      </c>
      <c r="C104">
        <v>8.0000000000000002E-3</v>
      </c>
      <c r="D104" t="s">
        <v>2294</v>
      </c>
      <c r="E104" t="s">
        <v>2294</v>
      </c>
      <c r="F104">
        <v>19.663</v>
      </c>
      <c r="G104">
        <v>6.7530000000000001</v>
      </c>
      <c r="H104">
        <v>0.16700000000000001</v>
      </c>
      <c r="I104">
        <v>12.712</v>
      </c>
      <c r="J104" t="s">
        <v>2294</v>
      </c>
      <c r="K104">
        <v>3.2000000000000001E-2</v>
      </c>
      <c r="L104">
        <v>19.663</v>
      </c>
    </row>
    <row r="105" spans="1:12">
      <c r="A105" s="60">
        <v>29465</v>
      </c>
      <c r="B105">
        <v>19.021999999999998</v>
      </c>
      <c r="C105">
        <v>7.0000000000000001E-3</v>
      </c>
      <c r="D105" t="s">
        <v>2294</v>
      </c>
      <c r="E105" t="s">
        <v>2294</v>
      </c>
      <c r="F105">
        <v>19.029</v>
      </c>
      <c r="G105">
        <v>6.5350000000000001</v>
      </c>
      <c r="H105">
        <v>0.161</v>
      </c>
      <c r="I105">
        <v>12.302</v>
      </c>
      <c r="J105" t="s">
        <v>2294</v>
      </c>
      <c r="K105">
        <v>0.03</v>
      </c>
      <c r="L105">
        <v>19.029</v>
      </c>
    </row>
    <row r="106" spans="1:12">
      <c r="A106" s="60">
        <v>29495</v>
      </c>
      <c r="B106">
        <v>19.661000000000001</v>
      </c>
      <c r="C106">
        <v>7.0000000000000001E-3</v>
      </c>
      <c r="D106" t="s">
        <v>2294</v>
      </c>
      <c r="E106" t="s">
        <v>2294</v>
      </c>
      <c r="F106">
        <v>19.667999999999999</v>
      </c>
      <c r="G106">
        <v>6.7530000000000001</v>
      </c>
      <c r="H106">
        <v>0.16700000000000001</v>
      </c>
      <c r="I106">
        <v>12.712</v>
      </c>
      <c r="J106" t="s">
        <v>2294</v>
      </c>
      <c r="K106">
        <v>3.5999999999999997E-2</v>
      </c>
      <c r="L106">
        <v>19.667999999999999</v>
      </c>
    </row>
    <row r="107" spans="1:12">
      <c r="A107" s="60">
        <v>29526</v>
      </c>
      <c r="B107">
        <v>19.026</v>
      </c>
      <c r="C107">
        <v>7.0000000000000001E-3</v>
      </c>
      <c r="D107" t="s">
        <v>2294</v>
      </c>
      <c r="E107" t="s">
        <v>2294</v>
      </c>
      <c r="F107">
        <v>19.032</v>
      </c>
      <c r="G107">
        <v>6.5350000000000001</v>
      </c>
      <c r="H107">
        <v>0.161</v>
      </c>
      <c r="I107">
        <v>12.302</v>
      </c>
      <c r="J107" t="s">
        <v>2294</v>
      </c>
      <c r="K107">
        <v>3.4000000000000002E-2</v>
      </c>
      <c r="L107">
        <v>19.032</v>
      </c>
    </row>
    <row r="108" spans="1:12">
      <c r="A108" s="60">
        <v>29556</v>
      </c>
      <c r="B108">
        <v>19.655000000000001</v>
      </c>
      <c r="C108">
        <v>8.0000000000000002E-3</v>
      </c>
      <c r="D108" t="s">
        <v>2294</v>
      </c>
      <c r="E108" t="s">
        <v>2294</v>
      </c>
      <c r="F108">
        <v>19.663</v>
      </c>
      <c r="G108">
        <v>6.7530000000000001</v>
      </c>
      <c r="H108">
        <v>0.16700000000000001</v>
      </c>
      <c r="I108">
        <v>12.712</v>
      </c>
      <c r="J108" t="s">
        <v>2294</v>
      </c>
      <c r="K108">
        <v>3.1E-2</v>
      </c>
      <c r="L108">
        <v>19.663</v>
      </c>
    </row>
    <row r="109" spans="1:12">
      <c r="A109" s="60">
        <v>29587</v>
      </c>
      <c r="B109">
        <v>19.885000000000002</v>
      </c>
      <c r="C109">
        <v>0.45400000000000001</v>
      </c>
      <c r="D109">
        <v>0.04</v>
      </c>
      <c r="E109" t="s">
        <v>2294</v>
      </c>
      <c r="F109">
        <v>20.379000000000001</v>
      </c>
      <c r="G109">
        <v>6.931</v>
      </c>
      <c r="H109">
        <v>0.16800000000000001</v>
      </c>
      <c r="I109">
        <v>13.211</v>
      </c>
      <c r="J109">
        <v>3.9E-2</v>
      </c>
      <c r="K109">
        <v>3.1E-2</v>
      </c>
      <c r="L109">
        <v>20.379000000000001</v>
      </c>
    </row>
    <row r="110" spans="1:12">
      <c r="A110" s="60">
        <v>29618</v>
      </c>
      <c r="B110">
        <v>17.965</v>
      </c>
      <c r="C110">
        <v>0.41</v>
      </c>
      <c r="D110">
        <v>3.5999999999999997E-2</v>
      </c>
      <c r="E110" t="s">
        <v>2294</v>
      </c>
      <c r="F110">
        <v>18.411000000000001</v>
      </c>
      <c r="G110">
        <v>6.26</v>
      </c>
      <c r="H110">
        <v>0.151</v>
      </c>
      <c r="I110">
        <v>11.932</v>
      </c>
      <c r="J110">
        <v>3.5000000000000003E-2</v>
      </c>
      <c r="K110">
        <v>3.2000000000000001E-2</v>
      </c>
      <c r="L110">
        <v>18.411000000000001</v>
      </c>
    </row>
    <row r="111" spans="1:12">
      <c r="A111" s="60">
        <v>29646</v>
      </c>
      <c r="B111">
        <v>19.89</v>
      </c>
      <c r="C111">
        <v>0.45400000000000001</v>
      </c>
      <c r="D111">
        <v>0.04</v>
      </c>
      <c r="E111" t="s">
        <v>2294</v>
      </c>
      <c r="F111">
        <v>20.382999999999999</v>
      </c>
      <c r="G111">
        <v>6.931</v>
      </c>
      <c r="H111">
        <v>0.16800000000000001</v>
      </c>
      <c r="I111">
        <v>13.211</v>
      </c>
      <c r="J111">
        <v>3.9E-2</v>
      </c>
      <c r="K111">
        <v>3.5000000000000003E-2</v>
      </c>
      <c r="L111">
        <v>20.382999999999999</v>
      </c>
    </row>
    <row r="112" spans="1:12">
      <c r="A112" s="60">
        <v>29677</v>
      </c>
      <c r="B112">
        <v>19.247</v>
      </c>
      <c r="C112">
        <v>0.439</v>
      </c>
      <c r="D112">
        <v>3.9E-2</v>
      </c>
      <c r="E112" t="s">
        <v>2294</v>
      </c>
      <c r="F112">
        <v>19.725000000000001</v>
      </c>
      <c r="G112">
        <v>6.7069999999999999</v>
      </c>
      <c r="H112">
        <v>0.16200000000000001</v>
      </c>
      <c r="I112">
        <v>12.784000000000001</v>
      </c>
      <c r="J112">
        <v>3.7999999999999999E-2</v>
      </c>
      <c r="K112">
        <v>3.3000000000000002E-2</v>
      </c>
      <c r="L112">
        <v>19.725000000000001</v>
      </c>
    </row>
    <row r="113" spans="1:12">
      <c r="A113" s="60">
        <v>29707</v>
      </c>
      <c r="B113">
        <v>19.875</v>
      </c>
      <c r="C113">
        <v>0.45400000000000001</v>
      </c>
      <c r="D113">
        <v>0.04</v>
      </c>
      <c r="E113" t="s">
        <v>2294</v>
      </c>
      <c r="F113">
        <v>20.367999999999999</v>
      </c>
      <c r="G113">
        <v>6.931</v>
      </c>
      <c r="H113">
        <v>0.16800000000000001</v>
      </c>
      <c r="I113">
        <v>13.211</v>
      </c>
      <c r="J113">
        <v>3.9E-2</v>
      </c>
      <c r="K113">
        <v>0.02</v>
      </c>
      <c r="L113">
        <v>20.367999999999999</v>
      </c>
    </row>
    <row r="114" spans="1:12">
      <c r="A114" s="60">
        <v>29738</v>
      </c>
      <c r="B114">
        <v>19.227</v>
      </c>
      <c r="C114">
        <v>0.439</v>
      </c>
      <c r="D114">
        <v>3.9E-2</v>
      </c>
      <c r="E114" t="s">
        <v>2294</v>
      </c>
      <c r="F114">
        <v>19.704000000000001</v>
      </c>
      <c r="G114">
        <v>6.7069999999999999</v>
      </c>
      <c r="H114">
        <v>0.16200000000000001</v>
      </c>
      <c r="I114">
        <v>12.784000000000001</v>
      </c>
      <c r="J114">
        <v>3.7999999999999999E-2</v>
      </c>
      <c r="K114">
        <v>1.2E-2</v>
      </c>
      <c r="L114">
        <v>19.704000000000001</v>
      </c>
    </row>
    <row r="115" spans="1:12">
      <c r="A115" s="60">
        <v>29768</v>
      </c>
      <c r="B115">
        <v>19.87</v>
      </c>
      <c r="C115">
        <v>0.45400000000000001</v>
      </c>
      <c r="D115">
        <v>0.04</v>
      </c>
      <c r="E115" t="s">
        <v>2294</v>
      </c>
      <c r="F115">
        <v>20.364000000000001</v>
      </c>
      <c r="G115">
        <v>6.931</v>
      </c>
      <c r="H115">
        <v>0.16800000000000001</v>
      </c>
      <c r="I115">
        <v>13.211</v>
      </c>
      <c r="J115">
        <v>3.9E-2</v>
      </c>
      <c r="K115">
        <v>1.6E-2</v>
      </c>
      <c r="L115">
        <v>20.364000000000001</v>
      </c>
    </row>
    <row r="116" spans="1:12">
      <c r="A116" s="60">
        <v>29799</v>
      </c>
      <c r="B116">
        <v>19.870999999999999</v>
      </c>
      <c r="C116">
        <v>0.45600000000000002</v>
      </c>
      <c r="D116">
        <v>0.04</v>
      </c>
      <c r="E116" t="s">
        <v>2294</v>
      </c>
      <c r="F116">
        <v>20.367000000000001</v>
      </c>
      <c r="G116">
        <v>6.931</v>
      </c>
      <c r="H116">
        <v>0.16800000000000001</v>
      </c>
      <c r="I116">
        <v>13.211</v>
      </c>
      <c r="J116">
        <v>3.9E-2</v>
      </c>
      <c r="K116">
        <v>1.9E-2</v>
      </c>
      <c r="L116">
        <v>20.367000000000001</v>
      </c>
    </row>
    <row r="117" spans="1:12">
      <c r="A117" s="60">
        <v>29830</v>
      </c>
      <c r="B117">
        <v>19.242999999999999</v>
      </c>
      <c r="C117">
        <v>0.443</v>
      </c>
      <c r="D117">
        <v>3.9E-2</v>
      </c>
      <c r="E117" t="s">
        <v>2294</v>
      </c>
      <c r="F117">
        <v>19.724</v>
      </c>
      <c r="G117">
        <v>6.7069999999999999</v>
      </c>
      <c r="H117">
        <v>0.16200000000000001</v>
      </c>
      <c r="I117">
        <v>12.784000000000001</v>
      </c>
      <c r="J117">
        <v>3.7999999999999999E-2</v>
      </c>
      <c r="K117">
        <v>3.3000000000000002E-2</v>
      </c>
      <c r="L117">
        <v>19.724</v>
      </c>
    </row>
    <row r="118" spans="1:12">
      <c r="A118" s="60">
        <v>29860</v>
      </c>
      <c r="B118">
        <v>19.885999999999999</v>
      </c>
      <c r="C118">
        <v>0.45600000000000002</v>
      </c>
      <c r="D118">
        <v>0.04</v>
      </c>
      <c r="E118" t="s">
        <v>2294</v>
      </c>
      <c r="F118">
        <v>20.381</v>
      </c>
      <c r="G118">
        <v>6.931</v>
      </c>
      <c r="H118">
        <v>0.16800000000000001</v>
      </c>
      <c r="I118">
        <v>13.211</v>
      </c>
      <c r="J118">
        <v>3.9E-2</v>
      </c>
      <c r="K118">
        <v>3.3000000000000002E-2</v>
      </c>
      <c r="L118">
        <v>20.381</v>
      </c>
    </row>
    <row r="119" spans="1:12">
      <c r="A119" s="60">
        <v>29891</v>
      </c>
      <c r="B119">
        <v>19.245000000000001</v>
      </c>
      <c r="C119">
        <v>0.439</v>
      </c>
      <c r="D119">
        <v>3.9E-2</v>
      </c>
      <c r="E119" t="s">
        <v>2294</v>
      </c>
      <c r="F119">
        <v>19.722000000000001</v>
      </c>
      <c r="G119">
        <v>6.7069999999999999</v>
      </c>
      <c r="H119">
        <v>0.16200000000000001</v>
      </c>
      <c r="I119">
        <v>12.784000000000001</v>
      </c>
      <c r="J119">
        <v>3.7999999999999999E-2</v>
      </c>
      <c r="K119">
        <v>3.1E-2</v>
      </c>
      <c r="L119">
        <v>19.722000000000001</v>
      </c>
    </row>
    <row r="120" spans="1:12">
      <c r="A120" s="60">
        <v>29921</v>
      </c>
      <c r="B120">
        <v>19.881</v>
      </c>
      <c r="C120">
        <v>0.45</v>
      </c>
      <c r="D120">
        <v>0.04</v>
      </c>
      <c r="E120" t="s">
        <v>2294</v>
      </c>
      <c r="F120">
        <v>20.370999999999999</v>
      </c>
      <c r="G120">
        <v>6.931</v>
      </c>
      <c r="H120">
        <v>0.16800000000000001</v>
      </c>
      <c r="I120">
        <v>13.211</v>
      </c>
      <c r="J120">
        <v>3.9E-2</v>
      </c>
      <c r="K120">
        <v>2.3E-2</v>
      </c>
      <c r="L120">
        <v>20.370999999999999</v>
      </c>
    </row>
    <row r="121" spans="1:12">
      <c r="A121" s="60">
        <v>29952</v>
      </c>
      <c r="B121">
        <v>19.998999999999999</v>
      </c>
      <c r="C121">
        <v>0.61499999999999999</v>
      </c>
      <c r="D121">
        <v>0.108</v>
      </c>
      <c r="E121" t="s">
        <v>2294</v>
      </c>
      <c r="F121">
        <v>20.722000000000001</v>
      </c>
      <c r="G121">
        <v>7.7279999999999998</v>
      </c>
      <c r="H121">
        <v>0.17599999999999999</v>
      </c>
      <c r="I121">
        <v>12.686</v>
      </c>
      <c r="J121">
        <v>0.106</v>
      </c>
      <c r="K121">
        <v>2.5999999999999999E-2</v>
      </c>
      <c r="L121">
        <v>20.722000000000001</v>
      </c>
    </row>
    <row r="122" spans="1:12">
      <c r="A122" s="60">
        <v>29983</v>
      </c>
      <c r="B122">
        <v>18.065999999999999</v>
      </c>
      <c r="C122">
        <v>0.55500000000000005</v>
      </c>
      <c r="D122">
        <v>9.8000000000000004E-2</v>
      </c>
      <c r="E122" t="s">
        <v>2294</v>
      </c>
      <c r="F122">
        <v>18.719000000000001</v>
      </c>
      <c r="G122">
        <v>6.98</v>
      </c>
      <c r="H122">
        <v>0.159</v>
      </c>
      <c r="I122">
        <v>11.458</v>
      </c>
      <c r="J122">
        <v>9.6000000000000002E-2</v>
      </c>
      <c r="K122">
        <v>2.5999999999999999E-2</v>
      </c>
      <c r="L122">
        <v>18.719000000000001</v>
      </c>
    </row>
    <row r="123" spans="1:12">
      <c r="A123" s="60">
        <v>30011</v>
      </c>
      <c r="B123">
        <v>19.992000000000001</v>
      </c>
      <c r="C123">
        <v>0.61399999999999999</v>
      </c>
      <c r="D123">
        <v>0.108</v>
      </c>
      <c r="E123" t="s">
        <v>2294</v>
      </c>
      <c r="F123">
        <v>20.713999999999999</v>
      </c>
      <c r="G123">
        <v>7.7279999999999998</v>
      </c>
      <c r="H123">
        <v>0.17599999999999999</v>
      </c>
      <c r="I123">
        <v>12.686</v>
      </c>
      <c r="J123">
        <v>0.106</v>
      </c>
      <c r="K123">
        <v>1.7999999999999999E-2</v>
      </c>
      <c r="L123">
        <v>20.713999999999999</v>
      </c>
    </row>
    <row r="124" spans="1:12">
      <c r="A124" s="60">
        <v>30042</v>
      </c>
      <c r="B124">
        <v>19.344999999999999</v>
      </c>
      <c r="C124">
        <v>0.59299999999999997</v>
      </c>
      <c r="D124">
        <v>0.105</v>
      </c>
      <c r="E124" t="s">
        <v>2294</v>
      </c>
      <c r="F124">
        <v>20.042999999999999</v>
      </c>
      <c r="G124">
        <v>7.4779999999999998</v>
      </c>
      <c r="H124">
        <v>0.17</v>
      </c>
      <c r="I124">
        <v>12.276999999999999</v>
      </c>
      <c r="J124">
        <v>0.10299999999999999</v>
      </c>
      <c r="K124">
        <v>1.4E-2</v>
      </c>
      <c r="L124">
        <v>20.042999999999999</v>
      </c>
    </row>
    <row r="125" spans="1:12">
      <c r="A125" s="60">
        <v>30072</v>
      </c>
      <c r="B125">
        <v>19.989000000000001</v>
      </c>
      <c r="C125">
        <v>0.61499999999999999</v>
      </c>
      <c r="D125">
        <v>0.108</v>
      </c>
      <c r="E125" t="s">
        <v>2294</v>
      </c>
      <c r="F125">
        <v>20.712</v>
      </c>
      <c r="G125">
        <v>7.7279999999999998</v>
      </c>
      <c r="H125">
        <v>0.17599999999999999</v>
      </c>
      <c r="I125">
        <v>12.686</v>
      </c>
      <c r="J125">
        <v>0.106</v>
      </c>
      <c r="K125">
        <v>1.6E-2</v>
      </c>
      <c r="L125">
        <v>20.712</v>
      </c>
    </row>
    <row r="126" spans="1:12">
      <c r="A126" s="60">
        <v>30103</v>
      </c>
      <c r="B126">
        <v>19.347000000000001</v>
      </c>
      <c r="C126">
        <v>0.59499999999999997</v>
      </c>
      <c r="D126">
        <v>0.105</v>
      </c>
      <c r="E126" t="s">
        <v>2294</v>
      </c>
      <c r="F126">
        <v>20.045999999999999</v>
      </c>
      <c r="G126">
        <v>7.4779999999999998</v>
      </c>
      <c r="H126">
        <v>0.17</v>
      </c>
      <c r="I126">
        <v>12.276999999999999</v>
      </c>
      <c r="J126">
        <v>0.10299999999999999</v>
      </c>
      <c r="K126">
        <v>1.7999999999999999E-2</v>
      </c>
      <c r="L126">
        <v>20.045999999999999</v>
      </c>
    </row>
    <row r="127" spans="1:12">
      <c r="A127" s="60">
        <v>30133</v>
      </c>
      <c r="B127">
        <v>19.992999999999999</v>
      </c>
      <c r="C127">
        <v>0.61599999999999999</v>
      </c>
      <c r="D127">
        <v>0.108</v>
      </c>
      <c r="E127" t="s">
        <v>2294</v>
      </c>
      <c r="F127">
        <v>20.716999999999999</v>
      </c>
      <c r="G127">
        <v>7.7279999999999998</v>
      </c>
      <c r="H127">
        <v>0.17599999999999999</v>
      </c>
      <c r="I127">
        <v>12.686</v>
      </c>
      <c r="J127">
        <v>0.106</v>
      </c>
      <c r="K127">
        <v>2.1000000000000001E-2</v>
      </c>
      <c r="L127">
        <v>20.716999999999999</v>
      </c>
    </row>
    <row r="128" spans="1:12">
      <c r="A128" s="60">
        <v>30164</v>
      </c>
      <c r="B128">
        <v>19.994</v>
      </c>
      <c r="C128">
        <v>0.61299999999999999</v>
      </c>
      <c r="D128">
        <v>0.108</v>
      </c>
      <c r="E128" t="s">
        <v>2294</v>
      </c>
      <c r="F128">
        <v>20.715</v>
      </c>
      <c r="G128">
        <v>7.7279999999999998</v>
      </c>
      <c r="H128">
        <v>0.17599999999999999</v>
      </c>
      <c r="I128">
        <v>12.686</v>
      </c>
      <c r="J128">
        <v>0.106</v>
      </c>
      <c r="K128">
        <v>0.02</v>
      </c>
      <c r="L128">
        <v>20.715</v>
      </c>
    </row>
    <row r="129" spans="1:12">
      <c r="A129" s="60">
        <v>30195</v>
      </c>
      <c r="B129">
        <v>19.356999999999999</v>
      </c>
      <c r="C129">
        <v>0.59299999999999997</v>
      </c>
      <c r="D129">
        <v>0.105</v>
      </c>
      <c r="E129" t="s">
        <v>2294</v>
      </c>
      <c r="F129">
        <v>20.055</v>
      </c>
      <c r="G129">
        <v>7.4779999999999998</v>
      </c>
      <c r="H129">
        <v>0.17</v>
      </c>
      <c r="I129">
        <v>12.276999999999999</v>
      </c>
      <c r="J129">
        <v>0.10299999999999999</v>
      </c>
      <c r="K129">
        <v>2.5999999999999999E-2</v>
      </c>
      <c r="L129">
        <v>20.055</v>
      </c>
    </row>
    <row r="130" spans="1:12">
      <c r="A130" s="60">
        <v>30225</v>
      </c>
      <c r="B130">
        <v>20.010999999999999</v>
      </c>
      <c r="C130">
        <v>0.61499999999999999</v>
      </c>
      <c r="D130">
        <v>0.108</v>
      </c>
      <c r="E130" t="s">
        <v>2294</v>
      </c>
      <c r="F130">
        <v>20.734000000000002</v>
      </c>
      <c r="G130">
        <v>7.7279999999999998</v>
      </c>
      <c r="H130">
        <v>0.17599999999999999</v>
      </c>
      <c r="I130">
        <v>12.686</v>
      </c>
      <c r="J130">
        <v>0.106</v>
      </c>
      <c r="K130">
        <v>3.7999999999999999E-2</v>
      </c>
      <c r="L130">
        <v>20.734000000000002</v>
      </c>
    </row>
    <row r="131" spans="1:12">
      <c r="A131" s="60">
        <v>30256</v>
      </c>
      <c r="B131">
        <v>19.355</v>
      </c>
      <c r="C131">
        <v>0.59399999999999997</v>
      </c>
      <c r="D131">
        <v>0.105</v>
      </c>
      <c r="E131" t="s">
        <v>2294</v>
      </c>
      <c r="F131">
        <v>20.053999999999998</v>
      </c>
      <c r="G131">
        <v>7.4779999999999998</v>
      </c>
      <c r="H131">
        <v>0.17</v>
      </c>
      <c r="I131">
        <v>12.276999999999999</v>
      </c>
      <c r="J131">
        <v>0.10299999999999999</v>
      </c>
      <c r="K131">
        <v>2.5999999999999999E-2</v>
      </c>
      <c r="L131">
        <v>20.053999999999998</v>
      </c>
    </row>
    <row r="132" spans="1:12">
      <c r="A132" s="60">
        <v>30286</v>
      </c>
      <c r="B132">
        <v>19.995000000000001</v>
      </c>
      <c r="C132">
        <v>0.61499999999999999</v>
      </c>
      <c r="D132">
        <v>0.108</v>
      </c>
      <c r="E132" t="s">
        <v>2294</v>
      </c>
      <c r="F132">
        <v>20.718</v>
      </c>
      <c r="G132">
        <v>7.7279999999999998</v>
      </c>
      <c r="H132">
        <v>0.17599999999999999</v>
      </c>
      <c r="I132">
        <v>12.686</v>
      </c>
      <c r="J132">
        <v>0.106</v>
      </c>
      <c r="K132">
        <v>2.3E-2</v>
      </c>
      <c r="L132">
        <v>20.718</v>
      </c>
    </row>
    <row r="133" spans="1:12">
      <c r="A133" s="60">
        <v>30317</v>
      </c>
      <c r="B133">
        <v>21.379000000000001</v>
      </c>
      <c r="C133">
        <v>0.80700000000000005</v>
      </c>
      <c r="D133">
        <v>0.19900000000000001</v>
      </c>
      <c r="E133" t="s">
        <v>2294</v>
      </c>
      <c r="F133">
        <v>22.385999999999999</v>
      </c>
      <c r="G133">
        <v>7.7279999999999998</v>
      </c>
      <c r="H133">
        <v>0.17699999999999999</v>
      </c>
      <c r="I133">
        <v>14.266999999999999</v>
      </c>
      <c r="J133">
        <v>0.19600000000000001</v>
      </c>
      <c r="K133">
        <v>1.9E-2</v>
      </c>
      <c r="L133">
        <v>22.385999999999999</v>
      </c>
    </row>
    <row r="134" spans="1:12">
      <c r="A134" s="60">
        <v>30348</v>
      </c>
      <c r="B134">
        <v>19.311</v>
      </c>
      <c r="C134">
        <v>0.73099999999999998</v>
      </c>
      <c r="D134">
        <v>0.18</v>
      </c>
      <c r="E134" t="s">
        <v>2294</v>
      </c>
      <c r="F134">
        <v>20.221</v>
      </c>
      <c r="G134">
        <v>6.98</v>
      </c>
      <c r="H134">
        <v>0.16</v>
      </c>
      <c r="I134">
        <v>12.885999999999999</v>
      </c>
      <c r="J134">
        <v>0.17699999999999999</v>
      </c>
      <c r="K134">
        <v>1.9E-2</v>
      </c>
      <c r="L134">
        <v>20.221</v>
      </c>
    </row>
    <row r="135" spans="1:12">
      <c r="A135" s="60">
        <v>30376</v>
      </c>
      <c r="B135">
        <v>21.381</v>
      </c>
      <c r="C135">
        <v>0.80900000000000005</v>
      </c>
      <c r="D135">
        <v>0.19900000000000001</v>
      </c>
      <c r="E135" t="s">
        <v>2294</v>
      </c>
      <c r="F135">
        <v>22.388999999999999</v>
      </c>
      <c r="G135">
        <v>7.7279999999999998</v>
      </c>
      <c r="H135">
        <v>0.17699999999999999</v>
      </c>
      <c r="I135">
        <v>14.266999999999999</v>
      </c>
      <c r="J135">
        <v>0.19600000000000001</v>
      </c>
      <c r="K135">
        <v>2.1999999999999999E-2</v>
      </c>
      <c r="L135">
        <v>22.388999999999999</v>
      </c>
    </row>
    <row r="136" spans="1:12">
      <c r="A136" s="60">
        <v>30407</v>
      </c>
      <c r="B136">
        <v>20.689</v>
      </c>
      <c r="C136">
        <v>0.78200000000000003</v>
      </c>
      <c r="D136">
        <v>0.193</v>
      </c>
      <c r="E136" t="s">
        <v>2294</v>
      </c>
      <c r="F136">
        <v>21.664000000000001</v>
      </c>
      <c r="G136">
        <v>7.4779999999999998</v>
      </c>
      <c r="H136">
        <v>0.17100000000000001</v>
      </c>
      <c r="I136">
        <v>13.807</v>
      </c>
      <c r="J136">
        <v>0.19</v>
      </c>
      <c r="K136">
        <v>1.7999999999999999E-2</v>
      </c>
      <c r="L136">
        <v>21.664000000000001</v>
      </c>
    </row>
    <row r="137" spans="1:12">
      <c r="A137" s="60">
        <v>30437</v>
      </c>
      <c r="B137">
        <v>21.376999999999999</v>
      </c>
      <c r="C137">
        <v>0.81399999999999995</v>
      </c>
      <c r="D137">
        <v>0.19900000000000001</v>
      </c>
      <c r="E137" t="s">
        <v>2294</v>
      </c>
      <c r="F137">
        <v>22.39</v>
      </c>
      <c r="G137">
        <v>7.7279999999999998</v>
      </c>
      <c r="H137">
        <v>0.17699999999999999</v>
      </c>
      <c r="I137">
        <v>14.266999999999999</v>
      </c>
      <c r="J137">
        <v>0.19600000000000001</v>
      </c>
      <c r="K137">
        <v>2.1999999999999999E-2</v>
      </c>
      <c r="L137">
        <v>22.39</v>
      </c>
    </row>
    <row r="138" spans="1:12">
      <c r="A138" s="60">
        <v>30468</v>
      </c>
      <c r="B138">
        <v>20.690999999999999</v>
      </c>
      <c r="C138">
        <v>0.78800000000000003</v>
      </c>
      <c r="D138">
        <v>0.193</v>
      </c>
      <c r="E138" t="s">
        <v>2294</v>
      </c>
      <c r="F138">
        <v>21.670999999999999</v>
      </c>
      <c r="G138">
        <v>7.4779999999999998</v>
      </c>
      <c r="H138">
        <v>0.17100000000000001</v>
      </c>
      <c r="I138">
        <v>13.807</v>
      </c>
      <c r="J138">
        <v>0.19</v>
      </c>
      <c r="K138">
        <v>2.5999999999999999E-2</v>
      </c>
      <c r="L138">
        <v>21.670999999999999</v>
      </c>
    </row>
    <row r="139" spans="1:12">
      <c r="A139" s="60">
        <v>30498</v>
      </c>
      <c r="B139">
        <v>21.38</v>
      </c>
      <c r="C139">
        <v>0.81200000000000006</v>
      </c>
      <c r="D139">
        <v>0.19900000000000001</v>
      </c>
      <c r="E139" t="s">
        <v>2294</v>
      </c>
      <c r="F139">
        <v>22.390999999999998</v>
      </c>
      <c r="G139">
        <v>7.7279999999999998</v>
      </c>
      <c r="H139">
        <v>0.17699999999999999</v>
      </c>
      <c r="I139">
        <v>14.266999999999999</v>
      </c>
      <c r="J139">
        <v>0.19600000000000001</v>
      </c>
      <c r="K139">
        <v>2.4E-2</v>
      </c>
      <c r="L139">
        <v>22.390999999999998</v>
      </c>
    </row>
    <row r="140" spans="1:12">
      <c r="A140" s="60">
        <v>30529</v>
      </c>
      <c r="B140">
        <v>21.384</v>
      </c>
      <c r="C140">
        <v>0.81200000000000006</v>
      </c>
      <c r="D140">
        <v>0.19900000000000001</v>
      </c>
      <c r="E140" t="s">
        <v>2294</v>
      </c>
      <c r="F140">
        <v>22.395</v>
      </c>
      <c r="G140">
        <v>7.7279999999999998</v>
      </c>
      <c r="H140">
        <v>0.17699999999999999</v>
      </c>
      <c r="I140">
        <v>14.266999999999999</v>
      </c>
      <c r="J140">
        <v>0.19600000000000001</v>
      </c>
      <c r="K140">
        <v>2.8000000000000001E-2</v>
      </c>
      <c r="L140">
        <v>22.395</v>
      </c>
    </row>
    <row r="141" spans="1:12">
      <c r="A141" s="60">
        <v>30560</v>
      </c>
      <c r="B141">
        <v>20.696000000000002</v>
      </c>
      <c r="C141">
        <v>0.78500000000000003</v>
      </c>
      <c r="D141">
        <v>0.193</v>
      </c>
      <c r="E141" t="s">
        <v>2294</v>
      </c>
      <c r="F141">
        <v>21.673999999999999</v>
      </c>
      <c r="G141">
        <v>7.4779999999999998</v>
      </c>
      <c r="H141">
        <v>0.17100000000000001</v>
      </c>
      <c r="I141">
        <v>13.807</v>
      </c>
      <c r="J141">
        <v>0.19</v>
      </c>
      <c r="K141">
        <v>2.9000000000000001E-2</v>
      </c>
      <c r="L141">
        <v>21.673999999999999</v>
      </c>
    </row>
    <row r="142" spans="1:12">
      <c r="A142" s="60">
        <v>30590</v>
      </c>
      <c r="B142">
        <v>21.388999999999999</v>
      </c>
      <c r="C142">
        <v>0.81100000000000005</v>
      </c>
      <c r="D142">
        <v>0.19900000000000001</v>
      </c>
      <c r="E142" t="s">
        <v>2294</v>
      </c>
      <c r="F142">
        <v>22.399000000000001</v>
      </c>
      <c r="G142">
        <v>7.7279999999999998</v>
      </c>
      <c r="H142">
        <v>0.17699999999999999</v>
      </c>
      <c r="I142">
        <v>14.266999999999999</v>
      </c>
      <c r="J142">
        <v>0.19600000000000001</v>
      </c>
      <c r="K142">
        <v>3.2000000000000001E-2</v>
      </c>
      <c r="L142">
        <v>22.399000000000001</v>
      </c>
    </row>
    <row r="143" spans="1:12">
      <c r="A143" s="60">
        <v>30621</v>
      </c>
      <c r="B143">
        <v>20.702999999999999</v>
      </c>
      <c r="C143">
        <v>0.78200000000000003</v>
      </c>
      <c r="D143">
        <v>0.193</v>
      </c>
      <c r="E143" t="s">
        <v>2294</v>
      </c>
      <c r="F143">
        <v>21.678999999999998</v>
      </c>
      <c r="G143">
        <v>7.4779999999999998</v>
      </c>
      <c r="H143">
        <v>0.17100000000000001</v>
      </c>
      <c r="I143">
        <v>13.807</v>
      </c>
      <c r="J143">
        <v>0.19</v>
      </c>
      <c r="K143">
        <v>3.3000000000000002E-2</v>
      </c>
      <c r="L143">
        <v>21.678999999999998</v>
      </c>
    </row>
    <row r="144" spans="1:12">
      <c r="A144" s="60">
        <v>30651</v>
      </c>
      <c r="B144">
        <v>21.405000000000001</v>
      </c>
      <c r="C144">
        <v>0.80900000000000005</v>
      </c>
      <c r="D144">
        <v>0.19900000000000001</v>
      </c>
      <c r="E144" t="s">
        <v>2294</v>
      </c>
      <c r="F144">
        <v>22.413</v>
      </c>
      <c r="G144">
        <v>7.7279999999999998</v>
      </c>
      <c r="H144">
        <v>0.17699999999999999</v>
      </c>
      <c r="I144">
        <v>14.266999999999999</v>
      </c>
      <c r="J144">
        <v>0.19600000000000001</v>
      </c>
      <c r="K144">
        <v>4.5999999999999999E-2</v>
      </c>
      <c r="L144">
        <v>22.413</v>
      </c>
    </row>
    <row r="145" spans="1:12">
      <c r="A145" s="60">
        <v>30682</v>
      </c>
      <c r="B145">
        <v>21.344000000000001</v>
      </c>
      <c r="C145">
        <v>1.056</v>
      </c>
      <c r="D145">
        <v>0.24399999999999999</v>
      </c>
      <c r="E145" t="s">
        <v>2294</v>
      </c>
      <c r="F145">
        <v>22.645</v>
      </c>
      <c r="G145">
        <v>7.7859999999999996</v>
      </c>
      <c r="H145">
        <v>0.17699999999999999</v>
      </c>
      <c r="I145">
        <v>14.39</v>
      </c>
      <c r="J145">
        <v>0.23899999999999999</v>
      </c>
      <c r="K145">
        <v>5.2999999999999999E-2</v>
      </c>
      <c r="L145">
        <v>22.645</v>
      </c>
    </row>
    <row r="146" spans="1:12">
      <c r="A146" s="60">
        <v>30713</v>
      </c>
      <c r="B146">
        <v>19.949000000000002</v>
      </c>
      <c r="C146">
        <v>0.995</v>
      </c>
      <c r="D146">
        <v>0.22900000000000001</v>
      </c>
      <c r="E146" t="s">
        <v>2294</v>
      </c>
      <c r="F146">
        <v>21.172000000000001</v>
      </c>
      <c r="G146">
        <v>7.2839999999999998</v>
      </c>
      <c r="H146">
        <v>0.16500000000000001</v>
      </c>
      <c r="I146">
        <v>13.462</v>
      </c>
      <c r="J146">
        <v>0.224</v>
      </c>
      <c r="K146">
        <v>3.7999999999999999E-2</v>
      </c>
      <c r="L146">
        <v>21.172000000000001</v>
      </c>
    </row>
    <row r="147" spans="1:12">
      <c r="A147" s="60">
        <v>30742</v>
      </c>
      <c r="B147">
        <v>21.327999999999999</v>
      </c>
      <c r="C147">
        <v>1.07</v>
      </c>
      <c r="D147">
        <v>0.24399999999999999</v>
      </c>
      <c r="E147" t="s">
        <v>2294</v>
      </c>
      <c r="F147">
        <v>22.641999999999999</v>
      </c>
      <c r="G147">
        <v>7.7859999999999996</v>
      </c>
      <c r="H147">
        <v>0.17699999999999999</v>
      </c>
      <c r="I147">
        <v>14.39</v>
      </c>
      <c r="J147">
        <v>0.23899999999999999</v>
      </c>
      <c r="K147">
        <v>0.05</v>
      </c>
      <c r="L147">
        <v>22.641999999999999</v>
      </c>
    </row>
    <row r="148" spans="1:12">
      <c r="A148" s="60">
        <v>30773</v>
      </c>
      <c r="B148">
        <v>20.626999999999999</v>
      </c>
      <c r="C148">
        <v>1.0349999999999999</v>
      </c>
      <c r="D148">
        <v>0.23599999999999999</v>
      </c>
      <c r="E148" t="s">
        <v>2294</v>
      </c>
      <c r="F148">
        <v>21.899000000000001</v>
      </c>
      <c r="G148">
        <v>7.5350000000000001</v>
      </c>
      <c r="H148">
        <v>0.17100000000000001</v>
      </c>
      <c r="I148">
        <v>13.926</v>
      </c>
      <c r="J148">
        <v>0.23100000000000001</v>
      </c>
      <c r="K148">
        <v>3.5000000000000003E-2</v>
      </c>
      <c r="L148">
        <v>21.899000000000001</v>
      </c>
    </row>
    <row r="149" spans="1:12">
      <c r="A149" s="60">
        <v>30803</v>
      </c>
      <c r="B149">
        <v>21.315000000000001</v>
      </c>
      <c r="C149">
        <v>1.071</v>
      </c>
      <c r="D149">
        <v>0.24399999999999999</v>
      </c>
      <c r="E149" t="s">
        <v>2294</v>
      </c>
      <c r="F149">
        <v>22.63</v>
      </c>
      <c r="G149">
        <v>7.7859999999999996</v>
      </c>
      <c r="H149">
        <v>0.17699999999999999</v>
      </c>
      <c r="I149">
        <v>14.39</v>
      </c>
      <c r="J149">
        <v>0.23899999999999999</v>
      </c>
      <c r="K149">
        <v>3.7999999999999999E-2</v>
      </c>
      <c r="L149">
        <v>22.63</v>
      </c>
    </row>
    <row r="150" spans="1:12">
      <c r="A150" s="60">
        <v>30834</v>
      </c>
      <c r="B150">
        <v>20.628</v>
      </c>
      <c r="C150">
        <v>1.036</v>
      </c>
      <c r="D150">
        <v>0.23599999999999999</v>
      </c>
      <c r="E150" t="s">
        <v>2294</v>
      </c>
      <c r="F150">
        <v>21.901</v>
      </c>
      <c r="G150">
        <v>7.5350000000000001</v>
      </c>
      <c r="H150">
        <v>0.17100000000000001</v>
      </c>
      <c r="I150">
        <v>13.926</v>
      </c>
      <c r="J150">
        <v>0.23100000000000001</v>
      </c>
      <c r="K150">
        <v>3.6999999999999998E-2</v>
      </c>
      <c r="L150">
        <v>21.901</v>
      </c>
    </row>
    <row r="151" spans="1:12">
      <c r="A151" s="60">
        <v>30864</v>
      </c>
      <c r="B151">
        <v>21.335999999999999</v>
      </c>
      <c r="C151">
        <v>1.071</v>
      </c>
      <c r="D151">
        <v>0.24399999999999999</v>
      </c>
      <c r="E151" t="s">
        <v>2294</v>
      </c>
      <c r="F151">
        <v>22.651</v>
      </c>
      <c r="G151">
        <v>7.7859999999999996</v>
      </c>
      <c r="H151">
        <v>0.17699999999999999</v>
      </c>
      <c r="I151">
        <v>14.39</v>
      </c>
      <c r="J151">
        <v>0.23899999999999999</v>
      </c>
      <c r="K151">
        <v>5.8999999999999997E-2</v>
      </c>
      <c r="L151">
        <v>22.651</v>
      </c>
    </row>
    <row r="152" spans="1:12">
      <c r="A152" s="60">
        <v>30895</v>
      </c>
      <c r="B152">
        <v>21.338000000000001</v>
      </c>
      <c r="C152">
        <v>1.07</v>
      </c>
      <c r="D152">
        <v>0.24399999999999999</v>
      </c>
      <c r="E152" t="s">
        <v>2294</v>
      </c>
      <c r="F152">
        <v>22.652000000000001</v>
      </c>
      <c r="G152">
        <v>7.7859999999999996</v>
      </c>
      <c r="H152">
        <v>0.17699999999999999</v>
      </c>
      <c r="I152">
        <v>14.39</v>
      </c>
      <c r="J152">
        <v>0.23899999999999999</v>
      </c>
      <c r="K152">
        <v>0.06</v>
      </c>
      <c r="L152">
        <v>22.652000000000001</v>
      </c>
    </row>
    <row r="153" spans="1:12">
      <c r="A153" s="60">
        <v>30926</v>
      </c>
      <c r="B153">
        <v>20.655999999999999</v>
      </c>
      <c r="C153">
        <v>1.036</v>
      </c>
      <c r="D153">
        <v>0.23599999999999999</v>
      </c>
      <c r="E153" t="s">
        <v>2294</v>
      </c>
      <c r="F153">
        <v>21.928000000000001</v>
      </c>
      <c r="G153">
        <v>7.5350000000000001</v>
      </c>
      <c r="H153">
        <v>0.17100000000000001</v>
      </c>
      <c r="I153">
        <v>13.926</v>
      </c>
      <c r="J153">
        <v>0.23100000000000001</v>
      </c>
      <c r="K153">
        <v>6.5000000000000002E-2</v>
      </c>
      <c r="L153">
        <v>21.928000000000001</v>
      </c>
    </row>
    <row r="154" spans="1:12">
      <c r="A154" s="60">
        <v>30956</v>
      </c>
      <c r="B154">
        <v>21.353000000000002</v>
      </c>
      <c r="C154">
        <v>1.081</v>
      </c>
      <c r="D154">
        <v>0.24399999999999999</v>
      </c>
      <c r="E154" t="s">
        <v>2294</v>
      </c>
      <c r="F154">
        <v>22.678000000000001</v>
      </c>
      <c r="G154">
        <v>7.7859999999999996</v>
      </c>
      <c r="H154">
        <v>0.17699999999999999</v>
      </c>
      <c r="I154">
        <v>14.39</v>
      </c>
      <c r="J154">
        <v>0.23899999999999999</v>
      </c>
      <c r="K154">
        <v>8.5999999999999993E-2</v>
      </c>
      <c r="L154">
        <v>22.678000000000001</v>
      </c>
    </row>
    <row r="155" spans="1:12">
      <c r="A155" s="60">
        <v>30987</v>
      </c>
      <c r="B155">
        <v>20.687999999999999</v>
      </c>
      <c r="C155">
        <v>1.044</v>
      </c>
      <c r="D155">
        <v>0.23599999999999999</v>
      </c>
      <c r="E155" t="s">
        <v>2294</v>
      </c>
      <c r="F155">
        <v>21.968</v>
      </c>
      <c r="G155">
        <v>7.5350000000000001</v>
      </c>
      <c r="H155">
        <v>0.17100000000000001</v>
      </c>
      <c r="I155">
        <v>13.926</v>
      </c>
      <c r="J155">
        <v>0.23100000000000001</v>
      </c>
      <c r="K155">
        <v>0.105</v>
      </c>
      <c r="L155">
        <v>21.968</v>
      </c>
    </row>
    <row r="156" spans="1:12">
      <c r="A156" s="60">
        <v>31017</v>
      </c>
      <c r="B156">
        <v>21.369</v>
      </c>
      <c r="C156">
        <v>1.075</v>
      </c>
      <c r="D156">
        <v>0.24399999999999999</v>
      </c>
      <c r="E156" t="s">
        <v>2294</v>
      </c>
      <c r="F156">
        <v>22.687999999999999</v>
      </c>
      <c r="G156">
        <v>7.7859999999999996</v>
      </c>
      <c r="H156">
        <v>0.17699999999999999</v>
      </c>
      <c r="I156">
        <v>14.39</v>
      </c>
      <c r="J156">
        <v>0.23899999999999999</v>
      </c>
      <c r="K156">
        <v>9.5000000000000001E-2</v>
      </c>
      <c r="L156">
        <v>22.687999999999999</v>
      </c>
    </row>
    <row r="157" spans="1:12">
      <c r="A157" s="60">
        <v>31048</v>
      </c>
      <c r="B157">
        <v>21.422999999999998</v>
      </c>
      <c r="C157">
        <v>1.216</v>
      </c>
      <c r="D157">
        <v>0.29599999999999999</v>
      </c>
      <c r="E157" t="s">
        <v>2294</v>
      </c>
      <c r="F157">
        <v>22.936</v>
      </c>
      <c r="G157">
        <v>8.0459999999999994</v>
      </c>
      <c r="H157">
        <v>0.193</v>
      </c>
      <c r="I157">
        <v>14.295</v>
      </c>
      <c r="J157">
        <v>0.28899999999999998</v>
      </c>
      <c r="K157">
        <v>0.112</v>
      </c>
      <c r="L157">
        <v>22.936</v>
      </c>
    </row>
    <row r="158" spans="1:12">
      <c r="A158" s="60">
        <v>31079</v>
      </c>
      <c r="B158">
        <v>19.350000000000001</v>
      </c>
      <c r="C158">
        <v>1.0980000000000001</v>
      </c>
      <c r="D158">
        <v>0.26800000000000002</v>
      </c>
      <c r="E158" t="s">
        <v>2294</v>
      </c>
      <c r="F158">
        <v>20.716000000000001</v>
      </c>
      <c r="G158">
        <v>7.2679999999999998</v>
      </c>
      <c r="H158">
        <v>0.17499999999999999</v>
      </c>
      <c r="I158">
        <v>12.912000000000001</v>
      </c>
      <c r="J158">
        <v>0.26100000000000001</v>
      </c>
      <c r="K158">
        <v>0.10100000000000001</v>
      </c>
      <c r="L158">
        <v>20.716000000000001</v>
      </c>
    </row>
    <row r="159" spans="1:12">
      <c r="A159" s="60">
        <v>31107</v>
      </c>
      <c r="B159">
        <v>21.420999999999999</v>
      </c>
      <c r="C159">
        <v>1.218</v>
      </c>
      <c r="D159">
        <v>0.29599999999999999</v>
      </c>
      <c r="E159" t="s">
        <v>2294</v>
      </c>
      <c r="F159">
        <v>22.936</v>
      </c>
      <c r="G159">
        <v>8.0459999999999994</v>
      </c>
      <c r="H159">
        <v>0.193</v>
      </c>
      <c r="I159">
        <v>14.295</v>
      </c>
      <c r="J159">
        <v>0.28899999999999998</v>
      </c>
      <c r="K159">
        <v>0.112</v>
      </c>
      <c r="L159">
        <v>22.936</v>
      </c>
    </row>
    <row r="160" spans="1:12">
      <c r="A160" s="60">
        <v>31138</v>
      </c>
      <c r="B160">
        <v>20.678999999999998</v>
      </c>
      <c r="C160">
        <v>1.1839999999999999</v>
      </c>
      <c r="D160">
        <v>0.28699999999999998</v>
      </c>
      <c r="E160" t="s">
        <v>2294</v>
      </c>
      <c r="F160">
        <v>22.15</v>
      </c>
      <c r="G160">
        <v>7.7869999999999999</v>
      </c>
      <c r="H160">
        <v>0.187</v>
      </c>
      <c r="I160">
        <v>13.834</v>
      </c>
      <c r="J160">
        <v>0.28000000000000003</v>
      </c>
      <c r="K160">
        <v>6.2E-2</v>
      </c>
      <c r="L160">
        <v>22.15</v>
      </c>
    </row>
    <row r="161" spans="1:12">
      <c r="A161" s="60">
        <v>31168</v>
      </c>
      <c r="B161">
        <v>21.373000000000001</v>
      </c>
      <c r="C161">
        <v>1.222</v>
      </c>
      <c r="D161">
        <v>0.29599999999999999</v>
      </c>
      <c r="E161" t="s">
        <v>2294</v>
      </c>
      <c r="F161">
        <v>22.890999999999998</v>
      </c>
      <c r="G161">
        <v>8.0459999999999994</v>
      </c>
      <c r="H161">
        <v>0.193</v>
      </c>
      <c r="I161">
        <v>14.295</v>
      </c>
      <c r="J161">
        <v>0.28899999999999998</v>
      </c>
      <c r="K161">
        <v>6.8000000000000005E-2</v>
      </c>
      <c r="L161">
        <v>22.890999999999998</v>
      </c>
    </row>
    <row r="162" spans="1:12">
      <c r="A162" s="60">
        <v>31199</v>
      </c>
      <c r="B162">
        <v>20.68</v>
      </c>
      <c r="C162">
        <v>1.1859999999999999</v>
      </c>
      <c r="D162">
        <v>0.28699999999999998</v>
      </c>
      <c r="E162" t="s">
        <v>2294</v>
      </c>
      <c r="F162">
        <v>22.152999999999999</v>
      </c>
      <c r="G162">
        <v>7.7869999999999999</v>
      </c>
      <c r="H162">
        <v>0.187</v>
      </c>
      <c r="I162">
        <v>13.834</v>
      </c>
      <c r="J162">
        <v>0.28000000000000003</v>
      </c>
      <c r="K162">
        <v>6.5000000000000002E-2</v>
      </c>
      <c r="L162">
        <v>22.152999999999999</v>
      </c>
    </row>
    <row r="163" spans="1:12">
      <c r="A163" s="60">
        <v>31229</v>
      </c>
      <c r="B163">
        <v>21.395</v>
      </c>
      <c r="C163">
        <v>1.2250000000000001</v>
      </c>
      <c r="D163">
        <v>0.29599999999999999</v>
      </c>
      <c r="E163" t="s">
        <v>2294</v>
      </c>
      <c r="F163">
        <v>22.916</v>
      </c>
      <c r="G163">
        <v>8.0459999999999994</v>
      </c>
      <c r="H163">
        <v>0.193</v>
      </c>
      <c r="I163">
        <v>14.295</v>
      </c>
      <c r="J163">
        <v>0.28899999999999998</v>
      </c>
      <c r="K163">
        <v>9.1999999999999998E-2</v>
      </c>
      <c r="L163">
        <v>22.916</v>
      </c>
    </row>
    <row r="164" spans="1:12">
      <c r="A164" s="60">
        <v>31260</v>
      </c>
      <c r="B164">
        <v>21.411999999999999</v>
      </c>
      <c r="C164">
        <v>1.222</v>
      </c>
      <c r="D164">
        <v>0.29599999999999999</v>
      </c>
      <c r="E164" t="s">
        <v>2294</v>
      </c>
      <c r="F164">
        <v>22.931000000000001</v>
      </c>
      <c r="G164">
        <v>8.0459999999999994</v>
      </c>
      <c r="H164">
        <v>0.193</v>
      </c>
      <c r="I164">
        <v>14.295</v>
      </c>
      <c r="J164">
        <v>0.28899999999999998</v>
      </c>
      <c r="K164">
        <v>0.107</v>
      </c>
      <c r="L164">
        <v>22.931000000000001</v>
      </c>
    </row>
    <row r="165" spans="1:12">
      <c r="A165" s="60">
        <v>31291</v>
      </c>
      <c r="B165">
        <v>20.73</v>
      </c>
      <c r="C165">
        <v>1.175</v>
      </c>
      <c r="D165">
        <v>0.28699999999999998</v>
      </c>
      <c r="E165" t="s">
        <v>2294</v>
      </c>
      <c r="F165">
        <v>22.192</v>
      </c>
      <c r="G165">
        <v>7.7869999999999999</v>
      </c>
      <c r="H165">
        <v>0.187</v>
      </c>
      <c r="I165">
        <v>13.834</v>
      </c>
      <c r="J165">
        <v>0.28000000000000003</v>
      </c>
      <c r="K165">
        <v>0.104</v>
      </c>
      <c r="L165">
        <v>22.192</v>
      </c>
    </row>
    <row r="166" spans="1:12">
      <c r="A166" s="60">
        <v>31321</v>
      </c>
      <c r="B166">
        <v>21.413</v>
      </c>
      <c r="C166">
        <v>1.214</v>
      </c>
      <c r="D166">
        <v>0.29599999999999999</v>
      </c>
      <c r="E166" t="s">
        <v>2294</v>
      </c>
      <c r="F166">
        <v>22.923999999999999</v>
      </c>
      <c r="G166">
        <v>8.0459999999999994</v>
      </c>
      <c r="H166">
        <v>0.193</v>
      </c>
      <c r="I166">
        <v>14.295</v>
      </c>
      <c r="J166">
        <v>0.28899999999999998</v>
      </c>
      <c r="K166">
        <v>0.1</v>
      </c>
      <c r="L166">
        <v>22.923999999999999</v>
      </c>
    </row>
    <row r="167" spans="1:12">
      <c r="A167" s="60">
        <v>31352</v>
      </c>
      <c r="B167">
        <v>20.725999999999999</v>
      </c>
      <c r="C167">
        <v>1.1819999999999999</v>
      </c>
      <c r="D167">
        <v>0.28699999999999998</v>
      </c>
      <c r="E167" t="s">
        <v>2294</v>
      </c>
      <c r="F167">
        <v>22.195</v>
      </c>
      <c r="G167">
        <v>7.7869999999999999</v>
      </c>
      <c r="H167">
        <v>0.187</v>
      </c>
      <c r="I167">
        <v>13.834</v>
      </c>
      <c r="J167">
        <v>0.28000000000000003</v>
      </c>
      <c r="K167">
        <v>0.107</v>
      </c>
      <c r="L167">
        <v>22.195</v>
      </c>
    </row>
    <row r="168" spans="1:12">
      <c r="A168" s="60">
        <v>31382</v>
      </c>
      <c r="B168">
        <v>21.414000000000001</v>
      </c>
      <c r="C168">
        <v>1.218</v>
      </c>
      <c r="D168">
        <v>0.29599999999999999</v>
      </c>
      <c r="E168" t="s">
        <v>2294</v>
      </c>
      <c r="F168">
        <v>22.928000000000001</v>
      </c>
      <c r="G168">
        <v>8.0459999999999994</v>
      </c>
      <c r="H168">
        <v>0.193</v>
      </c>
      <c r="I168">
        <v>14.295</v>
      </c>
      <c r="J168">
        <v>0.28899999999999998</v>
      </c>
      <c r="K168">
        <v>0.104</v>
      </c>
      <c r="L168">
        <v>22.928000000000001</v>
      </c>
    </row>
    <row r="169" spans="1:12">
      <c r="A169" s="60">
        <v>31413</v>
      </c>
      <c r="B169">
        <v>20.433</v>
      </c>
      <c r="C169">
        <v>1.3520000000000001</v>
      </c>
      <c r="D169">
        <v>0.34200000000000003</v>
      </c>
      <c r="E169" t="s">
        <v>2294</v>
      </c>
      <c r="F169">
        <v>22.126999999999999</v>
      </c>
      <c r="G169">
        <v>7.3289999999999997</v>
      </c>
      <c r="H169">
        <v>0.218</v>
      </c>
      <c r="I169">
        <v>14.151</v>
      </c>
      <c r="J169">
        <v>0.33400000000000002</v>
      </c>
      <c r="K169">
        <v>9.5000000000000001E-2</v>
      </c>
      <c r="L169">
        <v>22.126999999999999</v>
      </c>
    </row>
    <row r="170" spans="1:12">
      <c r="A170" s="60">
        <v>31444</v>
      </c>
      <c r="B170">
        <v>18.434999999999999</v>
      </c>
      <c r="C170">
        <v>1.226</v>
      </c>
      <c r="D170">
        <v>0.309</v>
      </c>
      <c r="E170" t="s">
        <v>2294</v>
      </c>
      <c r="F170">
        <v>19.97</v>
      </c>
      <c r="G170">
        <v>6.62</v>
      </c>
      <c r="H170">
        <v>0.19700000000000001</v>
      </c>
      <c r="I170">
        <v>12.782</v>
      </c>
      <c r="J170">
        <v>0.30199999999999999</v>
      </c>
      <c r="K170">
        <v>7.0000000000000007E-2</v>
      </c>
      <c r="L170">
        <v>19.97</v>
      </c>
    </row>
    <row r="171" spans="1:12">
      <c r="A171" s="60">
        <v>31472</v>
      </c>
      <c r="B171">
        <v>20.39</v>
      </c>
      <c r="C171">
        <v>1.359</v>
      </c>
      <c r="D171">
        <v>0.34200000000000003</v>
      </c>
      <c r="E171" t="s">
        <v>2294</v>
      </c>
      <c r="F171">
        <v>22.091000000000001</v>
      </c>
      <c r="G171">
        <v>7.3289999999999997</v>
      </c>
      <c r="H171">
        <v>0.218</v>
      </c>
      <c r="I171">
        <v>14.151</v>
      </c>
      <c r="J171">
        <v>0.33400000000000002</v>
      </c>
      <c r="K171">
        <v>5.8999999999999997E-2</v>
      </c>
      <c r="L171">
        <v>22.091000000000001</v>
      </c>
    </row>
    <row r="172" spans="1:12">
      <c r="A172" s="60">
        <v>31503</v>
      </c>
      <c r="B172">
        <v>19.733000000000001</v>
      </c>
      <c r="C172">
        <v>1.3129999999999999</v>
      </c>
      <c r="D172">
        <v>0.33100000000000002</v>
      </c>
      <c r="E172" t="s">
        <v>2294</v>
      </c>
      <c r="F172">
        <v>21.376999999999999</v>
      </c>
      <c r="G172">
        <v>7.093</v>
      </c>
      <c r="H172">
        <v>0.21099999999999999</v>
      </c>
      <c r="I172">
        <v>13.695</v>
      </c>
      <c r="J172">
        <v>0.32300000000000001</v>
      </c>
      <c r="K172">
        <v>5.6000000000000001E-2</v>
      </c>
      <c r="L172">
        <v>21.376999999999999</v>
      </c>
    </row>
    <row r="173" spans="1:12">
      <c r="A173" s="60">
        <v>31533</v>
      </c>
      <c r="B173">
        <v>20.393999999999998</v>
      </c>
      <c r="C173">
        <v>1.355</v>
      </c>
      <c r="D173">
        <v>0.34200000000000003</v>
      </c>
      <c r="E173" t="s">
        <v>2294</v>
      </c>
      <c r="F173">
        <v>22.091000000000001</v>
      </c>
      <c r="G173">
        <v>7.3289999999999997</v>
      </c>
      <c r="H173">
        <v>0.218</v>
      </c>
      <c r="I173">
        <v>14.151</v>
      </c>
      <c r="J173">
        <v>0.33400000000000002</v>
      </c>
      <c r="K173">
        <v>5.8999999999999997E-2</v>
      </c>
      <c r="L173">
        <v>22.091000000000001</v>
      </c>
    </row>
    <row r="174" spans="1:12">
      <c r="A174" s="60">
        <v>31564</v>
      </c>
      <c r="B174">
        <v>19.739999999999998</v>
      </c>
      <c r="C174">
        <v>1.3120000000000001</v>
      </c>
      <c r="D174">
        <v>0.33100000000000002</v>
      </c>
      <c r="E174" t="s">
        <v>2294</v>
      </c>
      <c r="F174">
        <v>21.382000000000001</v>
      </c>
      <c r="G174">
        <v>7.093</v>
      </c>
      <c r="H174">
        <v>0.21099999999999999</v>
      </c>
      <c r="I174">
        <v>13.695</v>
      </c>
      <c r="J174">
        <v>0.32300000000000001</v>
      </c>
      <c r="K174">
        <v>6.0999999999999999E-2</v>
      </c>
      <c r="L174">
        <v>21.382000000000001</v>
      </c>
    </row>
    <row r="175" spans="1:12">
      <c r="A175" s="60">
        <v>31594</v>
      </c>
      <c r="B175">
        <v>20.411000000000001</v>
      </c>
      <c r="C175">
        <v>1.3560000000000001</v>
      </c>
      <c r="D175">
        <v>0.34200000000000003</v>
      </c>
      <c r="E175" t="s">
        <v>2294</v>
      </c>
      <c r="F175">
        <v>22.109000000000002</v>
      </c>
      <c r="G175">
        <v>7.3289999999999997</v>
      </c>
      <c r="H175">
        <v>0.218</v>
      </c>
      <c r="I175">
        <v>14.151</v>
      </c>
      <c r="J175">
        <v>0.33400000000000002</v>
      </c>
      <c r="K175">
        <v>7.6999999999999999E-2</v>
      </c>
      <c r="L175">
        <v>22.109000000000002</v>
      </c>
    </row>
    <row r="176" spans="1:12">
      <c r="A176" s="60">
        <v>31625</v>
      </c>
      <c r="B176">
        <v>20.425999999999998</v>
      </c>
      <c r="C176">
        <v>1.3560000000000001</v>
      </c>
      <c r="D176">
        <v>0.34200000000000003</v>
      </c>
      <c r="E176" t="s">
        <v>2294</v>
      </c>
      <c r="F176">
        <v>22.123999999999999</v>
      </c>
      <c r="G176">
        <v>7.3289999999999997</v>
      </c>
      <c r="H176">
        <v>0.218</v>
      </c>
      <c r="I176">
        <v>14.151</v>
      </c>
      <c r="J176">
        <v>0.33400000000000002</v>
      </c>
      <c r="K176">
        <v>9.1999999999999998E-2</v>
      </c>
      <c r="L176">
        <v>22.123999999999999</v>
      </c>
    </row>
    <row r="177" spans="1:12">
      <c r="A177" s="60">
        <v>31656</v>
      </c>
      <c r="B177">
        <v>19.763999999999999</v>
      </c>
      <c r="C177">
        <v>1.3109999999999999</v>
      </c>
      <c r="D177">
        <v>0.33100000000000002</v>
      </c>
      <c r="E177" t="s">
        <v>2294</v>
      </c>
      <c r="F177">
        <v>21.405000000000001</v>
      </c>
      <c r="G177">
        <v>7.093</v>
      </c>
      <c r="H177">
        <v>0.21099999999999999</v>
      </c>
      <c r="I177">
        <v>13.695</v>
      </c>
      <c r="J177">
        <v>0.32300000000000001</v>
      </c>
      <c r="K177">
        <v>8.4000000000000005E-2</v>
      </c>
      <c r="L177">
        <v>21.405000000000001</v>
      </c>
    </row>
    <row r="178" spans="1:12">
      <c r="A178" s="60">
        <v>31686</v>
      </c>
      <c r="B178">
        <v>20.408000000000001</v>
      </c>
      <c r="C178">
        <v>1.355</v>
      </c>
      <c r="D178">
        <v>0.34200000000000003</v>
      </c>
      <c r="E178" t="s">
        <v>2294</v>
      </c>
      <c r="F178">
        <v>22.106000000000002</v>
      </c>
      <c r="G178">
        <v>7.3289999999999997</v>
      </c>
      <c r="H178">
        <v>0.218</v>
      </c>
      <c r="I178">
        <v>14.151</v>
      </c>
      <c r="J178">
        <v>0.33400000000000002</v>
      </c>
      <c r="K178">
        <v>7.3999999999999996E-2</v>
      </c>
      <c r="L178">
        <v>22.106000000000002</v>
      </c>
    </row>
    <row r="179" spans="1:12">
      <c r="A179" s="60">
        <v>31717</v>
      </c>
      <c r="B179">
        <v>19.759</v>
      </c>
      <c r="C179">
        <v>1.3169999999999999</v>
      </c>
      <c r="D179">
        <v>0.33100000000000002</v>
      </c>
      <c r="E179" t="s">
        <v>2294</v>
      </c>
      <c r="F179">
        <v>21.405999999999999</v>
      </c>
      <c r="G179">
        <v>7.093</v>
      </c>
      <c r="H179">
        <v>0.21099999999999999</v>
      </c>
      <c r="I179">
        <v>13.695</v>
      </c>
      <c r="J179">
        <v>0.32300000000000001</v>
      </c>
      <c r="K179">
        <v>8.5000000000000006E-2</v>
      </c>
      <c r="L179">
        <v>21.405999999999999</v>
      </c>
    </row>
    <row r="180" spans="1:12">
      <c r="A180" s="60">
        <v>31747</v>
      </c>
      <c r="B180">
        <v>20.436</v>
      </c>
      <c r="C180">
        <v>1.361</v>
      </c>
      <c r="D180">
        <v>0.34200000000000003</v>
      </c>
      <c r="E180" t="s">
        <v>2294</v>
      </c>
      <c r="F180">
        <v>22.138000000000002</v>
      </c>
      <c r="G180">
        <v>7.3289999999999997</v>
      </c>
      <c r="H180">
        <v>0.218</v>
      </c>
      <c r="I180">
        <v>14.151</v>
      </c>
      <c r="J180">
        <v>0.33400000000000002</v>
      </c>
      <c r="K180">
        <v>0.106</v>
      </c>
      <c r="L180">
        <v>22.138000000000002</v>
      </c>
    </row>
    <row r="181" spans="1:12">
      <c r="A181" s="60">
        <v>31778</v>
      </c>
      <c r="B181">
        <v>19.620999999999999</v>
      </c>
      <c r="C181">
        <v>1.4910000000000001</v>
      </c>
      <c r="D181">
        <v>0.39300000000000002</v>
      </c>
      <c r="E181" t="s">
        <v>2294</v>
      </c>
      <c r="F181">
        <v>21.504999999999999</v>
      </c>
      <c r="G181">
        <v>6.7720000000000002</v>
      </c>
      <c r="H181">
        <v>0.23400000000000001</v>
      </c>
      <c r="I181">
        <v>14.015000000000001</v>
      </c>
      <c r="J181">
        <v>0.38400000000000001</v>
      </c>
      <c r="K181">
        <v>0.1</v>
      </c>
      <c r="L181">
        <v>21.504999999999999</v>
      </c>
    </row>
    <row r="182" spans="1:12">
      <c r="A182" s="60">
        <v>31809</v>
      </c>
      <c r="B182">
        <v>17.721</v>
      </c>
      <c r="C182">
        <v>1.347</v>
      </c>
      <c r="D182">
        <v>0.35499999999999998</v>
      </c>
      <c r="E182" t="s">
        <v>2294</v>
      </c>
      <c r="F182">
        <v>19.422999999999998</v>
      </c>
      <c r="G182">
        <v>6.1159999999999997</v>
      </c>
      <c r="H182">
        <v>0.21199999999999999</v>
      </c>
      <c r="I182">
        <v>12.659000000000001</v>
      </c>
      <c r="J182">
        <v>0.34699999999999998</v>
      </c>
      <c r="K182">
        <v>0.09</v>
      </c>
      <c r="L182">
        <v>19.422999999999998</v>
      </c>
    </row>
    <row r="183" spans="1:12">
      <c r="A183" s="60">
        <v>31837</v>
      </c>
      <c r="B183">
        <v>19.614999999999998</v>
      </c>
      <c r="C183">
        <v>1.496</v>
      </c>
      <c r="D183">
        <v>0.39300000000000002</v>
      </c>
      <c r="E183" t="s">
        <v>2294</v>
      </c>
      <c r="F183">
        <v>21.504000000000001</v>
      </c>
      <c r="G183">
        <v>6.7720000000000002</v>
      </c>
      <c r="H183">
        <v>0.23400000000000001</v>
      </c>
      <c r="I183">
        <v>14.015000000000001</v>
      </c>
      <c r="J183">
        <v>0.38400000000000001</v>
      </c>
      <c r="K183">
        <v>9.9000000000000005E-2</v>
      </c>
      <c r="L183">
        <v>21.504000000000001</v>
      </c>
    </row>
    <row r="184" spans="1:12">
      <c r="A184" s="60">
        <v>31868</v>
      </c>
      <c r="B184">
        <v>18.971</v>
      </c>
      <c r="C184">
        <v>1.446</v>
      </c>
      <c r="D184">
        <v>0.38</v>
      </c>
      <c r="E184" t="s">
        <v>2294</v>
      </c>
      <c r="F184">
        <v>20.797999999999998</v>
      </c>
      <c r="G184">
        <v>6.5529999999999999</v>
      </c>
      <c r="H184">
        <v>0.22700000000000001</v>
      </c>
      <c r="I184">
        <v>13.563000000000001</v>
      </c>
      <c r="J184">
        <v>0.372</v>
      </c>
      <c r="K184">
        <v>8.3000000000000004E-2</v>
      </c>
      <c r="L184">
        <v>20.797999999999998</v>
      </c>
    </row>
    <row r="185" spans="1:12">
      <c r="A185" s="60">
        <v>31898</v>
      </c>
      <c r="B185">
        <v>19.603000000000002</v>
      </c>
      <c r="C185">
        <v>1.4950000000000001</v>
      </c>
      <c r="D185">
        <v>0.39300000000000002</v>
      </c>
      <c r="E185" t="s">
        <v>2294</v>
      </c>
      <c r="F185">
        <v>21.491</v>
      </c>
      <c r="G185">
        <v>6.7720000000000002</v>
      </c>
      <c r="H185">
        <v>0.23400000000000001</v>
      </c>
      <c r="I185">
        <v>14.015000000000001</v>
      </c>
      <c r="J185">
        <v>0.38400000000000001</v>
      </c>
      <c r="K185">
        <v>8.5999999999999993E-2</v>
      </c>
      <c r="L185">
        <v>21.491</v>
      </c>
    </row>
    <row r="186" spans="1:12">
      <c r="A186" s="60">
        <v>31929</v>
      </c>
      <c r="B186">
        <v>19.003</v>
      </c>
      <c r="C186">
        <v>1.4490000000000001</v>
      </c>
      <c r="D186">
        <v>0.38</v>
      </c>
      <c r="E186" t="s">
        <v>2294</v>
      </c>
      <c r="F186">
        <v>20.832999999999998</v>
      </c>
      <c r="G186">
        <v>6.5529999999999999</v>
      </c>
      <c r="H186">
        <v>0.22700000000000001</v>
      </c>
      <c r="I186">
        <v>13.563000000000001</v>
      </c>
      <c r="J186">
        <v>0.372</v>
      </c>
      <c r="K186">
        <v>0.11799999999999999</v>
      </c>
      <c r="L186">
        <v>20.832999999999998</v>
      </c>
    </row>
    <row r="187" spans="1:12">
      <c r="A187" s="60">
        <v>31959</v>
      </c>
      <c r="B187">
        <v>19.635999999999999</v>
      </c>
      <c r="C187">
        <v>1.4950000000000001</v>
      </c>
      <c r="D187">
        <v>0.39300000000000002</v>
      </c>
      <c r="E187" t="s">
        <v>2294</v>
      </c>
      <c r="F187">
        <v>21.524000000000001</v>
      </c>
      <c r="G187">
        <v>6.7720000000000002</v>
      </c>
      <c r="H187">
        <v>0.23400000000000001</v>
      </c>
      <c r="I187">
        <v>14.015000000000001</v>
      </c>
      <c r="J187">
        <v>0.38400000000000001</v>
      </c>
      <c r="K187">
        <v>0.11799999999999999</v>
      </c>
      <c r="L187">
        <v>21.524000000000001</v>
      </c>
    </row>
    <row r="188" spans="1:12">
      <c r="A188" s="60">
        <v>31990</v>
      </c>
      <c r="B188">
        <v>19.638000000000002</v>
      </c>
      <c r="C188">
        <v>1.4950000000000001</v>
      </c>
      <c r="D188">
        <v>0.39300000000000002</v>
      </c>
      <c r="E188" t="s">
        <v>2294</v>
      </c>
      <c r="F188">
        <v>21.527000000000001</v>
      </c>
      <c r="G188">
        <v>6.7720000000000002</v>
      </c>
      <c r="H188">
        <v>0.23400000000000001</v>
      </c>
      <c r="I188">
        <v>14.015000000000001</v>
      </c>
      <c r="J188">
        <v>0.38400000000000001</v>
      </c>
      <c r="K188">
        <v>0.122</v>
      </c>
      <c r="L188">
        <v>21.527000000000001</v>
      </c>
    </row>
    <row r="189" spans="1:12">
      <c r="A189" s="60">
        <v>32021</v>
      </c>
      <c r="B189">
        <v>18.995999999999999</v>
      </c>
      <c r="C189">
        <v>1.44</v>
      </c>
      <c r="D189">
        <v>0.38</v>
      </c>
      <c r="E189" t="s">
        <v>2294</v>
      </c>
      <c r="F189">
        <v>20.815999999999999</v>
      </c>
      <c r="G189">
        <v>6.5529999999999999</v>
      </c>
      <c r="H189">
        <v>0.22700000000000001</v>
      </c>
      <c r="I189">
        <v>13.563000000000001</v>
      </c>
      <c r="J189">
        <v>0.372</v>
      </c>
      <c r="K189">
        <v>0.10199999999999999</v>
      </c>
      <c r="L189">
        <v>20.815999999999999</v>
      </c>
    </row>
    <row r="190" spans="1:12">
      <c r="A190" s="60">
        <v>32051</v>
      </c>
      <c r="B190">
        <v>19.614999999999998</v>
      </c>
      <c r="C190">
        <v>1.49</v>
      </c>
      <c r="D190">
        <v>0.39300000000000002</v>
      </c>
      <c r="E190" t="s">
        <v>2294</v>
      </c>
      <c r="F190">
        <v>21.498000000000001</v>
      </c>
      <c r="G190">
        <v>6.7720000000000002</v>
      </c>
      <c r="H190">
        <v>0.23400000000000001</v>
      </c>
      <c r="I190">
        <v>14.015000000000001</v>
      </c>
      <c r="J190">
        <v>0.38400000000000001</v>
      </c>
      <c r="K190">
        <v>9.2999999999999999E-2</v>
      </c>
      <c r="L190">
        <v>21.498000000000001</v>
      </c>
    </row>
    <row r="191" spans="1:12">
      <c r="A191" s="60">
        <v>32082</v>
      </c>
      <c r="B191">
        <v>18.991</v>
      </c>
      <c r="C191">
        <v>1.4370000000000001</v>
      </c>
      <c r="D191">
        <v>0.38</v>
      </c>
      <c r="E191" t="s">
        <v>2294</v>
      </c>
      <c r="F191">
        <v>20.808</v>
      </c>
      <c r="G191">
        <v>6.5529999999999999</v>
      </c>
      <c r="H191">
        <v>0.22700000000000001</v>
      </c>
      <c r="I191">
        <v>13.563000000000001</v>
      </c>
      <c r="J191">
        <v>0.372</v>
      </c>
      <c r="K191">
        <v>9.4E-2</v>
      </c>
      <c r="L191">
        <v>20.808</v>
      </c>
    </row>
    <row r="192" spans="1:12">
      <c r="A192" s="60">
        <v>32112</v>
      </c>
      <c r="B192">
        <v>19.632999999999999</v>
      </c>
      <c r="C192">
        <v>1.4810000000000001</v>
      </c>
      <c r="D192">
        <v>0.39300000000000002</v>
      </c>
      <c r="E192" t="s">
        <v>2294</v>
      </c>
      <c r="F192">
        <v>21.507000000000001</v>
      </c>
      <c r="G192">
        <v>6.7720000000000002</v>
      </c>
      <c r="H192">
        <v>0.23400000000000001</v>
      </c>
      <c r="I192">
        <v>14.015000000000001</v>
      </c>
      <c r="J192">
        <v>0.38400000000000001</v>
      </c>
      <c r="K192">
        <v>0.10199999999999999</v>
      </c>
      <c r="L192">
        <v>21.507000000000001</v>
      </c>
    </row>
    <row r="193" spans="1:12">
      <c r="A193" s="60">
        <v>32143</v>
      </c>
      <c r="B193">
        <v>20.483000000000001</v>
      </c>
      <c r="C193">
        <v>1.6080000000000001</v>
      </c>
      <c r="D193">
        <v>0.39800000000000002</v>
      </c>
      <c r="E193" t="s">
        <v>2294</v>
      </c>
      <c r="F193">
        <v>22.488</v>
      </c>
      <c r="G193">
        <v>7.23</v>
      </c>
      <c r="H193">
        <v>0.25700000000000001</v>
      </c>
      <c r="I193">
        <v>14.5</v>
      </c>
      <c r="J193">
        <v>0.38900000000000001</v>
      </c>
      <c r="K193">
        <v>0.112</v>
      </c>
      <c r="L193">
        <v>22.488</v>
      </c>
    </row>
    <row r="194" spans="1:12">
      <c r="A194" s="60">
        <v>32174</v>
      </c>
      <c r="B194">
        <v>19.158000000000001</v>
      </c>
      <c r="C194">
        <v>1.506</v>
      </c>
      <c r="D194">
        <v>0.372</v>
      </c>
      <c r="E194" t="s">
        <v>2294</v>
      </c>
      <c r="F194">
        <v>21.036000000000001</v>
      </c>
      <c r="G194">
        <v>6.7629999999999999</v>
      </c>
      <c r="H194">
        <v>0.24099999999999999</v>
      </c>
      <c r="I194">
        <v>13.564</v>
      </c>
      <c r="J194">
        <v>0.36399999999999999</v>
      </c>
      <c r="K194">
        <v>0.104</v>
      </c>
      <c r="L194">
        <v>21.036000000000001</v>
      </c>
    </row>
    <row r="195" spans="1:12">
      <c r="A195" s="60">
        <v>32203</v>
      </c>
      <c r="B195">
        <v>20.481000000000002</v>
      </c>
      <c r="C195">
        <v>1.6120000000000001</v>
      </c>
      <c r="D195">
        <v>0.39800000000000002</v>
      </c>
      <c r="E195" t="s">
        <v>2294</v>
      </c>
      <c r="F195">
        <v>22.491</v>
      </c>
      <c r="G195">
        <v>7.23</v>
      </c>
      <c r="H195">
        <v>0.25700000000000001</v>
      </c>
      <c r="I195">
        <v>14.5</v>
      </c>
      <c r="J195">
        <v>0.38900000000000001</v>
      </c>
      <c r="K195">
        <v>0.115</v>
      </c>
      <c r="L195">
        <v>22.491</v>
      </c>
    </row>
    <row r="196" spans="1:12">
      <c r="A196" s="60">
        <v>32234</v>
      </c>
      <c r="B196">
        <v>19.803000000000001</v>
      </c>
      <c r="C196">
        <v>1.577</v>
      </c>
      <c r="D196">
        <v>0.38500000000000001</v>
      </c>
      <c r="E196" t="s">
        <v>2294</v>
      </c>
      <c r="F196">
        <v>21.765000000000001</v>
      </c>
      <c r="G196">
        <v>6.9969999999999999</v>
      </c>
      <c r="H196">
        <v>0.249</v>
      </c>
      <c r="I196">
        <v>14.032</v>
      </c>
      <c r="J196">
        <v>0.377</v>
      </c>
      <c r="K196">
        <v>0.111</v>
      </c>
      <c r="L196">
        <v>21.765000000000001</v>
      </c>
    </row>
    <row r="197" spans="1:12">
      <c r="A197" s="60">
        <v>32264</v>
      </c>
      <c r="B197">
        <v>20.431999999999999</v>
      </c>
      <c r="C197">
        <v>1.6319999999999999</v>
      </c>
      <c r="D197">
        <v>0.39800000000000002</v>
      </c>
      <c r="E197" t="s">
        <v>2294</v>
      </c>
      <c r="F197">
        <v>22.462</v>
      </c>
      <c r="G197">
        <v>7.23</v>
      </c>
      <c r="H197">
        <v>0.25700000000000001</v>
      </c>
      <c r="I197">
        <v>14.5</v>
      </c>
      <c r="J197">
        <v>0.38900000000000001</v>
      </c>
      <c r="K197">
        <v>8.5999999999999993E-2</v>
      </c>
      <c r="L197">
        <v>22.462</v>
      </c>
    </row>
    <row r="198" spans="1:12">
      <c r="A198" s="60">
        <v>32295</v>
      </c>
      <c r="B198">
        <v>19.815000000000001</v>
      </c>
      <c r="C198">
        <v>1.5760000000000001</v>
      </c>
      <c r="D198">
        <v>0.38500000000000001</v>
      </c>
      <c r="E198" t="s">
        <v>2294</v>
      </c>
      <c r="F198">
        <v>21.774999999999999</v>
      </c>
      <c r="G198">
        <v>6.9969999999999999</v>
      </c>
      <c r="H198">
        <v>0.249</v>
      </c>
      <c r="I198">
        <v>14.032</v>
      </c>
      <c r="J198">
        <v>0.377</v>
      </c>
      <c r="K198">
        <v>0.121</v>
      </c>
      <c r="L198">
        <v>21.774999999999999</v>
      </c>
    </row>
    <row r="199" spans="1:12">
      <c r="A199" s="60">
        <v>32325</v>
      </c>
      <c r="B199">
        <v>20.474</v>
      </c>
      <c r="C199">
        <v>1.629</v>
      </c>
      <c r="D199">
        <v>0.39800000000000002</v>
      </c>
      <c r="E199" t="s">
        <v>2294</v>
      </c>
      <c r="F199">
        <v>22.5</v>
      </c>
      <c r="G199">
        <v>7.23</v>
      </c>
      <c r="H199">
        <v>0.25700000000000001</v>
      </c>
      <c r="I199">
        <v>14.5</v>
      </c>
      <c r="J199">
        <v>0.38900000000000001</v>
      </c>
      <c r="K199">
        <v>0.125</v>
      </c>
      <c r="L199">
        <v>22.5</v>
      </c>
    </row>
    <row r="200" spans="1:12">
      <c r="A200" s="60">
        <v>32356</v>
      </c>
      <c r="B200">
        <v>20.486999999999998</v>
      </c>
      <c r="C200">
        <v>1.6339999999999999</v>
      </c>
      <c r="D200">
        <v>0.39800000000000002</v>
      </c>
      <c r="E200" t="s">
        <v>2294</v>
      </c>
      <c r="F200">
        <v>22.518999999999998</v>
      </c>
      <c r="G200">
        <v>7.23</v>
      </c>
      <c r="H200">
        <v>0.25700000000000001</v>
      </c>
      <c r="I200">
        <v>14.5</v>
      </c>
      <c r="J200">
        <v>0.38900000000000001</v>
      </c>
      <c r="K200">
        <v>0.14299999999999999</v>
      </c>
      <c r="L200">
        <v>22.518999999999998</v>
      </c>
    </row>
    <row r="201" spans="1:12">
      <c r="A201" s="60">
        <v>32387</v>
      </c>
      <c r="B201">
        <v>19.812000000000001</v>
      </c>
      <c r="C201">
        <v>1.5780000000000001</v>
      </c>
      <c r="D201">
        <v>0.38500000000000001</v>
      </c>
      <c r="E201" t="s">
        <v>2294</v>
      </c>
      <c r="F201">
        <v>21.774999999999999</v>
      </c>
      <c r="G201">
        <v>6.9969999999999999</v>
      </c>
      <c r="H201">
        <v>0.249</v>
      </c>
      <c r="I201">
        <v>14.032</v>
      </c>
      <c r="J201">
        <v>0.377</v>
      </c>
      <c r="K201">
        <v>0.121</v>
      </c>
      <c r="L201">
        <v>21.774999999999999</v>
      </c>
    </row>
    <row r="202" spans="1:12">
      <c r="A202" s="60">
        <v>32417</v>
      </c>
      <c r="B202">
        <v>20.466999999999999</v>
      </c>
      <c r="C202">
        <v>1.629</v>
      </c>
      <c r="D202">
        <v>0.39800000000000002</v>
      </c>
      <c r="E202" t="s">
        <v>2294</v>
      </c>
      <c r="F202">
        <v>22.494</v>
      </c>
      <c r="G202">
        <v>7.23</v>
      </c>
      <c r="H202">
        <v>0.25700000000000001</v>
      </c>
      <c r="I202">
        <v>14.5</v>
      </c>
      <c r="J202">
        <v>0.38900000000000001</v>
      </c>
      <c r="K202">
        <v>0.11799999999999999</v>
      </c>
      <c r="L202">
        <v>22.494</v>
      </c>
    </row>
    <row r="203" spans="1:12">
      <c r="A203" s="60">
        <v>32448</v>
      </c>
      <c r="B203">
        <v>19.809999999999999</v>
      </c>
      <c r="C203">
        <v>1.5640000000000001</v>
      </c>
      <c r="D203">
        <v>0.38500000000000001</v>
      </c>
      <c r="E203" t="s">
        <v>2294</v>
      </c>
      <c r="F203">
        <v>21.759</v>
      </c>
      <c r="G203">
        <v>6.9969999999999999</v>
      </c>
      <c r="H203">
        <v>0.249</v>
      </c>
      <c r="I203">
        <v>14.032</v>
      </c>
      <c r="J203">
        <v>0.377</v>
      </c>
      <c r="K203">
        <v>0.105</v>
      </c>
      <c r="L203">
        <v>21.759</v>
      </c>
    </row>
    <row r="204" spans="1:12">
      <c r="A204" s="60">
        <v>32478</v>
      </c>
      <c r="B204">
        <v>20.469000000000001</v>
      </c>
      <c r="C204">
        <v>1.6180000000000001</v>
      </c>
      <c r="D204">
        <v>0.39800000000000002</v>
      </c>
      <c r="E204" t="s">
        <v>2294</v>
      </c>
      <c r="F204">
        <v>22.484000000000002</v>
      </c>
      <c r="G204">
        <v>7.23</v>
      </c>
      <c r="H204">
        <v>0.25700000000000001</v>
      </c>
      <c r="I204">
        <v>14.5</v>
      </c>
      <c r="J204">
        <v>0.38900000000000001</v>
      </c>
      <c r="K204">
        <v>0.108</v>
      </c>
      <c r="L204">
        <v>22.484000000000002</v>
      </c>
    </row>
    <row r="205" spans="1:12">
      <c r="A205" s="60">
        <v>32509</v>
      </c>
      <c r="B205">
        <v>21.684000000000001</v>
      </c>
      <c r="C205">
        <v>1.504</v>
      </c>
      <c r="D205">
        <v>0.40400000000000003</v>
      </c>
      <c r="E205" t="s">
        <v>2294</v>
      </c>
      <c r="F205">
        <v>23.591999999999999</v>
      </c>
      <c r="G205">
        <v>7.3289999999999997</v>
      </c>
      <c r="H205">
        <v>0.68899999999999995</v>
      </c>
      <c r="I205">
        <v>13.898999999999999</v>
      </c>
      <c r="J205">
        <v>0.39600000000000002</v>
      </c>
      <c r="K205">
        <v>1.28</v>
      </c>
      <c r="L205">
        <v>23.591999999999999</v>
      </c>
    </row>
    <row r="206" spans="1:12">
      <c r="A206" s="60">
        <v>32540</v>
      </c>
      <c r="B206">
        <v>19.817</v>
      </c>
      <c r="C206">
        <v>1.4</v>
      </c>
      <c r="D206">
        <v>0.36499999999999999</v>
      </c>
      <c r="E206" t="s">
        <v>2294</v>
      </c>
      <c r="F206">
        <v>21.582999999999998</v>
      </c>
      <c r="G206">
        <v>6.62</v>
      </c>
      <c r="H206">
        <v>0.627</v>
      </c>
      <c r="I206">
        <v>12.771000000000001</v>
      </c>
      <c r="J206">
        <v>0.35699999999999998</v>
      </c>
      <c r="K206">
        <v>1.2070000000000001</v>
      </c>
      <c r="L206">
        <v>21.582999999999998</v>
      </c>
    </row>
    <row r="207" spans="1:12">
      <c r="A207" s="60">
        <v>32568</v>
      </c>
      <c r="B207">
        <v>22.193000000000001</v>
      </c>
      <c r="C207">
        <v>1.28</v>
      </c>
      <c r="D207">
        <v>0.40400000000000003</v>
      </c>
      <c r="E207" t="s">
        <v>2294</v>
      </c>
      <c r="F207">
        <v>23.878</v>
      </c>
      <c r="G207">
        <v>7.3289999999999997</v>
      </c>
      <c r="H207">
        <v>0.66300000000000003</v>
      </c>
      <c r="I207">
        <v>14.317</v>
      </c>
      <c r="J207">
        <v>0.39600000000000002</v>
      </c>
      <c r="K207">
        <v>1.1719999999999999</v>
      </c>
      <c r="L207">
        <v>23.878</v>
      </c>
    </row>
    <row r="208" spans="1:12">
      <c r="A208" s="60">
        <v>32599</v>
      </c>
      <c r="B208">
        <v>20.475999999999999</v>
      </c>
      <c r="C208">
        <v>1.419</v>
      </c>
      <c r="D208">
        <v>0.39100000000000001</v>
      </c>
      <c r="E208" t="s">
        <v>2294</v>
      </c>
      <c r="F208">
        <v>22.286000000000001</v>
      </c>
      <c r="G208">
        <v>7.093</v>
      </c>
      <c r="H208">
        <v>0.66100000000000003</v>
      </c>
      <c r="I208">
        <v>12.986000000000001</v>
      </c>
      <c r="J208">
        <v>0.38300000000000001</v>
      </c>
      <c r="K208">
        <v>1.163</v>
      </c>
      <c r="L208">
        <v>22.286000000000001</v>
      </c>
    </row>
    <row r="209" spans="1:12">
      <c r="A209" s="60">
        <v>32629</v>
      </c>
      <c r="B209">
        <v>18.827000000000002</v>
      </c>
      <c r="C209">
        <v>1.8160000000000001</v>
      </c>
      <c r="D209">
        <v>0.40400000000000003</v>
      </c>
      <c r="E209" t="s">
        <v>2294</v>
      </c>
      <c r="F209">
        <v>21.047000000000001</v>
      </c>
      <c r="G209">
        <v>7.3289999999999997</v>
      </c>
      <c r="H209">
        <v>0.71899999999999997</v>
      </c>
      <c r="I209">
        <v>11.382</v>
      </c>
      <c r="J209">
        <v>0.39600000000000002</v>
      </c>
      <c r="K209">
        <v>1.2210000000000001</v>
      </c>
      <c r="L209">
        <v>21.047000000000001</v>
      </c>
    </row>
    <row r="210" spans="1:12">
      <c r="A210" s="60">
        <v>32660</v>
      </c>
      <c r="B210">
        <v>19.552</v>
      </c>
      <c r="C210">
        <v>1.8049999999999999</v>
      </c>
      <c r="D210">
        <v>0.39100000000000001</v>
      </c>
      <c r="E210" t="s">
        <v>2294</v>
      </c>
      <c r="F210">
        <v>21.748000000000001</v>
      </c>
      <c r="G210">
        <v>7.093</v>
      </c>
      <c r="H210">
        <v>0.70399999999999996</v>
      </c>
      <c r="I210">
        <v>12.224</v>
      </c>
      <c r="J210">
        <v>0.38300000000000001</v>
      </c>
      <c r="K210">
        <v>1.3440000000000001</v>
      </c>
      <c r="L210">
        <v>21.748000000000001</v>
      </c>
    </row>
    <row r="211" spans="1:12">
      <c r="A211" s="60">
        <v>32690</v>
      </c>
      <c r="B211">
        <v>20.393000000000001</v>
      </c>
      <c r="C211">
        <v>2.0209999999999999</v>
      </c>
      <c r="D211">
        <v>0.40400000000000003</v>
      </c>
      <c r="E211" t="s">
        <v>2294</v>
      </c>
      <c r="F211">
        <v>22.818000000000001</v>
      </c>
      <c r="G211">
        <v>7.3289999999999997</v>
      </c>
      <c r="H211">
        <v>0.746</v>
      </c>
      <c r="I211">
        <v>12.83</v>
      </c>
      <c r="J211">
        <v>0.39600000000000002</v>
      </c>
      <c r="K211">
        <v>1.5169999999999999</v>
      </c>
      <c r="L211">
        <v>22.818000000000001</v>
      </c>
    </row>
    <row r="212" spans="1:12">
      <c r="A212" s="60">
        <v>32721</v>
      </c>
      <c r="B212">
        <v>21.957000000000001</v>
      </c>
      <c r="C212">
        <v>1.96</v>
      </c>
      <c r="D212">
        <v>0.40400000000000003</v>
      </c>
      <c r="E212" t="s">
        <v>2294</v>
      </c>
      <c r="F212">
        <v>24.321999999999999</v>
      </c>
      <c r="G212">
        <v>7.3289999999999997</v>
      </c>
      <c r="H212">
        <v>0.74199999999999999</v>
      </c>
      <c r="I212">
        <v>14.228999999999999</v>
      </c>
      <c r="J212">
        <v>0.39600000000000002</v>
      </c>
      <c r="K212">
        <v>1.625</v>
      </c>
      <c r="L212">
        <v>24.321999999999999</v>
      </c>
    </row>
    <row r="213" spans="1:12">
      <c r="A213" s="60">
        <v>32752</v>
      </c>
      <c r="B213">
        <v>20.681000000000001</v>
      </c>
      <c r="C213">
        <v>2.0680000000000001</v>
      </c>
      <c r="D213">
        <v>0.39100000000000001</v>
      </c>
      <c r="E213" t="s">
        <v>2294</v>
      </c>
      <c r="F213">
        <v>23.14</v>
      </c>
      <c r="G213">
        <v>7.093</v>
      </c>
      <c r="H213">
        <v>0.73699999999999999</v>
      </c>
      <c r="I213">
        <v>13.29</v>
      </c>
      <c r="J213">
        <v>0.38300000000000001</v>
      </c>
      <c r="K213">
        <v>1.637</v>
      </c>
      <c r="L213">
        <v>23.14</v>
      </c>
    </row>
    <row r="214" spans="1:12">
      <c r="A214" s="60">
        <v>32782</v>
      </c>
      <c r="B214">
        <v>21.62</v>
      </c>
      <c r="C214">
        <v>2.1459999999999999</v>
      </c>
      <c r="D214">
        <v>0.40400000000000003</v>
      </c>
      <c r="E214" t="s">
        <v>2294</v>
      </c>
      <c r="F214">
        <v>24.170999999999999</v>
      </c>
      <c r="G214">
        <v>7.3289999999999997</v>
      </c>
      <c r="H214">
        <v>0.76300000000000001</v>
      </c>
      <c r="I214">
        <v>13.96</v>
      </c>
      <c r="J214">
        <v>0.39600000000000002</v>
      </c>
      <c r="K214">
        <v>1.7230000000000001</v>
      </c>
      <c r="L214">
        <v>24.170999999999999</v>
      </c>
    </row>
    <row r="215" spans="1:12">
      <c r="A215" s="60">
        <v>32813</v>
      </c>
      <c r="B215">
        <v>21.725000000000001</v>
      </c>
      <c r="C215">
        <v>2.121</v>
      </c>
      <c r="D215">
        <v>0.39100000000000001</v>
      </c>
      <c r="E215" t="s">
        <v>2294</v>
      </c>
      <c r="F215">
        <v>24.238</v>
      </c>
      <c r="G215">
        <v>7.093</v>
      </c>
      <c r="H215">
        <v>0.745</v>
      </c>
      <c r="I215">
        <v>14.241</v>
      </c>
      <c r="J215">
        <v>0.38300000000000001</v>
      </c>
      <c r="K215">
        <v>1.776</v>
      </c>
      <c r="L215">
        <v>24.238</v>
      </c>
    </row>
    <row r="216" spans="1:12">
      <c r="A216" s="60">
        <v>32843</v>
      </c>
      <c r="B216">
        <v>22.423999999999999</v>
      </c>
      <c r="C216">
        <v>1.994</v>
      </c>
      <c r="D216">
        <v>0.40400000000000003</v>
      </c>
      <c r="E216" t="s">
        <v>2294</v>
      </c>
      <c r="F216">
        <v>24.821999999999999</v>
      </c>
      <c r="G216">
        <v>7.3289999999999997</v>
      </c>
      <c r="H216">
        <v>0.747</v>
      </c>
      <c r="I216">
        <v>14.656000000000001</v>
      </c>
      <c r="J216">
        <v>0.39600000000000002</v>
      </c>
      <c r="K216">
        <v>1.694</v>
      </c>
      <c r="L216">
        <v>24.821999999999999</v>
      </c>
    </row>
    <row r="217" spans="1:12">
      <c r="A217" s="60">
        <v>32874</v>
      </c>
      <c r="B217">
        <v>18.141999999999999</v>
      </c>
      <c r="C217">
        <v>2.0270000000000001</v>
      </c>
      <c r="D217">
        <v>0.35899999999999999</v>
      </c>
      <c r="E217" t="s">
        <v>2294</v>
      </c>
      <c r="F217">
        <v>20.527999999999999</v>
      </c>
      <c r="G217">
        <v>4.6210000000000004</v>
      </c>
      <c r="H217">
        <v>0.66300000000000003</v>
      </c>
      <c r="I217">
        <v>12.898</v>
      </c>
      <c r="J217">
        <v>0.35099999999999998</v>
      </c>
      <c r="K217">
        <v>1.9950000000000001</v>
      </c>
      <c r="L217">
        <v>20.527999999999999</v>
      </c>
    </row>
    <row r="218" spans="1:12">
      <c r="A218" s="60">
        <v>32905</v>
      </c>
      <c r="B218">
        <v>17.515000000000001</v>
      </c>
      <c r="C218">
        <v>1.8580000000000001</v>
      </c>
      <c r="D218">
        <v>0.32400000000000001</v>
      </c>
      <c r="E218" t="s">
        <v>2294</v>
      </c>
      <c r="F218">
        <v>19.696999999999999</v>
      </c>
      <c r="G218">
        <v>4.173</v>
      </c>
      <c r="H218">
        <v>0.60399999999999998</v>
      </c>
      <c r="I218">
        <v>12.664999999999999</v>
      </c>
      <c r="J218">
        <v>0.317</v>
      </c>
      <c r="K218">
        <v>1.9370000000000001</v>
      </c>
      <c r="L218">
        <v>19.696999999999999</v>
      </c>
    </row>
    <row r="219" spans="1:12">
      <c r="A219" s="60">
        <v>32933</v>
      </c>
      <c r="B219">
        <v>18.719000000000001</v>
      </c>
      <c r="C219">
        <v>2.1110000000000002</v>
      </c>
      <c r="D219">
        <v>0.35899999999999999</v>
      </c>
      <c r="E219" t="s">
        <v>2294</v>
      </c>
      <c r="F219">
        <v>21.189</v>
      </c>
      <c r="G219">
        <v>4.6210000000000004</v>
      </c>
      <c r="H219">
        <v>0.67400000000000004</v>
      </c>
      <c r="I219">
        <v>13.429</v>
      </c>
      <c r="J219">
        <v>0.35099999999999998</v>
      </c>
      <c r="K219">
        <v>2.1150000000000002</v>
      </c>
      <c r="L219">
        <v>21.189</v>
      </c>
    </row>
    <row r="220" spans="1:12">
      <c r="A220" s="60">
        <v>32964</v>
      </c>
      <c r="B220">
        <v>17.837</v>
      </c>
      <c r="C220">
        <v>1.998</v>
      </c>
      <c r="D220">
        <v>0.34699999999999998</v>
      </c>
      <c r="E220" t="s">
        <v>2294</v>
      </c>
      <c r="F220">
        <v>20.181999999999999</v>
      </c>
      <c r="G220">
        <v>4.4720000000000004</v>
      </c>
      <c r="H220">
        <v>0.64600000000000002</v>
      </c>
      <c r="I220">
        <v>12.739000000000001</v>
      </c>
      <c r="J220">
        <v>0.34</v>
      </c>
      <c r="K220">
        <v>1.9850000000000001</v>
      </c>
      <c r="L220">
        <v>20.181999999999999</v>
      </c>
    </row>
    <row r="221" spans="1:12">
      <c r="A221" s="60">
        <v>32994</v>
      </c>
      <c r="B221">
        <v>15.646000000000001</v>
      </c>
      <c r="C221">
        <v>2.0289999999999999</v>
      </c>
      <c r="D221">
        <v>0.35899999999999999</v>
      </c>
      <c r="E221" t="s">
        <v>2294</v>
      </c>
      <c r="F221">
        <v>18.033999999999999</v>
      </c>
      <c r="G221">
        <v>4.6210000000000004</v>
      </c>
      <c r="H221">
        <v>0.65900000000000003</v>
      </c>
      <c r="I221">
        <v>10.662000000000001</v>
      </c>
      <c r="J221">
        <v>0.35099999999999998</v>
      </c>
      <c r="K221">
        <v>1.74</v>
      </c>
      <c r="L221">
        <v>18.033999999999999</v>
      </c>
    </row>
    <row r="222" spans="1:12">
      <c r="A222" s="60">
        <v>33025</v>
      </c>
      <c r="B222">
        <v>12.657</v>
      </c>
      <c r="C222">
        <v>2.0649999999999999</v>
      </c>
      <c r="D222">
        <v>0.34699999999999998</v>
      </c>
      <c r="E222" t="s">
        <v>2294</v>
      </c>
      <c r="F222">
        <v>15.069000000000001</v>
      </c>
      <c r="G222">
        <v>4.4720000000000004</v>
      </c>
      <c r="H222">
        <v>0.64500000000000002</v>
      </c>
      <c r="I222">
        <v>8.109</v>
      </c>
      <c r="J222">
        <v>0.34</v>
      </c>
      <c r="K222">
        <v>1.504</v>
      </c>
      <c r="L222">
        <v>15.069000000000001</v>
      </c>
    </row>
    <row r="223" spans="1:12">
      <c r="A223" s="60">
        <v>33055</v>
      </c>
      <c r="B223">
        <v>16.567</v>
      </c>
      <c r="C223">
        <v>2.016</v>
      </c>
      <c r="D223">
        <v>0.35899999999999999</v>
      </c>
      <c r="E223" t="s">
        <v>2294</v>
      </c>
      <c r="F223">
        <v>18.942</v>
      </c>
      <c r="G223">
        <v>4.6210000000000004</v>
      </c>
      <c r="H223">
        <v>0.66</v>
      </c>
      <c r="I223">
        <v>11.484999999999999</v>
      </c>
      <c r="J223">
        <v>0.35099999999999998</v>
      </c>
      <c r="K223">
        <v>1.825</v>
      </c>
      <c r="L223">
        <v>18.942</v>
      </c>
    </row>
    <row r="224" spans="1:12">
      <c r="A224" s="60">
        <v>33086</v>
      </c>
      <c r="B224">
        <v>18.896000000000001</v>
      </c>
      <c r="C224">
        <v>2.081</v>
      </c>
      <c r="D224">
        <v>0.35899999999999999</v>
      </c>
      <c r="E224" t="s">
        <v>2294</v>
      </c>
      <c r="F224">
        <v>21.335999999999999</v>
      </c>
      <c r="G224">
        <v>4.6210000000000004</v>
      </c>
      <c r="H224">
        <v>0.67100000000000004</v>
      </c>
      <c r="I224">
        <v>13.582000000000001</v>
      </c>
      <c r="J224">
        <v>0.35099999999999998</v>
      </c>
      <c r="K224">
        <v>2.1110000000000002</v>
      </c>
      <c r="L224">
        <v>21.335999999999999</v>
      </c>
    </row>
    <row r="225" spans="1:12">
      <c r="A225" s="60">
        <v>33117</v>
      </c>
      <c r="B225">
        <v>18.393999999999998</v>
      </c>
      <c r="C225">
        <v>2.0779999999999998</v>
      </c>
      <c r="D225">
        <v>0.34699999999999998</v>
      </c>
      <c r="E225" t="s">
        <v>2294</v>
      </c>
      <c r="F225">
        <v>20.82</v>
      </c>
      <c r="G225">
        <v>4.4720000000000004</v>
      </c>
      <c r="H225">
        <v>0.65600000000000003</v>
      </c>
      <c r="I225">
        <v>13.250999999999999</v>
      </c>
      <c r="J225">
        <v>0.34</v>
      </c>
      <c r="K225">
        <v>2.101</v>
      </c>
      <c r="L225">
        <v>20.82</v>
      </c>
    </row>
    <row r="226" spans="1:12">
      <c r="A226" s="60">
        <v>33147</v>
      </c>
      <c r="B226">
        <v>17.861000000000001</v>
      </c>
      <c r="C226">
        <v>2.1320000000000001</v>
      </c>
      <c r="D226">
        <v>0.35899999999999999</v>
      </c>
      <c r="E226" t="s">
        <v>2294</v>
      </c>
      <c r="F226">
        <v>20.350999999999999</v>
      </c>
      <c r="G226">
        <v>4.6210000000000004</v>
      </c>
      <c r="H226">
        <v>0.67400000000000004</v>
      </c>
      <c r="I226">
        <v>12.663</v>
      </c>
      <c r="J226">
        <v>0.35099999999999998</v>
      </c>
      <c r="K226">
        <v>2.0419999999999998</v>
      </c>
      <c r="L226">
        <v>20.350999999999999</v>
      </c>
    </row>
    <row r="227" spans="1:12">
      <c r="A227" s="60">
        <v>33178</v>
      </c>
      <c r="B227">
        <v>16.661999999999999</v>
      </c>
      <c r="C227">
        <v>2.0059999999999998</v>
      </c>
      <c r="D227">
        <v>0.34699999999999998</v>
      </c>
      <c r="E227" t="s">
        <v>2294</v>
      </c>
      <c r="F227">
        <v>19.015000000000001</v>
      </c>
      <c r="G227">
        <v>4.4720000000000004</v>
      </c>
      <c r="H227">
        <v>0.64500000000000002</v>
      </c>
      <c r="I227">
        <v>11.686999999999999</v>
      </c>
      <c r="J227">
        <v>0.34</v>
      </c>
      <c r="K227">
        <v>1.871</v>
      </c>
      <c r="L227">
        <v>19.015000000000001</v>
      </c>
    </row>
    <row r="228" spans="1:12">
      <c r="A228" s="60">
        <v>33208</v>
      </c>
      <c r="B228">
        <v>18.981999999999999</v>
      </c>
      <c r="C228">
        <v>2.0270000000000001</v>
      </c>
      <c r="D228">
        <v>0.35899999999999999</v>
      </c>
      <c r="E228" t="s">
        <v>2294</v>
      </c>
      <c r="F228">
        <v>21.367999999999999</v>
      </c>
      <c r="G228">
        <v>4.6210000000000004</v>
      </c>
      <c r="H228">
        <v>0.66500000000000004</v>
      </c>
      <c r="I228">
        <v>13.65</v>
      </c>
      <c r="J228">
        <v>0.35099999999999998</v>
      </c>
      <c r="K228">
        <v>2.081</v>
      </c>
      <c r="L228">
        <v>21.367999999999999</v>
      </c>
    </row>
    <row r="229" spans="1:12">
      <c r="A229" s="60">
        <v>33239</v>
      </c>
      <c r="B229">
        <v>20.802</v>
      </c>
      <c r="C229">
        <v>2.1749999999999998</v>
      </c>
      <c r="D229">
        <v>0.41599999999999998</v>
      </c>
      <c r="E229" t="s">
        <v>2294</v>
      </c>
      <c r="F229">
        <v>23.393000000000001</v>
      </c>
      <c r="G229">
        <v>4.8600000000000003</v>
      </c>
      <c r="H229">
        <v>0.68300000000000005</v>
      </c>
      <c r="I229">
        <v>14.986000000000001</v>
      </c>
      <c r="J229">
        <v>0.40699999999999997</v>
      </c>
      <c r="K229">
        <v>2.456</v>
      </c>
      <c r="L229">
        <v>23.393000000000001</v>
      </c>
    </row>
    <row r="230" spans="1:12">
      <c r="A230" s="60">
        <v>33270</v>
      </c>
      <c r="B230">
        <v>15.157</v>
      </c>
      <c r="C230">
        <v>1.9530000000000001</v>
      </c>
      <c r="D230">
        <v>0.376</v>
      </c>
      <c r="E230" t="s">
        <v>2294</v>
      </c>
      <c r="F230">
        <v>17.486000000000001</v>
      </c>
      <c r="G230">
        <v>4.3890000000000002</v>
      </c>
      <c r="H230">
        <v>0.61</v>
      </c>
      <c r="I230">
        <v>10.288</v>
      </c>
      <c r="J230">
        <v>0.36799999999999999</v>
      </c>
      <c r="K230">
        <v>1.83</v>
      </c>
      <c r="L230">
        <v>17.486000000000001</v>
      </c>
    </row>
    <row r="231" spans="1:12">
      <c r="A231" s="60">
        <v>33298</v>
      </c>
      <c r="B231">
        <v>15.553000000000001</v>
      </c>
      <c r="C231">
        <v>2.222</v>
      </c>
      <c r="D231">
        <v>0.41599999999999998</v>
      </c>
      <c r="E231" t="s">
        <v>2294</v>
      </c>
      <c r="F231">
        <v>18.190999999999999</v>
      </c>
      <c r="G231">
        <v>4.8600000000000003</v>
      </c>
      <c r="H231">
        <v>0.67900000000000005</v>
      </c>
      <c r="I231">
        <v>10.301</v>
      </c>
      <c r="J231">
        <v>0.40699999999999997</v>
      </c>
      <c r="K231">
        <v>1.944</v>
      </c>
      <c r="L231">
        <v>18.190999999999999</v>
      </c>
    </row>
    <row r="232" spans="1:12">
      <c r="A232" s="60">
        <v>33329</v>
      </c>
      <c r="B232">
        <v>13.352</v>
      </c>
      <c r="C232">
        <v>2.2160000000000002</v>
      </c>
      <c r="D232">
        <v>0.40200000000000002</v>
      </c>
      <c r="E232" t="s">
        <v>2294</v>
      </c>
      <c r="F232">
        <v>15.97</v>
      </c>
      <c r="G232">
        <v>4.7030000000000003</v>
      </c>
      <c r="H232">
        <v>0.66</v>
      </c>
      <c r="I232">
        <v>8.4580000000000002</v>
      </c>
      <c r="J232">
        <v>0.39400000000000002</v>
      </c>
      <c r="K232">
        <v>1.7549999999999999</v>
      </c>
      <c r="L232">
        <v>15.97</v>
      </c>
    </row>
    <row r="233" spans="1:12">
      <c r="A233" s="60">
        <v>33359</v>
      </c>
      <c r="B233">
        <v>14.661</v>
      </c>
      <c r="C233">
        <v>2.323</v>
      </c>
      <c r="D233">
        <v>0.41599999999999998</v>
      </c>
      <c r="E233" t="s">
        <v>2294</v>
      </c>
      <c r="F233">
        <v>17.399999999999999</v>
      </c>
      <c r="G233">
        <v>4.8600000000000003</v>
      </c>
      <c r="H233">
        <v>0.68600000000000005</v>
      </c>
      <c r="I233">
        <v>9.516</v>
      </c>
      <c r="J233">
        <v>0.40699999999999997</v>
      </c>
      <c r="K233">
        <v>1.931</v>
      </c>
      <c r="L233">
        <v>17.399999999999999</v>
      </c>
    </row>
    <row r="234" spans="1:12">
      <c r="A234" s="60">
        <v>33390</v>
      </c>
      <c r="B234">
        <v>15.18</v>
      </c>
      <c r="C234">
        <v>2.2029999999999998</v>
      </c>
      <c r="D234">
        <v>0.40200000000000002</v>
      </c>
      <c r="E234" t="s">
        <v>2294</v>
      </c>
      <c r="F234">
        <v>17.785</v>
      </c>
      <c r="G234">
        <v>4.7030000000000003</v>
      </c>
      <c r="H234">
        <v>0.66200000000000003</v>
      </c>
      <c r="I234">
        <v>10.09</v>
      </c>
      <c r="J234">
        <v>0.39400000000000002</v>
      </c>
      <c r="K234">
        <v>1.9359999999999999</v>
      </c>
      <c r="L234">
        <v>17.785</v>
      </c>
    </row>
    <row r="235" spans="1:12">
      <c r="A235" s="60">
        <v>33420</v>
      </c>
      <c r="B235">
        <v>15.308999999999999</v>
      </c>
      <c r="C235">
        <v>2.121</v>
      </c>
      <c r="D235">
        <v>0.41599999999999998</v>
      </c>
      <c r="E235" t="s">
        <v>2294</v>
      </c>
      <c r="F235">
        <v>17.846</v>
      </c>
      <c r="G235">
        <v>4.8600000000000003</v>
      </c>
      <c r="H235">
        <v>0.66900000000000004</v>
      </c>
      <c r="I235">
        <v>10.07</v>
      </c>
      <c r="J235">
        <v>0.40699999999999997</v>
      </c>
      <c r="K235">
        <v>1.84</v>
      </c>
      <c r="L235">
        <v>17.846</v>
      </c>
    </row>
    <row r="236" spans="1:12">
      <c r="A236" s="60">
        <v>33451</v>
      </c>
      <c r="B236">
        <v>18.937000000000001</v>
      </c>
      <c r="C236">
        <v>2.2450000000000001</v>
      </c>
      <c r="D236">
        <v>0.41599999999999998</v>
      </c>
      <c r="E236" t="s">
        <v>2294</v>
      </c>
      <c r="F236">
        <v>21.597999999999999</v>
      </c>
      <c r="G236">
        <v>4.8600000000000003</v>
      </c>
      <c r="H236">
        <v>0.68700000000000006</v>
      </c>
      <c r="I236">
        <v>13.327999999999999</v>
      </c>
      <c r="J236">
        <v>0.40699999999999997</v>
      </c>
      <c r="K236">
        <v>2.3159999999999998</v>
      </c>
      <c r="L236">
        <v>21.597999999999999</v>
      </c>
    </row>
    <row r="237" spans="1:12">
      <c r="A237" s="60">
        <v>33482</v>
      </c>
      <c r="B237">
        <v>20.715</v>
      </c>
      <c r="C237">
        <v>2.1440000000000001</v>
      </c>
      <c r="D237">
        <v>0.40200000000000002</v>
      </c>
      <c r="E237" t="s">
        <v>2294</v>
      </c>
      <c r="F237">
        <v>23.262</v>
      </c>
      <c r="G237">
        <v>4.7030000000000003</v>
      </c>
      <c r="H237">
        <v>0.66600000000000004</v>
      </c>
      <c r="I237">
        <v>15.03</v>
      </c>
      <c r="J237">
        <v>0.39400000000000002</v>
      </c>
      <c r="K237">
        <v>2.4689999999999999</v>
      </c>
      <c r="L237">
        <v>23.262</v>
      </c>
    </row>
    <row r="238" spans="1:12">
      <c r="A238" s="60">
        <v>33512</v>
      </c>
      <c r="B238">
        <v>19.151</v>
      </c>
      <c r="C238">
        <v>2.0259999999999998</v>
      </c>
      <c r="D238">
        <v>0.41599999999999998</v>
      </c>
      <c r="E238" t="s">
        <v>2294</v>
      </c>
      <c r="F238">
        <v>21.593</v>
      </c>
      <c r="G238">
        <v>4.8600000000000003</v>
      </c>
      <c r="H238">
        <v>0.66700000000000004</v>
      </c>
      <c r="I238">
        <v>13.492000000000001</v>
      </c>
      <c r="J238">
        <v>0.40699999999999997</v>
      </c>
      <c r="K238">
        <v>2.1669999999999998</v>
      </c>
      <c r="L238">
        <v>21.593</v>
      </c>
    </row>
    <row r="239" spans="1:12">
      <c r="A239" s="60">
        <v>33543</v>
      </c>
      <c r="B239">
        <v>18.206</v>
      </c>
      <c r="C239">
        <v>2.177</v>
      </c>
      <c r="D239">
        <v>0.40200000000000002</v>
      </c>
      <c r="E239" t="s">
        <v>2294</v>
      </c>
      <c r="F239">
        <v>20.785</v>
      </c>
      <c r="G239">
        <v>4.7030000000000003</v>
      </c>
      <c r="H239">
        <v>0.66500000000000004</v>
      </c>
      <c r="I239">
        <v>12.791</v>
      </c>
      <c r="J239">
        <v>0.39400000000000002</v>
      </c>
      <c r="K239">
        <v>2.2320000000000002</v>
      </c>
      <c r="L239">
        <v>20.785</v>
      </c>
    </row>
    <row r="240" spans="1:12">
      <c r="A240" s="60">
        <v>33573</v>
      </c>
      <c r="B240">
        <v>20.657</v>
      </c>
      <c r="C240">
        <v>2.1190000000000002</v>
      </c>
      <c r="D240">
        <v>0.41599999999999998</v>
      </c>
      <c r="E240" t="s">
        <v>2294</v>
      </c>
      <c r="F240">
        <v>23.190999999999999</v>
      </c>
      <c r="G240">
        <v>4.8600000000000003</v>
      </c>
      <c r="H240">
        <v>0.67800000000000005</v>
      </c>
      <c r="I240">
        <v>14.849</v>
      </c>
      <c r="J240">
        <v>0.40699999999999997</v>
      </c>
      <c r="K240">
        <v>2.3969999999999998</v>
      </c>
      <c r="L240">
        <v>23.190999999999999</v>
      </c>
    </row>
    <row r="241" spans="1:12">
      <c r="A241" s="60">
        <v>33604</v>
      </c>
      <c r="B241">
        <v>21.126000000000001</v>
      </c>
      <c r="C241">
        <v>2.42</v>
      </c>
      <c r="D241">
        <v>0.47199999999999998</v>
      </c>
      <c r="E241" t="s">
        <v>2294</v>
      </c>
      <c r="F241">
        <v>24.018000000000001</v>
      </c>
      <c r="G241">
        <v>5.085</v>
      </c>
      <c r="H241">
        <v>0.748</v>
      </c>
      <c r="I241">
        <v>14.95</v>
      </c>
      <c r="J241">
        <v>0.46200000000000002</v>
      </c>
      <c r="K241">
        <v>2.7719999999999998</v>
      </c>
      <c r="L241">
        <v>24.018000000000001</v>
      </c>
    </row>
    <row r="242" spans="1:12">
      <c r="A242" s="60">
        <v>33635</v>
      </c>
      <c r="B242">
        <v>16.8</v>
      </c>
      <c r="C242">
        <v>2.3140000000000001</v>
      </c>
      <c r="D242">
        <v>0.441</v>
      </c>
      <c r="E242" t="s">
        <v>2294</v>
      </c>
      <c r="F242">
        <v>19.556000000000001</v>
      </c>
      <c r="G242">
        <v>4.7569999999999997</v>
      </c>
      <c r="H242">
        <v>0.7</v>
      </c>
      <c r="I242">
        <v>11.352</v>
      </c>
      <c r="J242">
        <v>0.432</v>
      </c>
      <c r="K242">
        <v>2.3140000000000001</v>
      </c>
      <c r="L242">
        <v>19.556000000000001</v>
      </c>
    </row>
    <row r="243" spans="1:12">
      <c r="A243" s="60">
        <v>33664</v>
      </c>
      <c r="B243">
        <v>15.907</v>
      </c>
      <c r="C243">
        <v>2.282</v>
      </c>
      <c r="D243">
        <v>0.47199999999999998</v>
      </c>
      <c r="E243" t="s">
        <v>2294</v>
      </c>
      <c r="F243">
        <v>18.66</v>
      </c>
      <c r="G243">
        <v>5.085</v>
      </c>
      <c r="H243">
        <v>0.72599999999999998</v>
      </c>
      <c r="I243">
        <v>10.285</v>
      </c>
      <c r="J243">
        <v>0.46200000000000002</v>
      </c>
      <c r="K243">
        <v>2.1019999999999999</v>
      </c>
      <c r="L243">
        <v>18.66</v>
      </c>
    </row>
    <row r="244" spans="1:12">
      <c r="A244" s="60">
        <v>33695</v>
      </c>
      <c r="B244">
        <v>15.243</v>
      </c>
      <c r="C244">
        <v>2.077</v>
      </c>
      <c r="D244">
        <v>0.45600000000000002</v>
      </c>
      <c r="E244" t="s">
        <v>2294</v>
      </c>
      <c r="F244">
        <v>17.776</v>
      </c>
      <c r="G244">
        <v>4.9210000000000003</v>
      </c>
      <c r="H244">
        <v>0.69</v>
      </c>
      <c r="I244">
        <v>9.8030000000000008</v>
      </c>
      <c r="J244">
        <v>0.44700000000000001</v>
      </c>
      <c r="K244">
        <v>1.915</v>
      </c>
      <c r="L244">
        <v>17.776</v>
      </c>
    </row>
    <row r="245" spans="1:12">
      <c r="A245" s="60">
        <v>33725</v>
      </c>
      <c r="B245">
        <v>12.805</v>
      </c>
      <c r="C245">
        <v>2.423</v>
      </c>
      <c r="D245">
        <v>0.47199999999999998</v>
      </c>
      <c r="E245" t="s">
        <v>2294</v>
      </c>
      <c r="F245">
        <v>15.699</v>
      </c>
      <c r="G245">
        <v>5.085</v>
      </c>
      <c r="H245">
        <v>0.73499999999999999</v>
      </c>
      <c r="I245">
        <v>7.5380000000000003</v>
      </c>
      <c r="J245">
        <v>0.46200000000000002</v>
      </c>
      <c r="K245">
        <v>1.879</v>
      </c>
      <c r="L245">
        <v>15.699</v>
      </c>
    </row>
    <row r="246" spans="1:12">
      <c r="A246" s="60">
        <v>33756</v>
      </c>
      <c r="B246">
        <v>16.783999999999999</v>
      </c>
      <c r="C246">
        <v>2.331</v>
      </c>
      <c r="D246">
        <v>0.45600000000000002</v>
      </c>
      <c r="E246" t="s">
        <v>2294</v>
      </c>
      <c r="F246">
        <v>19.571999999999999</v>
      </c>
      <c r="G246">
        <v>4.9210000000000003</v>
      </c>
      <c r="H246">
        <v>0.71699999999999997</v>
      </c>
      <c r="I246">
        <v>11.206</v>
      </c>
      <c r="J246">
        <v>0.44700000000000001</v>
      </c>
      <c r="K246">
        <v>2.2810000000000001</v>
      </c>
      <c r="L246">
        <v>19.571999999999999</v>
      </c>
    </row>
    <row r="247" spans="1:12">
      <c r="A247" s="60">
        <v>33786</v>
      </c>
      <c r="B247">
        <v>18.405000000000001</v>
      </c>
      <c r="C247">
        <v>2.4180000000000001</v>
      </c>
      <c r="D247">
        <v>0.47199999999999998</v>
      </c>
      <c r="E247" t="s">
        <v>2294</v>
      </c>
      <c r="F247">
        <v>21.294</v>
      </c>
      <c r="G247">
        <v>5.085</v>
      </c>
      <c r="H247">
        <v>0.74299999999999999</v>
      </c>
      <c r="I247">
        <v>12.526</v>
      </c>
      <c r="J247">
        <v>0.46200000000000002</v>
      </c>
      <c r="K247">
        <v>2.4780000000000002</v>
      </c>
      <c r="L247">
        <v>21.294</v>
      </c>
    </row>
    <row r="248" spans="1:12">
      <c r="A248" s="60">
        <v>33817</v>
      </c>
      <c r="B248">
        <v>20.283999999999999</v>
      </c>
      <c r="C248">
        <v>2.3879999999999999</v>
      </c>
      <c r="D248">
        <v>0.47199999999999998</v>
      </c>
      <c r="E248" t="s">
        <v>2294</v>
      </c>
      <c r="F248">
        <v>23.143000000000001</v>
      </c>
      <c r="G248">
        <v>5.085</v>
      </c>
      <c r="H248">
        <v>0.74299999999999999</v>
      </c>
      <c r="I248">
        <v>14.196999999999999</v>
      </c>
      <c r="J248">
        <v>0.46200000000000002</v>
      </c>
      <c r="K248">
        <v>2.6560000000000001</v>
      </c>
      <c r="L248">
        <v>23.143000000000001</v>
      </c>
    </row>
    <row r="249" spans="1:12">
      <c r="A249" s="60">
        <v>33848</v>
      </c>
      <c r="B249">
        <v>18.713000000000001</v>
      </c>
      <c r="C249">
        <v>2.3290000000000002</v>
      </c>
      <c r="D249">
        <v>0.45600000000000002</v>
      </c>
      <c r="E249" t="s">
        <v>2294</v>
      </c>
      <c r="F249">
        <v>21.498999999999999</v>
      </c>
      <c r="G249">
        <v>4.9210000000000003</v>
      </c>
      <c r="H249">
        <v>0.72</v>
      </c>
      <c r="I249">
        <v>12.923999999999999</v>
      </c>
      <c r="J249">
        <v>0.44700000000000001</v>
      </c>
      <c r="K249">
        <v>2.4870000000000001</v>
      </c>
      <c r="L249">
        <v>21.498999999999999</v>
      </c>
    </row>
    <row r="250" spans="1:12">
      <c r="A250" s="60">
        <v>33878</v>
      </c>
      <c r="B250">
        <v>20.547000000000001</v>
      </c>
      <c r="C250">
        <v>2.218</v>
      </c>
      <c r="D250">
        <v>0.47199999999999998</v>
      </c>
      <c r="E250" t="s">
        <v>2294</v>
      </c>
      <c r="F250">
        <v>23.236999999999998</v>
      </c>
      <c r="G250">
        <v>5.085</v>
      </c>
      <c r="H250">
        <v>0.72699999999999998</v>
      </c>
      <c r="I250">
        <v>14.411</v>
      </c>
      <c r="J250">
        <v>0.46200000000000002</v>
      </c>
      <c r="K250">
        <v>2.5510000000000002</v>
      </c>
      <c r="L250">
        <v>23.236999999999998</v>
      </c>
    </row>
    <row r="251" spans="1:12">
      <c r="A251" s="60">
        <v>33909</v>
      </c>
      <c r="B251">
        <v>20.692</v>
      </c>
      <c r="C251">
        <v>1.8520000000000001</v>
      </c>
      <c r="D251">
        <v>0.45600000000000002</v>
      </c>
      <c r="E251" t="s">
        <v>2294</v>
      </c>
      <c r="F251">
        <v>23</v>
      </c>
      <c r="G251">
        <v>4.9210000000000003</v>
      </c>
      <c r="H251">
        <v>0.67600000000000005</v>
      </c>
      <c r="I251">
        <v>14.631</v>
      </c>
      <c r="J251">
        <v>0.44700000000000001</v>
      </c>
      <c r="K251">
        <v>2.3239999999999998</v>
      </c>
      <c r="L251">
        <v>23</v>
      </c>
    </row>
    <row r="252" spans="1:12">
      <c r="A252" s="60">
        <v>33939</v>
      </c>
      <c r="B252">
        <v>19.696999999999999</v>
      </c>
      <c r="C252">
        <v>2.4159999999999999</v>
      </c>
      <c r="D252">
        <v>0.47199999999999998</v>
      </c>
      <c r="E252" t="s">
        <v>2294</v>
      </c>
      <c r="F252">
        <v>22.585000000000001</v>
      </c>
      <c r="G252">
        <v>5.085</v>
      </c>
      <c r="H252">
        <v>0.745</v>
      </c>
      <c r="I252">
        <v>13.677</v>
      </c>
      <c r="J252">
        <v>0.46200000000000002</v>
      </c>
      <c r="K252">
        <v>2.6150000000000002</v>
      </c>
      <c r="L252">
        <v>22.585000000000001</v>
      </c>
    </row>
    <row r="253" spans="1:12">
      <c r="A253" s="60">
        <v>33970</v>
      </c>
      <c r="B253">
        <v>19.972000000000001</v>
      </c>
      <c r="C253">
        <v>2.7069999999999999</v>
      </c>
      <c r="D253">
        <v>0.51400000000000001</v>
      </c>
      <c r="E253" t="s">
        <v>2294</v>
      </c>
      <c r="F253">
        <v>23.193000000000001</v>
      </c>
      <c r="G253">
        <v>4.3819999999999997</v>
      </c>
      <c r="H253">
        <v>0.80400000000000005</v>
      </c>
      <c r="I253">
        <v>14.513</v>
      </c>
      <c r="J253">
        <v>0.50600000000000001</v>
      </c>
      <c r="K253">
        <v>2.9870000000000001</v>
      </c>
      <c r="L253">
        <v>23.193000000000001</v>
      </c>
    </row>
    <row r="254" spans="1:12">
      <c r="A254" s="60">
        <v>34001</v>
      </c>
      <c r="B254">
        <v>17.896999999999998</v>
      </c>
      <c r="C254">
        <v>2.181</v>
      </c>
      <c r="D254">
        <v>0.51200000000000001</v>
      </c>
      <c r="E254" t="s">
        <v>2294</v>
      </c>
      <c r="F254">
        <v>20.59</v>
      </c>
      <c r="G254">
        <v>3.9580000000000002</v>
      </c>
      <c r="H254">
        <v>0.70099999999999996</v>
      </c>
      <c r="I254">
        <v>12.949</v>
      </c>
      <c r="J254">
        <v>0.504</v>
      </c>
      <c r="K254">
        <v>2.4790000000000001</v>
      </c>
      <c r="L254">
        <v>20.59</v>
      </c>
    </row>
    <row r="255" spans="1:12">
      <c r="A255" s="60">
        <v>34029</v>
      </c>
      <c r="B255">
        <v>18.991</v>
      </c>
      <c r="C255">
        <v>2.665</v>
      </c>
      <c r="D255">
        <v>0.58699999999999997</v>
      </c>
      <c r="E255" t="s">
        <v>2294</v>
      </c>
      <c r="F255">
        <v>22.242999999999999</v>
      </c>
      <c r="G255">
        <v>4.3819999999999997</v>
      </c>
      <c r="H255">
        <v>0.79900000000000004</v>
      </c>
      <c r="I255">
        <v>13.641</v>
      </c>
      <c r="J255">
        <v>0.57799999999999996</v>
      </c>
      <c r="K255">
        <v>2.8439999999999999</v>
      </c>
      <c r="L255">
        <v>22.242999999999999</v>
      </c>
    </row>
    <row r="256" spans="1:12">
      <c r="A256" s="60">
        <v>34060</v>
      </c>
      <c r="B256">
        <v>16.550999999999998</v>
      </c>
      <c r="C256">
        <v>2.1019999999999999</v>
      </c>
      <c r="D256">
        <v>0.49399999999999999</v>
      </c>
      <c r="E256" t="s">
        <v>2294</v>
      </c>
      <c r="F256">
        <v>19.146999999999998</v>
      </c>
      <c r="G256">
        <v>4.24</v>
      </c>
      <c r="H256">
        <v>0.72399999999999998</v>
      </c>
      <c r="I256">
        <v>11.518000000000001</v>
      </c>
      <c r="J256">
        <v>0.48699999999999999</v>
      </c>
      <c r="K256">
        <v>2.177</v>
      </c>
      <c r="L256">
        <v>19.146999999999998</v>
      </c>
    </row>
    <row r="257" spans="1:12">
      <c r="A257" s="60">
        <v>34090</v>
      </c>
      <c r="B257">
        <v>13.231</v>
      </c>
      <c r="C257">
        <v>2.351</v>
      </c>
      <c r="D257">
        <v>0.48799999999999999</v>
      </c>
      <c r="E257" t="s">
        <v>2294</v>
      </c>
      <c r="F257">
        <v>16.07</v>
      </c>
      <c r="G257">
        <v>4.3819999999999997</v>
      </c>
      <c r="H257">
        <v>0.76</v>
      </c>
      <c r="I257">
        <v>8.4990000000000006</v>
      </c>
      <c r="J257">
        <v>0.48099999999999998</v>
      </c>
      <c r="K257">
        <v>1.948</v>
      </c>
      <c r="L257">
        <v>16.07</v>
      </c>
    </row>
    <row r="258" spans="1:12">
      <c r="A258" s="60">
        <v>34121</v>
      </c>
      <c r="B258">
        <v>13.401999999999999</v>
      </c>
      <c r="C258">
        <v>2.355</v>
      </c>
      <c r="D258">
        <v>0.50600000000000001</v>
      </c>
      <c r="E258" t="s">
        <v>2294</v>
      </c>
      <c r="F258">
        <v>16.263000000000002</v>
      </c>
      <c r="G258">
        <v>4.24</v>
      </c>
      <c r="H258">
        <v>0.74399999999999999</v>
      </c>
      <c r="I258">
        <v>8.7650000000000006</v>
      </c>
      <c r="J258">
        <v>0.499</v>
      </c>
      <c r="K258">
        <v>2.0150000000000001</v>
      </c>
      <c r="L258">
        <v>16.263000000000002</v>
      </c>
    </row>
    <row r="259" spans="1:12">
      <c r="A259" s="60">
        <v>34151</v>
      </c>
      <c r="B259">
        <v>14.920999999999999</v>
      </c>
      <c r="C259">
        <v>2.3079999999999998</v>
      </c>
      <c r="D259">
        <v>0.52100000000000002</v>
      </c>
      <c r="E259" t="s">
        <v>2294</v>
      </c>
      <c r="F259">
        <v>17.751000000000001</v>
      </c>
      <c r="G259">
        <v>4.3819999999999997</v>
      </c>
      <c r="H259">
        <v>0.75800000000000001</v>
      </c>
      <c r="I259">
        <v>9.99</v>
      </c>
      <c r="J259">
        <v>0.51400000000000001</v>
      </c>
      <c r="K259">
        <v>2.1070000000000002</v>
      </c>
      <c r="L259">
        <v>17.751000000000001</v>
      </c>
    </row>
    <row r="260" spans="1:12">
      <c r="A260" s="60">
        <v>34182</v>
      </c>
      <c r="B260">
        <v>20.190000000000001</v>
      </c>
      <c r="C260">
        <v>2.0310000000000001</v>
      </c>
      <c r="D260">
        <v>0.41</v>
      </c>
      <c r="E260" t="s">
        <v>2294</v>
      </c>
      <c r="F260">
        <v>22.631</v>
      </c>
      <c r="G260">
        <v>4.3819999999999997</v>
      </c>
      <c r="H260">
        <v>0.73899999999999999</v>
      </c>
      <c r="I260">
        <v>14.616</v>
      </c>
      <c r="J260">
        <v>0.40400000000000003</v>
      </c>
      <c r="K260">
        <v>2.4910000000000001</v>
      </c>
      <c r="L260">
        <v>22.631</v>
      </c>
    </row>
    <row r="261" spans="1:12">
      <c r="A261" s="60">
        <v>34213</v>
      </c>
      <c r="B261">
        <v>18.524999999999999</v>
      </c>
      <c r="C261">
        <v>2.3130000000000002</v>
      </c>
      <c r="D261">
        <v>0.54500000000000004</v>
      </c>
      <c r="E261" t="s">
        <v>2294</v>
      </c>
      <c r="F261">
        <v>21.382999999999999</v>
      </c>
      <c r="G261">
        <v>4.24</v>
      </c>
      <c r="H261">
        <v>0.747</v>
      </c>
      <c r="I261">
        <v>13.294</v>
      </c>
      <c r="J261">
        <v>0.53800000000000003</v>
      </c>
      <c r="K261">
        <v>2.5640000000000001</v>
      </c>
      <c r="L261">
        <v>21.382999999999999</v>
      </c>
    </row>
    <row r="262" spans="1:12">
      <c r="A262" s="60">
        <v>34243</v>
      </c>
      <c r="B262">
        <v>19.044</v>
      </c>
      <c r="C262">
        <v>2.3159999999999998</v>
      </c>
      <c r="D262">
        <v>0.56799999999999995</v>
      </c>
      <c r="E262" t="s">
        <v>2294</v>
      </c>
      <c r="F262">
        <v>21.928000000000001</v>
      </c>
      <c r="G262">
        <v>4.3819999999999997</v>
      </c>
      <c r="H262">
        <v>0.76500000000000001</v>
      </c>
      <c r="I262">
        <v>13.641</v>
      </c>
      <c r="J262">
        <v>0.55900000000000005</v>
      </c>
      <c r="K262">
        <v>2.581</v>
      </c>
      <c r="L262">
        <v>21.928000000000001</v>
      </c>
    </row>
    <row r="263" spans="1:12">
      <c r="A263" s="60">
        <v>34274</v>
      </c>
      <c r="B263">
        <v>19.66</v>
      </c>
      <c r="C263">
        <v>2.1840000000000002</v>
      </c>
      <c r="D263">
        <v>0.68899999999999995</v>
      </c>
      <c r="E263" t="s">
        <v>2294</v>
      </c>
      <c r="F263">
        <v>22.533000000000001</v>
      </c>
      <c r="G263">
        <v>4.24</v>
      </c>
      <c r="H263">
        <v>0.73699999999999999</v>
      </c>
      <c r="I263">
        <v>14.284000000000001</v>
      </c>
      <c r="J263">
        <v>0.67900000000000005</v>
      </c>
      <c r="K263">
        <v>2.593</v>
      </c>
      <c r="L263">
        <v>22.533000000000001</v>
      </c>
    </row>
    <row r="264" spans="1:12">
      <c r="A264" s="60">
        <v>34304</v>
      </c>
      <c r="B264">
        <v>19.582000000000001</v>
      </c>
      <c r="C264">
        <v>2.3119999999999998</v>
      </c>
      <c r="D264">
        <v>0.67100000000000004</v>
      </c>
      <c r="E264" t="s">
        <v>2294</v>
      </c>
      <c r="F264">
        <v>22.564</v>
      </c>
      <c r="G264">
        <v>4.3819999999999997</v>
      </c>
      <c r="H264">
        <v>0.76500000000000001</v>
      </c>
      <c r="I264">
        <v>14.118</v>
      </c>
      <c r="J264">
        <v>0.66100000000000003</v>
      </c>
      <c r="K264">
        <v>2.6389999999999998</v>
      </c>
      <c r="L264">
        <v>22.564</v>
      </c>
    </row>
    <row r="265" spans="1:12">
      <c r="A265" s="60">
        <v>34335</v>
      </c>
      <c r="B265">
        <v>23.722000000000001</v>
      </c>
      <c r="C265">
        <v>2.1259999999999999</v>
      </c>
      <c r="D265">
        <v>0.70599999999999996</v>
      </c>
      <c r="E265" t="s">
        <v>2294</v>
      </c>
      <c r="F265">
        <v>26.553999999999998</v>
      </c>
      <c r="G265">
        <v>4.1429999999999998</v>
      </c>
      <c r="H265">
        <v>0.70799999999999996</v>
      </c>
      <c r="I265">
        <v>18.157</v>
      </c>
      <c r="J265">
        <v>0.69499999999999995</v>
      </c>
      <c r="K265">
        <v>2.851</v>
      </c>
      <c r="L265">
        <v>26.553999999999998</v>
      </c>
    </row>
    <row r="266" spans="1:12">
      <c r="A266" s="60">
        <v>34366</v>
      </c>
      <c r="B266">
        <v>18.202999999999999</v>
      </c>
      <c r="C266">
        <v>2.129</v>
      </c>
      <c r="D266">
        <v>0.55400000000000005</v>
      </c>
      <c r="E266" t="s">
        <v>2294</v>
      </c>
      <c r="F266">
        <v>20.887</v>
      </c>
      <c r="G266">
        <v>3.742</v>
      </c>
      <c r="H266">
        <v>0.65700000000000003</v>
      </c>
      <c r="I266">
        <v>13.553000000000001</v>
      </c>
      <c r="J266">
        <v>0.54600000000000004</v>
      </c>
      <c r="K266">
        <v>2.3889999999999998</v>
      </c>
      <c r="L266">
        <v>20.887</v>
      </c>
    </row>
    <row r="267" spans="1:12">
      <c r="A267" s="60">
        <v>34394</v>
      </c>
      <c r="B267">
        <v>19.004000000000001</v>
      </c>
      <c r="C267">
        <v>2.4609999999999999</v>
      </c>
      <c r="D267">
        <v>0.63</v>
      </c>
      <c r="E267" t="s">
        <v>2294</v>
      </c>
      <c r="F267">
        <v>22.094999999999999</v>
      </c>
      <c r="G267">
        <v>4.1429999999999998</v>
      </c>
      <c r="H267">
        <v>0.73599999999999999</v>
      </c>
      <c r="I267">
        <v>13.993</v>
      </c>
      <c r="J267">
        <v>0.621</v>
      </c>
      <c r="K267">
        <v>2.6019999999999999</v>
      </c>
      <c r="L267">
        <v>22.094999999999999</v>
      </c>
    </row>
    <row r="268" spans="1:12">
      <c r="A268" s="60">
        <v>34425</v>
      </c>
      <c r="B268">
        <v>17.181000000000001</v>
      </c>
      <c r="C268">
        <v>2.2599999999999998</v>
      </c>
      <c r="D268">
        <v>0.56000000000000005</v>
      </c>
      <c r="E268" t="s">
        <v>2294</v>
      </c>
      <c r="F268">
        <v>20.001000000000001</v>
      </c>
      <c r="G268">
        <v>4.0090000000000003</v>
      </c>
      <c r="H268">
        <v>0.7</v>
      </c>
      <c r="I268">
        <v>12.45</v>
      </c>
      <c r="J268">
        <v>0.55200000000000005</v>
      </c>
      <c r="K268">
        <v>2.2909999999999999</v>
      </c>
      <c r="L268">
        <v>20.001000000000001</v>
      </c>
    </row>
    <row r="269" spans="1:12">
      <c r="A269" s="60">
        <v>34455</v>
      </c>
      <c r="B269">
        <v>13.249000000000001</v>
      </c>
      <c r="C269">
        <v>2.6349999999999998</v>
      </c>
      <c r="D269">
        <v>0.57299999999999995</v>
      </c>
      <c r="E269" t="s">
        <v>2294</v>
      </c>
      <c r="F269">
        <v>16.457000000000001</v>
      </c>
      <c r="G269">
        <v>4.1429999999999998</v>
      </c>
      <c r="H269">
        <v>0.749</v>
      </c>
      <c r="I269">
        <v>8.8879999999999999</v>
      </c>
      <c r="J269">
        <v>0.56499999999999995</v>
      </c>
      <c r="K269">
        <v>2.113</v>
      </c>
      <c r="L269">
        <v>16.457000000000001</v>
      </c>
    </row>
    <row r="270" spans="1:12">
      <c r="A270" s="60">
        <v>34486</v>
      </c>
      <c r="B270">
        <v>14.683</v>
      </c>
      <c r="C270">
        <v>2.5680000000000001</v>
      </c>
      <c r="D270">
        <v>0.51</v>
      </c>
      <c r="E270" t="s">
        <v>2294</v>
      </c>
      <c r="F270">
        <v>17.760999999999999</v>
      </c>
      <c r="G270">
        <v>4.0090000000000003</v>
      </c>
      <c r="H270">
        <v>0.72799999999999998</v>
      </c>
      <c r="I270">
        <v>10.26</v>
      </c>
      <c r="J270">
        <v>0.502</v>
      </c>
      <c r="K270">
        <v>2.262</v>
      </c>
      <c r="L270">
        <v>17.760999999999999</v>
      </c>
    </row>
    <row r="271" spans="1:12">
      <c r="A271" s="60">
        <v>34516</v>
      </c>
      <c r="B271">
        <v>20.292000000000002</v>
      </c>
      <c r="C271">
        <v>2.4849999999999999</v>
      </c>
      <c r="D271">
        <v>0.54300000000000004</v>
      </c>
      <c r="E271" t="s">
        <v>2294</v>
      </c>
      <c r="F271">
        <v>23.32</v>
      </c>
      <c r="G271">
        <v>4.1429999999999998</v>
      </c>
      <c r="H271">
        <v>0.74</v>
      </c>
      <c r="I271">
        <v>15.141999999999999</v>
      </c>
      <c r="J271">
        <v>0.53500000000000003</v>
      </c>
      <c r="K271">
        <v>2.7610000000000001</v>
      </c>
      <c r="L271">
        <v>23.32</v>
      </c>
    </row>
    <row r="272" spans="1:12">
      <c r="A272" s="60">
        <v>34547</v>
      </c>
      <c r="B272">
        <v>18.138000000000002</v>
      </c>
      <c r="C272">
        <v>2.4580000000000002</v>
      </c>
      <c r="D272">
        <v>0.60399999999999998</v>
      </c>
      <c r="E272" t="s">
        <v>2294</v>
      </c>
      <c r="F272">
        <v>21.2</v>
      </c>
      <c r="G272">
        <v>4.1429999999999998</v>
      </c>
      <c r="H272">
        <v>0.73499999999999999</v>
      </c>
      <c r="I272">
        <v>13.222</v>
      </c>
      <c r="J272">
        <v>0.59499999999999997</v>
      </c>
      <c r="K272">
        <v>2.5049999999999999</v>
      </c>
      <c r="L272">
        <v>21.2</v>
      </c>
    </row>
    <row r="273" spans="1:12">
      <c r="A273" s="60">
        <v>34578</v>
      </c>
      <c r="B273">
        <v>16.971</v>
      </c>
      <c r="C273">
        <v>2.3010000000000002</v>
      </c>
      <c r="D273">
        <v>0.48099999999999998</v>
      </c>
      <c r="E273" t="s">
        <v>2294</v>
      </c>
      <c r="F273">
        <v>19.753</v>
      </c>
      <c r="G273">
        <v>4.0090000000000003</v>
      </c>
      <c r="H273">
        <v>0.70399999999999996</v>
      </c>
      <c r="I273">
        <v>12.266999999999999</v>
      </c>
      <c r="J273">
        <v>0.47299999999999998</v>
      </c>
      <c r="K273">
        <v>2.2999999999999998</v>
      </c>
      <c r="L273">
        <v>19.753</v>
      </c>
    </row>
    <row r="274" spans="1:12">
      <c r="A274" s="60">
        <v>34608</v>
      </c>
      <c r="B274">
        <v>19.649999999999999</v>
      </c>
      <c r="C274">
        <v>2.6280000000000001</v>
      </c>
      <c r="D274">
        <v>0.72599999999999998</v>
      </c>
      <c r="E274" t="s">
        <v>2294</v>
      </c>
      <c r="F274">
        <v>23.004000000000001</v>
      </c>
      <c r="G274">
        <v>4.1429999999999998</v>
      </c>
      <c r="H274">
        <v>0.753</v>
      </c>
      <c r="I274">
        <v>14.589</v>
      </c>
      <c r="J274">
        <v>0.71499999999999997</v>
      </c>
      <c r="K274">
        <v>2.8039999999999998</v>
      </c>
      <c r="L274">
        <v>23.004000000000001</v>
      </c>
    </row>
    <row r="275" spans="1:12">
      <c r="A275" s="60">
        <v>34639</v>
      </c>
      <c r="B275">
        <v>18.64</v>
      </c>
      <c r="C275">
        <v>2.569</v>
      </c>
      <c r="D275">
        <v>0.66300000000000003</v>
      </c>
      <c r="E275" t="s">
        <v>2294</v>
      </c>
      <c r="F275">
        <v>21.872</v>
      </c>
      <c r="G275">
        <v>4.0090000000000003</v>
      </c>
      <c r="H275">
        <v>0.73099999999999998</v>
      </c>
      <c r="I275">
        <v>13.786</v>
      </c>
      <c r="J275">
        <v>0.65300000000000002</v>
      </c>
      <c r="K275">
        <v>2.6930000000000001</v>
      </c>
      <c r="L275">
        <v>21.872</v>
      </c>
    </row>
    <row r="276" spans="1:12">
      <c r="A276" s="60">
        <v>34669</v>
      </c>
      <c r="B276">
        <v>18.241</v>
      </c>
      <c r="C276">
        <v>2.8250000000000002</v>
      </c>
      <c r="D276">
        <v>0.73399999999999999</v>
      </c>
      <c r="E276" t="s">
        <v>2294</v>
      </c>
      <c r="F276">
        <v>21.8</v>
      </c>
      <c r="G276">
        <v>4.1429999999999998</v>
      </c>
      <c r="H276">
        <v>0.77100000000000002</v>
      </c>
      <c r="I276">
        <v>13.356999999999999</v>
      </c>
      <c r="J276">
        <v>0.72299999999999998</v>
      </c>
      <c r="K276">
        <v>2.806</v>
      </c>
      <c r="L276">
        <v>21.8</v>
      </c>
    </row>
    <row r="277" spans="1:12">
      <c r="A277" s="60">
        <v>34700</v>
      </c>
      <c r="B277">
        <v>17.04</v>
      </c>
      <c r="C277">
        <v>2.4369999999999998</v>
      </c>
      <c r="D277">
        <v>0.64200000000000002</v>
      </c>
      <c r="E277" t="s">
        <v>2294</v>
      </c>
      <c r="F277">
        <v>20.119</v>
      </c>
      <c r="G277">
        <v>4.1429999999999998</v>
      </c>
      <c r="H277">
        <v>0.75700000000000001</v>
      </c>
      <c r="I277">
        <v>12.42</v>
      </c>
      <c r="J277">
        <v>0.63200000000000001</v>
      </c>
      <c r="K277">
        <v>2.1669999999999998</v>
      </c>
      <c r="L277">
        <v>20.119</v>
      </c>
    </row>
    <row r="278" spans="1:12">
      <c r="A278" s="60">
        <v>34731</v>
      </c>
      <c r="B278">
        <v>14.242000000000001</v>
      </c>
      <c r="C278">
        <v>2.1389999999999998</v>
      </c>
      <c r="D278">
        <v>0.58499999999999996</v>
      </c>
      <c r="E278" t="s">
        <v>2294</v>
      </c>
      <c r="F278">
        <v>16.966999999999999</v>
      </c>
      <c r="G278">
        <v>3.742</v>
      </c>
      <c r="H278">
        <v>0.67600000000000005</v>
      </c>
      <c r="I278">
        <v>10.169</v>
      </c>
      <c r="J278">
        <v>0.57599999999999996</v>
      </c>
      <c r="K278">
        <v>1.804</v>
      </c>
      <c r="L278">
        <v>16.966999999999999</v>
      </c>
    </row>
    <row r="279" spans="1:12">
      <c r="A279" s="60">
        <v>34759</v>
      </c>
      <c r="B279">
        <v>17.068000000000001</v>
      </c>
      <c r="C279">
        <v>2.2320000000000002</v>
      </c>
      <c r="D279">
        <v>0.71899999999999997</v>
      </c>
      <c r="E279" t="s">
        <v>2294</v>
      </c>
      <c r="F279">
        <v>20.018999999999998</v>
      </c>
      <c r="G279">
        <v>4.1429999999999998</v>
      </c>
      <c r="H279">
        <v>0.73499999999999999</v>
      </c>
      <c r="I279">
        <v>12.426</v>
      </c>
      <c r="J279">
        <v>0.70799999999999996</v>
      </c>
      <c r="K279">
        <v>2.0070000000000001</v>
      </c>
      <c r="L279">
        <v>20.018999999999998</v>
      </c>
    </row>
    <row r="280" spans="1:12">
      <c r="A280" s="60">
        <v>34790</v>
      </c>
      <c r="B280">
        <v>18.960999999999999</v>
      </c>
      <c r="C280">
        <v>2.69</v>
      </c>
      <c r="D280">
        <v>0.66400000000000003</v>
      </c>
      <c r="E280" t="s">
        <v>2294</v>
      </c>
      <c r="F280">
        <v>22.314</v>
      </c>
      <c r="G280">
        <v>4.0090000000000003</v>
      </c>
      <c r="H280">
        <v>0.77</v>
      </c>
      <c r="I280">
        <v>14.298</v>
      </c>
      <c r="J280">
        <v>0.65400000000000003</v>
      </c>
      <c r="K280">
        <v>2.5830000000000002</v>
      </c>
      <c r="L280">
        <v>22.314</v>
      </c>
    </row>
    <row r="281" spans="1:12">
      <c r="A281" s="60">
        <v>34820</v>
      </c>
      <c r="B281">
        <v>16.388999999999999</v>
      </c>
      <c r="C281">
        <v>1.9990000000000001</v>
      </c>
      <c r="D281">
        <v>0.55600000000000005</v>
      </c>
      <c r="E281" t="s">
        <v>2294</v>
      </c>
      <c r="F281">
        <v>18.943999999999999</v>
      </c>
      <c r="G281">
        <v>4.1429999999999998</v>
      </c>
      <c r="H281">
        <v>0.70899999999999996</v>
      </c>
      <c r="I281">
        <v>11.782999999999999</v>
      </c>
      <c r="J281">
        <v>0.54800000000000004</v>
      </c>
      <c r="K281">
        <v>1.7609999999999999</v>
      </c>
      <c r="L281">
        <v>18.943999999999999</v>
      </c>
    </row>
    <row r="282" spans="1:12">
      <c r="A282" s="60">
        <v>34851</v>
      </c>
      <c r="B282">
        <v>15.474</v>
      </c>
      <c r="C282">
        <v>2.5630000000000002</v>
      </c>
      <c r="D282">
        <v>0.70599999999999996</v>
      </c>
      <c r="E282" t="s">
        <v>2294</v>
      </c>
      <c r="F282">
        <v>18.742999999999999</v>
      </c>
      <c r="G282">
        <v>4.0090000000000003</v>
      </c>
      <c r="H282">
        <v>0.754</v>
      </c>
      <c r="I282">
        <v>11.118</v>
      </c>
      <c r="J282">
        <v>0.69599999999999995</v>
      </c>
      <c r="K282">
        <v>2.1669999999999998</v>
      </c>
      <c r="L282">
        <v>18.742999999999999</v>
      </c>
    </row>
    <row r="283" spans="1:12">
      <c r="A283" s="60">
        <v>34881</v>
      </c>
      <c r="B283">
        <v>21.952999999999999</v>
      </c>
      <c r="C283">
        <v>2.5230000000000001</v>
      </c>
      <c r="D283">
        <v>0.52600000000000002</v>
      </c>
      <c r="E283" t="s">
        <v>2294</v>
      </c>
      <c r="F283">
        <v>25.001999999999999</v>
      </c>
      <c r="G283">
        <v>4.1429999999999998</v>
      </c>
      <c r="H283">
        <v>0.77</v>
      </c>
      <c r="I283">
        <v>16.89</v>
      </c>
      <c r="J283">
        <v>0.51900000000000002</v>
      </c>
      <c r="K283">
        <v>2.681</v>
      </c>
      <c r="L283">
        <v>25.001999999999999</v>
      </c>
    </row>
    <row r="284" spans="1:12">
      <c r="A284" s="60">
        <v>34912</v>
      </c>
      <c r="B284">
        <v>22.533999999999999</v>
      </c>
      <c r="C284">
        <v>2.6280000000000001</v>
      </c>
      <c r="D284">
        <v>0.435</v>
      </c>
      <c r="E284" t="s">
        <v>2294</v>
      </c>
      <c r="F284">
        <v>25.597000000000001</v>
      </c>
      <c r="G284">
        <v>4.1429999999999998</v>
      </c>
      <c r="H284">
        <v>0.78200000000000003</v>
      </c>
      <c r="I284">
        <v>17.428000000000001</v>
      </c>
      <c r="J284">
        <v>0.42899999999999999</v>
      </c>
      <c r="K284">
        <v>2.8159999999999998</v>
      </c>
      <c r="L284">
        <v>25.597000000000001</v>
      </c>
    </row>
    <row r="285" spans="1:12">
      <c r="A285" s="60">
        <v>34943</v>
      </c>
      <c r="B285">
        <v>19.530999999999999</v>
      </c>
      <c r="C285">
        <v>2.5590000000000002</v>
      </c>
      <c r="D285">
        <v>0.58799999999999997</v>
      </c>
      <c r="E285" t="s">
        <v>2294</v>
      </c>
      <c r="F285">
        <v>22.677</v>
      </c>
      <c r="G285">
        <v>4.0090000000000003</v>
      </c>
      <c r="H285">
        <v>0.75700000000000001</v>
      </c>
      <c r="I285">
        <v>14.801</v>
      </c>
      <c r="J285">
        <v>0.57899999999999996</v>
      </c>
      <c r="K285">
        <v>2.5310000000000001</v>
      </c>
      <c r="L285">
        <v>22.677</v>
      </c>
    </row>
    <row r="286" spans="1:12">
      <c r="A286" s="60">
        <v>34973</v>
      </c>
      <c r="B286">
        <v>21.334</v>
      </c>
      <c r="C286">
        <v>2.746</v>
      </c>
      <c r="D286">
        <v>0.78100000000000003</v>
      </c>
      <c r="E286" t="s">
        <v>2294</v>
      </c>
      <c r="F286">
        <v>24.86</v>
      </c>
      <c r="G286">
        <v>4.1429999999999998</v>
      </c>
      <c r="H286">
        <v>0.79400000000000004</v>
      </c>
      <c r="I286">
        <v>16.353999999999999</v>
      </c>
      <c r="J286">
        <v>0.76900000000000002</v>
      </c>
      <c r="K286">
        <v>2.8010000000000002</v>
      </c>
      <c r="L286">
        <v>24.86</v>
      </c>
    </row>
    <row r="287" spans="1:12">
      <c r="A287" s="60">
        <v>35004</v>
      </c>
      <c r="B287">
        <v>19.097999999999999</v>
      </c>
      <c r="C287">
        <v>2.7589999999999999</v>
      </c>
      <c r="D287">
        <v>0.91300000000000003</v>
      </c>
      <c r="E287" t="s">
        <v>2294</v>
      </c>
      <c r="F287">
        <v>22.77</v>
      </c>
      <c r="G287">
        <v>4.0090000000000003</v>
      </c>
      <c r="H287">
        <v>0.77800000000000002</v>
      </c>
      <c r="I287">
        <v>14.433</v>
      </c>
      <c r="J287">
        <v>0.89900000000000002</v>
      </c>
      <c r="K287">
        <v>2.6509999999999998</v>
      </c>
      <c r="L287">
        <v>22.77</v>
      </c>
    </row>
    <row r="288" spans="1:12">
      <c r="A288" s="60">
        <v>35034</v>
      </c>
      <c r="B288">
        <v>18.670999999999999</v>
      </c>
      <c r="C288">
        <v>2.6120000000000001</v>
      </c>
      <c r="D288">
        <v>0.7</v>
      </c>
      <c r="E288" t="s">
        <v>2294</v>
      </c>
      <c r="F288">
        <v>21.983000000000001</v>
      </c>
      <c r="G288">
        <v>4.1429999999999998</v>
      </c>
      <c r="H288">
        <v>0.77700000000000002</v>
      </c>
      <c r="I288">
        <v>13.92</v>
      </c>
      <c r="J288">
        <v>0.69</v>
      </c>
      <c r="K288">
        <v>2.4529999999999998</v>
      </c>
      <c r="L288">
        <v>21.983000000000001</v>
      </c>
    </row>
    <row r="289" spans="1:12">
      <c r="A289" s="60">
        <v>35065</v>
      </c>
      <c r="B289">
        <v>20.199000000000002</v>
      </c>
      <c r="C289">
        <v>2.2770000000000001</v>
      </c>
      <c r="D289">
        <v>0.69499999999999995</v>
      </c>
      <c r="E289" t="s">
        <v>2294</v>
      </c>
      <c r="F289">
        <v>23.170999999999999</v>
      </c>
      <c r="G289">
        <v>4.29</v>
      </c>
      <c r="H289">
        <v>0.79400000000000004</v>
      </c>
      <c r="I289">
        <v>15.141999999999999</v>
      </c>
      <c r="J289">
        <v>0.68500000000000005</v>
      </c>
      <c r="K289">
        <v>2.2589999999999999</v>
      </c>
      <c r="L289">
        <v>23.170999999999999</v>
      </c>
    </row>
    <row r="290" spans="1:12">
      <c r="A290" s="60">
        <v>35096</v>
      </c>
      <c r="B290">
        <v>15.898</v>
      </c>
      <c r="C290">
        <v>2.419</v>
      </c>
      <c r="D290">
        <v>0.60899999999999999</v>
      </c>
      <c r="E290" t="s">
        <v>2294</v>
      </c>
      <c r="F290">
        <v>18.925999999999998</v>
      </c>
      <c r="G290">
        <v>4.0129999999999999</v>
      </c>
      <c r="H290">
        <v>0.77800000000000002</v>
      </c>
      <c r="I290">
        <v>11.497</v>
      </c>
      <c r="J290">
        <v>0.6</v>
      </c>
      <c r="K290">
        <v>2.0369999999999999</v>
      </c>
      <c r="L290">
        <v>18.925999999999998</v>
      </c>
    </row>
    <row r="291" spans="1:12">
      <c r="A291" s="60">
        <v>35125</v>
      </c>
      <c r="B291">
        <v>18.437000000000001</v>
      </c>
      <c r="C291">
        <v>2.6749999999999998</v>
      </c>
      <c r="D291">
        <v>0.59699999999999998</v>
      </c>
      <c r="E291" t="s">
        <v>2294</v>
      </c>
      <c r="F291">
        <v>21.71</v>
      </c>
      <c r="G291">
        <v>4.29</v>
      </c>
      <c r="H291">
        <v>0.84599999999999997</v>
      </c>
      <c r="I291">
        <v>13.596</v>
      </c>
      <c r="J291">
        <v>0.58799999999999997</v>
      </c>
      <c r="K291">
        <v>2.3889999999999998</v>
      </c>
      <c r="L291">
        <v>21.71</v>
      </c>
    </row>
    <row r="292" spans="1:12">
      <c r="A292" s="60">
        <v>35156</v>
      </c>
      <c r="B292">
        <v>14.039</v>
      </c>
      <c r="C292">
        <v>2.4350000000000001</v>
      </c>
      <c r="D292">
        <v>0.47299999999999998</v>
      </c>
      <c r="E292" t="s">
        <v>2294</v>
      </c>
      <c r="F292">
        <v>16.946999999999999</v>
      </c>
      <c r="G292">
        <v>4.1520000000000001</v>
      </c>
      <c r="H292">
        <v>0.79300000000000004</v>
      </c>
      <c r="I292">
        <v>9.7189999999999994</v>
      </c>
      <c r="J292">
        <v>0.46600000000000003</v>
      </c>
      <c r="K292">
        <v>1.8169999999999999</v>
      </c>
      <c r="L292">
        <v>16.946999999999999</v>
      </c>
    </row>
    <row r="293" spans="1:12">
      <c r="A293" s="60">
        <v>35186</v>
      </c>
      <c r="B293">
        <v>16.582999999999998</v>
      </c>
      <c r="C293">
        <v>2.5129999999999999</v>
      </c>
      <c r="D293">
        <v>0.41</v>
      </c>
      <c r="E293" t="s">
        <v>2294</v>
      </c>
      <c r="F293">
        <v>19.506</v>
      </c>
      <c r="G293">
        <v>4.29</v>
      </c>
      <c r="H293">
        <v>0.82099999999999995</v>
      </c>
      <c r="I293">
        <v>11.909000000000001</v>
      </c>
      <c r="J293">
        <v>0.40400000000000003</v>
      </c>
      <c r="K293">
        <v>2.081</v>
      </c>
      <c r="L293">
        <v>19.506</v>
      </c>
    </row>
    <row r="294" spans="1:12">
      <c r="A294" s="60">
        <v>35217</v>
      </c>
      <c r="B294">
        <v>18.504999999999999</v>
      </c>
      <c r="C294">
        <v>2.7770000000000001</v>
      </c>
      <c r="D294">
        <v>0.29899999999999999</v>
      </c>
      <c r="E294" t="s">
        <v>2294</v>
      </c>
      <c r="F294">
        <v>21.58</v>
      </c>
      <c r="G294">
        <v>4.1520000000000001</v>
      </c>
      <c r="H294">
        <v>0.84399999999999997</v>
      </c>
      <c r="I294">
        <v>13.768000000000001</v>
      </c>
      <c r="J294">
        <v>0.29399999999999998</v>
      </c>
      <c r="K294">
        <v>2.5219999999999998</v>
      </c>
      <c r="L294">
        <v>21.58</v>
      </c>
    </row>
    <row r="295" spans="1:12">
      <c r="A295" s="60">
        <v>35247</v>
      </c>
      <c r="B295">
        <v>20.733000000000001</v>
      </c>
      <c r="C295">
        <v>2.9380000000000002</v>
      </c>
      <c r="D295">
        <v>0.28699999999999998</v>
      </c>
      <c r="E295" t="s">
        <v>2294</v>
      </c>
      <c r="F295">
        <v>23.957000000000001</v>
      </c>
      <c r="G295">
        <v>4.29</v>
      </c>
      <c r="H295">
        <v>0.88300000000000001</v>
      </c>
      <c r="I295">
        <v>15.683</v>
      </c>
      <c r="J295">
        <v>0.28199999999999997</v>
      </c>
      <c r="K295">
        <v>2.8180000000000001</v>
      </c>
      <c r="L295">
        <v>23.957000000000001</v>
      </c>
    </row>
    <row r="296" spans="1:12">
      <c r="A296" s="60">
        <v>35278</v>
      </c>
      <c r="B296">
        <v>22.658000000000001</v>
      </c>
      <c r="C296">
        <v>2.4329999999999998</v>
      </c>
      <c r="D296">
        <v>0.35799999999999998</v>
      </c>
      <c r="E296" t="s">
        <v>2294</v>
      </c>
      <c r="F296">
        <v>25.449000000000002</v>
      </c>
      <c r="G296">
        <v>4.29</v>
      </c>
      <c r="H296">
        <v>0.81799999999999995</v>
      </c>
      <c r="I296">
        <v>17.366</v>
      </c>
      <c r="J296">
        <v>0.35299999999999998</v>
      </c>
      <c r="K296">
        <v>2.6230000000000002</v>
      </c>
      <c r="L296">
        <v>25.449000000000002</v>
      </c>
    </row>
    <row r="297" spans="1:12">
      <c r="A297" s="60">
        <v>35309</v>
      </c>
      <c r="B297">
        <v>18.867999999999999</v>
      </c>
      <c r="C297">
        <v>2.68</v>
      </c>
      <c r="D297">
        <v>0.33200000000000002</v>
      </c>
      <c r="E297" t="s">
        <v>2294</v>
      </c>
      <c r="F297">
        <v>21.88</v>
      </c>
      <c r="G297">
        <v>4.1520000000000001</v>
      </c>
      <c r="H297">
        <v>0.83199999999999996</v>
      </c>
      <c r="I297">
        <v>14.085000000000001</v>
      </c>
      <c r="J297">
        <v>0.32700000000000001</v>
      </c>
      <c r="K297">
        <v>2.484</v>
      </c>
      <c r="L297">
        <v>21.88</v>
      </c>
    </row>
    <row r="298" spans="1:12">
      <c r="A298" s="60">
        <v>35339</v>
      </c>
      <c r="B298">
        <v>22.606999999999999</v>
      </c>
      <c r="C298">
        <v>3.0129999999999999</v>
      </c>
      <c r="D298">
        <v>0.47899999999999998</v>
      </c>
      <c r="E298" t="s">
        <v>2294</v>
      </c>
      <c r="F298">
        <v>26.1</v>
      </c>
      <c r="G298">
        <v>4.29</v>
      </c>
      <c r="H298">
        <v>0.89600000000000002</v>
      </c>
      <c r="I298">
        <v>17.379000000000001</v>
      </c>
      <c r="J298">
        <v>0.47199999999999998</v>
      </c>
      <c r="K298">
        <v>3.0619999999999998</v>
      </c>
      <c r="L298">
        <v>26.1</v>
      </c>
    </row>
    <row r="299" spans="1:12">
      <c r="A299" s="60">
        <v>35370</v>
      </c>
      <c r="B299">
        <v>21.602</v>
      </c>
      <c r="C299">
        <v>2.827</v>
      </c>
      <c r="D299">
        <v>0.54500000000000004</v>
      </c>
      <c r="E299" t="s">
        <v>2294</v>
      </c>
      <c r="F299">
        <v>24.974</v>
      </c>
      <c r="G299">
        <v>4.1520000000000001</v>
      </c>
      <c r="H299">
        <v>0.85499999999999998</v>
      </c>
      <c r="I299">
        <v>16.562999999999999</v>
      </c>
      <c r="J299">
        <v>0.53700000000000003</v>
      </c>
      <c r="K299">
        <v>2.8679999999999999</v>
      </c>
      <c r="L299">
        <v>24.974</v>
      </c>
    </row>
    <row r="300" spans="1:12">
      <c r="A300" s="60">
        <v>35400</v>
      </c>
      <c r="B300">
        <v>18.465</v>
      </c>
      <c r="C300">
        <v>2.9369999999999998</v>
      </c>
      <c r="D300">
        <v>0.52100000000000002</v>
      </c>
      <c r="E300" t="s">
        <v>2294</v>
      </c>
      <c r="F300">
        <v>21.922000000000001</v>
      </c>
      <c r="G300">
        <v>4.29</v>
      </c>
      <c r="H300">
        <v>0.88100000000000001</v>
      </c>
      <c r="I300">
        <v>13.646000000000001</v>
      </c>
      <c r="J300">
        <v>0.51300000000000001</v>
      </c>
      <c r="K300">
        <v>2.5920000000000001</v>
      </c>
      <c r="L300">
        <v>21.922000000000001</v>
      </c>
    </row>
    <row r="301" spans="1:12">
      <c r="A301" s="60">
        <v>35431</v>
      </c>
      <c r="B301">
        <v>20.591999999999999</v>
      </c>
      <c r="C301">
        <v>2.2610000000000001</v>
      </c>
      <c r="D301">
        <v>0.52300000000000002</v>
      </c>
      <c r="E301" t="s">
        <v>2294</v>
      </c>
      <c r="F301">
        <v>23.376000000000001</v>
      </c>
      <c r="G301">
        <v>3.4260000000000002</v>
      </c>
      <c r="H301">
        <v>0.81499999999999995</v>
      </c>
      <c r="I301">
        <v>16.149999999999999</v>
      </c>
      <c r="J301">
        <v>0.51400000000000001</v>
      </c>
      <c r="K301">
        <v>2.472</v>
      </c>
      <c r="L301">
        <v>23.376000000000001</v>
      </c>
    </row>
    <row r="302" spans="1:12">
      <c r="A302" s="60">
        <v>35462</v>
      </c>
      <c r="B302">
        <v>15.930999999999999</v>
      </c>
      <c r="C302">
        <v>2.33</v>
      </c>
      <c r="D302">
        <v>0.55200000000000005</v>
      </c>
      <c r="E302" t="s">
        <v>2294</v>
      </c>
      <c r="F302">
        <v>18.812999999999999</v>
      </c>
      <c r="G302">
        <v>3.0939999999999999</v>
      </c>
      <c r="H302">
        <v>0.77300000000000002</v>
      </c>
      <c r="I302">
        <v>12.215</v>
      </c>
      <c r="J302">
        <v>0.54300000000000004</v>
      </c>
      <c r="K302">
        <v>2.1890000000000001</v>
      </c>
      <c r="L302">
        <v>18.812999999999999</v>
      </c>
    </row>
    <row r="303" spans="1:12">
      <c r="A303" s="60">
        <v>35490</v>
      </c>
      <c r="B303">
        <v>17.934999999999999</v>
      </c>
      <c r="C303">
        <v>2.3929999999999998</v>
      </c>
      <c r="D303">
        <v>0.60499999999999998</v>
      </c>
      <c r="E303" t="s">
        <v>2294</v>
      </c>
      <c r="F303">
        <v>20.933</v>
      </c>
      <c r="G303">
        <v>3.4260000000000002</v>
      </c>
      <c r="H303">
        <v>0.83</v>
      </c>
      <c r="I303">
        <v>13.772</v>
      </c>
      <c r="J303">
        <v>0.59499999999999997</v>
      </c>
      <c r="K303">
        <v>2.3109999999999999</v>
      </c>
      <c r="L303">
        <v>20.933</v>
      </c>
    </row>
    <row r="304" spans="1:12">
      <c r="A304" s="60">
        <v>35521</v>
      </c>
      <c r="B304">
        <v>17.809000000000001</v>
      </c>
      <c r="C304">
        <v>2.609</v>
      </c>
      <c r="D304">
        <v>0.54600000000000004</v>
      </c>
      <c r="E304" t="s">
        <v>2294</v>
      </c>
      <c r="F304">
        <v>20.963999999999999</v>
      </c>
      <c r="G304">
        <v>3.3149999999999999</v>
      </c>
      <c r="H304">
        <v>0.84499999999999997</v>
      </c>
      <c r="I304">
        <v>13.763999999999999</v>
      </c>
      <c r="J304">
        <v>0.53700000000000003</v>
      </c>
      <c r="K304">
        <v>2.5030000000000001</v>
      </c>
      <c r="L304">
        <v>20.963999999999999</v>
      </c>
    </row>
    <row r="305" spans="1:12">
      <c r="A305" s="60">
        <v>35551</v>
      </c>
      <c r="B305">
        <v>18.841999999999999</v>
      </c>
      <c r="C305">
        <v>2.7010000000000001</v>
      </c>
      <c r="D305">
        <v>0.56499999999999995</v>
      </c>
      <c r="E305" t="s">
        <v>2294</v>
      </c>
      <c r="F305">
        <v>22.108000000000001</v>
      </c>
      <c r="G305">
        <v>3.4260000000000002</v>
      </c>
      <c r="H305">
        <v>0.875</v>
      </c>
      <c r="I305">
        <v>14.619</v>
      </c>
      <c r="J305">
        <v>0.55600000000000005</v>
      </c>
      <c r="K305">
        <v>2.633</v>
      </c>
      <c r="L305">
        <v>22.108000000000001</v>
      </c>
    </row>
    <row r="306" spans="1:12">
      <c r="A306" s="60">
        <v>35582</v>
      </c>
      <c r="B306">
        <v>16.202999999999999</v>
      </c>
      <c r="C306">
        <v>2.4790000000000001</v>
      </c>
      <c r="D306">
        <v>0.47399999999999998</v>
      </c>
      <c r="E306" t="s">
        <v>2294</v>
      </c>
      <c r="F306">
        <v>19.155999999999999</v>
      </c>
      <c r="G306">
        <v>3.3149999999999999</v>
      </c>
      <c r="H306">
        <v>0.82399999999999995</v>
      </c>
      <c r="I306">
        <v>12.304</v>
      </c>
      <c r="J306">
        <v>0.46600000000000003</v>
      </c>
      <c r="K306">
        <v>2.2469999999999999</v>
      </c>
      <c r="L306">
        <v>19.155999999999999</v>
      </c>
    </row>
    <row r="307" spans="1:12">
      <c r="A307" s="60">
        <v>35612</v>
      </c>
      <c r="B307">
        <v>18.370999999999999</v>
      </c>
      <c r="C307">
        <v>2.5760000000000001</v>
      </c>
      <c r="D307">
        <v>0.64600000000000002</v>
      </c>
      <c r="E307" t="s">
        <v>2294</v>
      </c>
      <c r="F307">
        <v>21.593</v>
      </c>
      <c r="G307">
        <v>3.4260000000000002</v>
      </c>
      <c r="H307">
        <v>0.85599999999999998</v>
      </c>
      <c r="I307">
        <v>14.183</v>
      </c>
      <c r="J307">
        <v>0.63500000000000001</v>
      </c>
      <c r="K307">
        <v>2.4929999999999999</v>
      </c>
      <c r="L307">
        <v>21.593</v>
      </c>
    </row>
    <row r="308" spans="1:12">
      <c r="A308" s="60">
        <v>35643</v>
      </c>
      <c r="B308">
        <v>19.163</v>
      </c>
      <c r="C308">
        <v>2.5960000000000001</v>
      </c>
      <c r="D308">
        <v>0.49099999999999999</v>
      </c>
      <c r="E308" t="s">
        <v>2294</v>
      </c>
      <c r="F308">
        <v>22.25</v>
      </c>
      <c r="G308">
        <v>3.4260000000000002</v>
      </c>
      <c r="H308">
        <v>0.86</v>
      </c>
      <c r="I308">
        <v>14.897</v>
      </c>
      <c r="J308">
        <v>0.48199999999999998</v>
      </c>
      <c r="K308">
        <v>2.585</v>
      </c>
      <c r="L308">
        <v>22.25</v>
      </c>
    </row>
    <row r="309" spans="1:12">
      <c r="A309" s="60">
        <v>35674</v>
      </c>
      <c r="B309">
        <v>18.123000000000001</v>
      </c>
      <c r="C309">
        <v>2.2930000000000001</v>
      </c>
      <c r="D309">
        <v>0.55100000000000005</v>
      </c>
      <c r="E309" t="s">
        <v>2294</v>
      </c>
      <c r="F309">
        <v>20.966999999999999</v>
      </c>
      <c r="G309">
        <v>3.3149999999999999</v>
      </c>
      <c r="H309">
        <v>0.80100000000000005</v>
      </c>
      <c r="I309">
        <v>14.016</v>
      </c>
      <c r="J309">
        <v>0.54100000000000004</v>
      </c>
      <c r="K309">
        <v>2.294</v>
      </c>
      <c r="L309">
        <v>20.966999999999999</v>
      </c>
    </row>
    <row r="310" spans="1:12">
      <c r="A310" s="60">
        <v>35704</v>
      </c>
      <c r="B310">
        <v>22.477</v>
      </c>
      <c r="C310">
        <v>2.625</v>
      </c>
      <c r="D310">
        <v>0.76600000000000001</v>
      </c>
      <c r="E310" t="s">
        <v>2294</v>
      </c>
      <c r="F310">
        <v>25.867999999999999</v>
      </c>
      <c r="G310">
        <v>3.4260000000000002</v>
      </c>
      <c r="H310">
        <v>0.86899999999999999</v>
      </c>
      <c r="I310">
        <v>17.888000000000002</v>
      </c>
      <c r="J310">
        <v>0.754</v>
      </c>
      <c r="K310">
        <v>2.9319999999999999</v>
      </c>
      <c r="L310">
        <v>25.867999999999999</v>
      </c>
    </row>
    <row r="311" spans="1:12">
      <c r="A311" s="60">
        <v>35735</v>
      </c>
      <c r="B311">
        <v>19.113</v>
      </c>
      <c r="C311">
        <v>2.4980000000000002</v>
      </c>
      <c r="D311">
        <v>0.6</v>
      </c>
      <c r="E311" t="s">
        <v>2294</v>
      </c>
      <c r="F311">
        <v>22.210999999999999</v>
      </c>
      <c r="G311">
        <v>3.3149999999999999</v>
      </c>
      <c r="H311">
        <v>0.83099999999999996</v>
      </c>
      <c r="I311">
        <v>14.928000000000001</v>
      </c>
      <c r="J311">
        <v>0.59</v>
      </c>
      <c r="K311">
        <v>2.5470000000000002</v>
      </c>
      <c r="L311">
        <v>22.210999999999999</v>
      </c>
    </row>
    <row r="312" spans="1:12">
      <c r="A312" s="60">
        <v>35765</v>
      </c>
      <c r="B312">
        <v>17.838999999999999</v>
      </c>
      <c r="C312">
        <v>2.601</v>
      </c>
      <c r="D312">
        <v>0.78</v>
      </c>
      <c r="E312" t="s">
        <v>2294</v>
      </c>
      <c r="F312">
        <v>21.22</v>
      </c>
      <c r="G312">
        <v>3.4260000000000002</v>
      </c>
      <c r="H312">
        <v>0.86</v>
      </c>
      <c r="I312">
        <v>13.709</v>
      </c>
      <c r="J312">
        <v>0.76700000000000002</v>
      </c>
      <c r="K312">
        <v>2.4590000000000001</v>
      </c>
      <c r="L312">
        <v>21.22</v>
      </c>
    </row>
    <row r="313" spans="1:12">
      <c r="A313" s="60">
        <v>35796</v>
      </c>
      <c r="B313">
        <v>20.457000000000001</v>
      </c>
      <c r="C313">
        <v>2.2120000000000002</v>
      </c>
      <c r="D313">
        <v>0.73399999999999999</v>
      </c>
      <c r="E313" t="s">
        <v>2294</v>
      </c>
      <c r="F313">
        <v>23.402999999999999</v>
      </c>
      <c r="G313">
        <v>3.0270000000000001</v>
      </c>
      <c r="H313">
        <v>0.72599999999999998</v>
      </c>
      <c r="I313">
        <v>16.329999999999998</v>
      </c>
      <c r="J313">
        <v>0.72299999999999998</v>
      </c>
      <c r="K313">
        <v>2.597</v>
      </c>
      <c r="L313">
        <v>23.402999999999999</v>
      </c>
    </row>
    <row r="314" spans="1:12">
      <c r="A314" s="60">
        <v>35827</v>
      </c>
      <c r="B314">
        <v>14.853</v>
      </c>
      <c r="C314">
        <v>2.1669999999999998</v>
      </c>
      <c r="D314">
        <v>0.59299999999999997</v>
      </c>
      <c r="E314" t="s">
        <v>2294</v>
      </c>
      <c r="F314">
        <v>17.611999999999998</v>
      </c>
      <c r="G314">
        <v>2.734</v>
      </c>
      <c r="H314">
        <v>0.67400000000000004</v>
      </c>
      <c r="I314">
        <v>11.513</v>
      </c>
      <c r="J314">
        <v>0.58399999999999996</v>
      </c>
      <c r="K314">
        <v>2.1070000000000002</v>
      </c>
      <c r="L314">
        <v>17.611999999999998</v>
      </c>
    </row>
    <row r="315" spans="1:12">
      <c r="A315" s="60">
        <v>35855</v>
      </c>
      <c r="B315">
        <v>16.837</v>
      </c>
      <c r="C315">
        <v>2.512</v>
      </c>
      <c r="D315">
        <v>0.67900000000000005</v>
      </c>
      <c r="E315" t="s">
        <v>2294</v>
      </c>
      <c r="F315">
        <v>20.027999999999999</v>
      </c>
      <c r="G315">
        <v>3.0270000000000001</v>
      </c>
      <c r="H315">
        <v>0.76200000000000001</v>
      </c>
      <c r="I315">
        <v>13.111000000000001</v>
      </c>
      <c r="J315">
        <v>0.66900000000000004</v>
      </c>
      <c r="K315">
        <v>2.4590000000000001</v>
      </c>
      <c r="L315">
        <v>20.027999999999999</v>
      </c>
    </row>
    <row r="316" spans="1:12">
      <c r="A316" s="60">
        <v>35886</v>
      </c>
      <c r="B316">
        <v>16.702000000000002</v>
      </c>
      <c r="C316">
        <v>2.4529999999999998</v>
      </c>
      <c r="D316">
        <v>0.58899999999999997</v>
      </c>
      <c r="E316" t="s">
        <v>2294</v>
      </c>
      <c r="F316">
        <v>19.745000000000001</v>
      </c>
      <c r="G316">
        <v>2.93</v>
      </c>
      <c r="H316">
        <v>0.74099999999999999</v>
      </c>
      <c r="I316">
        <v>13.055999999999999</v>
      </c>
      <c r="J316">
        <v>0.57999999999999996</v>
      </c>
      <c r="K316">
        <v>2.4380000000000002</v>
      </c>
      <c r="L316">
        <v>19.745000000000001</v>
      </c>
    </row>
    <row r="317" spans="1:12">
      <c r="A317" s="60">
        <v>35916</v>
      </c>
      <c r="B317">
        <v>17.504999999999999</v>
      </c>
      <c r="C317">
        <v>2.6589999999999998</v>
      </c>
      <c r="D317">
        <v>0.52600000000000002</v>
      </c>
      <c r="E317" t="s">
        <v>2294</v>
      </c>
      <c r="F317">
        <v>20.69</v>
      </c>
      <c r="G317">
        <v>3.0270000000000001</v>
      </c>
      <c r="H317">
        <v>0.78200000000000003</v>
      </c>
      <c r="I317">
        <v>13.724</v>
      </c>
      <c r="J317">
        <v>0.51800000000000002</v>
      </c>
      <c r="K317">
        <v>2.6389999999999998</v>
      </c>
      <c r="L317">
        <v>20.69</v>
      </c>
    </row>
    <row r="318" spans="1:12">
      <c r="A318" s="60">
        <v>35947</v>
      </c>
      <c r="B318">
        <v>12.071999999999999</v>
      </c>
      <c r="C318">
        <v>2.2509999999999999</v>
      </c>
      <c r="D318">
        <v>0.56699999999999995</v>
      </c>
      <c r="E318" t="s">
        <v>2294</v>
      </c>
      <c r="F318">
        <v>14.89</v>
      </c>
      <c r="G318">
        <v>2.93</v>
      </c>
      <c r="H318">
        <v>0.70799999999999996</v>
      </c>
      <c r="I318">
        <v>8.8789999999999996</v>
      </c>
      <c r="J318">
        <v>0.55900000000000005</v>
      </c>
      <c r="K318">
        <v>1.8140000000000001</v>
      </c>
      <c r="L318">
        <v>14.89</v>
      </c>
    </row>
    <row r="319" spans="1:12">
      <c r="A319" s="60">
        <v>35977</v>
      </c>
      <c r="B319">
        <v>17.311</v>
      </c>
      <c r="C319">
        <v>2.5110000000000001</v>
      </c>
      <c r="D319">
        <v>0.59499999999999997</v>
      </c>
      <c r="E319" t="s">
        <v>2294</v>
      </c>
      <c r="F319">
        <v>20.417000000000002</v>
      </c>
      <c r="G319">
        <v>3.0270000000000001</v>
      </c>
      <c r="H319">
        <v>0.76200000000000001</v>
      </c>
      <c r="I319">
        <v>13.535</v>
      </c>
      <c r="J319">
        <v>0.58599999999999997</v>
      </c>
      <c r="K319">
        <v>2.5059999999999998</v>
      </c>
      <c r="L319">
        <v>20.417000000000002</v>
      </c>
    </row>
    <row r="320" spans="1:12">
      <c r="A320" s="60">
        <v>36008</v>
      </c>
      <c r="B320">
        <v>17.986999999999998</v>
      </c>
      <c r="C320">
        <v>2.5150000000000001</v>
      </c>
      <c r="D320">
        <v>0.63500000000000001</v>
      </c>
      <c r="E320" t="s">
        <v>2294</v>
      </c>
      <c r="F320">
        <v>21.135999999999999</v>
      </c>
      <c r="G320">
        <v>3.0270000000000001</v>
      </c>
      <c r="H320">
        <v>0.76400000000000001</v>
      </c>
      <c r="I320">
        <v>14.143000000000001</v>
      </c>
      <c r="J320">
        <v>0.625</v>
      </c>
      <c r="K320">
        <v>2.577</v>
      </c>
      <c r="L320">
        <v>21.135999999999999</v>
      </c>
    </row>
    <row r="321" spans="1:12">
      <c r="A321" s="60">
        <v>36039</v>
      </c>
      <c r="B321">
        <v>17.492000000000001</v>
      </c>
      <c r="C321">
        <v>2.423</v>
      </c>
      <c r="D321">
        <v>0.65300000000000002</v>
      </c>
      <c r="E321" t="s">
        <v>2294</v>
      </c>
      <c r="F321">
        <v>20.568000000000001</v>
      </c>
      <c r="G321">
        <v>2.93</v>
      </c>
      <c r="H321">
        <v>0.73799999999999999</v>
      </c>
      <c r="I321">
        <v>13.762</v>
      </c>
      <c r="J321">
        <v>0.64300000000000002</v>
      </c>
      <c r="K321">
        <v>2.4950000000000001</v>
      </c>
      <c r="L321">
        <v>20.568000000000001</v>
      </c>
    </row>
    <row r="322" spans="1:12">
      <c r="A322" s="60">
        <v>36069</v>
      </c>
      <c r="B322">
        <v>18.948</v>
      </c>
      <c r="C322">
        <v>2.6259999999999999</v>
      </c>
      <c r="D322">
        <v>0.749</v>
      </c>
      <c r="E322" t="s">
        <v>2294</v>
      </c>
      <c r="F322">
        <v>22.324000000000002</v>
      </c>
      <c r="G322">
        <v>3.0270000000000001</v>
      </c>
      <c r="H322">
        <v>0.78</v>
      </c>
      <c r="I322">
        <v>15.019</v>
      </c>
      <c r="J322">
        <v>0.73799999999999999</v>
      </c>
      <c r="K322">
        <v>2.76</v>
      </c>
      <c r="L322">
        <v>22.324000000000002</v>
      </c>
    </row>
    <row r="323" spans="1:12">
      <c r="A323" s="60">
        <v>36100</v>
      </c>
      <c r="B323">
        <v>16.068999999999999</v>
      </c>
      <c r="C323">
        <v>2.2519999999999998</v>
      </c>
      <c r="D323">
        <v>0.66700000000000004</v>
      </c>
      <c r="E323" t="s">
        <v>2294</v>
      </c>
      <c r="F323">
        <v>18.988</v>
      </c>
      <c r="G323">
        <v>2.93</v>
      </c>
      <c r="H323">
        <v>0.71299999999999997</v>
      </c>
      <c r="I323">
        <v>12.468</v>
      </c>
      <c r="J323">
        <v>0.65700000000000003</v>
      </c>
      <c r="K323">
        <v>2.2200000000000002</v>
      </c>
      <c r="L323">
        <v>18.988</v>
      </c>
    </row>
    <row r="324" spans="1:12">
      <c r="A324" s="60">
        <v>36130</v>
      </c>
      <c r="B324">
        <v>18.641999999999999</v>
      </c>
      <c r="C324">
        <v>2.93</v>
      </c>
      <c r="D324">
        <v>0.85399999999999998</v>
      </c>
      <c r="E324" t="s">
        <v>2294</v>
      </c>
      <c r="F324">
        <v>22.427</v>
      </c>
      <c r="G324">
        <v>3.0270000000000001</v>
      </c>
      <c r="H324">
        <v>0.82099999999999995</v>
      </c>
      <c r="I324">
        <v>14.776999999999999</v>
      </c>
      <c r="J324">
        <v>0.84099999999999997</v>
      </c>
      <c r="K324">
        <v>2.9609999999999999</v>
      </c>
      <c r="L324">
        <v>22.427</v>
      </c>
    </row>
    <row r="325" spans="1:12">
      <c r="A325" s="60">
        <v>36161</v>
      </c>
      <c r="B325">
        <v>19.791</v>
      </c>
      <c r="C325">
        <v>2.2909999999999999</v>
      </c>
      <c r="D325">
        <v>0.71299999999999997</v>
      </c>
      <c r="E325" t="s">
        <v>2294</v>
      </c>
      <c r="F325">
        <v>22.795999999999999</v>
      </c>
      <c r="G325">
        <v>3.1070000000000002</v>
      </c>
      <c r="H325">
        <v>0.755</v>
      </c>
      <c r="I325">
        <v>15.614000000000001</v>
      </c>
      <c r="J325">
        <v>0.70499999999999996</v>
      </c>
      <c r="K325">
        <v>2.6139999999999999</v>
      </c>
      <c r="L325">
        <v>22.795999999999999</v>
      </c>
    </row>
    <row r="326" spans="1:12">
      <c r="A326" s="60">
        <v>36192</v>
      </c>
      <c r="B326">
        <v>15.228999999999999</v>
      </c>
      <c r="C326">
        <v>2.3279999999999998</v>
      </c>
      <c r="D326">
        <v>0.59799999999999998</v>
      </c>
      <c r="E326" t="s">
        <v>2294</v>
      </c>
      <c r="F326">
        <v>18.155000000000001</v>
      </c>
      <c r="G326">
        <v>2.806</v>
      </c>
      <c r="H326">
        <v>0.71499999999999997</v>
      </c>
      <c r="I326">
        <v>11.747</v>
      </c>
      <c r="J326">
        <v>0.59199999999999997</v>
      </c>
      <c r="K326">
        <v>2.294</v>
      </c>
      <c r="L326">
        <v>18.155000000000001</v>
      </c>
    </row>
    <row r="327" spans="1:12">
      <c r="A327" s="60">
        <v>36220</v>
      </c>
      <c r="B327">
        <v>14.061999999999999</v>
      </c>
      <c r="C327">
        <v>2.4249999999999998</v>
      </c>
      <c r="D327">
        <v>0.63800000000000001</v>
      </c>
      <c r="E327" t="s">
        <v>2294</v>
      </c>
      <c r="F327">
        <v>17.126000000000001</v>
      </c>
      <c r="G327">
        <v>3.1070000000000002</v>
      </c>
      <c r="H327">
        <v>0.76900000000000002</v>
      </c>
      <c r="I327">
        <v>10.483000000000001</v>
      </c>
      <c r="J327">
        <v>0.63100000000000001</v>
      </c>
      <c r="K327">
        <v>2.1349999999999998</v>
      </c>
      <c r="L327">
        <v>17.126000000000001</v>
      </c>
    </row>
    <row r="328" spans="1:12">
      <c r="A328" s="60">
        <v>36251</v>
      </c>
      <c r="B328">
        <v>17.215</v>
      </c>
      <c r="C328">
        <v>2.57</v>
      </c>
      <c r="D328">
        <v>0.58899999999999997</v>
      </c>
      <c r="E328" t="s">
        <v>2294</v>
      </c>
      <c r="F328">
        <v>20.375</v>
      </c>
      <c r="G328">
        <v>3.0070000000000001</v>
      </c>
      <c r="H328">
        <v>0.77700000000000002</v>
      </c>
      <c r="I328">
        <v>13.398999999999999</v>
      </c>
      <c r="J328">
        <v>0.58299999999999996</v>
      </c>
      <c r="K328">
        <v>2.61</v>
      </c>
      <c r="L328">
        <v>20.375</v>
      </c>
    </row>
    <row r="329" spans="1:12">
      <c r="A329" s="60">
        <v>36281</v>
      </c>
      <c r="B329">
        <v>20.838999999999999</v>
      </c>
      <c r="C329">
        <v>2.7050000000000001</v>
      </c>
      <c r="D329">
        <v>0.59299999999999997</v>
      </c>
      <c r="E329" t="s">
        <v>2294</v>
      </c>
      <c r="F329">
        <v>24.138000000000002</v>
      </c>
      <c r="G329">
        <v>3.1070000000000002</v>
      </c>
      <c r="H329">
        <v>0.81100000000000005</v>
      </c>
      <c r="I329">
        <v>16.585000000000001</v>
      </c>
      <c r="J329">
        <v>0.58699999999999997</v>
      </c>
      <c r="K329">
        <v>3.0470000000000002</v>
      </c>
      <c r="L329">
        <v>24.138000000000002</v>
      </c>
    </row>
    <row r="330" spans="1:12">
      <c r="A330" s="60">
        <v>36312</v>
      </c>
      <c r="B330">
        <v>16.312000000000001</v>
      </c>
      <c r="C330">
        <v>2.6040000000000001</v>
      </c>
      <c r="D330">
        <v>0.65200000000000002</v>
      </c>
      <c r="E330" t="s">
        <v>2294</v>
      </c>
      <c r="F330">
        <v>19.568000000000001</v>
      </c>
      <c r="G330">
        <v>3.0070000000000001</v>
      </c>
      <c r="H330">
        <v>0.78100000000000003</v>
      </c>
      <c r="I330">
        <v>12.590999999999999</v>
      </c>
      <c r="J330">
        <v>0.64500000000000002</v>
      </c>
      <c r="K330">
        <v>2.5449999999999999</v>
      </c>
      <c r="L330">
        <v>19.568000000000001</v>
      </c>
    </row>
    <row r="331" spans="1:12">
      <c r="A331" s="60">
        <v>36342</v>
      </c>
      <c r="B331">
        <v>19.131</v>
      </c>
      <c r="C331">
        <v>2.5070000000000001</v>
      </c>
      <c r="D331">
        <v>0.55800000000000005</v>
      </c>
      <c r="E331" t="s">
        <v>2294</v>
      </c>
      <c r="F331">
        <v>22.195</v>
      </c>
      <c r="G331">
        <v>3.1070000000000002</v>
      </c>
      <c r="H331">
        <v>0.78300000000000003</v>
      </c>
      <c r="I331">
        <v>15.037000000000001</v>
      </c>
      <c r="J331">
        <v>0.55100000000000005</v>
      </c>
      <c r="K331">
        <v>2.7170000000000001</v>
      </c>
      <c r="L331">
        <v>22.195</v>
      </c>
    </row>
    <row r="332" spans="1:12">
      <c r="A332" s="60">
        <v>36373</v>
      </c>
      <c r="B332">
        <v>18.55</v>
      </c>
      <c r="C332">
        <v>2.3929999999999998</v>
      </c>
      <c r="D332">
        <v>0.63900000000000001</v>
      </c>
      <c r="E332" t="s">
        <v>2294</v>
      </c>
      <c r="F332">
        <v>21.582000000000001</v>
      </c>
      <c r="G332">
        <v>3.1070000000000002</v>
      </c>
      <c r="H332">
        <v>0.76800000000000002</v>
      </c>
      <c r="I332">
        <v>14.507999999999999</v>
      </c>
      <c r="J332">
        <v>0.63200000000000001</v>
      </c>
      <c r="K332">
        <v>2.5680000000000001</v>
      </c>
      <c r="L332">
        <v>21.582000000000001</v>
      </c>
    </row>
    <row r="333" spans="1:12">
      <c r="A333" s="60">
        <v>36404</v>
      </c>
      <c r="B333">
        <v>17.062000000000001</v>
      </c>
      <c r="C333">
        <v>2.4140000000000001</v>
      </c>
      <c r="D333">
        <v>0.64</v>
      </c>
      <c r="E333" t="s">
        <v>2294</v>
      </c>
      <c r="F333">
        <v>20.117000000000001</v>
      </c>
      <c r="G333">
        <v>3.0070000000000001</v>
      </c>
      <c r="H333">
        <v>0.75600000000000001</v>
      </c>
      <c r="I333">
        <v>13.249000000000001</v>
      </c>
      <c r="J333">
        <v>0.63300000000000001</v>
      </c>
      <c r="K333">
        <v>2.472</v>
      </c>
      <c r="L333">
        <v>20.117000000000001</v>
      </c>
    </row>
    <row r="334" spans="1:12">
      <c r="A334" s="60">
        <v>36434</v>
      </c>
      <c r="B334">
        <v>15.422000000000001</v>
      </c>
      <c r="C334">
        <v>2.4239999999999999</v>
      </c>
      <c r="D334">
        <v>0.79500000000000004</v>
      </c>
      <c r="E334" t="s">
        <v>2294</v>
      </c>
      <c r="F334">
        <v>18.64</v>
      </c>
      <c r="G334">
        <v>3.1070000000000002</v>
      </c>
      <c r="H334">
        <v>0.77</v>
      </c>
      <c r="I334">
        <v>11.705</v>
      </c>
      <c r="J334">
        <v>0.78600000000000003</v>
      </c>
      <c r="K334">
        <v>2.2730000000000001</v>
      </c>
      <c r="L334">
        <v>18.64</v>
      </c>
    </row>
    <row r="335" spans="1:12">
      <c r="A335" s="60">
        <v>36465</v>
      </c>
      <c r="B335">
        <v>18.03</v>
      </c>
      <c r="C335">
        <v>2.3839999999999999</v>
      </c>
      <c r="D335">
        <v>0.81699999999999995</v>
      </c>
      <c r="E335" t="s">
        <v>2294</v>
      </c>
      <c r="F335">
        <v>21.231000000000002</v>
      </c>
      <c r="G335">
        <v>3.0070000000000001</v>
      </c>
      <c r="H335">
        <v>0.753</v>
      </c>
      <c r="I335">
        <v>14.117000000000001</v>
      </c>
      <c r="J335">
        <v>0.80800000000000005</v>
      </c>
      <c r="K335">
        <v>2.5470000000000002</v>
      </c>
      <c r="L335">
        <v>21.231000000000002</v>
      </c>
    </row>
    <row r="336" spans="1:12">
      <c r="A336" s="60">
        <v>36495</v>
      </c>
      <c r="B336">
        <v>16.045000000000002</v>
      </c>
      <c r="C336">
        <v>2.3490000000000002</v>
      </c>
      <c r="D336">
        <v>0.92100000000000004</v>
      </c>
      <c r="E336" t="s">
        <v>2294</v>
      </c>
      <c r="F336">
        <v>19.315000000000001</v>
      </c>
      <c r="G336">
        <v>3.1070000000000002</v>
      </c>
      <c r="H336">
        <v>0.76100000000000001</v>
      </c>
      <c r="I336">
        <v>12.259</v>
      </c>
      <c r="J336">
        <v>0.91</v>
      </c>
      <c r="K336">
        <v>2.278</v>
      </c>
      <c r="L336">
        <v>19.315000000000001</v>
      </c>
    </row>
    <row r="337" spans="1:12">
      <c r="A337" s="60">
        <v>36526</v>
      </c>
      <c r="B337">
        <v>15.074</v>
      </c>
      <c r="C337">
        <v>2.2109999999999999</v>
      </c>
      <c r="D337">
        <v>0.78600000000000003</v>
      </c>
      <c r="E337" t="s">
        <v>2294</v>
      </c>
      <c r="F337">
        <v>18.071000000000002</v>
      </c>
      <c r="G337">
        <v>3.3370000000000002</v>
      </c>
      <c r="H337">
        <v>0.77</v>
      </c>
      <c r="I337">
        <v>11.035</v>
      </c>
      <c r="J337">
        <v>0.77700000000000002</v>
      </c>
      <c r="K337">
        <v>2.1520000000000001</v>
      </c>
      <c r="L337">
        <v>18.071000000000002</v>
      </c>
    </row>
    <row r="338" spans="1:12">
      <c r="A338" s="60">
        <v>36557</v>
      </c>
      <c r="B338">
        <v>17.376999999999999</v>
      </c>
      <c r="C338">
        <v>2.2440000000000002</v>
      </c>
      <c r="D338">
        <v>0.65200000000000002</v>
      </c>
      <c r="E338" t="s">
        <v>2294</v>
      </c>
      <c r="F338">
        <v>20.273</v>
      </c>
      <c r="G338">
        <v>3.1219999999999999</v>
      </c>
      <c r="H338">
        <v>0.74399999999999999</v>
      </c>
      <c r="I338">
        <v>13.291</v>
      </c>
      <c r="J338">
        <v>0.64400000000000002</v>
      </c>
      <c r="K338">
        <v>2.472</v>
      </c>
      <c r="L338">
        <v>20.273</v>
      </c>
    </row>
    <row r="339" spans="1:12">
      <c r="A339" s="60">
        <v>36586</v>
      </c>
      <c r="B339">
        <v>18.358000000000001</v>
      </c>
      <c r="C339">
        <v>2.5249999999999999</v>
      </c>
      <c r="D339">
        <v>0.79900000000000004</v>
      </c>
      <c r="E339" t="s">
        <v>2294</v>
      </c>
      <c r="F339">
        <v>21.681999999999999</v>
      </c>
      <c r="G339">
        <v>3.3370000000000002</v>
      </c>
      <c r="H339">
        <v>0.81</v>
      </c>
      <c r="I339">
        <v>14.023999999999999</v>
      </c>
      <c r="J339">
        <v>0.79</v>
      </c>
      <c r="K339">
        <v>2.722</v>
      </c>
      <c r="L339">
        <v>21.681999999999999</v>
      </c>
    </row>
    <row r="340" spans="1:12">
      <c r="A340" s="60">
        <v>36617</v>
      </c>
      <c r="B340">
        <v>17.547000000000001</v>
      </c>
      <c r="C340">
        <v>2.5019999999999998</v>
      </c>
      <c r="D340">
        <v>0.69199999999999995</v>
      </c>
      <c r="E340" t="s">
        <v>2294</v>
      </c>
      <c r="F340">
        <v>20.741</v>
      </c>
      <c r="G340">
        <v>3.2290000000000001</v>
      </c>
      <c r="H340">
        <v>0.79100000000000004</v>
      </c>
      <c r="I340">
        <v>13.378</v>
      </c>
      <c r="J340">
        <v>0.68400000000000005</v>
      </c>
      <c r="K340">
        <v>2.6589999999999998</v>
      </c>
      <c r="L340">
        <v>20.741</v>
      </c>
    </row>
    <row r="341" spans="1:12">
      <c r="A341" s="60">
        <v>36647</v>
      </c>
      <c r="B341">
        <v>17.260000000000002</v>
      </c>
      <c r="C341">
        <v>2.6669999999999998</v>
      </c>
      <c r="D341">
        <v>0.79300000000000004</v>
      </c>
      <c r="E341" t="s">
        <v>2294</v>
      </c>
      <c r="F341">
        <v>20.72</v>
      </c>
      <c r="G341">
        <v>3.3370000000000002</v>
      </c>
      <c r="H341">
        <v>0.82599999999999996</v>
      </c>
      <c r="I341">
        <v>13.045999999999999</v>
      </c>
      <c r="J341">
        <v>0.78300000000000003</v>
      </c>
      <c r="K341">
        <v>2.7280000000000002</v>
      </c>
      <c r="L341">
        <v>20.72</v>
      </c>
    </row>
    <row r="342" spans="1:12">
      <c r="A342" s="60">
        <v>36678</v>
      </c>
      <c r="B342">
        <v>15.733000000000001</v>
      </c>
      <c r="C342">
        <v>2.226</v>
      </c>
      <c r="D342">
        <v>0.60099999999999998</v>
      </c>
      <c r="E342" t="s">
        <v>2294</v>
      </c>
      <c r="F342">
        <v>18.559999999999999</v>
      </c>
      <c r="G342">
        <v>3.2290000000000001</v>
      </c>
      <c r="H342">
        <v>0.75600000000000001</v>
      </c>
      <c r="I342">
        <v>11.717000000000001</v>
      </c>
      <c r="J342">
        <v>0.59399999999999997</v>
      </c>
      <c r="K342">
        <v>2.2629999999999999</v>
      </c>
      <c r="L342">
        <v>18.559999999999999</v>
      </c>
    </row>
    <row r="343" spans="1:12">
      <c r="A343" s="60">
        <v>36708</v>
      </c>
      <c r="B343">
        <v>17.943999999999999</v>
      </c>
      <c r="C343">
        <v>2.3220000000000001</v>
      </c>
      <c r="D343">
        <v>0.73699999999999999</v>
      </c>
      <c r="E343" t="s">
        <v>2294</v>
      </c>
      <c r="F343">
        <v>21.003</v>
      </c>
      <c r="G343">
        <v>3.3370000000000002</v>
      </c>
      <c r="H343">
        <v>0.78600000000000003</v>
      </c>
      <c r="I343">
        <v>13.632</v>
      </c>
      <c r="J343">
        <v>0.72899999999999998</v>
      </c>
      <c r="K343">
        <v>2.52</v>
      </c>
      <c r="L343">
        <v>21.003</v>
      </c>
    </row>
    <row r="344" spans="1:12">
      <c r="A344" s="60">
        <v>36739</v>
      </c>
      <c r="B344">
        <v>18.257000000000001</v>
      </c>
      <c r="C344">
        <v>2.2440000000000002</v>
      </c>
      <c r="D344">
        <v>0.81399999999999995</v>
      </c>
      <c r="E344" t="s">
        <v>2294</v>
      </c>
      <c r="F344">
        <v>21.314</v>
      </c>
      <c r="G344">
        <v>3.3370000000000002</v>
      </c>
      <c r="H344">
        <v>0.77700000000000002</v>
      </c>
      <c r="I344">
        <v>13.907999999999999</v>
      </c>
      <c r="J344">
        <v>0.80400000000000005</v>
      </c>
      <c r="K344">
        <v>2.488</v>
      </c>
      <c r="L344">
        <v>21.314</v>
      </c>
    </row>
    <row r="345" spans="1:12">
      <c r="A345" s="60">
        <v>36770</v>
      </c>
      <c r="B345">
        <v>16.956</v>
      </c>
      <c r="C345">
        <v>2.1480000000000001</v>
      </c>
      <c r="D345">
        <v>0.749</v>
      </c>
      <c r="E345" t="s">
        <v>2294</v>
      </c>
      <c r="F345">
        <v>19.853000000000002</v>
      </c>
      <c r="G345">
        <v>3.2290000000000001</v>
      </c>
      <c r="H345">
        <v>0.749</v>
      </c>
      <c r="I345">
        <v>12.815</v>
      </c>
      <c r="J345">
        <v>0.74</v>
      </c>
      <c r="K345">
        <v>2.3199999999999998</v>
      </c>
      <c r="L345">
        <v>19.853000000000002</v>
      </c>
    </row>
    <row r="346" spans="1:12">
      <c r="A346" s="60">
        <v>36800</v>
      </c>
      <c r="B346">
        <v>19.335999999999999</v>
      </c>
      <c r="C346">
        <v>2.2949999999999999</v>
      </c>
      <c r="D346">
        <v>0.89700000000000002</v>
      </c>
      <c r="E346" t="s">
        <v>2294</v>
      </c>
      <c r="F346">
        <v>22.529</v>
      </c>
      <c r="G346">
        <v>3.3370000000000002</v>
      </c>
      <c r="H346">
        <v>0.78400000000000003</v>
      </c>
      <c r="I346">
        <v>14.887</v>
      </c>
      <c r="J346">
        <v>0.88700000000000001</v>
      </c>
      <c r="K346">
        <v>2.6349999999999998</v>
      </c>
      <c r="L346">
        <v>22.529</v>
      </c>
    </row>
    <row r="347" spans="1:12">
      <c r="A347" s="60">
        <v>36831</v>
      </c>
      <c r="B347">
        <v>18.835000000000001</v>
      </c>
      <c r="C347">
        <v>2.137</v>
      </c>
      <c r="D347">
        <v>0.89</v>
      </c>
      <c r="E347" t="s">
        <v>2294</v>
      </c>
      <c r="F347">
        <v>21.861999999999998</v>
      </c>
      <c r="G347">
        <v>3.2290000000000001</v>
      </c>
      <c r="H347">
        <v>0.749</v>
      </c>
      <c r="I347">
        <v>14.51</v>
      </c>
      <c r="J347">
        <v>0.879</v>
      </c>
      <c r="K347">
        <v>2.4950000000000001</v>
      </c>
      <c r="L347">
        <v>21.861999999999998</v>
      </c>
    </row>
    <row r="348" spans="1:12">
      <c r="A348" s="60">
        <v>36861</v>
      </c>
      <c r="B348">
        <v>19.471</v>
      </c>
      <c r="C348">
        <v>1.351</v>
      </c>
      <c r="D348">
        <v>0.93400000000000005</v>
      </c>
      <c r="E348" t="s">
        <v>2294</v>
      </c>
      <c r="F348">
        <v>21.757000000000001</v>
      </c>
      <c r="G348">
        <v>3.3370000000000002</v>
      </c>
      <c r="H348">
        <v>0.67300000000000004</v>
      </c>
      <c r="I348">
        <v>14.926</v>
      </c>
      <c r="J348">
        <v>0.92300000000000004</v>
      </c>
      <c r="K348">
        <v>1.897</v>
      </c>
      <c r="L348">
        <v>21.757000000000001</v>
      </c>
    </row>
    <row r="349" spans="1:12">
      <c r="A349" s="60">
        <v>36892</v>
      </c>
      <c r="B349">
        <v>16.507000000000001</v>
      </c>
      <c r="C349">
        <v>2.7949999999999999</v>
      </c>
      <c r="D349">
        <v>0.99199999999999999</v>
      </c>
      <c r="E349">
        <v>7.0000000000000001E-3</v>
      </c>
      <c r="F349">
        <v>20.300999999999998</v>
      </c>
      <c r="G349">
        <v>2.948</v>
      </c>
      <c r="H349">
        <v>0.71699999999999997</v>
      </c>
      <c r="I349">
        <v>13.003</v>
      </c>
      <c r="J349">
        <v>0.97899999999999998</v>
      </c>
      <c r="K349">
        <v>2.6549999999999998</v>
      </c>
      <c r="L349">
        <v>20.300999999999998</v>
      </c>
    </row>
    <row r="350" spans="1:12">
      <c r="A350" s="60">
        <v>36923</v>
      </c>
      <c r="B350">
        <v>14.63</v>
      </c>
      <c r="C350">
        <v>2.468</v>
      </c>
      <c r="D350">
        <v>0.80100000000000005</v>
      </c>
      <c r="E350">
        <v>5.0000000000000001E-3</v>
      </c>
      <c r="F350">
        <v>17.902999999999999</v>
      </c>
      <c r="G350">
        <v>2.6619999999999999</v>
      </c>
      <c r="H350">
        <v>0.65200000000000002</v>
      </c>
      <c r="I350">
        <v>11.484999999999999</v>
      </c>
      <c r="J350">
        <v>0.78900000000000003</v>
      </c>
      <c r="K350">
        <v>2.3140000000000001</v>
      </c>
      <c r="L350">
        <v>17.902999999999999</v>
      </c>
    </row>
    <row r="351" spans="1:12">
      <c r="A351" s="60">
        <v>36951</v>
      </c>
      <c r="B351">
        <v>15.771000000000001</v>
      </c>
      <c r="C351">
        <v>2.75</v>
      </c>
      <c r="D351">
        <v>0.85499999999999998</v>
      </c>
      <c r="E351">
        <v>8.0000000000000002E-3</v>
      </c>
      <c r="F351">
        <v>19.382999999999999</v>
      </c>
      <c r="G351">
        <v>2.948</v>
      </c>
      <c r="H351">
        <v>0.71099999999999997</v>
      </c>
      <c r="I351">
        <v>12.308999999999999</v>
      </c>
      <c r="J351">
        <v>0.84499999999999997</v>
      </c>
      <c r="K351">
        <v>2.5720000000000001</v>
      </c>
      <c r="L351">
        <v>19.382999999999999</v>
      </c>
    </row>
    <row r="352" spans="1:12">
      <c r="A352" s="60">
        <v>36982</v>
      </c>
      <c r="B352">
        <v>15.381</v>
      </c>
      <c r="C352">
        <v>2.7320000000000002</v>
      </c>
      <c r="D352">
        <v>0.71</v>
      </c>
      <c r="E352">
        <v>6.0000000000000001E-3</v>
      </c>
      <c r="F352">
        <v>18.827999999999999</v>
      </c>
      <c r="G352">
        <v>2.8530000000000002</v>
      </c>
      <c r="H352">
        <v>0.69099999999999995</v>
      </c>
      <c r="I352">
        <v>12.146000000000001</v>
      </c>
      <c r="J352">
        <v>0.70099999999999996</v>
      </c>
      <c r="K352">
        <v>2.4369999999999998</v>
      </c>
      <c r="L352">
        <v>18.827999999999999</v>
      </c>
    </row>
    <row r="353" spans="1:12">
      <c r="A353" s="60">
        <v>37012</v>
      </c>
      <c r="B353">
        <v>15.145</v>
      </c>
      <c r="C353">
        <v>2.7050000000000001</v>
      </c>
      <c r="D353">
        <v>0.748</v>
      </c>
      <c r="E353">
        <v>7.0000000000000001E-3</v>
      </c>
      <c r="F353">
        <v>18.605</v>
      </c>
      <c r="G353">
        <v>2.948</v>
      </c>
      <c r="H353">
        <v>0.71699999999999997</v>
      </c>
      <c r="I353">
        <v>11.657999999999999</v>
      </c>
      <c r="J353">
        <v>0.74</v>
      </c>
      <c r="K353">
        <v>2.5430000000000001</v>
      </c>
      <c r="L353">
        <v>18.605</v>
      </c>
    </row>
    <row r="354" spans="1:12">
      <c r="A354" s="60">
        <v>37043</v>
      </c>
      <c r="B354">
        <v>15.362</v>
      </c>
      <c r="C354">
        <v>2.7330000000000001</v>
      </c>
      <c r="D354">
        <v>0.55600000000000005</v>
      </c>
      <c r="E354">
        <v>7.0000000000000001E-3</v>
      </c>
      <c r="F354">
        <v>18.658000000000001</v>
      </c>
      <c r="G354">
        <v>2.8530000000000002</v>
      </c>
      <c r="H354">
        <v>0.71099999999999997</v>
      </c>
      <c r="I354">
        <v>11.814</v>
      </c>
      <c r="J354">
        <v>0.55200000000000005</v>
      </c>
      <c r="K354">
        <v>2.7280000000000002</v>
      </c>
      <c r="L354">
        <v>18.658000000000001</v>
      </c>
    </row>
    <row r="355" spans="1:12">
      <c r="A355" s="60">
        <v>37073</v>
      </c>
      <c r="B355">
        <v>15.891999999999999</v>
      </c>
      <c r="C355">
        <v>2.8479999999999999</v>
      </c>
      <c r="D355">
        <v>0.98299999999999998</v>
      </c>
      <c r="E355">
        <v>1.0999999999999999E-2</v>
      </c>
      <c r="F355">
        <v>19.733000000000001</v>
      </c>
      <c r="G355">
        <v>2.948</v>
      </c>
      <c r="H355">
        <v>0.74099999999999999</v>
      </c>
      <c r="I355">
        <v>12.29</v>
      </c>
      <c r="J355">
        <v>0.97399999999999998</v>
      </c>
      <c r="K355">
        <v>2.78</v>
      </c>
      <c r="L355">
        <v>19.733000000000001</v>
      </c>
    </row>
    <row r="356" spans="1:12">
      <c r="A356" s="60">
        <v>37104</v>
      </c>
      <c r="B356">
        <v>16.260999999999999</v>
      </c>
      <c r="C356">
        <v>2.835</v>
      </c>
      <c r="D356">
        <v>0.67400000000000004</v>
      </c>
      <c r="E356">
        <v>7.0000000000000001E-3</v>
      </c>
      <c r="F356">
        <v>19.777000000000001</v>
      </c>
      <c r="G356">
        <v>2.948</v>
      </c>
      <c r="H356">
        <v>0.73899999999999999</v>
      </c>
      <c r="I356">
        <v>12.641</v>
      </c>
      <c r="J356">
        <v>0.66700000000000004</v>
      </c>
      <c r="K356">
        <v>2.782</v>
      </c>
      <c r="L356">
        <v>19.777000000000001</v>
      </c>
    </row>
    <row r="357" spans="1:12">
      <c r="A357" s="60">
        <v>37135</v>
      </c>
      <c r="B357">
        <v>15.352</v>
      </c>
      <c r="C357">
        <v>2.681</v>
      </c>
      <c r="D357">
        <v>0.77700000000000002</v>
      </c>
      <c r="E357">
        <v>0.01</v>
      </c>
      <c r="F357">
        <v>18.818999999999999</v>
      </c>
      <c r="G357">
        <v>2.8530000000000002</v>
      </c>
      <c r="H357">
        <v>0.70599999999999996</v>
      </c>
      <c r="I357">
        <v>11.939</v>
      </c>
      <c r="J357">
        <v>0.77100000000000002</v>
      </c>
      <c r="K357">
        <v>2.5499999999999998</v>
      </c>
      <c r="L357">
        <v>18.818999999999999</v>
      </c>
    </row>
    <row r="358" spans="1:12">
      <c r="A358" s="60">
        <v>37165</v>
      </c>
      <c r="B358">
        <v>16.338000000000001</v>
      </c>
      <c r="C358">
        <v>2.7650000000000001</v>
      </c>
      <c r="D358">
        <v>1.046</v>
      </c>
      <c r="E358">
        <v>1.0999999999999999E-2</v>
      </c>
      <c r="F358">
        <v>20.16</v>
      </c>
      <c r="G358">
        <v>2.948</v>
      </c>
      <c r="H358">
        <v>0.71199999999999997</v>
      </c>
      <c r="I358">
        <v>12.943</v>
      </c>
      <c r="J358">
        <v>1.036</v>
      </c>
      <c r="K358">
        <v>2.5209999999999999</v>
      </c>
      <c r="L358">
        <v>20.16</v>
      </c>
    </row>
    <row r="359" spans="1:12">
      <c r="A359" s="60">
        <v>37196</v>
      </c>
      <c r="B359">
        <v>15.571</v>
      </c>
      <c r="C359">
        <v>2.794</v>
      </c>
      <c r="D359">
        <v>0.84299999999999997</v>
      </c>
      <c r="E359">
        <v>1.2999999999999999E-2</v>
      </c>
      <c r="F359">
        <v>19.221</v>
      </c>
      <c r="G359">
        <v>2.8530000000000002</v>
      </c>
      <c r="H359">
        <v>0.68300000000000005</v>
      </c>
      <c r="I359">
        <v>12.382999999999999</v>
      </c>
      <c r="J359">
        <v>0.83899999999999997</v>
      </c>
      <c r="K359">
        <v>2.464</v>
      </c>
      <c r="L359">
        <v>19.221</v>
      </c>
    </row>
    <row r="360" spans="1:12">
      <c r="A360" s="60">
        <v>37226</v>
      </c>
      <c r="B360">
        <v>15.938000000000001</v>
      </c>
      <c r="C360">
        <v>2.8980000000000001</v>
      </c>
      <c r="D360">
        <v>0.85299999999999998</v>
      </c>
      <c r="E360">
        <v>7.0000000000000001E-3</v>
      </c>
      <c r="F360">
        <v>19.696000000000002</v>
      </c>
      <c r="G360">
        <v>2.948</v>
      </c>
      <c r="H360">
        <v>0.73199999999999998</v>
      </c>
      <c r="I360">
        <v>12.548999999999999</v>
      </c>
      <c r="J360">
        <v>0.84199999999999997</v>
      </c>
      <c r="K360">
        <v>2.6240000000000001</v>
      </c>
      <c r="L360">
        <v>19.696000000000002</v>
      </c>
    </row>
    <row r="361" spans="1:12">
      <c r="A361" s="60">
        <v>37257</v>
      </c>
      <c r="B361">
        <v>15.887</v>
      </c>
      <c r="C361">
        <v>3.056</v>
      </c>
      <c r="D361">
        <v>0.88500000000000001</v>
      </c>
      <c r="E361">
        <v>1.2E-2</v>
      </c>
      <c r="F361">
        <v>19.84</v>
      </c>
      <c r="G361">
        <v>3.0270000000000001</v>
      </c>
      <c r="H361">
        <v>0.71899999999999997</v>
      </c>
      <c r="I361">
        <v>12.305999999999999</v>
      </c>
      <c r="J361">
        <v>0.879</v>
      </c>
      <c r="K361">
        <v>2.9089999999999998</v>
      </c>
      <c r="L361">
        <v>19.84</v>
      </c>
    </row>
    <row r="362" spans="1:12">
      <c r="A362" s="60">
        <v>37288</v>
      </c>
      <c r="B362">
        <v>13.925000000000001</v>
      </c>
      <c r="C362">
        <v>2.6960000000000002</v>
      </c>
      <c r="D362">
        <v>0.83499999999999996</v>
      </c>
      <c r="E362">
        <v>1.7000000000000001E-2</v>
      </c>
      <c r="F362">
        <v>17.474</v>
      </c>
      <c r="G362">
        <v>2.734</v>
      </c>
      <c r="H362">
        <v>0.64900000000000002</v>
      </c>
      <c r="I362">
        <v>10.798999999999999</v>
      </c>
      <c r="J362">
        <v>0.83499999999999996</v>
      </c>
      <c r="K362">
        <v>2.4569999999999999</v>
      </c>
      <c r="L362">
        <v>17.474</v>
      </c>
    </row>
    <row r="363" spans="1:12">
      <c r="A363" s="60">
        <v>37316</v>
      </c>
      <c r="B363">
        <v>14.975</v>
      </c>
      <c r="C363">
        <v>3.077</v>
      </c>
      <c r="D363">
        <v>0.72499999999999998</v>
      </c>
      <c r="E363">
        <v>2.4E-2</v>
      </c>
      <c r="F363">
        <v>18.8</v>
      </c>
      <c r="G363">
        <v>3.0270000000000001</v>
      </c>
      <c r="H363">
        <v>0.72299999999999998</v>
      </c>
      <c r="I363">
        <v>11.358000000000001</v>
      </c>
      <c r="J363">
        <v>0.73299999999999998</v>
      </c>
      <c r="K363">
        <v>2.9590000000000001</v>
      </c>
      <c r="L363">
        <v>18.8</v>
      </c>
    </row>
    <row r="364" spans="1:12">
      <c r="A364" s="60">
        <v>37347</v>
      </c>
      <c r="B364">
        <v>14.852</v>
      </c>
      <c r="C364">
        <v>2.8660000000000001</v>
      </c>
      <c r="D364">
        <v>0.86399999999999999</v>
      </c>
      <c r="E364">
        <v>0.01</v>
      </c>
      <c r="F364">
        <v>18.591999999999999</v>
      </c>
      <c r="G364">
        <v>2.93</v>
      </c>
      <c r="H364">
        <v>0.71099999999999997</v>
      </c>
      <c r="I364">
        <v>11.414999999999999</v>
      </c>
      <c r="J364">
        <v>0.85599999999999998</v>
      </c>
      <c r="K364">
        <v>2.681</v>
      </c>
      <c r="L364">
        <v>18.591999999999999</v>
      </c>
    </row>
    <row r="365" spans="1:12">
      <c r="A365" s="60">
        <v>37377</v>
      </c>
      <c r="B365">
        <v>15.76</v>
      </c>
      <c r="C365">
        <v>2.984</v>
      </c>
      <c r="D365">
        <v>0.92</v>
      </c>
      <c r="E365">
        <v>1.2E-2</v>
      </c>
      <c r="F365">
        <v>19.675999999999998</v>
      </c>
      <c r="G365">
        <v>3.0270000000000001</v>
      </c>
      <c r="H365">
        <v>0.755</v>
      </c>
      <c r="I365">
        <v>12.207000000000001</v>
      </c>
      <c r="J365">
        <v>0.91300000000000003</v>
      </c>
      <c r="K365">
        <v>2.774</v>
      </c>
      <c r="L365">
        <v>19.675999999999998</v>
      </c>
    </row>
    <row r="366" spans="1:12">
      <c r="A366" s="60">
        <v>37408</v>
      </c>
      <c r="B366">
        <v>14.945</v>
      </c>
      <c r="C366">
        <v>3.0259999999999998</v>
      </c>
      <c r="D366">
        <v>0.83599999999999997</v>
      </c>
      <c r="E366">
        <v>1.2999999999999999E-2</v>
      </c>
      <c r="F366">
        <v>18.82</v>
      </c>
      <c r="G366">
        <v>2.93</v>
      </c>
      <c r="H366">
        <v>0.73899999999999999</v>
      </c>
      <c r="I366">
        <v>11.446999999999999</v>
      </c>
      <c r="J366">
        <v>0.83099999999999996</v>
      </c>
      <c r="K366">
        <v>2.8730000000000002</v>
      </c>
      <c r="L366">
        <v>18.82</v>
      </c>
    </row>
    <row r="367" spans="1:12">
      <c r="A367" s="60">
        <v>37438</v>
      </c>
      <c r="B367">
        <v>16.548999999999999</v>
      </c>
      <c r="C367">
        <v>3.198</v>
      </c>
      <c r="D367">
        <v>0.97299999999999998</v>
      </c>
      <c r="E367">
        <v>1.4999999999999999E-2</v>
      </c>
      <c r="F367">
        <v>20.736999999999998</v>
      </c>
      <c r="G367">
        <v>3.0270000000000001</v>
      </c>
      <c r="H367">
        <v>0.77900000000000003</v>
      </c>
      <c r="I367">
        <v>12.861000000000001</v>
      </c>
      <c r="J367">
        <v>0.96799999999999997</v>
      </c>
      <c r="K367">
        <v>3.101</v>
      </c>
      <c r="L367">
        <v>20.736999999999998</v>
      </c>
    </row>
    <row r="368" spans="1:12">
      <c r="A368" s="60">
        <v>37469</v>
      </c>
      <c r="B368">
        <v>15.342000000000001</v>
      </c>
      <c r="C368">
        <v>3.2130000000000001</v>
      </c>
      <c r="D368">
        <v>0.96699999999999997</v>
      </c>
      <c r="E368">
        <v>8.9999999999999993E-3</v>
      </c>
      <c r="F368">
        <v>19.530999999999999</v>
      </c>
      <c r="G368">
        <v>3.0270000000000001</v>
      </c>
      <c r="H368">
        <v>0.78300000000000003</v>
      </c>
      <c r="I368">
        <v>11.627000000000001</v>
      </c>
      <c r="J368">
        <v>0.95599999999999996</v>
      </c>
      <c r="K368">
        <v>3.1379999999999999</v>
      </c>
      <c r="L368">
        <v>19.530999999999999</v>
      </c>
    </row>
    <row r="369" spans="1:12">
      <c r="A369" s="60">
        <v>37500</v>
      </c>
      <c r="B369">
        <v>16.059999999999999</v>
      </c>
      <c r="C369">
        <v>3.0289999999999999</v>
      </c>
      <c r="D369">
        <v>0.96899999999999997</v>
      </c>
      <c r="E369">
        <v>8.9999999999999993E-3</v>
      </c>
      <c r="F369">
        <v>20.067</v>
      </c>
      <c r="G369">
        <v>2.93</v>
      </c>
      <c r="H369">
        <v>0.746</v>
      </c>
      <c r="I369">
        <v>12.37</v>
      </c>
      <c r="J369">
        <v>0.95799999999999996</v>
      </c>
      <c r="K369">
        <v>3.0630000000000002</v>
      </c>
      <c r="L369">
        <v>20.067</v>
      </c>
    </row>
    <row r="370" spans="1:12">
      <c r="A370" s="60">
        <v>37530</v>
      </c>
      <c r="B370">
        <v>16.914000000000001</v>
      </c>
      <c r="C370">
        <v>3.048</v>
      </c>
      <c r="D370">
        <v>1.165</v>
      </c>
      <c r="E370">
        <v>0.01</v>
      </c>
      <c r="F370">
        <v>21.135999999999999</v>
      </c>
      <c r="G370">
        <v>3.0270000000000001</v>
      </c>
      <c r="H370">
        <v>0.75800000000000001</v>
      </c>
      <c r="I370">
        <v>13.292</v>
      </c>
      <c r="J370">
        <v>1.1499999999999999</v>
      </c>
      <c r="K370">
        <v>2.9089999999999998</v>
      </c>
      <c r="L370">
        <v>21.135999999999999</v>
      </c>
    </row>
    <row r="371" spans="1:12">
      <c r="A371" s="60">
        <v>37561</v>
      </c>
      <c r="B371">
        <v>15.617000000000001</v>
      </c>
      <c r="C371">
        <v>3.069</v>
      </c>
      <c r="D371">
        <v>1.327</v>
      </c>
      <c r="E371">
        <v>1.0999999999999999E-2</v>
      </c>
      <c r="F371">
        <v>20.023</v>
      </c>
      <c r="G371">
        <v>2.93</v>
      </c>
      <c r="H371">
        <v>0.73399999999999999</v>
      </c>
      <c r="I371">
        <v>12.125999999999999</v>
      </c>
      <c r="J371">
        <v>1.31</v>
      </c>
      <c r="K371">
        <v>2.9239999999999999</v>
      </c>
      <c r="L371">
        <v>20.023</v>
      </c>
    </row>
    <row r="372" spans="1:12">
      <c r="A372" s="60">
        <v>37591</v>
      </c>
      <c r="B372">
        <v>16.334</v>
      </c>
      <c r="C372">
        <v>3.1989999999999998</v>
      </c>
      <c r="D372">
        <v>1.2509999999999999</v>
      </c>
      <c r="E372">
        <v>0.01</v>
      </c>
      <c r="F372">
        <v>20.794</v>
      </c>
      <c r="G372">
        <v>3.0270000000000001</v>
      </c>
      <c r="H372">
        <v>0.72299999999999998</v>
      </c>
      <c r="I372">
        <v>12.667</v>
      </c>
      <c r="J372">
        <v>1.2350000000000001</v>
      </c>
      <c r="K372">
        <v>3.1419999999999999</v>
      </c>
      <c r="L372">
        <v>20.794</v>
      </c>
    </row>
    <row r="373" spans="1:12">
      <c r="A373" s="60">
        <v>37622</v>
      </c>
      <c r="B373">
        <v>15.904999999999999</v>
      </c>
      <c r="C373">
        <v>3.1230000000000002</v>
      </c>
      <c r="D373">
        <v>1.1439999999999999</v>
      </c>
      <c r="E373">
        <v>1.2999999999999999E-2</v>
      </c>
      <c r="F373">
        <v>20.184999999999999</v>
      </c>
      <c r="G373">
        <v>3.1869999999999998</v>
      </c>
      <c r="H373">
        <v>0.79700000000000004</v>
      </c>
      <c r="I373">
        <v>11.85</v>
      </c>
      <c r="J373">
        <v>1.131</v>
      </c>
      <c r="K373">
        <v>3.22</v>
      </c>
      <c r="L373">
        <v>20.184999999999999</v>
      </c>
    </row>
    <row r="374" spans="1:12">
      <c r="A374" s="60">
        <v>37653</v>
      </c>
      <c r="B374">
        <v>14.419</v>
      </c>
      <c r="C374">
        <v>2.7669999999999999</v>
      </c>
      <c r="D374">
        <v>1.361</v>
      </c>
      <c r="E374">
        <v>8.0000000000000002E-3</v>
      </c>
      <c r="F374">
        <v>18.553999999999998</v>
      </c>
      <c r="G374">
        <v>2.8780000000000001</v>
      </c>
      <c r="H374">
        <v>0.71099999999999997</v>
      </c>
      <c r="I374">
        <v>10.852</v>
      </c>
      <c r="J374">
        <v>1.337</v>
      </c>
      <c r="K374">
        <v>2.7749999999999999</v>
      </c>
      <c r="L374">
        <v>18.553999999999998</v>
      </c>
    </row>
    <row r="375" spans="1:12">
      <c r="A375" s="60">
        <v>37681</v>
      </c>
      <c r="B375">
        <v>15.602</v>
      </c>
      <c r="C375">
        <v>3.1110000000000002</v>
      </c>
      <c r="D375">
        <v>1.147</v>
      </c>
      <c r="E375">
        <v>0.01</v>
      </c>
      <c r="F375">
        <v>19.870999999999999</v>
      </c>
      <c r="G375">
        <v>3.1869999999999998</v>
      </c>
      <c r="H375">
        <v>0.79100000000000004</v>
      </c>
      <c r="I375">
        <v>11.711</v>
      </c>
      <c r="J375">
        <v>1.131</v>
      </c>
      <c r="K375">
        <v>3.0510000000000002</v>
      </c>
      <c r="L375">
        <v>19.870999999999999</v>
      </c>
    </row>
    <row r="376" spans="1:12">
      <c r="A376" s="60">
        <v>37712</v>
      </c>
      <c r="B376">
        <v>15.272</v>
      </c>
      <c r="C376">
        <v>3.0230000000000001</v>
      </c>
      <c r="D376">
        <v>1.296</v>
      </c>
      <c r="E376">
        <v>8.0000000000000002E-3</v>
      </c>
      <c r="F376">
        <v>19.599</v>
      </c>
      <c r="G376">
        <v>3.0840000000000001</v>
      </c>
      <c r="H376">
        <v>0.77200000000000002</v>
      </c>
      <c r="I376">
        <v>11.615</v>
      </c>
      <c r="J376">
        <v>1.274</v>
      </c>
      <c r="K376">
        <v>2.8540000000000001</v>
      </c>
      <c r="L376">
        <v>19.599</v>
      </c>
    </row>
    <row r="377" spans="1:12">
      <c r="A377" s="60">
        <v>37742</v>
      </c>
      <c r="B377">
        <v>15.372999999999999</v>
      </c>
      <c r="C377">
        <v>3.0150000000000001</v>
      </c>
      <c r="D377">
        <v>1.296</v>
      </c>
      <c r="E377">
        <v>8.0000000000000002E-3</v>
      </c>
      <c r="F377">
        <v>19.692</v>
      </c>
      <c r="G377">
        <v>3.1869999999999998</v>
      </c>
      <c r="H377">
        <v>0.80100000000000005</v>
      </c>
      <c r="I377">
        <v>11.593</v>
      </c>
      <c r="J377">
        <v>1.2749999999999999</v>
      </c>
      <c r="K377">
        <v>2.8370000000000002</v>
      </c>
      <c r="L377">
        <v>19.692</v>
      </c>
    </row>
    <row r="378" spans="1:12">
      <c r="A378" s="60">
        <v>37773</v>
      </c>
      <c r="B378">
        <v>15.255000000000001</v>
      </c>
      <c r="C378">
        <v>2.9849999999999999</v>
      </c>
      <c r="D378">
        <v>1.2350000000000001</v>
      </c>
      <c r="E378">
        <v>8.0000000000000002E-3</v>
      </c>
      <c r="F378">
        <v>19.484000000000002</v>
      </c>
      <c r="G378">
        <v>3.0840000000000001</v>
      </c>
      <c r="H378">
        <v>0.77800000000000002</v>
      </c>
      <c r="I378">
        <v>11.423999999999999</v>
      </c>
      <c r="J378">
        <v>1.2150000000000001</v>
      </c>
      <c r="K378">
        <v>2.9830000000000001</v>
      </c>
      <c r="L378">
        <v>19.484000000000002</v>
      </c>
    </row>
    <row r="379" spans="1:12">
      <c r="A379" s="60">
        <v>37803</v>
      </c>
      <c r="B379">
        <v>16.350000000000001</v>
      </c>
      <c r="C379">
        <v>3.173</v>
      </c>
      <c r="D379">
        <v>1.262</v>
      </c>
      <c r="E379">
        <v>8.9999999999999993E-3</v>
      </c>
      <c r="F379">
        <v>20.794</v>
      </c>
      <c r="G379">
        <v>3.1869999999999998</v>
      </c>
      <c r="H379">
        <v>0.80800000000000005</v>
      </c>
      <c r="I379">
        <v>12.291</v>
      </c>
      <c r="J379">
        <v>1.2430000000000001</v>
      </c>
      <c r="K379">
        <v>3.2650000000000001</v>
      </c>
      <c r="L379">
        <v>20.794</v>
      </c>
    </row>
    <row r="380" spans="1:12">
      <c r="A380" s="60">
        <v>37834</v>
      </c>
      <c r="B380">
        <v>16.111999999999998</v>
      </c>
      <c r="C380">
        <v>3.1339999999999999</v>
      </c>
      <c r="D380">
        <v>1.3839999999999999</v>
      </c>
      <c r="E380">
        <v>1.2E-2</v>
      </c>
      <c r="F380">
        <v>20.643000000000001</v>
      </c>
      <c r="G380">
        <v>3.1869999999999998</v>
      </c>
      <c r="H380">
        <v>0.80500000000000005</v>
      </c>
      <c r="I380">
        <v>12</v>
      </c>
      <c r="J380">
        <v>1.365</v>
      </c>
      <c r="K380">
        <v>3.286</v>
      </c>
      <c r="L380">
        <v>20.643000000000001</v>
      </c>
    </row>
    <row r="381" spans="1:12">
      <c r="A381" s="60">
        <v>37865</v>
      </c>
      <c r="B381">
        <v>15.398999999999999</v>
      </c>
      <c r="C381">
        <v>2.9590000000000001</v>
      </c>
      <c r="D381">
        <v>1.2310000000000001</v>
      </c>
      <c r="E381">
        <v>1.4E-2</v>
      </c>
      <c r="F381">
        <v>19.603000000000002</v>
      </c>
      <c r="G381">
        <v>3.0840000000000001</v>
      </c>
      <c r="H381">
        <v>0.76400000000000001</v>
      </c>
      <c r="I381">
        <v>11.522</v>
      </c>
      <c r="J381">
        <v>1.2170000000000001</v>
      </c>
      <c r="K381">
        <v>3.0169999999999999</v>
      </c>
      <c r="L381">
        <v>19.603000000000002</v>
      </c>
    </row>
    <row r="382" spans="1:12">
      <c r="A382" s="60">
        <v>37895</v>
      </c>
      <c r="B382">
        <v>15.859</v>
      </c>
      <c r="C382">
        <v>2.9769999999999999</v>
      </c>
      <c r="D382">
        <v>1.399</v>
      </c>
      <c r="E382">
        <v>8.9999999999999993E-3</v>
      </c>
      <c r="F382">
        <v>20.245000000000001</v>
      </c>
      <c r="G382">
        <v>3.1869999999999998</v>
      </c>
      <c r="H382">
        <v>0.78900000000000003</v>
      </c>
      <c r="I382">
        <v>11.930999999999999</v>
      </c>
      <c r="J382">
        <v>1.3759999999999999</v>
      </c>
      <c r="K382">
        <v>2.9620000000000002</v>
      </c>
      <c r="L382">
        <v>20.245000000000001</v>
      </c>
    </row>
    <row r="383" spans="1:12">
      <c r="A383" s="60">
        <v>37926</v>
      </c>
      <c r="B383">
        <v>15.6</v>
      </c>
      <c r="C383">
        <v>2.948</v>
      </c>
      <c r="D383">
        <v>1.575</v>
      </c>
      <c r="E383">
        <v>1.9E-2</v>
      </c>
      <c r="F383">
        <v>20.140999999999998</v>
      </c>
      <c r="G383">
        <v>3.0840000000000001</v>
      </c>
      <c r="H383">
        <v>0.76200000000000001</v>
      </c>
      <c r="I383">
        <v>11.709</v>
      </c>
      <c r="J383">
        <v>1.5580000000000001</v>
      </c>
      <c r="K383">
        <v>3.0289999999999999</v>
      </c>
      <c r="L383">
        <v>20.140999999999998</v>
      </c>
    </row>
    <row r="384" spans="1:12">
      <c r="A384" s="60">
        <v>37956</v>
      </c>
      <c r="B384">
        <v>16.645</v>
      </c>
      <c r="C384">
        <v>3.1859999999999999</v>
      </c>
      <c r="D384">
        <v>1.643</v>
      </c>
      <c r="E384">
        <v>8.9999999999999993E-3</v>
      </c>
      <c r="F384">
        <v>21.481999999999999</v>
      </c>
      <c r="G384">
        <v>3.1869999999999998</v>
      </c>
      <c r="H384">
        <v>0.81100000000000005</v>
      </c>
      <c r="I384">
        <v>12.606</v>
      </c>
      <c r="J384">
        <v>1.615</v>
      </c>
      <c r="K384">
        <v>3.2639999999999998</v>
      </c>
      <c r="L384">
        <v>21.481999999999999</v>
      </c>
    </row>
    <row r="385" spans="1:12">
      <c r="A385" s="60">
        <v>37987</v>
      </c>
      <c r="B385">
        <v>17.257999999999999</v>
      </c>
      <c r="C385">
        <v>2.931</v>
      </c>
      <c r="D385">
        <v>1.6160000000000001</v>
      </c>
      <c r="E385">
        <v>2.4E-2</v>
      </c>
      <c r="F385">
        <v>21.83</v>
      </c>
      <c r="G385">
        <v>3.2570000000000001</v>
      </c>
      <c r="H385">
        <v>0.81899999999999995</v>
      </c>
      <c r="I385">
        <v>13.132999999999999</v>
      </c>
      <c r="J385">
        <v>1.6020000000000001</v>
      </c>
      <c r="K385">
        <v>3.0179999999999998</v>
      </c>
      <c r="L385">
        <v>21.83</v>
      </c>
    </row>
    <row r="386" spans="1:12">
      <c r="A386" s="60">
        <v>38018</v>
      </c>
      <c r="B386">
        <v>15.821</v>
      </c>
      <c r="C386">
        <v>2.8239999999999998</v>
      </c>
      <c r="D386">
        <v>1.5840000000000001</v>
      </c>
      <c r="E386">
        <v>2.5000000000000001E-2</v>
      </c>
      <c r="F386">
        <v>20.253</v>
      </c>
      <c r="G386">
        <v>3.0470000000000002</v>
      </c>
      <c r="H386">
        <v>0.76800000000000002</v>
      </c>
      <c r="I386">
        <v>11.996</v>
      </c>
      <c r="J386">
        <v>1.571</v>
      </c>
      <c r="K386">
        <v>2.87</v>
      </c>
      <c r="L386">
        <v>20.253</v>
      </c>
    </row>
    <row r="387" spans="1:12">
      <c r="A387" s="60">
        <v>38047</v>
      </c>
      <c r="B387">
        <v>16.484000000000002</v>
      </c>
      <c r="C387">
        <v>2.988</v>
      </c>
      <c r="D387">
        <v>1.5860000000000001</v>
      </c>
      <c r="E387">
        <v>2.1000000000000001E-2</v>
      </c>
      <c r="F387">
        <v>21.08</v>
      </c>
      <c r="G387">
        <v>3.2570000000000001</v>
      </c>
      <c r="H387">
        <v>0.81100000000000005</v>
      </c>
      <c r="I387">
        <v>12.417</v>
      </c>
      <c r="J387">
        <v>1.569</v>
      </c>
      <c r="K387">
        <v>3.0249999999999999</v>
      </c>
      <c r="L387">
        <v>21.08</v>
      </c>
    </row>
    <row r="388" spans="1:12">
      <c r="A388" s="60">
        <v>38078</v>
      </c>
      <c r="B388">
        <v>16.504999999999999</v>
      </c>
      <c r="C388">
        <v>2.92</v>
      </c>
      <c r="D388">
        <v>1.6259999999999999</v>
      </c>
      <c r="E388">
        <v>2.4E-2</v>
      </c>
      <c r="F388">
        <v>21.074000000000002</v>
      </c>
      <c r="G388">
        <v>3.1520000000000001</v>
      </c>
      <c r="H388">
        <v>0.80600000000000005</v>
      </c>
      <c r="I388">
        <v>12.734999999999999</v>
      </c>
      <c r="J388">
        <v>1.611</v>
      </c>
      <c r="K388">
        <v>2.77</v>
      </c>
      <c r="L388">
        <v>21.074000000000002</v>
      </c>
    </row>
    <row r="389" spans="1:12">
      <c r="A389" s="60">
        <v>38108</v>
      </c>
      <c r="B389">
        <v>15.925000000000001</v>
      </c>
      <c r="C389">
        <v>3.04</v>
      </c>
      <c r="D389">
        <v>1.671</v>
      </c>
      <c r="E389">
        <v>1.9E-2</v>
      </c>
      <c r="F389">
        <v>20.654</v>
      </c>
      <c r="G389">
        <v>3.2570000000000001</v>
      </c>
      <c r="H389">
        <v>0.82899999999999996</v>
      </c>
      <c r="I389">
        <v>12.035</v>
      </c>
      <c r="J389">
        <v>1.649</v>
      </c>
      <c r="K389">
        <v>2.8839999999999999</v>
      </c>
      <c r="L389">
        <v>20.654</v>
      </c>
    </row>
    <row r="390" spans="1:12">
      <c r="A390" s="60">
        <v>38139</v>
      </c>
      <c r="B390">
        <v>16.11</v>
      </c>
      <c r="C390">
        <v>2.9470000000000001</v>
      </c>
      <c r="D390">
        <v>1.7649999999999999</v>
      </c>
      <c r="E390">
        <v>1.7999999999999999E-2</v>
      </c>
      <c r="F390">
        <v>20.84</v>
      </c>
      <c r="G390">
        <v>3.1520000000000001</v>
      </c>
      <c r="H390">
        <v>0.80800000000000005</v>
      </c>
      <c r="I390">
        <v>12.288</v>
      </c>
      <c r="J390">
        <v>1.74</v>
      </c>
      <c r="K390">
        <v>2.851</v>
      </c>
      <c r="L390">
        <v>20.84</v>
      </c>
    </row>
    <row r="391" spans="1:12">
      <c r="A391" s="60">
        <v>38169</v>
      </c>
      <c r="B391">
        <v>17.221</v>
      </c>
      <c r="C391">
        <v>2.9929999999999999</v>
      </c>
      <c r="D391">
        <v>1.615</v>
      </c>
      <c r="E391">
        <v>1.9E-2</v>
      </c>
      <c r="F391">
        <v>21.849</v>
      </c>
      <c r="G391">
        <v>3.2570000000000001</v>
      </c>
      <c r="H391">
        <v>0.83</v>
      </c>
      <c r="I391">
        <v>12.946</v>
      </c>
      <c r="J391">
        <v>1.5960000000000001</v>
      </c>
      <c r="K391">
        <v>3.2189999999999999</v>
      </c>
      <c r="L391">
        <v>21.849</v>
      </c>
    </row>
    <row r="392" spans="1:12">
      <c r="A392" s="60">
        <v>38200</v>
      </c>
      <c r="B392">
        <v>16.84</v>
      </c>
      <c r="C392">
        <v>3.004</v>
      </c>
      <c r="D392">
        <v>1.657</v>
      </c>
      <c r="E392">
        <v>1.7999999999999999E-2</v>
      </c>
      <c r="F392">
        <v>21.516999999999999</v>
      </c>
      <c r="G392">
        <v>3.2570000000000001</v>
      </c>
      <c r="H392">
        <v>0.82899999999999996</v>
      </c>
      <c r="I392">
        <v>12.689</v>
      </c>
      <c r="J392">
        <v>1.6339999999999999</v>
      </c>
      <c r="K392">
        <v>3.1070000000000002</v>
      </c>
      <c r="L392">
        <v>21.516999999999999</v>
      </c>
    </row>
    <row r="393" spans="1:12">
      <c r="A393" s="60">
        <v>38231</v>
      </c>
      <c r="B393">
        <v>16.041</v>
      </c>
      <c r="C393">
        <v>2.8540000000000001</v>
      </c>
      <c r="D393">
        <v>1.6639999999999999</v>
      </c>
      <c r="E393">
        <v>2.1000000000000001E-2</v>
      </c>
      <c r="F393">
        <v>20.58</v>
      </c>
      <c r="G393">
        <v>3.1520000000000001</v>
      </c>
      <c r="H393">
        <v>0.79800000000000004</v>
      </c>
      <c r="I393">
        <v>12.074999999999999</v>
      </c>
      <c r="J393">
        <v>1.645</v>
      </c>
      <c r="K393">
        <v>2.91</v>
      </c>
      <c r="L393">
        <v>20.58</v>
      </c>
    </row>
    <row r="394" spans="1:12">
      <c r="A394" s="60">
        <v>38261</v>
      </c>
      <c r="B394">
        <v>16.853999999999999</v>
      </c>
      <c r="C394">
        <v>2.8889999999999998</v>
      </c>
      <c r="D394">
        <v>1.748</v>
      </c>
      <c r="E394">
        <v>2.3E-2</v>
      </c>
      <c r="F394">
        <v>21.513999999999999</v>
      </c>
      <c r="G394">
        <v>3.2570000000000001</v>
      </c>
      <c r="H394">
        <v>0.81200000000000006</v>
      </c>
      <c r="I394">
        <v>12.808999999999999</v>
      </c>
      <c r="J394">
        <v>1.7290000000000001</v>
      </c>
      <c r="K394">
        <v>2.907</v>
      </c>
      <c r="L394">
        <v>21.513999999999999</v>
      </c>
    </row>
    <row r="395" spans="1:12">
      <c r="A395" s="60">
        <v>38292</v>
      </c>
      <c r="B395">
        <v>16.289000000000001</v>
      </c>
      <c r="C395">
        <v>2.9039999999999999</v>
      </c>
      <c r="D395">
        <v>1.7110000000000001</v>
      </c>
      <c r="E395">
        <v>2.1000000000000001E-2</v>
      </c>
      <c r="F395">
        <v>20.925000000000001</v>
      </c>
      <c r="G395">
        <v>3.1520000000000001</v>
      </c>
      <c r="H395">
        <v>0.80800000000000005</v>
      </c>
      <c r="I395">
        <v>12.318</v>
      </c>
      <c r="J395">
        <v>1.6910000000000001</v>
      </c>
      <c r="K395">
        <v>2.9550000000000001</v>
      </c>
      <c r="L395">
        <v>20.925000000000001</v>
      </c>
    </row>
    <row r="396" spans="1:12">
      <c r="A396" s="60">
        <v>38322</v>
      </c>
      <c r="B396">
        <v>17.626000000000001</v>
      </c>
      <c r="C396">
        <v>2.992</v>
      </c>
      <c r="D396">
        <v>1.833</v>
      </c>
      <c r="E396">
        <v>2.1000000000000001E-2</v>
      </c>
      <c r="F396">
        <v>22.472000000000001</v>
      </c>
      <c r="G396">
        <v>3.2570000000000001</v>
      </c>
      <c r="H396">
        <v>0.83499999999999996</v>
      </c>
      <c r="I396">
        <v>13.379</v>
      </c>
      <c r="J396">
        <v>1.81</v>
      </c>
      <c r="K396">
        <v>3.1909999999999998</v>
      </c>
      <c r="L396">
        <v>22.472000000000001</v>
      </c>
    </row>
    <row r="397" spans="1:12">
      <c r="A397" s="60">
        <v>38353</v>
      </c>
      <c r="B397">
        <v>17.405000000000001</v>
      </c>
      <c r="C397">
        <v>3.089</v>
      </c>
      <c r="D397">
        <v>1.831</v>
      </c>
      <c r="E397">
        <v>7.4999999999999997E-2</v>
      </c>
      <c r="F397">
        <v>22.4</v>
      </c>
      <c r="G397">
        <v>3.4260000000000002</v>
      </c>
      <c r="H397">
        <v>0.82299999999999995</v>
      </c>
      <c r="I397">
        <v>13.125</v>
      </c>
      <c r="J397">
        <v>1.8640000000000001</v>
      </c>
      <c r="K397">
        <v>3.161</v>
      </c>
      <c r="L397">
        <v>22.4</v>
      </c>
    </row>
    <row r="398" spans="1:12">
      <c r="A398" s="60">
        <v>38384</v>
      </c>
      <c r="B398">
        <v>16.486000000000001</v>
      </c>
      <c r="C398">
        <v>2.7330000000000001</v>
      </c>
      <c r="D398">
        <v>1.6</v>
      </c>
      <c r="E398">
        <v>7.5999999999999998E-2</v>
      </c>
      <c r="F398">
        <v>20.895</v>
      </c>
      <c r="G398">
        <v>3.0939999999999999</v>
      </c>
      <c r="H398">
        <v>0.754</v>
      </c>
      <c r="I398">
        <v>12.523999999999999</v>
      </c>
      <c r="J398">
        <v>1.639</v>
      </c>
      <c r="K398">
        <v>2.8839999999999999</v>
      </c>
      <c r="L398">
        <v>20.895</v>
      </c>
    </row>
    <row r="399" spans="1:12">
      <c r="A399" s="60">
        <v>38412</v>
      </c>
      <c r="B399">
        <v>16.939</v>
      </c>
      <c r="C399">
        <v>3.0790000000000002</v>
      </c>
      <c r="D399">
        <v>1.7549999999999999</v>
      </c>
      <c r="E399">
        <v>6.8000000000000005E-2</v>
      </c>
      <c r="F399">
        <v>21.84</v>
      </c>
      <c r="G399">
        <v>3.4260000000000002</v>
      </c>
      <c r="H399">
        <v>0.82299999999999995</v>
      </c>
      <c r="I399">
        <v>12.632</v>
      </c>
      <c r="J399">
        <v>1.782</v>
      </c>
      <c r="K399">
        <v>3.177</v>
      </c>
      <c r="L399">
        <v>21.84</v>
      </c>
    </row>
    <row r="400" spans="1:12">
      <c r="A400" s="60">
        <v>38443</v>
      </c>
      <c r="B400">
        <v>16.094000000000001</v>
      </c>
      <c r="C400">
        <v>2.9209999999999998</v>
      </c>
      <c r="D400">
        <v>1.6519999999999999</v>
      </c>
      <c r="E400">
        <v>7.0000000000000007E-2</v>
      </c>
      <c r="F400">
        <v>20.738</v>
      </c>
      <c r="G400">
        <v>3.3149999999999999</v>
      </c>
      <c r="H400">
        <v>0.78300000000000003</v>
      </c>
      <c r="I400">
        <v>12.185</v>
      </c>
      <c r="J400">
        <v>1.6839999999999999</v>
      </c>
      <c r="K400">
        <v>2.7709999999999999</v>
      </c>
      <c r="L400">
        <v>20.738</v>
      </c>
    </row>
    <row r="401" spans="1:12">
      <c r="A401" s="60">
        <v>38473</v>
      </c>
      <c r="B401">
        <v>16.567</v>
      </c>
      <c r="C401">
        <v>3.1459999999999999</v>
      </c>
      <c r="D401">
        <v>1.8080000000000001</v>
      </c>
      <c r="E401">
        <v>7.1999999999999995E-2</v>
      </c>
      <c r="F401">
        <v>21.593</v>
      </c>
      <c r="G401">
        <v>3.4260000000000002</v>
      </c>
      <c r="H401">
        <v>0.83099999999999996</v>
      </c>
      <c r="I401">
        <v>12.436</v>
      </c>
      <c r="J401">
        <v>1.839</v>
      </c>
      <c r="K401">
        <v>3.0619999999999998</v>
      </c>
      <c r="L401">
        <v>21.593</v>
      </c>
    </row>
    <row r="402" spans="1:12">
      <c r="A402" s="60">
        <v>38504</v>
      </c>
      <c r="B402">
        <v>16.248000000000001</v>
      </c>
      <c r="C402">
        <v>3.0990000000000002</v>
      </c>
      <c r="D402">
        <v>1.9490000000000001</v>
      </c>
      <c r="E402">
        <v>7.4999999999999997E-2</v>
      </c>
      <c r="F402">
        <v>21.37</v>
      </c>
      <c r="G402">
        <v>3.3149999999999999</v>
      </c>
      <c r="H402">
        <v>0.82</v>
      </c>
      <c r="I402">
        <v>12.14</v>
      </c>
      <c r="J402">
        <v>1.978</v>
      </c>
      <c r="K402">
        <v>3.1160000000000001</v>
      </c>
      <c r="L402">
        <v>21.37</v>
      </c>
    </row>
    <row r="403" spans="1:12">
      <c r="A403" s="60">
        <v>38534</v>
      </c>
      <c r="B403">
        <v>17.137</v>
      </c>
      <c r="C403">
        <v>3.202</v>
      </c>
      <c r="D403">
        <v>1.954</v>
      </c>
      <c r="E403">
        <v>6.7000000000000004E-2</v>
      </c>
      <c r="F403">
        <v>22.36</v>
      </c>
      <c r="G403">
        <v>3.4260000000000002</v>
      </c>
      <c r="H403">
        <v>0.84099999999999997</v>
      </c>
      <c r="I403">
        <v>12.733000000000001</v>
      </c>
      <c r="J403">
        <v>1.9750000000000001</v>
      </c>
      <c r="K403">
        <v>3.3839999999999999</v>
      </c>
      <c r="L403">
        <v>22.36</v>
      </c>
    </row>
    <row r="404" spans="1:12">
      <c r="A404" s="60">
        <v>38565</v>
      </c>
      <c r="B404">
        <v>17.146000000000001</v>
      </c>
      <c r="C404">
        <v>3.149</v>
      </c>
      <c r="D404">
        <v>2.0840000000000001</v>
      </c>
      <c r="E404">
        <v>0.08</v>
      </c>
      <c r="F404">
        <v>22.459</v>
      </c>
      <c r="G404">
        <v>3.4260000000000002</v>
      </c>
      <c r="H404">
        <v>0.83</v>
      </c>
      <c r="I404">
        <v>12.734999999999999</v>
      </c>
      <c r="J404">
        <v>2.1160000000000001</v>
      </c>
      <c r="K404">
        <v>3.3519999999999999</v>
      </c>
      <c r="L404">
        <v>22.459</v>
      </c>
    </row>
    <row r="405" spans="1:12">
      <c r="A405" s="60">
        <v>38596</v>
      </c>
      <c r="B405">
        <v>16.367999999999999</v>
      </c>
      <c r="C405">
        <v>3.0409999999999999</v>
      </c>
      <c r="D405">
        <v>1.895</v>
      </c>
      <c r="E405">
        <v>7.0000000000000007E-2</v>
      </c>
      <c r="F405">
        <v>21.373999999999999</v>
      </c>
      <c r="G405">
        <v>3.3149999999999999</v>
      </c>
      <c r="H405">
        <v>0.80100000000000005</v>
      </c>
      <c r="I405">
        <v>12.24</v>
      </c>
      <c r="J405">
        <v>1.921</v>
      </c>
      <c r="K405">
        <v>3.097</v>
      </c>
      <c r="L405">
        <v>21.373999999999999</v>
      </c>
    </row>
    <row r="406" spans="1:12">
      <c r="A406" s="60">
        <v>38626</v>
      </c>
      <c r="B406">
        <v>16.75</v>
      </c>
      <c r="C406">
        <v>2.9279999999999999</v>
      </c>
      <c r="D406">
        <v>2.077</v>
      </c>
      <c r="E406">
        <v>0.06</v>
      </c>
      <c r="F406">
        <v>21.815000000000001</v>
      </c>
      <c r="G406">
        <v>3.4260000000000002</v>
      </c>
      <c r="H406">
        <v>0.79900000000000004</v>
      </c>
      <c r="I406">
        <v>12.537000000000001</v>
      </c>
      <c r="J406">
        <v>2.089</v>
      </c>
      <c r="K406">
        <v>2.9630000000000001</v>
      </c>
      <c r="L406">
        <v>21.815000000000001</v>
      </c>
    </row>
    <row r="407" spans="1:12">
      <c r="A407" s="60">
        <v>38657</v>
      </c>
      <c r="B407">
        <v>16.247</v>
      </c>
      <c r="C407">
        <v>3.0419999999999998</v>
      </c>
      <c r="D407">
        <v>2.0960000000000001</v>
      </c>
      <c r="E407">
        <v>7.4999999999999997E-2</v>
      </c>
      <c r="F407">
        <v>21.46</v>
      </c>
      <c r="G407">
        <v>3.3149999999999999</v>
      </c>
      <c r="H407">
        <v>0.8</v>
      </c>
      <c r="I407">
        <v>12.116</v>
      </c>
      <c r="J407">
        <v>2.1230000000000002</v>
      </c>
      <c r="K407">
        <v>3.1059999999999999</v>
      </c>
      <c r="L407">
        <v>21.46</v>
      </c>
    </row>
    <row r="408" spans="1:12">
      <c r="A408" s="60">
        <v>38687</v>
      </c>
      <c r="B408">
        <v>17.035</v>
      </c>
      <c r="C408">
        <v>3.1429999999999998</v>
      </c>
      <c r="D408">
        <v>2.238</v>
      </c>
      <c r="E408">
        <v>6.8000000000000005E-2</v>
      </c>
      <c r="F408">
        <v>22.484000000000002</v>
      </c>
      <c r="G408">
        <v>3.4260000000000002</v>
      </c>
      <c r="H408">
        <v>0.82699999999999996</v>
      </c>
      <c r="I408">
        <v>12.683</v>
      </c>
      <c r="J408">
        <v>2.254</v>
      </c>
      <c r="K408">
        <v>3.2949999999999999</v>
      </c>
      <c r="L408">
        <v>22.484000000000002</v>
      </c>
    </row>
    <row r="409" spans="1:12">
      <c r="A409" s="60">
        <v>38718</v>
      </c>
      <c r="B409">
        <v>17.603999999999999</v>
      </c>
      <c r="C409">
        <v>3.1549999999999998</v>
      </c>
      <c r="D409">
        <v>2.0249999999999999</v>
      </c>
      <c r="E409">
        <v>0.121</v>
      </c>
      <c r="F409">
        <v>22.905000000000001</v>
      </c>
      <c r="G409">
        <v>3.0270000000000001</v>
      </c>
      <c r="H409">
        <v>0.81200000000000006</v>
      </c>
      <c r="I409">
        <v>13.590999999999999</v>
      </c>
      <c r="J409">
        <v>2.0979999999999999</v>
      </c>
      <c r="K409">
        <v>3.3769999999999998</v>
      </c>
      <c r="L409">
        <v>22.905000000000001</v>
      </c>
    </row>
    <row r="410" spans="1:12">
      <c r="A410" s="60">
        <v>38749</v>
      </c>
      <c r="B410">
        <v>15.468999999999999</v>
      </c>
      <c r="C410">
        <v>2.8279999999999998</v>
      </c>
      <c r="D410">
        <v>1.8759999999999999</v>
      </c>
      <c r="E410">
        <v>8.5000000000000006E-2</v>
      </c>
      <c r="F410">
        <v>20.257999999999999</v>
      </c>
      <c r="G410">
        <v>2.734</v>
      </c>
      <c r="H410">
        <v>0.73899999999999999</v>
      </c>
      <c r="I410">
        <v>11.781000000000001</v>
      </c>
      <c r="J410">
        <v>1.9159999999999999</v>
      </c>
      <c r="K410">
        <v>3.0870000000000002</v>
      </c>
      <c r="L410">
        <v>20.257999999999999</v>
      </c>
    </row>
    <row r="411" spans="1:12">
      <c r="A411" s="60">
        <v>38777</v>
      </c>
      <c r="B411">
        <v>16.462</v>
      </c>
      <c r="C411">
        <v>2.97</v>
      </c>
      <c r="D411">
        <v>2.105</v>
      </c>
      <c r="E411">
        <v>0.157</v>
      </c>
      <c r="F411">
        <v>21.693000000000001</v>
      </c>
      <c r="G411">
        <v>3.0270000000000001</v>
      </c>
      <c r="H411">
        <v>0.76800000000000002</v>
      </c>
      <c r="I411">
        <v>12.444000000000001</v>
      </c>
      <c r="J411">
        <v>2.2109999999999999</v>
      </c>
      <c r="K411">
        <v>3.2429999999999999</v>
      </c>
      <c r="L411">
        <v>21.693000000000001</v>
      </c>
    </row>
    <row r="412" spans="1:12">
      <c r="A412" s="60">
        <v>38808</v>
      </c>
      <c r="B412">
        <v>15.621</v>
      </c>
      <c r="C412">
        <v>2.7989999999999999</v>
      </c>
      <c r="D412">
        <v>2.1850000000000001</v>
      </c>
      <c r="E412">
        <v>0.153</v>
      </c>
      <c r="F412">
        <v>20.757000000000001</v>
      </c>
      <c r="G412">
        <v>2.93</v>
      </c>
      <c r="H412">
        <v>0.77400000000000002</v>
      </c>
      <c r="I412">
        <v>12.055</v>
      </c>
      <c r="J412">
        <v>2.2850000000000001</v>
      </c>
      <c r="K412">
        <v>2.714</v>
      </c>
      <c r="L412">
        <v>20.757000000000001</v>
      </c>
    </row>
    <row r="413" spans="1:12">
      <c r="A413" s="60">
        <v>38838</v>
      </c>
      <c r="B413">
        <v>16.052</v>
      </c>
      <c r="C413">
        <v>3.0590000000000002</v>
      </c>
      <c r="D413">
        <v>2.609</v>
      </c>
      <c r="E413">
        <v>0.219</v>
      </c>
      <c r="F413">
        <v>21.939</v>
      </c>
      <c r="G413">
        <v>3.0270000000000001</v>
      </c>
      <c r="H413">
        <v>0.83299999999999996</v>
      </c>
      <c r="I413">
        <v>12.316000000000001</v>
      </c>
      <c r="J413">
        <v>2.7650000000000001</v>
      </c>
      <c r="K413">
        <v>2.9969999999999999</v>
      </c>
      <c r="L413">
        <v>21.939</v>
      </c>
    </row>
    <row r="414" spans="1:12">
      <c r="A414" s="60">
        <v>38869</v>
      </c>
      <c r="B414">
        <v>15.978</v>
      </c>
      <c r="C414">
        <v>2.9289999999999998</v>
      </c>
      <c r="D414">
        <v>2.8889999999999998</v>
      </c>
      <c r="E414">
        <v>0.28000000000000003</v>
      </c>
      <c r="F414">
        <v>22.077000000000002</v>
      </c>
      <c r="G414">
        <v>2.93</v>
      </c>
      <c r="H414">
        <v>0.78600000000000003</v>
      </c>
      <c r="I414">
        <v>12.15</v>
      </c>
      <c r="J414">
        <v>3.1</v>
      </c>
      <c r="K414">
        <v>3.1120000000000001</v>
      </c>
      <c r="L414">
        <v>22.077000000000002</v>
      </c>
    </row>
    <row r="415" spans="1:12">
      <c r="A415" s="60">
        <v>38899</v>
      </c>
      <c r="B415">
        <v>16.905999999999999</v>
      </c>
      <c r="C415">
        <v>3.0950000000000002</v>
      </c>
      <c r="D415">
        <v>2.7050000000000001</v>
      </c>
      <c r="E415">
        <v>0.20100000000000001</v>
      </c>
      <c r="F415">
        <v>22.905999999999999</v>
      </c>
      <c r="G415">
        <v>3.0270000000000001</v>
      </c>
      <c r="H415">
        <v>0.80200000000000005</v>
      </c>
      <c r="I415">
        <v>12.917</v>
      </c>
      <c r="J415">
        <v>2.8410000000000002</v>
      </c>
      <c r="K415">
        <v>3.319</v>
      </c>
      <c r="L415">
        <v>22.905999999999999</v>
      </c>
    </row>
    <row r="416" spans="1:12">
      <c r="A416" s="60">
        <v>38930</v>
      </c>
      <c r="B416">
        <v>16.827000000000002</v>
      </c>
      <c r="C416">
        <v>3.0649999999999999</v>
      </c>
      <c r="D416">
        <v>2.827</v>
      </c>
      <c r="E416">
        <v>0.26300000000000001</v>
      </c>
      <c r="F416">
        <v>22.981999999999999</v>
      </c>
      <c r="G416">
        <v>3.0270000000000001</v>
      </c>
      <c r="H416">
        <v>0.80300000000000005</v>
      </c>
      <c r="I416">
        <v>12.759</v>
      </c>
      <c r="J416">
        <v>3.0219999999999998</v>
      </c>
      <c r="K416">
        <v>3.371</v>
      </c>
      <c r="L416">
        <v>22.981999999999999</v>
      </c>
    </row>
    <row r="417" spans="1:12">
      <c r="A417" s="60">
        <v>38961</v>
      </c>
      <c r="B417">
        <v>16.238</v>
      </c>
      <c r="C417">
        <v>2.931</v>
      </c>
      <c r="D417">
        <v>2.7919999999999998</v>
      </c>
      <c r="E417">
        <v>0.246</v>
      </c>
      <c r="F417">
        <v>22.207999999999998</v>
      </c>
      <c r="G417">
        <v>2.93</v>
      </c>
      <c r="H417">
        <v>0.77200000000000002</v>
      </c>
      <c r="I417">
        <v>12.375999999999999</v>
      </c>
      <c r="J417">
        <v>2.9710000000000001</v>
      </c>
      <c r="K417">
        <v>3.16</v>
      </c>
      <c r="L417">
        <v>22.207999999999998</v>
      </c>
    </row>
    <row r="418" spans="1:12">
      <c r="A418" s="60">
        <v>38991</v>
      </c>
      <c r="B418">
        <v>16.645</v>
      </c>
      <c r="C418">
        <v>2.9860000000000002</v>
      </c>
      <c r="D418">
        <v>2.9809999999999999</v>
      </c>
      <c r="E418">
        <v>0.23499999999999999</v>
      </c>
      <c r="F418">
        <v>22.847000000000001</v>
      </c>
      <c r="G418">
        <v>3.0270000000000001</v>
      </c>
      <c r="H418">
        <v>0.79800000000000004</v>
      </c>
      <c r="I418">
        <v>12.757</v>
      </c>
      <c r="J418">
        <v>3.1440000000000001</v>
      </c>
      <c r="K418">
        <v>3.1219999999999999</v>
      </c>
      <c r="L418">
        <v>22.847000000000001</v>
      </c>
    </row>
    <row r="419" spans="1:12">
      <c r="A419" s="60">
        <v>39022</v>
      </c>
      <c r="B419">
        <v>16.202999999999999</v>
      </c>
      <c r="C419">
        <v>3.044</v>
      </c>
      <c r="D419">
        <v>2.9220000000000002</v>
      </c>
      <c r="E419">
        <v>0.22800000000000001</v>
      </c>
      <c r="F419">
        <v>22.396999999999998</v>
      </c>
      <c r="G419">
        <v>2.93</v>
      </c>
      <c r="H419">
        <v>0.78600000000000003</v>
      </c>
      <c r="I419">
        <v>12.42</v>
      </c>
      <c r="J419">
        <v>3.0790000000000002</v>
      </c>
      <c r="K419">
        <v>3.1819999999999999</v>
      </c>
      <c r="L419">
        <v>22.396999999999998</v>
      </c>
    </row>
    <row r="420" spans="1:12">
      <c r="A420" s="60">
        <v>39052</v>
      </c>
      <c r="B420">
        <v>16.91</v>
      </c>
      <c r="C420">
        <v>3.1080000000000001</v>
      </c>
      <c r="D420">
        <v>3.0609999999999999</v>
      </c>
      <c r="E420">
        <v>0.27</v>
      </c>
      <c r="F420">
        <v>23.349</v>
      </c>
      <c r="G420">
        <v>3.0270000000000001</v>
      </c>
      <c r="H420">
        <v>0.81299999999999994</v>
      </c>
      <c r="I420">
        <v>12.958</v>
      </c>
      <c r="J420">
        <v>3.2570000000000001</v>
      </c>
      <c r="K420">
        <v>3.2930000000000001</v>
      </c>
      <c r="L420">
        <v>23.349</v>
      </c>
    </row>
    <row r="421" spans="1:12">
      <c r="A421" s="60">
        <v>39083</v>
      </c>
      <c r="B421">
        <v>17.114000000000001</v>
      </c>
      <c r="C421">
        <v>3.3340000000000001</v>
      </c>
      <c r="D421">
        <v>3.0390000000000001</v>
      </c>
      <c r="E421">
        <v>0.32900000000000001</v>
      </c>
      <c r="F421">
        <v>23.817</v>
      </c>
      <c r="G421">
        <v>3.3460000000000001</v>
      </c>
      <c r="H421">
        <v>0.80900000000000005</v>
      </c>
      <c r="I421">
        <v>12.742000000000001</v>
      </c>
      <c r="J421">
        <v>3.3050000000000002</v>
      </c>
      <c r="K421">
        <v>3.6150000000000002</v>
      </c>
      <c r="L421">
        <v>23.817</v>
      </c>
    </row>
    <row r="422" spans="1:12">
      <c r="A422" s="60">
        <v>39114</v>
      </c>
      <c r="B422">
        <v>15.279</v>
      </c>
      <c r="C422">
        <v>2.9630000000000001</v>
      </c>
      <c r="D422">
        <v>2.7759999999999998</v>
      </c>
      <c r="E422">
        <v>0.21299999999999999</v>
      </c>
      <c r="F422">
        <v>21.231000000000002</v>
      </c>
      <c r="G422">
        <v>3.0219999999999998</v>
      </c>
      <c r="H422">
        <v>0.71799999999999997</v>
      </c>
      <c r="I422">
        <v>11.590999999999999</v>
      </c>
      <c r="J422">
        <v>2.931</v>
      </c>
      <c r="K422">
        <v>2.9689999999999999</v>
      </c>
      <c r="L422">
        <v>21.231000000000002</v>
      </c>
    </row>
    <row r="423" spans="1:12">
      <c r="A423" s="60">
        <v>39142</v>
      </c>
      <c r="B423">
        <v>16.381</v>
      </c>
      <c r="C423">
        <v>3.3420000000000001</v>
      </c>
      <c r="D423">
        <v>3.0470000000000002</v>
      </c>
      <c r="E423">
        <v>0.23300000000000001</v>
      </c>
      <c r="F423">
        <v>23.004000000000001</v>
      </c>
      <c r="G423">
        <v>3.3460000000000001</v>
      </c>
      <c r="H423">
        <v>0.80400000000000005</v>
      </c>
      <c r="I423">
        <v>12.441000000000001</v>
      </c>
      <c r="J423">
        <v>3.2170000000000001</v>
      </c>
      <c r="K423">
        <v>3.1949999999999998</v>
      </c>
      <c r="L423">
        <v>23.004000000000001</v>
      </c>
    </row>
    <row r="424" spans="1:12">
      <c r="A424" s="60">
        <v>39173</v>
      </c>
      <c r="B424">
        <v>16.271000000000001</v>
      </c>
      <c r="C424">
        <v>2.9329999999999998</v>
      </c>
      <c r="D424">
        <v>2.891</v>
      </c>
      <c r="E424">
        <v>0.128</v>
      </c>
      <c r="F424">
        <v>22.225000000000001</v>
      </c>
      <c r="G424">
        <v>3.238</v>
      </c>
      <c r="H424">
        <v>0.77800000000000002</v>
      </c>
      <c r="I424">
        <v>12.194000000000001</v>
      </c>
      <c r="J424">
        <v>2.96</v>
      </c>
      <c r="K424">
        <v>3.0550000000000002</v>
      </c>
      <c r="L424">
        <v>22.225000000000001</v>
      </c>
    </row>
    <row r="425" spans="1:12">
      <c r="A425" s="60">
        <v>39203</v>
      </c>
      <c r="B425">
        <v>16.279</v>
      </c>
      <c r="C425">
        <v>3.0680000000000001</v>
      </c>
      <c r="D425">
        <v>3.1040000000000001</v>
      </c>
      <c r="E425">
        <v>0.20200000000000001</v>
      </c>
      <c r="F425">
        <v>22.654</v>
      </c>
      <c r="G425">
        <v>3.3460000000000001</v>
      </c>
      <c r="H425">
        <v>0.80500000000000005</v>
      </c>
      <c r="I425">
        <v>12.157</v>
      </c>
      <c r="J425">
        <v>3.242</v>
      </c>
      <c r="K425">
        <v>3.1040000000000001</v>
      </c>
      <c r="L425">
        <v>22.654</v>
      </c>
    </row>
    <row r="426" spans="1:12">
      <c r="A426" s="60">
        <v>39234</v>
      </c>
      <c r="B426">
        <v>15.961</v>
      </c>
      <c r="C426">
        <v>3.03</v>
      </c>
      <c r="D426">
        <v>3.15</v>
      </c>
      <c r="E426">
        <v>0.35099999999999998</v>
      </c>
      <c r="F426">
        <v>22.492000000000001</v>
      </c>
      <c r="G426">
        <v>3.238</v>
      </c>
      <c r="H426">
        <v>0.78200000000000003</v>
      </c>
      <c r="I426">
        <v>11.813000000000001</v>
      </c>
      <c r="J426">
        <v>3.4350000000000001</v>
      </c>
      <c r="K426">
        <v>3.2229999999999999</v>
      </c>
      <c r="L426">
        <v>22.492000000000001</v>
      </c>
    </row>
    <row r="427" spans="1:12">
      <c r="A427" s="60">
        <v>39264</v>
      </c>
      <c r="B427">
        <v>16.709</v>
      </c>
      <c r="C427">
        <v>3.12</v>
      </c>
      <c r="D427">
        <v>3.3039999999999998</v>
      </c>
      <c r="E427">
        <v>0.23400000000000001</v>
      </c>
      <c r="F427">
        <v>23.366</v>
      </c>
      <c r="G427">
        <v>3.3460000000000001</v>
      </c>
      <c r="H427">
        <v>0.81</v>
      </c>
      <c r="I427">
        <v>12.413</v>
      </c>
      <c r="J427">
        <v>3.4689999999999999</v>
      </c>
      <c r="K427">
        <v>3.3290000000000002</v>
      </c>
      <c r="L427">
        <v>23.366</v>
      </c>
    </row>
    <row r="428" spans="1:12">
      <c r="A428" s="60">
        <v>39295</v>
      </c>
      <c r="B428">
        <v>16.395</v>
      </c>
      <c r="C428">
        <v>3.1179999999999999</v>
      </c>
      <c r="D428">
        <v>3.3279999999999998</v>
      </c>
      <c r="E428">
        <v>0.41699999999999998</v>
      </c>
      <c r="F428">
        <v>23.257999999999999</v>
      </c>
      <c r="G428">
        <v>3.3460000000000001</v>
      </c>
      <c r="H428">
        <v>0.8</v>
      </c>
      <c r="I428">
        <v>12.093</v>
      </c>
      <c r="J428">
        <v>3.6760000000000002</v>
      </c>
      <c r="K428">
        <v>3.343</v>
      </c>
      <c r="L428">
        <v>23.257999999999999</v>
      </c>
    </row>
    <row r="429" spans="1:12">
      <c r="A429" s="60">
        <v>39326</v>
      </c>
      <c r="B429">
        <v>15.904</v>
      </c>
      <c r="C429">
        <v>3.0059999999999998</v>
      </c>
      <c r="D429">
        <v>3.1970000000000001</v>
      </c>
      <c r="E429">
        <v>0.39600000000000002</v>
      </c>
      <c r="F429">
        <v>22.503</v>
      </c>
      <c r="G429">
        <v>3.238</v>
      </c>
      <c r="H429">
        <v>0.77200000000000002</v>
      </c>
      <c r="I429">
        <v>11.725</v>
      </c>
      <c r="J429">
        <v>3.5270000000000001</v>
      </c>
      <c r="K429">
        <v>3.2410000000000001</v>
      </c>
      <c r="L429">
        <v>22.503</v>
      </c>
    </row>
    <row r="430" spans="1:12">
      <c r="A430" s="60">
        <v>39356</v>
      </c>
      <c r="B430">
        <v>16.411999999999999</v>
      </c>
      <c r="C430">
        <v>3.169</v>
      </c>
      <c r="D430">
        <v>3.6379999999999999</v>
      </c>
      <c r="E430">
        <v>0.40699999999999997</v>
      </c>
      <c r="F430">
        <v>23.626000000000001</v>
      </c>
      <c r="G430">
        <v>3.3460000000000001</v>
      </c>
      <c r="H430">
        <v>0.80700000000000005</v>
      </c>
      <c r="I430">
        <v>12.273</v>
      </c>
      <c r="J430">
        <v>3.9689999999999999</v>
      </c>
      <c r="K430">
        <v>3.2309999999999999</v>
      </c>
      <c r="L430">
        <v>23.626000000000001</v>
      </c>
    </row>
    <row r="431" spans="1:12">
      <c r="A431" s="60">
        <v>39387</v>
      </c>
      <c r="B431">
        <v>16.183</v>
      </c>
      <c r="C431">
        <v>3.1589999999999998</v>
      </c>
      <c r="D431">
        <v>3.6059999999999999</v>
      </c>
      <c r="E431">
        <v>9.9000000000000005E-2</v>
      </c>
      <c r="F431">
        <v>23.047000000000001</v>
      </c>
      <c r="G431">
        <v>3.238</v>
      </c>
      <c r="H431">
        <v>0.79400000000000004</v>
      </c>
      <c r="I431">
        <v>12.099</v>
      </c>
      <c r="J431">
        <v>3.63</v>
      </c>
      <c r="K431">
        <v>3.2869999999999999</v>
      </c>
      <c r="L431">
        <v>23.047000000000001</v>
      </c>
    </row>
    <row r="432" spans="1:12">
      <c r="A432" s="60">
        <v>39417</v>
      </c>
      <c r="B432">
        <v>17.036999999999999</v>
      </c>
      <c r="C432">
        <v>3.238</v>
      </c>
      <c r="D432">
        <v>3.8340000000000001</v>
      </c>
      <c r="E432">
        <v>0.32300000000000001</v>
      </c>
      <c r="F432">
        <v>24.433</v>
      </c>
      <c r="G432">
        <v>3.3460000000000001</v>
      </c>
      <c r="H432">
        <v>0.81100000000000005</v>
      </c>
      <c r="I432">
        <v>12.805</v>
      </c>
      <c r="J432">
        <v>4.0780000000000003</v>
      </c>
      <c r="K432">
        <v>3.3929999999999998</v>
      </c>
      <c r="L432">
        <v>24.433</v>
      </c>
    </row>
    <row r="433" spans="1:12">
      <c r="A433" s="60">
        <v>39448</v>
      </c>
      <c r="B433">
        <v>18.321999999999999</v>
      </c>
      <c r="C433">
        <v>3.2749999999999999</v>
      </c>
      <c r="D433">
        <v>3.7309999999999999</v>
      </c>
      <c r="E433">
        <v>0.26800000000000002</v>
      </c>
      <c r="F433">
        <v>25.597000000000001</v>
      </c>
      <c r="G433">
        <v>3.734</v>
      </c>
      <c r="H433">
        <v>0.84499999999999997</v>
      </c>
      <c r="I433">
        <v>13.678000000000001</v>
      </c>
      <c r="J433">
        <v>3.9359999999999999</v>
      </c>
      <c r="K433">
        <v>3.4049999999999998</v>
      </c>
      <c r="L433">
        <v>25.597000000000001</v>
      </c>
    </row>
    <row r="434" spans="1:12">
      <c r="A434" s="60">
        <v>39479</v>
      </c>
      <c r="B434">
        <v>15.879</v>
      </c>
      <c r="C434">
        <v>3.202</v>
      </c>
      <c r="D434">
        <v>3.855</v>
      </c>
      <c r="E434">
        <v>0.20200000000000001</v>
      </c>
      <c r="F434">
        <v>23.138000000000002</v>
      </c>
      <c r="G434">
        <v>3.4929999999999999</v>
      </c>
      <c r="H434">
        <v>0.78700000000000003</v>
      </c>
      <c r="I434">
        <v>11.69</v>
      </c>
      <c r="J434">
        <v>3.9910000000000001</v>
      </c>
      <c r="K434">
        <v>3.177</v>
      </c>
      <c r="L434">
        <v>23.138000000000002</v>
      </c>
    </row>
    <row r="435" spans="1:12">
      <c r="A435" s="60">
        <v>39508</v>
      </c>
      <c r="B435">
        <v>16.436</v>
      </c>
      <c r="C435">
        <v>3.4550000000000001</v>
      </c>
      <c r="D435">
        <v>3.9830000000000001</v>
      </c>
      <c r="E435">
        <v>0.10299999999999999</v>
      </c>
      <c r="F435">
        <v>23.977</v>
      </c>
      <c r="G435">
        <v>3.734</v>
      </c>
      <c r="H435">
        <v>0.83599999999999997</v>
      </c>
      <c r="I435">
        <v>11.907</v>
      </c>
      <c r="J435">
        <v>4.0170000000000003</v>
      </c>
      <c r="K435">
        <v>3.4830000000000001</v>
      </c>
      <c r="L435">
        <v>23.977</v>
      </c>
    </row>
    <row r="436" spans="1:12">
      <c r="A436" s="60">
        <v>39539</v>
      </c>
      <c r="B436">
        <v>16.085000000000001</v>
      </c>
      <c r="C436">
        <v>3.2789999999999999</v>
      </c>
      <c r="D436">
        <v>4.3579999999999997</v>
      </c>
      <c r="E436">
        <v>0.13200000000000001</v>
      </c>
      <c r="F436">
        <v>23.853999999999999</v>
      </c>
      <c r="G436">
        <v>3.6139999999999999</v>
      </c>
      <c r="H436">
        <v>0.84299999999999997</v>
      </c>
      <c r="I436">
        <v>11.831</v>
      </c>
      <c r="J436">
        <v>4.415</v>
      </c>
      <c r="K436">
        <v>3.1520000000000001</v>
      </c>
      <c r="L436">
        <v>23.853999999999999</v>
      </c>
    </row>
    <row r="437" spans="1:12">
      <c r="A437" s="60">
        <v>39569</v>
      </c>
      <c r="B437">
        <v>16.178000000000001</v>
      </c>
      <c r="C437">
        <v>3.2509999999999999</v>
      </c>
      <c r="D437">
        <v>4.508</v>
      </c>
      <c r="E437">
        <v>0.16300000000000001</v>
      </c>
      <c r="F437">
        <v>24.1</v>
      </c>
      <c r="G437">
        <v>3.734</v>
      </c>
      <c r="H437">
        <v>0.85899999999999999</v>
      </c>
      <c r="I437">
        <v>11.808</v>
      </c>
      <c r="J437">
        <v>4.5940000000000003</v>
      </c>
      <c r="K437">
        <v>3.105</v>
      </c>
      <c r="L437">
        <v>24.1</v>
      </c>
    </row>
    <row r="438" spans="1:12">
      <c r="A438" s="60">
        <v>39600</v>
      </c>
      <c r="B438">
        <v>15.731</v>
      </c>
      <c r="C438">
        <v>3.2050000000000001</v>
      </c>
      <c r="D438">
        <v>4.556</v>
      </c>
      <c r="E438">
        <v>6.2E-2</v>
      </c>
      <c r="F438">
        <v>23.555</v>
      </c>
      <c r="G438">
        <v>3.6139999999999999</v>
      </c>
      <c r="H438">
        <v>0.84599999999999997</v>
      </c>
      <c r="I438">
        <v>11.257999999999999</v>
      </c>
      <c r="J438">
        <v>4.54</v>
      </c>
      <c r="K438">
        <v>3.2970000000000002</v>
      </c>
      <c r="L438">
        <v>23.555</v>
      </c>
    </row>
    <row r="439" spans="1:12">
      <c r="A439" s="60">
        <v>39630</v>
      </c>
      <c r="B439">
        <v>16.318000000000001</v>
      </c>
      <c r="C439">
        <v>3.3860000000000001</v>
      </c>
      <c r="D439">
        <v>4.8360000000000003</v>
      </c>
      <c r="E439">
        <v>0.26900000000000002</v>
      </c>
      <c r="F439">
        <v>24.809000000000001</v>
      </c>
      <c r="G439">
        <v>3.734</v>
      </c>
      <c r="H439">
        <v>0.85599999999999998</v>
      </c>
      <c r="I439">
        <v>11.602</v>
      </c>
      <c r="J439">
        <v>5.0220000000000002</v>
      </c>
      <c r="K439">
        <v>3.5950000000000002</v>
      </c>
      <c r="L439">
        <v>24.809000000000001</v>
      </c>
    </row>
    <row r="440" spans="1:12">
      <c r="A440" s="60">
        <v>39661</v>
      </c>
      <c r="B440">
        <v>16.129000000000001</v>
      </c>
      <c r="C440">
        <v>3.3039999999999998</v>
      </c>
      <c r="D440">
        <v>4.9059999999999997</v>
      </c>
      <c r="E440">
        <v>0.35599999999999998</v>
      </c>
      <c r="F440">
        <v>24.693999999999999</v>
      </c>
      <c r="G440">
        <v>3.734</v>
      </c>
      <c r="H440">
        <v>0.85899999999999999</v>
      </c>
      <c r="I440">
        <v>11.388999999999999</v>
      </c>
      <c r="J440">
        <v>5.1769999999999996</v>
      </c>
      <c r="K440">
        <v>3.5350000000000001</v>
      </c>
      <c r="L440">
        <v>24.693999999999999</v>
      </c>
    </row>
    <row r="441" spans="1:12">
      <c r="A441" s="60">
        <v>39692</v>
      </c>
      <c r="B441">
        <v>15.388999999999999</v>
      </c>
      <c r="C441">
        <v>3.12</v>
      </c>
      <c r="D441">
        <v>4.8579999999999997</v>
      </c>
      <c r="E441">
        <v>0.371</v>
      </c>
      <c r="F441">
        <v>23.738</v>
      </c>
      <c r="G441">
        <v>3.6139999999999999</v>
      </c>
      <c r="H441">
        <v>0.83499999999999996</v>
      </c>
      <c r="I441">
        <v>10.86</v>
      </c>
      <c r="J441">
        <v>5.1449999999999996</v>
      </c>
      <c r="K441">
        <v>3.2829999999999999</v>
      </c>
      <c r="L441">
        <v>23.738</v>
      </c>
    </row>
    <row r="442" spans="1:12">
      <c r="A442" s="60">
        <v>39722</v>
      </c>
      <c r="B442">
        <v>15.895</v>
      </c>
      <c r="C442">
        <v>3.298</v>
      </c>
      <c r="D442">
        <v>5.1150000000000002</v>
      </c>
      <c r="E442">
        <v>0.32900000000000001</v>
      </c>
      <c r="F442">
        <v>24.638000000000002</v>
      </c>
      <c r="G442">
        <v>3.734</v>
      </c>
      <c r="H442">
        <v>0.84299999999999997</v>
      </c>
      <c r="I442">
        <v>11.515000000000001</v>
      </c>
      <c r="J442">
        <v>5.3559999999999999</v>
      </c>
      <c r="K442">
        <v>3.1890000000000001</v>
      </c>
      <c r="L442">
        <v>24.638000000000002</v>
      </c>
    </row>
    <row r="443" spans="1:12">
      <c r="A443" s="60">
        <v>39753</v>
      </c>
      <c r="B443">
        <v>15.584</v>
      </c>
      <c r="C443">
        <v>3.31</v>
      </c>
      <c r="D443">
        <v>4.8289999999999997</v>
      </c>
      <c r="E443">
        <v>0.33600000000000002</v>
      </c>
      <c r="F443">
        <v>24.059000000000001</v>
      </c>
      <c r="G443">
        <v>3.6139999999999999</v>
      </c>
      <c r="H443">
        <v>0.82899999999999996</v>
      </c>
      <c r="I443">
        <v>11.193</v>
      </c>
      <c r="J443">
        <v>5.0819999999999999</v>
      </c>
      <c r="K443">
        <v>3.3410000000000002</v>
      </c>
      <c r="L443">
        <v>24.059000000000001</v>
      </c>
    </row>
    <row r="444" spans="1:12">
      <c r="A444" s="60">
        <v>39783</v>
      </c>
      <c r="B444">
        <v>15.186999999999999</v>
      </c>
      <c r="C444">
        <v>3.3940000000000001</v>
      </c>
      <c r="D444">
        <v>5.19</v>
      </c>
      <c r="E444">
        <v>0.26800000000000002</v>
      </c>
      <c r="F444">
        <v>24.039000000000001</v>
      </c>
      <c r="G444">
        <v>3.734</v>
      </c>
      <c r="H444">
        <v>0.85</v>
      </c>
      <c r="I444">
        <v>10.62</v>
      </c>
      <c r="J444">
        <v>5.3680000000000003</v>
      </c>
      <c r="K444">
        <v>3.4670000000000001</v>
      </c>
      <c r="L444">
        <v>24.039000000000001</v>
      </c>
    </row>
    <row r="445" spans="1:12">
      <c r="A445" s="60">
        <v>39814</v>
      </c>
      <c r="B445">
        <v>15.228999999999999</v>
      </c>
      <c r="C445">
        <v>3.3980000000000001</v>
      </c>
      <c r="D445">
        <v>4.6639999999999997</v>
      </c>
      <c r="E445">
        <v>3.1E-2</v>
      </c>
      <c r="F445">
        <v>23.321999999999999</v>
      </c>
      <c r="G445">
        <v>4.0149999999999997</v>
      </c>
      <c r="H445">
        <v>0.85699999999999998</v>
      </c>
      <c r="I445">
        <v>10.382</v>
      </c>
      <c r="J445">
        <v>4.6139999999999999</v>
      </c>
      <c r="K445">
        <v>3.4529999999999998</v>
      </c>
      <c r="L445">
        <v>23.321999999999999</v>
      </c>
    </row>
    <row r="446" spans="1:12">
      <c r="A446" s="60">
        <v>39845</v>
      </c>
      <c r="B446">
        <v>14.122</v>
      </c>
      <c r="C446">
        <v>3.1019999999999999</v>
      </c>
      <c r="D446">
        <v>4.0229999999999997</v>
      </c>
      <c r="E446">
        <v>2.9000000000000001E-2</v>
      </c>
      <c r="F446">
        <v>21.276</v>
      </c>
      <c r="G446">
        <v>3.6269999999999998</v>
      </c>
      <c r="H446">
        <v>0.77</v>
      </c>
      <c r="I446">
        <v>9.73</v>
      </c>
      <c r="J446">
        <v>3.9820000000000002</v>
      </c>
      <c r="K446">
        <v>3.1669999999999998</v>
      </c>
      <c r="L446">
        <v>21.276</v>
      </c>
    </row>
    <row r="447" spans="1:12">
      <c r="A447" s="60">
        <v>39873</v>
      </c>
      <c r="B447">
        <v>14.961</v>
      </c>
      <c r="C447">
        <v>3.66</v>
      </c>
      <c r="D447">
        <v>4.6459999999999999</v>
      </c>
      <c r="E447">
        <v>0.22900000000000001</v>
      </c>
      <c r="F447">
        <v>23.495999999999999</v>
      </c>
      <c r="G447">
        <v>4.0149999999999997</v>
      </c>
      <c r="H447">
        <v>0.876</v>
      </c>
      <c r="I447">
        <v>10.318</v>
      </c>
      <c r="J447">
        <v>4.7939999999999996</v>
      </c>
      <c r="K447">
        <v>3.4929999999999999</v>
      </c>
      <c r="L447">
        <v>23.495999999999999</v>
      </c>
    </row>
    <row r="448" spans="1:12">
      <c r="A448" s="60">
        <v>39904</v>
      </c>
      <c r="B448">
        <v>14.204000000000001</v>
      </c>
      <c r="C448">
        <v>3.32</v>
      </c>
      <c r="D448">
        <v>4.8860000000000001</v>
      </c>
      <c r="E448">
        <v>0.23699999999999999</v>
      </c>
      <c r="F448">
        <v>22.648</v>
      </c>
      <c r="G448">
        <v>3.8860000000000001</v>
      </c>
      <c r="H448">
        <v>0.85099999999999998</v>
      </c>
      <c r="I448">
        <v>9.8070000000000004</v>
      </c>
      <c r="J448">
        <v>5.0380000000000003</v>
      </c>
      <c r="K448">
        <v>3.0659999999999998</v>
      </c>
      <c r="L448">
        <v>22.648</v>
      </c>
    </row>
    <row r="449" spans="1:12">
      <c r="A449" s="60">
        <v>39934</v>
      </c>
      <c r="B449">
        <v>14.682</v>
      </c>
      <c r="C449">
        <v>3.3559999999999999</v>
      </c>
      <c r="D449">
        <v>5.3730000000000002</v>
      </c>
      <c r="E449">
        <v>0.192</v>
      </c>
      <c r="F449">
        <v>23.603999999999999</v>
      </c>
      <c r="G449">
        <v>4.0149999999999997</v>
      </c>
      <c r="H449">
        <v>0.88800000000000001</v>
      </c>
      <c r="I449">
        <v>10.07</v>
      </c>
      <c r="J449">
        <v>5.4729999999999999</v>
      </c>
      <c r="K449">
        <v>3.1579999999999999</v>
      </c>
      <c r="L449">
        <v>23.603999999999999</v>
      </c>
    </row>
    <row r="450" spans="1:12">
      <c r="A450" s="60">
        <v>39965</v>
      </c>
      <c r="B450">
        <v>14.843</v>
      </c>
      <c r="C450">
        <v>3.3719999999999999</v>
      </c>
      <c r="D450">
        <v>5.2210000000000001</v>
      </c>
      <c r="E450">
        <v>0.23100000000000001</v>
      </c>
      <c r="F450">
        <v>23.667000000000002</v>
      </c>
      <c r="G450">
        <v>3.8860000000000001</v>
      </c>
      <c r="H450">
        <v>0.86399999999999999</v>
      </c>
      <c r="I450">
        <v>10.117000000000001</v>
      </c>
      <c r="J450">
        <v>5.3609999999999998</v>
      </c>
      <c r="K450">
        <v>3.44</v>
      </c>
      <c r="L450">
        <v>23.667000000000002</v>
      </c>
    </row>
    <row r="451" spans="1:12">
      <c r="A451" s="60">
        <v>39995</v>
      </c>
      <c r="B451">
        <v>15.717000000000001</v>
      </c>
      <c r="C451">
        <v>3.5009999999999999</v>
      </c>
      <c r="D451">
        <v>5.59</v>
      </c>
      <c r="E451">
        <v>0.221</v>
      </c>
      <c r="F451">
        <v>25.029</v>
      </c>
      <c r="G451">
        <v>4.0149999999999997</v>
      </c>
      <c r="H451">
        <v>0.88200000000000001</v>
      </c>
      <c r="I451">
        <v>10.795</v>
      </c>
      <c r="J451">
        <v>5.7140000000000004</v>
      </c>
      <c r="K451">
        <v>3.6230000000000002</v>
      </c>
      <c r="L451">
        <v>25.029</v>
      </c>
    </row>
    <row r="452" spans="1:12">
      <c r="A452" s="60">
        <v>40026</v>
      </c>
      <c r="B452">
        <v>16.027999999999999</v>
      </c>
      <c r="C452">
        <v>3.4689999999999999</v>
      </c>
      <c r="D452">
        <v>5.6109999999999998</v>
      </c>
      <c r="E452">
        <v>0.313</v>
      </c>
      <c r="F452">
        <v>25.420999999999999</v>
      </c>
      <c r="G452">
        <v>4.0149999999999997</v>
      </c>
      <c r="H452">
        <v>0.89100000000000001</v>
      </c>
      <c r="I452">
        <v>11.06</v>
      </c>
      <c r="J452">
        <v>5.827</v>
      </c>
      <c r="K452">
        <v>3.6269999999999998</v>
      </c>
      <c r="L452">
        <v>25.420999999999999</v>
      </c>
    </row>
    <row r="453" spans="1:12">
      <c r="A453" s="60">
        <v>40057</v>
      </c>
      <c r="B453">
        <v>15.169</v>
      </c>
      <c r="C453">
        <v>3.2719999999999998</v>
      </c>
      <c r="D453">
        <v>5.194</v>
      </c>
      <c r="E453">
        <v>0.41099999999999998</v>
      </c>
      <c r="F453">
        <v>24.045999999999999</v>
      </c>
      <c r="G453">
        <v>3.8860000000000001</v>
      </c>
      <c r="H453">
        <v>0.83899999999999997</v>
      </c>
      <c r="I453">
        <v>10.525</v>
      </c>
      <c r="J453">
        <v>5.5149999999999997</v>
      </c>
      <c r="K453">
        <v>3.2810000000000001</v>
      </c>
      <c r="L453">
        <v>24.045999999999999</v>
      </c>
    </row>
    <row r="454" spans="1:12">
      <c r="A454" s="60">
        <v>40087</v>
      </c>
      <c r="B454">
        <v>15.532999999999999</v>
      </c>
      <c r="C454">
        <v>3.4470000000000001</v>
      </c>
      <c r="D454">
        <v>5.7060000000000004</v>
      </c>
      <c r="E454">
        <v>0.42299999999999999</v>
      </c>
      <c r="F454">
        <v>25.108000000000001</v>
      </c>
      <c r="G454">
        <v>4.0149999999999997</v>
      </c>
      <c r="H454">
        <v>0.86199999999999999</v>
      </c>
      <c r="I454">
        <v>10.976000000000001</v>
      </c>
      <c r="J454">
        <v>6.03</v>
      </c>
      <c r="K454">
        <v>3.226</v>
      </c>
      <c r="L454">
        <v>25.108000000000001</v>
      </c>
    </row>
    <row r="455" spans="1:12">
      <c r="A455" s="60">
        <v>40118</v>
      </c>
      <c r="B455">
        <v>15.209</v>
      </c>
      <c r="C455">
        <v>3.51</v>
      </c>
      <c r="D455">
        <v>5.6310000000000002</v>
      </c>
      <c r="E455">
        <v>0.316</v>
      </c>
      <c r="F455">
        <v>24.666</v>
      </c>
      <c r="G455">
        <v>3.8860000000000001</v>
      </c>
      <c r="H455">
        <v>0.85</v>
      </c>
      <c r="I455">
        <v>10.694000000000001</v>
      </c>
      <c r="J455">
        <v>5.85</v>
      </c>
      <c r="K455">
        <v>3.3860000000000001</v>
      </c>
      <c r="L455">
        <v>24.666</v>
      </c>
    </row>
    <row r="456" spans="1:12">
      <c r="A456" s="60">
        <v>40148</v>
      </c>
      <c r="B456">
        <v>15.807</v>
      </c>
      <c r="C456">
        <v>3.5619999999999998</v>
      </c>
      <c r="D456">
        <v>5.7119999999999997</v>
      </c>
      <c r="E456">
        <v>0.39900000000000002</v>
      </c>
      <c r="F456">
        <v>25.48</v>
      </c>
      <c r="G456">
        <v>4.0149999999999997</v>
      </c>
      <c r="H456">
        <v>0.871</v>
      </c>
      <c r="I456">
        <v>10.944000000000001</v>
      </c>
      <c r="J456">
        <v>6.0119999999999996</v>
      </c>
      <c r="K456">
        <v>3.637</v>
      </c>
      <c r="L456">
        <v>25.48</v>
      </c>
    </row>
    <row r="457" spans="1:12">
      <c r="A457" s="60">
        <v>40179</v>
      </c>
      <c r="B457">
        <v>17.556999999999999</v>
      </c>
      <c r="C457">
        <v>3.5329999999999999</v>
      </c>
      <c r="D457">
        <v>5.6269999999999998</v>
      </c>
      <c r="E457">
        <v>1.2E-2</v>
      </c>
      <c r="F457">
        <v>26.73</v>
      </c>
      <c r="G457">
        <v>4.306</v>
      </c>
      <c r="H457">
        <v>0.85699999999999998</v>
      </c>
      <c r="I457">
        <v>12.478</v>
      </c>
      <c r="J457">
        <v>5.5339999999999998</v>
      </c>
      <c r="K457">
        <v>3.5550000000000002</v>
      </c>
      <c r="L457">
        <v>26.73</v>
      </c>
    </row>
    <row r="458" spans="1:12">
      <c r="A458" s="60">
        <v>40210</v>
      </c>
      <c r="B458">
        <v>16.114999999999998</v>
      </c>
      <c r="C458">
        <v>3.2050000000000001</v>
      </c>
      <c r="D458">
        <v>5.2830000000000004</v>
      </c>
      <c r="E458">
        <v>0.23499999999999999</v>
      </c>
      <c r="F458">
        <v>24.837</v>
      </c>
      <c r="G458">
        <v>3.8889999999999998</v>
      </c>
      <c r="H458">
        <v>0.76400000000000001</v>
      </c>
      <c r="I458">
        <v>11.442</v>
      </c>
      <c r="J458">
        <v>5.4189999999999996</v>
      </c>
      <c r="K458">
        <v>3.3220000000000001</v>
      </c>
      <c r="L458">
        <v>24.837</v>
      </c>
    </row>
    <row r="459" spans="1:12">
      <c r="A459" s="60">
        <v>40238</v>
      </c>
      <c r="B459">
        <v>17.561</v>
      </c>
      <c r="C459">
        <v>3.621</v>
      </c>
      <c r="D459">
        <v>5.8040000000000003</v>
      </c>
      <c r="E459">
        <v>0.158</v>
      </c>
      <c r="F459">
        <v>27.143999999999998</v>
      </c>
      <c r="G459">
        <v>4.306</v>
      </c>
      <c r="H459">
        <v>0.86399999999999999</v>
      </c>
      <c r="I459">
        <v>12.545</v>
      </c>
      <c r="J459">
        <v>5.8529999999999998</v>
      </c>
      <c r="K459">
        <v>3.577</v>
      </c>
      <c r="L459">
        <v>27.143999999999998</v>
      </c>
    </row>
    <row r="460" spans="1:12">
      <c r="A460" s="60">
        <v>40269</v>
      </c>
      <c r="B460">
        <v>16.802</v>
      </c>
      <c r="C460">
        <v>3.5539999999999998</v>
      </c>
      <c r="D460">
        <v>5.8449999999999998</v>
      </c>
      <c r="E460">
        <v>0.26700000000000002</v>
      </c>
      <c r="F460">
        <v>26.466999999999999</v>
      </c>
      <c r="G460">
        <v>4.1669999999999998</v>
      </c>
      <c r="H460">
        <v>0.86199999999999999</v>
      </c>
      <c r="I460">
        <v>12.096</v>
      </c>
      <c r="J460">
        <v>6.0019999999999998</v>
      </c>
      <c r="K460">
        <v>3.34</v>
      </c>
      <c r="L460">
        <v>26.466999999999999</v>
      </c>
    </row>
    <row r="461" spans="1:12">
      <c r="A461" s="60">
        <v>40299</v>
      </c>
      <c r="B461">
        <v>17.052</v>
      </c>
      <c r="C461">
        <v>3.53</v>
      </c>
      <c r="D461">
        <v>6.1849999999999996</v>
      </c>
      <c r="E461">
        <v>0.22800000000000001</v>
      </c>
      <c r="F461">
        <v>26.995000000000001</v>
      </c>
      <c r="G461">
        <v>4.306</v>
      </c>
      <c r="H461">
        <v>0.91600000000000004</v>
      </c>
      <c r="I461">
        <v>12.167999999999999</v>
      </c>
      <c r="J461">
        <v>6.2969999999999997</v>
      </c>
      <c r="K461">
        <v>3.3079999999999998</v>
      </c>
      <c r="L461">
        <v>26.995000000000001</v>
      </c>
    </row>
    <row r="462" spans="1:12">
      <c r="A462" s="60">
        <v>40330</v>
      </c>
      <c r="B462">
        <v>17.113</v>
      </c>
      <c r="C462">
        <v>3.5129999999999999</v>
      </c>
      <c r="D462">
        <v>6.306</v>
      </c>
      <c r="E462">
        <v>0.17199999999999999</v>
      </c>
      <c r="F462">
        <v>27.105</v>
      </c>
      <c r="G462">
        <v>4.1669999999999998</v>
      </c>
      <c r="H462">
        <v>0.86</v>
      </c>
      <c r="I462">
        <v>12.154999999999999</v>
      </c>
      <c r="J462">
        <v>6.36</v>
      </c>
      <c r="K462">
        <v>3.5630000000000002</v>
      </c>
      <c r="L462">
        <v>27.105</v>
      </c>
    </row>
    <row r="463" spans="1:12">
      <c r="A463" s="60">
        <v>40360</v>
      </c>
      <c r="B463">
        <v>17.742999999999999</v>
      </c>
      <c r="C463">
        <v>3.5910000000000002</v>
      </c>
      <c r="D463">
        <v>6.35</v>
      </c>
      <c r="E463">
        <v>0.246</v>
      </c>
      <c r="F463">
        <v>27.93</v>
      </c>
      <c r="G463">
        <v>4.306</v>
      </c>
      <c r="H463">
        <v>0.872</v>
      </c>
      <c r="I463">
        <v>12.590999999999999</v>
      </c>
      <c r="J463">
        <v>6.4770000000000003</v>
      </c>
      <c r="K463">
        <v>3.6840000000000002</v>
      </c>
      <c r="L463">
        <v>27.93</v>
      </c>
    </row>
    <row r="464" spans="1:12">
      <c r="A464" s="60">
        <v>40391</v>
      </c>
      <c r="B464">
        <v>17.870999999999999</v>
      </c>
      <c r="C464">
        <v>3.593</v>
      </c>
      <c r="D464">
        <v>6.3380000000000001</v>
      </c>
      <c r="E464">
        <v>0.21099999999999999</v>
      </c>
      <c r="F464">
        <v>28.012</v>
      </c>
      <c r="G464">
        <v>4.306</v>
      </c>
      <c r="H464">
        <v>0.88300000000000001</v>
      </c>
      <c r="I464">
        <v>12.646000000000001</v>
      </c>
      <c r="J464">
        <v>6.43</v>
      </c>
      <c r="K464">
        <v>3.746</v>
      </c>
      <c r="L464">
        <v>28.012</v>
      </c>
    </row>
    <row r="465" spans="1:12">
      <c r="A465" s="60">
        <v>40422</v>
      </c>
      <c r="B465">
        <v>17.346</v>
      </c>
      <c r="C465">
        <v>3.3980000000000001</v>
      </c>
      <c r="D465">
        <v>5.9889999999999999</v>
      </c>
      <c r="E465">
        <v>0.29599999999999999</v>
      </c>
      <c r="F465">
        <v>27.027999999999999</v>
      </c>
      <c r="G465">
        <v>4.1669999999999998</v>
      </c>
      <c r="H465">
        <v>0.83799999999999997</v>
      </c>
      <c r="I465">
        <v>12.372999999999999</v>
      </c>
      <c r="J465">
        <v>6.173</v>
      </c>
      <c r="K465">
        <v>3.4769999999999999</v>
      </c>
      <c r="L465">
        <v>27.027999999999999</v>
      </c>
    </row>
    <row r="466" spans="1:12">
      <c r="A466" s="60">
        <v>40452</v>
      </c>
      <c r="B466">
        <v>17.416</v>
      </c>
      <c r="C466">
        <v>3.556</v>
      </c>
      <c r="D466">
        <v>6.3579999999999997</v>
      </c>
      <c r="E466">
        <v>0.23300000000000001</v>
      </c>
      <c r="F466">
        <v>27.564</v>
      </c>
      <c r="G466">
        <v>4.306</v>
      </c>
      <c r="H466">
        <v>0.83399999999999996</v>
      </c>
      <c r="I466">
        <v>12.585000000000001</v>
      </c>
      <c r="J466">
        <v>6.4729999999999999</v>
      </c>
      <c r="K466">
        <v>3.3660000000000001</v>
      </c>
      <c r="L466">
        <v>27.564</v>
      </c>
    </row>
    <row r="467" spans="1:12">
      <c r="A467" s="60">
        <v>40483</v>
      </c>
      <c r="B467">
        <v>17.242000000000001</v>
      </c>
      <c r="C467">
        <v>3.6459999999999999</v>
      </c>
      <c r="D467">
        <v>6.1529999999999996</v>
      </c>
      <c r="E467">
        <v>0.188</v>
      </c>
      <c r="F467">
        <v>27.228999999999999</v>
      </c>
      <c r="G467">
        <v>4.1669999999999998</v>
      </c>
      <c r="H467">
        <v>0.81200000000000006</v>
      </c>
      <c r="I467">
        <v>12.436</v>
      </c>
      <c r="J467">
        <v>6.226</v>
      </c>
      <c r="K467">
        <v>3.589</v>
      </c>
      <c r="L467">
        <v>27.228999999999999</v>
      </c>
    </row>
    <row r="468" spans="1:12">
      <c r="A468" s="60">
        <v>40513</v>
      </c>
      <c r="B468">
        <v>18.111999999999998</v>
      </c>
      <c r="C468">
        <v>3.6989999999999998</v>
      </c>
      <c r="D468">
        <v>6.3929999999999998</v>
      </c>
      <c r="E468">
        <v>0.20399999999999999</v>
      </c>
      <c r="F468">
        <v>28.408000000000001</v>
      </c>
      <c r="G468">
        <v>4.306</v>
      </c>
      <c r="H468">
        <v>0.84299999999999997</v>
      </c>
      <c r="I468">
        <v>13.037000000000001</v>
      </c>
      <c r="J468">
        <v>6.4770000000000003</v>
      </c>
      <c r="K468">
        <v>3.746</v>
      </c>
      <c r="L468">
        <v>28.408000000000001</v>
      </c>
    </row>
    <row r="469" spans="1:12">
      <c r="A469" s="60">
        <v>40544</v>
      </c>
      <c r="B469">
        <v>18.163</v>
      </c>
      <c r="C469">
        <v>3.4950000000000001</v>
      </c>
      <c r="D469">
        <v>5.7469999999999999</v>
      </c>
      <c r="E469">
        <v>0.249</v>
      </c>
      <c r="F469">
        <v>27.654</v>
      </c>
      <c r="G469">
        <v>4.1769999999999996</v>
      </c>
      <c r="H469">
        <v>0.871</v>
      </c>
      <c r="I469">
        <v>13.269</v>
      </c>
      <c r="J469">
        <v>5.89</v>
      </c>
      <c r="K469">
        <v>3.448</v>
      </c>
      <c r="L469">
        <v>27.654</v>
      </c>
    </row>
    <row r="470" spans="1:12">
      <c r="A470" s="60">
        <v>40575</v>
      </c>
      <c r="B470">
        <v>16.236999999999998</v>
      </c>
      <c r="C470">
        <v>3.2450000000000001</v>
      </c>
      <c r="D470">
        <v>5.6150000000000002</v>
      </c>
      <c r="E470">
        <v>0.28000000000000003</v>
      </c>
      <c r="F470">
        <v>25.378</v>
      </c>
      <c r="G470">
        <v>3.7719999999999998</v>
      </c>
      <c r="H470">
        <v>0.79600000000000004</v>
      </c>
      <c r="I470">
        <v>11.81</v>
      </c>
      <c r="J470">
        <v>5.7919999999999998</v>
      </c>
      <c r="K470">
        <v>3.2069999999999999</v>
      </c>
      <c r="L470">
        <v>25.378</v>
      </c>
    </row>
    <row r="471" spans="1:12">
      <c r="A471" s="60">
        <v>40603</v>
      </c>
      <c r="B471">
        <v>17.488</v>
      </c>
      <c r="C471">
        <v>3.4929999999999999</v>
      </c>
      <c r="D471">
        <v>6.08</v>
      </c>
      <c r="E471">
        <v>0.438</v>
      </c>
      <c r="F471">
        <v>27.498000000000001</v>
      </c>
      <c r="G471">
        <v>4.1769999999999996</v>
      </c>
      <c r="H471">
        <v>0.876</v>
      </c>
      <c r="I471">
        <v>12.71</v>
      </c>
      <c r="J471">
        <v>6.4050000000000002</v>
      </c>
      <c r="K471">
        <v>3.331</v>
      </c>
      <c r="L471">
        <v>27.498000000000001</v>
      </c>
    </row>
    <row r="472" spans="1:12">
      <c r="A472" s="60">
        <v>40634</v>
      </c>
      <c r="B472">
        <v>16.494</v>
      </c>
      <c r="C472">
        <v>3.2360000000000002</v>
      </c>
      <c r="D472">
        <v>5.75</v>
      </c>
      <c r="E472">
        <v>0.58899999999999997</v>
      </c>
      <c r="F472">
        <v>26.068999999999999</v>
      </c>
      <c r="G472">
        <v>4.0419999999999998</v>
      </c>
      <c r="H472">
        <v>0.85099999999999998</v>
      </c>
      <c r="I472">
        <v>12.037000000000001</v>
      </c>
      <c r="J472">
        <v>6.2329999999999997</v>
      </c>
      <c r="K472">
        <v>2.9060000000000001</v>
      </c>
      <c r="L472">
        <v>26.068999999999999</v>
      </c>
    </row>
    <row r="473" spans="1:12">
      <c r="A473" s="60">
        <v>40664</v>
      </c>
      <c r="B473">
        <v>16.687999999999999</v>
      </c>
      <c r="C473">
        <v>3.3740000000000001</v>
      </c>
      <c r="D473">
        <v>6.2750000000000004</v>
      </c>
      <c r="E473">
        <v>0.60199999999999998</v>
      </c>
      <c r="F473">
        <v>26.939</v>
      </c>
      <c r="G473">
        <v>4.1769999999999996</v>
      </c>
      <c r="H473">
        <v>0.89600000000000002</v>
      </c>
      <c r="I473">
        <v>12.007</v>
      </c>
      <c r="J473">
        <v>6.7610000000000001</v>
      </c>
      <c r="K473">
        <v>3.0979999999999999</v>
      </c>
      <c r="L473">
        <v>26.939</v>
      </c>
    </row>
    <row r="474" spans="1:12">
      <c r="A474" s="60">
        <v>40695</v>
      </c>
      <c r="B474">
        <v>17.273</v>
      </c>
      <c r="C474">
        <v>3.452</v>
      </c>
      <c r="D474">
        <v>6.43</v>
      </c>
      <c r="E474">
        <v>0.76</v>
      </c>
      <c r="F474">
        <v>27.914000000000001</v>
      </c>
      <c r="G474">
        <v>4.0419999999999998</v>
      </c>
      <c r="H474">
        <v>0.88700000000000001</v>
      </c>
      <c r="I474">
        <v>12.494</v>
      </c>
      <c r="J474">
        <v>7.0709999999999997</v>
      </c>
      <c r="K474">
        <v>3.4209999999999998</v>
      </c>
      <c r="L474">
        <v>27.914000000000001</v>
      </c>
    </row>
    <row r="475" spans="1:12">
      <c r="A475" s="60">
        <v>40725</v>
      </c>
      <c r="B475">
        <v>17.756</v>
      </c>
      <c r="C475">
        <v>3.5680000000000001</v>
      </c>
      <c r="D475">
        <v>5.99</v>
      </c>
      <c r="E475">
        <v>0.74299999999999999</v>
      </c>
      <c r="F475">
        <v>28.056999999999999</v>
      </c>
      <c r="G475">
        <v>4.1769999999999996</v>
      </c>
      <c r="H475">
        <v>0.90800000000000003</v>
      </c>
      <c r="I475">
        <v>12.731</v>
      </c>
      <c r="J475">
        <v>6.6219999999999999</v>
      </c>
      <c r="K475">
        <v>3.6190000000000002</v>
      </c>
      <c r="L475">
        <v>28.056999999999999</v>
      </c>
    </row>
    <row r="476" spans="1:12">
      <c r="A476" s="60">
        <v>40756</v>
      </c>
      <c r="B476">
        <v>17.774000000000001</v>
      </c>
      <c r="C476">
        <v>3.5779999999999998</v>
      </c>
      <c r="D476">
        <v>6.6369999999999996</v>
      </c>
      <c r="E476">
        <v>0.86299999999999999</v>
      </c>
      <c r="F476">
        <v>28.850999999999999</v>
      </c>
      <c r="G476">
        <v>4.1769999999999996</v>
      </c>
      <c r="H476">
        <v>0.91800000000000004</v>
      </c>
      <c r="I476">
        <v>12.750999999999999</v>
      </c>
      <c r="J476">
        <v>7.3769999999999998</v>
      </c>
      <c r="K476">
        <v>3.629</v>
      </c>
      <c r="L476">
        <v>28.850999999999999</v>
      </c>
    </row>
    <row r="477" spans="1:12">
      <c r="A477" s="60">
        <v>40787</v>
      </c>
      <c r="B477">
        <v>17.222000000000001</v>
      </c>
      <c r="C477">
        <v>3.4220000000000002</v>
      </c>
      <c r="D477">
        <v>5.8170000000000002</v>
      </c>
      <c r="E477">
        <v>0.93700000000000006</v>
      </c>
      <c r="F477">
        <v>27.399000000000001</v>
      </c>
      <c r="G477">
        <v>4.0419999999999998</v>
      </c>
      <c r="H477">
        <v>0.871</v>
      </c>
      <c r="I477">
        <v>12.475</v>
      </c>
      <c r="J477">
        <v>6.6470000000000002</v>
      </c>
      <c r="K477">
        <v>3.363</v>
      </c>
      <c r="L477">
        <v>27.399000000000001</v>
      </c>
    </row>
    <row r="478" spans="1:12">
      <c r="A478" s="60">
        <v>40817</v>
      </c>
      <c r="B478">
        <v>17.141999999999999</v>
      </c>
      <c r="C478">
        <v>3.6139999999999999</v>
      </c>
      <c r="D478">
        <v>6.1840000000000002</v>
      </c>
      <c r="E478">
        <v>0.84599999999999997</v>
      </c>
      <c r="F478">
        <v>27.786000000000001</v>
      </c>
      <c r="G478">
        <v>4.1769999999999996</v>
      </c>
      <c r="H478">
        <v>0.88300000000000001</v>
      </c>
      <c r="I478">
        <v>12.541</v>
      </c>
      <c r="J478">
        <v>6.9160000000000004</v>
      </c>
      <c r="K478">
        <v>3.27</v>
      </c>
      <c r="L478">
        <v>27.786000000000001</v>
      </c>
    </row>
    <row r="479" spans="1:12">
      <c r="A479" s="60">
        <v>40848</v>
      </c>
      <c r="B479">
        <v>17.2</v>
      </c>
      <c r="C479">
        <v>3.66</v>
      </c>
      <c r="D479">
        <v>5.9809999999999999</v>
      </c>
      <c r="E479">
        <v>0.98899999999999999</v>
      </c>
      <c r="F479">
        <v>27.83</v>
      </c>
      <c r="G479">
        <v>4.0419999999999998</v>
      </c>
      <c r="H479">
        <v>0.88400000000000001</v>
      </c>
      <c r="I479">
        <v>12.765000000000001</v>
      </c>
      <c r="J479">
        <v>6.86</v>
      </c>
      <c r="K479">
        <v>3.2789999999999999</v>
      </c>
      <c r="L479">
        <v>27.83</v>
      </c>
    </row>
    <row r="480" spans="1:12">
      <c r="A480" s="60">
        <v>40878</v>
      </c>
      <c r="B480">
        <v>18.161999999999999</v>
      </c>
      <c r="C480">
        <v>3.7469999999999999</v>
      </c>
      <c r="D480">
        <v>6.3570000000000002</v>
      </c>
      <c r="E480">
        <v>1.0549999999999999</v>
      </c>
      <c r="F480">
        <v>29.321999999999999</v>
      </c>
      <c r="G480">
        <v>4.1769999999999996</v>
      </c>
      <c r="H480">
        <v>0.90200000000000002</v>
      </c>
      <c r="I480">
        <v>13.343</v>
      </c>
      <c r="J480">
        <v>7.2949999999999999</v>
      </c>
      <c r="K480">
        <v>3.6040000000000001</v>
      </c>
      <c r="L480">
        <v>29.321999999999999</v>
      </c>
    </row>
    <row r="481" spans="1:12">
      <c r="A481" s="60">
        <v>40909</v>
      </c>
      <c r="B481">
        <v>17.335000000000001</v>
      </c>
      <c r="C481">
        <v>3.4830000000000001</v>
      </c>
      <c r="D481">
        <v>5.7030000000000003</v>
      </c>
      <c r="E481">
        <v>0.41199999999999998</v>
      </c>
      <c r="F481">
        <v>26.933</v>
      </c>
      <c r="G481">
        <v>3.4809999999999999</v>
      </c>
      <c r="H481">
        <v>0.83799999999999997</v>
      </c>
      <c r="I481">
        <v>13.054</v>
      </c>
      <c r="J481">
        <v>6.0119999999999996</v>
      </c>
      <c r="K481">
        <v>3.548</v>
      </c>
      <c r="L481">
        <v>26.933</v>
      </c>
    </row>
    <row r="482" spans="1:12">
      <c r="A482" s="60">
        <v>40940</v>
      </c>
      <c r="B482">
        <v>16.280999999999999</v>
      </c>
      <c r="C482">
        <v>3.2949999999999999</v>
      </c>
      <c r="D482">
        <v>5.6859999999999999</v>
      </c>
      <c r="E482">
        <v>0.57399999999999995</v>
      </c>
      <c r="F482">
        <v>25.835000000000001</v>
      </c>
      <c r="G482">
        <v>3.2559999999999998</v>
      </c>
      <c r="H482">
        <v>0.79300000000000004</v>
      </c>
      <c r="I482">
        <v>12.321999999999999</v>
      </c>
      <c r="J482">
        <v>6.1559999999999997</v>
      </c>
      <c r="K482">
        <v>3.3069999999999999</v>
      </c>
      <c r="L482">
        <v>25.835000000000001</v>
      </c>
    </row>
    <row r="483" spans="1:12">
      <c r="A483" s="60">
        <v>40969</v>
      </c>
      <c r="B483">
        <v>16.646000000000001</v>
      </c>
      <c r="C483">
        <v>3.617</v>
      </c>
      <c r="D483">
        <v>6.1239999999999997</v>
      </c>
      <c r="E483">
        <v>0.82599999999999996</v>
      </c>
      <c r="F483">
        <v>27.213000000000001</v>
      </c>
      <c r="G483">
        <v>3.4809999999999999</v>
      </c>
      <c r="H483">
        <v>0.83</v>
      </c>
      <c r="I483">
        <v>12.621</v>
      </c>
      <c r="J483">
        <v>6.8390000000000004</v>
      </c>
      <c r="K483">
        <v>3.4420000000000002</v>
      </c>
      <c r="L483">
        <v>27.213000000000001</v>
      </c>
    </row>
    <row r="484" spans="1:12">
      <c r="A484" s="60">
        <v>41000</v>
      </c>
      <c r="B484">
        <v>15.778</v>
      </c>
      <c r="C484">
        <v>3.3769999999999998</v>
      </c>
      <c r="D484">
        <v>6.02</v>
      </c>
      <c r="E484">
        <v>0.85199999999999998</v>
      </c>
      <c r="F484">
        <v>26.027000000000001</v>
      </c>
      <c r="G484">
        <v>3.3679999999999999</v>
      </c>
      <c r="H484">
        <v>0.81399999999999995</v>
      </c>
      <c r="I484">
        <v>12.03</v>
      </c>
      <c r="J484">
        <v>6.7629999999999999</v>
      </c>
      <c r="K484">
        <v>3.052</v>
      </c>
      <c r="L484">
        <v>26.027000000000001</v>
      </c>
    </row>
    <row r="485" spans="1:12">
      <c r="A485" s="60">
        <v>41030</v>
      </c>
      <c r="B485">
        <v>16.626000000000001</v>
      </c>
      <c r="C485">
        <v>3.4649999999999999</v>
      </c>
      <c r="D485">
        <v>6.4210000000000003</v>
      </c>
      <c r="E485">
        <v>0.88900000000000001</v>
      </c>
      <c r="F485">
        <v>27.4</v>
      </c>
      <c r="G485">
        <v>3.4809999999999999</v>
      </c>
      <c r="H485">
        <v>0.84199999999999997</v>
      </c>
      <c r="I485">
        <v>12.592000000000001</v>
      </c>
      <c r="J485">
        <v>7.1929999999999996</v>
      </c>
      <c r="K485">
        <v>3.2930000000000001</v>
      </c>
      <c r="L485">
        <v>27.4</v>
      </c>
    </row>
    <row r="486" spans="1:12">
      <c r="A486" s="60">
        <v>41061</v>
      </c>
      <c r="B486">
        <v>16.545000000000002</v>
      </c>
      <c r="C486">
        <v>3.3559999999999999</v>
      </c>
      <c r="D486">
        <v>6.2519999999999998</v>
      </c>
      <c r="E486">
        <v>0.92</v>
      </c>
      <c r="F486">
        <v>27.074000000000002</v>
      </c>
      <c r="G486">
        <v>3.3679999999999999</v>
      </c>
      <c r="H486">
        <v>0.81200000000000006</v>
      </c>
      <c r="I486">
        <v>12.343999999999999</v>
      </c>
      <c r="J486">
        <v>7.0590000000000002</v>
      </c>
      <c r="K486">
        <v>3.49</v>
      </c>
      <c r="L486">
        <v>27.074000000000002</v>
      </c>
    </row>
    <row r="487" spans="1:12">
      <c r="A487" s="60">
        <v>41091</v>
      </c>
      <c r="B487">
        <v>17.239999999999998</v>
      </c>
      <c r="C487">
        <v>3.5649999999999999</v>
      </c>
      <c r="D487">
        <v>6.1150000000000002</v>
      </c>
      <c r="E487">
        <v>0.77300000000000002</v>
      </c>
      <c r="F487">
        <v>27.693000000000001</v>
      </c>
      <c r="G487">
        <v>3.4809999999999999</v>
      </c>
      <c r="H487">
        <v>0.84499999999999997</v>
      </c>
      <c r="I487">
        <v>12.87</v>
      </c>
      <c r="J487">
        <v>6.7770000000000001</v>
      </c>
      <c r="K487">
        <v>3.72</v>
      </c>
      <c r="L487">
        <v>27.693000000000001</v>
      </c>
    </row>
    <row r="488" spans="1:12">
      <c r="A488" s="60">
        <v>41122</v>
      </c>
      <c r="B488">
        <v>17.372</v>
      </c>
      <c r="C488">
        <v>3.5619999999999998</v>
      </c>
      <c r="D488">
        <v>6.5949999999999998</v>
      </c>
      <c r="E488">
        <v>0.82299999999999995</v>
      </c>
      <c r="F488">
        <v>28.352</v>
      </c>
      <c r="G488">
        <v>3.4809999999999999</v>
      </c>
      <c r="H488">
        <v>0.85699999999999998</v>
      </c>
      <c r="I488">
        <v>12.989000000000001</v>
      </c>
      <c r="J488">
        <v>7.2990000000000004</v>
      </c>
      <c r="K488">
        <v>3.726</v>
      </c>
      <c r="L488">
        <v>28.352</v>
      </c>
    </row>
    <row r="489" spans="1:12">
      <c r="A489" s="60">
        <v>41153</v>
      </c>
      <c r="B489">
        <v>16.809000000000001</v>
      </c>
      <c r="C489">
        <v>3.38</v>
      </c>
      <c r="D489">
        <v>5.774</v>
      </c>
      <c r="E489">
        <v>0.68300000000000005</v>
      </c>
      <c r="F489">
        <v>26.646000000000001</v>
      </c>
      <c r="G489">
        <v>3.3679999999999999</v>
      </c>
      <c r="H489">
        <v>0.82099999999999995</v>
      </c>
      <c r="I489">
        <v>12.631</v>
      </c>
      <c r="J489">
        <v>6.3520000000000003</v>
      </c>
      <c r="K489">
        <v>3.4729999999999999</v>
      </c>
      <c r="L489">
        <v>26.646000000000001</v>
      </c>
    </row>
    <row r="490" spans="1:12">
      <c r="A490" s="60">
        <v>41183</v>
      </c>
      <c r="B490">
        <v>16.907</v>
      </c>
      <c r="C490">
        <v>3.6970000000000001</v>
      </c>
      <c r="D490">
        <v>6.3739999999999997</v>
      </c>
      <c r="E490">
        <v>0.6</v>
      </c>
      <c r="F490">
        <v>27.577999999999999</v>
      </c>
      <c r="G490">
        <v>3.4809999999999999</v>
      </c>
      <c r="H490">
        <v>0.84899999999999998</v>
      </c>
      <c r="I490">
        <v>12.933</v>
      </c>
      <c r="J490">
        <v>6.859</v>
      </c>
      <c r="K490">
        <v>3.456</v>
      </c>
      <c r="L490">
        <v>27.577999999999999</v>
      </c>
    </row>
    <row r="491" spans="1:12">
      <c r="A491" s="60">
        <v>41214</v>
      </c>
      <c r="B491">
        <v>16.763999999999999</v>
      </c>
      <c r="C491">
        <v>3.6890000000000001</v>
      </c>
      <c r="D491">
        <v>5.7809999999999997</v>
      </c>
      <c r="E491">
        <v>0.64100000000000001</v>
      </c>
      <c r="F491">
        <v>26.875</v>
      </c>
      <c r="G491">
        <v>3.3679999999999999</v>
      </c>
      <c r="H491">
        <v>0.81799999999999995</v>
      </c>
      <c r="I491">
        <v>12.917999999999999</v>
      </c>
      <c r="J491">
        <v>6.3179999999999996</v>
      </c>
      <c r="K491">
        <v>3.4529999999999998</v>
      </c>
      <c r="L491">
        <v>26.875</v>
      </c>
    </row>
    <row r="492" spans="1:12">
      <c r="A492" s="60">
        <v>41244</v>
      </c>
      <c r="B492">
        <v>17.481999999999999</v>
      </c>
      <c r="C492">
        <v>3.835</v>
      </c>
      <c r="D492">
        <v>5.9630000000000001</v>
      </c>
      <c r="E492">
        <v>0.47899999999999998</v>
      </c>
      <c r="F492">
        <v>27.759</v>
      </c>
      <c r="G492">
        <v>3.4809999999999999</v>
      </c>
      <c r="H492">
        <v>0.85199999999999998</v>
      </c>
      <c r="I492">
        <v>13.409000000000001</v>
      </c>
      <c r="J492">
        <v>6.3339999999999996</v>
      </c>
      <c r="K492">
        <v>3.6840000000000002</v>
      </c>
      <c r="L492">
        <v>27.759</v>
      </c>
    </row>
    <row r="493" spans="1:12">
      <c r="A493" s="60">
        <v>41275</v>
      </c>
      <c r="B493">
        <v>18.728000000000002</v>
      </c>
      <c r="C493">
        <v>3.758</v>
      </c>
      <c r="D493">
        <v>5.806</v>
      </c>
      <c r="E493">
        <v>0.65100000000000002</v>
      </c>
      <c r="F493">
        <v>28.942</v>
      </c>
      <c r="G493">
        <v>4.5540000000000003</v>
      </c>
      <c r="H493">
        <v>0.91900000000000004</v>
      </c>
      <c r="I493">
        <v>13.523</v>
      </c>
      <c r="J493">
        <v>6.3490000000000002</v>
      </c>
      <c r="K493">
        <v>3.5979999999999999</v>
      </c>
      <c r="L493">
        <v>28.942</v>
      </c>
    </row>
    <row r="494" spans="1:12">
      <c r="A494" s="60">
        <v>41306</v>
      </c>
      <c r="B494">
        <v>16.84</v>
      </c>
      <c r="C494">
        <v>3.355</v>
      </c>
      <c r="D494">
        <v>5.3739999999999997</v>
      </c>
      <c r="E494">
        <v>0.67200000000000004</v>
      </c>
      <c r="F494">
        <v>26.242000000000001</v>
      </c>
      <c r="G494">
        <v>4.1130000000000004</v>
      </c>
      <c r="H494">
        <v>0.82699999999999996</v>
      </c>
      <c r="I494">
        <v>12.157999999999999</v>
      </c>
      <c r="J494">
        <v>5.9470000000000001</v>
      </c>
      <c r="K494">
        <v>3.1960000000000002</v>
      </c>
      <c r="L494">
        <v>26.242000000000001</v>
      </c>
    </row>
    <row r="495" spans="1:12">
      <c r="A495" s="60">
        <v>41334</v>
      </c>
      <c r="B495">
        <v>18.376999999999999</v>
      </c>
      <c r="C495">
        <v>3.8239999999999998</v>
      </c>
      <c r="D495">
        <v>6.1840000000000002</v>
      </c>
      <c r="E495">
        <v>0.91400000000000003</v>
      </c>
      <c r="F495">
        <v>29.298999999999999</v>
      </c>
      <c r="G495">
        <v>4.5540000000000003</v>
      </c>
      <c r="H495">
        <v>0.93700000000000006</v>
      </c>
      <c r="I495">
        <v>13.19</v>
      </c>
      <c r="J495">
        <v>6.9829999999999997</v>
      </c>
      <c r="K495">
        <v>3.6349999999999998</v>
      </c>
      <c r="L495">
        <v>29.298999999999999</v>
      </c>
    </row>
    <row r="496" spans="1:12">
      <c r="A496" s="60">
        <v>41365</v>
      </c>
      <c r="B496">
        <v>17.387</v>
      </c>
      <c r="C496">
        <v>3.698</v>
      </c>
      <c r="D496">
        <v>6.1920000000000002</v>
      </c>
      <c r="E496">
        <v>0.96199999999999997</v>
      </c>
      <c r="F496">
        <v>28.239000000000001</v>
      </c>
      <c r="G496">
        <v>4.407</v>
      </c>
      <c r="H496">
        <v>0.89800000000000002</v>
      </c>
      <c r="I496">
        <v>12.717000000000001</v>
      </c>
      <c r="J496">
        <v>7.04</v>
      </c>
      <c r="K496">
        <v>3.177</v>
      </c>
      <c r="L496">
        <v>28.239000000000001</v>
      </c>
    </row>
    <row r="497" spans="1:12">
      <c r="A497" s="60">
        <v>41395</v>
      </c>
      <c r="B497">
        <v>18.114999999999998</v>
      </c>
      <c r="C497">
        <v>3.7610000000000001</v>
      </c>
      <c r="D497">
        <v>6.4969999999999999</v>
      </c>
      <c r="E497">
        <v>1.0049999999999999</v>
      </c>
      <c r="F497">
        <v>29.378</v>
      </c>
      <c r="G497">
        <v>4.5540000000000003</v>
      </c>
      <c r="H497">
        <v>0.94099999999999995</v>
      </c>
      <c r="I497">
        <v>13.057</v>
      </c>
      <c r="J497">
        <v>7.3810000000000002</v>
      </c>
      <c r="K497">
        <v>3.444</v>
      </c>
      <c r="L497">
        <v>29.378</v>
      </c>
    </row>
    <row r="498" spans="1:12">
      <c r="A498" s="60">
        <v>41426</v>
      </c>
      <c r="B498">
        <v>18.103000000000002</v>
      </c>
      <c r="C498">
        <v>3.6680000000000001</v>
      </c>
      <c r="D498">
        <v>6.4690000000000003</v>
      </c>
      <c r="E498">
        <v>1.1020000000000001</v>
      </c>
      <c r="F498">
        <v>29.341999999999999</v>
      </c>
      <c r="G498">
        <v>4.407</v>
      </c>
      <c r="H498">
        <v>0.92500000000000004</v>
      </c>
      <c r="I498">
        <v>13.009</v>
      </c>
      <c r="J498">
        <v>7.4509999999999996</v>
      </c>
      <c r="K498">
        <v>3.5489999999999999</v>
      </c>
      <c r="L498">
        <v>29.341999999999999</v>
      </c>
    </row>
    <row r="499" spans="1:12">
      <c r="A499" s="60">
        <v>41456</v>
      </c>
      <c r="B499">
        <v>19.207999999999998</v>
      </c>
      <c r="C499">
        <v>3.806</v>
      </c>
      <c r="D499">
        <v>6.391</v>
      </c>
      <c r="E499">
        <v>1.109</v>
      </c>
      <c r="F499">
        <v>30.513999999999999</v>
      </c>
      <c r="G499">
        <v>4.5540000000000003</v>
      </c>
      <c r="H499">
        <v>0.94899999999999995</v>
      </c>
      <c r="I499">
        <v>13.865</v>
      </c>
      <c r="J499">
        <v>7.3819999999999997</v>
      </c>
      <c r="K499">
        <v>3.7650000000000001</v>
      </c>
      <c r="L499">
        <v>30.513999999999999</v>
      </c>
    </row>
    <row r="500" spans="1:12">
      <c r="A500" s="60">
        <v>41487</v>
      </c>
      <c r="B500">
        <v>18.981999999999999</v>
      </c>
      <c r="C500">
        <v>3.827</v>
      </c>
      <c r="D500">
        <v>6.3739999999999997</v>
      </c>
      <c r="E500">
        <v>1.155</v>
      </c>
      <c r="F500">
        <v>30.338000000000001</v>
      </c>
      <c r="G500">
        <v>4.5540000000000003</v>
      </c>
      <c r="H500">
        <v>0.95</v>
      </c>
      <c r="I500">
        <v>13.515000000000001</v>
      </c>
      <c r="J500">
        <v>7.41</v>
      </c>
      <c r="K500">
        <v>3.9089999999999998</v>
      </c>
      <c r="L500">
        <v>30.338000000000001</v>
      </c>
    </row>
    <row r="501" spans="1:12">
      <c r="A501" s="60">
        <v>41518</v>
      </c>
      <c r="B501">
        <v>17.869</v>
      </c>
      <c r="C501">
        <v>3.62</v>
      </c>
      <c r="D501">
        <v>6.2539999999999996</v>
      </c>
      <c r="E501">
        <v>1.32</v>
      </c>
      <c r="F501">
        <v>29.062999999999999</v>
      </c>
      <c r="G501">
        <v>4.407</v>
      </c>
      <c r="H501">
        <v>0.91</v>
      </c>
      <c r="I501">
        <v>12.669</v>
      </c>
      <c r="J501">
        <v>7.4580000000000002</v>
      </c>
      <c r="K501">
        <v>3.6190000000000002</v>
      </c>
      <c r="L501">
        <v>29.062999999999999</v>
      </c>
    </row>
    <row r="502" spans="1:12">
      <c r="A502" s="60">
        <v>41548</v>
      </c>
      <c r="B502">
        <v>18.306000000000001</v>
      </c>
      <c r="C502">
        <v>3.8069999999999999</v>
      </c>
      <c r="D502">
        <v>6.524</v>
      </c>
      <c r="E502">
        <v>1.607</v>
      </c>
      <c r="F502">
        <v>30.244</v>
      </c>
      <c r="G502">
        <v>4.5540000000000003</v>
      </c>
      <c r="H502">
        <v>0.93100000000000005</v>
      </c>
      <c r="I502">
        <v>13.147</v>
      </c>
      <c r="J502">
        <v>8.01</v>
      </c>
      <c r="K502">
        <v>3.6019999999999999</v>
      </c>
      <c r="L502">
        <v>30.244</v>
      </c>
    </row>
    <row r="503" spans="1:12">
      <c r="A503" s="60">
        <v>41579</v>
      </c>
      <c r="B503">
        <v>18.297999999999998</v>
      </c>
      <c r="C503">
        <v>3.8340000000000001</v>
      </c>
      <c r="D503">
        <v>6.2240000000000002</v>
      </c>
      <c r="E503">
        <v>1.36</v>
      </c>
      <c r="F503">
        <v>29.715</v>
      </c>
      <c r="G503">
        <v>4.407</v>
      </c>
      <c r="H503">
        <v>0.90200000000000002</v>
      </c>
      <c r="I503">
        <v>13.202</v>
      </c>
      <c r="J503">
        <v>7.468</v>
      </c>
      <c r="K503">
        <v>3.7360000000000002</v>
      </c>
      <c r="L503">
        <v>29.715</v>
      </c>
    </row>
    <row r="504" spans="1:12">
      <c r="A504" s="60">
        <v>41609</v>
      </c>
      <c r="B504">
        <v>19.114999999999998</v>
      </c>
      <c r="C504">
        <v>4.069</v>
      </c>
      <c r="D504">
        <v>6.4359999999999999</v>
      </c>
      <c r="E504">
        <v>1.605</v>
      </c>
      <c r="F504">
        <v>31.225000000000001</v>
      </c>
      <c r="G504">
        <v>4.5540000000000003</v>
      </c>
      <c r="H504">
        <v>0.94599999999999995</v>
      </c>
      <c r="I504">
        <v>13.795999999999999</v>
      </c>
      <c r="J504">
        <v>7.9219999999999997</v>
      </c>
      <c r="K504">
        <v>4.0060000000000002</v>
      </c>
      <c r="L504">
        <v>31.225000000000001</v>
      </c>
    </row>
    <row r="505" spans="1:12">
      <c r="A505" s="60">
        <v>41640</v>
      </c>
      <c r="B505">
        <v>19.178999999999998</v>
      </c>
      <c r="C505">
        <v>4.0750000000000002</v>
      </c>
      <c r="D505">
        <v>6.04</v>
      </c>
      <c r="E505">
        <v>0.75800000000000001</v>
      </c>
      <c r="F505">
        <v>30.052</v>
      </c>
      <c r="G505">
        <v>4.609</v>
      </c>
      <c r="H505">
        <v>1.038</v>
      </c>
      <c r="I505">
        <v>13.523999999999999</v>
      </c>
      <c r="J505">
        <v>6.702</v>
      </c>
      <c r="K505">
        <v>4.1790000000000003</v>
      </c>
      <c r="L505">
        <v>30.052</v>
      </c>
    </row>
    <row r="506" spans="1:12">
      <c r="A506" s="60">
        <v>41671</v>
      </c>
      <c r="B506">
        <v>17.425000000000001</v>
      </c>
      <c r="C506">
        <v>3.7029999999999998</v>
      </c>
      <c r="D506">
        <v>5.718</v>
      </c>
      <c r="E506">
        <v>0.71399999999999997</v>
      </c>
      <c r="F506">
        <v>27.559000000000001</v>
      </c>
      <c r="G506">
        <v>4.1630000000000003</v>
      </c>
      <c r="H506">
        <v>0.88400000000000001</v>
      </c>
      <c r="I506">
        <v>12.288</v>
      </c>
      <c r="J506">
        <v>6.34</v>
      </c>
      <c r="K506">
        <v>3.883</v>
      </c>
      <c r="L506">
        <v>27.559000000000001</v>
      </c>
    </row>
    <row r="507" spans="1:12">
      <c r="A507" s="60">
        <v>41699</v>
      </c>
      <c r="B507">
        <v>19.111999999999998</v>
      </c>
      <c r="C507">
        <v>4.0389999999999997</v>
      </c>
      <c r="D507">
        <v>6.1020000000000003</v>
      </c>
      <c r="E507">
        <v>1.042</v>
      </c>
      <c r="F507">
        <v>30.295000000000002</v>
      </c>
      <c r="G507">
        <v>4.609</v>
      </c>
      <c r="H507">
        <v>0.97499999999999998</v>
      </c>
      <c r="I507">
        <v>13.404</v>
      </c>
      <c r="J507">
        <v>7.0460000000000003</v>
      </c>
      <c r="K507">
        <v>4.2610000000000001</v>
      </c>
      <c r="L507">
        <v>30.295000000000002</v>
      </c>
    </row>
    <row r="508" spans="1:12">
      <c r="A508" s="60">
        <v>41730</v>
      </c>
      <c r="B508">
        <v>18.094999999999999</v>
      </c>
      <c r="C508">
        <v>3.9820000000000002</v>
      </c>
      <c r="D508">
        <v>6.2270000000000003</v>
      </c>
      <c r="E508">
        <v>0.91</v>
      </c>
      <c r="F508">
        <v>29.213000000000001</v>
      </c>
      <c r="G508">
        <v>4.46</v>
      </c>
      <c r="H508">
        <v>0.94</v>
      </c>
      <c r="I508">
        <v>12.98</v>
      </c>
      <c r="J508">
        <v>7.0369999999999999</v>
      </c>
      <c r="K508">
        <v>3.7970000000000002</v>
      </c>
      <c r="L508">
        <v>29.213000000000001</v>
      </c>
    </row>
    <row r="509" spans="1:12">
      <c r="A509" s="60">
        <v>41760</v>
      </c>
      <c r="B509">
        <v>18.401</v>
      </c>
      <c r="C509">
        <v>3.9119999999999999</v>
      </c>
      <c r="D509">
        <v>6.5220000000000002</v>
      </c>
      <c r="E509">
        <v>1.0780000000000001</v>
      </c>
      <c r="F509">
        <v>29.913</v>
      </c>
      <c r="G509">
        <v>4.609</v>
      </c>
      <c r="H509">
        <v>0.98899999999999999</v>
      </c>
      <c r="I509">
        <v>13.04</v>
      </c>
      <c r="J509">
        <v>7.4950000000000001</v>
      </c>
      <c r="K509">
        <v>3.7789999999999999</v>
      </c>
      <c r="L509">
        <v>29.913</v>
      </c>
    </row>
    <row r="510" spans="1:12">
      <c r="A510" s="60">
        <v>41791</v>
      </c>
      <c r="B510">
        <v>18.791</v>
      </c>
      <c r="C510">
        <v>3.847</v>
      </c>
      <c r="D510">
        <v>6.3949999999999996</v>
      </c>
      <c r="E510">
        <v>1.1679999999999999</v>
      </c>
      <c r="F510">
        <v>30.201000000000001</v>
      </c>
      <c r="G510">
        <v>4.46</v>
      </c>
      <c r="H510">
        <v>0.97899999999999998</v>
      </c>
      <c r="I510">
        <v>13.118</v>
      </c>
      <c r="J510">
        <v>7.4610000000000003</v>
      </c>
      <c r="K510">
        <v>4.1820000000000004</v>
      </c>
      <c r="L510">
        <v>30.201000000000001</v>
      </c>
    </row>
    <row r="511" spans="1:12">
      <c r="A511" s="60">
        <v>41821</v>
      </c>
      <c r="B511">
        <v>19.387</v>
      </c>
      <c r="C511">
        <v>4.0810000000000004</v>
      </c>
      <c r="D511">
        <v>6.6580000000000004</v>
      </c>
      <c r="E511">
        <v>1.111</v>
      </c>
      <c r="F511">
        <v>31.238</v>
      </c>
      <c r="G511">
        <v>4.609</v>
      </c>
      <c r="H511">
        <v>1.014</v>
      </c>
      <c r="I511">
        <v>13.565</v>
      </c>
      <c r="J511">
        <v>7.6630000000000003</v>
      </c>
      <c r="K511">
        <v>4.3869999999999996</v>
      </c>
      <c r="L511">
        <v>31.238</v>
      </c>
    </row>
    <row r="512" spans="1:12">
      <c r="A512" s="60">
        <v>41852</v>
      </c>
      <c r="B512">
        <v>19.504999999999999</v>
      </c>
      <c r="C512">
        <v>3.8959999999999999</v>
      </c>
      <c r="D512">
        <v>6.6219999999999999</v>
      </c>
      <c r="E512">
        <v>1.423</v>
      </c>
      <c r="F512">
        <v>31.446000000000002</v>
      </c>
      <c r="G512">
        <v>4.609</v>
      </c>
      <c r="H512">
        <v>1.0069999999999999</v>
      </c>
      <c r="I512">
        <v>13.608000000000001</v>
      </c>
      <c r="J512">
        <v>7.94</v>
      </c>
      <c r="K512">
        <v>4.282</v>
      </c>
      <c r="L512">
        <v>31.446000000000002</v>
      </c>
    </row>
    <row r="513" spans="1:12">
      <c r="A513" s="60">
        <v>41883</v>
      </c>
      <c r="B513">
        <v>18.37</v>
      </c>
      <c r="C513">
        <v>3.6859999999999999</v>
      </c>
      <c r="D513">
        <v>6.1710000000000003</v>
      </c>
      <c r="E513">
        <v>1.37</v>
      </c>
      <c r="F513">
        <v>29.597000000000001</v>
      </c>
      <c r="G513">
        <v>4.46</v>
      </c>
      <c r="H513">
        <v>0.96199999999999997</v>
      </c>
      <c r="I513">
        <v>12.747</v>
      </c>
      <c r="J513">
        <v>7.4429999999999996</v>
      </c>
      <c r="K513">
        <v>3.9849999999999999</v>
      </c>
      <c r="L513">
        <v>29.597000000000001</v>
      </c>
    </row>
    <row r="514" spans="1:12">
      <c r="A514" s="60">
        <v>41913</v>
      </c>
      <c r="B514">
        <v>18.806000000000001</v>
      </c>
      <c r="C514">
        <v>3.8519999999999999</v>
      </c>
      <c r="D514">
        <v>6.6890000000000001</v>
      </c>
      <c r="E514">
        <v>1.206</v>
      </c>
      <c r="F514">
        <v>30.552</v>
      </c>
      <c r="G514">
        <v>4.609</v>
      </c>
      <c r="H514">
        <v>0.96899999999999997</v>
      </c>
      <c r="I514">
        <v>13.276999999999999</v>
      </c>
      <c r="J514">
        <v>7.7880000000000003</v>
      </c>
      <c r="K514">
        <v>3.9089999999999998</v>
      </c>
      <c r="L514">
        <v>30.552</v>
      </c>
    </row>
    <row r="515" spans="1:12">
      <c r="A515" s="60">
        <v>41944</v>
      </c>
      <c r="B515">
        <v>18.632999999999999</v>
      </c>
      <c r="C515">
        <v>3.7679999999999998</v>
      </c>
      <c r="D515">
        <v>6.3719999999999999</v>
      </c>
      <c r="E515">
        <v>1.2230000000000001</v>
      </c>
      <c r="F515">
        <v>29.995999999999999</v>
      </c>
      <c r="G515">
        <v>4.46</v>
      </c>
      <c r="H515">
        <v>0.93300000000000005</v>
      </c>
      <c r="I515">
        <v>13.086</v>
      </c>
      <c r="J515">
        <v>7.4930000000000003</v>
      </c>
      <c r="K515">
        <v>4.024</v>
      </c>
      <c r="L515">
        <v>29.995999999999999</v>
      </c>
    </row>
    <row r="516" spans="1:12">
      <c r="A516" s="60">
        <v>41974</v>
      </c>
      <c r="B516">
        <v>19.518999999999998</v>
      </c>
      <c r="C516">
        <v>3.9510000000000001</v>
      </c>
      <c r="D516">
        <v>6.54</v>
      </c>
      <c r="E516">
        <v>1.3460000000000001</v>
      </c>
      <c r="F516">
        <v>31.356000000000002</v>
      </c>
      <c r="G516">
        <v>4.609</v>
      </c>
      <c r="H516">
        <v>0.97299999999999998</v>
      </c>
      <c r="I516">
        <v>13.797000000000001</v>
      </c>
      <c r="J516">
        <v>7.782</v>
      </c>
      <c r="K516">
        <v>4.1950000000000003</v>
      </c>
      <c r="L516">
        <v>31.356000000000002</v>
      </c>
    </row>
    <row r="517" spans="1:12">
      <c r="A517" s="60">
        <v>42005</v>
      </c>
      <c r="B517">
        <v>18.97</v>
      </c>
      <c r="C517">
        <v>3.9129999999999998</v>
      </c>
      <c r="D517">
        <v>6.2270000000000003</v>
      </c>
      <c r="E517">
        <v>0.46500000000000002</v>
      </c>
      <c r="F517">
        <v>29.574999999999999</v>
      </c>
      <c r="G517">
        <v>4.085</v>
      </c>
      <c r="H517">
        <v>1.1279999999999999</v>
      </c>
      <c r="I517">
        <v>13.773</v>
      </c>
      <c r="J517">
        <v>6.4589999999999996</v>
      </c>
      <c r="K517">
        <v>4.13</v>
      </c>
      <c r="L517">
        <v>29.574999999999999</v>
      </c>
    </row>
    <row r="518" spans="1:12">
      <c r="A518" s="60">
        <v>42036</v>
      </c>
      <c r="B518">
        <v>17.123999999999999</v>
      </c>
      <c r="C518">
        <v>3.4860000000000002</v>
      </c>
      <c r="D518">
        <v>5.883</v>
      </c>
      <c r="E518">
        <v>0.84699999999999998</v>
      </c>
      <c r="F518">
        <v>27.34</v>
      </c>
      <c r="G518">
        <v>3.6890000000000001</v>
      </c>
      <c r="H518">
        <v>1.018</v>
      </c>
      <c r="I518">
        <v>12.303000000000001</v>
      </c>
      <c r="J518">
        <v>6.51</v>
      </c>
      <c r="K518">
        <v>3.82</v>
      </c>
      <c r="L518">
        <v>27.34</v>
      </c>
    </row>
    <row r="519" spans="1:12">
      <c r="A519" s="60">
        <v>42064</v>
      </c>
      <c r="B519">
        <v>18.068999999999999</v>
      </c>
      <c r="C519">
        <v>3.8849999999999998</v>
      </c>
      <c r="D519">
        <v>6.56</v>
      </c>
      <c r="E519">
        <v>0.98</v>
      </c>
      <c r="F519">
        <v>29.492999999999999</v>
      </c>
      <c r="G519">
        <v>4.085</v>
      </c>
      <c r="H519">
        <v>1.1299999999999999</v>
      </c>
      <c r="I519">
        <v>13.02</v>
      </c>
      <c r="J519">
        <v>7.2939999999999996</v>
      </c>
      <c r="K519">
        <v>3.9649999999999999</v>
      </c>
      <c r="L519">
        <v>29.492999999999999</v>
      </c>
    </row>
    <row r="520" spans="1:12">
      <c r="A520" s="60">
        <v>42095</v>
      </c>
      <c r="B520">
        <v>17.588000000000001</v>
      </c>
      <c r="C520">
        <v>3.778</v>
      </c>
      <c r="D520">
        <v>6.2809999999999997</v>
      </c>
      <c r="E520">
        <v>1.1200000000000001</v>
      </c>
      <c r="F520">
        <v>28.766999999999999</v>
      </c>
      <c r="G520">
        <v>3.9529999999999998</v>
      </c>
      <c r="H520">
        <v>1.101</v>
      </c>
      <c r="I520">
        <v>12.897</v>
      </c>
      <c r="J520">
        <v>7.1660000000000004</v>
      </c>
      <c r="K520">
        <v>3.6509999999999998</v>
      </c>
      <c r="L520">
        <v>28.766999999999999</v>
      </c>
    </row>
    <row r="521" spans="1:12">
      <c r="A521" s="60">
        <v>42125</v>
      </c>
      <c r="B521">
        <v>18.117999999999999</v>
      </c>
      <c r="C521">
        <v>3.84</v>
      </c>
      <c r="D521">
        <v>6.8659999999999997</v>
      </c>
      <c r="E521">
        <v>1.32</v>
      </c>
      <c r="F521">
        <v>30.145</v>
      </c>
      <c r="G521">
        <v>4.085</v>
      </c>
      <c r="H521">
        <v>1.133</v>
      </c>
      <c r="I521">
        <v>13.186</v>
      </c>
      <c r="J521">
        <v>7.9290000000000003</v>
      </c>
      <c r="K521">
        <v>3.8119999999999998</v>
      </c>
      <c r="L521">
        <v>30.145</v>
      </c>
    </row>
    <row r="522" spans="1:12">
      <c r="A522" s="60">
        <v>42156</v>
      </c>
      <c r="B522">
        <v>17.855</v>
      </c>
      <c r="C522">
        <v>3.8079999999999998</v>
      </c>
      <c r="D522">
        <v>6.7130000000000001</v>
      </c>
      <c r="E522">
        <v>1.524</v>
      </c>
      <c r="F522">
        <v>29.901</v>
      </c>
      <c r="G522">
        <v>3.9529999999999998</v>
      </c>
      <c r="H522">
        <v>1.1120000000000001</v>
      </c>
      <c r="I522">
        <v>12.819000000000001</v>
      </c>
      <c r="J522">
        <v>7.9859999999999998</v>
      </c>
      <c r="K522">
        <v>4.0309999999999997</v>
      </c>
      <c r="L522">
        <v>29.901</v>
      </c>
    </row>
    <row r="523" spans="1:12">
      <c r="A523" s="60">
        <v>42186</v>
      </c>
      <c r="B523">
        <v>18.673999999999999</v>
      </c>
      <c r="C523">
        <v>4.1369999999999996</v>
      </c>
      <c r="D523">
        <v>6.899</v>
      </c>
      <c r="E523">
        <v>1.363</v>
      </c>
      <c r="F523">
        <v>31.073</v>
      </c>
      <c r="G523">
        <v>4.085</v>
      </c>
      <c r="H523">
        <v>1.18</v>
      </c>
      <c r="I523">
        <v>13.385</v>
      </c>
      <c r="J523">
        <v>8.0039999999999996</v>
      </c>
      <c r="K523">
        <v>4.4189999999999996</v>
      </c>
      <c r="L523">
        <v>31.073</v>
      </c>
    </row>
    <row r="524" spans="1:12">
      <c r="A524" s="60">
        <v>42217</v>
      </c>
      <c r="B524">
        <v>18.753</v>
      </c>
      <c r="C524">
        <v>3.9969999999999999</v>
      </c>
      <c r="D524">
        <v>6.94</v>
      </c>
      <c r="E524">
        <v>1.46</v>
      </c>
      <c r="F524">
        <v>31.15</v>
      </c>
      <c r="G524">
        <v>4.085</v>
      </c>
      <c r="H524">
        <v>1.153</v>
      </c>
      <c r="I524">
        <v>13.371</v>
      </c>
      <c r="J524">
        <v>8.141</v>
      </c>
      <c r="K524">
        <v>4.4009999999999998</v>
      </c>
      <c r="L524">
        <v>31.15</v>
      </c>
    </row>
    <row r="525" spans="1:12">
      <c r="A525" s="60">
        <v>42248</v>
      </c>
      <c r="B525">
        <v>17.79</v>
      </c>
      <c r="C525">
        <v>3.7970000000000002</v>
      </c>
      <c r="D525">
        <v>6.6660000000000004</v>
      </c>
      <c r="E525">
        <v>1.4450000000000001</v>
      </c>
      <c r="F525">
        <v>29.698</v>
      </c>
      <c r="G525">
        <v>3.9529999999999998</v>
      </c>
      <c r="H525">
        <v>1.1279999999999999</v>
      </c>
      <c r="I525">
        <v>12.789</v>
      </c>
      <c r="J525">
        <v>7.8620000000000001</v>
      </c>
      <c r="K525">
        <v>3.9670000000000001</v>
      </c>
      <c r="L525">
        <v>29.698</v>
      </c>
    </row>
    <row r="526" spans="1:12">
      <c r="A526" s="60">
        <v>42278</v>
      </c>
      <c r="B526">
        <v>17.619</v>
      </c>
      <c r="C526">
        <v>4.04</v>
      </c>
      <c r="D526">
        <v>6.718</v>
      </c>
      <c r="E526">
        <v>1.262</v>
      </c>
      <c r="F526">
        <v>29.638999999999999</v>
      </c>
      <c r="G526">
        <v>4.085</v>
      </c>
      <c r="H526">
        <v>1.119</v>
      </c>
      <c r="I526">
        <v>12.901999999999999</v>
      </c>
      <c r="J526">
        <v>7.7290000000000001</v>
      </c>
      <c r="K526">
        <v>3.8039999999999998</v>
      </c>
      <c r="L526">
        <v>29.638999999999999</v>
      </c>
    </row>
    <row r="527" spans="1:12">
      <c r="A527" s="60">
        <v>42309</v>
      </c>
      <c r="B527">
        <v>17.757999999999999</v>
      </c>
      <c r="C527">
        <v>4.0949999999999998</v>
      </c>
      <c r="D527">
        <v>6.5620000000000003</v>
      </c>
      <c r="E527">
        <v>1.0349999999999999</v>
      </c>
      <c r="F527">
        <v>29.45</v>
      </c>
      <c r="G527">
        <v>3.9529999999999998</v>
      </c>
      <c r="H527">
        <v>1.109</v>
      </c>
      <c r="I527">
        <v>12.993</v>
      </c>
      <c r="J527">
        <v>7.351</v>
      </c>
      <c r="K527">
        <v>4.0439999999999996</v>
      </c>
      <c r="L527">
        <v>29.45</v>
      </c>
    </row>
    <row r="528" spans="1:12">
      <c r="A528" s="60">
        <v>42339</v>
      </c>
      <c r="B528">
        <v>18.524999999999999</v>
      </c>
      <c r="C528">
        <v>4.24</v>
      </c>
      <c r="D528">
        <v>6.6020000000000003</v>
      </c>
      <c r="E528">
        <v>1.256</v>
      </c>
      <c r="F528">
        <v>30.623000000000001</v>
      </c>
      <c r="G528">
        <v>4.085</v>
      </c>
      <c r="H528">
        <v>1.1439999999999999</v>
      </c>
      <c r="I528">
        <v>13.465</v>
      </c>
      <c r="J528">
        <v>7.6109999999999998</v>
      </c>
      <c r="K528">
        <v>4.3179999999999996</v>
      </c>
      <c r="L528">
        <v>30.623000000000001</v>
      </c>
    </row>
    <row r="529" spans="1:12">
      <c r="A529" s="60">
        <v>42370</v>
      </c>
      <c r="B529">
        <v>18.033999999999999</v>
      </c>
      <c r="C529">
        <v>3.8239999999999998</v>
      </c>
      <c r="D529">
        <v>6.2670000000000003</v>
      </c>
      <c r="E529">
        <v>0.95599999999999996</v>
      </c>
      <c r="F529">
        <v>29.081</v>
      </c>
      <c r="G529">
        <v>3.532</v>
      </c>
      <c r="H529">
        <v>1.17</v>
      </c>
      <c r="I529">
        <v>13.345000000000001</v>
      </c>
      <c r="J529">
        <v>6.9909999999999997</v>
      </c>
      <c r="K529">
        <v>4.0430000000000001</v>
      </c>
      <c r="L529">
        <v>29.081</v>
      </c>
    </row>
    <row r="530" spans="1:12">
      <c r="A530" s="60">
        <v>42401</v>
      </c>
      <c r="B530">
        <v>16.971</v>
      </c>
      <c r="C530">
        <v>3.67</v>
      </c>
      <c r="D530">
        <v>6.3979999999999997</v>
      </c>
      <c r="E530">
        <v>1.1200000000000001</v>
      </c>
      <c r="F530">
        <v>28.158999999999999</v>
      </c>
      <c r="G530">
        <v>3.3039999999999998</v>
      </c>
      <c r="H530">
        <v>1.095</v>
      </c>
      <c r="I530">
        <v>12.53</v>
      </c>
      <c r="J530">
        <v>7.2809999999999997</v>
      </c>
      <c r="K530">
        <v>3.948</v>
      </c>
      <c r="L530">
        <v>28.158999999999999</v>
      </c>
    </row>
    <row r="531" spans="1:12">
      <c r="A531" s="60">
        <v>42430</v>
      </c>
      <c r="B531">
        <v>17.405000000000001</v>
      </c>
      <c r="C531">
        <v>3.9489999999999998</v>
      </c>
      <c r="D531">
        <v>6.8369999999999997</v>
      </c>
      <c r="E531">
        <v>1.25</v>
      </c>
      <c r="F531">
        <v>29.440999999999999</v>
      </c>
      <c r="G531">
        <v>3.532</v>
      </c>
      <c r="H531">
        <v>1.1759999999999999</v>
      </c>
      <c r="I531">
        <v>12.932</v>
      </c>
      <c r="J531">
        <v>7.8339999999999996</v>
      </c>
      <c r="K531">
        <v>3.9670000000000001</v>
      </c>
      <c r="L531">
        <v>29.440999999999999</v>
      </c>
    </row>
    <row r="532" spans="1:12">
      <c r="A532" s="60">
        <v>42461</v>
      </c>
      <c r="B532">
        <v>16.3</v>
      </c>
      <c r="C532">
        <v>3.871</v>
      </c>
      <c r="D532">
        <v>6.335</v>
      </c>
      <c r="E532">
        <v>1.34</v>
      </c>
      <c r="F532">
        <v>27.847000000000001</v>
      </c>
      <c r="G532">
        <v>3.4180000000000001</v>
      </c>
      <c r="H532">
        <v>1.1359999999999999</v>
      </c>
      <c r="I532">
        <v>12.260999999999999</v>
      </c>
      <c r="J532">
        <v>7.4420000000000002</v>
      </c>
      <c r="K532">
        <v>3.59</v>
      </c>
      <c r="L532">
        <v>27.847000000000001</v>
      </c>
    </row>
    <row r="533" spans="1:12">
      <c r="A533" s="60">
        <v>42491</v>
      </c>
      <c r="B533">
        <v>16.995999999999999</v>
      </c>
      <c r="C533">
        <v>3.895</v>
      </c>
      <c r="D533">
        <v>6.9109999999999996</v>
      </c>
      <c r="E533">
        <v>1.69</v>
      </c>
      <c r="F533">
        <v>29.491</v>
      </c>
      <c r="G533">
        <v>3.532</v>
      </c>
      <c r="H533">
        <v>1.171</v>
      </c>
      <c r="I533">
        <v>12.798999999999999</v>
      </c>
      <c r="J533">
        <v>8.3460000000000001</v>
      </c>
      <c r="K533">
        <v>3.6440000000000001</v>
      </c>
      <c r="L533">
        <v>29.491</v>
      </c>
    </row>
    <row r="534" spans="1:12">
      <c r="A534" s="60">
        <v>42522</v>
      </c>
      <c r="B534">
        <v>17.131</v>
      </c>
      <c r="C534">
        <v>3.6339999999999999</v>
      </c>
      <c r="D534">
        <v>6.9109999999999996</v>
      </c>
      <c r="E534">
        <v>1.575</v>
      </c>
      <c r="F534">
        <v>29.251999999999999</v>
      </c>
      <c r="G534">
        <v>3.4180000000000001</v>
      </c>
      <c r="H534">
        <v>1.1619999999999999</v>
      </c>
      <c r="I534">
        <v>12.641</v>
      </c>
      <c r="J534">
        <v>8.2309999999999999</v>
      </c>
      <c r="K534">
        <v>3.7989999999999999</v>
      </c>
      <c r="L534">
        <v>29.251999999999999</v>
      </c>
    </row>
    <row r="535" spans="1:12">
      <c r="A535" s="60">
        <v>42552</v>
      </c>
      <c r="B535">
        <v>17.72</v>
      </c>
      <c r="C535">
        <v>3.7589999999999999</v>
      </c>
      <c r="D535">
        <v>7.0709999999999997</v>
      </c>
      <c r="E535">
        <v>1.9970000000000001</v>
      </c>
      <c r="F535">
        <v>30.545999999999999</v>
      </c>
      <c r="G535">
        <v>3.532</v>
      </c>
      <c r="H535">
        <v>1.202</v>
      </c>
      <c r="I535">
        <v>12.989000000000001</v>
      </c>
      <c r="J535">
        <v>8.8059999999999992</v>
      </c>
      <c r="K535">
        <v>4.0170000000000003</v>
      </c>
      <c r="L535">
        <v>30.545999999999999</v>
      </c>
    </row>
    <row r="536" spans="1:12">
      <c r="A536" s="60">
        <v>42583</v>
      </c>
      <c r="B536">
        <v>17.882000000000001</v>
      </c>
      <c r="C536">
        <v>3.806</v>
      </c>
      <c r="D536">
        <v>7.165</v>
      </c>
      <c r="E536">
        <v>2.0579999999999998</v>
      </c>
      <c r="F536">
        <v>30.91</v>
      </c>
      <c r="G536">
        <v>3.532</v>
      </c>
      <c r="H536">
        <v>1.208</v>
      </c>
      <c r="I536">
        <v>13.023</v>
      </c>
      <c r="J536">
        <v>8.9580000000000002</v>
      </c>
      <c r="K536">
        <v>4.1890000000000001</v>
      </c>
      <c r="L536">
        <v>30.91</v>
      </c>
    </row>
    <row r="537" spans="1:12">
      <c r="A537" s="60">
        <v>42614</v>
      </c>
      <c r="B537">
        <v>16.82</v>
      </c>
      <c r="C537">
        <v>3.5649999999999999</v>
      </c>
      <c r="D537">
        <v>6.7110000000000003</v>
      </c>
      <c r="E537">
        <v>1.9510000000000001</v>
      </c>
      <c r="F537">
        <v>29.045999999999999</v>
      </c>
      <c r="G537">
        <v>3.4180000000000001</v>
      </c>
      <c r="H537">
        <v>1.1519999999999999</v>
      </c>
      <c r="I537">
        <v>12.247</v>
      </c>
      <c r="J537">
        <v>8.4139999999999997</v>
      </c>
      <c r="K537">
        <v>3.8149999999999999</v>
      </c>
      <c r="L537">
        <v>29.045999999999999</v>
      </c>
    </row>
    <row r="538" spans="1:12">
      <c r="A538" s="60">
        <v>42644</v>
      </c>
      <c r="B538">
        <v>16.873999999999999</v>
      </c>
      <c r="C538">
        <v>3.6930000000000001</v>
      </c>
      <c r="D538">
        <v>6.8159999999999998</v>
      </c>
      <c r="E538">
        <v>1.851</v>
      </c>
      <c r="F538">
        <v>29.233000000000001</v>
      </c>
      <c r="G538">
        <v>3.532</v>
      </c>
      <c r="H538">
        <v>1.163</v>
      </c>
      <c r="I538">
        <v>12.680999999999999</v>
      </c>
      <c r="J538">
        <v>8.4149999999999991</v>
      </c>
      <c r="K538">
        <v>3.4420000000000002</v>
      </c>
      <c r="L538">
        <v>29.233000000000001</v>
      </c>
    </row>
    <row r="539" spans="1:12">
      <c r="A539" s="60">
        <v>42675</v>
      </c>
      <c r="B539">
        <v>17.170999999999999</v>
      </c>
      <c r="C539">
        <v>3.9289999999999998</v>
      </c>
      <c r="D539">
        <v>6.7249999999999996</v>
      </c>
      <c r="E539">
        <v>1.909</v>
      </c>
      <c r="F539">
        <v>29.734999999999999</v>
      </c>
      <c r="G539">
        <v>3.4180000000000001</v>
      </c>
      <c r="H539">
        <v>1.155</v>
      </c>
      <c r="I539">
        <v>12.919</v>
      </c>
      <c r="J539">
        <v>8.3859999999999992</v>
      </c>
      <c r="K539">
        <v>3.8570000000000002</v>
      </c>
      <c r="L539">
        <v>29.734999999999999</v>
      </c>
    </row>
    <row r="540" spans="1:12">
      <c r="A540" s="60">
        <v>42705</v>
      </c>
      <c r="B540">
        <v>19.541</v>
      </c>
      <c r="C540">
        <v>4.0460000000000003</v>
      </c>
      <c r="D540">
        <v>7.085</v>
      </c>
      <c r="E540">
        <v>1.9510000000000001</v>
      </c>
      <c r="F540">
        <v>32.622</v>
      </c>
      <c r="G540">
        <v>3.532</v>
      </c>
      <c r="H540">
        <v>1.196</v>
      </c>
      <c r="I540">
        <v>14.927</v>
      </c>
      <c r="J540">
        <v>8.7729999999999997</v>
      </c>
      <c r="K540">
        <v>4.1929999999999996</v>
      </c>
      <c r="L540">
        <v>32.622</v>
      </c>
    </row>
    <row r="541" spans="1:12">
      <c r="A541" s="60">
        <v>42736</v>
      </c>
      <c r="B541">
        <v>17.564</v>
      </c>
      <c r="C541">
        <v>4.0289999999999999</v>
      </c>
      <c r="D541">
        <v>6.4489999999999998</v>
      </c>
      <c r="E541">
        <v>0.95299999999999996</v>
      </c>
      <c r="F541">
        <v>28.995000000000001</v>
      </c>
      <c r="G541">
        <v>3.419</v>
      </c>
      <c r="H541">
        <v>1.206</v>
      </c>
      <c r="I541">
        <v>13.023999999999999</v>
      </c>
      <c r="J541">
        <v>7.1680000000000001</v>
      </c>
      <c r="K541">
        <v>4.1790000000000003</v>
      </c>
      <c r="L541">
        <v>28.995000000000001</v>
      </c>
    </row>
    <row r="542" spans="1:12">
      <c r="A542" s="60">
        <v>42767</v>
      </c>
      <c r="B542">
        <v>15.954000000000001</v>
      </c>
      <c r="C542">
        <v>3.59</v>
      </c>
      <c r="D542">
        <v>5.9870000000000001</v>
      </c>
      <c r="E542">
        <v>1.0489999999999999</v>
      </c>
      <c r="F542">
        <v>26.58</v>
      </c>
      <c r="G542">
        <v>3.0880000000000001</v>
      </c>
      <c r="H542">
        <v>1.081</v>
      </c>
      <c r="I542">
        <v>11.853</v>
      </c>
      <c r="J542">
        <v>6.8179999999999996</v>
      </c>
      <c r="K542">
        <v>3.7389999999999999</v>
      </c>
      <c r="L542">
        <v>26.58</v>
      </c>
    </row>
    <row r="543" spans="1:12">
      <c r="A543" s="60">
        <v>42795</v>
      </c>
      <c r="B543">
        <v>17.463000000000001</v>
      </c>
      <c r="C543">
        <v>3.9340000000000002</v>
      </c>
      <c r="D543">
        <v>6.7949999999999999</v>
      </c>
      <c r="E543">
        <v>1.409</v>
      </c>
      <c r="F543">
        <v>29.600999999999999</v>
      </c>
      <c r="G543">
        <v>3.419</v>
      </c>
      <c r="H543">
        <v>1.1639999999999999</v>
      </c>
      <c r="I543">
        <v>12.893000000000001</v>
      </c>
      <c r="J543">
        <v>7.9569999999999999</v>
      </c>
      <c r="K543">
        <v>4.1689999999999996</v>
      </c>
      <c r="L543">
        <v>29.600999999999999</v>
      </c>
    </row>
    <row r="544" spans="1:12">
      <c r="A544" s="60">
        <v>42826</v>
      </c>
      <c r="B544">
        <v>16.344999999999999</v>
      </c>
      <c r="C544">
        <v>3.6760000000000002</v>
      </c>
      <c r="D544">
        <v>6.6639999999999997</v>
      </c>
      <c r="E544">
        <v>1.544</v>
      </c>
      <c r="F544">
        <v>28.228999999999999</v>
      </c>
      <c r="G544">
        <v>3.3090000000000002</v>
      </c>
      <c r="H544">
        <v>1.131</v>
      </c>
      <c r="I544">
        <v>12.23</v>
      </c>
      <c r="J544">
        <v>7.9660000000000002</v>
      </c>
      <c r="K544">
        <v>3.593</v>
      </c>
      <c r="L544">
        <v>28.228999999999999</v>
      </c>
    </row>
    <row r="545" spans="1:12">
      <c r="A545" s="60">
        <v>42856</v>
      </c>
      <c r="B545">
        <v>16.721</v>
      </c>
      <c r="C545">
        <v>3.7519999999999998</v>
      </c>
      <c r="D545">
        <v>7.1020000000000003</v>
      </c>
      <c r="E545">
        <v>1.879</v>
      </c>
      <c r="F545">
        <v>29.454000000000001</v>
      </c>
      <c r="G545">
        <v>3.419</v>
      </c>
      <c r="H545">
        <v>1.1759999999999999</v>
      </c>
      <c r="I545">
        <v>12.427</v>
      </c>
      <c r="J545">
        <v>8.7230000000000008</v>
      </c>
      <c r="K545">
        <v>3.71</v>
      </c>
      <c r="L545">
        <v>29.454000000000001</v>
      </c>
    </row>
    <row r="546" spans="1:12">
      <c r="A546" s="60">
        <v>42887</v>
      </c>
      <c r="B546">
        <v>17.010999999999999</v>
      </c>
      <c r="C546">
        <v>3.6320000000000001</v>
      </c>
      <c r="D546">
        <v>7.0990000000000002</v>
      </c>
      <c r="E546">
        <v>1.8640000000000001</v>
      </c>
      <c r="F546">
        <v>29.606000000000002</v>
      </c>
      <c r="G546">
        <v>3.3090000000000002</v>
      </c>
      <c r="H546">
        <v>1.1479999999999999</v>
      </c>
      <c r="I546">
        <v>12.57</v>
      </c>
      <c r="J546">
        <v>8.7050000000000001</v>
      </c>
      <c r="K546">
        <v>3.8730000000000002</v>
      </c>
      <c r="L546">
        <v>29.606000000000002</v>
      </c>
    </row>
    <row r="547" spans="1:12">
      <c r="A547" s="60">
        <v>42917</v>
      </c>
      <c r="B547">
        <v>17.657</v>
      </c>
      <c r="C547">
        <v>3.7210000000000001</v>
      </c>
      <c r="D547">
        <v>7.0019999999999998</v>
      </c>
      <c r="E547">
        <v>1.7509999999999999</v>
      </c>
      <c r="F547">
        <v>30.132000000000001</v>
      </c>
      <c r="G547">
        <v>3.419</v>
      </c>
      <c r="H547">
        <v>1.1830000000000001</v>
      </c>
      <c r="I547">
        <v>12.991</v>
      </c>
      <c r="J547">
        <v>8.4990000000000006</v>
      </c>
      <c r="K547">
        <v>4.04</v>
      </c>
      <c r="L547">
        <v>30.132000000000001</v>
      </c>
    </row>
    <row r="548" spans="1:12">
      <c r="A548" s="60">
        <v>42948</v>
      </c>
      <c r="B548">
        <v>17.832000000000001</v>
      </c>
      <c r="C548">
        <v>3.73</v>
      </c>
      <c r="D548">
        <v>7.2869999999999999</v>
      </c>
      <c r="E548">
        <v>1.901</v>
      </c>
      <c r="F548">
        <v>30.75</v>
      </c>
      <c r="G548">
        <v>3.419</v>
      </c>
      <c r="H548">
        <v>1.1910000000000001</v>
      </c>
      <c r="I548">
        <v>13.093999999999999</v>
      </c>
      <c r="J548">
        <v>8.9220000000000006</v>
      </c>
      <c r="K548">
        <v>4.1230000000000002</v>
      </c>
      <c r="L548">
        <v>30.75</v>
      </c>
    </row>
    <row r="549" spans="1:12">
      <c r="A549" s="60">
        <v>42979</v>
      </c>
      <c r="B549">
        <v>16.379000000000001</v>
      </c>
      <c r="C549">
        <v>3.4670000000000001</v>
      </c>
      <c r="D549">
        <v>6.8120000000000003</v>
      </c>
      <c r="E549">
        <v>1.63</v>
      </c>
      <c r="F549">
        <v>28.288</v>
      </c>
      <c r="G549">
        <v>3.3090000000000002</v>
      </c>
      <c r="H549">
        <v>1.107</v>
      </c>
      <c r="I549">
        <v>11.994</v>
      </c>
      <c r="J549">
        <v>8.1940000000000008</v>
      </c>
      <c r="K549">
        <v>3.6829999999999998</v>
      </c>
      <c r="L549">
        <v>28.288</v>
      </c>
    </row>
    <row r="550" spans="1:12">
      <c r="A550" s="60">
        <v>43009</v>
      </c>
      <c r="B550">
        <v>16.984999999999999</v>
      </c>
      <c r="C550">
        <v>3.6680000000000001</v>
      </c>
      <c r="D550">
        <v>7.0590000000000002</v>
      </c>
      <c r="E550">
        <v>1.601</v>
      </c>
      <c r="F550">
        <v>29.312000000000001</v>
      </c>
      <c r="G550">
        <v>3.419</v>
      </c>
      <c r="H550">
        <v>1.1499999999999999</v>
      </c>
      <c r="I550">
        <v>12.606</v>
      </c>
      <c r="J550">
        <v>8.4039999999999999</v>
      </c>
      <c r="K550">
        <v>3.7330000000000001</v>
      </c>
      <c r="L550">
        <v>29.312000000000001</v>
      </c>
    </row>
    <row r="551" spans="1:12">
      <c r="A551" s="60">
        <v>43040</v>
      </c>
      <c r="B551">
        <v>17.055</v>
      </c>
      <c r="C551">
        <v>3.78</v>
      </c>
      <c r="D551">
        <v>6.9169999999999998</v>
      </c>
      <c r="E551">
        <v>1.5620000000000001</v>
      </c>
      <c r="F551">
        <v>29.314</v>
      </c>
      <c r="G551">
        <v>3.3090000000000002</v>
      </c>
      <c r="H551">
        <v>1.155</v>
      </c>
      <c r="I551">
        <v>12.734</v>
      </c>
      <c r="J551">
        <v>8.2279999999999998</v>
      </c>
      <c r="K551">
        <v>3.8889999999999998</v>
      </c>
      <c r="L551">
        <v>29.314</v>
      </c>
    </row>
    <row r="552" spans="1:12">
      <c r="A552" s="60">
        <v>43070</v>
      </c>
      <c r="B552">
        <v>17.946999999999999</v>
      </c>
      <c r="C552">
        <v>3.94</v>
      </c>
      <c r="D552">
        <v>6.8959999999999999</v>
      </c>
      <c r="E552">
        <v>1.5629999999999999</v>
      </c>
      <c r="F552">
        <v>30.346</v>
      </c>
      <c r="G552">
        <v>3.419</v>
      </c>
      <c r="H552">
        <v>1.1930000000000001</v>
      </c>
      <c r="I552">
        <v>13.33</v>
      </c>
      <c r="J552">
        <v>8.2089999999999996</v>
      </c>
      <c r="K552">
        <v>4.1950000000000003</v>
      </c>
      <c r="L552">
        <v>30.346</v>
      </c>
    </row>
    <row r="553" spans="1:12">
      <c r="A553" s="60">
        <v>43101</v>
      </c>
      <c r="B553">
        <v>18.452999999999999</v>
      </c>
      <c r="C553">
        <v>3.93</v>
      </c>
      <c r="D553">
        <v>6.8570000000000002</v>
      </c>
      <c r="E553">
        <v>1.129</v>
      </c>
      <c r="F553">
        <v>30.369</v>
      </c>
      <c r="G553">
        <v>4.1769999999999996</v>
      </c>
      <c r="H553">
        <v>1.1830000000000001</v>
      </c>
      <c r="I553">
        <v>13.053000000000001</v>
      </c>
      <c r="J553">
        <v>7.7329999999999997</v>
      </c>
      <c r="K553">
        <v>4.2229999999999999</v>
      </c>
      <c r="L553">
        <v>30.369</v>
      </c>
    </row>
    <row r="554" spans="1:12">
      <c r="A554" s="60">
        <v>43132</v>
      </c>
      <c r="B554">
        <v>16.542000000000002</v>
      </c>
      <c r="C554">
        <v>3.6419999999999999</v>
      </c>
      <c r="D554">
        <v>5.835</v>
      </c>
      <c r="E554">
        <v>1.0760000000000001</v>
      </c>
      <c r="F554">
        <v>27.096</v>
      </c>
      <c r="G554">
        <v>3.7730000000000001</v>
      </c>
      <c r="H554">
        <v>1.0760000000000001</v>
      </c>
      <c r="I554">
        <v>11.704000000000001</v>
      </c>
      <c r="J554">
        <v>6.6959999999999997</v>
      </c>
      <c r="K554">
        <v>3.847</v>
      </c>
      <c r="L554">
        <v>27.096</v>
      </c>
    </row>
    <row r="555" spans="1:12">
      <c r="A555" s="60">
        <v>43160</v>
      </c>
      <c r="B555">
        <v>18.088999999999999</v>
      </c>
      <c r="C555">
        <v>3.9220000000000002</v>
      </c>
      <c r="D555">
        <v>6.8019999999999996</v>
      </c>
      <c r="E555">
        <v>1.488</v>
      </c>
      <c r="F555">
        <v>30.300999999999998</v>
      </c>
      <c r="G555">
        <v>4.1769999999999996</v>
      </c>
      <c r="H555">
        <v>1.1830000000000001</v>
      </c>
      <c r="I555">
        <v>12.85</v>
      </c>
      <c r="J555">
        <v>8.0389999999999997</v>
      </c>
      <c r="K555">
        <v>4.0510000000000002</v>
      </c>
      <c r="L555">
        <v>30.300999999999998</v>
      </c>
    </row>
    <row r="556" spans="1:12">
      <c r="A556" s="60">
        <v>43191</v>
      </c>
      <c r="B556">
        <v>16.939</v>
      </c>
      <c r="C556">
        <v>3.6880000000000002</v>
      </c>
      <c r="D556">
        <v>6.3710000000000004</v>
      </c>
      <c r="E556">
        <v>1.4610000000000001</v>
      </c>
      <c r="F556">
        <v>28.46</v>
      </c>
      <c r="G556">
        <v>4.0430000000000001</v>
      </c>
      <c r="H556">
        <v>1.1299999999999999</v>
      </c>
      <c r="I556">
        <v>12.14</v>
      </c>
      <c r="J556">
        <v>7.5970000000000004</v>
      </c>
      <c r="K556">
        <v>3.55</v>
      </c>
      <c r="L556">
        <v>28.46</v>
      </c>
    </row>
    <row r="557" spans="1:12">
      <c r="A557" s="60">
        <v>43221</v>
      </c>
      <c r="B557">
        <v>17.742000000000001</v>
      </c>
      <c r="C557">
        <v>3.6960000000000002</v>
      </c>
      <c r="D557">
        <v>7.36</v>
      </c>
      <c r="E557">
        <v>1.5720000000000001</v>
      </c>
      <c r="F557">
        <v>30.37</v>
      </c>
      <c r="G557">
        <v>4.1769999999999996</v>
      </c>
      <c r="H557">
        <v>1.1830000000000001</v>
      </c>
      <c r="I557">
        <v>12.653</v>
      </c>
      <c r="J557">
        <v>8.6590000000000007</v>
      </c>
      <c r="K557">
        <v>3.6960000000000002</v>
      </c>
      <c r="L557">
        <v>30.37</v>
      </c>
    </row>
    <row r="558" spans="1:12">
      <c r="A558" s="60">
        <v>43252</v>
      </c>
      <c r="B558">
        <v>17.495000000000001</v>
      </c>
      <c r="C558">
        <v>3.5369999999999999</v>
      </c>
      <c r="D558">
        <v>6.9480000000000004</v>
      </c>
      <c r="E558">
        <v>1.673</v>
      </c>
      <c r="F558">
        <v>29.652000000000001</v>
      </c>
      <c r="G558">
        <v>4.0430000000000001</v>
      </c>
      <c r="H558">
        <v>1.153</v>
      </c>
      <c r="I558">
        <v>12.237</v>
      </c>
      <c r="J558">
        <v>8.3640000000000008</v>
      </c>
      <c r="K558">
        <v>3.855</v>
      </c>
      <c r="L558">
        <v>29.652000000000001</v>
      </c>
    </row>
    <row r="559" spans="1:12">
      <c r="A559" s="60">
        <v>43282</v>
      </c>
      <c r="B559">
        <v>18.399000000000001</v>
      </c>
      <c r="C559">
        <v>3.5830000000000002</v>
      </c>
      <c r="D559">
        <v>7.2009999999999996</v>
      </c>
      <c r="E559">
        <v>1.569</v>
      </c>
      <c r="F559">
        <v>30.751999999999999</v>
      </c>
      <c r="G559">
        <v>4.1769999999999996</v>
      </c>
      <c r="H559">
        <v>1.1819999999999999</v>
      </c>
      <c r="I559">
        <v>12.87</v>
      </c>
      <c r="J559">
        <v>8.5039999999999996</v>
      </c>
      <c r="K559">
        <v>4.0170000000000003</v>
      </c>
      <c r="L559">
        <v>30.751999999999999</v>
      </c>
    </row>
    <row r="560" spans="1:12">
      <c r="A560" s="60">
        <v>43313</v>
      </c>
      <c r="B560">
        <v>18.242000000000001</v>
      </c>
      <c r="C560">
        <v>3.6179999999999999</v>
      </c>
      <c r="D560">
        <v>7.4210000000000003</v>
      </c>
      <c r="E560">
        <v>1.756</v>
      </c>
      <c r="F560">
        <v>31.036000000000001</v>
      </c>
      <c r="G560">
        <v>4.1769999999999996</v>
      </c>
      <c r="H560">
        <v>1.198</v>
      </c>
      <c r="I560">
        <v>12.817</v>
      </c>
      <c r="J560">
        <v>8.9019999999999992</v>
      </c>
      <c r="K560">
        <v>3.9409999999999998</v>
      </c>
      <c r="L560">
        <v>31.036000000000001</v>
      </c>
    </row>
    <row r="561" spans="1:12">
      <c r="A561" s="60">
        <v>43344</v>
      </c>
      <c r="B561">
        <v>17.045000000000002</v>
      </c>
      <c r="C561">
        <v>3.3119999999999998</v>
      </c>
      <c r="D561">
        <v>6.383</v>
      </c>
      <c r="E561">
        <v>1.6040000000000001</v>
      </c>
      <c r="F561">
        <v>28.344999999999999</v>
      </c>
      <c r="G561">
        <v>4.0430000000000001</v>
      </c>
      <c r="H561">
        <v>1.1060000000000001</v>
      </c>
      <c r="I561">
        <v>11.994</v>
      </c>
      <c r="J561">
        <v>7.7519999999999998</v>
      </c>
      <c r="K561">
        <v>3.4510000000000001</v>
      </c>
      <c r="L561">
        <v>28.344999999999999</v>
      </c>
    </row>
    <row r="562" spans="1:12">
      <c r="A562" s="60">
        <v>43374</v>
      </c>
      <c r="B562">
        <v>17.507999999999999</v>
      </c>
      <c r="C562">
        <v>3.714</v>
      </c>
      <c r="D562">
        <v>7.0359999999999996</v>
      </c>
      <c r="E562">
        <v>1.6060000000000001</v>
      </c>
      <c r="F562">
        <v>29.864000000000001</v>
      </c>
      <c r="G562">
        <v>4.1769999999999996</v>
      </c>
      <c r="H562">
        <v>1.161</v>
      </c>
      <c r="I562">
        <v>12.536</v>
      </c>
      <c r="J562">
        <v>8.3819999999999997</v>
      </c>
      <c r="K562">
        <v>3.6080000000000001</v>
      </c>
      <c r="L562">
        <v>29.864000000000001</v>
      </c>
    </row>
    <row r="563" spans="1:12">
      <c r="A563" s="60">
        <v>43405</v>
      </c>
      <c r="B563">
        <v>17.321999999999999</v>
      </c>
      <c r="C563">
        <v>3.7130000000000001</v>
      </c>
      <c r="D563">
        <v>6.7709999999999999</v>
      </c>
      <c r="E563">
        <v>1.486</v>
      </c>
      <c r="F563">
        <v>29.292000000000002</v>
      </c>
      <c r="G563">
        <v>4.0430000000000001</v>
      </c>
      <c r="H563">
        <v>1.137</v>
      </c>
      <c r="I563">
        <v>12.446999999999999</v>
      </c>
      <c r="J563">
        <v>8.0069999999999997</v>
      </c>
      <c r="K563">
        <v>3.6589999999999998</v>
      </c>
      <c r="L563">
        <v>29.292000000000002</v>
      </c>
    </row>
    <row r="564" spans="1:12">
      <c r="A564" s="60">
        <v>43435</v>
      </c>
      <c r="B564">
        <v>18.352</v>
      </c>
      <c r="C564">
        <v>3.8479999999999999</v>
      </c>
      <c r="D564">
        <v>6.9119999999999999</v>
      </c>
      <c r="E564">
        <v>1.516</v>
      </c>
      <c r="F564">
        <v>30.628</v>
      </c>
      <c r="G564">
        <v>4.1769999999999996</v>
      </c>
      <c r="H564">
        <v>1.1919999999999999</v>
      </c>
      <c r="I564">
        <v>13.305</v>
      </c>
      <c r="J564">
        <v>8.173</v>
      </c>
      <c r="K564">
        <v>3.7810000000000001</v>
      </c>
      <c r="L564">
        <v>30.628</v>
      </c>
    </row>
    <row r="565" spans="1:12">
      <c r="A565" s="60">
        <v>43466</v>
      </c>
      <c r="B565">
        <v>18.431000000000001</v>
      </c>
      <c r="C565">
        <v>3.581</v>
      </c>
      <c r="D565">
        <v>6.3460000000000001</v>
      </c>
      <c r="E565">
        <v>1.17</v>
      </c>
      <c r="F565">
        <v>29.527999999999999</v>
      </c>
      <c r="G565">
        <v>4.3369999999999997</v>
      </c>
      <c r="H565">
        <v>1.1579999999999999</v>
      </c>
      <c r="I565">
        <v>12.957000000000001</v>
      </c>
      <c r="J565">
        <v>7.2809999999999997</v>
      </c>
      <c r="K565">
        <v>3.7959999999999998</v>
      </c>
      <c r="L565">
        <v>29.527999999999999</v>
      </c>
    </row>
    <row r="566" spans="1:12">
      <c r="A566" s="60">
        <v>43497</v>
      </c>
      <c r="B566">
        <v>16.515999999999998</v>
      </c>
      <c r="C566">
        <v>3.2240000000000002</v>
      </c>
      <c r="D566">
        <v>6.4080000000000004</v>
      </c>
      <c r="E566">
        <v>1.2270000000000001</v>
      </c>
      <c r="F566">
        <v>27.376000000000001</v>
      </c>
      <c r="G566">
        <v>3.9169999999999998</v>
      </c>
      <c r="H566">
        <v>1.0489999999999999</v>
      </c>
      <c r="I566">
        <v>11.738</v>
      </c>
      <c r="J566">
        <v>7.3979999999999997</v>
      </c>
      <c r="K566">
        <v>3.274</v>
      </c>
      <c r="L566">
        <v>27.376000000000001</v>
      </c>
    </row>
    <row r="567" spans="1:12">
      <c r="A567" s="60">
        <v>43525</v>
      </c>
      <c r="B567">
        <v>17.77</v>
      </c>
      <c r="C567">
        <v>3.4849999999999999</v>
      </c>
      <c r="D567">
        <v>6.7469999999999999</v>
      </c>
      <c r="E567">
        <v>1.4970000000000001</v>
      </c>
      <c r="F567">
        <v>29.5</v>
      </c>
      <c r="G567">
        <v>4.3369999999999997</v>
      </c>
      <c r="H567">
        <v>1.1339999999999999</v>
      </c>
      <c r="I567">
        <v>12.596</v>
      </c>
      <c r="J567">
        <v>7.9950000000000001</v>
      </c>
      <c r="K567">
        <v>3.4380000000000002</v>
      </c>
      <c r="L567">
        <v>29.5</v>
      </c>
    </row>
    <row r="568" spans="1:12">
      <c r="A568" s="60">
        <v>43556</v>
      </c>
      <c r="B568">
        <v>16.683</v>
      </c>
      <c r="C568">
        <v>3.2250000000000001</v>
      </c>
      <c r="D568">
        <v>6.6449999999999996</v>
      </c>
      <c r="E568">
        <v>1.4730000000000001</v>
      </c>
      <c r="F568">
        <v>28.026</v>
      </c>
      <c r="G568">
        <v>4.1970000000000001</v>
      </c>
      <c r="H568">
        <v>1.0580000000000001</v>
      </c>
      <c r="I568">
        <v>11.808999999999999</v>
      </c>
      <c r="J568">
        <v>7.8719999999999999</v>
      </c>
      <c r="K568">
        <v>3.0910000000000002</v>
      </c>
      <c r="L568">
        <v>28.026</v>
      </c>
    </row>
    <row r="569" spans="1:12">
      <c r="A569" s="60">
        <v>43586</v>
      </c>
      <c r="B569">
        <v>17.393000000000001</v>
      </c>
      <c r="C569">
        <v>3.266</v>
      </c>
      <c r="D569">
        <v>7.3040000000000003</v>
      </c>
      <c r="E569">
        <v>1.597</v>
      </c>
      <c r="F569">
        <v>29.561</v>
      </c>
      <c r="G569">
        <v>4.3369999999999997</v>
      </c>
      <c r="H569">
        <v>1.085</v>
      </c>
      <c r="I569">
        <v>12.135999999999999</v>
      </c>
      <c r="J569">
        <v>8.6310000000000002</v>
      </c>
      <c r="K569">
        <v>3.3719999999999999</v>
      </c>
      <c r="L569">
        <v>29.561</v>
      </c>
    </row>
    <row r="570" spans="1:12">
      <c r="A570" s="60">
        <v>43617</v>
      </c>
      <c r="B570">
        <v>17.103000000000002</v>
      </c>
      <c r="C570">
        <v>3.282</v>
      </c>
      <c r="D570">
        <v>7.1079999999999997</v>
      </c>
      <c r="E570">
        <v>1.498</v>
      </c>
      <c r="F570">
        <v>28.991</v>
      </c>
      <c r="G570">
        <v>4.1970000000000001</v>
      </c>
      <c r="H570">
        <v>1.093</v>
      </c>
      <c r="I570">
        <v>11.98</v>
      </c>
      <c r="J570">
        <v>8.343</v>
      </c>
      <c r="K570">
        <v>3.379</v>
      </c>
      <c r="L570">
        <v>28.991</v>
      </c>
    </row>
    <row r="571" spans="1:12">
      <c r="A571" s="60">
        <v>43647</v>
      </c>
      <c r="B571">
        <v>18.05</v>
      </c>
      <c r="C571">
        <v>3.3140000000000001</v>
      </c>
      <c r="D571">
        <v>7.133</v>
      </c>
      <c r="E571">
        <v>1.5980000000000001</v>
      </c>
      <c r="F571">
        <v>30.094999999999999</v>
      </c>
      <c r="G571">
        <v>4.3369999999999997</v>
      </c>
      <c r="H571">
        <v>1.117</v>
      </c>
      <c r="I571">
        <v>12.509</v>
      </c>
      <c r="J571">
        <v>8.4670000000000005</v>
      </c>
      <c r="K571">
        <v>3.665</v>
      </c>
      <c r="L571">
        <v>30.094999999999999</v>
      </c>
    </row>
    <row r="572" spans="1:12">
      <c r="A572" s="60">
        <v>43678</v>
      </c>
      <c r="B572">
        <v>18.14</v>
      </c>
      <c r="C572">
        <v>3.3559999999999999</v>
      </c>
      <c r="D572">
        <v>7.0759999999999996</v>
      </c>
      <c r="E572">
        <v>1.5289999999999999</v>
      </c>
      <c r="F572">
        <v>30.100999999999999</v>
      </c>
      <c r="G572">
        <v>4.3369999999999997</v>
      </c>
      <c r="H572">
        <v>1.1259999999999999</v>
      </c>
      <c r="I572">
        <v>12.564</v>
      </c>
      <c r="J572">
        <v>8.343</v>
      </c>
      <c r="K572">
        <v>3.7309999999999999</v>
      </c>
      <c r="L572">
        <v>30.100999999999999</v>
      </c>
    </row>
    <row r="573" spans="1:12">
      <c r="A573" s="60">
        <v>43709</v>
      </c>
      <c r="B573">
        <v>17.065999999999999</v>
      </c>
      <c r="C573">
        <v>3.1389999999999998</v>
      </c>
      <c r="D573">
        <v>6.6029999999999998</v>
      </c>
      <c r="E573">
        <v>1.4139999999999999</v>
      </c>
      <c r="F573">
        <v>28.222000000000001</v>
      </c>
      <c r="G573">
        <v>4.1970000000000001</v>
      </c>
      <c r="H573">
        <v>1.0820000000000001</v>
      </c>
      <c r="I573">
        <v>11.805999999999999</v>
      </c>
      <c r="J573">
        <v>7.7720000000000002</v>
      </c>
      <c r="K573">
        <v>3.3639999999999999</v>
      </c>
      <c r="L573">
        <v>28.222000000000001</v>
      </c>
    </row>
    <row r="574" spans="1:12">
      <c r="A574" s="60">
        <v>43739</v>
      </c>
      <c r="B574">
        <v>17.341000000000001</v>
      </c>
      <c r="C574">
        <v>3.3809999999999998</v>
      </c>
      <c r="D574">
        <v>7.1890000000000001</v>
      </c>
      <c r="E574">
        <v>1.409</v>
      </c>
      <c r="F574">
        <v>29.32</v>
      </c>
      <c r="G574">
        <v>4.3369999999999997</v>
      </c>
      <c r="H574">
        <v>1.1140000000000001</v>
      </c>
      <c r="I574">
        <v>12.3</v>
      </c>
      <c r="J574">
        <v>8.3309999999999995</v>
      </c>
      <c r="K574">
        <v>3.238</v>
      </c>
      <c r="L574">
        <v>29.32</v>
      </c>
    </row>
    <row r="575" spans="1:12">
      <c r="A575" s="60">
        <v>43770</v>
      </c>
      <c r="B575">
        <v>17.254000000000001</v>
      </c>
      <c r="C575">
        <v>3.3530000000000002</v>
      </c>
      <c r="D575">
        <v>7.0149999999999997</v>
      </c>
      <c r="E575">
        <v>1.284</v>
      </c>
      <c r="F575">
        <v>28.905999999999999</v>
      </c>
      <c r="G575">
        <v>4.1970000000000001</v>
      </c>
      <c r="H575">
        <v>1.085</v>
      </c>
      <c r="I575">
        <v>12.263</v>
      </c>
      <c r="J575">
        <v>8.0399999999999991</v>
      </c>
      <c r="K575">
        <v>3.3210000000000002</v>
      </c>
      <c r="L575">
        <v>28.905999999999999</v>
      </c>
    </row>
    <row r="576" spans="1:12">
      <c r="A576" s="60">
        <v>43800</v>
      </c>
      <c r="B576">
        <v>18.007000000000001</v>
      </c>
      <c r="C576">
        <v>3.5219999999999998</v>
      </c>
      <c r="D576">
        <v>6.9859999999999998</v>
      </c>
      <c r="E576">
        <v>1.3819999999999999</v>
      </c>
      <c r="F576">
        <v>29.896999999999998</v>
      </c>
      <c r="G576">
        <v>4.3369999999999997</v>
      </c>
      <c r="H576">
        <v>1.121</v>
      </c>
      <c r="I576">
        <v>12.731999999999999</v>
      </c>
      <c r="J576">
        <v>8.109</v>
      </c>
      <c r="K576">
        <v>3.5990000000000002</v>
      </c>
      <c r="L576">
        <v>29.896999999999998</v>
      </c>
    </row>
    <row r="577" spans="1:12">
      <c r="A577" s="60">
        <v>43831</v>
      </c>
      <c r="B577">
        <v>17.085999999999999</v>
      </c>
      <c r="C577">
        <v>3.54</v>
      </c>
      <c r="D577">
        <v>6.7240000000000002</v>
      </c>
      <c r="E577">
        <v>1.2290000000000001</v>
      </c>
      <c r="F577">
        <v>28.579000000000001</v>
      </c>
      <c r="G577">
        <v>3.6349999999999998</v>
      </c>
      <c r="H577">
        <v>1.1180000000000001</v>
      </c>
      <c r="I577">
        <v>12.606</v>
      </c>
      <c r="J577">
        <v>7.7039999999999997</v>
      </c>
      <c r="K577">
        <v>3.5169999999999999</v>
      </c>
      <c r="L577">
        <v>28.579000000000001</v>
      </c>
    </row>
    <row r="578" spans="1:12">
      <c r="A578" s="60">
        <v>43862</v>
      </c>
      <c r="B578">
        <v>16.140999999999998</v>
      </c>
      <c r="C578">
        <v>3.26</v>
      </c>
      <c r="D578">
        <v>6.1109999999999998</v>
      </c>
      <c r="E578">
        <v>1.4079999999999999</v>
      </c>
      <c r="F578">
        <v>26.920999999999999</v>
      </c>
      <c r="G578">
        <v>3.4</v>
      </c>
      <c r="H578">
        <v>1.036</v>
      </c>
      <c r="I578">
        <v>11.86</v>
      </c>
      <c r="J578">
        <v>7.2930000000000001</v>
      </c>
      <c r="K578">
        <v>3.331</v>
      </c>
      <c r="L578">
        <v>26.920999999999999</v>
      </c>
    </row>
    <row r="579" spans="1:12">
      <c r="A579" s="60">
        <v>43891</v>
      </c>
      <c r="B579">
        <v>16.673999999999999</v>
      </c>
      <c r="C579">
        <v>3.4769999999999999</v>
      </c>
      <c r="D579">
        <v>5.57</v>
      </c>
      <c r="E579">
        <v>1.321</v>
      </c>
      <c r="F579">
        <v>27.042999999999999</v>
      </c>
      <c r="G579">
        <v>3.6349999999999998</v>
      </c>
      <c r="H579">
        <v>1.077</v>
      </c>
      <c r="I579">
        <v>12.254</v>
      </c>
      <c r="J579">
        <v>6.6849999999999996</v>
      </c>
      <c r="K579">
        <v>3.391</v>
      </c>
      <c r="L579">
        <v>27.042999999999999</v>
      </c>
    </row>
    <row r="580" spans="1:12">
      <c r="A580" s="60">
        <v>43922</v>
      </c>
      <c r="B580">
        <v>16.021999999999998</v>
      </c>
      <c r="C580">
        <v>3.242</v>
      </c>
      <c r="D580">
        <v>3.7770000000000001</v>
      </c>
      <c r="E580">
        <v>1.393</v>
      </c>
      <c r="F580">
        <v>24.434999999999999</v>
      </c>
      <c r="G580">
        <v>3.5179999999999998</v>
      </c>
      <c r="H580">
        <v>0.96199999999999997</v>
      </c>
      <c r="I580">
        <v>11.897</v>
      </c>
      <c r="J580">
        <v>5.03</v>
      </c>
      <c r="K580">
        <v>3.028</v>
      </c>
      <c r="L580">
        <v>24.434999999999999</v>
      </c>
    </row>
    <row r="581" spans="1:12">
      <c r="A581" s="60">
        <v>43952</v>
      </c>
      <c r="B581">
        <v>16.789000000000001</v>
      </c>
      <c r="C581">
        <v>3.2909999999999999</v>
      </c>
      <c r="D581">
        <v>5.5490000000000004</v>
      </c>
      <c r="E581">
        <v>1.399</v>
      </c>
      <c r="F581">
        <v>27.027999999999999</v>
      </c>
      <c r="G581">
        <v>3.6349999999999998</v>
      </c>
      <c r="H581">
        <v>1.04</v>
      </c>
      <c r="I581">
        <v>12.362</v>
      </c>
      <c r="J581">
        <v>6.742</v>
      </c>
      <c r="K581">
        <v>3.2480000000000002</v>
      </c>
      <c r="L581">
        <v>27.027999999999999</v>
      </c>
    </row>
    <row r="582" spans="1:12">
      <c r="A582" s="60">
        <v>43983</v>
      </c>
      <c r="B582">
        <v>15.699</v>
      </c>
      <c r="C582">
        <v>2.99</v>
      </c>
      <c r="D582">
        <v>6.3010000000000002</v>
      </c>
      <c r="E582">
        <v>1.411</v>
      </c>
      <c r="F582">
        <v>26.4</v>
      </c>
      <c r="G582">
        <v>3.5179999999999998</v>
      </c>
      <c r="H582">
        <v>1.0389999999999999</v>
      </c>
      <c r="I582">
        <v>11.333</v>
      </c>
      <c r="J582">
        <v>7.4779999999999998</v>
      </c>
      <c r="K582">
        <v>3.0329999999999999</v>
      </c>
      <c r="L582">
        <v>26.4</v>
      </c>
    </row>
    <row r="583" spans="1:12">
      <c r="A583" s="60">
        <v>44013</v>
      </c>
      <c r="B583">
        <v>16.341000000000001</v>
      </c>
      <c r="C583">
        <v>3.1629999999999998</v>
      </c>
      <c r="D583">
        <v>6.476</v>
      </c>
      <c r="E583">
        <v>1.6990000000000001</v>
      </c>
      <c r="F583">
        <v>27.678999999999998</v>
      </c>
      <c r="G583">
        <v>3.6349999999999998</v>
      </c>
      <c r="H583">
        <v>1.07</v>
      </c>
      <c r="I583">
        <v>11.784000000000001</v>
      </c>
      <c r="J583">
        <v>7.9359999999999999</v>
      </c>
      <c r="K583">
        <v>3.254</v>
      </c>
      <c r="L583">
        <v>27.678999999999998</v>
      </c>
    </row>
    <row r="584" spans="1:12">
      <c r="A584" s="60">
        <v>44044</v>
      </c>
      <c r="B584">
        <v>16.484000000000002</v>
      </c>
      <c r="C584">
        <v>3.21</v>
      </c>
      <c r="D584">
        <v>6.3019999999999996</v>
      </c>
      <c r="E584">
        <v>1.5429999999999999</v>
      </c>
      <c r="F584">
        <v>27.54</v>
      </c>
      <c r="G584">
        <v>3.6349999999999998</v>
      </c>
      <c r="H584">
        <v>1.0649999999999999</v>
      </c>
      <c r="I584">
        <v>11.651</v>
      </c>
      <c r="J584">
        <v>7.6120000000000001</v>
      </c>
      <c r="K584">
        <v>3.577</v>
      </c>
      <c r="L584">
        <v>27.54</v>
      </c>
    </row>
    <row r="585" spans="1:12">
      <c r="A585" s="60">
        <v>44075</v>
      </c>
      <c r="B585">
        <v>15.875999999999999</v>
      </c>
      <c r="C585">
        <v>3.03</v>
      </c>
      <c r="D585">
        <v>6.3</v>
      </c>
      <c r="E585">
        <v>1.6080000000000001</v>
      </c>
      <c r="F585">
        <v>26.814</v>
      </c>
      <c r="G585">
        <v>3.5179999999999998</v>
      </c>
      <c r="H585">
        <v>1.0149999999999999</v>
      </c>
      <c r="I585">
        <v>11.615</v>
      </c>
      <c r="J585">
        <v>7.6749999999999998</v>
      </c>
      <c r="K585">
        <v>2.9910000000000001</v>
      </c>
      <c r="L585">
        <v>26.814</v>
      </c>
    </row>
    <row r="586" spans="1:12">
      <c r="A586" s="60">
        <v>44105</v>
      </c>
      <c r="B586">
        <v>16.288</v>
      </c>
      <c r="C586">
        <v>3.2229999999999999</v>
      </c>
      <c r="D586">
        <v>6.0519999999999996</v>
      </c>
      <c r="E586">
        <v>1.5229999999999999</v>
      </c>
      <c r="F586">
        <v>27.087</v>
      </c>
      <c r="G586">
        <v>3.6349999999999998</v>
      </c>
      <c r="H586">
        <v>1.042</v>
      </c>
      <c r="I586">
        <v>11.99</v>
      </c>
      <c r="J586">
        <v>7.3520000000000003</v>
      </c>
      <c r="K586">
        <v>3.0680000000000001</v>
      </c>
      <c r="L586">
        <v>27.087</v>
      </c>
    </row>
    <row r="587" spans="1:12">
      <c r="A587" s="60">
        <v>44136</v>
      </c>
      <c r="B587">
        <v>16.436</v>
      </c>
      <c r="C587">
        <v>3.1709999999999998</v>
      </c>
      <c r="D587">
        <v>6.1210000000000004</v>
      </c>
      <c r="E587">
        <v>1.3939999999999999</v>
      </c>
      <c r="F587">
        <v>27.122</v>
      </c>
      <c r="G587">
        <v>3.5179999999999998</v>
      </c>
      <c r="H587">
        <v>1.032</v>
      </c>
      <c r="I587">
        <v>12.183999999999999</v>
      </c>
      <c r="J587">
        <v>7.2880000000000003</v>
      </c>
      <c r="K587">
        <v>3.101</v>
      </c>
      <c r="L587">
        <v>27.122</v>
      </c>
    </row>
    <row r="588" spans="1:12">
      <c r="A588" s="60">
        <v>44166</v>
      </c>
      <c r="B588">
        <v>17.263000000000002</v>
      </c>
      <c r="C588">
        <v>3.43</v>
      </c>
      <c r="D588">
        <v>6.2329999999999997</v>
      </c>
      <c r="E588">
        <v>1.631</v>
      </c>
      <c r="F588">
        <v>28.558</v>
      </c>
      <c r="G588">
        <v>3.6349999999999998</v>
      </c>
      <c r="H588">
        <v>1.075</v>
      </c>
      <c r="I588">
        <v>12.768000000000001</v>
      </c>
      <c r="J588">
        <v>7.6340000000000003</v>
      </c>
      <c r="K588">
        <v>3.4460000000000002</v>
      </c>
      <c r="L588">
        <v>28.558</v>
      </c>
    </row>
  </sheetData>
  <sheetProtection formatCells="0" formatColumns="0" formatRows="0" insertColumns="0" insertRows="0" insertHyperlinks="0" deleteColumns="0" deleteRows="0" sort="0" autoFilter="0" pivotTables="0"/>
  <hyperlinks>
    <hyperlink ref="A4" r:id="rId1" display="http://www.eia.gov/totalenergy/data/monthly/dataunits.cfm" xr:uid="{FA0F03C9-4BF4-42D6-818A-B4AEB6236D75}"/>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6">
    <tabColor theme="9"/>
  </sheetPr>
  <dimension ref="A1"/>
  <sheetViews>
    <sheetView workbookViewId="0"/>
  </sheetViews>
  <sheetFormatPr defaultRowHeight="15"/>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7" filterMode="1">
    <tabColor theme="9"/>
  </sheetPr>
  <dimension ref="A1:H5846"/>
  <sheetViews>
    <sheetView workbookViewId="0"/>
  </sheetViews>
  <sheetFormatPr defaultColWidth="9.140625" defaultRowHeight="15"/>
  <cols>
    <col min="1" max="1" width="51.42578125" bestFit="1" customWidth="1"/>
    <col min="2" max="2" width="20.42578125" customWidth="1"/>
    <col min="4" max="4" width="10.5703125" bestFit="1" customWidth="1"/>
    <col min="6" max="6" width="35.7109375" customWidth="1"/>
    <col min="7" max="7" width="24.7109375" customWidth="1"/>
    <col min="8" max="8" width="20.85546875" customWidth="1"/>
    <col min="9" max="11" width="12" bestFit="1" customWidth="1"/>
  </cols>
  <sheetData>
    <row r="1" spans="1:8" s="31" customFormat="1">
      <c r="A1"/>
      <c r="B1"/>
      <c r="C1"/>
      <c r="D1"/>
      <c r="E1"/>
      <c r="F1" s="34"/>
      <c r="G1" s="38"/>
      <c r="H1" s="45"/>
    </row>
    <row r="2" spans="1:8" s="31" customFormat="1">
      <c r="A2" t="s">
        <v>2393</v>
      </c>
      <c r="B2" t="s">
        <v>2394</v>
      </c>
      <c r="C2" t="s">
        <v>2395</v>
      </c>
      <c r="D2" t="s">
        <v>2396</v>
      </c>
      <c r="E2" t="s">
        <v>2397</v>
      </c>
      <c r="F2" s="35" t="s">
        <v>1980</v>
      </c>
      <c r="G2" s="39" t="s">
        <v>2865</v>
      </c>
      <c r="H2" s="46" t="s">
        <v>3260</v>
      </c>
    </row>
    <row r="3" spans="1:8" s="31" customFormat="1">
      <c r="A3" t="s">
        <v>2398</v>
      </c>
      <c r="B3" t="s">
        <v>2436</v>
      </c>
      <c r="C3" t="s">
        <v>2437</v>
      </c>
      <c r="D3">
        <v>29519528</v>
      </c>
      <c r="E3" t="s">
        <v>2402</v>
      </c>
      <c r="F3" s="34" t="s">
        <v>1899</v>
      </c>
      <c r="G3" s="38" t="s">
        <v>1705</v>
      </c>
      <c r="H3" s="45">
        <f t="shared" ref="H3:H67" si="0">IF(E3="TON",D3/metricton_to_shortton,0)*10^6</f>
        <v>26779697181373.664</v>
      </c>
    </row>
    <row r="4" spans="1:8" s="31" customFormat="1" hidden="1">
      <c r="A4" t="s">
        <v>2406</v>
      </c>
      <c r="B4" t="s">
        <v>2440</v>
      </c>
      <c r="C4" t="s">
        <v>2437</v>
      </c>
      <c r="D4">
        <v>19619895</v>
      </c>
      <c r="E4" t="s">
        <v>2402</v>
      </c>
      <c r="F4" s="34" t="str">
        <f>INDEX('Crosswalk Particulates'!$B:$B,MATCH('2020 EPA Data'!A4,'Crosswalk Particulates'!$A:$A,0))</f>
        <v>Other-EPA</v>
      </c>
      <c r="G4" s="38" t="str">
        <f>INDEX('Crosswalk Particulates'!$E:$E,MATCH('2020 EPA Data'!$B4,'Crosswalk Particulates'!$D:$D,0))</f>
        <v>CO</v>
      </c>
      <c r="H4" s="45">
        <f t="shared" si="0"/>
        <v>17798890511743.523</v>
      </c>
    </row>
    <row r="5" spans="1:8" s="31" customFormat="1" hidden="1">
      <c r="A5" t="s">
        <v>2403</v>
      </c>
      <c r="B5" t="s">
        <v>2440</v>
      </c>
      <c r="C5" t="s">
        <v>2437</v>
      </c>
      <c r="D5">
        <v>12972028</v>
      </c>
      <c r="E5" t="s">
        <v>2402</v>
      </c>
      <c r="F5" s="34" t="str">
        <f>INDEX('Crosswalk Particulates'!$B:$B,MATCH('2020 EPA Data'!A5,'Crosswalk Particulates'!$A:$A,0))</f>
        <v>Transportation Sector</v>
      </c>
      <c r="G5" s="38" t="str">
        <f>INDEX('Crosswalk Particulates'!$E:$E,MATCH('2020 EPA Data'!$B5,'Crosswalk Particulates'!$D:$D,0))</f>
        <v>CO</v>
      </c>
      <c r="H5" s="45">
        <f t="shared" si="0"/>
        <v>11768039843601.166</v>
      </c>
    </row>
    <row r="6" spans="1:8" s="31" customFormat="1" hidden="1">
      <c r="A6" t="s">
        <v>2412</v>
      </c>
      <c r="B6" t="s">
        <v>2440</v>
      </c>
      <c r="C6" t="s">
        <v>2437</v>
      </c>
      <c r="D6">
        <v>10727319</v>
      </c>
      <c r="E6" t="s">
        <v>2402</v>
      </c>
      <c r="F6" s="34" t="str">
        <f>INDEX('Crosswalk Particulates'!$B:$B,MATCH('2020 EPA Data'!A6,'Crosswalk Particulates'!$A:$A,0))</f>
        <v>Other-EPA</v>
      </c>
      <c r="G6" s="38" t="str">
        <f>INDEX('Crosswalk Particulates'!$E:$E,MATCH('2020 EPA Data'!$B6,'Crosswalk Particulates'!$D:$D,0))</f>
        <v>CO</v>
      </c>
      <c r="H6" s="45">
        <f t="shared" si="0"/>
        <v>9731671671308.4355</v>
      </c>
    </row>
    <row r="7" spans="1:8" s="31" customFormat="1" hidden="1">
      <c r="A7" t="s">
        <v>2409</v>
      </c>
      <c r="B7" t="s">
        <v>2440</v>
      </c>
      <c r="C7" t="s">
        <v>2437</v>
      </c>
      <c r="D7">
        <v>8384258</v>
      </c>
      <c r="E7" t="s">
        <v>2402</v>
      </c>
      <c r="F7" s="34" t="str">
        <f>INDEX('Crosswalk Particulates'!$B:$B,MATCH('2020 EPA Data'!A7,'Crosswalk Particulates'!$A:$A,0))</f>
        <v>Other-EPA</v>
      </c>
      <c r="G7" s="38" t="str">
        <f>INDEX('Crosswalk Particulates'!$E:$E,MATCH('2020 EPA Data'!$B7,'Crosswalk Particulates'!$D:$D,0))</f>
        <v>CO</v>
      </c>
      <c r="H7" s="45">
        <f t="shared" si="0"/>
        <v>7606079959358.0752</v>
      </c>
    </row>
    <row r="8" spans="1:8" s="31" customFormat="1" hidden="1">
      <c r="A8" t="s">
        <v>2469</v>
      </c>
      <c r="B8" t="s">
        <v>2470</v>
      </c>
      <c r="C8" t="s">
        <v>2437</v>
      </c>
      <c r="D8">
        <v>5709128</v>
      </c>
      <c r="E8" t="s">
        <v>2402</v>
      </c>
      <c r="F8" s="34" t="str">
        <f>INDEX('Crosswalk Particulates'!$B:$B,MATCH('2020 EPA Data'!A8,'Crosswalk Particulates'!$A:$A,0))</f>
        <v>Other-EPA</v>
      </c>
      <c r="G8" s="38" t="str">
        <f>INDEX('Crosswalk Particulates'!$E:$E,MATCH('2020 EPA Data'!$B8,'Crosswalk Particulates'!$D:$D,0))</f>
        <v>PM10</v>
      </c>
      <c r="H8" s="45">
        <f t="shared" si="0"/>
        <v>5179239959720.9492</v>
      </c>
    </row>
    <row r="9" spans="1:8" s="31" customFormat="1">
      <c r="A9" t="s">
        <v>2406</v>
      </c>
      <c r="B9" t="s">
        <v>2436</v>
      </c>
      <c r="C9" t="s">
        <v>2437</v>
      </c>
      <c r="D9">
        <v>4622634</v>
      </c>
      <c r="E9" t="s">
        <v>2402</v>
      </c>
      <c r="F9" s="34" t="str">
        <f>INDEX('Crosswalk Particulates'!$B:$B,MATCH('2020 EPA Data'!A9,'Crosswalk Particulates'!$A:$A,0))</f>
        <v>Other-EPA</v>
      </c>
      <c r="G9" s="38" t="str">
        <f>INDEX('Crosswalk Particulates'!$E:$E,MATCH('2020 EPA Data'!$B9,'Crosswalk Particulates'!$D:$D,0))</f>
        <v>VOC</v>
      </c>
      <c r="H9" s="45">
        <f t="shared" si="0"/>
        <v>4193588010632.2183</v>
      </c>
    </row>
    <row r="10" spans="1:8" s="31" customFormat="1" hidden="1">
      <c r="A10" t="s">
        <v>2479</v>
      </c>
      <c r="B10" t="s">
        <v>2470</v>
      </c>
      <c r="C10" t="s">
        <v>2437</v>
      </c>
      <c r="D10">
        <v>3668607</v>
      </c>
      <c r="E10" t="s">
        <v>2402</v>
      </c>
      <c r="F10" s="34" t="str">
        <f>INDEX('Crosswalk Particulates'!$B:$B,MATCH('2020 EPA Data'!A10,'Crosswalk Particulates'!$A:$A,0))</f>
        <v>Other-EPA</v>
      </c>
      <c r="G10" s="38" t="str">
        <f>INDEX('Crosswalk Particulates'!$E:$E,MATCH('2020 EPA Data'!$B10,'Crosswalk Particulates'!$D:$D,0))</f>
        <v>PM10</v>
      </c>
      <c r="H10" s="45">
        <f t="shared" si="0"/>
        <v>3328108245411.9077</v>
      </c>
    </row>
    <row r="11" spans="1:8" s="31" customFormat="1" hidden="1">
      <c r="A11" t="s">
        <v>2398</v>
      </c>
      <c r="B11" t="s">
        <v>2440</v>
      </c>
      <c r="C11" t="s">
        <v>2437</v>
      </c>
      <c r="D11">
        <v>3660297</v>
      </c>
      <c r="E11" t="s">
        <v>2402</v>
      </c>
      <c r="F11" s="34" t="str">
        <f>INDEX('Crosswalk Particulates'!$B:$B,MATCH('2020 EPA Data'!A11,'Crosswalk Particulates'!$A:$A,0))</f>
        <v>Other-EPA</v>
      </c>
      <c r="G11" s="38" t="str">
        <f>INDEX('Crosswalk Particulates'!$E:$E,MATCH('2020 EPA Data'!$B11,'Crosswalk Particulates'!$D:$D,0))</f>
        <v>CO</v>
      </c>
      <c r="H11" s="45">
        <f t="shared" si="0"/>
        <v>3320569531257.0879</v>
      </c>
    </row>
    <row r="12" spans="1:8" s="31" customFormat="1" hidden="1">
      <c r="A12" t="s">
        <v>2429</v>
      </c>
      <c r="B12" t="s">
        <v>2440</v>
      </c>
      <c r="C12" t="s">
        <v>2437</v>
      </c>
      <c r="D12">
        <v>3159455</v>
      </c>
      <c r="E12" t="s">
        <v>2402</v>
      </c>
      <c r="F12" s="34" t="str">
        <f>INDEX('Crosswalk Particulates'!$B:$B,MATCH('2020 EPA Data'!A12,'Crosswalk Particulates'!$A:$A,0))</f>
        <v>Residential Buildings Sector</v>
      </c>
      <c r="G12" s="38" t="str">
        <f>INDEX('Crosswalk Particulates'!$E:$E,MATCH('2020 EPA Data'!$B12,'Crosswalk Particulates'!$D:$D,0))</f>
        <v>CO</v>
      </c>
      <c r="H12" s="45">
        <f t="shared" si="0"/>
        <v>2866212771361.958</v>
      </c>
    </row>
    <row r="13" spans="1:8" s="31" customFormat="1">
      <c r="A13" t="s">
        <v>2422</v>
      </c>
      <c r="B13" t="s">
        <v>2436</v>
      </c>
      <c r="C13" t="s">
        <v>2437</v>
      </c>
      <c r="D13">
        <v>2716673</v>
      </c>
      <c r="E13" t="s">
        <v>2402</v>
      </c>
      <c r="F13" s="34" t="str">
        <f>INDEX('Crosswalk Particulates'!$B:$B,MATCH('2020 EPA Data'!A13,'Crosswalk Particulates'!$A:$A,0))</f>
        <v>process-ngps-industry</v>
      </c>
      <c r="G13" s="38" t="str">
        <f>INDEX('Crosswalk Particulates'!$E:$E,MATCH('2020 EPA Data'!$B13,'Crosswalk Particulates'!$D:$D,0))</f>
        <v>VOC</v>
      </c>
      <c r="H13" s="45">
        <f t="shared" si="0"/>
        <v>2464527220110.4956</v>
      </c>
    </row>
    <row r="14" spans="1:8" s="31" customFormat="1" hidden="1">
      <c r="A14" t="s">
        <v>2432</v>
      </c>
      <c r="B14" t="s">
        <v>2485</v>
      </c>
      <c r="C14" t="s">
        <v>2437</v>
      </c>
      <c r="D14">
        <v>2695627</v>
      </c>
      <c r="E14" t="s">
        <v>2402</v>
      </c>
      <c r="F14" s="34" t="str">
        <f>INDEX('Crosswalk Particulates'!$B:$B,MATCH('2020 EPA Data'!A14,'Crosswalk Particulates'!$A:$A,0))</f>
        <v>process-agriculture-industry</v>
      </c>
      <c r="G14" s="38">
        <f>INDEX('Crosswalk Particulates'!$E:$E,MATCH('2020 EPA Data'!$B14,'Crosswalk Particulates'!$D:$D,0))</f>
        <v>0</v>
      </c>
      <c r="H14" s="45">
        <f t="shared" si="0"/>
        <v>2445434587366.5308</v>
      </c>
    </row>
    <row r="15" spans="1:8" s="31" customFormat="1" hidden="1">
      <c r="A15" t="s">
        <v>2406</v>
      </c>
      <c r="B15" t="s">
        <v>2470</v>
      </c>
      <c r="C15" t="s">
        <v>2437</v>
      </c>
      <c r="D15">
        <v>1976988</v>
      </c>
      <c r="E15" t="s">
        <v>2402</v>
      </c>
      <c r="F15" s="34" t="str">
        <f>INDEX('Crosswalk Particulates'!$B:$B,MATCH('2020 EPA Data'!A15,'Crosswalk Particulates'!$A:$A,0))</f>
        <v>Other-EPA</v>
      </c>
      <c r="G15" s="38" t="str">
        <f>INDEX('Crosswalk Particulates'!$E:$E,MATCH('2020 EPA Data'!$B15,'Crosswalk Particulates'!$D:$D,0))</f>
        <v>PM10</v>
      </c>
      <c r="H15" s="45">
        <f t="shared" si="0"/>
        <v>1793495477678.6931</v>
      </c>
    </row>
    <row r="16" spans="1:8" s="31" customFormat="1">
      <c r="A16" t="s">
        <v>2410</v>
      </c>
      <c r="B16" t="s">
        <v>2436</v>
      </c>
      <c r="C16" t="s">
        <v>2437</v>
      </c>
      <c r="D16">
        <v>1936169</v>
      </c>
      <c r="E16" t="s">
        <v>2402</v>
      </c>
      <c r="F16" s="34" t="s">
        <v>2861</v>
      </c>
      <c r="G16" s="38" t="str">
        <f>INDEX('Crosswalk Particulates'!$E:$E,MATCH('2020 EPA Data'!$B16,'Crosswalk Particulates'!$D:$D,0))</f>
        <v>VOC</v>
      </c>
      <c r="H16" s="45">
        <f t="shared" si="0"/>
        <v>1756465059738.1865</v>
      </c>
    </row>
    <row r="17" spans="1:8" s="31" customFormat="1">
      <c r="A17" t="s">
        <v>2409</v>
      </c>
      <c r="B17" t="s">
        <v>2436</v>
      </c>
      <c r="C17" t="s">
        <v>2437</v>
      </c>
      <c r="D17">
        <v>1936161</v>
      </c>
      <c r="E17" t="s">
        <v>2402</v>
      </c>
      <c r="F17" s="34" t="str">
        <f>INDEX('Crosswalk Particulates'!$B:$B,MATCH('2020 EPA Data'!A17,'Crosswalk Particulates'!$A:$A,0))</f>
        <v>Other-EPA</v>
      </c>
      <c r="G17" s="38" t="str">
        <f>INDEX('Crosswalk Particulates'!$E:$E,MATCH('2020 EPA Data'!$B17,'Crosswalk Particulates'!$D:$D,0))</f>
        <v>VOC</v>
      </c>
      <c r="H17" s="45">
        <f t="shared" si="0"/>
        <v>1756457802251.6353</v>
      </c>
    </row>
    <row r="18" spans="1:8" s="31" customFormat="1" hidden="1">
      <c r="A18" t="s">
        <v>2503</v>
      </c>
      <c r="B18" t="s">
        <v>2485</v>
      </c>
      <c r="C18" t="s">
        <v>2437</v>
      </c>
      <c r="D18">
        <v>1833677</v>
      </c>
      <c r="E18" t="s">
        <v>2402</v>
      </c>
      <c r="F18" s="34" t="str">
        <f>INDEX('Crosswalk Particulates'!$B:$B,MATCH('2020 EPA Data'!A18,'Crosswalk Particulates'!$A:$A,0))</f>
        <v>process-agriculture-industry</v>
      </c>
      <c r="G18" s="38">
        <f>INDEX('Crosswalk Particulates'!$E:$E,MATCH('2020 EPA Data'!$B18,'Crosswalk Particulates'!$D:$D,0))</f>
        <v>0</v>
      </c>
      <c r="H18" s="45">
        <f t="shared" si="0"/>
        <v>1663485770790.4312</v>
      </c>
    </row>
    <row r="19" spans="1:8" s="31" customFormat="1" hidden="1">
      <c r="A19" t="s">
        <v>2406</v>
      </c>
      <c r="B19" t="s">
        <v>2490</v>
      </c>
      <c r="C19" t="s">
        <v>2437</v>
      </c>
      <c r="D19">
        <v>1675479</v>
      </c>
      <c r="E19" t="s">
        <v>2402</v>
      </c>
      <c r="F19" s="34" t="str">
        <f>INDEX('Crosswalk Particulates'!$B:$B,MATCH('2020 EPA Data'!A19,'Crosswalk Particulates'!$A:$A,0))</f>
        <v>Other-EPA</v>
      </c>
      <c r="G19" s="38" t="str">
        <f>INDEX('Crosswalk Particulates'!$E:$E,MATCH('2020 EPA Data'!$B19,'Crosswalk Particulates'!$D:$D,0))</f>
        <v>PM25</v>
      </c>
      <c r="H19" s="45">
        <f t="shared" si="0"/>
        <v>1519970788616.6326</v>
      </c>
    </row>
    <row r="20" spans="1:8" s="31" customFormat="1" hidden="1">
      <c r="A20" t="s">
        <v>2439</v>
      </c>
      <c r="B20" t="s">
        <v>2440</v>
      </c>
      <c r="C20" t="s">
        <v>2437</v>
      </c>
      <c r="D20">
        <v>1479412</v>
      </c>
      <c r="E20" t="s">
        <v>2402</v>
      </c>
      <c r="F20" s="34" t="str">
        <f>INDEX('Crosswalk Particulates'!$B:$B,MATCH('2020 EPA Data'!A20,'Crosswalk Particulates'!$A:$A,0))</f>
        <v>process-waste-industry</v>
      </c>
      <c r="G20" s="38" t="str">
        <f>INDEX('Crosswalk Particulates'!$E:$E,MATCH('2020 EPA Data'!$B20,'Crosswalk Particulates'!$D:$D,0))</f>
        <v>CO</v>
      </c>
      <c r="H20" s="45">
        <f t="shared" si="0"/>
        <v>1342101586667.9973</v>
      </c>
    </row>
    <row r="21" spans="1:8" s="31" customFormat="1" hidden="1">
      <c r="A21" t="s">
        <v>2407</v>
      </c>
      <c r="B21" t="s">
        <v>2489</v>
      </c>
      <c r="C21" t="s">
        <v>2437</v>
      </c>
      <c r="D21">
        <v>1324144</v>
      </c>
      <c r="E21" t="s">
        <v>2402</v>
      </c>
      <c r="F21" s="34" t="str">
        <f>INDEX('Crosswalk Particulates'!$B:$B,MATCH('2020 EPA Data'!A21,'Crosswalk Particulates'!$A:$A,0))</f>
        <v>Transportation Sector</v>
      </c>
      <c r="G21" s="38" t="str">
        <f>INDEX('Crosswalk Particulates'!$E:$E,MATCH('2020 EPA Data'!$B21,'Crosswalk Particulates'!$D:$D,0))</f>
        <v>NOX</v>
      </c>
      <c r="H21" s="45">
        <f t="shared" si="0"/>
        <v>1201244658943.4915</v>
      </c>
    </row>
    <row r="22" spans="1:8" s="31" customFormat="1" hidden="1">
      <c r="A22" t="s">
        <v>2498</v>
      </c>
      <c r="B22" t="s">
        <v>2470</v>
      </c>
      <c r="C22" t="s">
        <v>2437</v>
      </c>
      <c r="D22">
        <v>1245435</v>
      </c>
      <c r="E22" t="s">
        <v>2402</v>
      </c>
      <c r="F22" s="34" t="str">
        <f>INDEX('Crosswalk Particulates'!$B:$B,MATCH('2020 EPA Data'!A22,'Crosswalk Particulates'!$A:$A,0))</f>
        <v>Other-EPA</v>
      </c>
      <c r="G22" s="38" t="str">
        <f>INDEX('Crosswalk Particulates'!$E:$E,MATCH('2020 EPA Data'!$B22,'Crosswalk Particulates'!$D:$D,0))</f>
        <v>PM10</v>
      </c>
      <c r="H22" s="45">
        <f t="shared" si="0"/>
        <v>1129840970325.9519</v>
      </c>
    </row>
    <row r="23" spans="1:8" s="31" customFormat="1" hidden="1">
      <c r="A23" t="s">
        <v>2398</v>
      </c>
      <c r="B23" t="s">
        <v>2489</v>
      </c>
      <c r="C23" t="s">
        <v>2437</v>
      </c>
      <c r="D23">
        <v>1028568</v>
      </c>
      <c r="E23" t="s">
        <v>2402</v>
      </c>
      <c r="F23" s="34" t="str">
        <f>INDEX('Crosswalk Particulates'!$B:$B,MATCH('2020 EPA Data'!A23,'Crosswalk Particulates'!$A:$A,0))</f>
        <v>Other-EPA</v>
      </c>
      <c r="G23" s="38" t="str">
        <f>INDEX('Crosswalk Particulates'!$E:$E,MATCH('2020 EPA Data'!$B23,'Crosswalk Particulates'!$D:$D,0))</f>
        <v>NOX</v>
      </c>
      <c r="H23" s="45">
        <f t="shared" si="0"/>
        <v>933102303344.79419</v>
      </c>
    </row>
    <row r="24" spans="1:8" s="31" customFormat="1">
      <c r="A24" t="s">
        <v>2412</v>
      </c>
      <c r="B24" t="s">
        <v>2436</v>
      </c>
      <c r="C24" t="s">
        <v>2437</v>
      </c>
      <c r="D24">
        <v>935161</v>
      </c>
      <c r="E24" t="s">
        <v>2402</v>
      </c>
      <c r="F24" s="34" t="str">
        <f>INDEX('Crosswalk Particulates'!$B:$B,MATCH('2020 EPA Data'!A24,'Crosswalk Particulates'!$A:$A,0))</f>
        <v>Other-EPA</v>
      </c>
      <c r="G24" s="38" t="str">
        <f>INDEX('Crosswalk Particulates'!$E:$E,MATCH('2020 EPA Data'!$B24,'Crosswalk Particulates'!$D:$D,0))</f>
        <v>VOC</v>
      </c>
      <c r="H24" s="45">
        <f t="shared" si="0"/>
        <v>848364797561.48462</v>
      </c>
    </row>
    <row r="25" spans="1:8" s="31" customFormat="1" hidden="1">
      <c r="A25" t="s">
        <v>2409</v>
      </c>
      <c r="B25" t="s">
        <v>2470</v>
      </c>
      <c r="C25" t="s">
        <v>2437</v>
      </c>
      <c r="D25">
        <v>909106</v>
      </c>
      <c r="E25" t="s">
        <v>2402</v>
      </c>
      <c r="F25" s="34" t="str">
        <f>INDEX('Crosswalk Particulates'!$B:$B,MATCH('2020 EPA Data'!A25,'Crosswalk Particulates'!$A:$A,0))</f>
        <v>Other-EPA</v>
      </c>
      <c r="G25" s="38" t="str">
        <f>INDEX('Crosswalk Particulates'!$E:$E,MATCH('2020 EPA Data'!$B25,'Crosswalk Particulates'!$D:$D,0))</f>
        <v>PM10</v>
      </c>
      <c r="H25" s="45">
        <f t="shared" si="0"/>
        <v>824728071050.79346</v>
      </c>
    </row>
    <row r="26" spans="1:8" s="31" customFormat="1" hidden="1">
      <c r="A26" t="s">
        <v>2406</v>
      </c>
      <c r="B26" t="s">
        <v>2513</v>
      </c>
      <c r="C26" t="s">
        <v>2379</v>
      </c>
      <c r="D26">
        <v>861758</v>
      </c>
      <c r="E26" t="s">
        <v>2402</v>
      </c>
      <c r="F26" s="34" t="str">
        <f>INDEX('Crosswalk Particulates'!$B:$B,MATCH('2020 EPA Data'!A26,'Crosswalk Particulates'!$A:$A,0))</f>
        <v>Other-EPA</v>
      </c>
      <c r="G26" s="38" t="str">
        <f>INDEX('Crosswalk Particulates'!$E:$E,MATCH('2020 EPA Data'!$B26,'Crosswalk Particulates'!$D:$D,0))</f>
        <v>OC</v>
      </c>
      <c r="H26" s="45">
        <f t="shared" si="0"/>
        <v>781774636898.8761</v>
      </c>
    </row>
    <row r="27" spans="1:8" s="31" customFormat="1" hidden="1">
      <c r="A27" t="s">
        <v>2403</v>
      </c>
      <c r="B27" t="s">
        <v>2489</v>
      </c>
      <c r="C27" t="s">
        <v>2437</v>
      </c>
      <c r="D27">
        <v>846917</v>
      </c>
      <c r="E27" t="s">
        <v>2402</v>
      </c>
      <c r="F27" s="34" t="str">
        <f>INDEX('Crosswalk Particulates'!$B:$B,MATCH('2020 EPA Data'!A27,'Crosswalk Particulates'!$A:$A,0))</f>
        <v>Transportation Sector</v>
      </c>
      <c r="G27" s="38" t="str">
        <f>INDEX('Crosswalk Particulates'!$E:$E,MATCH('2020 EPA Data'!$B27,'Crosswalk Particulates'!$D:$D,0))</f>
        <v>NOX</v>
      </c>
      <c r="H27" s="45">
        <f t="shared" si="0"/>
        <v>768311092161.00745</v>
      </c>
    </row>
    <row r="28" spans="1:8" s="31" customFormat="1">
      <c r="A28" t="s">
        <v>2403</v>
      </c>
      <c r="B28" t="s">
        <v>2436</v>
      </c>
      <c r="C28" t="s">
        <v>2437</v>
      </c>
      <c r="D28">
        <v>835443</v>
      </c>
      <c r="E28" t="s">
        <v>2402</v>
      </c>
      <c r="F28" s="34" t="str">
        <f>INDEX('Crosswalk Particulates'!$B:$B,MATCH('2020 EPA Data'!A28,'Crosswalk Particulates'!$A:$A,0))</f>
        <v>Transportation Sector</v>
      </c>
      <c r="G28" s="38" t="str">
        <f>INDEX('Crosswalk Particulates'!$E:$E,MATCH('2020 EPA Data'!$B28,'Crosswalk Particulates'!$D:$D,0))</f>
        <v>VOC</v>
      </c>
      <c r="H28" s="45">
        <f t="shared" si="0"/>
        <v>757902042075.27832</v>
      </c>
    </row>
    <row r="29" spans="1:8" s="31" customFormat="1" hidden="1">
      <c r="A29" t="s">
        <v>2506</v>
      </c>
      <c r="B29" t="s">
        <v>2470</v>
      </c>
      <c r="C29" t="s">
        <v>2437</v>
      </c>
      <c r="D29">
        <v>829929</v>
      </c>
      <c r="E29" t="s">
        <v>2402</v>
      </c>
      <c r="F29" s="34" t="str">
        <f>INDEX('Crosswalk Particulates'!$B:$B,MATCH('2020 EPA Data'!A29,'Crosswalk Particulates'!$A:$A,0))</f>
        <v>Other-EPA</v>
      </c>
      <c r="G29" s="38" t="str">
        <f>INDEX('Crosswalk Particulates'!$E:$E,MATCH('2020 EPA Data'!$B29,'Crosswalk Particulates'!$D:$D,0))</f>
        <v>PM10</v>
      </c>
      <c r="H29" s="45">
        <f t="shared" si="0"/>
        <v>752899819470.02209</v>
      </c>
    </row>
    <row r="30" spans="1:8" s="31" customFormat="1" hidden="1">
      <c r="A30" t="s">
        <v>2409</v>
      </c>
      <c r="B30" t="s">
        <v>2490</v>
      </c>
      <c r="C30" t="s">
        <v>2437</v>
      </c>
      <c r="D30">
        <v>779185</v>
      </c>
      <c r="E30" t="s">
        <v>2402</v>
      </c>
      <c r="F30" s="34" t="str">
        <f>INDEX('Crosswalk Particulates'!$B:$B,MATCH('2020 EPA Data'!A30,'Crosswalk Particulates'!$A:$A,0))</f>
        <v>Other-EPA</v>
      </c>
      <c r="G30" s="38" t="str">
        <f>INDEX('Crosswalk Particulates'!$E:$E,MATCH('2020 EPA Data'!$B30,'Crosswalk Particulates'!$D:$D,0))</f>
        <v>PM25</v>
      </c>
      <c r="H30" s="45">
        <f t="shared" si="0"/>
        <v>706865582277.2179</v>
      </c>
    </row>
    <row r="31" spans="1:8" s="31" customFormat="1" hidden="1">
      <c r="A31" t="s">
        <v>2445</v>
      </c>
      <c r="B31" t="s">
        <v>2495</v>
      </c>
      <c r="C31" t="s">
        <v>2437</v>
      </c>
      <c r="D31">
        <v>773088</v>
      </c>
      <c r="E31" t="s">
        <v>2402</v>
      </c>
      <c r="F31" s="34" t="str">
        <f>INDEX('Crosswalk Particulates'!$B:$B,MATCH('2020 EPA Data'!A31,'Crosswalk Particulates'!$A:$A,0))</f>
        <v>Electricity Sector</v>
      </c>
      <c r="G31" s="38" t="str">
        <f>INDEX('Crosswalk Particulates'!$E:$E,MATCH('2020 EPA Data'!$B31,'Crosswalk Particulates'!$D:$D,0))</f>
        <v>SOx</v>
      </c>
      <c r="H31" s="45">
        <f t="shared" si="0"/>
        <v>701334470339.55969</v>
      </c>
    </row>
    <row r="32" spans="1:8" s="31" customFormat="1" hidden="1">
      <c r="A32" t="s">
        <v>2479</v>
      </c>
      <c r="B32" t="s">
        <v>2490</v>
      </c>
      <c r="C32" t="s">
        <v>2437</v>
      </c>
      <c r="D32">
        <v>718926</v>
      </c>
      <c r="E32" t="s">
        <v>2402</v>
      </c>
      <c r="F32" s="34" t="str">
        <f>INDEX('Crosswalk Particulates'!$B:$B,MATCH('2020 EPA Data'!A32,'Crosswalk Particulates'!$A:$A,0))</f>
        <v>Other-EPA</v>
      </c>
      <c r="G32" s="38" t="str">
        <f>INDEX('Crosswalk Particulates'!$E:$E,MATCH('2020 EPA Data'!$B32,'Crosswalk Particulates'!$D:$D,0))</f>
        <v>PM25</v>
      </c>
      <c r="H32" s="45">
        <f t="shared" si="0"/>
        <v>652199472017.85352</v>
      </c>
    </row>
    <row r="33" spans="1:8" s="31" customFormat="1" hidden="1">
      <c r="A33" t="s">
        <v>2471</v>
      </c>
      <c r="B33" t="s">
        <v>2440</v>
      </c>
      <c r="C33" t="s">
        <v>2437</v>
      </c>
      <c r="D33">
        <v>676162</v>
      </c>
      <c r="E33" t="s">
        <v>2402</v>
      </c>
      <c r="F33" s="34" t="str">
        <f>INDEX('Crosswalk Particulates'!$B:$B,MATCH('2020 EPA Data'!A33,'Crosswalk Particulates'!$A:$A,0))</f>
        <v>Other-EPA</v>
      </c>
      <c r="G33" s="38" t="str">
        <f>INDEX('Crosswalk Particulates'!$E:$E,MATCH('2020 EPA Data'!$B33,'Crosswalk Particulates'!$D:$D,0))</f>
        <v>CO</v>
      </c>
      <c r="H33" s="45">
        <f t="shared" si="0"/>
        <v>613404577659.64209</v>
      </c>
    </row>
    <row r="34" spans="1:8" s="31" customFormat="1" hidden="1">
      <c r="A34" t="s">
        <v>2422</v>
      </c>
      <c r="B34" t="s">
        <v>2440</v>
      </c>
      <c r="C34" t="s">
        <v>2437</v>
      </c>
      <c r="D34">
        <v>674021</v>
      </c>
      <c r="E34" t="s">
        <v>2402</v>
      </c>
      <c r="F34" s="34" t="str">
        <f>INDEX('Crosswalk Particulates'!$B:$B,MATCH('2020 EPA Data'!A34,'Crosswalk Particulates'!$A:$A,0))</f>
        <v>process-ngps-industry</v>
      </c>
      <c r="G34" s="38" t="str">
        <f>INDEX('Crosswalk Particulates'!$E:$E,MATCH('2020 EPA Data'!$B34,'Crosswalk Particulates'!$D:$D,0))</f>
        <v>CO</v>
      </c>
      <c r="H34" s="45">
        <f t="shared" si="0"/>
        <v>611462292821.4386</v>
      </c>
    </row>
    <row r="35" spans="1:8" s="31" customFormat="1" hidden="1">
      <c r="A35" t="s">
        <v>2414</v>
      </c>
      <c r="B35" t="s">
        <v>2489</v>
      </c>
      <c r="C35" t="s">
        <v>2437</v>
      </c>
      <c r="D35">
        <v>654389</v>
      </c>
      <c r="E35" t="s">
        <v>2402</v>
      </c>
      <c r="F35" s="34" t="str">
        <f>INDEX('Crosswalk Particulates'!$B:$B,MATCH('2020 EPA Data'!A35,'Crosswalk Particulates'!$A:$A,0))</f>
        <v>Other-EPA</v>
      </c>
      <c r="G35" s="38" t="str">
        <f>INDEX('Crosswalk Particulates'!$E:$E,MATCH('2020 EPA Data'!$B35,'Crosswalk Particulates'!$D:$D,0))</f>
        <v>NOX</v>
      </c>
      <c r="H35" s="45">
        <f t="shared" si="0"/>
        <v>593652420825.35767</v>
      </c>
    </row>
    <row r="36" spans="1:8" s="31" customFormat="1" hidden="1">
      <c r="A36" t="s">
        <v>2406</v>
      </c>
      <c r="B36" t="s">
        <v>2509</v>
      </c>
      <c r="C36" t="s">
        <v>2379</v>
      </c>
      <c r="D36">
        <v>649089</v>
      </c>
      <c r="E36" t="s">
        <v>2402</v>
      </c>
      <c r="F36" s="34" t="str">
        <f>INDEX('Crosswalk Particulates'!$B:$B,MATCH('2020 EPA Data'!A36,'Crosswalk Particulates'!$A:$A,0))</f>
        <v>Other-EPA</v>
      </c>
      <c r="G36" s="38">
        <f>INDEX('Crosswalk Particulates'!$E:$E,MATCH('2020 EPA Data'!$B36,'Crosswalk Particulates'!$D:$D,0))</f>
        <v>0</v>
      </c>
      <c r="H36" s="45">
        <f t="shared" si="0"/>
        <v>588844335985.33997</v>
      </c>
    </row>
    <row r="37" spans="1:8" s="31" customFormat="1" hidden="1">
      <c r="A37" t="s">
        <v>2422</v>
      </c>
      <c r="B37" t="s">
        <v>2489</v>
      </c>
      <c r="C37" t="s">
        <v>2437</v>
      </c>
      <c r="D37">
        <v>613236</v>
      </c>
      <c r="E37" t="s">
        <v>2402</v>
      </c>
      <c r="F37" s="34" t="str">
        <f>INDEX('Crosswalk Particulates'!$B:$B,MATCH('2020 EPA Data'!A37,'Crosswalk Particulates'!$A:$A,0))</f>
        <v>process-ngps-industry</v>
      </c>
      <c r="G37" s="38" t="str">
        <f>INDEX('Crosswalk Particulates'!$E:$E,MATCH('2020 EPA Data'!$B37,'Crosswalk Particulates'!$D:$D,0))</f>
        <v>NOX</v>
      </c>
      <c r="H37" s="45">
        <f t="shared" si="0"/>
        <v>556319002821.3479</v>
      </c>
    </row>
    <row r="38" spans="1:8" s="31" customFormat="1" hidden="1">
      <c r="A38" t="s">
        <v>2479</v>
      </c>
      <c r="B38" t="s">
        <v>2509</v>
      </c>
      <c r="C38" t="s">
        <v>2379</v>
      </c>
      <c r="D38">
        <v>593324</v>
      </c>
      <c r="E38" t="s">
        <v>2402</v>
      </c>
      <c r="F38" s="34" t="str">
        <f>INDEX('Crosswalk Particulates'!$B:$B,MATCH('2020 EPA Data'!A38,'Crosswalk Particulates'!$A:$A,0))</f>
        <v>Other-EPA</v>
      </c>
      <c r="G38" s="38">
        <f>INDEX('Crosswalk Particulates'!$E:$E,MATCH('2020 EPA Data'!$B38,'Crosswalk Particulates'!$D:$D,0))</f>
        <v>0</v>
      </c>
      <c r="H38" s="45">
        <f t="shared" si="0"/>
        <v>538255118795.98303</v>
      </c>
    </row>
    <row r="39" spans="1:8" s="31" customFormat="1" hidden="1">
      <c r="A39" t="s">
        <v>2431</v>
      </c>
      <c r="B39" t="s">
        <v>2489</v>
      </c>
      <c r="C39" t="s">
        <v>2437</v>
      </c>
      <c r="D39">
        <v>577959</v>
      </c>
      <c r="E39" t="s">
        <v>2402</v>
      </c>
      <c r="F39" s="34" t="str">
        <f>INDEX('Crosswalk Particulates'!$B:$B,MATCH('2020 EPA Data'!A39,'Crosswalk Particulates'!$A:$A,0))</f>
        <v>industry-fuel-natural gas</v>
      </c>
      <c r="G39" s="38" t="str">
        <f>INDEX('Crosswalk Particulates'!$E:$E,MATCH('2020 EPA Data'!$B39,'Crosswalk Particulates'!$D:$D,0))</f>
        <v>NOX</v>
      </c>
      <c r="H39" s="45">
        <f t="shared" si="0"/>
        <v>524316208689.02582</v>
      </c>
    </row>
    <row r="40" spans="1:8" s="31" customFormat="1" hidden="1">
      <c r="A40" t="s">
        <v>2445</v>
      </c>
      <c r="B40" t="s">
        <v>2489</v>
      </c>
      <c r="C40" t="s">
        <v>2437</v>
      </c>
      <c r="D40">
        <v>575037</v>
      </c>
      <c r="E40" t="s">
        <v>2402</v>
      </c>
      <c r="F40" s="34" t="str">
        <f>INDEX('Crosswalk Particulates'!$B:$B,MATCH('2020 EPA Data'!A40,'Crosswalk Particulates'!$A:$A,0))</f>
        <v>Electricity Sector</v>
      </c>
      <c r="G40" s="38" t="str">
        <f>INDEX('Crosswalk Particulates'!$E:$E,MATCH('2020 EPA Data'!$B40,'Crosswalk Particulates'!$D:$D,0))</f>
        <v>NOX</v>
      </c>
      <c r="H40" s="45">
        <f t="shared" si="0"/>
        <v>521665411726.28394</v>
      </c>
    </row>
    <row r="41" spans="1:8" s="31" customFormat="1" hidden="1">
      <c r="A41" t="s">
        <v>2407</v>
      </c>
      <c r="B41" t="s">
        <v>2440</v>
      </c>
      <c r="C41" t="s">
        <v>2437</v>
      </c>
      <c r="D41">
        <v>568641</v>
      </c>
      <c r="E41" t="s">
        <v>2402</v>
      </c>
      <c r="F41" s="34" t="str">
        <f>INDEX('Crosswalk Particulates'!$B:$B,MATCH('2020 EPA Data'!A41,'Crosswalk Particulates'!$A:$A,0))</f>
        <v>Transportation Sector</v>
      </c>
      <c r="G41" s="38" t="str">
        <f>INDEX('Crosswalk Particulates'!$E:$E,MATCH('2020 EPA Data'!$B41,'Crosswalk Particulates'!$D:$D,0))</f>
        <v>CO</v>
      </c>
      <c r="H41" s="45">
        <f t="shared" si="0"/>
        <v>515863051228.7832</v>
      </c>
    </row>
    <row r="42" spans="1:8" s="31" customFormat="1" hidden="1">
      <c r="A42" t="s">
        <v>2469</v>
      </c>
      <c r="B42" t="s">
        <v>2490</v>
      </c>
      <c r="C42" t="s">
        <v>2437</v>
      </c>
      <c r="D42">
        <v>567952</v>
      </c>
      <c r="E42" t="s">
        <v>2402</v>
      </c>
      <c r="F42" s="34" t="str">
        <f>INDEX('Crosswalk Particulates'!$B:$B,MATCH('2020 EPA Data'!A42,'Crosswalk Particulates'!$A:$A,0))</f>
        <v>Other-EPA</v>
      </c>
      <c r="G42" s="38" t="str">
        <f>INDEX('Crosswalk Particulates'!$E:$E,MATCH('2020 EPA Data'!$B42,'Crosswalk Particulates'!$D:$D,0))</f>
        <v>PM25</v>
      </c>
      <c r="H42" s="45">
        <f t="shared" si="0"/>
        <v>515238000199.58093</v>
      </c>
    </row>
    <row r="43" spans="1:8" s="31" customFormat="1" hidden="1">
      <c r="A43" t="s">
        <v>2434</v>
      </c>
      <c r="B43" t="s">
        <v>2440</v>
      </c>
      <c r="C43" t="s">
        <v>2437</v>
      </c>
      <c r="D43">
        <v>538383</v>
      </c>
      <c r="E43" t="s">
        <v>2402</v>
      </c>
      <c r="F43" s="34" t="str">
        <f>INDEX('Crosswalk Particulates'!$B:$B,MATCH('2020 EPA Data'!A43,'Crosswalk Particulates'!$A:$A,0))</f>
        <v>Transportation Sector</v>
      </c>
      <c r="G43" s="38" t="str">
        <f>INDEX('Crosswalk Particulates'!$E:$E,MATCH('2020 EPA Data'!$B43,'Crosswalk Particulates'!$D:$D,0))</f>
        <v>CO</v>
      </c>
      <c r="H43" s="45">
        <f t="shared" si="0"/>
        <v>488413422721.37604</v>
      </c>
    </row>
    <row r="44" spans="1:8" s="31" customFormat="1" hidden="1">
      <c r="A44" t="s">
        <v>2469</v>
      </c>
      <c r="B44" t="s">
        <v>2509</v>
      </c>
      <c r="C44" t="s">
        <v>2379</v>
      </c>
      <c r="D44">
        <v>531380</v>
      </c>
      <c r="E44" t="s">
        <v>2402</v>
      </c>
      <c r="F44" s="34" t="str">
        <f>INDEX('Crosswalk Particulates'!$B:$B,MATCH('2020 EPA Data'!A44,'Crosswalk Particulates'!$A:$A,0))</f>
        <v>Other-EPA</v>
      </c>
      <c r="G44" s="38">
        <f>INDEX('Crosswalk Particulates'!$E:$E,MATCH('2020 EPA Data'!$B44,'Crosswalk Particulates'!$D:$D,0))</f>
        <v>0</v>
      </c>
      <c r="H44" s="45">
        <f t="shared" si="0"/>
        <v>482060400431.8205</v>
      </c>
    </row>
    <row r="45" spans="1:8" s="31" customFormat="1" hidden="1">
      <c r="A45" t="s">
        <v>2429</v>
      </c>
      <c r="B45" t="s">
        <v>2470</v>
      </c>
      <c r="C45" t="s">
        <v>2437</v>
      </c>
      <c r="D45">
        <v>488914</v>
      </c>
      <c r="E45" t="s">
        <v>2402</v>
      </c>
      <c r="F45" s="34" t="str">
        <f>INDEX('Crosswalk Particulates'!$B:$B,MATCH('2020 EPA Data'!A45,'Crosswalk Particulates'!$A:$A,0))</f>
        <v>Residential Buildings Sector</v>
      </c>
      <c r="G45" s="38" t="str">
        <f>INDEX('Crosswalk Particulates'!$E:$E,MATCH('2020 EPA Data'!$B45,'Crosswalk Particulates'!$D:$D,0))</f>
        <v>PM10</v>
      </c>
      <c r="H45" s="45">
        <f t="shared" si="0"/>
        <v>443535847447.63275</v>
      </c>
    </row>
    <row r="46" spans="1:8" s="31" customFormat="1" hidden="1">
      <c r="A46" t="s">
        <v>2429</v>
      </c>
      <c r="B46" t="s">
        <v>2490</v>
      </c>
      <c r="C46" t="s">
        <v>2437</v>
      </c>
      <c r="D46">
        <v>485077</v>
      </c>
      <c r="E46" t="s">
        <v>2402</v>
      </c>
      <c r="F46" s="34" t="str">
        <f>INDEX('Crosswalk Particulates'!$B:$B,MATCH('2020 EPA Data'!A46,'Crosswalk Particulates'!$A:$A,0))</f>
        <v>Residential Buildings Sector</v>
      </c>
      <c r="G46" s="38" t="str">
        <f>INDEX('Crosswalk Particulates'!$E:$E,MATCH('2020 EPA Data'!$B46,'Crosswalk Particulates'!$D:$D,0))</f>
        <v>PM25</v>
      </c>
      <c r="H46" s="45">
        <f t="shared" si="0"/>
        <v>440054975460.6236</v>
      </c>
    </row>
    <row r="47" spans="1:8" s="31" customFormat="1" hidden="1">
      <c r="A47" t="s">
        <v>2449</v>
      </c>
      <c r="B47" t="s">
        <v>2489</v>
      </c>
      <c r="C47" t="s">
        <v>2437</v>
      </c>
      <c r="D47">
        <v>462507</v>
      </c>
      <c r="E47" t="s">
        <v>2402</v>
      </c>
      <c r="F47" s="34" t="str">
        <f>INDEX('Crosswalk Particulates'!$B:$B,MATCH('2020 EPA Data'!A47,'Crosswalk Particulates'!$A:$A,0))</f>
        <v>Transportation Sector</v>
      </c>
      <c r="G47" s="38" t="str">
        <f>INDEX('Crosswalk Particulates'!$E:$E,MATCH('2020 EPA Data'!$B47,'Crosswalk Particulates'!$D:$D,0))</f>
        <v>NOX</v>
      </c>
      <c r="H47" s="45">
        <f t="shared" si="0"/>
        <v>419579791528.69885</v>
      </c>
    </row>
    <row r="48" spans="1:8" s="31" customFormat="1">
      <c r="A48" t="s">
        <v>2429</v>
      </c>
      <c r="B48" t="s">
        <v>2436</v>
      </c>
      <c r="C48" t="s">
        <v>2437</v>
      </c>
      <c r="D48">
        <v>459848</v>
      </c>
      <c r="E48" t="s">
        <v>2402</v>
      </c>
      <c r="F48" s="34" t="str">
        <f>INDEX('Crosswalk Particulates'!$B:$B,MATCH('2020 EPA Data'!A48,'Crosswalk Particulates'!$A:$A,0))</f>
        <v>Residential Buildings Sector</v>
      </c>
      <c r="G48" s="38" t="str">
        <f>INDEX('Crosswalk Particulates'!$E:$E,MATCH('2020 EPA Data'!$B48,'Crosswalk Particulates'!$D:$D,0))</f>
        <v>VOC</v>
      </c>
      <c r="H48" s="45">
        <f t="shared" si="0"/>
        <v>417167584436.32013</v>
      </c>
    </row>
    <row r="49" spans="1:8" s="31" customFormat="1" hidden="1">
      <c r="A49" t="s">
        <v>2409</v>
      </c>
      <c r="B49" t="s">
        <v>2513</v>
      </c>
      <c r="C49" t="s">
        <v>2379</v>
      </c>
      <c r="D49">
        <v>413897</v>
      </c>
      <c r="E49" t="s">
        <v>2402</v>
      </c>
      <c r="F49" s="34" t="str">
        <f>INDEX('Crosswalk Particulates'!$B:$B,MATCH('2020 EPA Data'!A49,'Crosswalk Particulates'!$A:$A,0))</f>
        <v>Other-EPA</v>
      </c>
      <c r="G49" s="38" t="str">
        <f>INDEX('Crosswalk Particulates'!$E:$E,MATCH('2020 EPA Data'!$B49,'Crosswalk Particulates'!$D:$D,0))</f>
        <v>OC</v>
      </c>
      <c r="H49" s="45">
        <f t="shared" si="0"/>
        <v>375481488873.36597</v>
      </c>
    </row>
    <row r="50" spans="1:8" s="31" customFormat="1">
      <c r="A50" t="s">
        <v>2427</v>
      </c>
      <c r="B50" t="s">
        <v>2436</v>
      </c>
      <c r="C50" t="s">
        <v>2437</v>
      </c>
      <c r="D50">
        <v>380978</v>
      </c>
      <c r="E50" t="s">
        <v>2402</v>
      </c>
      <c r="F50" s="34" t="str">
        <f>INDEX('Crosswalk Particulates'!$B:$B,MATCH('2020 EPA Data'!A50,'Crosswalk Particulates'!$A:$A,0))</f>
        <v>process-other-industry</v>
      </c>
      <c r="G50" s="38" t="str">
        <f>INDEX('Crosswalk Particulates'!$E:$E,MATCH('2020 EPA Data'!$B50,'Crosswalk Particulates'!$D:$D,0))</f>
        <v>VOC</v>
      </c>
      <c r="H50" s="45">
        <f t="shared" si="0"/>
        <v>345617838901.94232</v>
      </c>
    </row>
    <row r="51" spans="1:8" s="31" customFormat="1" hidden="1">
      <c r="A51" t="s">
        <v>2526</v>
      </c>
      <c r="B51" t="s">
        <v>2470</v>
      </c>
      <c r="C51" t="s">
        <v>2437</v>
      </c>
      <c r="D51">
        <v>369243</v>
      </c>
      <c r="E51" t="s">
        <v>2402</v>
      </c>
      <c r="F51" s="34" t="str">
        <f>INDEX('Crosswalk Particulates'!$B:$B,MATCH('2020 EPA Data'!A51,'Crosswalk Particulates'!$A:$A,0))</f>
        <v>process-mining-industry</v>
      </c>
      <c r="G51" s="38" t="str">
        <f>INDEX('Crosswalk Particulates'!$E:$E,MATCH('2020 EPA Data'!$B51,'Crosswalk Particulates'!$D:$D,0))</f>
        <v>PM10</v>
      </c>
      <c r="H51" s="45">
        <f t="shared" si="0"/>
        <v>334972013317.48785</v>
      </c>
    </row>
    <row r="52" spans="1:8" s="31" customFormat="1" hidden="1">
      <c r="A52" t="s">
        <v>2431</v>
      </c>
      <c r="B52" t="s">
        <v>2440</v>
      </c>
      <c r="C52" t="s">
        <v>2437</v>
      </c>
      <c r="D52">
        <v>345470</v>
      </c>
      <c r="E52" t="s">
        <v>2402</v>
      </c>
      <c r="F52" s="34" t="str">
        <f>INDEX('Crosswalk Particulates'!$B:$B,MATCH('2020 EPA Data'!A52,'Crosswalk Particulates'!$A:$A,0))</f>
        <v>industry-fuel-natural gas</v>
      </c>
      <c r="G52" s="38" t="str">
        <f>INDEX('Crosswalk Particulates'!$E:$E,MATCH('2020 EPA Data'!$B52,'Crosswalk Particulates'!$D:$D,0))</f>
        <v>CO</v>
      </c>
      <c r="H52" s="45">
        <f t="shared" si="0"/>
        <v>313405484845.46094</v>
      </c>
    </row>
    <row r="53" spans="1:8" s="31" customFormat="1">
      <c r="A53" t="s">
        <v>2426</v>
      </c>
      <c r="B53" t="s">
        <v>2436</v>
      </c>
      <c r="C53" t="s">
        <v>2437</v>
      </c>
      <c r="D53">
        <v>336647</v>
      </c>
      <c r="E53" t="s">
        <v>2402</v>
      </c>
      <c r="F53" s="34" t="str">
        <f>INDEX('Crosswalk Particulates'!$B:$B,MATCH('2020 EPA Data'!A53,'Crosswalk Particulates'!$A:$A,0))</f>
        <v>process-other-industry</v>
      </c>
      <c r="G53" s="38" t="str">
        <f>INDEX('Crosswalk Particulates'!$E:$E,MATCH('2020 EPA Data'!$B53,'Crosswalk Particulates'!$D:$D,0))</f>
        <v>VOC</v>
      </c>
      <c r="H53" s="45">
        <f t="shared" si="0"/>
        <v>305401384365.55963</v>
      </c>
    </row>
    <row r="54" spans="1:8" s="31" customFormat="1" hidden="1">
      <c r="A54" t="s">
        <v>2480</v>
      </c>
      <c r="B54" t="s">
        <v>2440</v>
      </c>
      <c r="C54" t="s">
        <v>2437</v>
      </c>
      <c r="D54">
        <v>330050</v>
      </c>
      <c r="E54" t="s">
        <v>2402</v>
      </c>
      <c r="F54" s="34" t="str">
        <f>INDEX('Crosswalk Particulates'!$B:$B,MATCH('2020 EPA Data'!A54,'Crosswalk Particulates'!$A:$A,0))</f>
        <v>industry-fuel-biomass</v>
      </c>
      <c r="G54" s="38" t="str">
        <f>INDEX('Crosswalk Particulates'!$E:$E,MATCH('2020 EPA Data'!$B54,'Crosswalk Particulates'!$D:$D,0))</f>
        <v>CO</v>
      </c>
      <c r="H54" s="45">
        <f t="shared" si="0"/>
        <v>299416679518.46576</v>
      </c>
    </row>
    <row r="55" spans="1:8" s="31" customFormat="1" hidden="1">
      <c r="A55" t="s">
        <v>2421</v>
      </c>
      <c r="B55" t="s">
        <v>2440</v>
      </c>
      <c r="C55" t="s">
        <v>2437</v>
      </c>
      <c r="D55">
        <v>327247</v>
      </c>
      <c r="E55" t="s">
        <v>2402</v>
      </c>
      <c r="F55" s="34" t="str">
        <f>INDEX('Crosswalk Particulates'!$B:$B,MATCH('2020 EPA Data'!A55,'Crosswalk Particulates'!$A:$A,0))</f>
        <v>Transportation Sector</v>
      </c>
      <c r="G55" s="38" t="str">
        <f>INDEX('Crosswalk Particulates'!$E:$E,MATCH('2020 EPA Data'!$B55,'Crosswalk Particulates'!$D:$D,0))</f>
        <v>CO</v>
      </c>
      <c r="H55" s="45">
        <f t="shared" si="0"/>
        <v>296873837668.16956</v>
      </c>
    </row>
    <row r="56" spans="1:8" s="31" customFormat="1">
      <c r="A56" t="s">
        <v>2465</v>
      </c>
      <c r="B56" t="s">
        <v>2436</v>
      </c>
      <c r="C56" t="s">
        <v>2437</v>
      </c>
      <c r="D56">
        <v>324975</v>
      </c>
      <c r="E56" t="s">
        <v>2402</v>
      </c>
      <c r="F56" s="34" t="s">
        <v>2861</v>
      </c>
      <c r="G56" s="38" t="str">
        <f>INDEX('Crosswalk Particulates'!$E:$E,MATCH('2020 EPA Data'!$B56,'Crosswalk Particulates'!$D:$D,0))</f>
        <v>VOC</v>
      </c>
      <c r="H56" s="45">
        <f t="shared" si="0"/>
        <v>294812711487.69409</v>
      </c>
    </row>
    <row r="57" spans="1:8" s="31" customFormat="1" hidden="1">
      <c r="A57" t="s">
        <v>2406</v>
      </c>
      <c r="B57" t="s">
        <v>2485</v>
      </c>
      <c r="C57" t="s">
        <v>2437</v>
      </c>
      <c r="D57">
        <v>321482</v>
      </c>
      <c r="E57" t="s">
        <v>2402</v>
      </c>
      <c r="F57" s="34" t="str">
        <f>INDEX('Crosswalk Particulates'!$B:$B,MATCH('2020 EPA Data'!A57,'Crosswalk Particulates'!$A:$A,0))</f>
        <v>Other-EPA</v>
      </c>
      <c r="G57" s="38">
        <f>INDEX('Crosswalk Particulates'!$E:$E,MATCH('2020 EPA Data'!$B57,'Crosswalk Particulates'!$D:$D,0))</f>
        <v>0</v>
      </c>
      <c r="H57" s="45">
        <f t="shared" si="0"/>
        <v>291643911422.37671</v>
      </c>
    </row>
    <row r="58" spans="1:8" s="31" customFormat="1" hidden="1">
      <c r="A58" t="s">
        <v>2409</v>
      </c>
      <c r="B58" t="s">
        <v>2509</v>
      </c>
      <c r="C58" t="s">
        <v>2379</v>
      </c>
      <c r="D58">
        <v>321452</v>
      </c>
      <c r="E58" t="s">
        <v>2402</v>
      </c>
      <c r="F58" s="34" t="str">
        <f>INDEX('Crosswalk Particulates'!$B:$B,MATCH('2020 EPA Data'!A58,'Crosswalk Particulates'!$A:$A,0))</f>
        <v>Other-EPA</v>
      </c>
      <c r="G58" s="38">
        <f>INDEX('Crosswalk Particulates'!$E:$E,MATCH('2020 EPA Data'!$B58,'Crosswalk Particulates'!$D:$D,0))</f>
        <v>0</v>
      </c>
      <c r="H58" s="45">
        <f t="shared" si="0"/>
        <v>291616695847.81055</v>
      </c>
    </row>
    <row r="59" spans="1:8" s="31" customFormat="1" hidden="1">
      <c r="A59" t="s">
        <v>2414</v>
      </c>
      <c r="B59" t="s">
        <v>2440</v>
      </c>
      <c r="C59" t="s">
        <v>2437</v>
      </c>
      <c r="D59">
        <v>300416</v>
      </c>
      <c r="E59" t="s">
        <v>2402</v>
      </c>
      <c r="F59" s="34" t="str">
        <f>INDEX('Crosswalk Particulates'!$B:$B,MATCH('2020 EPA Data'!A59,'Crosswalk Particulates'!$A:$A,0))</f>
        <v>Other-EPA</v>
      </c>
      <c r="G59" s="38" t="str">
        <f>INDEX('Crosswalk Particulates'!$E:$E,MATCH('2020 EPA Data'!$B59,'Crosswalk Particulates'!$D:$D,0))</f>
        <v>CO</v>
      </c>
      <c r="H59" s="45">
        <f t="shared" si="0"/>
        <v>272533134962.0343</v>
      </c>
    </row>
    <row r="60" spans="1:8" s="31" customFormat="1" hidden="1">
      <c r="A60" t="s">
        <v>2445</v>
      </c>
      <c r="B60" t="s">
        <v>2440</v>
      </c>
      <c r="C60" t="s">
        <v>2437</v>
      </c>
      <c r="D60">
        <v>268220</v>
      </c>
      <c r="E60" t="s">
        <v>2402</v>
      </c>
      <c r="F60" s="34" t="str">
        <f>INDEX('Crosswalk Particulates'!$B:$B,MATCH('2020 EPA Data'!A60,'Crosswalk Particulates'!$A:$A,0))</f>
        <v>Electricity Sector</v>
      </c>
      <c r="G60" s="38" t="str">
        <f>INDEX('Crosswalk Particulates'!$E:$E,MATCH('2020 EPA Data'!$B60,'Crosswalk Particulates'!$D:$D,0))</f>
        <v>CO</v>
      </c>
      <c r="H60" s="45">
        <f t="shared" si="0"/>
        <v>243325380337.65457</v>
      </c>
    </row>
    <row r="61" spans="1:8" s="31" customFormat="1" hidden="1">
      <c r="A61" t="s">
        <v>2429</v>
      </c>
      <c r="B61" t="s">
        <v>2513</v>
      </c>
      <c r="C61" t="s">
        <v>2379</v>
      </c>
      <c r="D61">
        <v>256192</v>
      </c>
      <c r="E61" t="s">
        <v>2402</v>
      </c>
      <c r="F61" s="34" t="str">
        <f>INDEX('Crosswalk Particulates'!$B:$B,MATCH('2020 EPA Data'!A61,'Crosswalk Particulates'!$A:$A,0))</f>
        <v>Residential Buildings Sector</v>
      </c>
      <c r="G61" s="38" t="str">
        <f>INDEX('Crosswalk Particulates'!$E:$E,MATCH('2020 EPA Data'!$B61,'Crosswalk Particulates'!$D:$D,0))</f>
        <v>OC</v>
      </c>
      <c r="H61" s="45">
        <f t="shared" si="0"/>
        <v>232413749308.27084</v>
      </c>
    </row>
    <row r="62" spans="1:8" s="31" customFormat="1" hidden="1">
      <c r="A62" t="s">
        <v>2439</v>
      </c>
      <c r="B62" t="s">
        <v>2470</v>
      </c>
      <c r="C62" t="s">
        <v>2437</v>
      </c>
      <c r="D62">
        <v>253018</v>
      </c>
      <c r="E62" t="s">
        <v>2402</v>
      </c>
      <c r="F62" s="34" t="str">
        <f>INDEX('Crosswalk Particulates'!$B:$B,MATCH('2020 EPA Data'!A62,'Crosswalk Particulates'!$A:$A,0))</f>
        <v>process-waste-industry</v>
      </c>
      <c r="G62" s="38" t="str">
        <f>INDEX('Crosswalk Particulates'!$E:$E,MATCH('2020 EPA Data'!$B62,'Crosswalk Particulates'!$D:$D,0))</f>
        <v>PM10</v>
      </c>
      <c r="H62" s="45">
        <f t="shared" si="0"/>
        <v>229534341519.17337</v>
      </c>
    </row>
    <row r="63" spans="1:8" s="31" customFormat="1" hidden="1">
      <c r="A63" t="s">
        <v>2406</v>
      </c>
      <c r="B63" t="s">
        <v>2489</v>
      </c>
      <c r="C63" t="s">
        <v>2437</v>
      </c>
      <c r="D63">
        <v>246135</v>
      </c>
      <c r="E63" t="s">
        <v>2402</v>
      </c>
      <c r="F63" s="34" t="str">
        <f>INDEX('Crosswalk Particulates'!$B:$B,MATCH('2020 EPA Data'!A63,'Crosswalk Particulates'!$A:$A,0))</f>
        <v>Other-EPA</v>
      </c>
      <c r="G63" s="38" t="str">
        <f>INDEX('Crosswalk Particulates'!$E:$E,MATCH('2020 EPA Data'!$B63,'Crosswalk Particulates'!$D:$D,0))</f>
        <v>NOX</v>
      </c>
      <c r="H63" s="45">
        <f t="shared" si="0"/>
        <v>223290181527.88239</v>
      </c>
    </row>
    <row r="64" spans="1:8" s="31" customFormat="1" hidden="1">
      <c r="A64" t="s">
        <v>2483</v>
      </c>
      <c r="B64" t="s">
        <v>2489</v>
      </c>
      <c r="C64" t="s">
        <v>2437</v>
      </c>
      <c r="D64">
        <v>240086</v>
      </c>
      <c r="E64" t="s">
        <v>2402</v>
      </c>
      <c r="F64" s="34" t="str">
        <f>INDEX('Crosswalk Particulates'!$B:$B,MATCH('2020 EPA Data'!A64,'Crosswalk Particulates'!$A:$A,0))</f>
        <v>Transportation Sector</v>
      </c>
      <c r="G64" s="38" t="str">
        <f>INDEX('Crosswalk Particulates'!$E:$E,MATCH('2020 EPA Data'!$B64,'Crosswalk Particulates'!$D:$D,0))</f>
        <v>NOX</v>
      </c>
      <c r="H64" s="45">
        <f t="shared" si="0"/>
        <v>217802614509.53003</v>
      </c>
    </row>
    <row r="65" spans="1:8" s="31" customFormat="1" hidden="1">
      <c r="A65" t="s">
        <v>2439</v>
      </c>
      <c r="B65" t="s">
        <v>2490</v>
      </c>
      <c r="C65" t="s">
        <v>2437</v>
      </c>
      <c r="D65">
        <v>227393</v>
      </c>
      <c r="E65" t="s">
        <v>2402</v>
      </c>
      <c r="F65" s="34" t="str">
        <f>INDEX('Crosswalk Particulates'!$B:$B,MATCH('2020 EPA Data'!A65,'Crosswalk Particulates'!$A:$A,0))</f>
        <v>process-waste-industry</v>
      </c>
      <c r="G65" s="38" t="str">
        <f>INDEX('Crosswalk Particulates'!$E:$E,MATCH('2020 EPA Data'!$B65,'Crosswalk Particulates'!$D:$D,0))</f>
        <v>PM25</v>
      </c>
      <c r="H65" s="45">
        <f t="shared" si="0"/>
        <v>206287704910.59686</v>
      </c>
    </row>
    <row r="66" spans="1:8" s="31" customFormat="1" hidden="1">
      <c r="A66" t="s">
        <v>2480</v>
      </c>
      <c r="B66" t="s">
        <v>2470</v>
      </c>
      <c r="C66" t="s">
        <v>2437</v>
      </c>
      <c r="D66">
        <v>226044</v>
      </c>
      <c r="E66" t="s">
        <v>2402</v>
      </c>
      <c r="F66" s="34" t="str">
        <f>INDEX('Crosswalk Particulates'!$B:$B,MATCH('2020 EPA Data'!A66,'Crosswalk Particulates'!$A:$A,0))</f>
        <v>industry-fuel-biomass</v>
      </c>
      <c r="G66" s="38" t="str">
        <f>INDEX('Crosswalk Particulates'!$E:$E,MATCH('2020 EPA Data'!$B66,'Crosswalk Particulates'!$D:$D,0))</f>
        <v>PM10</v>
      </c>
      <c r="H66" s="45">
        <f t="shared" si="0"/>
        <v>205063911240.93948</v>
      </c>
    </row>
    <row r="67" spans="1:8" s="31" customFormat="1">
      <c r="A67" t="s">
        <v>2432</v>
      </c>
      <c r="B67" t="s">
        <v>2436</v>
      </c>
      <c r="C67" t="s">
        <v>2437</v>
      </c>
      <c r="D67">
        <v>215767</v>
      </c>
      <c r="E67" t="s">
        <v>2402</v>
      </c>
      <c r="F67" s="34" t="str">
        <f>INDEX('Crosswalk Particulates'!$B:$B,MATCH('2020 EPA Data'!A67,'Crosswalk Particulates'!$A:$A,0))</f>
        <v>process-agriculture-industry</v>
      </c>
      <c r="G67" s="38" t="str">
        <f>INDEX('Crosswalk Particulates'!$E:$E,MATCH('2020 EPA Data'!$B67,'Crosswalk Particulates'!$D:$D,0))</f>
        <v>VOC</v>
      </c>
      <c r="H67" s="45">
        <f t="shared" si="0"/>
        <v>195740762580.39938</v>
      </c>
    </row>
    <row r="68" spans="1:8" s="31" customFormat="1" hidden="1">
      <c r="A68" t="s">
        <v>2510</v>
      </c>
      <c r="B68" t="s">
        <v>2489</v>
      </c>
      <c r="C68" t="s">
        <v>2437</v>
      </c>
      <c r="D68">
        <v>215690</v>
      </c>
      <c r="E68" t="s">
        <v>2402</v>
      </c>
      <c r="F68" s="34" t="str">
        <f>INDEX('Crosswalk Particulates'!$B:$B,MATCH('2020 EPA Data'!A68,'Crosswalk Particulates'!$A:$A,0))</f>
        <v>Residential Buildings Sector</v>
      </c>
      <c r="G68" s="38" t="str">
        <f>INDEX('Crosswalk Particulates'!$E:$E,MATCH('2020 EPA Data'!$B68,'Crosswalk Particulates'!$D:$D,0))</f>
        <v>NOX</v>
      </c>
      <c r="H68" s="45">
        <f t="shared" ref="H68:H131" si="1">IF(E68="TON",D68/metricton_to_shortton,0)*10^6</f>
        <v>195670909272.34625</v>
      </c>
    </row>
    <row r="69" spans="1:8" s="31" customFormat="1" hidden="1">
      <c r="A69" t="s">
        <v>2443</v>
      </c>
      <c r="B69" t="s">
        <v>2440</v>
      </c>
      <c r="C69" t="s">
        <v>2437</v>
      </c>
      <c r="D69">
        <v>211871</v>
      </c>
      <c r="E69" t="s">
        <v>2402</v>
      </c>
      <c r="F69" s="34" t="str">
        <f>INDEX('Crosswalk Particulates'!$B:$B,MATCH('2020 EPA Data'!A69,'Crosswalk Particulates'!$A:$A,0))</f>
        <v>Other-EPA</v>
      </c>
      <c r="G69" s="38" t="str">
        <f>INDEX('Crosswalk Particulates'!$E:$E,MATCH('2020 EPA Data'!$B69,'Crosswalk Particulates'!$D:$D,0))</f>
        <v>CO</v>
      </c>
      <c r="H69" s="45">
        <f t="shared" si="1"/>
        <v>192206366630.07687</v>
      </c>
    </row>
    <row r="70" spans="1:8" s="31" customFormat="1" hidden="1">
      <c r="A70" t="s">
        <v>2481</v>
      </c>
      <c r="B70" t="s">
        <v>2470</v>
      </c>
      <c r="C70" t="s">
        <v>2437</v>
      </c>
      <c r="D70">
        <v>201585</v>
      </c>
      <c r="E70" t="s">
        <v>2402</v>
      </c>
      <c r="F70" s="34" t="str">
        <f>INDEX('Crosswalk Particulates'!$B:$B,MATCH('2020 EPA Data'!A70,'Crosswalk Particulates'!$A:$A,0))</f>
        <v>Commercial Buildings Sector</v>
      </c>
      <c r="G70" s="38" t="str">
        <f>INDEX('Crosswalk Particulates'!$E:$E,MATCH('2020 EPA Data'!$B70,'Crosswalk Particulates'!$D:$D,0))</f>
        <v>PM10</v>
      </c>
      <c r="H70" s="45">
        <f t="shared" si="1"/>
        <v>182875053297.1669</v>
      </c>
    </row>
    <row r="71" spans="1:8" s="31" customFormat="1">
      <c r="A71" t="s">
        <v>2430</v>
      </c>
      <c r="B71" t="s">
        <v>2436</v>
      </c>
      <c r="C71" t="s">
        <v>2437</v>
      </c>
      <c r="D71">
        <v>201297</v>
      </c>
      <c r="E71" t="s">
        <v>2402</v>
      </c>
      <c r="F71" s="34" t="s">
        <v>2861</v>
      </c>
      <c r="G71" s="38" t="str">
        <f>INDEX('Crosswalk Particulates'!$E:$E,MATCH('2020 EPA Data'!$B71,'Crosswalk Particulates'!$D:$D,0))</f>
        <v>VOC</v>
      </c>
      <c r="H71" s="45">
        <f t="shared" si="1"/>
        <v>182613783781.33194</v>
      </c>
    </row>
    <row r="72" spans="1:8" s="31" customFormat="1" hidden="1">
      <c r="A72" t="s">
        <v>2499</v>
      </c>
      <c r="B72" t="s">
        <v>2440</v>
      </c>
      <c r="C72" t="s">
        <v>2437</v>
      </c>
      <c r="D72">
        <v>199513</v>
      </c>
      <c r="E72" t="s">
        <v>2402</v>
      </c>
      <c r="F72" s="34" t="str">
        <f>INDEX('Crosswalk Particulates'!$B:$B,MATCH('2020 EPA Data'!A72,'Crosswalk Particulates'!$A:$A,0))</f>
        <v>process-iron and steel-industry</v>
      </c>
      <c r="G72" s="38" t="str">
        <f>INDEX('Crosswalk Particulates'!$E:$E,MATCH('2020 EPA Data'!$B72,'Crosswalk Particulates'!$D:$D,0))</f>
        <v>CO</v>
      </c>
      <c r="H72" s="45">
        <f t="shared" si="1"/>
        <v>180995364280.46558</v>
      </c>
    </row>
    <row r="73" spans="1:8" s="31" customFormat="1" hidden="1">
      <c r="A73" t="s">
        <v>2429</v>
      </c>
      <c r="B73" t="s">
        <v>2509</v>
      </c>
      <c r="C73" t="s">
        <v>2379</v>
      </c>
      <c r="D73">
        <v>198873</v>
      </c>
      <c r="E73" t="s">
        <v>2402</v>
      </c>
      <c r="F73" s="34" t="str">
        <f>INDEX('Crosswalk Particulates'!$B:$B,MATCH('2020 EPA Data'!A73,'Crosswalk Particulates'!$A:$A,0))</f>
        <v>Residential Buildings Sector</v>
      </c>
      <c r="G73" s="38">
        <f>INDEX('Crosswalk Particulates'!$E:$E,MATCH('2020 EPA Data'!$B73,'Crosswalk Particulates'!$D:$D,0))</f>
        <v>0</v>
      </c>
      <c r="H73" s="45">
        <f t="shared" si="1"/>
        <v>180414765356.38797</v>
      </c>
    </row>
    <row r="74" spans="1:8" s="31" customFormat="1" hidden="1">
      <c r="A74" t="s">
        <v>2480</v>
      </c>
      <c r="B74" t="s">
        <v>2490</v>
      </c>
      <c r="C74" t="s">
        <v>2437</v>
      </c>
      <c r="D74">
        <v>195337</v>
      </c>
      <c r="E74" t="s">
        <v>2402</v>
      </c>
      <c r="F74" s="34" t="str">
        <f>INDEX('Crosswalk Particulates'!$B:$B,MATCH('2020 EPA Data'!A74,'Crosswalk Particulates'!$A:$A,0))</f>
        <v>industry-fuel-biomass</v>
      </c>
      <c r="G74" s="38" t="str">
        <f>INDEX('Crosswalk Particulates'!$E:$E,MATCH('2020 EPA Data'!$B74,'Crosswalk Particulates'!$D:$D,0))</f>
        <v>PM25</v>
      </c>
      <c r="H74" s="45">
        <f t="shared" si="1"/>
        <v>177206956300.8591</v>
      </c>
    </row>
    <row r="75" spans="1:8" s="31" customFormat="1" hidden="1">
      <c r="A75" t="s">
        <v>2506</v>
      </c>
      <c r="B75" t="s">
        <v>2490</v>
      </c>
      <c r="C75" t="s">
        <v>2437</v>
      </c>
      <c r="D75">
        <v>194060</v>
      </c>
      <c r="E75" t="s">
        <v>2402</v>
      </c>
      <c r="F75" s="34" t="str">
        <f>INDEX('Crosswalk Particulates'!$B:$B,MATCH('2020 EPA Data'!A75,'Crosswalk Particulates'!$A:$A,0))</f>
        <v>Other-EPA</v>
      </c>
      <c r="G75" s="38" t="str">
        <f>INDEX('Crosswalk Particulates'!$E:$E,MATCH('2020 EPA Data'!$B75,'Crosswalk Particulates'!$D:$D,0))</f>
        <v>PM25</v>
      </c>
      <c r="H75" s="45">
        <f t="shared" si="1"/>
        <v>176048480010.16049</v>
      </c>
    </row>
    <row r="76" spans="1:8" s="31" customFormat="1">
      <c r="A76" t="s">
        <v>2400</v>
      </c>
      <c r="B76" t="s">
        <v>2436</v>
      </c>
      <c r="C76" t="s">
        <v>2437</v>
      </c>
      <c r="D76">
        <v>192533</v>
      </c>
      <c r="E76" t="s">
        <v>2402</v>
      </c>
      <c r="F76" s="34" t="str">
        <f>INDEX('Crosswalk Particulates'!$B:$B,MATCH('2020 EPA Data'!A76,'Crosswalk Particulates'!$A:$A,0))</f>
        <v>process-other-industry</v>
      </c>
      <c r="G76" s="38" t="str">
        <f>INDEX('Crosswalk Particulates'!$E:$E,MATCH('2020 EPA Data'!$B76,'Crosswalk Particulates'!$D:$D,0))</f>
        <v>VOC</v>
      </c>
      <c r="H76" s="45">
        <f t="shared" si="1"/>
        <v>174663207264.74408</v>
      </c>
    </row>
    <row r="77" spans="1:8" s="31" customFormat="1">
      <c r="A77" t="s">
        <v>2439</v>
      </c>
      <c r="B77" t="s">
        <v>2436</v>
      </c>
      <c r="C77" t="s">
        <v>2437</v>
      </c>
      <c r="D77">
        <v>190690</v>
      </c>
      <c r="E77" t="s">
        <v>2402</v>
      </c>
      <c r="F77" s="34" t="str">
        <f>INDEX('Crosswalk Particulates'!$B:$B,MATCH('2020 EPA Data'!A77,'Crosswalk Particulates'!$A:$A,0))</f>
        <v>process-waste-industry</v>
      </c>
      <c r="G77" s="38" t="str">
        <f>INDEX('Crosswalk Particulates'!$E:$E,MATCH('2020 EPA Data'!$B77,'Crosswalk Particulates'!$D:$D,0))</f>
        <v>VOC</v>
      </c>
      <c r="H77" s="45">
        <f t="shared" si="1"/>
        <v>172991263800.56427</v>
      </c>
    </row>
    <row r="78" spans="1:8" s="31" customFormat="1">
      <c r="A78" t="s">
        <v>2466</v>
      </c>
      <c r="B78" t="s">
        <v>2436</v>
      </c>
      <c r="C78" t="s">
        <v>2437</v>
      </c>
      <c r="D78">
        <v>189246</v>
      </c>
      <c r="E78" t="s">
        <v>2402</v>
      </c>
      <c r="F78" s="34" t="str">
        <f>INDEX('Crosswalk Particulates'!$B:$B,MATCH('2020 EPA Data'!A78,'Crosswalk Particulates'!$A:$A,0))</f>
        <v>process-other-industry</v>
      </c>
      <c r="G78" s="38" t="str">
        <f>INDEX('Crosswalk Particulates'!$E:$E,MATCH('2020 EPA Data'!$B78,'Crosswalk Particulates'!$D:$D,0))</f>
        <v>VOC</v>
      </c>
      <c r="H78" s="45">
        <f t="shared" si="1"/>
        <v>171681287478.11417</v>
      </c>
    </row>
    <row r="79" spans="1:8" s="31" customFormat="1" hidden="1">
      <c r="A79" t="s">
        <v>2481</v>
      </c>
      <c r="B79" t="s">
        <v>2490</v>
      </c>
      <c r="C79" t="s">
        <v>2437</v>
      </c>
      <c r="D79">
        <v>187820</v>
      </c>
      <c r="E79" t="s">
        <v>2402</v>
      </c>
      <c r="F79" s="34" t="str">
        <f>INDEX('Crosswalk Particulates'!$B:$B,MATCH('2020 EPA Data'!A79,'Crosswalk Particulates'!$A:$A,0))</f>
        <v>Commercial Buildings Sector</v>
      </c>
      <c r="G79" s="38" t="str">
        <f>INDEX('Crosswalk Particulates'!$E:$E,MATCH('2020 EPA Data'!$B79,'Crosswalk Particulates'!$D:$D,0))</f>
        <v>PM25</v>
      </c>
      <c r="H79" s="45">
        <f t="shared" si="1"/>
        <v>170387640500.40372</v>
      </c>
    </row>
    <row r="80" spans="1:8" s="31" customFormat="1" hidden="1">
      <c r="A80" t="s">
        <v>2412</v>
      </c>
      <c r="B80" t="s">
        <v>2489</v>
      </c>
      <c r="C80" t="s">
        <v>2437</v>
      </c>
      <c r="D80">
        <v>187448</v>
      </c>
      <c r="E80" t="s">
        <v>2402</v>
      </c>
      <c r="F80" s="34" t="str">
        <f>INDEX('Crosswalk Particulates'!$B:$B,MATCH('2020 EPA Data'!A80,'Crosswalk Particulates'!$A:$A,0))</f>
        <v>Other-EPA</v>
      </c>
      <c r="G80" s="38" t="str">
        <f>INDEX('Crosswalk Particulates'!$E:$E,MATCH('2020 EPA Data'!$B80,'Crosswalk Particulates'!$D:$D,0))</f>
        <v>NOX</v>
      </c>
      <c r="H80" s="45">
        <f t="shared" si="1"/>
        <v>170050167375.7836</v>
      </c>
    </row>
    <row r="81" spans="1:8" s="31" customFormat="1" hidden="1">
      <c r="A81" t="s">
        <v>2425</v>
      </c>
      <c r="B81" t="s">
        <v>2440</v>
      </c>
      <c r="C81" t="s">
        <v>2437</v>
      </c>
      <c r="D81">
        <v>183074</v>
      </c>
      <c r="E81" t="s">
        <v>2402</v>
      </c>
      <c r="F81" s="34" t="str">
        <f>INDEX('Crosswalk Particulates'!$B:$B,MATCH('2020 EPA Data'!A81,'Crosswalk Particulates'!$A:$A,0))</f>
        <v>Transportation Sector</v>
      </c>
      <c r="G81" s="38" t="str">
        <f>INDEX('Crosswalk Particulates'!$E:$E,MATCH('2020 EPA Data'!$B81,'Crosswalk Particulates'!$D:$D,0))</f>
        <v>CO</v>
      </c>
      <c r="H81" s="45">
        <f t="shared" si="1"/>
        <v>166082136604.04062</v>
      </c>
    </row>
    <row r="82" spans="1:8" s="31" customFormat="1" hidden="1">
      <c r="A82" t="s">
        <v>2461</v>
      </c>
      <c r="B82" t="s">
        <v>2489</v>
      </c>
      <c r="C82" t="s">
        <v>2437</v>
      </c>
      <c r="D82">
        <v>177953</v>
      </c>
      <c r="E82" t="s">
        <v>2402</v>
      </c>
      <c r="F82" s="34" t="str">
        <f>INDEX('Crosswalk Particulates'!$B:$B,MATCH('2020 EPA Data'!A82,'Crosswalk Particulates'!$A:$A,0))</f>
        <v>Electricity Sector</v>
      </c>
      <c r="G82" s="38" t="str">
        <f>INDEX('Crosswalk Particulates'!$E:$E,MATCH('2020 EPA Data'!$B82,'Crosswalk Particulates'!$D:$D,0))</f>
        <v>NOX</v>
      </c>
      <c r="H82" s="45">
        <f t="shared" si="1"/>
        <v>161436438025.6008</v>
      </c>
    </row>
    <row r="83" spans="1:8" s="31" customFormat="1" hidden="1">
      <c r="A83" t="s">
        <v>2482</v>
      </c>
      <c r="B83" t="s">
        <v>2440</v>
      </c>
      <c r="C83" t="s">
        <v>2437</v>
      </c>
      <c r="D83">
        <v>174829</v>
      </c>
      <c r="E83" t="s">
        <v>2402</v>
      </c>
      <c r="F83" s="34" t="str">
        <f>INDEX('Crosswalk Particulates'!$B:$B,MATCH('2020 EPA Data'!A83,'Crosswalk Particulates'!$A:$A,0))</f>
        <v>process-other-industry</v>
      </c>
      <c r="G83" s="38" t="str">
        <f>INDEX('Crosswalk Particulates'!$E:$E,MATCH('2020 EPA Data'!$B83,'Crosswalk Particulates'!$D:$D,0))</f>
        <v>CO</v>
      </c>
      <c r="H83" s="45">
        <f t="shared" si="1"/>
        <v>158602389527.4469</v>
      </c>
    </row>
    <row r="84" spans="1:8" s="31" customFormat="1" hidden="1">
      <c r="A84" t="s">
        <v>2506</v>
      </c>
      <c r="B84" t="s">
        <v>2509</v>
      </c>
      <c r="C84" t="s">
        <v>2379</v>
      </c>
      <c r="D84">
        <v>171785</v>
      </c>
      <c r="E84" t="s">
        <v>2402</v>
      </c>
      <c r="F84" s="34" t="str">
        <f>INDEX('Crosswalk Particulates'!$B:$B,MATCH('2020 EPA Data'!A84,'Crosswalk Particulates'!$A:$A,0))</f>
        <v>Other-EPA</v>
      </c>
      <c r="G84" s="38">
        <f>INDEX('Crosswalk Particulates'!$E:$E,MATCH('2020 EPA Data'!$B84,'Crosswalk Particulates'!$D:$D,0))</f>
        <v>0</v>
      </c>
      <c r="H84" s="45">
        <f t="shared" si="1"/>
        <v>155840915894.80273</v>
      </c>
    </row>
    <row r="85" spans="1:8" s="31" customFormat="1">
      <c r="A85" t="s">
        <v>2435</v>
      </c>
      <c r="B85" t="s">
        <v>2436</v>
      </c>
      <c r="C85" t="s">
        <v>2437</v>
      </c>
      <c r="D85">
        <v>170018</v>
      </c>
      <c r="E85" t="s">
        <v>2402</v>
      </c>
      <c r="F85" s="34" t="s">
        <v>2861</v>
      </c>
      <c r="G85" s="38" t="str">
        <f>INDEX('Crosswalk Particulates'!$E:$E,MATCH('2020 EPA Data'!$B85,'Crosswalk Particulates'!$D:$D,0))</f>
        <v>VOC</v>
      </c>
      <c r="H85" s="45">
        <f t="shared" si="1"/>
        <v>154237918552.85718</v>
      </c>
    </row>
    <row r="86" spans="1:8" s="31" customFormat="1" hidden="1">
      <c r="A86" t="s">
        <v>2422</v>
      </c>
      <c r="B86" t="s">
        <v>2495</v>
      </c>
      <c r="C86" t="s">
        <v>2437</v>
      </c>
      <c r="D86">
        <v>165325</v>
      </c>
      <c r="E86" t="s">
        <v>2402</v>
      </c>
      <c r="F86" s="34" t="str">
        <f>INDEX('Crosswalk Particulates'!$B:$B,MATCH('2020 EPA Data'!A86,'Crosswalk Particulates'!$A:$A,0))</f>
        <v>process-ngps-industry</v>
      </c>
      <c r="G86" s="38" t="str">
        <f>INDEX('Crosswalk Particulates'!$E:$E,MATCH('2020 EPA Data'!$B86,'Crosswalk Particulates'!$D:$D,0))</f>
        <v>SOx</v>
      </c>
      <c r="H86" s="45">
        <f t="shared" si="1"/>
        <v>149980495504.89429</v>
      </c>
    </row>
    <row r="87" spans="1:8" s="31" customFormat="1" hidden="1">
      <c r="A87" t="s">
        <v>2406</v>
      </c>
      <c r="B87" t="s">
        <v>2595</v>
      </c>
      <c r="C87" t="s">
        <v>2379</v>
      </c>
      <c r="D87">
        <v>149443</v>
      </c>
      <c r="E87" t="s">
        <v>2402</v>
      </c>
      <c r="F87" s="34" t="str">
        <f>INDEX('Crosswalk Particulates'!$B:$B,MATCH('2020 EPA Data'!A87,'Crosswalk Particulates'!$A:$A,0))</f>
        <v>Other-EPA</v>
      </c>
      <c r="G87" s="38" t="str">
        <f>INDEX('Crosswalk Particulates'!$E:$E,MATCH('2020 EPA Data'!$B87,'Crosswalk Particulates'!$D:$D,0))</f>
        <v>BC</v>
      </c>
      <c r="H87" s="45">
        <f t="shared" si="1"/>
        <v>135572570329.58063</v>
      </c>
    </row>
    <row r="88" spans="1:8" s="31" customFormat="1" hidden="1">
      <c r="A88" t="s">
        <v>2409</v>
      </c>
      <c r="B88" t="s">
        <v>2489</v>
      </c>
      <c r="C88" t="s">
        <v>2437</v>
      </c>
      <c r="D88">
        <v>148752</v>
      </c>
      <c r="E88" t="s">
        <v>2402</v>
      </c>
      <c r="F88" s="34" t="str">
        <f>INDEX('Crosswalk Particulates'!$B:$B,MATCH('2020 EPA Data'!A88,'Crosswalk Particulates'!$A:$A,0))</f>
        <v>Other-EPA</v>
      </c>
      <c r="G88" s="38" t="str">
        <f>INDEX('Crosswalk Particulates'!$E:$E,MATCH('2020 EPA Data'!$B88,'Crosswalk Particulates'!$D:$D,0))</f>
        <v>NOX</v>
      </c>
      <c r="H88" s="45">
        <f t="shared" si="1"/>
        <v>134945704928.74057</v>
      </c>
    </row>
    <row r="89" spans="1:8" s="31" customFormat="1" hidden="1">
      <c r="A89" t="s">
        <v>2471</v>
      </c>
      <c r="B89" t="s">
        <v>2485</v>
      </c>
      <c r="C89" t="s">
        <v>2437</v>
      </c>
      <c r="D89">
        <v>145731</v>
      </c>
      <c r="E89" t="s">
        <v>2402</v>
      </c>
      <c r="F89" s="34" t="str">
        <f>INDEX('Crosswalk Particulates'!$B:$B,MATCH('2020 EPA Data'!A89,'Crosswalk Particulates'!$A:$A,0))</f>
        <v>Other-EPA</v>
      </c>
      <c r="G89" s="38">
        <f>INDEX('Crosswalk Particulates'!$E:$E,MATCH('2020 EPA Data'!$B89,'Crosswalk Particulates'!$D:$D,0))</f>
        <v>0</v>
      </c>
      <c r="H89" s="45">
        <f t="shared" si="1"/>
        <v>132205096569.93044</v>
      </c>
    </row>
    <row r="90" spans="1:8" s="31" customFormat="1" hidden="1">
      <c r="A90" t="s">
        <v>2425</v>
      </c>
      <c r="B90" t="s">
        <v>2489</v>
      </c>
      <c r="C90" t="s">
        <v>2437</v>
      </c>
      <c r="D90">
        <v>142732</v>
      </c>
      <c r="E90" t="s">
        <v>2402</v>
      </c>
      <c r="F90" s="34" t="str">
        <f>INDEX('Crosswalk Particulates'!$B:$B,MATCH('2020 EPA Data'!A90,'Crosswalk Particulates'!$A:$A,0))</f>
        <v>Transportation Sector</v>
      </c>
      <c r="G90" s="38" t="str">
        <f>INDEX('Crosswalk Particulates'!$E:$E,MATCH('2020 EPA Data'!$B90,'Crosswalk Particulates'!$D:$D,0))</f>
        <v>NOX</v>
      </c>
      <c r="H90" s="45">
        <f t="shared" si="1"/>
        <v>129484446299.13547</v>
      </c>
    </row>
    <row r="91" spans="1:8" s="31" customFormat="1" hidden="1">
      <c r="A91" t="s">
        <v>2406</v>
      </c>
      <c r="B91" t="s">
        <v>2495</v>
      </c>
      <c r="C91" t="s">
        <v>2437</v>
      </c>
      <c r="D91">
        <v>140766</v>
      </c>
      <c r="E91" t="s">
        <v>2402</v>
      </c>
      <c r="F91" s="34" t="str">
        <f>INDEX('Crosswalk Particulates'!$B:$B,MATCH('2020 EPA Data'!A91,'Crosswalk Particulates'!$A:$A,0))</f>
        <v>Other-EPA</v>
      </c>
      <c r="G91" s="38" t="str">
        <f>INDEX('Crosswalk Particulates'!$E:$E,MATCH('2020 EPA Data'!$B91,'Crosswalk Particulates'!$D:$D,0))</f>
        <v>SOx</v>
      </c>
      <c r="H91" s="45">
        <f t="shared" si="1"/>
        <v>127700918979.23453</v>
      </c>
    </row>
    <row r="92" spans="1:8" s="31" customFormat="1" hidden="1">
      <c r="A92" t="s">
        <v>2462</v>
      </c>
      <c r="B92" t="s">
        <v>2489</v>
      </c>
      <c r="C92" t="s">
        <v>2437</v>
      </c>
      <c r="D92">
        <v>140180</v>
      </c>
      <c r="E92" t="s">
        <v>2402</v>
      </c>
      <c r="F92" s="34" t="str">
        <f>INDEX('Crosswalk Particulates'!$B:$B,MATCH('2020 EPA Data'!A92,'Crosswalk Particulates'!$A:$A,0))</f>
        <v>Commercial Buildings Sector</v>
      </c>
      <c r="G92" s="38" t="str">
        <f>INDEX('Crosswalk Particulates'!$E:$E,MATCH('2020 EPA Data'!$B92,'Crosswalk Particulates'!$D:$D,0))</f>
        <v>NOX</v>
      </c>
      <c r="H92" s="45">
        <f t="shared" si="1"/>
        <v>127169308089.37596</v>
      </c>
    </row>
    <row r="93" spans="1:8" s="31" customFormat="1" hidden="1">
      <c r="A93" t="s">
        <v>2458</v>
      </c>
      <c r="B93" t="s">
        <v>2440</v>
      </c>
      <c r="C93" t="s">
        <v>2437</v>
      </c>
      <c r="D93">
        <v>138110</v>
      </c>
      <c r="E93" t="s">
        <v>2402</v>
      </c>
      <c r="F93" s="34" t="str">
        <f>INDEX('Crosswalk Particulates'!$B:$B,MATCH('2020 EPA Data'!A93,'Crosswalk Particulates'!$A:$A,0))</f>
        <v>process-chemicals-industry</v>
      </c>
      <c r="G93" s="38" t="str">
        <f>INDEX('Crosswalk Particulates'!$E:$E,MATCH('2020 EPA Data'!$B93,'Crosswalk Particulates'!$D:$D,0))</f>
        <v>CO</v>
      </c>
      <c r="H93" s="45">
        <f t="shared" si="1"/>
        <v>125291433444.31241</v>
      </c>
    </row>
    <row r="94" spans="1:8" s="31" customFormat="1" hidden="1">
      <c r="A94" t="s">
        <v>2409</v>
      </c>
      <c r="B94" t="s">
        <v>2485</v>
      </c>
      <c r="C94" t="s">
        <v>2437</v>
      </c>
      <c r="D94">
        <v>134544</v>
      </c>
      <c r="E94" t="s">
        <v>2402</v>
      </c>
      <c r="F94" s="34" t="str">
        <f>INDEX('Crosswalk Particulates'!$B:$B,MATCH('2020 EPA Data'!A94,'Crosswalk Particulates'!$A:$A,0))</f>
        <v>Other-EPA</v>
      </c>
      <c r="G94" s="38">
        <f>INDEX('Crosswalk Particulates'!$E:$E,MATCH('2020 EPA Data'!$B94,'Crosswalk Particulates'!$D:$D,0))</f>
        <v>0</v>
      </c>
      <c r="H94" s="45">
        <f t="shared" si="1"/>
        <v>122056408814.21742</v>
      </c>
    </row>
    <row r="95" spans="1:8" s="31" customFormat="1" hidden="1">
      <c r="A95" t="s">
        <v>2480</v>
      </c>
      <c r="B95" t="s">
        <v>2489</v>
      </c>
      <c r="C95" t="s">
        <v>2437</v>
      </c>
      <c r="D95">
        <v>133970</v>
      </c>
      <c r="E95" t="s">
        <v>2402</v>
      </c>
      <c r="F95" s="34" t="str">
        <f>INDEX('Crosswalk Particulates'!$B:$B,MATCH('2020 EPA Data'!A95,'Crosswalk Particulates'!$A:$A,0))</f>
        <v>industry-fuel-biomass</v>
      </c>
      <c r="G95" s="38" t="str">
        <f>INDEX('Crosswalk Particulates'!$E:$E,MATCH('2020 EPA Data'!$B95,'Crosswalk Particulates'!$D:$D,0))</f>
        <v>NOX</v>
      </c>
      <c r="H95" s="45">
        <f t="shared" si="1"/>
        <v>121535684154.1853</v>
      </c>
    </row>
    <row r="96" spans="1:8" s="31" customFormat="1" hidden="1">
      <c r="A96" t="s">
        <v>2400</v>
      </c>
      <c r="B96" t="s">
        <v>2489</v>
      </c>
      <c r="C96" t="s">
        <v>2437</v>
      </c>
      <c r="D96">
        <v>131434</v>
      </c>
      <c r="E96" t="s">
        <v>2402</v>
      </c>
      <c r="F96" s="34" t="str">
        <f>INDEX('Crosswalk Particulates'!$B:$B,MATCH('2020 EPA Data'!A96,'Crosswalk Particulates'!$A:$A,0))</f>
        <v>process-other-industry</v>
      </c>
      <c r="G96" s="38" t="str">
        <f>INDEX('Crosswalk Particulates'!$E:$E,MATCH('2020 EPA Data'!$B96,'Crosswalk Particulates'!$D:$D,0))</f>
        <v>NOX</v>
      </c>
      <c r="H96" s="45">
        <f t="shared" si="1"/>
        <v>119235060917.52776</v>
      </c>
    </row>
    <row r="97" spans="1:8" s="31" customFormat="1" hidden="1">
      <c r="A97" t="s">
        <v>2400</v>
      </c>
      <c r="B97" t="s">
        <v>2440</v>
      </c>
      <c r="C97" t="s">
        <v>2437</v>
      </c>
      <c r="D97">
        <v>128223</v>
      </c>
      <c r="E97" t="s">
        <v>2402</v>
      </c>
      <c r="F97" s="34" t="str">
        <f>INDEX('Crosswalk Particulates'!$B:$B,MATCH('2020 EPA Data'!A97,'Crosswalk Particulates'!$A:$A,0))</f>
        <v>process-other-industry</v>
      </c>
      <c r="G97" s="38" t="str">
        <f>INDEX('Crosswalk Particulates'!$E:$E,MATCH('2020 EPA Data'!$B97,'Crosswalk Particulates'!$D:$D,0))</f>
        <v>CO</v>
      </c>
      <c r="H97" s="45">
        <f t="shared" si="1"/>
        <v>116322087253.13206</v>
      </c>
    </row>
    <row r="98" spans="1:8" s="31" customFormat="1">
      <c r="A98" t="s">
        <v>2418</v>
      </c>
      <c r="B98" t="s">
        <v>2436</v>
      </c>
      <c r="C98" t="s">
        <v>2437</v>
      </c>
      <c r="D98">
        <v>126718</v>
      </c>
      <c r="E98" t="s">
        <v>2402</v>
      </c>
      <c r="F98" s="34" t="str">
        <f>INDEX('Crosswalk Particulates'!$B:$B,MATCH('2020 EPA Data'!A98,'Crosswalk Particulates'!$A:$A,0))</f>
        <v>process-other-industry</v>
      </c>
      <c r="G98" s="38" t="str">
        <f>INDEX('Crosswalk Particulates'!$E:$E,MATCH('2020 EPA Data'!$B98,'Crosswalk Particulates'!$D:$D,0))</f>
        <v>VOC</v>
      </c>
      <c r="H98" s="45">
        <f t="shared" si="1"/>
        <v>114956772595.7308</v>
      </c>
    </row>
    <row r="99" spans="1:8" s="31" customFormat="1" hidden="1">
      <c r="A99" t="s">
        <v>2498</v>
      </c>
      <c r="B99" t="s">
        <v>2490</v>
      </c>
      <c r="C99" t="s">
        <v>2437</v>
      </c>
      <c r="D99">
        <v>124695</v>
      </c>
      <c r="E99" t="s">
        <v>2402</v>
      </c>
      <c r="F99" s="34" t="str">
        <f>INDEX('Crosswalk Particulates'!$B:$B,MATCH('2020 EPA Data'!A99,'Crosswalk Particulates'!$A:$A,0))</f>
        <v>Other-EPA</v>
      </c>
      <c r="G99" s="38" t="str">
        <f>INDEX('Crosswalk Particulates'!$E:$E,MATCH('2020 EPA Data'!$B99,'Crosswalk Particulates'!$D:$D,0))</f>
        <v>PM25</v>
      </c>
      <c r="H99" s="45">
        <f t="shared" si="1"/>
        <v>113121535684.15419</v>
      </c>
    </row>
    <row r="100" spans="1:8" s="31" customFormat="1" hidden="1">
      <c r="A100" t="s">
        <v>2481</v>
      </c>
      <c r="B100" t="s">
        <v>2513</v>
      </c>
      <c r="C100" t="s">
        <v>2379</v>
      </c>
      <c r="D100">
        <v>123050</v>
      </c>
      <c r="E100" t="s">
        <v>2402</v>
      </c>
      <c r="F100" s="34" t="str">
        <f>INDEX('Crosswalk Particulates'!$B:$B,MATCH('2020 EPA Data'!A100,'Crosswalk Particulates'!$A:$A,0))</f>
        <v>Commercial Buildings Sector</v>
      </c>
      <c r="G100" s="38" t="str">
        <f>INDEX('Crosswalk Particulates'!$E:$E,MATCH('2020 EPA Data'!$B100,'Crosswalk Particulates'!$D:$D,0))</f>
        <v>OC</v>
      </c>
      <c r="H100" s="45">
        <f t="shared" si="1"/>
        <v>111629215012.11095</v>
      </c>
    </row>
    <row r="101" spans="1:8" s="31" customFormat="1">
      <c r="A101" t="s">
        <v>2475</v>
      </c>
      <c r="B101" t="s">
        <v>2436</v>
      </c>
      <c r="C101" t="s">
        <v>2437</v>
      </c>
      <c r="D101">
        <v>119457</v>
      </c>
      <c r="E101" t="s">
        <v>2402</v>
      </c>
      <c r="F101" s="34" t="str">
        <f>INDEX('Crosswalk Particulates'!$B:$B,MATCH('2020 EPA Data'!A101,'Crosswalk Particulates'!$A:$A,0))</f>
        <v>process-other-industry</v>
      </c>
      <c r="G101" s="38" t="str">
        <f>INDEX('Crosswalk Particulates'!$E:$E,MATCH('2020 EPA Data'!$B101,'Crosswalk Particulates'!$D:$D,0))</f>
        <v>VOC</v>
      </c>
      <c r="H101" s="45">
        <f t="shared" si="1"/>
        <v>108369696364.90643</v>
      </c>
    </row>
    <row r="102" spans="1:8" s="31" customFormat="1" hidden="1">
      <c r="A102" t="s">
        <v>2400</v>
      </c>
      <c r="B102" t="s">
        <v>2470</v>
      </c>
      <c r="C102" t="s">
        <v>2437</v>
      </c>
      <c r="D102">
        <v>117711</v>
      </c>
      <c r="E102" t="s">
        <v>2402</v>
      </c>
      <c r="F102" s="34" t="str">
        <f>INDEX('Crosswalk Particulates'!$B:$B,MATCH('2020 EPA Data'!A102,'Crosswalk Particulates'!$A:$A,0))</f>
        <v>process-other-industry</v>
      </c>
      <c r="G102" s="38" t="str">
        <f>INDEX('Crosswalk Particulates'!$E:$E,MATCH('2020 EPA Data'!$B102,'Crosswalk Particulates'!$D:$D,0))</f>
        <v>PM10</v>
      </c>
      <c r="H102" s="45">
        <f t="shared" si="1"/>
        <v>106785749925.15718</v>
      </c>
    </row>
    <row r="103" spans="1:8" s="31" customFormat="1" hidden="1">
      <c r="A103" t="s">
        <v>2498</v>
      </c>
      <c r="B103" t="s">
        <v>2509</v>
      </c>
      <c r="C103" t="s">
        <v>2379</v>
      </c>
      <c r="D103">
        <v>117622</v>
      </c>
      <c r="E103" t="s">
        <v>2402</v>
      </c>
      <c r="F103" s="34" t="str">
        <f>INDEX('Crosswalk Particulates'!$B:$B,MATCH('2020 EPA Data'!A103,'Crosswalk Particulates'!$A:$A,0))</f>
        <v>Other-EPA</v>
      </c>
      <c r="G103" s="38">
        <f>INDEX('Crosswalk Particulates'!$E:$E,MATCH('2020 EPA Data'!$B103,'Crosswalk Particulates'!$D:$D,0))</f>
        <v>0</v>
      </c>
      <c r="H103" s="45">
        <f t="shared" si="1"/>
        <v>106705010387.27763</v>
      </c>
    </row>
    <row r="104" spans="1:8" s="31" customFormat="1" hidden="1">
      <c r="A104" t="s">
        <v>2462</v>
      </c>
      <c r="B104" t="s">
        <v>2440</v>
      </c>
      <c r="C104" t="s">
        <v>2437</v>
      </c>
      <c r="D104">
        <v>115113</v>
      </c>
      <c r="E104" t="s">
        <v>2402</v>
      </c>
      <c r="F104" s="34" t="str">
        <f>INDEX('Crosswalk Particulates'!$B:$B,MATCH('2020 EPA Data'!A104,'Crosswalk Particulates'!$A:$A,0))</f>
        <v>Commercial Buildings Sector</v>
      </c>
      <c r="G104" s="38" t="str">
        <f>INDEX('Crosswalk Particulates'!$E:$E,MATCH('2020 EPA Data'!$B104,'Crosswalk Particulates'!$D:$D,0))</f>
        <v>CO</v>
      </c>
      <c r="H104" s="45">
        <f t="shared" si="1"/>
        <v>104428881167.72958</v>
      </c>
    </row>
    <row r="105" spans="1:8" s="31" customFormat="1" hidden="1">
      <c r="A105" t="s">
        <v>2439</v>
      </c>
      <c r="B105" t="s">
        <v>2509</v>
      </c>
      <c r="C105" t="s">
        <v>2379</v>
      </c>
      <c r="D105">
        <v>113877</v>
      </c>
      <c r="E105" t="s">
        <v>2402</v>
      </c>
      <c r="F105" s="34" t="str">
        <f>INDEX('Crosswalk Particulates'!$B:$B,MATCH('2020 EPA Data'!A105,'Crosswalk Particulates'!$A:$A,0))</f>
        <v>process-waste-industry</v>
      </c>
      <c r="G105" s="38">
        <f>INDEX('Crosswalk Particulates'!$E:$E,MATCH('2020 EPA Data'!$B105,'Crosswalk Particulates'!$D:$D,0))</f>
        <v>0</v>
      </c>
      <c r="H105" s="45">
        <f t="shared" si="1"/>
        <v>103307599495.60469</v>
      </c>
    </row>
    <row r="106" spans="1:8" s="31" customFormat="1" hidden="1">
      <c r="A106" t="s">
        <v>2476</v>
      </c>
      <c r="B106" t="s">
        <v>2495</v>
      </c>
      <c r="C106" t="s">
        <v>2437</v>
      </c>
      <c r="D106">
        <v>112052</v>
      </c>
      <c r="E106" t="s">
        <v>2402</v>
      </c>
      <c r="F106" s="34" t="str">
        <f>INDEX('Crosswalk Particulates'!$B:$B,MATCH('2020 EPA Data'!A106,'Crosswalk Particulates'!$A:$A,0))</f>
        <v>industry-fuel-coal</v>
      </c>
      <c r="G106" s="38" t="str">
        <f>INDEX('Crosswalk Particulates'!$E:$E,MATCH('2020 EPA Data'!$B106,'Crosswalk Particulates'!$D:$D,0))</f>
        <v>SOx</v>
      </c>
      <c r="H106" s="45">
        <f t="shared" si="1"/>
        <v>101651985376.16461</v>
      </c>
    </row>
    <row r="107" spans="1:8" s="31" customFormat="1" hidden="1">
      <c r="A107" t="s">
        <v>2400</v>
      </c>
      <c r="B107" t="s">
        <v>2495</v>
      </c>
      <c r="C107" t="s">
        <v>2437</v>
      </c>
      <c r="D107">
        <v>111630</v>
      </c>
      <c r="E107" t="s">
        <v>2402</v>
      </c>
      <c r="F107" s="34" t="str">
        <f>INDEX('Crosswalk Particulates'!$B:$B,MATCH('2020 EPA Data'!A107,'Crosswalk Particulates'!$A:$A,0))</f>
        <v>process-other-industry</v>
      </c>
      <c r="G107" s="38" t="str">
        <f>INDEX('Crosswalk Particulates'!$E:$E,MATCH('2020 EPA Data'!$B107,'Crosswalk Particulates'!$D:$D,0))</f>
        <v>SOx</v>
      </c>
      <c r="H107" s="45">
        <f t="shared" si="1"/>
        <v>101269152960.60092</v>
      </c>
    </row>
    <row r="108" spans="1:8" s="31" customFormat="1" hidden="1">
      <c r="A108" t="s">
        <v>2403</v>
      </c>
      <c r="B108" t="s">
        <v>2470</v>
      </c>
      <c r="C108" t="s">
        <v>2437</v>
      </c>
      <c r="D108">
        <v>110407</v>
      </c>
      <c r="E108" t="s">
        <v>2402</v>
      </c>
      <c r="F108" s="34" t="str">
        <f>INDEX('Crosswalk Particulates'!$B:$B,MATCH('2020 EPA Data'!A108,'Crosswalk Particulates'!$A:$A,0))</f>
        <v>Transportation Sector</v>
      </c>
      <c r="G108" s="38" t="str">
        <f>INDEX('Crosswalk Particulates'!$E:$E,MATCH('2020 EPA Data'!$B108,'Crosswalk Particulates'!$D:$D,0))</f>
        <v>PM10</v>
      </c>
      <c r="H108" s="45">
        <f t="shared" si="1"/>
        <v>100159664704.12135</v>
      </c>
    </row>
    <row r="109" spans="1:8" s="31" customFormat="1" hidden="1">
      <c r="A109" t="s">
        <v>2480</v>
      </c>
      <c r="B109" t="s">
        <v>2509</v>
      </c>
      <c r="C109" t="s">
        <v>2379</v>
      </c>
      <c r="D109">
        <v>106756</v>
      </c>
      <c r="E109" t="s">
        <v>2402</v>
      </c>
      <c r="F109" s="34" t="str">
        <f>INDEX('Crosswalk Particulates'!$B:$B,MATCH('2020 EPA Data'!A109,'Crosswalk Particulates'!$A:$A,0))</f>
        <v>industry-fuel-biomass</v>
      </c>
      <c r="G109" s="38">
        <f>INDEX('Crosswalk Particulates'!$E:$E,MATCH('2020 EPA Data'!$B109,'Crosswalk Particulates'!$D:$D,0))</f>
        <v>0</v>
      </c>
      <c r="H109" s="45">
        <f t="shared" si="1"/>
        <v>96847529279.422302</v>
      </c>
    </row>
    <row r="110" spans="1:8" s="31" customFormat="1" hidden="1">
      <c r="A110" t="s">
        <v>2487</v>
      </c>
      <c r="B110" t="s">
        <v>2489</v>
      </c>
      <c r="C110" t="s">
        <v>2437</v>
      </c>
      <c r="D110">
        <v>106709</v>
      </c>
      <c r="E110" t="s">
        <v>2402</v>
      </c>
      <c r="F110" s="34" t="str">
        <f>INDEX('Crosswalk Particulates'!$B:$B,MATCH('2020 EPA Data'!A110,'Crosswalk Particulates'!$A:$A,0))</f>
        <v>process-cement-industry</v>
      </c>
      <c r="G110" s="38" t="str">
        <f>INDEX('Crosswalk Particulates'!$E:$E,MATCH('2020 EPA Data'!$B110,'Crosswalk Particulates'!$D:$D,0))</f>
        <v>NOX</v>
      </c>
      <c r="H110" s="45">
        <f t="shared" si="1"/>
        <v>96804891545.935364</v>
      </c>
    </row>
    <row r="111" spans="1:8" s="31" customFormat="1">
      <c r="A111" t="s">
        <v>2471</v>
      </c>
      <c r="B111" t="s">
        <v>2436</v>
      </c>
      <c r="C111" t="s">
        <v>2437</v>
      </c>
      <c r="D111">
        <v>106126</v>
      </c>
      <c r="E111" t="s">
        <v>2402</v>
      </c>
      <c r="F111" s="34" t="str">
        <f>INDEX('Crosswalk Particulates'!$B:$B,MATCH('2020 EPA Data'!A111,'Crosswalk Particulates'!$A:$A,0))</f>
        <v>Other-EPA</v>
      </c>
      <c r="G111" s="38" t="str">
        <f>INDEX('Crosswalk Particulates'!$E:$E,MATCH('2020 EPA Data'!$B111,'Crosswalk Particulates'!$D:$D,0))</f>
        <v>VOC</v>
      </c>
      <c r="H111" s="45">
        <f t="shared" si="1"/>
        <v>96276002213.533401</v>
      </c>
    </row>
    <row r="112" spans="1:8" s="31" customFormat="1" hidden="1">
      <c r="A112" t="s">
        <v>2471</v>
      </c>
      <c r="B112" t="s">
        <v>2470</v>
      </c>
      <c r="C112" t="s">
        <v>2437</v>
      </c>
      <c r="D112">
        <v>101058</v>
      </c>
      <c r="E112" t="s">
        <v>2402</v>
      </c>
      <c r="F112" s="34" t="str">
        <f>INDEX('Crosswalk Particulates'!$B:$B,MATCH('2020 EPA Data'!A112,'Crosswalk Particulates'!$A:$A,0))</f>
        <v>Other-EPA</v>
      </c>
      <c r="G112" s="38" t="str">
        <f>INDEX('Crosswalk Particulates'!$E:$E,MATCH('2020 EPA Data'!$B112,'Crosswalk Particulates'!$D:$D,0))</f>
        <v>PM10</v>
      </c>
      <c r="H112" s="45">
        <f t="shared" si="1"/>
        <v>91678384483.493759</v>
      </c>
    </row>
    <row r="113" spans="1:8" s="31" customFormat="1" hidden="1">
      <c r="A113" t="s">
        <v>2449</v>
      </c>
      <c r="B113" t="s">
        <v>2440</v>
      </c>
      <c r="C113" t="s">
        <v>2437</v>
      </c>
      <c r="D113">
        <v>97689</v>
      </c>
      <c r="E113" t="s">
        <v>2402</v>
      </c>
      <c r="F113" s="34" t="str">
        <f>INDEX('Crosswalk Particulates'!$B:$B,MATCH('2020 EPA Data'!A113,'Crosswalk Particulates'!$A:$A,0))</f>
        <v>Transportation Sector</v>
      </c>
      <c r="G113" s="38" t="str">
        <f>INDEX('Crosswalk Particulates'!$E:$E,MATCH('2020 EPA Data'!$B113,'Crosswalk Particulates'!$D:$D,0))</f>
        <v>CO</v>
      </c>
      <c r="H113" s="45">
        <f t="shared" si="1"/>
        <v>88622075459.716415</v>
      </c>
    </row>
    <row r="114" spans="1:8" s="31" customFormat="1" hidden="1">
      <c r="A114" t="s">
        <v>2465</v>
      </c>
      <c r="B114" t="s">
        <v>2440</v>
      </c>
      <c r="C114" t="s">
        <v>2437</v>
      </c>
      <c r="D114">
        <v>97422</v>
      </c>
      <c r="E114" t="s">
        <v>2402</v>
      </c>
      <c r="F114" s="34" t="str">
        <f>INDEX('Crosswalk Particulates'!$B:$B,MATCH('2020 EPA Data'!A114,'Crosswalk Particulates'!$A:$A,0))</f>
        <v>process-other-industry</v>
      </c>
      <c r="G114" s="38" t="str">
        <f>INDEX('Crosswalk Particulates'!$E:$E,MATCH('2020 EPA Data'!$B114,'Crosswalk Particulates'!$D:$D,0))</f>
        <v>CO</v>
      </c>
      <c r="H114" s="45">
        <f t="shared" si="1"/>
        <v>88379856846.077789</v>
      </c>
    </row>
    <row r="115" spans="1:8" s="31" customFormat="1" hidden="1">
      <c r="A115" t="s">
        <v>2510</v>
      </c>
      <c r="B115" t="s">
        <v>2440</v>
      </c>
      <c r="C115" t="s">
        <v>2437</v>
      </c>
      <c r="D115">
        <v>93643</v>
      </c>
      <c r="E115" t="s">
        <v>2402</v>
      </c>
      <c r="F115" s="34" t="str">
        <f>INDEX('Crosswalk Particulates'!$B:$B,MATCH('2020 EPA Data'!A115,'Crosswalk Particulates'!$A:$A,0))</f>
        <v>Residential Buildings Sector</v>
      </c>
      <c r="G115" s="38" t="str">
        <f>INDEX('Crosswalk Particulates'!$E:$E,MATCH('2020 EPA Data'!$B115,'Crosswalk Particulates'!$D:$D,0))</f>
        <v>CO</v>
      </c>
      <c r="H115" s="45">
        <f t="shared" si="1"/>
        <v>84951601636.563217</v>
      </c>
    </row>
    <row r="116" spans="1:8" s="31" customFormat="1" hidden="1">
      <c r="A116" t="s">
        <v>2439</v>
      </c>
      <c r="B116" t="s">
        <v>2485</v>
      </c>
      <c r="C116" t="s">
        <v>2437</v>
      </c>
      <c r="D116">
        <v>92098</v>
      </c>
      <c r="E116" t="s">
        <v>2402</v>
      </c>
      <c r="F116" s="34" t="str">
        <f>INDEX('Crosswalk Particulates'!$B:$B,MATCH('2020 EPA Data'!A116,'Crosswalk Particulates'!$A:$A,0))</f>
        <v>process-waste-industry</v>
      </c>
      <c r="G116" s="38">
        <f>INDEX('Crosswalk Particulates'!$E:$E,MATCH('2020 EPA Data'!$B116,'Crosswalk Particulates'!$D:$D,0))</f>
        <v>0</v>
      </c>
      <c r="H116" s="45">
        <f t="shared" si="1"/>
        <v>83549999546.407089</v>
      </c>
    </row>
    <row r="117" spans="1:8" s="31" customFormat="1" hidden="1">
      <c r="A117" t="s">
        <v>2458</v>
      </c>
      <c r="B117" t="s">
        <v>2495</v>
      </c>
      <c r="C117" t="s">
        <v>2437</v>
      </c>
      <c r="D117">
        <v>91116</v>
      </c>
      <c r="E117" t="s">
        <v>2402</v>
      </c>
      <c r="F117" s="34" t="str">
        <f>INDEX('Crosswalk Particulates'!$B:$B,MATCH('2020 EPA Data'!A117,'Crosswalk Particulates'!$A:$A,0))</f>
        <v>process-chemicals-industry</v>
      </c>
      <c r="G117" s="38" t="str">
        <f>INDEX('Crosswalk Particulates'!$E:$E,MATCH('2020 EPA Data'!$B117,'Crosswalk Particulates'!$D:$D,0))</f>
        <v>SOx</v>
      </c>
      <c r="H117" s="45">
        <f t="shared" si="1"/>
        <v>82659143072.275497</v>
      </c>
    </row>
    <row r="118" spans="1:8" s="31" customFormat="1" hidden="1">
      <c r="A118" t="s">
        <v>2487</v>
      </c>
      <c r="B118" t="s">
        <v>2440</v>
      </c>
      <c r="C118" t="s">
        <v>2437</v>
      </c>
      <c r="D118">
        <v>90468</v>
      </c>
      <c r="E118" t="s">
        <v>2402</v>
      </c>
      <c r="F118" s="34" t="str">
        <f>INDEX('Crosswalk Particulates'!$B:$B,MATCH('2020 EPA Data'!A118,'Crosswalk Particulates'!$A:$A,0))</f>
        <v>process-cement-industry</v>
      </c>
      <c r="G118" s="38" t="str">
        <f>INDEX('Crosswalk Particulates'!$E:$E,MATCH('2020 EPA Data'!$B118,'Crosswalk Particulates'!$D:$D,0))</f>
        <v>CO</v>
      </c>
      <c r="H118" s="45">
        <f t="shared" si="1"/>
        <v>82071286661.646912</v>
      </c>
    </row>
    <row r="119" spans="1:8" s="31" customFormat="1">
      <c r="A119" t="s">
        <v>2458</v>
      </c>
      <c r="B119" t="s">
        <v>2436</v>
      </c>
      <c r="C119" t="s">
        <v>2437</v>
      </c>
      <c r="D119">
        <v>89794</v>
      </c>
      <c r="E119" t="s">
        <v>2402</v>
      </c>
      <c r="F119" s="34" t="str">
        <f>INDEX('Crosswalk Particulates'!$B:$B,MATCH('2020 EPA Data'!A119,'Crosswalk Particulates'!$A:$A,0))</f>
        <v>process-chemicals-industry</v>
      </c>
      <c r="G119" s="38" t="str">
        <f>INDEX('Crosswalk Particulates'!$E:$E,MATCH('2020 EPA Data'!$B119,'Crosswalk Particulates'!$D:$D,0))</f>
        <v>VOC</v>
      </c>
      <c r="H119" s="45">
        <f t="shared" si="1"/>
        <v>81459843419.727661</v>
      </c>
    </row>
    <row r="120" spans="1:8" s="31" customFormat="1" hidden="1">
      <c r="A120" t="s">
        <v>2418</v>
      </c>
      <c r="B120" t="s">
        <v>2440</v>
      </c>
      <c r="C120" t="s">
        <v>2437</v>
      </c>
      <c r="D120">
        <v>87995</v>
      </c>
      <c r="E120" t="s">
        <v>2402</v>
      </c>
      <c r="F120" s="34" t="str">
        <f>INDEX('Crosswalk Particulates'!$B:$B,MATCH('2020 EPA Data'!A120,'Crosswalk Particulates'!$A:$A,0))</f>
        <v>process-other-industry</v>
      </c>
      <c r="G120" s="38" t="str">
        <f>INDEX('Crosswalk Particulates'!$E:$E,MATCH('2020 EPA Data'!$B120,'Crosswalk Particulates'!$D:$D,0))</f>
        <v>CO</v>
      </c>
      <c r="H120" s="45">
        <f t="shared" si="1"/>
        <v>79827816131.578232</v>
      </c>
    </row>
    <row r="121" spans="1:8" s="31" customFormat="1" hidden="1">
      <c r="A121" t="s">
        <v>2439</v>
      </c>
      <c r="B121" t="s">
        <v>2513</v>
      </c>
      <c r="C121" t="s">
        <v>2379</v>
      </c>
      <c r="D121">
        <v>84691</v>
      </c>
      <c r="E121" t="s">
        <v>2402</v>
      </c>
      <c r="F121" s="34" t="str">
        <f>INDEX('Crosswalk Particulates'!$B:$B,MATCH('2020 EPA Data'!A121,'Crosswalk Particulates'!$A:$A,0))</f>
        <v>process-waste-industry</v>
      </c>
      <c r="G121" s="38" t="str">
        <f>INDEX('Crosswalk Particulates'!$E:$E,MATCH('2020 EPA Data'!$B121,'Crosswalk Particulates'!$D:$D,0))</f>
        <v>OC</v>
      </c>
      <c r="H121" s="45">
        <f t="shared" si="1"/>
        <v>76830474186.027527</v>
      </c>
    </row>
    <row r="122" spans="1:8" s="31" customFormat="1" hidden="1">
      <c r="A122" t="s">
        <v>2479</v>
      </c>
      <c r="B122" t="s">
        <v>2513</v>
      </c>
      <c r="C122" t="s">
        <v>2379</v>
      </c>
      <c r="D122">
        <v>83961</v>
      </c>
      <c r="E122" t="s">
        <v>2402</v>
      </c>
      <c r="F122" s="34" t="str">
        <f>INDEX('Crosswalk Particulates'!$B:$B,MATCH('2020 EPA Data'!A122,'Crosswalk Particulates'!$A:$A,0))</f>
        <v>Other-EPA</v>
      </c>
      <c r="G122" s="38" t="str">
        <f>INDEX('Crosswalk Particulates'!$E:$E,MATCH('2020 EPA Data'!$B122,'Crosswalk Particulates'!$D:$D,0))</f>
        <v>OC</v>
      </c>
      <c r="H122" s="45">
        <f t="shared" si="1"/>
        <v>76168228538.251495</v>
      </c>
    </row>
    <row r="123" spans="1:8" s="31" customFormat="1" hidden="1">
      <c r="A123" t="s">
        <v>2439</v>
      </c>
      <c r="B123" t="s">
        <v>2489</v>
      </c>
      <c r="C123" t="s">
        <v>2437</v>
      </c>
      <c r="D123">
        <v>83640</v>
      </c>
      <c r="E123" t="s">
        <v>2402</v>
      </c>
      <c r="F123" s="34" t="str">
        <f>INDEX('Crosswalk Particulates'!$B:$B,MATCH('2020 EPA Data'!A123,'Crosswalk Particulates'!$A:$A,0))</f>
        <v>process-waste-industry</v>
      </c>
      <c r="G123" s="38" t="str">
        <f>INDEX('Crosswalk Particulates'!$E:$E,MATCH('2020 EPA Data'!$B123,'Crosswalk Particulates'!$D:$D,0))</f>
        <v>NOX</v>
      </c>
      <c r="H123" s="45">
        <f t="shared" si="1"/>
        <v>75877021890.393829</v>
      </c>
    </row>
    <row r="124" spans="1:8" s="31" customFormat="1" hidden="1">
      <c r="A124" t="s">
        <v>2421</v>
      </c>
      <c r="B124" t="s">
        <v>2489</v>
      </c>
      <c r="C124" t="s">
        <v>2437</v>
      </c>
      <c r="D124">
        <v>83423</v>
      </c>
      <c r="E124" t="s">
        <v>2402</v>
      </c>
      <c r="F124" s="34" t="str">
        <f>INDEX('Crosswalk Particulates'!$B:$B,MATCH('2020 EPA Data'!A124,'Crosswalk Particulates'!$A:$A,0))</f>
        <v>Transportation Sector</v>
      </c>
      <c r="G124" s="38" t="str">
        <f>INDEX('Crosswalk Particulates'!$E:$E,MATCH('2020 EPA Data'!$B124,'Crosswalk Particulates'!$D:$D,0))</f>
        <v>NOX</v>
      </c>
      <c r="H124" s="45">
        <f t="shared" si="1"/>
        <v>75680162567.698746</v>
      </c>
    </row>
    <row r="125" spans="1:8" s="31" customFormat="1" hidden="1">
      <c r="A125" t="s">
        <v>2461</v>
      </c>
      <c r="B125" t="s">
        <v>2440</v>
      </c>
      <c r="C125" t="s">
        <v>2437</v>
      </c>
      <c r="D125">
        <v>83394</v>
      </c>
      <c r="E125" t="s">
        <v>2402</v>
      </c>
      <c r="F125" s="34" t="str">
        <f>INDEX('Crosswalk Particulates'!$B:$B,MATCH('2020 EPA Data'!A125,'Crosswalk Particulates'!$A:$A,0))</f>
        <v>Electricity Sector</v>
      </c>
      <c r="G125" s="38" t="str">
        <f>INDEX('Crosswalk Particulates'!$E:$E,MATCH('2020 EPA Data'!$B125,'Crosswalk Particulates'!$D:$D,0))</f>
        <v>CO</v>
      </c>
      <c r="H125" s="45">
        <f t="shared" si="1"/>
        <v>75653854178.951492</v>
      </c>
    </row>
    <row r="126" spans="1:8" s="31" customFormat="1" hidden="1">
      <c r="A126" t="s">
        <v>2403</v>
      </c>
      <c r="B126" t="s">
        <v>2485</v>
      </c>
      <c r="C126" t="s">
        <v>2437</v>
      </c>
      <c r="D126">
        <v>77402</v>
      </c>
      <c r="E126" t="s">
        <v>2402</v>
      </c>
      <c r="F126" s="34" t="str">
        <f>INDEX('Crosswalk Particulates'!$B:$B,MATCH('2020 EPA Data'!A126,'Crosswalk Particulates'!$A:$A,0))</f>
        <v>Transportation Sector</v>
      </c>
      <c r="G126" s="38">
        <f>INDEX('Crosswalk Particulates'!$E:$E,MATCH('2020 EPA Data'!$B126,'Crosswalk Particulates'!$D:$D,0))</f>
        <v>0</v>
      </c>
      <c r="H126" s="45">
        <f t="shared" si="1"/>
        <v>70217996752.27478</v>
      </c>
    </row>
    <row r="127" spans="1:8" s="31" customFormat="1" hidden="1">
      <c r="A127" t="s">
        <v>2508</v>
      </c>
      <c r="B127" t="s">
        <v>2489</v>
      </c>
      <c r="C127" t="s">
        <v>2437</v>
      </c>
      <c r="D127">
        <v>74908</v>
      </c>
      <c r="E127" t="s">
        <v>2402</v>
      </c>
      <c r="F127" s="34" t="str">
        <f>INDEX('Crosswalk Particulates'!$B:$B,MATCH('2020 EPA Data'!A127,'Crosswalk Particulates'!$A:$A,0))</f>
        <v>industry-fuel-oil</v>
      </c>
      <c r="G127" s="38" t="str">
        <f>INDEX('Crosswalk Particulates'!$E:$E,MATCH('2020 EPA Data'!$B127,'Crosswalk Particulates'!$D:$D,0))</f>
        <v>NOX</v>
      </c>
      <c r="H127" s="45">
        <f t="shared" si="1"/>
        <v>67955475320.009804</v>
      </c>
    </row>
    <row r="128" spans="1:8" s="31" customFormat="1" hidden="1">
      <c r="A128" t="s">
        <v>2481</v>
      </c>
      <c r="B128" t="s">
        <v>2440</v>
      </c>
      <c r="C128" t="s">
        <v>2437</v>
      </c>
      <c r="D128">
        <v>74477</v>
      </c>
      <c r="E128" t="s">
        <v>2402</v>
      </c>
      <c r="F128" s="34" t="str">
        <f>INDEX('Crosswalk Particulates'!$B:$B,MATCH('2020 EPA Data'!A128,'Crosswalk Particulates'!$A:$A,0))</f>
        <v>Commercial Buildings Sector</v>
      </c>
      <c r="G128" s="38" t="str">
        <f>INDEX('Crosswalk Particulates'!$E:$E,MATCH('2020 EPA Data'!$B128,'Crosswalk Particulates'!$D:$D,0))</f>
        <v>CO</v>
      </c>
      <c r="H128" s="45">
        <f t="shared" si="1"/>
        <v>67564478232.076279</v>
      </c>
    </row>
    <row r="129" spans="1:8" s="31" customFormat="1" hidden="1">
      <c r="A129" t="s">
        <v>2511</v>
      </c>
      <c r="B129" t="s">
        <v>2440</v>
      </c>
      <c r="C129" t="s">
        <v>2437</v>
      </c>
      <c r="D129">
        <v>73287</v>
      </c>
      <c r="E129" t="s">
        <v>2402</v>
      </c>
      <c r="F129" s="34" t="str">
        <f>INDEX('Crosswalk Particulates'!$B:$B,MATCH('2020 EPA Data'!A129,'Crosswalk Particulates'!$A:$A,0))</f>
        <v>industry-fuel-other</v>
      </c>
      <c r="G129" s="38" t="str">
        <f>INDEX('Crosswalk Particulates'!$E:$E,MATCH('2020 EPA Data'!$B129,'Crosswalk Particulates'!$D:$D,0))</f>
        <v>CO</v>
      </c>
      <c r="H129" s="45">
        <f t="shared" si="1"/>
        <v>66484927107.619453</v>
      </c>
    </row>
    <row r="130" spans="1:8" s="31" customFormat="1" hidden="1">
      <c r="A130" t="s">
        <v>2409</v>
      </c>
      <c r="B130" t="s">
        <v>2495</v>
      </c>
      <c r="C130" t="s">
        <v>2437</v>
      </c>
      <c r="D130">
        <v>71207</v>
      </c>
      <c r="E130" t="s">
        <v>2402</v>
      </c>
      <c r="F130" s="34" t="str">
        <f>INDEX('Crosswalk Particulates'!$B:$B,MATCH('2020 EPA Data'!A130,'Crosswalk Particulates'!$A:$A,0))</f>
        <v>Other-EPA</v>
      </c>
      <c r="G130" s="38" t="str">
        <f>INDEX('Crosswalk Particulates'!$E:$E,MATCH('2020 EPA Data'!$B130,'Crosswalk Particulates'!$D:$D,0))</f>
        <v>SOx</v>
      </c>
      <c r="H130" s="45">
        <f t="shared" si="1"/>
        <v>64597980604.367203</v>
      </c>
    </row>
    <row r="131" spans="1:8" s="31" customFormat="1">
      <c r="A131" t="s">
        <v>2433</v>
      </c>
      <c r="B131" t="s">
        <v>2436</v>
      </c>
      <c r="C131" t="s">
        <v>2437</v>
      </c>
      <c r="D131">
        <v>70458</v>
      </c>
      <c r="E131" t="s">
        <v>2402</v>
      </c>
      <c r="F131" s="34" t="str">
        <f>INDEX('Crosswalk Particulates'!$B:$B,MATCH('2020 EPA Data'!A131,'Crosswalk Particulates'!$A:$A,0))</f>
        <v>process-other-industry</v>
      </c>
      <c r="G131" s="38" t="str">
        <f>INDEX('Crosswalk Particulates'!$E:$E,MATCH('2020 EPA Data'!$B131,'Crosswalk Particulates'!$D:$D,0))</f>
        <v>VOC</v>
      </c>
      <c r="H131" s="45">
        <f t="shared" si="1"/>
        <v>63918498426.032608</v>
      </c>
    </row>
    <row r="132" spans="1:8" s="31" customFormat="1" hidden="1">
      <c r="A132" t="s">
        <v>2400</v>
      </c>
      <c r="B132" t="s">
        <v>2490</v>
      </c>
      <c r="C132" t="s">
        <v>2437</v>
      </c>
      <c r="D132">
        <v>70330</v>
      </c>
      <c r="E132" t="s">
        <v>2402</v>
      </c>
      <c r="F132" s="34" t="str">
        <f>INDEX('Crosswalk Particulates'!$B:$B,MATCH('2020 EPA Data'!A132,'Crosswalk Particulates'!$A:$A,0))</f>
        <v>process-other-industry</v>
      </c>
      <c r="G132" s="38" t="str">
        <f>INDEX('Crosswalk Particulates'!$E:$E,MATCH('2020 EPA Data'!$B132,'Crosswalk Particulates'!$D:$D,0))</f>
        <v>PM25</v>
      </c>
      <c r="H132" s="45">
        <f t="shared" ref="H132:H195" si="2">IF(E132="TON",D132/metricton_to_shortton,0)*10^6</f>
        <v>63802378641.217087</v>
      </c>
    </row>
    <row r="133" spans="1:8" s="31" customFormat="1">
      <c r="A133" t="s">
        <v>2407</v>
      </c>
      <c r="B133" t="s">
        <v>2436</v>
      </c>
      <c r="C133" t="s">
        <v>2437</v>
      </c>
      <c r="D133">
        <v>68839</v>
      </c>
      <c r="E133" t="s">
        <v>2402</v>
      </c>
      <c r="F133" s="34" t="str">
        <f>INDEX('Crosswalk Particulates'!$B:$B,MATCH('2020 EPA Data'!A133,'Crosswalk Particulates'!$A:$A,0))</f>
        <v>Transportation Sector</v>
      </c>
      <c r="G133" s="38" t="str">
        <f>INDEX('Crosswalk Particulates'!$E:$E,MATCH('2020 EPA Data'!$B133,'Crosswalk Particulates'!$D:$D,0))</f>
        <v>VOC</v>
      </c>
      <c r="H133" s="45">
        <f t="shared" si="2"/>
        <v>62449764585.280006</v>
      </c>
    </row>
    <row r="134" spans="1:8" s="31" customFormat="1" hidden="1">
      <c r="A134" t="s">
        <v>2480</v>
      </c>
      <c r="B134" t="s">
        <v>2513</v>
      </c>
      <c r="C134" t="s">
        <v>2379</v>
      </c>
      <c r="D134">
        <v>68543</v>
      </c>
      <c r="E134" t="s">
        <v>2402</v>
      </c>
      <c r="F134" s="34" t="str">
        <f>INDEX('Crosswalk Particulates'!$B:$B,MATCH('2020 EPA Data'!A134,'Crosswalk Particulates'!$A:$A,0))</f>
        <v>industry-fuel-biomass</v>
      </c>
      <c r="G134" s="38" t="str">
        <f>INDEX('Crosswalk Particulates'!$E:$E,MATCH('2020 EPA Data'!$B134,'Crosswalk Particulates'!$D:$D,0))</f>
        <v>OC</v>
      </c>
      <c r="H134" s="45">
        <f t="shared" si="2"/>
        <v>62181237582.894104</v>
      </c>
    </row>
    <row r="135" spans="1:8" s="31" customFormat="1" hidden="1">
      <c r="A135" t="s">
        <v>2418</v>
      </c>
      <c r="B135" t="s">
        <v>2489</v>
      </c>
      <c r="C135" t="s">
        <v>2437</v>
      </c>
      <c r="D135">
        <v>68190</v>
      </c>
      <c r="E135" t="s">
        <v>2402</v>
      </c>
      <c r="F135" s="34" t="str">
        <f>INDEX('Crosswalk Particulates'!$B:$B,MATCH('2020 EPA Data'!A135,'Crosswalk Particulates'!$A:$A,0))</f>
        <v>process-other-industry</v>
      </c>
      <c r="G135" s="38" t="str">
        <f>INDEX('Crosswalk Particulates'!$E:$E,MATCH('2020 EPA Data'!$B135,'Crosswalk Particulates'!$D:$D,0))</f>
        <v>NOX</v>
      </c>
      <c r="H135" s="45">
        <f t="shared" si="2"/>
        <v>61861000988.83255</v>
      </c>
    </row>
    <row r="136" spans="1:8" s="31" customFormat="1" hidden="1">
      <c r="A136" t="s">
        <v>2471</v>
      </c>
      <c r="B136" t="s">
        <v>2490</v>
      </c>
      <c r="C136" t="s">
        <v>2437</v>
      </c>
      <c r="D136">
        <v>67355</v>
      </c>
      <c r="E136" t="s">
        <v>2402</v>
      </c>
      <c r="F136" s="34" t="str">
        <f>INDEX('Crosswalk Particulates'!$B:$B,MATCH('2020 EPA Data'!A136,'Crosswalk Particulates'!$A:$A,0))</f>
        <v>Other-EPA</v>
      </c>
      <c r="G136" s="38" t="str">
        <f>INDEX('Crosswalk Particulates'!$E:$E,MATCH('2020 EPA Data'!$B136,'Crosswalk Particulates'!$D:$D,0))</f>
        <v>PM25</v>
      </c>
      <c r="H136" s="45">
        <f t="shared" si="2"/>
        <v>61103500830.075027</v>
      </c>
    </row>
    <row r="137" spans="1:8" s="31" customFormat="1" hidden="1">
      <c r="A137" t="s">
        <v>2407</v>
      </c>
      <c r="B137" t="s">
        <v>2470</v>
      </c>
      <c r="C137" t="s">
        <v>2437</v>
      </c>
      <c r="D137">
        <v>67141</v>
      </c>
      <c r="E137" t="s">
        <v>2402</v>
      </c>
      <c r="F137" s="34" t="str">
        <f>INDEX('Crosswalk Particulates'!$B:$B,MATCH('2020 EPA Data'!A137,'Crosswalk Particulates'!$A:$A,0))</f>
        <v>Transportation Sector</v>
      </c>
      <c r="G137" s="38" t="str">
        <f>INDEX('Crosswalk Particulates'!$E:$E,MATCH('2020 EPA Data'!$B137,'Crosswalk Particulates'!$D:$D,0))</f>
        <v>PM10</v>
      </c>
      <c r="H137" s="45">
        <f t="shared" si="2"/>
        <v>60909363064.836571</v>
      </c>
    </row>
    <row r="138" spans="1:8" s="31" customFormat="1">
      <c r="A138" t="s">
        <v>2431</v>
      </c>
      <c r="B138" t="s">
        <v>2436</v>
      </c>
      <c r="C138" t="s">
        <v>2437</v>
      </c>
      <c r="D138">
        <v>61972</v>
      </c>
      <c r="E138" t="s">
        <v>2402</v>
      </c>
      <c r="F138" s="34" t="str">
        <f>INDEX('Crosswalk Particulates'!$B:$B,MATCH('2020 EPA Data'!A138,'Crosswalk Particulates'!$A:$A,0))</f>
        <v>industry-fuel-natural gas</v>
      </c>
      <c r="G138" s="38" t="str">
        <f>INDEX('Crosswalk Particulates'!$E:$E,MATCH('2020 EPA Data'!$B138,'Crosswalk Particulates'!$D:$D,0))</f>
        <v>VOC</v>
      </c>
      <c r="H138" s="45">
        <f t="shared" si="2"/>
        <v>56220119567.090927</v>
      </c>
    </row>
    <row r="139" spans="1:8" s="31" customFormat="1" hidden="1">
      <c r="A139" t="s">
        <v>2445</v>
      </c>
      <c r="B139" t="s">
        <v>2470</v>
      </c>
      <c r="C139" t="s">
        <v>2437</v>
      </c>
      <c r="D139">
        <v>61596</v>
      </c>
      <c r="E139" t="s">
        <v>2402</v>
      </c>
      <c r="F139" s="34" t="str">
        <f>INDEX('Crosswalk Particulates'!$B:$B,MATCH('2020 EPA Data'!A139,'Crosswalk Particulates'!$A:$A,0))</f>
        <v>Electricity Sector</v>
      </c>
      <c r="G139" s="38" t="str">
        <f>INDEX('Crosswalk Particulates'!$E:$E,MATCH('2020 EPA Data'!$B139,'Crosswalk Particulates'!$D:$D,0))</f>
        <v>PM10</v>
      </c>
      <c r="H139" s="45">
        <f t="shared" si="2"/>
        <v>55879017699.195335</v>
      </c>
    </row>
    <row r="140" spans="1:8" s="31" customFormat="1" hidden="1">
      <c r="A140" t="s">
        <v>2472</v>
      </c>
      <c r="B140" t="s">
        <v>2489</v>
      </c>
      <c r="C140" t="s">
        <v>2437</v>
      </c>
      <c r="D140">
        <v>60980</v>
      </c>
      <c r="E140" t="s">
        <v>2402</v>
      </c>
      <c r="F140" s="34" t="str">
        <f>INDEX('Crosswalk Particulates'!$B:$B,MATCH('2020 EPA Data'!A140,'Crosswalk Particulates'!$A:$A,0))</f>
        <v>process-ngps-industry</v>
      </c>
      <c r="G140" s="38" t="str">
        <f>INDEX('Crosswalk Particulates'!$E:$E,MATCH('2020 EPA Data'!$B140,'Crosswalk Particulates'!$D:$D,0))</f>
        <v>NOX</v>
      </c>
      <c r="H140" s="45">
        <f t="shared" si="2"/>
        <v>55320191234.770622</v>
      </c>
    </row>
    <row r="141" spans="1:8" s="31" customFormat="1" hidden="1">
      <c r="A141" t="s">
        <v>2458</v>
      </c>
      <c r="B141" t="s">
        <v>2489</v>
      </c>
      <c r="C141" t="s">
        <v>2437</v>
      </c>
      <c r="D141">
        <v>59211</v>
      </c>
      <c r="E141" t="s">
        <v>2402</v>
      </c>
      <c r="F141" s="34" t="str">
        <f>INDEX('Crosswalk Particulates'!$B:$B,MATCH('2020 EPA Data'!A141,'Crosswalk Particulates'!$A:$A,0))</f>
        <v>process-chemicals-industry</v>
      </c>
      <c r="G141" s="38" t="str">
        <f>INDEX('Crosswalk Particulates'!$E:$E,MATCH('2020 EPA Data'!$B141,'Crosswalk Particulates'!$D:$D,0))</f>
        <v>NOX</v>
      </c>
      <c r="H141" s="45">
        <f t="shared" si="2"/>
        <v>53715379521.187332</v>
      </c>
    </row>
    <row r="142" spans="1:8" s="31" customFormat="1">
      <c r="A142" t="s">
        <v>2414</v>
      </c>
      <c r="B142" t="s">
        <v>2436</v>
      </c>
      <c r="C142" t="s">
        <v>2437</v>
      </c>
      <c r="D142">
        <v>57320</v>
      </c>
      <c r="E142" t="s">
        <v>2402</v>
      </c>
      <c r="F142" s="34" t="str">
        <f>INDEX('Crosswalk Particulates'!$B:$B,MATCH('2020 EPA Data'!A142,'Crosswalk Particulates'!$A:$A,0))</f>
        <v>Other-EPA</v>
      </c>
      <c r="G142" s="38" t="str">
        <f>INDEX('Crosswalk Particulates'!$E:$E,MATCH('2020 EPA Data'!$B142,'Crosswalk Particulates'!$D:$D,0))</f>
        <v>VOC</v>
      </c>
      <c r="H142" s="45">
        <f t="shared" si="2"/>
        <v>51999891137.701744</v>
      </c>
    </row>
    <row r="143" spans="1:8" s="31" customFormat="1" hidden="1">
      <c r="A143" t="s">
        <v>2481</v>
      </c>
      <c r="B143" t="s">
        <v>2509</v>
      </c>
      <c r="C143" t="s">
        <v>2379</v>
      </c>
      <c r="D143">
        <v>56994</v>
      </c>
      <c r="E143" t="s">
        <v>2402</v>
      </c>
      <c r="F143" s="34" t="str">
        <f>INDEX('Crosswalk Particulates'!$B:$B,MATCH('2020 EPA Data'!A143,'Crosswalk Particulates'!$A:$A,0))</f>
        <v>Commercial Buildings Sector</v>
      </c>
      <c r="G143" s="38">
        <f>INDEX('Crosswalk Particulates'!$E:$E,MATCH('2020 EPA Data'!$B143,'Crosswalk Particulates'!$D:$D,0))</f>
        <v>0</v>
      </c>
      <c r="H143" s="45">
        <f t="shared" si="2"/>
        <v>51704148560.749702</v>
      </c>
    </row>
    <row r="144" spans="1:8" s="31" customFormat="1" hidden="1">
      <c r="A144" t="s">
        <v>2528</v>
      </c>
      <c r="B144" t="s">
        <v>2489</v>
      </c>
      <c r="C144" t="s">
        <v>2437</v>
      </c>
      <c r="D144">
        <v>55427</v>
      </c>
      <c r="E144" t="s">
        <v>2402</v>
      </c>
      <c r="F144" s="34" t="str">
        <f>INDEX('Crosswalk Particulates'!$B:$B,MATCH('2020 EPA Data'!A144,'Crosswalk Particulates'!$A:$A,0))</f>
        <v>Electricity Sector</v>
      </c>
      <c r="G144" s="38" t="str">
        <f>INDEX('Crosswalk Particulates'!$E:$E,MATCH('2020 EPA Data'!$B144,'Crosswalk Particulates'!$D:$D,0))</f>
        <v>NOX</v>
      </c>
      <c r="H144" s="45">
        <f t="shared" si="2"/>
        <v>50282588382.578415</v>
      </c>
    </row>
    <row r="145" spans="1:8" s="31" customFormat="1" hidden="1">
      <c r="A145" t="s">
        <v>2400</v>
      </c>
      <c r="B145" t="s">
        <v>2509</v>
      </c>
      <c r="C145" t="s">
        <v>2379</v>
      </c>
      <c r="D145">
        <v>53472</v>
      </c>
      <c r="E145" t="s">
        <v>2402</v>
      </c>
      <c r="F145" s="34" t="str">
        <f>INDEX('Crosswalk Particulates'!$B:$B,MATCH('2020 EPA Data'!A145,'Crosswalk Particulates'!$A:$A,0))</f>
        <v>process-other-industry</v>
      </c>
      <c r="G145" s="38">
        <f>INDEX('Crosswalk Particulates'!$E:$E,MATCH('2020 EPA Data'!$B145,'Crosswalk Particulates'!$D:$D,0))</f>
        <v>0</v>
      </c>
      <c r="H145" s="45">
        <f t="shared" si="2"/>
        <v>48509040106.685051</v>
      </c>
    </row>
    <row r="146" spans="1:8" s="31" customFormat="1">
      <c r="A146" t="s">
        <v>2421</v>
      </c>
      <c r="B146" t="s">
        <v>2436</v>
      </c>
      <c r="C146" t="s">
        <v>2437</v>
      </c>
      <c r="D146">
        <v>50822</v>
      </c>
      <c r="E146" t="s">
        <v>2402</v>
      </c>
      <c r="F146" s="34" t="str">
        <f>INDEX('Crosswalk Particulates'!$B:$B,MATCH('2020 EPA Data'!A146,'Crosswalk Particulates'!$A:$A,0))</f>
        <v>Transportation Sector</v>
      </c>
      <c r="G146" s="38" t="str">
        <f>INDEX('Crosswalk Particulates'!$E:$E,MATCH('2020 EPA Data'!$B146,'Crosswalk Particulates'!$D:$D,0))</f>
        <v>VOC</v>
      </c>
      <c r="H146" s="45">
        <f t="shared" si="2"/>
        <v>46104997686.676163</v>
      </c>
    </row>
    <row r="147" spans="1:8" s="31" customFormat="1" hidden="1">
      <c r="A147" t="s">
        <v>2472</v>
      </c>
      <c r="B147" t="s">
        <v>2440</v>
      </c>
      <c r="C147" t="s">
        <v>2437</v>
      </c>
      <c r="D147">
        <v>49857</v>
      </c>
      <c r="E147" t="s">
        <v>2402</v>
      </c>
      <c r="F147" s="34" t="str">
        <f>INDEX('Crosswalk Particulates'!$B:$B,MATCH('2020 EPA Data'!A147,'Crosswalk Particulates'!$A:$A,0))</f>
        <v>process-ngps-industry</v>
      </c>
      <c r="G147" s="38" t="str">
        <f>INDEX('Crosswalk Particulates'!$E:$E,MATCH('2020 EPA Data'!$B147,'Crosswalk Particulates'!$D:$D,0))</f>
        <v>CO</v>
      </c>
      <c r="H147" s="45">
        <f t="shared" si="2"/>
        <v>45229563371.465378</v>
      </c>
    </row>
    <row r="148" spans="1:8" s="31" customFormat="1" hidden="1">
      <c r="A148" t="s">
        <v>2429</v>
      </c>
      <c r="B148" t="s">
        <v>2489</v>
      </c>
      <c r="C148" t="s">
        <v>2437</v>
      </c>
      <c r="D148">
        <v>49794</v>
      </c>
      <c r="E148" t="s">
        <v>2402</v>
      </c>
      <c r="F148" s="34" t="str">
        <f>INDEX('Crosswalk Particulates'!$B:$B,MATCH('2020 EPA Data'!A148,'Crosswalk Particulates'!$A:$A,0))</f>
        <v>Residential Buildings Sector</v>
      </c>
      <c r="G148" s="38" t="str">
        <f>INDEX('Crosswalk Particulates'!$E:$E,MATCH('2020 EPA Data'!$B148,'Crosswalk Particulates'!$D:$D,0))</f>
        <v>NOX</v>
      </c>
      <c r="H148" s="45">
        <f t="shared" si="2"/>
        <v>45172410664.876495</v>
      </c>
    </row>
    <row r="149" spans="1:8" s="31" customFormat="1" hidden="1">
      <c r="A149" t="s">
        <v>2526</v>
      </c>
      <c r="B149" t="s">
        <v>2490</v>
      </c>
      <c r="C149" t="s">
        <v>2437</v>
      </c>
      <c r="D149">
        <v>49074</v>
      </c>
      <c r="E149" t="s">
        <v>2402</v>
      </c>
      <c r="F149" s="34" t="str">
        <f>INDEX('Crosswalk Particulates'!$B:$B,MATCH('2020 EPA Data'!A149,'Crosswalk Particulates'!$A:$A,0))</f>
        <v>process-mining-industry</v>
      </c>
      <c r="G149" s="38" t="str">
        <f>INDEX('Crosswalk Particulates'!$E:$E,MATCH('2020 EPA Data'!$B149,'Crosswalk Particulates'!$D:$D,0))</f>
        <v>PM25</v>
      </c>
      <c r="H149" s="45">
        <f t="shared" si="2"/>
        <v>44519236875.289169</v>
      </c>
    </row>
    <row r="150" spans="1:8" s="31" customFormat="1" hidden="1">
      <c r="A150" t="s">
        <v>2445</v>
      </c>
      <c r="B150" t="s">
        <v>2490</v>
      </c>
      <c r="C150" t="s">
        <v>2437</v>
      </c>
      <c r="D150">
        <v>48525</v>
      </c>
      <c r="E150" t="s">
        <v>2402</v>
      </c>
      <c r="F150" s="34" t="str">
        <f>INDEX('Crosswalk Particulates'!$B:$B,MATCH('2020 EPA Data'!A150,'Crosswalk Particulates'!$A:$A,0))</f>
        <v>Electricity Sector</v>
      </c>
      <c r="G150" s="38" t="str">
        <f>INDEX('Crosswalk Particulates'!$E:$E,MATCH('2020 EPA Data'!$B150,'Crosswalk Particulates'!$D:$D,0))</f>
        <v>PM25</v>
      </c>
      <c r="H150" s="45">
        <f t="shared" si="2"/>
        <v>44021191860.728836</v>
      </c>
    </row>
    <row r="151" spans="1:8" s="31" customFormat="1" hidden="1">
      <c r="A151" t="s">
        <v>2526</v>
      </c>
      <c r="B151" t="s">
        <v>2509</v>
      </c>
      <c r="C151" t="s">
        <v>2379</v>
      </c>
      <c r="D151">
        <v>48045</v>
      </c>
      <c r="E151" t="s">
        <v>2402</v>
      </c>
      <c r="F151" s="34" t="str">
        <f>INDEX('Crosswalk Particulates'!$B:$B,MATCH('2020 EPA Data'!A151,'Crosswalk Particulates'!$A:$A,0))</f>
        <v>process-mining-industry</v>
      </c>
      <c r="G151" s="38">
        <f>INDEX('Crosswalk Particulates'!$E:$E,MATCH('2020 EPA Data'!$B151,'Crosswalk Particulates'!$D:$D,0))</f>
        <v>0</v>
      </c>
      <c r="H151" s="45">
        <f t="shared" si="2"/>
        <v>43585742667.670624</v>
      </c>
    </row>
    <row r="152" spans="1:8" s="31" customFormat="1">
      <c r="A152" t="s">
        <v>2472</v>
      </c>
      <c r="B152" t="s">
        <v>2436</v>
      </c>
      <c r="C152" t="s">
        <v>2437</v>
      </c>
      <c r="D152">
        <v>47802</v>
      </c>
      <c r="E152" t="s">
        <v>2402</v>
      </c>
      <c r="F152" s="34" t="str">
        <f>INDEX('Crosswalk Particulates'!$B:$B,MATCH('2020 EPA Data'!A152,'Crosswalk Particulates'!$A:$A,0))</f>
        <v>process-ngps-industry</v>
      </c>
      <c r="G152" s="38" t="str">
        <f>INDEX('Crosswalk Particulates'!$E:$E,MATCH('2020 EPA Data'!$B152,'Crosswalk Particulates'!$D:$D,0))</f>
        <v>VOC</v>
      </c>
      <c r="H152" s="45">
        <f t="shared" si="2"/>
        <v>43365296513.684898</v>
      </c>
    </row>
    <row r="153" spans="1:8" s="31" customFormat="1" hidden="1">
      <c r="A153" t="s">
        <v>2511</v>
      </c>
      <c r="B153" t="s">
        <v>2489</v>
      </c>
      <c r="C153" t="s">
        <v>2437</v>
      </c>
      <c r="D153">
        <v>47600</v>
      </c>
      <c r="E153" t="s">
        <v>2402</v>
      </c>
      <c r="F153" s="34" t="str">
        <f>INDEX('Crosswalk Particulates'!$B:$B,MATCH('2020 EPA Data'!A153,'Crosswalk Particulates'!$A:$A,0))</f>
        <v>industry-fuel-other</v>
      </c>
      <c r="G153" s="38" t="str">
        <f>INDEX('Crosswalk Particulates'!$E:$E,MATCH('2020 EPA Data'!$B153,'Crosswalk Particulates'!$D:$D,0))</f>
        <v>NOX</v>
      </c>
      <c r="H153" s="45">
        <f t="shared" si="2"/>
        <v>43182044978.272903</v>
      </c>
    </row>
    <row r="154" spans="1:8" s="31" customFormat="1" hidden="1">
      <c r="A154" t="s">
        <v>2472</v>
      </c>
      <c r="B154" t="s">
        <v>2495</v>
      </c>
      <c r="C154" t="s">
        <v>2437</v>
      </c>
      <c r="D154">
        <v>47436</v>
      </c>
      <c r="E154" t="s">
        <v>2402</v>
      </c>
      <c r="F154" s="34" t="str">
        <f>INDEX('Crosswalk Particulates'!$B:$B,MATCH('2020 EPA Data'!A154,'Crosswalk Particulates'!$A:$A,0))</f>
        <v>process-ngps-industry</v>
      </c>
      <c r="G154" s="38" t="str">
        <f>INDEX('Crosswalk Particulates'!$E:$E,MATCH('2020 EPA Data'!$B154,'Crosswalk Particulates'!$D:$D,0))</f>
        <v>SOx</v>
      </c>
      <c r="H154" s="45">
        <f t="shared" si="2"/>
        <v>43033266503.978012</v>
      </c>
    </row>
    <row r="155" spans="1:8" s="31" customFormat="1" hidden="1">
      <c r="A155" t="s">
        <v>2414</v>
      </c>
      <c r="B155" t="s">
        <v>2470</v>
      </c>
      <c r="C155" t="s">
        <v>2437</v>
      </c>
      <c r="D155">
        <v>45176</v>
      </c>
      <c r="E155" t="s">
        <v>2402</v>
      </c>
      <c r="F155" s="34" t="str">
        <f>INDEX('Crosswalk Particulates'!$B:$B,MATCH('2020 EPA Data'!A155,'Crosswalk Particulates'!$A:$A,0))</f>
        <v>Other-EPA</v>
      </c>
      <c r="G155" s="38" t="str">
        <f>INDEX('Crosswalk Particulates'!$E:$E,MATCH('2020 EPA Data'!$B155,'Crosswalk Particulates'!$D:$D,0))</f>
        <v>PM10</v>
      </c>
      <c r="H155" s="45">
        <f t="shared" si="2"/>
        <v>40983026553.328918</v>
      </c>
    </row>
    <row r="156" spans="1:8" s="31" customFormat="1" hidden="1">
      <c r="A156" t="s">
        <v>2510</v>
      </c>
      <c r="B156" t="s">
        <v>2485</v>
      </c>
      <c r="C156" t="s">
        <v>2437</v>
      </c>
      <c r="D156">
        <v>44705</v>
      </c>
      <c r="E156" t="s">
        <v>2402</v>
      </c>
      <c r="F156" s="34" t="str">
        <f>INDEX('Crosswalk Particulates'!$B:$B,MATCH('2020 EPA Data'!A156,'Crosswalk Particulates'!$A:$A,0))</f>
        <v>Residential Buildings Sector</v>
      </c>
      <c r="G156" s="38">
        <f>INDEX('Crosswalk Particulates'!$E:$E,MATCH('2020 EPA Data'!$B156,'Crosswalk Particulates'!$D:$D,0))</f>
        <v>0</v>
      </c>
      <c r="H156" s="45">
        <f t="shared" si="2"/>
        <v>40555742032.640549</v>
      </c>
    </row>
    <row r="157" spans="1:8" s="31" customFormat="1" hidden="1">
      <c r="A157" t="s">
        <v>2499</v>
      </c>
      <c r="B157" t="s">
        <v>2489</v>
      </c>
      <c r="C157" t="s">
        <v>2437</v>
      </c>
      <c r="D157">
        <v>44490</v>
      </c>
      <c r="E157" t="s">
        <v>2402</v>
      </c>
      <c r="F157" s="34" t="str">
        <f>INDEX('Crosswalk Particulates'!$B:$B,MATCH('2020 EPA Data'!A157,'Crosswalk Particulates'!$A:$A,0))</f>
        <v>process-iron and steel-industry</v>
      </c>
      <c r="G157" s="38" t="str">
        <f>INDEX('Crosswalk Particulates'!$E:$E,MATCH('2020 EPA Data'!$B157,'Crosswalk Particulates'!$D:$D,0))</f>
        <v>NOX</v>
      </c>
      <c r="H157" s="45">
        <f t="shared" si="2"/>
        <v>40360697081.583221</v>
      </c>
    </row>
    <row r="158" spans="1:8" s="31" customFormat="1" hidden="1">
      <c r="A158" t="s">
        <v>2414</v>
      </c>
      <c r="B158" t="s">
        <v>2490</v>
      </c>
      <c r="C158" t="s">
        <v>2437</v>
      </c>
      <c r="D158">
        <v>43628</v>
      </c>
      <c r="E158" t="s">
        <v>2402</v>
      </c>
      <c r="F158" s="34" t="str">
        <f>INDEX('Crosswalk Particulates'!$B:$B,MATCH('2020 EPA Data'!A158,'Crosswalk Particulates'!$A:$A,0))</f>
        <v>Other-EPA</v>
      </c>
      <c r="G158" s="38" t="str">
        <f>INDEX('Crosswalk Particulates'!$E:$E,MATCH('2020 EPA Data'!$B158,'Crosswalk Particulates'!$D:$D,0))</f>
        <v>PM25</v>
      </c>
      <c r="H158" s="45">
        <f t="shared" si="2"/>
        <v>39578702905.716179</v>
      </c>
    </row>
    <row r="159" spans="1:8" s="31" customFormat="1" hidden="1">
      <c r="A159" t="s">
        <v>2543</v>
      </c>
      <c r="B159" t="s">
        <v>2489</v>
      </c>
      <c r="C159" t="s">
        <v>2437</v>
      </c>
      <c r="D159">
        <v>43585</v>
      </c>
      <c r="E159" t="s">
        <v>2402</v>
      </c>
      <c r="F159" s="34" t="str">
        <f>INDEX('Crosswalk Particulates'!$B:$B,MATCH('2020 EPA Data'!A159,'Crosswalk Particulates'!$A:$A,0))</f>
        <v>Commercial Buildings Sector</v>
      </c>
      <c r="G159" s="38" t="str">
        <f>INDEX('Crosswalk Particulates'!$E:$E,MATCH('2020 EPA Data'!$B159,'Crosswalk Particulates'!$D:$D,0))</f>
        <v>NOX</v>
      </c>
      <c r="H159" s="45">
        <f t="shared" si="2"/>
        <v>39539693915.504715</v>
      </c>
    </row>
    <row r="160" spans="1:8" s="31" customFormat="1" hidden="1">
      <c r="A160" t="s">
        <v>2476</v>
      </c>
      <c r="B160" t="s">
        <v>2489</v>
      </c>
      <c r="C160" t="s">
        <v>2437</v>
      </c>
      <c r="D160">
        <v>41858</v>
      </c>
      <c r="E160" t="s">
        <v>2402</v>
      </c>
      <c r="F160" s="34" t="str">
        <f>INDEX('Crosswalk Particulates'!$B:$B,MATCH('2020 EPA Data'!A160,'Crosswalk Particulates'!$A:$A,0))</f>
        <v>industry-fuel-coal</v>
      </c>
      <c r="G160" s="38" t="str">
        <f>INDEX('Crosswalk Particulates'!$E:$E,MATCH('2020 EPA Data'!$B160,'Crosswalk Particulates'!$D:$D,0))</f>
        <v>NOX</v>
      </c>
      <c r="H160" s="45">
        <f t="shared" si="2"/>
        <v>37972984006.314018</v>
      </c>
    </row>
    <row r="161" spans="1:8" s="31" customFormat="1" hidden="1">
      <c r="A161" t="s">
        <v>2407</v>
      </c>
      <c r="B161" t="s">
        <v>2490</v>
      </c>
      <c r="C161" t="s">
        <v>2437</v>
      </c>
      <c r="D161">
        <v>39700</v>
      </c>
      <c r="E161" t="s">
        <v>2402</v>
      </c>
      <c r="F161" s="34" t="str">
        <f>INDEX('Crosswalk Particulates'!$B:$B,MATCH('2020 EPA Data'!A161,'Crosswalk Particulates'!$A:$A,0))</f>
        <v>Transportation Sector</v>
      </c>
      <c r="G161" s="38" t="str">
        <f>INDEX('Crosswalk Particulates'!$E:$E,MATCH('2020 EPA Data'!$B161,'Crosswalk Particulates'!$D:$D,0))</f>
        <v>PM25</v>
      </c>
      <c r="H161" s="45">
        <f t="shared" si="2"/>
        <v>36015277009.189796</v>
      </c>
    </row>
    <row r="162" spans="1:8" s="31" customFormat="1" hidden="1">
      <c r="A162" t="s">
        <v>2412</v>
      </c>
      <c r="B162" t="s">
        <v>2470</v>
      </c>
      <c r="C162" t="s">
        <v>2437</v>
      </c>
      <c r="D162">
        <v>39481</v>
      </c>
      <c r="E162" t="s">
        <v>2402</v>
      </c>
      <c r="F162" s="34" t="str">
        <f>INDEX('Crosswalk Particulates'!$B:$B,MATCH('2020 EPA Data'!A162,'Crosswalk Particulates'!$A:$A,0))</f>
        <v>Other-EPA</v>
      </c>
      <c r="G162" s="38" t="str">
        <f>INDEX('Crosswalk Particulates'!$E:$E,MATCH('2020 EPA Data'!$B162,'Crosswalk Particulates'!$D:$D,0))</f>
        <v>PM10</v>
      </c>
      <c r="H162" s="45">
        <f t="shared" si="2"/>
        <v>35816603314.856987</v>
      </c>
    </row>
    <row r="163" spans="1:8" s="31" customFormat="1" hidden="1">
      <c r="A163" t="s">
        <v>2445</v>
      </c>
      <c r="B163" t="s">
        <v>2509</v>
      </c>
      <c r="C163" t="s">
        <v>2379</v>
      </c>
      <c r="D163">
        <v>38229</v>
      </c>
      <c r="E163" t="s">
        <v>2402</v>
      </c>
      <c r="F163" s="34" t="str">
        <f>INDEX('Crosswalk Particulates'!$B:$B,MATCH('2020 EPA Data'!A163,'Crosswalk Particulates'!$A:$A,0))</f>
        <v>Electricity Sector</v>
      </c>
      <c r="G163" s="38">
        <f>INDEX('Crosswalk Particulates'!$E:$E,MATCH('2020 EPA Data'!$B163,'Crosswalk Particulates'!$D:$D,0))</f>
        <v>0</v>
      </c>
      <c r="H163" s="45">
        <f t="shared" si="2"/>
        <v>34680806669.63015</v>
      </c>
    </row>
    <row r="164" spans="1:8" s="31" customFormat="1" hidden="1">
      <c r="A164" t="s">
        <v>2409</v>
      </c>
      <c r="B164" t="s">
        <v>2595</v>
      </c>
      <c r="C164" t="s">
        <v>2379</v>
      </c>
      <c r="D164">
        <v>38149</v>
      </c>
      <c r="E164" t="s">
        <v>2402</v>
      </c>
      <c r="F164" s="34" t="str">
        <f>INDEX('Crosswalk Particulates'!$B:$B,MATCH('2020 EPA Data'!A164,'Crosswalk Particulates'!$A:$A,0))</f>
        <v>Other-EPA</v>
      </c>
      <c r="G164" s="38" t="str">
        <f>INDEX('Crosswalk Particulates'!$E:$E,MATCH('2020 EPA Data'!$B164,'Crosswalk Particulates'!$D:$D,0))</f>
        <v>BC</v>
      </c>
      <c r="H164" s="45">
        <f t="shared" si="2"/>
        <v>34608231804.120445</v>
      </c>
    </row>
    <row r="165" spans="1:8" s="31" customFormat="1" hidden="1">
      <c r="A165" t="s">
        <v>2528</v>
      </c>
      <c r="B165" t="s">
        <v>2495</v>
      </c>
      <c r="C165" t="s">
        <v>2437</v>
      </c>
      <c r="D165">
        <v>37704</v>
      </c>
      <c r="E165" t="s">
        <v>2402</v>
      </c>
      <c r="F165" s="34" t="str">
        <f>INDEX('Crosswalk Particulates'!$B:$B,MATCH('2020 EPA Data'!A165,'Crosswalk Particulates'!$A:$A,0))</f>
        <v>Electricity Sector</v>
      </c>
      <c r="G165" s="38" t="str">
        <f>INDEX('Crosswalk Particulates'!$E:$E,MATCH('2020 EPA Data'!$B165,'Crosswalk Particulates'!$D:$D,0))</f>
        <v>SOx</v>
      </c>
      <c r="H165" s="45">
        <f t="shared" si="2"/>
        <v>34204534114.722721</v>
      </c>
    </row>
    <row r="166" spans="1:8" s="31" customFormat="1" hidden="1">
      <c r="A166" t="s">
        <v>2443</v>
      </c>
      <c r="B166" t="s">
        <v>2489</v>
      </c>
      <c r="C166" t="s">
        <v>2437</v>
      </c>
      <c r="D166">
        <v>37334</v>
      </c>
      <c r="E166" t="s">
        <v>2402</v>
      </c>
      <c r="F166" s="34" t="str">
        <f>INDEX('Crosswalk Particulates'!$B:$B,MATCH('2020 EPA Data'!A166,'Crosswalk Particulates'!$A:$A,0))</f>
        <v>Other-EPA</v>
      </c>
      <c r="G166" s="38" t="str">
        <f>INDEX('Crosswalk Particulates'!$E:$E,MATCH('2020 EPA Data'!$B166,'Crosswalk Particulates'!$D:$D,0))</f>
        <v>NOX</v>
      </c>
      <c r="H166" s="45">
        <f t="shared" si="2"/>
        <v>33868875361.740349</v>
      </c>
    </row>
    <row r="167" spans="1:8" s="31" customFormat="1" hidden="1">
      <c r="A167" t="s">
        <v>2418</v>
      </c>
      <c r="B167" t="s">
        <v>2470</v>
      </c>
      <c r="C167" t="s">
        <v>2437</v>
      </c>
      <c r="D167">
        <v>37220</v>
      </c>
      <c r="E167" t="s">
        <v>2402</v>
      </c>
      <c r="F167" s="34" t="str">
        <f>INDEX('Crosswalk Particulates'!$B:$B,MATCH('2020 EPA Data'!A167,'Crosswalk Particulates'!$A:$A,0))</f>
        <v>process-other-industry</v>
      </c>
      <c r="G167" s="38" t="str">
        <f>INDEX('Crosswalk Particulates'!$E:$E,MATCH('2020 EPA Data'!$B167,'Crosswalk Particulates'!$D:$D,0))</f>
        <v>PM10</v>
      </c>
      <c r="H167" s="45">
        <f t="shared" si="2"/>
        <v>33765456178.389023</v>
      </c>
    </row>
    <row r="168" spans="1:8" s="31" customFormat="1" hidden="1">
      <c r="A168" t="s">
        <v>2602</v>
      </c>
      <c r="B168" t="s">
        <v>2489</v>
      </c>
      <c r="C168" t="s">
        <v>2437</v>
      </c>
      <c r="D168">
        <v>36694</v>
      </c>
      <c r="E168" t="s">
        <v>2402</v>
      </c>
      <c r="F168" s="34" t="str">
        <f>INDEX('Crosswalk Particulates'!$B:$B,MATCH('2020 EPA Data'!A168,'Crosswalk Particulates'!$A:$A,0))</f>
        <v>Residential Buildings Sector</v>
      </c>
      <c r="G168" s="38" t="str">
        <f>INDEX('Crosswalk Particulates'!$E:$E,MATCH('2020 EPA Data'!$B168,'Crosswalk Particulates'!$D:$D,0))</f>
        <v>NOX</v>
      </c>
      <c r="H168" s="45">
        <f t="shared" si="2"/>
        <v>33288276437.662731</v>
      </c>
    </row>
    <row r="169" spans="1:8" s="31" customFormat="1" hidden="1">
      <c r="A169" t="s">
        <v>2466</v>
      </c>
      <c r="B169" t="s">
        <v>2470</v>
      </c>
      <c r="C169" t="s">
        <v>2437</v>
      </c>
      <c r="D169">
        <v>36398</v>
      </c>
      <c r="E169" t="s">
        <v>2402</v>
      </c>
      <c r="F169" s="34" t="str">
        <f>INDEX('Crosswalk Particulates'!$B:$B,MATCH('2020 EPA Data'!A169,'Crosswalk Particulates'!$A:$A,0))</f>
        <v>process-other-industry</v>
      </c>
      <c r="G169" s="38" t="str">
        <f>INDEX('Crosswalk Particulates'!$E:$E,MATCH('2020 EPA Data'!$B169,'Crosswalk Particulates'!$D:$D,0))</f>
        <v>PM10</v>
      </c>
      <c r="H169" s="45">
        <f t="shared" si="2"/>
        <v>33019749435.276833</v>
      </c>
    </row>
    <row r="170" spans="1:8" s="31" customFormat="1" hidden="1">
      <c r="A170" t="s">
        <v>2439</v>
      </c>
      <c r="B170" t="s">
        <v>2495</v>
      </c>
      <c r="C170" t="s">
        <v>2437</v>
      </c>
      <c r="D170">
        <v>35934</v>
      </c>
      <c r="E170" t="s">
        <v>2402</v>
      </c>
      <c r="F170" s="34" t="str">
        <f>INDEX('Crosswalk Particulates'!$B:$B,MATCH('2020 EPA Data'!A170,'Crosswalk Particulates'!$A:$A,0))</f>
        <v>process-waste-industry</v>
      </c>
      <c r="G170" s="38" t="str">
        <f>INDEX('Crosswalk Particulates'!$E:$E,MATCH('2020 EPA Data'!$B170,'Crosswalk Particulates'!$D:$D,0))</f>
        <v>SOx</v>
      </c>
      <c r="H170" s="45">
        <f t="shared" si="2"/>
        <v>32598815215.320557</v>
      </c>
    </row>
    <row r="171" spans="1:8" s="31" customFormat="1" hidden="1">
      <c r="A171" t="s">
        <v>2412</v>
      </c>
      <c r="B171" t="s">
        <v>2490</v>
      </c>
      <c r="C171" t="s">
        <v>2437</v>
      </c>
      <c r="D171">
        <v>35811</v>
      </c>
      <c r="E171" t="s">
        <v>2402</v>
      </c>
      <c r="F171" s="34" t="str">
        <f>INDEX('Crosswalk Particulates'!$B:$B,MATCH('2020 EPA Data'!A171,'Crosswalk Particulates'!$A:$A,0))</f>
        <v>Other-EPA</v>
      </c>
      <c r="G171" s="38" t="str">
        <f>INDEX('Crosswalk Particulates'!$E:$E,MATCH('2020 EPA Data'!$B171,'Crosswalk Particulates'!$D:$D,0))</f>
        <v>PM25</v>
      </c>
      <c r="H171" s="45">
        <f t="shared" si="2"/>
        <v>32487231359.599392</v>
      </c>
    </row>
    <row r="172" spans="1:8" s="31" customFormat="1" hidden="1">
      <c r="A172" t="s">
        <v>2414</v>
      </c>
      <c r="B172" t="s">
        <v>2595</v>
      </c>
      <c r="C172" t="s">
        <v>2379</v>
      </c>
      <c r="D172">
        <v>33542</v>
      </c>
      <c r="E172" t="s">
        <v>2402</v>
      </c>
      <c r="F172" s="34" t="str">
        <f>INDEX('Crosswalk Particulates'!$B:$B,MATCH('2020 EPA Data'!A172,'Crosswalk Particulates'!$A:$A,0))</f>
        <v>Other-EPA</v>
      </c>
      <c r="G172" s="38" t="str">
        <f>INDEX('Crosswalk Particulates'!$E:$E,MATCH('2020 EPA Data'!$B172,'Crosswalk Particulates'!$D:$D,0))</f>
        <v>BC</v>
      </c>
      <c r="H172" s="45">
        <f t="shared" si="2"/>
        <v>30428826736.580456</v>
      </c>
    </row>
    <row r="173" spans="1:8" s="31" customFormat="1" hidden="1">
      <c r="A173" t="s">
        <v>2511</v>
      </c>
      <c r="B173" t="s">
        <v>2495</v>
      </c>
      <c r="C173" t="s">
        <v>2437</v>
      </c>
      <c r="D173">
        <v>32649</v>
      </c>
      <c r="E173" t="s">
        <v>2402</v>
      </c>
      <c r="F173" s="34" t="str">
        <f>INDEX('Crosswalk Particulates'!$B:$B,MATCH('2020 EPA Data'!A173,'Crosswalk Particulates'!$A:$A,0))</f>
        <v>industry-fuel-other</v>
      </c>
      <c r="G173" s="38" t="str">
        <f>INDEX('Crosswalk Particulates'!$E:$E,MATCH('2020 EPA Data'!$B173,'Crosswalk Particulates'!$D:$D,0))</f>
        <v>SOx</v>
      </c>
      <c r="H173" s="45">
        <f t="shared" si="2"/>
        <v>29618709800.328403</v>
      </c>
    </row>
    <row r="174" spans="1:8" s="31" customFormat="1" hidden="1">
      <c r="A174" t="s">
        <v>2471</v>
      </c>
      <c r="B174" t="s">
        <v>2509</v>
      </c>
      <c r="C174" t="s">
        <v>2379</v>
      </c>
      <c r="D174">
        <v>32630</v>
      </c>
      <c r="E174" t="s">
        <v>2402</v>
      </c>
      <c r="F174" s="34" t="str">
        <f>INDEX('Crosswalk Particulates'!$B:$B,MATCH('2020 EPA Data'!A174,'Crosswalk Particulates'!$A:$A,0))</f>
        <v>Other-EPA</v>
      </c>
      <c r="G174" s="38">
        <f>INDEX('Crosswalk Particulates'!$E:$E,MATCH('2020 EPA Data'!$B174,'Crosswalk Particulates'!$D:$D,0))</f>
        <v>0</v>
      </c>
      <c r="H174" s="45">
        <f t="shared" si="2"/>
        <v>29601473269.769848</v>
      </c>
    </row>
    <row r="175" spans="1:8" s="31" customFormat="1" hidden="1">
      <c r="A175" t="s">
        <v>2403</v>
      </c>
      <c r="B175" t="s">
        <v>2490</v>
      </c>
      <c r="C175" t="s">
        <v>2437</v>
      </c>
      <c r="D175">
        <v>31677</v>
      </c>
      <c r="E175" t="s">
        <v>2402</v>
      </c>
      <c r="F175" s="34" t="str">
        <f>INDEX('Crosswalk Particulates'!$B:$B,MATCH('2020 EPA Data'!A175,'Crosswalk Particulates'!$A:$A,0))</f>
        <v>Transportation Sector</v>
      </c>
      <c r="G175" s="38" t="str">
        <f>INDEX('Crosswalk Particulates'!$E:$E,MATCH('2020 EPA Data'!$B175,'Crosswalk Particulates'!$D:$D,0))</f>
        <v>PM25</v>
      </c>
      <c r="H175" s="45">
        <f t="shared" si="2"/>
        <v>28736925184.385521</v>
      </c>
    </row>
    <row r="176" spans="1:8" s="31" customFormat="1" hidden="1">
      <c r="A176" t="s">
        <v>2483</v>
      </c>
      <c r="B176" t="s">
        <v>2440</v>
      </c>
      <c r="C176" t="s">
        <v>2437</v>
      </c>
      <c r="D176">
        <v>31518</v>
      </c>
      <c r="E176" t="s">
        <v>2402</v>
      </c>
      <c r="F176" s="34" t="str">
        <f>INDEX('Crosswalk Particulates'!$B:$B,MATCH('2020 EPA Data'!A176,'Crosswalk Particulates'!$A:$A,0))</f>
        <v>Transportation Sector</v>
      </c>
      <c r="G176" s="38" t="str">
        <f>INDEX('Crosswalk Particulates'!$E:$E,MATCH('2020 EPA Data'!$B176,'Crosswalk Particulates'!$D:$D,0))</f>
        <v>CO</v>
      </c>
      <c r="H176" s="45">
        <f t="shared" si="2"/>
        <v>28592682639.184986</v>
      </c>
    </row>
    <row r="177" spans="1:8" s="31" customFormat="1" hidden="1">
      <c r="A177" t="s">
        <v>2434</v>
      </c>
      <c r="B177" t="s">
        <v>2489</v>
      </c>
      <c r="C177" t="s">
        <v>2437</v>
      </c>
      <c r="D177">
        <v>31178</v>
      </c>
      <c r="E177" t="s">
        <v>2402</v>
      </c>
      <c r="F177" s="34" t="str">
        <f>INDEX('Crosswalk Particulates'!$B:$B,MATCH('2020 EPA Data'!A177,'Crosswalk Particulates'!$A:$A,0))</f>
        <v>Transportation Sector</v>
      </c>
      <c r="G177" s="38" t="str">
        <f>INDEX('Crosswalk Particulates'!$E:$E,MATCH('2020 EPA Data'!$B177,'Crosswalk Particulates'!$D:$D,0))</f>
        <v>NOX</v>
      </c>
      <c r="H177" s="45">
        <f t="shared" si="2"/>
        <v>28284239460.768753</v>
      </c>
    </row>
    <row r="178" spans="1:8" s="31" customFormat="1" hidden="1">
      <c r="A178" t="s">
        <v>2469</v>
      </c>
      <c r="B178" t="s">
        <v>2513</v>
      </c>
      <c r="C178" t="s">
        <v>2379</v>
      </c>
      <c r="D178">
        <v>31002</v>
      </c>
      <c r="E178" t="s">
        <v>2402</v>
      </c>
      <c r="F178" s="34" t="str">
        <f>INDEX('Crosswalk Particulates'!$B:$B,MATCH('2020 EPA Data'!A178,'Crosswalk Particulates'!$A:$A,0))</f>
        <v>Other-EPA</v>
      </c>
      <c r="G178" s="38" t="str">
        <f>INDEX('Crosswalk Particulates'!$E:$E,MATCH('2020 EPA Data'!$B178,'Crosswalk Particulates'!$D:$D,0))</f>
        <v>OC</v>
      </c>
      <c r="H178" s="45">
        <f t="shared" si="2"/>
        <v>28124574756.647404</v>
      </c>
    </row>
    <row r="179" spans="1:8" s="31" customFormat="1" hidden="1">
      <c r="A179" t="s">
        <v>2461</v>
      </c>
      <c r="B179" t="s">
        <v>2470</v>
      </c>
      <c r="C179" t="s">
        <v>2437</v>
      </c>
      <c r="D179">
        <v>30606</v>
      </c>
      <c r="E179" t="s">
        <v>2402</v>
      </c>
      <c r="F179" s="34" t="str">
        <f>INDEX('Crosswalk Particulates'!$B:$B,MATCH('2020 EPA Data'!A179,'Crosswalk Particulates'!$A:$A,0))</f>
        <v>Electricity Sector</v>
      </c>
      <c r="G179" s="38" t="str">
        <f>INDEX('Crosswalk Particulates'!$E:$E,MATCH('2020 EPA Data'!$B179,'Crosswalk Particulates'!$D:$D,0))</f>
        <v>PM10</v>
      </c>
      <c r="H179" s="45">
        <f t="shared" si="2"/>
        <v>27765329172.374378</v>
      </c>
    </row>
    <row r="180" spans="1:8" s="31" customFormat="1" hidden="1">
      <c r="A180" t="s">
        <v>2471</v>
      </c>
      <c r="B180" t="s">
        <v>2489</v>
      </c>
      <c r="C180" t="s">
        <v>2437</v>
      </c>
      <c r="D180">
        <v>30460</v>
      </c>
      <c r="E180" t="s">
        <v>2402</v>
      </c>
      <c r="F180" s="34" t="str">
        <f>INDEX('Crosswalk Particulates'!$B:$B,MATCH('2020 EPA Data'!A180,'Crosswalk Particulates'!$A:$A,0))</f>
        <v>Other-EPA</v>
      </c>
      <c r="G180" s="38" t="str">
        <f>INDEX('Crosswalk Particulates'!$E:$E,MATCH('2020 EPA Data'!$B180,'Crosswalk Particulates'!$D:$D,0))</f>
        <v>NOX</v>
      </c>
      <c r="H180" s="45">
        <f t="shared" si="2"/>
        <v>27632880042.819172</v>
      </c>
    </row>
    <row r="181" spans="1:8" s="31" customFormat="1" hidden="1">
      <c r="A181" t="s">
        <v>2461</v>
      </c>
      <c r="B181" t="s">
        <v>2490</v>
      </c>
      <c r="C181" t="s">
        <v>2437</v>
      </c>
      <c r="D181">
        <v>29638</v>
      </c>
      <c r="E181" t="s">
        <v>2402</v>
      </c>
      <c r="F181" s="34" t="str">
        <f>INDEX('Crosswalk Particulates'!$B:$B,MATCH('2020 EPA Data'!A181,'Crosswalk Particulates'!$A:$A,0))</f>
        <v>Electricity Sector</v>
      </c>
      <c r="G181" s="38" t="str">
        <f>INDEX('Crosswalk Particulates'!$E:$E,MATCH('2020 EPA Data'!$B181,'Crosswalk Particulates'!$D:$D,0))</f>
        <v>PM25</v>
      </c>
      <c r="H181" s="45">
        <f t="shared" si="2"/>
        <v>26887173299.706982</v>
      </c>
    </row>
    <row r="182" spans="1:8" s="31" customFormat="1" hidden="1">
      <c r="A182" t="s">
        <v>2418</v>
      </c>
      <c r="B182" t="s">
        <v>2490</v>
      </c>
      <c r="C182" t="s">
        <v>2437</v>
      </c>
      <c r="D182">
        <v>29585</v>
      </c>
      <c r="E182" t="s">
        <v>2402</v>
      </c>
      <c r="F182" s="34" t="str">
        <f>INDEX('Crosswalk Particulates'!$B:$B,MATCH('2020 EPA Data'!A182,'Crosswalk Particulates'!$A:$A,0))</f>
        <v>process-other-industry</v>
      </c>
      <c r="G182" s="38" t="str">
        <f>INDEX('Crosswalk Particulates'!$E:$E,MATCH('2020 EPA Data'!$B182,'Crosswalk Particulates'!$D:$D,0))</f>
        <v>PM25</v>
      </c>
      <c r="H182" s="45">
        <f t="shared" si="2"/>
        <v>26839092451.306801</v>
      </c>
    </row>
    <row r="183" spans="1:8" s="31" customFormat="1">
      <c r="A183" t="s">
        <v>2481</v>
      </c>
      <c r="B183" t="s">
        <v>2436</v>
      </c>
      <c r="C183" t="s">
        <v>2437</v>
      </c>
      <c r="D183">
        <v>29221</v>
      </c>
      <c r="E183" t="s">
        <v>2402</v>
      </c>
      <c r="F183" s="34" t="str">
        <f>INDEX('Crosswalk Particulates'!$B:$B,MATCH('2020 EPA Data'!A183,'Crosswalk Particulates'!$A:$A,0))</f>
        <v>Commercial Buildings Sector</v>
      </c>
      <c r="G183" s="38" t="str">
        <f>INDEX('Crosswalk Particulates'!$E:$E,MATCH('2020 EPA Data'!$B183,'Crosswalk Particulates'!$D:$D,0))</f>
        <v>VOC</v>
      </c>
      <c r="H183" s="45">
        <f t="shared" si="2"/>
        <v>26508876813.237656</v>
      </c>
    </row>
    <row r="184" spans="1:8" s="31" customFormat="1" hidden="1">
      <c r="A184" t="s">
        <v>2571</v>
      </c>
      <c r="B184" t="s">
        <v>2489</v>
      </c>
      <c r="C184" t="s">
        <v>2437</v>
      </c>
      <c r="D184">
        <v>28379</v>
      </c>
      <c r="E184" t="s">
        <v>2402</v>
      </c>
      <c r="F184" s="34" t="str">
        <f>INDEX('Crosswalk Particulates'!$B:$B,MATCH('2020 EPA Data'!A184,'Crosswalk Particulates'!$A:$A,0))</f>
        <v>Residential Buildings Sector</v>
      </c>
      <c r="G184" s="38" t="str">
        <f>INDEX('Crosswalk Particulates'!$E:$E,MATCH('2020 EPA Data'!$B184,'Crosswalk Particulates'!$D:$D,0))</f>
        <v>NOX</v>
      </c>
      <c r="H184" s="45">
        <f t="shared" si="2"/>
        <v>25745026353.748043</v>
      </c>
    </row>
    <row r="185" spans="1:8" s="31" customFormat="1" hidden="1">
      <c r="A185" t="s">
        <v>2487</v>
      </c>
      <c r="B185" t="s">
        <v>2495</v>
      </c>
      <c r="C185" t="s">
        <v>2437</v>
      </c>
      <c r="D185">
        <v>27860</v>
      </c>
      <c r="E185" t="s">
        <v>2402</v>
      </c>
      <c r="F185" s="34" t="str">
        <f>INDEX('Crosswalk Particulates'!$B:$B,MATCH('2020 EPA Data'!A185,'Crosswalk Particulates'!$A:$A,0))</f>
        <v>process-cement-industry</v>
      </c>
      <c r="G185" s="38" t="str">
        <f>INDEX('Crosswalk Particulates'!$E:$E,MATCH('2020 EPA Data'!$B185,'Crosswalk Particulates'!$D:$D,0))</f>
        <v>SOx</v>
      </c>
      <c r="H185" s="45">
        <f t="shared" si="2"/>
        <v>25274196913.753849</v>
      </c>
    </row>
    <row r="186" spans="1:8" s="31" customFormat="1" hidden="1">
      <c r="A186" t="s">
        <v>2400</v>
      </c>
      <c r="B186" t="s">
        <v>2485</v>
      </c>
      <c r="C186" t="s">
        <v>2437</v>
      </c>
      <c r="D186">
        <v>27721</v>
      </c>
      <c r="E186" t="s">
        <v>2402</v>
      </c>
      <c r="F186" s="34" t="str">
        <f>INDEX('Crosswalk Particulates'!$B:$B,MATCH('2020 EPA Data'!A186,'Crosswalk Particulates'!$A:$A,0))</f>
        <v>process-other-industry</v>
      </c>
      <c r="G186" s="38">
        <f>INDEX('Crosswalk Particulates'!$E:$E,MATCH('2020 EPA Data'!$B186,'Crosswalk Particulates'!$D:$D,0))</f>
        <v>0</v>
      </c>
      <c r="H186" s="45">
        <f t="shared" si="2"/>
        <v>25148098084.930737</v>
      </c>
    </row>
    <row r="187" spans="1:8" s="31" customFormat="1" hidden="1">
      <c r="A187" t="s">
        <v>2488</v>
      </c>
      <c r="B187" t="s">
        <v>2440</v>
      </c>
      <c r="C187" t="s">
        <v>2437</v>
      </c>
      <c r="D187">
        <v>27565</v>
      </c>
      <c r="E187" t="s">
        <v>2402</v>
      </c>
      <c r="F187" s="34" t="str">
        <f>INDEX('Crosswalk Particulates'!$B:$B,MATCH('2020 EPA Data'!A187,'Crosswalk Particulates'!$A:$A,0))</f>
        <v>Electricity Sector</v>
      </c>
      <c r="G187" s="38" t="str">
        <f>INDEX('Crosswalk Particulates'!$E:$E,MATCH('2020 EPA Data'!$B187,'Crosswalk Particulates'!$D:$D,0))</f>
        <v>CO</v>
      </c>
      <c r="H187" s="45">
        <f t="shared" si="2"/>
        <v>25006577097.186817</v>
      </c>
    </row>
    <row r="188" spans="1:8" s="31" customFormat="1" hidden="1">
      <c r="A188" t="s">
        <v>2458</v>
      </c>
      <c r="B188" t="s">
        <v>2485</v>
      </c>
      <c r="C188" t="s">
        <v>2437</v>
      </c>
      <c r="D188">
        <v>27183</v>
      </c>
      <c r="E188" t="s">
        <v>2402</v>
      </c>
      <c r="F188" s="34" t="str">
        <f>INDEX('Crosswalk Particulates'!$B:$B,MATCH('2020 EPA Data'!A188,'Crosswalk Particulates'!$A:$A,0))</f>
        <v>process-chemicals-industry</v>
      </c>
      <c r="G188" s="38">
        <f>INDEX('Crosswalk Particulates'!$E:$E,MATCH('2020 EPA Data'!$B188,'Crosswalk Particulates'!$D:$D,0))</f>
        <v>0</v>
      </c>
      <c r="H188" s="45">
        <f t="shared" si="2"/>
        <v>24660032114.377991</v>
      </c>
    </row>
    <row r="189" spans="1:8" s="31" customFormat="1">
      <c r="A189" t="s">
        <v>2434</v>
      </c>
      <c r="B189" t="s">
        <v>2436</v>
      </c>
      <c r="C189" t="s">
        <v>2437</v>
      </c>
      <c r="D189">
        <v>27174</v>
      </c>
      <c r="E189" t="s">
        <v>2402</v>
      </c>
      <c r="F189" s="34" t="str">
        <f>INDEX('Crosswalk Particulates'!$B:$B,MATCH('2020 EPA Data'!A189,'Crosswalk Particulates'!$A:$A,0))</f>
        <v>Transportation Sector</v>
      </c>
      <c r="G189" s="38" t="str">
        <f>INDEX('Crosswalk Particulates'!$E:$E,MATCH('2020 EPA Data'!$B189,'Crosswalk Particulates'!$D:$D,0))</f>
        <v>VOC</v>
      </c>
      <c r="H189" s="45">
        <f t="shared" si="2"/>
        <v>24651867442.008148</v>
      </c>
    </row>
    <row r="190" spans="1:8" s="31" customFormat="1" hidden="1">
      <c r="A190" t="s">
        <v>2429</v>
      </c>
      <c r="B190" t="s">
        <v>2595</v>
      </c>
      <c r="C190" t="s">
        <v>2379</v>
      </c>
      <c r="D190">
        <v>27032</v>
      </c>
      <c r="E190" t="s">
        <v>2402</v>
      </c>
      <c r="F190" s="34" t="str">
        <f>INDEX('Crosswalk Particulates'!$B:$B,MATCH('2020 EPA Data'!A190,'Crosswalk Particulates'!$A:$A,0))</f>
        <v>Residential Buildings Sector</v>
      </c>
      <c r="G190" s="38" t="str">
        <f>INDEX('Crosswalk Particulates'!$E:$E,MATCH('2020 EPA Data'!$B190,'Crosswalk Particulates'!$D:$D,0))</f>
        <v>BC</v>
      </c>
      <c r="H190" s="45">
        <f t="shared" si="2"/>
        <v>24523047055.728428</v>
      </c>
    </row>
    <row r="191" spans="1:8" s="31" customFormat="1" hidden="1">
      <c r="A191" t="s">
        <v>2458</v>
      </c>
      <c r="B191" t="s">
        <v>2470</v>
      </c>
      <c r="C191" t="s">
        <v>2437</v>
      </c>
      <c r="D191">
        <v>25758</v>
      </c>
      <c r="E191" t="s">
        <v>2402</v>
      </c>
      <c r="F191" s="34" t="str">
        <f>INDEX('Crosswalk Particulates'!$B:$B,MATCH('2020 EPA Data'!A191,'Crosswalk Particulates'!$A:$A,0))</f>
        <v>process-chemicals-industry</v>
      </c>
      <c r="G191" s="38" t="str">
        <f>INDEX('Crosswalk Particulates'!$E:$E,MATCH('2020 EPA Data'!$B191,'Crosswalk Particulates'!$D:$D,0))</f>
        <v>PM10</v>
      </c>
      <c r="H191" s="45">
        <f t="shared" si="2"/>
        <v>23367292322.486416</v>
      </c>
    </row>
    <row r="192" spans="1:8" s="31" customFormat="1" hidden="1">
      <c r="A192" t="s">
        <v>2471</v>
      </c>
      <c r="B192" t="s">
        <v>2513</v>
      </c>
      <c r="C192" t="s">
        <v>2379</v>
      </c>
      <c r="D192">
        <v>25536</v>
      </c>
      <c r="E192" t="s">
        <v>2402</v>
      </c>
      <c r="F192" s="34" t="str">
        <f>INDEX('Crosswalk Particulates'!$B:$B,MATCH('2020 EPA Data'!A192,'Crosswalk Particulates'!$A:$A,0))</f>
        <v>Other-EPA</v>
      </c>
      <c r="G192" s="38" t="str">
        <f>INDEX('Crosswalk Particulates'!$E:$E,MATCH('2020 EPA Data'!$B192,'Crosswalk Particulates'!$D:$D,0))</f>
        <v>OC</v>
      </c>
      <c r="H192" s="45">
        <f t="shared" si="2"/>
        <v>23165897070.696991</v>
      </c>
    </row>
    <row r="193" spans="1:8" s="31" customFormat="1" hidden="1">
      <c r="A193" t="s">
        <v>2508</v>
      </c>
      <c r="B193" t="s">
        <v>2440</v>
      </c>
      <c r="C193" t="s">
        <v>2437</v>
      </c>
      <c r="D193">
        <v>25224</v>
      </c>
      <c r="E193" t="s">
        <v>2402</v>
      </c>
      <c r="F193" s="34" t="str">
        <f>INDEX('Crosswalk Particulates'!$B:$B,MATCH('2020 EPA Data'!A193,'Crosswalk Particulates'!$A:$A,0))</f>
        <v>industry-fuel-oil</v>
      </c>
      <c r="G193" s="38" t="str">
        <f>INDEX('Crosswalk Particulates'!$E:$E,MATCH('2020 EPA Data'!$B193,'Crosswalk Particulates'!$D:$D,0))</f>
        <v>CO</v>
      </c>
      <c r="H193" s="45">
        <f t="shared" si="2"/>
        <v>22882855095.209152</v>
      </c>
    </row>
    <row r="194" spans="1:8" s="31" customFormat="1">
      <c r="A194" t="s">
        <v>2425</v>
      </c>
      <c r="B194" t="s">
        <v>2436</v>
      </c>
      <c r="C194" t="s">
        <v>2437</v>
      </c>
      <c r="D194">
        <v>23923</v>
      </c>
      <c r="E194" t="s">
        <v>2402</v>
      </c>
      <c r="F194" s="34" t="str">
        <f>INDEX('Crosswalk Particulates'!$B:$B,MATCH('2020 EPA Data'!A194,'Crosswalk Particulates'!$A:$A,0))</f>
        <v>Transportation Sector</v>
      </c>
      <c r="G194" s="38" t="str">
        <f>INDEX('Crosswalk Particulates'!$E:$E,MATCH('2020 EPA Data'!$B194,'Crosswalk Particulates'!$D:$D,0))</f>
        <v>VOC</v>
      </c>
      <c r="H194" s="45">
        <f t="shared" si="2"/>
        <v>21702606344.85762</v>
      </c>
    </row>
    <row r="195" spans="1:8" s="31" customFormat="1" hidden="1">
      <c r="A195" t="s">
        <v>2544</v>
      </c>
      <c r="B195" t="s">
        <v>2440</v>
      </c>
      <c r="C195" t="s">
        <v>2437</v>
      </c>
      <c r="D195">
        <v>23874</v>
      </c>
      <c r="E195" t="s">
        <v>2402</v>
      </c>
      <c r="F195" s="34" t="str">
        <f>INDEX('Crosswalk Particulates'!$B:$B,MATCH('2020 EPA Data'!A195,'Crosswalk Particulates'!$A:$A,0))</f>
        <v>Commercial Buildings Sector</v>
      </c>
      <c r="G195" s="38" t="str">
        <f>INDEX('Crosswalk Particulates'!$E:$E,MATCH('2020 EPA Data'!$B195,'Crosswalk Particulates'!$D:$D,0))</f>
        <v>CO</v>
      </c>
      <c r="H195" s="45">
        <f t="shared" si="2"/>
        <v>21658154239.732925</v>
      </c>
    </row>
    <row r="196" spans="1:8" s="31" customFormat="1" hidden="1">
      <c r="A196" t="s">
        <v>2439</v>
      </c>
      <c r="B196" t="s">
        <v>2595</v>
      </c>
      <c r="C196" t="s">
        <v>2379</v>
      </c>
      <c r="D196">
        <v>23696</v>
      </c>
      <c r="E196" t="s">
        <v>2402</v>
      </c>
      <c r="F196" s="34" t="str">
        <f>INDEX('Crosswalk Particulates'!$B:$B,MATCH('2020 EPA Data'!A196,'Crosswalk Particulates'!$A:$A,0))</f>
        <v>process-waste-industry</v>
      </c>
      <c r="G196" s="38" t="str">
        <f>INDEX('Crosswalk Particulates'!$E:$E,MATCH('2020 EPA Data'!$B196,'Crosswalk Particulates'!$D:$D,0))</f>
        <v>BC</v>
      </c>
      <c r="H196" s="45">
        <f t="shared" ref="H196:H259" si="3">IF(E196="TON",D196/metricton_to_shortton,0)*10^6</f>
        <v>21496675163.973839</v>
      </c>
    </row>
    <row r="197" spans="1:8" s="31" customFormat="1" hidden="1">
      <c r="A197" t="s">
        <v>2431</v>
      </c>
      <c r="B197" t="s">
        <v>2470</v>
      </c>
      <c r="C197" t="s">
        <v>2437</v>
      </c>
      <c r="D197">
        <v>23179</v>
      </c>
      <c r="E197" t="s">
        <v>2402</v>
      </c>
      <c r="F197" s="34" t="str">
        <f>INDEX('Crosswalk Particulates'!$B:$B,MATCH('2020 EPA Data'!A197,'Crosswalk Particulates'!$A:$A,0))</f>
        <v>industry-fuel-natural gas</v>
      </c>
      <c r="G197" s="38" t="str">
        <f>INDEX('Crosswalk Particulates'!$E:$E,MATCH('2020 EPA Data'!$B197,'Crosswalk Particulates'!$D:$D,0))</f>
        <v>PM10</v>
      </c>
      <c r="H197" s="45">
        <f t="shared" si="3"/>
        <v>21027660095.617386</v>
      </c>
    </row>
    <row r="198" spans="1:8" s="31" customFormat="1" hidden="1">
      <c r="A198" t="s">
        <v>2488</v>
      </c>
      <c r="B198" t="s">
        <v>2489</v>
      </c>
      <c r="C198" t="s">
        <v>2437</v>
      </c>
      <c r="D198">
        <v>22971</v>
      </c>
      <c r="E198" t="s">
        <v>2402</v>
      </c>
      <c r="F198" s="34" t="str">
        <f>INDEX('Crosswalk Particulates'!$B:$B,MATCH('2020 EPA Data'!A198,'Crosswalk Particulates'!$A:$A,0))</f>
        <v>Electricity Sector</v>
      </c>
      <c r="G198" s="38" t="str">
        <f>INDEX('Crosswalk Particulates'!$E:$E,MATCH('2020 EPA Data'!$B198,'Crosswalk Particulates'!$D:$D,0))</f>
        <v>NOX</v>
      </c>
      <c r="H198" s="45">
        <f t="shared" si="3"/>
        <v>20838965445.29216</v>
      </c>
    </row>
    <row r="199" spans="1:8" s="31" customFormat="1" hidden="1">
      <c r="A199" t="s">
        <v>2429</v>
      </c>
      <c r="B199" t="s">
        <v>2485</v>
      </c>
      <c r="C199" t="s">
        <v>2437</v>
      </c>
      <c r="D199">
        <v>22862</v>
      </c>
      <c r="E199" t="s">
        <v>2402</v>
      </c>
      <c r="F199" s="34" t="str">
        <f>INDEX('Crosswalk Particulates'!$B:$B,MATCH('2020 EPA Data'!A199,'Crosswalk Particulates'!$A:$A,0))</f>
        <v>Residential Buildings Sector</v>
      </c>
      <c r="G199" s="38">
        <f>INDEX('Crosswalk Particulates'!$E:$E,MATCH('2020 EPA Data'!$B199,'Crosswalk Particulates'!$D:$D,0))</f>
        <v>0</v>
      </c>
      <c r="H199" s="45">
        <f t="shared" si="3"/>
        <v>20740082191.035191</v>
      </c>
    </row>
    <row r="200" spans="1:8" s="31" customFormat="1" hidden="1">
      <c r="A200" t="s">
        <v>2482</v>
      </c>
      <c r="B200" t="s">
        <v>2495</v>
      </c>
      <c r="C200" t="s">
        <v>2437</v>
      </c>
      <c r="D200">
        <v>22444</v>
      </c>
      <c r="E200" t="s">
        <v>2402</v>
      </c>
      <c r="F200" s="34" t="str">
        <f>INDEX('Crosswalk Particulates'!$B:$B,MATCH('2020 EPA Data'!A200,'Crosswalk Particulates'!$A:$A,0))</f>
        <v>process-other-industry</v>
      </c>
      <c r="G200" s="38" t="str">
        <f>INDEX('Crosswalk Particulates'!$E:$E,MATCH('2020 EPA Data'!$B200,'Crosswalk Particulates'!$D:$D,0))</f>
        <v>SOx</v>
      </c>
      <c r="H200" s="45">
        <f t="shared" si="3"/>
        <v>20360878518.746998</v>
      </c>
    </row>
    <row r="201" spans="1:8" s="31" customFormat="1" hidden="1">
      <c r="A201" t="s">
        <v>2499</v>
      </c>
      <c r="B201" t="s">
        <v>2470</v>
      </c>
      <c r="C201" t="s">
        <v>2437</v>
      </c>
      <c r="D201">
        <v>22219</v>
      </c>
      <c r="E201" t="s">
        <v>2402</v>
      </c>
      <c r="F201" s="34" t="str">
        <f>INDEX('Crosswalk Particulates'!$B:$B,MATCH('2020 EPA Data'!A201,'Crosswalk Particulates'!$A:$A,0))</f>
        <v>process-iron and steel-industry</v>
      </c>
      <c r="G201" s="38" t="str">
        <f>INDEX('Crosswalk Particulates'!$E:$E,MATCH('2020 EPA Data'!$B201,'Crosswalk Particulates'!$D:$D,0))</f>
        <v>PM10</v>
      </c>
      <c r="H201" s="45">
        <f t="shared" si="3"/>
        <v>20156761709.500957</v>
      </c>
    </row>
    <row r="202" spans="1:8" s="31" customFormat="1" hidden="1">
      <c r="A202" t="s">
        <v>2407</v>
      </c>
      <c r="B202" t="s">
        <v>2595</v>
      </c>
      <c r="C202" t="s">
        <v>2379</v>
      </c>
      <c r="D202">
        <v>22090</v>
      </c>
      <c r="E202" t="s">
        <v>2402</v>
      </c>
      <c r="F202" s="34" t="str">
        <f>INDEX('Crosswalk Particulates'!$B:$B,MATCH('2020 EPA Data'!A202,'Crosswalk Particulates'!$A:$A,0))</f>
        <v>Transportation Sector</v>
      </c>
      <c r="G202" s="38" t="str">
        <f>INDEX('Crosswalk Particulates'!$E:$E,MATCH('2020 EPA Data'!$B202,'Crosswalk Particulates'!$D:$D,0))</f>
        <v>BC</v>
      </c>
      <c r="H202" s="45">
        <f t="shared" si="3"/>
        <v>20039734738.866562</v>
      </c>
    </row>
    <row r="203" spans="1:8" s="31" customFormat="1" hidden="1">
      <c r="A203" t="s">
        <v>2431</v>
      </c>
      <c r="B203" t="s">
        <v>2490</v>
      </c>
      <c r="C203" t="s">
        <v>2437</v>
      </c>
      <c r="D203">
        <v>21780</v>
      </c>
      <c r="E203" t="s">
        <v>2402</v>
      </c>
      <c r="F203" s="34" t="str">
        <f>INDEX('Crosswalk Particulates'!$B:$B,MATCH('2020 EPA Data'!A203,'Crosswalk Particulates'!$A:$A,0))</f>
        <v>industry-fuel-natural gas</v>
      </c>
      <c r="G203" s="38" t="str">
        <f>INDEX('Crosswalk Particulates'!$E:$E,MATCH('2020 EPA Data'!$B203,'Crosswalk Particulates'!$D:$D,0))</f>
        <v>PM25</v>
      </c>
      <c r="H203" s="45">
        <f t="shared" si="3"/>
        <v>19758507135.016468</v>
      </c>
    </row>
    <row r="204" spans="1:8" s="31" customFormat="1" hidden="1">
      <c r="A204" t="s">
        <v>2543</v>
      </c>
      <c r="B204" t="s">
        <v>2440</v>
      </c>
      <c r="C204" t="s">
        <v>2437</v>
      </c>
      <c r="D204">
        <v>21163</v>
      </c>
      <c r="E204" t="s">
        <v>2402</v>
      </c>
      <c r="F204" s="34" t="str">
        <f>INDEX('Crosswalk Particulates'!$B:$B,MATCH('2020 EPA Data'!A204,'Crosswalk Particulates'!$A:$A,0))</f>
        <v>Commercial Buildings Sector</v>
      </c>
      <c r="G204" s="38" t="str">
        <f>INDEX('Crosswalk Particulates'!$E:$E,MATCH('2020 EPA Data'!$B204,'Crosswalk Particulates'!$D:$D,0))</f>
        <v>CO</v>
      </c>
      <c r="H204" s="45">
        <f t="shared" si="3"/>
        <v>19198773484.772884</v>
      </c>
    </row>
    <row r="205" spans="1:8" s="31" customFormat="1" hidden="1">
      <c r="A205" t="s">
        <v>2458</v>
      </c>
      <c r="B205" t="s">
        <v>2490</v>
      </c>
      <c r="C205" t="s">
        <v>2437</v>
      </c>
      <c r="D205">
        <v>21160</v>
      </c>
      <c r="E205" t="s">
        <v>2402</v>
      </c>
      <c r="F205" s="34" t="str">
        <f>INDEX('Crosswalk Particulates'!$B:$B,MATCH('2020 EPA Data'!A205,'Crosswalk Particulates'!$A:$A,0))</f>
        <v>process-chemicals-industry</v>
      </c>
      <c r="G205" s="38" t="str">
        <f>INDEX('Crosswalk Particulates'!$E:$E,MATCH('2020 EPA Data'!$B205,'Crosswalk Particulates'!$D:$D,0))</f>
        <v>PM25</v>
      </c>
      <c r="H205" s="45">
        <f t="shared" si="3"/>
        <v>19196051927.316277</v>
      </c>
    </row>
    <row r="206" spans="1:8" s="31" customFormat="1">
      <c r="A206" t="s">
        <v>2449</v>
      </c>
      <c r="B206" t="s">
        <v>2436</v>
      </c>
      <c r="C206" t="s">
        <v>2437</v>
      </c>
      <c r="D206">
        <v>20046</v>
      </c>
      <c r="E206" t="s">
        <v>2402</v>
      </c>
      <c r="F206" s="34" t="str">
        <f>INDEX('Crosswalk Particulates'!$B:$B,MATCH('2020 EPA Data'!A206,'Crosswalk Particulates'!$A:$A,0))</f>
        <v>Transportation Sector</v>
      </c>
      <c r="G206" s="38" t="str">
        <f>INDEX('Crosswalk Particulates'!$E:$E,MATCH('2020 EPA Data'!$B206,'Crosswalk Particulates'!$D:$D,0))</f>
        <v>VOC</v>
      </c>
      <c r="H206" s="45">
        <f t="shared" si="3"/>
        <v>18185446925.093666</v>
      </c>
    </row>
    <row r="207" spans="1:8" s="31" customFormat="1" hidden="1">
      <c r="A207" t="s">
        <v>2418</v>
      </c>
      <c r="B207" t="s">
        <v>2495</v>
      </c>
      <c r="C207" t="s">
        <v>2437</v>
      </c>
      <c r="D207">
        <v>19718</v>
      </c>
      <c r="E207" t="s">
        <v>2402</v>
      </c>
      <c r="F207" s="34" t="str">
        <f>INDEX('Crosswalk Particulates'!$B:$B,MATCH('2020 EPA Data'!A207,'Crosswalk Particulates'!$A:$A,0))</f>
        <v>process-other-industry</v>
      </c>
      <c r="G207" s="38" t="str">
        <f>INDEX('Crosswalk Particulates'!$E:$E,MATCH('2020 EPA Data'!$B207,'Crosswalk Particulates'!$D:$D,0))</f>
        <v>SOx</v>
      </c>
      <c r="H207" s="45">
        <f t="shared" si="3"/>
        <v>17887889976.503887</v>
      </c>
    </row>
    <row r="208" spans="1:8" s="31" customFormat="1" hidden="1">
      <c r="A208" t="s">
        <v>2480</v>
      </c>
      <c r="B208" t="s">
        <v>2495</v>
      </c>
      <c r="C208" t="s">
        <v>2437</v>
      </c>
      <c r="D208">
        <v>19223</v>
      </c>
      <c r="E208" t="s">
        <v>2402</v>
      </c>
      <c r="F208" s="34" t="str">
        <f>INDEX('Crosswalk Particulates'!$B:$B,MATCH('2020 EPA Data'!A208,'Crosswalk Particulates'!$A:$A,0))</f>
        <v>industry-fuel-biomass</v>
      </c>
      <c r="G208" s="38" t="str">
        <f>INDEX('Crosswalk Particulates'!$E:$E,MATCH('2020 EPA Data'!$B208,'Crosswalk Particulates'!$D:$D,0))</f>
        <v>SOx</v>
      </c>
      <c r="H208" s="45">
        <f t="shared" si="3"/>
        <v>17438832996.162605</v>
      </c>
    </row>
    <row r="209" spans="1:8" s="31" customFormat="1" hidden="1">
      <c r="A209" t="s">
        <v>2506</v>
      </c>
      <c r="B209" t="s">
        <v>2513</v>
      </c>
      <c r="C209" t="s">
        <v>2379</v>
      </c>
      <c r="D209">
        <v>18928</v>
      </c>
      <c r="E209" t="s">
        <v>2402</v>
      </c>
      <c r="F209" s="34" t="str">
        <f>INDEX('Crosswalk Particulates'!$B:$B,MATCH('2020 EPA Data'!A209,'Crosswalk Particulates'!$A:$A,0))</f>
        <v>Other-EPA</v>
      </c>
      <c r="G209" s="38" t="str">
        <f>INDEX('Crosswalk Particulates'!$E:$E,MATCH('2020 EPA Data'!$B209,'Crosswalk Particulates'!$D:$D,0))</f>
        <v>OC</v>
      </c>
      <c r="H209" s="45">
        <f t="shared" si="3"/>
        <v>17171213179.595579</v>
      </c>
    </row>
    <row r="210" spans="1:8" s="31" customFormat="1" hidden="1">
      <c r="A210" t="s">
        <v>2544</v>
      </c>
      <c r="B210" t="s">
        <v>2470</v>
      </c>
      <c r="C210" t="s">
        <v>2437</v>
      </c>
      <c r="D210">
        <v>18256</v>
      </c>
      <c r="E210" t="s">
        <v>2402</v>
      </c>
      <c r="F210" s="34" t="str">
        <f>INDEX('Crosswalk Particulates'!$B:$B,MATCH('2020 EPA Data'!A210,'Crosswalk Particulates'!$A:$A,0))</f>
        <v>Commercial Buildings Sector</v>
      </c>
      <c r="G210" s="38" t="str">
        <f>INDEX('Crosswalk Particulates'!$E:$E,MATCH('2020 EPA Data'!$B210,'Crosswalk Particulates'!$D:$D,0))</f>
        <v>PM10</v>
      </c>
      <c r="H210" s="45">
        <f t="shared" si="3"/>
        <v>16561584309.314079</v>
      </c>
    </row>
    <row r="211" spans="1:8" s="31" customFormat="1" hidden="1">
      <c r="A211" t="s">
        <v>2499</v>
      </c>
      <c r="B211" t="s">
        <v>2495</v>
      </c>
      <c r="C211" t="s">
        <v>2437</v>
      </c>
      <c r="D211">
        <v>18095</v>
      </c>
      <c r="E211" t="s">
        <v>2402</v>
      </c>
      <c r="F211" s="34" t="str">
        <f>INDEX('Crosswalk Particulates'!$B:$B,MATCH('2020 EPA Data'!A211,'Crosswalk Particulates'!$A:$A,0))</f>
        <v>process-iron and steel-industry</v>
      </c>
      <c r="G211" s="38" t="str">
        <f>INDEX('Crosswalk Particulates'!$E:$E,MATCH('2020 EPA Data'!$B211,'Crosswalk Particulates'!$D:$D,0))</f>
        <v>SOx</v>
      </c>
      <c r="H211" s="45">
        <f t="shared" si="3"/>
        <v>16415527392.475803</v>
      </c>
    </row>
    <row r="212" spans="1:8" s="31" customFormat="1" hidden="1">
      <c r="A212" t="s">
        <v>2472</v>
      </c>
      <c r="B212" t="s">
        <v>2470</v>
      </c>
      <c r="C212" t="s">
        <v>2437</v>
      </c>
      <c r="D212">
        <v>18070</v>
      </c>
      <c r="E212" t="s">
        <v>2402</v>
      </c>
      <c r="F212" s="34" t="str">
        <f>INDEX('Crosswalk Particulates'!$B:$B,MATCH('2020 EPA Data'!A212,'Crosswalk Particulates'!$A:$A,0))</f>
        <v>process-ngps-industry</v>
      </c>
      <c r="G212" s="38" t="str">
        <f>INDEX('Crosswalk Particulates'!$E:$E,MATCH('2020 EPA Data'!$B212,'Crosswalk Particulates'!$D:$D,0))</f>
        <v>PM10</v>
      </c>
      <c r="H212" s="45">
        <f t="shared" si="3"/>
        <v>16392847747.004021</v>
      </c>
    </row>
    <row r="213" spans="1:8" s="31" customFormat="1" hidden="1">
      <c r="A213" t="s">
        <v>2499</v>
      </c>
      <c r="B213" t="s">
        <v>2490</v>
      </c>
      <c r="C213" t="s">
        <v>2437</v>
      </c>
      <c r="D213">
        <v>17444</v>
      </c>
      <c r="E213" t="s">
        <v>2402</v>
      </c>
      <c r="F213" s="34" t="str">
        <f>INDEX('Crosswalk Particulates'!$B:$B,MATCH('2020 EPA Data'!A213,'Crosswalk Particulates'!$A:$A,0))</f>
        <v>process-iron and steel-industry</v>
      </c>
      <c r="G213" s="38" t="str">
        <f>INDEX('Crosswalk Particulates'!$E:$E,MATCH('2020 EPA Data'!$B213,'Crosswalk Particulates'!$D:$D,0))</f>
        <v>PM25</v>
      </c>
      <c r="H213" s="45">
        <f t="shared" si="3"/>
        <v>15824949424.390598</v>
      </c>
    </row>
    <row r="214" spans="1:8" s="31" customFormat="1" hidden="1">
      <c r="A214" t="s">
        <v>2412</v>
      </c>
      <c r="B214" t="s">
        <v>2513</v>
      </c>
      <c r="C214" t="s">
        <v>2379</v>
      </c>
      <c r="D214">
        <v>16930</v>
      </c>
      <c r="E214" t="s">
        <v>2402</v>
      </c>
      <c r="F214" s="34" t="str">
        <f>INDEX('Crosswalk Particulates'!$B:$B,MATCH('2020 EPA Data'!A214,'Crosswalk Particulates'!$A:$A,0))</f>
        <v>Other-EPA</v>
      </c>
      <c r="G214" s="38" t="str">
        <f>INDEX('Crosswalk Particulates'!$E:$E,MATCH('2020 EPA Data'!$B214,'Crosswalk Particulates'!$D:$D,0))</f>
        <v>OC</v>
      </c>
      <c r="H214" s="45">
        <f t="shared" si="3"/>
        <v>15358655913.490763</v>
      </c>
    </row>
    <row r="215" spans="1:8" s="31" customFormat="1" hidden="1">
      <c r="A215" t="s">
        <v>2458</v>
      </c>
      <c r="B215" t="s">
        <v>2509</v>
      </c>
      <c r="C215" t="s">
        <v>2379</v>
      </c>
      <c r="D215">
        <v>16580</v>
      </c>
      <c r="E215" t="s">
        <v>2402</v>
      </c>
      <c r="F215" s="34" t="str">
        <f>INDEX('Crosswalk Particulates'!$B:$B,MATCH('2020 EPA Data'!A215,'Crosswalk Particulates'!$A:$A,0))</f>
        <v>process-chemicals-industry</v>
      </c>
      <c r="G215" s="38">
        <f>INDEX('Crosswalk Particulates'!$E:$E,MATCH('2020 EPA Data'!$B215,'Crosswalk Particulates'!$D:$D,0))</f>
        <v>0</v>
      </c>
      <c r="H215" s="45">
        <f t="shared" si="3"/>
        <v>15041140876.885815</v>
      </c>
    </row>
    <row r="216" spans="1:8" s="31" customFormat="1" hidden="1">
      <c r="A216" t="s">
        <v>2465</v>
      </c>
      <c r="B216" t="s">
        <v>2470</v>
      </c>
      <c r="C216" t="s">
        <v>2437</v>
      </c>
      <c r="D216">
        <v>16292</v>
      </c>
      <c r="E216" t="s">
        <v>2402</v>
      </c>
      <c r="F216" s="34" t="str">
        <f>INDEX('Crosswalk Particulates'!$B:$B,MATCH('2020 EPA Data'!A216,'Crosswalk Particulates'!$A:$A,0))</f>
        <v>process-other-industry</v>
      </c>
      <c r="G216" s="38" t="str">
        <f>INDEX('Crosswalk Particulates'!$E:$E,MATCH('2020 EPA Data'!$B216,'Crosswalk Particulates'!$D:$D,0))</f>
        <v>PM10</v>
      </c>
      <c r="H216" s="45">
        <f t="shared" si="3"/>
        <v>14779871361.050886</v>
      </c>
    </row>
    <row r="217" spans="1:8" s="31" customFormat="1" hidden="1">
      <c r="A217" t="s">
        <v>2548</v>
      </c>
      <c r="B217" t="s">
        <v>2489</v>
      </c>
      <c r="C217" t="s">
        <v>2437</v>
      </c>
      <c r="D217">
        <v>15981</v>
      </c>
      <c r="E217" t="s">
        <v>2402</v>
      </c>
      <c r="F217" s="34" t="str">
        <f>INDEX('Crosswalk Particulates'!$B:$B,MATCH('2020 EPA Data'!A217,'Crosswalk Particulates'!$A:$A,0))</f>
        <v>Commercial Buildings Sector</v>
      </c>
      <c r="G217" s="38" t="str">
        <f>INDEX('Crosswalk Particulates'!$E:$E,MATCH('2020 EPA Data'!$B217,'Crosswalk Particulates'!$D:$D,0))</f>
        <v>NOX</v>
      </c>
      <c r="H217" s="45">
        <f t="shared" si="3"/>
        <v>14497736571.381918</v>
      </c>
    </row>
    <row r="218" spans="1:8" s="31" customFormat="1" hidden="1">
      <c r="A218" t="s">
        <v>2488</v>
      </c>
      <c r="B218" t="s">
        <v>2495</v>
      </c>
      <c r="C218" t="s">
        <v>2437</v>
      </c>
      <c r="D218">
        <v>15894</v>
      </c>
      <c r="E218" t="s">
        <v>2402</v>
      </c>
      <c r="F218" s="34" t="str">
        <f>INDEX('Crosswalk Particulates'!$B:$B,MATCH('2020 EPA Data'!A218,'Crosswalk Particulates'!$A:$A,0))</f>
        <v>Electricity Sector</v>
      </c>
      <c r="G218" s="38" t="str">
        <f>INDEX('Crosswalk Particulates'!$E:$E,MATCH('2020 EPA Data'!$B218,'Crosswalk Particulates'!$D:$D,0))</f>
        <v>SOx</v>
      </c>
      <c r="H218" s="45">
        <f t="shared" si="3"/>
        <v>14418811405.140116</v>
      </c>
    </row>
    <row r="219" spans="1:8" s="31" customFormat="1" hidden="1">
      <c r="A219" t="s">
        <v>2526</v>
      </c>
      <c r="B219" t="s">
        <v>2440</v>
      </c>
      <c r="C219" t="s">
        <v>2437</v>
      </c>
      <c r="D219">
        <v>15757</v>
      </c>
      <c r="E219" t="s">
        <v>2402</v>
      </c>
      <c r="F219" s="34" t="str">
        <f>INDEX('Crosswalk Particulates'!$B:$B,MATCH('2020 EPA Data'!A219,'Crosswalk Particulates'!$A:$A,0))</f>
        <v>process-mining-industry</v>
      </c>
      <c r="G219" s="38" t="str">
        <f>INDEX('Crosswalk Particulates'!$E:$E,MATCH('2020 EPA Data'!$B219,'Crosswalk Particulates'!$D:$D,0))</f>
        <v>CO</v>
      </c>
      <c r="H219" s="45">
        <f t="shared" si="3"/>
        <v>14294526947.954752</v>
      </c>
    </row>
    <row r="220" spans="1:8" s="31" customFormat="1" hidden="1">
      <c r="A220" t="s">
        <v>2544</v>
      </c>
      <c r="B220" t="s">
        <v>2490</v>
      </c>
      <c r="C220" t="s">
        <v>2437</v>
      </c>
      <c r="D220">
        <v>15695</v>
      </c>
      <c r="E220" t="s">
        <v>2402</v>
      </c>
      <c r="F220" s="34" t="str">
        <f>INDEX('Crosswalk Particulates'!$B:$B,MATCH('2020 EPA Data'!A220,'Crosswalk Particulates'!$A:$A,0))</f>
        <v>Commercial Buildings Sector</v>
      </c>
      <c r="G220" s="38" t="str">
        <f>INDEX('Crosswalk Particulates'!$E:$E,MATCH('2020 EPA Data'!$B220,'Crosswalk Particulates'!$D:$D,0))</f>
        <v>PM25</v>
      </c>
      <c r="H220" s="45">
        <f t="shared" si="3"/>
        <v>14238281427.184731</v>
      </c>
    </row>
    <row r="221" spans="1:8" s="31" customFormat="1" hidden="1">
      <c r="A221" t="s">
        <v>2476</v>
      </c>
      <c r="B221" t="s">
        <v>2470</v>
      </c>
      <c r="C221" t="s">
        <v>2437</v>
      </c>
      <c r="D221">
        <v>14935</v>
      </c>
      <c r="E221" t="s">
        <v>2402</v>
      </c>
      <c r="F221" s="34" t="str">
        <f>INDEX('Crosswalk Particulates'!$B:$B,MATCH('2020 EPA Data'!A221,'Crosswalk Particulates'!$A:$A,0))</f>
        <v>industry-fuel-coal</v>
      </c>
      <c r="G221" s="38" t="str">
        <f>INDEX('Crosswalk Particulates'!$E:$E,MATCH('2020 EPA Data'!$B221,'Crosswalk Particulates'!$D:$D,0))</f>
        <v>PM10</v>
      </c>
      <c r="H221" s="45">
        <f t="shared" si="3"/>
        <v>13548820204.84256</v>
      </c>
    </row>
    <row r="222" spans="1:8" s="31" customFormat="1" hidden="1">
      <c r="A222" t="s">
        <v>2461</v>
      </c>
      <c r="B222" t="s">
        <v>2485</v>
      </c>
      <c r="C222" t="s">
        <v>2437</v>
      </c>
      <c r="D222">
        <v>14802</v>
      </c>
      <c r="E222" t="s">
        <v>2402</v>
      </c>
      <c r="F222" s="34" t="str">
        <f>INDEX('Crosswalk Particulates'!$B:$B,MATCH('2020 EPA Data'!A222,'Crosswalk Particulates'!$A:$A,0))</f>
        <v>Electricity Sector</v>
      </c>
      <c r="G222" s="38">
        <f>INDEX('Crosswalk Particulates'!$E:$E,MATCH('2020 EPA Data'!$B222,'Crosswalk Particulates'!$D:$D,0))</f>
        <v>0</v>
      </c>
      <c r="H222" s="45">
        <f t="shared" si="3"/>
        <v>13428164490.932678</v>
      </c>
    </row>
    <row r="223" spans="1:8" s="31" customFormat="1" hidden="1">
      <c r="A223" t="s">
        <v>2476</v>
      </c>
      <c r="B223" t="s">
        <v>2440</v>
      </c>
      <c r="C223" t="s">
        <v>2437</v>
      </c>
      <c r="D223">
        <v>14476</v>
      </c>
      <c r="E223" t="s">
        <v>2402</v>
      </c>
      <c r="F223" s="34" t="str">
        <f>INDEX('Crosswalk Particulates'!$B:$B,MATCH('2020 EPA Data'!A223,'Crosswalk Particulates'!$A:$A,0))</f>
        <v>industry-fuel-coal</v>
      </c>
      <c r="G223" s="38" t="str">
        <f>INDEX('Crosswalk Particulates'!$E:$E,MATCH('2020 EPA Data'!$B223,'Crosswalk Particulates'!$D:$D,0))</f>
        <v>CO</v>
      </c>
      <c r="H223" s="45">
        <f t="shared" si="3"/>
        <v>13132421913.98064</v>
      </c>
    </row>
    <row r="224" spans="1:8" s="31" customFormat="1" hidden="1">
      <c r="A224" t="s">
        <v>2412</v>
      </c>
      <c r="B224" t="s">
        <v>2509</v>
      </c>
      <c r="C224" t="s">
        <v>2379</v>
      </c>
      <c r="D224">
        <v>14275</v>
      </c>
      <c r="E224" t="s">
        <v>2402</v>
      </c>
      <c r="F224" s="34" t="str">
        <f>INDEX('Crosswalk Particulates'!$B:$B,MATCH('2020 EPA Data'!A224,'Crosswalk Particulates'!$A:$A,0))</f>
        <v>Other-EPA</v>
      </c>
      <c r="G224" s="38">
        <f>INDEX('Crosswalk Particulates'!$E:$E,MATCH('2020 EPA Data'!$B224,'Crosswalk Particulates'!$D:$D,0))</f>
        <v>0</v>
      </c>
      <c r="H224" s="45">
        <f t="shared" si="3"/>
        <v>12950077564.387514</v>
      </c>
    </row>
    <row r="225" spans="1:8" s="31" customFormat="1" hidden="1">
      <c r="A225" t="s">
        <v>2472</v>
      </c>
      <c r="B225" t="s">
        <v>2490</v>
      </c>
      <c r="C225" t="s">
        <v>2437</v>
      </c>
      <c r="D225">
        <v>14073</v>
      </c>
      <c r="E225" t="s">
        <v>2402</v>
      </c>
      <c r="F225" s="34" t="str">
        <f>INDEX('Crosswalk Particulates'!$B:$B,MATCH('2020 EPA Data'!A225,'Crosswalk Particulates'!$A:$A,0))</f>
        <v>process-ngps-industry</v>
      </c>
      <c r="G225" s="38" t="str">
        <f>INDEX('Crosswalk Particulates'!$E:$E,MATCH('2020 EPA Data'!$B225,'Crosswalk Particulates'!$D:$D,0))</f>
        <v>PM25</v>
      </c>
      <c r="H225" s="45">
        <f t="shared" si="3"/>
        <v>12766826028.975515</v>
      </c>
    </row>
    <row r="226" spans="1:8" s="31" customFormat="1" hidden="1">
      <c r="A226" t="s">
        <v>2461</v>
      </c>
      <c r="B226" t="s">
        <v>2513</v>
      </c>
      <c r="C226" t="s">
        <v>2379</v>
      </c>
      <c r="D226">
        <v>13577</v>
      </c>
      <c r="E226" t="s">
        <v>2402</v>
      </c>
      <c r="F226" s="34" t="str">
        <f>INDEX('Crosswalk Particulates'!$B:$B,MATCH('2020 EPA Data'!A226,'Crosswalk Particulates'!$A:$A,0))</f>
        <v>Electricity Sector</v>
      </c>
      <c r="G226" s="38" t="str">
        <f>INDEX('Crosswalk Particulates'!$E:$E,MATCH('2020 EPA Data'!$B226,'Crosswalk Particulates'!$D:$D,0))</f>
        <v>OC</v>
      </c>
      <c r="H226" s="45">
        <f t="shared" si="3"/>
        <v>12316861862.815361</v>
      </c>
    </row>
    <row r="227" spans="1:8" s="31" customFormat="1" hidden="1">
      <c r="A227" t="s">
        <v>2431</v>
      </c>
      <c r="B227" t="s">
        <v>2495</v>
      </c>
      <c r="C227" t="s">
        <v>2437</v>
      </c>
      <c r="D227">
        <v>13451</v>
      </c>
      <c r="E227" t="s">
        <v>2402</v>
      </c>
      <c r="F227" s="34" t="str">
        <f>INDEX('Crosswalk Particulates'!$B:$B,MATCH('2020 EPA Data'!A227,'Crosswalk Particulates'!$A:$A,0))</f>
        <v>industry-fuel-natural gas</v>
      </c>
      <c r="G227" s="38" t="str">
        <f>INDEX('Crosswalk Particulates'!$E:$E,MATCH('2020 EPA Data'!$B227,'Crosswalk Particulates'!$D:$D,0))</f>
        <v>SOx</v>
      </c>
      <c r="H227" s="45">
        <f t="shared" si="3"/>
        <v>12202556449.637581</v>
      </c>
    </row>
    <row r="228" spans="1:8" s="31" customFormat="1" hidden="1">
      <c r="A228" t="s">
        <v>2466</v>
      </c>
      <c r="B228" t="s">
        <v>2490</v>
      </c>
      <c r="C228" t="s">
        <v>2437</v>
      </c>
      <c r="D228">
        <v>13281</v>
      </c>
      <c r="E228" t="s">
        <v>2402</v>
      </c>
      <c r="F228" s="34" t="str">
        <f>INDEX('Crosswalk Particulates'!$B:$B,MATCH('2020 EPA Data'!A228,'Crosswalk Particulates'!$A:$A,0))</f>
        <v>process-other-industry</v>
      </c>
      <c r="G228" s="38" t="str">
        <f>INDEX('Crosswalk Particulates'!$E:$E,MATCH('2020 EPA Data'!$B228,'Crosswalk Particulates'!$D:$D,0))</f>
        <v>PM25</v>
      </c>
      <c r="H228" s="45">
        <f t="shared" si="3"/>
        <v>12048334860.429462</v>
      </c>
    </row>
    <row r="229" spans="1:8" s="31" customFormat="1" hidden="1">
      <c r="A229" t="s">
        <v>2403</v>
      </c>
      <c r="B229" t="s">
        <v>2509</v>
      </c>
      <c r="C229" t="s">
        <v>2379</v>
      </c>
      <c r="D229">
        <v>13230</v>
      </c>
      <c r="E229" t="s">
        <v>2402</v>
      </c>
      <c r="F229" s="34" t="str">
        <f>INDEX('Crosswalk Particulates'!$B:$B,MATCH('2020 EPA Data'!A229,'Crosswalk Particulates'!$A:$A,0))</f>
        <v>Transportation Sector</v>
      </c>
      <c r="G229" s="38">
        <f>INDEX('Crosswalk Particulates'!$E:$E,MATCH('2020 EPA Data'!$B229,'Crosswalk Particulates'!$D:$D,0))</f>
        <v>0</v>
      </c>
      <c r="H229" s="45">
        <f t="shared" si="3"/>
        <v>12002068383.667027</v>
      </c>
    </row>
    <row r="230" spans="1:8" s="31" customFormat="1" hidden="1">
      <c r="A230" t="s">
        <v>2418</v>
      </c>
      <c r="B230" t="s">
        <v>2509</v>
      </c>
      <c r="C230" t="s">
        <v>2379</v>
      </c>
      <c r="D230">
        <v>13122</v>
      </c>
      <c r="E230" t="s">
        <v>2402</v>
      </c>
      <c r="F230" s="34" t="str">
        <f>INDEX('Crosswalk Particulates'!$B:$B,MATCH('2020 EPA Data'!A230,'Crosswalk Particulates'!$A:$A,0))</f>
        <v>process-other-industry</v>
      </c>
      <c r="G230" s="38">
        <f>INDEX('Crosswalk Particulates'!$E:$E,MATCH('2020 EPA Data'!$B230,'Crosswalk Particulates'!$D:$D,0))</f>
        <v>0</v>
      </c>
      <c r="H230" s="45">
        <f t="shared" si="3"/>
        <v>11904092315.22893</v>
      </c>
    </row>
    <row r="231" spans="1:8" s="31" customFormat="1" hidden="1">
      <c r="A231" t="s">
        <v>2465</v>
      </c>
      <c r="B231" t="s">
        <v>2490</v>
      </c>
      <c r="C231" t="s">
        <v>2437</v>
      </c>
      <c r="D231">
        <v>12982</v>
      </c>
      <c r="E231" t="s">
        <v>2402</v>
      </c>
      <c r="F231" s="34" t="str">
        <f>INDEX('Crosswalk Particulates'!$B:$B,MATCH('2020 EPA Data'!A231,'Crosswalk Particulates'!$A:$A,0))</f>
        <v>process-other-industry</v>
      </c>
      <c r="G231" s="38" t="str">
        <f>INDEX('Crosswalk Particulates'!$E:$E,MATCH('2020 EPA Data'!$B231,'Crosswalk Particulates'!$D:$D,0))</f>
        <v>PM25</v>
      </c>
      <c r="H231" s="45">
        <f t="shared" si="3"/>
        <v>11777086300.58695</v>
      </c>
    </row>
    <row r="232" spans="1:8" s="31" customFormat="1" hidden="1">
      <c r="A232" t="s">
        <v>2422</v>
      </c>
      <c r="B232" t="s">
        <v>2470</v>
      </c>
      <c r="C232" t="s">
        <v>2437</v>
      </c>
      <c r="D232">
        <v>12858</v>
      </c>
      <c r="E232" t="s">
        <v>2402</v>
      </c>
      <c r="F232" s="34" t="str">
        <f>INDEX('Crosswalk Particulates'!$B:$B,MATCH('2020 EPA Data'!A232,'Crosswalk Particulates'!$A:$A,0))</f>
        <v>process-ngps-industry</v>
      </c>
      <c r="G232" s="38" t="str">
        <f>INDEX('Crosswalk Particulates'!$E:$E,MATCH('2020 EPA Data'!$B232,'Crosswalk Particulates'!$D:$D,0))</f>
        <v>PM10</v>
      </c>
      <c r="H232" s="45">
        <f t="shared" si="3"/>
        <v>11664595259.046911</v>
      </c>
    </row>
    <row r="233" spans="1:8" s="31" customFormat="1" hidden="1">
      <c r="A233" t="s">
        <v>2464</v>
      </c>
      <c r="B233" t="s">
        <v>2440</v>
      </c>
      <c r="C233" t="s">
        <v>2437</v>
      </c>
      <c r="D233">
        <v>12824</v>
      </c>
      <c r="E233" t="s">
        <v>2402</v>
      </c>
      <c r="F233" s="34" t="str">
        <f>INDEX('Crosswalk Particulates'!$B:$B,MATCH('2020 EPA Data'!A233,'Crosswalk Particulates'!$A:$A,0))</f>
        <v>Electricity Sector</v>
      </c>
      <c r="G233" s="38" t="str">
        <f>INDEX('Crosswalk Particulates'!$E:$E,MATCH('2020 EPA Data'!$B233,'Crosswalk Particulates'!$D:$D,0))</f>
        <v>CO</v>
      </c>
      <c r="H233" s="45">
        <f t="shared" si="3"/>
        <v>11633750941.205288</v>
      </c>
    </row>
    <row r="234" spans="1:8" s="31" customFormat="1">
      <c r="A234" t="s">
        <v>2510</v>
      </c>
      <c r="B234" t="s">
        <v>2436</v>
      </c>
      <c r="C234" t="s">
        <v>2437</v>
      </c>
      <c r="D234">
        <v>12591</v>
      </c>
      <c r="E234" t="s">
        <v>2402</v>
      </c>
      <c r="F234" s="34" t="str">
        <f>INDEX('Crosswalk Particulates'!$B:$B,MATCH('2020 EPA Data'!A234,'Crosswalk Particulates'!$A:$A,0))</f>
        <v>Residential Buildings Sector</v>
      </c>
      <c r="G234" s="38" t="str">
        <f>INDEX('Crosswalk Particulates'!$E:$E,MATCH('2020 EPA Data'!$B234,'Crosswalk Particulates'!$D:$D,0))</f>
        <v>VOC</v>
      </c>
      <c r="H234" s="45">
        <f t="shared" si="3"/>
        <v>11422376645.408279</v>
      </c>
    </row>
    <row r="235" spans="1:8" s="31" customFormat="1" hidden="1">
      <c r="A235" t="s">
        <v>2429</v>
      </c>
      <c r="B235" t="s">
        <v>2495</v>
      </c>
      <c r="C235" t="s">
        <v>2437</v>
      </c>
      <c r="D235">
        <v>12587</v>
      </c>
      <c r="E235" t="s">
        <v>2402</v>
      </c>
      <c r="F235" s="34" t="str">
        <f>INDEX('Crosswalk Particulates'!$B:$B,MATCH('2020 EPA Data'!A235,'Crosswalk Particulates'!$A:$A,0))</f>
        <v>Residential Buildings Sector</v>
      </c>
      <c r="G235" s="38" t="str">
        <f>INDEX('Crosswalk Particulates'!$E:$E,MATCH('2020 EPA Data'!$B235,'Crosswalk Particulates'!$D:$D,0))</f>
        <v>SOx</v>
      </c>
      <c r="H235" s="45">
        <f t="shared" si="3"/>
        <v>11418747902.132795</v>
      </c>
    </row>
    <row r="236" spans="1:8" s="31" customFormat="1" hidden="1">
      <c r="A236" t="s">
        <v>2422</v>
      </c>
      <c r="B236" t="s">
        <v>2490</v>
      </c>
      <c r="C236" t="s">
        <v>2437</v>
      </c>
      <c r="D236">
        <v>12458</v>
      </c>
      <c r="E236" t="s">
        <v>2402</v>
      </c>
      <c r="F236" s="34" t="str">
        <f>INDEX('Crosswalk Particulates'!$B:$B,MATCH('2020 EPA Data'!A236,'Crosswalk Particulates'!$A:$A,0))</f>
        <v>process-ngps-industry</v>
      </c>
      <c r="G236" s="38" t="str">
        <f>INDEX('Crosswalk Particulates'!$E:$E,MATCH('2020 EPA Data'!$B236,'Crosswalk Particulates'!$D:$D,0))</f>
        <v>PM25</v>
      </c>
      <c r="H236" s="45">
        <f t="shared" si="3"/>
        <v>11301720931.4984</v>
      </c>
    </row>
    <row r="237" spans="1:8" s="31" customFormat="1">
      <c r="A237" t="s">
        <v>2461</v>
      </c>
      <c r="B237" t="s">
        <v>2436</v>
      </c>
      <c r="C237" t="s">
        <v>2437</v>
      </c>
      <c r="D237">
        <v>12447</v>
      </c>
      <c r="E237" t="s">
        <v>2402</v>
      </c>
      <c r="F237" s="34" t="str">
        <f>INDEX('Crosswalk Particulates'!$B:$B,MATCH('2020 EPA Data'!A237,'Crosswalk Particulates'!$A:$A,0))</f>
        <v>Electricity Sector</v>
      </c>
      <c r="G237" s="38" t="str">
        <f>INDEX('Crosswalk Particulates'!$E:$E,MATCH('2020 EPA Data'!$B237,'Crosswalk Particulates'!$D:$D,0))</f>
        <v>VOC</v>
      </c>
      <c r="H237" s="45">
        <f t="shared" si="3"/>
        <v>11291741887.490816</v>
      </c>
    </row>
    <row r="238" spans="1:8" s="31" customFormat="1" hidden="1">
      <c r="A238" t="s">
        <v>2482</v>
      </c>
      <c r="B238" t="s">
        <v>2489</v>
      </c>
      <c r="C238" t="s">
        <v>2437</v>
      </c>
      <c r="D238">
        <v>12388</v>
      </c>
      <c r="E238" t="s">
        <v>2402</v>
      </c>
      <c r="F238" s="34" t="str">
        <f>INDEX('Crosswalk Particulates'!$B:$B,MATCH('2020 EPA Data'!A238,'Crosswalk Particulates'!$A:$A,0))</f>
        <v>process-other-industry</v>
      </c>
      <c r="G238" s="38" t="str">
        <f>INDEX('Crosswalk Particulates'!$E:$E,MATCH('2020 EPA Data'!$B238,'Crosswalk Particulates'!$D:$D,0))</f>
        <v>NOX</v>
      </c>
      <c r="H238" s="45">
        <f t="shared" si="3"/>
        <v>11238217924.17741</v>
      </c>
    </row>
    <row r="239" spans="1:8" s="31" customFormat="1" hidden="1">
      <c r="A239" t="s">
        <v>2508</v>
      </c>
      <c r="B239" t="s">
        <v>2495</v>
      </c>
      <c r="C239" t="s">
        <v>2437</v>
      </c>
      <c r="D239">
        <v>12353</v>
      </c>
      <c r="E239" t="s">
        <v>2402</v>
      </c>
      <c r="F239" s="34" t="str">
        <f>INDEX('Crosswalk Particulates'!$B:$B,MATCH('2020 EPA Data'!A239,'Crosswalk Particulates'!$A:$A,0))</f>
        <v>industry-fuel-oil</v>
      </c>
      <c r="G239" s="38" t="str">
        <f>INDEX('Crosswalk Particulates'!$E:$E,MATCH('2020 EPA Data'!$B239,'Crosswalk Particulates'!$D:$D,0))</f>
        <v>SOx</v>
      </c>
      <c r="H239" s="45">
        <f t="shared" si="3"/>
        <v>11206466420.516916</v>
      </c>
    </row>
    <row r="240" spans="1:8" s="31" customFormat="1" hidden="1">
      <c r="A240" t="s">
        <v>2499</v>
      </c>
      <c r="B240" t="s">
        <v>2509</v>
      </c>
      <c r="C240" t="s">
        <v>2379</v>
      </c>
      <c r="D240">
        <v>12170</v>
      </c>
      <c r="E240" t="s">
        <v>2402</v>
      </c>
      <c r="F240" s="34" t="str">
        <f>INDEX('Crosswalk Particulates'!$B:$B,MATCH('2020 EPA Data'!A240,'Crosswalk Particulates'!$A:$A,0))</f>
        <v>process-iron and steel-industry</v>
      </c>
      <c r="G240" s="38">
        <f>INDEX('Crosswalk Particulates'!$E:$E,MATCH('2020 EPA Data'!$B240,'Crosswalk Particulates'!$D:$D,0))</f>
        <v>0</v>
      </c>
      <c r="H240" s="45">
        <f t="shared" si="3"/>
        <v>11040451415.663471</v>
      </c>
    </row>
    <row r="241" spans="1:8" s="31" customFormat="1" hidden="1">
      <c r="A241" t="s">
        <v>2548</v>
      </c>
      <c r="B241" t="s">
        <v>2440</v>
      </c>
      <c r="C241" t="s">
        <v>2437</v>
      </c>
      <c r="D241">
        <v>11922</v>
      </c>
      <c r="E241" t="s">
        <v>2402</v>
      </c>
      <c r="F241" s="34" t="str">
        <f>INDEX('Crosswalk Particulates'!$B:$B,MATCH('2020 EPA Data'!A241,'Crosswalk Particulates'!$A:$A,0))</f>
        <v>Commercial Buildings Sector</v>
      </c>
      <c r="G241" s="38" t="str">
        <f>INDEX('Crosswalk Particulates'!$E:$E,MATCH('2020 EPA Data'!$B241,'Crosswalk Particulates'!$D:$D,0))</f>
        <v>CO</v>
      </c>
      <c r="H241" s="45">
        <f t="shared" si="3"/>
        <v>10815469332.583395</v>
      </c>
    </row>
    <row r="242" spans="1:8" s="31" customFormat="1" hidden="1">
      <c r="A242" t="s">
        <v>2449</v>
      </c>
      <c r="B242" t="s">
        <v>2470</v>
      </c>
      <c r="C242" t="s">
        <v>2437</v>
      </c>
      <c r="D242">
        <v>11824</v>
      </c>
      <c r="E242" t="s">
        <v>2402</v>
      </c>
      <c r="F242" s="34" t="str">
        <f>INDEX('Crosswalk Particulates'!$B:$B,MATCH('2020 EPA Data'!A242,'Crosswalk Particulates'!$A:$A,0))</f>
        <v>Transportation Sector</v>
      </c>
      <c r="G242" s="38" t="str">
        <f>INDEX('Crosswalk Particulates'!$E:$E,MATCH('2020 EPA Data'!$B242,'Crosswalk Particulates'!$D:$D,0))</f>
        <v>PM10</v>
      </c>
      <c r="H242" s="45">
        <f t="shared" si="3"/>
        <v>10726565122.334009</v>
      </c>
    </row>
    <row r="243" spans="1:8" s="31" customFormat="1" hidden="1">
      <c r="A243" t="s">
        <v>2482</v>
      </c>
      <c r="B243" t="s">
        <v>2470</v>
      </c>
      <c r="C243" t="s">
        <v>2437</v>
      </c>
      <c r="D243">
        <v>11623</v>
      </c>
      <c r="E243" t="s">
        <v>2402</v>
      </c>
      <c r="F243" s="34" t="str">
        <f>INDEX('Crosswalk Particulates'!$B:$B,MATCH('2020 EPA Data'!A243,'Crosswalk Particulates'!$A:$A,0))</f>
        <v>process-other-industry</v>
      </c>
      <c r="G243" s="38" t="str">
        <f>INDEX('Crosswalk Particulates'!$E:$E,MATCH('2020 EPA Data'!$B243,'Crosswalk Particulates'!$D:$D,0))</f>
        <v>PM10</v>
      </c>
      <c r="H243" s="45">
        <f t="shared" si="3"/>
        <v>10544220772.740883</v>
      </c>
    </row>
    <row r="244" spans="1:8" s="31" customFormat="1" hidden="1">
      <c r="A244" t="s">
        <v>2449</v>
      </c>
      <c r="B244" t="s">
        <v>2490</v>
      </c>
      <c r="C244" t="s">
        <v>2437</v>
      </c>
      <c r="D244">
        <v>11403</v>
      </c>
      <c r="E244" t="s">
        <v>2402</v>
      </c>
      <c r="F244" s="34" t="str">
        <f>INDEX('Crosswalk Particulates'!$B:$B,MATCH('2020 EPA Data'!A244,'Crosswalk Particulates'!$A:$A,0))</f>
        <v>Transportation Sector</v>
      </c>
      <c r="G244" s="38" t="str">
        <f>INDEX('Crosswalk Particulates'!$E:$E,MATCH('2020 EPA Data'!$B244,'Crosswalk Particulates'!$D:$D,0))</f>
        <v>PM25</v>
      </c>
      <c r="H244" s="45">
        <f t="shared" si="3"/>
        <v>10344639892.589201</v>
      </c>
    </row>
    <row r="245" spans="1:8" s="31" customFormat="1">
      <c r="A245" t="s">
        <v>2480</v>
      </c>
      <c r="B245" t="s">
        <v>2436</v>
      </c>
      <c r="C245" t="s">
        <v>2437</v>
      </c>
      <c r="D245">
        <v>11160</v>
      </c>
      <c r="E245" t="s">
        <v>2402</v>
      </c>
      <c r="F245" s="34" t="str">
        <f>INDEX('Crosswalk Particulates'!$B:$B,MATCH('2020 EPA Data'!A245,'Crosswalk Particulates'!$A:$A,0))</f>
        <v>industry-fuel-biomass</v>
      </c>
      <c r="G245" s="38" t="str">
        <f>INDEX('Crosswalk Particulates'!$E:$E,MATCH('2020 EPA Data'!$B245,'Crosswalk Particulates'!$D:$D,0))</f>
        <v>VOC</v>
      </c>
      <c r="H245" s="45">
        <f t="shared" si="3"/>
        <v>10124193738.603479</v>
      </c>
    </row>
    <row r="246" spans="1:8" s="31" customFormat="1" hidden="1">
      <c r="A246" t="s">
        <v>2479</v>
      </c>
      <c r="B246" t="s">
        <v>2595</v>
      </c>
      <c r="C246" t="s">
        <v>2379</v>
      </c>
      <c r="D246">
        <v>11156</v>
      </c>
      <c r="E246" t="s">
        <v>2402</v>
      </c>
      <c r="F246" s="34" t="str">
        <f>INDEX('Crosswalk Particulates'!$B:$B,MATCH('2020 EPA Data'!A246,'Crosswalk Particulates'!$A:$A,0))</f>
        <v>Other-EPA</v>
      </c>
      <c r="G246" s="38" t="str">
        <f>INDEX('Crosswalk Particulates'!$E:$E,MATCH('2020 EPA Data'!$B246,'Crosswalk Particulates'!$D:$D,0))</f>
        <v>BC</v>
      </c>
      <c r="H246" s="45">
        <f t="shared" si="3"/>
        <v>10120564995.327993</v>
      </c>
    </row>
    <row r="247" spans="1:8" s="31" customFormat="1" hidden="1">
      <c r="A247" t="s">
        <v>2403</v>
      </c>
      <c r="B247" t="s">
        <v>2513</v>
      </c>
      <c r="C247" t="s">
        <v>2379</v>
      </c>
      <c r="D247">
        <v>11120</v>
      </c>
      <c r="E247" t="s">
        <v>2402</v>
      </c>
      <c r="F247" s="34" t="str">
        <f>INDEX('Crosswalk Particulates'!$B:$B,MATCH('2020 EPA Data'!A247,'Crosswalk Particulates'!$A:$A,0))</f>
        <v>Transportation Sector</v>
      </c>
      <c r="G247" s="38" t="str">
        <f>INDEX('Crosswalk Particulates'!$E:$E,MATCH('2020 EPA Data'!$B247,'Crosswalk Particulates'!$D:$D,0))</f>
        <v>OC</v>
      </c>
      <c r="H247" s="45">
        <f t="shared" si="3"/>
        <v>10087906305.848629</v>
      </c>
    </row>
    <row r="248" spans="1:8" s="31" customFormat="1" hidden="1">
      <c r="A248" t="s">
        <v>2471</v>
      </c>
      <c r="B248" t="s">
        <v>2495</v>
      </c>
      <c r="C248" t="s">
        <v>2437</v>
      </c>
      <c r="D248">
        <v>11096</v>
      </c>
      <c r="E248" t="s">
        <v>2402</v>
      </c>
      <c r="F248" s="34" t="str">
        <f>INDEX('Crosswalk Particulates'!$B:$B,MATCH('2020 EPA Data'!A248,'Crosswalk Particulates'!$A:$A,0))</f>
        <v>Other-EPA</v>
      </c>
      <c r="G248" s="38" t="str">
        <f>INDEX('Crosswalk Particulates'!$E:$E,MATCH('2020 EPA Data'!$B248,'Crosswalk Particulates'!$D:$D,0))</f>
        <v>SOx</v>
      </c>
      <c r="H248" s="45">
        <f t="shared" si="3"/>
        <v>10066133846.195717</v>
      </c>
    </row>
    <row r="249" spans="1:8" s="31" customFormat="1" hidden="1">
      <c r="A249" t="s">
        <v>2487</v>
      </c>
      <c r="B249" t="s">
        <v>2470</v>
      </c>
      <c r="C249" t="s">
        <v>2437</v>
      </c>
      <c r="D249">
        <v>10963</v>
      </c>
      <c r="E249" t="s">
        <v>2402</v>
      </c>
      <c r="F249" s="34" t="str">
        <f>INDEX('Crosswalk Particulates'!$B:$B,MATCH('2020 EPA Data'!A249,'Crosswalk Particulates'!$A:$A,0))</f>
        <v>process-cement-industry</v>
      </c>
      <c r="G249" s="38" t="str">
        <f>INDEX('Crosswalk Particulates'!$E:$E,MATCH('2020 EPA Data'!$B249,'Crosswalk Particulates'!$D:$D,0))</f>
        <v>PM10</v>
      </c>
      <c r="H249" s="45">
        <f t="shared" si="3"/>
        <v>9945478132.2858353</v>
      </c>
    </row>
    <row r="250" spans="1:8" s="31" customFormat="1">
      <c r="A250" t="s">
        <v>2445</v>
      </c>
      <c r="B250" t="s">
        <v>2436</v>
      </c>
      <c r="C250" t="s">
        <v>2437</v>
      </c>
      <c r="D250">
        <v>10936</v>
      </c>
      <c r="E250" t="s">
        <v>2402</v>
      </c>
      <c r="F250" s="34" t="str">
        <f>INDEX('Crosswalk Particulates'!$B:$B,MATCH('2020 EPA Data'!A250,'Crosswalk Particulates'!$A:$A,0))</f>
        <v>Electricity Sector</v>
      </c>
      <c r="G250" s="38" t="str">
        <f>INDEX('Crosswalk Particulates'!$E:$E,MATCH('2020 EPA Data'!$B250,'Crosswalk Particulates'!$D:$D,0))</f>
        <v>VOC</v>
      </c>
      <c r="H250" s="45">
        <f t="shared" si="3"/>
        <v>9920984115.1763115</v>
      </c>
    </row>
    <row r="251" spans="1:8" s="31" customFormat="1" hidden="1">
      <c r="A251" t="s">
        <v>2466</v>
      </c>
      <c r="B251" t="s">
        <v>2509</v>
      </c>
      <c r="C251" t="s">
        <v>2379</v>
      </c>
      <c r="D251">
        <v>10656</v>
      </c>
      <c r="E251" t="s">
        <v>2402</v>
      </c>
      <c r="F251" s="34" t="str">
        <f>INDEX('Crosswalk Particulates'!$B:$B,MATCH('2020 EPA Data'!A251,'Crosswalk Particulates'!$A:$A,0))</f>
        <v>process-other-industry</v>
      </c>
      <c r="G251" s="38">
        <f>INDEX('Crosswalk Particulates'!$E:$E,MATCH('2020 EPA Data'!$B251,'Crosswalk Particulates'!$D:$D,0))</f>
        <v>0</v>
      </c>
      <c r="H251" s="45">
        <f t="shared" si="3"/>
        <v>9666972085.8923531</v>
      </c>
    </row>
    <row r="252" spans="1:8" s="31" customFormat="1" hidden="1">
      <c r="A252" t="s">
        <v>2461</v>
      </c>
      <c r="B252" t="s">
        <v>2509</v>
      </c>
      <c r="C252" t="s">
        <v>2379</v>
      </c>
      <c r="D252">
        <v>10386</v>
      </c>
      <c r="E252" t="s">
        <v>2402</v>
      </c>
      <c r="F252" s="34" t="str">
        <f>INDEX('Crosswalk Particulates'!$B:$B,MATCH('2020 EPA Data'!A252,'Crosswalk Particulates'!$A:$A,0))</f>
        <v>Electricity Sector</v>
      </c>
      <c r="G252" s="38">
        <f>INDEX('Crosswalk Particulates'!$E:$E,MATCH('2020 EPA Data'!$B252,'Crosswalk Particulates'!$D:$D,0))</f>
        <v>0</v>
      </c>
      <c r="H252" s="45">
        <f t="shared" si="3"/>
        <v>9422031914.7971096</v>
      </c>
    </row>
    <row r="253" spans="1:8" s="31" customFormat="1" hidden="1">
      <c r="A253" t="s">
        <v>2602</v>
      </c>
      <c r="B253" t="s">
        <v>2440</v>
      </c>
      <c r="C253" t="s">
        <v>2437</v>
      </c>
      <c r="D253">
        <v>10371</v>
      </c>
      <c r="E253" t="s">
        <v>2402</v>
      </c>
      <c r="F253" s="34" t="str">
        <f>INDEX('Crosswalk Particulates'!$B:$B,MATCH('2020 EPA Data'!A253,'Crosswalk Particulates'!$A:$A,0))</f>
        <v>Residential Buildings Sector</v>
      </c>
      <c r="G253" s="38" t="str">
        <f>INDEX('Crosswalk Particulates'!$E:$E,MATCH('2020 EPA Data'!$B253,'Crosswalk Particulates'!$D:$D,0))</f>
        <v>CO</v>
      </c>
      <c r="H253" s="45">
        <f t="shared" si="3"/>
        <v>9408424127.51404</v>
      </c>
    </row>
    <row r="254" spans="1:8" s="31" customFormat="1" hidden="1">
      <c r="A254" t="s">
        <v>2544</v>
      </c>
      <c r="B254" t="s">
        <v>2489</v>
      </c>
      <c r="C254" t="s">
        <v>2437</v>
      </c>
      <c r="D254">
        <v>10141</v>
      </c>
      <c r="E254" t="s">
        <v>2402</v>
      </c>
      <c r="F254" s="34" t="str">
        <f>INDEX('Crosswalk Particulates'!$B:$B,MATCH('2020 EPA Data'!A254,'Crosswalk Particulates'!$A:$A,0))</f>
        <v>Commercial Buildings Sector</v>
      </c>
      <c r="G254" s="38" t="str">
        <f>INDEX('Crosswalk Particulates'!$E:$E,MATCH('2020 EPA Data'!$B254,'Crosswalk Particulates'!$D:$D,0))</f>
        <v>NOX</v>
      </c>
      <c r="H254" s="45">
        <f t="shared" si="3"/>
        <v>9199771389.173645</v>
      </c>
    </row>
    <row r="255" spans="1:8" s="31" customFormat="1">
      <c r="A255" t="s">
        <v>2482</v>
      </c>
      <c r="B255" t="s">
        <v>2436</v>
      </c>
      <c r="C255" t="s">
        <v>2437</v>
      </c>
      <c r="D255">
        <v>9965</v>
      </c>
      <c r="E255" t="s">
        <v>2402</v>
      </c>
      <c r="F255" s="34" t="str">
        <f>INDEX('Crosswalk Particulates'!$B:$B,MATCH('2020 EPA Data'!A255,'Crosswalk Particulates'!$A:$A,0))</f>
        <v>process-other-industry</v>
      </c>
      <c r="G255" s="38" t="str">
        <f>INDEX('Crosswalk Particulates'!$E:$E,MATCH('2020 EPA Data'!$B255,'Crosswalk Particulates'!$D:$D,0))</f>
        <v>VOC</v>
      </c>
      <c r="H255" s="45">
        <f t="shared" si="3"/>
        <v>9040106685.0522995</v>
      </c>
    </row>
    <row r="256" spans="1:8" s="31" customFormat="1" hidden="1">
      <c r="A256" t="s">
        <v>2431</v>
      </c>
      <c r="B256" t="s">
        <v>2513</v>
      </c>
      <c r="C256" t="s">
        <v>2379</v>
      </c>
      <c r="D256">
        <v>9961</v>
      </c>
      <c r="E256" t="s">
        <v>2402</v>
      </c>
      <c r="F256" s="34" t="str">
        <f>INDEX('Crosswalk Particulates'!$B:$B,MATCH('2020 EPA Data'!A256,'Crosswalk Particulates'!$A:$A,0))</f>
        <v>industry-fuel-natural gas</v>
      </c>
      <c r="G256" s="38" t="str">
        <f>INDEX('Crosswalk Particulates'!$E:$E,MATCH('2020 EPA Data'!$B256,'Crosswalk Particulates'!$D:$D,0))</f>
        <v>OC</v>
      </c>
      <c r="H256" s="45">
        <f t="shared" si="3"/>
        <v>9036477941.7768154</v>
      </c>
    </row>
    <row r="257" spans="1:8" s="31" customFormat="1">
      <c r="A257" t="s">
        <v>2483</v>
      </c>
      <c r="B257" t="s">
        <v>2436</v>
      </c>
      <c r="C257" t="s">
        <v>2437</v>
      </c>
      <c r="D257">
        <v>9522</v>
      </c>
      <c r="E257" t="s">
        <v>2402</v>
      </c>
      <c r="F257" s="34" t="str">
        <f>INDEX('Crosswalk Particulates'!$B:$B,MATCH('2020 EPA Data'!A257,'Crosswalk Particulates'!$A:$A,0))</f>
        <v>Transportation Sector</v>
      </c>
      <c r="G257" s="38" t="str">
        <f>INDEX('Crosswalk Particulates'!$E:$E,MATCH('2020 EPA Data'!$B257,'Crosswalk Particulates'!$D:$D,0))</f>
        <v>VOC</v>
      </c>
      <c r="H257" s="45">
        <f t="shared" si="3"/>
        <v>8638223367.2923222</v>
      </c>
    </row>
    <row r="258" spans="1:8" s="31" customFormat="1" hidden="1">
      <c r="A258" t="s">
        <v>2407</v>
      </c>
      <c r="B258" t="s">
        <v>2513</v>
      </c>
      <c r="C258" t="s">
        <v>2379</v>
      </c>
      <c r="D258">
        <v>9396</v>
      </c>
      <c r="E258" t="s">
        <v>2402</v>
      </c>
      <c r="F258" s="34" t="str">
        <f>INDEX('Crosswalk Particulates'!$B:$B,MATCH('2020 EPA Data'!A258,'Crosswalk Particulates'!$A:$A,0))</f>
        <v>Transportation Sector</v>
      </c>
      <c r="G258" s="38" t="str">
        <f>INDEX('Crosswalk Particulates'!$E:$E,MATCH('2020 EPA Data'!$B258,'Crosswalk Particulates'!$D:$D,0))</f>
        <v>OC</v>
      </c>
      <c r="H258" s="45">
        <f t="shared" si="3"/>
        <v>8523917954.114542</v>
      </c>
    </row>
    <row r="259" spans="1:8" s="31" customFormat="1">
      <c r="A259" t="s">
        <v>2499</v>
      </c>
      <c r="B259" t="s">
        <v>2436</v>
      </c>
      <c r="C259" t="s">
        <v>2437</v>
      </c>
      <c r="D259">
        <v>9245</v>
      </c>
      <c r="E259" t="s">
        <v>2402</v>
      </c>
      <c r="F259" s="34" t="str">
        <f>INDEX('Crosswalk Particulates'!$B:$B,MATCH('2020 EPA Data'!A259,'Crosswalk Particulates'!$A:$A,0))</f>
        <v>process-iron and steel-industry</v>
      </c>
      <c r="G259" s="38" t="str">
        <f>INDEX('Crosswalk Particulates'!$E:$E,MATCH('2020 EPA Data'!$B259,'Crosswalk Particulates'!$D:$D,0))</f>
        <v>VOC</v>
      </c>
      <c r="H259" s="45">
        <f t="shared" si="3"/>
        <v>8386932895.4649792</v>
      </c>
    </row>
    <row r="260" spans="1:8" s="31" customFormat="1" hidden="1">
      <c r="A260" t="s">
        <v>2425</v>
      </c>
      <c r="B260" t="s">
        <v>2470</v>
      </c>
      <c r="C260" t="s">
        <v>2437</v>
      </c>
      <c r="D260">
        <v>9148</v>
      </c>
      <c r="E260" t="s">
        <v>2402</v>
      </c>
      <c r="F260" s="34" t="str">
        <f>INDEX('Crosswalk Particulates'!$B:$B,MATCH('2020 EPA Data'!A260,'Crosswalk Particulates'!$A:$A,0))</f>
        <v>Transportation Sector</v>
      </c>
      <c r="G260" s="38" t="str">
        <f>INDEX('Crosswalk Particulates'!$E:$E,MATCH('2020 EPA Data'!$B260,'Crosswalk Particulates'!$D:$D,0))</f>
        <v>PM10</v>
      </c>
      <c r="H260" s="45">
        <f t="shared" ref="H260:H323" si="4">IF(E260="TON",D260/metricton_to_shortton,0)*10^6</f>
        <v>8298935871.0344639</v>
      </c>
    </row>
    <row r="261" spans="1:8" s="31" customFormat="1">
      <c r="A261" t="s">
        <v>2462</v>
      </c>
      <c r="B261" t="s">
        <v>2436</v>
      </c>
      <c r="C261" t="s">
        <v>2437</v>
      </c>
      <c r="D261">
        <v>9115</v>
      </c>
      <c r="E261" t="s">
        <v>2402</v>
      </c>
      <c r="F261" s="34" t="str">
        <f>INDEX('Crosswalk Particulates'!$B:$B,MATCH('2020 EPA Data'!A261,'Crosswalk Particulates'!$A:$A,0))</f>
        <v>Commercial Buildings Sector</v>
      </c>
      <c r="G261" s="38" t="str">
        <f>INDEX('Crosswalk Particulates'!$E:$E,MATCH('2020 EPA Data'!$B261,'Crosswalk Particulates'!$D:$D,0))</f>
        <v>VOC</v>
      </c>
      <c r="H261" s="45">
        <f t="shared" si="4"/>
        <v>8268998739.011713</v>
      </c>
    </row>
    <row r="262" spans="1:8" s="31" customFormat="1" hidden="1">
      <c r="A262" t="s">
        <v>2421</v>
      </c>
      <c r="B262" t="s">
        <v>2495</v>
      </c>
      <c r="C262" t="s">
        <v>2437</v>
      </c>
      <c r="D262">
        <v>8978</v>
      </c>
      <c r="E262" t="s">
        <v>2402</v>
      </c>
      <c r="F262" s="34" t="str">
        <f>INDEX('Crosswalk Particulates'!$B:$B,MATCH('2020 EPA Data'!A262,'Crosswalk Particulates'!$A:$A,0))</f>
        <v>Transportation Sector</v>
      </c>
      <c r="G262" s="38" t="str">
        <f>INDEX('Crosswalk Particulates'!$E:$E,MATCH('2020 EPA Data'!$B262,'Crosswalk Particulates'!$D:$D,0))</f>
        <v>SOx</v>
      </c>
      <c r="H262" s="45">
        <f t="shared" si="4"/>
        <v>8144714281.8263474</v>
      </c>
    </row>
    <row r="263" spans="1:8" s="31" customFormat="1" hidden="1">
      <c r="A263" t="s">
        <v>2407</v>
      </c>
      <c r="B263" t="s">
        <v>2485</v>
      </c>
      <c r="C263" t="s">
        <v>2437</v>
      </c>
      <c r="D263">
        <v>8871</v>
      </c>
      <c r="E263" t="s">
        <v>2402</v>
      </c>
      <c r="F263" s="34" t="str">
        <f>INDEX('Crosswalk Particulates'!$B:$B,MATCH('2020 EPA Data'!A263,'Crosswalk Particulates'!$A:$A,0))</f>
        <v>Transportation Sector</v>
      </c>
      <c r="G263" s="38">
        <f>INDEX('Crosswalk Particulates'!$E:$E,MATCH('2020 EPA Data'!$B263,'Crosswalk Particulates'!$D:$D,0))</f>
        <v>0</v>
      </c>
      <c r="H263" s="45">
        <f t="shared" si="4"/>
        <v>8047645399.2071199</v>
      </c>
    </row>
    <row r="264" spans="1:8" s="31" customFormat="1" hidden="1">
      <c r="A264" t="s">
        <v>2511</v>
      </c>
      <c r="B264" t="s">
        <v>2470</v>
      </c>
      <c r="C264" t="s">
        <v>2437</v>
      </c>
      <c r="D264">
        <v>8800</v>
      </c>
      <c r="E264" t="s">
        <v>2402</v>
      </c>
      <c r="F264" s="34" t="str">
        <f>INDEX('Crosswalk Particulates'!$B:$B,MATCH('2020 EPA Data'!A264,'Crosswalk Particulates'!$A:$A,0))</f>
        <v>industry-fuel-other</v>
      </c>
      <c r="G264" s="38" t="str">
        <f>INDEX('Crosswalk Particulates'!$E:$E,MATCH('2020 EPA Data'!$B264,'Crosswalk Particulates'!$D:$D,0))</f>
        <v>PM10</v>
      </c>
      <c r="H264" s="45">
        <f t="shared" si="4"/>
        <v>7983235206.0672588</v>
      </c>
    </row>
    <row r="265" spans="1:8" s="31" customFormat="1" hidden="1">
      <c r="A265" t="s">
        <v>2482</v>
      </c>
      <c r="B265" t="s">
        <v>2490</v>
      </c>
      <c r="C265" t="s">
        <v>2437</v>
      </c>
      <c r="D265">
        <v>8753</v>
      </c>
      <c r="E265" t="s">
        <v>2402</v>
      </c>
      <c r="F265" s="34" t="str">
        <f>INDEX('Crosswalk Particulates'!$B:$B,MATCH('2020 EPA Data'!A265,'Crosswalk Particulates'!$A:$A,0))</f>
        <v>process-other-industry</v>
      </c>
      <c r="G265" s="38" t="str">
        <f>INDEX('Crosswalk Particulates'!$E:$E,MATCH('2020 EPA Data'!$B265,'Crosswalk Particulates'!$D:$D,0))</f>
        <v>PM25</v>
      </c>
      <c r="H265" s="45">
        <f t="shared" si="4"/>
        <v>7940597472.5803089</v>
      </c>
    </row>
    <row r="266" spans="1:8" s="31" customFormat="1" hidden="1">
      <c r="A266" t="s">
        <v>2449</v>
      </c>
      <c r="B266" t="s">
        <v>2595</v>
      </c>
      <c r="C266" t="s">
        <v>2379</v>
      </c>
      <c r="D266">
        <v>8737</v>
      </c>
      <c r="E266" t="s">
        <v>2402</v>
      </c>
      <c r="F266" s="34" t="str">
        <f>INDEX('Crosswalk Particulates'!$B:$B,MATCH('2020 EPA Data'!A266,'Crosswalk Particulates'!$A:$A,0))</f>
        <v>Transportation Sector</v>
      </c>
      <c r="G266" s="38" t="str">
        <f>INDEX('Crosswalk Particulates'!$E:$E,MATCH('2020 EPA Data'!$B266,'Crosswalk Particulates'!$D:$D,0))</f>
        <v>BC</v>
      </c>
      <c r="H266" s="45">
        <f t="shared" si="4"/>
        <v>7926082499.4783688</v>
      </c>
    </row>
    <row r="267" spans="1:8" s="31" customFormat="1" hidden="1">
      <c r="A267" t="s">
        <v>2464</v>
      </c>
      <c r="B267" t="s">
        <v>2489</v>
      </c>
      <c r="C267" t="s">
        <v>2437</v>
      </c>
      <c r="D267">
        <v>8733</v>
      </c>
      <c r="E267" t="s">
        <v>2402</v>
      </c>
      <c r="F267" s="34" t="str">
        <f>INDEX('Crosswalk Particulates'!$B:$B,MATCH('2020 EPA Data'!A267,'Crosswalk Particulates'!$A:$A,0))</f>
        <v>Electricity Sector</v>
      </c>
      <c r="G267" s="38" t="str">
        <f>INDEX('Crosswalk Particulates'!$E:$E,MATCH('2020 EPA Data'!$B267,'Crosswalk Particulates'!$D:$D,0))</f>
        <v>NOX</v>
      </c>
      <c r="H267" s="45">
        <f t="shared" si="4"/>
        <v>7922453756.2028837</v>
      </c>
    </row>
    <row r="268" spans="1:8" s="31" customFormat="1" hidden="1">
      <c r="A268" t="s">
        <v>2544</v>
      </c>
      <c r="B268" t="s">
        <v>2509</v>
      </c>
      <c r="C268" t="s">
        <v>2379</v>
      </c>
      <c r="D268">
        <v>8517</v>
      </c>
      <c r="E268" t="s">
        <v>2402</v>
      </c>
      <c r="F268" s="34" t="str">
        <f>INDEX('Crosswalk Particulates'!$B:$B,MATCH('2020 EPA Data'!A268,'Crosswalk Particulates'!$A:$A,0))</f>
        <v>Commercial Buildings Sector</v>
      </c>
      <c r="G268" s="38">
        <f>INDEX('Crosswalk Particulates'!$E:$E,MATCH('2020 EPA Data'!$B268,'Crosswalk Particulates'!$D:$D,0))</f>
        <v>0</v>
      </c>
      <c r="H268" s="45">
        <f t="shared" si="4"/>
        <v>7726501619.3266878</v>
      </c>
    </row>
    <row r="269" spans="1:8" s="31" customFormat="1" hidden="1">
      <c r="A269" t="s">
        <v>2465</v>
      </c>
      <c r="B269" t="s">
        <v>2513</v>
      </c>
      <c r="C269" t="s">
        <v>2379</v>
      </c>
      <c r="D269">
        <v>8496</v>
      </c>
      <c r="E269" t="s">
        <v>2402</v>
      </c>
      <c r="F269" s="34" t="str">
        <f>INDEX('Crosswalk Particulates'!$B:$B,MATCH('2020 EPA Data'!A269,'Crosswalk Particulates'!$A:$A,0))</f>
        <v>process-other-industry</v>
      </c>
      <c r="G269" s="38" t="str">
        <f>INDEX('Crosswalk Particulates'!$E:$E,MATCH('2020 EPA Data'!$B269,'Crosswalk Particulates'!$D:$D,0))</f>
        <v>OC</v>
      </c>
      <c r="H269" s="45">
        <f t="shared" si="4"/>
        <v>7707450717.1303902</v>
      </c>
    </row>
    <row r="270" spans="1:8" s="31" customFormat="1" hidden="1">
      <c r="A270" t="s">
        <v>2421</v>
      </c>
      <c r="B270" t="s">
        <v>2470</v>
      </c>
      <c r="C270" t="s">
        <v>2437</v>
      </c>
      <c r="D270">
        <v>8363</v>
      </c>
      <c r="E270" t="s">
        <v>2402</v>
      </c>
      <c r="F270" s="34" t="str">
        <f>INDEX('Crosswalk Particulates'!$B:$B,MATCH('2020 EPA Data'!A270,'Crosswalk Particulates'!$A:$A,0))</f>
        <v>Transportation Sector</v>
      </c>
      <c r="G270" s="38" t="str">
        <f>INDEX('Crosswalk Particulates'!$E:$E,MATCH('2020 EPA Data'!$B270,'Crosswalk Particulates'!$D:$D,0))</f>
        <v>PM10</v>
      </c>
      <c r="H270" s="45">
        <f t="shared" si="4"/>
        <v>7586795003.2205095</v>
      </c>
    </row>
    <row r="271" spans="1:8" s="31" customFormat="1" hidden="1">
      <c r="A271" t="s">
        <v>2431</v>
      </c>
      <c r="B271" t="s">
        <v>2485</v>
      </c>
      <c r="C271" t="s">
        <v>2437</v>
      </c>
      <c r="D271">
        <v>8287</v>
      </c>
      <c r="E271" t="s">
        <v>2402</v>
      </c>
      <c r="F271" s="34" t="str">
        <f>INDEX('Crosswalk Particulates'!$B:$B,MATCH('2020 EPA Data'!A271,'Crosswalk Particulates'!$A:$A,0))</f>
        <v>industry-fuel-natural gas</v>
      </c>
      <c r="G271" s="38">
        <f>INDEX('Crosswalk Particulates'!$E:$E,MATCH('2020 EPA Data'!$B271,'Crosswalk Particulates'!$D:$D,0))</f>
        <v>0</v>
      </c>
      <c r="H271" s="45">
        <f t="shared" si="4"/>
        <v>7517848880.9862928</v>
      </c>
    </row>
    <row r="272" spans="1:8" s="31" customFormat="1" hidden="1">
      <c r="A272" t="s">
        <v>2571</v>
      </c>
      <c r="B272" t="s">
        <v>2440</v>
      </c>
      <c r="C272" t="s">
        <v>2437</v>
      </c>
      <c r="D272">
        <v>8236</v>
      </c>
      <c r="E272" t="s">
        <v>2402</v>
      </c>
      <c r="F272" s="34" t="str">
        <f>INDEX('Crosswalk Particulates'!$B:$B,MATCH('2020 EPA Data'!A272,'Crosswalk Particulates'!$A:$A,0))</f>
        <v>Residential Buildings Sector</v>
      </c>
      <c r="G272" s="38" t="str">
        <f>INDEX('Crosswalk Particulates'!$E:$E,MATCH('2020 EPA Data'!$B272,'Crosswalk Particulates'!$D:$D,0))</f>
        <v>CO</v>
      </c>
      <c r="H272" s="45">
        <f t="shared" si="4"/>
        <v>7471582404.2238579</v>
      </c>
    </row>
    <row r="273" spans="1:8" s="31" customFormat="1" hidden="1">
      <c r="A273" t="s">
        <v>2400</v>
      </c>
      <c r="B273" t="s">
        <v>2513</v>
      </c>
      <c r="C273" t="s">
        <v>2379</v>
      </c>
      <c r="D273">
        <v>8002</v>
      </c>
      <c r="E273" t="s">
        <v>2402</v>
      </c>
      <c r="F273" s="34" t="str">
        <f>INDEX('Crosswalk Particulates'!$B:$B,MATCH('2020 EPA Data'!A273,'Crosswalk Particulates'!$A:$A,0))</f>
        <v>process-other-industry</v>
      </c>
      <c r="G273" s="38" t="str">
        <f>INDEX('Crosswalk Particulates'!$E:$E,MATCH('2020 EPA Data'!$B273,'Crosswalk Particulates'!$D:$D,0))</f>
        <v>OC</v>
      </c>
      <c r="H273" s="45">
        <f t="shared" si="4"/>
        <v>7259300922.6079788</v>
      </c>
    </row>
    <row r="274" spans="1:8" s="31" customFormat="1" hidden="1">
      <c r="A274" t="s">
        <v>2534</v>
      </c>
      <c r="B274" t="s">
        <v>2495</v>
      </c>
      <c r="C274" t="s">
        <v>2437</v>
      </c>
      <c r="D274">
        <v>7713</v>
      </c>
      <c r="E274" t="s">
        <v>2402</v>
      </c>
      <c r="F274" s="34" t="str">
        <f>INDEX('Crosswalk Particulates'!$B:$B,MATCH('2020 EPA Data'!A274,'Crosswalk Particulates'!$A:$A,0))</f>
        <v>Commercial Buildings Sector</v>
      </c>
      <c r="G274" s="38" t="str">
        <f>INDEX('Crosswalk Particulates'!$E:$E,MATCH('2020 EPA Data'!$B274,'Crosswalk Particulates'!$D:$D,0))</f>
        <v>SOx</v>
      </c>
      <c r="H274" s="45">
        <f t="shared" si="4"/>
        <v>6997124220.9541788</v>
      </c>
    </row>
    <row r="275" spans="1:8" s="31" customFormat="1" hidden="1">
      <c r="A275" t="s">
        <v>2511</v>
      </c>
      <c r="B275" t="s">
        <v>2490</v>
      </c>
      <c r="C275" t="s">
        <v>2437</v>
      </c>
      <c r="D275">
        <v>7711</v>
      </c>
      <c r="E275" t="s">
        <v>2402</v>
      </c>
      <c r="F275" s="34" t="str">
        <f>INDEX('Crosswalk Particulates'!$B:$B,MATCH('2020 EPA Data'!A275,'Crosswalk Particulates'!$A:$A,0))</f>
        <v>industry-fuel-other</v>
      </c>
      <c r="G275" s="38" t="str">
        <f>INDEX('Crosswalk Particulates'!$E:$E,MATCH('2020 EPA Data'!$B275,'Crosswalk Particulates'!$D:$D,0))</f>
        <v>PM25</v>
      </c>
      <c r="H275" s="45">
        <f t="shared" si="4"/>
        <v>6995309849.3164358</v>
      </c>
    </row>
    <row r="276" spans="1:8" s="31" customFormat="1" hidden="1">
      <c r="A276" t="s">
        <v>2403</v>
      </c>
      <c r="B276" t="s">
        <v>2495</v>
      </c>
      <c r="C276" t="s">
        <v>2437</v>
      </c>
      <c r="D276">
        <v>7688</v>
      </c>
      <c r="E276" t="s">
        <v>2402</v>
      </c>
      <c r="F276" s="34" t="str">
        <f>INDEX('Crosswalk Particulates'!$B:$B,MATCH('2020 EPA Data'!A276,'Crosswalk Particulates'!$A:$A,0))</f>
        <v>Transportation Sector</v>
      </c>
      <c r="G276" s="38" t="str">
        <f>INDEX('Crosswalk Particulates'!$E:$E,MATCH('2020 EPA Data'!$B276,'Crosswalk Particulates'!$D:$D,0))</f>
        <v>SOx</v>
      </c>
      <c r="H276" s="45">
        <f t="shared" si="4"/>
        <v>6974444575.4823961</v>
      </c>
    </row>
    <row r="277" spans="1:8" s="31" customFormat="1" hidden="1">
      <c r="A277" t="s">
        <v>2414</v>
      </c>
      <c r="B277" t="s">
        <v>2513</v>
      </c>
      <c r="C277" t="s">
        <v>2379</v>
      </c>
      <c r="D277">
        <v>7592</v>
      </c>
      <c r="E277" t="s">
        <v>2402</v>
      </c>
      <c r="F277" s="34" t="str">
        <f>INDEX('Crosswalk Particulates'!$B:$B,MATCH('2020 EPA Data'!A277,'Crosswalk Particulates'!$A:$A,0))</f>
        <v>Other-EPA</v>
      </c>
      <c r="G277" s="38" t="str">
        <f>INDEX('Crosswalk Particulates'!$E:$E,MATCH('2020 EPA Data'!$B277,'Crosswalk Particulates'!$D:$D,0))</f>
        <v>OC</v>
      </c>
      <c r="H277" s="45">
        <f t="shared" si="4"/>
        <v>6887354736.8707542</v>
      </c>
    </row>
    <row r="278" spans="1:8" s="31" customFormat="1" hidden="1">
      <c r="A278" t="s">
        <v>2431</v>
      </c>
      <c r="B278" t="s">
        <v>2509</v>
      </c>
      <c r="C278" t="s">
        <v>2379</v>
      </c>
      <c r="D278">
        <v>7581</v>
      </c>
      <c r="E278" t="s">
        <v>2402</v>
      </c>
      <c r="F278" s="34" t="str">
        <f>INDEX('Crosswalk Particulates'!$B:$B,MATCH('2020 EPA Data'!A278,'Crosswalk Particulates'!$A:$A,0))</f>
        <v>industry-fuel-natural gas</v>
      </c>
      <c r="G278" s="38">
        <f>INDEX('Crosswalk Particulates'!$E:$E,MATCH('2020 EPA Data'!$B278,'Crosswalk Particulates'!$D:$D,0))</f>
        <v>0</v>
      </c>
      <c r="H278" s="45">
        <f t="shared" si="4"/>
        <v>6877375692.8631697</v>
      </c>
    </row>
    <row r="279" spans="1:8" s="31" customFormat="1" hidden="1">
      <c r="A279" t="s">
        <v>2471</v>
      </c>
      <c r="B279" t="s">
        <v>2595</v>
      </c>
      <c r="C279" t="s">
        <v>2379</v>
      </c>
      <c r="D279">
        <v>7527</v>
      </c>
      <c r="E279" t="s">
        <v>2402</v>
      </c>
      <c r="F279" s="34" t="str">
        <f>INDEX('Crosswalk Particulates'!$B:$B,MATCH('2020 EPA Data'!A279,'Crosswalk Particulates'!$A:$A,0))</f>
        <v>Other-EPA</v>
      </c>
      <c r="G279" s="38" t="str">
        <f>INDEX('Crosswalk Particulates'!$E:$E,MATCH('2020 EPA Data'!$B279,'Crosswalk Particulates'!$D:$D,0))</f>
        <v>BC</v>
      </c>
      <c r="H279" s="45">
        <f t="shared" si="4"/>
        <v>6828387658.6441212</v>
      </c>
    </row>
    <row r="280" spans="1:8" s="31" customFormat="1" hidden="1">
      <c r="A280" t="s">
        <v>2472</v>
      </c>
      <c r="B280" t="s">
        <v>2509</v>
      </c>
      <c r="C280" t="s">
        <v>2379</v>
      </c>
      <c r="D280">
        <v>7504</v>
      </c>
      <c r="E280" t="s">
        <v>2402</v>
      </c>
      <c r="F280" s="34" t="str">
        <f>INDEX('Crosswalk Particulates'!$B:$B,MATCH('2020 EPA Data'!A280,'Crosswalk Particulates'!$A:$A,0))</f>
        <v>process-ngps-industry</v>
      </c>
      <c r="G280" s="38">
        <f>INDEX('Crosswalk Particulates'!$E:$E,MATCH('2020 EPA Data'!$B280,'Crosswalk Particulates'!$D:$D,0))</f>
        <v>0</v>
      </c>
      <c r="H280" s="45">
        <f t="shared" si="4"/>
        <v>6807522384.8100815</v>
      </c>
    </row>
    <row r="281" spans="1:8" s="31" customFormat="1" hidden="1">
      <c r="A281" t="s">
        <v>2421</v>
      </c>
      <c r="B281" t="s">
        <v>2490</v>
      </c>
      <c r="C281" t="s">
        <v>2437</v>
      </c>
      <c r="D281">
        <v>7360</v>
      </c>
      <c r="E281" t="s">
        <v>2402</v>
      </c>
      <c r="F281" s="34" t="str">
        <f>INDEX('Crosswalk Particulates'!$B:$B,MATCH('2020 EPA Data'!A281,'Crosswalk Particulates'!$A:$A,0))</f>
        <v>Transportation Sector</v>
      </c>
      <c r="G281" s="38" t="str">
        <f>INDEX('Crosswalk Particulates'!$E:$E,MATCH('2020 EPA Data'!$B281,'Crosswalk Particulates'!$D:$D,0))</f>
        <v>PM25</v>
      </c>
      <c r="H281" s="45">
        <f t="shared" si="4"/>
        <v>6676887626.8926172</v>
      </c>
    </row>
    <row r="282" spans="1:8" s="31" customFormat="1" hidden="1">
      <c r="A282" t="s">
        <v>2480</v>
      </c>
      <c r="B282" t="s">
        <v>2595</v>
      </c>
      <c r="C282" t="s">
        <v>2379</v>
      </c>
      <c r="D282">
        <v>7166</v>
      </c>
      <c r="E282" t="s">
        <v>2402</v>
      </c>
      <c r="F282" s="34" t="str">
        <f>INDEX('Crosswalk Particulates'!$B:$B,MATCH('2020 EPA Data'!A282,'Crosswalk Particulates'!$A:$A,0))</f>
        <v>industry-fuel-biomass</v>
      </c>
      <c r="G282" s="38" t="str">
        <f>INDEX('Crosswalk Particulates'!$E:$E,MATCH('2020 EPA Data'!$B282,'Crosswalk Particulates'!$D:$D,0))</f>
        <v>BC</v>
      </c>
      <c r="H282" s="45">
        <f t="shared" si="4"/>
        <v>6500893578.0315886</v>
      </c>
    </row>
    <row r="283" spans="1:8" s="31" customFormat="1" hidden="1">
      <c r="A283" t="s">
        <v>2487</v>
      </c>
      <c r="B283" t="s">
        <v>2490</v>
      </c>
      <c r="C283" t="s">
        <v>2437</v>
      </c>
      <c r="D283">
        <v>7135</v>
      </c>
      <c r="E283" t="s">
        <v>2402</v>
      </c>
      <c r="F283" s="34" t="str">
        <f>INDEX('Crosswalk Particulates'!$B:$B,MATCH('2020 EPA Data'!A283,'Crosswalk Particulates'!$A:$A,0))</f>
        <v>process-cement-industry</v>
      </c>
      <c r="G283" s="38" t="str">
        <f>INDEX('Crosswalk Particulates'!$E:$E,MATCH('2020 EPA Data'!$B283,'Crosswalk Particulates'!$D:$D,0))</f>
        <v>PM25</v>
      </c>
      <c r="H283" s="45">
        <f t="shared" si="4"/>
        <v>6472770817.6465797</v>
      </c>
    </row>
    <row r="284" spans="1:8" s="31" customFormat="1" hidden="1">
      <c r="A284" t="s">
        <v>2482</v>
      </c>
      <c r="B284" t="s">
        <v>2509</v>
      </c>
      <c r="C284" t="s">
        <v>2379</v>
      </c>
      <c r="D284">
        <v>7077</v>
      </c>
      <c r="E284" t="s">
        <v>2402</v>
      </c>
      <c r="F284" s="34" t="str">
        <f>INDEX('Crosswalk Particulates'!$B:$B,MATCH('2020 EPA Data'!A284,'Crosswalk Particulates'!$A:$A,0))</f>
        <v>process-other-industry</v>
      </c>
      <c r="G284" s="38">
        <f>INDEX('Crosswalk Particulates'!$E:$E,MATCH('2020 EPA Data'!$B284,'Crosswalk Particulates'!$D:$D,0))</f>
        <v>0</v>
      </c>
      <c r="H284" s="45">
        <f t="shared" si="4"/>
        <v>6420154040.1520452</v>
      </c>
    </row>
    <row r="285" spans="1:8" s="31" customFormat="1">
      <c r="A285" t="s">
        <v>2443</v>
      </c>
      <c r="B285" t="s">
        <v>2436</v>
      </c>
      <c r="C285" t="s">
        <v>2437</v>
      </c>
      <c r="D285">
        <v>6939</v>
      </c>
      <c r="E285" t="s">
        <v>2402</v>
      </c>
      <c r="F285" s="34" t="str">
        <f>INDEX('Crosswalk Particulates'!$B:$B,MATCH('2020 EPA Data'!A285,'Crosswalk Particulates'!$A:$A,0))</f>
        <v>Other-EPA</v>
      </c>
      <c r="G285" s="38" t="str">
        <f>INDEX('Crosswalk Particulates'!$E:$E,MATCH('2020 EPA Data'!$B285,'Crosswalk Particulates'!$D:$D,0))</f>
        <v>VOC</v>
      </c>
      <c r="H285" s="45">
        <f t="shared" si="4"/>
        <v>6294962397.147809</v>
      </c>
    </row>
    <row r="286" spans="1:8" s="31" customFormat="1" hidden="1">
      <c r="A286" t="s">
        <v>2528</v>
      </c>
      <c r="B286" t="s">
        <v>2440</v>
      </c>
      <c r="C286" t="s">
        <v>2437</v>
      </c>
      <c r="D286">
        <v>6789</v>
      </c>
      <c r="E286" t="s">
        <v>2402</v>
      </c>
      <c r="F286" s="34" t="str">
        <f>INDEX('Crosswalk Particulates'!$B:$B,MATCH('2020 EPA Data'!A286,'Crosswalk Particulates'!$A:$A,0))</f>
        <v>Electricity Sector</v>
      </c>
      <c r="G286" s="38" t="str">
        <f>INDEX('Crosswalk Particulates'!$E:$E,MATCH('2020 EPA Data'!$B286,'Crosswalk Particulates'!$D:$D,0))</f>
        <v>CO</v>
      </c>
      <c r="H286" s="45">
        <f t="shared" si="4"/>
        <v>6158884524.3171167</v>
      </c>
    </row>
    <row r="287" spans="1:8" s="31" customFormat="1" hidden="1">
      <c r="A287" t="s">
        <v>2418</v>
      </c>
      <c r="B287" t="s">
        <v>2513</v>
      </c>
      <c r="C287" t="s">
        <v>2379</v>
      </c>
      <c r="D287">
        <v>6564</v>
      </c>
      <c r="E287" t="s">
        <v>2402</v>
      </c>
      <c r="F287" s="34" t="str">
        <f>INDEX('Crosswalk Particulates'!$B:$B,MATCH('2020 EPA Data'!A287,'Crosswalk Particulates'!$A:$A,0))</f>
        <v>process-other-industry</v>
      </c>
      <c r="G287" s="38" t="str">
        <f>INDEX('Crosswalk Particulates'!$E:$E,MATCH('2020 EPA Data'!$B287,'Crosswalk Particulates'!$D:$D,0))</f>
        <v>OC</v>
      </c>
      <c r="H287" s="45">
        <f t="shared" si="4"/>
        <v>5954767715.0710793</v>
      </c>
    </row>
    <row r="288" spans="1:8" s="31" customFormat="1" hidden="1">
      <c r="A288" t="s">
        <v>2403</v>
      </c>
      <c r="B288" t="s">
        <v>2595</v>
      </c>
      <c r="C288" t="s">
        <v>2379</v>
      </c>
      <c r="D288">
        <v>6500</v>
      </c>
      <c r="E288" t="s">
        <v>2402</v>
      </c>
      <c r="F288" s="34" t="str">
        <f>INDEX('Crosswalk Particulates'!$B:$B,MATCH('2020 EPA Data'!A288,'Crosswalk Particulates'!$A:$A,0))</f>
        <v>Transportation Sector</v>
      </c>
      <c r="G288" s="38" t="str">
        <f>INDEX('Crosswalk Particulates'!$E:$E,MATCH('2020 EPA Data'!$B288,'Crosswalk Particulates'!$D:$D,0))</f>
        <v>BC</v>
      </c>
      <c r="H288" s="45">
        <f t="shared" si="4"/>
        <v>5896707822.6633167</v>
      </c>
    </row>
    <row r="289" spans="1:8" s="31" customFormat="1" hidden="1">
      <c r="A289" t="s">
        <v>2425</v>
      </c>
      <c r="B289" t="s">
        <v>2490</v>
      </c>
      <c r="C289" t="s">
        <v>2437</v>
      </c>
      <c r="D289">
        <v>6452</v>
      </c>
      <c r="E289" t="s">
        <v>2402</v>
      </c>
      <c r="F289" s="34" t="str">
        <f>INDEX('Crosswalk Particulates'!$B:$B,MATCH('2020 EPA Data'!A289,'Crosswalk Particulates'!$A:$A,0))</f>
        <v>Transportation Sector</v>
      </c>
      <c r="G289" s="38" t="str">
        <f>INDEX('Crosswalk Particulates'!$E:$E,MATCH('2020 EPA Data'!$B289,'Crosswalk Particulates'!$D:$D,0))</f>
        <v>PM25</v>
      </c>
      <c r="H289" s="45">
        <f t="shared" si="4"/>
        <v>5853162903.3574953</v>
      </c>
    </row>
    <row r="290" spans="1:8" s="31" customFormat="1" hidden="1">
      <c r="A290" t="s">
        <v>2481</v>
      </c>
      <c r="B290" t="s">
        <v>2595</v>
      </c>
      <c r="C290" t="s">
        <v>2379</v>
      </c>
      <c r="D290">
        <v>6231</v>
      </c>
      <c r="E290" t="s">
        <v>2402</v>
      </c>
      <c r="F290" s="34" t="str">
        <f>INDEX('Crosswalk Particulates'!$B:$B,MATCH('2020 EPA Data'!A290,'Crosswalk Particulates'!$A:$A,0))</f>
        <v>Commercial Buildings Sector</v>
      </c>
      <c r="G290" s="38" t="str">
        <f>INDEX('Crosswalk Particulates'!$E:$E,MATCH('2020 EPA Data'!$B290,'Crosswalk Particulates'!$D:$D,0))</f>
        <v>BC</v>
      </c>
      <c r="H290" s="45">
        <f t="shared" si="4"/>
        <v>5652674837.3869419</v>
      </c>
    </row>
    <row r="291" spans="1:8" s="31" customFormat="1" hidden="1">
      <c r="A291" t="s">
        <v>2407</v>
      </c>
      <c r="B291" t="s">
        <v>2509</v>
      </c>
      <c r="C291" t="s">
        <v>2379</v>
      </c>
      <c r="D291">
        <v>5922</v>
      </c>
      <c r="E291" t="s">
        <v>2402</v>
      </c>
      <c r="F291" s="34" t="str">
        <f>INDEX('Crosswalk Particulates'!$B:$B,MATCH('2020 EPA Data'!A291,'Crosswalk Particulates'!$A:$A,0))</f>
        <v>Transportation Sector</v>
      </c>
      <c r="G291" s="38">
        <f>INDEX('Crosswalk Particulates'!$E:$E,MATCH('2020 EPA Data'!$B291,'Crosswalk Particulates'!$D:$D,0))</f>
        <v>0</v>
      </c>
      <c r="H291" s="45">
        <f t="shared" si="4"/>
        <v>5372354419.3557177</v>
      </c>
    </row>
    <row r="292" spans="1:8" s="31" customFormat="1" hidden="1">
      <c r="A292" t="s">
        <v>2461</v>
      </c>
      <c r="B292" t="s">
        <v>2495</v>
      </c>
      <c r="C292" t="s">
        <v>2437</v>
      </c>
      <c r="D292">
        <v>5717</v>
      </c>
      <c r="E292" t="s">
        <v>2402</v>
      </c>
      <c r="F292" s="34" t="str">
        <f>INDEX('Crosswalk Particulates'!$B:$B,MATCH('2020 EPA Data'!A292,'Crosswalk Particulates'!$A:$A,0))</f>
        <v>Electricity Sector</v>
      </c>
      <c r="G292" s="38" t="str">
        <f>INDEX('Crosswalk Particulates'!$E:$E,MATCH('2020 EPA Data'!$B292,'Crosswalk Particulates'!$D:$D,0))</f>
        <v>SOx</v>
      </c>
      <c r="H292" s="45">
        <f t="shared" si="4"/>
        <v>5186381326.4871054</v>
      </c>
    </row>
    <row r="293" spans="1:8" s="31" customFormat="1" hidden="1">
      <c r="A293" t="s">
        <v>2498</v>
      </c>
      <c r="B293" t="s">
        <v>2513</v>
      </c>
      <c r="C293" t="s">
        <v>2379</v>
      </c>
      <c r="D293">
        <v>5575</v>
      </c>
      <c r="E293" t="s">
        <v>2402</v>
      </c>
      <c r="F293" s="34" t="str">
        <f>INDEX('Crosswalk Particulates'!$B:$B,MATCH('2020 EPA Data'!A293,'Crosswalk Particulates'!$A:$A,0))</f>
        <v>Other-EPA</v>
      </c>
      <c r="G293" s="38" t="str">
        <f>INDEX('Crosswalk Particulates'!$E:$E,MATCH('2020 EPA Data'!$B293,'Crosswalk Particulates'!$D:$D,0))</f>
        <v>OC</v>
      </c>
      <c r="H293" s="45">
        <f t="shared" si="4"/>
        <v>5057560940.2073832</v>
      </c>
    </row>
    <row r="294" spans="1:8" s="31" customFormat="1" hidden="1">
      <c r="A294" t="s">
        <v>2483</v>
      </c>
      <c r="B294" t="s">
        <v>2470</v>
      </c>
      <c r="C294" t="s">
        <v>2437</v>
      </c>
      <c r="D294">
        <v>5574</v>
      </c>
      <c r="E294" t="s">
        <v>2402</v>
      </c>
      <c r="F294" s="34" t="str">
        <f>INDEX('Crosswalk Particulates'!$B:$B,MATCH('2020 EPA Data'!A294,'Crosswalk Particulates'!$A:$A,0))</f>
        <v>Transportation Sector</v>
      </c>
      <c r="G294" s="38" t="str">
        <f>INDEX('Crosswalk Particulates'!$E:$E,MATCH('2020 EPA Data'!$B294,'Crosswalk Particulates'!$D:$D,0))</f>
        <v>PM10</v>
      </c>
      <c r="H294" s="45">
        <f t="shared" si="4"/>
        <v>5056653754.3885117</v>
      </c>
    </row>
    <row r="295" spans="1:8" s="31" customFormat="1" hidden="1">
      <c r="A295" t="s">
        <v>2427</v>
      </c>
      <c r="B295" t="s">
        <v>2440</v>
      </c>
      <c r="C295" t="s">
        <v>2437</v>
      </c>
      <c r="D295">
        <v>5535</v>
      </c>
      <c r="E295" t="s">
        <v>2402</v>
      </c>
      <c r="F295" s="34" t="str">
        <f>INDEX('Crosswalk Particulates'!$B:$B,MATCH('2020 EPA Data'!A295,'Crosswalk Particulates'!$A:$A,0))</f>
        <v>process-other-industry</v>
      </c>
      <c r="G295" s="38" t="str">
        <f>INDEX('Crosswalk Particulates'!$E:$E,MATCH('2020 EPA Data'!$B295,'Crosswalk Particulates'!$D:$D,0))</f>
        <v>CO</v>
      </c>
      <c r="H295" s="45">
        <f t="shared" si="4"/>
        <v>5021273507.4525318</v>
      </c>
    </row>
    <row r="296" spans="1:8" s="31" customFormat="1" hidden="1">
      <c r="A296" t="s">
        <v>2422</v>
      </c>
      <c r="B296" t="s">
        <v>2509</v>
      </c>
      <c r="C296" t="s">
        <v>2379</v>
      </c>
      <c r="D296">
        <v>5498</v>
      </c>
      <c r="E296" t="s">
        <v>2402</v>
      </c>
      <c r="F296" s="34" t="str">
        <f>INDEX('Crosswalk Particulates'!$B:$B,MATCH('2020 EPA Data'!A296,'Crosswalk Particulates'!$A:$A,0))</f>
        <v>process-ngps-industry</v>
      </c>
      <c r="G296" s="38">
        <f>INDEX('Crosswalk Particulates'!$E:$E,MATCH('2020 EPA Data'!$B296,'Crosswalk Particulates'!$D:$D,0))</f>
        <v>0</v>
      </c>
      <c r="H296" s="45">
        <f t="shared" si="4"/>
        <v>4987707632.154295</v>
      </c>
    </row>
    <row r="297" spans="1:8" s="31" customFormat="1">
      <c r="A297" t="s">
        <v>2487</v>
      </c>
      <c r="B297" t="s">
        <v>2436</v>
      </c>
      <c r="C297" t="s">
        <v>2437</v>
      </c>
      <c r="D297">
        <v>5484</v>
      </c>
      <c r="E297" t="s">
        <v>2402</v>
      </c>
      <c r="F297" s="34" t="str">
        <f>INDEX('Crosswalk Particulates'!$B:$B,MATCH('2020 EPA Data'!A297,'Crosswalk Particulates'!$A:$A,0))</f>
        <v>process-cement-industry</v>
      </c>
      <c r="G297" s="38" t="str">
        <f>INDEX('Crosswalk Particulates'!$E:$E,MATCH('2020 EPA Data'!$B297,'Crosswalk Particulates'!$D:$D,0))</f>
        <v>VOC</v>
      </c>
      <c r="H297" s="45">
        <f t="shared" si="4"/>
        <v>4975007030.6900969</v>
      </c>
    </row>
    <row r="298" spans="1:8" s="31" customFormat="1" hidden="1">
      <c r="A298" t="s">
        <v>2544</v>
      </c>
      <c r="B298" t="s">
        <v>2513</v>
      </c>
      <c r="C298" t="s">
        <v>2379</v>
      </c>
      <c r="D298">
        <v>5386</v>
      </c>
      <c r="E298" t="s">
        <v>2402</v>
      </c>
      <c r="F298" s="34" t="str">
        <f>INDEX('Crosswalk Particulates'!$B:$B,MATCH('2020 EPA Data'!A298,'Crosswalk Particulates'!$A:$A,0))</f>
        <v>Commercial Buildings Sector</v>
      </c>
      <c r="G298" s="38" t="str">
        <f>INDEX('Crosswalk Particulates'!$E:$E,MATCH('2020 EPA Data'!$B298,'Crosswalk Particulates'!$D:$D,0))</f>
        <v>OC</v>
      </c>
      <c r="H298" s="45">
        <f t="shared" si="4"/>
        <v>4886102820.440711</v>
      </c>
    </row>
    <row r="299" spans="1:8" s="31" customFormat="1" hidden="1">
      <c r="A299" t="s">
        <v>2483</v>
      </c>
      <c r="B299" t="s">
        <v>2490</v>
      </c>
      <c r="C299" t="s">
        <v>2437</v>
      </c>
      <c r="D299">
        <v>5314</v>
      </c>
      <c r="E299" t="s">
        <v>2402</v>
      </c>
      <c r="F299" s="34" t="str">
        <f>INDEX('Crosswalk Particulates'!$B:$B,MATCH('2020 EPA Data'!A299,'Crosswalk Particulates'!$A:$A,0))</f>
        <v>Transportation Sector</v>
      </c>
      <c r="G299" s="38" t="str">
        <f>INDEX('Crosswalk Particulates'!$E:$E,MATCH('2020 EPA Data'!$B299,'Crosswalk Particulates'!$D:$D,0))</f>
        <v>PM25</v>
      </c>
      <c r="H299" s="45">
        <f t="shared" si="4"/>
        <v>4820785441.4819794</v>
      </c>
    </row>
    <row r="300" spans="1:8" s="31" customFormat="1" hidden="1">
      <c r="A300" t="s">
        <v>2508</v>
      </c>
      <c r="B300" t="s">
        <v>2470</v>
      </c>
      <c r="C300" t="s">
        <v>2437</v>
      </c>
      <c r="D300">
        <v>5308</v>
      </c>
      <c r="E300" t="s">
        <v>2402</v>
      </c>
      <c r="F300" s="34" t="str">
        <f>INDEX('Crosswalk Particulates'!$B:$B,MATCH('2020 EPA Data'!A300,'Crosswalk Particulates'!$A:$A,0))</f>
        <v>industry-fuel-oil</v>
      </c>
      <c r="G300" s="38" t="str">
        <f>INDEX('Crosswalk Particulates'!$E:$E,MATCH('2020 EPA Data'!$B300,'Crosswalk Particulates'!$D:$D,0))</f>
        <v>PM10</v>
      </c>
      <c r="H300" s="45">
        <f t="shared" si="4"/>
        <v>4815342326.5687513</v>
      </c>
    </row>
    <row r="301" spans="1:8" s="31" customFormat="1">
      <c r="A301" t="s">
        <v>2508</v>
      </c>
      <c r="B301" t="s">
        <v>2436</v>
      </c>
      <c r="C301" t="s">
        <v>2437</v>
      </c>
      <c r="D301">
        <v>5119</v>
      </c>
      <c r="E301" t="s">
        <v>2402</v>
      </c>
      <c r="F301" s="34" t="str">
        <f>INDEX('Crosswalk Particulates'!$B:$B,MATCH('2020 EPA Data'!A301,'Crosswalk Particulates'!$A:$A,0))</f>
        <v>industry-fuel-oil</v>
      </c>
      <c r="G301" s="38" t="str">
        <f>INDEX('Crosswalk Particulates'!$E:$E,MATCH('2020 EPA Data'!$B301,'Crosswalk Particulates'!$D:$D,0))</f>
        <v>VOC</v>
      </c>
      <c r="H301" s="45">
        <f t="shared" si="4"/>
        <v>4643884206.8020792</v>
      </c>
    </row>
    <row r="302" spans="1:8" s="31" customFormat="1" hidden="1">
      <c r="A302" t="s">
        <v>2418</v>
      </c>
      <c r="B302" t="s">
        <v>2485</v>
      </c>
      <c r="C302" t="s">
        <v>2437</v>
      </c>
      <c r="D302">
        <v>4857</v>
      </c>
      <c r="E302" t="s">
        <v>2402</v>
      </c>
      <c r="F302" s="34" t="str">
        <f>INDEX('Crosswalk Particulates'!$B:$B,MATCH('2020 EPA Data'!A302,'Crosswalk Particulates'!$A:$A,0))</f>
        <v>process-other-industry</v>
      </c>
      <c r="G302" s="38">
        <f>INDEX('Crosswalk Particulates'!$E:$E,MATCH('2020 EPA Data'!$B302,'Crosswalk Particulates'!$D:$D,0))</f>
        <v>0</v>
      </c>
      <c r="H302" s="45">
        <f t="shared" si="4"/>
        <v>4406201522.2578049</v>
      </c>
    </row>
    <row r="303" spans="1:8" s="31" customFormat="1" hidden="1">
      <c r="A303" t="s">
        <v>2508</v>
      </c>
      <c r="B303" t="s">
        <v>2490</v>
      </c>
      <c r="C303" t="s">
        <v>2437</v>
      </c>
      <c r="D303">
        <v>4760</v>
      </c>
      <c r="E303" t="s">
        <v>2402</v>
      </c>
      <c r="F303" s="34" t="str">
        <f>INDEX('Crosswalk Particulates'!$B:$B,MATCH('2020 EPA Data'!A303,'Crosswalk Particulates'!$A:$A,0))</f>
        <v>industry-fuel-oil</v>
      </c>
      <c r="G303" s="38" t="str">
        <f>INDEX('Crosswalk Particulates'!$E:$E,MATCH('2020 EPA Data'!$B303,'Crosswalk Particulates'!$D:$D,0))</f>
        <v>PM25</v>
      </c>
      <c r="H303" s="45">
        <f t="shared" si="4"/>
        <v>4318204497.8272905</v>
      </c>
    </row>
    <row r="304" spans="1:8" s="31" customFormat="1" hidden="1">
      <c r="A304" t="s">
        <v>2483</v>
      </c>
      <c r="B304" t="s">
        <v>2495</v>
      </c>
      <c r="C304" t="s">
        <v>2437</v>
      </c>
      <c r="D304">
        <v>4713</v>
      </c>
      <c r="E304" t="s">
        <v>2402</v>
      </c>
      <c r="F304" s="34" t="str">
        <f>INDEX('Crosswalk Particulates'!$B:$B,MATCH('2020 EPA Data'!A304,'Crosswalk Particulates'!$A:$A,0))</f>
        <v>Transportation Sector</v>
      </c>
      <c r="G304" s="38" t="str">
        <f>INDEX('Crosswalk Particulates'!$E:$E,MATCH('2020 EPA Data'!$B304,'Crosswalk Particulates'!$D:$D,0))</f>
        <v>SOx</v>
      </c>
      <c r="H304" s="45">
        <f t="shared" si="4"/>
        <v>4275566764.3403401</v>
      </c>
    </row>
    <row r="305" spans="1:8" s="31" customFormat="1" hidden="1">
      <c r="A305" t="s">
        <v>2476</v>
      </c>
      <c r="B305" t="s">
        <v>2490</v>
      </c>
      <c r="C305" t="s">
        <v>2437</v>
      </c>
      <c r="D305">
        <v>4492</v>
      </c>
      <c r="E305" t="s">
        <v>2402</v>
      </c>
      <c r="F305" s="34" t="str">
        <f>INDEX('Crosswalk Particulates'!$B:$B,MATCH('2020 EPA Data'!A305,'Crosswalk Particulates'!$A:$A,0))</f>
        <v>industry-fuel-coal</v>
      </c>
      <c r="G305" s="38" t="str">
        <f>INDEX('Crosswalk Particulates'!$E:$E,MATCH('2020 EPA Data'!$B305,'Crosswalk Particulates'!$D:$D,0))</f>
        <v>PM25</v>
      </c>
      <c r="H305" s="45">
        <f t="shared" si="4"/>
        <v>4075078698.3697877</v>
      </c>
    </row>
    <row r="306" spans="1:8" s="31" customFormat="1" hidden="1">
      <c r="A306" t="s">
        <v>2422</v>
      </c>
      <c r="B306" t="s">
        <v>2513</v>
      </c>
      <c r="C306" t="s">
        <v>2379</v>
      </c>
      <c r="D306">
        <v>4452</v>
      </c>
      <c r="E306" t="s">
        <v>2402</v>
      </c>
      <c r="F306" s="34" t="str">
        <f>INDEX('Crosswalk Particulates'!$B:$B,MATCH('2020 EPA Data'!A306,'Crosswalk Particulates'!$A:$A,0))</f>
        <v>process-ngps-industry</v>
      </c>
      <c r="G306" s="38" t="str">
        <f>INDEX('Crosswalk Particulates'!$E:$E,MATCH('2020 EPA Data'!$B306,'Crosswalk Particulates'!$D:$D,0))</f>
        <v>OC</v>
      </c>
      <c r="H306" s="45">
        <f t="shared" si="4"/>
        <v>4038791265.6149364</v>
      </c>
    </row>
    <row r="307" spans="1:8" s="31" customFormat="1" hidden="1">
      <c r="A307" t="s">
        <v>2487</v>
      </c>
      <c r="B307" t="s">
        <v>2509</v>
      </c>
      <c r="C307" t="s">
        <v>2379</v>
      </c>
      <c r="D307">
        <v>4425</v>
      </c>
      <c r="E307" t="s">
        <v>2402</v>
      </c>
      <c r="F307" s="34" t="str">
        <f>INDEX('Crosswalk Particulates'!$B:$B,MATCH('2020 EPA Data'!A307,'Crosswalk Particulates'!$A:$A,0))</f>
        <v>process-cement-industry</v>
      </c>
      <c r="G307" s="38">
        <f>INDEX('Crosswalk Particulates'!$E:$E,MATCH('2020 EPA Data'!$B307,'Crosswalk Particulates'!$D:$D,0))</f>
        <v>0</v>
      </c>
      <c r="H307" s="45">
        <f t="shared" si="4"/>
        <v>4014297248.5054116</v>
      </c>
    </row>
    <row r="308" spans="1:8" s="31" customFormat="1" hidden="1">
      <c r="A308" t="s">
        <v>2466</v>
      </c>
      <c r="B308" t="s">
        <v>2440</v>
      </c>
      <c r="C308" t="s">
        <v>2437</v>
      </c>
      <c r="D308">
        <v>4385</v>
      </c>
      <c r="E308" t="s">
        <v>2402</v>
      </c>
      <c r="F308" s="34" t="str">
        <f>INDEX('Crosswalk Particulates'!$B:$B,MATCH('2020 EPA Data'!A308,'Crosswalk Particulates'!$A:$A,0))</f>
        <v>process-other-industry</v>
      </c>
      <c r="G308" s="38" t="str">
        <f>INDEX('Crosswalk Particulates'!$E:$E,MATCH('2020 EPA Data'!$B308,'Crosswalk Particulates'!$D:$D,0))</f>
        <v>CO</v>
      </c>
      <c r="H308" s="45">
        <f t="shared" si="4"/>
        <v>3978009815.7505603</v>
      </c>
    </row>
    <row r="309" spans="1:8" s="31" customFormat="1" hidden="1">
      <c r="A309" t="s">
        <v>2462</v>
      </c>
      <c r="B309" t="s">
        <v>2470</v>
      </c>
      <c r="C309" t="s">
        <v>2437</v>
      </c>
      <c r="D309">
        <v>4352</v>
      </c>
      <c r="E309" t="s">
        <v>2402</v>
      </c>
      <c r="F309" s="34" t="str">
        <f>INDEX('Crosswalk Particulates'!$B:$B,MATCH('2020 EPA Data'!A309,'Crosswalk Particulates'!$A:$A,0))</f>
        <v>Commercial Buildings Sector</v>
      </c>
      <c r="G309" s="38" t="str">
        <f>INDEX('Crosswalk Particulates'!$E:$E,MATCH('2020 EPA Data'!$B309,'Crosswalk Particulates'!$D:$D,0))</f>
        <v>PM10</v>
      </c>
      <c r="H309" s="45">
        <f t="shared" si="4"/>
        <v>3948072683.7278085</v>
      </c>
    </row>
    <row r="310" spans="1:8" s="31" customFormat="1" hidden="1">
      <c r="A310" t="s">
        <v>2425</v>
      </c>
      <c r="B310" t="s">
        <v>2595</v>
      </c>
      <c r="C310" t="s">
        <v>2379</v>
      </c>
      <c r="D310">
        <v>4351</v>
      </c>
      <c r="E310" t="s">
        <v>2402</v>
      </c>
      <c r="F310" s="34" t="str">
        <f>INDEX('Crosswalk Particulates'!$B:$B,MATCH('2020 EPA Data'!A310,'Crosswalk Particulates'!$A:$A,0))</f>
        <v>Transportation Sector</v>
      </c>
      <c r="G310" s="38" t="str">
        <f>INDEX('Crosswalk Particulates'!$E:$E,MATCH('2020 EPA Data'!$B310,'Crosswalk Particulates'!$D:$D,0))</f>
        <v>BC</v>
      </c>
      <c r="H310" s="45">
        <f t="shared" si="4"/>
        <v>3947165497.908937</v>
      </c>
    </row>
    <row r="311" spans="1:8" s="31" customFormat="1">
      <c r="A311" t="s">
        <v>2511</v>
      </c>
      <c r="B311" t="s">
        <v>2436</v>
      </c>
      <c r="C311" t="s">
        <v>2437</v>
      </c>
      <c r="D311">
        <v>4345</v>
      </c>
      <c r="E311" t="s">
        <v>2402</v>
      </c>
      <c r="F311" s="34" t="str">
        <f>INDEX('Crosswalk Particulates'!$B:$B,MATCH('2020 EPA Data'!A311,'Crosswalk Particulates'!$A:$A,0))</f>
        <v>industry-fuel-other</v>
      </c>
      <c r="G311" s="38" t="str">
        <f>INDEX('Crosswalk Particulates'!$E:$E,MATCH('2020 EPA Data'!$B311,'Crosswalk Particulates'!$D:$D,0))</f>
        <v>VOC</v>
      </c>
      <c r="H311" s="45">
        <f t="shared" si="4"/>
        <v>3941722382.9957094</v>
      </c>
    </row>
    <row r="312" spans="1:8" s="31" customFormat="1" hidden="1">
      <c r="A312" t="s">
        <v>2528</v>
      </c>
      <c r="B312" t="s">
        <v>2470</v>
      </c>
      <c r="C312" t="s">
        <v>2437</v>
      </c>
      <c r="D312">
        <v>4198</v>
      </c>
      <c r="E312" t="s">
        <v>2402</v>
      </c>
      <c r="F312" s="34" t="str">
        <f>INDEX('Crosswalk Particulates'!$B:$B,MATCH('2020 EPA Data'!A312,'Crosswalk Particulates'!$A:$A,0))</f>
        <v>Electricity Sector</v>
      </c>
      <c r="G312" s="38" t="str">
        <f>INDEX('Crosswalk Particulates'!$E:$E,MATCH('2020 EPA Data'!$B312,'Crosswalk Particulates'!$D:$D,0))</f>
        <v>PM10</v>
      </c>
      <c r="H312" s="45">
        <f t="shared" si="4"/>
        <v>3808366067.6216311</v>
      </c>
    </row>
    <row r="313" spans="1:8" s="31" customFormat="1" hidden="1">
      <c r="A313" t="s">
        <v>2526</v>
      </c>
      <c r="B313" t="s">
        <v>2489</v>
      </c>
      <c r="C313" t="s">
        <v>2437</v>
      </c>
      <c r="D313">
        <v>4185</v>
      </c>
      <c r="E313" t="s">
        <v>2402</v>
      </c>
      <c r="F313" s="34" t="str">
        <f>INDEX('Crosswalk Particulates'!$B:$B,MATCH('2020 EPA Data'!A313,'Crosswalk Particulates'!$A:$A,0))</f>
        <v>process-mining-industry</v>
      </c>
      <c r="G313" s="38" t="str">
        <f>INDEX('Crosswalk Particulates'!$E:$E,MATCH('2020 EPA Data'!$B313,'Crosswalk Particulates'!$D:$D,0))</f>
        <v>NOX</v>
      </c>
      <c r="H313" s="45">
        <f t="shared" si="4"/>
        <v>3796572651.9763045</v>
      </c>
    </row>
    <row r="314" spans="1:8" s="31" customFormat="1" hidden="1">
      <c r="A314" t="s">
        <v>2462</v>
      </c>
      <c r="B314" t="s">
        <v>2490</v>
      </c>
      <c r="C314" t="s">
        <v>2437</v>
      </c>
      <c r="D314">
        <v>4115</v>
      </c>
      <c r="E314" t="s">
        <v>2402</v>
      </c>
      <c r="F314" s="34" t="str">
        <f>INDEX('Crosswalk Particulates'!$B:$B,MATCH('2020 EPA Data'!A314,'Crosswalk Particulates'!$A:$A,0))</f>
        <v>Commercial Buildings Sector</v>
      </c>
      <c r="G314" s="38" t="str">
        <f>INDEX('Crosswalk Particulates'!$E:$E,MATCH('2020 EPA Data'!$B314,'Crosswalk Particulates'!$D:$D,0))</f>
        <v>PM25</v>
      </c>
      <c r="H314" s="45">
        <f t="shared" si="4"/>
        <v>3733069644.6553154</v>
      </c>
    </row>
    <row r="315" spans="1:8" s="31" customFormat="1" hidden="1">
      <c r="A315" t="s">
        <v>2412</v>
      </c>
      <c r="B315" t="s">
        <v>2595</v>
      </c>
      <c r="C315" t="s">
        <v>2379</v>
      </c>
      <c r="D315">
        <v>4113</v>
      </c>
      <c r="E315" t="s">
        <v>2402</v>
      </c>
      <c r="F315" s="34" t="str">
        <f>INDEX('Crosswalk Particulates'!$B:$B,MATCH('2020 EPA Data'!A315,'Crosswalk Particulates'!$A:$A,0))</f>
        <v>Other-EPA</v>
      </c>
      <c r="G315" s="38" t="str">
        <f>INDEX('Crosswalk Particulates'!$E:$E,MATCH('2020 EPA Data'!$B315,'Crosswalk Particulates'!$D:$D,0))</f>
        <v>BC</v>
      </c>
      <c r="H315" s="45">
        <f t="shared" si="4"/>
        <v>3731255273.0175724</v>
      </c>
    </row>
    <row r="316" spans="1:8" s="31" customFormat="1" hidden="1">
      <c r="A316" t="s">
        <v>2483</v>
      </c>
      <c r="B316" t="s">
        <v>2595</v>
      </c>
      <c r="C316" t="s">
        <v>2379</v>
      </c>
      <c r="D316">
        <v>4045</v>
      </c>
      <c r="E316" t="s">
        <v>2402</v>
      </c>
      <c r="F316" s="34" t="str">
        <f>INDEX('Crosswalk Particulates'!$B:$B,MATCH('2020 EPA Data'!A316,'Crosswalk Particulates'!$A:$A,0))</f>
        <v>Transportation Sector</v>
      </c>
      <c r="G316" s="38" t="str">
        <f>INDEX('Crosswalk Particulates'!$E:$E,MATCH('2020 EPA Data'!$B316,'Crosswalk Particulates'!$D:$D,0))</f>
        <v>BC</v>
      </c>
      <c r="H316" s="45">
        <f t="shared" si="4"/>
        <v>3669566637.3343258</v>
      </c>
    </row>
    <row r="317" spans="1:8" s="31" customFormat="1" hidden="1">
      <c r="A317" t="s">
        <v>2427</v>
      </c>
      <c r="B317" t="s">
        <v>2470</v>
      </c>
      <c r="C317" t="s">
        <v>2437</v>
      </c>
      <c r="D317">
        <v>4011</v>
      </c>
      <c r="E317" t="s">
        <v>2402</v>
      </c>
      <c r="F317" s="34" t="str">
        <f>INDEX('Crosswalk Particulates'!$B:$B,MATCH('2020 EPA Data'!A317,'Crosswalk Particulates'!$A:$A,0))</f>
        <v>process-other-industry</v>
      </c>
      <c r="G317" s="38" t="str">
        <f>INDEX('Crosswalk Particulates'!$E:$E,MATCH('2020 EPA Data'!$B317,'Crosswalk Particulates'!$D:$D,0))</f>
        <v>PM10</v>
      </c>
      <c r="H317" s="45">
        <f t="shared" si="4"/>
        <v>3638722319.492702</v>
      </c>
    </row>
    <row r="318" spans="1:8" s="31" customFormat="1" hidden="1">
      <c r="A318" t="s">
        <v>2476</v>
      </c>
      <c r="B318" t="s">
        <v>2509</v>
      </c>
      <c r="C318" t="s">
        <v>2379</v>
      </c>
      <c r="D318">
        <v>3683</v>
      </c>
      <c r="E318" t="s">
        <v>2402</v>
      </c>
      <c r="F318" s="34" t="str">
        <f>INDEX('Crosswalk Particulates'!$B:$B,MATCH('2020 EPA Data'!A318,'Crosswalk Particulates'!$A:$A,0))</f>
        <v>industry-fuel-coal</v>
      </c>
      <c r="G318" s="38">
        <f>INDEX('Crosswalk Particulates'!$E:$E,MATCH('2020 EPA Data'!$B318,'Crosswalk Particulates'!$D:$D,0))</f>
        <v>0</v>
      </c>
      <c r="H318" s="45">
        <f t="shared" si="4"/>
        <v>3341165370.9029226</v>
      </c>
    </row>
    <row r="319" spans="1:8" s="31" customFormat="1" hidden="1">
      <c r="A319" t="s">
        <v>2427</v>
      </c>
      <c r="B319" t="s">
        <v>2490</v>
      </c>
      <c r="C319" t="s">
        <v>2437</v>
      </c>
      <c r="D319">
        <v>3626</v>
      </c>
      <c r="E319" t="s">
        <v>2402</v>
      </c>
      <c r="F319" s="34" t="str">
        <f>INDEX('Crosswalk Particulates'!$B:$B,MATCH('2020 EPA Data'!A319,'Crosswalk Particulates'!$A:$A,0))</f>
        <v>process-other-industry</v>
      </c>
      <c r="G319" s="38" t="str">
        <f>INDEX('Crosswalk Particulates'!$E:$E,MATCH('2020 EPA Data'!$B319,'Crosswalk Particulates'!$D:$D,0))</f>
        <v>PM25</v>
      </c>
      <c r="H319" s="45">
        <f t="shared" si="4"/>
        <v>3289455779.2272596</v>
      </c>
    </row>
    <row r="320" spans="1:8" s="31" customFormat="1" hidden="1">
      <c r="A320" t="s">
        <v>2465</v>
      </c>
      <c r="B320" t="s">
        <v>2509</v>
      </c>
      <c r="C320" t="s">
        <v>2379</v>
      </c>
      <c r="D320">
        <v>3560</v>
      </c>
      <c r="E320" t="s">
        <v>2402</v>
      </c>
      <c r="F320" s="34" t="str">
        <f>INDEX('Crosswalk Particulates'!$B:$B,MATCH('2020 EPA Data'!A320,'Crosswalk Particulates'!$A:$A,0))</f>
        <v>process-other-industry</v>
      </c>
      <c r="G320" s="38">
        <f>INDEX('Crosswalk Particulates'!$E:$E,MATCH('2020 EPA Data'!$B320,'Crosswalk Particulates'!$D:$D,0))</f>
        <v>0</v>
      </c>
      <c r="H320" s="45">
        <f t="shared" si="4"/>
        <v>3229581515.1817551</v>
      </c>
    </row>
    <row r="321" spans="1:8" s="31" customFormat="1" hidden="1">
      <c r="A321" t="s">
        <v>2571</v>
      </c>
      <c r="B321" t="s">
        <v>2470</v>
      </c>
      <c r="C321" t="s">
        <v>2437</v>
      </c>
      <c r="D321">
        <v>3465</v>
      </c>
      <c r="E321" t="s">
        <v>2402</v>
      </c>
      <c r="F321" s="34" t="str">
        <f>INDEX('Crosswalk Particulates'!$B:$B,MATCH('2020 EPA Data'!A321,'Crosswalk Particulates'!$A:$A,0))</f>
        <v>Residential Buildings Sector</v>
      </c>
      <c r="G321" s="38" t="str">
        <f>INDEX('Crosswalk Particulates'!$E:$E,MATCH('2020 EPA Data'!$B321,'Crosswalk Particulates'!$D:$D,0))</f>
        <v>PM10</v>
      </c>
      <c r="H321" s="45">
        <f t="shared" si="4"/>
        <v>3143398862.3889837</v>
      </c>
    </row>
    <row r="322" spans="1:8" s="31" customFormat="1" hidden="1">
      <c r="A322" t="s">
        <v>2434</v>
      </c>
      <c r="B322" t="s">
        <v>2470</v>
      </c>
      <c r="C322" t="s">
        <v>2437</v>
      </c>
      <c r="D322">
        <v>3433</v>
      </c>
      <c r="E322" t="s">
        <v>2402</v>
      </c>
      <c r="F322" s="34" t="str">
        <f>INDEX('Crosswalk Particulates'!$B:$B,MATCH('2020 EPA Data'!A322,'Crosswalk Particulates'!$A:$A,0))</f>
        <v>Transportation Sector</v>
      </c>
      <c r="G322" s="38" t="str">
        <f>INDEX('Crosswalk Particulates'!$E:$E,MATCH('2020 EPA Data'!$B322,'Crosswalk Particulates'!$D:$D,0))</f>
        <v>PM10</v>
      </c>
      <c r="H322" s="45">
        <f t="shared" si="4"/>
        <v>3114368916.1851025</v>
      </c>
    </row>
    <row r="323" spans="1:8" s="31" customFormat="1">
      <c r="A323" t="s">
        <v>2543</v>
      </c>
      <c r="B323" t="s">
        <v>2436</v>
      </c>
      <c r="C323" t="s">
        <v>2437</v>
      </c>
      <c r="D323">
        <v>3392</v>
      </c>
      <c r="E323" t="s">
        <v>2402</v>
      </c>
      <c r="F323" s="34" t="str">
        <f>INDEX('Crosswalk Particulates'!$B:$B,MATCH('2020 EPA Data'!A323,'Crosswalk Particulates'!$A:$A,0))</f>
        <v>Commercial Buildings Sector</v>
      </c>
      <c r="G323" s="38" t="str">
        <f>INDEX('Crosswalk Particulates'!$E:$E,MATCH('2020 EPA Data'!$B323,'Crosswalk Particulates'!$D:$D,0))</f>
        <v>VOC</v>
      </c>
      <c r="H323" s="45">
        <f t="shared" si="4"/>
        <v>3077174297.6113801</v>
      </c>
    </row>
    <row r="324" spans="1:8" s="31" customFormat="1" hidden="1">
      <c r="A324" t="s">
        <v>2480</v>
      </c>
      <c r="B324" t="s">
        <v>2485</v>
      </c>
      <c r="C324" t="s">
        <v>2437</v>
      </c>
      <c r="D324">
        <v>3382</v>
      </c>
      <c r="E324" t="s">
        <v>2402</v>
      </c>
      <c r="F324" s="34" t="str">
        <f>INDEX('Crosswalk Particulates'!$B:$B,MATCH('2020 EPA Data'!A324,'Crosswalk Particulates'!$A:$A,0))</f>
        <v>industry-fuel-biomass</v>
      </c>
      <c r="G324" s="38">
        <f>INDEX('Crosswalk Particulates'!$E:$E,MATCH('2020 EPA Data'!$B324,'Crosswalk Particulates'!$D:$D,0))</f>
        <v>0</v>
      </c>
      <c r="H324" s="45">
        <f t="shared" ref="H324:H387" si="5">IF(E324="TON",D324/metricton_to_shortton,0)*10^6</f>
        <v>3068102439.4226675</v>
      </c>
    </row>
    <row r="325" spans="1:8" s="31" customFormat="1" hidden="1">
      <c r="A325" t="s">
        <v>2528</v>
      </c>
      <c r="B325" t="s">
        <v>2490</v>
      </c>
      <c r="C325" t="s">
        <v>2437</v>
      </c>
      <c r="D325">
        <v>3252</v>
      </c>
      <c r="E325" t="s">
        <v>2402</v>
      </c>
      <c r="F325" s="34" t="str">
        <f>INDEX('Crosswalk Particulates'!$B:$B,MATCH('2020 EPA Data'!A325,'Crosswalk Particulates'!$A:$A,0))</f>
        <v>Electricity Sector</v>
      </c>
      <c r="G325" s="38" t="str">
        <f>INDEX('Crosswalk Particulates'!$E:$E,MATCH('2020 EPA Data'!$B325,'Crosswalk Particulates'!$D:$D,0))</f>
        <v>PM25</v>
      </c>
      <c r="H325" s="45">
        <f t="shared" si="5"/>
        <v>2950168282.9694009</v>
      </c>
    </row>
    <row r="326" spans="1:8" s="31" customFormat="1" hidden="1">
      <c r="A326" t="s">
        <v>2511</v>
      </c>
      <c r="B326" t="s">
        <v>2509</v>
      </c>
      <c r="C326" t="s">
        <v>2379</v>
      </c>
      <c r="D326">
        <v>3243</v>
      </c>
      <c r="E326" t="s">
        <v>2402</v>
      </c>
      <c r="F326" s="34" t="str">
        <f>INDEX('Crosswalk Particulates'!$B:$B,MATCH('2020 EPA Data'!A326,'Crosswalk Particulates'!$A:$A,0))</f>
        <v>industry-fuel-other</v>
      </c>
      <c r="G326" s="38">
        <f>INDEX('Crosswalk Particulates'!$E:$E,MATCH('2020 EPA Data'!$B326,'Crosswalk Particulates'!$D:$D,0))</f>
        <v>0</v>
      </c>
      <c r="H326" s="45">
        <f t="shared" si="5"/>
        <v>2942003610.5995598</v>
      </c>
    </row>
    <row r="327" spans="1:8" s="31" customFormat="1" hidden="1">
      <c r="A327" t="s">
        <v>2464</v>
      </c>
      <c r="B327" t="s">
        <v>2495</v>
      </c>
      <c r="C327" t="s">
        <v>2437</v>
      </c>
      <c r="D327">
        <v>3158</v>
      </c>
      <c r="E327" t="s">
        <v>2402</v>
      </c>
      <c r="F327" s="34" t="str">
        <f>INDEX('Crosswalk Particulates'!$B:$B,MATCH('2020 EPA Data'!A327,'Crosswalk Particulates'!$A:$A,0))</f>
        <v>Electricity Sector</v>
      </c>
      <c r="G327" s="38" t="str">
        <f>INDEX('Crosswalk Particulates'!$E:$E,MATCH('2020 EPA Data'!$B327,'Crosswalk Particulates'!$D:$D,0))</f>
        <v>SOx</v>
      </c>
      <c r="H327" s="45">
        <f t="shared" si="5"/>
        <v>2864892815.9955006</v>
      </c>
    </row>
    <row r="328" spans="1:8" s="31" customFormat="1">
      <c r="A328" t="s">
        <v>2488</v>
      </c>
      <c r="B328" t="s">
        <v>2436</v>
      </c>
      <c r="C328" t="s">
        <v>2437</v>
      </c>
      <c r="D328">
        <v>3147</v>
      </c>
      <c r="E328" t="s">
        <v>2402</v>
      </c>
      <c r="F328" s="34" t="str">
        <f>INDEX('Crosswalk Particulates'!$B:$B,MATCH('2020 EPA Data'!A328,'Crosswalk Particulates'!$A:$A,0))</f>
        <v>Electricity Sector</v>
      </c>
      <c r="G328" s="38" t="str">
        <f>INDEX('Crosswalk Particulates'!$E:$E,MATCH('2020 EPA Data'!$B328,'Crosswalk Particulates'!$D:$D,0))</f>
        <v>VOC</v>
      </c>
      <c r="H328" s="45">
        <f t="shared" si="5"/>
        <v>2854913771.9879165</v>
      </c>
    </row>
    <row r="329" spans="1:8" s="31" customFormat="1" hidden="1">
      <c r="A329" t="s">
        <v>2571</v>
      </c>
      <c r="B329" t="s">
        <v>2490</v>
      </c>
      <c r="C329" t="s">
        <v>2437</v>
      </c>
      <c r="D329">
        <v>3118</v>
      </c>
      <c r="E329" t="s">
        <v>2402</v>
      </c>
      <c r="F329" s="34" t="str">
        <f>INDEX('Crosswalk Particulates'!$B:$B,MATCH('2020 EPA Data'!A329,'Crosswalk Particulates'!$A:$A,0))</f>
        <v>Residential Buildings Sector</v>
      </c>
      <c r="G329" s="38" t="str">
        <f>INDEX('Crosswalk Particulates'!$E:$E,MATCH('2020 EPA Data'!$B329,'Crosswalk Particulates'!$D:$D,0))</f>
        <v>PM25</v>
      </c>
      <c r="H329" s="45">
        <f t="shared" si="5"/>
        <v>2828605383.2406497</v>
      </c>
    </row>
    <row r="330" spans="1:8" s="31" customFormat="1" hidden="1">
      <c r="A330" t="s">
        <v>2543</v>
      </c>
      <c r="B330" t="s">
        <v>2470</v>
      </c>
      <c r="C330" t="s">
        <v>2437</v>
      </c>
      <c r="D330">
        <v>3112</v>
      </c>
      <c r="E330" t="s">
        <v>2402</v>
      </c>
      <c r="F330" s="34" t="str">
        <f>INDEX('Crosswalk Particulates'!$B:$B,MATCH('2020 EPA Data'!A330,'Crosswalk Particulates'!$A:$A,0))</f>
        <v>Commercial Buildings Sector</v>
      </c>
      <c r="G330" s="38" t="str">
        <f>INDEX('Crosswalk Particulates'!$E:$E,MATCH('2020 EPA Data'!$B330,'Crosswalk Particulates'!$D:$D,0))</f>
        <v>PM10</v>
      </c>
      <c r="H330" s="45">
        <f t="shared" si="5"/>
        <v>2823162268.3274217</v>
      </c>
    </row>
    <row r="331" spans="1:8" s="31" customFormat="1" hidden="1">
      <c r="A331" t="s">
        <v>2511</v>
      </c>
      <c r="B331" t="s">
        <v>2513</v>
      </c>
      <c r="C331" t="s">
        <v>2379</v>
      </c>
      <c r="D331">
        <v>2928</v>
      </c>
      <c r="E331" t="s">
        <v>2402</v>
      </c>
      <c r="F331" s="34" t="str">
        <f>INDEX('Crosswalk Particulates'!$B:$B,MATCH('2020 EPA Data'!A331,'Crosswalk Particulates'!$A:$A,0))</f>
        <v>industry-fuel-other</v>
      </c>
      <c r="G331" s="38" t="str">
        <f>INDEX('Crosswalk Particulates'!$E:$E,MATCH('2020 EPA Data'!$B331,'Crosswalk Particulates'!$D:$D,0))</f>
        <v>OC</v>
      </c>
      <c r="H331" s="45">
        <f t="shared" si="5"/>
        <v>2656240077.6551061</v>
      </c>
    </row>
    <row r="332" spans="1:8" s="31" customFormat="1" hidden="1">
      <c r="A332" t="s">
        <v>2543</v>
      </c>
      <c r="B332" t="s">
        <v>2490</v>
      </c>
      <c r="C332" t="s">
        <v>2437</v>
      </c>
      <c r="D332">
        <v>2829</v>
      </c>
      <c r="E332" t="s">
        <v>2402</v>
      </c>
      <c r="F332" s="34" t="str">
        <f>INDEX('Crosswalk Particulates'!$B:$B,MATCH('2020 EPA Data'!A332,'Crosswalk Particulates'!$A:$A,0))</f>
        <v>Commercial Buildings Sector</v>
      </c>
      <c r="G332" s="38" t="str">
        <f>INDEX('Crosswalk Particulates'!$E:$E,MATCH('2020 EPA Data'!$B332,'Crosswalk Particulates'!$D:$D,0))</f>
        <v>PM25</v>
      </c>
      <c r="H332" s="45">
        <f t="shared" si="5"/>
        <v>2566428681.5868497</v>
      </c>
    </row>
    <row r="333" spans="1:8" s="31" customFormat="1" hidden="1">
      <c r="A333" t="s">
        <v>2543</v>
      </c>
      <c r="B333" t="s">
        <v>2495</v>
      </c>
      <c r="C333" t="s">
        <v>2437</v>
      </c>
      <c r="D333">
        <v>2827</v>
      </c>
      <c r="E333" t="s">
        <v>2402</v>
      </c>
      <c r="F333" s="34" t="str">
        <f>INDEX('Crosswalk Particulates'!$B:$B,MATCH('2020 EPA Data'!A333,'Crosswalk Particulates'!$A:$A,0))</f>
        <v>Commercial Buildings Sector</v>
      </c>
      <c r="G333" s="38" t="str">
        <f>INDEX('Crosswalk Particulates'!$E:$E,MATCH('2020 EPA Data'!$B333,'Crosswalk Particulates'!$D:$D,0))</f>
        <v>SOx</v>
      </c>
      <c r="H333" s="45">
        <f t="shared" si="5"/>
        <v>2564614309.9491067</v>
      </c>
    </row>
    <row r="334" spans="1:8" s="31" customFormat="1" hidden="1">
      <c r="A334" t="s">
        <v>2421</v>
      </c>
      <c r="B334" t="s">
        <v>2509</v>
      </c>
      <c r="C334" t="s">
        <v>2379</v>
      </c>
      <c r="D334">
        <v>2785</v>
      </c>
      <c r="E334" t="s">
        <v>2402</v>
      </c>
      <c r="F334" s="34" t="str">
        <f>INDEX('Crosswalk Particulates'!$B:$B,MATCH('2020 EPA Data'!A334,'Crosswalk Particulates'!$A:$A,0))</f>
        <v>Transportation Sector</v>
      </c>
      <c r="G334" s="38">
        <f>INDEX('Crosswalk Particulates'!$E:$E,MATCH('2020 EPA Data'!$B334,'Crosswalk Particulates'!$D:$D,0))</f>
        <v>0</v>
      </c>
      <c r="H334" s="45">
        <f t="shared" si="5"/>
        <v>2526512505.5565138</v>
      </c>
    </row>
    <row r="335" spans="1:8" s="31" customFormat="1" hidden="1">
      <c r="A335" t="s">
        <v>2488</v>
      </c>
      <c r="B335" t="s">
        <v>2470</v>
      </c>
      <c r="C335" t="s">
        <v>2437</v>
      </c>
      <c r="D335">
        <v>2775</v>
      </c>
      <c r="E335" t="s">
        <v>2402</v>
      </c>
      <c r="F335" s="34" t="str">
        <f>INDEX('Crosswalk Particulates'!$B:$B,MATCH('2020 EPA Data'!A335,'Crosswalk Particulates'!$A:$A,0))</f>
        <v>Electricity Sector</v>
      </c>
      <c r="G335" s="38" t="str">
        <f>INDEX('Crosswalk Particulates'!$E:$E,MATCH('2020 EPA Data'!$B335,'Crosswalk Particulates'!$D:$D,0))</f>
        <v>PM10</v>
      </c>
      <c r="H335" s="45">
        <f t="shared" si="5"/>
        <v>2517440647.3678002</v>
      </c>
    </row>
    <row r="336" spans="1:8" s="31" customFormat="1" hidden="1">
      <c r="A336" t="s">
        <v>2427</v>
      </c>
      <c r="B336" t="s">
        <v>2509</v>
      </c>
      <c r="C336" t="s">
        <v>2379</v>
      </c>
      <c r="D336">
        <v>2752</v>
      </c>
      <c r="E336" t="s">
        <v>2402</v>
      </c>
      <c r="F336" s="34" t="str">
        <f>INDEX('Crosswalk Particulates'!$B:$B,MATCH('2020 EPA Data'!A336,'Crosswalk Particulates'!$A:$A,0))</f>
        <v>process-other-industry</v>
      </c>
      <c r="G336" s="38">
        <f>INDEX('Crosswalk Particulates'!$E:$E,MATCH('2020 EPA Data'!$B336,'Crosswalk Particulates'!$D:$D,0))</f>
        <v>0</v>
      </c>
      <c r="H336" s="45">
        <f t="shared" si="5"/>
        <v>2496575373.533761</v>
      </c>
    </row>
    <row r="337" spans="1:8" s="31" customFormat="1" hidden="1">
      <c r="A337" t="s">
        <v>2445</v>
      </c>
      <c r="B337" t="s">
        <v>2513</v>
      </c>
      <c r="C337" t="s">
        <v>2379</v>
      </c>
      <c r="D337">
        <v>2734</v>
      </c>
      <c r="E337" t="s">
        <v>2402</v>
      </c>
      <c r="F337" s="34" t="str">
        <f>INDEX('Crosswalk Particulates'!$B:$B,MATCH('2020 EPA Data'!A337,'Crosswalk Particulates'!$A:$A,0))</f>
        <v>Electricity Sector</v>
      </c>
      <c r="G337" s="38" t="str">
        <f>INDEX('Crosswalk Particulates'!$E:$E,MATCH('2020 EPA Data'!$B337,'Crosswalk Particulates'!$D:$D,0))</f>
        <v>OC</v>
      </c>
      <c r="H337" s="45">
        <f t="shared" si="5"/>
        <v>2480246028.7940779</v>
      </c>
    </row>
    <row r="338" spans="1:8" s="31" customFormat="1" hidden="1">
      <c r="A338" t="s">
        <v>2488</v>
      </c>
      <c r="B338" t="s">
        <v>2490</v>
      </c>
      <c r="C338" t="s">
        <v>2437</v>
      </c>
      <c r="D338">
        <v>2701</v>
      </c>
      <c r="E338" t="s">
        <v>2402</v>
      </c>
      <c r="F338" s="34" t="str">
        <f>INDEX('Crosswalk Particulates'!$B:$B,MATCH('2020 EPA Data'!A338,'Crosswalk Particulates'!$A:$A,0))</f>
        <v>Electricity Sector</v>
      </c>
      <c r="G338" s="38" t="str">
        <f>INDEX('Crosswalk Particulates'!$E:$E,MATCH('2020 EPA Data'!$B338,'Crosswalk Particulates'!$D:$D,0))</f>
        <v>PM25</v>
      </c>
      <c r="H338" s="45">
        <f t="shared" si="5"/>
        <v>2450308896.7713261</v>
      </c>
    </row>
    <row r="339" spans="1:8" s="31" customFormat="1" hidden="1">
      <c r="A339" t="s">
        <v>2510</v>
      </c>
      <c r="B339" t="s">
        <v>2470</v>
      </c>
      <c r="C339" t="s">
        <v>2437</v>
      </c>
      <c r="D339">
        <v>2689</v>
      </c>
      <c r="E339" t="s">
        <v>2402</v>
      </c>
      <c r="F339" s="34" t="str">
        <f>INDEX('Crosswalk Particulates'!$B:$B,MATCH('2020 EPA Data'!A339,'Crosswalk Particulates'!$A:$A,0))</f>
        <v>Residential Buildings Sector</v>
      </c>
      <c r="G339" s="38" t="str">
        <f>INDEX('Crosswalk Particulates'!$E:$E,MATCH('2020 EPA Data'!$B339,'Crosswalk Particulates'!$D:$D,0))</f>
        <v>PM10</v>
      </c>
      <c r="H339" s="45">
        <f t="shared" si="5"/>
        <v>2439422666.9448705</v>
      </c>
    </row>
    <row r="340" spans="1:8" s="31" customFormat="1" hidden="1">
      <c r="A340" t="s">
        <v>2510</v>
      </c>
      <c r="B340" t="s">
        <v>2490</v>
      </c>
      <c r="C340" t="s">
        <v>2437</v>
      </c>
      <c r="D340">
        <v>2509</v>
      </c>
      <c r="E340" t="s">
        <v>2402</v>
      </c>
      <c r="F340" s="34" t="str">
        <f>INDEX('Crosswalk Particulates'!$B:$B,MATCH('2020 EPA Data'!A340,'Crosswalk Particulates'!$A:$A,0))</f>
        <v>Residential Buildings Sector</v>
      </c>
      <c r="G340" s="38" t="str">
        <f>INDEX('Crosswalk Particulates'!$E:$E,MATCH('2020 EPA Data'!$B340,'Crosswalk Particulates'!$D:$D,0))</f>
        <v>PM25</v>
      </c>
      <c r="H340" s="45">
        <f t="shared" si="5"/>
        <v>2276129219.5480399</v>
      </c>
    </row>
    <row r="341" spans="1:8" s="31" customFormat="1" hidden="1">
      <c r="A341" t="s">
        <v>2427</v>
      </c>
      <c r="B341" t="s">
        <v>2489</v>
      </c>
      <c r="C341" t="s">
        <v>2437</v>
      </c>
      <c r="D341">
        <v>2433</v>
      </c>
      <c r="E341" t="s">
        <v>2402</v>
      </c>
      <c r="F341" s="34" t="str">
        <f>INDEX('Crosswalk Particulates'!$B:$B,MATCH('2020 EPA Data'!A341,'Crosswalk Particulates'!$A:$A,0))</f>
        <v>process-other-industry</v>
      </c>
      <c r="G341" s="38" t="str">
        <f>INDEX('Crosswalk Particulates'!$E:$E,MATCH('2020 EPA Data'!$B341,'Crosswalk Particulates'!$D:$D,0))</f>
        <v>NOX</v>
      </c>
      <c r="H341" s="45">
        <f t="shared" si="5"/>
        <v>2207183097.3138232</v>
      </c>
    </row>
    <row r="342" spans="1:8" s="31" customFormat="1" hidden="1">
      <c r="A342" t="s">
        <v>2421</v>
      </c>
      <c r="B342" t="s">
        <v>2595</v>
      </c>
      <c r="C342" t="s">
        <v>2379</v>
      </c>
      <c r="D342">
        <v>2378</v>
      </c>
      <c r="E342" t="s">
        <v>2402</v>
      </c>
      <c r="F342" s="34" t="str">
        <f>INDEX('Crosswalk Particulates'!$B:$B,MATCH('2020 EPA Data'!A342,'Crosswalk Particulates'!$A:$A,0))</f>
        <v>Transportation Sector</v>
      </c>
      <c r="G342" s="38" t="str">
        <f>INDEX('Crosswalk Particulates'!$E:$E,MATCH('2020 EPA Data'!$B342,'Crosswalk Particulates'!$D:$D,0))</f>
        <v>BC</v>
      </c>
      <c r="H342" s="45">
        <f t="shared" si="5"/>
        <v>2157287877.2759027</v>
      </c>
    </row>
    <row r="343" spans="1:8" s="31" customFormat="1" hidden="1">
      <c r="A343" t="s">
        <v>2472</v>
      </c>
      <c r="B343" t="s">
        <v>2485</v>
      </c>
      <c r="C343" t="s">
        <v>2437</v>
      </c>
      <c r="D343">
        <v>2350</v>
      </c>
      <c r="E343" t="s">
        <v>2402</v>
      </c>
      <c r="F343" s="34" t="str">
        <f>INDEX('Crosswalk Particulates'!$B:$B,MATCH('2020 EPA Data'!A343,'Crosswalk Particulates'!$A:$A,0))</f>
        <v>process-ngps-industry</v>
      </c>
      <c r="G343" s="38">
        <f>INDEX('Crosswalk Particulates'!$E:$E,MATCH('2020 EPA Data'!$B343,'Crosswalk Particulates'!$D:$D,0))</f>
        <v>0</v>
      </c>
      <c r="H343" s="45">
        <f t="shared" si="5"/>
        <v>2131886674.3475068</v>
      </c>
    </row>
    <row r="344" spans="1:8" s="31" customFormat="1" hidden="1">
      <c r="A344" t="s">
        <v>2445</v>
      </c>
      <c r="B344" t="s">
        <v>2485</v>
      </c>
      <c r="C344" t="s">
        <v>2437</v>
      </c>
      <c r="D344">
        <v>2273</v>
      </c>
      <c r="E344" t="s">
        <v>2402</v>
      </c>
      <c r="F344" s="34" t="str">
        <f>INDEX('Crosswalk Particulates'!$B:$B,MATCH('2020 EPA Data'!A344,'Crosswalk Particulates'!$A:$A,0))</f>
        <v>Electricity Sector</v>
      </c>
      <c r="G344" s="38">
        <f>INDEX('Crosswalk Particulates'!$E:$E,MATCH('2020 EPA Data'!$B344,'Crosswalk Particulates'!$D:$D,0))</f>
        <v>0</v>
      </c>
      <c r="H344" s="45">
        <f t="shared" si="5"/>
        <v>2062033366.2944181</v>
      </c>
    </row>
    <row r="345" spans="1:8" s="31" customFormat="1">
      <c r="A345" t="s">
        <v>2452</v>
      </c>
      <c r="B345" t="s">
        <v>2436</v>
      </c>
      <c r="C345" t="s">
        <v>2437</v>
      </c>
      <c r="D345">
        <v>2191</v>
      </c>
      <c r="E345" t="s">
        <v>2402</v>
      </c>
      <c r="F345" s="34" t="s">
        <v>2861</v>
      </c>
      <c r="G345" s="38" t="str">
        <f>INDEX('Crosswalk Particulates'!$E:$E,MATCH('2020 EPA Data'!$B345,'Crosswalk Particulates'!$D:$D,0))</f>
        <v>VOC</v>
      </c>
      <c r="H345" s="45">
        <f t="shared" si="5"/>
        <v>1987644129.1469734</v>
      </c>
    </row>
    <row r="346" spans="1:8" s="31" customFormat="1" hidden="1">
      <c r="A346" t="s">
        <v>2465</v>
      </c>
      <c r="B346" t="s">
        <v>2489</v>
      </c>
      <c r="C346" t="s">
        <v>2437</v>
      </c>
      <c r="D346">
        <v>2174</v>
      </c>
      <c r="E346" t="s">
        <v>2402</v>
      </c>
      <c r="F346" s="34" t="str">
        <f>INDEX('Crosswalk Particulates'!$B:$B,MATCH('2020 EPA Data'!A346,'Crosswalk Particulates'!$A:$A,0))</f>
        <v>process-other-industry</v>
      </c>
      <c r="G346" s="38" t="str">
        <f>INDEX('Crosswalk Particulates'!$E:$E,MATCH('2020 EPA Data'!$B346,'Crosswalk Particulates'!$D:$D,0))</f>
        <v>NOX</v>
      </c>
      <c r="H346" s="45">
        <f t="shared" si="5"/>
        <v>1972221970.2261617</v>
      </c>
    </row>
    <row r="347" spans="1:8" s="31" customFormat="1" hidden="1">
      <c r="A347" t="s">
        <v>2434</v>
      </c>
      <c r="B347" t="s">
        <v>2485</v>
      </c>
      <c r="C347" t="s">
        <v>2437</v>
      </c>
      <c r="D347">
        <v>2128</v>
      </c>
      <c r="E347" t="s">
        <v>2402</v>
      </c>
      <c r="F347" s="34" t="str">
        <f>INDEX('Crosswalk Particulates'!$B:$B,MATCH('2020 EPA Data'!A347,'Crosswalk Particulates'!$A:$A,0))</f>
        <v>Transportation Sector</v>
      </c>
      <c r="G347" s="38">
        <f>INDEX('Crosswalk Particulates'!$E:$E,MATCH('2020 EPA Data'!$B347,'Crosswalk Particulates'!$D:$D,0))</f>
        <v>0</v>
      </c>
      <c r="H347" s="45">
        <f t="shared" si="5"/>
        <v>1930491422.5580828</v>
      </c>
    </row>
    <row r="348" spans="1:8" s="31" customFormat="1" hidden="1">
      <c r="A348" t="s">
        <v>2458</v>
      </c>
      <c r="B348" t="s">
        <v>2513</v>
      </c>
      <c r="C348" t="s">
        <v>2379</v>
      </c>
      <c r="D348">
        <v>2128</v>
      </c>
      <c r="E348" t="s">
        <v>2402</v>
      </c>
      <c r="F348" s="34" t="str">
        <f>INDEX('Crosswalk Particulates'!$B:$B,MATCH('2020 EPA Data'!A348,'Crosswalk Particulates'!$A:$A,0))</f>
        <v>process-chemicals-industry</v>
      </c>
      <c r="G348" s="38" t="str">
        <f>INDEX('Crosswalk Particulates'!$E:$E,MATCH('2020 EPA Data'!$B348,'Crosswalk Particulates'!$D:$D,0))</f>
        <v>OC</v>
      </c>
      <c r="H348" s="45">
        <f t="shared" si="5"/>
        <v>1930491422.5580828</v>
      </c>
    </row>
    <row r="349" spans="1:8" s="31" customFormat="1" hidden="1">
      <c r="A349" t="s">
        <v>2472</v>
      </c>
      <c r="B349" t="s">
        <v>2513</v>
      </c>
      <c r="C349" t="s">
        <v>2379</v>
      </c>
      <c r="D349">
        <v>2123</v>
      </c>
      <c r="E349" t="s">
        <v>2402</v>
      </c>
      <c r="F349" s="34" t="str">
        <f>INDEX('Crosswalk Particulates'!$B:$B,MATCH('2020 EPA Data'!A349,'Crosswalk Particulates'!$A:$A,0))</f>
        <v>process-ngps-industry</v>
      </c>
      <c r="G349" s="38" t="str">
        <f>INDEX('Crosswalk Particulates'!$E:$E,MATCH('2020 EPA Data'!$B349,'Crosswalk Particulates'!$D:$D,0))</f>
        <v>OC</v>
      </c>
      <c r="H349" s="45">
        <f t="shared" si="5"/>
        <v>1925955493.4637263</v>
      </c>
    </row>
    <row r="350" spans="1:8" s="31" customFormat="1" hidden="1">
      <c r="A350" t="s">
        <v>2466</v>
      </c>
      <c r="B350" t="s">
        <v>2489</v>
      </c>
      <c r="C350" t="s">
        <v>2437</v>
      </c>
      <c r="D350">
        <v>2044</v>
      </c>
      <c r="E350" t="s">
        <v>2402</v>
      </c>
      <c r="F350" s="34" t="str">
        <f>INDEX('Crosswalk Particulates'!$B:$B,MATCH('2020 EPA Data'!A350,'Crosswalk Particulates'!$A:$A,0))</f>
        <v>process-other-industry</v>
      </c>
      <c r="G350" s="38" t="str">
        <f>INDEX('Crosswalk Particulates'!$E:$E,MATCH('2020 EPA Data'!$B350,'Crosswalk Particulates'!$D:$D,0))</f>
        <v>NOX</v>
      </c>
      <c r="H350" s="45">
        <f t="shared" si="5"/>
        <v>1854287813.7728953</v>
      </c>
    </row>
    <row r="351" spans="1:8" s="31" customFormat="1" hidden="1">
      <c r="A351" t="s">
        <v>2461</v>
      </c>
      <c r="B351" t="s">
        <v>2595</v>
      </c>
      <c r="C351" t="s">
        <v>2379</v>
      </c>
      <c r="D351">
        <v>2010</v>
      </c>
      <c r="E351" t="s">
        <v>2402</v>
      </c>
      <c r="F351" s="34" t="str">
        <f>INDEX('Crosswalk Particulates'!$B:$B,MATCH('2020 EPA Data'!A351,'Crosswalk Particulates'!$A:$A,0))</f>
        <v>Electricity Sector</v>
      </c>
      <c r="G351" s="38" t="str">
        <f>INDEX('Crosswalk Particulates'!$E:$E,MATCH('2020 EPA Data'!$B351,'Crosswalk Particulates'!$D:$D,0))</f>
        <v>BC</v>
      </c>
      <c r="H351" s="45">
        <f t="shared" si="5"/>
        <v>1823443495.9312718</v>
      </c>
    </row>
    <row r="352" spans="1:8" s="31" customFormat="1" hidden="1">
      <c r="A352" t="s">
        <v>2534</v>
      </c>
      <c r="B352" t="s">
        <v>2489</v>
      </c>
      <c r="C352" t="s">
        <v>2437</v>
      </c>
      <c r="D352">
        <v>2008</v>
      </c>
      <c r="E352" t="s">
        <v>2402</v>
      </c>
      <c r="F352" s="34" t="str">
        <f>INDEX('Crosswalk Particulates'!$B:$B,MATCH('2020 EPA Data'!A352,'Crosswalk Particulates'!$A:$A,0))</f>
        <v>Commercial Buildings Sector</v>
      </c>
      <c r="G352" s="38" t="str">
        <f>INDEX('Crosswalk Particulates'!$E:$E,MATCH('2020 EPA Data'!$B352,'Crosswalk Particulates'!$D:$D,0))</f>
        <v>NOX</v>
      </c>
      <c r="H352" s="45">
        <f t="shared" si="5"/>
        <v>1821629124.2935293</v>
      </c>
    </row>
    <row r="353" spans="1:8" s="31" customFormat="1" hidden="1">
      <c r="A353" t="s">
        <v>2414</v>
      </c>
      <c r="B353" t="s">
        <v>2509</v>
      </c>
      <c r="C353" t="s">
        <v>2379</v>
      </c>
      <c r="D353">
        <v>1921</v>
      </c>
      <c r="E353" t="s">
        <v>2402</v>
      </c>
      <c r="F353" s="34" t="str">
        <f>INDEX('Crosswalk Particulates'!$B:$B,MATCH('2020 EPA Data'!A353,'Crosswalk Particulates'!$A:$A,0))</f>
        <v>Other-EPA</v>
      </c>
      <c r="G353" s="38">
        <f>INDEX('Crosswalk Particulates'!$E:$E,MATCH('2020 EPA Data'!$B353,'Crosswalk Particulates'!$D:$D,0))</f>
        <v>0</v>
      </c>
      <c r="H353" s="45">
        <f t="shared" si="5"/>
        <v>1742703958.0517278</v>
      </c>
    </row>
    <row r="354" spans="1:8" s="31" customFormat="1" hidden="1">
      <c r="A354" t="s">
        <v>2445</v>
      </c>
      <c r="B354" t="s">
        <v>2595</v>
      </c>
      <c r="C354" t="s">
        <v>2379</v>
      </c>
      <c r="D354">
        <v>1896</v>
      </c>
      <c r="E354" t="s">
        <v>2402</v>
      </c>
      <c r="F354" s="34" t="str">
        <f>INDEX('Crosswalk Particulates'!$B:$B,MATCH('2020 EPA Data'!A354,'Crosswalk Particulates'!$A:$A,0))</f>
        <v>Electricity Sector</v>
      </c>
      <c r="G354" s="38" t="str">
        <f>INDEX('Crosswalk Particulates'!$E:$E,MATCH('2020 EPA Data'!$B354,'Crosswalk Particulates'!$D:$D,0))</f>
        <v>BC</v>
      </c>
      <c r="H354" s="45">
        <f t="shared" si="5"/>
        <v>1720024312.5799458</v>
      </c>
    </row>
    <row r="355" spans="1:8" s="31" customFormat="1" hidden="1">
      <c r="A355" t="s">
        <v>2449</v>
      </c>
      <c r="B355" t="s">
        <v>2513</v>
      </c>
      <c r="C355" t="s">
        <v>2379</v>
      </c>
      <c r="D355">
        <v>1859</v>
      </c>
      <c r="E355" t="s">
        <v>2402</v>
      </c>
      <c r="F355" s="34" t="str">
        <f>INDEX('Crosswalk Particulates'!$B:$B,MATCH('2020 EPA Data'!A355,'Crosswalk Particulates'!$A:$A,0))</f>
        <v>Transportation Sector</v>
      </c>
      <c r="G355" s="38" t="str">
        <f>INDEX('Crosswalk Particulates'!$E:$E,MATCH('2020 EPA Data'!$B355,'Crosswalk Particulates'!$D:$D,0))</f>
        <v>OC</v>
      </c>
      <c r="H355" s="45">
        <f t="shared" si="5"/>
        <v>1686458437.2817085</v>
      </c>
    </row>
    <row r="356" spans="1:8" s="31" customFormat="1" hidden="1">
      <c r="A356" t="s">
        <v>2462</v>
      </c>
      <c r="B356" t="s">
        <v>2513</v>
      </c>
      <c r="C356" t="s">
        <v>2379</v>
      </c>
      <c r="D356">
        <v>1845</v>
      </c>
      <c r="E356" t="s">
        <v>2402</v>
      </c>
      <c r="F356" s="34" t="str">
        <f>INDEX('Crosswalk Particulates'!$B:$B,MATCH('2020 EPA Data'!A356,'Crosswalk Particulates'!$A:$A,0))</f>
        <v>Commercial Buildings Sector</v>
      </c>
      <c r="G356" s="38" t="str">
        <f>INDEX('Crosswalk Particulates'!$E:$E,MATCH('2020 EPA Data'!$B356,'Crosswalk Particulates'!$D:$D,0))</f>
        <v>OC</v>
      </c>
      <c r="H356" s="45">
        <f t="shared" si="5"/>
        <v>1673757835.8175106</v>
      </c>
    </row>
    <row r="357" spans="1:8" s="31" customFormat="1" hidden="1">
      <c r="A357" t="s">
        <v>2443</v>
      </c>
      <c r="B357" t="s">
        <v>2470</v>
      </c>
      <c r="C357" t="s">
        <v>2437</v>
      </c>
      <c r="D357">
        <v>1809</v>
      </c>
      <c r="E357" t="s">
        <v>2402</v>
      </c>
      <c r="F357" s="34" t="str">
        <f>INDEX('Crosswalk Particulates'!$B:$B,MATCH('2020 EPA Data'!A357,'Crosswalk Particulates'!$A:$A,0))</f>
        <v>Other-EPA</v>
      </c>
      <c r="G357" s="38" t="str">
        <f>INDEX('Crosswalk Particulates'!$E:$E,MATCH('2020 EPA Data'!$B357,'Crosswalk Particulates'!$D:$D,0))</f>
        <v>PM10</v>
      </c>
      <c r="H357" s="45">
        <f t="shared" si="5"/>
        <v>1641099146.3381448</v>
      </c>
    </row>
    <row r="358" spans="1:8" s="31" customFormat="1" hidden="1">
      <c r="A358" t="s">
        <v>2443</v>
      </c>
      <c r="B358" t="s">
        <v>2490</v>
      </c>
      <c r="C358" t="s">
        <v>2437</v>
      </c>
      <c r="D358">
        <v>1808</v>
      </c>
      <c r="E358" t="s">
        <v>2402</v>
      </c>
      <c r="F358" s="34" t="str">
        <f>INDEX('Crosswalk Particulates'!$B:$B,MATCH('2020 EPA Data'!A358,'Crosswalk Particulates'!$A:$A,0))</f>
        <v>Other-EPA</v>
      </c>
      <c r="G358" s="38" t="str">
        <f>INDEX('Crosswalk Particulates'!$E:$E,MATCH('2020 EPA Data'!$B358,'Crosswalk Particulates'!$D:$D,0))</f>
        <v>PM25</v>
      </c>
      <c r="H358" s="45">
        <f t="shared" si="5"/>
        <v>1640191960.5192733</v>
      </c>
    </row>
    <row r="359" spans="1:8" s="31" customFormat="1" hidden="1">
      <c r="A359" t="s">
        <v>2499</v>
      </c>
      <c r="B359" t="s">
        <v>2513</v>
      </c>
      <c r="C359" t="s">
        <v>2379</v>
      </c>
      <c r="D359">
        <v>1806</v>
      </c>
      <c r="E359" t="s">
        <v>2402</v>
      </c>
      <c r="F359" s="34" t="str">
        <f>INDEX('Crosswalk Particulates'!$B:$B,MATCH('2020 EPA Data'!A359,'Crosswalk Particulates'!$A:$A,0))</f>
        <v>process-iron and steel-industry</v>
      </c>
      <c r="G359" s="38" t="str">
        <f>INDEX('Crosswalk Particulates'!$E:$E,MATCH('2020 EPA Data'!$B359,'Crosswalk Particulates'!$D:$D,0))</f>
        <v>OC</v>
      </c>
      <c r="H359" s="45">
        <f t="shared" si="5"/>
        <v>1638377588.8815308</v>
      </c>
    </row>
    <row r="360" spans="1:8" s="31" customFormat="1" hidden="1">
      <c r="A360" t="s">
        <v>2506</v>
      </c>
      <c r="B360" t="s">
        <v>2595</v>
      </c>
      <c r="C360" t="s">
        <v>2379</v>
      </c>
      <c r="D360">
        <v>1731</v>
      </c>
      <c r="E360" t="s">
        <v>2402</v>
      </c>
      <c r="F360" s="34" t="str">
        <f>INDEX('Crosswalk Particulates'!$B:$B,MATCH('2020 EPA Data'!A360,'Crosswalk Particulates'!$A:$A,0))</f>
        <v>Other-EPA</v>
      </c>
      <c r="G360" s="38" t="str">
        <f>INDEX('Crosswalk Particulates'!$E:$E,MATCH('2020 EPA Data'!$B360,'Crosswalk Particulates'!$D:$D,0))</f>
        <v>BC</v>
      </c>
      <c r="H360" s="45">
        <f t="shared" si="5"/>
        <v>1570338652.4661849</v>
      </c>
    </row>
    <row r="361" spans="1:8" s="31" customFormat="1" hidden="1">
      <c r="A361" t="s">
        <v>2511</v>
      </c>
      <c r="B361" t="s">
        <v>2485</v>
      </c>
      <c r="C361" t="s">
        <v>2437</v>
      </c>
      <c r="D361">
        <v>1604</v>
      </c>
      <c r="E361" t="s">
        <v>2402</v>
      </c>
      <c r="F361" s="34" t="str">
        <f>INDEX('Crosswalk Particulates'!$B:$B,MATCH('2020 EPA Data'!A361,'Crosswalk Particulates'!$A:$A,0))</f>
        <v>industry-fuel-other</v>
      </c>
      <c r="G361" s="38">
        <f>INDEX('Crosswalk Particulates'!$E:$E,MATCH('2020 EPA Data'!$B361,'Crosswalk Particulates'!$D:$D,0))</f>
        <v>0</v>
      </c>
      <c r="H361" s="45">
        <f t="shared" si="5"/>
        <v>1455126053.4695323</v>
      </c>
    </row>
    <row r="362" spans="1:8" s="31" customFormat="1" hidden="1">
      <c r="A362" t="s">
        <v>2508</v>
      </c>
      <c r="B362" t="s">
        <v>2509</v>
      </c>
      <c r="C362" t="s">
        <v>2379</v>
      </c>
      <c r="D362">
        <v>1578</v>
      </c>
      <c r="E362" t="s">
        <v>2402</v>
      </c>
      <c r="F362" s="34" t="str">
        <f>INDEX('Crosswalk Particulates'!$B:$B,MATCH('2020 EPA Data'!A362,'Crosswalk Particulates'!$A:$A,0))</f>
        <v>industry-fuel-oil</v>
      </c>
      <c r="G362" s="38">
        <f>INDEX('Crosswalk Particulates'!$E:$E,MATCH('2020 EPA Data'!$B362,'Crosswalk Particulates'!$D:$D,0))</f>
        <v>0</v>
      </c>
      <c r="H362" s="45">
        <f t="shared" si="5"/>
        <v>1431539222.178879</v>
      </c>
    </row>
    <row r="363" spans="1:8" s="31" customFormat="1">
      <c r="A363" t="s">
        <v>2548</v>
      </c>
      <c r="B363" t="s">
        <v>2436</v>
      </c>
      <c r="C363" t="s">
        <v>2437</v>
      </c>
      <c r="D363">
        <v>1492</v>
      </c>
      <c r="E363" t="s">
        <v>2402</v>
      </c>
      <c r="F363" s="34" t="str">
        <f>INDEX('Crosswalk Particulates'!$B:$B,MATCH('2020 EPA Data'!A363,'Crosswalk Particulates'!$A:$A,0))</f>
        <v>Commercial Buildings Sector</v>
      </c>
      <c r="G363" s="38" t="str">
        <f>INDEX('Crosswalk Particulates'!$E:$E,MATCH('2020 EPA Data'!$B363,'Crosswalk Particulates'!$D:$D,0))</f>
        <v>VOC</v>
      </c>
      <c r="H363" s="45">
        <f t="shared" si="5"/>
        <v>1353521241.755949</v>
      </c>
    </row>
    <row r="364" spans="1:8" s="31" customFormat="1" hidden="1">
      <c r="A364" t="s">
        <v>2464</v>
      </c>
      <c r="B364" t="s">
        <v>2470</v>
      </c>
      <c r="C364" t="s">
        <v>2437</v>
      </c>
      <c r="D364">
        <v>1431</v>
      </c>
      <c r="E364" t="s">
        <v>2402</v>
      </c>
      <c r="F364" s="34" t="str">
        <f>INDEX('Crosswalk Particulates'!$B:$B,MATCH('2020 EPA Data'!A364,'Crosswalk Particulates'!$A:$A,0))</f>
        <v>Electricity Sector</v>
      </c>
      <c r="G364" s="38" t="str">
        <f>INDEX('Crosswalk Particulates'!$E:$E,MATCH('2020 EPA Data'!$B364,'Crosswalk Particulates'!$D:$D,0))</f>
        <v>PM10</v>
      </c>
      <c r="H364" s="45">
        <f t="shared" si="5"/>
        <v>1298182906.804801</v>
      </c>
    </row>
    <row r="365" spans="1:8" s="31" customFormat="1" hidden="1">
      <c r="A365" t="s">
        <v>2571</v>
      </c>
      <c r="B365" t="s">
        <v>2485</v>
      </c>
      <c r="C365" t="s">
        <v>2437</v>
      </c>
      <c r="D365">
        <v>1415</v>
      </c>
      <c r="E365" t="s">
        <v>2402</v>
      </c>
      <c r="F365" s="34" t="str">
        <f>INDEX('Crosswalk Particulates'!$B:$B,MATCH('2020 EPA Data'!A365,'Crosswalk Particulates'!$A:$A,0))</f>
        <v>Residential Buildings Sector</v>
      </c>
      <c r="G365" s="38">
        <f>INDEX('Crosswalk Particulates'!$E:$E,MATCH('2020 EPA Data'!$B365,'Crosswalk Particulates'!$D:$D,0))</f>
        <v>0</v>
      </c>
      <c r="H365" s="45">
        <f t="shared" si="5"/>
        <v>1283667933.7028604</v>
      </c>
    </row>
    <row r="366" spans="1:8" s="31" customFormat="1" hidden="1">
      <c r="A366" t="s">
        <v>2462</v>
      </c>
      <c r="B366" t="s">
        <v>2509</v>
      </c>
      <c r="C366" t="s">
        <v>2379</v>
      </c>
      <c r="D366">
        <v>1402</v>
      </c>
      <c r="E366" t="s">
        <v>2402</v>
      </c>
      <c r="F366" s="34" t="str">
        <f>INDEX('Crosswalk Particulates'!$B:$B,MATCH('2020 EPA Data'!A366,'Crosswalk Particulates'!$A:$A,0))</f>
        <v>Commercial Buildings Sector</v>
      </c>
      <c r="G366" s="38">
        <f>INDEX('Crosswalk Particulates'!$E:$E,MATCH('2020 EPA Data'!$B366,'Crosswalk Particulates'!$D:$D,0))</f>
        <v>0</v>
      </c>
      <c r="H366" s="45">
        <f t="shared" si="5"/>
        <v>1271874518.0575337</v>
      </c>
    </row>
    <row r="367" spans="1:8" s="31" customFormat="1" hidden="1">
      <c r="A367" t="s">
        <v>2431</v>
      </c>
      <c r="B367" t="s">
        <v>2595</v>
      </c>
      <c r="C367" t="s">
        <v>2379</v>
      </c>
      <c r="D367">
        <v>1363</v>
      </c>
      <c r="E367" t="s">
        <v>2402</v>
      </c>
      <c r="F367" s="34" t="str">
        <f>INDEX('Crosswalk Particulates'!$B:$B,MATCH('2020 EPA Data'!A367,'Crosswalk Particulates'!$A:$A,0))</f>
        <v>industry-fuel-natural gas</v>
      </c>
      <c r="G367" s="38" t="str">
        <f>INDEX('Crosswalk Particulates'!$E:$E,MATCH('2020 EPA Data'!$B367,'Crosswalk Particulates'!$D:$D,0))</f>
        <v>BC</v>
      </c>
      <c r="H367" s="45">
        <f t="shared" si="5"/>
        <v>1236494271.1215539</v>
      </c>
    </row>
    <row r="368" spans="1:8" s="31" customFormat="1" hidden="1">
      <c r="A368" t="s">
        <v>2488</v>
      </c>
      <c r="B368" t="s">
        <v>2509</v>
      </c>
      <c r="C368" t="s">
        <v>2379</v>
      </c>
      <c r="D368">
        <v>1355</v>
      </c>
      <c r="E368" t="s">
        <v>2402</v>
      </c>
      <c r="F368" s="34" t="str">
        <f>INDEX('Crosswalk Particulates'!$B:$B,MATCH('2020 EPA Data'!A368,'Crosswalk Particulates'!$A:$A,0))</f>
        <v>Electricity Sector</v>
      </c>
      <c r="G368" s="38">
        <f>INDEX('Crosswalk Particulates'!$E:$E,MATCH('2020 EPA Data'!$B368,'Crosswalk Particulates'!$D:$D,0))</f>
        <v>0</v>
      </c>
      <c r="H368" s="45">
        <f t="shared" si="5"/>
        <v>1229236784.5705838</v>
      </c>
    </row>
    <row r="369" spans="1:8" s="31" customFormat="1" hidden="1">
      <c r="A369" t="s">
        <v>2571</v>
      </c>
      <c r="B369" t="s">
        <v>2509</v>
      </c>
      <c r="C369" t="s">
        <v>2379</v>
      </c>
      <c r="D369">
        <v>1350</v>
      </c>
      <c r="E369" t="s">
        <v>2402</v>
      </c>
      <c r="F369" s="34" t="str">
        <f>INDEX('Crosswalk Particulates'!$B:$B,MATCH('2020 EPA Data'!A369,'Crosswalk Particulates'!$A:$A,0))</f>
        <v>Residential Buildings Sector</v>
      </c>
      <c r="G369" s="38">
        <f>INDEX('Crosswalk Particulates'!$E:$E,MATCH('2020 EPA Data'!$B369,'Crosswalk Particulates'!$D:$D,0))</f>
        <v>0</v>
      </c>
      <c r="H369" s="45">
        <f t="shared" si="5"/>
        <v>1224700855.4762273</v>
      </c>
    </row>
    <row r="370" spans="1:8" s="31" customFormat="1">
      <c r="A370" t="s">
        <v>2528</v>
      </c>
      <c r="B370" t="s">
        <v>2436</v>
      </c>
      <c r="C370" t="s">
        <v>2437</v>
      </c>
      <c r="D370">
        <v>1337</v>
      </c>
      <c r="E370" t="s">
        <v>2402</v>
      </c>
      <c r="F370" s="34" t="str">
        <f>INDEX('Crosswalk Particulates'!$B:$B,MATCH('2020 EPA Data'!A370,'Crosswalk Particulates'!$A:$A,0))</f>
        <v>Electricity Sector</v>
      </c>
      <c r="G370" s="38" t="str">
        <f>INDEX('Crosswalk Particulates'!$E:$E,MATCH('2020 EPA Data'!$B370,'Crosswalk Particulates'!$D:$D,0))</f>
        <v>VOC</v>
      </c>
      <c r="H370" s="45">
        <f t="shared" si="5"/>
        <v>1212907439.8309007</v>
      </c>
    </row>
    <row r="371" spans="1:8" s="31" customFormat="1" hidden="1">
      <c r="A371" t="s">
        <v>2407</v>
      </c>
      <c r="B371" t="s">
        <v>2495</v>
      </c>
      <c r="C371" t="s">
        <v>2437</v>
      </c>
      <c r="D371">
        <v>1337</v>
      </c>
      <c r="E371" t="s">
        <v>2402</v>
      </c>
      <c r="F371" s="34" t="str">
        <f>INDEX('Crosswalk Particulates'!$B:$B,MATCH('2020 EPA Data'!A371,'Crosswalk Particulates'!$A:$A,0))</f>
        <v>Transportation Sector</v>
      </c>
      <c r="G371" s="38" t="str">
        <f>INDEX('Crosswalk Particulates'!$E:$E,MATCH('2020 EPA Data'!$B371,'Crosswalk Particulates'!$D:$D,0))</f>
        <v>SOx</v>
      </c>
      <c r="H371" s="45">
        <f t="shared" si="5"/>
        <v>1212907439.8309007</v>
      </c>
    </row>
    <row r="372" spans="1:8" s="31" customFormat="1" hidden="1">
      <c r="A372" t="s">
        <v>2487</v>
      </c>
      <c r="B372" t="s">
        <v>2485</v>
      </c>
      <c r="C372" t="s">
        <v>2437</v>
      </c>
      <c r="D372">
        <v>1334</v>
      </c>
      <c r="E372" t="s">
        <v>2402</v>
      </c>
      <c r="F372" s="34" t="str">
        <f>INDEX('Crosswalk Particulates'!$B:$B,MATCH('2020 EPA Data'!A372,'Crosswalk Particulates'!$A:$A,0))</f>
        <v>process-cement-industry</v>
      </c>
      <c r="G372" s="38">
        <f>INDEX('Crosswalk Particulates'!$E:$E,MATCH('2020 EPA Data'!$B372,'Crosswalk Particulates'!$D:$D,0))</f>
        <v>0</v>
      </c>
      <c r="H372" s="45">
        <f t="shared" si="5"/>
        <v>1210185882.3742869</v>
      </c>
    </row>
    <row r="373" spans="1:8" s="31" customFormat="1" hidden="1">
      <c r="A373" t="s">
        <v>2464</v>
      </c>
      <c r="B373" t="s">
        <v>2490</v>
      </c>
      <c r="C373" t="s">
        <v>2437</v>
      </c>
      <c r="D373">
        <v>1277</v>
      </c>
      <c r="E373" t="s">
        <v>2402</v>
      </c>
      <c r="F373" s="34" t="str">
        <f>INDEX('Crosswalk Particulates'!$B:$B,MATCH('2020 EPA Data'!A373,'Crosswalk Particulates'!$A:$A,0))</f>
        <v>Electricity Sector</v>
      </c>
      <c r="G373" s="38" t="str">
        <f>INDEX('Crosswalk Particulates'!$E:$E,MATCH('2020 EPA Data'!$B373,'Crosswalk Particulates'!$D:$D,0))</f>
        <v>PM25</v>
      </c>
      <c r="H373" s="45">
        <f t="shared" si="5"/>
        <v>1158476290.6986239</v>
      </c>
    </row>
    <row r="374" spans="1:8" s="31" customFormat="1" hidden="1">
      <c r="A374" t="s">
        <v>2510</v>
      </c>
      <c r="B374" t="s">
        <v>2495</v>
      </c>
      <c r="C374" t="s">
        <v>2437</v>
      </c>
      <c r="D374">
        <v>1260</v>
      </c>
      <c r="E374" t="s">
        <v>2402</v>
      </c>
      <c r="F374" s="34" t="str">
        <f>INDEX('Crosswalk Particulates'!$B:$B,MATCH('2020 EPA Data'!A374,'Crosswalk Particulates'!$A:$A,0))</f>
        <v>Residential Buildings Sector</v>
      </c>
      <c r="G374" s="38" t="str">
        <f>INDEX('Crosswalk Particulates'!$E:$E,MATCH('2020 EPA Data'!$B374,'Crosswalk Particulates'!$D:$D,0))</f>
        <v>SOx</v>
      </c>
      <c r="H374" s="45">
        <f t="shared" si="5"/>
        <v>1143054131.7778122</v>
      </c>
    </row>
    <row r="375" spans="1:8" s="31" customFormat="1" hidden="1">
      <c r="A375" t="s">
        <v>2508</v>
      </c>
      <c r="B375" t="s">
        <v>2595</v>
      </c>
      <c r="C375" t="s">
        <v>2379</v>
      </c>
      <c r="D375">
        <v>1246</v>
      </c>
      <c r="E375" t="s">
        <v>2402</v>
      </c>
      <c r="F375" s="34" t="str">
        <f>INDEX('Crosswalk Particulates'!$B:$B,MATCH('2020 EPA Data'!A375,'Crosswalk Particulates'!$A:$A,0))</f>
        <v>industry-fuel-oil</v>
      </c>
      <c r="G375" s="38" t="str">
        <f>INDEX('Crosswalk Particulates'!$E:$E,MATCH('2020 EPA Data'!$B375,'Crosswalk Particulates'!$D:$D,0))</f>
        <v>BC</v>
      </c>
      <c r="H375" s="45">
        <f t="shared" si="5"/>
        <v>1130353530.3136144</v>
      </c>
    </row>
    <row r="376" spans="1:8" s="31" customFormat="1" hidden="1">
      <c r="A376" t="s">
        <v>2421</v>
      </c>
      <c r="B376" t="s">
        <v>2513</v>
      </c>
      <c r="C376" t="s">
        <v>2379</v>
      </c>
      <c r="D376">
        <v>1196</v>
      </c>
      <c r="E376" t="s">
        <v>2402</v>
      </c>
      <c r="F376" s="34" t="str">
        <f>INDEX('Crosswalk Particulates'!$B:$B,MATCH('2020 EPA Data'!A376,'Crosswalk Particulates'!$A:$A,0))</f>
        <v>Transportation Sector</v>
      </c>
      <c r="G376" s="38" t="str">
        <f>INDEX('Crosswalk Particulates'!$E:$E,MATCH('2020 EPA Data'!$B376,'Crosswalk Particulates'!$D:$D,0))</f>
        <v>OC</v>
      </c>
      <c r="H376" s="45">
        <f t="shared" si="5"/>
        <v>1084994239.3700502</v>
      </c>
    </row>
    <row r="377" spans="1:8" s="31" customFormat="1" hidden="1">
      <c r="A377" t="s">
        <v>2400</v>
      </c>
      <c r="B377" t="s">
        <v>2595</v>
      </c>
      <c r="C377" t="s">
        <v>2379</v>
      </c>
      <c r="D377">
        <v>1187</v>
      </c>
      <c r="E377" t="s">
        <v>2402</v>
      </c>
      <c r="F377" s="34" t="str">
        <f>INDEX('Crosswalk Particulates'!$B:$B,MATCH('2020 EPA Data'!A377,'Crosswalk Particulates'!$A:$A,0))</f>
        <v>process-other-industry</v>
      </c>
      <c r="G377" s="38" t="str">
        <f>INDEX('Crosswalk Particulates'!$E:$E,MATCH('2020 EPA Data'!$B377,'Crosswalk Particulates'!$D:$D,0))</f>
        <v>BC</v>
      </c>
      <c r="H377" s="45">
        <f t="shared" si="5"/>
        <v>1076829567.0002086</v>
      </c>
    </row>
    <row r="378" spans="1:8" s="31" customFormat="1" hidden="1">
      <c r="A378" t="s">
        <v>2510</v>
      </c>
      <c r="B378" t="s">
        <v>2513</v>
      </c>
      <c r="C378" t="s">
        <v>2379</v>
      </c>
      <c r="D378">
        <v>1186</v>
      </c>
      <c r="E378" t="s">
        <v>2402</v>
      </c>
      <c r="F378" s="34" t="str">
        <f>INDEX('Crosswalk Particulates'!$B:$B,MATCH('2020 EPA Data'!A378,'Crosswalk Particulates'!$A:$A,0))</f>
        <v>Residential Buildings Sector</v>
      </c>
      <c r="G378" s="38" t="str">
        <f>INDEX('Crosswalk Particulates'!$E:$E,MATCH('2020 EPA Data'!$B378,'Crosswalk Particulates'!$D:$D,0))</f>
        <v>OC</v>
      </c>
      <c r="H378" s="45">
        <f t="shared" si="5"/>
        <v>1075922381.1813374</v>
      </c>
    </row>
    <row r="379" spans="1:8" s="31" customFormat="1" hidden="1">
      <c r="A379" t="s">
        <v>2543</v>
      </c>
      <c r="B379" t="s">
        <v>2509</v>
      </c>
      <c r="C379" t="s">
        <v>2379</v>
      </c>
      <c r="D379">
        <v>1171</v>
      </c>
      <c r="E379" t="s">
        <v>2402</v>
      </c>
      <c r="F379" s="34" t="str">
        <f>INDEX('Crosswalk Particulates'!$B:$B,MATCH('2020 EPA Data'!A379,'Crosswalk Particulates'!$A:$A,0))</f>
        <v>Commercial Buildings Sector</v>
      </c>
      <c r="G379" s="38">
        <f>INDEX('Crosswalk Particulates'!$E:$E,MATCH('2020 EPA Data'!$B379,'Crosswalk Particulates'!$D:$D,0))</f>
        <v>0</v>
      </c>
      <c r="H379" s="45">
        <f t="shared" si="5"/>
        <v>1062314593.8982682</v>
      </c>
    </row>
    <row r="380" spans="1:8" s="31" customFormat="1" hidden="1">
      <c r="A380" t="s">
        <v>2534</v>
      </c>
      <c r="B380" t="s">
        <v>2470</v>
      </c>
      <c r="C380" t="s">
        <v>2437</v>
      </c>
      <c r="D380">
        <v>1167</v>
      </c>
      <c r="E380" t="s">
        <v>2402</v>
      </c>
      <c r="F380" s="34" t="str">
        <f>INDEX('Crosswalk Particulates'!$B:$B,MATCH('2020 EPA Data'!A380,'Crosswalk Particulates'!$A:$A,0))</f>
        <v>Commercial Buildings Sector</v>
      </c>
      <c r="G380" s="38" t="str">
        <f>INDEX('Crosswalk Particulates'!$E:$E,MATCH('2020 EPA Data'!$B380,'Crosswalk Particulates'!$D:$D,0))</f>
        <v>PM10</v>
      </c>
      <c r="H380" s="45">
        <f t="shared" si="5"/>
        <v>1058685850.6227832</v>
      </c>
    </row>
    <row r="381" spans="1:8" s="31" customFormat="1" hidden="1">
      <c r="A381" t="s">
        <v>2462</v>
      </c>
      <c r="B381" t="s">
        <v>2485</v>
      </c>
      <c r="C381" t="s">
        <v>2437</v>
      </c>
      <c r="D381">
        <v>1153</v>
      </c>
      <c r="E381" t="s">
        <v>2402</v>
      </c>
      <c r="F381" s="34" t="str">
        <f>INDEX('Crosswalk Particulates'!$B:$B,MATCH('2020 EPA Data'!A381,'Crosswalk Particulates'!$A:$A,0))</f>
        <v>Commercial Buildings Sector</v>
      </c>
      <c r="G381" s="38">
        <f>INDEX('Crosswalk Particulates'!$E:$E,MATCH('2020 EPA Data'!$B381,'Crosswalk Particulates'!$D:$D,0))</f>
        <v>0</v>
      </c>
      <c r="H381" s="45">
        <f t="shared" si="5"/>
        <v>1045985249.1585852</v>
      </c>
    </row>
    <row r="382" spans="1:8" s="31" customFormat="1">
      <c r="A382" t="s">
        <v>2602</v>
      </c>
      <c r="B382" t="s">
        <v>2436</v>
      </c>
      <c r="C382" t="s">
        <v>2437</v>
      </c>
      <c r="D382">
        <v>1149</v>
      </c>
      <c r="E382" t="s">
        <v>2402</v>
      </c>
      <c r="F382" s="34" t="str">
        <f>INDEX('Crosswalk Particulates'!$B:$B,MATCH('2020 EPA Data'!A382,'Crosswalk Particulates'!$A:$A,0))</f>
        <v>Residential Buildings Sector</v>
      </c>
      <c r="G382" s="38" t="str">
        <f>INDEX('Crosswalk Particulates'!$E:$E,MATCH('2020 EPA Data'!$B382,'Crosswalk Particulates'!$D:$D,0))</f>
        <v>VOC</v>
      </c>
      <c r="H382" s="45">
        <f t="shared" si="5"/>
        <v>1042356505.8831003</v>
      </c>
    </row>
    <row r="383" spans="1:8" s="31" customFormat="1" hidden="1">
      <c r="A383" t="s">
        <v>2462</v>
      </c>
      <c r="B383" t="s">
        <v>2495</v>
      </c>
      <c r="C383" t="s">
        <v>2437</v>
      </c>
      <c r="D383">
        <v>1130</v>
      </c>
      <c r="E383" t="s">
        <v>2402</v>
      </c>
      <c r="F383" s="34" t="str">
        <f>INDEX('Crosswalk Particulates'!$B:$B,MATCH('2020 EPA Data'!A383,'Crosswalk Particulates'!$A:$A,0))</f>
        <v>Commercial Buildings Sector</v>
      </c>
      <c r="G383" s="38" t="str">
        <f>INDEX('Crosswalk Particulates'!$E:$E,MATCH('2020 EPA Data'!$B383,'Crosswalk Particulates'!$D:$D,0))</f>
        <v>SOx</v>
      </c>
      <c r="H383" s="45">
        <f t="shared" si="5"/>
        <v>1025119975.3245457</v>
      </c>
    </row>
    <row r="384" spans="1:8" s="31" customFormat="1" hidden="1">
      <c r="A384" t="s">
        <v>2466</v>
      </c>
      <c r="B384" t="s">
        <v>2513</v>
      </c>
      <c r="C384" t="s">
        <v>2379</v>
      </c>
      <c r="D384">
        <v>1088</v>
      </c>
      <c r="E384" t="s">
        <v>2402</v>
      </c>
      <c r="F384" s="34" t="str">
        <f>INDEX('Crosswalk Particulates'!$B:$B,MATCH('2020 EPA Data'!A384,'Crosswalk Particulates'!$A:$A,0))</f>
        <v>process-other-industry</v>
      </c>
      <c r="G384" s="38" t="str">
        <f>INDEX('Crosswalk Particulates'!$E:$E,MATCH('2020 EPA Data'!$B384,'Crosswalk Particulates'!$D:$D,0))</f>
        <v>OC</v>
      </c>
      <c r="H384" s="45">
        <f t="shared" si="5"/>
        <v>987018170.93195212</v>
      </c>
    </row>
    <row r="385" spans="1:8" s="31" customFormat="1" hidden="1">
      <c r="A385" t="s">
        <v>2425</v>
      </c>
      <c r="B385" t="s">
        <v>2485</v>
      </c>
      <c r="C385" t="s">
        <v>2437</v>
      </c>
      <c r="D385">
        <v>1079</v>
      </c>
      <c r="E385" t="s">
        <v>2402</v>
      </c>
      <c r="F385" s="34" t="str">
        <f>INDEX('Crosswalk Particulates'!$B:$B,MATCH('2020 EPA Data'!A385,'Crosswalk Particulates'!$A:$A,0))</f>
        <v>Transportation Sector</v>
      </c>
      <c r="G385" s="38">
        <f>INDEX('Crosswalk Particulates'!$E:$E,MATCH('2020 EPA Data'!$B385,'Crosswalk Particulates'!$D:$D,0))</f>
        <v>0</v>
      </c>
      <c r="H385" s="45">
        <f t="shared" si="5"/>
        <v>978853498.56211054</v>
      </c>
    </row>
    <row r="386" spans="1:8" s="31" customFormat="1" hidden="1">
      <c r="A386" t="s">
        <v>2534</v>
      </c>
      <c r="B386" t="s">
        <v>2440</v>
      </c>
      <c r="C386" t="s">
        <v>2437</v>
      </c>
      <c r="D386">
        <v>1078</v>
      </c>
      <c r="E386" t="s">
        <v>2402</v>
      </c>
      <c r="F386" s="34" t="str">
        <f>INDEX('Crosswalk Particulates'!$B:$B,MATCH('2020 EPA Data'!A386,'Crosswalk Particulates'!$A:$A,0))</f>
        <v>Commercial Buildings Sector</v>
      </c>
      <c r="G386" s="38" t="str">
        <f>INDEX('Crosswalk Particulates'!$E:$E,MATCH('2020 EPA Data'!$B386,'Crosswalk Particulates'!$D:$D,0))</f>
        <v>CO</v>
      </c>
      <c r="H386" s="45">
        <f t="shared" si="5"/>
        <v>977946312.74323928</v>
      </c>
    </row>
    <row r="387" spans="1:8" s="31" customFormat="1">
      <c r="A387" t="s">
        <v>2526</v>
      </c>
      <c r="B387" t="s">
        <v>2436</v>
      </c>
      <c r="C387" t="s">
        <v>2437</v>
      </c>
      <c r="D387">
        <v>1073</v>
      </c>
      <c r="E387" t="s">
        <v>2402</v>
      </c>
      <c r="F387" s="34" t="str">
        <f>INDEX('Crosswalk Particulates'!$B:$B,MATCH('2020 EPA Data'!A387,'Crosswalk Particulates'!$A:$A,0))</f>
        <v>process-mining-industry</v>
      </c>
      <c r="G387" s="38" t="str">
        <f>INDEX('Crosswalk Particulates'!$E:$E,MATCH('2020 EPA Data'!$B387,'Crosswalk Particulates'!$D:$D,0))</f>
        <v>VOC</v>
      </c>
      <c r="H387" s="45">
        <f t="shared" si="5"/>
        <v>973410383.64888287</v>
      </c>
    </row>
    <row r="388" spans="1:8" s="31" customFormat="1" hidden="1">
      <c r="A388" t="s">
        <v>2528</v>
      </c>
      <c r="B388" t="s">
        <v>2509</v>
      </c>
      <c r="C388" t="s">
        <v>2379</v>
      </c>
      <c r="D388">
        <v>1068</v>
      </c>
      <c r="E388" t="s">
        <v>2402</v>
      </c>
      <c r="F388" s="34" t="str">
        <f>INDEX('Crosswalk Particulates'!$B:$B,MATCH('2020 EPA Data'!A388,'Crosswalk Particulates'!$A:$A,0))</f>
        <v>Electricity Sector</v>
      </c>
      <c r="G388" s="38">
        <f>INDEX('Crosswalk Particulates'!$E:$E,MATCH('2020 EPA Data'!$B388,'Crosswalk Particulates'!$D:$D,0))</f>
        <v>0</v>
      </c>
      <c r="H388" s="45">
        <f t="shared" ref="H388:H451" si="6">IF(E388="TON",D388/metricton_to_shortton,0)*10^6</f>
        <v>968874454.55452645</v>
      </c>
    </row>
    <row r="389" spans="1:8" s="31" customFormat="1" hidden="1">
      <c r="A389" t="s">
        <v>2528</v>
      </c>
      <c r="B389" t="s">
        <v>2595</v>
      </c>
      <c r="C389" t="s">
        <v>2379</v>
      </c>
      <c r="D389">
        <v>1051</v>
      </c>
      <c r="E389" t="s">
        <v>2402</v>
      </c>
      <c r="F389" s="34" t="str">
        <f>INDEX('Crosswalk Particulates'!$B:$B,MATCH('2020 EPA Data'!A389,'Crosswalk Particulates'!$A:$A,0))</f>
        <v>Electricity Sector</v>
      </c>
      <c r="G389" s="38" t="str">
        <f>INDEX('Crosswalk Particulates'!$E:$E,MATCH('2020 EPA Data'!$B389,'Crosswalk Particulates'!$D:$D,0))</f>
        <v>BC</v>
      </c>
      <c r="H389" s="45">
        <f t="shared" si="6"/>
        <v>953452295.63371468</v>
      </c>
    </row>
    <row r="390" spans="1:8" s="31" customFormat="1" hidden="1">
      <c r="A390" t="s">
        <v>2548</v>
      </c>
      <c r="B390" t="s">
        <v>2495</v>
      </c>
      <c r="C390" t="s">
        <v>2437</v>
      </c>
      <c r="D390">
        <v>1033</v>
      </c>
      <c r="E390" t="s">
        <v>2402</v>
      </c>
      <c r="F390" s="34" t="str">
        <f>INDEX('Crosswalk Particulates'!$B:$B,MATCH('2020 EPA Data'!A390,'Crosswalk Particulates'!$A:$A,0))</f>
        <v>Commercial Buildings Sector</v>
      </c>
      <c r="G390" s="38" t="str">
        <f>INDEX('Crosswalk Particulates'!$E:$E,MATCH('2020 EPA Data'!$B390,'Crosswalk Particulates'!$D:$D,0))</f>
        <v>SOx</v>
      </c>
      <c r="H390" s="45">
        <f t="shared" si="6"/>
        <v>937122950.89403176</v>
      </c>
    </row>
    <row r="391" spans="1:8" s="31" customFormat="1" hidden="1">
      <c r="A391" t="s">
        <v>2434</v>
      </c>
      <c r="B391" t="s">
        <v>2490</v>
      </c>
      <c r="C391" t="s">
        <v>2437</v>
      </c>
      <c r="D391">
        <v>1024</v>
      </c>
      <c r="E391" t="s">
        <v>2402</v>
      </c>
      <c r="F391" s="34" t="str">
        <f>INDEX('Crosswalk Particulates'!$B:$B,MATCH('2020 EPA Data'!A391,'Crosswalk Particulates'!$A:$A,0))</f>
        <v>Transportation Sector</v>
      </c>
      <c r="G391" s="38" t="str">
        <f>INDEX('Crosswalk Particulates'!$E:$E,MATCH('2020 EPA Data'!$B391,'Crosswalk Particulates'!$D:$D,0))</f>
        <v>PM25</v>
      </c>
      <c r="H391" s="45">
        <f t="shared" si="6"/>
        <v>928958278.52419019</v>
      </c>
    </row>
    <row r="392" spans="1:8" s="31" customFormat="1">
      <c r="A392" t="s">
        <v>2571</v>
      </c>
      <c r="B392" t="s">
        <v>2436</v>
      </c>
      <c r="C392" t="s">
        <v>2437</v>
      </c>
      <c r="D392">
        <v>1007</v>
      </c>
      <c r="E392" t="s">
        <v>2402</v>
      </c>
      <c r="F392" s="34" t="str">
        <f>INDEX('Crosswalk Particulates'!$B:$B,MATCH('2020 EPA Data'!A392,'Crosswalk Particulates'!$A:$A,0))</f>
        <v>Residential Buildings Sector</v>
      </c>
      <c r="G392" s="38" t="str">
        <f>INDEX('Crosswalk Particulates'!$E:$E,MATCH('2020 EPA Data'!$B392,'Crosswalk Particulates'!$D:$D,0))</f>
        <v>VOC</v>
      </c>
      <c r="H392" s="45">
        <f t="shared" si="6"/>
        <v>913536119.60337842</v>
      </c>
    </row>
    <row r="393" spans="1:8" s="31" customFormat="1" hidden="1">
      <c r="A393" t="s">
        <v>2466</v>
      </c>
      <c r="B393" t="s">
        <v>2485</v>
      </c>
      <c r="C393" t="s">
        <v>2437</v>
      </c>
      <c r="D393">
        <v>971</v>
      </c>
      <c r="E393" t="s">
        <v>2402</v>
      </c>
      <c r="F393" s="34" t="str">
        <f>INDEX('Crosswalk Particulates'!$B:$B,MATCH('2020 EPA Data'!A393,'Crosswalk Particulates'!$A:$A,0))</f>
        <v>process-other-industry</v>
      </c>
      <c r="G393" s="38">
        <f>INDEX('Crosswalk Particulates'!$E:$E,MATCH('2020 EPA Data'!$B393,'Crosswalk Particulates'!$D:$D,0))</f>
        <v>0</v>
      </c>
      <c r="H393" s="45">
        <f t="shared" si="6"/>
        <v>880877430.12401235</v>
      </c>
    </row>
    <row r="394" spans="1:8" s="31" customFormat="1" hidden="1">
      <c r="A394" t="s">
        <v>2544</v>
      </c>
      <c r="B394" t="s">
        <v>2495</v>
      </c>
      <c r="C394" t="s">
        <v>2437</v>
      </c>
      <c r="D394">
        <v>962</v>
      </c>
      <c r="E394" t="s">
        <v>2402</v>
      </c>
      <c r="F394" s="34" t="str">
        <f>INDEX('Crosswalk Particulates'!$B:$B,MATCH('2020 EPA Data'!A394,'Crosswalk Particulates'!$A:$A,0))</f>
        <v>Commercial Buildings Sector</v>
      </c>
      <c r="G394" s="38" t="str">
        <f>INDEX('Crosswalk Particulates'!$E:$E,MATCH('2020 EPA Data'!$B394,'Crosswalk Particulates'!$D:$D,0))</f>
        <v>SOx</v>
      </c>
      <c r="H394" s="45">
        <f t="shared" si="6"/>
        <v>872712757.75417089</v>
      </c>
    </row>
    <row r="395" spans="1:8" s="31" customFormat="1" hidden="1">
      <c r="A395" t="s">
        <v>2475</v>
      </c>
      <c r="B395" t="s">
        <v>2440</v>
      </c>
      <c r="C395" t="s">
        <v>2437</v>
      </c>
      <c r="D395">
        <v>928</v>
      </c>
      <c r="E395" t="s">
        <v>2402</v>
      </c>
      <c r="F395" s="34" t="str">
        <f>INDEX('Crosswalk Particulates'!$B:$B,MATCH('2020 EPA Data'!A395,'Crosswalk Particulates'!$A:$A,0))</f>
        <v>process-other-industry</v>
      </c>
      <c r="G395" s="38" t="str">
        <f>INDEX('Crosswalk Particulates'!$E:$E,MATCH('2020 EPA Data'!$B395,'Crosswalk Particulates'!$D:$D,0))</f>
        <v>CO</v>
      </c>
      <c r="H395" s="45">
        <f t="shared" si="6"/>
        <v>841868439.91254735</v>
      </c>
    </row>
    <row r="396" spans="1:8" s="31" customFormat="1" hidden="1">
      <c r="A396" t="s">
        <v>2483</v>
      </c>
      <c r="B396" t="s">
        <v>2513</v>
      </c>
      <c r="C396" t="s">
        <v>2379</v>
      </c>
      <c r="D396">
        <v>921</v>
      </c>
      <c r="E396" t="s">
        <v>2402</v>
      </c>
      <c r="F396" s="34" t="str">
        <f>INDEX('Crosswalk Particulates'!$B:$B,MATCH('2020 EPA Data'!A396,'Crosswalk Particulates'!$A:$A,0))</f>
        <v>Transportation Sector</v>
      </c>
      <c r="G396" s="38" t="str">
        <f>INDEX('Crosswalk Particulates'!$E:$E,MATCH('2020 EPA Data'!$B396,'Crosswalk Particulates'!$D:$D,0))</f>
        <v>OC</v>
      </c>
      <c r="H396" s="45">
        <f t="shared" si="6"/>
        <v>835518139.18044841</v>
      </c>
    </row>
    <row r="397" spans="1:8" s="31" customFormat="1" hidden="1">
      <c r="A397" t="s">
        <v>2487</v>
      </c>
      <c r="B397" t="s">
        <v>2513</v>
      </c>
      <c r="C397" t="s">
        <v>2379</v>
      </c>
      <c r="D397">
        <v>900</v>
      </c>
      <c r="E397" t="s">
        <v>2402</v>
      </c>
      <c r="F397" s="34" t="str">
        <f>INDEX('Crosswalk Particulates'!$B:$B,MATCH('2020 EPA Data'!A397,'Crosswalk Particulates'!$A:$A,0))</f>
        <v>process-cement-industry</v>
      </c>
      <c r="G397" s="38" t="str">
        <f>INDEX('Crosswalk Particulates'!$E:$E,MATCH('2020 EPA Data'!$B397,'Crosswalk Particulates'!$D:$D,0))</f>
        <v>OC</v>
      </c>
      <c r="H397" s="45">
        <f t="shared" si="6"/>
        <v>816467236.9841516</v>
      </c>
    </row>
    <row r="398" spans="1:8" s="31" customFormat="1" hidden="1">
      <c r="A398" t="s">
        <v>2472</v>
      </c>
      <c r="B398" t="s">
        <v>2595</v>
      </c>
      <c r="C398" t="s">
        <v>2379</v>
      </c>
      <c r="D398">
        <v>881</v>
      </c>
      <c r="E398" t="s">
        <v>2402</v>
      </c>
      <c r="F398" s="34" t="str">
        <f>INDEX('Crosswalk Particulates'!$B:$B,MATCH('2020 EPA Data'!A398,'Crosswalk Particulates'!$A:$A,0))</f>
        <v>process-ngps-industry</v>
      </c>
      <c r="G398" s="38" t="str">
        <f>INDEX('Crosswalk Particulates'!$E:$E,MATCH('2020 EPA Data'!$B398,'Crosswalk Particulates'!$D:$D,0))</f>
        <v>BC</v>
      </c>
      <c r="H398" s="45">
        <f t="shared" si="6"/>
        <v>799230706.42559719</v>
      </c>
    </row>
    <row r="399" spans="1:8" s="31" customFormat="1" hidden="1">
      <c r="A399" t="s">
        <v>2425</v>
      </c>
      <c r="B399" t="s">
        <v>2513</v>
      </c>
      <c r="C399" t="s">
        <v>2379</v>
      </c>
      <c r="D399">
        <v>877</v>
      </c>
      <c r="E399" t="s">
        <v>2402</v>
      </c>
      <c r="F399" s="34" t="str">
        <f>INDEX('Crosswalk Particulates'!$B:$B,MATCH('2020 EPA Data'!A399,'Crosswalk Particulates'!$A:$A,0))</f>
        <v>Transportation Sector</v>
      </c>
      <c r="G399" s="38" t="str">
        <f>INDEX('Crosswalk Particulates'!$E:$E,MATCH('2020 EPA Data'!$B399,'Crosswalk Particulates'!$D:$D,0))</f>
        <v>OC</v>
      </c>
      <c r="H399" s="45">
        <f t="shared" si="6"/>
        <v>795601963.15011203</v>
      </c>
    </row>
    <row r="400" spans="1:8" s="31" customFormat="1" hidden="1">
      <c r="A400" t="s">
        <v>2418</v>
      </c>
      <c r="B400" t="s">
        <v>2595</v>
      </c>
      <c r="C400" t="s">
        <v>2379</v>
      </c>
      <c r="D400">
        <v>872</v>
      </c>
      <c r="E400" t="s">
        <v>2402</v>
      </c>
      <c r="F400" s="34" t="str">
        <f>INDEX('Crosswalk Particulates'!$B:$B,MATCH('2020 EPA Data'!A400,'Crosswalk Particulates'!$A:$A,0))</f>
        <v>process-other-industry</v>
      </c>
      <c r="G400" s="38" t="str">
        <f>INDEX('Crosswalk Particulates'!$E:$E,MATCH('2020 EPA Data'!$B400,'Crosswalk Particulates'!$D:$D,0))</f>
        <v>BC</v>
      </c>
      <c r="H400" s="45">
        <f t="shared" si="6"/>
        <v>791066034.05575573</v>
      </c>
    </row>
    <row r="401" spans="1:8" s="31" customFormat="1" hidden="1">
      <c r="A401" t="s">
        <v>2488</v>
      </c>
      <c r="B401" t="s">
        <v>2513</v>
      </c>
      <c r="C401" t="s">
        <v>2379</v>
      </c>
      <c r="D401">
        <v>869</v>
      </c>
      <c r="E401" t="s">
        <v>2402</v>
      </c>
      <c r="F401" s="34" t="str">
        <f>INDEX('Crosswalk Particulates'!$B:$B,MATCH('2020 EPA Data'!A401,'Crosswalk Particulates'!$A:$A,0))</f>
        <v>Electricity Sector</v>
      </c>
      <c r="G401" s="38" t="str">
        <f>INDEX('Crosswalk Particulates'!$E:$E,MATCH('2020 EPA Data'!$B401,'Crosswalk Particulates'!$D:$D,0))</f>
        <v>OC</v>
      </c>
      <c r="H401" s="45">
        <f t="shared" si="6"/>
        <v>788344476.59914196</v>
      </c>
    </row>
    <row r="402" spans="1:8" s="31" customFormat="1" hidden="1">
      <c r="A402" t="s">
        <v>2414</v>
      </c>
      <c r="B402" t="s">
        <v>2485</v>
      </c>
      <c r="C402" t="s">
        <v>2437</v>
      </c>
      <c r="D402">
        <v>843</v>
      </c>
      <c r="E402" t="s">
        <v>2402</v>
      </c>
      <c r="F402" s="34" t="str">
        <f>INDEX('Crosswalk Particulates'!$B:$B,MATCH('2020 EPA Data'!A402,'Crosswalk Particulates'!$A:$A,0))</f>
        <v>Other-EPA</v>
      </c>
      <c r="G402" s="38">
        <f>INDEX('Crosswalk Particulates'!$E:$E,MATCH('2020 EPA Data'!$B402,'Crosswalk Particulates'!$D:$D,0))</f>
        <v>0</v>
      </c>
      <c r="H402" s="45">
        <f t="shared" si="6"/>
        <v>764757645.30848861</v>
      </c>
    </row>
    <row r="403" spans="1:8" s="31" customFormat="1">
      <c r="A403" t="s">
        <v>2544</v>
      </c>
      <c r="B403" t="s">
        <v>2436</v>
      </c>
      <c r="C403" t="s">
        <v>2437</v>
      </c>
      <c r="D403">
        <v>834</v>
      </c>
      <c r="E403" t="s">
        <v>2402</v>
      </c>
      <c r="F403" s="34" t="str">
        <f>INDEX('Crosswalk Particulates'!$B:$B,MATCH('2020 EPA Data'!A403,'Crosswalk Particulates'!$A:$A,0))</f>
        <v>Commercial Buildings Sector</v>
      </c>
      <c r="G403" s="38" t="str">
        <f>INDEX('Crosswalk Particulates'!$E:$E,MATCH('2020 EPA Data'!$B403,'Crosswalk Particulates'!$D:$D,0))</f>
        <v>VOC</v>
      </c>
      <c r="H403" s="45">
        <f t="shared" si="6"/>
        <v>756592972.93864715</v>
      </c>
    </row>
    <row r="404" spans="1:8" s="31" customFormat="1" hidden="1">
      <c r="A404" t="s">
        <v>2508</v>
      </c>
      <c r="B404" t="s">
        <v>2513</v>
      </c>
      <c r="C404" t="s">
        <v>2379</v>
      </c>
      <c r="D404">
        <v>820</v>
      </c>
      <c r="E404" t="s">
        <v>2402</v>
      </c>
      <c r="F404" s="34" t="str">
        <f>INDEX('Crosswalk Particulates'!$B:$B,MATCH('2020 EPA Data'!A404,'Crosswalk Particulates'!$A:$A,0))</f>
        <v>industry-fuel-oil</v>
      </c>
      <c r="G404" s="38" t="str">
        <f>INDEX('Crosswalk Particulates'!$E:$E,MATCH('2020 EPA Data'!$B404,'Crosswalk Particulates'!$D:$D,0))</f>
        <v>OC</v>
      </c>
      <c r="H404" s="45">
        <f t="shared" si="6"/>
        <v>743892371.47444916</v>
      </c>
    </row>
    <row r="405" spans="1:8" s="31" customFormat="1" hidden="1">
      <c r="A405" t="s">
        <v>2443</v>
      </c>
      <c r="B405" t="s">
        <v>2509</v>
      </c>
      <c r="C405" t="s">
        <v>2379</v>
      </c>
      <c r="D405">
        <v>815</v>
      </c>
      <c r="E405" t="s">
        <v>2402</v>
      </c>
      <c r="F405" s="34" t="str">
        <f>INDEX('Crosswalk Particulates'!$B:$B,MATCH('2020 EPA Data'!A405,'Crosswalk Particulates'!$A:$A,0))</f>
        <v>Other-EPA</v>
      </c>
      <c r="G405" s="38">
        <f>INDEX('Crosswalk Particulates'!$E:$E,MATCH('2020 EPA Data'!$B405,'Crosswalk Particulates'!$D:$D,0))</f>
        <v>0</v>
      </c>
      <c r="H405" s="45">
        <f t="shared" si="6"/>
        <v>739356442.38009274</v>
      </c>
    </row>
    <row r="406" spans="1:8" s="31" customFormat="1" hidden="1">
      <c r="A406" t="s">
        <v>2427</v>
      </c>
      <c r="B406" t="s">
        <v>2513</v>
      </c>
      <c r="C406" t="s">
        <v>2379</v>
      </c>
      <c r="D406">
        <v>750</v>
      </c>
      <c r="E406" t="s">
        <v>2402</v>
      </c>
      <c r="F406" s="34" t="str">
        <f>INDEX('Crosswalk Particulates'!$B:$B,MATCH('2020 EPA Data'!A406,'Crosswalk Particulates'!$A:$A,0))</f>
        <v>process-other-industry</v>
      </c>
      <c r="G406" s="38" t="str">
        <f>INDEX('Crosswalk Particulates'!$E:$E,MATCH('2020 EPA Data'!$B406,'Crosswalk Particulates'!$D:$D,0))</f>
        <v>OC</v>
      </c>
      <c r="H406" s="45">
        <f t="shared" si="6"/>
        <v>680389364.15345967</v>
      </c>
    </row>
    <row r="407" spans="1:8" s="31" customFormat="1" hidden="1">
      <c r="A407" t="s">
        <v>2464</v>
      </c>
      <c r="B407" t="s">
        <v>2509</v>
      </c>
      <c r="C407" t="s">
        <v>2379</v>
      </c>
      <c r="D407">
        <v>740</v>
      </c>
      <c r="E407" t="s">
        <v>2402</v>
      </c>
      <c r="F407" s="34" t="str">
        <f>INDEX('Crosswalk Particulates'!$B:$B,MATCH('2020 EPA Data'!A407,'Crosswalk Particulates'!$A:$A,0))</f>
        <v>Electricity Sector</v>
      </c>
      <c r="G407" s="38">
        <f>INDEX('Crosswalk Particulates'!$E:$E,MATCH('2020 EPA Data'!$B407,'Crosswalk Particulates'!$D:$D,0))</f>
        <v>0</v>
      </c>
      <c r="H407" s="45">
        <f t="shared" si="6"/>
        <v>671317505.96474683</v>
      </c>
    </row>
    <row r="408" spans="1:8" s="31" customFormat="1" hidden="1">
      <c r="A408" t="s">
        <v>2571</v>
      </c>
      <c r="B408" t="s">
        <v>2513</v>
      </c>
      <c r="C408" t="s">
        <v>2379</v>
      </c>
      <c r="D408">
        <v>726</v>
      </c>
      <c r="E408" t="s">
        <v>2402</v>
      </c>
      <c r="F408" s="34" t="str">
        <f>INDEX('Crosswalk Particulates'!$B:$B,MATCH('2020 EPA Data'!A408,'Crosswalk Particulates'!$A:$A,0))</f>
        <v>Residential Buildings Sector</v>
      </c>
      <c r="G408" s="38" t="str">
        <f>INDEX('Crosswalk Particulates'!$E:$E,MATCH('2020 EPA Data'!$B408,'Crosswalk Particulates'!$D:$D,0))</f>
        <v>OC</v>
      </c>
      <c r="H408" s="45">
        <f t="shared" si="6"/>
        <v>658616904.50054896</v>
      </c>
    </row>
    <row r="409" spans="1:8" s="31" customFormat="1" hidden="1">
      <c r="A409" t="s">
        <v>2482</v>
      </c>
      <c r="B409" t="s">
        <v>2513</v>
      </c>
      <c r="C409" t="s">
        <v>2379</v>
      </c>
      <c r="D409">
        <v>714</v>
      </c>
      <c r="E409" t="s">
        <v>2402</v>
      </c>
      <c r="F409" s="34" t="str">
        <f>INDEX('Crosswalk Particulates'!$B:$B,MATCH('2020 EPA Data'!A409,'Crosswalk Particulates'!$A:$A,0))</f>
        <v>process-other-industry</v>
      </c>
      <c r="G409" s="38" t="str">
        <f>INDEX('Crosswalk Particulates'!$E:$E,MATCH('2020 EPA Data'!$B409,'Crosswalk Particulates'!$D:$D,0))</f>
        <v>OC</v>
      </c>
      <c r="H409" s="45">
        <f t="shared" si="6"/>
        <v>647730674.67409348</v>
      </c>
    </row>
    <row r="410" spans="1:8" s="31" customFormat="1">
      <c r="A410" t="s">
        <v>2464</v>
      </c>
      <c r="B410" t="s">
        <v>2436</v>
      </c>
      <c r="C410" t="s">
        <v>2437</v>
      </c>
      <c r="D410">
        <v>700</v>
      </c>
      <c r="E410" t="s">
        <v>2402</v>
      </c>
      <c r="F410" s="34" t="str">
        <f>INDEX('Crosswalk Particulates'!$B:$B,MATCH('2020 EPA Data'!A410,'Crosswalk Particulates'!$A:$A,0))</f>
        <v>Electricity Sector</v>
      </c>
      <c r="G410" s="38" t="str">
        <f>INDEX('Crosswalk Particulates'!$E:$E,MATCH('2020 EPA Data'!$B410,'Crosswalk Particulates'!$D:$D,0))</f>
        <v>VOC</v>
      </c>
      <c r="H410" s="45">
        <f t="shared" si="6"/>
        <v>635030073.20989561</v>
      </c>
    </row>
    <row r="411" spans="1:8" s="31" customFormat="1" hidden="1">
      <c r="A411" t="s">
        <v>2510</v>
      </c>
      <c r="B411" t="s">
        <v>2509</v>
      </c>
      <c r="C411" t="s">
        <v>2379</v>
      </c>
      <c r="D411">
        <v>669</v>
      </c>
      <c r="E411" t="s">
        <v>2402</v>
      </c>
      <c r="F411" s="34" t="str">
        <f>INDEX('Crosswalk Particulates'!$B:$B,MATCH('2020 EPA Data'!A411,'Crosswalk Particulates'!$A:$A,0))</f>
        <v>Residential Buildings Sector</v>
      </c>
      <c r="G411" s="38">
        <f>INDEX('Crosswalk Particulates'!$E:$E,MATCH('2020 EPA Data'!$B411,'Crosswalk Particulates'!$D:$D,0))</f>
        <v>0</v>
      </c>
      <c r="H411" s="45">
        <f t="shared" si="6"/>
        <v>606907312.82488596</v>
      </c>
    </row>
    <row r="412" spans="1:8" s="31" customFormat="1" hidden="1">
      <c r="A412" t="s">
        <v>2548</v>
      </c>
      <c r="B412" t="s">
        <v>2470</v>
      </c>
      <c r="C412" t="s">
        <v>2437</v>
      </c>
      <c r="D412">
        <v>669</v>
      </c>
      <c r="E412" t="s">
        <v>2402</v>
      </c>
      <c r="F412" s="34" t="str">
        <f>INDEX('Crosswalk Particulates'!$B:$B,MATCH('2020 EPA Data'!A412,'Crosswalk Particulates'!$A:$A,0))</f>
        <v>Commercial Buildings Sector</v>
      </c>
      <c r="G412" s="38" t="str">
        <f>INDEX('Crosswalk Particulates'!$E:$E,MATCH('2020 EPA Data'!$B412,'Crosswalk Particulates'!$D:$D,0))</f>
        <v>PM10</v>
      </c>
      <c r="H412" s="45">
        <f t="shared" si="6"/>
        <v>606907312.82488596</v>
      </c>
    </row>
    <row r="413" spans="1:8" s="31" customFormat="1" hidden="1">
      <c r="A413" t="s">
        <v>2526</v>
      </c>
      <c r="B413" t="s">
        <v>2495</v>
      </c>
      <c r="C413" t="s">
        <v>2437</v>
      </c>
      <c r="D413">
        <v>669</v>
      </c>
      <c r="E413" t="s">
        <v>2402</v>
      </c>
      <c r="F413" s="34" t="str">
        <f>INDEX('Crosswalk Particulates'!$B:$B,MATCH('2020 EPA Data'!A413,'Crosswalk Particulates'!$A:$A,0))</f>
        <v>process-mining-industry</v>
      </c>
      <c r="G413" s="38" t="str">
        <f>INDEX('Crosswalk Particulates'!$E:$E,MATCH('2020 EPA Data'!$B413,'Crosswalk Particulates'!$D:$D,0))</f>
        <v>SOx</v>
      </c>
      <c r="H413" s="45">
        <f t="shared" si="6"/>
        <v>606907312.82488596</v>
      </c>
    </row>
    <row r="414" spans="1:8" s="31" customFormat="1" hidden="1">
      <c r="A414" t="s">
        <v>2466</v>
      </c>
      <c r="B414" t="s">
        <v>2495</v>
      </c>
      <c r="C414" t="s">
        <v>2437</v>
      </c>
      <c r="D414">
        <v>651</v>
      </c>
      <c r="E414" t="s">
        <v>2402</v>
      </c>
      <c r="F414" s="34" t="str">
        <f>INDEX('Crosswalk Particulates'!$B:$B,MATCH('2020 EPA Data'!A414,'Crosswalk Particulates'!$A:$A,0))</f>
        <v>process-other-industry</v>
      </c>
      <c r="G414" s="38" t="str">
        <f>INDEX('Crosswalk Particulates'!$E:$E,MATCH('2020 EPA Data'!$B414,'Crosswalk Particulates'!$D:$D,0))</f>
        <v>SOx</v>
      </c>
      <c r="H414" s="45">
        <f t="shared" si="6"/>
        <v>590577968.08520305</v>
      </c>
    </row>
    <row r="415" spans="1:8" s="31" customFormat="1" hidden="1">
      <c r="A415" t="s">
        <v>2548</v>
      </c>
      <c r="B415" t="s">
        <v>2490</v>
      </c>
      <c r="C415" t="s">
        <v>2437</v>
      </c>
      <c r="D415">
        <v>641</v>
      </c>
      <c r="E415" t="s">
        <v>2402</v>
      </c>
      <c r="F415" s="34" t="str">
        <f>INDEX('Crosswalk Particulates'!$B:$B,MATCH('2020 EPA Data'!A415,'Crosswalk Particulates'!$A:$A,0))</f>
        <v>Commercial Buildings Sector</v>
      </c>
      <c r="G415" s="38" t="str">
        <f>INDEX('Crosswalk Particulates'!$E:$E,MATCH('2020 EPA Data'!$B415,'Crosswalk Particulates'!$D:$D,0))</f>
        <v>PM25</v>
      </c>
      <c r="H415" s="45">
        <f t="shared" si="6"/>
        <v>581506109.8964901</v>
      </c>
    </row>
    <row r="416" spans="1:8" s="31" customFormat="1" hidden="1">
      <c r="A416" t="s">
        <v>2543</v>
      </c>
      <c r="B416" t="s">
        <v>2513</v>
      </c>
      <c r="C416" t="s">
        <v>2379</v>
      </c>
      <c r="D416">
        <v>627</v>
      </c>
      <c r="E416" t="s">
        <v>2402</v>
      </c>
      <c r="F416" s="34" t="str">
        <f>INDEX('Crosswalk Particulates'!$B:$B,MATCH('2020 EPA Data'!A416,'Crosswalk Particulates'!$A:$A,0))</f>
        <v>Commercial Buildings Sector</v>
      </c>
      <c r="G416" s="38" t="str">
        <f>INDEX('Crosswalk Particulates'!$E:$E,MATCH('2020 EPA Data'!$B416,'Crosswalk Particulates'!$D:$D,0))</f>
        <v>OC</v>
      </c>
      <c r="H416" s="45">
        <f t="shared" si="6"/>
        <v>568805508.43229222</v>
      </c>
    </row>
    <row r="417" spans="1:8" s="31" customFormat="1" hidden="1">
      <c r="A417" t="s">
        <v>2511</v>
      </c>
      <c r="B417" t="s">
        <v>2595</v>
      </c>
      <c r="C417" t="s">
        <v>2379</v>
      </c>
      <c r="D417">
        <v>597</v>
      </c>
      <c r="E417" t="s">
        <v>2402</v>
      </c>
      <c r="F417" s="34" t="str">
        <f>INDEX('Crosswalk Particulates'!$B:$B,MATCH('2020 EPA Data'!A417,'Crosswalk Particulates'!$A:$A,0))</f>
        <v>industry-fuel-other</v>
      </c>
      <c r="G417" s="38" t="str">
        <f>INDEX('Crosswalk Particulates'!$E:$E,MATCH('2020 EPA Data'!$B417,'Crosswalk Particulates'!$D:$D,0))</f>
        <v>BC</v>
      </c>
      <c r="H417" s="45">
        <f t="shared" si="6"/>
        <v>541589933.86615384</v>
      </c>
    </row>
    <row r="418" spans="1:8" s="31" customFormat="1" hidden="1">
      <c r="A418" t="s">
        <v>2422</v>
      </c>
      <c r="B418" t="s">
        <v>2595</v>
      </c>
      <c r="C418" t="s">
        <v>2379</v>
      </c>
      <c r="D418">
        <v>583</v>
      </c>
      <c r="E418" t="s">
        <v>2402</v>
      </c>
      <c r="F418" s="34" t="str">
        <f>INDEX('Crosswalk Particulates'!$B:$B,MATCH('2020 EPA Data'!A418,'Crosswalk Particulates'!$A:$A,0))</f>
        <v>process-ngps-industry</v>
      </c>
      <c r="G418" s="38" t="str">
        <f>INDEX('Crosswalk Particulates'!$E:$E,MATCH('2020 EPA Data'!$B418,'Crosswalk Particulates'!$D:$D,0))</f>
        <v>BC</v>
      </c>
      <c r="H418" s="45">
        <f t="shared" si="6"/>
        <v>528889332.4019559</v>
      </c>
    </row>
    <row r="419" spans="1:8" s="31" customFormat="1" hidden="1">
      <c r="A419" t="s">
        <v>2571</v>
      </c>
      <c r="B419" t="s">
        <v>2495</v>
      </c>
      <c r="C419" t="s">
        <v>2437</v>
      </c>
      <c r="D419">
        <v>571</v>
      </c>
      <c r="E419" t="s">
        <v>2402</v>
      </c>
      <c r="F419" s="34" t="str">
        <f>INDEX('Crosswalk Particulates'!$B:$B,MATCH('2020 EPA Data'!A419,'Crosswalk Particulates'!$A:$A,0))</f>
        <v>Residential Buildings Sector</v>
      </c>
      <c r="G419" s="38" t="str">
        <f>INDEX('Crosswalk Particulates'!$E:$E,MATCH('2020 EPA Data'!$B419,'Crosswalk Particulates'!$D:$D,0))</f>
        <v>SOx</v>
      </c>
      <c r="H419" s="45">
        <f t="shared" si="6"/>
        <v>518003102.57550061</v>
      </c>
    </row>
    <row r="420" spans="1:8" s="31" customFormat="1" hidden="1">
      <c r="A420" t="s">
        <v>2528</v>
      </c>
      <c r="B420" t="s">
        <v>2485</v>
      </c>
      <c r="C420" t="s">
        <v>2437</v>
      </c>
      <c r="D420">
        <v>540</v>
      </c>
      <c r="E420" t="s">
        <v>2402</v>
      </c>
      <c r="F420" s="34" t="str">
        <f>INDEX('Crosswalk Particulates'!$B:$B,MATCH('2020 EPA Data'!A420,'Crosswalk Particulates'!$A:$A,0))</f>
        <v>Electricity Sector</v>
      </c>
      <c r="G420" s="38">
        <f>INDEX('Crosswalk Particulates'!$E:$E,MATCH('2020 EPA Data'!$B420,'Crosswalk Particulates'!$D:$D,0))</f>
        <v>0</v>
      </c>
      <c r="H420" s="45">
        <f t="shared" si="6"/>
        <v>489880342.1904909</v>
      </c>
    </row>
    <row r="421" spans="1:8" s="31" customFormat="1" hidden="1">
      <c r="A421" t="s">
        <v>2412</v>
      </c>
      <c r="B421" t="s">
        <v>2485</v>
      </c>
      <c r="C421" t="s">
        <v>2437</v>
      </c>
      <c r="D421">
        <v>532</v>
      </c>
      <c r="E421" t="s">
        <v>2402</v>
      </c>
      <c r="F421" s="34" t="str">
        <f>INDEX('Crosswalk Particulates'!$B:$B,MATCH('2020 EPA Data'!A421,'Crosswalk Particulates'!$A:$A,0))</f>
        <v>Other-EPA</v>
      </c>
      <c r="G421" s="38">
        <f>INDEX('Crosswalk Particulates'!$E:$E,MATCH('2020 EPA Data'!$B421,'Crosswalk Particulates'!$D:$D,0))</f>
        <v>0</v>
      </c>
      <c r="H421" s="45">
        <f t="shared" si="6"/>
        <v>482622855.6395207</v>
      </c>
    </row>
    <row r="422" spans="1:8" s="31" customFormat="1" hidden="1">
      <c r="A422" t="s">
        <v>2443</v>
      </c>
      <c r="B422" t="s">
        <v>2595</v>
      </c>
      <c r="C422" t="s">
        <v>2379</v>
      </c>
      <c r="D422">
        <v>529</v>
      </c>
      <c r="E422" t="s">
        <v>2402</v>
      </c>
      <c r="F422" s="34" t="str">
        <f>INDEX('Crosswalk Particulates'!$B:$B,MATCH('2020 EPA Data'!A422,'Crosswalk Particulates'!$A:$A,0))</f>
        <v>Other-EPA</v>
      </c>
      <c r="G422" s="38" t="str">
        <f>INDEX('Crosswalk Particulates'!$E:$E,MATCH('2020 EPA Data'!$B422,'Crosswalk Particulates'!$D:$D,0))</f>
        <v>BC</v>
      </c>
      <c r="H422" s="45">
        <f t="shared" si="6"/>
        <v>479901298.18290681</v>
      </c>
    </row>
    <row r="423" spans="1:8" s="31" customFormat="1" hidden="1">
      <c r="A423" t="s">
        <v>2458</v>
      </c>
      <c r="B423" t="s">
        <v>2595</v>
      </c>
      <c r="C423" t="s">
        <v>2379</v>
      </c>
      <c r="D423">
        <v>516</v>
      </c>
      <c r="E423" t="s">
        <v>2402</v>
      </c>
      <c r="F423" s="34" t="str">
        <f>INDEX('Crosswalk Particulates'!$B:$B,MATCH('2020 EPA Data'!A423,'Crosswalk Particulates'!$A:$A,0))</f>
        <v>process-chemicals-industry</v>
      </c>
      <c r="G423" s="38" t="str">
        <f>INDEX('Crosswalk Particulates'!$E:$E,MATCH('2020 EPA Data'!$B423,'Crosswalk Particulates'!$D:$D,0))</f>
        <v>BC</v>
      </c>
      <c r="H423" s="45">
        <f t="shared" si="6"/>
        <v>468107882.53758025</v>
      </c>
    </row>
    <row r="424" spans="1:8" s="31" customFormat="1" hidden="1">
      <c r="A424" t="s">
        <v>2488</v>
      </c>
      <c r="B424" t="s">
        <v>2485</v>
      </c>
      <c r="C424" t="s">
        <v>2437</v>
      </c>
      <c r="D424">
        <v>489</v>
      </c>
      <c r="E424" t="s">
        <v>2402</v>
      </c>
      <c r="F424" s="34" t="str">
        <f>INDEX('Crosswalk Particulates'!$B:$B,MATCH('2020 EPA Data'!A424,'Crosswalk Particulates'!$A:$A,0))</f>
        <v>Electricity Sector</v>
      </c>
      <c r="G424" s="38">
        <f>INDEX('Crosswalk Particulates'!$E:$E,MATCH('2020 EPA Data'!$B424,'Crosswalk Particulates'!$D:$D,0))</f>
        <v>0</v>
      </c>
      <c r="H424" s="45">
        <f t="shared" si="6"/>
        <v>443613865.42805564</v>
      </c>
    </row>
    <row r="425" spans="1:8" s="31" customFormat="1" hidden="1">
      <c r="A425" t="s">
        <v>2544</v>
      </c>
      <c r="B425" t="s">
        <v>2595</v>
      </c>
      <c r="C425" t="s">
        <v>2379</v>
      </c>
      <c r="D425">
        <v>457</v>
      </c>
      <c r="E425" t="s">
        <v>2402</v>
      </c>
      <c r="F425" s="34" t="str">
        <f>INDEX('Crosswalk Particulates'!$B:$B,MATCH('2020 EPA Data'!A425,'Crosswalk Particulates'!$A:$A,0))</f>
        <v>Commercial Buildings Sector</v>
      </c>
      <c r="G425" s="38" t="str">
        <f>INDEX('Crosswalk Particulates'!$E:$E,MATCH('2020 EPA Data'!$B425,'Crosswalk Particulates'!$D:$D,0))</f>
        <v>BC</v>
      </c>
      <c r="H425" s="45">
        <f t="shared" si="6"/>
        <v>414583919.22417474</v>
      </c>
    </row>
    <row r="426" spans="1:8" s="31" customFormat="1">
      <c r="A426" t="s">
        <v>2476</v>
      </c>
      <c r="B426" t="s">
        <v>2436</v>
      </c>
      <c r="C426" t="s">
        <v>2437</v>
      </c>
      <c r="D426">
        <v>427</v>
      </c>
      <c r="E426" t="s">
        <v>2402</v>
      </c>
      <c r="F426" s="34" t="str">
        <f>INDEX('Crosswalk Particulates'!$B:$B,MATCH('2020 EPA Data'!A426,'Crosswalk Particulates'!$A:$A,0))</f>
        <v>industry-fuel-coal</v>
      </c>
      <c r="G426" s="38" t="str">
        <f>INDEX('Crosswalk Particulates'!$E:$E,MATCH('2020 EPA Data'!$B426,'Crosswalk Particulates'!$D:$D,0))</f>
        <v>VOC</v>
      </c>
      <c r="H426" s="45">
        <f t="shared" si="6"/>
        <v>387368344.65803635</v>
      </c>
    </row>
    <row r="427" spans="1:8" s="31" customFormat="1" hidden="1">
      <c r="A427" t="s">
        <v>2464</v>
      </c>
      <c r="B427" t="s">
        <v>2513</v>
      </c>
      <c r="C427" t="s">
        <v>2379</v>
      </c>
      <c r="D427">
        <v>392</v>
      </c>
      <c r="E427" t="s">
        <v>2402</v>
      </c>
      <c r="F427" s="34" t="str">
        <f>INDEX('Crosswalk Particulates'!$B:$B,MATCH('2020 EPA Data'!A427,'Crosswalk Particulates'!$A:$A,0))</f>
        <v>Electricity Sector</v>
      </c>
      <c r="G427" s="38" t="str">
        <f>INDEX('Crosswalk Particulates'!$E:$E,MATCH('2020 EPA Data'!$B427,'Crosswalk Particulates'!$D:$D,0))</f>
        <v>OC</v>
      </c>
      <c r="H427" s="45">
        <f t="shared" si="6"/>
        <v>355616840.99754155</v>
      </c>
    </row>
    <row r="428" spans="1:8" s="31" customFormat="1" hidden="1">
      <c r="A428" t="s">
        <v>2543</v>
      </c>
      <c r="B428" t="s">
        <v>2595</v>
      </c>
      <c r="C428" t="s">
        <v>2379</v>
      </c>
      <c r="D428">
        <v>384</v>
      </c>
      <c r="E428" t="s">
        <v>2402</v>
      </c>
      <c r="F428" s="34" t="str">
        <f>INDEX('Crosswalk Particulates'!$B:$B,MATCH('2020 EPA Data'!A428,'Crosswalk Particulates'!$A:$A,0))</f>
        <v>Commercial Buildings Sector</v>
      </c>
      <c r="G428" s="38" t="str">
        <f>INDEX('Crosswalk Particulates'!$E:$E,MATCH('2020 EPA Data'!$B428,'Crosswalk Particulates'!$D:$D,0))</f>
        <v>BC</v>
      </c>
      <c r="H428" s="45">
        <f t="shared" si="6"/>
        <v>348359354.44657135</v>
      </c>
    </row>
    <row r="429" spans="1:8" s="31" customFormat="1" hidden="1">
      <c r="A429" t="s">
        <v>2464</v>
      </c>
      <c r="B429" t="s">
        <v>2485</v>
      </c>
      <c r="C429" t="s">
        <v>2437</v>
      </c>
      <c r="D429">
        <v>382</v>
      </c>
      <c r="E429" t="s">
        <v>2402</v>
      </c>
      <c r="F429" s="34" t="str">
        <f>INDEX('Crosswalk Particulates'!$B:$B,MATCH('2020 EPA Data'!A429,'Crosswalk Particulates'!$A:$A,0))</f>
        <v>Electricity Sector</v>
      </c>
      <c r="G429" s="38">
        <f>INDEX('Crosswalk Particulates'!$E:$E,MATCH('2020 EPA Data'!$B429,'Crosswalk Particulates'!$D:$D,0))</f>
        <v>0</v>
      </c>
      <c r="H429" s="45">
        <f t="shared" si="6"/>
        <v>346544982.80882877</v>
      </c>
    </row>
    <row r="430" spans="1:8" s="31" customFormat="1" hidden="1">
      <c r="A430" t="s">
        <v>2425</v>
      </c>
      <c r="B430" t="s">
        <v>2509</v>
      </c>
      <c r="C430" t="s">
        <v>2379</v>
      </c>
      <c r="D430">
        <v>367</v>
      </c>
      <c r="E430" t="s">
        <v>2402</v>
      </c>
      <c r="F430" s="34" t="str">
        <f>INDEX('Crosswalk Particulates'!$B:$B,MATCH('2020 EPA Data'!A430,'Crosswalk Particulates'!$A:$A,0))</f>
        <v>Transportation Sector</v>
      </c>
      <c r="G430" s="38">
        <f>INDEX('Crosswalk Particulates'!$E:$E,MATCH('2020 EPA Data'!$B430,'Crosswalk Particulates'!$D:$D,0))</f>
        <v>0</v>
      </c>
      <c r="H430" s="45">
        <f t="shared" si="6"/>
        <v>332937195.52575958</v>
      </c>
    </row>
    <row r="431" spans="1:8" s="31" customFormat="1" hidden="1">
      <c r="A431" t="s">
        <v>2475</v>
      </c>
      <c r="B431" t="s">
        <v>2489</v>
      </c>
      <c r="C431" t="s">
        <v>2437</v>
      </c>
      <c r="D431">
        <v>366</v>
      </c>
      <c r="E431" t="s">
        <v>2402</v>
      </c>
      <c r="F431" s="34" t="str">
        <f>INDEX('Crosswalk Particulates'!$B:$B,MATCH('2020 EPA Data'!A431,'Crosswalk Particulates'!$A:$A,0))</f>
        <v>process-other-industry</v>
      </c>
      <c r="G431" s="38" t="str">
        <f>INDEX('Crosswalk Particulates'!$E:$E,MATCH('2020 EPA Data'!$B431,'Crosswalk Particulates'!$D:$D,0))</f>
        <v>NOX</v>
      </c>
      <c r="H431" s="45">
        <f t="shared" si="6"/>
        <v>332030009.70688826</v>
      </c>
    </row>
    <row r="432" spans="1:8" s="31" customFormat="1" hidden="1">
      <c r="A432" t="s">
        <v>2534</v>
      </c>
      <c r="B432" t="s">
        <v>2490</v>
      </c>
      <c r="C432" t="s">
        <v>2437</v>
      </c>
      <c r="D432">
        <v>357</v>
      </c>
      <c r="E432" t="s">
        <v>2402</v>
      </c>
      <c r="F432" s="34" t="str">
        <f>INDEX('Crosswalk Particulates'!$B:$B,MATCH('2020 EPA Data'!A432,'Crosswalk Particulates'!$A:$A,0))</f>
        <v>Commercial Buildings Sector</v>
      </c>
      <c r="G432" s="38" t="str">
        <f>INDEX('Crosswalk Particulates'!$E:$E,MATCH('2020 EPA Data'!$B432,'Crosswalk Particulates'!$D:$D,0))</f>
        <v>PM25</v>
      </c>
      <c r="H432" s="45">
        <f t="shared" si="6"/>
        <v>323865337.33704674</v>
      </c>
    </row>
    <row r="433" spans="1:8" s="31" customFormat="1" hidden="1">
      <c r="A433" t="s">
        <v>2476</v>
      </c>
      <c r="B433" t="s">
        <v>2485</v>
      </c>
      <c r="C433" t="s">
        <v>2437</v>
      </c>
      <c r="D433">
        <v>346</v>
      </c>
      <c r="E433" t="s">
        <v>2402</v>
      </c>
      <c r="F433" s="34" t="str">
        <f>INDEX('Crosswalk Particulates'!$B:$B,MATCH('2020 EPA Data'!A433,'Crosswalk Particulates'!$A:$A,0))</f>
        <v>industry-fuel-coal</v>
      </c>
      <c r="G433" s="38">
        <f>INDEX('Crosswalk Particulates'!$E:$E,MATCH('2020 EPA Data'!$B433,'Crosswalk Particulates'!$D:$D,0))</f>
        <v>0</v>
      </c>
      <c r="H433" s="45">
        <f t="shared" si="6"/>
        <v>313886293.32946271</v>
      </c>
    </row>
    <row r="434" spans="1:8" s="31" customFormat="1" hidden="1">
      <c r="A434" t="s">
        <v>2434</v>
      </c>
      <c r="B434" t="s">
        <v>2513</v>
      </c>
      <c r="C434" t="s">
        <v>2379</v>
      </c>
      <c r="D434">
        <v>340</v>
      </c>
      <c r="E434" t="s">
        <v>2402</v>
      </c>
      <c r="F434" s="34" t="str">
        <f>INDEX('Crosswalk Particulates'!$B:$B,MATCH('2020 EPA Data'!A434,'Crosswalk Particulates'!$A:$A,0))</f>
        <v>Transportation Sector</v>
      </c>
      <c r="G434" s="38" t="str">
        <f>INDEX('Crosswalk Particulates'!$E:$E,MATCH('2020 EPA Data'!$B434,'Crosswalk Particulates'!$D:$D,0))</f>
        <v>OC</v>
      </c>
      <c r="H434" s="45">
        <f t="shared" si="6"/>
        <v>308443178.41623503</v>
      </c>
    </row>
    <row r="435" spans="1:8" s="31" customFormat="1" hidden="1">
      <c r="A435" t="s">
        <v>2449</v>
      </c>
      <c r="B435" t="s">
        <v>2509</v>
      </c>
      <c r="C435" t="s">
        <v>2379</v>
      </c>
      <c r="D435">
        <v>340</v>
      </c>
      <c r="E435" t="s">
        <v>2402</v>
      </c>
      <c r="F435" s="34" t="str">
        <f>INDEX('Crosswalk Particulates'!$B:$B,MATCH('2020 EPA Data'!A435,'Crosswalk Particulates'!$A:$A,0))</f>
        <v>Transportation Sector</v>
      </c>
      <c r="G435" s="38">
        <f>INDEX('Crosswalk Particulates'!$E:$E,MATCH('2020 EPA Data'!$B435,'Crosswalk Particulates'!$D:$D,0))</f>
        <v>0</v>
      </c>
      <c r="H435" s="45">
        <f t="shared" si="6"/>
        <v>308443178.41623503</v>
      </c>
    </row>
    <row r="436" spans="1:8" s="31" customFormat="1" hidden="1">
      <c r="A436" t="s">
        <v>2465</v>
      </c>
      <c r="B436" t="s">
        <v>2595</v>
      </c>
      <c r="C436" t="s">
        <v>2379</v>
      </c>
      <c r="D436">
        <v>332</v>
      </c>
      <c r="E436" t="s">
        <v>2402</v>
      </c>
      <c r="F436" s="34" t="str">
        <f>INDEX('Crosswalk Particulates'!$B:$B,MATCH('2020 EPA Data'!A436,'Crosswalk Particulates'!$A:$A,0))</f>
        <v>process-other-industry</v>
      </c>
      <c r="G436" s="38" t="str">
        <f>INDEX('Crosswalk Particulates'!$E:$E,MATCH('2020 EPA Data'!$B436,'Crosswalk Particulates'!$D:$D,0))</f>
        <v>BC</v>
      </c>
      <c r="H436" s="45">
        <f t="shared" si="6"/>
        <v>301185691.86526477</v>
      </c>
    </row>
    <row r="437" spans="1:8" s="31" customFormat="1" hidden="1">
      <c r="A437" t="s">
        <v>2526</v>
      </c>
      <c r="B437" t="s">
        <v>2513</v>
      </c>
      <c r="C437" t="s">
        <v>2379</v>
      </c>
      <c r="D437">
        <v>319</v>
      </c>
      <c r="E437" t="s">
        <v>2402</v>
      </c>
      <c r="F437" s="34" t="str">
        <f>INDEX('Crosswalk Particulates'!$B:$B,MATCH('2020 EPA Data'!A437,'Crosswalk Particulates'!$A:$A,0))</f>
        <v>process-mining-industry</v>
      </c>
      <c r="G437" s="38" t="str">
        <f>INDEX('Crosswalk Particulates'!$E:$E,MATCH('2020 EPA Data'!$B437,'Crosswalk Particulates'!$D:$D,0))</f>
        <v>OC</v>
      </c>
      <c r="H437" s="45">
        <f t="shared" si="6"/>
        <v>289392276.21993816</v>
      </c>
    </row>
    <row r="438" spans="1:8" s="31" customFormat="1" hidden="1">
      <c r="A438" t="s">
        <v>2571</v>
      </c>
      <c r="B438" t="s">
        <v>2595</v>
      </c>
      <c r="C438" t="s">
        <v>2379</v>
      </c>
      <c r="D438">
        <v>311</v>
      </c>
      <c r="E438" t="s">
        <v>2402</v>
      </c>
      <c r="F438" s="34" t="str">
        <f>INDEX('Crosswalk Particulates'!$B:$B,MATCH('2020 EPA Data'!A438,'Crosswalk Particulates'!$A:$A,0))</f>
        <v>Residential Buildings Sector</v>
      </c>
      <c r="G438" s="38" t="str">
        <f>INDEX('Crosswalk Particulates'!$E:$E,MATCH('2020 EPA Data'!$B438,'Crosswalk Particulates'!$D:$D,0))</f>
        <v>BC</v>
      </c>
      <c r="H438" s="45">
        <f t="shared" si="6"/>
        <v>282134789.6689679</v>
      </c>
    </row>
    <row r="439" spans="1:8" s="31" customFormat="1" hidden="1">
      <c r="A439" t="s">
        <v>2499</v>
      </c>
      <c r="B439" t="s">
        <v>2595</v>
      </c>
      <c r="C439" t="s">
        <v>2379</v>
      </c>
      <c r="D439">
        <v>303</v>
      </c>
      <c r="E439" t="s">
        <v>2402</v>
      </c>
      <c r="F439" s="34" t="str">
        <f>INDEX('Crosswalk Particulates'!$B:$B,MATCH('2020 EPA Data'!A439,'Crosswalk Particulates'!$A:$A,0))</f>
        <v>process-iron and steel-industry</v>
      </c>
      <c r="G439" s="38" t="str">
        <f>INDEX('Crosswalk Particulates'!$E:$E,MATCH('2020 EPA Data'!$B439,'Crosswalk Particulates'!$D:$D,0))</f>
        <v>BC</v>
      </c>
      <c r="H439" s="45">
        <f t="shared" si="6"/>
        <v>274877303.11799771</v>
      </c>
    </row>
    <row r="440" spans="1:8" s="31" customFormat="1" hidden="1">
      <c r="A440" t="s">
        <v>2528</v>
      </c>
      <c r="B440" t="s">
        <v>2513</v>
      </c>
      <c r="C440" t="s">
        <v>2379</v>
      </c>
      <c r="D440">
        <v>303</v>
      </c>
      <c r="E440" t="s">
        <v>2402</v>
      </c>
      <c r="F440" s="34" t="str">
        <f>INDEX('Crosswalk Particulates'!$B:$B,MATCH('2020 EPA Data'!A440,'Crosswalk Particulates'!$A:$A,0))</f>
        <v>Electricity Sector</v>
      </c>
      <c r="G440" s="38" t="str">
        <f>INDEX('Crosswalk Particulates'!$E:$E,MATCH('2020 EPA Data'!$B440,'Crosswalk Particulates'!$D:$D,0))</f>
        <v>OC</v>
      </c>
      <c r="H440" s="45">
        <f t="shared" si="6"/>
        <v>274877303.11799771</v>
      </c>
    </row>
    <row r="441" spans="1:8" s="31" customFormat="1" hidden="1">
      <c r="A441" t="s">
        <v>2434</v>
      </c>
      <c r="B441" t="s">
        <v>2509</v>
      </c>
      <c r="C441" t="s">
        <v>2379</v>
      </c>
      <c r="D441">
        <v>298</v>
      </c>
      <c r="E441" t="s">
        <v>2402</v>
      </c>
      <c r="F441" s="34" t="str">
        <f>INDEX('Crosswalk Particulates'!$B:$B,MATCH('2020 EPA Data'!A441,'Crosswalk Particulates'!$A:$A,0))</f>
        <v>Transportation Sector</v>
      </c>
      <c r="G441" s="38">
        <f>INDEX('Crosswalk Particulates'!$E:$E,MATCH('2020 EPA Data'!$B441,'Crosswalk Particulates'!$D:$D,0))</f>
        <v>0</v>
      </c>
      <c r="H441" s="45">
        <f t="shared" si="6"/>
        <v>270341374.02364129</v>
      </c>
    </row>
    <row r="442" spans="1:8" s="31" customFormat="1" hidden="1">
      <c r="A442" t="s">
        <v>2427</v>
      </c>
      <c r="B442" t="s">
        <v>2485</v>
      </c>
      <c r="C442" t="s">
        <v>2437</v>
      </c>
      <c r="D442">
        <v>289</v>
      </c>
      <c r="E442" t="s">
        <v>2402</v>
      </c>
      <c r="F442" s="34" t="str">
        <f>INDEX('Crosswalk Particulates'!$B:$B,MATCH('2020 EPA Data'!A442,'Crosswalk Particulates'!$A:$A,0))</f>
        <v>process-other-industry</v>
      </c>
      <c r="G442" s="38">
        <f>INDEX('Crosswalk Particulates'!$E:$E,MATCH('2020 EPA Data'!$B442,'Crosswalk Particulates'!$D:$D,0))</f>
        <v>0</v>
      </c>
      <c r="H442" s="45">
        <f t="shared" si="6"/>
        <v>262176701.6537998</v>
      </c>
    </row>
    <row r="443" spans="1:8" s="31" customFormat="1" hidden="1">
      <c r="A443" t="s">
        <v>2548</v>
      </c>
      <c r="B443" t="s">
        <v>2513</v>
      </c>
      <c r="C443" t="s">
        <v>2379</v>
      </c>
      <c r="D443">
        <v>289</v>
      </c>
      <c r="E443" t="s">
        <v>2402</v>
      </c>
      <c r="F443" s="34" t="str">
        <f>INDEX('Crosswalk Particulates'!$B:$B,MATCH('2020 EPA Data'!A443,'Crosswalk Particulates'!$A:$A,0))</f>
        <v>Commercial Buildings Sector</v>
      </c>
      <c r="G443" s="38" t="str">
        <f>INDEX('Crosswalk Particulates'!$E:$E,MATCH('2020 EPA Data'!$B443,'Crosswalk Particulates'!$D:$D,0))</f>
        <v>OC</v>
      </c>
      <c r="H443" s="45">
        <f t="shared" si="6"/>
        <v>262176701.6537998</v>
      </c>
    </row>
    <row r="444" spans="1:8" s="31" customFormat="1" hidden="1">
      <c r="A444" t="s">
        <v>2534</v>
      </c>
      <c r="B444" t="s">
        <v>2509</v>
      </c>
      <c r="C444" t="s">
        <v>2379</v>
      </c>
      <c r="D444">
        <v>288</v>
      </c>
      <c r="E444" t="s">
        <v>2402</v>
      </c>
      <c r="F444" s="34" t="str">
        <f>INDEX('Crosswalk Particulates'!$B:$B,MATCH('2020 EPA Data'!A444,'Crosswalk Particulates'!$A:$A,0))</f>
        <v>Commercial Buildings Sector</v>
      </c>
      <c r="G444" s="38">
        <f>INDEX('Crosswalk Particulates'!$E:$E,MATCH('2020 EPA Data'!$B444,'Crosswalk Particulates'!$D:$D,0))</f>
        <v>0</v>
      </c>
      <c r="H444" s="45">
        <f t="shared" si="6"/>
        <v>261269515.83492848</v>
      </c>
    </row>
    <row r="445" spans="1:8" s="31" customFormat="1" hidden="1">
      <c r="A445" t="s">
        <v>2414</v>
      </c>
      <c r="B445" t="s">
        <v>2495</v>
      </c>
      <c r="C445" t="s">
        <v>2437</v>
      </c>
      <c r="D445">
        <v>277</v>
      </c>
      <c r="E445" t="s">
        <v>2402</v>
      </c>
      <c r="F445" s="34" t="str">
        <f>INDEX('Crosswalk Particulates'!$B:$B,MATCH('2020 EPA Data'!A445,'Crosswalk Particulates'!$A:$A,0))</f>
        <v>Other-EPA</v>
      </c>
      <c r="G445" s="38" t="str">
        <f>INDEX('Crosswalk Particulates'!$E:$E,MATCH('2020 EPA Data'!$B445,'Crosswalk Particulates'!$D:$D,0))</f>
        <v>SOx</v>
      </c>
      <c r="H445" s="45">
        <f t="shared" si="6"/>
        <v>251290471.82734442</v>
      </c>
    </row>
    <row r="446" spans="1:8" s="31" customFormat="1" hidden="1">
      <c r="A446" t="s">
        <v>2482</v>
      </c>
      <c r="B446" t="s">
        <v>2485</v>
      </c>
      <c r="C446" t="s">
        <v>2437</v>
      </c>
      <c r="D446">
        <v>266</v>
      </c>
      <c r="E446" t="s">
        <v>2402</v>
      </c>
      <c r="F446" s="34" t="str">
        <f>INDEX('Crosswalk Particulates'!$B:$B,MATCH('2020 EPA Data'!A446,'Crosswalk Particulates'!$A:$A,0))</f>
        <v>process-other-industry</v>
      </c>
      <c r="G446" s="38">
        <f>INDEX('Crosswalk Particulates'!$E:$E,MATCH('2020 EPA Data'!$B446,'Crosswalk Particulates'!$D:$D,0))</f>
        <v>0</v>
      </c>
      <c r="H446" s="45">
        <f t="shared" si="6"/>
        <v>241311427.81976035</v>
      </c>
    </row>
    <row r="447" spans="1:8" s="31" customFormat="1" hidden="1">
      <c r="A447" t="s">
        <v>2469</v>
      </c>
      <c r="B447" t="s">
        <v>2595</v>
      </c>
      <c r="C447" t="s">
        <v>2379</v>
      </c>
      <c r="D447">
        <v>253</v>
      </c>
      <c r="E447" t="s">
        <v>2402</v>
      </c>
      <c r="F447" s="34" t="str">
        <f>INDEX('Crosswalk Particulates'!$B:$B,MATCH('2020 EPA Data'!A447,'Crosswalk Particulates'!$A:$A,0))</f>
        <v>Other-EPA</v>
      </c>
      <c r="G447" s="38" t="str">
        <f>INDEX('Crosswalk Particulates'!$E:$E,MATCH('2020 EPA Data'!$B447,'Crosswalk Particulates'!$D:$D,0))</f>
        <v>BC</v>
      </c>
      <c r="H447" s="45">
        <f t="shared" si="6"/>
        <v>229518012.17443371</v>
      </c>
    </row>
    <row r="448" spans="1:8" s="31" customFormat="1" hidden="1">
      <c r="A448" t="s">
        <v>2483</v>
      </c>
      <c r="B448" t="s">
        <v>2509</v>
      </c>
      <c r="C448" t="s">
        <v>2379</v>
      </c>
      <c r="D448">
        <v>250</v>
      </c>
      <c r="E448" t="s">
        <v>2402</v>
      </c>
      <c r="F448" s="34" t="str">
        <f>INDEX('Crosswalk Particulates'!$B:$B,MATCH('2020 EPA Data'!A448,'Crosswalk Particulates'!$A:$A,0))</f>
        <v>Transportation Sector</v>
      </c>
      <c r="G448" s="38">
        <f>INDEX('Crosswalk Particulates'!$E:$E,MATCH('2020 EPA Data'!$B448,'Crosswalk Particulates'!$D:$D,0))</f>
        <v>0</v>
      </c>
      <c r="H448" s="45">
        <f t="shared" si="6"/>
        <v>226796454.71781987</v>
      </c>
    </row>
    <row r="449" spans="1:8" s="31" customFormat="1" hidden="1">
      <c r="A449" t="s">
        <v>2422</v>
      </c>
      <c r="B449" t="s">
        <v>2485</v>
      </c>
      <c r="C449" t="s">
        <v>2437</v>
      </c>
      <c r="D449">
        <v>231</v>
      </c>
      <c r="E449" t="s">
        <v>2402</v>
      </c>
      <c r="F449" s="34" t="str">
        <f>INDEX('Crosswalk Particulates'!$B:$B,MATCH('2020 EPA Data'!A449,'Crosswalk Particulates'!$A:$A,0))</f>
        <v>process-ngps-industry</v>
      </c>
      <c r="G449" s="38">
        <f>INDEX('Crosswalk Particulates'!$E:$E,MATCH('2020 EPA Data'!$B449,'Crosswalk Particulates'!$D:$D,0))</f>
        <v>0</v>
      </c>
      <c r="H449" s="45">
        <f t="shared" si="6"/>
        <v>209559924.15926558</v>
      </c>
    </row>
    <row r="450" spans="1:8" s="31" customFormat="1" hidden="1">
      <c r="A450" t="s">
        <v>2462</v>
      </c>
      <c r="B450" t="s">
        <v>2595</v>
      </c>
      <c r="C450" t="s">
        <v>2379</v>
      </c>
      <c r="D450">
        <v>224</v>
      </c>
      <c r="E450" t="s">
        <v>2402</v>
      </c>
      <c r="F450" s="34" t="str">
        <f>INDEX('Crosswalk Particulates'!$B:$B,MATCH('2020 EPA Data'!A450,'Crosswalk Particulates'!$A:$A,0))</f>
        <v>Commercial Buildings Sector</v>
      </c>
      <c r="G450" s="38" t="str">
        <f>INDEX('Crosswalk Particulates'!$E:$E,MATCH('2020 EPA Data'!$B450,'Crosswalk Particulates'!$D:$D,0))</f>
        <v>BC</v>
      </c>
      <c r="H450" s="45">
        <f t="shared" si="6"/>
        <v>203209623.42716661</v>
      </c>
    </row>
    <row r="451" spans="1:8" s="31" customFormat="1" hidden="1">
      <c r="A451" t="s">
        <v>2548</v>
      </c>
      <c r="B451" t="s">
        <v>2509</v>
      </c>
      <c r="C451" t="s">
        <v>2379</v>
      </c>
      <c r="D451">
        <v>223</v>
      </c>
      <c r="E451" t="s">
        <v>2402</v>
      </c>
      <c r="F451" s="34" t="str">
        <f>INDEX('Crosswalk Particulates'!$B:$B,MATCH('2020 EPA Data'!A451,'Crosswalk Particulates'!$A:$A,0))</f>
        <v>Commercial Buildings Sector</v>
      </c>
      <c r="G451" s="38">
        <f>INDEX('Crosswalk Particulates'!$E:$E,MATCH('2020 EPA Data'!$B451,'Crosswalk Particulates'!$D:$D,0))</f>
        <v>0</v>
      </c>
      <c r="H451" s="45">
        <f t="shared" si="6"/>
        <v>202302437.60829532</v>
      </c>
    </row>
    <row r="452" spans="1:8" s="31" customFormat="1" hidden="1">
      <c r="A452" t="s">
        <v>2543</v>
      </c>
      <c r="B452" t="s">
        <v>2485</v>
      </c>
      <c r="C452" t="s">
        <v>2437</v>
      </c>
      <c r="D452">
        <v>216</v>
      </c>
      <c r="E452" t="s">
        <v>2402</v>
      </c>
      <c r="F452" s="34" t="str">
        <f>INDEX('Crosswalk Particulates'!$B:$B,MATCH('2020 EPA Data'!A452,'Crosswalk Particulates'!$A:$A,0))</f>
        <v>Commercial Buildings Sector</v>
      </c>
      <c r="G452" s="38">
        <f>INDEX('Crosswalk Particulates'!$E:$E,MATCH('2020 EPA Data'!$B452,'Crosswalk Particulates'!$D:$D,0))</f>
        <v>0</v>
      </c>
      <c r="H452" s="45">
        <f t="shared" ref="H452:H515" si="7">IF(E452="TON",D452/metricton_to_shortton,0)*10^6</f>
        <v>195952136.87619635</v>
      </c>
    </row>
    <row r="453" spans="1:8" s="31" customFormat="1" hidden="1">
      <c r="A453" t="s">
        <v>2427</v>
      </c>
      <c r="B453" t="s">
        <v>2495</v>
      </c>
      <c r="C453" t="s">
        <v>2437</v>
      </c>
      <c r="D453">
        <v>210</v>
      </c>
      <c r="E453" t="s">
        <v>2402</v>
      </c>
      <c r="F453" s="34" t="str">
        <f>INDEX('Crosswalk Particulates'!$B:$B,MATCH('2020 EPA Data'!A453,'Crosswalk Particulates'!$A:$A,0))</f>
        <v>process-other-industry</v>
      </c>
      <c r="G453" s="38" t="str">
        <f>INDEX('Crosswalk Particulates'!$E:$E,MATCH('2020 EPA Data'!$B453,'Crosswalk Particulates'!$D:$D,0))</f>
        <v>SOx</v>
      </c>
      <c r="H453" s="45">
        <f t="shared" si="7"/>
        <v>190509021.96296868</v>
      </c>
    </row>
    <row r="454" spans="1:8" s="31" customFormat="1" hidden="1">
      <c r="A454" t="s">
        <v>2412</v>
      </c>
      <c r="B454" t="s">
        <v>2495</v>
      </c>
      <c r="C454" t="s">
        <v>2437</v>
      </c>
      <c r="D454">
        <v>206</v>
      </c>
      <c r="E454" t="s">
        <v>2402</v>
      </c>
      <c r="F454" s="34" t="str">
        <f>INDEX('Crosswalk Particulates'!$B:$B,MATCH('2020 EPA Data'!A454,'Crosswalk Particulates'!$A:$A,0))</f>
        <v>Other-EPA</v>
      </c>
      <c r="G454" s="38" t="str">
        <f>INDEX('Crosswalk Particulates'!$E:$E,MATCH('2020 EPA Data'!$B454,'Crosswalk Particulates'!$D:$D,0))</f>
        <v>SOx</v>
      </c>
      <c r="H454" s="45">
        <f t="shared" si="7"/>
        <v>186880278.68748358</v>
      </c>
    </row>
    <row r="455" spans="1:8" s="31" customFormat="1" hidden="1">
      <c r="A455" t="s">
        <v>2487</v>
      </c>
      <c r="B455" t="s">
        <v>2595</v>
      </c>
      <c r="C455" t="s">
        <v>2379</v>
      </c>
      <c r="D455">
        <v>201</v>
      </c>
      <c r="E455" t="s">
        <v>2402</v>
      </c>
      <c r="F455" s="34" t="str">
        <f>INDEX('Crosswalk Particulates'!$B:$B,MATCH('2020 EPA Data'!A455,'Crosswalk Particulates'!$A:$A,0))</f>
        <v>process-cement-industry</v>
      </c>
      <c r="G455" s="38" t="str">
        <f>INDEX('Crosswalk Particulates'!$E:$E,MATCH('2020 EPA Data'!$B455,'Crosswalk Particulates'!$D:$D,0))</f>
        <v>BC</v>
      </c>
      <c r="H455" s="45">
        <f t="shared" si="7"/>
        <v>182344349.59312716</v>
      </c>
    </row>
    <row r="456" spans="1:8" s="31" customFormat="1" hidden="1">
      <c r="A456" t="s">
        <v>2443</v>
      </c>
      <c r="B456" t="s">
        <v>2495</v>
      </c>
      <c r="C456" t="s">
        <v>2437</v>
      </c>
      <c r="D456">
        <v>190</v>
      </c>
      <c r="E456" t="s">
        <v>2402</v>
      </c>
      <c r="F456" s="34" t="str">
        <f>INDEX('Crosswalk Particulates'!$B:$B,MATCH('2020 EPA Data'!A456,'Crosswalk Particulates'!$A:$A,0))</f>
        <v>Other-EPA</v>
      </c>
      <c r="G456" s="38" t="str">
        <f>INDEX('Crosswalk Particulates'!$E:$E,MATCH('2020 EPA Data'!$B456,'Crosswalk Particulates'!$D:$D,0))</f>
        <v>SOx</v>
      </c>
      <c r="H456" s="45">
        <f t="shared" si="7"/>
        <v>172365305.5855431</v>
      </c>
    </row>
    <row r="457" spans="1:8" s="31" customFormat="1" hidden="1">
      <c r="A457" t="s">
        <v>2499</v>
      </c>
      <c r="B457" t="s">
        <v>2485</v>
      </c>
      <c r="C457" t="s">
        <v>2437</v>
      </c>
      <c r="D457">
        <v>186</v>
      </c>
      <c r="E457" t="s">
        <v>2402</v>
      </c>
      <c r="F457" s="34" t="str">
        <f>INDEX('Crosswalk Particulates'!$B:$B,MATCH('2020 EPA Data'!A457,'Crosswalk Particulates'!$A:$A,0))</f>
        <v>process-iron and steel-industry</v>
      </c>
      <c r="G457" s="38">
        <f>INDEX('Crosswalk Particulates'!$E:$E,MATCH('2020 EPA Data'!$B457,'Crosswalk Particulates'!$D:$D,0))</f>
        <v>0</v>
      </c>
      <c r="H457" s="45">
        <f t="shared" si="7"/>
        <v>168736562.310058</v>
      </c>
    </row>
    <row r="458" spans="1:8" s="31" customFormat="1" hidden="1">
      <c r="A458" t="s">
        <v>2449</v>
      </c>
      <c r="B458" t="s">
        <v>2495</v>
      </c>
      <c r="C458" t="s">
        <v>2437</v>
      </c>
      <c r="D458">
        <v>173</v>
      </c>
      <c r="E458" t="s">
        <v>2402</v>
      </c>
      <c r="F458" s="34" t="str">
        <f>INDEX('Crosswalk Particulates'!$B:$B,MATCH('2020 EPA Data'!A458,'Crosswalk Particulates'!$A:$A,0))</f>
        <v>Transportation Sector</v>
      </c>
      <c r="G458" s="38" t="str">
        <f>INDEX('Crosswalk Particulates'!$E:$E,MATCH('2020 EPA Data'!$B458,'Crosswalk Particulates'!$D:$D,0))</f>
        <v>SOx</v>
      </c>
      <c r="H458" s="45">
        <f t="shared" si="7"/>
        <v>156943146.66473135</v>
      </c>
    </row>
    <row r="459" spans="1:8" s="31" customFormat="1" hidden="1">
      <c r="A459" t="s">
        <v>2476</v>
      </c>
      <c r="B459" t="s">
        <v>2595</v>
      </c>
      <c r="C459" t="s">
        <v>2379</v>
      </c>
      <c r="D459">
        <v>157</v>
      </c>
      <c r="E459" t="s">
        <v>2402</v>
      </c>
      <c r="F459" s="34" t="str">
        <f>INDEX('Crosswalk Particulates'!$B:$B,MATCH('2020 EPA Data'!A459,'Crosswalk Particulates'!$A:$A,0))</f>
        <v>industry-fuel-coal</v>
      </c>
      <c r="G459" s="38" t="str">
        <f>INDEX('Crosswalk Particulates'!$E:$E,MATCH('2020 EPA Data'!$B459,'Crosswalk Particulates'!$D:$D,0))</f>
        <v>BC</v>
      </c>
      <c r="H459" s="45">
        <f t="shared" si="7"/>
        <v>142428173.56279087</v>
      </c>
    </row>
    <row r="460" spans="1:8" s="31" customFormat="1" hidden="1">
      <c r="A460" t="s">
        <v>2466</v>
      </c>
      <c r="B460" t="s">
        <v>2595</v>
      </c>
      <c r="C460" t="s">
        <v>2379</v>
      </c>
      <c r="D460">
        <v>138</v>
      </c>
      <c r="E460" t="s">
        <v>2402</v>
      </c>
      <c r="F460" s="34" t="str">
        <f>INDEX('Crosswalk Particulates'!$B:$B,MATCH('2020 EPA Data'!A460,'Crosswalk Particulates'!$A:$A,0))</f>
        <v>process-other-industry</v>
      </c>
      <c r="G460" s="38" t="str">
        <f>INDEX('Crosswalk Particulates'!$E:$E,MATCH('2020 EPA Data'!$B460,'Crosswalk Particulates'!$D:$D,0))</f>
        <v>BC</v>
      </c>
      <c r="H460" s="45">
        <f t="shared" si="7"/>
        <v>125191643.00423656</v>
      </c>
    </row>
    <row r="461" spans="1:8" s="31" customFormat="1" hidden="1">
      <c r="A461" t="s">
        <v>2508</v>
      </c>
      <c r="B461" t="s">
        <v>2485</v>
      </c>
      <c r="C461" t="s">
        <v>2437</v>
      </c>
      <c r="D461">
        <v>136</v>
      </c>
      <c r="E461" t="s">
        <v>2402</v>
      </c>
      <c r="F461" s="34" t="str">
        <f>INDEX('Crosswalk Particulates'!$B:$B,MATCH('2020 EPA Data'!A461,'Crosswalk Particulates'!$A:$A,0))</f>
        <v>industry-fuel-oil</v>
      </c>
      <c r="G461" s="38">
        <f>INDEX('Crosswalk Particulates'!$E:$E,MATCH('2020 EPA Data'!$B461,'Crosswalk Particulates'!$D:$D,0))</f>
        <v>0</v>
      </c>
      <c r="H461" s="45">
        <f t="shared" si="7"/>
        <v>123377271.36649401</v>
      </c>
    </row>
    <row r="462" spans="1:8" s="31" customFormat="1" hidden="1">
      <c r="A462" t="s">
        <v>2488</v>
      </c>
      <c r="B462" t="s">
        <v>2595</v>
      </c>
      <c r="C462" t="s">
        <v>2379</v>
      </c>
      <c r="D462">
        <v>134</v>
      </c>
      <c r="E462" t="s">
        <v>2402</v>
      </c>
      <c r="F462" s="34" t="str">
        <f>INDEX('Crosswalk Particulates'!$B:$B,MATCH('2020 EPA Data'!A462,'Crosswalk Particulates'!$A:$A,0))</f>
        <v>Electricity Sector</v>
      </c>
      <c r="G462" s="38" t="str">
        <f>INDEX('Crosswalk Particulates'!$E:$E,MATCH('2020 EPA Data'!$B462,'Crosswalk Particulates'!$D:$D,0))</f>
        <v>BC</v>
      </c>
      <c r="H462" s="45">
        <f t="shared" si="7"/>
        <v>121562899.72875145</v>
      </c>
    </row>
    <row r="463" spans="1:8" s="31" customFormat="1">
      <c r="A463" t="s">
        <v>2534</v>
      </c>
      <c r="B463" t="s">
        <v>2436</v>
      </c>
      <c r="C463" t="s">
        <v>2437</v>
      </c>
      <c r="D463">
        <v>132</v>
      </c>
      <c r="E463" t="s">
        <v>2402</v>
      </c>
      <c r="F463" s="34" t="str">
        <f>INDEX('Crosswalk Particulates'!$B:$B,MATCH('2020 EPA Data'!A463,'Crosswalk Particulates'!$A:$A,0))</f>
        <v>Commercial Buildings Sector</v>
      </c>
      <c r="G463" s="38" t="str">
        <f>INDEX('Crosswalk Particulates'!$E:$E,MATCH('2020 EPA Data'!$B463,'Crosswalk Particulates'!$D:$D,0))</f>
        <v>VOC</v>
      </c>
      <c r="H463" s="45">
        <f t="shared" si="7"/>
        <v>119748528.09100889</v>
      </c>
    </row>
    <row r="464" spans="1:8" s="31" customFormat="1" hidden="1">
      <c r="A464" t="s">
        <v>2510</v>
      </c>
      <c r="B464" t="s">
        <v>2595</v>
      </c>
      <c r="C464" t="s">
        <v>2379</v>
      </c>
      <c r="D464">
        <v>130</v>
      </c>
      <c r="E464" t="s">
        <v>2402</v>
      </c>
      <c r="F464" s="34" t="str">
        <f>INDEX('Crosswalk Particulates'!$B:$B,MATCH('2020 EPA Data'!A464,'Crosswalk Particulates'!$A:$A,0))</f>
        <v>Residential Buildings Sector</v>
      </c>
      <c r="G464" s="38" t="str">
        <f>INDEX('Crosswalk Particulates'!$E:$E,MATCH('2020 EPA Data'!$B464,'Crosswalk Particulates'!$D:$D,0))</f>
        <v>BC</v>
      </c>
      <c r="H464" s="45">
        <f t="shared" si="7"/>
        <v>117934156.45326634</v>
      </c>
    </row>
    <row r="465" spans="1:8" s="31" customFormat="1" hidden="1">
      <c r="A465" t="s">
        <v>2482</v>
      </c>
      <c r="B465" t="s">
        <v>2595</v>
      </c>
      <c r="C465" t="s">
        <v>2379</v>
      </c>
      <c r="D465">
        <v>125</v>
      </c>
      <c r="E465" t="s">
        <v>2402</v>
      </c>
      <c r="F465" s="34" t="str">
        <f>INDEX('Crosswalk Particulates'!$B:$B,MATCH('2020 EPA Data'!A465,'Crosswalk Particulates'!$A:$A,0))</f>
        <v>process-other-industry</v>
      </c>
      <c r="G465" s="38" t="str">
        <f>INDEX('Crosswalk Particulates'!$E:$E,MATCH('2020 EPA Data'!$B465,'Crosswalk Particulates'!$D:$D,0))</f>
        <v>BC</v>
      </c>
      <c r="H465" s="45">
        <f t="shared" si="7"/>
        <v>113398227.35890993</v>
      </c>
    </row>
    <row r="466" spans="1:8" s="31" customFormat="1" hidden="1">
      <c r="A466" t="s">
        <v>2434</v>
      </c>
      <c r="B466" t="s">
        <v>2495</v>
      </c>
      <c r="C466" t="s">
        <v>2437</v>
      </c>
      <c r="D466">
        <v>110</v>
      </c>
      <c r="E466" t="s">
        <v>2402</v>
      </c>
      <c r="F466" s="34" t="str">
        <f>INDEX('Crosswalk Particulates'!$B:$B,MATCH('2020 EPA Data'!A466,'Crosswalk Particulates'!$A:$A,0))</f>
        <v>Transportation Sector</v>
      </c>
      <c r="G466" s="38" t="str">
        <f>INDEX('Crosswalk Particulates'!$E:$E,MATCH('2020 EPA Data'!$B466,'Crosswalk Particulates'!$D:$D,0))</f>
        <v>SOx</v>
      </c>
      <c r="H466" s="45">
        <f t="shared" si="7"/>
        <v>99790440.075840756</v>
      </c>
    </row>
    <row r="467" spans="1:8" s="31" customFormat="1" hidden="1">
      <c r="A467" t="s">
        <v>2449</v>
      </c>
      <c r="B467" t="s">
        <v>2485</v>
      </c>
      <c r="C467" t="s">
        <v>2437</v>
      </c>
      <c r="D467">
        <v>107</v>
      </c>
      <c r="E467" t="s">
        <v>2402</v>
      </c>
      <c r="F467" s="34" t="str">
        <f>INDEX('Crosswalk Particulates'!$B:$B,MATCH('2020 EPA Data'!A467,'Crosswalk Particulates'!$A:$A,0))</f>
        <v>Transportation Sector</v>
      </c>
      <c r="G467" s="38">
        <f>INDEX('Crosswalk Particulates'!$E:$E,MATCH('2020 EPA Data'!$B467,'Crosswalk Particulates'!$D:$D,0))</f>
        <v>0</v>
      </c>
      <c r="H467" s="45">
        <f t="shared" si="7"/>
        <v>97068882.619226918</v>
      </c>
    </row>
    <row r="468" spans="1:8" s="31" customFormat="1" hidden="1">
      <c r="A468" t="s">
        <v>2476</v>
      </c>
      <c r="B468" t="s">
        <v>2513</v>
      </c>
      <c r="C468" t="s">
        <v>2379</v>
      </c>
      <c r="D468">
        <v>107</v>
      </c>
      <c r="E468" t="s">
        <v>2402</v>
      </c>
      <c r="F468" s="34" t="str">
        <f>INDEX('Crosswalk Particulates'!$B:$B,MATCH('2020 EPA Data'!A468,'Crosswalk Particulates'!$A:$A,0))</f>
        <v>industry-fuel-coal</v>
      </c>
      <c r="G468" s="38" t="str">
        <f>INDEX('Crosswalk Particulates'!$E:$E,MATCH('2020 EPA Data'!$B468,'Crosswalk Particulates'!$D:$D,0))</f>
        <v>OC</v>
      </c>
      <c r="H468" s="45">
        <f t="shared" si="7"/>
        <v>97068882.619226918</v>
      </c>
    </row>
    <row r="469" spans="1:8" s="31" customFormat="1" hidden="1">
      <c r="A469" t="s">
        <v>2544</v>
      </c>
      <c r="B469" t="s">
        <v>2485</v>
      </c>
      <c r="C469" t="s">
        <v>2437</v>
      </c>
      <c r="D469">
        <v>99</v>
      </c>
      <c r="E469" t="s">
        <v>2402</v>
      </c>
      <c r="F469" s="34" t="str">
        <f>INDEX('Crosswalk Particulates'!$B:$B,MATCH('2020 EPA Data'!A469,'Crosswalk Particulates'!$A:$A,0))</f>
        <v>Commercial Buildings Sector</v>
      </c>
      <c r="G469" s="38">
        <f>INDEX('Crosswalk Particulates'!$E:$E,MATCH('2020 EPA Data'!$B469,'Crosswalk Particulates'!$D:$D,0))</f>
        <v>0</v>
      </c>
      <c r="H469" s="45">
        <f t="shared" si="7"/>
        <v>89811396.068256676</v>
      </c>
    </row>
    <row r="470" spans="1:8" s="31" customFormat="1" hidden="1">
      <c r="A470" t="s">
        <v>2443</v>
      </c>
      <c r="B470" t="s">
        <v>2513</v>
      </c>
      <c r="C470" t="s">
        <v>2379</v>
      </c>
      <c r="D470">
        <v>96</v>
      </c>
      <c r="E470" t="s">
        <v>2402</v>
      </c>
      <c r="F470" s="34" t="str">
        <f>INDEX('Crosswalk Particulates'!$B:$B,MATCH('2020 EPA Data'!A470,'Crosswalk Particulates'!$A:$A,0))</f>
        <v>Other-EPA</v>
      </c>
      <c r="G470" s="38" t="str">
        <f>INDEX('Crosswalk Particulates'!$E:$E,MATCH('2020 EPA Data'!$B470,'Crosswalk Particulates'!$D:$D,0))</f>
        <v>OC</v>
      </c>
      <c r="H470" s="45">
        <f t="shared" si="7"/>
        <v>87089838.611642838</v>
      </c>
    </row>
    <row r="471" spans="1:8" s="31" customFormat="1" hidden="1">
      <c r="A471" t="s">
        <v>2432</v>
      </c>
      <c r="B471" t="s">
        <v>2470</v>
      </c>
      <c r="C471" t="s">
        <v>2437</v>
      </c>
      <c r="D471">
        <v>84</v>
      </c>
      <c r="E471" t="s">
        <v>2402</v>
      </c>
      <c r="F471" s="34" t="str">
        <f>INDEX('Crosswalk Particulates'!$B:$B,MATCH('2020 EPA Data'!A471,'Crosswalk Particulates'!$A:$A,0))</f>
        <v>process-agriculture-industry</v>
      </c>
      <c r="G471" s="38" t="str">
        <f>INDEX('Crosswalk Particulates'!$E:$E,MATCH('2020 EPA Data'!$B471,'Crosswalk Particulates'!$D:$D,0))</f>
        <v>PM10</v>
      </c>
      <c r="H471" s="45">
        <f t="shared" si="7"/>
        <v>76203608.785187468</v>
      </c>
    </row>
    <row r="472" spans="1:8" s="31" customFormat="1" hidden="1">
      <c r="A472" t="s">
        <v>2465</v>
      </c>
      <c r="B472" t="s">
        <v>2495</v>
      </c>
      <c r="C472" t="s">
        <v>2437</v>
      </c>
      <c r="D472">
        <v>82</v>
      </c>
      <c r="E472" t="s">
        <v>2402</v>
      </c>
      <c r="F472" s="34" t="str">
        <f>INDEX('Crosswalk Particulates'!$B:$B,MATCH('2020 EPA Data'!A472,'Crosswalk Particulates'!$A:$A,0))</f>
        <v>process-other-industry</v>
      </c>
      <c r="G472" s="38" t="str">
        <f>INDEX('Crosswalk Particulates'!$E:$E,MATCH('2020 EPA Data'!$B472,'Crosswalk Particulates'!$D:$D,0))</f>
        <v>SOx</v>
      </c>
      <c r="H472" s="45">
        <f t="shared" si="7"/>
        <v>74389237.147444919</v>
      </c>
    </row>
    <row r="473" spans="1:8" s="31" customFormat="1" hidden="1">
      <c r="A473" t="s">
        <v>2435</v>
      </c>
      <c r="B473" t="s">
        <v>2489</v>
      </c>
      <c r="C473" t="s">
        <v>2437</v>
      </c>
      <c r="D473">
        <v>72</v>
      </c>
      <c r="E473" t="s">
        <v>2402</v>
      </c>
      <c r="F473" s="34" t="str">
        <f>INDEX('Crosswalk Particulates'!$B:$B,MATCH('2020 EPA Data'!A473,'Crosswalk Particulates'!$A:$A,0))</f>
        <v>process-other-industry</v>
      </c>
      <c r="G473" s="38" t="str">
        <f>INDEX('Crosswalk Particulates'!$E:$E,MATCH('2020 EPA Data'!$B473,'Crosswalk Particulates'!$D:$D,0))</f>
        <v>NOX</v>
      </c>
      <c r="H473" s="45">
        <f t="shared" si="7"/>
        <v>65317378.958732121</v>
      </c>
    </row>
    <row r="474" spans="1:8" s="31" customFormat="1" hidden="1">
      <c r="A474" t="s">
        <v>2475</v>
      </c>
      <c r="B474" t="s">
        <v>2470</v>
      </c>
      <c r="C474" t="s">
        <v>2437</v>
      </c>
      <c r="D474">
        <v>67</v>
      </c>
      <c r="E474" t="s">
        <v>2402</v>
      </c>
      <c r="F474" s="34" t="str">
        <f>INDEX('Crosswalk Particulates'!$B:$B,MATCH('2020 EPA Data'!A474,'Crosswalk Particulates'!$A:$A,0))</f>
        <v>process-other-industry</v>
      </c>
      <c r="G474" s="38" t="str">
        <f>INDEX('Crosswalk Particulates'!$E:$E,MATCH('2020 EPA Data'!$B474,'Crosswalk Particulates'!$D:$D,0))</f>
        <v>PM10</v>
      </c>
      <c r="H474" s="45">
        <f t="shared" si="7"/>
        <v>60781449.864375725</v>
      </c>
    </row>
    <row r="475" spans="1:8" s="31" customFormat="1" hidden="1">
      <c r="A475" t="s">
        <v>2483</v>
      </c>
      <c r="B475" t="s">
        <v>2485</v>
      </c>
      <c r="C475" t="s">
        <v>2437</v>
      </c>
      <c r="D475">
        <v>64</v>
      </c>
      <c r="E475" t="s">
        <v>2402</v>
      </c>
      <c r="F475" s="34" t="str">
        <f>INDEX('Crosswalk Particulates'!$B:$B,MATCH('2020 EPA Data'!A475,'Crosswalk Particulates'!$A:$A,0))</f>
        <v>Transportation Sector</v>
      </c>
      <c r="G475" s="38">
        <f>INDEX('Crosswalk Particulates'!$E:$E,MATCH('2020 EPA Data'!$B475,'Crosswalk Particulates'!$D:$D,0))</f>
        <v>0</v>
      </c>
      <c r="H475" s="45">
        <f t="shared" si="7"/>
        <v>58059892.407761887</v>
      </c>
    </row>
    <row r="476" spans="1:8" s="31" customFormat="1" hidden="1">
      <c r="A476" t="s">
        <v>2434</v>
      </c>
      <c r="B476" t="s">
        <v>2595</v>
      </c>
      <c r="C476" t="s">
        <v>2379</v>
      </c>
      <c r="D476">
        <v>62</v>
      </c>
      <c r="E476" t="s">
        <v>2402</v>
      </c>
      <c r="F476" s="34" t="str">
        <f>INDEX('Crosswalk Particulates'!$B:$B,MATCH('2020 EPA Data'!A476,'Crosswalk Particulates'!$A:$A,0))</f>
        <v>Transportation Sector</v>
      </c>
      <c r="G476" s="38" t="str">
        <f>INDEX('Crosswalk Particulates'!$E:$E,MATCH('2020 EPA Data'!$B476,'Crosswalk Particulates'!$D:$D,0))</f>
        <v>BC</v>
      </c>
      <c r="H476" s="45">
        <f t="shared" si="7"/>
        <v>56245520.770019323</v>
      </c>
    </row>
    <row r="477" spans="1:8" s="31" customFormat="1" hidden="1">
      <c r="A477" t="s">
        <v>2426</v>
      </c>
      <c r="B477" t="s">
        <v>2440</v>
      </c>
      <c r="C477" t="s">
        <v>2437</v>
      </c>
      <c r="D477">
        <v>60</v>
      </c>
      <c r="E477" t="s">
        <v>2402</v>
      </c>
      <c r="F477" s="34" t="str">
        <f>INDEX('Crosswalk Particulates'!$B:$B,MATCH('2020 EPA Data'!A477,'Crosswalk Particulates'!$A:$A,0))</f>
        <v>process-other-industry</v>
      </c>
      <c r="G477" s="38" t="str">
        <f>INDEX('Crosswalk Particulates'!$E:$E,MATCH('2020 EPA Data'!$B477,'Crosswalk Particulates'!$D:$D,0))</f>
        <v>CO</v>
      </c>
      <c r="H477" s="45">
        <f t="shared" si="7"/>
        <v>54431149.132276773</v>
      </c>
    </row>
    <row r="478" spans="1:8" s="31" customFormat="1" hidden="1">
      <c r="A478" t="s">
        <v>2475</v>
      </c>
      <c r="B478" t="s">
        <v>2490</v>
      </c>
      <c r="C478" t="s">
        <v>2437</v>
      </c>
      <c r="D478">
        <v>58</v>
      </c>
      <c r="E478" t="s">
        <v>2402</v>
      </c>
      <c r="F478" s="34" t="str">
        <f>INDEX('Crosswalk Particulates'!$B:$B,MATCH('2020 EPA Data'!A478,'Crosswalk Particulates'!$A:$A,0))</f>
        <v>process-other-industry</v>
      </c>
      <c r="G478" s="38" t="str">
        <f>INDEX('Crosswalk Particulates'!$E:$E,MATCH('2020 EPA Data'!$B478,'Crosswalk Particulates'!$D:$D,0))</f>
        <v>PM25</v>
      </c>
      <c r="H478" s="45">
        <f t="shared" si="7"/>
        <v>52616777.494534209</v>
      </c>
    </row>
    <row r="479" spans="1:8" s="31" customFormat="1" hidden="1">
      <c r="A479" t="s">
        <v>2435</v>
      </c>
      <c r="B479" t="s">
        <v>2470</v>
      </c>
      <c r="C479" t="s">
        <v>2437</v>
      </c>
      <c r="D479">
        <v>58</v>
      </c>
      <c r="E479" t="s">
        <v>2402</v>
      </c>
      <c r="F479" s="34" t="str">
        <f>INDEX('Crosswalk Particulates'!$B:$B,MATCH('2020 EPA Data'!A479,'Crosswalk Particulates'!$A:$A,0))</f>
        <v>process-other-industry</v>
      </c>
      <c r="G479" s="38" t="str">
        <f>INDEX('Crosswalk Particulates'!$E:$E,MATCH('2020 EPA Data'!$B479,'Crosswalk Particulates'!$D:$D,0))</f>
        <v>PM10</v>
      </c>
      <c r="H479" s="45">
        <f t="shared" si="7"/>
        <v>52616777.494534209</v>
      </c>
    </row>
    <row r="480" spans="1:8" s="31" customFormat="1">
      <c r="A480" t="s">
        <v>2498</v>
      </c>
      <c r="B480" t="s">
        <v>2436</v>
      </c>
      <c r="C480" t="s">
        <v>2437</v>
      </c>
      <c r="D480">
        <v>57</v>
      </c>
      <c r="E480" t="s">
        <v>2402</v>
      </c>
      <c r="F480" s="34" t="str">
        <f>INDEX('Crosswalk Particulates'!$B:$B,MATCH('2020 EPA Data'!A480,'Crosswalk Particulates'!$A:$A,0))</f>
        <v>Other-EPA</v>
      </c>
      <c r="G480" s="38" t="str">
        <f>INDEX('Crosswalk Particulates'!$E:$E,MATCH('2020 EPA Data'!$B480,'Crosswalk Particulates'!$D:$D,0))</f>
        <v>VOC</v>
      </c>
      <c r="H480" s="45">
        <f t="shared" si="7"/>
        <v>51709591.675662927</v>
      </c>
    </row>
    <row r="481" spans="1:8" s="31" customFormat="1" hidden="1">
      <c r="A481" t="s">
        <v>2433</v>
      </c>
      <c r="B481" t="s">
        <v>2470</v>
      </c>
      <c r="C481" t="s">
        <v>2437</v>
      </c>
      <c r="D481">
        <v>56</v>
      </c>
      <c r="E481" t="s">
        <v>2402</v>
      </c>
      <c r="F481" s="34" t="str">
        <f>INDEX('Crosswalk Particulates'!$B:$B,MATCH('2020 EPA Data'!A481,'Crosswalk Particulates'!$A:$A,0))</f>
        <v>process-other-industry</v>
      </c>
      <c r="G481" s="38" t="str">
        <f>INDEX('Crosswalk Particulates'!$E:$E,MATCH('2020 EPA Data'!$B481,'Crosswalk Particulates'!$D:$D,0))</f>
        <v>PM10</v>
      </c>
      <c r="H481" s="45">
        <f t="shared" si="7"/>
        <v>50802405.856791653</v>
      </c>
    </row>
    <row r="482" spans="1:8" s="31" customFormat="1" hidden="1">
      <c r="A482" t="s">
        <v>2435</v>
      </c>
      <c r="B482" t="s">
        <v>2490</v>
      </c>
      <c r="C482" t="s">
        <v>2437</v>
      </c>
      <c r="D482">
        <v>56</v>
      </c>
      <c r="E482" t="s">
        <v>2402</v>
      </c>
      <c r="F482" s="34" t="str">
        <f>INDEX('Crosswalk Particulates'!$B:$B,MATCH('2020 EPA Data'!A482,'Crosswalk Particulates'!$A:$A,0))</f>
        <v>process-other-industry</v>
      </c>
      <c r="G482" s="38" t="str">
        <f>INDEX('Crosswalk Particulates'!$E:$E,MATCH('2020 EPA Data'!$B482,'Crosswalk Particulates'!$D:$D,0))</f>
        <v>PM25</v>
      </c>
      <c r="H482" s="45">
        <f t="shared" si="7"/>
        <v>50802405.856791653</v>
      </c>
    </row>
    <row r="483" spans="1:8" s="31" customFormat="1" hidden="1">
      <c r="A483" t="s">
        <v>2435</v>
      </c>
      <c r="B483" t="s">
        <v>2440</v>
      </c>
      <c r="C483" t="s">
        <v>2437</v>
      </c>
      <c r="D483">
        <v>51</v>
      </c>
      <c r="E483" t="s">
        <v>2402</v>
      </c>
      <c r="F483" s="34" t="str">
        <f>INDEX('Crosswalk Particulates'!$B:$B,MATCH('2020 EPA Data'!A483,'Crosswalk Particulates'!$A:$A,0))</f>
        <v>process-other-industry</v>
      </c>
      <c r="G483" s="38" t="str">
        <f>INDEX('Crosswalk Particulates'!$E:$E,MATCH('2020 EPA Data'!$B483,'Crosswalk Particulates'!$D:$D,0))</f>
        <v>CO</v>
      </c>
      <c r="H483" s="45">
        <f t="shared" si="7"/>
        <v>46266476.76243525</v>
      </c>
    </row>
    <row r="484" spans="1:8" s="31" customFormat="1" hidden="1">
      <c r="A484" t="s">
        <v>2548</v>
      </c>
      <c r="B484" t="s">
        <v>2485</v>
      </c>
      <c r="C484" t="s">
        <v>2437</v>
      </c>
      <c r="D484">
        <v>48</v>
      </c>
      <c r="E484" t="s">
        <v>2402</v>
      </c>
      <c r="F484" s="34" t="str">
        <f>INDEX('Crosswalk Particulates'!$B:$B,MATCH('2020 EPA Data'!A484,'Crosswalk Particulates'!$A:$A,0))</f>
        <v>Commercial Buildings Sector</v>
      </c>
      <c r="G484" s="38">
        <f>INDEX('Crosswalk Particulates'!$E:$E,MATCH('2020 EPA Data'!$B484,'Crosswalk Particulates'!$D:$D,0))</f>
        <v>0</v>
      </c>
      <c r="H484" s="45">
        <f t="shared" si="7"/>
        <v>43544919.305821419</v>
      </c>
    </row>
    <row r="485" spans="1:8" s="31" customFormat="1" hidden="1">
      <c r="A485" t="s">
        <v>2602</v>
      </c>
      <c r="B485" t="s">
        <v>2470</v>
      </c>
      <c r="C485" t="s">
        <v>2437</v>
      </c>
      <c r="D485">
        <v>47</v>
      </c>
      <c r="E485" t="s">
        <v>2402</v>
      </c>
      <c r="F485" s="34" t="str">
        <f>INDEX('Crosswalk Particulates'!$B:$B,MATCH('2020 EPA Data'!A485,'Crosswalk Particulates'!$A:$A,0))</f>
        <v>Residential Buildings Sector</v>
      </c>
      <c r="G485" s="38" t="str">
        <f>INDEX('Crosswalk Particulates'!$E:$E,MATCH('2020 EPA Data'!$B485,'Crosswalk Particulates'!$D:$D,0))</f>
        <v>PM10</v>
      </c>
      <c r="H485" s="45">
        <f t="shared" si="7"/>
        <v>42637733.486950129</v>
      </c>
    </row>
    <row r="486" spans="1:8" s="31" customFormat="1" hidden="1">
      <c r="A486" t="s">
        <v>2526</v>
      </c>
      <c r="B486" t="s">
        <v>2485</v>
      </c>
      <c r="C486" t="s">
        <v>2437</v>
      </c>
      <c r="D486">
        <v>47</v>
      </c>
      <c r="E486" t="s">
        <v>2402</v>
      </c>
      <c r="F486" s="34" t="str">
        <f>INDEX('Crosswalk Particulates'!$B:$B,MATCH('2020 EPA Data'!A486,'Crosswalk Particulates'!$A:$A,0))</f>
        <v>process-mining-industry</v>
      </c>
      <c r="G486" s="38">
        <f>INDEX('Crosswalk Particulates'!$E:$E,MATCH('2020 EPA Data'!$B486,'Crosswalk Particulates'!$D:$D,0))</f>
        <v>0</v>
      </c>
      <c r="H486" s="45">
        <f t="shared" si="7"/>
        <v>42637733.486950129</v>
      </c>
    </row>
    <row r="487" spans="1:8" s="31" customFormat="1" hidden="1">
      <c r="A487" t="s">
        <v>2425</v>
      </c>
      <c r="B487" t="s">
        <v>2495</v>
      </c>
      <c r="C487" t="s">
        <v>2437</v>
      </c>
      <c r="D487">
        <v>46</v>
      </c>
      <c r="E487" t="s">
        <v>2402</v>
      </c>
      <c r="F487" s="34" t="str">
        <f>INDEX('Crosswalk Particulates'!$B:$B,MATCH('2020 EPA Data'!A487,'Crosswalk Particulates'!$A:$A,0))</f>
        <v>Transportation Sector</v>
      </c>
      <c r="G487" s="38" t="str">
        <f>INDEX('Crosswalk Particulates'!$E:$E,MATCH('2020 EPA Data'!$B487,'Crosswalk Particulates'!$D:$D,0))</f>
        <v>SOx</v>
      </c>
      <c r="H487" s="45">
        <f t="shared" si="7"/>
        <v>41730547.668078855</v>
      </c>
    </row>
    <row r="488" spans="1:8" s="31" customFormat="1" hidden="1">
      <c r="A488" t="s">
        <v>2433</v>
      </c>
      <c r="B488" t="s">
        <v>2490</v>
      </c>
      <c r="C488" t="s">
        <v>2437</v>
      </c>
      <c r="D488">
        <v>46</v>
      </c>
      <c r="E488" t="s">
        <v>2402</v>
      </c>
      <c r="F488" s="34" t="str">
        <f>INDEX('Crosswalk Particulates'!$B:$B,MATCH('2020 EPA Data'!A488,'Crosswalk Particulates'!$A:$A,0))</f>
        <v>process-other-industry</v>
      </c>
      <c r="G488" s="38" t="str">
        <f>INDEX('Crosswalk Particulates'!$E:$E,MATCH('2020 EPA Data'!$B488,'Crosswalk Particulates'!$D:$D,0))</f>
        <v>PM25</v>
      </c>
      <c r="H488" s="45">
        <f t="shared" si="7"/>
        <v>41730547.668078855</v>
      </c>
    </row>
    <row r="489" spans="1:8" s="31" customFormat="1" hidden="1">
      <c r="A489" t="s">
        <v>2464</v>
      </c>
      <c r="B489" t="s">
        <v>2595</v>
      </c>
      <c r="C489" t="s">
        <v>2379</v>
      </c>
      <c r="D489">
        <v>45</v>
      </c>
      <c r="E489" t="s">
        <v>2402</v>
      </c>
      <c r="F489" s="34" t="str">
        <f>INDEX('Crosswalk Particulates'!$B:$B,MATCH('2020 EPA Data'!A489,'Crosswalk Particulates'!$A:$A,0))</f>
        <v>Electricity Sector</v>
      </c>
      <c r="G489" s="38" t="str">
        <f>INDEX('Crosswalk Particulates'!$E:$E,MATCH('2020 EPA Data'!$B489,'Crosswalk Particulates'!$D:$D,0))</f>
        <v>BC</v>
      </c>
      <c r="H489" s="45">
        <f t="shared" si="7"/>
        <v>40823361.84920758</v>
      </c>
    </row>
    <row r="490" spans="1:8" s="31" customFormat="1" hidden="1">
      <c r="A490" t="s">
        <v>2602</v>
      </c>
      <c r="B490" t="s">
        <v>2490</v>
      </c>
      <c r="C490" t="s">
        <v>2437</v>
      </c>
      <c r="D490">
        <v>43</v>
      </c>
      <c r="E490" t="s">
        <v>2402</v>
      </c>
      <c r="F490" s="34" t="str">
        <f>INDEX('Crosswalk Particulates'!$B:$B,MATCH('2020 EPA Data'!A490,'Crosswalk Particulates'!$A:$A,0))</f>
        <v>Residential Buildings Sector</v>
      </c>
      <c r="G490" s="38" t="str">
        <f>INDEX('Crosswalk Particulates'!$E:$E,MATCH('2020 EPA Data'!$B490,'Crosswalk Particulates'!$D:$D,0))</f>
        <v>PM25</v>
      </c>
      <c r="H490" s="45">
        <f t="shared" si="7"/>
        <v>39008990.211465016</v>
      </c>
    </row>
    <row r="491" spans="1:8" s="31" customFormat="1" hidden="1">
      <c r="A491" t="s">
        <v>2452</v>
      </c>
      <c r="B491" t="s">
        <v>2470</v>
      </c>
      <c r="C491" t="s">
        <v>2437</v>
      </c>
      <c r="D491">
        <v>43</v>
      </c>
      <c r="E491" t="s">
        <v>2402</v>
      </c>
      <c r="F491" s="34" t="str">
        <f>INDEX('Crosswalk Particulates'!$B:$B,MATCH('2020 EPA Data'!A491,'Crosswalk Particulates'!$A:$A,0))</f>
        <v>process-other-industry</v>
      </c>
      <c r="G491" s="38" t="str">
        <f>INDEX('Crosswalk Particulates'!$E:$E,MATCH('2020 EPA Data'!$B491,'Crosswalk Particulates'!$D:$D,0))</f>
        <v>PM10</v>
      </c>
      <c r="H491" s="45">
        <f t="shared" si="7"/>
        <v>39008990.211465016</v>
      </c>
    </row>
    <row r="492" spans="1:8" s="31" customFormat="1" hidden="1">
      <c r="A492" t="s">
        <v>2475</v>
      </c>
      <c r="B492" t="s">
        <v>2509</v>
      </c>
      <c r="C492" t="s">
        <v>2379</v>
      </c>
      <c r="D492">
        <v>43</v>
      </c>
      <c r="E492" t="s">
        <v>2402</v>
      </c>
      <c r="F492" s="34" t="str">
        <f>INDEX('Crosswalk Particulates'!$B:$B,MATCH('2020 EPA Data'!A492,'Crosswalk Particulates'!$A:$A,0))</f>
        <v>process-other-industry</v>
      </c>
      <c r="G492" s="38">
        <f>INDEX('Crosswalk Particulates'!$E:$E,MATCH('2020 EPA Data'!$B492,'Crosswalk Particulates'!$D:$D,0))</f>
        <v>0</v>
      </c>
      <c r="H492" s="45">
        <f t="shared" si="7"/>
        <v>39008990.211465016</v>
      </c>
    </row>
    <row r="493" spans="1:8" s="31" customFormat="1" hidden="1">
      <c r="A493" t="s">
        <v>2435</v>
      </c>
      <c r="B493" t="s">
        <v>2485</v>
      </c>
      <c r="C493" t="s">
        <v>2437</v>
      </c>
      <c r="D493">
        <v>41</v>
      </c>
      <c r="E493" t="s">
        <v>2402</v>
      </c>
      <c r="F493" s="34" t="str">
        <f>INDEX('Crosswalk Particulates'!$B:$B,MATCH('2020 EPA Data'!A493,'Crosswalk Particulates'!$A:$A,0))</f>
        <v>process-other-industry</v>
      </c>
      <c r="G493" s="38">
        <f>INDEX('Crosswalk Particulates'!$E:$E,MATCH('2020 EPA Data'!$B493,'Crosswalk Particulates'!$D:$D,0))</f>
        <v>0</v>
      </c>
      <c r="H493" s="45">
        <f t="shared" si="7"/>
        <v>37194618.573722459</v>
      </c>
    </row>
    <row r="494" spans="1:8" s="31" customFormat="1" hidden="1">
      <c r="A494" t="s">
        <v>2526</v>
      </c>
      <c r="B494" t="s">
        <v>2595</v>
      </c>
      <c r="C494" t="s">
        <v>2379</v>
      </c>
      <c r="D494">
        <v>41</v>
      </c>
      <c r="E494" t="s">
        <v>2402</v>
      </c>
      <c r="F494" s="34" t="str">
        <f>INDEX('Crosswalk Particulates'!$B:$B,MATCH('2020 EPA Data'!A494,'Crosswalk Particulates'!$A:$A,0))</f>
        <v>process-mining-industry</v>
      </c>
      <c r="G494" s="38" t="str">
        <f>INDEX('Crosswalk Particulates'!$E:$E,MATCH('2020 EPA Data'!$B494,'Crosswalk Particulates'!$D:$D,0))</f>
        <v>BC</v>
      </c>
      <c r="H494" s="45">
        <f t="shared" si="7"/>
        <v>37194618.573722459</v>
      </c>
    </row>
    <row r="495" spans="1:8" s="31" customFormat="1" hidden="1">
      <c r="A495" t="s">
        <v>2435</v>
      </c>
      <c r="B495" t="s">
        <v>2509</v>
      </c>
      <c r="C495" t="s">
        <v>2379</v>
      </c>
      <c r="D495">
        <v>38</v>
      </c>
      <c r="E495" t="s">
        <v>2402</v>
      </c>
      <c r="F495" s="34" t="str">
        <f>INDEX('Crosswalk Particulates'!$B:$B,MATCH('2020 EPA Data'!A495,'Crosswalk Particulates'!$A:$A,0))</f>
        <v>process-other-industry</v>
      </c>
      <c r="G495" s="38">
        <f>INDEX('Crosswalk Particulates'!$E:$E,MATCH('2020 EPA Data'!$B495,'Crosswalk Particulates'!$D:$D,0))</f>
        <v>0</v>
      </c>
      <c r="H495" s="45">
        <f t="shared" si="7"/>
        <v>34473061.117108621</v>
      </c>
    </row>
    <row r="496" spans="1:8" s="31" customFormat="1" hidden="1">
      <c r="A496" t="s">
        <v>2432</v>
      </c>
      <c r="B496" t="s">
        <v>2490</v>
      </c>
      <c r="C496" t="s">
        <v>2437</v>
      </c>
      <c r="D496">
        <v>38</v>
      </c>
      <c r="E496" t="s">
        <v>2402</v>
      </c>
      <c r="F496" s="34" t="str">
        <f>INDEX('Crosswalk Particulates'!$B:$B,MATCH('2020 EPA Data'!A496,'Crosswalk Particulates'!$A:$A,0))</f>
        <v>process-agriculture-industry</v>
      </c>
      <c r="G496" s="38" t="str">
        <f>INDEX('Crosswalk Particulates'!$E:$E,MATCH('2020 EPA Data'!$B496,'Crosswalk Particulates'!$D:$D,0))</f>
        <v>PM25</v>
      </c>
      <c r="H496" s="45">
        <f t="shared" si="7"/>
        <v>34473061.117108621</v>
      </c>
    </row>
    <row r="497" spans="1:8" s="31" customFormat="1" hidden="1">
      <c r="A497" t="s">
        <v>2452</v>
      </c>
      <c r="B497" t="s">
        <v>2490</v>
      </c>
      <c r="C497" t="s">
        <v>2437</v>
      </c>
      <c r="D497">
        <v>37</v>
      </c>
      <c r="E497" t="s">
        <v>2402</v>
      </c>
      <c r="F497" s="34" t="str">
        <f>INDEX('Crosswalk Particulates'!$B:$B,MATCH('2020 EPA Data'!A497,'Crosswalk Particulates'!$A:$A,0))</f>
        <v>process-other-industry</v>
      </c>
      <c r="G497" s="38" t="str">
        <f>INDEX('Crosswalk Particulates'!$E:$E,MATCH('2020 EPA Data'!$B497,'Crosswalk Particulates'!$D:$D,0))</f>
        <v>PM25</v>
      </c>
      <c r="H497" s="45">
        <f t="shared" si="7"/>
        <v>33565875.298237346</v>
      </c>
    </row>
    <row r="498" spans="1:8" s="31" customFormat="1" hidden="1">
      <c r="A498" t="s">
        <v>2548</v>
      </c>
      <c r="B498" t="s">
        <v>2595</v>
      </c>
      <c r="C498" t="s">
        <v>2379</v>
      </c>
      <c r="D498">
        <v>36</v>
      </c>
      <c r="E498" t="s">
        <v>2402</v>
      </c>
      <c r="F498" s="34" t="str">
        <f>INDEX('Crosswalk Particulates'!$B:$B,MATCH('2020 EPA Data'!A498,'Crosswalk Particulates'!$A:$A,0))</f>
        <v>Commercial Buildings Sector</v>
      </c>
      <c r="G498" s="38" t="str">
        <f>INDEX('Crosswalk Particulates'!$E:$E,MATCH('2020 EPA Data'!$B498,'Crosswalk Particulates'!$D:$D,0))</f>
        <v>BC</v>
      </c>
      <c r="H498" s="45">
        <f t="shared" si="7"/>
        <v>32658689.47936606</v>
      </c>
    </row>
    <row r="499" spans="1:8" s="31" customFormat="1" hidden="1">
      <c r="A499" t="s">
        <v>2426</v>
      </c>
      <c r="B499" t="s">
        <v>2489</v>
      </c>
      <c r="C499" t="s">
        <v>2437</v>
      </c>
      <c r="D499">
        <v>36</v>
      </c>
      <c r="E499" t="s">
        <v>2402</v>
      </c>
      <c r="F499" s="34" t="str">
        <f>INDEX('Crosswalk Particulates'!$B:$B,MATCH('2020 EPA Data'!A499,'Crosswalk Particulates'!$A:$A,0))</f>
        <v>process-other-industry</v>
      </c>
      <c r="G499" s="38" t="str">
        <f>INDEX('Crosswalk Particulates'!$E:$E,MATCH('2020 EPA Data'!$B499,'Crosswalk Particulates'!$D:$D,0))</f>
        <v>NOX</v>
      </c>
      <c r="H499" s="45">
        <f t="shared" si="7"/>
        <v>32658689.47936606</v>
      </c>
    </row>
    <row r="500" spans="1:8" s="31" customFormat="1" hidden="1">
      <c r="A500" t="s">
        <v>2433</v>
      </c>
      <c r="B500" t="s">
        <v>2509</v>
      </c>
      <c r="C500" t="s">
        <v>2379</v>
      </c>
      <c r="D500">
        <v>35</v>
      </c>
      <c r="E500" t="s">
        <v>2402</v>
      </c>
      <c r="F500" s="34" t="str">
        <f>INDEX('Crosswalk Particulates'!$B:$B,MATCH('2020 EPA Data'!A500,'Crosswalk Particulates'!$A:$A,0))</f>
        <v>process-other-industry</v>
      </c>
      <c r="G500" s="38">
        <f>INDEX('Crosswalk Particulates'!$E:$E,MATCH('2020 EPA Data'!$B500,'Crosswalk Particulates'!$D:$D,0))</f>
        <v>0</v>
      </c>
      <c r="H500" s="45">
        <f t="shared" si="7"/>
        <v>31751503.660494782</v>
      </c>
    </row>
    <row r="501" spans="1:8" s="31" customFormat="1" hidden="1">
      <c r="A501" t="s">
        <v>2433</v>
      </c>
      <c r="B501" t="s">
        <v>2485</v>
      </c>
      <c r="C501" t="s">
        <v>2437</v>
      </c>
      <c r="D501">
        <v>34</v>
      </c>
      <c r="E501" t="s">
        <v>2402</v>
      </c>
      <c r="F501" s="34" t="str">
        <f>INDEX('Crosswalk Particulates'!$B:$B,MATCH('2020 EPA Data'!A501,'Crosswalk Particulates'!$A:$A,0))</f>
        <v>process-other-industry</v>
      </c>
      <c r="G501" s="38">
        <f>INDEX('Crosswalk Particulates'!$E:$E,MATCH('2020 EPA Data'!$B501,'Crosswalk Particulates'!$D:$D,0))</f>
        <v>0</v>
      </c>
      <c r="H501" s="45">
        <f t="shared" si="7"/>
        <v>30844317.841623504</v>
      </c>
    </row>
    <row r="502" spans="1:8" s="31" customFormat="1" hidden="1">
      <c r="A502" t="s">
        <v>2475</v>
      </c>
      <c r="B502" t="s">
        <v>2485</v>
      </c>
      <c r="C502" t="s">
        <v>2437</v>
      </c>
      <c r="D502">
        <v>33</v>
      </c>
      <c r="E502" t="s">
        <v>2402</v>
      </c>
      <c r="F502" s="34" t="str">
        <f>INDEX('Crosswalk Particulates'!$B:$B,MATCH('2020 EPA Data'!A502,'Crosswalk Particulates'!$A:$A,0))</f>
        <v>process-other-industry</v>
      </c>
      <c r="G502" s="38">
        <f>INDEX('Crosswalk Particulates'!$E:$E,MATCH('2020 EPA Data'!$B502,'Crosswalk Particulates'!$D:$D,0))</f>
        <v>0</v>
      </c>
      <c r="H502" s="45">
        <f t="shared" si="7"/>
        <v>29937132.022752222</v>
      </c>
    </row>
    <row r="503" spans="1:8" s="31" customFormat="1" hidden="1">
      <c r="A503" t="s">
        <v>2602</v>
      </c>
      <c r="B503" t="s">
        <v>2495</v>
      </c>
      <c r="C503" t="s">
        <v>2437</v>
      </c>
      <c r="D503">
        <v>26</v>
      </c>
      <c r="E503" t="s">
        <v>2402</v>
      </c>
      <c r="F503" s="34" t="str">
        <f>INDEX('Crosswalk Particulates'!$B:$B,MATCH('2020 EPA Data'!A503,'Crosswalk Particulates'!$A:$A,0))</f>
        <v>Residential Buildings Sector</v>
      </c>
      <c r="G503" s="38" t="str">
        <f>INDEX('Crosswalk Particulates'!$E:$E,MATCH('2020 EPA Data'!$B503,'Crosswalk Particulates'!$D:$D,0))</f>
        <v>SOx</v>
      </c>
      <c r="H503" s="45">
        <f t="shared" si="7"/>
        <v>23586831.290653266</v>
      </c>
    </row>
    <row r="504" spans="1:8" s="31" customFormat="1" hidden="1">
      <c r="A504" t="s">
        <v>2432</v>
      </c>
      <c r="B504" t="s">
        <v>2509</v>
      </c>
      <c r="C504" t="s">
        <v>2379</v>
      </c>
      <c r="D504">
        <v>20</v>
      </c>
      <c r="E504" t="s">
        <v>2402</v>
      </c>
      <c r="F504" s="34" t="str">
        <f>INDEX('Crosswalk Particulates'!$B:$B,MATCH('2020 EPA Data'!A504,'Crosswalk Particulates'!$A:$A,0))</f>
        <v>process-agriculture-industry</v>
      </c>
      <c r="G504" s="38">
        <f>INDEX('Crosswalk Particulates'!$E:$E,MATCH('2020 EPA Data'!$B504,'Crosswalk Particulates'!$D:$D,0))</f>
        <v>0</v>
      </c>
      <c r="H504" s="45">
        <f t="shared" si="7"/>
        <v>18143716.377425592</v>
      </c>
    </row>
    <row r="505" spans="1:8" s="31" customFormat="1" hidden="1">
      <c r="A505" t="s">
        <v>2475</v>
      </c>
      <c r="B505" t="s">
        <v>2495</v>
      </c>
      <c r="C505" t="s">
        <v>2437</v>
      </c>
      <c r="D505">
        <v>19</v>
      </c>
      <c r="E505" t="s">
        <v>2402</v>
      </c>
      <c r="F505" s="34" t="str">
        <f>INDEX('Crosswalk Particulates'!$B:$B,MATCH('2020 EPA Data'!A505,'Crosswalk Particulates'!$A:$A,0))</f>
        <v>process-other-industry</v>
      </c>
      <c r="G505" s="38" t="str">
        <f>INDEX('Crosswalk Particulates'!$E:$E,MATCH('2020 EPA Data'!$B505,'Crosswalk Particulates'!$D:$D,0))</f>
        <v>SOx</v>
      </c>
      <c r="H505" s="45">
        <f t="shared" si="7"/>
        <v>17236530.55855431</v>
      </c>
    </row>
    <row r="506" spans="1:8" s="31" customFormat="1" hidden="1">
      <c r="A506" t="s">
        <v>2427</v>
      </c>
      <c r="B506" t="s">
        <v>2595</v>
      </c>
      <c r="C506" t="s">
        <v>2379</v>
      </c>
      <c r="D506">
        <v>16</v>
      </c>
      <c r="E506" t="s">
        <v>2402</v>
      </c>
      <c r="F506" s="34" t="str">
        <f>INDEX('Crosswalk Particulates'!$B:$B,MATCH('2020 EPA Data'!A506,'Crosswalk Particulates'!$A:$A,0))</f>
        <v>process-other-industry</v>
      </c>
      <c r="G506" s="38" t="str">
        <f>INDEX('Crosswalk Particulates'!$E:$E,MATCH('2020 EPA Data'!$B506,'Crosswalk Particulates'!$D:$D,0))</f>
        <v>BC</v>
      </c>
      <c r="H506" s="45">
        <f t="shared" si="7"/>
        <v>14514973.101940472</v>
      </c>
    </row>
    <row r="507" spans="1:8" s="31" customFormat="1" hidden="1">
      <c r="A507" t="s">
        <v>2602</v>
      </c>
      <c r="B507" t="s">
        <v>2513</v>
      </c>
      <c r="C507" t="s">
        <v>2379</v>
      </c>
      <c r="D507">
        <v>16</v>
      </c>
      <c r="E507" t="s">
        <v>2402</v>
      </c>
      <c r="F507" s="34" t="str">
        <f>INDEX('Crosswalk Particulates'!$B:$B,MATCH('2020 EPA Data'!A507,'Crosswalk Particulates'!$A:$A,0))</f>
        <v>Residential Buildings Sector</v>
      </c>
      <c r="G507" s="38" t="str">
        <f>INDEX('Crosswalk Particulates'!$E:$E,MATCH('2020 EPA Data'!$B507,'Crosswalk Particulates'!$D:$D,0))</f>
        <v>OC</v>
      </c>
      <c r="H507" s="45">
        <f t="shared" si="7"/>
        <v>14514973.101940472</v>
      </c>
    </row>
    <row r="508" spans="1:8" s="31" customFormat="1" hidden="1">
      <c r="A508" t="s">
        <v>2452</v>
      </c>
      <c r="B508" t="s">
        <v>2509</v>
      </c>
      <c r="C508" t="s">
        <v>2379</v>
      </c>
      <c r="D508">
        <v>13</v>
      </c>
      <c r="E508" t="s">
        <v>2402</v>
      </c>
      <c r="F508" s="34" t="str">
        <f>INDEX('Crosswalk Particulates'!$B:$B,MATCH('2020 EPA Data'!A508,'Crosswalk Particulates'!$A:$A,0))</f>
        <v>process-other-industry</v>
      </c>
      <c r="G508" s="38">
        <f>INDEX('Crosswalk Particulates'!$E:$E,MATCH('2020 EPA Data'!$B508,'Crosswalk Particulates'!$D:$D,0))</f>
        <v>0</v>
      </c>
      <c r="H508" s="45">
        <f t="shared" si="7"/>
        <v>11793415.645326633</v>
      </c>
    </row>
    <row r="509" spans="1:8" s="31" customFormat="1" hidden="1">
      <c r="A509" t="s">
        <v>2432</v>
      </c>
      <c r="B509" t="s">
        <v>2513</v>
      </c>
      <c r="C509" t="s">
        <v>2379</v>
      </c>
      <c r="D509">
        <v>12</v>
      </c>
      <c r="E509" t="s">
        <v>2402</v>
      </c>
      <c r="F509" s="34" t="str">
        <f>INDEX('Crosswalk Particulates'!$B:$B,MATCH('2020 EPA Data'!A509,'Crosswalk Particulates'!$A:$A,0))</f>
        <v>process-agriculture-industry</v>
      </c>
      <c r="G509" s="38" t="str">
        <f>INDEX('Crosswalk Particulates'!$E:$E,MATCH('2020 EPA Data'!$B509,'Crosswalk Particulates'!$D:$D,0))</f>
        <v>OC</v>
      </c>
      <c r="H509" s="45">
        <f t="shared" si="7"/>
        <v>10886229.826455355</v>
      </c>
    </row>
    <row r="510" spans="1:8" s="31" customFormat="1" hidden="1">
      <c r="A510" t="s">
        <v>2443</v>
      </c>
      <c r="B510" t="s">
        <v>2485</v>
      </c>
      <c r="C510" t="s">
        <v>2437</v>
      </c>
      <c r="D510">
        <v>10</v>
      </c>
      <c r="E510" t="s">
        <v>2402</v>
      </c>
      <c r="F510" s="34" t="str">
        <f>INDEX('Crosswalk Particulates'!$B:$B,MATCH('2020 EPA Data'!A510,'Crosswalk Particulates'!$A:$A,0))</f>
        <v>Other-EPA</v>
      </c>
      <c r="G510" s="38">
        <f>INDEX('Crosswalk Particulates'!$E:$E,MATCH('2020 EPA Data'!$B510,'Crosswalk Particulates'!$D:$D,0))</f>
        <v>0</v>
      </c>
      <c r="H510" s="45">
        <f t="shared" si="7"/>
        <v>9071858.1887127962</v>
      </c>
    </row>
    <row r="511" spans="1:8" s="31" customFormat="1" hidden="1">
      <c r="A511" t="s">
        <v>2435</v>
      </c>
      <c r="B511" t="s">
        <v>2513</v>
      </c>
      <c r="C511" t="s">
        <v>2379</v>
      </c>
      <c r="D511">
        <v>9</v>
      </c>
      <c r="E511" t="s">
        <v>2402</v>
      </c>
      <c r="F511" s="34" t="str">
        <f>INDEX('Crosswalk Particulates'!$B:$B,MATCH('2020 EPA Data'!A511,'Crosswalk Particulates'!$A:$A,0))</f>
        <v>process-other-industry</v>
      </c>
      <c r="G511" s="38" t="str">
        <f>INDEX('Crosswalk Particulates'!$E:$E,MATCH('2020 EPA Data'!$B511,'Crosswalk Particulates'!$D:$D,0))</f>
        <v>OC</v>
      </c>
      <c r="H511" s="45">
        <f t="shared" si="7"/>
        <v>8164672.3698415151</v>
      </c>
    </row>
    <row r="512" spans="1:8" s="31" customFormat="1" hidden="1">
      <c r="A512" t="s">
        <v>2475</v>
      </c>
      <c r="B512" t="s">
        <v>2513</v>
      </c>
      <c r="C512" t="s">
        <v>2379</v>
      </c>
      <c r="D512">
        <v>9</v>
      </c>
      <c r="E512" t="s">
        <v>2402</v>
      </c>
      <c r="F512" s="34" t="str">
        <f>INDEX('Crosswalk Particulates'!$B:$B,MATCH('2020 EPA Data'!A512,'Crosswalk Particulates'!$A:$A,0))</f>
        <v>process-other-industry</v>
      </c>
      <c r="G512" s="38" t="str">
        <f>INDEX('Crosswalk Particulates'!$E:$E,MATCH('2020 EPA Data'!$B512,'Crosswalk Particulates'!$D:$D,0))</f>
        <v>OC</v>
      </c>
      <c r="H512" s="45">
        <f t="shared" si="7"/>
        <v>8164672.3698415151</v>
      </c>
    </row>
    <row r="513" spans="1:8" s="31" customFormat="1" hidden="1">
      <c r="A513" t="s">
        <v>2602</v>
      </c>
      <c r="B513" t="s">
        <v>2509</v>
      </c>
      <c r="C513" t="s">
        <v>2379</v>
      </c>
      <c r="D513">
        <v>8</v>
      </c>
      <c r="E513" t="s">
        <v>2402</v>
      </c>
      <c r="F513" s="34" t="str">
        <f>INDEX('Crosswalk Particulates'!$B:$B,MATCH('2020 EPA Data'!A513,'Crosswalk Particulates'!$A:$A,0))</f>
        <v>Residential Buildings Sector</v>
      </c>
      <c r="G513" s="38">
        <f>INDEX('Crosswalk Particulates'!$E:$E,MATCH('2020 EPA Data'!$B513,'Crosswalk Particulates'!$D:$D,0))</f>
        <v>0</v>
      </c>
      <c r="H513" s="45">
        <f t="shared" si="7"/>
        <v>7257486.5509702358</v>
      </c>
    </row>
    <row r="514" spans="1:8" s="31" customFormat="1" hidden="1">
      <c r="A514" t="s">
        <v>2534</v>
      </c>
      <c r="B514" t="s">
        <v>2595</v>
      </c>
      <c r="C514" t="s">
        <v>2379</v>
      </c>
      <c r="D514">
        <v>8</v>
      </c>
      <c r="E514" t="s">
        <v>2402</v>
      </c>
      <c r="F514" s="34" t="str">
        <f>INDEX('Crosswalk Particulates'!$B:$B,MATCH('2020 EPA Data'!A514,'Crosswalk Particulates'!$A:$A,0))</f>
        <v>Commercial Buildings Sector</v>
      </c>
      <c r="G514" s="38" t="str">
        <f>INDEX('Crosswalk Particulates'!$E:$E,MATCH('2020 EPA Data'!$B514,'Crosswalk Particulates'!$D:$D,0))</f>
        <v>BC</v>
      </c>
      <c r="H514" s="45">
        <f t="shared" si="7"/>
        <v>7257486.5509702358</v>
      </c>
    </row>
    <row r="515" spans="1:8" s="31" customFormat="1" hidden="1">
      <c r="A515" t="s">
        <v>2433</v>
      </c>
      <c r="B515" t="s">
        <v>2513</v>
      </c>
      <c r="C515" t="s">
        <v>2379</v>
      </c>
      <c r="D515">
        <v>6</v>
      </c>
      <c r="E515" t="s">
        <v>2402</v>
      </c>
      <c r="F515" s="34" t="str">
        <f>INDEX('Crosswalk Particulates'!$B:$B,MATCH('2020 EPA Data'!A515,'Crosswalk Particulates'!$A:$A,0))</f>
        <v>process-other-industry</v>
      </c>
      <c r="G515" s="38" t="str">
        <f>INDEX('Crosswalk Particulates'!$E:$E,MATCH('2020 EPA Data'!$B515,'Crosswalk Particulates'!$D:$D,0))</f>
        <v>OC</v>
      </c>
      <c r="H515" s="45">
        <f t="shared" si="7"/>
        <v>5443114.9132276773</v>
      </c>
    </row>
    <row r="516" spans="1:8" s="31" customFormat="1" hidden="1">
      <c r="A516" t="s">
        <v>2602</v>
      </c>
      <c r="B516" t="s">
        <v>2485</v>
      </c>
      <c r="C516" t="s">
        <v>2437</v>
      </c>
      <c r="D516">
        <v>6</v>
      </c>
      <c r="E516" t="s">
        <v>2402</v>
      </c>
      <c r="F516" s="34" t="str">
        <f>INDEX('Crosswalk Particulates'!$B:$B,MATCH('2020 EPA Data'!A516,'Crosswalk Particulates'!$A:$A,0))</f>
        <v>Residential Buildings Sector</v>
      </c>
      <c r="G516" s="38">
        <f>INDEX('Crosswalk Particulates'!$E:$E,MATCH('2020 EPA Data'!$B516,'Crosswalk Particulates'!$D:$D,0))</f>
        <v>0</v>
      </c>
      <c r="H516" s="45">
        <f t="shared" ref="H516:H549" si="8">IF(E516="TON",D516/metricton_to_shortton,0)*10^6</f>
        <v>5443114.9132276773</v>
      </c>
    </row>
    <row r="517" spans="1:8" s="31" customFormat="1" hidden="1">
      <c r="A517" t="s">
        <v>2534</v>
      </c>
      <c r="B517" t="s">
        <v>2513</v>
      </c>
      <c r="C517" t="s">
        <v>2379</v>
      </c>
      <c r="D517">
        <v>6</v>
      </c>
      <c r="E517" t="s">
        <v>2402</v>
      </c>
      <c r="F517" s="34" t="str">
        <f>INDEX('Crosswalk Particulates'!$B:$B,MATCH('2020 EPA Data'!A517,'Crosswalk Particulates'!$A:$A,0))</f>
        <v>Commercial Buildings Sector</v>
      </c>
      <c r="G517" s="38" t="str">
        <f>INDEX('Crosswalk Particulates'!$E:$E,MATCH('2020 EPA Data'!$B517,'Crosswalk Particulates'!$D:$D,0))</f>
        <v>OC</v>
      </c>
      <c r="H517" s="45">
        <f t="shared" si="8"/>
        <v>5443114.9132276773</v>
      </c>
    </row>
    <row r="518" spans="1:8" s="31" customFormat="1" hidden="1">
      <c r="A518" t="s">
        <v>2452</v>
      </c>
      <c r="B518" t="s">
        <v>2495</v>
      </c>
      <c r="C518" t="s">
        <v>2437</v>
      </c>
      <c r="D518">
        <v>5</v>
      </c>
      <c r="E518" t="s">
        <v>2402</v>
      </c>
      <c r="F518" s="34" t="str">
        <f>INDEX('Crosswalk Particulates'!$B:$B,MATCH('2020 EPA Data'!A518,'Crosswalk Particulates'!$A:$A,0))</f>
        <v>process-other-industry</v>
      </c>
      <c r="G518" s="38" t="str">
        <f>INDEX('Crosswalk Particulates'!$E:$E,MATCH('2020 EPA Data'!$B518,'Crosswalk Particulates'!$D:$D,0))</f>
        <v>SOx</v>
      </c>
      <c r="H518" s="45">
        <f t="shared" si="8"/>
        <v>4535929.0943563981</v>
      </c>
    </row>
    <row r="519" spans="1:8" s="31" customFormat="1" hidden="1">
      <c r="A519" t="s">
        <v>2426</v>
      </c>
      <c r="B519" t="s">
        <v>2470</v>
      </c>
      <c r="C519" t="s">
        <v>2437</v>
      </c>
      <c r="D519">
        <v>5</v>
      </c>
      <c r="E519" t="s">
        <v>2402</v>
      </c>
      <c r="F519" s="34" t="str">
        <f>INDEX('Crosswalk Particulates'!$B:$B,MATCH('2020 EPA Data'!A519,'Crosswalk Particulates'!$A:$A,0))</f>
        <v>process-other-industry</v>
      </c>
      <c r="G519" s="38" t="str">
        <f>INDEX('Crosswalk Particulates'!$E:$E,MATCH('2020 EPA Data'!$B519,'Crosswalk Particulates'!$D:$D,0))</f>
        <v>PM10</v>
      </c>
      <c r="H519" s="45">
        <f t="shared" si="8"/>
        <v>4535929.0943563981</v>
      </c>
    </row>
    <row r="520" spans="1:8" s="31" customFormat="1" hidden="1">
      <c r="A520" t="s">
        <v>2432</v>
      </c>
      <c r="B520" t="s">
        <v>2440</v>
      </c>
      <c r="C520" t="s">
        <v>2437</v>
      </c>
      <c r="D520">
        <v>4</v>
      </c>
      <c r="E520" t="s">
        <v>2402</v>
      </c>
      <c r="F520" s="34" t="str">
        <f>INDEX('Crosswalk Particulates'!$B:$B,MATCH('2020 EPA Data'!A520,'Crosswalk Particulates'!$A:$A,0))</f>
        <v>process-agriculture-industry</v>
      </c>
      <c r="G520" s="38" t="str">
        <f>INDEX('Crosswalk Particulates'!$E:$E,MATCH('2020 EPA Data'!$B520,'Crosswalk Particulates'!$D:$D,0))</f>
        <v>CO</v>
      </c>
      <c r="H520" s="45">
        <f t="shared" si="8"/>
        <v>3628743.2754851179</v>
      </c>
    </row>
    <row r="521" spans="1:8" s="31" customFormat="1" hidden="1">
      <c r="A521" t="s">
        <v>2433</v>
      </c>
      <c r="B521" t="s">
        <v>2440</v>
      </c>
      <c r="C521" t="s">
        <v>2437</v>
      </c>
      <c r="D521">
        <v>4</v>
      </c>
      <c r="E521" t="s">
        <v>2402</v>
      </c>
      <c r="F521" s="34" t="str">
        <f>INDEX('Crosswalk Particulates'!$B:$B,MATCH('2020 EPA Data'!A521,'Crosswalk Particulates'!$A:$A,0))</f>
        <v>process-other-industry</v>
      </c>
      <c r="G521" s="38" t="str">
        <f>INDEX('Crosswalk Particulates'!$E:$E,MATCH('2020 EPA Data'!$B521,'Crosswalk Particulates'!$D:$D,0))</f>
        <v>CO</v>
      </c>
      <c r="H521" s="45">
        <f t="shared" si="8"/>
        <v>3628743.2754851179</v>
      </c>
    </row>
    <row r="522" spans="1:8" s="31" customFormat="1" hidden="1">
      <c r="A522" t="s">
        <v>2452</v>
      </c>
      <c r="B522" t="s">
        <v>2489</v>
      </c>
      <c r="C522" t="s">
        <v>2437</v>
      </c>
      <c r="D522">
        <v>4</v>
      </c>
      <c r="E522" t="s">
        <v>2402</v>
      </c>
      <c r="F522" s="34" t="str">
        <f>INDEX('Crosswalk Particulates'!$B:$B,MATCH('2020 EPA Data'!A522,'Crosswalk Particulates'!$A:$A,0))</f>
        <v>process-other-industry</v>
      </c>
      <c r="G522" s="38" t="str">
        <f>INDEX('Crosswalk Particulates'!$E:$E,MATCH('2020 EPA Data'!$B522,'Crosswalk Particulates'!$D:$D,0))</f>
        <v>NOX</v>
      </c>
      <c r="H522" s="45">
        <f t="shared" si="8"/>
        <v>3628743.2754851179</v>
      </c>
    </row>
    <row r="523" spans="1:8" s="31" customFormat="1" hidden="1">
      <c r="A523" t="s">
        <v>2433</v>
      </c>
      <c r="B523" t="s">
        <v>2489</v>
      </c>
      <c r="C523" t="s">
        <v>2437</v>
      </c>
      <c r="D523">
        <v>4</v>
      </c>
      <c r="E523" t="s">
        <v>2402</v>
      </c>
      <c r="F523" s="34" t="str">
        <f>INDEX('Crosswalk Particulates'!$B:$B,MATCH('2020 EPA Data'!A523,'Crosswalk Particulates'!$A:$A,0))</f>
        <v>process-other-industry</v>
      </c>
      <c r="G523" s="38" t="str">
        <f>INDEX('Crosswalk Particulates'!$E:$E,MATCH('2020 EPA Data'!$B523,'Crosswalk Particulates'!$D:$D,0))</f>
        <v>NOX</v>
      </c>
      <c r="H523" s="45">
        <f t="shared" si="8"/>
        <v>3628743.2754851179</v>
      </c>
    </row>
    <row r="524" spans="1:8" s="31" customFormat="1" hidden="1">
      <c r="A524" t="s">
        <v>2452</v>
      </c>
      <c r="B524" t="s">
        <v>2440</v>
      </c>
      <c r="C524" t="s">
        <v>2437</v>
      </c>
      <c r="D524">
        <v>3</v>
      </c>
      <c r="E524" t="s">
        <v>2402</v>
      </c>
      <c r="F524" s="34" t="str">
        <f>INDEX('Crosswalk Particulates'!$B:$B,MATCH('2020 EPA Data'!A524,'Crosswalk Particulates'!$A:$A,0))</f>
        <v>process-other-industry</v>
      </c>
      <c r="G524" s="38" t="str">
        <f>INDEX('Crosswalk Particulates'!$E:$E,MATCH('2020 EPA Data'!$B524,'Crosswalk Particulates'!$D:$D,0))</f>
        <v>CO</v>
      </c>
      <c r="H524" s="45">
        <f t="shared" si="8"/>
        <v>2721557.4566138387</v>
      </c>
    </row>
    <row r="525" spans="1:8" s="31" customFormat="1" hidden="1">
      <c r="A525" t="s">
        <v>2432</v>
      </c>
      <c r="B525" t="s">
        <v>2489</v>
      </c>
      <c r="C525" t="s">
        <v>2437</v>
      </c>
      <c r="D525">
        <v>2</v>
      </c>
      <c r="E525" t="s">
        <v>2402</v>
      </c>
      <c r="F525" s="34" t="str">
        <f>INDEX('Crosswalk Particulates'!$B:$B,MATCH('2020 EPA Data'!A525,'Crosswalk Particulates'!$A:$A,0))</f>
        <v>process-agriculture-industry</v>
      </c>
      <c r="G525" s="38" t="str">
        <f>INDEX('Crosswalk Particulates'!$E:$E,MATCH('2020 EPA Data'!$B525,'Crosswalk Particulates'!$D:$D,0))</f>
        <v>NOX</v>
      </c>
      <c r="H525" s="45">
        <f t="shared" si="8"/>
        <v>1814371.637742559</v>
      </c>
    </row>
    <row r="526" spans="1:8" s="31" customFormat="1" hidden="1">
      <c r="A526" t="s">
        <v>2452</v>
      </c>
      <c r="B526" t="s">
        <v>2513</v>
      </c>
      <c r="C526" t="s">
        <v>2379</v>
      </c>
      <c r="D526">
        <v>2</v>
      </c>
      <c r="E526" t="s">
        <v>2402</v>
      </c>
      <c r="F526" s="34" t="str">
        <f>INDEX('Crosswalk Particulates'!$B:$B,MATCH('2020 EPA Data'!A526,'Crosswalk Particulates'!$A:$A,0))</f>
        <v>process-other-industry</v>
      </c>
      <c r="G526" s="38" t="str">
        <f>INDEX('Crosswalk Particulates'!$E:$E,MATCH('2020 EPA Data'!$B526,'Crosswalk Particulates'!$D:$D,0))</f>
        <v>OC</v>
      </c>
      <c r="H526" s="45">
        <f t="shared" si="8"/>
        <v>1814371.637742559</v>
      </c>
    </row>
    <row r="527" spans="1:8" s="31" customFormat="1" hidden="1">
      <c r="A527" t="s">
        <v>2426</v>
      </c>
      <c r="B527" t="s">
        <v>2509</v>
      </c>
      <c r="C527" t="s">
        <v>2379</v>
      </c>
      <c r="D527">
        <v>2</v>
      </c>
      <c r="E527" t="s">
        <v>2402</v>
      </c>
      <c r="F527" s="34" t="str">
        <f>INDEX('Crosswalk Particulates'!$B:$B,MATCH('2020 EPA Data'!A527,'Crosswalk Particulates'!$A:$A,0))</f>
        <v>process-other-industry</v>
      </c>
      <c r="G527" s="38">
        <f>INDEX('Crosswalk Particulates'!$E:$E,MATCH('2020 EPA Data'!$B527,'Crosswalk Particulates'!$D:$D,0))</f>
        <v>0</v>
      </c>
      <c r="H527" s="45">
        <f t="shared" si="8"/>
        <v>1814371.637742559</v>
      </c>
    </row>
    <row r="528" spans="1:8" s="31" customFormat="1" hidden="1">
      <c r="A528" t="s">
        <v>2426</v>
      </c>
      <c r="B528" t="s">
        <v>2490</v>
      </c>
      <c r="C528" t="s">
        <v>2437</v>
      </c>
      <c r="D528">
        <v>2</v>
      </c>
      <c r="E528" t="s">
        <v>2402</v>
      </c>
      <c r="F528" s="34" t="str">
        <f>INDEX('Crosswalk Particulates'!$B:$B,MATCH('2020 EPA Data'!A528,'Crosswalk Particulates'!$A:$A,0))</f>
        <v>process-other-industry</v>
      </c>
      <c r="G528" s="38" t="str">
        <f>INDEX('Crosswalk Particulates'!$E:$E,MATCH('2020 EPA Data'!$B528,'Crosswalk Particulates'!$D:$D,0))</f>
        <v>PM25</v>
      </c>
      <c r="H528" s="45">
        <f t="shared" si="8"/>
        <v>1814371.637742559</v>
      </c>
    </row>
    <row r="529" spans="1:8" s="31" customFormat="1" hidden="1">
      <c r="A529" t="s">
        <v>2602</v>
      </c>
      <c r="B529" t="s">
        <v>2595</v>
      </c>
      <c r="C529" t="s">
        <v>2379</v>
      </c>
      <c r="D529">
        <v>1</v>
      </c>
      <c r="E529" t="s">
        <v>2402</v>
      </c>
      <c r="F529" s="34" t="str">
        <f>INDEX('Crosswalk Particulates'!$B:$B,MATCH('2020 EPA Data'!A529,'Crosswalk Particulates'!$A:$A,0))</f>
        <v>Residential Buildings Sector</v>
      </c>
      <c r="G529" s="38" t="str">
        <f>INDEX('Crosswalk Particulates'!$E:$E,MATCH('2020 EPA Data'!$B529,'Crosswalk Particulates'!$D:$D,0))</f>
        <v>BC</v>
      </c>
      <c r="H529" s="45">
        <f t="shared" si="8"/>
        <v>907185.81887127948</v>
      </c>
    </row>
    <row r="530" spans="1:8" s="31" customFormat="1" hidden="1">
      <c r="A530" t="s">
        <v>2534</v>
      </c>
      <c r="B530" t="s">
        <v>2485</v>
      </c>
      <c r="C530" t="s">
        <v>2437</v>
      </c>
      <c r="D530">
        <v>1</v>
      </c>
      <c r="E530" t="s">
        <v>2402</v>
      </c>
      <c r="F530" s="34" t="str">
        <f>INDEX('Crosswalk Particulates'!$B:$B,MATCH('2020 EPA Data'!A530,'Crosswalk Particulates'!$A:$A,0))</f>
        <v>Commercial Buildings Sector</v>
      </c>
      <c r="G530" s="38">
        <f>INDEX('Crosswalk Particulates'!$E:$E,MATCH('2020 EPA Data'!$B530,'Crosswalk Particulates'!$D:$D,0))</f>
        <v>0</v>
      </c>
      <c r="H530" s="45">
        <f t="shared" si="8"/>
        <v>907185.81887127948</v>
      </c>
    </row>
    <row r="531" spans="1:8" s="31" customFormat="1" hidden="1">
      <c r="A531" t="s">
        <v>2435</v>
      </c>
      <c r="B531" t="s">
        <v>2495</v>
      </c>
      <c r="C531" t="s">
        <v>2437</v>
      </c>
      <c r="D531">
        <v>1</v>
      </c>
      <c r="E531" t="s">
        <v>2402</v>
      </c>
      <c r="F531" s="34" t="str">
        <f>INDEX('Crosswalk Particulates'!$B:$B,MATCH('2020 EPA Data'!A531,'Crosswalk Particulates'!$A:$A,0))</f>
        <v>process-other-industry</v>
      </c>
      <c r="G531" s="38" t="str">
        <f>INDEX('Crosswalk Particulates'!$E:$E,MATCH('2020 EPA Data'!$B531,'Crosswalk Particulates'!$D:$D,0))</f>
        <v>SOx</v>
      </c>
      <c r="H531" s="45">
        <f t="shared" si="8"/>
        <v>907185.81887127948</v>
      </c>
    </row>
    <row r="532" spans="1:8" s="31" customFormat="1" hidden="1">
      <c r="A532" t="s">
        <v>2498</v>
      </c>
      <c r="B532" t="s">
        <v>2440</v>
      </c>
      <c r="C532" t="s">
        <v>2437</v>
      </c>
      <c r="D532">
        <v>1</v>
      </c>
      <c r="E532" t="s">
        <v>2402</v>
      </c>
      <c r="F532" s="34" t="str">
        <f>INDEX('Crosswalk Particulates'!$B:$B,MATCH('2020 EPA Data'!A532,'Crosswalk Particulates'!$A:$A,0))</f>
        <v>Other-EPA</v>
      </c>
      <c r="G532" s="38" t="str">
        <f>INDEX('Crosswalk Particulates'!$E:$E,MATCH('2020 EPA Data'!$B532,'Crosswalk Particulates'!$D:$D,0))</f>
        <v>CO</v>
      </c>
      <c r="H532" s="45">
        <f t="shared" si="8"/>
        <v>907185.81887127948</v>
      </c>
    </row>
    <row r="533" spans="1:8" s="31" customFormat="1" hidden="1">
      <c r="A533" t="s">
        <v>2432</v>
      </c>
      <c r="B533" t="s">
        <v>2595</v>
      </c>
      <c r="C533" t="s">
        <v>2379</v>
      </c>
      <c r="D533">
        <v>1</v>
      </c>
      <c r="E533" t="s">
        <v>2402</v>
      </c>
      <c r="F533" s="34" t="str">
        <f>INDEX('Crosswalk Particulates'!$B:$B,MATCH('2020 EPA Data'!A533,'Crosswalk Particulates'!$A:$A,0))</f>
        <v>process-agriculture-industry</v>
      </c>
      <c r="G533" s="38" t="str">
        <f>INDEX('Crosswalk Particulates'!$E:$E,MATCH('2020 EPA Data'!$B533,'Crosswalk Particulates'!$D:$D,0))</f>
        <v>BC</v>
      </c>
      <c r="H533" s="45">
        <f t="shared" si="8"/>
        <v>907185.81887127948</v>
      </c>
    </row>
    <row r="534" spans="1:8" s="31" customFormat="1" hidden="1">
      <c r="A534" t="s">
        <v>2498</v>
      </c>
      <c r="B534" t="s">
        <v>2489</v>
      </c>
      <c r="C534" t="s">
        <v>2437</v>
      </c>
      <c r="D534">
        <v>0</v>
      </c>
      <c r="E534" t="s">
        <v>2402</v>
      </c>
      <c r="F534" s="34" t="str">
        <f>INDEX('Crosswalk Particulates'!$B:$B,MATCH('2020 EPA Data'!A534,'Crosswalk Particulates'!$A:$A,0))</f>
        <v>Other-EPA</v>
      </c>
      <c r="G534" s="38" t="str">
        <f>INDEX('Crosswalk Particulates'!$E:$E,MATCH('2020 EPA Data'!$B534,'Crosswalk Particulates'!$D:$D,0))</f>
        <v>NOX</v>
      </c>
      <c r="H534" s="45">
        <f t="shared" si="8"/>
        <v>0</v>
      </c>
    </row>
    <row r="535" spans="1:8" s="31" customFormat="1" hidden="1">
      <c r="A535" t="s">
        <v>2452</v>
      </c>
      <c r="B535" t="s">
        <v>2595</v>
      </c>
      <c r="C535" t="s">
        <v>2379</v>
      </c>
      <c r="D535">
        <v>0</v>
      </c>
      <c r="E535" t="s">
        <v>2402</v>
      </c>
      <c r="F535" s="34" t="str">
        <f>INDEX('Crosswalk Particulates'!$B:$B,MATCH('2020 EPA Data'!A535,'Crosswalk Particulates'!$A:$A,0))</f>
        <v>process-other-industry</v>
      </c>
      <c r="G535" s="38" t="str">
        <f>INDEX('Crosswalk Particulates'!$E:$E,MATCH('2020 EPA Data'!$B535,'Crosswalk Particulates'!$D:$D,0))</f>
        <v>BC</v>
      </c>
      <c r="H535" s="45">
        <f t="shared" si="8"/>
        <v>0</v>
      </c>
    </row>
    <row r="536" spans="1:8" s="31" customFormat="1" hidden="1">
      <c r="A536" t="s">
        <v>2498</v>
      </c>
      <c r="B536" t="s">
        <v>2595</v>
      </c>
      <c r="C536" t="s">
        <v>2379</v>
      </c>
      <c r="D536">
        <v>0</v>
      </c>
      <c r="E536" t="s">
        <v>2402</v>
      </c>
      <c r="F536" s="34" t="str">
        <f>INDEX('Crosswalk Particulates'!$B:$B,MATCH('2020 EPA Data'!A536,'Crosswalk Particulates'!$A:$A,0))</f>
        <v>Other-EPA</v>
      </c>
      <c r="G536" s="38" t="str">
        <f>INDEX('Crosswalk Particulates'!$E:$E,MATCH('2020 EPA Data'!$B536,'Crosswalk Particulates'!$D:$D,0))</f>
        <v>BC</v>
      </c>
      <c r="H536" s="45">
        <f t="shared" si="8"/>
        <v>0</v>
      </c>
    </row>
    <row r="537" spans="1:8" s="31" customFormat="1" hidden="1">
      <c r="A537" t="s">
        <v>2426</v>
      </c>
      <c r="B537" t="s">
        <v>2513</v>
      </c>
      <c r="C537" t="s">
        <v>2379</v>
      </c>
      <c r="D537">
        <v>0</v>
      </c>
      <c r="E537" t="s">
        <v>2402</v>
      </c>
      <c r="F537" s="34" t="str">
        <f>INDEX('Crosswalk Particulates'!$B:$B,MATCH('2020 EPA Data'!A537,'Crosswalk Particulates'!$A:$A,0))</f>
        <v>process-other-industry</v>
      </c>
      <c r="G537" s="38" t="str">
        <f>INDEX('Crosswalk Particulates'!$E:$E,MATCH('2020 EPA Data'!$B537,'Crosswalk Particulates'!$D:$D,0))</f>
        <v>OC</v>
      </c>
      <c r="H537" s="45">
        <f t="shared" si="8"/>
        <v>0</v>
      </c>
    </row>
    <row r="538" spans="1:8" s="31" customFormat="1" hidden="1">
      <c r="A538" t="s">
        <v>2435</v>
      </c>
      <c r="B538" t="s">
        <v>2595</v>
      </c>
      <c r="C538" t="s">
        <v>2379</v>
      </c>
      <c r="D538">
        <v>0</v>
      </c>
      <c r="E538" t="s">
        <v>2402</v>
      </c>
      <c r="F538" s="34" t="str">
        <f>INDEX('Crosswalk Particulates'!$B:$B,MATCH('2020 EPA Data'!A538,'Crosswalk Particulates'!$A:$A,0))</f>
        <v>process-other-industry</v>
      </c>
      <c r="G538" s="38" t="str">
        <f>INDEX('Crosswalk Particulates'!$E:$E,MATCH('2020 EPA Data'!$B538,'Crosswalk Particulates'!$D:$D,0))</f>
        <v>BC</v>
      </c>
      <c r="H538" s="45">
        <f t="shared" si="8"/>
        <v>0</v>
      </c>
    </row>
    <row r="539" spans="1:8" s="31" customFormat="1" hidden="1">
      <c r="A539" t="s">
        <v>2475</v>
      </c>
      <c r="B539" t="s">
        <v>2595</v>
      </c>
      <c r="C539" t="s">
        <v>2379</v>
      </c>
      <c r="D539">
        <v>0</v>
      </c>
      <c r="E539" t="s">
        <v>2402</v>
      </c>
      <c r="F539" s="34" t="str">
        <f>INDEX('Crosswalk Particulates'!$B:$B,MATCH('2020 EPA Data'!A539,'Crosswalk Particulates'!$A:$A,0))</f>
        <v>process-other-industry</v>
      </c>
      <c r="G539" s="38" t="str">
        <f>INDEX('Crosswalk Particulates'!$E:$E,MATCH('2020 EPA Data'!$B539,'Crosswalk Particulates'!$D:$D,0))</f>
        <v>BC</v>
      </c>
      <c r="H539" s="45">
        <f t="shared" si="8"/>
        <v>0</v>
      </c>
    </row>
    <row r="540" spans="1:8" s="31" customFormat="1" hidden="1">
      <c r="A540" t="s">
        <v>2426</v>
      </c>
      <c r="B540" t="s">
        <v>2495</v>
      </c>
      <c r="C540" t="s">
        <v>2437</v>
      </c>
      <c r="D540">
        <v>0</v>
      </c>
      <c r="E540" t="s">
        <v>2402</v>
      </c>
      <c r="F540" s="34" t="str">
        <f>INDEX('Crosswalk Particulates'!$B:$B,MATCH('2020 EPA Data'!A540,'Crosswalk Particulates'!$A:$A,0))</f>
        <v>process-other-industry</v>
      </c>
      <c r="G540" s="38" t="str">
        <f>INDEX('Crosswalk Particulates'!$E:$E,MATCH('2020 EPA Data'!$B540,'Crosswalk Particulates'!$D:$D,0))</f>
        <v>SOx</v>
      </c>
      <c r="H540" s="45">
        <f t="shared" si="8"/>
        <v>0</v>
      </c>
    </row>
    <row r="541" spans="1:8" s="31" customFormat="1" hidden="1">
      <c r="A541" t="s">
        <v>2465</v>
      </c>
      <c r="B541" t="s">
        <v>2485</v>
      </c>
      <c r="C541" t="s">
        <v>2437</v>
      </c>
      <c r="D541">
        <v>0</v>
      </c>
      <c r="E541" t="s">
        <v>2402</v>
      </c>
      <c r="F541" s="34" t="str">
        <f>INDEX('Crosswalk Particulates'!$B:$B,MATCH('2020 EPA Data'!A541,'Crosswalk Particulates'!$A:$A,0))</f>
        <v>process-other-industry</v>
      </c>
      <c r="G541" s="38">
        <f>INDEX('Crosswalk Particulates'!$E:$E,MATCH('2020 EPA Data'!$B541,'Crosswalk Particulates'!$D:$D,0))</f>
        <v>0</v>
      </c>
      <c r="H541" s="45">
        <f t="shared" si="8"/>
        <v>0</v>
      </c>
    </row>
    <row r="542" spans="1:8" s="31" customFormat="1" hidden="1">
      <c r="A542" t="s">
        <v>2452</v>
      </c>
      <c r="B542" t="s">
        <v>2485</v>
      </c>
      <c r="C542" t="s">
        <v>2437</v>
      </c>
      <c r="D542">
        <v>0</v>
      </c>
      <c r="E542" t="s">
        <v>2402</v>
      </c>
      <c r="F542" s="34" t="str">
        <f>INDEX('Crosswalk Particulates'!$B:$B,MATCH('2020 EPA Data'!A542,'Crosswalk Particulates'!$A:$A,0))</f>
        <v>process-other-industry</v>
      </c>
      <c r="G542" s="38">
        <f>INDEX('Crosswalk Particulates'!$E:$E,MATCH('2020 EPA Data'!$B542,'Crosswalk Particulates'!$D:$D,0))</f>
        <v>0</v>
      </c>
      <c r="H542" s="45">
        <f t="shared" si="8"/>
        <v>0</v>
      </c>
    </row>
    <row r="543" spans="1:8" s="31" customFormat="1" hidden="1">
      <c r="A543" t="s">
        <v>2426</v>
      </c>
      <c r="B543" t="s">
        <v>2595</v>
      </c>
      <c r="C543" t="s">
        <v>2379</v>
      </c>
      <c r="D543">
        <v>0</v>
      </c>
      <c r="E543" t="s">
        <v>2402</v>
      </c>
      <c r="F543" s="34" t="str">
        <f>INDEX('Crosswalk Particulates'!$B:$B,MATCH('2020 EPA Data'!A543,'Crosswalk Particulates'!$A:$A,0))</f>
        <v>process-other-industry</v>
      </c>
      <c r="G543" s="38" t="str">
        <f>INDEX('Crosswalk Particulates'!$E:$E,MATCH('2020 EPA Data'!$B543,'Crosswalk Particulates'!$D:$D,0))</f>
        <v>BC</v>
      </c>
      <c r="H543" s="45">
        <f t="shared" si="8"/>
        <v>0</v>
      </c>
    </row>
    <row r="544" spans="1:8" s="31" customFormat="1" hidden="1">
      <c r="A544" t="s">
        <v>2498</v>
      </c>
      <c r="B544" t="s">
        <v>2485</v>
      </c>
      <c r="C544" t="s">
        <v>2437</v>
      </c>
      <c r="D544">
        <v>0</v>
      </c>
      <c r="E544" t="s">
        <v>2402</v>
      </c>
      <c r="F544" s="34" t="str">
        <f>INDEX('Crosswalk Particulates'!$B:$B,MATCH('2020 EPA Data'!A544,'Crosswalk Particulates'!$A:$A,0))</f>
        <v>Other-EPA</v>
      </c>
      <c r="G544" s="38">
        <f>INDEX('Crosswalk Particulates'!$E:$E,MATCH('2020 EPA Data'!$B544,'Crosswalk Particulates'!$D:$D,0))</f>
        <v>0</v>
      </c>
      <c r="H544" s="45">
        <f t="shared" si="8"/>
        <v>0</v>
      </c>
    </row>
    <row r="545" spans="1:8" s="31" customFormat="1" hidden="1">
      <c r="A545" t="s">
        <v>2426</v>
      </c>
      <c r="B545" t="s">
        <v>2485</v>
      </c>
      <c r="C545" t="s">
        <v>2437</v>
      </c>
      <c r="D545">
        <v>0</v>
      </c>
      <c r="E545" t="s">
        <v>2402</v>
      </c>
      <c r="F545" s="34" t="str">
        <f>INDEX('Crosswalk Particulates'!$B:$B,MATCH('2020 EPA Data'!A545,'Crosswalk Particulates'!$A:$A,0))</f>
        <v>process-other-industry</v>
      </c>
      <c r="G545" s="38">
        <f>INDEX('Crosswalk Particulates'!$E:$E,MATCH('2020 EPA Data'!$B545,'Crosswalk Particulates'!$D:$D,0))</f>
        <v>0</v>
      </c>
      <c r="H545" s="45">
        <f t="shared" si="8"/>
        <v>0</v>
      </c>
    </row>
    <row r="546" spans="1:8" s="31" customFormat="1" hidden="1">
      <c r="A546" t="s">
        <v>2433</v>
      </c>
      <c r="B546" t="s">
        <v>2595</v>
      </c>
      <c r="C546" t="s">
        <v>2379</v>
      </c>
      <c r="D546">
        <v>0</v>
      </c>
      <c r="E546" t="s">
        <v>2402</v>
      </c>
      <c r="F546" s="34" t="str">
        <f>INDEX('Crosswalk Particulates'!$B:$B,MATCH('2020 EPA Data'!A546,'Crosswalk Particulates'!$A:$A,0))</f>
        <v>process-other-industry</v>
      </c>
      <c r="G546" s="38" t="str">
        <f>INDEX('Crosswalk Particulates'!$E:$E,MATCH('2020 EPA Data'!$B546,'Crosswalk Particulates'!$D:$D,0))</f>
        <v>BC</v>
      </c>
      <c r="H546" s="45">
        <f t="shared" si="8"/>
        <v>0</v>
      </c>
    </row>
    <row r="547" spans="1:8" s="31" customFormat="1" hidden="1">
      <c r="A547" t="s">
        <v>2433</v>
      </c>
      <c r="B547" t="s">
        <v>2495</v>
      </c>
      <c r="C547" t="s">
        <v>2437</v>
      </c>
      <c r="D547">
        <v>0</v>
      </c>
      <c r="E547" t="s">
        <v>2402</v>
      </c>
      <c r="F547" s="34" t="str">
        <f>INDEX('Crosswalk Particulates'!$B:$B,MATCH('2020 EPA Data'!A547,'Crosswalk Particulates'!$A:$A,0))</f>
        <v>process-other-industry</v>
      </c>
      <c r="G547" s="38" t="str">
        <f>INDEX('Crosswalk Particulates'!$E:$E,MATCH('2020 EPA Data'!$B547,'Crosswalk Particulates'!$D:$D,0))</f>
        <v>SOx</v>
      </c>
      <c r="H547" s="45">
        <f t="shared" si="8"/>
        <v>0</v>
      </c>
    </row>
    <row r="548" spans="1:8" s="31" customFormat="1" hidden="1">
      <c r="A548" t="s">
        <v>2432</v>
      </c>
      <c r="B548" t="s">
        <v>2495</v>
      </c>
      <c r="C548" t="s">
        <v>2437</v>
      </c>
      <c r="D548">
        <v>0</v>
      </c>
      <c r="E548" t="s">
        <v>2402</v>
      </c>
      <c r="F548" s="34" t="str">
        <f>INDEX('Crosswalk Particulates'!$B:$B,MATCH('2020 EPA Data'!A548,'Crosswalk Particulates'!$A:$A,0))</f>
        <v>process-agriculture-industry</v>
      </c>
      <c r="G548" s="38" t="str">
        <f>INDEX('Crosswalk Particulates'!$E:$E,MATCH('2020 EPA Data'!$B548,'Crosswalk Particulates'!$D:$D,0))</f>
        <v>SOx</v>
      </c>
      <c r="H548" s="45">
        <f t="shared" si="8"/>
        <v>0</v>
      </c>
    </row>
    <row r="549" spans="1:8" s="31" customFormat="1" hidden="1">
      <c r="A549" t="s">
        <v>2498</v>
      </c>
      <c r="B549" t="s">
        <v>2495</v>
      </c>
      <c r="C549" t="s">
        <v>2437</v>
      </c>
      <c r="D549">
        <v>0</v>
      </c>
      <c r="E549" t="s">
        <v>2402</v>
      </c>
      <c r="F549" s="34" t="str">
        <f>INDEX('Crosswalk Particulates'!$B:$B,MATCH('2020 EPA Data'!A549,'Crosswalk Particulates'!$A:$A,0))</f>
        <v>Other-EPA</v>
      </c>
      <c r="G549" s="38" t="str">
        <f>INDEX('Crosswalk Particulates'!$E:$E,MATCH('2020 EPA Data'!$B549,'Crosswalk Particulates'!$D:$D,0))</f>
        <v>SOx</v>
      </c>
      <c r="H549" s="45">
        <f t="shared" si="8"/>
        <v>0</v>
      </c>
    </row>
    <row r="550" spans="1:8" hidden="1"/>
    <row r="551" spans="1:8" hidden="1"/>
    <row r="552" spans="1:8" hidden="1"/>
    <row r="553" spans="1:8" hidden="1"/>
    <row r="554" spans="1:8" hidden="1"/>
    <row r="555" spans="1:8" hidden="1"/>
    <row r="556" spans="1:8" hidden="1"/>
    <row r="557" spans="1:8" hidden="1"/>
    <row r="558" spans="1:8" hidden="1"/>
    <row r="559" spans="1:8" hidden="1"/>
    <row r="560" spans="1:8" hidden="1"/>
    <row r="561" customFormat="1" hidden="1"/>
    <row r="562" customFormat="1" hidden="1"/>
    <row r="563" customFormat="1" hidden="1"/>
    <row r="564" customFormat="1" hidden="1"/>
    <row r="565" customFormat="1" hidden="1"/>
    <row r="566" customFormat="1" hidden="1"/>
    <row r="567" customFormat="1" hidden="1"/>
    <row r="568" customFormat="1" hidden="1"/>
    <row r="569" customFormat="1" hidden="1"/>
    <row r="570" customFormat="1" hidden="1"/>
    <row r="571" customFormat="1" hidden="1"/>
    <row r="572" customFormat="1" hidden="1"/>
    <row r="573" customFormat="1" hidden="1"/>
    <row r="574" customFormat="1" hidden="1"/>
    <row r="575" customFormat="1" hidden="1"/>
    <row r="576" customFormat="1" hidden="1"/>
    <row r="577" customFormat="1" hidden="1"/>
    <row r="578" customFormat="1" hidden="1"/>
    <row r="579" customFormat="1" hidden="1"/>
    <row r="580" customFormat="1" hidden="1"/>
    <row r="581" customFormat="1" hidden="1"/>
    <row r="582" customFormat="1" hidden="1"/>
    <row r="583" customFormat="1" hidden="1"/>
    <row r="584" customFormat="1" hidden="1"/>
    <row r="585" customFormat="1" hidden="1"/>
    <row r="586" customFormat="1" hidden="1"/>
    <row r="587" customFormat="1" hidden="1"/>
    <row r="588" customFormat="1" hidden="1"/>
    <row r="589" customFormat="1" hidden="1"/>
    <row r="590" customFormat="1" hidden="1"/>
    <row r="591" customFormat="1" hidden="1"/>
    <row r="592" customFormat="1" hidden="1"/>
    <row r="593" customFormat="1" hidden="1"/>
    <row r="594" customFormat="1" hidden="1"/>
    <row r="595" customFormat="1" hidden="1"/>
    <row r="596" customFormat="1" hidden="1"/>
    <row r="597" customFormat="1" hidden="1"/>
    <row r="598" customFormat="1" hidden="1"/>
    <row r="599" customFormat="1" hidden="1"/>
    <row r="600" customFormat="1" hidden="1"/>
    <row r="601" customFormat="1" hidden="1"/>
    <row r="602" customFormat="1" hidden="1"/>
    <row r="603" customFormat="1" hidden="1"/>
    <row r="604" customFormat="1" hidden="1"/>
    <row r="605" customFormat="1" hidden="1"/>
    <row r="606" customFormat="1" hidden="1"/>
    <row r="607" customFormat="1" hidden="1"/>
    <row r="608" customFormat="1" hidden="1"/>
    <row r="609" customFormat="1" hidden="1"/>
    <row r="610" customFormat="1" hidden="1"/>
    <row r="611" customFormat="1" hidden="1"/>
    <row r="612" customFormat="1" hidden="1"/>
    <row r="613" customFormat="1" hidden="1"/>
    <row r="614" customFormat="1" hidden="1"/>
    <row r="615" customFormat="1" hidden="1"/>
    <row r="616" customFormat="1" hidden="1"/>
    <row r="617" customFormat="1" hidden="1"/>
    <row r="618" customFormat="1" hidden="1"/>
    <row r="619" customFormat="1" hidden="1"/>
    <row r="620" customFormat="1" hidden="1"/>
    <row r="621" customFormat="1" hidden="1"/>
    <row r="622" customFormat="1" hidden="1"/>
    <row r="623" customFormat="1" hidden="1"/>
    <row r="624" customFormat="1" hidden="1"/>
    <row r="625" customFormat="1" hidden="1"/>
    <row r="626" customFormat="1" hidden="1"/>
    <row r="627" customFormat="1" hidden="1"/>
    <row r="628" customFormat="1" hidden="1"/>
    <row r="629" customFormat="1" hidden="1"/>
    <row r="630" customFormat="1" hidden="1"/>
    <row r="631" customFormat="1" hidden="1"/>
    <row r="632" customFormat="1" hidden="1"/>
    <row r="633" customFormat="1" hidden="1"/>
    <row r="634" customFormat="1" hidden="1"/>
    <row r="635" customFormat="1" hidden="1"/>
    <row r="636" customFormat="1" hidden="1"/>
    <row r="637" customFormat="1" hidden="1"/>
    <row r="638" customFormat="1" hidden="1"/>
    <row r="639" customFormat="1" hidden="1"/>
    <row r="640" customFormat="1" hidden="1"/>
    <row r="641" customFormat="1" hidden="1"/>
    <row r="642" customFormat="1" hidden="1"/>
    <row r="643" customFormat="1" hidden="1"/>
    <row r="644" customFormat="1" hidden="1"/>
    <row r="645" customFormat="1" hidden="1"/>
    <row r="646" customFormat="1" hidden="1"/>
    <row r="647" customFormat="1" hidden="1"/>
    <row r="648" customFormat="1" hidden="1"/>
    <row r="649" customFormat="1" hidden="1"/>
    <row r="650" customFormat="1" hidden="1"/>
    <row r="651" customFormat="1" hidden="1"/>
    <row r="652" customFormat="1" hidden="1"/>
    <row r="653" customFormat="1" hidden="1"/>
    <row r="654" customFormat="1" hidden="1"/>
    <row r="655" customFormat="1" hidden="1"/>
    <row r="656" customFormat="1" hidden="1"/>
    <row r="657" customFormat="1" hidden="1"/>
    <row r="658" customFormat="1" hidden="1"/>
    <row r="659" customFormat="1" hidden="1"/>
    <row r="660" customFormat="1" hidden="1"/>
    <row r="661" customFormat="1" hidden="1"/>
    <row r="662" customFormat="1" hidden="1"/>
    <row r="663" customFormat="1" hidden="1"/>
    <row r="664" customFormat="1" hidden="1"/>
    <row r="665" customFormat="1" hidden="1"/>
    <row r="666" customFormat="1" hidden="1"/>
    <row r="667" customFormat="1" hidden="1"/>
    <row r="668" customFormat="1" hidden="1"/>
    <row r="669" customFormat="1" hidden="1"/>
    <row r="670" customFormat="1" hidden="1"/>
    <row r="671" customFormat="1" hidden="1"/>
    <row r="672" customFormat="1" hidden="1"/>
    <row r="673" customFormat="1" hidden="1"/>
    <row r="674" customFormat="1" hidden="1"/>
    <row r="675" customFormat="1" hidden="1"/>
    <row r="676" customFormat="1" hidden="1"/>
    <row r="677" customFormat="1" hidden="1"/>
    <row r="678" customFormat="1" hidden="1"/>
    <row r="679" customFormat="1" hidden="1"/>
    <row r="680" customFormat="1" hidden="1"/>
    <row r="681" customFormat="1" hidden="1"/>
    <row r="682" customFormat="1" hidden="1"/>
    <row r="683" customFormat="1" hidden="1"/>
    <row r="684" customFormat="1" hidden="1"/>
    <row r="685" customFormat="1" hidden="1"/>
    <row r="686" customFormat="1" hidden="1"/>
    <row r="687" customFormat="1" hidden="1"/>
    <row r="688" customFormat="1" hidden="1"/>
    <row r="689" customFormat="1" hidden="1"/>
    <row r="690" customFormat="1" hidden="1"/>
    <row r="691" customFormat="1" hidden="1"/>
    <row r="692" customFormat="1" hidden="1"/>
    <row r="693" customFormat="1" hidden="1"/>
    <row r="694" customFormat="1" hidden="1"/>
    <row r="695" customFormat="1" hidden="1"/>
    <row r="696" customFormat="1" hidden="1"/>
    <row r="697" customFormat="1" hidden="1"/>
    <row r="698" customFormat="1" hidden="1"/>
    <row r="699" customFormat="1" hidden="1"/>
    <row r="700" customFormat="1" hidden="1"/>
    <row r="701" customFormat="1" hidden="1"/>
    <row r="702" customFormat="1" hidden="1"/>
    <row r="703" customFormat="1" hidden="1"/>
    <row r="704" customFormat="1" hidden="1"/>
    <row r="705" customFormat="1" hidden="1"/>
    <row r="706" customFormat="1" hidden="1"/>
    <row r="707" customFormat="1" hidden="1"/>
    <row r="708" customFormat="1" hidden="1"/>
    <row r="709" customFormat="1" hidden="1"/>
    <row r="710" customFormat="1" hidden="1"/>
    <row r="711" customFormat="1" hidden="1"/>
    <row r="712" customFormat="1" hidden="1"/>
    <row r="713" customFormat="1" hidden="1"/>
    <row r="714" customFormat="1" hidden="1"/>
    <row r="715" customFormat="1" hidden="1"/>
    <row r="716" customFormat="1" hidden="1"/>
    <row r="717" customFormat="1" hidden="1"/>
    <row r="718" customFormat="1" hidden="1"/>
    <row r="719" customFormat="1" hidden="1"/>
    <row r="720" customFormat="1" hidden="1"/>
    <row r="721" customFormat="1" hidden="1"/>
    <row r="722" customFormat="1" hidden="1"/>
    <row r="723" customFormat="1" hidden="1"/>
    <row r="724" customFormat="1" hidden="1"/>
    <row r="725" customFormat="1" hidden="1"/>
    <row r="726" customFormat="1" hidden="1"/>
    <row r="727" customFormat="1" hidden="1"/>
    <row r="728" customFormat="1" hidden="1"/>
    <row r="729" customFormat="1" hidden="1"/>
    <row r="730" customFormat="1" hidden="1"/>
    <row r="731" customFormat="1" hidden="1"/>
    <row r="732" customFormat="1" hidden="1"/>
    <row r="733" customFormat="1" hidden="1"/>
    <row r="734" customFormat="1" hidden="1"/>
    <row r="735" customFormat="1" hidden="1"/>
    <row r="736" customFormat="1" hidden="1"/>
    <row r="737" customFormat="1" hidden="1"/>
    <row r="738" customFormat="1" hidden="1"/>
    <row r="739" customFormat="1" hidden="1"/>
    <row r="740" customFormat="1" hidden="1"/>
    <row r="741" customFormat="1" hidden="1"/>
    <row r="742" customFormat="1" hidden="1"/>
    <row r="743" customFormat="1" hidden="1"/>
    <row r="744" customFormat="1" hidden="1"/>
    <row r="745" customFormat="1" hidden="1"/>
    <row r="746" customFormat="1" hidden="1"/>
    <row r="747" customFormat="1" hidden="1"/>
    <row r="748" customFormat="1" hidden="1"/>
    <row r="749" customFormat="1" hidden="1"/>
    <row r="750" customFormat="1" hidden="1"/>
    <row r="751" customFormat="1" hidden="1"/>
    <row r="752" customFormat="1" hidden="1"/>
    <row r="753" customFormat="1" hidden="1"/>
    <row r="754" customFormat="1" hidden="1"/>
    <row r="755" customFormat="1" hidden="1"/>
    <row r="756" customFormat="1" hidden="1"/>
    <row r="757" customFormat="1" hidden="1"/>
    <row r="758" customFormat="1" hidden="1"/>
    <row r="759" customFormat="1" hidden="1"/>
    <row r="760" customFormat="1" hidden="1"/>
    <row r="761" customFormat="1" hidden="1"/>
    <row r="762" customFormat="1" hidden="1"/>
    <row r="763" customFormat="1" hidden="1"/>
    <row r="764" customFormat="1" hidden="1"/>
    <row r="765" customFormat="1" hidden="1"/>
    <row r="766" customFormat="1" hidden="1"/>
    <row r="767" customFormat="1" hidden="1"/>
    <row r="768" customFormat="1" hidden="1"/>
    <row r="769" customFormat="1" hidden="1"/>
    <row r="770" customFormat="1" hidden="1"/>
    <row r="771" customFormat="1" hidden="1"/>
    <row r="772" customFormat="1" hidden="1"/>
    <row r="773" customFormat="1" hidden="1"/>
    <row r="774" customFormat="1" hidden="1"/>
    <row r="775" customFormat="1" hidden="1"/>
    <row r="776" customFormat="1" hidden="1"/>
    <row r="777" customFormat="1" hidden="1"/>
    <row r="778" customFormat="1" hidden="1"/>
    <row r="779" customFormat="1" hidden="1"/>
    <row r="780" customFormat="1" hidden="1"/>
    <row r="781" customFormat="1" hidden="1"/>
    <row r="782" customFormat="1" hidden="1"/>
    <row r="783" customFormat="1" hidden="1"/>
    <row r="784" customFormat="1" hidden="1"/>
    <row r="785" customFormat="1" hidden="1"/>
    <row r="786" customFormat="1" hidden="1"/>
    <row r="787" customFormat="1" hidden="1"/>
    <row r="788" customFormat="1" hidden="1"/>
    <row r="789" customFormat="1" hidden="1"/>
    <row r="790" customFormat="1" hidden="1"/>
    <row r="791" customFormat="1" hidden="1"/>
    <row r="792" customFormat="1" hidden="1"/>
    <row r="793" customFormat="1" hidden="1"/>
    <row r="794" customFormat="1" hidden="1"/>
    <row r="795" customFormat="1" hidden="1"/>
    <row r="796" customFormat="1" hidden="1"/>
    <row r="797" customFormat="1" hidden="1"/>
    <row r="798" customFormat="1" hidden="1"/>
    <row r="799" customFormat="1" hidden="1"/>
    <row r="800" customFormat="1" hidden="1"/>
    <row r="801" customFormat="1" hidden="1"/>
    <row r="802" customFormat="1" hidden="1"/>
    <row r="803" customFormat="1" hidden="1"/>
    <row r="804" customFormat="1" hidden="1"/>
    <row r="805" customFormat="1" hidden="1"/>
    <row r="806" customFormat="1" hidden="1"/>
    <row r="807" customFormat="1" hidden="1"/>
    <row r="808" customFormat="1" hidden="1"/>
    <row r="809" customFormat="1" hidden="1"/>
    <row r="810" customFormat="1" hidden="1"/>
    <row r="811" customFormat="1" hidden="1"/>
    <row r="812" customFormat="1" hidden="1"/>
    <row r="813" customFormat="1" hidden="1"/>
    <row r="814" customFormat="1" hidden="1"/>
    <row r="815" customFormat="1" hidden="1"/>
    <row r="816" customFormat="1" hidden="1"/>
    <row r="817" customFormat="1" hidden="1"/>
    <row r="818" customFormat="1" hidden="1"/>
    <row r="819" customFormat="1" hidden="1"/>
    <row r="820" customFormat="1" hidden="1"/>
    <row r="821" customFormat="1" hidden="1"/>
    <row r="822" customFormat="1" hidden="1"/>
    <row r="823" customFormat="1" hidden="1"/>
    <row r="824" customFormat="1" hidden="1"/>
    <row r="825" customFormat="1" hidden="1"/>
    <row r="826" customFormat="1" hidden="1"/>
    <row r="827" customFormat="1" hidden="1"/>
    <row r="828" customFormat="1" hidden="1"/>
    <row r="829" customFormat="1" hidden="1"/>
    <row r="830" customFormat="1" hidden="1"/>
    <row r="831" customFormat="1" hidden="1"/>
    <row r="832" customFormat="1" hidden="1"/>
    <row r="833" customFormat="1" hidden="1"/>
    <row r="834" customFormat="1" hidden="1"/>
    <row r="835" customFormat="1" hidden="1"/>
    <row r="836" customFormat="1" hidden="1"/>
    <row r="837" customFormat="1" hidden="1"/>
    <row r="838" customFormat="1" hidden="1"/>
    <row r="839" customFormat="1" hidden="1"/>
    <row r="840" customFormat="1" hidden="1"/>
    <row r="841" customFormat="1" hidden="1"/>
    <row r="842" customFormat="1" hidden="1"/>
    <row r="843" customFormat="1" hidden="1"/>
    <row r="844" customFormat="1" hidden="1"/>
    <row r="845" customFormat="1" hidden="1"/>
    <row r="846" customFormat="1" hidden="1"/>
    <row r="847" customFormat="1" hidden="1"/>
    <row r="848" customFormat="1" hidden="1"/>
    <row r="849" customFormat="1" hidden="1"/>
    <row r="850" customFormat="1" hidden="1"/>
    <row r="851" customFormat="1" hidden="1"/>
    <row r="852" customFormat="1" hidden="1"/>
    <row r="853" customFormat="1" hidden="1"/>
    <row r="854" customFormat="1" hidden="1"/>
    <row r="855" customFormat="1" hidden="1"/>
    <row r="856" customFormat="1" hidden="1"/>
    <row r="857" customFormat="1" hidden="1"/>
    <row r="858" customFormat="1" hidden="1"/>
    <row r="859" customFormat="1" hidden="1"/>
    <row r="860" customFormat="1" hidden="1"/>
    <row r="861" customFormat="1" hidden="1"/>
    <row r="862" customFormat="1" hidden="1"/>
    <row r="863" customFormat="1" hidden="1"/>
    <row r="864" customFormat="1" hidden="1"/>
    <row r="865" customFormat="1" hidden="1"/>
    <row r="866" customFormat="1" hidden="1"/>
    <row r="867" customFormat="1" hidden="1"/>
    <row r="868" customFormat="1" hidden="1"/>
    <row r="869" customFormat="1" hidden="1"/>
    <row r="870" customFormat="1" hidden="1"/>
    <row r="871" customFormat="1" hidden="1"/>
    <row r="872" customFormat="1" hidden="1"/>
    <row r="873" customFormat="1" hidden="1"/>
    <row r="874" customFormat="1" hidden="1"/>
    <row r="875" customFormat="1" hidden="1"/>
    <row r="876" customFormat="1" hidden="1"/>
    <row r="877" customFormat="1" hidden="1"/>
    <row r="878" customFormat="1" hidden="1"/>
    <row r="879" customFormat="1" hidden="1"/>
    <row r="880" customFormat="1" hidden="1"/>
    <row r="881" customFormat="1" hidden="1"/>
    <row r="882" customFormat="1" hidden="1"/>
    <row r="883" customFormat="1" hidden="1"/>
    <row r="884" customFormat="1" hidden="1"/>
    <row r="885" customFormat="1" hidden="1"/>
    <row r="886" customFormat="1" hidden="1"/>
    <row r="887" customFormat="1" hidden="1"/>
    <row r="888" customFormat="1" hidden="1"/>
    <row r="889" customFormat="1" hidden="1"/>
    <row r="890" customFormat="1" hidden="1"/>
    <row r="891" customFormat="1" hidden="1"/>
    <row r="892" customFormat="1" hidden="1"/>
    <row r="893" customFormat="1" hidden="1"/>
    <row r="894" customFormat="1" hidden="1"/>
    <row r="895" customFormat="1" hidden="1"/>
    <row r="896" customFormat="1" hidden="1"/>
    <row r="897" customFormat="1" hidden="1"/>
    <row r="898" customFormat="1" hidden="1"/>
    <row r="899" customFormat="1" hidden="1"/>
    <row r="900" customFormat="1" hidden="1"/>
    <row r="901" customFormat="1" hidden="1"/>
    <row r="902" customFormat="1" hidden="1"/>
    <row r="903" customFormat="1" hidden="1"/>
    <row r="904" customFormat="1" hidden="1"/>
    <row r="905" customFormat="1" hidden="1"/>
    <row r="906" customFormat="1" hidden="1"/>
    <row r="907" customFormat="1" hidden="1"/>
    <row r="908" customFormat="1" hidden="1"/>
    <row r="909" customFormat="1" hidden="1"/>
    <row r="910" customFormat="1" hidden="1"/>
    <row r="911" customFormat="1" hidden="1"/>
    <row r="912" customFormat="1" hidden="1"/>
    <row r="913" customFormat="1" hidden="1"/>
    <row r="914" customFormat="1" hidden="1"/>
    <row r="915" customFormat="1" hidden="1"/>
    <row r="916" customFormat="1" hidden="1"/>
    <row r="917" customFormat="1" hidden="1"/>
    <row r="918" customFormat="1" hidden="1"/>
    <row r="919" customFormat="1" hidden="1"/>
    <row r="920" customFormat="1" hidden="1"/>
    <row r="921" customFormat="1" hidden="1"/>
    <row r="922" customFormat="1" hidden="1"/>
    <row r="923" customFormat="1" hidden="1"/>
    <row r="924" customFormat="1" hidden="1"/>
    <row r="925" customFormat="1" hidden="1"/>
    <row r="926" customFormat="1" hidden="1"/>
    <row r="927" customFormat="1" hidden="1"/>
    <row r="928" customFormat="1" hidden="1"/>
    <row r="929" customFormat="1" hidden="1"/>
    <row r="930" customFormat="1" hidden="1"/>
    <row r="931" customFormat="1" hidden="1"/>
    <row r="932" customFormat="1" hidden="1"/>
    <row r="933" customFormat="1" hidden="1"/>
    <row r="934" customFormat="1" hidden="1"/>
    <row r="935" customFormat="1" hidden="1"/>
    <row r="936" customFormat="1" hidden="1"/>
    <row r="937" customFormat="1" hidden="1"/>
    <row r="938" customFormat="1" hidden="1"/>
    <row r="939" customFormat="1" hidden="1"/>
    <row r="940" customFormat="1" hidden="1"/>
    <row r="941" customFormat="1" hidden="1"/>
    <row r="942" customFormat="1" hidden="1"/>
    <row r="943" customFormat="1" hidden="1"/>
    <row r="944" customFormat="1" hidden="1"/>
    <row r="945" customFormat="1" hidden="1"/>
    <row r="946" customFormat="1" hidden="1"/>
    <row r="947" customFormat="1" hidden="1"/>
    <row r="948" customFormat="1" hidden="1"/>
    <row r="949" customFormat="1" hidden="1"/>
    <row r="950" customFormat="1" hidden="1"/>
    <row r="951" customFormat="1" hidden="1"/>
    <row r="952" customFormat="1" hidden="1"/>
    <row r="953" customFormat="1" hidden="1"/>
    <row r="954" customFormat="1" hidden="1"/>
    <row r="955" customFormat="1" hidden="1"/>
    <row r="956" customFormat="1" hidden="1"/>
    <row r="957" customFormat="1" hidden="1"/>
    <row r="958" customFormat="1" hidden="1"/>
    <row r="959" customFormat="1" hidden="1"/>
    <row r="960" customFormat="1" hidden="1"/>
    <row r="961" customFormat="1" hidden="1"/>
    <row r="962" customFormat="1" hidden="1"/>
    <row r="963" customFormat="1" hidden="1"/>
    <row r="964" customFormat="1" hidden="1"/>
    <row r="965" customFormat="1" hidden="1"/>
    <row r="966" customFormat="1" hidden="1"/>
    <row r="967" customFormat="1" hidden="1"/>
    <row r="968" customFormat="1" hidden="1"/>
    <row r="969" customFormat="1" hidden="1"/>
    <row r="970" customFormat="1" hidden="1"/>
    <row r="971" customFormat="1" hidden="1"/>
    <row r="972" customFormat="1" hidden="1"/>
    <row r="973" customFormat="1" hidden="1"/>
    <row r="974" customFormat="1" hidden="1"/>
    <row r="975" customFormat="1" hidden="1"/>
    <row r="976" customFormat="1" hidden="1"/>
    <row r="977" customFormat="1" hidden="1"/>
    <row r="978" customFormat="1" hidden="1"/>
    <row r="979" customFormat="1" hidden="1"/>
    <row r="980" customFormat="1" hidden="1"/>
    <row r="981" customFormat="1" hidden="1"/>
    <row r="982" customFormat="1" hidden="1"/>
    <row r="983" customFormat="1" hidden="1"/>
    <row r="984" customFormat="1" hidden="1"/>
    <row r="985" customFormat="1" hidden="1"/>
    <row r="986" customFormat="1" hidden="1"/>
    <row r="987" customFormat="1" hidden="1"/>
    <row r="988" customFormat="1" hidden="1"/>
    <row r="989" customFormat="1" hidden="1"/>
    <row r="990" customFormat="1" hidden="1"/>
    <row r="991" customFormat="1" hidden="1"/>
    <row r="992" customFormat="1" hidden="1"/>
    <row r="993" customFormat="1" hidden="1"/>
    <row r="994" customFormat="1" hidden="1"/>
    <row r="995" customFormat="1" hidden="1"/>
    <row r="996" customFormat="1" hidden="1"/>
    <row r="997" customFormat="1" hidden="1"/>
    <row r="998" customFormat="1" hidden="1"/>
    <row r="999" customFormat="1" hidden="1"/>
    <row r="1000" customFormat="1" hidden="1"/>
    <row r="1001" customFormat="1" hidden="1"/>
    <row r="1002" customFormat="1" hidden="1"/>
    <row r="1003" customFormat="1" hidden="1"/>
    <row r="1004" customFormat="1" hidden="1"/>
    <row r="1005" customFormat="1" hidden="1"/>
    <row r="1006" customFormat="1" hidden="1"/>
    <row r="1007" customFormat="1" hidden="1"/>
    <row r="1008" customFormat="1" hidden="1"/>
    <row r="1009" customFormat="1" hidden="1"/>
    <row r="1010" customFormat="1" hidden="1"/>
    <row r="1011" customFormat="1" hidden="1"/>
    <row r="1012" customFormat="1" hidden="1"/>
    <row r="1013" customFormat="1" hidden="1"/>
    <row r="1014" customFormat="1" hidden="1"/>
    <row r="1015" customFormat="1" hidden="1"/>
    <row r="1016" customFormat="1" hidden="1"/>
    <row r="1017" customFormat="1" hidden="1"/>
    <row r="1018" customFormat="1" hidden="1"/>
    <row r="1019" customFormat="1" hidden="1"/>
    <row r="1020" customFormat="1" hidden="1"/>
    <row r="1021" customFormat="1" hidden="1"/>
    <row r="1022" customFormat="1" hidden="1"/>
    <row r="1023" customFormat="1" hidden="1"/>
    <row r="1024" customFormat="1" hidden="1"/>
    <row r="1025" customFormat="1" hidden="1"/>
    <row r="1026" customFormat="1" hidden="1"/>
    <row r="1027" customFormat="1" hidden="1"/>
    <row r="1028" customFormat="1" hidden="1"/>
    <row r="1029" customFormat="1" hidden="1"/>
    <row r="1030" customFormat="1" hidden="1"/>
    <row r="1031" customFormat="1" hidden="1"/>
    <row r="1032" customFormat="1" hidden="1"/>
    <row r="1033" customFormat="1" hidden="1"/>
    <row r="1034" customFormat="1" hidden="1"/>
    <row r="1035" customFormat="1" hidden="1"/>
    <row r="1036" customFormat="1" hidden="1"/>
    <row r="1037" customFormat="1" hidden="1"/>
    <row r="1038" customFormat="1" hidden="1"/>
    <row r="1039" customFormat="1" hidden="1"/>
    <row r="1040" customFormat="1" hidden="1"/>
    <row r="1041" customFormat="1" hidden="1"/>
    <row r="1042" customFormat="1" hidden="1"/>
    <row r="1043" customFormat="1" hidden="1"/>
    <row r="1044" customFormat="1" hidden="1"/>
    <row r="1045" customFormat="1" hidden="1"/>
    <row r="1046" customFormat="1" hidden="1"/>
    <row r="1047" customFormat="1" hidden="1"/>
    <row r="1048" customFormat="1" hidden="1"/>
    <row r="1049" customFormat="1" hidden="1"/>
    <row r="1050" customFormat="1" hidden="1"/>
    <row r="1051" customFormat="1" hidden="1"/>
    <row r="1052" customFormat="1" hidden="1"/>
    <row r="1053" customFormat="1" hidden="1"/>
    <row r="1054" customFormat="1" hidden="1"/>
    <row r="1055" customFormat="1" hidden="1"/>
    <row r="1056" customFormat="1" hidden="1"/>
    <row r="1057" customFormat="1" hidden="1"/>
    <row r="1058" customFormat="1" hidden="1"/>
    <row r="1059" customFormat="1" hidden="1"/>
    <row r="1060" customFormat="1" hidden="1"/>
    <row r="1061" customFormat="1" hidden="1"/>
    <row r="1062" customFormat="1" hidden="1"/>
    <row r="1063" customFormat="1" hidden="1"/>
    <row r="1064" customFormat="1" hidden="1"/>
    <row r="1065" customFormat="1" hidden="1"/>
    <row r="1066" customFormat="1" hidden="1"/>
    <row r="1067" customFormat="1" hidden="1"/>
    <row r="1068" customFormat="1" hidden="1"/>
    <row r="1069" customFormat="1" hidden="1"/>
    <row r="1070" customFormat="1" hidden="1"/>
    <row r="1071" customFormat="1" hidden="1"/>
    <row r="1072" customFormat="1" hidden="1"/>
    <row r="1073" customFormat="1" hidden="1"/>
    <row r="1074" customFormat="1" hidden="1"/>
    <row r="1075" customFormat="1" hidden="1"/>
    <row r="1076" customFormat="1" hidden="1"/>
    <row r="1077" customFormat="1" hidden="1"/>
    <row r="1078" customFormat="1" hidden="1"/>
    <row r="1079" customFormat="1" hidden="1"/>
    <row r="1080" customFormat="1" hidden="1"/>
    <row r="1081" customFormat="1" hidden="1"/>
    <row r="1082" customFormat="1" hidden="1"/>
    <row r="1083" customFormat="1" hidden="1"/>
    <row r="1084" customFormat="1" hidden="1"/>
    <row r="1085" customFormat="1" hidden="1"/>
    <row r="1086" customFormat="1" hidden="1"/>
    <row r="1087" customFormat="1" hidden="1"/>
    <row r="1088" customFormat="1" hidden="1"/>
    <row r="1089" customFormat="1" hidden="1"/>
    <row r="1090" customFormat="1" hidden="1"/>
    <row r="1091" customFormat="1" hidden="1"/>
    <row r="1092" customFormat="1" hidden="1"/>
    <row r="1093" customFormat="1" hidden="1"/>
    <row r="1094" customFormat="1" hidden="1"/>
    <row r="1095" customFormat="1" hidden="1"/>
    <row r="1096" customFormat="1" hidden="1"/>
    <row r="1097" customFormat="1" hidden="1"/>
    <row r="1098" customFormat="1" hidden="1"/>
    <row r="1099" customFormat="1" hidden="1"/>
    <row r="1100" customFormat="1" hidden="1"/>
    <row r="1101" customFormat="1" hidden="1"/>
    <row r="1102" customFormat="1" hidden="1"/>
    <row r="1103" customFormat="1" hidden="1"/>
    <row r="1104" customFormat="1" hidden="1"/>
    <row r="1105" customFormat="1" hidden="1"/>
    <row r="1106" customFormat="1" hidden="1"/>
    <row r="1107" customFormat="1" hidden="1"/>
    <row r="1108" customFormat="1" hidden="1"/>
    <row r="1109" customFormat="1" hidden="1"/>
    <row r="1110" customFormat="1" hidden="1"/>
    <row r="1111" customFormat="1" hidden="1"/>
    <row r="1112" customFormat="1" hidden="1"/>
    <row r="1113" customFormat="1" hidden="1"/>
    <row r="1114" customFormat="1" hidden="1"/>
    <row r="1115" customFormat="1" hidden="1"/>
    <row r="1116" customFormat="1" hidden="1"/>
    <row r="1117" customFormat="1" hidden="1"/>
    <row r="1118" customFormat="1" hidden="1"/>
    <row r="1119" customFormat="1" hidden="1"/>
    <row r="1120" customFormat="1" hidden="1"/>
    <row r="1121" customFormat="1" hidden="1"/>
    <row r="1122" customFormat="1" hidden="1"/>
    <row r="1123" customFormat="1" hidden="1"/>
    <row r="1124" customFormat="1" hidden="1"/>
    <row r="1125" customFormat="1" hidden="1"/>
    <row r="1126" customFormat="1" hidden="1"/>
    <row r="1127" customFormat="1" hidden="1"/>
    <row r="1128" customFormat="1" hidden="1"/>
    <row r="1129" customFormat="1" hidden="1"/>
    <row r="1130" customFormat="1" hidden="1"/>
    <row r="1131" customFormat="1" hidden="1"/>
    <row r="1132" customFormat="1" hidden="1"/>
    <row r="1133" customFormat="1" hidden="1"/>
    <row r="1134" customFormat="1" hidden="1"/>
    <row r="1135" customFormat="1" hidden="1"/>
    <row r="1136" customFormat="1" hidden="1"/>
    <row r="1137" customFormat="1" hidden="1"/>
    <row r="1138" customFormat="1" hidden="1"/>
    <row r="1139" customFormat="1" hidden="1"/>
    <row r="1140" customFormat="1" hidden="1"/>
    <row r="1141" customFormat="1" hidden="1"/>
    <row r="1142" customFormat="1" hidden="1"/>
    <row r="1143" customFormat="1" hidden="1"/>
    <row r="1144" customFormat="1" hidden="1"/>
    <row r="1145" customFormat="1" hidden="1"/>
    <row r="1146" customFormat="1" hidden="1"/>
    <row r="1147" customFormat="1" hidden="1"/>
    <row r="1148" customFormat="1" hidden="1"/>
    <row r="1149" customFormat="1" hidden="1"/>
    <row r="1150" customFormat="1" hidden="1"/>
    <row r="1151" customFormat="1" hidden="1"/>
    <row r="1152" customFormat="1" hidden="1"/>
    <row r="1153" customFormat="1" hidden="1"/>
    <row r="1154" customFormat="1" hidden="1"/>
    <row r="1155" customFormat="1" hidden="1"/>
    <row r="1156" customFormat="1" hidden="1"/>
    <row r="1157" customFormat="1" hidden="1"/>
    <row r="1158" customFormat="1" hidden="1"/>
    <row r="1159" customFormat="1" hidden="1"/>
    <row r="1160" customFormat="1" hidden="1"/>
    <row r="1161" customFormat="1" hidden="1"/>
    <row r="1162" customFormat="1" hidden="1"/>
    <row r="1163" customFormat="1" hidden="1"/>
    <row r="1164" customFormat="1" hidden="1"/>
    <row r="1165" customFormat="1" hidden="1"/>
    <row r="1166" customFormat="1" hidden="1"/>
    <row r="1167" customFormat="1" hidden="1"/>
    <row r="1168" customFormat="1" hidden="1"/>
    <row r="1169" customFormat="1" hidden="1"/>
    <row r="1170" customFormat="1" hidden="1"/>
    <row r="1171" customFormat="1" hidden="1"/>
    <row r="1172" customFormat="1" hidden="1"/>
    <row r="1173" customFormat="1" hidden="1"/>
    <row r="1174" customFormat="1" hidden="1"/>
    <row r="1175" customFormat="1" hidden="1"/>
    <row r="1176" customFormat="1" hidden="1"/>
    <row r="1177" customFormat="1" hidden="1"/>
    <row r="1178" customFormat="1" hidden="1"/>
    <row r="1179" customFormat="1" hidden="1"/>
    <row r="1180" customFormat="1" hidden="1"/>
    <row r="1181" customFormat="1" hidden="1"/>
    <row r="1182" customFormat="1" hidden="1"/>
    <row r="1183" customFormat="1" hidden="1"/>
    <row r="1184" customFormat="1" hidden="1"/>
    <row r="1185" customFormat="1" hidden="1"/>
    <row r="1186" customFormat="1" hidden="1"/>
    <row r="1187" customFormat="1" hidden="1"/>
    <row r="1188" customFormat="1" hidden="1"/>
    <row r="1189" customFormat="1" hidden="1"/>
    <row r="1190" customFormat="1" hidden="1"/>
    <row r="1191" customFormat="1" hidden="1"/>
    <row r="1192" customFormat="1" hidden="1"/>
    <row r="1193" customFormat="1" hidden="1"/>
    <row r="1194" customFormat="1" hidden="1"/>
    <row r="1195" customFormat="1" hidden="1"/>
    <row r="1196" customFormat="1" hidden="1"/>
    <row r="1197" customFormat="1" hidden="1"/>
    <row r="1198" customFormat="1" hidden="1"/>
    <row r="1199" customFormat="1" hidden="1"/>
    <row r="1200" customFormat="1" hidden="1"/>
    <row r="1201" customFormat="1" hidden="1"/>
    <row r="1202" customFormat="1" hidden="1"/>
    <row r="1203" customFormat="1" hidden="1"/>
    <row r="1204" customFormat="1" hidden="1"/>
    <row r="1205" customFormat="1" hidden="1"/>
    <row r="1206" customFormat="1" hidden="1"/>
    <row r="1207" customFormat="1" hidden="1"/>
    <row r="1208" customFormat="1" hidden="1"/>
    <row r="1209" customFormat="1" hidden="1"/>
    <row r="1210" customFormat="1" hidden="1"/>
    <row r="1211" customFormat="1" hidden="1"/>
    <row r="1212" customFormat="1" hidden="1"/>
    <row r="1213" customFormat="1" hidden="1"/>
    <row r="1214" customFormat="1" hidden="1"/>
    <row r="1215" customFormat="1" hidden="1"/>
    <row r="1216" customFormat="1" hidden="1"/>
    <row r="1217" customFormat="1" hidden="1"/>
    <row r="1218" customFormat="1" hidden="1"/>
    <row r="1219" customFormat="1" hidden="1"/>
    <row r="1220" customFormat="1" hidden="1"/>
    <row r="1221" customFormat="1" hidden="1"/>
    <row r="1222" customFormat="1" hidden="1"/>
    <row r="1223" customFormat="1" hidden="1"/>
    <row r="1224" customFormat="1" hidden="1"/>
    <row r="1225" customFormat="1" hidden="1"/>
    <row r="1226" customFormat="1" hidden="1"/>
    <row r="1227" customFormat="1" hidden="1"/>
    <row r="1228" customFormat="1" hidden="1"/>
    <row r="1229" customFormat="1" hidden="1"/>
    <row r="1230" customFormat="1" hidden="1"/>
    <row r="1231" customFormat="1" hidden="1"/>
    <row r="1232" customFormat="1" hidden="1"/>
    <row r="1233" customFormat="1" hidden="1"/>
    <row r="1234" customFormat="1" hidden="1"/>
    <row r="1235" customFormat="1" hidden="1"/>
    <row r="1236" customFormat="1" hidden="1"/>
    <row r="1237" customFormat="1" hidden="1"/>
    <row r="1238" customFormat="1" hidden="1"/>
    <row r="1239" customFormat="1" hidden="1"/>
    <row r="1240" customFormat="1" hidden="1"/>
    <row r="1241" customFormat="1" hidden="1"/>
    <row r="1242" customFormat="1" hidden="1"/>
    <row r="1243" customFormat="1" hidden="1"/>
    <row r="1244" customFormat="1" hidden="1"/>
    <row r="1245" customFormat="1" hidden="1"/>
    <row r="1246" customFormat="1" hidden="1"/>
    <row r="1247" customFormat="1" hidden="1"/>
    <row r="1248" customFormat="1" hidden="1"/>
    <row r="1249" customFormat="1" hidden="1"/>
    <row r="1250" customFormat="1" hidden="1"/>
    <row r="1251" customFormat="1" hidden="1"/>
    <row r="1252" customFormat="1" hidden="1"/>
    <row r="1253" customFormat="1" hidden="1"/>
    <row r="1254" customFormat="1" hidden="1"/>
    <row r="1255" customFormat="1" hidden="1"/>
    <row r="1256" customFormat="1" hidden="1"/>
    <row r="1257" customFormat="1" hidden="1"/>
    <row r="1258" customFormat="1" hidden="1"/>
    <row r="1259" customFormat="1" hidden="1"/>
    <row r="1260" customFormat="1" hidden="1"/>
    <row r="1261" customFormat="1" hidden="1"/>
    <row r="1262" customFormat="1" hidden="1"/>
    <row r="1263" customFormat="1" hidden="1"/>
    <row r="1264" customFormat="1" hidden="1"/>
    <row r="1265" customFormat="1" hidden="1"/>
    <row r="1266" customFormat="1" hidden="1"/>
    <row r="1267" customFormat="1" hidden="1"/>
    <row r="1268" customFormat="1" hidden="1"/>
    <row r="1269" customFormat="1" hidden="1"/>
    <row r="1270" customFormat="1" hidden="1"/>
    <row r="1271" customFormat="1" hidden="1"/>
    <row r="1272" customFormat="1" hidden="1"/>
    <row r="1273" customFormat="1" hidden="1"/>
    <row r="1274" customFormat="1" hidden="1"/>
    <row r="1275" customFormat="1" hidden="1"/>
    <row r="1276" customFormat="1" hidden="1"/>
    <row r="1277" customFormat="1" hidden="1"/>
    <row r="1278" customFormat="1" hidden="1"/>
    <row r="1279" customFormat="1" hidden="1"/>
    <row r="1280" customFormat="1" hidden="1"/>
    <row r="1281" customFormat="1" hidden="1"/>
    <row r="1282" customFormat="1" hidden="1"/>
    <row r="1283" customFormat="1" hidden="1"/>
    <row r="1284" customFormat="1" hidden="1"/>
    <row r="1285" customFormat="1" hidden="1"/>
    <row r="1286" customFormat="1" hidden="1"/>
    <row r="1287" customFormat="1" hidden="1"/>
    <row r="1288" customFormat="1" hidden="1"/>
    <row r="1289" customFormat="1" hidden="1"/>
    <row r="1290" customFormat="1" hidden="1"/>
    <row r="1291" customFormat="1" hidden="1"/>
    <row r="1292" customFormat="1" hidden="1"/>
    <row r="1293" customFormat="1" hidden="1"/>
    <row r="1294" customFormat="1" hidden="1"/>
    <row r="1295" customFormat="1" hidden="1"/>
    <row r="1296" customFormat="1" hidden="1"/>
    <row r="1297" customFormat="1" hidden="1"/>
    <row r="1298" customFormat="1" hidden="1"/>
    <row r="1299" customFormat="1" hidden="1"/>
    <row r="1300" customFormat="1" hidden="1"/>
    <row r="1301" customFormat="1" hidden="1"/>
    <row r="1302" customFormat="1" hidden="1"/>
    <row r="1303" customFormat="1" hidden="1"/>
    <row r="1304" customFormat="1" hidden="1"/>
    <row r="1305" customFormat="1" hidden="1"/>
    <row r="1306" customFormat="1" hidden="1"/>
    <row r="1307" customFormat="1" hidden="1"/>
    <row r="1308" customFormat="1" hidden="1"/>
    <row r="1309" customFormat="1" hidden="1"/>
    <row r="1310" customFormat="1" hidden="1"/>
    <row r="1311" customFormat="1" hidden="1"/>
    <row r="1312" customFormat="1" hidden="1"/>
    <row r="1313" customFormat="1" hidden="1"/>
    <row r="1314" customFormat="1" hidden="1"/>
    <row r="1315" customFormat="1" hidden="1"/>
    <row r="1316" customFormat="1" hidden="1"/>
    <row r="1317" customFormat="1" hidden="1"/>
    <row r="1318" customFormat="1" hidden="1"/>
    <row r="1319" customFormat="1" hidden="1"/>
    <row r="1320" customFormat="1" hidden="1"/>
    <row r="1321" customFormat="1" hidden="1"/>
    <row r="1322" customFormat="1" hidden="1"/>
    <row r="1323" customFormat="1" hidden="1"/>
    <row r="1324" customFormat="1" hidden="1"/>
    <row r="1325" customFormat="1" hidden="1"/>
    <row r="1326" customFormat="1" hidden="1"/>
    <row r="1327" customFormat="1" hidden="1"/>
    <row r="1328" customFormat="1" hidden="1"/>
    <row r="1329" customFormat="1" hidden="1"/>
    <row r="1330" customFormat="1" hidden="1"/>
    <row r="1331" customFormat="1" hidden="1"/>
    <row r="1332" customFormat="1" hidden="1"/>
    <row r="1333" customFormat="1" hidden="1"/>
    <row r="1334" customFormat="1" hidden="1"/>
    <row r="1335" customFormat="1" hidden="1"/>
    <row r="1336" customFormat="1" hidden="1"/>
    <row r="1337" customFormat="1" hidden="1"/>
    <row r="1338" customFormat="1" hidden="1"/>
    <row r="1339" customFormat="1" hidden="1"/>
    <row r="1340" customFormat="1" hidden="1"/>
    <row r="1341" customFormat="1" hidden="1"/>
    <row r="1342" customFormat="1" hidden="1"/>
    <row r="1343" customFormat="1" hidden="1"/>
    <row r="1344" customFormat="1" hidden="1"/>
    <row r="1345" customFormat="1" hidden="1"/>
    <row r="1346" customFormat="1" hidden="1"/>
    <row r="1347" customFormat="1" hidden="1"/>
    <row r="1348" customFormat="1" hidden="1"/>
    <row r="1349" customFormat="1" hidden="1"/>
    <row r="1350" customFormat="1" hidden="1"/>
    <row r="1351" customFormat="1" hidden="1"/>
    <row r="1352" customFormat="1" hidden="1"/>
    <row r="1353" customFormat="1" hidden="1"/>
    <row r="1354" customFormat="1" hidden="1"/>
    <row r="1355" customFormat="1" hidden="1"/>
    <row r="1356" customFormat="1" hidden="1"/>
    <row r="1357" customFormat="1" hidden="1"/>
    <row r="1358" customFormat="1" hidden="1"/>
    <row r="1359" customFormat="1" hidden="1"/>
    <row r="1360" customFormat="1" hidden="1"/>
    <row r="1361" customFormat="1" hidden="1"/>
    <row r="1362" customFormat="1" hidden="1"/>
    <row r="1363" customFormat="1" hidden="1"/>
    <row r="1364" customFormat="1" hidden="1"/>
    <row r="1365" customFormat="1" hidden="1"/>
    <row r="1366" customFormat="1" hidden="1"/>
    <row r="1367" customFormat="1" hidden="1"/>
    <row r="1368" customFormat="1" hidden="1"/>
    <row r="1369" customFormat="1" hidden="1"/>
    <row r="1370" customFormat="1" hidden="1"/>
    <row r="1371" customFormat="1" hidden="1"/>
    <row r="1372" customFormat="1" hidden="1"/>
    <row r="1373" customFormat="1" hidden="1"/>
    <row r="1374" customFormat="1" hidden="1"/>
    <row r="1375" customFormat="1" hidden="1"/>
    <row r="1376" customFormat="1" hidden="1"/>
    <row r="1377" customFormat="1" hidden="1"/>
    <row r="1378" customFormat="1" hidden="1"/>
    <row r="1379" customFormat="1" hidden="1"/>
    <row r="1380" customFormat="1" hidden="1"/>
    <row r="1381" customFormat="1" hidden="1"/>
    <row r="1382" customFormat="1" hidden="1"/>
    <row r="1383" customFormat="1" hidden="1"/>
    <row r="1384" customFormat="1" hidden="1"/>
    <row r="1385" customFormat="1" hidden="1"/>
    <row r="1386" customFormat="1" hidden="1"/>
    <row r="1387" customFormat="1" hidden="1"/>
    <row r="1388" customFormat="1" hidden="1"/>
    <row r="1389" customFormat="1" hidden="1"/>
    <row r="1390" customFormat="1" hidden="1"/>
    <row r="1391" customFormat="1" hidden="1"/>
    <row r="1392" customFormat="1" hidden="1"/>
    <row r="1393" customFormat="1" hidden="1"/>
    <row r="1394" customFormat="1" hidden="1"/>
    <row r="1395" customFormat="1" hidden="1"/>
    <row r="1396" customFormat="1" hidden="1"/>
    <row r="1397" customFormat="1" hidden="1"/>
    <row r="1398" customFormat="1" hidden="1"/>
    <row r="1399" customFormat="1" hidden="1"/>
    <row r="1400" customFormat="1" hidden="1"/>
    <row r="1401" customFormat="1" hidden="1"/>
    <row r="1402" customFormat="1" hidden="1"/>
    <row r="1403" customFormat="1" hidden="1"/>
    <row r="1404" customFormat="1" hidden="1"/>
    <row r="1405" customFormat="1" hidden="1"/>
    <row r="1406" customFormat="1" hidden="1"/>
    <row r="1407" customFormat="1" hidden="1"/>
    <row r="1408" customFormat="1" hidden="1"/>
    <row r="1409" customFormat="1" hidden="1"/>
    <row r="1410" customFormat="1" hidden="1"/>
    <row r="1411" customFormat="1" hidden="1"/>
    <row r="1412" customFormat="1" hidden="1"/>
    <row r="1413" customFormat="1" hidden="1"/>
    <row r="1414" customFormat="1" hidden="1"/>
    <row r="1415" customFormat="1" hidden="1"/>
    <row r="1416" customFormat="1" hidden="1"/>
    <row r="1417" customFormat="1" hidden="1"/>
    <row r="1418" customFormat="1" hidden="1"/>
    <row r="1419" customFormat="1" hidden="1"/>
    <row r="1420" customFormat="1" hidden="1"/>
    <row r="1421" customFormat="1" hidden="1"/>
    <row r="1422" customFormat="1" hidden="1"/>
    <row r="1423" customFormat="1" hidden="1"/>
    <row r="1424" customFormat="1" hidden="1"/>
    <row r="1425" customFormat="1" hidden="1"/>
    <row r="1426" customFormat="1" hidden="1"/>
    <row r="1427" customFormat="1" hidden="1"/>
    <row r="1428" customFormat="1" hidden="1"/>
    <row r="1429" customFormat="1" hidden="1"/>
    <row r="1430" customFormat="1" hidden="1"/>
    <row r="1431" customFormat="1" hidden="1"/>
    <row r="1432" customFormat="1" hidden="1"/>
    <row r="1433" customFormat="1" hidden="1"/>
    <row r="1434" customFormat="1" hidden="1"/>
    <row r="1435" customFormat="1" hidden="1"/>
    <row r="1436" customFormat="1" hidden="1"/>
    <row r="1437" customFormat="1" hidden="1"/>
    <row r="1438" customFormat="1" hidden="1"/>
    <row r="1439" customFormat="1" hidden="1"/>
    <row r="1440" customFormat="1" hidden="1"/>
    <row r="1441" customFormat="1" hidden="1"/>
    <row r="1442" customFormat="1" hidden="1"/>
    <row r="1443" customFormat="1" hidden="1"/>
    <row r="1444" customFormat="1" hidden="1"/>
    <row r="1445" customFormat="1" hidden="1"/>
    <row r="1446" customFormat="1" hidden="1"/>
    <row r="1447" customFormat="1" hidden="1"/>
    <row r="1448" customFormat="1" hidden="1"/>
    <row r="1449" customFormat="1" hidden="1"/>
    <row r="1450" customFormat="1" hidden="1"/>
    <row r="1451" customFormat="1" hidden="1"/>
    <row r="1452" customFormat="1" hidden="1"/>
    <row r="1453" customFormat="1" hidden="1"/>
    <row r="1454" customFormat="1" hidden="1"/>
    <row r="1455" customFormat="1" hidden="1"/>
    <row r="1456" customFormat="1" hidden="1"/>
    <row r="1457" customFormat="1" hidden="1"/>
    <row r="1458" customFormat="1" hidden="1"/>
    <row r="1459" customFormat="1" hidden="1"/>
    <row r="1460" customFormat="1" hidden="1"/>
    <row r="1461" customFormat="1" hidden="1"/>
    <row r="1462" customFormat="1" hidden="1"/>
    <row r="1463" customFormat="1" hidden="1"/>
    <row r="1464" customFormat="1" hidden="1"/>
    <row r="1465" customFormat="1" hidden="1"/>
    <row r="1466" customFormat="1" hidden="1"/>
    <row r="1467" customFormat="1" hidden="1"/>
    <row r="1468" customFormat="1" hidden="1"/>
    <row r="1469" customFormat="1" hidden="1"/>
    <row r="1470" customFormat="1" hidden="1"/>
    <row r="1471" customFormat="1" hidden="1"/>
    <row r="1472" customFormat="1" hidden="1"/>
    <row r="1473" customFormat="1" hidden="1"/>
    <row r="1474" customFormat="1" hidden="1"/>
    <row r="1475" customFormat="1" hidden="1"/>
    <row r="1476" customFormat="1" hidden="1"/>
    <row r="1477" customFormat="1" hidden="1"/>
    <row r="1478" customFormat="1" hidden="1"/>
    <row r="1479" customFormat="1" hidden="1"/>
    <row r="1480" customFormat="1" hidden="1"/>
    <row r="1481" customFormat="1" hidden="1"/>
    <row r="1482" customFormat="1" hidden="1"/>
    <row r="1483" customFormat="1" hidden="1"/>
    <row r="1484" customFormat="1" hidden="1"/>
    <row r="1485" customFormat="1" hidden="1"/>
    <row r="1486" customFormat="1" hidden="1"/>
    <row r="1487" customFormat="1" hidden="1"/>
    <row r="1488" customFormat="1" hidden="1"/>
    <row r="1489" customFormat="1" hidden="1"/>
    <row r="1490" customFormat="1" hidden="1"/>
    <row r="1491" customFormat="1" hidden="1"/>
    <row r="1492" customFormat="1" hidden="1"/>
    <row r="1493" customFormat="1" hidden="1"/>
    <row r="1494" customFormat="1" hidden="1"/>
    <row r="1495" customFormat="1" hidden="1"/>
    <row r="1496" customFormat="1" hidden="1"/>
    <row r="1497" customFormat="1" hidden="1"/>
    <row r="1498" customFormat="1" hidden="1"/>
    <row r="1499" customFormat="1" hidden="1"/>
    <row r="1500" customFormat="1" hidden="1"/>
    <row r="1501" customFormat="1" hidden="1"/>
    <row r="1502" customFormat="1" hidden="1"/>
    <row r="1503" customFormat="1" hidden="1"/>
    <row r="1504" customFormat="1" hidden="1"/>
    <row r="1505" customFormat="1" hidden="1"/>
    <row r="1506" customFormat="1" hidden="1"/>
    <row r="1507" customFormat="1" hidden="1"/>
    <row r="1508" customFormat="1" hidden="1"/>
    <row r="1509" customFormat="1" hidden="1"/>
    <row r="1510" customFormat="1" hidden="1"/>
    <row r="1511" customFormat="1" hidden="1"/>
    <row r="1512" customFormat="1" hidden="1"/>
    <row r="1513" customFormat="1" hidden="1"/>
    <row r="1514" customFormat="1" hidden="1"/>
    <row r="1515" customFormat="1" hidden="1"/>
    <row r="1516" customFormat="1" hidden="1"/>
    <row r="1517" customFormat="1" hidden="1"/>
    <row r="1518" customFormat="1" hidden="1"/>
    <row r="1519" customFormat="1" hidden="1"/>
    <row r="1520" customFormat="1" hidden="1"/>
    <row r="1521" customFormat="1" hidden="1"/>
    <row r="1522" customFormat="1" hidden="1"/>
    <row r="1523" customFormat="1" hidden="1"/>
    <row r="1524" customFormat="1" hidden="1"/>
    <row r="1525" customFormat="1" hidden="1"/>
    <row r="1526" customFormat="1" hidden="1"/>
    <row r="1527" customFormat="1" hidden="1"/>
    <row r="1528" customFormat="1" hidden="1"/>
    <row r="1529" customFormat="1" hidden="1"/>
    <row r="1530" customFormat="1" hidden="1"/>
    <row r="1531" customFormat="1" hidden="1"/>
    <row r="1532" customFormat="1" hidden="1"/>
    <row r="1533" customFormat="1" hidden="1"/>
    <row r="1534" customFormat="1" hidden="1"/>
    <row r="1535" customFormat="1" hidden="1"/>
    <row r="1536" customFormat="1" hidden="1"/>
    <row r="1537" customFormat="1" hidden="1"/>
    <row r="1538" customFormat="1" hidden="1"/>
    <row r="1539" customFormat="1" hidden="1"/>
    <row r="1540" customFormat="1" hidden="1"/>
    <row r="1541" customFormat="1" hidden="1"/>
    <row r="1542" customFormat="1" hidden="1"/>
    <row r="1543" customFormat="1" hidden="1"/>
    <row r="1544" customFormat="1" hidden="1"/>
    <row r="1545" customFormat="1" hidden="1"/>
    <row r="1546" customFormat="1" hidden="1"/>
    <row r="1547" customFormat="1" hidden="1"/>
    <row r="1548" customFormat="1" hidden="1"/>
    <row r="1549" customFormat="1" hidden="1"/>
    <row r="1550" customFormat="1" hidden="1"/>
    <row r="1551" customFormat="1" hidden="1"/>
    <row r="1552" customFormat="1" hidden="1"/>
    <row r="1553" customFormat="1" hidden="1"/>
    <row r="1554" customFormat="1" hidden="1"/>
    <row r="1555" customFormat="1" hidden="1"/>
    <row r="1556" customFormat="1" hidden="1"/>
    <row r="1557" customFormat="1" hidden="1"/>
    <row r="1558" customFormat="1" hidden="1"/>
    <row r="1559" customFormat="1" hidden="1"/>
    <row r="1560" customFormat="1" hidden="1"/>
    <row r="1561" customFormat="1" hidden="1"/>
    <row r="1562" customFormat="1" hidden="1"/>
    <row r="1563" customFormat="1" hidden="1"/>
    <row r="1564" customFormat="1" hidden="1"/>
    <row r="1565" customFormat="1" hidden="1"/>
    <row r="1566" customFormat="1" hidden="1"/>
    <row r="1567" customFormat="1" hidden="1"/>
    <row r="1568" customFormat="1" hidden="1"/>
    <row r="1569" customFormat="1" hidden="1"/>
    <row r="1570" customFormat="1" hidden="1"/>
    <row r="1571" customFormat="1" hidden="1"/>
    <row r="1572" customFormat="1" hidden="1"/>
    <row r="1573" customFormat="1" hidden="1"/>
    <row r="1574" customFormat="1" hidden="1"/>
    <row r="1575" customFormat="1" hidden="1"/>
    <row r="1576" customFormat="1" hidden="1"/>
    <row r="1577" customFormat="1" hidden="1"/>
    <row r="1578" customFormat="1" hidden="1"/>
    <row r="1579" customFormat="1" hidden="1"/>
    <row r="1580" customFormat="1" hidden="1"/>
    <row r="1581" customFormat="1" hidden="1"/>
    <row r="1582" customFormat="1" hidden="1"/>
    <row r="1583" customFormat="1" hidden="1"/>
    <row r="1584" customFormat="1" hidden="1"/>
    <row r="1585" customFormat="1" hidden="1"/>
    <row r="1586" customFormat="1" hidden="1"/>
    <row r="1587" customFormat="1" hidden="1"/>
    <row r="1588" customFormat="1" hidden="1"/>
    <row r="1589" customFormat="1" hidden="1"/>
    <row r="1590" customFormat="1" hidden="1"/>
    <row r="1591" customFormat="1" hidden="1"/>
    <row r="1592" customFormat="1" hidden="1"/>
    <row r="1593" customFormat="1" hidden="1"/>
    <row r="1594" customFormat="1" hidden="1"/>
    <row r="1595" customFormat="1" hidden="1"/>
    <row r="1596" customFormat="1" hidden="1"/>
    <row r="1597" customFormat="1" hidden="1"/>
    <row r="1598" customFormat="1" hidden="1"/>
    <row r="1599" customFormat="1" hidden="1"/>
    <row r="1600" customFormat="1" hidden="1"/>
    <row r="1601" customFormat="1" hidden="1"/>
    <row r="1602" customFormat="1" hidden="1"/>
    <row r="1603" customFormat="1" hidden="1"/>
    <row r="1604" customFormat="1" hidden="1"/>
    <row r="1605" customFormat="1" hidden="1"/>
    <row r="1606" customFormat="1" hidden="1"/>
    <row r="1607" customFormat="1" hidden="1"/>
    <row r="1608" customFormat="1" hidden="1"/>
    <row r="1609" customFormat="1" hidden="1"/>
    <row r="1610" customFormat="1" hidden="1"/>
    <row r="1611" customFormat="1" hidden="1"/>
    <row r="1612" customFormat="1" hidden="1"/>
    <row r="1613" customFormat="1" hidden="1"/>
    <row r="1614" customFormat="1" hidden="1"/>
    <row r="1615" customFormat="1" hidden="1"/>
    <row r="1616" customFormat="1" hidden="1"/>
    <row r="1617" customFormat="1" hidden="1"/>
    <row r="1618" customFormat="1" hidden="1"/>
    <row r="1619" customFormat="1" hidden="1"/>
    <row r="1620" customFormat="1" hidden="1"/>
    <row r="1621" customFormat="1" hidden="1"/>
    <row r="1622" customFormat="1" hidden="1"/>
    <row r="1623" customFormat="1" hidden="1"/>
    <row r="1624" customFormat="1" hidden="1"/>
    <row r="1625" customFormat="1" hidden="1"/>
    <row r="1626" customFormat="1" hidden="1"/>
    <row r="1627" customFormat="1" hidden="1"/>
    <row r="1628" customFormat="1" hidden="1"/>
    <row r="1629" customFormat="1" hidden="1"/>
    <row r="1630" customFormat="1" hidden="1"/>
    <row r="1631" customFormat="1" hidden="1"/>
    <row r="1632" customFormat="1" hidden="1"/>
    <row r="1633" customFormat="1" hidden="1"/>
    <row r="1634" customFormat="1" hidden="1"/>
    <row r="1635" customFormat="1" hidden="1"/>
    <row r="1636" customFormat="1" hidden="1"/>
    <row r="1637" customFormat="1" hidden="1"/>
    <row r="1638" customFormat="1" hidden="1"/>
    <row r="1639" customFormat="1" hidden="1"/>
    <row r="1640" customFormat="1" hidden="1"/>
    <row r="1641" customFormat="1" hidden="1"/>
    <row r="1642" customFormat="1" hidden="1"/>
    <row r="1643" customFormat="1" hidden="1"/>
    <row r="1644" customFormat="1" hidden="1"/>
    <row r="1645" customFormat="1" hidden="1"/>
    <row r="1646" customFormat="1" hidden="1"/>
    <row r="1647" customFormat="1" hidden="1"/>
    <row r="1648" customFormat="1" hidden="1"/>
    <row r="1649" customFormat="1" hidden="1"/>
    <row r="1650" customFormat="1" hidden="1"/>
    <row r="1651" customFormat="1" hidden="1"/>
    <row r="1652" customFormat="1" hidden="1"/>
    <row r="1653" customFormat="1" hidden="1"/>
    <row r="1654" customFormat="1" hidden="1"/>
    <row r="1655" customFormat="1" hidden="1"/>
    <row r="1656" customFormat="1" hidden="1"/>
    <row r="1657" customFormat="1" hidden="1"/>
    <row r="1658" customFormat="1" hidden="1"/>
    <row r="1659" customFormat="1" hidden="1"/>
    <row r="1660" customFormat="1" hidden="1"/>
    <row r="1661" customFormat="1" hidden="1"/>
    <row r="1662" customFormat="1" hidden="1"/>
    <row r="1663" customFormat="1" hidden="1"/>
    <row r="1664" customFormat="1" hidden="1"/>
    <row r="1665" customFormat="1" hidden="1"/>
    <row r="1666" customFormat="1" hidden="1"/>
    <row r="1667" customFormat="1" hidden="1"/>
    <row r="1668" customFormat="1" hidden="1"/>
    <row r="1669" customFormat="1" hidden="1"/>
    <row r="1670" customFormat="1" hidden="1"/>
    <row r="1671" customFormat="1" hidden="1"/>
    <row r="1672" customFormat="1" hidden="1"/>
    <row r="1673" customFormat="1" hidden="1"/>
    <row r="1674" customFormat="1" hidden="1"/>
    <row r="1675" customFormat="1" hidden="1"/>
    <row r="1676" customFormat="1" hidden="1"/>
    <row r="1677" customFormat="1" hidden="1"/>
    <row r="1678" customFormat="1" hidden="1"/>
    <row r="1679" customFormat="1" hidden="1"/>
    <row r="1680" customFormat="1" hidden="1"/>
    <row r="1681" customFormat="1" hidden="1"/>
    <row r="1682" customFormat="1" hidden="1"/>
    <row r="1683" customFormat="1" hidden="1"/>
    <row r="1684" customFormat="1" hidden="1"/>
    <row r="1685" customFormat="1" hidden="1"/>
    <row r="1686" customFormat="1" hidden="1"/>
    <row r="1687" customFormat="1" hidden="1"/>
    <row r="1688" customFormat="1" hidden="1"/>
    <row r="1689" customFormat="1" hidden="1"/>
    <row r="1690" customFormat="1" hidden="1"/>
    <row r="1691" customFormat="1" hidden="1"/>
    <row r="1692" customFormat="1" hidden="1"/>
    <row r="1693" customFormat="1" hidden="1"/>
    <row r="1694" customFormat="1" hidden="1"/>
    <row r="1695" customFormat="1" hidden="1"/>
    <row r="1696" customFormat="1" hidden="1"/>
    <row r="1697" customFormat="1" hidden="1"/>
    <row r="1698" customFormat="1" hidden="1"/>
    <row r="1699" customFormat="1" hidden="1"/>
    <row r="1700" customFormat="1" hidden="1"/>
    <row r="1701" customFormat="1" hidden="1"/>
    <row r="1702" customFormat="1" hidden="1"/>
    <row r="1703" customFormat="1" hidden="1"/>
    <row r="1704" customFormat="1" hidden="1"/>
    <row r="1705" customFormat="1" hidden="1"/>
    <row r="1706" customFormat="1" hidden="1"/>
    <row r="1707" customFormat="1" hidden="1"/>
    <row r="1708" customFormat="1" hidden="1"/>
    <row r="1709" customFormat="1" hidden="1"/>
    <row r="1710" customFormat="1" hidden="1"/>
    <row r="1711" customFormat="1" hidden="1"/>
    <row r="1712" customFormat="1" hidden="1"/>
    <row r="1713" customFormat="1" hidden="1"/>
    <row r="1714" customFormat="1" hidden="1"/>
    <row r="1715" customFormat="1" hidden="1"/>
    <row r="1716" customFormat="1" hidden="1"/>
    <row r="1717" customFormat="1" hidden="1"/>
    <row r="1718" customFormat="1" hidden="1"/>
    <row r="1719" customFormat="1" hidden="1"/>
    <row r="1720" customFormat="1" hidden="1"/>
    <row r="1721" customFormat="1" hidden="1"/>
    <row r="1722" customFormat="1" hidden="1"/>
    <row r="1723" customFormat="1" hidden="1"/>
    <row r="1724" customFormat="1" hidden="1"/>
    <row r="1725" customFormat="1" hidden="1"/>
    <row r="1726" customFormat="1" hidden="1"/>
    <row r="1727" customFormat="1" hidden="1"/>
    <row r="1728" customFormat="1" hidden="1"/>
    <row r="1729" customFormat="1" hidden="1"/>
    <row r="1730" customFormat="1" hidden="1"/>
    <row r="1731" customFormat="1" hidden="1"/>
    <row r="1732" customFormat="1" hidden="1"/>
    <row r="1733" customFormat="1" hidden="1"/>
    <row r="1734" customFormat="1" hidden="1"/>
    <row r="1735" customFormat="1" hidden="1"/>
    <row r="1736" customFormat="1" hidden="1"/>
    <row r="1737" customFormat="1" hidden="1"/>
    <row r="1738" customFormat="1" hidden="1"/>
    <row r="1739" customFormat="1" hidden="1"/>
    <row r="1740" customFormat="1" hidden="1"/>
    <row r="1741" customFormat="1" hidden="1"/>
    <row r="1742" customFormat="1" hidden="1"/>
    <row r="1743" customFormat="1" hidden="1"/>
    <row r="1744" customFormat="1" hidden="1"/>
    <row r="1745" customFormat="1" hidden="1"/>
    <row r="1746" customFormat="1" hidden="1"/>
    <row r="1747" customFormat="1" hidden="1"/>
    <row r="1748" customFormat="1" hidden="1"/>
    <row r="1749" customFormat="1" hidden="1"/>
    <row r="1750" customFormat="1" hidden="1"/>
    <row r="1751" customFormat="1" hidden="1"/>
    <row r="1752" customFormat="1" hidden="1"/>
    <row r="1753" customFormat="1" hidden="1"/>
    <row r="1754" customFormat="1" hidden="1"/>
    <row r="1755" customFormat="1" hidden="1"/>
    <row r="1756" customFormat="1" hidden="1"/>
    <row r="1757" customFormat="1" hidden="1"/>
    <row r="1758" customFormat="1" hidden="1"/>
    <row r="1759" customFormat="1" hidden="1"/>
    <row r="1760" customFormat="1" hidden="1"/>
    <row r="1761" customFormat="1" hidden="1"/>
    <row r="1762" customFormat="1" hidden="1"/>
    <row r="1763" customFormat="1" hidden="1"/>
    <row r="1764" customFormat="1" hidden="1"/>
    <row r="1765" customFormat="1" hidden="1"/>
    <row r="1766" customFormat="1" hidden="1"/>
    <row r="1767" customFormat="1" hidden="1"/>
    <row r="1768" customFormat="1" hidden="1"/>
    <row r="1769" customFormat="1" hidden="1"/>
    <row r="1770" customFormat="1" hidden="1"/>
    <row r="1771" customFormat="1" hidden="1"/>
    <row r="1772" customFormat="1" hidden="1"/>
    <row r="1773" customFormat="1" hidden="1"/>
    <row r="1774" customFormat="1" hidden="1"/>
    <row r="1775" customFormat="1" hidden="1"/>
    <row r="1776" customFormat="1" hidden="1"/>
    <row r="1777" customFormat="1" hidden="1"/>
    <row r="1778" customFormat="1" hidden="1"/>
    <row r="1779" customFormat="1" hidden="1"/>
    <row r="1780" customFormat="1" hidden="1"/>
    <row r="1781" customFormat="1" hidden="1"/>
    <row r="1782" customFormat="1" hidden="1"/>
    <row r="1783" customFormat="1" hidden="1"/>
    <row r="1784" customFormat="1" hidden="1"/>
    <row r="1785" customFormat="1" hidden="1"/>
    <row r="1786" customFormat="1" hidden="1"/>
    <row r="1787" customFormat="1" hidden="1"/>
    <row r="1788" customFormat="1" hidden="1"/>
    <row r="1789" customFormat="1" hidden="1"/>
    <row r="1790" customFormat="1" hidden="1"/>
    <row r="1791" customFormat="1" hidden="1"/>
    <row r="1792" customFormat="1" hidden="1"/>
    <row r="1793" customFormat="1" hidden="1"/>
    <row r="1794" customFormat="1" hidden="1"/>
    <row r="1795" customFormat="1" hidden="1"/>
    <row r="1796" customFormat="1" hidden="1"/>
    <row r="1797" customFormat="1" hidden="1"/>
    <row r="1798" customFormat="1" hidden="1"/>
    <row r="1799" customFormat="1" hidden="1"/>
    <row r="1800" customFormat="1" hidden="1"/>
    <row r="1801" customFormat="1" hidden="1"/>
    <row r="1802" customFormat="1" hidden="1"/>
    <row r="1803" customFormat="1" hidden="1"/>
    <row r="1804" customFormat="1" hidden="1"/>
    <row r="1805" customFormat="1" hidden="1"/>
    <row r="1806" customFormat="1" hidden="1"/>
    <row r="1807" customFormat="1" hidden="1"/>
    <row r="1808" customFormat="1" hidden="1"/>
    <row r="1809" customFormat="1" hidden="1"/>
    <row r="1810" customFormat="1" hidden="1"/>
    <row r="1811" customFormat="1" hidden="1"/>
    <row r="1812" customFormat="1" hidden="1"/>
    <row r="1813" customFormat="1" hidden="1"/>
    <row r="1814" customFormat="1" hidden="1"/>
    <row r="1815" customFormat="1" hidden="1"/>
    <row r="1816" customFormat="1" hidden="1"/>
    <row r="1817" customFormat="1" hidden="1"/>
    <row r="1818" customFormat="1" hidden="1"/>
    <row r="1819" customFormat="1" hidden="1"/>
    <row r="1820" customFormat="1" hidden="1"/>
    <row r="1821" customFormat="1" hidden="1"/>
    <row r="1822" customFormat="1" hidden="1"/>
    <row r="1823" customFormat="1" hidden="1"/>
    <row r="1824" customFormat="1" hidden="1"/>
    <row r="1825" customFormat="1" hidden="1"/>
    <row r="1826" customFormat="1" hidden="1"/>
    <row r="1827" customFormat="1" hidden="1"/>
    <row r="1828" customFormat="1" hidden="1"/>
    <row r="1829" customFormat="1" hidden="1"/>
    <row r="1830" customFormat="1" hidden="1"/>
    <row r="1831" customFormat="1" hidden="1"/>
    <row r="1832" customFormat="1" hidden="1"/>
    <row r="1833" customFormat="1" hidden="1"/>
    <row r="1834" customFormat="1" hidden="1"/>
    <row r="1835" customFormat="1" hidden="1"/>
    <row r="1836" customFormat="1" hidden="1"/>
    <row r="1837" customFormat="1" hidden="1"/>
    <row r="1838" customFormat="1" hidden="1"/>
    <row r="1839" customFormat="1" hidden="1"/>
    <row r="1840" customFormat="1" hidden="1"/>
    <row r="1841" customFormat="1" hidden="1"/>
    <row r="1842" customFormat="1" hidden="1"/>
    <row r="1843" customFormat="1" hidden="1"/>
    <row r="1844" customFormat="1" hidden="1"/>
    <row r="1845" customFormat="1" hidden="1"/>
    <row r="1846" customFormat="1" hidden="1"/>
    <row r="1847" customFormat="1" hidden="1"/>
    <row r="1848" customFormat="1" hidden="1"/>
    <row r="1849" customFormat="1" hidden="1"/>
    <row r="1850" customFormat="1" hidden="1"/>
    <row r="1851" customFormat="1" hidden="1"/>
    <row r="1852" customFormat="1" hidden="1"/>
    <row r="1853" customFormat="1" hidden="1"/>
    <row r="1854" customFormat="1" hidden="1"/>
    <row r="1855" customFormat="1" hidden="1"/>
    <row r="1856" customFormat="1" hidden="1"/>
    <row r="1857" customFormat="1" hidden="1"/>
    <row r="1858" customFormat="1" hidden="1"/>
    <row r="1859" customFormat="1" hidden="1"/>
    <row r="1860" customFormat="1" hidden="1"/>
    <row r="1861" customFormat="1" hidden="1"/>
    <row r="1862" customFormat="1" hidden="1"/>
    <row r="1863" customFormat="1" hidden="1"/>
    <row r="1864" customFormat="1" hidden="1"/>
    <row r="1865" customFormat="1" hidden="1"/>
    <row r="1866" customFormat="1" hidden="1"/>
    <row r="1867" customFormat="1" hidden="1"/>
    <row r="1868" customFormat="1" hidden="1"/>
    <row r="1869" customFormat="1" hidden="1"/>
    <row r="1870" customFormat="1" hidden="1"/>
    <row r="1871" customFormat="1" hidden="1"/>
    <row r="1872" customFormat="1" hidden="1"/>
    <row r="1873" customFormat="1" hidden="1"/>
    <row r="1874" customFormat="1" hidden="1"/>
    <row r="1875" customFormat="1" hidden="1"/>
    <row r="1876" customFormat="1" hidden="1"/>
    <row r="1877" customFormat="1" hidden="1"/>
    <row r="1878" customFormat="1" hidden="1"/>
    <row r="1879" customFormat="1" hidden="1"/>
    <row r="1880" customFormat="1" hidden="1"/>
    <row r="1881" customFormat="1" hidden="1"/>
    <row r="1882" customFormat="1" hidden="1"/>
    <row r="1883" customFormat="1" hidden="1"/>
    <row r="1884" customFormat="1" hidden="1"/>
    <row r="1885" customFormat="1" hidden="1"/>
    <row r="1886" customFormat="1" hidden="1"/>
    <row r="1887" customFormat="1" hidden="1"/>
    <row r="1888" customFormat="1" hidden="1"/>
    <row r="1889" customFormat="1" hidden="1"/>
    <row r="1890" customFormat="1" hidden="1"/>
    <row r="1891" customFormat="1" hidden="1"/>
    <row r="1892" customFormat="1" hidden="1"/>
    <row r="1893" customFormat="1" hidden="1"/>
    <row r="1894" customFormat="1" hidden="1"/>
    <row r="1895" customFormat="1" hidden="1"/>
    <row r="1896" customFormat="1" hidden="1"/>
    <row r="1897" customFormat="1" hidden="1"/>
    <row r="1898" customFormat="1" hidden="1"/>
    <row r="1899" customFormat="1" hidden="1"/>
    <row r="1900" customFormat="1" hidden="1"/>
    <row r="1901" customFormat="1" hidden="1"/>
    <row r="1902" customFormat="1" hidden="1"/>
    <row r="1903" customFormat="1" hidden="1"/>
    <row r="1904" customFormat="1" hidden="1"/>
    <row r="1905" customFormat="1" hidden="1"/>
    <row r="1906" customFormat="1" hidden="1"/>
    <row r="1907" customFormat="1" hidden="1"/>
    <row r="1908" customFormat="1" hidden="1"/>
    <row r="1909" customFormat="1" hidden="1"/>
    <row r="1910" customFormat="1" hidden="1"/>
    <row r="1911" customFormat="1" hidden="1"/>
    <row r="1912" customFormat="1" hidden="1"/>
    <row r="1913" customFormat="1" hidden="1"/>
    <row r="1914" customFormat="1" hidden="1"/>
    <row r="1915" customFormat="1" hidden="1"/>
    <row r="1916" customFormat="1" hidden="1"/>
    <row r="1917" customFormat="1" hidden="1"/>
    <row r="1918" customFormat="1" hidden="1"/>
    <row r="1919" customFormat="1" hidden="1"/>
    <row r="1920" customFormat="1" hidden="1"/>
    <row r="1921" customFormat="1" hidden="1"/>
    <row r="1922" customFormat="1" hidden="1"/>
    <row r="1923" customFormat="1" hidden="1"/>
    <row r="1924" customFormat="1" hidden="1"/>
    <row r="1925" customFormat="1" hidden="1"/>
    <row r="1926" customFormat="1" hidden="1"/>
    <row r="1927" customFormat="1" hidden="1"/>
    <row r="1928" customFormat="1" hidden="1"/>
    <row r="1929" customFormat="1" hidden="1"/>
    <row r="1930" customFormat="1" hidden="1"/>
    <row r="1931" customFormat="1" hidden="1"/>
    <row r="1932" customFormat="1" hidden="1"/>
    <row r="1933" customFormat="1" hidden="1"/>
    <row r="1934" customFormat="1" hidden="1"/>
    <row r="1935" customFormat="1" hidden="1"/>
    <row r="1936" customFormat="1" hidden="1"/>
    <row r="1937" customFormat="1" hidden="1"/>
    <row r="1938" customFormat="1" hidden="1"/>
    <row r="1939" customFormat="1" hidden="1"/>
    <row r="1940" customFormat="1" hidden="1"/>
    <row r="1941" customFormat="1" hidden="1"/>
    <row r="1942" customFormat="1" hidden="1"/>
    <row r="1943" customFormat="1" hidden="1"/>
    <row r="1944" customFormat="1" hidden="1"/>
    <row r="1945" customFormat="1" hidden="1"/>
    <row r="1946" customFormat="1" hidden="1"/>
    <row r="1947" customFormat="1" hidden="1"/>
    <row r="1948" customFormat="1" hidden="1"/>
    <row r="1949" customFormat="1" hidden="1"/>
    <row r="1950" customFormat="1" hidden="1"/>
    <row r="1951" customFormat="1" hidden="1"/>
    <row r="1952" customFormat="1" hidden="1"/>
    <row r="1953" customFormat="1" hidden="1"/>
    <row r="1954" customFormat="1" hidden="1"/>
    <row r="1955" customFormat="1" hidden="1"/>
    <row r="1956" customFormat="1" hidden="1"/>
    <row r="1957" customFormat="1" hidden="1"/>
    <row r="1958" customFormat="1" hidden="1"/>
    <row r="1959" customFormat="1" hidden="1"/>
    <row r="1960" customFormat="1" hidden="1"/>
    <row r="1961" customFormat="1" hidden="1"/>
    <row r="1962" customFormat="1" hidden="1"/>
    <row r="1963" customFormat="1" hidden="1"/>
    <row r="1964" customFormat="1" hidden="1"/>
    <row r="1965" customFormat="1" hidden="1"/>
    <row r="1966" customFormat="1" hidden="1"/>
    <row r="1967" customFormat="1" hidden="1"/>
    <row r="1968" customFormat="1" hidden="1"/>
    <row r="1969" customFormat="1" hidden="1"/>
    <row r="1970" customFormat="1" hidden="1"/>
    <row r="1971" customFormat="1" hidden="1"/>
    <row r="1972" customFormat="1" hidden="1"/>
    <row r="1973" customFormat="1" hidden="1"/>
    <row r="1974" customFormat="1" hidden="1"/>
    <row r="1975" customFormat="1" hidden="1"/>
    <row r="1976" customFormat="1" hidden="1"/>
    <row r="1977" customFormat="1" hidden="1"/>
    <row r="1978" customFormat="1" hidden="1"/>
    <row r="1979" customFormat="1" hidden="1"/>
    <row r="1980" customFormat="1" hidden="1"/>
    <row r="1981" customFormat="1" hidden="1"/>
    <row r="1982" customFormat="1" hidden="1"/>
    <row r="1983" customFormat="1" hidden="1"/>
    <row r="1984" customFormat="1" hidden="1"/>
    <row r="1985" customFormat="1" hidden="1"/>
    <row r="1986" customFormat="1" hidden="1"/>
    <row r="1987" customFormat="1" hidden="1"/>
    <row r="1988" customFormat="1" hidden="1"/>
    <row r="1989" customFormat="1" hidden="1"/>
    <row r="1990" customFormat="1" hidden="1"/>
    <row r="1991" customFormat="1" hidden="1"/>
    <row r="1992" customFormat="1" hidden="1"/>
    <row r="1993" customFormat="1" hidden="1"/>
    <row r="1994" customFormat="1" hidden="1"/>
    <row r="1995" customFormat="1" hidden="1"/>
    <row r="1996" customFormat="1" hidden="1"/>
    <row r="1997" customFormat="1" hidden="1"/>
    <row r="1998" customFormat="1" hidden="1"/>
    <row r="1999" customFormat="1" hidden="1"/>
    <row r="2000" customFormat="1" hidden="1"/>
    <row r="2001" customFormat="1" hidden="1"/>
    <row r="2002" customFormat="1" hidden="1"/>
    <row r="2003" customFormat="1" hidden="1"/>
    <row r="2004" customFormat="1" hidden="1"/>
    <row r="2005" customFormat="1" hidden="1"/>
    <row r="2006" customFormat="1" hidden="1"/>
    <row r="2007" customFormat="1" hidden="1"/>
    <row r="2008" customFormat="1" hidden="1"/>
    <row r="2009" customFormat="1" hidden="1"/>
    <row r="2010" customFormat="1" hidden="1"/>
    <row r="2011" customFormat="1" hidden="1"/>
    <row r="2012" customFormat="1" hidden="1"/>
    <row r="2013" customFormat="1" hidden="1"/>
    <row r="2014" customFormat="1" hidden="1"/>
    <row r="2015" customFormat="1" hidden="1"/>
    <row r="2016" customFormat="1" hidden="1"/>
    <row r="2017" customFormat="1" hidden="1"/>
    <row r="2018" customFormat="1" hidden="1"/>
    <row r="2019" customFormat="1" hidden="1"/>
    <row r="2020" customFormat="1" hidden="1"/>
    <row r="2021" customFormat="1" hidden="1"/>
    <row r="2022" customFormat="1" hidden="1"/>
    <row r="2023" customFormat="1" hidden="1"/>
    <row r="2024" customFormat="1" hidden="1"/>
    <row r="2025" customFormat="1" hidden="1"/>
    <row r="2026" customFormat="1" hidden="1"/>
    <row r="2027" customFormat="1" hidden="1"/>
    <row r="2028" customFormat="1" hidden="1"/>
    <row r="2029" customFormat="1" hidden="1"/>
    <row r="2030" customFormat="1" hidden="1"/>
    <row r="2031" customFormat="1" hidden="1"/>
    <row r="2032" customFormat="1" hidden="1"/>
    <row r="2033" customFormat="1" hidden="1"/>
    <row r="2034" customFormat="1" hidden="1"/>
    <row r="2035" customFormat="1" hidden="1"/>
    <row r="2036" customFormat="1" hidden="1"/>
    <row r="2037" customFormat="1" hidden="1"/>
    <row r="2038" customFormat="1" hidden="1"/>
    <row r="2039" customFormat="1" hidden="1"/>
    <row r="2040" customFormat="1" hidden="1"/>
    <row r="2041" customFormat="1" hidden="1"/>
    <row r="2042" customFormat="1" hidden="1"/>
    <row r="2043" customFormat="1" hidden="1"/>
    <row r="2044" customFormat="1" hidden="1"/>
    <row r="2045" customFormat="1" hidden="1"/>
    <row r="2046" customFormat="1" hidden="1"/>
    <row r="2047" customFormat="1" hidden="1"/>
    <row r="2048" customFormat="1" hidden="1"/>
    <row r="2049" customFormat="1" hidden="1"/>
    <row r="2050" customFormat="1" hidden="1"/>
    <row r="2051" customFormat="1" hidden="1"/>
    <row r="2052" customFormat="1" hidden="1"/>
    <row r="2053" customFormat="1" hidden="1"/>
    <row r="2054" customFormat="1" hidden="1"/>
    <row r="2055" customFormat="1" hidden="1"/>
    <row r="2056" customFormat="1" hidden="1"/>
    <row r="2057" customFormat="1" hidden="1"/>
    <row r="2058" customFormat="1" hidden="1"/>
    <row r="2059" customFormat="1" hidden="1"/>
    <row r="2060" customFormat="1" hidden="1"/>
    <row r="2061" customFormat="1" hidden="1"/>
    <row r="2062" customFormat="1" hidden="1"/>
    <row r="2063" customFormat="1" hidden="1"/>
    <row r="2064" customFormat="1" hidden="1"/>
    <row r="2065" customFormat="1" hidden="1"/>
    <row r="2066" customFormat="1" hidden="1"/>
    <row r="2067" customFormat="1" hidden="1"/>
    <row r="2068" customFormat="1" hidden="1"/>
    <row r="2069" customFormat="1" hidden="1"/>
    <row r="2070" customFormat="1" hidden="1"/>
    <row r="2071" customFormat="1" hidden="1"/>
    <row r="2072" customFormat="1" hidden="1"/>
    <row r="2073" customFormat="1" hidden="1"/>
    <row r="2074" customFormat="1" hidden="1"/>
    <row r="2075" customFormat="1" hidden="1"/>
    <row r="2076" customFormat="1" hidden="1"/>
    <row r="2077" customFormat="1" hidden="1"/>
    <row r="2078" customFormat="1" hidden="1"/>
    <row r="2079" customFormat="1" hidden="1"/>
    <row r="2080" customFormat="1" hidden="1"/>
    <row r="2081" customFormat="1" hidden="1"/>
    <row r="2082" customFormat="1" hidden="1"/>
    <row r="2083" customFormat="1" hidden="1"/>
    <row r="2084" customFormat="1" hidden="1"/>
    <row r="2085" customFormat="1" hidden="1"/>
    <row r="2086" customFormat="1" hidden="1"/>
    <row r="2087" customFormat="1" hidden="1"/>
    <row r="2088" customFormat="1" hidden="1"/>
    <row r="2089" customFormat="1" hidden="1"/>
    <row r="2090" customFormat="1" hidden="1"/>
    <row r="2091" customFormat="1" hidden="1"/>
    <row r="2092" customFormat="1" hidden="1"/>
    <row r="2093" customFormat="1" hidden="1"/>
    <row r="2094" customFormat="1" hidden="1"/>
    <row r="2095" customFormat="1" hidden="1"/>
    <row r="2096" customFormat="1" hidden="1"/>
    <row r="2097" customFormat="1" hidden="1"/>
    <row r="2098" customFormat="1" hidden="1"/>
    <row r="2099" customFormat="1" hidden="1"/>
    <row r="2100" customFormat="1" hidden="1"/>
    <row r="2101" customFormat="1" hidden="1"/>
    <row r="2102" customFormat="1" hidden="1"/>
    <row r="2103" customFormat="1" hidden="1"/>
    <row r="2104" customFormat="1" hidden="1"/>
    <row r="2105" customFormat="1" hidden="1"/>
    <row r="2106" customFormat="1" hidden="1"/>
    <row r="2107" customFormat="1" hidden="1"/>
    <row r="2108" customFormat="1" hidden="1"/>
    <row r="2109" customFormat="1" hidden="1"/>
    <row r="2110" customFormat="1" hidden="1"/>
    <row r="2111" customFormat="1" hidden="1"/>
    <row r="2112" customFormat="1" hidden="1"/>
    <row r="2113" customFormat="1" hidden="1"/>
    <row r="2114" customFormat="1" hidden="1"/>
    <row r="2115" customFormat="1" hidden="1"/>
    <row r="2116" customFormat="1" hidden="1"/>
    <row r="2117" customFormat="1" hidden="1"/>
    <row r="2118" customFormat="1" hidden="1"/>
    <row r="2119" customFormat="1" hidden="1"/>
    <row r="2120" customFormat="1" hidden="1"/>
    <row r="2121" customFormat="1" hidden="1"/>
    <row r="2122" customFormat="1" hidden="1"/>
    <row r="2123" customFormat="1" hidden="1"/>
    <row r="2124" customFormat="1" hidden="1"/>
    <row r="2125" customFormat="1" hidden="1"/>
    <row r="2126" customFormat="1" hidden="1"/>
    <row r="2127" customFormat="1" hidden="1"/>
    <row r="2128" customFormat="1" hidden="1"/>
    <row r="2129" customFormat="1" hidden="1"/>
    <row r="2130" customFormat="1" hidden="1"/>
    <row r="2131" customFormat="1" hidden="1"/>
    <row r="2132" customFormat="1" hidden="1"/>
    <row r="2133" customFormat="1" hidden="1"/>
    <row r="2134" customFormat="1" hidden="1"/>
    <row r="2135" customFormat="1" hidden="1"/>
    <row r="2136" customFormat="1" hidden="1"/>
    <row r="2137" customFormat="1" hidden="1"/>
    <row r="2138" customFormat="1" hidden="1"/>
    <row r="2139" customFormat="1" hidden="1"/>
    <row r="2140" customFormat="1" hidden="1"/>
    <row r="2141" customFormat="1" hidden="1"/>
    <row r="2142" customFormat="1" hidden="1"/>
    <row r="2143" customFormat="1" hidden="1"/>
    <row r="2144" customFormat="1" hidden="1"/>
    <row r="2145" customFormat="1" hidden="1"/>
    <row r="2146" customFormat="1" hidden="1"/>
    <row r="2147" customFormat="1" hidden="1"/>
    <row r="2148" customFormat="1" hidden="1"/>
    <row r="2149" customFormat="1" hidden="1"/>
    <row r="2150" customFormat="1" hidden="1"/>
    <row r="2151" customFormat="1" hidden="1"/>
    <row r="2152" customFormat="1" hidden="1"/>
    <row r="2153" customFormat="1" hidden="1"/>
    <row r="2154" customFormat="1" hidden="1"/>
    <row r="2155" customFormat="1" hidden="1"/>
    <row r="2156" customFormat="1" hidden="1"/>
    <row r="2157" customFormat="1" hidden="1"/>
    <row r="2158" customFormat="1" hidden="1"/>
    <row r="2159" customFormat="1" hidden="1"/>
    <row r="2160" customFormat="1" hidden="1"/>
    <row r="2161" customFormat="1" hidden="1"/>
    <row r="2162" customFormat="1" hidden="1"/>
    <row r="2163" customFormat="1" hidden="1"/>
    <row r="2164" customFormat="1" hidden="1"/>
    <row r="2165" customFormat="1" hidden="1"/>
    <row r="2166" customFormat="1" hidden="1"/>
    <row r="2167" customFormat="1" hidden="1"/>
    <row r="2168" customFormat="1" hidden="1"/>
    <row r="2169" customFormat="1" hidden="1"/>
    <row r="2170" customFormat="1" hidden="1"/>
    <row r="2171" customFormat="1" hidden="1"/>
    <row r="2172" customFormat="1" hidden="1"/>
    <row r="2173" customFormat="1" hidden="1"/>
    <row r="2174" customFormat="1" hidden="1"/>
    <row r="2175" customFormat="1" hidden="1"/>
    <row r="2176" customFormat="1" hidden="1"/>
    <row r="2177" customFormat="1" hidden="1"/>
    <row r="2178" customFormat="1" hidden="1"/>
    <row r="2179" customFormat="1" hidden="1"/>
    <row r="2180" customFormat="1" hidden="1"/>
    <row r="2181" customFormat="1" hidden="1"/>
    <row r="2182" customFormat="1" hidden="1"/>
    <row r="2183" customFormat="1" hidden="1"/>
    <row r="2184" customFormat="1" hidden="1"/>
    <row r="2185" customFormat="1" hidden="1"/>
    <row r="2186" customFormat="1" hidden="1"/>
    <row r="2187" customFormat="1" hidden="1"/>
    <row r="2188" customFormat="1" hidden="1"/>
    <row r="2189" customFormat="1" hidden="1"/>
    <row r="2190" customFormat="1" hidden="1"/>
    <row r="2191" customFormat="1" hidden="1"/>
    <row r="2192" customFormat="1" hidden="1"/>
    <row r="2193" customFormat="1" hidden="1"/>
    <row r="2194" customFormat="1" hidden="1"/>
    <row r="2195" customFormat="1" hidden="1"/>
    <row r="2196" customFormat="1" hidden="1"/>
    <row r="2197" customFormat="1" hidden="1"/>
    <row r="2198" customFormat="1" hidden="1"/>
    <row r="2199" customFormat="1" hidden="1"/>
    <row r="2200" customFormat="1" hidden="1"/>
    <row r="2201" customFormat="1" hidden="1"/>
    <row r="2202" customFormat="1" hidden="1"/>
    <row r="2203" customFormat="1" hidden="1"/>
    <row r="2204" customFormat="1" hidden="1"/>
    <row r="2205" customFormat="1" hidden="1"/>
    <row r="2206" customFormat="1" hidden="1"/>
    <row r="2207" customFormat="1" hidden="1"/>
    <row r="2208" customFormat="1" hidden="1"/>
    <row r="2209" customFormat="1" hidden="1"/>
    <row r="2210" customFormat="1" hidden="1"/>
    <row r="2211" customFormat="1" hidden="1"/>
    <row r="2212" customFormat="1" hidden="1"/>
    <row r="2213" customFormat="1" hidden="1"/>
    <row r="2214" customFormat="1" hidden="1"/>
    <row r="2215" customFormat="1" hidden="1"/>
    <row r="2216" customFormat="1" hidden="1"/>
    <row r="2217" customFormat="1" hidden="1"/>
    <row r="2218" customFormat="1" hidden="1"/>
    <row r="2219" customFormat="1" hidden="1"/>
    <row r="2220" customFormat="1" hidden="1"/>
    <row r="2221" customFormat="1" hidden="1"/>
    <row r="2222" customFormat="1" hidden="1"/>
    <row r="2223" customFormat="1" hidden="1"/>
    <row r="2224" customFormat="1" hidden="1"/>
    <row r="2225" customFormat="1" hidden="1"/>
    <row r="2226" customFormat="1" hidden="1"/>
    <row r="2227" customFormat="1" hidden="1"/>
    <row r="2228" customFormat="1" hidden="1"/>
    <row r="2229" customFormat="1" hidden="1"/>
    <row r="2230" customFormat="1" hidden="1"/>
    <row r="2231" customFormat="1" hidden="1"/>
    <row r="2232" customFormat="1" hidden="1"/>
    <row r="2233" customFormat="1" hidden="1"/>
    <row r="2234" customFormat="1" hidden="1"/>
    <row r="2235" customFormat="1" hidden="1"/>
    <row r="2236" customFormat="1" hidden="1"/>
    <row r="2237" customFormat="1" hidden="1"/>
    <row r="2238" customFormat="1" hidden="1"/>
    <row r="2239" customFormat="1" hidden="1"/>
    <row r="2240" customFormat="1" hidden="1"/>
    <row r="2241" customFormat="1" hidden="1"/>
    <row r="2242" customFormat="1" hidden="1"/>
    <row r="2243" customFormat="1" hidden="1"/>
    <row r="2244" customFormat="1" hidden="1"/>
    <row r="2245" customFormat="1" hidden="1"/>
    <row r="2246" customFormat="1" hidden="1"/>
    <row r="2247" customFormat="1" hidden="1"/>
    <row r="2248" customFormat="1" hidden="1"/>
    <row r="2249" customFormat="1" hidden="1"/>
    <row r="2250" customFormat="1" hidden="1"/>
    <row r="2251" customFormat="1" hidden="1"/>
    <row r="2252" customFormat="1" hidden="1"/>
    <row r="2253" customFormat="1" hidden="1"/>
    <row r="2254" customFormat="1" hidden="1"/>
    <row r="2255" customFormat="1" hidden="1"/>
    <row r="2256" customFormat="1" hidden="1"/>
    <row r="2257" customFormat="1" hidden="1"/>
    <row r="2258" customFormat="1" hidden="1"/>
    <row r="2259" customFormat="1" hidden="1"/>
    <row r="2260" customFormat="1" hidden="1"/>
    <row r="2261" customFormat="1" hidden="1"/>
    <row r="2262" customFormat="1" hidden="1"/>
    <row r="2263" customFormat="1" hidden="1"/>
    <row r="2264" customFormat="1" hidden="1"/>
    <row r="2265" customFormat="1" hidden="1"/>
    <row r="2266" customFormat="1" hidden="1"/>
    <row r="2267" customFormat="1" hidden="1"/>
    <row r="2268" customFormat="1" hidden="1"/>
    <row r="2269" customFormat="1" hidden="1"/>
    <row r="2270" customFormat="1" hidden="1"/>
    <row r="2271" customFormat="1" hidden="1"/>
    <row r="2272" customFormat="1" hidden="1"/>
    <row r="2273" customFormat="1" hidden="1"/>
    <row r="2274" customFormat="1" hidden="1"/>
    <row r="2275" customFormat="1" hidden="1"/>
    <row r="2276" customFormat="1" hidden="1"/>
    <row r="2277" customFormat="1" hidden="1"/>
    <row r="2278" customFormat="1" hidden="1"/>
    <row r="2279" customFormat="1" hidden="1"/>
    <row r="2280" customFormat="1" hidden="1"/>
    <row r="2281" customFormat="1" hidden="1"/>
    <row r="2282" customFormat="1" hidden="1"/>
    <row r="2283" customFormat="1" hidden="1"/>
    <row r="2284" customFormat="1" hidden="1"/>
    <row r="2285" customFormat="1" hidden="1"/>
    <row r="2286" customFormat="1" hidden="1"/>
    <row r="2287" customFormat="1" hidden="1"/>
    <row r="2288" customFormat="1" hidden="1"/>
    <row r="2289" customFormat="1" hidden="1"/>
    <row r="2290" customFormat="1" hidden="1"/>
    <row r="2291" customFormat="1" hidden="1"/>
    <row r="2292" customFormat="1" hidden="1"/>
    <row r="2293" customFormat="1" hidden="1"/>
    <row r="2294" customFormat="1" hidden="1"/>
    <row r="2295" customFormat="1" hidden="1"/>
    <row r="2296" customFormat="1" hidden="1"/>
    <row r="2297" customFormat="1" hidden="1"/>
    <row r="2298" customFormat="1" hidden="1"/>
    <row r="2299" customFormat="1" hidden="1"/>
    <row r="2300" customFormat="1" hidden="1"/>
    <row r="2301" customFormat="1" hidden="1"/>
    <row r="2302" customFormat="1" hidden="1"/>
    <row r="2303" customFormat="1" hidden="1"/>
    <row r="2304" customFormat="1" hidden="1"/>
    <row r="2305" customFormat="1" hidden="1"/>
    <row r="2306" customFormat="1" hidden="1"/>
    <row r="2307" customFormat="1" hidden="1"/>
    <row r="2308" customFormat="1" hidden="1"/>
    <row r="2309" customFormat="1" hidden="1"/>
    <row r="2310" customFormat="1" hidden="1"/>
    <row r="2311" customFormat="1" hidden="1"/>
    <row r="2312" customFormat="1" hidden="1"/>
    <row r="2313" customFormat="1" hidden="1"/>
    <row r="2314" customFormat="1" hidden="1"/>
    <row r="2315" customFormat="1" hidden="1"/>
    <row r="2316" customFormat="1" hidden="1"/>
    <row r="2317" customFormat="1" hidden="1"/>
    <row r="2318" customFormat="1" hidden="1"/>
    <row r="2319" customFormat="1" hidden="1"/>
    <row r="2320" customFormat="1" hidden="1"/>
    <row r="2321" customFormat="1" hidden="1"/>
    <row r="2322" customFormat="1" hidden="1"/>
    <row r="2323" customFormat="1" hidden="1"/>
    <row r="2324" customFormat="1" hidden="1"/>
    <row r="2325" customFormat="1" hidden="1"/>
    <row r="2326" customFormat="1" hidden="1"/>
    <row r="2327" customFormat="1" hidden="1"/>
    <row r="2328" customFormat="1" hidden="1"/>
    <row r="2329" customFormat="1" hidden="1"/>
    <row r="2330" customFormat="1" hidden="1"/>
    <row r="2331" customFormat="1" hidden="1"/>
    <row r="2332" customFormat="1" hidden="1"/>
    <row r="2333" customFormat="1" hidden="1"/>
    <row r="2334" customFormat="1" hidden="1"/>
    <row r="2335" customFormat="1" hidden="1"/>
    <row r="2336" customFormat="1" hidden="1"/>
    <row r="2337" customFormat="1" hidden="1"/>
    <row r="2338" customFormat="1" hidden="1"/>
    <row r="2339" customFormat="1" hidden="1"/>
    <row r="2340" customFormat="1" hidden="1"/>
    <row r="2341" customFormat="1" hidden="1"/>
    <row r="2342" customFormat="1" hidden="1"/>
    <row r="2343" customFormat="1" hidden="1"/>
    <row r="2344" customFormat="1" hidden="1"/>
    <row r="2345" customFormat="1" hidden="1"/>
    <row r="2346" customFormat="1" hidden="1"/>
    <row r="2347" customFormat="1" hidden="1"/>
    <row r="2348" customFormat="1" hidden="1"/>
    <row r="2349" customFormat="1" hidden="1"/>
    <row r="2350" customFormat="1" hidden="1"/>
    <row r="2351" customFormat="1" hidden="1"/>
    <row r="2352" customFormat="1" hidden="1"/>
    <row r="2353" customFormat="1" hidden="1"/>
    <row r="2354" customFormat="1" hidden="1"/>
    <row r="2355" customFormat="1" hidden="1"/>
    <row r="2356" customFormat="1" hidden="1"/>
    <row r="2357" customFormat="1" hidden="1"/>
    <row r="2358" customFormat="1" hidden="1"/>
    <row r="2359" customFormat="1" hidden="1"/>
    <row r="2360" customFormat="1" hidden="1"/>
    <row r="2361" customFormat="1" hidden="1"/>
    <row r="2362" customFormat="1" hidden="1"/>
    <row r="2363" customFormat="1" hidden="1"/>
    <row r="2364" customFormat="1" hidden="1"/>
    <row r="2365" customFormat="1" hidden="1"/>
    <row r="2366" customFormat="1" hidden="1"/>
    <row r="2367" customFormat="1" hidden="1"/>
    <row r="2368" customFormat="1" hidden="1"/>
    <row r="2369" customFormat="1" hidden="1"/>
    <row r="2370" customFormat="1" hidden="1"/>
    <row r="2371" customFormat="1" hidden="1"/>
    <row r="2372" customFormat="1" hidden="1"/>
    <row r="2373" customFormat="1" hidden="1"/>
    <row r="2374" customFormat="1" hidden="1"/>
    <row r="2375" customFormat="1" hidden="1"/>
    <row r="2376" customFormat="1" hidden="1"/>
    <row r="2377" customFormat="1" hidden="1"/>
    <row r="2378" customFormat="1" hidden="1"/>
    <row r="2379" customFormat="1" hidden="1"/>
    <row r="2380" customFormat="1" hidden="1"/>
    <row r="2381" customFormat="1" hidden="1"/>
    <row r="2382" customFormat="1" hidden="1"/>
    <row r="2383" customFormat="1" hidden="1"/>
    <row r="2384" customFormat="1" hidden="1"/>
    <row r="2385" customFormat="1" hidden="1"/>
    <row r="2386" customFormat="1" hidden="1"/>
    <row r="2387" customFormat="1" hidden="1"/>
    <row r="2388" customFormat="1" hidden="1"/>
    <row r="2389" customFormat="1" hidden="1"/>
    <row r="2390" customFormat="1" hidden="1"/>
    <row r="2391" customFormat="1" hidden="1"/>
    <row r="2392" customFormat="1" hidden="1"/>
    <row r="2393" customFormat="1" hidden="1"/>
    <row r="2394" customFormat="1" hidden="1"/>
    <row r="2395" customFormat="1" hidden="1"/>
    <row r="2396" customFormat="1" hidden="1"/>
    <row r="2397" customFormat="1" hidden="1"/>
    <row r="2398" customFormat="1" hidden="1"/>
    <row r="2399" customFormat="1" hidden="1"/>
    <row r="2400" customFormat="1" hidden="1"/>
    <row r="2401" customFormat="1" hidden="1"/>
    <row r="2402" customFormat="1" hidden="1"/>
    <row r="2403" customFormat="1" hidden="1"/>
    <row r="2404" customFormat="1" hidden="1"/>
    <row r="2405" customFormat="1" hidden="1"/>
    <row r="2406" customFormat="1" hidden="1"/>
    <row r="2407" customFormat="1" hidden="1"/>
    <row r="2408" customFormat="1" hidden="1"/>
    <row r="2409" customFormat="1" hidden="1"/>
    <row r="2410" customFormat="1" hidden="1"/>
    <row r="2411" customFormat="1" hidden="1"/>
    <row r="2412" customFormat="1" hidden="1"/>
    <row r="2413" customFormat="1" hidden="1"/>
    <row r="2414" customFormat="1" hidden="1"/>
    <row r="2415" customFormat="1" hidden="1"/>
    <row r="2416" customFormat="1" hidden="1"/>
    <row r="2417" customFormat="1" hidden="1"/>
    <row r="2418" customFormat="1" hidden="1"/>
    <row r="2419" customFormat="1" hidden="1"/>
    <row r="2420" customFormat="1" hidden="1"/>
    <row r="2421" customFormat="1" hidden="1"/>
    <row r="2422" customFormat="1" hidden="1"/>
    <row r="2423" customFormat="1" hidden="1"/>
    <row r="2424" customFormat="1" hidden="1"/>
    <row r="2425" customFormat="1" hidden="1"/>
    <row r="2426" customFormat="1" hidden="1"/>
    <row r="2427" customFormat="1" hidden="1"/>
    <row r="2428" customFormat="1" hidden="1"/>
    <row r="2429" customFormat="1" hidden="1"/>
    <row r="2430" customFormat="1" hidden="1"/>
    <row r="2431" customFormat="1" hidden="1"/>
    <row r="2432" customFormat="1" hidden="1"/>
    <row r="2433" customFormat="1" hidden="1"/>
    <row r="2434" customFormat="1" hidden="1"/>
    <row r="2435" customFormat="1" hidden="1"/>
    <row r="2436" customFormat="1" hidden="1"/>
    <row r="2437" customFormat="1" hidden="1"/>
    <row r="2438" customFormat="1" hidden="1"/>
    <row r="2439" customFormat="1" hidden="1"/>
    <row r="2440" customFormat="1" hidden="1"/>
    <row r="2441" customFormat="1" hidden="1"/>
    <row r="2442" customFormat="1" hidden="1"/>
    <row r="2443" customFormat="1" hidden="1"/>
    <row r="2444" customFormat="1" hidden="1"/>
    <row r="2445" customFormat="1" hidden="1"/>
    <row r="2446" customFormat="1" hidden="1"/>
    <row r="2447" customFormat="1" hidden="1"/>
    <row r="2448" customFormat="1" hidden="1"/>
    <row r="2449" customFormat="1" hidden="1"/>
    <row r="2450" customFormat="1" hidden="1"/>
    <row r="2451" customFormat="1" hidden="1"/>
    <row r="2452" customFormat="1" hidden="1"/>
    <row r="2453" customFormat="1" hidden="1"/>
    <row r="2454" customFormat="1" hidden="1"/>
    <row r="2455" customFormat="1" hidden="1"/>
    <row r="2456" customFormat="1" hidden="1"/>
    <row r="2457" customFormat="1" hidden="1"/>
    <row r="2458" customFormat="1" hidden="1"/>
    <row r="2459" customFormat="1" hidden="1"/>
    <row r="2460" customFormat="1" hidden="1"/>
    <row r="2461" customFormat="1" hidden="1"/>
    <row r="2462" customFormat="1" hidden="1"/>
    <row r="2463" customFormat="1" hidden="1"/>
    <row r="2464" customFormat="1" hidden="1"/>
    <row r="2465" customFormat="1" hidden="1"/>
    <row r="2466" customFormat="1" hidden="1"/>
    <row r="2467" customFormat="1" hidden="1"/>
    <row r="2468" customFormat="1" hidden="1"/>
    <row r="2469" customFormat="1" hidden="1"/>
    <row r="2470" customFormat="1" hidden="1"/>
    <row r="2471" customFormat="1" hidden="1"/>
    <row r="2472" customFormat="1" hidden="1"/>
    <row r="2473" customFormat="1" hidden="1"/>
    <row r="2474" customFormat="1" hidden="1"/>
    <row r="2475" customFormat="1" hidden="1"/>
    <row r="2476" customFormat="1" hidden="1"/>
    <row r="2477" customFormat="1" hidden="1"/>
    <row r="2478" customFormat="1" hidden="1"/>
    <row r="2479" customFormat="1" hidden="1"/>
    <row r="2480" customFormat="1" hidden="1"/>
    <row r="2481" customFormat="1" hidden="1"/>
    <row r="2482" customFormat="1" hidden="1"/>
    <row r="2483" customFormat="1" hidden="1"/>
    <row r="2484" customFormat="1" hidden="1"/>
    <row r="2485" customFormat="1" hidden="1"/>
    <row r="2486" customFormat="1" hidden="1"/>
    <row r="2487" customFormat="1" hidden="1"/>
    <row r="2488" customFormat="1" hidden="1"/>
    <row r="2489" customFormat="1" hidden="1"/>
    <row r="2490" customFormat="1" hidden="1"/>
    <row r="2491" customFormat="1" hidden="1"/>
    <row r="2492" customFormat="1" hidden="1"/>
    <row r="2493" customFormat="1" hidden="1"/>
    <row r="2494" customFormat="1" hidden="1"/>
    <row r="2495" customFormat="1" hidden="1"/>
    <row r="2496" customFormat="1" hidden="1"/>
    <row r="2497" customFormat="1" hidden="1"/>
    <row r="2498" customFormat="1" hidden="1"/>
    <row r="2499" customFormat="1" hidden="1"/>
    <row r="2500" customFormat="1" hidden="1"/>
    <row r="2501" customFormat="1" hidden="1"/>
    <row r="2502" customFormat="1" hidden="1"/>
    <row r="2503" customFormat="1" hidden="1"/>
    <row r="2504" customFormat="1" hidden="1"/>
    <row r="2505" customFormat="1" hidden="1"/>
    <row r="2506" customFormat="1" hidden="1"/>
    <row r="2507" customFormat="1" hidden="1"/>
    <row r="2508" customFormat="1" hidden="1"/>
    <row r="2509" customFormat="1" hidden="1"/>
    <row r="2510" customFormat="1" hidden="1"/>
    <row r="2511" customFormat="1" hidden="1"/>
    <row r="2512" customFormat="1" hidden="1"/>
    <row r="2513" customFormat="1" hidden="1"/>
    <row r="2514" customFormat="1" hidden="1"/>
    <row r="2515" customFormat="1" hidden="1"/>
    <row r="2516" customFormat="1" hidden="1"/>
    <row r="2517" customFormat="1" hidden="1"/>
    <row r="2518" customFormat="1" hidden="1"/>
    <row r="2519" customFormat="1" hidden="1"/>
    <row r="2520" customFormat="1" hidden="1"/>
    <row r="2521" customFormat="1" hidden="1"/>
    <row r="2522" customFormat="1" hidden="1"/>
    <row r="2523" customFormat="1" hidden="1"/>
    <row r="2524" customFormat="1" hidden="1"/>
    <row r="2525" customFormat="1" hidden="1"/>
    <row r="2526" customFormat="1" hidden="1"/>
    <row r="2527" customFormat="1" hidden="1"/>
    <row r="2528" customFormat="1" hidden="1"/>
    <row r="2529" customFormat="1" hidden="1"/>
    <row r="2530" customFormat="1" hidden="1"/>
    <row r="2531" customFormat="1" hidden="1"/>
    <row r="2532" customFormat="1" hidden="1"/>
    <row r="2533" customFormat="1" hidden="1"/>
    <row r="2534" customFormat="1" hidden="1"/>
    <row r="2535" customFormat="1" hidden="1"/>
    <row r="2536" customFormat="1" hidden="1"/>
    <row r="2537" customFormat="1" hidden="1"/>
    <row r="2538" customFormat="1" hidden="1"/>
    <row r="2539" customFormat="1" hidden="1"/>
    <row r="2540" customFormat="1" hidden="1"/>
    <row r="2541" customFormat="1" hidden="1"/>
    <row r="2542" customFormat="1" hidden="1"/>
    <row r="2543" customFormat="1" hidden="1"/>
    <row r="2544" customFormat="1" hidden="1"/>
    <row r="2545" customFormat="1" hidden="1"/>
    <row r="2546" customFormat="1" hidden="1"/>
    <row r="2547" customFormat="1" hidden="1"/>
    <row r="2548" customFormat="1" hidden="1"/>
    <row r="2549" customFormat="1" hidden="1"/>
    <row r="2550" customFormat="1" hidden="1"/>
    <row r="2551" customFormat="1" hidden="1"/>
    <row r="2552" customFormat="1" hidden="1"/>
    <row r="2553" customFormat="1" hidden="1"/>
    <row r="2554" customFormat="1" hidden="1"/>
    <row r="2555" customFormat="1" hidden="1"/>
    <row r="2556" customFormat="1" hidden="1"/>
    <row r="2557" customFormat="1" hidden="1"/>
    <row r="2558" customFormat="1" hidden="1"/>
    <row r="2559" customFormat="1" hidden="1"/>
    <row r="2560" customFormat="1" hidden="1"/>
    <row r="2561" customFormat="1" hidden="1"/>
    <row r="2562" customFormat="1" hidden="1"/>
    <row r="2563" customFormat="1" hidden="1"/>
    <row r="2564" customFormat="1" hidden="1"/>
    <row r="2565" customFormat="1" hidden="1"/>
    <row r="2566" customFormat="1" hidden="1"/>
    <row r="2567" customFormat="1" hidden="1"/>
    <row r="2568" customFormat="1" hidden="1"/>
    <row r="2569" customFormat="1" hidden="1"/>
    <row r="2570" customFormat="1" hidden="1"/>
    <row r="2571" customFormat="1" hidden="1"/>
    <row r="2572" customFormat="1" hidden="1"/>
    <row r="2573" customFormat="1" hidden="1"/>
    <row r="2574" customFormat="1" hidden="1"/>
    <row r="2575" customFormat="1" hidden="1"/>
    <row r="2576" customFormat="1" hidden="1"/>
    <row r="2577" customFormat="1" hidden="1"/>
    <row r="2578" customFormat="1" hidden="1"/>
    <row r="2579" customFormat="1" hidden="1"/>
    <row r="2580" customFormat="1" hidden="1"/>
    <row r="2581" customFormat="1" hidden="1"/>
    <row r="2582" customFormat="1" hidden="1"/>
    <row r="2583" customFormat="1" hidden="1"/>
    <row r="2584" customFormat="1" hidden="1"/>
    <row r="2585" customFormat="1" hidden="1"/>
    <row r="2586" customFormat="1" hidden="1"/>
    <row r="2587" customFormat="1" hidden="1"/>
    <row r="2588" customFormat="1" hidden="1"/>
    <row r="2589" customFormat="1" hidden="1"/>
    <row r="2590" customFormat="1" hidden="1"/>
    <row r="2591" customFormat="1" hidden="1"/>
    <row r="2592" customFormat="1" hidden="1"/>
    <row r="2593" customFormat="1" hidden="1"/>
    <row r="2594" customFormat="1" hidden="1"/>
    <row r="2595" customFormat="1" hidden="1"/>
    <row r="2596" customFormat="1" hidden="1"/>
    <row r="2597" customFormat="1" hidden="1"/>
    <row r="2598" customFormat="1" hidden="1"/>
    <row r="2599" customFormat="1" hidden="1"/>
    <row r="2600" customFormat="1" hidden="1"/>
    <row r="2601" customFormat="1" hidden="1"/>
    <row r="2602" customFormat="1" hidden="1"/>
    <row r="2603" customFormat="1" hidden="1"/>
    <row r="2604" customFormat="1" hidden="1"/>
    <row r="2605" customFormat="1" hidden="1"/>
    <row r="2606" customFormat="1" hidden="1"/>
    <row r="2607" customFormat="1" hidden="1"/>
    <row r="2608" customFormat="1" hidden="1"/>
    <row r="2609" customFormat="1" hidden="1"/>
    <row r="2610" customFormat="1" hidden="1"/>
    <row r="2611" customFormat="1" hidden="1"/>
    <row r="2612" customFormat="1" hidden="1"/>
    <row r="2613" customFormat="1" hidden="1"/>
    <row r="2614" customFormat="1" hidden="1"/>
    <row r="2615" customFormat="1" hidden="1"/>
    <row r="2616" customFormat="1" hidden="1"/>
    <row r="2617" customFormat="1" hidden="1"/>
    <row r="2618" customFormat="1" hidden="1"/>
    <row r="2619" customFormat="1" hidden="1"/>
    <row r="2620" customFormat="1" hidden="1"/>
    <row r="2621" customFormat="1" hidden="1"/>
    <row r="2622" customFormat="1" hidden="1"/>
    <row r="2623" customFormat="1" hidden="1"/>
    <row r="2624" customFormat="1" hidden="1"/>
    <row r="2625" customFormat="1" hidden="1"/>
    <row r="2626" customFormat="1" hidden="1"/>
    <row r="2627" customFormat="1" hidden="1"/>
    <row r="2628" customFormat="1" hidden="1"/>
    <row r="2629" customFormat="1" hidden="1"/>
    <row r="2630" customFormat="1" hidden="1"/>
    <row r="2631" customFormat="1" hidden="1"/>
    <row r="2632" customFormat="1" hidden="1"/>
    <row r="2633" customFormat="1" hidden="1"/>
    <row r="2634" customFormat="1" hidden="1"/>
    <row r="2635" customFormat="1" hidden="1"/>
    <row r="2636" customFormat="1" hidden="1"/>
    <row r="2637" customFormat="1" hidden="1"/>
    <row r="2638" customFormat="1" hidden="1"/>
    <row r="2639" customFormat="1" hidden="1"/>
    <row r="2640" customFormat="1" hidden="1"/>
    <row r="2641" customFormat="1" hidden="1"/>
    <row r="2642" customFormat="1" hidden="1"/>
    <row r="2643" customFormat="1" hidden="1"/>
    <row r="2644" customFormat="1" hidden="1"/>
    <row r="2645" customFormat="1" hidden="1"/>
    <row r="2646" customFormat="1" hidden="1"/>
    <row r="2647" customFormat="1" hidden="1"/>
    <row r="2648" customFormat="1" hidden="1"/>
    <row r="2649" customFormat="1" hidden="1"/>
    <row r="2650" customFormat="1" hidden="1"/>
    <row r="2651" customFormat="1" hidden="1"/>
    <row r="2652" customFormat="1" hidden="1"/>
    <row r="2653" customFormat="1" hidden="1"/>
    <row r="2654" customFormat="1" hidden="1"/>
    <row r="2655" customFormat="1" hidden="1"/>
    <row r="2656" customFormat="1" hidden="1"/>
    <row r="2657" customFormat="1" hidden="1"/>
    <row r="2658" customFormat="1" hidden="1"/>
    <row r="2659" customFormat="1" hidden="1"/>
    <row r="2660" customFormat="1" hidden="1"/>
    <row r="2661" customFormat="1" hidden="1"/>
    <row r="2662" customFormat="1" hidden="1"/>
    <row r="2663" customFormat="1" hidden="1"/>
    <row r="2664" customFormat="1" hidden="1"/>
    <row r="2665" customFormat="1" hidden="1"/>
    <row r="2666" customFormat="1" hidden="1"/>
    <row r="2667" customFormat="1" hidden="1"/>
    <row r="2668" customFormat="1" hidden="1"/>
    <row r="2669" customFormat="1" hidden="1"/>
    <row r="2670" customFormat="1" hidden="1"/>
    <row r="2671" customFormat="1" hidden="1"/>
    <row r="2672" customFormat="1" hidden="1"/>
    <row r="2673" customFormat="1" hidden="1"/>
    <row r="2674" customFormat="1" hidden="1"/>
    <row r="2675" customFormat="1" hidden="1"/>
    <row r="2676" customFormat="1" hidden="1"/>
    <row r="2677" customFormat="1" hidden="1"/>
    <row r="2678" customFormat="1" hidden="1"/>
    <row r="2679" customFormat="1" hidden="1"/>
    <row r="2680" customFormat="1" hidden="1"/>
    <row r="2681" customFormat="1" hidden="1"/>
    <row r="2682" customFormat="1" hidden="1"/>
    <row r="2683" customFormat="1" hidden="1"/>
    <row r="2684" customFormat="1" hidden="1"/>
    <row r="2685" customFormat="1" hidden="1"/>
    <row r="2686" customFormat="1" hidden="1"/>
    <row r="2687" customFormat="1" hidden="1"/>
    <row r="2688" customFormat="1" hidden="1"/>
    <row r="2689" customFormat="1" hidden="1"/>
    <row r="2690" customFormat="1" hidden="1"/>
    <row r="2691" customFormat="1" hidden="1"/>
    <row r="2692" customFormat="1" hidden="1"/>
    <row r="2693" customFormat="1" hidden="1"/>
    <row r="2694" customFormat="1" hidden="1"/>
    <row r="2695" customFormat="1" hidden="1"/>
    <row r="2696" customFormat="1" hidden="1"/>
    <row r="2697" customFormat="1" hidden="1"/>
    <row r="2698" customFormat="1" hidden="1"/>
    <row r="2699" customFormat="1" hidden="1"/>
    <row r="2700" customFormat="1" hidden="1"/>
    <row r="2701" customFormat="1" hidden="1"/>
    <row r="2702" customFormat="1" hidden="1"/>
    <row r="2703" customFormat="1" hidden="1"/>
    <row r="2704" customFormat="1" hidden="1"/>
    <row r="2705" customFormat="1" hidden="1"/>
    <row r="2706" customFormat="1" hidden="1"/>
    <row r="2707" customFormat="1" hidden="1"/>
    <row r="2708" customFormat="1" hidden="1"/>
    <row r="2709" customFormat="1" hidden="1"/>
    <row r="2710" customFormat="1" hidden="1"/>
    <row r="2711" customFormat="1" hidden="1"/>
    <row r="2712" customFormat="1" hidden="1"/>
    <row r="2713" customFormat="1" hidden="1"/>
    <row r="2714" customFormat="1" hidden="1"/>
    <row r="2715" customFormat="1" hidden="1"/>
    <row r="2716" customFormat="1" hidden="1"/>
    <row r="2717" customFormat="1" hidden="1"/>
    <row r="2718" customFormat="1" hidden="1"/>
    <row r="2719" customFormat="1" hidden="1"/>
    <row r="2720" customFormat="1" hidden="1"/>
    <row r="2721" customFormat="1" hidden="1"/>
    <row r="2722" customFormat="1" hidden="1"/>
    <row r="2723" customFormat="1" hidden="1"/>
    <row r="2724" customFormat="1" hidden="1"/>
    <row r="2725" customFormat="1" hidden="1"/>
    <row r="2726" customFormat="1" hidden="1"/>
    <row r="2727" customFormat="1" hidden="1"/>
    <row r="2728" customFormat="1" hidden="1"/>
    <row r="2729" customFormat="1" hidden="1"/>
    <row r="2730" customFormat="1" hidden="1"/>
    <row r="2731" customFormat="1" hidden="1"/>
    <row r="2732" customFormat="1" hidden="1"/>
    <row r="2733" customFormat="1" hidden="1"/>
    <row r="2734" customFormat="1" hidden="1"/>
    <row r="2735" customFormat="1" hidden="1"/>
    <row r="2736" customFormat="1" hidden="1"/>
    <row r="2737" customFormat="1" hidden="1"/>
    <row r="2738" customFormat="1" hidden="1"/>
    <row r="2739" customFormat="1" hidden="1"/>
    <row r="2740" customFormat="1" hidden="1"/>
    <row r="2741" customFormat="1" hidden="1"/>
    <row r="2742" customFormat="1" hidden="1"/>
    <row r="2743" customFormat="1" hidden="1"/>
    <row r="2744" customFormat="1" hidden="1"/>
    <row r="2745" customFormat="1" hidden="1"/>
    <row r="2746" customFormat="1" hidden="1"/>
    <row r="2747" customFormat="1" hidden="1"/>
    <row r="2748" customFormat="1" hidden="1"/>
    <row r="2749" customFormat="1" hidden="1"/>
    <row r="2750" customFormat="1" hidden="1"/>
    <row r="2751" customFormat="1" hidden="1"/>
    <row r="2752" customFormat="1" hidden="1"/>
    <row r="2753" customFormat="1" hidden="1"/>
    <row r="2754" customFormat="1" hidden="1"/>
    <row r="2755" customFormat="1" hidden="1"/>
    <row r="2756" customFormat="1" hidden="1"/>
    <row r="2757" customFormat="1" hidden="1"/>
    <row r="2758" customFormat="1" hidden="1"/>
    <row r="2759" customFormat="1" hidden="1"/>
    <row r="2760" customFormat="1" hidden="1"/>
    <row r="2761" customFormat="1" hidden="1"/>
    <row r="2762" customFormat="1" hidden="1"/>
    <row r="2763" customFormat="1" hidden="1"/>
    <row r="2764" customFormat="1" hidden="1"/>
    <row r="2765" customFormat="1" hidden="1"/>
    <row r="2766" customFormat="1" hidden="1"/>
    <row r="2767" customFormat="1" hidden="1"/>
    <row r="2768" customFormat="1" hidden="1"/>
    <row r="2769" customFormat="1" hidden="1"/>
    <row r="2770" customFormat="1" hidden="1"/>
    <row r="2771" customFormat="1" hidden="1"/>
    <row r="2772" customFormat="1" hidden="1"/>
    <row r="2773" customFormat="1" hidden="1"/>
    <row r="2774" customFormat="1" hidden="1"/>
    <row r="2775" customFormat="1" hidden="1"/>
    <row r="2776" customFormat="1" hidden="1"/>
    <row r="2777" customFormat="1" hidden="1"/>
    <row r="2778" customFormat="1" hidden="1"/>
    <row r="2779" customFormat="1" hidden="1"/>
    <row r="2780" customFormat="1" hidden="1"/>
    <row r="2781" customFormat="1" hidden="1"/>
    <row r="2782" customFormat="1" hidden="1"/>
    <row r="2783" customFormat="1" hidden="1"/>
    <row r="2784" customFormat="1" hidden="1"/>
    <row r="2785" customFormat="1" hidden="1"/>
    <row r="2786" customFormat="1" hidden="1"/>
    <row r="2787" customFormat="1" hidden="1"/>
    <row r="2788" customFormat="1" hidden="1"/>
    <row r="2789" customFormat="1" hidden="1"/>
    <row r="2790" customFormat="1" hidden="1"/>
    <row r="2791" customFormat="1" hidden="1"/>
    <row r="2792" customFormat="1" hidden="1"/>
    <row r="2793" customFormat="1" hidden="1"/>
    <row r="2794" customFormat="1" hidden="1"/>
    <row r="2795" customFormat="1" hidden="1"/>
    <row r="2796" customFormat="1" hidden="1"/>
    <row r="2797" customFormat="1" hidden="1"/>
    <row r="2798" customFormat="1" hidden="1"/>
    <row r="2799" customFormat="1" hidden="1"/>
    <row r="2800" customFormat="1" hidden="1"/>
    <row r="2801" customFormat="1" hidden="1"/>
    <row r="2802" customFormat="1" hidden="1"/>
    <row r="2803" customFormat="1" hidden="1"/>
    <row r="2804" customFormat="1" hidden="1"/>
    <row r="2805" customFormat="1" hidden="1"/>
    <row r="2806" customFormat="1" hidden="1"/>
    <row r="2807" customFormat="1" hidden="1"/>
    <row r="2808" customFormat="1" hidden="1"/>
    <row r="2809" customFormat="1" hidden="1"/>
    <row r="2810" customFormat="1" hidden="1"/>
    <row r="2811" customFormat="1" hidden="1"/>
    <row r="2812" customFormat="1" hidden="1"/>
    <row r="2813" customFormat="1" hidden="1"/>
    <row r="2814" customFormat="1" hidden="1"/>
    <row r="2815" customFormat="1" hidden="1"/>
    <row r="2816" customFormat="1" hidden="1"/>
    <row r="2817" customFormat="1" hidden="1"/>
    <row r="2818" customFormat="1" hidden="1"/>
    <row r="2819" customFormat="1" hidden="1"/>
    <row r="2820" customFormat="1" hidden="1"/>
    <row r="2821" customFormat="1" hidden="1"/>
    <row r="2822" customFormat="1" hidden="1"/>
    <row r="2823" customFormat="1" hidden="1"/>
    <row r="2824" customFormat="1" hidden="1"/>
    <row r="2825" customFormat="1" hidden="1"/>
    <row r="2826" customFormat="1" hidden="1"/>
    <row r="2827" customFormat="1" hidden="1"/>
    <row r="2828" customFormat="1" hidden="1"/>
    <row r="2829" customFormat="1" hidden="1"/>
    <row r="2830" customFormat="1" hidden="1"/>
    <row r="2831" customFormat="1" hidden="1"/>
    <row r="2832" customFormat="1" hidden="1"/>
    <row r="2833" customFormat="1" hidden="1"/>
    <row r="2834" customFormat="1" hidden="1"/>
    <row r="2835" customFormat="1" hidden="1"/>
    <row r="2836" customFormat="1" hidden="1"/>
    <row r="2837" customFormat="1" hidden="1"/>
    <row r="2838" customFormat="1" hidden="1"/>
    <row r="2839" customFormat="1" hidden="1"/>
    <row r="2840" customFormat="1" hidden="1"/>
    <row r="2841" customFormat="1" hidden="1"/>
    <row r="2842" customFormat="1" hidden="1"/>
    <row r="2843" customFormat="1" hidden="1"/>
    <row r="2844" customFormat="1" hidden="1"/>
    <row r="2845" customFormat="1" hidden="1"/>
    <row r="2846" customFormat="1" hidden="1"/>
    <row r="2847" customFormat="1" hidden="1"/>
    <row r="2848" customFormat="1" hidden="1"/>
    <row r="2849" customFormat="1" hidden="1"/>
    <row r="2850" customFormat="1" hidden="1"/>
    <row r="2851" customFormat="1" hidden="1"/>
    <row r="2852" customFormat="1" hidden="1"/>
    <row r="2853" customFormat="1" hidden="1"/>
    <row r="2854" customFormat="1" hidden="1"/>
    <row r="2855" customFormat="1" hidden="1"/>
    <row r="2856" customFormat="1" hidden="1"/>
    <row r="2857" customFormat="1" hidden="1"/>
    <row r="2858" customFormat="1" hidden="1"/>
    <row r="2859" customFormat="1" hidden="1"/>
    <row r="2860" customFormat="1" hidden="1"/>
    <row r="2861" customFormat="1" hidden="1"/>
    <row r="2862" customFormat="1" hidden="1"/>
    <row r="2863" customFormat="1" hidden="1"/>
    <row r="2864" customFormat="1" hidden="1"/>
    <row r="2865" customFormat="1" hidden="1"/>
    <row r="2866" customFormat="1" hidden="1"/>
    <row r="2867" customFormat="1" hidden="1"/>
    <row r="2868" customFormat="1" hidden="1"/>
    <row r="2869" customFormat="1" hidden="1"/>
    <row r="2870" customFormat="1" hidden="1"/>
    <row r="2871" customFormat="1" hidden="1"/>
    <row r="2872" customFormat="1" hidden="1"/>
    <row r="2873" customFormat="1" hidden="1"/>
    <row r="2874" customFormat="1" hidden="1"/>
    <row r="2875" customFormat="1" hidden="1"/>
    <row r="2876" customFormat="1" hidden="1"/>
    <row r="2877" customFormat="1" hidden="1"/>
    <row r="2878" customFormat="1" hidden="1"/>
    <row r="2879" customFormat="1" hidden="1"/>
    <row r="2880" customFormat="1" hidden="1"/>
    <row r="2881" customFormat="1" hidden="1"/>
    <row r="2882" customFormat="1" hidden="1"/>
    <row r="2883" customFormat="1" hidden="1"/>
    <row r="2884" customFormat="1" hidden="1"/>
    <row r="2885" customFormat="1" hidden="1"/>
    <row r="2886" customFormat="1" hidden="1"/>
    <row r="2887" customFormat="1" hidden="1"/>
    <row r="2888" customFormat="1" hidden="1"/>
    <row r="2889" customFormat="1" hidden="1"/>
    <row r="2890" customFormat="1" hidden="1"/>
    <row r="2891" customFormat="1" hidden="1"/>
    <row r="2892" customFormat="1" hidden="1"/>
    <row r="2893" customFormat="1" hidden="1"/>
    <row r="2894" customFormat="1" hidden="1"/>
    <row r="2895" customFormat="1" hidden="1"/>
    <row r="2896" customFormat="1" hidden="1"/>
    <row r="2897" customFormat="1" hidden="1"/>
    <row r="2898" customFormat="1" hidden="1"/>
    <row r="2899" customFormat="1" hidden="1"/>
    <row r="2900" customFormat="1" hidden="1"/>
    <row r="2901" customFormat="1" hidden="1"/>
    <row r="2902" customFormat="1" hidden="1"/>
    <row r="2903" customFormat="1" hidden="1"/>
    <row r="2904" customFormat="1" hidden="1"/>
    <row r="2905" customFormat="1" hidden="1"/>
    <row r="2906" customFormat="1" hidden="1"/>
    <row r="2907" customFormat="1" hidden="1"/>
    <row r="2908" customFormat="1" hidden="1"/>
    <row r="2909" customFormat="1" hidden="1"/>
    <row r="2910" customFormat="1" hidden="1"/>
    <row r="2911" customFormat="1" hidden="1"/>
    <row r="2912" customFormat="1" hidden="1"/>
    <row r="2913" customFormat="1" hidden="1"/>
    <row r="2914" customFormat="1" hidden="1"/>
    <row r="2915" customFormat="1" hidden="1"/>
    <row r="2916" customFormat="1" hidden="1"/>
    <row r="2917" customFormat="1" hidden="1"/>
    <row r="2918" customFormat="1" hidden="1"/>
    <row r="2919" customFormat="1" hidden="1"/>
    <row r="2920" customFormat="1" hidden="1"/>
    <row r="2921" customFormat="1" hidden="1"/>
    <row r="2922" customFormat="1" hidden="1"/>
    <row r="2923" customFormat="1" hidden="1"/>
    <row r="2924" customFormat="1" hidden="1"/>
    <row r="2925" customFormat="1" hidden="1"/>
    <row r="2926" customFormat="1" hidden="1"/>
    <row r="2927" customFormat="1" hidden="1"/>
    <row r="2928" customFormat="1" hidden="1"/>
    <row r="2929" customFormat="1" hidden="1"/>
    <row r="2930" customFormat="1" hidden="1"/>
    <row r="2931" customFormat="1" hidden="1"/>
    <row r="2932" customFormat="1" hidden="1"/>
    <row r="2933" customFormat="1" hidden="1"/>
    <row r="2934" customFormat="1" hidden="1"/>
    <row r="2935" customFormat="1" hidden="1"/>
    <row r="2936" customFormat="1" hidden="1"/>
    <row r="2937" customFormat="1" hidden="1"/>
    <row r="2938" customFormat="1" hidden="1"/>
    <row r="2939" customFormat="1" hidden="1"/>
    <row r="2940" customFormat="1" hidden="1"/>
    <row r="2941" customFormat="1" hidden="1"/>
    <row r="2942" customFormat="1" hidden="1"/>
    <row r="2943" customFormat="1" hidden="1"/>
    <row r="2944" customFormat="1" hidden="1"/>
    <row r="2945" customFormat="1" hidden="1"/>
    <row r="2946" customFormat="1" hidden="1"/>
    <row r="2947" customFormat="1" hidden="1"/>
    <row r="2948" customFormat="1" hidden="1"/>
    <row r="2949" customFormat="1" hidden="1"/>
    <row r="2950" customFormat="1" hidden="1"/>
    <row r="2951" customFormat="1" hidden="1"/>
    <row r="2952" customFormat="1" hidden="1"/>
    <row r="2953" customFormat="1" hidden="1"/>
    <row r="2954" customFormat="1" hidden="1"/>
    <row r="2955" customFormat="1" hidden="1"/>
    <row r="2956" customFormat="1" hidden="1"/>
    <row r="2957" customFormat="1" hidden="1"/>
    <row r="2958" customFormat="1" hidden="1"/>
    <row r="2959" customFormat="1" hidden="1"/>
    <row r="2960" customFormat="1" hidden="1"/>
    <row r="2961" customFormat="1" hidden="1"/>
    <row r="2962" customFormat="1" hidden="1"/>
    <row r="2963" customFormat="1" hidden="1"/>
    <row r="2964" customFormat="1" hidden="1"/>
    <row r="2965" customFormat="1" hidden="1"/>
    <row r="2966" customFormat="1" hidden="1"/>
    <row r="2967" customFormat="1" hidden="1"/>
    <row r="2968" customFormat="1" hidden="1"/>
    <row r="2969" customFormat="1" hidden="1"/>
    <row r="2970" customFormat="1" hidden="1"/>
    <row r="2971" customFormat="1" hidden="1"/>
    <row r="2972" customFormat="1" hidden="1"/>
    <row r="2973" customFormat="1" hidden="1"/>
    <row r="2974" customFormat="1" hidden="1"/>
    <row r="2975" customFormat="1" hidden="1"/>
    <row r="2976" customFormat="1" hidden="1"/>
    <row r="2977" customFormat="1" hidden="1"/>
    <row r="2978" customFormat="1" hidden="1"/>
    <row r="2979" customFormat="1" hidden="1"/>
    <row r="2980" customFormat="1" hidden="1"/>
    <row r="2981" customFormat="1" hidden="1"/>
    <row r="2982" customFormat="1" hidden="1"/>
    <row r="2983" customFormat="1" hidden="1"/>
    <row r="2984" customFormat="1" hidden="1"/>
    <row r="2985" customFormat="1" hidden="1"/>
    <row r="2986" customFormat="1" hidden="1"/>
    <row r="2987" customFormat="1" hidden="1"/>
    <row r="2988" customFormat="1" hidden="1"/>
    <row r="2989" customFormat="1" hidden="1"/>
    <row r="2990" customFormat="1" hidden="1"/>
    <row r="2991" customFormat="1" hidden="1"/>
    <row r="2992" customFormat="1" hidden="1"/>
    <row r="2993" customFormat="1" hidden="1"/>
    <row r="2994" customFormat="1" hidden="1"/>
    <row r="2995" customFormat="1" hidden="1"/>
    <row r="2996" customFormat="1" hidden="1"/>
    <row r="2997" customFormat="1" hidden="1"/>
    <row r="2998" customFormat="1" hidden="1"/>
    <row r="2999" customFormat="1" hidden="1"/>
    <row r="3000" customFormat="1" hidden="1"/>
    <row r="3001" customFormat="1" hidden="1"/>
    <row r="3002" customFormat="1" hidden="1"/>
    <row r="3003" customFormat="1" hidden="1"/>
    <row r="3004" customFormat="1" hidden="1"/>
    <row r="3005" customFormat="1" hidden="1"/>
    <row r="3006" customFormat="1" hidden="1"/>
    <row r="3007" customFormat="1" hidden="1"/>
    <row r="3008" customFormat="1" hidden="1"/>
    <row r="3009" customFormat="1" hidden="1"/>
    <row r="3010" customFormat="1" hidden="1"/>
    <row r="3011" customFormat="1" hidden="1"/>
    <row r="3012" customFormat="1" hidden="1"/>
    <row r="3013" customFormat="1" hidden="1"/>
    <row r="3014" customFormat="1" hidden="1"/>
    <row r="3015" customFormat="1" hidden="1"/>
    <row r="3016" customFormat="1" hidden="1"/>
    <row r="3017" customFormat="1" hidden="1"/>
    <row r="3018" customFormat="1" hidden="1"/>
    <row r="3019" customFormat="1" hidden="1"/>
    <row r="3020" customFormat="1" hidden="1"/>
    <row r="3021" customFormat="1" hidden="1"/>
    <row r="3022" customFormat="1" hidden="1"/>
    <row r="3023" customFormat="1" hidden="1"/>
    <row r="3024" customFormat="1" hidden="1"/>
    <row r="3025" customFormat="1" hidden="1"/>
    <row r="3026" customFormat="1" hidden="1"/>
    <row r="3027" customFormat="1" hidden="1"/>
    <row r="3028" customFormat="1" hidden="1"/>
    <row r="3029" customFormat="1" hidden="1"/>
    <row r="3030" customFormat="1" hidden="1"/>
    <row r="3031" customFormat="1" hidden="1"/>
    <row r="3032" customFormat="1" hidden="1"/>
    <row r="3033" customFormat="1" hidden="1"/>
    <row r="3034" customFormat="1" hidden="1"/>
    <row r="3035" customFormat="1" hidden="1"/>
    <row r="3036" customFormat="1" hidden="1"/>
    <row r="3037" customFormat="1" hidden="1"/>
    <row r="3038" customFormat="1" hidden="1"/>
    <row r="3039" customFormat="1" hidden="1"/>
    <row r="3040" customFormat="1" hidden="1"/>
    <row r="3041" customFormat="1" hidden="1"/>
    <row r="3042" customFormat="1" hidden="1"/>
    <row r="3043" customFormat="1" hidden="1"/>
    <row r="3044" customFormat="1" hidden="1"/>
    <row r="3045" customFormat="1" hidden="1"/>
    <row r="3046" customFormat="1" hidden="1"/>
    <row r="3047" customFormat="1" hidden="1"/>
    <row r="3048" customFormat="1" hidden="1"/>
    <row r="3049" customFormat="1" hidden="1"/>
    <row r="3050" customFormat="1" hidden="1"/>
    <row r="3051" customFormat="1" hidden="1"/>
    <row r="3052" customFormat="1" hidden="1"/>
    <row r="3053" customFormat="1" hidden="1"/>
    <row r="3054" customFormat="1" hidden="1"/>
    <row r="3055" customFormat="1" hidden="1"/>
    <row r="3056" customFormat="1" hidden="1"/>
    <row r="3057" customFormat="1" hidden="1"/>
    <row r="3058" customFormat="1" hidden="1"/>
    <row r="3059" customFormat="1" hidden="1"/>
    <row r="3060" customFormat="1" hidden="1"/>
    <row r="3061" customFormat="1" hidden="1"/>
    <row r="3062" customFormat="1" hidden="1"/>
    <row r="3063" customFormat="1" hidden="1"/>
    <row r="3064" customFormat="1" hidden="1"/>
    <row r="3065" customFormat="1" hidden="1"/>
    <row r="3066" customFormat="1" hidden="1"/>
    <row r="3067" customFormat="1" hidden="1"/>
    <row r="3068" customFormat="1" hidden="1"/>
    <row r="3069" customFormat="1" hidden="1"/>
    <row r="3070" customFormat="1" hidden="1"/>
    <row r="3071" customFormat="1" hidden="1"/>
    <row r="3072" customFormat="1" hidden="1"/>
    <row r="3073" customFormat="1" hidden="1"/>
    <row r="3074" customFormat="1" hidden="1"/>
    <row r="3075" customFormat="1" hidden="1"/>
    <row r="3076" customFormat="1" hidden="1"/>
    <row r="3077" customFormat="1" hidden="1"/>
    <row r="3078" customFormat="1" hidden="1"/>
    <row r="3079" customFormat="1" hidden="1"/>
    <row r="3080" customFormat="1" hidden="1"/>
    <row r="3081" customFormat="1" hidden="1"/>
    <row r="3082" customFormat="1" hidden="1"/>
    <row r="3083" customFormat="1" hidden="1"/>
    <row r="3084" customFormat="1" hidden="1"/>
    <row r="3085" customFormat="1" hidden="1"/>
    <row r="3086" customFormat="1" hidden="1"/>
    <row r="3087" customFormat="1" hidden="1"/>
    <row r="3088" customFormat="1" hidden="1"/>
    <row r="3089" customFormat="1" hidden="1"/>
    <row r="3090" customFormat="1" hidden="1"/>
    <row r="3091" customFormat="1" hidden="1"/>
    <row r="3092" customFormat="1" hidden="1"/>
    <row r="3093" customFormat="1" hidden="1"/>
    <row r="3094" customFormat="1" hidden="1"/>
    <row r="3095" customFormat="1" hidden="1"/>
    <row r="3096" customFormat="1" hidden="1"/>
    <row r="3097" customFormat="1" hidden="1"/>
    <row r="3098" customFormat="1" hidden="1"/>
    <row r="3099" customFormat="1" hidden="1"/>
    <row r="3100" customFormat="1" hidden="1"/>
    <row r="3101" customFormat="1" hidden="1"/>
    <row r="3102" customFormat="1" hidden="1"/>
    <row r="3103" customFormat="1" hidden="1"/>
    <row r="3104" customFormat="1" hidden="1"/>
    <row r="3105" customFormat="1" hidden="1"/>
    <row r="3106" customFormat="1" hidden="1"/>
    <row r="3107" customFormat="1" hidden="1"/>
    <row r="3108" customFormat="1" hidden="1"/>
    <row r="3109" customFormat="1" hidden="1"/>
    <row r="3110" customFormat="1" hidden="1"/>
    <row r="3111" customFormat="1" hidden="1"/>
    <row r="3112" customFormat="1" hidden="1"/>
    <row r="3113" customFormat="1" hidden="1"/>
    <row r="3114" customFormat="1" hidden="1"/>
    <row r="3115" customFormat="1" hidden="1"/>
    <row r="3116" customFormat="1" hidden="1"/>
    <row r="3117" customFormat="1" hidden="1"/>
    <row r="3118" customFormat="1" hidden="1"/>
    <row r="3119" customFormat="1" hidden="1"/>
    <row r="3120" customFormat="1" hidden="1"/>
    <row r="3121" customFormat="1" hidden="1"/>
    <row r="3122" customFormat="1" hidden="1"/>
    <row r="3123" customFormat="1" hidden="1"/>
    <row r="3124" customFormat="1" hidden="1"/>
    <row r="3125" customFormat="1" hidden="1"/>
    <row r="3126" customFormat="1" hidden="1"/>
    <row r="3127" customFormat="1" hidden="1"/>
    <row r="3128" customFormat="1" hidden="1"/>
    <row r="3129" customFormat="1" hidden="1"/>
    <row r="3130" customFormat="1" hidden="1"/>
    <row r="3131" customFormat="1" hidden="1"/>
    <row r="3132" customFormat="1" hidden="1"/>
    <row r="3133" customFormat="1" hidden="1"/>
    <row r="3134" customFormat="1" hidden="1"/>
    <row r="3135" customFormat="1" hidden="1"/>
    <row r="3136" customFormat="1" hidden="1"/>
    <row r="3137" customFormat="1" hidden="1"/>
    <row r="3138" customFormat="1" hidden="1"/>
    <row r="3139" customFormat="1" hidden="1"/>
    <row r="3140" customFormat="1" hidden="1"/>
    <row r="3141" customFormat="1" hidden="1"/>
    <row r="3142" customFormat="1" hidden="1"/>
    <row r="3143" customFormat="1" hidden="1"/>
    <row r="3144" customFormat="1" hidden="1"/>
    <row r="3145" customFormat="1" hidden="1"/>
    <row r="3146" customFormat="1" hidden="1"/>
    <row r="3147" customFormat="1" hidden="1"/>
    <row r="3148" customFormat="1" hidden="1"/>
    <row r="3149" customFormat="1" hidden="1"/>
    <row r="3150" customFormat="1" hidden="1"/>
    <row r="3151" customFormat="1" hidden="1"/>
    <row r="3152" customFormat="1" hidden="1"/>
    <row r="3153" customFormat="1" hidden="1"/>
    <row r="3154" customFormat="1" hidden="1"/>
    <row r="3155" customFormat="1" hidden="1"/>
    <row r="3156" customFormat="1" hidden="1"/>
    <row r="3157" customFormat="1" hidden="1"/>
    <row r="3158" customFormat="1" hidden="1"/>
    <row r="3159" customFormat="1" hidden="1"/>
    <row r="3160" customFormat="1" hidden="1"/>
    <row r="3161" customFormat="1" hidden="1"/>
    <row r="3162" customFormat="1" hidden="1"/>
    <row r="3163" customFormat="1" hidden="1"/>
    <row r="3164" customFormat="1" hidden="1"/>
    <row r="3165" customFormat="1" hidden="1"/>
    <row r="3166" customFormat="1" hidden="1"/>
    <row r="3167" customFormat="1" hidden="1"/>
    <row r="3168" customFormat="1" hidden="1"/>
    <row r="3169" customFormat="1" hidden="1"/>
    <row r="3170" customFormat="1" hidden="1"/>
    <row r="3171" customFormat="1" hidden="1"/>
    <row r="3172" customFormat="1" hidden="1"/>
    <row r="3173" customFormat="1" hidden="1"/>
    <row r="3174" customFormat="1" hidden="1"/>
    <row r="3175" customFormat="1" hidden="1"/>
    <row r="3176" customFormat="1" hidden="1"/>
    <row r="3177" customFormat="1" hidden="1"/>
    <row r="3178" customFormat="1" hidden="1"/>
    <row r="3179" customFormat="1" hidden="1"/>
    <row r="3180" customFormat="1" hidden="1"/>
    <row r="3181" customFormat="1" hidden="1"/>
    <row r="3182" customFormat="1" hidden="1"/>
    <row r="3183" customFormat="1" hidden="1"/>
    <row r="3184" customFormat="1" hidden="1"/>
    <row r="3185" customFormat="1" hidden="1"/>
    <row r="3186" customFormat="1" hidden="1"/>
    <row r="3187" customFormat="1" hidden="1"/>
    <row r="3188" customFormat="1" hidden="1"/>
    <row r="3189" customFormat="1" hidden="1"/>
    <row r="3190" customFormat="1" hidden="1"/>
    <row r="3191" customFormat="1" hidden="1"/>
    <row r="3192" customFormat="1" hidden="1"/>
    <row r="3193" customFormat="1" hidden="1"/>
    <row r="3194" customFormat="1" hidden="1"/>
    <row r="3195" customFormat="1" hidden="1"/>
    <row r="3196" customFormat="1" hidden="1"/>
    <row r="3197" customFormat="1" hidden="1"/>
    <row r="3198" customFormat="1" hidden="1"/>
    <row r="3199" customFormat="1" hidden="1"/>
    <row r="3200" customFormat="1" hidden="1"/>
    <row r="3201" customFormat="1" hidden="1"/>
    <row r="3202" customFormat="1" hidden="1"/>
    <row r="3203" customFormat="1" hidden="1"/>
    <row r="3204" customFormat="1" hidden="1"/>
    <row r="3205" customFormat="1" hidden="1"/>
    <row r="3206" customFormat="1" hidden="1"/>
    <row r="3207" customFormat="1" hidden="1"/>
    <row r="3208" customFormat="1" hidden="1"/>
    <row r="3209" customFormat="1" hidden="1"/>
    <row r="3210" customFormat="1" hidden="1"/>
    <row r="3211" customFormat="1" hidden="1"/>
    <row r="3212" customFormat="1" hidden="1"/>
    <row r="3213" customFormat="1" hidden="1"/>
    <row r="3214" customFormat="1" hidden="1"/>
    <row r="3215" customFormat="1" hidden="1"/>
    <row r="3216" customFormat="1" hidden="1"/>
    <row r="3217" customFormat="1" hidden="1"/>
    <row r="3218" customFormat="1" hidden="1"/>
    <row r="3219" customFormat="1" hidden="1"/>
    <row r="3220" customFormat="1" hidden="1"/>
    <row r="3221" customFormat="1" hidden="1"/>
    <row r="3222" customFormat="1" hidden="1"/>
    <row r="3223" customFormat="1" hidden="1"/>
    <row r="3224" customFormat="1" hidden="1"/>
    <row r="3225" customFormat="1" hidden="1"/>
    <row r="3226" customFormat="1" hidden="1"/>
    <row r="3227" customFormat="1" hidden="1"/>
    <row r="3228" customFormat="1" hidden="1"/>
    <row r="3229" customFormat="1" hidden="1"/>
    <row r="3230" customFormat="1" hidden="1"/>
    <row r="3231" customFormat="1" hidden="1"/>
    <row r="3232" customFormat="1" hidden="1"/>
    <row r="3233" customFormat="1" hidden="1"/>
    <row r="3234" customFormat="1" hidden="1"/>
    <row r="3235" customFormat="1" hidden="1"/>
    <row r="3236" customFormat="1" hidden="1"/>
    <row r="3237" customFormat="1" hidden="1"/>
    <row r="3238" customFormat="1" hidden="1"/>
    <row r="3239" customFormat="1" hidden="1"/>
    <row r="3240" customFormat="1" hidden="1"/>
    <row r="3241" customFormat="1" hidden="1"/>
    <row r="3242" customFormat="1" hidden="1"/>
    <row r="3243" customFormat="1" hidden="1"/>
    <row r="3244" customFormat="1" hidden="1"/>
    <row r="3245" customFormat="1" hidden="1"/>
    <row r="3246" customFormat="1" hidden="1"/>
    <row r="3247" customFormat="1" hidden="1"/>
    <row r="3248" customFormat="1" hidden="1"/>
    <row r="3249" customFormat="1" hidden="1"/>
    <row r="3250" customFormat="1" hidden="1"/>
    <row r="3251" customFormat="1" hidden="1"/>
    <row r="3252" customFormat="1" hidden="1"/>
    <row r="3253" customFormat="1" hidden="1"/>
    <row r="3254" customFormat="1" hidden="1"/>
    <row r="3255" customFormat="1" hidden="1"/>
    <row r="3256" customFormat="1" hidden="1"/>
    <row r="3257" customFormat="1" hidden="1"/>
    <row r="3258" customFormat="1" hidden="1"/>
    <row r="3259" customFormat="1" hidden="1"/>
    <row r="3260" customFormat="1" hidden="1"/>
    <row r="3261" customFormat="1" hidden="1"/>
    <row r="3262" customFormat="1" hidden="1"/>
    <row r="3263" customFormat="1" hidden="1"/>
    <row r="3264" customFormat="1" hidden="1"/>
    <row r="3265" customFormat="1" hidden="1"/>
    <row r="3266" customFormat="1" hidden="1"/>
    <row r="3267" customFormat="1" hidden="1"/>
    <row r="3268" customFormat="1" hidden="1"/>
    <row r="3269" customFormat="1" hidden="1"/>
    <row r="3270" customFormat="1" hidden="1"/>
    <row r="3271" customFormat="1" hidden="1"/>
    <row r="3272" customFormat="1" hidden="1"/>
    <row r="3273" customFormat="1" hidden="1"/>
    <row r="3274" customFormat="1" hidden="1"/>
    <row r="3275" customFormat="1" hidden="1"/>
    <row r="3276" customFormat="1" hidden="1"/>
    <row r="3277" customFormat="1" hidden="1"/>
    <row r="3278" customFormat="1" hidden="1"/>
    <row r="3279" customFormat="1" hidden="1"/>
    <row r="3280" customFormat="1" hidden="1"/>
    <row r="3281" customFormat="1" hidden="1"/>
    <row r="3282" customFormat="1" hidden="1"/>
    <row r="3283" customFormat="1" hidden="1"/>
    <row r="3284" customFormat="1" hidden="1"/>
    <row r="3285" customFormat="1" hidden="1"/>
    <row r="3286" customFormat="1" hidden="1"/>
    <row r="3287" customFormat="1" hidden="1"/>
    <row r="3288" customFormat="1" hidden="1"/>
    <row r="3289" customFormat="1" hidden="1"/>
    <row r="3290" customFormat="1" hidden="1"/>
    <row r="3291" customFormat="1" hidden="1"/>
    <row r="3292" customFormat="1" hidden="1"/>
    <row r="3293" customFormat="1" hidden="1"/>
    <row r="3294" customFormat="1" hidden="1"/>
    <row r="3295" customFormat="1" hidden="1"/>
    <row r="3296" customFormat="1" hidden="1"/>
    <row r="3297" customFormat="1" hidden="1"/>
    <row r="3298" customFormat="1" hidden="1"/>
    <row r="3299" customFormat="1" hidden="1"/>
    <row r="3300" customFormat="1" hidden="1"/>
    <row r="3301" customFormat="1" hidden="1"/>
    <row r="3302" customFormat="1" hidden="1"/>
    <row r="3303" customFormat="1" hidden="1"/>
    <row r="3304" customFormat="1" hidden="1"/>
    <row r="3305" customFormat="1" hidden="1"/>
    <row r="3306" customFormat="1" hidden="1"/>
    <row r="3307" customFormat="1" hidden="1"/>
    <row r="3308" customFormat="1" hidden="1"/>
    <row r="3309" customFormat="1" hidden="1"/>
    <row r="3310" customFormat="1" hidden="1"/>
    <row r="3311" customFormat="1" hidden="1"/>
    <row r="3312" customFormat="1" hidden="1"/>
    <row r="3313" customFormat="1" hidden="1"/>
    <row r="3314" customFormat="1" hidden="1"/>
    <row r="3315" customFormat="1" hidden="1"/>
    <row r="3316" customFormat="1" hidden="1"/>
    <row r="3317" customFormat="1" hidden="1"/>
    <row r="3318" customFormat="1" hidden="1"/>
    <row r="3319" customFormat="1" hidden="1"/>
    <row r="3320" customFormat="1" hidden="1"/>
    <row r="3321" customFormat="1" hidden="1"/>
    <row r="3322" customFormat="1" hidden="1"/>
    <row r="3323" customFormat="1" hidden="1"/>
    <row r="3324" customFormat="1" hidden="1"/>
    <row r="3325" customFormat="1" hidden="1"/>
    <row r="3326" customFormat="1" hidden="1"/>
    <row r="3327" customFormat="1" hidden="1"/>
    <row r="3328" customFormat="1" hidden="1"/>
    <row r="3329" customFormat="1" hidden="1"/>
    <row r="3330" customFormat="1" hidden="1"/>
    <row r="3331" customFormat="1" hidden="1"/>
    <row r="3332" customFormat="1" hidden="1"/>
    <row r="3333" customFormat="1" hidden="1"/>
    <row r="3334" customFormat="1" hidden="1"/>
    <row r="3335" customFormat="1" hidden="1"/>
    <row r="3336" customFormat="1" hidden="1"/>
    <row r="3337" customFormat="1" hidden="1"/>
    <row r="3338" customFormat="1" hidden="1"/>
    <row r="3339" customFormat="1" hidden="1"/>
    <row r="3340" customFormat="1" hidden="1"/>
    <row r="3341" customFormat="1" hidden="1"/>
    <row r="3342" customFormat="1" hidden="1"/>
    <row r="3343" customFormat="1" hidden="1"/>
    <row r="3344" customFormat="1" hidden="1"/>
    <row r="3345" customFormat="1" hidden="1"/>
    <row r="3346" customFormat="1" hidden="1"/>
    <row r="3347" customFormat="1" hidden="1"/>
    <row r="3348" customFormat="1" hidden="1"/>
    <row r="3349" customFormat="1" hidden="1"/>
    <row r="3350" customFormat="1" hidden="1"/>
    <row r="3351" customFormat="1" hidden="1"/>
    <row r="3352" customFormat="1" hidden="1"/>
    <row r="3353" customFormat="1" hidden="1"/>
    <row r="3354" customFormat="1" hidden="1"/>
    <row r="3355" customFormat="1" hidden="1"/>
    <row r="3356" customFormat="1" hidden="1"/>
    <row r="3357" customFormat="1" hidden="1"/>
    <row r="3358" customFormat="1" hidden="1"/>
    <row r="3359" customFormat="1" hidden="1"/>
    <row r="3360" customFormat="1" hidden="1"/>
    <row r="3361" customFormat="1" hidden="1"/>
    <row r="3362" customFormat="1" hidden="1"/>
    <row r="3363" customFormat="1" hidden="1"/>
    <row r="3364" customFormat="1" hidden="1"/>
    <row r="3365" customFormat="1" hidden="1"/>
    <row r="3366" customFormat="1" hidden="1"/>
    <row r="3367" customFormat="1" hidden="1"/>
    <row r="3368" customFormat="1" hidden="1"/>
    <row r="3369" customFormat="1" hidden="1"/>
    <row r="3370" customFormat="1" hidden="1"/>
    <row r="3371" customFormat="1" hidden="1"/>
    <row r="3372" customFormat="1" hidden="1"/>
    <row r="3373" customFormat="1" hidden="1"/>
    <row r="3374" customFormat="1" hidden="1"/>
    <row r="3375" customFormat="1" hidden="1"/>
    <row r="3376" customFormat="1" hidden="1"/>
    <row r="3377" customFormat="1" hidden="1"/>
    <row r="3378" customFormat="1" hidden="1"/>
    <row r="3379" customFormat="1" hidden="1"/>
    <row r="3380" customFormat="1" hidden="1"/>
    <row r="3381" customFormat="1" hidden="1"/>
    <row r="3382" customFormat="1" hidden="1"/>
    <row r="3383" customFormat="1" hidden="1"/>
    <row r="3384" customFormat="1" hidden="1"/>
    <row r="3385" customFormat="1" hidden="1"/>
    <row r="3386" customFormat="1" hidden="1"/>
    <row r="3387" customFormat="1" hidden="1"/>
    <row r="3388" customFormat="1" hidden="1"/>
    <row r="3389" customFormat="1" hidden="1"/>
    <row r="3390" customFormat="1" hidden="1"/>
    <row r="3391" customFormat="1" hidden="1"/>
    <row r="3392" customFormat="1" hidden="1"/>
    <row r="3393" customFormat="1" hidden="1"/>
    <row r="3394" customFormat="1" hidden="1"/>
    <row r="3395" customFormat="1" hidden="1"/>
    <row r="3396" customFormat="1" hidden="1"/>
    <row r="3397" customFormat="1" hidden="1"/>
    <row r="3398" customFormat="1" hidden="1"/>
    <row r="3399" customFormat="1" hidden="1"/>
    <row r="3400" customFormat="1" hidden="1"/>
    <row r="3401" customFormat="1" hidden="1"/>
    <row r="3402" customFormat="1" hidden="1"/>
    <row r="3403" customFormat="1" hidden="1"/>
    <row r="3404" customFormat="1" hidden="1"/>
    <row r="3405" customFormat="1" hidden="1"/>
    <row r="3406" customFormat="1" hidden="1"/>
    <row r="3407" customFormat="1" hidden="1"/>
    <row r="3408" customFormat="1" hidden="1"/>
    <row r="3409" customFormat="1" hidden="1"/>
    <row r="3410" customFormat="1" hidden="1"/>
    <row r="3411" customFormat="1" hidden="1"/>
    <row r="3412" customFormat="1" hidden="1"/>
    <row r="3413" customFormat="1" hidden="1"/>
    <row r="3414" customFormat="1" hidden="1"/>
    <row r="3415" customFormat="1" hidden="1"/>
    <row r="3416" customFormat="1" hidden="1"/>
    <row r="3417" customFormat="1" hidden="1"/>
    <row r="3418" customFormat="1" hidden="1"/>
    <row r="3419" customFormat="1" hidden="1"/>
    <row r="3420" customFormat="1" hidden="1"/>
    <row r="3421" customFormat="1" hidden="1"/>
    <row r="3422" customFormat="1" hidden="1"/>
    <row r="3423" customFormat="1" hidden="1"/>
    <row r="3424" customFormat="1" hidden="1"/>
    <row r="3425" customFormat="1" hidden="1"/>
    <row r="3426" customFormat="1" hidden="1"/>
    <row r="3427" customFormat="1" hidden="1"/>
    <row r="3428" customFormat="1" hidden="1"/>
    <row r="3429" customFormat="1" hidden="1"/>
    <row r="3430" customFormat="1" hidden="1"/>
    <row r="3431" customFormat="1" hidden="1"/>
    <row r="3432" customFormat="1" hidden="1"/>
    <row r="3433" customFormat="1" hidden="1"/>
    <row r="3434" customFormat="1" hidden="1"/>
    <row r="3435" customFormat="1" hidden="1"/>
    <row r="3436" customFormat="1" hidden="1"/>
    <row r="3437" customFormat="1" hidden="1"/>
    <row r="3438" customFormat="1" hidden="1"/>
    <row r="3439" customFormat="1" hidden="1"/>
    <row r="3440" customFormat="1" hidden="1"/>
    <row r="3441" customFormat="1" hidden="1"/>
    <row r="3442" customFormat="1" hidden="1"/>
    <row r="3443" customFormat="1" hidden="1"/>
    <row r="3444" customFormat="1" hidden="1"/>
    <row r="3445" customFormat="1" hidden="1"/>
    <row r="3446" customFormat="1" hidden="1"/>
    <row r="3447" customFormat="1" hidden="1"/>
    <row r="3448" customFormat="1" hidden="1"/>
    <row r="3449" customFormat="1" hidden="1"/>
    <row r="3450" customFormat="1" hidden="1"/>
    <row r="3451" customFormat="1" hidden="1"/>
    <row r="3452" customFormat="1" hidden="1"/>
    <row r="3453" customFormat="1" hidden="1"/>
    <row r="3454" customFormat="1" hidden="1"/>
    <row r="3455" customFormat="1" hidden="1"/>
    <row r="3456" customFormat="1" hidden="1"/>
    <row r="3457" customFormat="1" hidden="1"/>
    <row r="3458" customFormat="1" hidden="1"/>
    <row r="3459" customFormat="1" hidden="1"/>
    <row r="3460" customFormat="1" hidden="1"/>
    <row r="3461" customFormat="1" hidden="1"/>
    <row r="3462" customFormat="1" hidden="1"/>
    <row r="3463" customFormat="1" hidden="1"/>
    <row r="3464" customFormat="1" hidden="1"/>
    <row r="3465" customFormat="1" hidden="1"/>
    <row r="3466" customFormat="1" hidden="1"/>
    <row r="3467" customFormat="1" hidden="1"/>
    <row r="3468" customFormat="1" hidden="1"/>
    <row r="3469" customFormat="1" hidden="1"/>
    <row r="3470" customFormat="1" hidden="1"/>
    <row r="3471" customFormat="1" hidden="1"/>
    <row r="3472" customFormat="1" hidden="1"/>
    <row r="3473" customFormat="1" hidden="1"/>
    <row r="3474" customFormat="1" hidden="1"/>
    <row r="3475" customFormat="1" hidden="1"/>
    <row r="3476" customFormat="1" hidden="1"/>
    <row r="3477" customFormat="1" hidden="1"/>
    <row r="3478" customFormat="1" hidden="1"/>
    <row r="3479" customFormat="1" hidden="1"/>
    <row r="3480" customFormat="1" hidden="1"/>
    <row r="3481" customFormat="1" hidden="1"/>
    <row r="3482" customFormat="1" hidden="1"/>
    <row r="3483" customFormat="1" hidden="1"/>
    <row r="3484" customFormat="1" hidden="1"/>
    <row r="3485" customFormat="1" hidden="1"/>
    <row r="3486" customFormat="1" hidden="1"/>
    <row r="3487" customFormat="1" hidden="1"/>
    <row r="3488" customFormat="1" hidden="1"/>
    <row r="3489" customFormat="1" hidden="1"/>
    <row r="3490" customFormat="1" hidden="1"/>
    <row r="3491" customFormat="1" hidden="1"/>
    <row r="3492" customFormat="1" hidden="1"/>
    <row r="3493" customFormat="1" hidden="1"/>
    <row r="3494" customFormat="1" hidden="1"/>
    <row r="3495" customFormat="1" hidden="1"/>
    <row r="3496" customFormat="1" hidden="1"/>
    <row r="3497" customFormat="1" hidden="1"/>
    <row r="3498" customFormat="1" hidden="1"/>
    <row r="3499" customFormat="1" hidden="1"/>
    <row r="3500" customFormat="1" hidden="1"/>
    <row r="3501" customFormat="1" hidden="1"/>
    <row r="3502" customFormat="1" hidden="1"/>
    <row r="3503" customFormat="1" hidden="1"/>
    <row r="3504" customFormat="1" hidden="1"/>
    <row r="3505" customFormat="1" hidden="1"/>
    <row r="3506" customFormat="1" hidden="1"/>
    <row r="3507" customFormat="1" hidden="1"/>
    <row r="3508" customFormat="1" hidden="1"/>
    <row r="3509" customFormat="1" hidden="1"/>
    <row r="3510" customFormat="1" hidden="1"/>
    <row r="3511" customFormat="1" hidden="1"/>
    <row r="3512" customFormat="1" hidden="1"/>
    <row r="3513" customFormat="1" hidden="1"/>
    <row r="3514" customFormat="1" hidden="1"/>
    <row r="3515" customFormat="1" hidden="1"/>
    <row r="3516" customFormat="1" hidden="1"/>
    <row r="3517" customFormat="1" hidden="1"/>
    <row r="3518" customFormat="1" hidden="1"/>
    <row r="3519" customFormat="1" hidden="1"/>
    <row r="3520" customFormat="1" hidden="1"/>
    <row r="3521" customFormat="1" hidden="1"/>
    <row r="3522" customFormat="1" hidden="1"/>
    <row r="3523" customFormat="1" hidden="1"/>
    <row r="3524" customFormat="1" hidden="1"/>
    <row r="3525" customFormat="1" hidden="1"/>
    <row r="3526" customFormat="1" hidden="1"/>
    <row r="3527" customFormat="1" hidden="1"/>
    <row r="3528" customFormat="1" hidden="1"/>
    <row r="3529" customFormat="1" hidden="1"/>
    <row r="3530" customFormat="1" hidden="1"/>
    <row r="3531" customFormat="1" hidden="1"/>
    <row r="3532" customFormat="1" hidden="1"/>
    <row r="3533" customFormat="1" hidden="1"/>
    <row r="3534" customFormat="1" hidden="1"/>
    <row r="3535" customFormat="1" hidden="1"/>
    <row r="3536" customFormat="1" hidden="1"/>
    <row r="3537" customFormat="1" hidden="1"/>
    <row r="3538" customFormat="1" hidden="1"/>
    <row r="3539" customFormat="1" hidden="1"/>
    <row r="3540" customFormat="1" hidden="1"/>
    <row r="3541" customFormat="1" hidden="1"/>
    <row r="3542" customFormat="1" hidden="1"/>
    <row r="3543" customFormat="1" hidden="1"/>
    <row r="3544" customFormat="1" hidden="1"/>
    <row r="3545" customFormat="1" hidden="1"/>
    <row r="3546" customFormat="1" hidden="1"/>
    <row r="3547" customFormat="1" hidden="1"/>
    <row r="3548" customFormat="1" hidden="1"/>
    <row r="3549" customFormat="1" hidden="1"/>
    <row r="3550" customFormat="1" hidden="1"/>
    <row r="3551" customFormat="1" hidden="1"/>
    <row r="3552" customFormat="1" hidden="1"/>
    <row r="3553" customFormat="1" hidden="1"/>
    <row r="3554" customFormat="1" hidden="1"/>
    <row r="3555" customFormat="1" hidden="1"/>
    <row r="3556" customFormat="1" hidden="1"/>
    <row r="3557" customFormat="1" hidden="1"/>
    <row r="3558" customFormat="1" hidden="1"/>
    <row r="3559" customFormat="1" hidden="1"/>
    <row r="3560" customFormat="1" hidden="1"/>
    <row r="3561" customFormat="1" hidden="1"/>
    <row r="3562" customFormat="1" hidden="1"/>
    <row r="3563" customFormat="1" hidden="1"/>
    <row r="3564" customFormat="1" hidden="1"/>
    <row r="3565" customFormat="1" hidden="1"/>
    <row r="3566" customFormat="1" hidden="1"/>
    <row r="3567" customFormat="1" hidden="1"/>
    <row r="3568" customFormat="1" hidden="1"/>
    <row r="3569" customFormat="1" hidden="1"/>
    <row r="3570" customFormat="1" hidden="1"/>
    <row r="3571" customFormat="1" hidden="1"/>
    <row r="3572" customFormat="1" hidden="1"/>
    <row r="3573" customFormat="1" hidden="1"/>
    <row r="3574" customFormat="1" hidden="1"/>
    <row r="3575" customFormat="1" hidden="1"/>
    <row r="3576" customFormat="1" hidden="1"/>
    <row r="3577" customFormat="1" hidden="1"/>
    <row r="3578" customFormat="1" hidden="1"/>
    <row r="3579" customFormat="1" hidden="1"/>
    <row r="3580" customFormat="1" hidden="1"/>
    <row r="3581" customFormat="1" hidden="1"/>
    <row r="3582" customFormat="1" hidden="1"/>
    <row r="3583" customFormat="1" hidden="1"/>
    <row r="3584" customFormat="1" hidden="1"/>
    <row r="3585" customFormat="1" hidden="1"/>
    <row r="3586" customFormat="1" hidden="1"/>
    <row r="3587" customFormat="1" hidden="1"/>
    <row r="3588" customFormat="1" hidden="1"/>
    <row r="3589" customFormat="1" hidden="1"/>
    <row r="3590" customFormat="1" hidden="1"/>
    <row r="3591" customFormat="1" hidden="1"/>
    <row r="3592" customFormat="1" hidden="1"/>
    <row r="3593" customFormat="1" hidden="1"/>
    <row r="3594" customFormat="1" hidden="1"/>
    <row r="3595" customFormat="1" hidden="1"/>
    <row r="3596" customFormat="1" hidden="1"/>
    <row r="3597" customFormat="1" hidden="1"/>
    <row r="3598" customFormat="1" hidden="1"/>
    <row r="3599" customFormat="1" hidden="1"/>
    <row r="3600" customFormat="1" hidden="1"/>
    <row r="3601" customFormat="1" hidden="1"/>
    <row r="3602" customFormat="1" hidden="1"/>
    <row r="3603" customFormat="1" hidden="1"/>
    <row r="3604" customFormat="1" hidden="1"/>
    <row r="3605" customFormat="1" hidden="1"/>
    <row r="3606" customFormat="1" hidden="1"/>
    <row r="3607" customFormat="1" hidden="1"/>
    <row r="3608" customFormat="1" hidden="1"/>
    <row r="3609" customFormat="1" hidden="1"/>
    <row r="3610" customFormat="1" hidden="1"/>
    <row r="3611" customFormat="1" hidden="1"/>
    <row r="3612" customFormat="1" hidden="1"/>
    <row r="3613" customFormat="1" hidden="1"/>
    <row r="3614" customFormat="1" hidden="1"/>
    <row r="3615" customFormat="1" hidden="1"/>
    <row r="3616" customFormat="1" hidden="1"/>
    <row r="3617" customFormat="1" hidden="1"/>
    <row r="3618" customFormat="1" hidden="1"/>
    <row r="3619" customFormat="1" hidden="1"/>
    <row r="3620" customFormat="1" hidden="1"/>
    <row r="3621" customFormat="1" hidden="1"/>
    <row r="3622" customFormat="1" hidden="1"/>
    <row r="3623" customFormat="1" hidden="1"/>
    <row r="3624" customFormat="1" hidden="1"/>
    <row r="3625" customFormat="1" hidden="1"/>
    <row r="3626" customFormat="1" hidden="1"/>
    <row r="3627" customFormat="1" hidden="1"/>
    <row r="3628" customFormat="1" hidden="1"/>
    <row r="3629" customFormat="1" hidden="1"/>
    <row r="3630" customFormat="1" hidden="1"/>
    <row r="3631" customFormat="1" hidden="1"/>
    <row r="3632" customFormat="1" hidden="1"/>
    <row r="3633" customFormat="1" hidden="1"/>
    <row r="3634" customFormat="1" hidden="1"/>
    <row r="3635" customFormat="1" hidden="1"/>
    <row r="3636" customFormat="1" hidden="1"/>
    <row r="3637" customFormat="1" hidden="1"/>
    <row r="3638" customFormat="1" hidden="1"/>
    <row r="3639" customFormat="1" hidden="1"/>
    <row r="3640" customFormat="1" hidden="1"/>
    <row r="3641" customFormat="1" hidden="1"/>
    <row r="3642" customFormat="1" hidden="1"/>
    <row r="3643" customFormat="1" hidden="1"/>
    <row r="3644" customFormat="1" hidden="1"/>
    <row r="3645" customFormat="1" hidden="1"/>
    <row r="3646" customFormat="1" hidden="1"/>
    <row r="3647" customFormat="1" hidden="1"/>
    <row r="3648" customFormat="1" hidden="1"/>
    <row r="3649" customFormat="1" hidden="1"/>
    <row r="3650" customFormat="1" hidden="1"/>
    <row r="3651" customFormat="1" hidden="1"/>
    <row r="3652" customFormat="1" hidden="1"/>
    <row r="3653" customFormat="1" hidden="1"/>
    <row r="3654" customFormat="1" hidden="1"/>
    <row r="3655" customFormat="1" hidden="1"/>
    <row r="3656" customFormat="1" hidden="1"/>
    <row r="3657" customFormat="1" hidden="1"/>
    <row r="3658" customFormat="1" hidden="1"/>
    <row r="3659" customFormat="1" hidden="1"/>
    <row r="3660" customFormat="1" hidden="1"/>
    <row r="3661" customFormat="1" hidden="1"/>
    <row r="3662" customFormat="1" hidden="1"/>
    <row r="3663" customFormat="1" hidden="1"/>
    <row r="3664" customFormat="1" hidden="1"/>
    <row r="3665" customFormat="1" hidden="1"/>
    <row r="3666" customFormat="1" hidden="1"/>
    <row r="3667" customFormat="1" hidden="1"/>
    <row r="3668" customFormat="1" hidden="1"/>
    <row r="3669" customFormat="1" hidden="1"/>
    <row r="3670" customFormat="1" hidden="1"/>
    <row r="3671" customFormat="1" hidden="1"/>
    <row r="3672" customFormat="1" hidden="1"/>
    <row r="3673" customFormat="1" hidden="1"/>
    <row r="3674" customFormat="1" hidden="1"/>
    <row r="3675" customFormat="1" hidden="1"/>
    <row r="3676" customFormat="1" hidden="1"/>
    <row r="3677" customFormat="1" hidden="1"/>
    <row r="3678" customFormat="1" hidden="1"/>
    <row r="3679" customFormat="1" hidden="1"/>
    <row r="3680" customFormat="1" hidden="1"/>
    <row r="3681" customFormat="1" hidden="1"/>
    <row r="3682" customFormat="1" hidden="1"/>
    <row r="3683" customFormat="1" hidden="1"/>
    <row r="3684" customFormat="1" hidden="1"/>
    <row r="3685" customFormat="1" hidden="1"/>
    <row r="3686" customFormat="1" hidden="1"/>
    <row r="3687" customFormat="1" hidden="1"/>
    <row r="3688" customFormat="1" hidden="1"/>
    <row r="3689" customFormat="1" hidden="1"/>
    <row r="3690" customFormat="1" hidden="1"/>
    <row r="3691" customFormat="1" hidden="1"/>
    <row r="3692" customFormat="1" hidden="1"/>
    <row r="3693" customFormat="1" hidden="1"/>
    <row r="3694" customFormat="1" hidden="1"/>
    <row r="3695" customFormat="1" hidden="1"/>
    <row r="3696" customFormat="1" hidden="1"/>
    <row r="3697" customFormat="1" hidden="1"/>
    <row r="3698" customFormat="1" hidden="1"/>
    <row r="3699" customFormat="1" hidden="1"/>
    <row r="3700" customFormat="1" hidden="1"/>
    <row r="3701" customFormat="1" hidden="1"/>
    <row r="3702" customFormat="1" hidden="1"/>
    <row r="3703" customFormat="1" hidden="1"/>
    <row r="3704" customFormat="1" hidden="1"/>
    <row r="3705" customFormat="1" hidden="1"/>
    <row r="3706" customFormat="1" hidden="1"/>
    <row r="3707" customFormat="1" hidden="1"/>
    <row r="3708" customFormat="1" hidden="1"/>
    <row r="3709" customFormat="1" hidden="1"/>
    <row r="3710" customFormat="1" hidden="1"/>
    <row r="3711" customFormat="1" hidden="1"/>
    <row r="3712" customFormat="1" hidden="1"/>
    <row r="3713" customFormat="1" hidden="1"/>
    <row r="3714" customFormat="1" hidden="1"/>
    <row r="3715" customFormat="1" hidden="1"/>
    <row r="3716" customFormat="1" hidden="1"/>
    <row r="3717" customFormat="1" hidden="1"/>
    <row r="3718" customFormat="1" hidden="1"/>
    <row r="3719" customFormat="1" hidden="1"/>
    <row r="3720" customFormat="1" hidden="1"/>
    <row r="3721" customFormat="1" hidden="1"/>
    <row r="3722" customFormat="1" hidden="1"/>
    <row r="3723" customFormat="1" hidden="1"/>
    <row r="3724" customFormat="1" hidden="1"/>
    <row r="3725" customFormat="1" hidden="1"/>
    <row r="3726" customFormat="1" hidden="1"/>
    <row r="3727" customFormat="1" hidden="1"/>
    <row r="3728" customFormat="1" hidden="1"/>
    <row r="3729" customFormat="1" hidden="1"/>
    <row r="3730" customFormat="1" hidden="1"/>
    <row r="3731" customFormat="1" hidden="1"/>
    <row r="3732" customFormat="1" hidden="1"/>
    <row r="3733" customFormat="1" hidden="1"/>
    <row r="3734" customFormat="1" hidden="1"/>
    <row r="3735" customFormat="1" hidden="1"/>
    <row r="3736" customFormat="1" hidden="1"/>
    <row r="3737" customFormat="1" hidden="1"/>
    <row r="3738" customFormat="1" hidden="1"/>
    <row r="3739" customFormat="1" hidden="1"/>
    <row r="3740" customFormat="1" hidden="1"/>
    <row r="3741" customFormat="1" hidden="1"/>
    <row r="3742" customFormat="1" hidden="1"/>
    <row r="3743" customFormat="1" hidden="1"/>
    <row r="3744" customFormat="1" hidden="1"/>
    <row r="3745" customFormat="1" hidden="1"/>
    <row r="3746" customFormat="1" hidden="1"/>
    <row r="3747" customFormat="1" hidden="1"/>
    <row r="3748" customFormat="1" hidden="1"/>
    <row r="3749" customFormat="1" hidden="1"/>
    <row r="3750" customFormat="1" hidden="1"/>
    <row r="3751" customFormat="1" hidden="1"/>
    <row r="3752" customFormat="1" hidden="1"/>
    <row r="3753" customFormat="1" hidden="1"/>
    <row r="3754" customFormat="1" hidden="1"/>
    <row r="3755" customFormat="1" hidden="1"/>
    <row r="3756" customFormat="1" hidden="1"/>
    <row r="3757" customFormat="1" hidden="1"/>
    <row r="3758" customFormat="1" hidden="1"/>
    <row r="3759" customFormat="1" hidden="1"/>
    <row r="3760" customFormat="1" hidden="1"/>
    <row r="3761" customFormat="1" hidden="1"/>
    <row r="3762" customFormat="1" hidden="1"/>
    <row r="3763" customFormat="1" hidden="1"/>
    <row r="3764" customFormat="1" hidden="1"/>
    <row r="3765" customFormat="1" hidden="1"/>
    <row r="3766" customFormat="1" hidden="1"/>
    <row r="3767" customFormat="1" hidden="1"/>
    <row r="3768" customFormat="1" hidden="1"/>
    <row r="3769" customFormat="1" hidden="1"/>
    <row r="3770" customFormat="1" hidden="1"/>
    <row r="3771" customFormat="1" hidden="1"/>
    <row r="3772" customFormat="1" hidden="1"/>
    <row r="3773" customFormat="1" hidden="1"/>
    <row r="3774" customFormat="1" hidden="1"/>
    <row r="3775" customFormat="1" hidden="1"/>
    <row r="3776" customFormat="1" hidden="1"/>
    <row r="3777" customFormat="1" hidden="1"/>
    <row r="3778" customFormat="1" hidden="1"/>
    <row r="3779" customFormat="1" hidden="1"/>
    <row r="3780" customFormat="1" hidden="1"/>
    <row r="3781" customFormat="1" hidden="1"/>
    <row r="3782" customFormat="1" hidden="1"/>
    <row r="3783" customFormat="1" hidden="1"/>
    <row r="3784" customFormat="1" hidden="1"/>
    <row r="3785" customFormat="1" hidden="1"/>
    <row r="3786" customFormat="1" hidden="1"/>
    <row r="3787" customFormat="1" hidden="1"/>
    <row r="3788" customFormat="1" hidden="1"/>
    <row r="3789" customFormat="1" hidden="1"/>
    <row r="3790" customFormat="1" hidden="1"/>
    <row r="3791" customFormat="1" hidden="1"/>
    <row r="3792" customFormat="1" hidden="1"/>
    <row r="3793" customFormat="1" hidden="1"/>
    <row r="3794" customFormat="1" hidden="1"/>
    <row r="3795" customFormat="1" hidden="1"/>
    <row r="3796" customFormat="1" hidden="1"/>
    <row r="3797" customFormat="1" hidden="1"/>
    <row r="3798" customFormat="1" hidden="1"/>
    <row r="3799" customFormat="1" hidden="1"/>
    <row r="3800" customFormat="1" hidden="1"/>
    <row r="3801" customFormat="1" hidden="1"/>
    <row r="3802" customFormat="1" hidden="1"/>
    <row r="3803" customFormat="1" hidden="1"/>
    <row r="3804" customFormat="1" hidden="1"/>
    <row r="3805" customFormat="1" hidden="1"/>
    <row r="3806" customFormat="1" hidden="1"/>
    <row r="3807" customFormat="1" hidden="1"/>
    <row r="3808" customFormat="1" hidden="1"/>
    <row r="3809" customFormat="1" hidden="1"/>
    <row r="3810" customFormat="1" hidden="1"/>
    <row r="3811" customFormat="1" hidden="1"/>
    <row r="3812" customFormat="1" hidden="1"/>
    <row r="3813" customFormat="1" hidden="1"/>
    <row r="3814" customFormat="1" hidden="1"/>
    <row r="3815" customFormat="1" hidden="1"/>
    <row r="3816" customFormat="1" hidden="1"/>
    <row r="3817" customFormat="1" hidden="1"/>
    <row r="3818" customFormat="1" hidden="1"/>
    <row r="3819" customFormat="1" hidden="1"/>
    <row r="3820" customFormat="1" hidden="1"/>
    <row r="3821" customFormat="1" hidden="1"/>
    <row r="3822" customFormat="1" hidden="1"/>
    <row r="3823" customFormat="1" hidden="1"/>
    <row r="3824" customFormat="1" hidden="1"/>
    <row r="3825" customFormat="1" hidden="1"/>
    <row r="3826" customFormat="1" hidden="1"/>
    <row r="3827" customFormat="1" hidden="1"/>
    <row r="3828" customFormat="1" hidden="1"/>
    <row r="3829" customFormat="1" hidden="1"/>
    <row r="3830" customFormat="1" hidden="1"/>
    <row r="3831" customFormat="1" hidden="1"/>
    <row r="3832" customFormat="1" hidden="1"/>
    <row r="3833" customFormat="1" hidden="1"/>
    <row r="3834" customFormat="1" hidden="1"/>
    <row r="3835" customFormat="1" hidden="1"/>
    <row r="3836" customFormat="1" hidden="1"/>
    <row r="3837" customFormat="1" hidden="1"/>
    <row r="3838" customFormat="1" hidden="1"/>
    <row r="3839" customFormat="1" hidden="1"/>
    <row r="3840" customFormat="1" hidden="1"/>
    <row r="3841" customFormat="1" hidden="1"/>
    <row r="3842" customFormat="1" hidden="1"/>
    <row r="3843" customFormat="1" hidden="1"/>
    <row r="3844" customFormat="1" hidden="1"/>
    <row r="3845" customFormat="1" hidden="1"/>
    <row r="3846" customFormat="1" hidden="1"/>
    <row r="3847" customFormat="1" hidden="1"/>
    <row r="3848" customFormat="1" hidden="1"/>
    <row r="3849" customFormat="1" hidden="1"/>
    <row r="3850" customFormat="1" hidden="1"/>
    <row r="3851" customFormat="1" hidden="1"/>
    <row r="3852" customFormat="1" hidden="1"/>
    <row r="3853" customFormat="1" hidden="1"/>
    <row r="3854" customFormat="1" hidden="1"/>
    <row r="3855" customFormat="1" hidden="1"/>
    <row r="3856" customFormat="1" hidden="1"/>
    <row r="3857" customFormat="1" hidden="1"/>
    <row r="3858" customFormat="1" hidden="1"/>
    <row r="3859" customFormat="1" hidden="1"/>
    <row r="3860" customFormat="1" hidden="1"/>
    <row r="3861" customFormat="1" hidden="1"/>
    <row r="3862" customFormat="1" hidden="1"/>
    <row r="3863" customFormat="1" hidden="1"/>
    <row r="3864" customFormat="1" hidden="1"/>
    <row r="3865" customFormat="1" hidden="1"/>
    <row r="3866" customFormat="1" hidden="1"/>
    <row r="3867" customFormat="1" hidden="1"/>
    <row r="3868" customFormat="1" hidden="1"/>
    <row r="3869" customFormat="1" hidden="1"/>
    <row r="3870" customFormat="1" hidden="1"/>
    <row r="3871" customFormat="1" hidden="1"/>
    <row r="3872" customFormat="1" hidden="1"/>
    <row r="3873" customFormat="1" hidden="1"/>
    <row r="3874" customFormat="1" hidden="1"/>
    <row r="3875" customFormat="1" hidden="1"/>
    <row r="3876" customFormat="1" hidden="1"/>
    <row r="3877" customFormat="1" hidden="1"/>
    <row r="3878" customFormat="1" hidden="1"/>
    <row r="3879" customFormat="1" hidden="1"/>
    <row r="3880" customFormat="1" hidden="1"/>
    <row r="3881" customFormat="1" hidden="1"/>
    <row r="3882" customFormat="1" hidden="1"/>
    <row r="3883" customFormat="1" hidden="1"/>
    <row r="3884" customFormat="1" hidden="1"/>
    <row r="3885" customFormat="1" hidden="1"/>
    <row r="3886" customFormat="1" hidden="1"/>
    <row r="3887" customFormat="1" hidden="1"/>
    <row r="3888" customFormat="1" hidden="1"/>
    <row r="3889" customFormat="1" hidden="1"/>
    <row r="3890" customFormat="1" hidden="1"/>
    <row r="3891" customFormat="1" hidden="1"/>
    <row r="3892" customFormat="1" hidden="1"/>
    <row r="3893" customFormat="1" hidden="1"/>
    <row r="3894" customFormat="1" hidden="1"/>
    <row r="3895" customFormat="1" hidden="1"/>
    <row r="3896" customFormat="1" hidden="1"/>
    <row r="3897" customFormat="1" hidden="1"/>
    <row r="3898" customFormat="1" hidden="1"/>
    <row r="3899" customFormat="1" hidden="1"/>
    <row r="3900" customFormat="1" hidden="1"/>
    <row r="3901" customFormat="1" hidden="1"/>
    <row r="3902" customFormat="1" hidden="1"/>
    <row r="3903" customFormat="1" hidden="1"/>
    <row r="3904" customFormat="1" hidden="1"/>
    <row r="3905" customFormat="1" hidden="1"/>
    <row r="3906" customFormat="1" hidden="1"/>
    <row r="3907" customFormat="1" hidden="1"/>
    <row r="3908" customFormat="1" hidden="1"/>
    <row r="3909" customFormat="1" hidden="1"/>
    <row r="3910" customFormat="1" hidden="1"/>
    <row r="3911" customFormat="1" hidden="1"/>
    <row r="3912" customFormat="1" hidden="1"/>
    <row r="3913" customFormat="1" hidden="1"/>
    <row r="3914" customFormat="1" hidden="1"/>
    <row r="3915" customFormat="1" hidden="1"/>
    <row r="3916" customFormat="1" hidden="1"/>
    <row r="3917" customFormat="1" hidden="1"/>
    <row r="3918" customFormat="1" hidden="1"/>
    <row r="3919" customFormat="1" hidden="1"/>
    <row r="3920" customFormat="1" hidden="1"/>
    <row r="3921" customFormat="1" hidden="1"/>
    <row r="3922" customFormat="1" hidden="1"/>
    <row r="3923" customFormat="1" hidden="1"/>
    <row r="3924" customFormat="1" hidden="1"/>
    <row r="3925" customFormat="1" hidden="1"/>
    <row r="3926" customFormat="1" hidden="1"/>
    <row r="3927" customFormat="1" hidden="1"/>
    <row r="3928" customFormat="1" hidden="1"/>
    <row r="3929" customFormat="1" hidden="1"/>
    <row r="3930" customFormat="1" hidden="1"/>
    <row r="3931" customFormat="1" hidden="1"/>
    <row r="3932" customFormat="1" hidden="1"/>
    <row r="3933" customFormat="1" hidden="1"/>
    <row r="3934" customFormat="1" hidden="1"/>
    <row r="3935" customFormat="1" hidden="1"/>
    <row r="3936" customFormat="1" hidden="1"/>
    <row r="3937" customFormat="1" hidden="1"/>
    <row r="3938" customFormat="1" hidden="1"/>
    <row r="3939" customFormat="1" hidden="1"/>
    <row r="3940" customFormat="1" hidden="1"/>
    <row r="3941" customFormat="1" hidden="1"/>
    <row r="3942" customFormat="1" hidden="1"/>
    <row r="3943" customFormat="1" hidden="1"/>
    <row r="3944" customFormat="1" hidden="1"/>
    <row r="3945" customFormat="1" hidden="1"/>
    <row r="3946" customFormat="1" hidden="1"/>
    <row r="3947" customFormat="1" hidden="1"/>
    <row r="3948" customFormat="1" hidden="1"/>
    <row r="3949" customFormat="1" hidden="1"/>
    <row r="3950" customFormat="1" hidden="1"/>
    <row r="3951" customFormat="1" hidden="1"/>
    <row r="3952" customFormat="1" hidden="1"/>
    <row r="3953" customFormat="1" hidden="1"/>
    <row r="3954" customFormat="1" hidden="1"/>
    <row r="3955" customFormat="1" hidden="1"/>
    <row r="3956" customFormat="1" hidden="1"/>
    <row r="3957" customFormat="1" hidden="1"/>
    <row r="3958" customFormat="1" hidden="1"/>
    <row r="3959" customFormat="1" hidden="1"/>
    <row r="3960" customFormat="1" hidden="1"/>
    <row r="3961" customFormat="1" hidden="1"/>
    <row r="3962" customFormat="1" hidden="1"/>
    <row r="3963" customFormat="1" hidden="1"/>
    <row r="3964" customFormat="1" hidden="1"/>
    <row r="3965" customFormat="1" hidden="1"/>
    <row r="3966" customFormat="1" hidden="1"/>
    <row r="3967" customFormat="1" hidden="1"/>
    <row r="3968" customFormat="1" hidden="1"/>
    <row r="3969" customFormat="1" hidden="1"/>
    <row r="3970" customFormat="1" hidden="1"/>
    <row r="3971" customFormat="1" hidden="1"/>
    <row r="3972" customFormat="1" hidden="1"/>
    <row r="3973" customFormat="1" hidden="1"/>
    <row r="3974" customFormat="1" hidden="1"/>
    <row r="3975" customFormat="1" hidden="1"/>
    <row r="3976" customFormat="1" hidden="1"/>
    <row r="3977" customFormat="1" hidden="1"/>
    <row r="3978" customFormat="1" hidden="1"/>
    <row r="3979" customFormat="1" hidden="1"/>
    <row r="3980" customFormat="1" hidden="1"/>
    <row r="3981" customFormat="1" hidden="1"/>
    <row r="3982" customFormat="1" hidden="1"/>
    <row r="3983" customFormat="1" hidden="1"/>
    <row r="3984" customFormat="1" hidden="1"/>
    <row r="3985" customFormat="1" hidden="1"/>
    <row r="3986" customFormat="1" hidden="1"/>
    <row r="3987" customFormat="1" hidden="1"/>
    <row r="3988" customFormat="1" hidden="1"/>
    <row r="3989" customFormat="1" hidden="1"/>
    <row r="3990" customFormat="1" hidden="1"/>
    <row r="3991" customFormat="1" hidden="1"/>
    <row r="3992" customFormat="1" hidden="1"/>
    <row r="3993" customFormat="1" hidden="1"/>
    <row r="3994" customFormat="1" hidden="1"/>
    <row r="3995" customFormat="1" hidden="1"/>
    <row r="3996" customFormat="1" hidden="1"/>
    <row r="3997" customFormat="1" hidden="1"/>
    <row r="3998" customFormat="1" hidden="1"/>
    <row r="3999" customFormat="1" hidden="1"/>
    <row r="4000" customFormat="1" hidden="1"/>
    <row r="4001" customFormat="1" hidden="1"/>
    <row r="4002" customFormat="1" hidden="1"/>
    <row r="4003" customFormat="1" hidden="1"/>
    <row r="4004" customFormat="1" hidden="1"/>
    <row r="4005" customFormat="1" hidden="1"/>
    <row r="4006" customFormat="1" hidden="1"/>
    <row r="4007" customFormat="1" hidden="1"/>
    <row r="4008" customFormat="1" hidden="1"/>
    <row r="4009" customFormat="1" hidden="1"/>
    <row r="4010" customFormat="1" hidden="1"/>
    <row r="4011" customFormat="1" hidden="1"/>
    <row r="4012" customFormat="1" hidden="1"/>
    <row r="4013" customFormat="1" hidden="1"/>
    <row r="4014" customFormat="1" hidden="1"/>
    <row r="4015" customFormat="1" hidden="1"/>
    <row r="4016" customFormat="1" hidden="1"/>
    <row r="4017" customFormat="1" hidden="1"/>
    <row r="4018" customFormat="1" hidden="1"/>
    <row r="4019" customFormat="1" hidden="1"/>
    <row r="4020" customFormat="1" hidden="1"/>
    <row r="4021" customFormat="1" hidden="1"/>
    <row r="4022" customFormat="1" hidden="1"/>
    <row r="4023" customFormat="1" hidden="1"/>
    <row r="4024" customFormat="1" hidden="1"/>
    <row r="4025" customFormat="1" hidden="1"/>
    <row r="4026" customFormat="1" hidden="1"/>
    <row r="4027" customFormat="1" hidden="1"/>
    <row r="4028" customFormat="1" hidden="1"/>
    <row r="4029" customFormat="1" hidden="1"/>
    <row r="4030" customFormat="1" hidden="1"/>
    <row r="4031" customFormat="1" hidden="1"/>
    <row r="4032" customFormat="1" hidden="1"/>
    <row r="4033" customFormat="1" hidden="1"/>
    <row r="4034" customFormat="1" hidden="1"/>
    <row r="4035" customFormat="1" hidden="1"/>
    <row r="4036" customFormat="1" hidden="1"/>
    <row r="4037" customFormat="1" hidden="1"/>
    <row r="4038" customFormat="1" hidden="1"/>
    <row r="4039" customFormat="1" hidden="1"/>
    <row r="4040" customFormat="1" hidden="1"/>
    <row r="4041" customFormat="1" hidden="1"/>
    <row r="4042" customFormat="1" hidden="1"/>
    <row r="4043" customFormat="1" hidden="1"/>
    <row r="4044" customFormat="1" hidden="1"/>
    <row r="4045" customFormat="1" hidden="1"/>
    <row r="4046" customFormat="1" hidden="1"/>
    <row r="4047" customFormat="1" hidden="1"/>
    <row r="4048" customFormat="1" hidden="1"/>
    <row r="4049" customFormat="1" hidden="1"/>
    <row r="4050" customFormat="1" hidden="1"/>
    <row r="4051" customFormat="1" hidden="1"/>
    <row r="4052" customFormat="1" hidden="1"/>
    <row r="4053" customFormat="1" hidden="1"/>
    <row r="4054" customFormat="1" hidden="1"/>
    <row r="4055" customFormat="1" hidden="1"/>
    <row r="4056" customFormat="1" hidden="1"/>
    <row r="4057" customFormat="1" hidden="1"/>
    <row r="4058" customFormat="1" hidden="1"/>
    <row r="4059" customFormat="1" hidden="1"/>
    <row r="4060" customFormat="1" hidden="1"/>
    <row r="4061" customFormat="1" hidden="1"/>
    <row r="4062" customFormat="1" hidden="1"/>
    <row r="4063" customFormat="1" hidden="1"/>
    <row r="4064" customFormat="1" hidden="1"/>
    <row r="4065" customFormat="1" hidden="1"/>
    <row r="4066" customFormat="1" hidden="1"/>
    <row r="4067" customFormat="1" hidden="1"/>
    <row r="4068" customFormat="1" hidden="1"/>
    <row r="4069" customFormat="1" hidden="1"/>
    <row r="4070" customFormat="1" hidden="1"/>
    <row r="4071" customFormat="1" hidden="1"/>
    <row r="4072" customFormat="1" hidden="1"/>
    <row r="4073" customFormat="1" hidden="1"/>
    <row r="4074" customFormat="1" hidden="1"/>
    <row r="4075" customFormat="1" hidden="1"/>
    <row r="4076" customFormat="1" hidden="1"/>
    <row r="4077" customFormat="1" hidden="1"/>
    <row r="4078" customFormat="1" hidden="1"/>
    <row r="4079" customFormat="1" hidden="1"/>
    <row r="4080" customFormat="1" hidden="1"/>
    <row r="4081" customFormat="1" hidden="1"/>
    <row r="4082" customFormat="1" hidden="1"/>
    <row r="4083" customFormat="1" hidden="1"/>
    <row r="4084" customFormat="1" hidden="1"/>
    <row r="4085" customFormat="1" hidden="1"/>
    <row r="4086" customFormat="1" hidden="1"/>
    <row r="4087" customFormat="1" hidden="1"/>
    <row r="4088" customFormat="1" hidden="1"/>
    <row r="4089" customFormat="1" hidden="1"/>
    <row r="4090" customFormat="1" hidden="1"/>
    <row r="4091" customFormat="1" hidden="1"/>
    <row r="4092" customFormat="1" hidden="1"/>
    <row r="4093" customFormat="1" hidden="1"/>
    <row r="4094" customFormat="1" hidden="1"/>
    <row r="4095" customFormat="1" hidden="1"/>
    <row r="4096" customFormat="1" hidden="1"/>
    <row r="4097" customFormat="1" hidden="1"/>
    <row r="4098" customFormat="1" hidden="1"/>
    <row r="4099" customFormat="1" hidden="1"/>
    <row r="4100" customFormat="1" hidden="1"/>
    <row r="4101" customFormat="1" hidden="1"/>
    <row r="4102" customFormat="1" hidden="1"/>
    <row r="4103" customFormat="1" hidden="1"/>
    <row r="4104" customFormat="1" hidden="1"/>
    <row r="4105" customFormat="1" hidden="1"/>
    <row r="4106" customFormat="1" hidden="1"/>
    <row r="4107" customFormat="1" hidden="1"/>
    <row r="4108" customFormat="1" hidden="1"/>
    <row r="4109" customFormat="1" hidden="1"/>
    <row r="4110" customFormat="1" hidden="1"/>
    <row r="4111" customFormat="1" hidden="1"/>
    <row r="4112" customFormat="1" hidden="1"/>
    <row r="4113" customFormat="1" hidden="1"/>
    <row r="4114" customFormat="1" hidden="1"/>
    <row r="4115" customFormat="1" hidden="1"/>
    <row r="4116" customFormat="1" hidden="1"/>
    <row r="4117" customFormat="1" hidden="1"/>
    <row r="4118" customFormat="1" hidden="1"/>
    <row r="4119" customFormat="1" hidden="1"/>
    <row r="4120" customFormat="1" hidden="1"/>
    <row r="4121" customFormat="1" hidden="1"/>
    <row r="4122" customFormat="1" hidden="1"/>
    <row r="4123" customFormat="1" hidden="1"/>
    <row r="4124" customFormat="1" hidden="1"/>
    <row r="4125" customFormat="1" hidden="1"/>
    <row r="4126" customFormat="1" hidden="1"/>
    <row r="4127" customFormat="1" hidden="1"/>
    <row r="4128" customFormat="1" hidden="1"/>
    <row r="4129" customFormat="1" hidden="1"/>
    <row r="4130" customFormat="1" hidden="1"/>
    <row r="4131" customFormat="1" hidden="1"/>
    <row r="4132" customFormat="1" hidden="1"/>
    <row r="4133" customFormat="1" hidden="1"/>
    <row r="4134" customFormat="1" hidden="1"/>
    <row r="4135" customFormat="1" hidden="1"/>
    <row r="4136" customFormat="1" hidden="1"/>
    <row r="4137" customFormat="1" hidden="1"/>
    <row r="4138" customFormat="1" hidden="1"/>
    <row r="4139" customFormat="1" hidden="1"/>
    <row r="4140" customFormat="1" hidden="1"/>
    <row r="4141" customFormat="1" hidden="1"/>
    <row r="4142" customFormat="1" hidden="1"/>
    <row r="4143" customFormat="1" hidden="1"/>
    <row r="4144" customFormat="1" hidden="1"/>
    <row r="4145" customFormat="1" hidden="1"/>
    <row r="4146" customFormat="1" hidden="1"/>
    <row r="4147" customFormat="1" hidden="1"/>
    <row r="4148" customFormat="1" hidden="1"/>
    <row r="4149" customFormat="1" hidden="1"/>
    <row r="4150" customFormat="1" hidden="1"/>
    <row r="4151" customFormat="1" hidden="1"/>
    <row r="4152" customFormat="1" hidden="1"/>
    <row r="4153" customFormat="1" hidden="1"/>
    <row r="4154" customFormat="1" hidden="1"/>
    <row r="4155" customFormat="1" hidden="1"/>
    <row r="4156" customFormat="1" hidden="1"/>
    <row r="4157" customFormat="1" hidden="1"/>
    <row r="4158" customFormat="1" hidden="1"/>
    <row r="4159" customFormat="1" hidden="1"/>
    <row r="4160" customFormat="1" hidden="1"/>
    <row r="4161" customFormat="1" hidden="1"/>
    <row r="4162" customFormat="1" hidden="1"/>
    <row r="4163" customFormat="1" hidden="1"/>
    <row r="4164" customFormat="1" hidden="1"/>
    <row r="4165" customFormat="1" hidden="1"/>
    <row r="4166" customFormat="1" hidden="1"/>
    <row r="4167" customFormat="1" hidden="1"/>
    <row r="4168" customFormat="1" hidden="1"/>
    <row r="4169" customFormat="1" hidden="1"/>
    <row r="4170" customFormat="1" hidden="1"/>
    <row r="4171" customFormat="1" hidden="1"/>
    <row r="4172" customFormat="1" hidden="1"/>
    <row r="4173" customFormat="1" hidden="1"/>
    <row r="4174" customFormat="1" hidden="1"/>
    <row r="4175" customFormat="1" hidden="1"/>
    <row r="4176" customFormat="1" hidden="1"/>
    <row r="4177" customFormat="1" hidden="1"/>
    <row r="4178" customFormat="1" hidden="1"/>
    <row r="4179" customFormat="1" hidden="1"/>
    <row r="4180" customFormat="1" hidden="1"/>
    <row r="4181" customFormat="1" hidden="1"/>
    <row r="4182" customFormat="1" hidden="1"/>
    <row r="4183" customFormat="1" hidden="1"/>
    <row r="4184" customFormat="1" hidden="1"/>
    <row r="4185" customFormat="1" hidden="1"/>
    <row r="4186" customFormat="1" hidden="1"/>
    <row r="4187" customFormat="1" hidden="1"/>
    <row r="4188" customFormat="1" hidden="1"/>
    <row r="4189" customFormat="1" hidden="1"/>
    <row r="4190" customFormat="1" hidden="1"/>
    <row r="4191" customFormat="1" hidden="1"/>
    <row r="4192" customFormat="1" hidden="1"/>
    <row r="4193" customFormat="1" hidden="1"/>
    <row r="4194" customFormat="1" hidden="1"/>
    <row r="4195" customFormat="1" hidden="1"/>
    <row r="4196" customFormat="1" hidden="1"/>
    <row r="4197" customFormat="1" hidden="1"/>
    <row r="4198" customFormat="1" hidden="1"/>
    <row r="4199" customFormat="1" hidden="1"/>
    <row r="4200" customFormat="1" hidden="1"/>
    <row r="4201" customFormat="1" hidden="1"/>
    <row r="4202" customFormat="1" hidden="1"/>
    <row r="4203" customFormat="1" hidden="1"/>
    <row r="4204" customFormat="1" hidden="1"/>
    <row r="4205" customFormat="1" hidden="1"/>
    <row r="4206" customFormat="1" hidden="1"/>
    <row r="4207" customFormat="1" hidden="1"/>
    <row r="4208" customFormat="1" hidden="1"/>
    <row r="4209" customFormat="1" hidden="1"/>
    <row r="4210" customFormat="1" hidden="1"/>
    <row r="4211" customFormat="1" hidden="1"/>
    <row r="4212" customFormat="1" hidden="1"/>
    <row r="4213" customFormat="1" hidden="1"/>
    <row r="4214" customFormat="1" hidden="1"/>
    <row r="4215" customFormat="1" hidden="1"/>
    <row r="4216" customFormat="1" hidden="1"/>
    <row r="4217" customFormat="1" hidden="1"/>
    <row r="4218" customFormat="1" hidden="1"/>
    <row r="4219" customFormat="1" hidden="1"/>
    <row r="4220" customFormat="1" hidden="1"/>
    <row r="4221" customFormat="1" hidden="1"/>
    <row r="4222" customFormat="1" hidden="1"/>
    <row r="4223" customFormat="1" hidden="1"/>
    <row r="4224" customFormat="1" hidden="1"/>
    <row r="4225" customFormat="1" hidden="1"/>
    <row r="4226" customFormat="1" hidden="1"/>
    <row r="4227" customFormat="1" hidden="1"/>
    <row r="4228" customFormat="1" hidden="1"/>
    <row r="4229" customFormat="1" hidden="1"/>
    <row r="4230" customFormat="1" hidden="1"/>
    <row r="4231" customFormat="1" hidden="1"/>
    <row r="4232" customFormat="1" hidden="1"/>
    <row r="4233" customFormat="1" hidden="1"/>
    <row r="4234" customFormat="1" hidden="1"/>
    <row r="4235" customFormat="1" hidden="1"/>
    <row r="4236" customFormat="1" hidden="1"/>
    <row r="4237" customFormat="1" hidden="1"/>
    <row r="4238" customFormat="1" hidden="1"/>
    <row r="4239" customFormat="1" hidden="1"/>
    <row r="4240" customFormat="1" hidden="1"/>
    <row r="4241" customFormat="1" hidden="1"/>
    <row r="4242" customFormat="1" hidden="1"/>
    <row r="4243" customFormat="1" hidden="1"/>
    <row r="4244" customFormat="1" hidden="1"/>
    <row r="4245" customFormat="1" hidden="1"/>
    <row r="4246" customFormat="1" hidden="1"/>
    <row r="4247" customFormat="1" hidden="1"/>
    <row r="4248" customFormat="1" hidden="1"/>
    <row r="4249" customFormat="1" hidden="1"/>
    <row r="4250" customFormat="1" hidden="1"/>
    <row r="4251" customFormat="1" hidden="1"/>
    <row r="4252" customFormat="1" hidden="1"/>
    <row r="4253" customFormat="1" hidden="1"/>
    <row r="4254" customFormat="1" hidden="1"/>
    <row r="4255" customFormat="1" hidden="1"/>
    <row r="4256" customFormat="1" hidden="1"/>
    <row r="4257" customFormat="1" hidden="1"/>
    <row r="4258" customFormat="1" hidden="1"/>
    <row r="4259" customFormat="1" hidden="1"/>
    <row r="4260" customFormat="1" hidden="1"/>
    <row r="4261" customFormat="1" hidden="1"/>
    <row r="4262" customFormat="1" hidden="1"/>
    <row r="4263" customFormat="1" hidden="1"/>
    <row r="4264" customFormat="1" hidden="1"/>
    <row r="4265" customFormat="1" hidden="1"/>
    <row r="4266" customFormat="1" hidden="1"/>
    <row r="4267" customFormat="1" hidden="1"/>
    <row r="4268" customFormat="1" hidden="1"/>
    <row r="4269" customFormat="1" hidden="1"/>
    <row r="4270" customFormat="1" hidden="1"/>
    <row r="4271" customFormat="1" hidden="1"/>
    <row r="4272" customFormat="1" hidden="1"/>
    <row r="4273" customFormat="1" hidden="1"/>
    <row r="4274" customFormat="1" hidden="1"/>
    <row r="4275" customFormat="1" hidden="1"/>
    <row r="4276" customFormat="1" hidden="1"/>
    <row r="4277" customFormat="1" hidden="1"/>
    <row r="4278" customFormat="1" hidden="1"/>
    <row r="4279" customFormat="1" hidden="1"/>
    <row r="4280" customFormat="1" hidden="1"/>
    <row r="4281" customFormat="1" hidden="1"/>
    <row r="4282" customFormat="1" hidden="1"/>
    <row r="4283" customFormat="1" hidden="1"/>
    <row r="4284" customFormat="1" hidden="1"/>
    <row r="4285" customFormat="1" hidden="1"/>
    <row r="4286" customFormat="1" hidden="1"/>
    <row r="4287" customFormat="1" hidden="1"/>
    <row r="4288" customFormat="1" hidden="1"/>
    <row r="4289" customFormat="1" hidden="1"/>
    <row r="4290" customFormat="1" hidden="1"/>
    <row r="4291" customFormat="1" hidden="1"/>
    <row r="4292" customFormat="1" hidden="1"/>
    <row r="4293" customFormat="1" hidden="1"/>
    <row r="4294" customFormat="1" hidden="1"/>
    <row r="4295" customFormat="1" hidden="1"/>
    <row r="4296" customFormat="1" hidden="1"/>
    <row r="4297" customFormat="1" hidden="1"/>
    <row r="4298" customFormat="1" hidden="1"/>
    <row r="4299" customFormat="1" hidden="1"/>
    <row r="4300" customFormat="1" hidden="1"/>
    <row r="4301" customFormat="1" hidden="1"/>
    <row r="4302" customFormat="1" hidden="1"/>
    <row r="4303" customFormat="1" hidden="1"/>
    <row r="4304" customFormat="1" hidden="1"/>
    <row r="4305" customFormat="1" hidden="1"/>
    <row r="4306" customFormat="1" hidden="1"/>
    <row r="4307" customFormat="1" hidden="1"/>
    <row r="4308" customFormat="1" hidden="1"/>
    <row r="4309" customFormat="1" hidden="1"/>
    <row r="4310" customFormat="1" hidden="1"/>
    <row r="4311" customFormat="1" hidden="1"/>
    <row r="4312" customFormat="1" hidden="1"/>
    <row r="4313" customFormat="1" hidden="1"/>
    <row r="4314" customFormat="1" hidden="1"/>
    <row r="4315" customFormat="1" hidden="1"/>
    <row r="4316" customFormat="1" hidden="1"/>
    <row r="4317" customFormat="1" hidden="1"/>
    <row r="4318" customFormat="1" hidden="1"/>
    <row r="4319" customFormat="1" hidden="1"/>
    <row r="4320" customFormat="1" hidden="1"/>
    <row r="4321" customFormat="1" hidden="1"/>
    <row r="4322" customFormat="1" hidden="1"/>
    <row r="4323" customFormat="1" hidden="1"/>
    <row r="4324" customFormat="1" hidden="1"/>
    <row r="4325" customFormat="1" hidden="1"/>
    <row r="4326" customFormat="1" hidden="1"/>
    <row r="4327" customFormat="1" hidden="1"/>
    <row r="4328" customFormat="1" hidden="1"/>
    <row r="4329" customFormat="1" hidden="1"/>
    <row r="4330" customFormat="1" hidden="1"/>
    <row r="4331" customFormat="1" hidden="1"/>
    <row r="4332" customFormat="1" hidden="1"/>
    <row r="4333" customFormat="1" hidden="1"/>
    <row r="4334" customFormat="1" hidden="1"/>
    <row r="4335" customFormat="1" hidden="1"/>
    <row r="4336" customFormat="1" hidden="1"/>
    <row r="4337" customFormat="1" hidden="1"/>
    <row r="4338" customFormat="1" hidden="1"/>
    <row r="4339" customFormat="1" hidden="1"/>
    <row r="4340" customFormat="1" hidden="1"/>
    <row r="4341" customFormat="1" hidden="1"/>
    <row r="4342" customFormat="1" hidden="1"/>
    <row r="4343" customFormat="1" hidden="1"/>
    <row r="4344" customFormat="1" hidden="1"/>
    <row r="4345" customFormat="1" hidden="1"/>
    <row r="4346" customFormat="1" hidden="1"/>
    <row r="4347" customFormat="1" hidden="1"/>
    <row r="4348" customFormat="1" hidden="1"/>
    <row r="4349" customFormat="1" hidden="1"/>
    <row r="4350" customFormat="1" hidden="1"/>
    <row r="4351" customFormat="1" hidden="1"/>
    <row r="4352" customFormat="1" hidden="1"/>
    <row r="4353" customFormat="1" hidden="1"/>
    <row r="4354" customFormat="1" hidden="1"/>
    <row r="4355" customFormat="1" hidden="1"/>
    <row r="4356" customFormat="1" hidden="1"/>
    <row r="4357" customFormat="1" hidden="1"/>
    <row r="4358" customFormat="1" hidden="1"/>
    <row r="4359" customFormat="1" hidden="1"/>
    <row r="4360" customFormat="1" hidden="1"/>
    <row r="4361" customFormat="1" hidden="1"/>
    <row r="4362" customFormat="1" hidden="1"/>
    <row r="4363" customFormat="1" hidden="1"/>
    <row r="4364" customFormat="1" hidden="1"/>
    <row r="4365" customFormat="1" hidden="1"/>
    <row r="4366" customFormat="1" hidden="1"/>
    <row r="4367" customFormat="1" hidden="1"/>
    <row r="4368" customFormat="1" hidden="1"/>
    <row r="4369" customFormat="1" hidden="1"/>
    <row r="4370" customFormat="1" hidden="1"/>
    <row r="4371" customFormat="1" hidden="1"/>
    <row r="4372" customFormat="1" hidden="1"/>
    <row r="4373" customFormat="1" hidden="1"/>
    <row r="4374" customFormat="1" hidden="1"/>
    <row r="4375" customFormat="1" hidden="1"/>
    <row r="4376" customFormat="1" hidden="1"/>
    <row r="4377" customFormat="1" hidden="1"/>
    <row r="4378" customFormat="1" hidden="1"/>
    <row r="4379" customFormat="1" hidden="1"/>
    <row r="4380" customFormat="1" hidden="1"/>
    <row r="4381" customFormat="1" hidden="1"/>
    <row r="4382" customFormat="1" hidden="1"/>
    <row r="4383" customFormat="1" hidden="1"/>
    <row r="4384" customFormat="1" hidden="1"/>
    <row r="4385" customFormat="1" hidden="1"/>
    <row r="4386" customFormat="1" hidden="1"/>
    <row r="4387" customFormat="1" hidden="1"/>
    <row r="4388" customFormat="1" hidden="1"/>
    <row r="4389" customFormat="1" hidden="1"/>
    <row r="4390" customFormat="1" hidden="1"/>
    <row r="4391" customFormat="1" hidden="1"/>
    <row r="4392" customFormat="1" hidden="1"/>
    <row r="4393" customFormat="1" hidden="1"/>
    <row r="4394" customFormat="1" hidden="1"/>
    <row r="4395" customFormat="1" hidden="1"/>
    <row r="4396" customFormat="1" hidden="1"/>
    <row r="4397" customFormat="1" hidden="1"/>
    <row r="4398" customFormat="1" hidden="1"/>
    <row r="4399" customFormat="1" hidden="1"/>
    <row r="4400" customFormat="1" hidden="1"/>
    <row r="4401" customFormat="1" hidden="1"/>
    <row r="4402" customFormat="1" hidden="1"/>
    <row r="4403" customFormat="1" hidden="1"/>
    <row r="4404" customFormat="1" hidden="1"/>
    <row r="4405" customFormat="1" hidden="1"/>
    <row r="4406" customFormat="1" hidden="1"/>
    <row r="4407" customFormat="1" hidden="1"/>
    <row r="4408" customFormat="1" hidden="1"/>
    <row r="4409" customFormat="1" hidden="1"/>
    <row r="4410" customFormat="1" hidden="1"/>
    <row r="4411" customFormat="1" hidden="1"/>
    <row r="4412" customFormat="1" hidden="1"/>
    <row r="4413" customFormat="1" hidden="1"/>
    <row r="4414" customFormat="1" hidden="1"/>
    <row r="4415" customFormat="1" hidden="1"/>
    <row r="4416" customFormat="1" hidden="1"/>
    <row r="4417" customFormat="1" hidden="1"/>
    <row r="4418" customFormat="1" hidden="1"/>
    <row r="4419" customFormat="1" hidden="1"/>
    <row r="4420" customFormat="1" hidden="1"/>
    <row r="4421" customFormat="1" hidden="1"/>
    <row r="4422" customFormat="1" hidden="1"/>
    <row r="4423" customFormat="1" hidden="1"/>
    <row r="4424" customFormat="1" hidden="1"/>
    <row r="4425" customFormat="1" hidden="1"/>
    <row r="4426" customFormat="1" hidden="1"/>
    <row r="4427" customFormat="1" hidden="1"/>
    <row r="4428" customFormat="1" hidden="1"/>
    <row r="4429" customFormat="1" hidden="1"/>
    <row r="4430" customFormat="1" hidden="1"/>
    <row r="4431" customFormat="1" hidden="1"/>
    <row r="4432" customFormat="1" hidden="1"/>
    <row r="4433" customFormat="1" hidden="1"/>
    <row r="4434" customFormat="1" hidden="1"/>
    <row r="4435" customFormat="1" hidden="1"/>
    <row r="4436" customFormat="1" hidden="1"/>
    <row r="4437" customFormat="1" hidden="1"/>
    <row r="4438" customFormat="1" hidden="1"/>
    <row r="4439" customFormat="1" hidden="1"/>
    <row r="4440" customFormat="1" hidden="1"/>
    <row r="4441" customFormat="1" hidden="1"/>
    <row r="4442" customFormat="1" hidden="1"/>
    <row r="4443" customFormat="1" hidden="1"/>
    <row r="4444" customFormat="1" hidden="1"/>
    <row r="4445" customFormat="1" hidden="1"/>
    <row r="4446" customFormat="1" hidden="1"/>
    <row r="4447" customFormat="1" hidden="1"/>
    <row r="4448" customFormat="1" hidden="1"/>
    <row r="4449" customFormat="1" hidden="1"/>
    <row r="4450" customFormat="1" hidden="1"/>
    <row r="4451" customFormat="1" hidden="1"/>
    <row r="4452" customFormat="1" hidden="1"/>
    <row r="4453" customFormat="1" hidden="1"/>
    <row r="4454" customFormat="1" hidden="1"/>
    <row r="4455" customFormat="1" hidden="1"/>
    <row r="4456" customFormat="1" hidden="1"/>
    <row r="4457" customFormat="1" hidden="1"/>
    <row r="4458" customFormat="1" hidden="1"/>
    <row r="4459" customFormat="1" hidden="1"/>
    <row r="4460" customFormat="1" hidden="1"/>
    <row r="4461" customFormat="1" hidden="1"/>
    <row r="4462" customFormat="1" hidden="1"/>
    <row r="4463" customFormat="1" hidden="1"/>
    <row r="4464" customFormat="1" hidden="1"/>
    <row r="4465" customFormat="1" hidden="1"/>
    <row r="4466" customFormat="1" hidden="1"/>
    <row r="4467" customFormat="1" hidden="1"/>
    <row r="4468" customFormat="1" hidden="1"/>
    <row r="4469" customFormat="1" hidden="1"/>
    <row r="4470" customFormat="1" hidden="1"/>
    <row r="4471" customFormat="1" hidden="1"/>
    <row r="4472" customFormat="1" hidden="1"/>
    <row r="4473" customFormat="1" hidden="1"/>
    <row r="4474" customFormat="1" hidden="1"/>
    <row r="4475" customFormat="1" hidden="1"/>
    <row r="4476" customFormat="1" hidden="1"/>
    <row r="4477" customFormat="1" hidden="1"/>
    <row r="4478" customFormat="1" hidden="1"/>
    <row r="4479" customFormat="1" hidden="1"/>
    <row r="4480" customFormat="1" hidden="1"/>
    <row r="4481" customFormat="1" hidden="1"/>
    <row r="4482" customFormat="1" hidden="1"/>
    <row r="4483" customFormat="1" hidden="1"/>
    <row r="4484" customFormat="1" hidden="1"/>
    <row r="4485" customFormat="1" hidden="1"/>
    <row r="4486" customFormat="1" hidden="1"/>
    <row r="4487" customFormat="1" hidden="1"/>
    <row r="4488" customFormat="1" hidden="1"/>
    <row r="4489" customFormat="1" hidden="1"/>
    <row r="4490" customFormat="1" hidden="1"/>
    <row r="4491" customFormat="1" hidden="1"/>
    <row r="4492" customFormat="1" hidden="1"/>
    <row r="4493" customFormat="1" hidden="1"/>
    <row r="4494" customFormat="1" hidden="1"/>
    <row r="4495" customFormat="1" hidden="1"/>
    <row r="4496" customFormat="1" hidden="1"/>
    <row r="4497" customFormat="1" hidden="1"/>
    <row r="4498" customFormat="1" hidden="1"/>
    <row r="4499" customFormat="1" hidden="1"/>
    <row r="4500" customFormat="1" hidden="1"/>
    <row r="4501" customFormat="1" hidden="1"/>
    <row r="4502" customFormat="1" hidden="1"/>
    <row r="4503" customFormat="1" hidden="1"/>
    <row r="4504" customFormat="1" hidden="1"/>
    <row r="4505" customFormat="1" hidden="1"/>
    <row r="4506" customFormat="1" hidden="1"/>
    <row r="4507" customFormat="1" hidden="1"/>
    <row r="4508" customFormat="1" hidden="1"/>
    <row r="4509" customFormat="1" hidden="1"/>
    <row r="4510" customFormat="1" hidden="1"/>
    <row r="4511" customFormat="1" hidden="1"/>
    <row r="4512" customFormat="1" hidden="1"/>
    <row r="4513" customFormat="1" hidden="1"/>
    <row r="4514" customFormat="1" hidden="1"/>
    <row r="4515" customFormat="1" hidden="1"/>
    <row r="4516" customFormat="1" hidden="1"/>
    <row r="4517" customFormat="1" hidden="1"/>
    <row r="4518" customFormat="1" hidden="1"/>
    <row r="4519" customFormat="1" hidden="1"/>
    <row r="4520" customFormat="1" hidden="1"/>
    <row r="4521" customFormat="1" hidden="1"/>
    <row r="4522" customFormat="1" hidden="1"/>
    <row r="4523" customFormat="1" hidden="1"/>
    <row r="4524" customFormat="1" hidden="1"/>
    <row r="4525" customFormat="1" hidden="1"/>
    <row r="4526" customFormat="1" hidden="1"/>
    <row r="4527" customFormat="1" hidden="1"/>
    <row r="4528" customFormat="1" hidden="1"/>
    <row r="4529" customFormat="1" hidden="1"/>
    <row r="4530" customFormat="1" hidden="1"/>
    <row r="4531" customFormat="1" hidden="1"/>
    <row r="4532" customFormat="1" hidden="1"/>
    <row r="4533" customFormat="1" hidden="1"/>
    <row r="4534" customFormat="1" hidden="1"/>
    <row r="4535" customFormat="1" hidden="1"/>
    <row r="4536" customFormat="1" hidden="1"/>
    <row r="4537" customFormat="1" hidden="1"/>
    <row r="4538" customFormat="1" hidden="1"/>
    <row r="4539" customFormat="1" hidden="1"/>
    <row r="4540" customFormat="1" hidden="1"/>
    <row r="4541" customFormat="1" hidden="1"/>
    <row r="4542" customFormat="1" hidden="1"/>
    <row r="4543" customFormat="1" hidden="1"/>
    <row r="4544" customFormat="1" hidden="1"/>
    <row r="4545" customFormat="1" hidden="1"/>
    <row r="4546" customFormat="1" hidden="1"/>
    <row r="4547" customFormat="1" hidden="1"/>
    <row r="4548" customFormat="1" hidden="1"/>
    <row r="4549" customFormat="1" hidden="1"/>
    <row r="4550" customFormat="1" hidden="1"/>
    <row r="4551" customFormat="1" hidden="1"/>
    <row r="4552" customFormat="1" hidden="1"/>
    <row r="4553" customFormat="1" hidden="1"/>
    <row r="4554" customFormat="1" hidden="1"/>
    <row r="4555" customFormat="1" hidden="1"/>
    <row r="4556" customFormat="1" hidden="1"/>
    <row r="4557" customFormat="1" hidden="1"/>
    <row r="4558" customFormat="1" hidden="1"/>
    <row r="4559" customFormat="1" hidden="1"/>
    <row r="4560" customFormat="1" hidden="1"/>
    <row r="4561" customFormat="1" hidden="1"/>
    <row r="4562" customFormat="1" hidden="1"/>
    <row r="4563" customFormat="1" hidden="1"/>
    <row r="4564" customFormat="1" hidden="1"/>
    <row r="4565" customFormat="1" hidden="1"/>
    <row r="4566" customFormat="1" hidden="1"/>
    <row r="4567" customFormat="1" hidden="1"/>
    <row r="4568" customFormat="1" hidden="1"/>
    <row r="4569" customFormat="1" hidden="1"/>
    <row r="4570" customFormat="1" hidden="1"/>
    <row r="4571" customFormat="1" hidden="1"/>
    <row r="4572" customFormat="1" hidden="1"/>
    <row r="4573" customFormat="1" hidden="1"/>
    <row r="4574" customFormat="1" hidden="1"/>
    <row r="4575" customFormat="1" hidden="1"/>
    <row r="4576" customFormat="1" hidden="1"/>
    <row r="4577" customFormat="1" hidden="1"/>
    <row r="4578" customFormat="1" hidden="1"/>
    <row r="4579" customFormat="1" hidden="1"/>
    <row r="4580" customFormat="1" hidden="1"/>
    <row r="4581" customFormat="1" hidden="1"/>
    <row r="4582" customFormat="1" hidden="1"/>
    <row r="4583" customFormat="1" hidden="1"/>
    <row r="4584" customFormat="1" hidden="1"/>
    <row r="4585" customFormat="1" hidden="1"/>
    <row r="4586" customFormat="1" hidden="1"/>
    <row r="4587" customFormat="1" hidden="1"/>
    <row r="4588" customFormat="1" hidden="1"/>
    <row r="4589" customFormat="1" hidden="1"/>
    <row r="4590" customFormat="1" hidden="1"/>
    <row r="4591" customFormat="1" hidden="1"/>
    <row r="4592" customFormat="1" hidden="1"/>
    <row r="4593" customFormat="1" hidden="1"/>
    <row r="4594" customFormat="1" hidden="1"/>
    <row r="4595" customFormat="1" hidden="1"/>
    <row r="4596" customFormat="1" hidden="1"/>
    <row r="4597" customFormat="1" hidden="1"/>
    <row r="4598" customFormat="1" hidden="1"/>
    <row r="4599" customFormat="1" hidden="1"/>
    <row r="4600" customFormat="1" hidden="1"/>
    <row r="4601" customFormat="1" hidden="1"/>
    <row r="4602" customFormat="1" hidden="1"/>
    <row r="4603" customFormat="1" hidden="1"/>
    <row r="4604" customFormat="1" hidden="1"/>
    <row r="4605" customFormat="1" hidden="1"/>
    <row r="4606" customFormat="1" hidden="1"/>
    <row r="4607" customFormat="1" hidden="1"/>
    <row r="4608" customFormat="1" hidden="1"/>
    <row r="4609" customFormat="1" hidden="1"/>
    <row r="4610" customFormat="1" hidden="1"/>
    <row r="4611" customFormat="1" hidden="1"/>
    <row r="4612" customFormat="1" hidden="1"/>
    <row r="4613" customFormat="1" hidden="1"/>
    <row r="4614" customFormat="1" hidden="1"/>
    <row r="4615" customFormat="1" hidden="1"/>
    <row r="4616" customFormat="1" hidden="1"/>
    <row r="4617" customFormat="1" hidden="1"/>
    <row r="4618" customFormat="1" hidden="1"/>
    <row r="4619" customFormat="1" hidden="1"/>
    <row r="4620" customFormat="1" hidden="1"/>
    <row r="4621" customFormat="1" hidden="1"/>
    <row r="4622" customFormat="1" hidden="1"/>
    <row r="4623" customFormat="1" hidden="1"/>
    <row r="4624" customFormat="1" hidden="1"/>
    <row r="4625" customFormat="1" hidden="1"/>
    <row r="4626" customFormat="1" hidden="1"/>
    <row r="4627" customFormat="1" hidden="1"/>
    <row r="4628" customFormat="1" hidden="1"/>
    <row r="4629" customFormat="1" hidden="1"/>
    <row r="4630" customFormat="1" hidden="1"/>
    <row r="4631" customFormat="1" hidden="1"/>
    <row r="4632" customFormat="1" hidden="1"/>
    <row r="4633" customFormat="1" hidden="1"/>
    <row r="4634" customFormat="1" hidden="1"/>
    <row r="4635" customFormat="1" hidden="1"/>
    <row r="4636" customFormat="1" hidden="1"/>
    <row r="4637" customFormat="1" hidden="1"/>
    <row r="4638" customFormat="1" hidden="1"/>
    <row r="4639" customFormat="1" hidden="1"/>
    <row r="4640" customFormat="1" hidden="1"/>
    <row r="4641" customFormat="1" hidden="1"/>
    <row r="4642" customFormat="1" hidden="1"/>
    <row r="4643" customFormat="1" hidden="1"/>
    <row r="4644" customFormat="1" hidden="1"/>
    <row r="4645" customFormat="1" hidden="1"/>
    <row r="4646" customFormat="1" hidden="1"/>
    <row r="4647" customFormat="1" hidden="1"/>
    <row r="4648" customFormat="1" hidden="1"/>
    <row r="4649" customFormat="1" hidden="1"/>
    <row r="4650" customFormat="1" hidden="1"/>
    <row r="4651" customFormat="1" hidden="1"/>
    <row r="4652" customFormat="1" hidden="1"/>
    <row r="4653" customFormat="1" hidden="1"/>
    <row r="4654" customFormat="1" hidden="1"/>
    <row r="4655" customFormat="1" hidden="1"/>
    <row r="4656" customFormat="1" hidden="1"/>
    <row r="4657" customFormat="1" hidden="1"/>
    <row r="4658" customFormat="1" hidden="1"/>
    <row r="4659" customFormat="1" hidden="1"/>
    <row r="4660" customFormat="1" hidden="1"/>
    <row r="4661" customFormat="1" hidden="1"/>
    <row r="4662" customFormat="1" hidden="1"/>
    <row r="4663" customFormat="1" hidden="1"/>
    <row r="4664" customFormat="1" hidden="1"/>
    <row r="4665" customFormat="1" hidden="1"/>
    <row r="4666" customFormat="1" hidden="1"/>
    <row r="4667" customFormat="1" hidden="1"/>
    <row r="4668" customFormat="1" hidden="1"/>
    <row r="4669" customFormat="1" hidden="1"/>
    <row r="4670" customFormat="1" hidden="1"/>
    <row r="4671" customFormat="1" hidden="1"/>
    <row r="4672" customFormat="1" hidden="1"/>
    <row r="4673" customFormat="1" hidden="1"/>
    <row r="4674" customFormat="1" hidden="1"/>
    <row r="4675" customFormat="1" hidden="1"/>
    <row r="4676" customFormat="1" hidden="1"/>
    <row r="4677" customFormat="1" hidden="1"/>
    <row r="4678" customFormat="1" hidden="1"/>
    <row r="4679" customFormat="1" hidden="1"/>
    <row r="4680" customFormat="1" hidden="1"/>
    <row r="4681" customFormat="1" hidden="1"/>
    <row r="4682" customFormat="1" hidden="1"/>
    <row r="4683" customFormat="1" hidden="1"/>
    <row r="4684" customFormat="1" hidden="1"/>
    <row r="4685" customFormat="1" hidden="1"/>
    <row r="4686" customFormat="1" hidden="1"/>
    <row r="4687" customFormat="1" hidden="1"/>
    <row r="4688" customFormat="1" hidden="1"/>
    <row r="4689" customFormat="1" hidden="1"/>
    <row r="4690" customFormat="1" hidden="1"/>
    <row r="4691" customFormat="1" hidden="1"/>
    <row r="4692" customFormat="1" hidden="1"/>
    <row r="4693" customFormat="1" hidden="1"/>
    <row r="4694" customFormat="1" hidden="1"/>
    <row r="4695" customFormat="1" hidden="1"/>
    <row r="4696" customFormat="1" hidden="1"/>
    <row r="4697" customFormat="1" hidden="1"/>
    <row r="4698" customFormat="1" hidden="1"/>
    <row r="4699" customFormat="1" hidden="1"/>
    <row r="4700" customFormat="1" hidden="1"/>
    <row r="4701" customFormat="1" hidden="1"/>
    <row r="4702" customFormat="1" hidden="1"/>
    <row r="4703" customFormat="1" hidden="1"/>
    <row r="4704" customFormat="1" hidden="1"/>
    <row r="4705" customFormat="1" hidden="1"/>
    <row r="4706" customFormat="1" hidden="1"/>
    <row r="4707" customFormat="1" hidden="1"/>
    <row r="4708" customFormat="1" hidden="1"/>
    <row r="4709" customFormat="1" hidden="1"/>
    <row r="4710" customFormat="1" hidden="1"/>
    <row r="4711" customFormat="1" hidden="1"/>
    <row r="4712" customFormat="1" hidden="1"/>
    <row r="4713" customFormat="1" hidden="1"/>
    <row r="4714" customFormat="1" hidden="1"/>
    <row r="4715" customFormat="1" hidden="1"/>
    <row r="4716" customFormat="1" hidden="1"/>
    <row r="4717" customFormat="1" hidden="1"/>
    <row r="4718" customFormat="1" hidden="1"/>
    <row r="4719" customFormat="1" hidden="1"/>
    <row r="4720" customFormat="1" hidden="1"/>
    <row r="4721" customFormat="1" hidden="1"/>
    <row r="4722" customFormat="1" hidden="1"/>
    <row r="4723" customFormat="1" hidden="1"/>
    <row r="4724" customFormat="1" hidden="1"/>
    <row r="4725" customFormat="1" hidden="1"/>
    <row r="4726" customFormat="1" hidden="1"/>
    <row r="4727" customFormat="1" hidden="1"/>
    <row r="4728" customFormat="1" hidden="1"/>
    <row r="4729" customFormat="1" hidden="1"/>
    <row r="4730" customFormat="1" hidden="1"/>
    <row r="4731" customFormat="1" hidden="1"/>
    <row r="4732" customFormat="1" hidden="1"/>
    <row r="4733" customFormat="1" hidden="1"/>
    <row r="4734" customFormat="1" hidden="1"/>
    <row r="4735" customFormat="1" hidden="1"/>
    <row r="4736" customFormat="1" hidden="1"/>
    <row r="4737" customFormat="1" hidden="1"/>
    <row r="4738" customFormat="1" hidden="1"/>
    <row r="4739" customFormat="1" hidden="1"/>
    <row r="4740" customFormat="1" hidden="1"/>
    <row r="4741" customFormat="1" hidden="1"/>
    <row r="4742" customFormat="1" hidden="1"/>
    <row r="4743" customFormat="1" hidden="1"/>
    <row r="4744" customFormat="1" hidden="1"/>
    <row r="4745" customFormat="1" hidden="1"/>
    <row r="4746" customFormat="1" hidden="1"/>
    <row r="4747" customFormat="1" hidden="1"/>
    <row r="4748" customFormat="1" hidden="1"/>
    <row r="4749" customFormat="1" hidden="1"/>
    <row r="4750" customFormat="1" hidden="1"/>
    <row r="4751" customFormat="1" hidden="1"/>
    <row r="4752" customFormat="1" hidden="1"/>
    <row r="4753" customFormat="1" hidden="1"/>
    <row r="4754" customFormat="1" hidden="1"/>
    <row r="4755" customFormat="1" hidden="1"/>
    <row r="4756" customFormat="1" hidden="1"/>
    <row r="4757" customFormat="1" hidden="1"/>
    <row r="4758" customFormat="1" hidden="1"/>
    <row r="4759" customFormat="1" hidden="1"/>
    <row r="4760" customFormat="1" hidden="1"/>
    <row r="4761" customFormat="1" hidden="1"/>
    <row r="4762" customFormat="1" hidden="1"/>
    <row r="4763" customFormat="1" hidden="1"/>
    <row r="4764" customFormat="1" hidden="1"/>
    <row r="4765" customFormat="1" hidden="1"/>
    <row r="4766" customFormat="1" hidden="1"/>
    <row r="4767" customFormat="1" hidden="1"/>
    <row r="4768" customFormat="1" hidden="1"/>
    <row r="4769" customFormat="1" hidden="1"/>
    <row r="4770" customFormat="1" hidden="1"/>
    <row r="4771" customFormat="1" hidden="1"/>
    <row r="4772" customFormat="1" hidden="1"/>
    <row r="4773" customFormat="1" hidden="1"/>
    <row r="4774" customFormat="1" hidden="1"/>
    <row r="4775" customFormat="1" hidden="1"/>
    <row r="4776" customFormat="1" hidden="1"/>
    <row r="4777" customFormat="1" hidden="1"/>
    <row r="4778" customFormat="1" hidden="1"/>
    <row r="4779" customFormat="1" hidden="1"/>
    <row r="4780" customFormat="1" hidden="1"/>
    <row r="4781" customFormat="1" hidden="1"/>
    <row r="4782" customFormat="1" hidden="1"/>
    <row r="4783" customFormat="1" hidden="1"/>
    <row r="4784" customFormat="1" hidden="1"/>
    <row r="4785" customFormat="1" hidden="1"/>
    <row r="4786" customFormat="1" hidden="1"/>
    <row r="4787" customFormat="1" hidden="1"/>
    <row r="4788" customFormat="1" hidden="1"/>
    <row r="4789" customFormat="1" hidden="1"/>
    <row r="4790" customFormat="1" hidden="1"/>
    <row r="4791" customFormat="1" hidden="1"/>
    <row r="4792" customFormat="1" hidden="1"/>
    <row r="4793" customFormat="1" hidden="1"/>
    <row r="4794" customFormat="1" hidden="1"/>
    <row r="4795" customFormat="1" hidden="1"/>
    <row r="4796" customFormat="1" hidden="1"/>
    <row r="4797" customFormat="1" hidden="1"/>
    <row r="4798" customFormat="1" hidden="1"/>
    <row r="4799" customFormat="1" hidden="1"/>
    <row r="4800" customFormat="1" hidden="1"/>
    <row r="4801" customFormat="1" hidden="1"/>
    <row r="4802" customFormat="1" hidden="1"/>
    <row r="4803" customFormat="1" hidden="1"/>
    <row r="4804" customFormat="1" hidden="1"/>
    <row r="4805" customFormat="1" hidden="1"/>
    <row r="4806" customFormat="1" hidden="1"/>
    <row r="4807" customFormat="1" hidden="1"/>
    <row r="4808" customFormat="1" hidden="1"/>
    <row r="4809" customFormat="1" hidden="1"/>
    <row r="4810" customFormat="1" hidden="1"/>
    <row r="4811" customFormat="1" hidden="1"/>
    <row r="4812" customFormat="1" hidden="1"/>
    <row r="4813" customFormat="1" hidden="1"/>
    <row r="4814" customFormat="1" hidden="1"/>
    <row r="4815" customFormat="1" hidden="1"/>
    <row r="4816" customFormat="1" hidden="1"/>
    <row r="4817" customFormat="1" hidden="1"/>
    <row r="4818" customFormat="1" hidden="1"/>
    <row r="4819" customFormat="1" hidden="1"/>
    <row r="4820" customFormat="1" hidden="1"/>
    <row r="4821" customFormat="1" hidden="1"/>
    <row r="4822" customFormat="1" hidden="1"/>
    <row r="4823" customFormat="1" hidden="1"/>
    <row r="4824" customFormat="1" hidden="1"/>
    <row r="4825" customFormat="1" hidden="1"/>
    <row r="4826" customFormat="1" hidden="1"/>
    <row r="4827" customFormat="1" hidden="1"/>
    <row r="4828" customFormat="1" hidden="1"/>
    <row r="4829" customFormat="1" hidden="1"/>
    <row r="4830" customFormat="1" hidden="1"/>
    <row r="4831" customFormat="1" hidden="1"/>
    <row r="4832" customFormat="1" hidden="1"/>
    <row r="4833" customFormat="1" hidden="1"/>
    <row r="4834" customFormat="1" hidden="1"/>
    <row r="4835" customFormat="1" hidden="1"/>
    <row r="4836" customFormat="1" hidden="1"/>
    <row r="4837" customFormat="1" hidden="1"/>
    <row r="4838" customFormat="1" hidden="1"/>
    <row r="4839" customFormat="1" hidden="1"/>
    <row r="4840" customFormat="1" hidden="1"/>
    <row r="4841" customFormat="1" hidden="1"/>
    <row r="4842" customFormat="1" hidden="1"/>
    <row r="4843" customFormat="1" hidden="1"/>
    <row r="4844" customFormat="1" hidden="1"/>
    <row r="4845" customFormat="1" hidden="1"/>
    <row r="4846" customFormat="1" hidden="1"/>
    <row r="4847" customFormat="1" hidden="1"/>
    <row r="4848" customFormat="1" hidden="1"/>
    <row r="4849" customFormat="1" hidden="1"/>
    <row r="4850" customFormat="1" hidden="1"/>
    <row r="4851" customFormat="1" hidden="1"/>
    <row r="4852" customFormat="1" hidden="1"/>
    <row r="4853" customFormat="1" hidden="1"/>
    <row r="4854" customFormat="1" hidden="1"/>
    <row r="4855" customFormat="1" hidden="1"/>
    <row r="4856" customFormat="1" hidden="1"/>
    <row r="4857" customFormat="1" hidden="1"/>
    <row r="4858" customFormat="1" hidden="1"/>
    <row r="4859" customFormat="1" hidden="1"/>
    <row r="4860" customFormat="1" hidden="1"/>
    <row r="4861" customFormat="1" hidden="1"/>
    <row r="4862" customFormat="1" hidden="1"/>
    <row r="4863" customFormat="1" hidden="1"/>
    <row r="4864" customFormat="1" hidden="1"/>
    <row r="4865" customFormat="1" hidden="1"/>
    <row r="4866" customFormat="1" hidden="1"/>
    <row r="4867" customFormat="1" hidden="1"/>
    <row r="4868" customFormat="1" hidden="1"/>
    <row r="4869" customFormat="1" hidden="1"/>
    <row r="4870" customFormat="1" hidden="1"/>
    <row r="4871" customFormat="1" hidden="1"/>
    <row r="4872" customFormat="1" hidden="1"/>
    <row r="4873" customFormat="1" hidden="1"/>
    <row r="4874" customFormat="1" hidden="1"/>
    <row r="4875" customFormat="1" hidden="1"/>
    <row r="4876" customFormat="1" hidden="1"/>
    <row r="4877" customFormat="1" hidden="1"/>
    <row r="4878" customFormat="1" hidden="1"/>
    <row r="4879" customFormat="1" hidden="1"/>
    <row r="4880" customFormat="1" hidden="1"/>
    <row r="4881" customFormat="1" hidden="1"/>
    <row r="4882" customFormat="1" hidden="1"/>
    <row r="4883" customFormat="1" hidden="1"/>
    <row r="4884" customFormat="1" hidden="1"/>
    <row r="4885" customFormat="1" hidden="1"/>
    <row r="4886" customFormat="1" hidden="1"/>
    <row r="4887" customFormat="1" hidden="1"/>
    <row r="4888" customFormat="1" hidden="1"/>
    <row r="4889" customFormat="1" hidden="1"/>
    <row r="4890" customFormat="1" hidden="1"/>
    <row r="4891" customFormat="1" hidden="1"/>
    <row r="4892" customFormat="1" hidden="1"/>
    <row r="4893" customFormat="1" hidden="1"/>
    <row r="4894" customFormat="1" hidden="1"/>
    <row r="4895" customFormat="1" hidden="1"/>
    <row r="4896" customFormat="1" hidden="1"/>
    <row r="4897" customFormat="1" hidden="1"/>
    <row r="4898" customFormat="1" hidden="1"/>
    <row r="4899" customFormat="1" hidden="1"/>
    <row r="4900" customFormat="1" hidden="1"/>
    <row r="4901" customFormat="1" hidden="1"/>
    <row r="4902" customFormat="1" hidden="1"/>
    <row r="4903" customFormat="1" hidden="1"/>
    <row r="4904" customFormat="1" hidden="1"/>
    <row r="4905" customFormat="1" hidden="1"/>
    <row r="4906" customFormat="1" hidden="1"/>
    <row r="4907" customFormat="1" hidden="1"/>
    <row r="4908" customFormat="1" hidden="1"/>
    <row r="4909" customFormat="1" hidden="1"/>
    <row r="4910" customFormat="1" hidden="1"/>
    <row r="4911" customFormat="1" hidden="1"/>
    <row r="4912" customFormat="1" hidden="1"/>
    <row r="4913" customFormat="1" hidden="1"/>
    <row r="4914" customFormat="1" hidden="1"/>
    <row r="4915" customFormat="1" hidden="1"/>
    <row r="4916" customFormat="1" hidden="1"/>
    <row r="4917" customFormat="1" hidden="1"/>
    <row r="4918" customFormat="1" hidden="1"/>
    <row r="4919" customFormat="1" hidden="1"/>
    <row r="4920" customFormat="1" hidden="1"/>
    <row r="4921" customFormat="1" hidden="1"/>
    <row r="4922" customFormat="1" hidden="1"/>
    <row r="4923" customFormat="1" hidden="1"/>
    <row r="4924" customFormat="1" hidden="1"/>
    <row r="4925" customFormat="1" hidden="1"/>
    <row r="4926" customFormat="1" hidden="1"/>
    <row r="4927" customFormat="1" hidden="1"/>
    <row r="4928" customFormat="1" hidden="1"/>
    <row r="4929" customFormat="1" hidden="1"/>
    <row r="4930" customFormat="1" hidden="1"/>
    <row r="4931" customFormat="1" hidden="1"/>
    <row r="4932" customFormat="1" hidden="1"/>
    <row r="4933" customFormat="1" hidden="1"/>
    <row r="4934" customFormat="1" hidden="1"/>
    <row r="4935" customFormat="1" hidden="1"/>
    <row r="4936" customFormat="1" hidden="1"/>
    <row r="4937" customFormat="1" hidden="1"/>
    <row r="4938" customFormat="1" hidden="1"/>
    <row r="4939" customFormat="1" hidden="1"/>
    <row r="4940" customFormat="1" hidden="1"/>
    <row r="4941" customFormat="1" hidden="1"/>
    <row r="4942" customFormat="1" hidden="1"/>
    <row r="4943" customFormat="1" hidden="1"/>
    <row r="4944" customFormat="1" hidden="1"/>
    <row r="4945" customFormat="1" hidden="1"/>
    <row r="4946" customFormat="1" hidden="1"/>
    <row r="4947" customFormat="1" hidden="1"/>
    <row r="4948" customFormat="1" hidden="1"/>
    <row r="4949" customFormat="1" hidden="1"/>
    <row r="4950" customFormat="1" hidden="1"/>
    <row r="4951" customFormat="1" hidden="1"/>
    <row r="4952" customFormat="1" hidden="1"/>
    <row r="4953" customFormat="1" hidden="1"/>
    <row r="4954" customFormat="1" hidden="1"/>
    <row r="4955" customFormat="1" hidden="1"/>
    <row r="4956" customFormat="1" hidden="1"/>
    <row r="4957" customFormat="1" hidden="1"/>
    <row r="4958" customFormat="1" hidden="1"/>
    <row r="4959" customFormat="1" hidden="1"/>
    <row r="4960" customFormat="1" hidden="1"/>
    <row r="4961" customFormat="1" hidden="1"/>
    <row r="4962" customFormat="1" hidden="1"/>
    <row r="4963" customFormat="1" hidden="1"/>
    <row r="4964" customFormat="1" hidden="1"/>
    <row r="4965" customFormat="1" hidden="1"/>
    <row r="4966" customFormat="1" hidden="1"/>
    <row r="4967" customFormat="1" hidden="1"/>
    <row r="4968" customFormat="1" hidden="1"/>
    <row r="4969" customFormat="1" hidden="1"/>
    <row r="4970" customFormat="1" hidden="1"/>
    <row r="4971" customFormat="1" hidden="1"/>
    <row r="4972" customFormat="1" hidden="1"/>
    <row r="4973" customFormat="1" hidden="1"/>
    <row r="4974" customFormat="1" hidden="1"/>
    <row r="4975" customFormat="1" hidden="1"/>
    <row r="4976" customFormat="1" hidden="1"/>
    <row r="4977" customFormat="1" hidden="1"/>
    <row r="4978" customFormat="1" hidden="1"/>
    <row r="4979" customFormat="1" hidden="1"/>
    <row r="4980" customFormat="1" hidden="1"/>
    <row r="4981" customFormat="1" hidden="1"/>
    <row r="4982" customFormat="1" hidden="1"/>
    <row r="4983" customFormat="1" hidden="1"/>
    <row r="4984" customFormat="1" hidden="1"/>
    <row r="4985" customFormat="1" hidden="1"/>
    <row r="4986" customFormat="1" hidden="1"/>
    <row r="4987" customFormat="1" hidden="1"/>
    <row r="4988" customFormat="1" hidden="1"/>
    <row r="4989" customFormat="1" hidden="1"/>
    <row r="4990" customFormat="1" hidden="1"/>
    <row r="4991" customFormat="1" hidden="1"/>
    <row r="4992" customFormat="1" hidden="1"/>
    <row r="4993" customFormat="1" hidden="1"/>
    <row r="4994" customFormat="1" hidden="1"/>
    <row r="4995" customFormat="1" hidden="1"/>
    <row r="4996" customFormat="1" hidden="1"/>
    <row r="4997" customFormat="1" hidden="1"/>
    <row r="4998" customFormat="1" hidden="1"/>
    <row r="4999" customFormat="1" hidden="1"/>
    <row r="5000" customFormat="1" hidden="1"/>
    <row r="5001" customFormat="1" hidden="1"/>
    <row r="5002" customFormat="1" hidden="1"/>
    <row r="5003" customFormat="1" hidden="1"/>
    <row r="5004" customFormat="1" hidden="1"/>
    <row r="5005" customFormat="1" hidden="1"/>
    <row r="5006" customFormat="1" hidden="1"/>
    <row r="5007" customFormat="1" hidden="1"/>
    <row r="5008" customFormat="1" hidden="1"/>
    <row r="5009" customFormat="1" hidden="1"/>
    <row r="5010" customFormat="1" hidden="1"/>
    <row r="5011" customFormat="1" hidden="1"/>
    <row r="5012" customFormat="1" hidden="1"/>
    <row r="5013" customFormat="1" hidden="1"/>
    <row r="5014" customFormat="1" hidden="1"/>
    <row r="5015" customFormat="1" hidden="1"/>
    <row r="5016" customFormat="1" hidden="1"/>
    <row r="5017" customFormat="1" hidden="1"/>
    <row r="5018" customFormat="1" hidden="1"/>
    <row r="5019" customFormat="1" hidden="1"/>
    <row r="5020" customFormat="1" hidden="1"/>
    <row r="5021" customFormat="1" hidden="1"/>
    <row r="5022" customFormat="1" hidden="1"/>
    <row r="5023" customFormat="1" hidden="1"/>
    <row r="5024" customFormat="1" hidden="1"/>
    <row r="5025" customFormat="1" hidden="1"/>
    <row r="5026" customFormat="1" hidden="1"/>
    <row r="5027" customFormat="1" hidden="1"/>
    <row r="5028" customFormat="1" hidden="1"/>
    <row r="5029" customFormat="1" hidden="1"/>
    <row r="5030" customFormat="1" hidden="1"/>
    <row r="5031" customFormat="1" hidden="1"/>
    <row r="5032" customFormat="1" hidden="1"/>
    <row r="5033" customFormat="1" hidden="1"/>
    <row r="5034" customFormat="1" hidden="1"/>
    <row r="5035" customFormat="1" hidden="1"/>
    <row r="5036" customFormat="1" hidden="1"/>
    <row r="5037" customFormat="1" hidden="1"/>
    <row r="5038" customFormat="1" hidden="1"/>
    <row r="5039" customFormat="1" hidden="1"/>
    <row r="5040" customFormat="1" hidden="1"/>
    <row r="5041" customFormat="1" hidden="1"/>
    <row r="5042" customFormat="1" hidden="1"/>
    <row r="5043" customFormat="1" hidden="1"/>
    <row r="5044" customFormat="1" hidden="1"/>
    <row r="5045" customFormat="1" hidden="1"/>
    <row r="5046" customFormat="1" hidden="1"/>
    <row r="5047" customFormat="1" hidden="1"/>
    <row r="5048" customFormat="1" hidden="1"/>
    <row r="5049" customFormat="1" hidden="1"/>
    <row r="5050" customFormat="1" hidden="1"/>
    <row r="5051" customFormat="1" hidden="1"/>
    <row r="5052" customFormat="1" hidden="1"/>
    <row r="5053" customFormat="1" hidden="1"/>
    <row r="5054" customFormat="1" hidden="1"/>
    <row r="5055" customFormat="1" hidden="1"/>
    <row r="5056" customFormat="1" hidden="1"/>
    <row r="5057" customFormat="1" hidden="1"/>
    <row r="5058" customFormat="1" hidden="1"/>
    <row r="5059" customFormat="1" hidden="1"/>
    <row r="5060" customFormat="1" hidden="1"/>
    <row r="5061" customFormat="1" hidden="1"/>
    <row r="5062" customFormat="1" hidden="1"/>
    <row r="5063" customFormat="1" hidden="1"/>
    <row r="5064" customFormat="1" hidden="1"/>
    <row r="5065" customFormat="1" hidden="1"/>
    <row r="5066" customFormat="1" hidden="1"/>
    <row r="5067" customFormat="1" hidden="1"/>
    <row r="5068" customFormat="1" hidden="1"/>
    <row r="5069" customFormat="1" hidden="1"/>
    <row r="5070" customFormat="1" hidden="1"/>
    <row r="5071" customFormat="1" hidden="1"/>
    <row r="5072" customFormat="1" hidden="1"/>
    <row r="5073" customFormat="1" hidden="1"/>
    <row r="5074" customFormat="1" hidden="1"/>
    <row r="5075" customFormat="1" hidden="1"/>
    <row r="5076" customFormat="1" hidden="1"/>
    <row r="5077" customFormat="1" hidden="1"/>
    <row r="5078" customFormat="1" hidden="1"/>
    <row r="5079" customFormat="1" hidden="1"/>
    <row r="5080" customFormat="1" hidden="1"/>
    <row r="5081" customFormat="1" hidden="1"/>
    <row r="5082" customFormat="1" hidden="1"/>
    <row r="5083" customFormat="1" hidden="1"/>
    <row r="5084" customFormat="1" hidden="1"/>
    <row r="5085" customFormat="1" hidden="1"/>
    <row r="5086" customFormat="1" hidden="1"/>
    <row r="5087" customFormat="1" hidden="1"/>
    <row r="5088" customFormat="1" hidden="1"/>
    <row r="5089" customFormat="1" hidden="1"/>
    <row r="5090" customFormat="1" hidden="1"/>
    <row r="5091" customFormat="1" hidden="1"/>
    <row r="5092" customFormat="1" hidden="1"/>
    <row r="5093" customFormat="1" hidden="1"/>
    <row r="5094" customFormat="1" hidden="1"/>
    <row r="5095" customFormat="1" hidden="1"/>
    <row r="5096" customFormat="1" hidden="1"/>
    <row r="5097" customFormat="1" hidden="1"/>
    <row r="5098" customFormat="1" hidden="1"/>
    <row r="5099" customFormat="1" hidden="1"/>
    <row r="5100" customFormat="1" hidden="1"/>
    <row r="5101" customFormat="1" hidden="1"/>
    <row r="5102" customFormat="1" hidden="1"/>
    <row r="5103" customFormat="1" hidden="1"/>
    <row r="5104" customFormat="1" hidden="1"/>
    <row r="5105" customFormat="1" hidden="1"/>
    <row r="5106" customFormat="1" hidden="1"/>
    <row r="5107" customFormat="1" hidden="1"/>
    <row r="5108" customFormat="1" hidden="1"/>
    <row r="5109" customFormat="1" hidden="1"/>
    <row r="5110" customFormat="1" hidden="1"/>
    <row r="5111" customFormat="1" hidden="1"/>
    <row r="5112" customFormat="1" hidden="1"/>
    <row r="5113" customFormat="1" hidden="1"/>
    <row r="5114" customFormat="1" hidden="1"/>
    <row r="5115" customFormat="1" hidden="1"/>
    <row r="5116" customFormat="1" hidden="1"/>
    <row r="5117" customFormat="1" hidden="1"/>
    <row r="5118" customFormat="1" hidden="1"/>
    <row r="5119" customFormat="1" hidden="1"/>
    <row r="5120" customFormat="1" hidden="1"/>
    <row r="5121" customFormat="1" hidden="1"/>
    <row r="5122" customFormat="1" hidden="1"/>
    <row r="5123" customFormat="1" hidden="1"/>
    <row r="5124" customFormat="1" hidden="1"/>
    <row r="5125" customFormat="1" hidden="1"/>
    <row r="5126" customFormat="1" hidden="1"/>
    <row r="5127" customFormat="1" hidden="1"/>
    <row r="5128" customFormat="1" hidden="1"/>
    <row r="5129" customFormat="1" hidden="1"/>
    <row r="5130" customFormat="1" hidden="1"/>
    <row r="5131" customFormat="1" hidden="1"/>
    <row r="5132" customFormat="1" hidden="1"/>
    <row r="5133" customFormat="1" hidden="1"/>
    <row r="5134" customFormat="1" hidden="1"/>
    <row r="5135" customFormat="1" hidden="1"/>
    <row r="5136" customFormat="1" hidden="1"/>
    <row r="5137" customFormat="1" hidden="1"/>
    <row r="5138" customFormat="1" hidden="1"/>
    <row r="5139" customFormat="1" hidden="1"/>
    <row r="5140" customFormat="1" hidden="1"/>
    <row r="5141" customFormat="1" hidden="1"/>
    <row r="5142" customFormat="1" hidden="1"/>
    <row r="5143" customFormat="1" hidden="1"/>
    <row r="5144" customFormat="1" hidden="1"/>
    <row r="5145" customFormat="1" hidden="1"/>
    <row r="5146" customFormat="1" hidden="1"/>
    <row r="5147" customFormat="1" hidden="1"/>
    <row r="5148" customFormat="1" hidden="1"/>
    <row r="5149" customFormat="1" hidden="1"/>
    <row r="5150" customFormat="1" hidden="1"/>
    <row r="5151" customFormat="1" hidden="1"/>
    <row r="5152" customFormat="1" hidden="1"/>
    <row r="5153" customFormat="1" hidden="1"/>
    <row r="5154" customFormat="1" hidden="1"/>
    <row r="5155" customFormat="1" hidden="1"/>
    <row r="5156" customFormat="1" hidden="1"/>
    <row r="5157" customFormat="1" hidden="1"/>
    <row r="5158" customFormat="1" hidden="1"/>
    <row r="5159" customFormat="1" hidden="1"/>
    <row r="5160" customFormat="1" hidden="1"/>
    <row r="5161" customFormat="1" hidden="1"/>
    <row r="5162" customFormat="1" hidden="1"/>
    <row r="5163" customFormat="1" hidden="1"/>
    <row r="5164" customFormat="1" hidden="1"/>
    <row r="5165" customFormat="1" hidden="1"/>
    <row r="5166" customFormat="1" hidden="1"/>
    <row r="5167" customFormat="1" hidden="1"/>
    <row r="5168" customFormat="1" hidden="1"/>
    <row r="5169" customFormat="1" hidden="1"/>
    <row r="5170" customFormat="1" hidden="1"/>
    <row r="5171" customFormat="1" hidden="1"/>
    <row r="5172" customFormat="1" hidden="1"/>
    <row r="5173" customFormat="1" hidden="1"/>
    <row r="5174" customFormat="1" hidden="1"/>
    <row r="5175" customFormat="1" hidden="1"/>
    <row r="5176" customFormat="1" hidden="1"/>
    <row r="5177" customFormat="1" hidden="1"/>
    <row r="5178" customFormat="1" hidden="1"/>
    <row r="5179" customFormat="1" hidden="1"/>
    <row r="5180" customFormat="1" hidden="1"/>
    <row r="5181" customFormat="1" hidden="1"/>
    <row r="5182" customFormat="1" hidden="1"/>
    <row r="5183" customFormat="1" hidden="1"/>
    <row r="5184" customFormat="1" hidden="1"/>
    <row r="5185" customFormat="1" hidden="1"/>
    <row r="5186" customFormat="1" hidden="1"/>
    <row r="5187" customFormat="1" hidden="1"/>
    <row r="5188" customFormat="1" hidden="1"/>
    <row r="5189" customFormat="1" hidden="1"/>
    <row r="5190" customFormat="1" hidden="1"/>
    <row r="5191" customFormat="1" hidden="1"/>
    <row r="5192" customFormat="1" hidden="1"/>
    <row r="5193" customFormat="1" hidden="1"/>
    <row r="5194" customFormat="1" hidden="1"/>
    <row r="5195" customFormat="1" hidden="1"/>
    <row r="5196" customFormat="1" hidden="1"/>
    <row r="5197" customFormat="1" hidden="1"/>
    <row r="5198" customFormat="1" hidden="1"/>
    <row r="5199" customFormat="1" hidden="1"/>
    <row r="5200" customFormat="1" hidden="1"/>
    <row r="5201" customFormat="1" hidden="1"/>
    <row r="5202" customFormat="1" hidden="1"/>
    <row r="5203" customFormat="1" hidden="1"/>
    <row r="5204" customFormat="1" hidden="1"/>
    <row r="5205" customFormat="1" hidden="1"/>
    <row r="5206" customFormat="1" hidden="1"/>
    <row r="5207" customFormat="1" hidden="1"/>
    <row r="5208" customFormat="1" hidden="1"/>
    <row r="5209" customFormat="1" hidden="1"/>
    <row r="5210" customFormat="1" hidden="1"/>
    <row r="5211" customFormat="1" hidden="1"/>
    <row r="5212" customFormat="1" hidden="1"/>
    <row r="5213" customFormat="1" hidden="1"/>
    <row r="5214" customFormat="1" hidden="1"/>
    <row r="5215" customFormat="1" hidden="1"/>
    <row r="5216" customFormat="1" hidden="1"/>
    <row r="5217" customFormat="1" hidden="1"/>
    <row r="5218" customFormat="1" hidden="1"/>
    <row r="5219" customFormat="1" hidden="1"/>
    <row r="5220" customFormat="1" hidden="1"/>
    <row r="5221" customFormat="1" hidden="1"/>
    <row r="5222" customFormat="1" hidden="1"/>
    <row r="5223" customFormat="1" hidden="1"/>
    <row r="5224" customFormat="1" hidden="1"/>
    <row r="5225" customFormat="1" hidden="1"/>
    <row r="5226" customFormat="1" hidden="1"/>
    <row r="5227" customFormat="1" hidden="1"/>
    <row r="5228" customFormat="1" hidden="1"/>
    <row r="5229" customFormat="1" hidden="1"/>
    <row r="5230" customFormat="1" hidden="1"/>
    <row r="5231" customFormat="1" hidden="1"/>
    <row r="5232" customFormat="1" hidden="1"/>
    <row r="5233" customFormat="1" hidden="1"/>
    <row r="5234" customFormat="1" hidden="1"/>
    <row r="5235" customFormat="1" hidden="1"/>
    <row r="5236" customFormat="1" hidden="1"/>
    <row r="5237" customFormat="1" hidden="1"/>
    <row r="5238" customFormat="1" hidden="1"/>
    <row r="5239" customFormat="1" hidden="1"/>
    <row r="5240" customFormat="1" hidden="1"/>
    <row r="5241" customFormat="1" hidden="1"/>
    <row r="5242" customFormat="1" hidden="1"/>
    <row r="5243" customFormat="1" hidden="1"/>
    <row r="5244" customFormat="1" hidden="1"/>
    <row r="5245" customFormat="1" hidden="1"/>
    <row r="5246" customFormat="1" hidden="1"/>
    <row r="5247" customFormat="1" hidden="1"/>
    <row r="5248" customFormat="1" hidden="1"/>
    <row r="5249" customFormat="1" hidden="1"/>
    <row r="5250" customFormat="1" hidden="1"/>
    <row r="5251" customFormat="1" hidden="1"/>
    <row r="5252" customFormat="1" hidden="1"/>
    <row r="5253" customFormat="1" hidden="1"/>
    <row r="5254" customFormat="1" hidden="1"/>
    <row r="5255" customFormat="1" hidden="1"/>
    <row r="5256" customFormat="1" hidden="1"/>
    <row r="5257" customFormat="1" hidden="1"/>
    <row r="5258" customFormat="1" hidden="1"/>
    <row r="5259" customFormat="1" hidden="1"/>
    <row r="5260" customFormat="1" hidden="1"/>
    <row r="5261" customFormat="1" hidden="1"/>
    <row r="5262" customFormat="1" hidden="1"/>
    <row r="5263" customFormat="1" hidden="1"/>
    <row r="5264" customFormat="1" hidden="1"/>
    <row r="5265" customFormat="1" hidden="1"/>
    <row r="5266" customFormat="1" hidden="1"/>
    <row r="5267" customFormat="1" hidden="1"/>
    <row r="5268" customFormat="1" hidden="1"/>
    <row r="5269" customFormat="1" hidden="1"/>
    <row r="5270" customFormat="1" hidden="1"/>
    <row r="5271" customFormat="1" hidden="1"/>
    <row r="5272" customFormat="1" hidden="1"/>
    <row r="5273" customFormat="1" hidden="1"/>
    <row r="5274" customFormat="1" hidden="1"/>
    <row r="5275" customFormat="1" hidden="1"/>
    <row r="5276" customFormat="1" hidden="1"/>
    <row r="5277" customFormat="1" hidden="1"/>
    <row r="5278" customFormat="1" hidden="1"/>
    <row r="5279" customFormat="1" hidden="1"/>
    <row r="5280" customFormat="1" hidden="1"/>
    <row r="5281" customFormat="1" hidden="1"/>
    <row r="5282" customFormat="1" hidden="1"/>
    <row r="5283" customFormat="1" hidden="1"/>
    <row r="5284" customFormat="1" hidden="1"/>
    <row r="5285" customFormat="1" hidden="1"/>
    <row r="5286" customFormat="1" hidden="1"/>
    <row r="5287" customFormat="1" hidden="1"/>
    <row r="5288" customFormat="1" hidden="1"/>
    <row r="5289" customFormat="1" hidden="1"/>
    <row r="5290" customFormat="1" hidden="1"/>
    <row r="5291" customFormat="1" hidden="1"/>
    <row r="5292" customFormat="1" hidden="1"/>
    <row r="5293" customFormat="1" hidden="1"/>
    <row r="5294" customFormat="1" hidden="1"/>
    <row r="5295" customFormat="1" hidden="1"/>
    <row r="5296" customFormat="1" hidden="1"/>
    <row r="5297" customFormat="1" hidden="1"/>
    <row r="5298" customFormat="1" hidden="1"/>
    <row r="5299" customFormat="1" hidden="1"/>
    <row r="5300" customFormat="1" hidden="1"/>
    <row r="5301" customFormat="1" hidden="1"/>
    <row r="5302" customFormat="1" hidden="1"/>
    <row r="5303" customFormat="1" hidden="1"/>
    <row r="5304" customFormat="1" hidden="1"/>
    <row r="5305" customFormat="1" hidden="1"/>
    <row r="5306" customFormat="1" hidden="1"/>
    <row r="5307" customFormat="1" hidden="1"/>
    <row r="5308" customFormat="1" hidden="1"/>
    <row r="5309" customFormat="1" hidden="1"/>
    <row r="5310" customFormat="1" hidden="1"/>
    <row r="5311" customFormat="1" hidden="1"/>
    <row r="5312" customFormat="1" hidden="1"/>
    <row r="5313" customFormat="1" hidden="1"/>
    <row r="5314" customFormat="1" hidden="1"/>
    <row r="5315" customFormat="1" hidden="1"/>
    <row r="5316" customFormat="1" hidden="1"/>
    <row r="5317" customFormat="1" hidden="1"/>
    <row r="5318" customFormat="1" hidden="1"/>
    <row r="5319" customFormat="1" hidden="1"/>
    <row r="5320" customFormat="1" hidden="1"/>
    <row r="5321" customFormat="1" hidden="1"/>
    <row r="5322" customFormat="1" hidden="1"/>
    <row r="5323" customFormat="1" hidden="1"/>
    <row r="5324" customFormat="1" hidden="1"/>
    <row r="5325" customFormat="1" hidden="1"/>
    <row r="5326" customFormat="1" hidden="1"/>
    <row r="5327" customFormat="1" hidden="1"/>
    <row r="5328" customFormat="1" hidden="1"/>
    <row r="5329" customFormat="1" hidden="1"/>
    <row r="5330" customFormat="1" hidden="1"/>
    <row r="5331" customFormat="1" hidden="1"/>
    <row r="5332" customFormat="1" hidden="1"/>
    <row r="5333" customFormat="1" hidden="1"/>
    <row r="5334" customFormat="1" hidden="1"/>
    <row r="5335" customFormat="1" hidden="1"/>
    <row r="5336" customFormat="1" hidden="1"/>
    <row r="5337" customFormat="1" hidden="1"/>
    <row r="5338" customFormat="1" hidden="1"/>
    <row r="5339" customFormat="1" hidden="1"/>
    <row r="5340" customFormat="1" hidden="1"/>
    <row r="5341" customFormat="1" hidden="1"/>
    <row r="5342" customFormat="1" hidden="1"/>
    <row r="5343" customFormat="1" hidden="1"/>
    <row r="5344" customFormat="1" hidden="1"/>
    <row r="5345" customFormat="1" hidden="1"/>
    <row r="5346" customFormat="1" hidden="1"/>
    <row r="5347" customFormat="1" hidden="1"/>
    <row r="5348" customFormat="1" hidden="1"/>
    <row r="5349" customFormat="1" hidden="1"/>
    <row r="5350" customFormat="1" hidden="1"/>
    <row r="5351" customFormat="1" hidden="1"/>
    <row r="5352" customFormat="1" hidden="1"/>
    <row r="5353" customFormat="1" hidden="1"/>
    <row r="5354" customFormat="1" hidden="1"/>
    <row r="5355" customFormat="1" hidden="1"/>
    <row r="5356" customFormat="1" hidden="1"/>
    <row r="5357" customFormat="1" hidden="1"/>
    <row r="5358" customFormat="1" hidden="1"/>
    <row r="5359" customFormat="1" hidden="1"/>
    <row r="5360" customFormat="1" hidden="1"/>
    <row r="5361" customFormat="1" hidden="1"/>
    <row r="5362" customFormat="1" hidden="1"/>
    <row r="5363" customFormat="1" hidden="1"/>
    <row r="5364" customFormat="1" hidden="1"/>
    <row r="5365" customFormat="1" hidden="1"/>
    <row r="5366" customFormat="1" hidden="1"/>
    <row r="5367" customFormat="1" hidden="1"/>
    <row r="5368" customFormat="1" hidden="1"/>
    <row r="5369" customFormat="1" hidden="1"/>
    <row r="5370" customFormat="1" hidden="1"/>
    <row r="5371" customFormat="1" hidden="1"/>
    <row r="5372" customFormat="1" hidden="1"/>
    <row r="5373" customFormat="1" hidden="1"/>
    <row r="5374" customFormat="1" hidden="1"/>
    <row r="5375" customFormat="1" hidden="1"/>
    <row r="5376" customFormat="1" hidden="1"/>
    <row r="5377" customFormat="1" hidden="1"/>
    <row r="5378" customFormat="1" hidden="1"/>
    <row r="5379" customFormat="1" hidden="1"/>
    <row r="5380" customFormat="1" hidden="1"/>
    <row r="5381" customFormat="1" hidden="1"/>
    <row r="5382" customFormat="1" hidden="1"/>
    <row r="5383" customFormat="1" hidden="1"/>
    <row r="5384" customFormat="1" hidden="1"/>
    <row r="5385" customFormat="1" hidden="1"/>
    <row r="5386" customFormat="1" hidden="1"/>
    <row r="5387" customFormat="1" hidden="1"/>
    <row r="5388" customFormat="1" hidden="1"/>
    <row r="5389" customFormat="1" hidden="1"/>
    <row r="5390" customFormat="1" hidden="1"/>
    <row r="5391" customFormat="1" hidden="1"/>
    <row r="5392" customFormat="1" hidden="1"/>
    <row r="5393" customFormat="1" hidden="1"/>
    <row r="5394" customFormat="1" hidden="1"/>
    <row r="5395" customFormat="1" hidden="1"/>
    <row r="5396" customFormat="1" hidden="1"/>
    <row r="5397" customFormat="1" hidden="1"/>
    <row r="5398" customFormat="1" hidden="1"/>
    <row r="5399" customFormat="1" hidden="1"/>
    <row r="5400" customFormat="1" hidden="1"/>
    <row r="5401" customFormat="1" hidden="1"/>
    <row r="5402" customFormat="1" hidden="1"/>
    <row r="5403" customFormat="1" hidden="1"/>
    <row r="5404" customFormat="1" hidden="1"/>
    <row r="5405" customFormat="1" hidden="1"/>
    <row r="5406" customFormat="1" hidden="1"/>
    <row r="5407" customFormat="1" hidden="1"/>
    <row r="5408" customFormat="1" hidden="1"/>
    <row r="5409" customFormat="1" hidden="1"/>
    <row r="5410" customFormat="1" hidden="1"/>
    <row r="5411" customFormat="1" hidden="1"/>
    <row r="5412" customFormat="1" hidden="1"/>
    <row r="5413" customFormat="1" hidden="1"/>
    <row r="5414" customFormat="1" hidden="1"/>
    <row r="5415" customFormat="1" hidden="1"/>
    <row r="5416" customFormat="1" hidden="1"/>
    <row r="5417" customFormat="1" hidden="1"/>
    <row r="5418" customFormat="1" hidden="1"/>
    <row r="5419" customFormat="1" hidden="1"/>
    <row r="5420" customFormat="1" hidden="1"/>
    <row r="5421" customFormat="1" hidden="1"/>
    <row r="5422" customFormat="1" hidden="1"/>
    <row r="5423" customFormat="1" hidden="1"/>
    <row r="5424" customFormat="1" hidden="1"/>
    <row r="5425" customFormat="1" hidden="1"/>
    <row r="5426" customFormat="1" hidden="1"/>
    <row r="5427" customFormat="1" hidden="1"/>
    <row r="5428" customFormat="1" hidden="1"/>
    <row r="5429" customFormat="1" hidden="1"/>
    <row r="5430" customFormat="1" hidden="1"/>
    <row r="5431" customFormat="1" hidden="1"/>
    <row r="5432" customFormat="1" hidden="1"/>
    <row r="5433" customFormat="1" hidden="1"/>
    <row r="5434" customFormat="1" hidden="1"/>
    <row r="5435" customFormat="1" hidden="1"/>
    <row r="5436" customFormat="1" hidden="1"/>
    <row r="5437" customFormat="1" hidden="1"/>
    <row r="5438" customFormat="1" hidden="1"/>
    <row r="5439" customFormat="1" hidden="1"/>
    <row r="5440" customFormat="1" hidden="1"/>
    <row r="5441" customFormat="1" hidden="1"/>
    <row r="5442" customFormat="1" hidden="1"/>
    <row r="5443" customFormat="1" hidden="1"/>
    <row r="5444" customFormat="1" hidden="1"/>
    <row r="5445" customFormat="1" hidden="1"/>
    <row r="5446" customFormat="1" hidden="1"/>
    <row r="5447" customFormat="1" hidden="1"/>
    <row r="5448" customFormat="1" hidden="1"/>
    <row r="5449" customFormat="1" hidden="1"/>
    <row r="5450" customFormat="1" hidden="1"/>
    <row r="5451" customFormat="1" hidden="1"/>
    <row r="5452" customFormat="1" hidden="1"/>
    <row r="5453" customFormat="1" hidden="1"/>
    <row r="5454" customFormat="1" hidden="1"/>
    <row r="5455" customFormat="1" hidden="1"/>
    <row r="5456" customFormat="1" hidden="1"/>
    <row r="5457" customFormat="1" hidden="1"/>
    <row r="5458" customFormat="1" hidden="1"/>
    <row r="5459" customFormat="1" hidden="1"/>
    <row r="5460" customFormat="1" hidden="1"/>
    <row r="5461" customFormat="1" hidden="1"/>
    <row r="5462" customFormat="1" hidden="1"/>
    <row r="5463" customFormat="1" hidden="1"/>
    <row r="5464" customFormat="1" hidden="1"/>
    <row r="5465" customFormat="1" hidden="1"/>
    <row r="5466" customFormat="1" hidden="1"/>
    <row r="5467" customFormat="1" hidden="1"/>
    <row r="5468" customFormat="1" hidden="1"/>
    <row r="5469" customFormat="1" hidden="1"/>
    <row r="5470" customFormat="1" hidden="1"/>
    <row r="5471" customFormat="1" hidden="1"/>
    <row r="5472" customFormat="1" hidden="1"/>
    <row r="5473" customFormat="1" hidden="1"/>
    <row r="5474" customFormat="1" hidden="1"/>
    <row r="5475" customFormat="1" hidden="1"/>
    <row r="5476" customFormat="1" hidden="1"/>
    <row r="5477" customFormat="1" hidden="1"/>
    <row r="5478" customFormat="1" hidden="1"/>
    <row r="5479" customFormat="1" hidden="1"/>
    <row r="5480" customFormat="1" hidden="1"/>
    <row r="5481" customFormat="1" hidden="1"/>
    <row r="5482" customFormat="1" hidden="1"/>
    <row r="5483" customFormat="1" hidden="1"/>
    <row r="5484" customFormat="1" hidden="1"/>
    <row r="5485" customFormat="1" hidden="1"/>
    <row r="5486" customFormat="1" hidden="1"/>
    <row r="5487" customFormat="1" hidden="1"/>
    <row r="5488" customFormat="1" hidden="1"/>
    <row r="5489" customFormat="1" hidden="1"/>
    <row r="5490" customFormat="1" hidden="1"/>
    <row r="5491" customFormat="1" hidden="1"/>
    <row r="5492" customFormat="1" hidden="1"/>
    <row r="5493" customFormat="1" hidden="1"/>
    <row r="5494" customFormat="1" hidden="1"/>
    <row r="5495" customFormat="1" hidden="1"/>
    <row r="5496" customFormat="1" hidden="1"/>
    <row r="5497" customFormat="1" hidden="1"/>
    <row r="5498" customFormat="1" hidden="1"/>
    <row r="5499" customFormat="1" hidden="1"/>
    <row r="5500" customFormat="1" hidden="1"/>
    <row r="5501" customFormat="1" hidden="1"/>
    <row r="5502" customFormat="1" hidden="1"/>
    <row r="5503" customFormat="1" hidden="1"/>
    <row r="5504" customFormat="1" hidden="1"/>
    <row r="5505" customFormat="1" hidden="1"/>
    <row r="5506" customFormat="1" hidden="1"/>
    <row r="5507" customFormat="1" hidden="1"/>
    <row r="5508" customFormat="1" hidden="1"/>
    <row r="5509" customFormat="1" hidden="1"/>
    <row r="5510" customFormat="1" hidden="1"/>
    <row r="5511" customFormat="1" hidden="1"/>
    <row r="5512" customFormat="1" hidden="1"/>
    <row r="5513" customFormat="1" hidden="1"/>
    <row r="5514" customFormat="1" hidden="1"/>
    <row r="5515" customFormat="1" hidden="1"/>
    <row r="5516" customFormat="1" hidden="1"/>
    <row r="5517" customFormat="1" hidden="1"/>
    <row r="5518" customFormat="1" hidden="1"/>
    <row r="5519" customFormat="1" hidden="1"/>
    <row r="5520" customFormat="1" hidden="1"/>
    <row r="5521" customFormat="1" hidden="1"/>
    <row r="5522" customFormat="1" hidden="1"/>
    <row r="5523" customFormat="1" hidden="1"/>
    <row r="5524" customFormat="1" hidden="1"/>
    <row r="5525" customFormat="1" hidden="1"/>
    <row r="5526" customFormat="1" hidden="1"/>
    <row r="5527" customFormat="1" hidden="1"/>
    <row r="5528" customFormat="1" hidden="1"/>
    <row r="5529" customFormat="1" hidden="1"/>
    <row r="5530" customFormat="1" hidden="1"/>
    <row r="5531" customFormat="1" hidden="1"/>
    <row r="5532" customFormat="1" hidden="1"/>
    <row r="5533" customFormat="1" hidden="1"/>
    <row r="5534" customFormat="1" hidden="1"/>
    <row r="5535" customFormat="1" hidden="1"/>
    <row r="5536" customFormat="1" hidden="1"/>
    <row r="5537" customFormat="1" hidden="1"/>
    <row r="5538" customFormat="1" hidden="1"/>
    <row r="5539" customFormat="1" hidden="1"/>
    <row r="5540" customFormat="1" hidden="1"/>
    <row r="5541" customFormat="1" hidden="1"/>
    <row r="5542" customFormat="1" hidden="1"/>
    <row r="5543" customFormat="1" hidden="1"/>
    <row r="5544" customFormat="1" hidden="1"/>
    <row r="5545" customFormat="1" hidden="1"/>
    <row r="5546" customFormat="1" hidden="1"/>
    <row r="5547" customFormat="1" hidden="1"/>
    <row r="5548" customFormat="1" hidden="1"/>
    <row r="5549" customFormat="1" hidden="1"/>
    <row r="5550" customFormat="1" hidden="1"/>
    <row r="5551" customFormat="1" hidden="1"/>
    <row r="5552" customFormat="1" hidden="1"/>
    <row r="5553" customFormat="1" hidden="1"/>
    <row r="5554" customFormat="1" hidden="1"/>
    <row r="5555" customFormat="1" hidden="1"/>
    <row r="5556" customFormat="1" hidden="1"/>
    <row r="5557" customFormat="1" hidden="1"/>
    <row r="5558" customFormat="1" hidden="1"/>
    <row r="5559" customFormat="1" hidden="1"/>
    <row r="5560" customFormat="1" hidden="1"/>
    <row r="5561" customFormat="1" hidden="1"/>
    <row r="5562" customFormat="1" hidden="1"/>
    <row r="5563" customFormat="1" hidden="1"/>
    <row r="5564" customFormat="1" hidden="1"/>
    <row r="5565" customFormat="1" hidden="1"/>
    <row r="5566" customFormat="1" hidden="1"/>
    <row r="5567" customFormat="1" hidden="1"/>
    <row r="5568" customFormat="1" hidden="1"/>
    <row r="5569" customFormat="1" hidden="1"/>
    <row r="5570" customFormat="1" hidden="1"/>
    <row r="5571" customFormat="1" hidden="1"/>
    <row r="5572" customFormat="1" hidden="1"/>
    <row r="5573" customFormat="1" hidden="1"/>
    <row r="5574" customFormat="1" hidden="1"/>
    <row r="5575" customFormat="1" hidden="1"/>
    <row r="5576" customFormat="1" hidden="1"/>
    <row r="5577" customFormat="1" hidden="1"/>
    <row r="5578" customFormat="1" hidden="1"/>
    <row r="5579" customFormat="1" hidden="1"/>
    <row r="5580" customFormat="1" hidden="1"/>
    <row r="5581" customFormat="1" hidden="1"/>
    <row r="5582" customFormat="1" hidden="1"/>
    <row r="5583" customFormat="1" hidden="1"/>
    <row r="5584" customFormat="1" hidden="1"/>
    <row r="5585" customFormat="1" hidden="1"/>
    <row r="5586" customFormat="1" hidden="1"/>
    <row r="5587" customFormat="1" hidden="1"/>
    <row r="5588" customFormat="1" hidden="1"/>
    <row r="5589" customFormat="1" hidden="1"/>
    <row r="5590" customFormat="1" hidden="1"/>
    <row r="5591" customFormat="1" hidden="1"/>
    <row r="5592" customFormat="1" hidden="1"/>
    <row r="5593" customFormat="1" hidden="1"/>
    <row r="5594" customFormat="1" hidden="1"/>
    <row r="5595" customFormat="1" hidden="1"/>
    <row r="5596" customFormat="1" hidden="1"/>
    <row r="5597" customFormat="1" hidden="1"/>
    <row r="5598" customFormat="1" hidden="1"/>
    <row r="5599" customFormat="1" hidden="1"/>
    <row r="5600" customFormat="1" hidden="1"/>
    <row r="5601" customFormat="1" hidden="1"/>
    <row r="5602" customFormat="1" hidden="1"/>
    <row r="5603" customFormat="1" hidden="1"/>
    <row r="5604" customFormat="1" hidden="1"/>
    <row r="5605" customFormat="1" hidden="1"/>
    <row r="5606" customFormat="1" hidden="1"/>
    <row r="5607" customFormat="1" hidden="1"/>
    <row r="5608" customFormat="1" hidden="1"/>
    <row r="5609" customFormat="1" hidden="1"/>
    <row r="5610" customFormat="1" hidden="1"/>
    <row r="5611" customFormat="1" hidden="1"/>
    <row r="5612" customFormat="1" hidden="1"/>
    <row r="5613" customFormat="1" hidden="1"/>
    <row r="5614" customFormat="1" hidden="1"/>
    <row r="5615" customFormat="1" hidden="1"/>
    <row r="5616" customFormat="1" hidden="1"/>
    <row r="5617" customFormat="1" hidden="1"/>
    <row r="5618" customFormat="1" hidden="1"/>
    <row r="5619" customFormat="1" hidden="1"/>
    <row r="5620" customFormat="1" hidden="1"/>
    <row r="5621" customFormat="1" hidden="1"/>
    <row r="5622" customFormat="1" hidden="1"/>
    <row r="5623" customFormat="1" hidden="1"/>
    <row r="5624" customFormat="1" hidden="1"/>
    <row r="5625" customFormat="1" hidden="1"/>
    <row r="5626" customFormat="1" hidden="1"/>
    <row r="5627" customFormat="1" hidden="1"/>
    <row r="5628" customFormat="1" hidden="1"/>
    <row r="5629" customFormat="1" hidden="1"/>
    <row r="5630" customFormat="1" hidden="1"/>
    <row r="5631" customFormat="1" hidden="1"/>
    <row r="5632" customFormat="1" hidden="1"/>
    <row r="5633" customFormat="1" hidden="1"/>
    <row r="5634" customFormat="1" hidden="1"/>
    <row r="5635" customFormat="1" hidden="1"/>
    <row r="5636" customFormat="1" hidden="1"/>
    <row r="5637" customFormat="1" hidden="1"/>
    <row r="5638" customFormat="1" hidden="1"/>
    <row r="5639" customFormat="1" hidden="1"/>
    <row r="5640" customFormat="1" hidden="1"/>
    <row r="5641" customFormat="1" hidden="1"/>
    <row r="5642" customFormat="1" hidden="1"/>
    <row r="5643" customFormat="1" hidden="1"/>
    <row r="5644" customFormat="1" hidden="1"/>
    <row r="5645" customFormat="1" hidden="1"/>
    <row r="5646" customFormat="1" hidden="1"/>
    <row r="5647" customFormat="1" hidden="1"/>
    <row r="5648" customFormat="1" hidden="1"/>
    <row r="5649" customFormat="1" hidden="1"/>
    <row r="5650" customFormat="1" hidden="1"/>
    <row r="5651" customFormat="1" hidden="1"/>
    <row r="5652" customFormat="1" hidden="1"/>
    <row r="5653" customFormat="1" hidden="1"/>
    <row r="5654" customFormat="1" hidden="1"/>
    <row r="5655" customFormat="1" hidden="1"/>
    <row r="5656" customFormat="1" hidden="1"/>
    <row r="5657" customFormat="1" hidden="1"/>
    <row r="5658" customFormat="1" hidden="1"/>
    <row r="5659" customFormat="1" hidden="1"/>
    <row r="5660" customFormat="1" hidden="1"/>
    <row r="5661" customFormat="1" hidden="1"/>
    <row r="5662" customFormat="1" hidden="1"/>
    <row r="5663" customFormat="1" hidden="1"/>
    <row r="5664" customFormat="1" hidden="1"/>
    <row r="5665" customFormat="1" hidden="1"/>
    <row r="5666" customFormat="1" hidden="1"/>
    <row r="5667" customFormat="1" hidden="1"/>
    <row r="5668" customFormat="1" hidden="1"/>
    <row r="5669" customFormat="1" hidden="1"/>
    <row r="5670" customFormat="1" hidden="1"/>
    <row r="5671" customFormat="1" hidden="1"/>
    <row r="5672" customFormat="1" hidden="1"/>
    <row r="5673" customFormat="1" hidden="1"/>
    <row r="5674" customFormat="1" hidden="1"/>
    <row r="5675" customFormat="1" hidden="1"/>
    <row r="5676" customFormat="1" hidden="1"/>
    <row r="5677" customFormat="1" hidden="1"/>
    <row r="5678" customFormat="1" hidden="1"/>
    <row r="5679" customFormat="1" hidden="1"/>
    <row r="5680" customFormat="1" hidden="1"/>
    <row r="5681" customFormat="1" hidden="1"/>
    <row r="5682" customFormat="1" hidden="1"/>
    <row r="5683" customFormat="1" hidden="1"/>
    <row r="5684" customFormat="1" hidden="1"/>
    <row r="5685" customFormat="1" hidden="1"/>
    <row r="5686" customFormat="1" hidden="1"/>
    <row r="5687" customFormat="1" hidden="1"/>
    <row r="5688" customFormat="1" hidden="1"/>
    <row r="5689" customFormat="1" hidden="1"/>
    <row r="5690" customFormat="1" hidden="1"/>
    <row r="5691" customFormat="1" hidden="1"/>
    <row r="5692" customFormat="1" hidden="1"/>
    <row r="5693" customFormat="1" hidden="1"/>
    <row r="5694" customFormat="1" hidden="1"/>
    <row r="5695" customFormat="1" hidden="1"/>
    <row r="5696" customFormat="1" hidden="1"/>
    <row r="5697" customFormat="1" hidden="1"/>
    <row r="5698" customFormat="1" hidden="1"/>
    <row r="5699" customFormat="1" hidden="1"/>
    <row r="5700" customFormat="1" hidden="1"/>
    <row r="5701" customFormat="1" hidden="1"/>
    <row r="5702" customFormat="1" hidden="1"/>
    <row r="5703" customFormat="1" hidden="1"/>
    <row r="5704" customFormat="1" hidden="1"/>
    <row r="5705" customFormat="1" hidden="1"/>
    <row r="5706" customFormat="1" hidden="1"/>
    <row r="5707" customFormat="1" hidden="1"/>
    <row r="5708" customFormat="1" hidden="1"/>
    <row r="5709" customFormat="1" hidden="1"/>
    <row r="5710" customFormat="1" hidden="1"/>
    <row r="5711" customFormat="1" hidden="1"/>
    <row r="5712" customFormat="1" hidden="1"/>
    <row r="5713" customFormat="1" hidden="1"/>
    <row r="5714" customFormat="1" hidden="1"/>
    <row r="5715" customFormat="1" hidden="1"/>
    <row r="5716" customFormat="1" hidden="1"/>
    <row r="5717" customFormat="1" hidden="1"/>
    <row r="5718" customFormat="1" hidden="1"/>
    <row r="5719" customFormat="1" hidden="1"/>
    <row r="5720" customFormat="1" hidden="1"/>
    <row r="5721" customFormat="1" hidden="1"/>
    <row r="5722" customFormat="1" hidden="1"/>
    <row r="5723" customFormat="1" hidden="1"/>
    <row r="5724" customFormat="1" hidden="1"/>
    <row r="5725" customFormat="1" hidden="1"/>
    <row r="5726" customFormat="1" hidden="1"/>
    <row r="5727" customFormat="1" hidden="1"/>
    <row r="5728" customFormat="1" hidden="1"/>
    <row r="5729" customFormat="1" hidden="1"/>
    <row r="5730" customFormat="1" hidden="1"/>
    <row r="5731" customFormat="1" hidden="1"/>
    <row r="5732" customFormat="1" hidden="1"/>
    <row r="5733" customFormat="1" hidden="1"/>
    <row r="5734" customFormat="1" hidden="1"/>
    <row r="5735" customFormat="1" hidden="1"/>
    <row r="5736" customFormat="1" hidden="1"/>
    <row r="5737" customFormat="1" hidden="1"/>
    <row r="5738" customFormat="1" hidden="1"/>
    <row r="5739" customFormat="1" hidden="1"/>
    <row r="5740" customFormat="1" hidden="1"/>
    <row r="5741" customFormat="1" hidden="1"/>
    <row r="5742" customFormat="1" hidden="1"/>
    <row r="5743" customFormat="1" hidden="1"/>
    <row r="5744" customFormat="1" hidden="1"/>
    <row r="5745" customFormat="1" hidden="1"/>
    <row r="5746" customFormat="1" hidden="1"/>
    <row r="5747" customFormat="1" hidden="1"/>
    <row r="5748" customFormat="1" hidden="1"/>
    <row r="5749" customFormat="1" hidden="1"/>
    <row r="5750" customFormat="1" hidden="1"/>
    <row r="5751" customFormat="1" hidden="1"/>
    <row r="5752" customFormat="1" hidden="1"/>
    <row r="5753" customFormat="1" hidden="1"/>
    <row r="5754" customFormat="1" hidden="1"/>
    <row r="5755" customFormat="1" hidden="1"/>
    <row r="5756" customFormat="1" hidden="1"/>
    <row r="5757" customFormat="1" hidden="1"/>
    <row r="5758" customFormat="1" hidden="1"/>
    <row r="5759" customFormat="1" hidden="1"/>
    <row r="5760" customFormat="1" hidden="1"/>
    <row r="5761" customFormat="1" hidden="1"/>
    <row r="5762" customFormat="1" hidden="1"/>
    <row r="5763" customFormat="1" hidden="1"/>
    <row r="5764" customFormat="1" hidden="1"/>
    <row r="5765" customFormat="1" hidden="1"/>
    <row r="5766" customFormat="1" hidden="1"/>
    <row r="5767" customFormat="1" hidden="1"/>
    <row r="5768" customFormat="1" hidden="1"/>
    <row r="5769" customFormat="1" hidden="1"/>
    <row r="5770" customFormat="1" hidden="1"/>
    <row r="5771" customFormat="1" hidden="1"/>
    <row r="5772" customFormat="1" hidden="1"/>
    <row r="5773" customFormat="1" hidden="1"/>
    <row r="5774" customFormat="1" hidden="1"/>
    <row r="5775" customFormat="1" hidden="1"/>
    <row r="5776" customFormat="1" hidden="1"/>
    <row r="5777" customFormat="1" hidden="1"/>
    <row r="5778" customFormat="1" hidden="1"/>
    <row r="5779" customFormat="1" hidden="1"/>
    <row r="5780" customFormat="1" hidden="1"/>
    <row r="5781" customFormat="1" hidden="1"/>
    <row r="5782" customFormat="1" hidden="1"/>
    <row r="5783" customFormat="1" hidden="1"/>
    <row r="5784" customFormat="1" hidden="1"/>
    <row r="5785" customFormat="1" hidden="1"/>
    <row r="5786" customFormat="1" hidden="1"/>
    <row r="5787" customFormat="1" hidden="1"/>
    <row r="5788" customFormat="1" hidden="1"/>
    <row r="5789" customFormat="1" hidden="1"/>
    <row r="5790" customFormat="1" hidden="1"/>
    <row r="5791" customFormat="1" hidden="1"/>
    <row r="5792" customFormat="1" hidden="1"/>
    <row r="5793" customFormat="1" hidden="1"/>
    <row r="5794" customFormat="1" hidden="1"/>
    <row r="5795" customFormat="1" hidden="1"/>
    <row r="5796" customFormat="1" hidden="1"/>
    <row r="5797" customFormat="1" hidden="1"/>
    <row r="5798" customFormat="1" hidden="1"/>
    <row r="5799" customFormat="1" hidden="1"/>
    <row r="5800" customFormat="1" hidden="1"/>
    <row r="5801" customFormat="1" hidden="1"/>
    <row r="5802" customFormat="1" hidden="1"/>
    <row r="5803" customFormat="1" hidden="1"/>
    <row r="5804" customFormat="1" hidden="1"/>
    <row r="5805" customFormat="1" hidden="1"/>
    <row r="5806" customFormat="1" hidden="1"/>
    <row r="5807" customFormat="1" hidden="1"/>
    <row r="5808" customFormat="1" hidden="1"/>
    <row r="5809" customFormat="1" hidden="1"/>
    <row r="5810" customFormat="1" hidden="1"/>
    <row r="5811" customFormat="1" hidden="1"/>
    <row r="5812" customFormat="1" hidden="1"/>
    <row r="5813" customFormat="1" hidden="1"/>
    <row r="5814" customFormat="1" hidden="1"/>
    <row r="5815" customFormat="1" hidden="1"/>
    <row r="5816" customFormat="1" hidden="1"/>
    <row r="5817" customFormat="1" hidden="1"/>
    <row r="5818" customFormat="1" hidden="1"/>
    <row r="5819" customFormat="1" hidden="1"/>
    <row r="5820" customFormat="1" hidden="1"/>
    <row r="5821" customFormat="1" hidden="1"/>
    <row r="5822" customFormat="1" hidden="1"/>
    <row r="5823" customFormat="1" hidden="1"/>
    <row r="5824" customFormat="1" hidden="1"/>
    <row r="5825" customFormat="1" hidden="1"/>
    <row r="5826" customFormat="1" hidden="1"/>
    <row r="5827" customFormat="1" hidden="1"/>
    <row r="5828" customFormat="1" hidden="1"/>
    <row r="5829" customFormat="1" hidden="1"/>
    <row r="5830" customFormat="1" hidden="1"/>
    <row r="5831" customFormat="1" hidden="1"/>
    <row r="5832" customFormat="1" hidden="1"/>
    <row r="5833" customFormat="1" hidden="1"/>
    <row r="5834" customFormat="1" hidden="1"/>
    <row r="5835" customFormat="1" hidden="1"/>
    <row r="5836" customFormat="1" hidden="1"/>
    <row r="5837" customFormat="1" hidden="1"/>
    <row r="5838" customFormat="1" hidden="1"/>
    <row r="5839" customFormat="1" hidden="1"/>
    <row r="5840" customFormat="1" hidden="1"/>
    <row r="5841" hidden="1"/>
    <row r="5842" hidden="1"/>
    <row r="5843" hidden="1"/>
    <row r="5844" hidden="1"/>
    <row r="5845" hidden="1"/>
    <row r="5846" hidden="1"/>
  </sheetData>
  <autoFilter ref="A3:H5846" xr:uid="{00000000-0009-0000-0000-000026000000}">
    <filterColumn colId="1">
      <filters>
        <filter val="Volatile Organic Compounds"/>
      </filters>
    </filterColumn>
  </autoFilter>
  <pageMargins left="0.7" right="0.7" top="0.75" bottom="0.75" header="0.3" footer="0.3"/>
  <pageSetup paperSize="9"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40">
    <tabColor theme="9"/>
  </sheetPr>
  <dimension ref="A1:E5846"/>
  <sheetViews>
    <sheetView workbookViewId="0"/>
  </sheetViews>
  <sheetFormatPr defaultRowHeight="15"/>
  <cols>
    <col min="1" max="1" width="67.42578125" customWidth="1"/>
    <col min="2" max="2" width="31.28515625" customWidth="1"/>
    <col min="4" max="4" width="54" style="31" customWidth="1"/>
    <col min="5" max="5" width="19.7109375" customWidth="1"/>
  </cols>
  <sheetData>
    <row r="1" spans="1:5">
      <c r="A1" s="12" t="s">
        <v>2859</v>
      </c>
      <c r="B1" s="12" t="s">
        <v>2860</v>
      </c>
      <c r="D1" s="36" t="s">
        <v>2394</v>
      </c>
      <c r="E1" s="37" t="s">
        <v>2862</v>
      </c>
    </row>
    <row r="2" spans="1:5">
      <c r="A2" s="31" t="s">
        <v>2398</v>
      </c>
      <c r="B2" t="s">
        <v>2861</v>
      </c>
      <c r="D2" s="31" t="s">
        <v>2399</v>
      </c>
    </row>
    <row r="3" spans="1:5">
      <c r="A3" s="31" t="s">
        <v>2400</v>
      </c>
      <c r="B3" t="s">
        <v>3262</v>
      </c>
      <c r="D3" s="31" t="s">
        <v>2401</v>
      </c>
    </row>
    <row r="4" spans="1:5">
      <c r="A4" s="31" t="s">
        <v>2403</v>
      </c>
      <c r="B4" t="s">
        <v>1989</v>
      </c>
      <c r="D4" s="31" t="s">
        <v>2404</v>
      </c>
    </row>
    <row r="5" spans="1:5">
      <c r="A5" s="31" t="s">
        <v>2406</v>
      </c>
      <c r="B5" t="s">
        <v>2861</v>
      </c>
      <c r="D5" s="31" t="s">
        <v>2405</v>
      </c>
    </row>
    <row r="6" spans="1:5">
      <c r="A6" s="31" t="s">
        <v>2407</v>
      </c>
      <c r="B6" t="s">
        <v>1989</v>
      </c>
      <c r="D6" s="31" t="s">
        <v>2408</v>
      </c>
    </row>
    <row r="7" spans="1:5">
      <c r="A7" s="31" t="s">
        <v>2409</v>
      </c>
      <c r="B7" t="s">
        <v>2861</v>
      </c>
      <c r="D7" s="31" t="s">
        <v>2411</v>
      </c>
    </row>
    <row r="8" spans="1:5">
      <c r="A8" s="31" t="s">
        <v>2410</v>
      </c>
      <c r="B8" t="s">
        <v>3262</v>
      </c>
      <c r="D8" s="31" t="s">
        <v>2413</v>
      </c>
    </row>
    <row r="9" spans="1:5">
      <c r="A9" s="31" t="s">
        <v>2412</v>
      </c>
      <c r="B9" t="s">
        <v>2861</v>
      </c>
      <c r="D9" s="31" t="s">
        <v>2415</v>
      </c>
    </row>
    <row r="10" spans="1:5">
      <c r="A10" s="31" t="s">
        <v>2414</v>
      </c>
      <c r="B10" t="s">
        <v>2861</v>
      </c>
      <c r="D10" s="31" t="s">
        <v>2416</v>
      </c>
    </row>
    <row r="11" spans="1:5">
      <c r="A11" s="31" t="s">
        <v>2418</v>
      </c>
      <c r="B11" t="s">
        <v>3262</v>
      </c>
      <c r="D11" s="31" t="s">
        <v>2417</v>
      </c>
    </row>
    <row r="12" spans="1:5">
      <c r="A12" s="31" t="s">
        <v>2421</v>
      </c>
      <c r="B12" t="s">
        <v>1989</v>
      </c>
      <c r="D12" s="31" t="s">
        <v>2419</v>
      </c>
    </row>
    <row r="13" spans="1:5">
      <c r="A13" s="31" t="s">
        <v>2422</v>
      </c>
      <c r="B13" t="s">
        <v>3263</v>
      </c>
      <c r="D13" s="31" t="s">
        <v>2420</v>
      </c>
    </row>
    <row r="14" spans="1:5">
      <c r="A14" s="31" t="s">
        <v>2425</v>
      </c>
      <c r="B14" t="s">
        <v>1989</v>
      </c>
      <c r="D14" s="31" t="s">
        <v>2423</v>
      </c>
    </row>
    <row r="15" spans="1:5">
      <c r="A15" s="31" t="s">
        <v>2426</v>
      </c>
      <c r="B15" t="s">
        <v>3262</v>
      </c>
      <c r="D15" s="31" t="s">
        <v>2424</v>
      </c>
    </row>
    <row r="16" spans="1:5">
      <c r="A16" s="31" t="s">
        <v>2427</v>
      </c>
      <c r="B16" t="s">
        <v>3262</v>
      </c>
      <c r="D16" s="31" t="s">
        <v>2428</v>
      </c>
    </row>
    <row r="17" spans="1:5">
      <c r="A17" s="31" t="s">
        <v>2429</v>
      </c>
      <c r="B17" t="s">
        <v>2853</v>
      </c>
      <c r="D17" s="31" t="s">
        <v>2436</v>
      </c>
      <c r="E17" t="s">
        <v>1705</v>
      </c>
    </row>
    <row r="18" spans="1:5">
      <c r="A18" s="31" t="s">
        <v>2430</v>
      </c>
      <c r="B18" t="s">
        <v>3262</v>
      </c>
      <c r="D18" s="31" t="s">
        <v>2438</v>
      </c>
    </row>
    <row r="19" spans="1:5">
      <c r="A19" s="31" t="s">
        <v>2431</v>
      </c>
      <c r="B19" t="s">
        <v>3264</v>
      </c>
      <c r="D19" s="31" t="s">
        <v>2440</v>
      </c>
      <c r="E19" t="s">
        <v>1706</v>
      </c>
    </row>
    <row r="20" spans="1:5">
      <c r="A20" s="31" t="s">
        <v>2432</v>
      </c>
      <c r="B20" t="s">
        <v>3273</v>
      </c>
      <c r="D20" s="31" t="s">
        <v>2441</v>
      </c>
    </row>
    <row r="21" spans="1:5">
      <c r="A21" s="31" t="s">
        <v>2433</v>
      </c>
      <c r="B21" t="s">
        <v>3262</v>
      </c>
      <c r="D21" s="31" t="s">
        <v>2442</v>
      </c>
    </row>
    <row r="22" spans="1:5">
      <c r="A22" s="31" t="s">
        <v>2434</v>
      </c>
      <c r="B22" t="s">
        <v>1989</v>
      </c>
      <c r="D22" s="31" t="s">
        <v>2444</v>
      </c>
    </row>
    <row r="23" spans="1:5">
      <c r="A23" s="31" t="s">
        <v>2435</v>
      </c>
      <c r="B23" t="s">
        <v>3262</v>
      </c>
      <c r="D23" s="31" t="s">
        <v>2446</v>
      </c>
    </row>
    <row r="24" spans="1:5">
      <c r="A24" s="31" t="s">
        <v>2439</v>
      </c>
      <c r="B24" t="s">
        <v>3265</v>
      </c>
      <c r="D24" s="31" t="s">
        <v>2447</v>
      </c>
    </row>
    <row r="25" spans="1:5">
      <c r="A25" s="31" t="s">
        <v>2443</v>
      </c>
      <c r="B25" t="s">
        <v>2861</v>
      </c>
      <c r="D25" s="31" t="s">
        <v>2448</v>
      </c>
    </row>
    <row r="26" spans="1:5">
      <c r="A26" s="31" t="s">
        <v>2445</v>
      </c>
      <c r="B26" t="s">
        <v>1990</v>
      </c>
      <c r="D26" s="31" t="s">
        <v>2450</v>
      </c>
    </row>
    <row r="27" spans="1:5">
      <c r="A27" s="31" t="s">
        <v>2449</v>
      </c>
      <c r="B27" t="s">
        <v>1989</v>
      </c>
      <c r="D27" s="31" t="s">
        <v>2451</v>
      </c>
    </row>
    <row r="28" spans="1:5">
      <c r="A28" s="31" t="s">
        <v>2452</v>
      </c>
      <c r="B28" t="s">
        <v>3262</v>
      </c>
      <c r="D28" s="31" t="s">
        <v>2453</v>
      </c>
    </row>
    <row r="29" spans="1:5">
      <c r="A29" s="31" t="s">
        <v>2458</v>
      </c>
      <c r="B29" t="s">
        <v>3266</v>
      </c>
      <c r="D29" s="31" t="s">
        <v>2454</v>
      </c>
    </row>
    <row r="30" spans="1:5">
      <c r="A30" s="31" t="s">
        <v>2461</v>
      </c>
      <c r="B30" t="s">
        <v>1990</v>
      </c>
      <c r="D30" s="31" t="s">
        <v>2455</v>
      </c>
    </row>
    <row r="31" spans="1:5">
      <c r="A31" s="31" t="s">
        <v>2462</v>
      </c>
      <c r="B31" t="s">
        <v>2854</v>
      </c>
      <c r="D31" s="31" t="s">
        <v>2456</v>
      </c>
    </row>
    <row r="32" spans="1:5">
      <c r="A32" s="31" t="s">
        <v>2464</v>
      </c>
      <c r="B32" t="s">
        <v>1990</v>
      </c>
      <c r="D32" s="31" t="s">
        <v>2457</v>
      </c>
    </row>
    <row r="33" spans="1:5">
      <c r="A33" s="31" t="s">
        <v>2465</v>
      </c>
      <c r="B33" t="s">
        <v>3262</v>
      </c>
      <c r="D33" s="31" t="s">
        <v>2459</v>
      </c>
    </row>
    <row r="34" spans="1:5">
      <c r="A34" s="31" t="s">
        <v>2466</v>
      </c>
      <c r="B34" t="s">
        <v>3262</v>
      </c>
      <c r="D34" s="31" t="s">
        <v>2460</v>
      </c>
    </row>
    <row r="35" spans="1:5">
      <c r="A35" s="31" t="s">
        <v>2469</v>
      </c>
      <c r="B35" t="s">
        <v>2861</v>
      </c>
      <c r="D35" s="31" t="s">
        <v>2463</v>
      </c>
    </row>
    <row r="36" spans="1:5">
      <c r="A36" s="31" t="s">
        <v>2471</v>
      </c>
      <c r="B36" t="s">
        <v>2861</v>
      </c>
      <c r="D36" s="31" t="s">
        <v>2467</v>
      </c>
    </row>
    <row r="37" spans="1:5">
      <c r="A37" s="31" t="s">
        <v>2472</v>
      </c>
      <c r="B37" t="s">
        <v>3263</v>
      </c>
      <c r="D37" s="31" t="s">
        <v>2468</v>
      </c>
    </row>
    <row r="38" spans="1:5">
      <c r="A38" s="31" t="s">
        <v>2475</v>
      </c>
      <c r="B38" t="s">
        <v>3262</v>
      </c>
      <c r="D38" s="31" t="s">
        <v>2470</v>
      </c>
      <c r="E38" t="s">
        <v>1708</v>
      </c>
    </row>
    <row r="39" spans="1:5">
      <c r="A39" s="31" t="s">
        <v>2476</v>
      </c>
      <c r="B39" t="s">
        <v>3267</v>
      </c>
      <c r="D39" s="31" t="s">
        <v>2473</v>
      </c>
    </row>
    <row r="40" spans="1:5">
      <c r="A40" s="31" t="s">
        <v>2479</v>
      </c>
      <c r="B40" t="s">
        <v>2861</v>
      </c>
      <c r="D40" s="31" t="s">
        <v>2474</v>
      </c>
    </row>
    <row r="41" spans="1:5">
      <c r="A41" s="31" t="s">
        <v>2480</v>
      </c>
      <c r="B41" t="s">
        <v>3268</v>
      </c>
      <c r="D41" s="31" t="s">
        <v>2477</v>
      </c>
      <c r="E41" t="s">
        <v>1713</v>
      </c>
    </row>
    <row r="42" spans="1:5">
      <c r="A42" s="31" t="s">
        <v>2481</v>
      </c>
      <c r="B42" t="s">
        <v>2854</v>
      </c>
      <c r="D42" s="31" t="s">
        <v>2478</v>
      </c>
    </row>
    <row r="43" spans="1:5">
      <c r="A43" s="31" t="s">
        <v>2482</v>
      </c>
      <c r="B43" t="s">
        <v>3262</v>
      </c>
      <c r="D43" s="31" t="s">
        <v>2484</v>
      </c>
    </row>
    <row r="44" spans="1:5">
      <c r="A44" s="31" t="s">
        <v>2483</v>
      </c>
      <c r="B44" t="s">
        <v>1989</v>
      </c>
      <c r="D44" s="31" t="s">
        <v>2485</v>
      </c>
    </row>
    <row r="45" spans="1:5">
      <c r="A45" s="31" t="s">
        <v>2487</v>
      </c>
      <c r="B45" t="s">
        <v>3269</v>
      </c>
      <c r="D45" s="31" t="s">
        <v>2486</v>
      </c>
    </row>
    <row r="46" spans="1:5">
      <c r="A46" s="31" t="s">
        <v>2488</v>
      </c>
      <c r="B46" t="s">
        <v>1990</v>
      </c>
      <c r="D46" s="31" t="s">
        <v>2489</v>
      </c>
      <c r="E46" t="s">
        <v>2863</v>
      </c>
    </row>
    <row r="47" spans="1:5">
      <c r="A47" s="31" t="s">
        <v>2498</v>
      </c>
      <c r="B47" t="s">
        <v>2861</v>
      </c>
      <c r="D47" s="30" t="s">
        <v>2490</v>
      </c>
      <c r="E47" t="s">
        <v>1709</v>
      </c>
    </row>
    <row r="48" spans="1:5">
      <c r="A48" s="31" t="s">
        <v>2499</v>
      </c>
      <c r="B48" t="s">
        <v>3270</v>
      </c>
      <c r="D48" s="31" t="s">
        <v>2491</v>
      </c>
    </row>
    <row r="49" spans="1:5">
      <c r="A49" s="31" t="s">
        <v>2503</v>
      </c>
      <c r="B49" t="s">
        <v>3273</v>
      </c>
      <c r="D49" s="31" t="s">
        <v>2492</v>
      </c>
    </row>
    <row r="50" spans="1:5">
      <c r="A50" s="31" t="s">
        <v>2506</v>
      </c>
      <c r="B50" t="s">
        <v>2861</v>
      </c>
      <c r="D50" s="31" t="s">
        <v>2493</v>
      </c>
    </row>
    <row r="51" spans="1:5">
      <c r="A51" s="31" t="s">
        <v>2508</v>
      </c>
      <c r="B51" t="s">
        <v>3271</v>
      </c>
      <c r="D51" s="31" t="s">
        <v>2494</v>
      </c>
    </row>
    <row r="52" spans="1:5">
      <c r="A52" s="31" t="s">
        <v>2510</v>
      </c>
      <c r="B52" t="s">
        <v>2853</v>
      </c>
      <c r="D52" s="31" t="s">
        <v>2495</v>
      </c>
      <c r="E52" t="s">
        <v>1710</v>
      </c>
    </row>
    <row r="53" spans="1:5">
      <c r="A53" s="31" t="s">
        <v>2511</v>
      </c>
      <c r="B53" t="s">
        <v>3261</v>
      </c>
      <c r="D53" s="31" t="s">
        <v>2496</v>
      </c>
    </row>
    <row r="54" spans="1:5">
      <c r="A54" s="31" t="s">
        <v>2526</v>
      </c>
      <c r="B54" t="s">
        <v>3272</v>
      </c>
      <c r="D54" s="31" t="s">
        <v>2497</v>
      </c>
    </row>
    <row r="55" spans="1:5">
      <c r="A55" s="31" t="s">
        <v>2528</v>
      </c>
      <c r="B55" t="s">
        <v>1990</v>
      </c>
      <c r="D55" s="31" t="s">
        <v>2500</v>
      </c>
    </row>
    <row r="56" spans="1:5">
      <c r="A56" s="31" t="s">
        <v>2534</v>
      </c>
      <c r="B56" t="s">
        <v>2854</v>
      </c>
      <c r="D56" s="31" t="s">
        <v>2501</v>
      </c>
    </row>
    <row r="57" spans="1:5">
      <c r="A57" s="31" t="s">
        <v>2543</v>
      </c>
      <c r="B57" t="s">
        <v>2854</v>
      </c>
      <c r="D57" s="31" t="s">
        <v>2502</v>
      </c>
    </row>
    <row r="58" spans="1:5">
      <c r="A58" s="31" t="s">
        <v>2544</v>
      </c>
      <c r="B58" t="s">
        <v>2854</v>
      </c>
      <c r="D58" s="31" t="s">
        <v>2504</v>
      </c>
    </row>
    <row r="59" spans="1:5">
      <c r="A59" s="31" t="s">
        <v>2548</v>
      </c>
      <c r="B59" t="s">
        <v>2854</v>
      </c>
      <c r="D59" s="31" t="s">
        <v>2505</v>
      </c>
    </row>
    <row r="60" spans="1:5">
      <c r="A60" s="31" t="s">
        <v>2571</v>
      </c>
      <c r="B60" t="s">
        <v>2853</v>
      </c>
      <c r="D60" s="31" t="s">
        <v>2507</v>
      </c>
    </row>
    <row r="61" spans="1:5">
      <c r="A61" s="31" t="s">
        <v>2602</v>
      </c>
      <c r="B61" t="s">
        <v>2853</v>
      </c>
      <c r="D61" s="30" t="s">
        <v>2509</v>
      </c>
    </row>
    <row r="62" spans="1:5">
      <c r="D62" s="31" t="s">
        <v>2512</v>
      </c>
    </row>
    <row r="63" spans="1:5">
      <c r="D63" s="30" t="s">
        <v>2513</v>
      </c>
      <c r="E63" t="s">
        <v>1712</v>
      </c>
    </row>
    <row r="64" spans="1:5">
      <c r="D64" s="31" t="s">
        <v>2514</v>
      </c>
    </row>
    <row r="65" spans="4:4">
      <c r="D65" s="31" t="s">
        <v>2515</v>
      </c>
    </row>
    <row r="66" spans="4:4">
      <c r="D66" s="31" t="s">
        <v>2516</v>
      </c>
    </row>
    <row r="67" spans="4:4">
      <c r="D67" s="31" t="s">
        <v>2517</v>
      </c>
    </row>
    <row r="68" spans="4:4">
      <c r="D68" s="31" t="s">
        <v>2518</v>
      </c>
    </row>
    <row r="69" spans="4:4">
      <c r="D69" s="31" t="s">
        <v>2519</v>
      </c>
    </row>
    <row r="70" spans="4:4">
      <c r="D70" s="31" t="s">
        <v>2520</v>
      </c>
    </row>
    <row r="71" spans="4:4">
      <c r="D71" s="31" t="s">
        <v>2521</v>
      </c>
    </row>
    <row r="72" spans="4:4">
      <c r="D72" s="31" t="s">
        <v>2522</v>
      </c>
    </row>
    <row r="73" spans="4:4">
      <c r="D73" s="31" t="s">
        <v>2523</v>
      </c>
    </row>
    <row r="74" spans="4:4">
      <c r="D74" s="31" t="s">
        <v>2524</v>
      </c>
    </row>
    <row r="75" spans="4:4">
      <c r="D75" s="31" t="s">
        <v>2525</v>
      </c>
    </row>
    <row r="76" spans="4:4">
      <c r="D76" s="31" t="s">
        <v>2527</v>
      </c>
    </row>
    <row r="77" spans="4:4">
      <c r="D77" s="31" t="s">
        <v>2529</v>
      </c>
    </row>
    <row r="78" spans="4:4">
      <c r="D78" s="31" t="s">
        <v>2530</v>
      </c>
    </row>
    <row r="79" spans="4:4">
      <c r="D79" s="31" t="s">
        <v>2531</v>
      </c>
    </row>
    <row r="80" spans="4:4">
      <c r="D80" s="31" t="s">
        <v>2532</v>
      </c>
    </row>
    <row r="81" spans="4:4">
      <c r="D81" s="31" t="s">
        <v>2533</v>
      </c>
    </row>
    <row r="82" spans="4:4">
      <c r="D82" s="31" t="s">
        <v>2535</v>
      </c>
    </row>
    <row r="83" spans="4:4">
      <c r="D83" s="31" t="s">
        <v>2536</v>
      </c>
    </row>
    <row r="84" spans="4:4">
      <c r="D84" s="31" t="s">
        <v>2537</v>
      </c>
    </row>
    <row r="85" spans="4:4">
      <c r="D85" s="31" t="s">
        <v>2538</v>
      </c>
    </row>
    <row r="86" spans="4:4">
      <c r="D86" s="31" t="s">
        <v>2539</v>
      </c>
    </row>
    <row r="87" spans="4:4">
      <c r="D87" s="31" t="s">
        <v>2540</v>
      </c>
    </row>
    <row r="88" spans="4:4">
      <c r="D88" s="31" t="s">
        <v>2541</v>
      </c>
    </row>
    <row r="89" spans="4:4">
      <c r="D89" s="31" t="s">
        <v>2542</v>
      </c>
    </row>
    <row r="90" spans="4:4">
      <c r="D90" s="31" t="s">
        <v>2545</v>
      </c>
    </row>
    <row r="91" spans="4:4">
      <c r="D91" s="31" t="s">
        <v>2546</v>
      </c>
    </row>
    <row r="92" spans="4:4">
      <c r="D92" s="31" t="s">
        <v>2547</v>
      </c>
    </row>
    <row r="93" spans="4:4">
      <c r="D93" s="31" t="s">
        <v>2549</v>
      </c>
    </row>
    <row r="94" spans="4:4">
      <c r="D94" s="31" t="s">
        <v>2550</v>
      </c>
    </row>
    <row r="95" spans="4:4">
      <c r="D95" s="31" t="s">
        <v>2551</v>
      </c>
    </row>
    <row r="96" spans="4:4">
      <c r="D96" s="31" t="s">
        <v>2552</v>
      </c>
    </row>
    <row r="97" spans="4:4">
      <c r="D97" s="31" t="s">
        <v>2553</v>
      </c>
    </row>
    <row r="98" spans="4:4">
      <c r="D98" s="31" t="s">
        <v>2554</v>
      </c>
    </row>
    <row r="99" spans="4:4">
      <c r="D99" s="31" t="s">
        <v>2555</v>
      </c>
    </row>
    <row r="100" spans="4:4">
      <c r="D100" s="31" t="s">
        <v>2556</v>
      </c>
    </row>
    <row r="101" spans="4:4">
      <c r="D101" s="31" t="s">
        <v>2557</v>
      </c>
    </row>
    <row r="102" spans="4:4">
      <c r="D102" s="31" t="s">
        <v>2558</v>
      </c>
    </row>
    <row r="103" spans="4:4">
      <c r="D103" s="31" t="s">
        <v>2559</v>
      </c>
    </row>
    <row r="104" spans="4:4">
      <c r="D104" s="31" t="s">
        <v>2560</v>
      </c>
    </row>
    <row r="105" spans="4:4">
      <c r="D105" s="31" t="s">
        <v>2561</v>
      </c>
    </row>
    <row r="106" spans="4:4">
      <c r="D106" s="31" t="s">
        <v>2562</v>
      </c>
    </row>
    <row r="107" spans="4:4">
      <c r="D107" s="31" t="s">
        <v>2563</v>
      </c>
    </row>
    <row r="108" spans="4:4">
      <c r="D108" s="31" t="s">
        <v>2564</v>
      </c>
    </row>
    <row r="109" spans="4:4">
      <c r="D109" s="31" t="s">
        <v>2565</v>
      </c>
    </row>
    <row r="110" spans="4:4">
      <c r="D110" s="31" t="s">
        <v>2566</v>
      </c>
    </row>
    <row r="111" spans="4:4">
      <c r="D111" s="31" t="s">
        <v>2567</v>
      </c>
    </row>
    <row r="112" spans="4:4">
      <c r="D112" s="31" t="s">
        <v>2568</v>
      </c>
    </row>
    <row r="113" spans="4:5">
      <c r="D113" s="31" t="s">
        <v>2569</v>
      </c>
    </row>
    <row r="114" spans="4:5">
      <c r="D114" s="31" t="s">
        <v>2570</v>
      </c>
    </row>
    <row r="115" spans="4:5">
      <c r="D115" s="31" t="s">
        <v>2572</v>
      </c>
    </row>
    <row r="116" spans="4:5">
      <c r="D116" s="31" t="s">
        <v>2573</v>
      </c>
    </row>
    <row r="117" spans="4:5">
      <c r="D117" s="31" t="s">
        <v>2574</v>
      </c>
    </row>
    <row r="118" spans="4:5">
      <c r="D118" s="31" t="s">
        <v>2575</v>
      </c>
    </row>
    <row r="119" spans="4:5">
      <c r="D119" s="31" t="s">
        <v>2576</v>
      </c>
    </row>
    <row r="120" spans="4:5">
      <c r="D120" s="31" t="s">
        <v>2577</v>
      </c>
      <c r="E120" t="s">
        <v>1714</v>
      </c>
    </row>
    <row r="121" spans="4:5">
      <c r="D121" s="31" t="s">
        <v>2578</v>
      </c>
    </row>
    <row r="122" spans="4:5">
      <c r="D122" s="31" t="s">
        <v>2579</v>
      </c>
    </row>
    <row r="123" spans="4:5">
      <c r="D123" s="31" t="s">
        <v>2580</v>
      </c>
    </row>
    <row r="124" spans="4:5">
      <c r="D124" s="31" t="s">
        <v>2581</v>
      </c>
    </row>
    <row r="125" spans="4:5">
      <c r="D125" s="31" t="s">
        <v>2582</v>
      </c>
    </row>
    <row r="126" spans="4:5">
      <c r="D126" s="31" t="s">
        <v>2583</v>
      </c>
    </row>
    <row r="127" spans="4:5">
      <c r="D127" s="31" t="s">
        <v>2584</v>
      </c>
    </row>
    <row r="128" spans="4:5">
      <c r="D128" s="31" t="s">
        <v>2585</v>
      </c>
    </row>
    <row r="129" spans="4:5">
      <c r="D129" s="31" t="s">
        <v>2586</v>
      </c>
    </row>
    <row r="130" spans="4:5">
      <c r="D130" s="31" t="s">
        <v>2587</v>
      </c>
    </row>
    <row r="131" spans="4:5">
      <c r="D131" s="31" t="s">
        <v>2588</v>
      </c>
    </row>
    <row r="132" spans="4:5">
      <c r="D132" s="31" t="s">
        <v>2589</v>
      </c>
    </row>
    <row r="133" spans="4:5">
      <c r="D133" s="31" t="s">
        <v>2590</v>
      </c>
    </row>
    <row r="134" spans="4:5">
      <c r="D134" s="31" t="s">
        <v>2591</v>
      </c>
    </row>
    <row r="135" spans="4:5">
      <c r="D135" s="31" t="s">
        <v>2592</v>
      </c>
    </row>
    <row r="136" spans="4:5">
      <c r="D136" s="31" t="s">
        <v>2593</v>
      </c>
    </row>
    <row r="137" spans="4:5">
      <c r="D137" s="31" t="s">
        <v>2594</v>
      </c>
    </row>
    <row r="138" spans="4:5">
      <c r="D138" s="30" t="s">
        <v>2595</v>
      </c>
      <c r="E138" t="s">
        <v>1711</v>
      </c>
    </row>
    <row r="139" spans="4:5">
      <c r="D139" s="31" t="s">
        <v>2596</v>
      </c>
    </row>
    <row r="140" spans="4:5">
      <c r="D140" s="31" t="s">
        <v>2597</v>
      </c>
    </row>
    <row r="141" spans="4:5">
      <c r="D141" s="31" t="s">
        <v>2598</v>
      </c>
    </row>
    <row r="142" spans="4:5">
      <c r="D142" s="31" t="s">
        <v>2599</v>
      </c>
    </row>
    <row r="143" spans="4:5">
      <c r="D143" s="31" t="s">
        <v>2600</v>
      </c>
    </row>
    <row r="144" spans="4:5">
      <c r="D144" s="31" t="s">
        <v>2601</v>
      </c>
    </row>
    <row r="145" spans="4:4">
      <c r="D145" s="31" t="s">
        <v>2603</v>
      </c>
    </row>
    <row r="146" spans="4:4">
      <c r="D146" s="31" t="s">
        <v>2604</v>
      </c>
    </row>
    <row r="147" spans="4:4">
      <c r="D147" s="31" t="s">
        <v>2605</v>
      </c>
    </row>
    <row r="148" spans="4:4">
      <c r="D148" s="31" t="s">
        <v>2606</v>
      </c>
    </row>
    <row r="149" spans="4:4">
      <c r="D149" s="31" t="s">
        <v>2607</v>
      </c>
    </row>
    <row r="150" spans="4:4">
      <c r="D150" s="31" t="s">
        <v>2608</v>
      </c>
    </row>
    <row r="151" spans="4:4">
      <c r="D151" s="31" t="s">
        <v>2609</v>
      </c>
    </row>
    <row r="152" spans="4:4">
      <c r="D152" s="31" t="s">
        <v>2610</v>
      </c>
    </row>
    <row r="153" spans="4:4">
      <c r="D153" s="30" t="s">
        <v>2611</v>
      </c>
    </row>
    <row r="154" spans="4:4">
      <c r="D154" s="31" t="s">
        <v>2612</v>
      </c>
    </row>
    <row r="155" spans="4:4">
      <c r="D155" s="31" t="s">
        <v>2613</v>
      </c>
    </row>
    <row r="156" spans="4:4">
      <c r="D156" s="31" t="s">
        <v>2614</v>
      </c>
    </row>
    <row r="157" spans="4:4">
      <c r="D157" s="31" t="s">
        <v>2615</v>
      </c>
    </row>
    <row r="158" spans="4:4">
      <c r="D158" s="31" t="s">
        <v>2616</v>
      </c>
    </row>
    <row r="159" spans="4:4">
      <c r="D159" s="31" t="s">
        <v>2617</v>
      </c>
    </row>
    <row r="160" spans="4:4">
      <c r="D160" s="31" t="s">
        <v>2618</v>
      </c>
    </row>
    <row r="161" spans="4:4">
      <c r="D161" s="31" t="s">
        <v>2619</v>
      </c>
    </row>
    <row r="162" spans="4:4">
      <c r="D162" s="31" t="s">
        <v>2620</v>
      </c>
    </row>
    <row r="163" spans="4:4">
      <c r="D163" s="31" t="s">
        <v>2621</v>
      </c>
    </row>
    <row r="164" spans="4:4">
      <c r="D164" s="31" t="s">
        <v>2622</v>
      </c>
    </row>
    <row r="165" spans="4:4">
      <c r="D165" s="31" t="s">
        <v>2623</v>
      </c>
    </row>
    <row r="166" spans="4:4">
      <c r="D166" s="31" t="s">
        <v>2624</v>
      </c>
    </row>
    <row r="167" spans="4:4">
      <c r="D167" s="31" t="s">
        <v>2625</v>
      </c>
    </row>
    <row r="168" spans="4:4">
      <c r="D168" s="31" t="s">
        <v>2626</v>
      </c>
    </row>
    <row r="169" spans="4:4">
      <c r="D169" s="31" t="s">
        <v>2627</v>
      </c>
    </row>
    <row r="170" spans="4:4">
      <c r="D170" s="31" t="s">
        <v>2628</v>
      </c>
    </row>
    <row r="171" spans="4:4">
      <c r="D171" s="31" t="s">
        <v>2629</v>
      </c>
    </row>
    <row r="172" spans="4:4">
      <c r="D172" s="31" t="s">
        <v>2630</v>
      </c>
    </row>
    <row r="173" spans="4:4">
      <c r="D173" s="31" t="s">
        <v>2631</v>
      </c>
    </row>
    <row r="174" spans="4:4">
      <c r="D174" s="30" t="s">
        <v>2632</v>
      </c>
    </row>
    <row r="175" spans="4:4">
      <c r="D175" s="31" t="s">
        <v>2633</v>
      </c>
    </row>
    <row r="176" spans="4:4">
      <c r="D176" s="31" t="s">
        <v>2634</v>
      </c>
    </row>
    <row r="177" spans="4:4">
      <c r="D177" s="31" t="s">
        <v>2635</v>
      </c>
    </row>
    <row r="178" spans="4:4">
      <c r="D178" s="31" t="s">
        <v>2636</v>
      </c>
    </row>
    <row r="179" spans="4:4">
      <c r="D179" s="31" t="s">
        <v>2637</v>
      </c>
    </row>
    <row r="180" spans="4:4">
      <c r="D180" s="31" t="s">
        <v>2638</v>
      </c>
    </row>
    <row r="181" spans="4:4">
      <c r="D181" s="31" t="s">
        <v>2639</v>
      </c>
    </row>
    <row r="182" spans="4:4">
      <c r="D182" s="31" t="s">
        <v>2640</v>
      </c>
    </row>
    <row r="183" spans="4:4">
      <c r="D183" s="31" t="s">
        <v>2641</v>
      </c>
    </row>
    <row r="184" spans="4:4">
      <c r="D184" s="31" t="s">
        <v>2642</v>
      </c>
    </row>
    <row r="185" spans="4:4">
      <c r="D185" s="31" t="s">
        <v>2643</v>
      </c>
    </row>
    <row r="186" spans="4:4">
      <c r="D186" s="31" t="s">
        <v>2644</v>
      </c>
    </row>
    <row r="187" spans="4:4">
      <c r="D187" s="31" t="s">
        <v>2645</v>
      </c>
    </row>
    <row r="188" spans="4:4">
      <c r="D188" s="31" t="s">
        <v>2646</v>
      </c>
    </row>
    <row r="189" spans="4:4">
      <c r="D189" s="31" t="s">
        <v>2647</v>
      </c>
    </row>
    <row r="190" spans="4:4">
      <c r="D190" s="31" t="s">
        <v>2648</v>
      </c>
    </row>
    <row r="191" spans="4:4">
      <c r="D191" s="31" t="s">
        <v>2649</v>
      </c>
    </row>
    <row r="192" spans="4:4">
      <c r="D192" s="31" t="s">
        <v>2650</v>
      </c>
    </row>
    <row r="193" spans="4:4">
      <c r="D193" s="31" t="s">
        <v>2651</v>
      </c>
    </row>
    <row r="194" spans="4:4">
      <c r="D194" s="31" t="s">
        <v>2652</v>
      </c>
    </row>
    <row r="195" spans="4:4">
      <c r="D195" s="31" t="s">
        <v>2653</v>
      </c>
    </row>
    <row r="196" spans="4:4">
      <c r="D196" s="31" t="s">
        <v>2654</v>
      </c>
    </row>
    <row r="197" spans="4:4">
      <c r="D197" s="31" t="s">
        <v>2655</v>
      </c>
    </row>
    <row r="198" spans="4:4">
      <c r="D198" s="31" t="s">
        <v>2656</v>
      </c>
    </row>
    <row r="199" spans="4:4">
      <c r="D199" s="31" t="s">
        <v>2657</v>
      </c>
    </row>
    <row r="200" spans="4:4">
      <c r="D200" s="31" t="s">
        <v>2658</v>
      </c>
    </row>
    <row r="201" spans="4:4">
      <c r="D201" s="31" t="s">
        <v>2659</v>
      </c>
    </row>
    <row r="202" spans="4:4">
      <c r="D202" s="31" t="s">
        <v>2660</v>
      </c>
    </row>
    <row r="203" spans="4:4">
      <c r="D203" s="31" t="s">
        <v>2661</v>
      </c>
    </row>
    <row r="204" spans="4:4">
      <c r="D204" s="31" t="s">
        <v>2662</v>
      </c>
    </row>
    <row r="205" spans="4:4">
      <c r="D205" s="31" t="s">
        <v>2663</v>
      </c>
    </row>
    <row r="206" spans="4:4">
      <c r="D206" s="31" t="s">
        <v>2664</v>
      </c>
    </row>
    <row r="207" spans="4:4">
      <c r="D207" s="31" t="s">
        <v>2665</v>
      </c>
    </row>
    <row r="208" spans="4:4">
      <c r="D208" s="31" t="s">
        <v>2666</v>
      </c>
    </row>
    <row r="209" spans="4:4">
      <c r="D209" s="31" t="s">
        <v>2667</v>
      </c>
    </row>
    <row r="210" spans="4:4">
      <c r="D210" s="31" t="s">
        <v>2668</v>
      </c>
    </row>
    <row r="211" spans="4:4">
      <c r="D211" s="31" t="s">
        <v>2669</v>
      </c>
    </row>
    <row r="212" spans="4:4">
      <c r="D212" s="31" t="s">
        <v>2670</v>
      </c>
    </row>
    <row r="213" spans="4:4">
      <c r="D213" s="31" t="s">
        <v>2671</v>
      </c>
    </row>
    <row r="214" spans="4:4">
      <c r="D214" s="31" t="s">
        <v>2672</v>
      </c>
    </row>
    <row r="215" spans="4:4">
      <c r="D215" s="31" t="s">
        <v>2673</v>
      </c>
    </row>
    <row r="216" spans="4:4">
      <c r="D216" s="31" t="s">
        <v>2674</v>
      </c>
    </row>
    <row r="217" spans="4:4">
      <c r="D217" s="31" t="s">
        <v>2675</v>
      </c>
    </row>
    <row r="218" spans="4:4">
      <c r="D218" s="31" t="s">
        <v>2676</v>
      </c>
    </row>
    <row r="219" spans="4:4">
      <c r="D219" s="31" t="s">
        <v>2677</v>
      </c>
    </row>
    <row r="220" spans="4:4">
      <c r="D220" s="31" t="s">
        <v>2678</v>
      </c>
    </row>
    <row r="221" spans="4:4">
      <c r="D221" s="31" t="s">
        <v>2679</v>
      </c>
    </row>
    <row r="222" spans="4:4">
      <c r="D222" s="31" t="s">
        <v>2680</v>
      </c>
    </row>
    <row r="223" spans="4:4">
      <c r="D223" s="31" t="s">
        <v>2681</v>
      </c>
    </row>
    <row r="224" spans="4:4">
      <c r="D224" s="31" t="s">
        <v>2682</v>
      </c>
    </row>
    <row r="225" spans="4:4">
      <c r="D225" s="31" t="s">
        <v>2683</v>
      </c>
    </row>
    <row r="226" spans="4:4">
      <c r="D226" s="31" t="s">
        <v>2684</v>
      </c>
    </row>
    <row r="227" spans="4:4">
      <c r="D227" s="31" t="s">
        <v>2685</v>
      </c>
    </row>
    <row r="228" spans="4:4">
      <c r="D228" s="31" t="s">
        <v>2686</v>
      </c>
    </row>
    <row r="229" spans="4:4">
      <c r="D229" s="31" t="s">
        <v>2687</v>
      </c>
    </row>
    <row r="230" spans="4:4">
      <c r="D230" s="31" t="s">
        <v>2688</v>
      </c>
    </row>
    <row r="231" spans="4:4">
      <c r="D231" s="31" t="s">
        <v>2689</v>
      </c>
    </row>
    <row r="232" spans="4:4">
      <c r="D232" s="31" t="s">
        <v>2690</v>
      </c>
    </row>
    <row r="233" spans="4:4">
      <c r="D233" s="31" t="s">
        <v>2691</v>
      </c>
    </row>
    <row r="234" spans="4:4">
      <c r="D234" s="31" t="s">
        <v>2692</v>
      </c>
    </row>
    <row r="235" spans="4:4">
      <c r="D235" s="31" t="s">
        <v>2693</v>
      </c>
    </row>
    <row r="236" spans="4:4">
      <c r="D236" s="31" t="s">
        <v>2694</v>
      </c>
    </row>
    <row r="237" spans="4:4">
      <c r="D237" s="31" t="s">
        <v>2695</v>
      </c>
    </row>
    <row r="238" spans="4:4">
      <c r="D238" s="31" t="s">
        <v>2696</v>
      </c>
    </row>
    <row r="239" spans="4:4">
      <c r="D239" s="31" t="s">
        <v>2697</v>
      </c>
    </row>
    <row r="240" spans="4:4">
      <c r="D240" s="31" t="s">
        <v>2698</v>
      </c>
    </row>
    <row r="241" spans="4:4">
      <c r="D241" s="31" t="s">
        <v>2699</v>
      </c>
    </row>
    <row r="242" spans="4:4">
      <c r="D242" s="31" t="s">
        <v>2700</v>
      </c>
    </row>
    <row r="243" spans="4:4">
      <c r="D243" s="31" t="s">
        <v>2701</v>
      </c>
    </row>
    <row r="244" spans="4:4">
      <c r="D244" s="31" t="s">
        <v>2702</v>
      </c>
    </row>
    <row r="245" spans="4:4">
      <c r="D245" s="31" t="s">
        <v>2703</v>
      </c>
    </row>
    <row r="246" spans="4:4">
      <c r="D246" s="31" t="s">
        <v>2704</v>
      </c>
    </row>
    <row r="247" spans="4:4">
      <c r="D247" s="31" t="s">
        <v>2705</v>
      </c>
    </row>
    <row r="248" spans="4:4">
      <c r="D248" s="31" t="s">
        <v>2706</v>
      </c>
    </row>
    <row r="249" spans="4:4">
      <c r="D249" s="31" t="s">
        <v>2707</v>
      </c>
    </row>
    <row r="250" spans="4:4">
      <c r="D250" s="31" t="s">
        <v>2708</v>
      </c>
    </row>
    <row r="251" spans="4:4">
      <c r="D251" s="31" t="s">
        <v>2709</v>
      </c>
    </row>
    <row r="252" spans="4:4">
      <c r="D252" s="31" t="s">
        <v>2710</v>
      </c>
    </row>
    <row r="253" spans="4:4">
      <c r="D253" s="31" t="s">
        <v>2711</v>
      </c>
    </row>
    <row r="254" spans="4:4">
      <c r="D254" s="31" t="s">
        <v>2712</v>
      </c>
    </row>
    <row r="255" spans="4:4">
      <c r="D255" s="31" t="s">
        <v>2713</v>
      </c>
    </row>
    <row r="256" spans="4:4">
      <c r="D256" s="31" t="s">
        <v>2714</v>
      </c>
    </row>
    <row r="257" spans="4:4">
      <c r="D257" s="31" t="s">
        <v>2715</v>
      </c>
    </row>
    <row r="258" spans="4:4">
      <c r="D258" s="31" t="s">
        <v>2716</v>
      </c>
    </row>
    <row r="259" spans="4:4">
      <c r="D259" s="31" t="s">
        <v>2717</v>
      </c>
    </row>
    <row r="260" spans="4:4">
      <c r="D260" s="31" t="s">
        <v>2718</v>
      </c>
    </row>
    <row r="261" spans="4:4">
      <c r="D261" s="31" t="s">
        <v>2719</v>
      </c>
    </row>
    <row r="262" spans="4:4">
      <c r="D262" s="31" t="s">
        <v>2720</v>
      </c>
    </row>
    <row r="263" spans="4:4">
      <c r="D263" s="31" t="s">
        <v>2721</v>
      </c>
    </row>
    <row r="264" spans="4:4">
      <c r="D264" s="31" t="s">
        <v>2722</v>
      </c>
    </row>
    <row r="265" spans="4:4">
      <c r="D265" s="31" t="s">
        <v>2723</v>
      </c>
    </row>
    <row r="266" spans="4:4">
      <c r="D266" s="31" t="s">
        <v>2724</v>
      </c>
    </row>
    <row r="267" spans="4:4">
      <c r="D267" s="31" t="s">
        <v>2725</v>
      </c>
    </row>
    <row r="268" spans="4:4">
      <c r="D268" s="31" t="s">
        <v>2726</v>
      </c>
    </row>
    <row r="269" spans="4:4">
      <c r="D269" s="31" t="s">
        <v>2727</v>
      </c>
    </row>
    <row r="270" spans="4:4">
      <c r="D270" s="31" t="s">
        <v>2728</v>
      </c>
    </row>
    <row r="271" spans="4:4">
      <c r="D271" s="31" t="s">
        <v>2729</v>
      </c>
    </row>
    <row r="272" spans="4:4">
      <c r="D272" s="31" t="s">
        <v>2730</v>
      </c>
    </row>
    <row r="273" spans="4:4">
      <c r="D273" s="31" t="s">
        <v>2731</v>
      </c>
    </row>
    <row r="274" spans="4:4">
      <c r="D274" s="31" t="s">
        <v>2732</v>
      </c>
    </row>
    <row r="275" spans="4:4">
      <c r="D275" s="31" t="s">
        <v>2733</v>
      </c>
    </row>
    <row r="276" spans="4:4">
      <c r="D276" s="31" t="s">
        <v>2734</v>
      </c>
    </row>
    <row r="277" spans="4:4">
      <c r="D277" s="31" t="s">
        <v>2735</v>
      </c>
    </row>
    <row r="278" spans="4:4">
      <c r="D278" s="31" t="s">
        <v>2736</v>
      </c>
    </row>
    <row r="279" spans="4:4">
      <c r="D279" s="31" t="s">
        <v>2737</v>
      </c>
    </row>
    <row r="280" spans="4:4">
      <c r="D280" s="31" t="s">
        <v>2738</v>
      </c>
    </row>
    <row r="281" spans="4:4">
      <c r="D281" s="31" t="s">
        <v>2739</v>
      </c>
    </row>
    <row r="282" spans="4:4">
      <c r="D282" s="31" t="s">
        <v>2740</v>
      </c>
    </row>
    <row r="283" spans="4:4">
      <c r="D283" s="31" t="s">
        <v>2741</v>
      </c>
    </row>
    <row r="284" spans="4:4">
      <c r="D284" s="31" t="s">
        <v>2742</v>
      </c>
    </row>
    <row r="285" spans="4:4">
      <c r="D285" s="31" t="s">
        <v>2743</v>
      </c>
    </row>
    <row r="286" spans="4:4">
      <c r="D286" s="31" t="s">
        <v>2744</v>
      </c>
    </row>
    <row r="287" spans="4:4">
      <c r="D287" s="31" t="s">
        <v>2745</v>
      </c>
    </row>
    <row r="288" spans="4:4">
      <c r="D288" s="31" t="s">
        <v>2746</v>
      </c>
    </row>
    <row r="289" spans="4:4">
      <c r="D289" s="31" t="s">
        <v>2747</v>
      </c>
    </row>
    <row r="290" spans="4:4">
      <c r="D290" s="31" t="s">
        <v>2748</v>
      </c>
    </row>
    <row r="291" spans="4:4">
      <c r="D291" s="31" t="s">
        <v>2749</v>
      </c>
    </row>
    <row r="292" spans="4:4">
      <c r="D292" s="31" t="s">
        <v>2750</v>
      </c>
    </row>
    <row r="293" spans="4:4">
      <c r="D293" s="31" t="s">
        <v>2751</v>
      </c>
    </row>
    <row r="295" spans="4:4">
      <c r="D295"/>
    </row>
    <row r="296" spans="4:4">
      <c r="D296"/>
    </row>
    <row r="297" spans="4:4">
      <c r="D297"/>
    </row>
    <row r="298" spans="4:4">
      <c r="D298"/>
    </row>
    <row r="299" spans="4:4">
      <c r="D299"/>
    </row>
    <row r="300" spans="4:4">
      <c r="D300"/>
    </row>
    <row r="301" spans="4:4">
      <c r="D301"/>
    </row>
    <row r="302" spans="4:4">
      <c r="D302"/>
    </row>
    <row r="303" spans="4:4">
      <c r="D303"/>
    </row>
    <row r="304" spans="4:4">
      <c r="D304"/>
    </row>
    <row r="305" spans="4:4">
      <c r="D305"/>
    </row>
    <row r="306" spans="4:4">
      <c r="D306"/>
    </row>
    <row r="307" spans="4:4">
      <c r="D307"/>
    </row>
    <row r="308" spans="4:4">
      <c r="D308"/>
    </row>
    <row r="309" spans="4:4">
      <c r="D309"/>
    </row>
    <row r="310" spans="4:4">
      <c r="D310"/>
    </row>
    <row r="311" spans="4:4">
      <c r="D311"/>
    </row>
    <row r="312" spans="4:4">
      <c r="D312"/>
    </row>
    <row r="313" spans="4:4">
      <c r="D313"/>
    </row>
    <row r="314" spans="4:4">
      <c r="D314"/>
    </row>
    <row r="315" spans="4:4">
      <c r="D315"/>
    </row>
    <row r="316" spans="4:4">
      <c r="D316"/>
    </row>
    <row r="317" spans="4:4">
      <c r="D317"/>
    </row>
    <row r="318" spans="4:4">
      <c r="D318"/>
    </row>
    <row r="319" spans="4:4">
      <c r="D319"/>
    </row>
    <row r="320" spans="4:4">
      <c r="D320"/>
    </row>
    <row r="321" spans="4:4">
      <c r="D321"/>
    </row>
    <row r="322" spans="4:4">
      <c r="D322"/>
    </row>
    <row r="323" spans="4:4">
      <c r="D323"/>
    </row>
    <row r="324" spans="4:4">
      <c r="D324"/>
    </row>
    <row r="325" spans="4:4">
      <c r="D325"/>
    </row>
    <row r="326" spans="4:4">
      <c r="D326"/>
    </row>
    <row r="327" spans="4:4">
      <c r="D327"/>
    </row>
    <row r="328" spans="4:4">
      <c r="D328"/>
    </row>
    <row r="329" spans="4:4">
      <c r="D329"/>
    </row>
    <row r="330" spans="4:4">
      <c r="D330"/>
    </row>
    <row r="331" spans="4:4">
      <c r="D331"/>
    </row>
    <row r="332" spans="4:4">
      <c r="D332"/>
    </row>
    <row r="333" spans="4:4">
      <c r="D333"/>
    </row>
    <row r="334" spans="4:4">
      <c r="D334"/>
    </row>
    <row r="335" spans="4:4">
      <c r="D335"/>
    </row>
    <row r="336" spans="4:4">
      <c r="D336"/>
    </row>
    <row r="337" spans="4:4">
      <c r="D337"/>
    </row>
    <row r="338" spans="4:4">
      <c r="D338"/>
    </row>
    <row r="339" spans="4:4">
      <c r="D339"/>
    </row>
    <row r="340" spans="4:4">
      <c r="D340"/>
    </row>
    <row r="341" spans="4:4">
      <c r="D341"/>
    </row>
    <row r="342" spans="4:4">
      <c r="D342"/>
    </row>
    <row r="343" spans="4:4">
      <c r="D343"/>
    </row>
    <row r="344" spans="4:4">
      <c r="D344"/>
    </row>
    <row r="345" spans="4:4">
      <c r="D345"/>
    </row>
    <row r="346" spans="4:4">
      <c r="D346"/>
    </row>
    <row r="347" spans="4:4">
      <c r="D347"/>
    </row>
    <row r="348" spans="4:4">
      <c r="D348"/>
    </row>
    <row r="349" spans="4:4">
      <c r="D349"/>
    </row>
    <row r="350" spans="4:4">
      <c r="D350"/>
    </row>
    <row r="351" spans="4:4">
      <c r="D351"/>
    </row>
    <row r="352" spans="4:4">
      <c r="D352"/>
    </row>
    <row r="353" spans="4:4">
      <c r="D353"/>
    </row>
    <row r="354" spans="4:4">
      <c r="D354"/>
    </row>
    <row r="355" spans="4:4">
      <c r="D355"/>
    </row>
    <row r="356" spans="4:4">
      <c r="D356"/>
    </row>
    <row r="357" spans="4:4">
      <c r="D357"/>
    </row>
    <row r="358" spans="4:4">
      <c r="D358"/>
    </row>
    <row r="359" spans="4:4">
      <c r="D359"/>
    </row>
    <row r="360" spans="4:4">
      <c r="D360"/>
    </row>
    <row r="361" spans="4:4">
      <c r="D361"/>
    </row>
    <row r="362" spans="4:4">
      <c r="D362"/>
    </row>
    <row r="363" spans="4:4">
      <c r="D363"/>
    </row>
    <row r="364" spans="4:4">
      <c r="D364"/>
    </row>
    <row r="365" spans="4:4">
      <c r="D365"/>
    </row>
    <row r="366" spans="4:4">
      <c r="D366"/>
    </row>
    <row r="367" spans="4:4">
      <c r="D367"/>
    </row>
    <row r="368" spans="4:4">
      <c r="D368"/>
    </row>
    <row r="369" spans="4:4">
      <c r="D369"/>
    </row>
    <row r="370" spans="4:4">
      <c r="D370"/>
    </row>
    <row r="371" spans="4:4">
      <c r="D371"/>
    </row>
    <row r="372" spans="4:4">
      <c r="D372"/>
    </row>
    <row r="373" spans="4:4">
      <c r="D373"/>
    </row>
    <row r="374" spans="4:4">
      <c r="D374"/>
    </row>
    <row r="375" spans="4:4">
      <c r="D375"/>
    </row>
    <row r="376" spans="4:4">
      <c r="D376"/>
    </row>
    <row r="377" spans="4:4">
      <c r="D377"/>
    </row>
    <row r="378" spans="4:4">
      <c r="D378"/>
    </row>
    <row r="379" spans="4:4">
      <c r="D379"/>
    </row>
    <row r="380" spans="4:4">
      <c r="D380"/>
    </row>
    <row r="381" spans="4:4">
      <c r="D381"/>
    </row>
    <row r="382" spans="4:4">
      <c r="D382"/>
    </row>
    <row r="383" spans="4:4">
      <c r="D383"/>
    </row>
    <row r="384" spans="4:4">
      <c r="D384"/>
    </row>
    <row r="385" spans="4:4">
      <c r="D385"/>
    </row>
    <row r="386" spans="4:4">
      <c r="D386"/>
    </row>
    <row r="387" spans="4:4">
      <c r="D387"/>
    </row>
    <row r="388" spans="4:4">
      <c r="D388"/>
    </row>
    <row r="389" spans="4:4">
      <c r="D389"/>
    </row>
    <row r="390" spans="4:4">
      <c r="D390"/>
    </row>
    <row r="391" spans="4:4">
      <c r="D391"/>
    </row>
    <row r="392" spans="4:4">
      <c r="D392"/>
    </row>
    <row r="393" spans="4:4">
      <c r="D393"/>
    </row>
    <row r="394" spans="4:4">
      <c r="D394"/>
    </row>
    <row r="395" spans="4:4">
      <c r="D395"/>
    </row>
    <row r="396" spans="4:4">
      <c r="D396"/>
    </row>
    <row r="397" spans="4:4">
      <c r="D397"/>
    </row>
    <row r="398" spans="4:4">
      <c r="D398"/>
    </row>
    <row r="399" spans="4:4">
      <c r="D399"/>
    </row>
    <row r="400" spans="4:4">
      <c r="D400"/>
    </row>
    <row r="401" spans="4:4">
      <c r="D401"/>
    </row>
    <row r="402" spans="4:4">
      <c r="D402"/>
    </row>
    <row r="403" spans="4:4">
      <c r="D403"/>
    </row>
    <row r="404" spans="4:4">
      <c r="D404"/>
    </row>
    <row r="405" spans="4:4">
      <c r="D405"/>
    </row>
    <row r="406" spans="4:4">
      <c r="D406"/>
    </row>
    <row r="407" spans="4:4">
      <c r="D407"/>
    </row>
    <row r="408" spans="4:4">
      <c r="D408"/>
    </row>
    <row r="409" spans="4:4">
      <c r="D409"/>
    </row>
    <row r="410" spans="4:4">
      <c r="D410"/>
    </row>
    <row r="411" spans="4:4">
      <c r="D411"/>
    </row>
    <row r="412" spans="4:4">
      <c r="D412"/>
    </row>
    <row r="413" spans="4:4">
      <c r="D413"/>
    </row>
    <row r="414" spans="4:4">
      <c r="D414"/>
    </row>
    <row r="415" spans="4:4">
      <c r="D415"/>
    </row>
    <row r="416" spans="4:4">
      <c r="D416"/>
    </row>
    <row r="417" spans="4:4">
      <c r="D417"/>
    </row>
    <row r="418" spans="4:4">
      <c r="D418"/>
    </row>
    <row r="419" spans="4:4">
      <c r="D419"/>
    </row>
    <row r="420" spans="4:4">
      <c r="D420"/>
    </row>
    <row r="421" spans="4:4">
      <c r="D421"/>
    </row>
    <row r="422" spans="4:4">
      <c r="D422"/>
    </row>
    <row r="423" spans="4:4">
      <c r="D423"/>
    </row>
    <row r="424" spans="4:4">
      <c r="D424"/>
    </row>
    <row r="425" spans="4:4">
      <c r="D425"/>
    </row>
    <row r="426" spans="4:4">
      <c r="D426"/>
    </row>
    <row r="427" spans="4:4">
      <c r="D427"/>
    </row>
    <row r="428" spans="4:4">
      <c r="D428"/>
    </row>
    <row r="429" spans="4:4">
      <c r="D429"/>
    </row>
    <row r="430" spans="4:4">
      <c r="D430"/>
    </row>
    <row r="431" spans="4:4">
      <c r="D431"/>
    </row>
    <row r="432" spans="4:4">
      <c r="D432"/>
    </row>
    <row r="433" spans="4:4">
      <c r="D433"/>
    </row>
    <row r="434" spans="4:4">
      <c r="D434"/>
    </row>
    <row r="435" spans="4:4">
      <c r="D435"/>
    </row>
    <row r="436" spans="4:4">
      <c r="D436"/>
    </row>
    <row r="437" spans="4:4">
      <c r="D437"/>
    </row>
    <row r="438" spans="4:4">
      <c r="D438"/>
    </row>
    <row r="439" spans="4:4">
      <c r="D439"/>
    </row>
    <row r="440" spans="4:4">
      <c r="D440"/>
    </row>
    <row r="441" spans="4:4">
      <c r="D441"/>
    </row>
    <row r="442" spans="4:4">
      <c r="D442"/>
    </row>
    <row r="443" spans="4:4">
      <c r="D443"/>
    </row>
    <row r="444" spans="4:4">
      <c r="D444"/>
    </row>
    <row r="445" spans="4:4">
      <c r="D445"/>
    </row>
    <row r="446" spans="4:4">
      <c r="D446"/>
    </row>
    <row r="447" spans="4:4">
      <c r="D447"/>
    </row>
    <row r="448" spans="4:4">
      <c r="D448"/>
    </row>
    <row r="449" spans="4:4">
      <c r="D449"/>
    </row>
    <row r="450" spans="4:4">
      <c r="D450"/>
    </row>
    <row r="451" spans="4:4">
      <c r="D451"/>
    </row>
    <row r="452" spans="4:4">
      <c r="D452"/>
    </row>
    <row r="453" spans="4:4">
      <c r="D453"/>
    </row>
    <row r="454" spans="4:4">
      <c r="D454"/>
    </row>
    <row r="455" spans="4:4">
      <c r="D455"/>
    </row>
    <row r="456" spans="4:4">
      <c r="D456"/>
    </row>
    <row r="457" spans="4:4">
      <c r="D457"/>
    </row>
    <row r="458" spans="4:4">
      <c r="D458"/>
    </row>
    <row r="459" spans="4:4">
      <c r="D459"/>
    </row>
    <row r="460" spans="4:4">
      <c r="D460"/>
    </row>
    <row r="461" spans="4:4">
      <c r="D461"/>
    </row>
    <row r="462" spans="4:4">
      <c r="D462"/>
    </row>
    <row r="463" spans="4:4">
      <c r="D463"/>
    </row>
    <row r="464" spans="4:4">
      <c r="D464"/>
    </row>
    <row r="465" spans="4:4">
      <c r="D465"/>
    </row>
    <row r="466" spans="4:4">
      <c r="D466"/>
    </row>
    <row r="467" spans="4:4">
      <c r="D467"/>
    </row>
    <row r="468" spans="4:4">
      <c r="D468"/>
    </row>
    <row r="469" spans="4:4">
      <c r="D469"/>
    </row>
    <row r="470" spans="4:4">
      <c r="D470"/>
    </row>
    <row r="471" spans="4:4">
      <c r="D471"/>
    </row>
    <row r="472" spans="4:4">
      <c r="D472"/>
    </row>
    <row r="473" spans="4:4">
      <c r="D473"/>
    </row>
    <row r="474" spans="4:4">
      <c r="D474"/>
    </row>
    <row r="475" spans="4:4">
      <c r="D475"/>
    </row>
    <row r="476" spans="4:4">
      <c r="D476"/>
    </row>
    <row r="477" spans="4:4">
      <c r="D477"/>
    </row>
    <row r="478" spans="4:4">
      <c r="D478"/>
    </row>
    <row r="479" spans="4:4">
      <c r="D479"/>
    </row>
    <row r="480" spans="4:4">
      <c r="D480"/>
    </row>
    <row r="481" spans="4:4">
      <c r="D481"/>
    </row>
    <row r="482" spans="4:4">
      <c r="D482"/>
    </row>
    <row r="483" spans="4:4">
      <c r="D483"/>
    </row>
    <row r="484" spans="4:4">
      <c r="D484"/>
    </row>
    <row r="485" spans="4:4">
      <c r="D485"/>
    </row>
    <row r="486" spans="4:4">
      <c r="D486"/>
    </row>
    <row r="487" spans="4:4">
      <c r="D487"/>
    </row>
    <row r="488" spans="4:4">
      <c r="D488"/>
    </row>
    <row r="489" spans="4:4">
      <c r="D489"/>
    </row>
    <row r="490" spans="4:4">
      <c r="D490"/>
    </row>
    <row r="491" spans="4:4">
      <c r="D491"/>
    </row>
    <row r="492" spans="4:4">
      <c r="D492"/>
    </row>
    <row r="493" spans="4:4">
      <c r="D493"/>
    </row>
    <row r="494" spans="4:4">
      <c r="D494"/>
    </row>
    <row r="495" spans="4:4">
      <c r="D495"/>
    </row>
    <row r="496" spans="4:4">
      <c r="D496"/>
    </row>
    <row r="497" spans="4:4">
      <c r="D497"/>
    </row>
    <row r="498" spans="4:4">
      <c r="D498"/>
    </row>
    <row r="499" spans="4:4">
      <c r="D499"/>
    </row>
    <row r="500" spans="4:4">
      <c r="D500"/>
    </row>
    <row r="501" spans="4:4">
      <c r="D501"/>
    </row>
    <row r="502" spans="4:4">
      <c r="D502"/>
    </row>
    <row r="503" spans="4:4">
      <c r="D503"/>
    </row>
    <row r="504" spans="4:4">
      <c r="D504"/>
    </row>
    <row r="505" spans="4:4">
      <c r="D505"/>
    </row>
    <row r="506" spans="4:4">
      <c r="D506"/>
    </row>
    <row r="507" spans="4:4">
      <c r="D507"/>
    </row>
    <row r="508" spans="4:4">
      <c r="D508"/>
    </row>
    <row r="509" spans="4:4">
      <c r="D509"/>
    </row>
    <row r="510" spans="4:4">
      <c r="D510"/>
    </row>
    <row r="511" spans="4:4">
      <c r="D511"/>
    </row>
    <row r="512" spans="4:4">
      <c r="D512"/>
    </row>
    <row r="513" spans="4:4">
      <c r="D513"/>
    </row>
    <row r="514" spans="4:4">
      <c r="D514"/>
    </row>
    <row r="515" spans="4:4">
      <c r="D515"/>
    </row>
    <row r="516" spans="4:4">
      <c r="D516"/>
    </row>
    <row r="517" spans="4:4">
      <c r="D517"/>
    </row>
    <row r="518" spans="4:4">
      <c r="D518"/>
    </row>
    <row r="519" spans="4:4">
      <c r="D519"/>
    </row>
    <row r="520" spans="4:4">
      <c r="D520"/>
    </row>
    <row r="521" spans="4:4">
      <c r="D521"/>
    </row>
    <row r="522" spans="4:4">
      <c r="D522"/>
    </row>
    <row r="523" spans="4:4">
      <c r="D523"/>
    </row>
    <row r="524" spans="4:4">
      <c r="D524"/>
    </row>
    <row r="525" spans="4:4">
      <c r="D525"/>
    </row>
    <row r="526" spans="4:4">
      <c r="D526"/>
    </row>
    <row r="527" spans="4:4">
      <c r="D527"/>
    </row>
    <row r="528" spans="4:4">
      <c r="D528"/>
    </row>
    <row r="529" spans="4:4">
      <c r="D529"/>
    </row>
    <row r="530" spans="4:4">
      <c r="D530"/>
    </row>
    <row r="531" spans="4:4">
      <c r="D531"/>
    </row>
    <row r="532" spans="4:4">
      <c r="D532"/>
    </row>
    <row r="533" spans="4:4">
      <c r="D533"/>
    </row>
    <row r="534" spans="4:4">
      <c r="D534"/>
    </row>
    <row r="535" spans="4:4">
      <c r="D535"/>
    </row>
    <row r="536" spans="4:4">
      <c r="D536"/>
    </row>
    <row r="537" spans="4:4">
      <c r="D537"/>
    </row>
    <row r="538" spans="4:4">
      <c r="D538"/>
    </row>
    <row r="539" spans="4:4">
      <c r="D539"/>
    </row>
    <row r="540" spans="4:4">
      <c r="D540"/>
    </row>
    <row r="541" spans="4:4">
      <c r="D541"/>
    </row>
    <row r="542" spans="4:4">
      <c r="D542"/>
    </row>
    <row r="543" spans="4:4">
      <c r="D543"/>
    </row>
    <row r="544" spans="4:4">
      <c r="D544"/>
    </row>
    <row r="545" spans="4:4">
      <c r="D545"/>
    </row>
    <row r="546" spans="4:4">
      <c r="D546"/>
    </row>
    <row r="547" spans="4:4">
      <c r="D547"/>
    </row>
    <row r="548" spans="4:4">
      <c r="D548"/>
    </row>
    <row r="549" spans="4:4">
      <c r="D549"/>
    </row>
    <row r="550" spans="4:4">
      <c r="D550"/>
    </row>
    <row r="551" spans="4:4">
      <c r="D551"/>
    </row>
    <row r="552" spans="4:4">
      <c r="D552"/>
    </row>
    <row r="553" spans="4:4">
      <c r="D553"/>
    </row>
    <row r="554" spans="4:4">
      <c r="D554"/>
    </row>
    <row r="555" spans="4:4">
      <c r="D555"/>
    </row>
    <row r="556" spans="4:4">
      <c r="D556"/>
    </row>
    <row r="557" spans="4:4">
      <c r="D557"/>
    </row>
    <row r="558" spans="4:4">
      <c r="D558"/>
    </row>
    <row r="559" spans="4:4">
      <c r="D559"/>
    </row>
    <row r="560" spans="4:4">
      <c r="D560"/>
    </row>
    <row r="561" spans="4:4">
      <c r="D561"/>
    </row>
    <row r="562" spans="4:4">
      <c r="D562"/>
    </row>
    <row r="563" spans="4:4">
      <c r="D563"/>
    </row>
    <row r="564" spans="4:4">
      <c r="D564"/>
    </row>
    <row r="565" spans="4:4">
      <c r="D565"/>
    </row>
    <row r="566" spans="4:4">
      <c r="D566"/>
    </row>
    <row r="567" spans="4:4">
      <c r="D567"/>
    </row>
    <row r="568" spans="4:4">
      <c r="D568"/>
    </row>
    <row r="569" spans="4:4">
      <c r="D569"/>
    </row>
    <row r="570" spans="4:4">
      <c r="D570"/>
    </row>
    <row r="571" spans="4:4">
      <c r="D571"/>
    </row>
    <row r="572" spans="4:4">
      <c r="D572"/>
    </row>
    <row r="573" spans="4:4">
      <c r="D573"/>
    </row>
    <row r="574" spans="4:4">
      <c r="D574"/>
    </row>
    <row r="575" spans="4:4">
      <c r="D575"/>
    </row>
    <row r="576" spans="4:4">
      <c r="D576"/>
    </row>
    <row r="577" spans="4:4">
      <c r="D577"/>
    </row>
    <row r="578" spans="4:4">
      <c r="D578"/>
    </row>
    <row r="579" spans="4:4">
      <c r="D579"/>
    </row>
    <row r="580" spans="4:4">
      <c r="D580"/>
    </row>
    <row r="581" spans="4:4">
      <c r="D581"/>
    </row>
    <row r="582" spans="4:4">
      <c r="D582"/>
    </row>
    <row r="583" spans="4:4">
      <c r="D583"/>
    </row>
    <row r="584" spans="4:4">
      <c r="D584"/>
    </row>
    <row r="585" spans="4:4">
      <c r="D585"/>
    </row>
    <row r="586" spans="4:4">
      <c r="D586"/>
    </row>
    <row r="587" spans="4:4">
      <c r="D587"/>
    </row>
    <row r="588" spans="4:4">
      <c r="D588"/>
    </row>
    <row r="589" spans="4:4">
      <c r="D589"/>
    </row>
    <row r="590" spans="4:4">
      <c r="D590"/>
    </row>
    <row r="591" spans="4:4">
      <c r="D591"/>
    </row>
    <row r="592" spans="4:4">
      <c r="D592"/>
    </row>
    <row r="593" spans="4:4">
      <c r="D593"/>
    </row>
    <row r="594" spans="4:4">
      <c r="D594"/>
    </row>
    <row r="595" spans="4:4">
      <c r="D595"/>
    </row>
    <row r="596" spans="4:4">
      <c r="D596"/>
    </row>
    <row r="597" spans="4:4">
      <c r="D597"/>
    </row>
    <row r="598" spans="4:4">
      <c r="D598"/>
    </row>
    <row r="599" spans="4:4">
      <c r="D599"/>
    </row>
    <row r="600" spans="4:4">
      <c r="D600"/>
    </row>
    <row r="601" spans="4:4">
      <c r="D601"/>
    </row>
    <row r="602" spans="4:4">
      <c r="D602"/>
    </row>
    <row r="603" spans="4:4">
      <c r="D603"/>
    </row>
    <row r="604" spans="4:4">
      <c r="D604"/>
    </row>
    <row r="605" spans="4:4">
      <c r="D605"/>
    </row>
    <row r="606" spans="4:4">
      <c r="D606"/>
    </row>
    <row r="607" spans="4:4">
      <c r="D607"/>
    </row>
    <row r="608" spans="4:4">
      <c r="D608"/>
    </row>
    <row r="609" spans="4:4">
      <c r="D609"/>
    </row>
    <row r="610" spans="4:4">
      <c r="D610"/>
    </row>
    <row r="611" spans="4:4">
      <c r="D611"/>
    </row>
    <row r="612" spans="4:4">
      <c r="D612"/>
    </row>
    <row r="613" spans="4:4">
      <c r="D613"/>
    </row>
    <row r="614" spans="4:4">
      <c r="D614"/>
    </row>
    <row r="615" spans="4:4">
      <c r="D615"/>
    </row>
    <row r="616" spans="4:4">
      <c r="D616"/>
    </row>
    <row r="617" spans="4:4">
      <c r="D617"/>
    </row>
    <row r="618" spans="4:4">
      <c r="D618"/>
    </row>
    <row r="619" spans="4:4">
      <c r="D619"/>
    </row>
    <row r="620" spans="4:4">
      <c r="D620"/>
    </row>
    <row r="621" spans="4:4">
      <c r="D621"/>
    </row>
    <row r="622" spans="4:4">
      <c r="D622"/>
    </row>
    <row r="623" spans="4:4">
      <c r="D623"/>
    </row>
    <row r="624" spans="4:4">
      <c r="D624"/>
    </row>
    <row r="625" spans="4:4">
      <c r="D625"/>
    </row>
    <row r="626" spans="4:4">
      <c r="D626"/>
    </row>
    <row r="627" spans="4:4">
      <c r="D627"/>
    </row>
    <row r="628" spans="4:4">
      <c r="D628"/>
    </row>
    <row r="629" spans="4:4">
      <c r="D629"/>
    </row>
    <row r="630" spans="4:4">
      <c r="D630"/>
    </row>
    <row r="631" spans="4:4">
      <c r="D631"/>
    </row>
    <row r="632" spans="4:4">
      <c r="D632"/>
    </row>
    <row r="633" spans="4:4">
      <c r="D633"/>
    </row>
    <row r="634" spans="4:4">
      <c r="D634"/>
    </row>
    <row r="635" spans="4:4">
      <c r="D635"/>
    </row>
    <row r="636" spans="4:4">
      <c r="D636"/>
    </row>
    <row r="637" spans="4:4">
      <c r="D637"/>
    </row>
    <row r="638" spans="4:4">
      <c r="D638"/>
    </row>
    <row r="639" spans="4:4">
      <c r="D639"/>
    </row>
    <row r="640" spans="4:4">
      <c r="D640"/>
    </row>
    <row r="641" spans="4:4">
      <c r="D641"/>
    </row>
    <row r="642" spans="4:4">
      <c r="D642"/>
    </row>
    <row r="643" spans="4:4">
      <c r="D643"/>
    </row>
    <row r="644" spans="4:4">
      <c r="D644"/>
    </row>
    <row r="645" spans="4:4">
      <c r="D645"/>
    </row>
    <row r="646" spans="4:4">
      <c r="D646"/>
    </row>
    <row r="647" spans="4:4">
      <c r="D647"/>
    </row>
    <row r="648" spans="4:4">
      <c r="D648"/>
    </row>
    <row r="649" spans="4:4">
      <c r="D649"/>
    </row>
    <row r="650" spans="4:4">
      <c r="D650"/>
    </row>
    <row r="651" spans="4:4">
      <c r="D651"/>
    </row>
    <row r="652" spans="4:4">
      <c r="D652"/>
    </row>
    <row r="653" spans="4:4">
      <c r="D653"/>
    </row>
    <row r="654" spans="4:4">
      <c r="D654"/>
    </row>
    <row r="655" spans="4:4">
      <c r="D655"/>
    </row>
    <row r="656" spans="4:4">
      <c r="D656"/>
    </row>
    <row r="657" spans="4:4">
      <c r="D657"/>
    </row>
    <row r="658" spans="4:4">
      <c r="D658"/>
    </row>
    <row r="659" spans="4:4">
      <c r="D659"/>
    </row>
    <row r="660" spans="4:4">
      <c r="D660"/>
    </row>
    <row r="661" spans="4:4">
      <c r="D661"/>
    </row>
    <row r="662" spans="4:4">
      <c r="D662"/>
    </row>
    <row r="663" spans="4:4">
      <c r="D663"/>
    </row>
    <row r="664" spans="4:4">
      <c r="D664"/>
    </row>
    <row r="665" spans="4:4">
      <c r="D665"/>
    </row>
    <row r="666" spans="4:4">
      <c r="D666"/>
    </row>
    <row r="667" spans="4:4">
      <c r="D667"/>
    </row>
    <row r="668" spans="4:4">
      <c r="D668"/>
    </row>
    <row r="669" spans="4:4">
      <c r="D669"/>
    </row>
    <row r="670" spans="4:4">
      <c r="D670"/>
    </row>
    <row r="671" spans="4:4">
      <c r="D671"/>
    </row>
    <row r="672" spans="4:4">
      <c r="D672"/>
    </row>
    <row r="673" spans="4:4">
      <c r="D673"/>
    </row>
    <row r="674" spans="4:4">
      <c r="D674"/>
    </row>
    <row r="675" spans="4:4">
      <c r="D675"/>
    </row>
    <row r="676" spans="4:4">
      <c r="D676"/>
    </row>
    <row r="677" spans="4:4">
      <c r="D677"/>
    </row>
    <row r="678" spans="4:4">
      <c r="D678"/>
    </row>
    <row r="679" spans="4:4">
      <c r="D679"/>
    </row>
    <row r="680" spans="4:4">
      <c r="D680"/>
    </row>
    <row r="681" spans="4:4">
      <c r="D681"/>
    </row>
    <row r="682" spans="4:4">
      <c r="D682"/>
    </row>
    <row r="683" spans="4:4">
      <c r="D683"/>
    </row>
    <row r="684" spans="4:4">
      <c r="D684"/>
    </row>
    <row r="685" spans="4:4">
      <c r="D685"/>
    </row>
    <row r="686" spans="4:4">
      <c r="D686"/>
    </row>
    <row r="687" spans="4:4">
      <c r="D687"/>
    </row>
    <row r="688" spans="4:4">
      <c r="D688"/>
    </row>
    <row r="689" spans="4:4">
      <c r="D689"/>
    </row>
    <row r="690" spans="4:4">
      <c r="D690"/>
    </row>
    <row r="691" spans="4:4">
      <c r="D691"/>
    </row>
    <row r="692" spans="4:4">
      <c r="D692"/>
    </row>
    <row r="693" spans="4:4">
      <c r="D693"/>
    </row>
    <row r="694" spans="4:4">
      <c r="D694"/>
    </row>
    <row r="695" spans="4:4">
      <c r="D695"/>
    </row>
    <row r="696" spans="4:4">
      <c r="D696"/>
    </row>
    <row r="697" spans="4:4">
      <c r="D697"/>
    </row>
    <row r="698" spans="4:4">
      <c r="D698"/>
    </row>
    <row r="699" spans="4:4">
      <c r="D699"/>
    </row>
    <row r="700" spans="4:4">
      <c r="D700"/>
    </row>
    <row r="701" spans="4:4">
      <c r="D701"/>
    </row>
    <row r="702" spans="4:4">
      <c r="D702"/>
    </row>
    <row r="703" spans="4:4">
      <c r="D703"/>
    </row>
    <row r="704" spans="4:4">
      <c r="D704"/>
    </row>
    <row r="705" spans="4:4">
      <c r="D705"/>
    </row>
    <row r="706" spans="4:4">
      <c r="D706"/>
    </row>
    <row r="707" spans="4:4">
      <c r="D707"/>
    </row>
    <row r="708" spans="4:4">
      <c r="D708"/>
    </row>
    <row r="709" spans="4:4">
      <c r="D709"/>
    </row>
    <row r="710" spans="4:4">
      <c r="D710"/>
    </row>
    <row r="711" spans="4:4">
      <c r="D711"/>
    </row>
    <row r="712" spans="4:4">
      <c r="D712"/>
    </row>
    <row r="713" spans="4:4">
      <c r="D713"/>
    </row>
    <row r="714" spans="4:4">
      <c r="D714"/>
    </row>
    <row r="715" spans="4:4">
      <c r="D715"/>
    </row>
    <row r="716" spans="4:4">
      <c r="D716"/>
    </row>
    <row r="717" spans="4:4">
      <c r="D717"/>
    </row>
    <row r="718" spans="4:4">
      <c r="D718"/>
    </row>
    <row r="719" spans="4:4">
      <c r="D719"/>
    </row>
    <row r="720" spans="4:4">
      <c r="D720"/>
    </row>
    <row r="721" spans="4:4">
      <c r="D721"/>
    </row>
    <row r="722" spans="4:4">
      <c r="D722"/>
    </row>
    <row r="723" spans="4:4">
      <c r="D723"/>
    </row>
    <row r="724" spans="4:4">
      <c r="D724"/>
    </row>
    <row r="725" spans="4:4">
      <c r="D725"/>
    </row>
    <row r="726" spans="4:4">
      <c r="D726"/>
    </row>
    <row r="727" spans="4:4">
      <c r="D727"/>
    </row>
    <row r="728" spans="4:4">
      <c r="D728"/>
    </row>
    <row r="729" spans="4:4">
      <c r="D729"/>
    </row>
    <row r="730" spans="4:4">
      <c r="D730"/>
    </row>
    <row r="731" spans="4:4">
      <c r="D731"/>
    </row>
    <row r="732" spans="4:4">
      <c r="D732"/>
    </row>
    <row r="733" spans="4:4">
      <c r="D733"/>
    </row>
    <row r="734" spans="4:4">
      <c r="D734"/>
    </row>
    <row r="735" spans="4:4">
      <c r="D735"/>
    </row>
    <row r="736" spans="4:4">
      <c r="D736"/>
    </row>
    <row r="737" spans="4:4">
      <c r="D737"/>
    </row>
    <row r="738" spans="4:4">
      <c r="D738"/>
    </row>
    <row r="739" spans="4:4">
      <c r="D739"/>
    </row>
    <row r="740" spans="4:4">
      <c r="D740"/>
    </row>
    <row r="741" spans="4:4">
      <c r="D741"/>
    </row>
    <row r="742" spans="4:4">
      <c r="D742"/>
    </row>
    <row r="743" spans="4:4">
      <c r="D743"/>
    </row>
    <row r="744" spans="4:4">
      <c r="D744"/>
    </row>
    <row r="745" spans="4:4">
      <c r="D745"/>
    </row>
    <row r="746" spans="4:4">
      <c r="D746"/>
    </row>
    <row r="747" spans="4:4">
      <c r="D747"/>
    </row>
    <row r="748" spans="4:4">
      <c r="D748"/>
    </row>
    <row r="749" spans="4:4">
      <c r="D749"/>
    </row>
    <row r="750" spans="4:4">
      <c r="D750"/>
    </row>
    <row r="751" spans="4:4">
      <c r="D751"/>
    </row>
    <row r="752" spans="4:4">
      <c r="D752"/>
    </row>
    <row r="753" spans="4:4">
      <c r="D753"/>
    </row>
    <row r="754" spans="4:4">
      <c r="D754"/>
    </row>
    <row r="755" spans="4:4">
      <c r="D755"/>
    </row>
    <row r="756" spans="4:4">
      <c r="D756"/>
    </row>
    <row r="757" spans="4:4">
      <c r="D757"/>
    </row>
    <row r="758" spans="4:4">
      <c r="D758"/>
    </row>
    <row r="759" spans="4:4">
      <c r="D759"/>
    </row>
    <row r="760" spans="4:4">
      <c r="D760"/>
    </row>
    <row r="761" spans="4:4">
      <c r="D761"/>
    </row>
    <row r="762" spans="4:4">
      <c r="D762"/>
    </row>
    <row r="763" spans="4:4">
      <c r="D763"/>
    </row>
    <row r="764" spans="4:4">
      <c r="D764"/>
    </row>
    <row r="765" spans="4:4">
      <c r="D765"/>
    </row>
    <row r="766" spans="4:4">
      <c r="D766"/>
    </row>
    <row r="767" spans="4:4">
      <c r="D767"/>
    </row>
    <row r="768" spans="4:4">
      <c r="D768"/>
    </row>
    <row r="769" spans="4:4">
      <c r="D769"/>
    </row>
    <row r="770" spans="4:4">
      <c r="D770"/>
    </row>
    <row r="771" spans="4:4">
      <c r="D771"/>
    </row>
    <row r="772" spans="4:4">
      <c r="D772"/>
    </row>
    <row r="773" spans="4:4">
      <c r="D773"/>
    </row>
    <row r="774" spans="4:4">
      <c r="D774"/>
    </row>
    <row r="775" spans="4:4">
      <c r="D775"/>
    </row>
    <row r="776" spans="4:4">
      <c r="D776"/>
    </row>
    <row r="777" spans="4:4">
      <c r="D777"/>
    </row>
    <row r="778" spans="4:4">
      <c r="D778"/>
    </row>
    <row r="779" spans="4:4">
      <c r="D779"/>
    </row>
    <row r="780" spans="4:4">
      <c r="D780"/>
    </row>
    <row r="781" spans="4:4">
      <c r="D781"/>
    </row>
    <row r="782" spans="4:4">
      <c r="D782"/>
    </row>
    <row r="783" spans="4:4">
      <c r="D783"/>
    </row>
    <row r="784" spans="4:4">
      <c r="D784"/>
    </row>
    <row r="785" spans="4:4">
      <c r="D785"/>
    </row>
    <row r="786" spans="4:4">
      <c r="D786"/>
    </row>
    <row r="787" spans="4:4">
      <c r="D787"/>
    </row>
    <row r="788" spans="4:4">
      <c r="D788"/>
    </row>
    <row r="789" spans="4:4">
      <c r="D789"/>
    </row>
    <row r="790" spans="4:4">
      <c r="D790"/>
    </row>
    <row r="791" spans="4:4">
      <c r="D791"/>
    </row>
    <row r="792" spans="4:4">
      <c r="D792"/>
    </row>
    <row r="793" spans="4:4">
      <c r="D793"/>
    </row>
    <row r="794" spans="4:4">
      <c r="D794"/>
    </row>
    <row r="795" spans="4:4">
      <c r="D795"/>
    </row>
    <row r="796" spans="4:4">
      <c r="D796"/>
    </row>
    <row r="797" spans="4:4">
      <c r="D797"/>
    </row>
    <row r="798" spans="4:4">
      <c r="D798"/>
    </row>
    <row r="799" spans="4:4">
      <c r="D799"/>
    </row>
    <row r="800" spans="4:4">
      <c r="D800"/>
    </row>
    <row r="801" spans="4:4">
      <c r="D801"/>
    </row>
    <row r="802" spans="4:4">
      <c r="D802"/>
    </row>
    <row r="803" spans="4:4">
      <c r="D803"/>
    </row>
    <row r="804" spans="4:4">
      <c r="D804"/>
    </row>
    <row r="805" spans="4:4">
      <c r="D805"/>
    </row>
    <row r="806" spans="4:4">
      <c r="D806"/>
    </row>
    <row r="807" spans="4:4">
      <c r="D807"/>
    </row>
    <row r="808" spans="4:4">
      <c r="D808"/>
    </row>
    <row r="809" spans="4:4">
      <c r="D809"/>
    </row>
    <row r="810" spans="4:4">
      <c r="D810"/>
    </row>
    <row r="811" spans="4:4">
      <c r="D811"/>
    </row>
    <row r="812" spans="4:4">
      <c r="D812"/>
    </row>
    <row r="813" spans="4:4">
      <c r="D813"/>
    </row>
    <row r="814" spans="4:4">
      <c r="D814"/>
    </row>
    <row r="815" spans="4:4">
      <c r="D815"/>
    </row>
    <row r="816" spans="4:4">
      <c r="D816"/>
    </row>
    <row r="817" spans="4:4">
      <c r="D817"/>
    </row>
    <row r="818" spans="4:4">
      <c r="D818"/>
    </row>
    <row r="819" spans="4:4">
      <c r="D819"/>
    </row>
    <row r="820" spans="4:4">
      <c r="D820"/>
    </row>
    <row r="821" spans="4:4">
      <c r="D821"/>
    </row>
    <row r="822" spans="4:4">
      <c r="D822"/>
    </row>
    <row r="823" spans="4:4">
      <c r="D823"/>
    </row>
    <row r="824" spans="4:4">
      <c r="D824"/>
    </row>
    <row r="825" spans="4:4">
      <c r="D825"/>
    </row>
    <row r="826" spans="4:4">
      <c r="D826"/>
    </row>
    <row r="827" spans="4:4">
      <c r="D827"/>
    </row>
    <row r="828" spans="4:4">
      <c r="D828"/>
    </row>
    <row r="829" spans="4:4">
      <c r="D829"/>
    </row>
    <row r="830" spans="4:4">
      <c r="D830"/>
    </row>
    <row r="831" spans="4:4">
      <c r="D831"/>
    </row>
    <row r="832" spans="4:4">
      <c r="D832"/>
    </row>
    <row r="833" spans="4:4">
      <c r="D833"/>
    </row>
    <row r="834" spans="4:4">
      <c r="D834"/>
    </row>
    <row r="835" spans="4:4">
      <c r="D835"/>
    </row>
    <row r="836" spans="4:4">
      <c r="D836"/>
    </row>
    <row r="837" spans="4:4">
      <c r="D837"/>
    </row>
    <row r="838" spans="4:4">
      <c r="D838"/>
    </row>
    <row r="839" spans="4:4">
      <c r="D839"/>
    </row>
    <row r="840" spans="4:4">
      <c r="D840"/>
    </row>
    <row r="841" spans="4:4">
      <c r="D841"/>
    </row>
    <row r="842" spans="4:4">
      <c r="D842"/>
    </row>
    <row r="843" spans="4:4">
      <c r="D843"/>
    </row>
    <row r="844" spans="4:4">
      <c r="D844"/>
    </row>
    <row r="845" spans="4:4">
      <c r="D845"/>
    </row>
    <row r="846" spans="4:4">
      <c r="D846"/>
    </row>
    <row r="847" spans="4:4">
      <c r="D847"/>
    </row>
    <row r="848" spans="4:4">
      <c r="D848"/>
    </row>
    <row r="849" spans="4:4">
      <c r="D849"/>
    </row>
    <row r="850" spans="4:4">
      <c r="D850"/>
    </row>
    <row r="851" spans="4:4">
      <c r="D851"/>
    </row>
    <row r="852" spans="4:4">
      <c r="D852"/>
    </row>
    <row r="853" spans="4:4">
      <c r="D853"/>
    </row>
    <row r="854" spans="4:4">
      <c r="D854"/>
    </row>
    <row r="855" spans="4:4">
      <c r="D855"/>
    </row>
    <row r="856" spans="4:4">
      <c r="D856"/>
    </row>
    <row r="857" spans="4:4">
      <c r="D857"/>
    </row>
    <row r="858" spans="4:4">
      <c r="D858"/>
    </row>
    <row r="859" spans="4:4">
      <c r="D859"/>
    </row>
    <row r="860" spans="4:4">
      <c r="D860"/>
    </row>
    <row r="861" spans="4:4">
      <c r="D861"/>
    </row>
    <row r="862" spans="4:4">
      <c r="D862"/>
    </row>
    <row r="863" spans="4:4">
      <c r="D863"/>
    </row>
    <row r="864" spans="4:4">
      <c r="D864"/>
    </row>
    <row r="865" spans="4:4">
      <c r="D865"/>
    </row>
    <row r="866" spans="4:4">
      <c r="D866"/>
    </row>
    <row r="867" spans="4:4">
      <c r="D867"/>
    </row>
    <row r="868" spans="4:4">
      <c r="D868"/>
    </row>
    <row r="869" spans="4:4">
      <c r="D869"/>
    </row>
    <row r="870" spans="4:4">
      <c r="D870"/>
    </row>
    <row r="871" spans="4:4">
      <c r="D871"/>
    </row>
    <row r="872" spans="4:4">
      <c r="D872"/>
    </row>
    <row r="873" spans="4:4">
      <c r="D873"/>
    </row>
    <row r="874" spans="4:4">
      <c r="D874"/>
    </row>
    <row r="875" spans="4:4">
      <c r="D875"/>
    </row>
    <row r="876" spans="4:4">
      <c r="D876"/>
    </row>
    <row r="877" spans="4:4">
      <c r="D877"/>
    </row>
    <row r="878" spans="4:4">
      <c r="D878"/>
    </row>
    <row r="879" spans="4:4">
      <c r="D879"/>
    </row>
    <row r="880" spans="4:4">
      <c r="D880"/>
    </row>
    <row r="881" spans="4:4">
      <c r="D881"/>
    </row>
    <row r="882" spans="4:4">
      <c r="D882"/>
    </row>
    <row r="883" spans="4:4">
      <c r="D883"/>
    </row>
    <row r="884" spans="4:4">
      <c r="D884"/>
    </row>
    <row r="885" spans="4:4">
      <c r="D885"/>
    </row>
    <row r="886" spans="4:4">
      <c r="D886"/>
    </row>
    <row r="887" spans="4:4">
      <c r="D887"/>
    </row>
    <row r="888" spans="4:4">
      <c r="D888"/>
    </row>
    <row r="889" spans="4:4">
      <c r="D889"/>
    </row>
    <row r="890" spans="4:4">
      <c r="D890"/>
    </row>
    <row r="891" spans="4:4">
      <c r="D891"/>
    </row>
    <row r="892" spans="4:4">
      <c r="D892"/>
    </row>
    <row r="893" spans="4:4">
      <c r="D893"/>
    </row>
    <row r="894" spans="4:4">
      <c r="D894"/>
    </row>
    <row r="895" spans="4:4">
      <c r="D895"/>
    </row>
    <row r="896" spans="4:4">
      <c r="D896"/>
    </row>
    <row r="897" spans="4:4">
      <c r="D897"/>
    </row>
    <row r="898" spans="4:4">
      <c r="D898"/>
    </row>
    <row r="899" spans="4:4">
      <c r="D899"/>
    </row>
    <row r="900" spans="4:4">
      <c r="D900"/>
    </row>
    <row r="901" spans="4:4">
      <c r="D901"/>
    </row>
    <row r="902" spans="4:4">
      <c r="D902"/>
    </row>
    <row r="903" spans="4:4">
      <c r="D903"/>
    </row>
    <row r="904" spans="4:4">
      <c r="D904"/>
    </row>
    <row r="905" spans="4:4">
      <c r="D905"/>
    </row>
    <row r="906" spans="4:4">
      <c r="D906"/>
    </row>
    <row r="907" spans="4:4">
      <c r="D907"/>
    </row>
    <row r="908" spans="4:4">
      <c r="D908"/>
    </row>
    <row r="909" spans="4:4">
      <c r="D909"/>
    </row>
    <row r="910" spans="4:4">
      <c r="D910"/>
    </row>
    <row r="911" spans="4:4">
      <c r="D911"/>
    </row>
    <row r="912" spans="4:4">
      <c r="D912"/>
    </row>
    <row r="913" spans="4:4">
      <c r="D913"/>
    </row>
    <row r="914" spans="4:4">
      <c r="D914"/>
    </row>
    <row r="915" spans="4:4">
      <c r="D915"/>
    </row>
    <row r="916" spans="4:4">
      <c r="D916"/>
    </row>
    <row r="917" spans="4:4">
      <c r="D917"/>
    </row>
    <row r="918" spans="4:4">
      <c r="D918"/>
    </row>
    <row r="919" spans="4:4">
      <c r="D919"/>
    </row>
    <row r="920" spans="4:4">
      <c r="D920"/>
    </row>
    <row r="921" spans="4:4">
      <c r="D921"/>
    </row>
    <row r="922" spans="4:4">
      <c r="D922"/>
    </row>
    <row r="923" spans="4:4">
      <c r="D923"/>
    </row>
    <row r="924" spans="4:4">
      <c r="D924"/>
    </row>
    <row r="925" spans="4:4">
      <c r="D925"/>
    </row>
    <row r="926" spans="4:4">
      <c r="D926"/>
    </row>
    <row r="927" spans="4:4">
      <c r="D927"/>
    </row>
    <row r="928" spans="4:4">
      <c r="D928"/>
    </row>
    <row r="929" spans="4:4">
      <c r="D929"/>
    </row>
    <row r="930" spans="4:4">
      <c r="D930"/>
    </row>
    <row r="931" spans="4:4">
      <c r="D931"/>
    </row>
    <row r="932" spans="4:4">
      <c r="D932"/>
    </row>
    <row r="933" spans="4:4">
      <c r="D933"/>
    </row>
    <row r="934" spans="4:4">
      <c r="D934"/>
    </row>
    <row r="935" spans="4:4">
      <c r="D935"/>
    </row>
    <row r="936" spans="4:4">
      <c r="D936"/>
    </row>
    <row r="937" spans="4:4">
      <c r="D937"/>
    </row>
    <row r="938" spans="4:4">
      <c r="D938"/>
    </row>
    <row r="939" spans="4:4">
      <c r="D939"/>
    </row>
    <row r="940" spans="4:4">
      <c r="D940"/>
    </row>
    <row r="941" spans="4:4">
      <c r="D941"/>
    </row>
    <row r="942" spans="4:4">
      <c r="D942"/>
    </row>
    <row r="943" spans="4:4">
      <c r="D943"/>
    </row>
    <row r="944" spans="4:4">
      <c r="D944"/>
    </row>
    <row r="945" spans="4:4">
      <c r="D945"/>
    </row>
    <row r="946" spans="4:4">
      <c r="D946"/>
    </row>
    <row r="947" spans="4:4">
      <c r="D947"/>
    </row>
    <row r="948" spans="4:4">
      <c r="D948"/>
    </row>
    <row r="949" spans="4:4">
      <c r="D949"/>
    </row>
    <row r="950" spans="4:4">
      <c r="D950"/>
    </row>
    <row r="951" spans="4:4">
      <c r="D951"/>
    </row>
    <row r="952" spans="4:4">
      <c r="D952"/>
    </row>
    <row r="953" spans="4:4">
      <c r="D953"/>
    </row>
    <row r="954" spans="4:4">
      <c r="D954"/>
    </row>
    <row r="955" spans="4:4">
      <c r="D955"/>
    </row>
    <row r="956" spans="4:4">
      <c r="D956"/>
    </row>
    <row r="957" spans="4:4">
      <c r="D957"/>
    </row>
    <row r="958" spans="4:4">
      <c r="D958"/>
    </row>
    <row r="959" spans="4:4">
      <c r="D959"/>
    </row>
    <row r="960" spans="4:4">
      <c r="D960"/>
    </row>
    <row r="961" spans="4:4">
      <c r="D961"/>
    </row>
    <row r="962" spans="4:4">
      <c r="D962"/>
    </row>
    <row r="963" spans="4:4">
      <c r="D963"/>
    </row>
    <row r="964" spans="4:4">
      <c r="D964"/>
    </row>
    <row r="965" spans="4:4">
      <c r="D965"/>
    </row>
    <row r="966" spans="4:4">
      <c r="D966"/>
    </row>
    <row r="967" spans="4:4">
      <c r="D967"/>
    </row>
    <row r="968" spans="4:4">
      <c r="D968"/>
    </row>
    <row r="969" spans="4:4">
      <c r="D969"/>
    </row>
    <row r="970" spans="4:4">
      <c r="D970"/>
    </row>
    <row r="971" spans="4:4">
      <c r="D971"/>
    </row>
    <row r="972" spans="4:4">
      <c r="D972"/>
    </row>
    <row r="973" spans="4:4">
      <c r="D973"/>
    </row>
    <row r="974" spans="4:4">
      <c r="D974"/>
    </row>
    <row r="975" spans="4:4">
      <c r="D975"/>
    </row>
    <row r="976" spans="4:4">
      <c r="D976"/>
    </row>
    <row r="977" spans="4:4">
      <c r="D977"/>
    </row>
    <row r="978" spans="4:4">
      <c r="D978"/>
    </row>
    <row r="979" spans="4:4">
      <c r="D979"/>
    </row>
    <row r="980" spans="4:4">
      <c r="D980"/>
    </row>
    <row r="981" spans="4:4">
      <c r="D981"/>
    </row>
    <row r="982" spans="4:4">
      <c r="D982"/>
    </row>
    <row r="983" spans="4:4">
      <c r="D983"/>
    </row>
    <row r="984" spans="4:4">
      <c r="D984"/>
    </row>
    <row r="985" spans="4:4">
      <c r="D985"/>
    </row>
    <row r="986" spans="4:4">
      <c r="D986"/>
    </row>
    <row r="987" spans="4:4">
      <c r="D987"/>
    </row>
    <row r="988" spans="4:4">
      <c r="D988"/>
    </row>
    <row r="989" spans="4:4">
      <c r="D989"/>
    </row>
    <row r="990" spans="4:4">
      <c r="D990"/>
    </row>
    <row r="991" spans="4:4">
      <c r="D991"/>
    </row>
    <row r="992" spans="4:4">
      <c r="D992"/>
    </row>
    <row r="993" spans="4:4">
      <c r="D993"/>
    </row>
    <row r="994" spans="4:4">
      <c r="D994"/>
    </row>
    <row r="995" spans="4:4">
      <c r="D995"/>
    </row>
    <row r="996" spans="4:4">
      <c r="D996"/>
    </row>
    <row r="997" spans="4:4">
      <c r="D997"/>
    </row>
    <row r="998" spans="4:4">
      <c r="D998"/>
    </row>
    <row r="999" spans="4:4">
      <c r="D999"/>
    </row>
    <row r="1000" spans="4:4">
      <c r="D1000"/>
    </row>
    <row r="1001" spans="4:4">
      <c r="D1001"/>
    </row>
    <row r="1002" spans="4:4">
      <c r="D1002"/>
    </row>
    <row r="1003" spans="4:4">
      <c r="D1003"/>
    </row>
    <row r="1004" spans="4:4">
      <c r="D1004"/>
    </row>
    <row r="1005" spans="4:4">
      <c r="D1005"/>
    </row>
    <row r="1006" spans="4:4">
      <c r="D1006"/>
    </row>
    <row r="1007" spans="4:4">
      <c r="D1007"/>
    </row>
    <row r="1008" spans="4:4">
      <c r="D1008"/>
    </row>
    <row r="1009" spans="4:4">
      <c r="D1009"/>
    </row>
    <row r="1010" spans="4:4">
      <c r="D1010"/>
    </row>
    <row r="1011" spans="4:4">
      <c r="D1011"/>
    </row>
    <row r="1012" spans="4:4">
      <c r="D1012"/>
    </row>
    <row r="1013" spans="4:4">
      <c r="D1013"/>
    </row>
    <row r="1014" spans="4:4">
      <c r="D1014"/>
    </row>
    <row r="1015" spans="4:4">
      <c r="D1015"/>
    </row>
    <row r="1016" spans="4:4">
      <c r="D1016"/>
    </row>
    <row r="1017" spans="4:4">
      <c r="D1017"/>
    </row>
    <row r="1018" spans="4:4">
      <c r="D1018"/>
    </row>
    <row r="1019" spans="4:4">
      <c r="D1019"/>
    </row>
    <row r="1020" spans="4:4">
      <c r="D1020"/>
    </row>
    <row r="1021" spans="4:4">
      <c r="D1021"/>
    </row>
    <row r="1022" spans="4:4">
      <c r="D1022"/>
    </row>
    <row r="1023" spans="4:4">
      <c r="D1023"/>
    </row>
    <row r="1024" spans="4:4">
      <c r="D1024"/>
    </row>
    <row r="1025" spans="4:4">
      <c r="D1025"/>
    </row>
    <row r="1026" spans="4:4">
      <c r="D1026"/>
    </row>
    <row r="1027" spans="4:4">
      <c r="D1027"/>
    </row>
    <row r="1028" spans="4:4">
      <c r="D1028"/>
    </row>
    <row r="1029" spans="4:4">
      <c r="D1029"/>
    </row>
    <row r="1030" spans="4:4">
      <c r="D1030"/>
    </row>
    <row r="1031" spans="4:4">
      <c r="D1031"/>
    </row>
    <row r="1032" spans="4:4">
      <c r="D1032"/>
    </row>
    <row r="1033" spans="4:4">
      <c r="D1033"/>
    </row>
    <row r="1034" spans="4:4">
      <c r="D1034"/>
    </row>
    <row r="1035" spans="4:4">
      <c r="D1035"/>
    </row>
    <row r="1036" spans="4:4">
      <c r="D1036"/>
    </row>
    <row r="1037" spans="4:4">
      <c r="D1037"/>
    </row>
    <row r="1038" spans="4:4">
      <c r="D1038"/>
    </row>
    <row r="1039" spans="4:4">
      <c r="D1039"/>
    </row>
    <row r="1040" spans="4:4">
      <c r="D1040"/>
    </row>
    <row r="1041" spans="4:4">
      <c r="D1041"/>
    </row>
    <row r="1042" spans="4:4">
      <c r="D1042"/>
    </row>
    <row r="1043" spans="4:4">
      <c r="D1043"/>
    </row>
    <row r="1044" spans="4:4">
      <c r="D1044"/>
    </row>
    <row r="1045" spans="4:4">
      <c r="D1045"/>
    </row>
    <row r="1046" spans="4:4">
      <c r="D1046"/>
    </row>
    <row r="1047" spans="4:4">
      <c r="D1047"/>
    </row>
    <row r="1048" spans="4:4">
      <c r="D1048"/>
    </row>
    <row r="1049" spans="4:4">
      <c r="D1049"/>
    </row>
    <row r="1050" spans="4:4">
      <c r="D1050"/>
    </row>
    <row r="1051" spans="4:4">
      <c r="D1051"/>
    </row>
    <row r="1052" spans="4:4">
      <c r="D1052"/>
    </row>
    <row r="1053" spans="4:4">
      <c r="D1053"/>
    </row>
    <row r="1054" spans="4:4">
      <c r="D1054"/>
    </row>
    <row r="1055" spans="4:4">
      <c r="D1055"/>
    </row>
    <row r="1056" spans="4:4">
      <c r="D1056"/>
    </row>
    <row r="1057" spans="4:4">
      <c r="D1057"/>
    </row>
    <row r="1058" spans="4:4">
      <c r="D1058"/>
    </row>
    <row r="1059" spans="4:4">
      <c r="D1059"/>
    </row>
    <row r="1060" spans="4:4">
      <c r="D1060"/>
    </row>
    <row r="1061" spans="4:4">
      <c r="D1061"/>
    </row>
    <row r="1062" spans="4:4">
      <c r="D1062"/>
    </row>
    <row r="1063" spans="4:4">
      <c r="D1063"/>
    </row>
    <row r="1064" spans="4:4">
      <c r="D1064"/>
    </row>
    <row r="1065" spans="4:4">
      <c r="D1065"/>
    </row>
    <row r="1066" spans="4:4">
      <c r="D1066"/>
    </row>
    <row r="1067" spans="4:4">
      <c r="D1067"/>
    </row>
    <row r="1068" spans="4:4">
      <c r="D1068"/>
    </row>
    <row r="1069" spans="4:4">
      <c r="D1069"/>
    </row>
    <row r="1070" spans="4:4">
      <c r="D1070"/>
    </row>
    <row r="1071" spans="4:4">
      <c r="D1071"/>
    </row>
    <row r="1072" spans="4:4">
      <c r="D1072"/>
    </row>
    <row r="1073" spans="4:4">
      <c r="D1073"/>
    </row>
    <row r="1074" spans="4:4">
      <c r="D1074"/>
    </row>
    <row r="1075" spans="4:4">
      <c r="D1075"/>
    </row>
    <row r="1076" spans="4:4">
      <c r="D1076"/>
    </row>
    <row r="1077" spans="4:4">
      <c r="D1077"/>
    </row>
    <row r="1078" spans="4:4">
      <c r="D1078"/>
    </row>
    <row r="1079" spans="4:4">
      <c r="D1079"/>
    </row>
    <row r="1080" spans="4:4">
      <c r="D1080"/>
    </row>
    <row r="1081" spans="4:4">
      <c r="D1081"/>
    </row>
    <row r="1082" spans="4:4">
      <c r="D1082"/>
    </row>
    <row r="1083" spans="4:4">
      <c r="D1083"/>
    </row>
    <row r="1084" spans="4:4">
      <c r="D1084"/>
    </row>
    <row r="1085" spans="4:4">
      <c r="D1085"/>
    </row>
    <row r="1086" spans="4:4">
      <c r="D1086"/>
    </row>
    <row r="1087" spans="4:4">
      <c r="D1087"/>
    </row>
    <row r="1088" spans="4:4">
      <c r="D1088"/>
    </row>
    <row r="1089" spans="4:4">
      <c r="D1089"/>
    </row>
    <row r="1090" spans="4:4">
      <c r="D1090"/>
    </row>
    <row r="1091" spans="4:4">
      <c r="D1091"/>
    </row>
    <row r="1092" spans="4:4">
      <c r="D1092"/>
    </row>
    <row r="1093" spans="4:4">
      <c r="D1093"/>
    </row>
    <row r="1094" spans="4:4">
      <c r="D1094"/>
    </row>
    <row r="1095" spans="4:4">
      <c r="D1095"/>
    </row>
    <row r="1096" spans="4:4">
      <c r="D1096"/>
    </row>
    <row r="1097" spans="4:4">
      <c r="D1097"/>
    </row>
    <row r="1098" spans="4:4">
      <c r="D1098"/>
    </row>
    <row r="1099" spans="4:4">
      <c r="D1099"/>
    </row>
    <row r="1100" spans="4:4">
      <c r="D1100"/>
    </row>
    <row r="1101" spans="4:4">
      <c r="D1101"/>
    </row>
    <row r="1102" spans="4:4">
      <c r="D1102"/>
    </row>
    <row r="1103" spans="4:4">
      <c r="D1103"/>
    </row>
    <row r="1104" spans="4:4">
      <c r="D1104"/>
    </row>
    <row r="1105" spans="4:4">
      <c r="D1105"/>
    </row>
    <row r="1106" spans="4:4">
      <c r="D1106"/>
    </row>
    <row r="1107" spans="4:4">
      <c r="D1107"/>
    </row>
    <row r="1108" spans="4:4">
      <c r="D1108"/>
    </row>
    <row r="1109" spans="4:4">
      <c r="D1109"/>
    </row>
    <row r="1110" spans="4:4">
      <c r="D1110"/>
    </row>
    <row r="1111" spans="4:4">
      <c r="D1111"/>
    </row>
    <row r="1112" spans="4:4">
      <c r="D1112"/>
    </row>
    <row r="1113" spans="4:4">
      <c r="D1113"/>
    </row>
    <row r="1114" spans="4:4">
      <c r="D1114"/>
    </row>
    <row r="1115" spans="4:4">
      <c r="D1115"/>
    </row>
    <row r="1116" spans="4:4">
      <c r="D1116"/>
    </row>
    <row r="1117" spans="4:4">
      <c r="D1117"/>
    </row>
    <row r="1118" spans="4:4">
      <c r="D1118"/>
    </row>
    <row r="1119" spans="4:4">
      <c r="D1119"/>
    </row>
    <row r="1120" spans="4:4">
      <c r="D1120"/>
    </row>
    <row r="1121" spans="4:4">
      <c r="D1121"/>
    </row>
    <row r="1122" spans="4:4">
      <c r="D1122"/>
    </row>
    <row r="1123" spans="4:4">
      <c r="D1123"/>
    </row>
    <row r="1124" spans="4:4">
      <c r="D1124"/>
    </row>
    <row r="1125" spans="4:4">
      <c r="D1125"/>
    </row>
    <row r="1126" spans="4:4">
      <c r="D1126"/>
    </row>
    <row r="1127" spans="4:4">
      <c r="D1127"/>
    </row>
    <row r="1128" spans="4:4">
      <c r="D1128"/>
    </row>
    <row r="1129" spans="4:4">
      <c r="D1129"/>
    </row>
    <row r="1130" spans="4:4">
      <c r="D1130"/>
    </row>
    <row r="1131" spans="4:4">
      <c r="D1131"/>
    </row>
    <row r="1132" spans="4:4">
      <c r="D1132"/>
    </row>
    <row r="1133" spans="4:4">
      <c r="D1133"/>
    </row>
    <row r="1134" spans="4:4">
      <c r="D1134"/>
    </row>
    <row r="1135" spans="4:4">
      <c r="D1135"/>
    </row>
    <row r="1136" spans="4:4">
      <c r="D1136"/>
    </row>
    <row r="1137" spans="4:4">
      <c r="D1137"/>
    </row>
    <row r="1138" spans="4:4">
      <c r="D1138"/>
    </row>
    <row r="1139" spans="4:4">
      <c r="D1139"/>
    </row>
    <row r="1140" spans="4:4">
      <c r="D1140"/>
    </row>
    <row r="1141" spans="4:4">
      <c r="D1141"/>
    </row>
    <row r="1142" spans="4:4">
      <c r="D1142"/>
    </row>
    <row r="1143" spans="4:4">
      <c r="D1143"/>
    </row>
    <row r="1144" spans="4:4">
      <c r="D1144"/>
    </row>
    <row r="1145" spans="4:4">
      <c r="D1145"/>
    </row>
    <row r="1146" spans="4:4">
      <c r="D1146"/>
    </row>
    <row r="1147" spans="4:4">
      <c r="D1147"/>
    </row>
    <row r="1148" spans="4:4">
      <c r="D1148"/>
    </row>
    <row r="1149" spans="4:4">
      <c r="D1149"/>
    </row>
    <row r="1150" spans="4:4">
      <c r="D1150"/>
    </row>
    <row r="1151" spans="4:4">
      <c r="D1151"/>
    </row>
    <row r="1152" spans="4:4">
      <c r="D1152"/>
    </row>
    <row r="1153" spans="4:4">
      <c r="D1153"/>
    </row>
    <row r="1154" spans="4:4">
      <c r="D1154"/>
    </row>
    <row r="1155" spans="4:4">
      <c r="D1155"/>
    </row>
    <row r="1156" spans="4:4">
      <c r="D1156"/>
    </row>
    <row r="1157" spans="4:4">
      <c r="D1157"/>
    </row>
    <row r="1158" spans="4:4">
      <c r="D1158"/>
    </row>
    <row r="1159" spans="4:4">
      <c r="D1159"/>
    </row>
    <row r="1160" spans="4:4">
      <c r="D1160"/>
    </row>
    <row r="1161" spans="4:4">
      <c r="D1161"/>
    </row>
    <row r="1162" spans="4:4">
      <c r="D1162"/>
    </row>
    <row r="1163" spans="4:4">
      <c r="D1163"/>
    </row>
    <row r="1164" spans="4:4">
      <c r="D1164"/>
    </row>
    <row r="1165" spans="4:4">
      <c r="D1165"/>
    </row>
    <row r="1166" spans="4:4">
      <c r="D1166"/>
    </row>
    <row r="1167" spans="4:4">
      <c r="D1167"/>
    </row>
    <row r="1168" spans="4:4">
      <c r="D1168"/>
    </row>
    <row r="1169" spans="4:4">
      <c r="D1169"/>
    </row>
    <row r="1170" spans="4:4">
      <c r="D1170"/>
    </row>
    <row r="1171" spans="4:4">
      <c r="D1171"/>
    </row>
    <row r="1172" spans="4:4">
      <c r="D1172"/>
    </row>
    <row r="1173" spans="4:4">
      <c r="D1173"/>
    </row>
    <row r="1174" spans="4:4">
      <c r="D1174"/>
    </row>
    <row r="1175" spans="4:4">
      <c r="D1175"/>
    </row>
    <row r="1176" spans="4:4">
      <c r="D1176"/>
    </row>
    <row r="1177" spans="4:4">
      <c r="D1177"/>
    </row>
    <row r="1178" spans="4:4">
      <c r="D1178"/>
    </row>
    <row r="1179" spans="4:4">
      <c r="D1179"/>
    </row>
    <row r="1180" spans="4:4">
      <c r="D1180"/>
    </row>
    <row r="1181" spans="4:4">
      <c r="D1181"/>
    </row>
    <row r="1182" spans="4:4">
      <c r="D1182"/>
    </row>
    <row r="1183" spans="4:4">
      <c r="D1183"/>
    </row>
    <row r="1184" spans="4:4">
      <c r="D1184"/>
    </row>
    <row r="1185" spans="4:4">
      <c r="D1185"/>
    </row>
    <row r="1186" spans="4:4">
      <c r="D1186"/>
    </row>
    <row r="1187" spans="4:4">
      <c r="D1187"/>
    </row>
    <row r="1188" spans="4:4">
      <c r="D1188"/>
    </row>
    <row r="1189" spans="4:4">
      <c r="D1189"/>
    </row>
    <row r="1190" spans="4:4">
      <c r="D1190"/>
    </row>
    <row r="1191" spans="4:4">
      <c r="D1191"/>
    </row>
    <row r="1192" spans="4:4">
      <c r="D1192"/>
    </row>
    <row r="1193" spans="4:4">
      <c r="D1193"/>
    </row>
    <row r="1194" spans="4:4">
      <c r="D1194"/>
    </row>
    <row r="1195" spans="4:4">
      <c r="D1195"/>
    </row>
    <row r="1196" spans="4:4">
      <c r="D1196"/>
    </row>
    <row r="1197" spans="4:4">
      <c r="D1197"/>
    </row>
    <row r="1198" spans="4:4">
      <c r="D1198"/>
    </row>
    <row r="1199" spans="4:4">
      <c r="D1199"/>
    </row>
    <row r="1200" spans="4:4">
      <c r="D1200"/>
    </row>
    <row r="1201" spans="4:4">
      <c r="D1201"/>
    </row>
    <row r="1202" spans="4:4">
      <c r="D1202"/>
    </row>
    <row r="1203" spans="4:4">
      <c r="D1203"/>
    </row>
    <row r="1204" spans="4:4">
      <c r="D1204"/>
    </row>
    <row r="1205" spans="4:4">
      <c r="D1205"/>
    </row>
    <row r="1206" spans="4:4">
      <c r="D1206"/>
    </row>
    <row r="1207" spans="4:4">
      <c r="D1207"/>
    </row>
    <row r="1208" spans="4:4">
      <c r="D1208"/>
    </row>
    <row r="1209" spans="4:4">
      <c r="D1209"/>
    </row>
    <row r="1210" spans="4:4">
      <c r="D1210"/>
    </row>
    <row r="1211" spans="4:4">
      <c r="D1211"/>
    </row>
    <row r="1212" spans="4:4">
      <c r="D1212"/>
    </row>
    <row r="1213" spans="4:4">
      <c r="D1213"/>
    </row>
    <row r="1214" spans="4:4">
      <c r="D1214"/>
    </row>
    <row r="1215" spans="4:4">
      <c r="D1215"/>
    </row>
    <row r="1216" spans="4:4">
      <c r="D1216"/>
    </row>
    <row r="1217" spans="4:4">
      <c r="D1217"/>
    </row>
    <row r="1218" spans="4:4">
      <c r="D1218"/>
    </row>
    <row r="1219" spans="4:4">
      <c r="D1219"/>
    </row>
    <row r="1220" spans="4:4">
      <c r="D1220"/>
    </row>
    <row r="1221" spans="4:4">
      <c r="D1221"/>
    </row>
    <row r="1222" spans="4:4">
      <c r="D1222"/>
    </row>
    <row r="1223" spans="4:4">
      <c r="D1223"/>
    </row>
    <row r="1224" spans="4:4">
      <c r="D1224"/>
    </row>
    <row r="1225" spans="4:4">
      <c r="D1225"/>
    </row>
    <row r="1226" spans="4:4">
      <c r="D1226"/>
    </row>
    <row r="1227" spans="4:4">
      <c r="D1227"/>
    </row>
    <row r="1228" spans="4:4">
      <c r="D1228"/>
    </row>
    <row r="1229" spans="4:4">
      <c r="D1229"/>
    </row>
    <row r="1230" spans="4:4">
      <c r="D1230"/>
    </row>
    <row r="1231" spans="4:4">
      <c r="D1231"/>
    </row>
    <row r="1232" spans="4:4">
      <c r="D1232"/>
    </row>
    <row r="1233" spans="4:4">
      <c r="D1233"/>
    </row>
    <row r="1234" spans="4:4">
      <c r="D1234"/>
    </row>
    <row r="1235" spans="4:4">
      <c r="D1235"/>
    </row>
    <row r="1236" spans="4:4">
      <c r="D1236"/>
    </row>
    <row r="1237" spans="4:4">
      <c r="D1237"/>
    </row>
    <row r="1238" spans="4:4">
      <c r="D1238"/>
    </row>
    <row r="1239" spans="4:4">
      <c r="D1239"/>
    </row>
    <row r="1240" spans="4:4">
      <c r="D1240"/>
    </row>
    <row r="1241" spans="4:4">
      <c r="D1241"/>
    </row>
    <row r="1242" spans="4:4">
      <c r="D1242"/>
    </row>
    <row r="1243" spans="4:4">
      <c r="D1243"/>
    </row>
    <row r="1244" spans="4:4">
      <c r="D1244"/>
    </row>
    <row r="1245" spans="4:4">
      <c r="D1245"/>
    </row>
    <row r="1246" spans="4:4">
      <c r="D1246"/>
    </row>
    <row r="1247" spans="4:4">
      <c r="D1247"/>
    </row>
    <row r="1248" spans="4:4">
      <c r="D1248"/>
    </row>
    <row r="1249" spans="4:4">
      <c r="D1249"/>
    </row>
    <row r="1250" spans="4:4">
      <c r="D1250"/>
    </row>
    <row r="1251" spans="4:4">
      <c r="D1251"/>
    </row>
    <row r="1252" spans="4:4">
      <c r="D1252"/>
    </row>
    <row r="1253" spans="4:4">
      <c r="D1253"/>
    </row>
    <row r="1254" spans="4:4">
      <c r="D1254"/>
    </row>
    <row r="1255" spans="4:4">
      <c r="D1255"/>
    </row>
    <row r="1256" spans="4:4">
      <c r="D1256"/>
    </row>
    <row r="1257" spans="4:4">
      <c r="D1257"/>
    </row>
    <row r="1258" spans="4:4">
      <c r="D1258"/>
    </row>
    <row r="1259" spans="4:4">
      <c r="D1259"/>
    </row>
    <row r="1260" spans="4:4">
      <c r="D1260"/>
    </row>
    <row r="1261" spans="4:4">
      <c r="D1261"/>
    </row>
    <row r="1262" spans="4:4">
      <c r="D1262"/>
    </row>
    <row r="1263" spans="4:4">
      <c r="D1263"/>
    </row>
    <row r="1264" spans="4:4">
      <c r="D1264"/>
    </row>
    <row r="1265" spans="4:4">
      <c r="D1265"/>
    </row>
    <row r="1266" spans="4:4">
      <c r="D1266"/>
    </row>
    <row r="1267" spans="4:4">
      <c r="D1267"/>
    </row>
    <row r="1268" spans="4:4">
      <c r="D1268"/>
    </row>
    <row r="1269" spans="4:4">
      <c r="D1269"/>
    </row>
    <row r="1270" spans="4:4">
      <c r="D1270"/>
    </row>
    <row r="1271" spans="4:4">
      <c r="D1271"/>
    </row>
    <row r="1272" spans="4:4">
      <c r="D1272"/>
    </row>
    <row r="1273" spans="4:4">
      <c r="D1273"/>
    </row>
    <row r="1274" spans="4:4">
      <c r="D1274"/>
    </row>
    <row r="1275" spans="4:4">
      <c r="D1275"/>
    </row>
    <row r="1276" spans="4:4">
      <c r="D1276"/>
    </row>
    <row r="1277" spans="4:4">
      <c r="D1277"/>
    </row>
    <row r="1278" spans="4:4">
      <c r="D1278"/>
    </row>
    <row r="1279" spans="4:4">
      <c r="D1279"/>
    </row>
    <row r="1280" spans="4:4">
      <c r="D1280"/>
    </row>
    <row r="1281" spans="4:4">
      <c r="D1281"/>
    </row>
    <row r="1282" spans="4:4">
      <c r="D1282"/>
    </row>
    <row r="1283" spans="4:4">
      <c r="D1283"/>
    </row>
    <row r="1284" spans="4:4">
      <c r="D1284"/>
    </row>
    <row r="1285" spans="4:4">
      <c r="D1285"/>
    </row>
    <row r="1286" spans="4:4">
      <c r="D1286"/>
    </row>
    <row r="1287" spans="4:4">
      <c r="D1287"/>
    </row>
    <row r="1288" spans="4:4">
      <c r="D1288"/>
    </row>
    <row r="1289" spans="4:4">
      <c r="D1289"/>
    </row>
    <row r="1290" spans="4:4">
      <c r="D1290"/>
    </row>
    <row r="1291" spans="4:4">
      <c r="D1291"/>
    </row>
    <row r="1292" spans="4:4">
      <c r="D1292"/>
    </row>
    <row r="1293" spans="4:4">
      <c r="D1293"/>
    </row>
    <row r="1294" spans="4:4">
      <c r="D1294"/>
    </row>
    <row r="1295" spans="4:4">
      <c r="D1295"/>
    </row>
    <row r="1296" spans="4:4">
      <c r="D1296"/>
    </row>
    <row r="1297" spans="4:4">
      <c r="D1297"/>
    </row>
    <row r="1298" spans="4:4">
      <c r="D1298"/>
    </row>
    <row r="1299" spans="4:4">
      <c r="D1299"/>
    </row>
    <row r="1300" spans="4:4">
      <c r="D1300"/>
    </row>
    <row r="1301" spans="4:4">
      <c r="D1301"/>
    </row>
    <row r="1302" spans="4:4">
      <c r="D1302"/>
    </row>
    <row r="1303" spans="4:4">
      <c r="D1303"/>
    </row>
    <row r="1304" spans="4:4">
      <c r="D1304"/>
    </row>
    <row r="1305" spans="4:4">
      <c r="D1305"/>
    </row>
    <row r="1306" spans="4:4">
      <c r="D1306"/>
    </row>
    <row r="1307" spans="4:4">
      <c r="D1307"/>
    </row>
    <row r="1308" spans="4:4">
      <c r="D1308"/>
    </row>
    <row r="1309" spans="4:4">
      <c r="D1309"/>
    </row>
    <row r="1310" spans="4:4">
      <c r="D1310"/>
    </row>
    <row r="1311" spans="4:4">
      <c r="D1311"/>
    </row>
    <row r="1312" spans="4:4">
      <c r="D1312"/>
    </row>
    <row r="1313" spans="4:4">
      <c r="D1313"/>
    </row>
    <row r="1314" spans="4:4">
      <c r="D1314"/>
    </row>
    <row r="1315" spans="4:4">
      <c r="D1315"/>
    </row>
    <row r="1316" spans="4:4">
      <c r="D1316"/>
    </row>
    <row r="1317" spans="4:4">
      <c r="D1317"/>
    </row>
    <row r="1318" spans="4:4">
      <c r="D1318"/>
    </row>
    <row r="1319" spans="4:4">
      <c r="D1319"/>
    </row>
    <row r="1320" spans="4:4">
      <c r="D1320"/>
    </row>
    <row r="1321" spans="4:4">
      <c r="D1321"/>
    </row>
    <row r="1322" spans="4:4">
      <c r="D1322"/>
    </row>
    <row r="1323" spans="4:4">
      <c r="D1323"/>
    </row>
    <row r="1324" spans="4:4">
      <c r="D1324"/>
    </row>
    <row r="1325" spans="4:4">
      <c r="D1325"/>
    </row>
    <row r="1326" spans="4:4">
      <c r="D1326"/>
    </row>
    <row r="1327" spans="4:4">
      <c r="D1327"/>
    </row>
    <row r="1328" spans="4:4">
      <c r="D1328"/>
    </row>
    <row r="1329" spans="4:4">
      <c r="D1329"/>
    </row>
    <row r="1330" spans="4:4">
      <c r="D1330"/>
    </row>
    <row r="1331" spans="4:4">
      <c r="D1331"/>
    </row>
    <row r="1332" spans="4:4">
      <c r="D1332"/>
    </row>
    <row r="1333" spans="4:4">
      <c r="D1333"/>
    </row>
    <row r="1334" spans="4:4">
      <c r="D1334"/>
    </row>
    <row r="1335" spans="4:4">
      <c r="D1335"/>
    </row>
    <row r="1336" spans="4:4">
      <c r="D1336"/>
    </row>
    <row r="1337" spans="4:4">
      <c r="D1337"/>
    </row>
    <row r="1338" spans="4:4">
      <c r="D1338"/>
    </row>
    <row r="1339" spans="4:4">
      <c r="D1339"/>
    </row>
    <row r="1340" spans="4:4">
      <c r="D1340"/>
    </row>
    <row r="1341" spans="4:4">
      <c r="D1341"/>
    </row>
    <row r="1342" spans="4:4">
      <c r="D1342"/>
    </row>
    <row r="1343" spans="4:4">
      <c r="D1343"/>
    </row>
    <row r="1344" spans="4:4">
      <c r="D1344"/>
    </row>
    <row r="1345" spans="4:4">
      <c r="D1345"/>
    </row>
    <row r="1346" spans="4:4">
      <c r="D1346"/>
    </row>
    <row r="1347" spans="4:4">
      <c r="D1347"/>
    </row>
    <row r="1348" spans="4:4">
      <c r="D1348"/>
    </row>
    <row r="1349" spans="4:4">
      <c r="D1349"/>
    </row>
    <row r="1350" spans="4:4">
      <c r="D1350"/>
    </row>
    <row r="1351" spans="4:4">
      <c r="D1351"/>
    </row>
    <row r="1352" spans="4:4">
      <c r="D1352"/>
    </row>
    <row r="1353" spans="4:4">
      <c r="D1353"/>
    </row>
    <row r="1354" spans="4:4">
      <c r="D1354"/>
    </row>
    <row r="1355" spans="4:4">
      <c r="D1355"/>
    </row>
    <row r="1356" spans="4:4">
      <c r="D1356"/>
    </row>
    <row r="1357" spans="4:4">
      <c r="D1357"/>
    </row>
    <row r="1358" spans="4:4">
      <c r="D1358"/>
    </row>
    <row r="1359" spans="4:4">
      <c r="D1359"/>
    </row>
    <row r="1360" spans="4:4">
      <c r="D1360"/>
    </row>
    <row r="1361" spans="4:4">
      <c r="D1361"/>
    </row>
    <row r="1362" spans="4:4">
      <c r="D1362"/>
    </row>
    <row r="1363" spans="4:4">
      <c r="D1363"/>
    </row>
    <row r="1364" spans="4:4">
      <c r="D1364"/>
    </row>
    <row r="1365" spans="4:4">
      <c r="D1365"/>
    </row>
    <row r="1366" spans="4:4">
      <c r="D1366"/>
    </row>
    <row r="1367" spans="4:4">
      <c r="D1367"/>
    </row>
    <row r="1368" spans="4:4">
      <c r="D1368"/>
    </row>
    <row r="1369" spans="4:4">
      <c r="D1369"/>
    </row>
    <row r="1370" spans="4:4">
      <c r="D1370"/>
    </row>
    <row r="1371" spans="4:4">
      <c r="D1371"/>
    </row>
    <row r="1372" spans="4:4">
      <c r="D1372"/>
    </row>
    <row r="1373" spans="4:4">
      <c r="D1373"/>
    </row>
    <row r="1374" spans="4:4">
      <c r="D1374"/>
    </row>
    <row r="1375" spans="4:4">
      <c r="D1375"/>
    </row>
    <row r="1376" spans="4:4">
      <c r="D1376"/>
    </row>
    <row r="1377" spans="4:4">
      <c r="D1377"/>
    </row>
    <row r="1378" spans="4:4">
      <c r="D1378"/>
    </row>
    <row r="1379" spans="4:4">
      <c r="D1379"/>
    </row>
    <row r="1380" spans="4:4">
      <c r="D1380"/>
    </row>
    <row r="1381" spans="4:4">
      <c r="D1381"/>
    </row>
    <row r="1382" spans="4:4">
      <c r="D1382"/>
    </row>
    <row r="1383" spans="4:4">
      <c r="D1383"/>
    </row>
    <row r="1384" spans="4:4">
      <c r="D1384"/>
    </row>
    <row r="1385" spans="4:4">
      <c r="D1385"/>
    </row>
    <row r="1386" spans="4:4">
      <c r="D1386"/>
    </row>
    <row r="1387" spans="4:4">
      <c r="D1387"/>
    </row>
    <row r="1388" spans="4:4">
      <c r="D1388"/>
    </row>
    <row r="1389" spans="4:4">
      <c r="D1389"/>
    </row>
    <row r="1390" spans="4:4">
      <c r="D1390"/>
    </row>
    <row r="1391" spans="4:4">
      <c r="D1391"/>
    </row>
    <row r="1392" spans="4:4">
      <c r="D1392"/>
    </row>
    <row r="1393" spans="4:4">
      <c r="D1393"/>
    </row>
    <row r="1394" spans="4:4">
      <c r="D1394"/>
    </row>
    <row r="1395" spans="4:4">
      <c r="D1395"/>
    </row>
    <row r="1396" spans="4:4">
      <c r="D1396"/>
    </row>
    <row r="1397" spans="4:4">
      <c r="D1397"/>
    </row>
    <row r="1398" spans="4:4">
      <c r="D1398"/>
    </row>
    <row r="1399" spans="4:4">
      <c r="D1399"/>
    </row>
    <row r="1400" spans="4:4">
      <c r="D1400"/>
    </row>
    <row r="1401" spans="4:4">
      <c r="D1401"/>
    </row>
    <row r="1402" spans="4:4">
      <c r="D1402"/>
    </row>
    <row r="1403" spans="4:4">
      <c r="D1403"/>
    </row>
    <row r="1404" spans="4:4">
      <c r="D1404"/>
    </row>
    <row r="1405" spans="4:4">
      <c r="D1405"/>
    </row>
    <row r="1406" spans="4:4">
      <c r="D1406"/>
    </row>
    <row r="1407" spans="4:4">
      <c r="D1407"/>
    </row>
    <row r="1408" spans="4:4">
      <c r="D1408"/>
    </row>
    <row r="1409" spans="4:4">
      <c r="D1409"/>
    </row>
    <row r="1410" spans="4:4">
      <c r="D1410"/>
    </row>
    <row r="1411" spans="4:4">
      <c r="D1411"/>
    </row>
    <row r="1412" spans="4:4">
      <c r="D1412"/>
    </row>
    <row r="1413" spans="4:4">
      <c r="D1413"/>
    </row>
    <row r="1414" spans="4:4">
      <c r="D1414"/>
    </row>
    <row r="1415" spans="4:4">
      <c r="D1415"/>
    </row>
    <row r="1416" spans="4:4">
      <c r="D1416"/>
    </row>
    <row r="1417" spans="4:4">
      <c r="D1417"/>
    </row>
    <row r="1418" spans="4:4">
      <c r="D1418"/>
    </row>
    <row r="1419" spans="4:4">
      <c r="D1419"/>
    </row>
    <row r="1420" spans="4:4">
      <c r="D1420"/>
    </row>
    <row r="1421" spans="4:4">
      <c r="D1421"/>
    </row>
    <row r="1422" spans="4:4">
      <c r="D1422"/>
    </row>
    <row r="1423" spans="4:4">
      <c r="D1423"/>
    </row>
    <row r="1424" spans="4:4">
      <c r="D1424"/>
    </row>
    <row r="1425" spans="4:4">
      <c r="D1425"/>
    </row>
    <row r="1426" spans="4:4">
      <c r="D1426"/>
    </row>
    <row r="1427" spans="4:4">
      <c r="D1427"/>
    </row>
    <row r="1428" spans="4:4">
      <c r="D1428"/>
    </row>
    <row r="1429" spans="4:4">
      <c r="D1429"/>
    </row>
    <row r="1430" spans="4:4">
      <c r="D1430"/>
    </row>
    <row r="1431" spans="4:4">
      <c r="D1431"/>
    </row>
    <row r="1432" spans="4:4">
      <c r="D1432"/>
    </row>
    <row r="1433" spans="4:4">
      <c r="D1433"/>
    </row>
    <row r="1434" spans="4:4">
      <c r="D1434"/>
    </row>
    <row r="1435" spans="4:4">
      <c r="D1435"/>
    </row>
    <row r="1436" spans="4:4">
      <c r="D1436"/>
    </row>
    <row r="1437" spans="4:4">
      <c r="D1437"/>
    </row>
    <row r="1438" spans="4:4">
      <c r="D1438"/>
    </row>
    <row r="1439" spans="4:4">
      <c r="D1439"/>
    </row>
    <row r="1440" spans="4:4">
      <c r="D1440"/>
    </row>
    <row r="1441" spans="4:4">
      <c r="D1441"/>
    </row>
    <row r="1442" spans="4:4">
      <c r="D1442"/>
    </row>
    <row r="1443" spans="4:4">
      <c r="D1443"/>
    </row>
    <row r="1444" spans="4:4">
      <c r="D1444"/>
    </row>
    <row r="1445" spans="4:4">
      <c r="D1445"/>
    </row>
    <row r="1446" spans="4:4">
      <c r="D1446"/>
    </row>
    <row r="1447" spans="4:4">
      <c r="D1447"/>
    </row>
    <row r="1448" spans="4:4">
      <c r="D1448"/>
    </row>
    <row r="1449" spans="4:4">
      <c r="D1449"/>
    </row>
    <row r="1450" spans="4:4">
      <c r="D1450"/>
    </row>
    <row r="1451" spans="4:4">
      <c r="D1451"/>
    </row>
    <row r="1452" spans="4:4">
      <c r="D1452"/>
    </row>
    <row r="1453" spans="4:4">
      <c r="D1453"/>
    </row>
    <row r="1454" spans="4:4">
      <c r="D1454"/>
    </row>
    <row r="1455" spans="4:4">
      <c r="D1455"/>
    </row>
    <row r="1456" spans="4:4">
      <c r="D1456"/>
    </row>
    <row r="1457" spans="4:4">
      <c r="D1457"/>
    </row>
    <row r="1458" spans="4:4">
      <c r="D1458"/>
    </row>
    <row r="1459" spans="4:4">
      <c r="D1459"/>
    </row>
    <row r="1460" spans="4:4">
      <c r="D1460"/>
    </row>
    <row r="1461" spans="4:4">
      <c r="D1461"/>
    </row>
    <row r="1462" spans="4:4">
      <c r="D1462"/>
    </row>
    <row r="1463" spans="4:4">
      <c r="D1463"/>
    </row>
    <row r="1464" spans="4:4">
      <c r="D1464"/>
    </row>
    <row r="1465" spans="4:4">
      <c r="D1465"/>
    </row>
    <row r="1466" spans="4:4">
      <c r="D1466"/>
    </row>
    <row r="1467" spans="4:4">
      <c r="D1467"/>
    </row>
    <row r="1468" spans="4:4">
      <c r="D1468"/>
    </row>
    <row r="1469" spans="4:4">
      <c r="D1469"/>
    </row>
    <row r="1470" spans="4:4">
      <c r="D1470"/>
    </row>
    <row r="1471" spans="4:4">
      <c r="D1471"/>
    </row>
    <row r="1472" spans="4:4">
      <c r="D1472"/>
    </row>
    <row r="1473" spans="4:4">
      <c r="D1473"/>
    </row>
    <row r="1474" spans="4:4">
      <c r="D1474"/>
    </row>
    <row r="1475" spans="4:4">
      <c r="D1475"/>
    </row>
    <row r="1476" spans="4:4">
      <c r="D1476"/>
    </row>
    <row r="1477" spans="4:4">
      <c r="D1477"/>
    </row>
    <row r="1478" spans="4:4">
      <c r="D1478"/>
    </row>
    <row r="1479" spans="4:4">
      <c r="D1479"/>
    </row>
    <row r="1480" spans="4:4">
      <c r="D1480"/>
    </row>
    <row r="1481" spans="4:4">
      <c r="D1481"/>
    </row>
    <row r="1482" spans="4:4">
      <c r="D1482"/>
    </row>
    <row r="1483" spans="4:4">
      <c r="D1483"/>
    </row>
    <row r="1484" spans="4:4">
      <c r="D1484"/>
    </row>
    <row r="1485" spans="4:4">
      <c r="D1485"/>
    </row>
    <row r="1486" spans="4:4">
      <c r="D1486"/>
    </row>
    <row r="1487" spans="4:4">
      <c r="D1487"/>
    </row>
    <row r="1488" spans="4:4">
      <c r="D1488"/>
    </row>
    <row r="1489" spans="4:4">
      <c r="D1489"/>
    </row>
    <row r="1490" spans="4:4">
      <c r="D1490"/>
    </row>
    <row r="1491" spans="4:4">
      <c r="D1491"/>
    </row>
    <row r="1492" spans="4:4">
      <c r="D1492"/>
    </row>
    <row r="1493" spans="4:4">
      <c r="D1493"/>
    </row>
    <row r="1494" spans="4:4">
      <c r="D1494"/>
    </row>
    <row r="1495" spans="4:4">
      <c r="D1495"/>
    </row>
    <row r="1496" spans="4:4">
      <c r="D1496"/>
    </row>
    <row r="1497" spans="4:4">
      <c r="D1497"/>
    </row>
    <row r="1498" spans="4:4">
      <c r="D1498"/>
    </row>
    <row r="1499" spans="4:4">
      <c r="D1499"/>
    </row>
    <row r="1500" spans="4:4">
      <c r="D1500"/>
    </row>
    <row r="1501" spans="4:4">
      <c r="D1501"/>
    </row>
    <row r="1502" spans="4:4">
      <c r="D1502"/>
    </row>
    <row r="1503" spans="4:4">
      <c r="D1503"/>
    </row>
    <row r="1504" spans="4:4">
      <c r="D1504"/>
    </row>
    <row r="1505" spans="4:4">
      <c r="D1505"/>
    </row>
    <row r="1506" spans="4:4">
      <c r="D1506"/>
    </row>
    <row r="1507" spans="4:4">
      <c r="D1507"/>
    </row>
    <row r="1508" spans="4:4">
      <c r="D1508"/>
    </row>
    <row r="1509" spans="4:4">
      <c r="D1509"/>
    </row>
    <row r="1510" spans="4:4">
      <c r="D1510"/>
    </row>
    <row r="1511" spans="4:4">
      <c r="D1511"/>
    </row>
    <row r="1512" spans="4:4">
      <c r="D1512"/>
    </row>
    <row r="1513" spans="4:4">
      <c r="D1513"/>
    </row>
    <row r="1514" spans="4:4">
      <c r="D1514"/>
    </row>
    <row r="1515" spans="4:4">
      <c r="D1515"/>
    </row>
    <row r="1516" spans="4:4">
      <c r="D1516"/>
    </row>
    <row r="1517" spans="4:4">
      <c r="D1517"/>
    </row>
    <row r="1518" spans="4:4">
      <c r="D1518"/>
    </row>
    <row r="1519" spans="4:4">
      <c r="D1519"/>
    </row>
    <row r="1520" spans="4:4">
      <c r="D1520"/>
    </row>
    <row r="1521" spans="4:4">
      <c r="D1521"/>
    </row>
    <row r="1522" spans="4:4">
      <c r="D1522"/>
    </row>
    <row r="1523" spans="4:4">
      <c r="D1523"/>
    </row>
    <row r="1524" spans="4:4">
      <c r="D1524"/>
    </row>
    <row r="1525" spans="4:4">
      <c r="D1525"/>
    </row>
    <row r="1526" spans="4:4">
      <c r="D1526"/>
    </row>
    <row r="1527" spans="4:4">
      <c r="D1527"/>
    </row>
    <row r="1528" spans="4:4">
      <c r="D1528"/>
    </row>
    <row r="1529" spans="4:4">
      <c r="D1529"/>
    </row>
    <row r="1530" spans="4:4">
      <c r="D1530"/>
    </row>
    <row r="1531" spans="4:4">
      <c r="D1531"/>
    </row>
    <row r="1532" spans="4:4">
      <c r="D1532"/>
    </row>
    <row r="1533" spans="4:4">
      <c r="D1533"/>
    </row>
    <row r="1534" spans="4:4">
      <c r="D1534"/>
    </row>
    <row r="1535" spans="4:4">
      <c r="D1535"/>
    </row>
    <row r="1536" spans="4:4">
      <c r="D1536"/>
    </row>
    <row r="1537" spans="4:4">
      <c r="D1537"/>
    </row>
    <row r="1538" spans="4:4">
      <c r="D1538"/>
    </row>
    <row r="1539" spans="4:4">
      <c r="D1539"/>
    </row>
    <row r="1540" spans="4:4">
      <c r="D1540"/>
    </row>
    <row r="1541" spans="4:4">
      <c r="D1541"/>
    </row>
    <row r="1542" spans="4:4">
      <c r="D1542"/>
    </row>
    <row r="1543" spans="4:4">
      <c r="D1543"/>
    </row>
    <row r="1544" spans="4:4">
      <c r="D1544"/>
    </row>
    <row r="1545" spans="4:4">
      <c r="D1545"/>
    </row>
    <row r="1546" spans="4:4">
      <c r="D1546"/>
    </row>
    <row r="1547" spans="4:4">
      <c r="D1547"/>
    </row>
    <row r="1548" spans="4:4">
      <c r="D1548"/>
    </row>
    <row r="1549" spans="4:4">
      <c r="D1549"/>
    </row>
    <row r="1550" spans="4:4">
      <c r="D1550"/>
    </row>
    <row r="1551" spans="4:4">
      <c r="D1551"/>
    </row>
    <row r="1552" spans="4:4">
      <c r="D1552"/>
    </row>
    <row r="1553" spans="4:4">
      <c r="D1553"/>
    </row>
    <row r="1554" spans="4:4">
      <c r="D1554"/>
    </row>
    <row r="1555" spans="4:4">
      <c r="D1555"/>
    </row>
    <row r="1556" spans="4:4">
      <c r="D1556"/>
    </row>
    <row r="1557" spans="4:4">
      <c r="D1557"/>
    </row>
    <row r="1558" spans="4:4">
      <c r="D1558"/>
    </row>
    <row r="1559" spans="4:4">
      <c r="D1559"/>
    </row>
    <row r="1560" spans="4:4">
      <c r="D1560"/>
    </row>
    <row r="1561" spans="4:4">
      <c r="D1561"/>
    </row>
    <row r="1562" spans="4:4">
      <c r="D1562"/>
    </row>
    <row r="1563" spans="4:4">
      <c r="D1563"/>
    </row>
    <row r="1564" spans="4:4">
      <c r="D1564"/>
    </row>
    <row r="1565" spans="4:4">
      <c r="D1565"/>
    </row>
    <row r="1566" spans="4:4">
      <c r="D1566"/>
    </row>
    <row r="1567" spans="4:4">
      <c r="D1567"/>
    </row>
    <row r="1568" spans="4:4">
      <c r="D1568"/>
    </row>
    <row r="1569" spans="4:4">
      <c r="D1569"/>
    </row>
    <row r="1570" spans="4:4">
      <c r="D1570"/>
    </row>
    <row r="1571" spans="4:4">
      <c r="D1571"/>
    </row>
    <row r="1572" spans="4:4">
      <c r="D1572"/>
    </row>
    <row r="1573" spans="4:4">
      <c r="D1573"/>
    </row>
    <row r="1574" spans="4:4">
      <c r="D1574"/>
    </row>
    <row r="1575" spans="4:4">
      <c r="D1575"/>
    </row>
    <row r="1576" spans="4:4">
      <c r="D1576"/>
    </row>
    <row r="1577" spans="4:4">
      <c r="D1577"/>
    </row>
    <row r="1578" spans="4:4">
      <c r="D1578"/>
    </row>
    <row r="1579" spans="4:4">
      <c r="D1579"/>
    </row>
    <row r="1580" spans="4:4">
      <c r="D1580"/>
    </row>
    <row r="1581" spans="4:4">
      <c r="D1581"/>
    </row>
    <row r="1582" spans="4:4">
      <c r="D1582"/>
    </row>
    <row r="1583" spans="4:4">
      <c r="D1583"/>
    </row>
    <row r="1584" spans="4:4">
      <c r="D1584"/>
    </row>
    <row r="1585" spans="4:4">
      <c r="D1585"/>
    </row>
    <row r="1586" spans="4:4">
      <c r="D1586"/>
    </row>
    <row r="1587" spans="4:4">
      <c r="D1587"/>
    </row>
    <row r="1588" spans="4:4">
      <c r="D1588"/>
    </row>
    <row r="1589" spans="4:4">
      <c r="D1589"/>
    </row>
    <row r="1590" spans="4:4">
      <c r="D1590"/>
    </row>
    <row r="1591" spans="4:4">
      <c r="D1591"/>
    </row>
    <row r="1592" spans="4:4">
      <c r="D1592"/>
    </row>
    <row r="1593" spans="4:4">
      <c r="D1593"/>
    </row>
    <row r="1594" spans="4:4">
      <c r="D1594"/>
    </row>
    <row r="1595" spans="4:4">
      <c r="D1595"/>
    </row>
    <row r="1596" spans="4:4">
      <c r="D1596"/>
    </row>
    <row r="1597" spans="4:4">
      <c r="D1597"/>
    </row>
    <row r="1598" spans="4:4">
      <c r="D1598"/>
    </row>
    <row r="1599" spans="4:4">
      <c r="D1599"/>
    </row>
    <row r="1600" spans="4:4">
      <c r="D1600"/>
    </row>
    <row r="1601" spans="4:4">
      <c r="D1601"/>
    </row>
    <row r="1602" spans="4:4">
      <c r="D1602"/>
    </row>
    <row r="1603" spans="4:4">
      <c r="D1603"/>
    </row>
    <row r="1604" spans="4:4">
      <c r="D1604"/>
    </row>
    <row r="1605" spans="4:4">
      <c r="D1605"/>
    </row>
    <row r="1606" spans="4:4">
      <c r="D1606"/>
    </row>
    <row r="1607" spans="4:4">
      <c r="D1607"/>
    </row>
    <row r="1608" spans="4:4">
      <c r="D1608"/>
    </row>
    <row r="1609" spans="4:4">
      <c r="D1609"/>
    </row>
    <row r="1610" spans="4:4">
      <c r="D1610"/>
    </row>
    <row r="1611" spans="4:4">
      <c r="D1611"/>
    </row>
    <row r="1612" spans="4:4">
      <c r="D1612"/>
    </row>
    <row r="1613" spans="4:4">
      <c r="D1613"/>
    </row>
    <row r="1614" spans="4:4">
      <c r="D1614"/>
    </row>
    <row r="1615" spans="4:4">
      <c r="D1615"/>
    </row>
    <row r="1616" spans="4:4">
      <c r="D1616"/>
    </row>
    <row r="1617" spans="4:4">
      <c r="D1617"/>
    </row>
    <row r="1618" spans="4:4">
      <c r="D1618"/>
    </row>
    <row r="1619" spans="4:4">
      <c r="D1619"/>
    </row>
    <row r="1620" spans="4:4">
      <c r="D1620"/>
    </row>
    <row r="1621" spans="4:4">
      <c r="D1621"/>
    </row>
    <row r="1622" spans="4:4">
      <c r="D1622"/>
    </row>
    <row r="1623" spans="4:4">
      <c r="D1623"/>
    </row>
    <row r="1624" spans="4:4">
      <c r="D1624"/>
    </row>
    <row r="1625" spans="4:4">
      <c r="D1625"/>
    </row>
    <row r="1626" spans="4:4">
      <c r="D1626"/>
    </row>
    <row r="1627" spans="4:4">
      <c r="D1627"/>
    </row>
    <row r="1628" spans="4:4">
      <c r="D1628"/>
    </row>
    <row r="1629" spans="4:4">
      <c r="D1629"/>
    </row>
    <row r="1630" spans="4:4">
      <c r="D1630"/>
    </row>
    <row r="1631" spans="4:4">
      <c r="D1631"/>
    </row>
    <row r="1632" spans="4:4">
      <c r="D1632"/>
    </row>
    <row r="1633" spans="4:4">
      <c r="D1633"/>
    </row>
    <row r="1634" spans="4:4">
      <c r="D1634"/>
    </row>
    <row r="1635" spans="4:4">
      <c r="D1635"/>
    </row>
    <row r="1636" spans="4:4">
      <c r="D1636"/>
    </row>
    <row r="1637" spans="4:4">
      <c r="D1637"/>
    </row>
    <row r="1638" spans="4:4">
      <c r="D1638"/>
    </row>
    <row r="1639" spans="4:4">
      <c r="D1639"/>
    </row>
    <row r="1640" spans="4:4">
      <c r="D1640"/>
    </row>
    <row r="1641" spans="4:4">
      <c r="D1641"/>
    </row>
    <row r="1642" spans="4:4">
      <c r="D1642"/>
    </row>
    <row r="1643" spans="4:4">
      <c r="D1643"/>
    </row>
    <row r="1644" spans="4:4">
      <c r="D1644"/>
    </row>
    <row r="1645" spans="4:4">
      <c r="D1645"/>
    </row>
    <row r="1646" spans="4:4">
      <c r="D1646"/>
    </row>
    <row r="1647" spans="4:4">
      <c r="D1647"/>
    </row>
    <row r="1648" spans="4:4">
      <c r="D1648"/>
    </row>
    <row r="1649" spans="4:4">
      <c r="D1649"/>
    </row>
    <row r="1650" spans="4:4">
      <c r="D1650"/>
    </row>
    <row r="1651" spans="4:4">
      <c r="D1651"/>
    </row>
    <row r="1652" spans="4:4">
      <c r="D1652"/>
    </row>
    <row r="1653" spans="4:4">
      <c r="D1653"/>
    </row>
    <row r="1654" spans="4:4">
      <c r="D1654"/>
    </row>
    <row r="1655" spans="4:4">
      <c r="D1655"/>
    </row>
    <row r="1656" spans="4:4">
      <c r="D1656"/>
    </row>
    <row r="1657" spans="4:4">
      <c r="D1657"/>
    </row>
    <row r="1658" spans="4:4">
      <c r="D1658"/>
    </row>
    <row r="1659" spans="4:4">
      <c r="D1659"/>
    </row>
    <row r="1660" spans="4:4">
      <c r="D1660"/>
    </row>
    <row r="1661" spans="4:4">
      <c r="D1661"/>
    </row>
    <row r="1662" spans="4:4">
      <c r="D1662"/>
    </row>
    <row r="1663" spans="4:4">
      <c r="D1663"/>
    </row>
    <row r="1664" spans="4:4">
      <c r="D1664"/>
    </row>
    <row r="1665" spans="4:4">
      <c r="D1665"/>
    </row>
    <row r="1666" spans="4:4">
      <c r="D1666"/>
    </row>
    <row r="1667" spans="4:4">
      <c r="D1667"/>
    </row>
    <row r="1668" spans="4:4">
      <c r="D1668"/>
    </row>
    <row r="1669" spans="4:4">
      <c r="D1669"/>
    </row>
    <row r="1670" spans="4:4">
      <c r="D1670"/>
    </row>
    <row r="1671" spans="4:4">
      <c r="D1671"/>
    </row>
    <row r="1672" spans="4:4">
      <c r="D1672"/>
    </row>
    <row r="1673" spans="4:4">
      <c r="D1673"/>
    </row>
    <row r="1674" spans="4:4">
      <c r="D1674"/>
    </row>
    <row r="1675" spans="4:4">
      <c r="D1675"/>
    </row>
    <row r="1676" spans="4:4">
      <c r="D1676"/>
    </row>
    <row r="1677" spans="4:4">
      <c r="D1677"/>
    </row>
    <row r="1678" spans="4:4">
      <c r="D1678"/>
    </row>
    <row r="1679" spans="4:4">
      <c r="D1679"/>
    </row>
    <row r="1680" spans="4:4">
      <c r="D1680"/>
    </row>
    <row r="1681" spans="4:4">
      <c r="D1681"/>
    </row>
    <row r="1682" spans="4:4">
      <c r="D1682"/>
    </row>
    <row r="1683" spans="4:4">
      <c r="D1683"/>
    </row>
    <row r="1684" spans="4:4">
      <c r="D1684"/>
    </row>
    <row r="1685" spans="4:4">
      <c r="D1685"/>
    </row>
    <row r="1686" spans="4:4">
      <c r="D1686"/>
    </row>
    <row r="1687" spans="4:4">
      <c r="D1687"/>
    </row>
    <row r="1688" spans="4:4">
      <c r="D1688"/>
    </row>
    <row r="1689" spans="4:4">
      <c r="D1689"/>
    </row>
    <row r="1690" spans="4:4">
      <c r="D1690"/>
    </row>
    <row r="1691" spans="4:4">
      <c r="D1691"/>
    </row>
    <row r="1692" spans="4:4">
      <c r="D1692"/>
    </row>
    <row r="1693" spans="4:4">
      <c r="D1693"/>
    </row>
    <row r="1694" spans="4:4">
      <c r="D1694"/>
    </row>
    <row r="1695" spans="4:4">
      <c r="D1695"/>
    </row>
    <row r="1696" spans="4:4">
      <c r="D1696"/>
    </row>
    <row r="1697" spans="4:4">
      <c r="D1697"/>
    </row>
    <row r="1698" spans="4:4">
      <c r="D1698"/>
    </row>
    <row r="1699" spans="4:4">
      <c r="D1699"/>
    </row>
    <row r="1700" spans="4:4">
      <c r="D1700"/>
    </row>
    <row r="1701" spans="4:4">
      <c r="D1701"/>
    </row>
    <row r="1702" spans="4:4">
      <c r="D1702"/>
    </row>
    <row r="1703" spans="4:4">
      <c r="D1703"/>
    </row>
    <row r="1704" spans="4:4">
      <c r="D1704"/>
    </row>
    <row r="1705" spans="4:4">
      <c r="D1705"/>
    </row>
    <row r="1706" spans="4:4">
      <c r="D1706"/>
    </row>
    <row r="1707" spans="4:4">
      <c r="D1707"/>
    </row>
    <row r="1708" spans="4:4">
      <c r="D1708"/>
    </row>
    <row r="1709" spans="4:4">
      <c r="D1709"/>
    </row>
    <row r="1710" spans="4:4">
      <c r="D1710"/>
    </row>
    <row r="1711" spans="4:4">
      <c r="D1711"/>
    </row>
    <row r="1712" spans="4:4">
      <c r="D1712"/>
    </row>
    <row r="1713" spans="4:4">
      <c r="D1713"/>
    </row>
    <row r="1714" spans="4:4">
      <c r="D1714"/>
    </row>
    <row r="1715" spans="4:4">
      <c r="D1715"/>
    </row>
    <row r="1716" spans="4:4">
      <c r="D1716"/>
    </row>
    <row r="1717" spans="4:4">
      <c r="D1717"/>
    </row>
    <row r="1718" spans="4:4">
      <c r="D1718"/>
    </row>
    <row r="1719" spans="4:4">
      <c r="D1719"/>
    </row>
    <row r="1720" spans="4:4">
      <c r="D1720"/>
    </row>
    <row r="1721" spans="4:4">
      <c r="D1721"/>
    </row>
    <row r="1722" spans="4:4">
      <c r="D1722"/>
    </row>
    <row r="1723" spans="4:4">
      <c r="D1723"/>
    </row>
    <row r="1724" spans="4:4">
      <c r="D1724"/>
    </row>
    <row r="1725" spans="4:4">
      <c r="D1725"/>
    </row>
    <row r="1726" spans="4:4">
      <c r="D1726"/>
    </row>
    <row r="1727" spans="4:4">
      <c r="D1727"/>
    </row>
    <row r="1728" spans="4:4">
      <c r="D1728"/>
    </row>
    <row r="1729" spans="4:4">
      <c r="D1729"/>
    </row>
    <row r="1730" spans="4:4">
      <c r="D1730"/>
    </row>
    <row r="1731" spans="4:4">
      <c r="D1731"/>
    </row>
    <row r="1732" spans="4:4">
      <c r="D1732"/>
    </row>
    <row r="1733" spans="4:4">
      <c r="D1733"/>
    </row>
    <row r="1734" spans="4:4">
      <c r="D1734"/>
    </row>
    <row r="1735" spans="4:4">
      <c r="D1735"/>
    </row>
    <row r="1736" spans="4:4">
      <c r="D1736"/>
    </row>
    <row r="1737" spans="4:4">
      <c r="D1737"/>
    </row>
    <row r="1738" spans="4:4">
      <c r="D1738"/>
    </row>
    <row r="1739" spans="4:4">
      <c r="D1739"/>
    </row>
    <row r="1740" spans="4:4">
      <c r="D1740"/>
    </row>
    <row r="1741" spans="4:4">
      <c r="D1741"/>
    </row>
    <row r="1742" spans="4:4">
      <c r="D1742"/>
    </row>
    <row r="1743" spans="4:4">
      <c r="D1743"/>
    </row>
    <row r="1744" spans="4:4">
      <c r="D1744"/>
    </row>
    <row r="1745" spans="4:4">
      <c r="D1745"/>
    </row>
    <row r="1746" spans="4:4">
      <c r="D1746"/>
    </row>
    <row r="1747" spans="4:4">
      <c r="D1747"/>
    </row>
    <row r="1748" spans="4:4">
      <c r="D1748"/>
    </row>
    <row r="1749" spans="4:4">
      <c r="D1749"/>
    </row>
    <row r="1750" spans="4:4">
      <c r="D1750"/>
    </row>
    <row r="1751" spans="4:4">
      <c r="D1751"/>
    </row>
    <row r="1752" spans="4:4">
      <c r="D1752"/>
    </row>
    <row r="1753" spans="4:4">
      <c r="D1753"/>
    </row>
    <row r="1754" spans="4:4">
      <c r="D1754"/>
    </row>
    <row r="1755" spans="4:4">
      <c r="D1755"/>
    </row>
    <row r="1756" spans="4:4">
      <c r="D1756"/>
    </row>
    <row r="1757" spans="4:4">
      <c r="D1757"/>
    </row>
    <row r="1758" spans="4:4">
      <c r="D1758"/>
    </row>
    <row r="1759" spans="4:4">
      <c r="D1759"/>
    </row>
    <row r="1760" spans="4:4">
      <c r="D1760"/>
    </row>
    <row r="1761" spans="4:4">
      <c r="D1761"/>
    </row>
    <row r="1762" spans="4:4">
      <c r="D1762"/>
    </row>
    <row r="1763" spans="4:4">
      <c r="D1763"/>
    </row>
    <row r="1764" spans="4:4">
      <c r="D1764"/>
    </row>
    <row r="1765" spans="4:4">
      <c r="D1765"/>
    </row>
    <row r="1766" spans="4:4">
      <c r="D1766"/>
    </row>
    <row r="1767" spans="4:4">
      <c r="D1767"/>
    </row>
    <row r="1768" spans="4:4">
      <c r="D1768"/>
    </row>
    <row r="1769" spans="4:4">
      <c r="D1769"/>
    </row>
    <row r="1770" spans="4:4">
      <c r="D1770"/>
    </row>
    <row r="1771" spans="4:4">
      <c r="D1771"/>
    </row>
    <row r="1772" spans="4:4">
      <c r="D1772"/>
    </row>
    <row r="1773" spans="4:4">
      <c r="D1773"/>
    </row>
    <row r="1774" spans="4:4">
      <c r="D1774"/>
    </row>
    <row r="1775" spans="4:4">
      <c r="D1775"/>
    </row>
    <row r="1776" spans="4:4">
      <c r="D1776"/>
    </row>
    <row r="1777" spans="4:4">
      <c r="D1777"/>
    </row>
    <row r="1778" spans="4:4">
      <c r="D1778"/>
    </row>
    <row r="1779" spans="4:4">
      <c r="D1779"/>
    </row>
    <row r="1780" spans="4:4">
      <c r="D1780"/>
    </row>
    <row r="1781" spans="4:4">
      <c r="D1781"/>
    </row>
    <row r="1782" spans="4:4">
      <c r="D1782"/>
    </row>
    <row r="1783" spans="4:4">
      <c r="D1783"/>
    </row>
    <row r="1784" spans="4:4">
      <c r="D1784"/>
    </row>
    <row r="1785" spans="4:4">
      <c r="D1785"/>
    </row>
    <row r="1786" spans="4:4">
      <c r="D1786"/>
    </row>
    <row r="1787" spans="4:4">
      <c r="D1787"/>
    </row>
    <row r="1788" spans="4:4">
      <c r="D1788"/>
    </row>
    <row r="1789" spans="4:4">
      <c r="D1789"/>
    </row>
    <row r="1790" spans="4:4">
      <c r="D1790"/>
    </row>
    <row r="1791" spans="4:4">
      <c r="D1791"/>
    </row>
    <row r="1792" spans="4:4">
      <c r="D1792"/>
    </row>
    <row r="1793" spans="4:4">
      <c r="D1793"/>
    </row>
    <row r="1794" spans="4:4">
      <c r="D1794"/>
    </row>
    <row r="1795" spans="4:4">
      <c r="D1795"/>
    </row>
    <row r="1796" spans="4:4">
      <c r="D1796"/>
    </row>
    <row r="1797" spans="4:4">
      <c r="D1797"/>
    </row>
    <row r="1798" spans="4:4">
      <c r="D1798"/>
    </row>
    <row r="1799" spans="4:4">
      <c r="D1799"/>
    </row>
    <row r="1800" spans="4:4">
      <c r="D1800"/>
    </row>
    <row r="1801" spans="4:4">
      <c r="D1801"/>
    </row>
    <row r="1802" spans="4:4">
      <c r="D1802"/>
    </row>
    <row r="1803" spans="4:4">
      <c r="D1803"/>
    </row>
    <row r="1804" spans="4:4">
      <c r="D1804"/>
    </row>
    <row r="1805" spans="4:4">
      <c r="D1805"/>
    </row>
    <row r="1806" spans="4:4">
      <c r="D1806"/>
    </row>
    <row r="1807" spans="4:4">
      <c r="D1807"/>
    </row>
    <row r="1808" spans="4:4">
      <c r="D1808"/>
    </row>
    <row r="1809" spans="4:4">
      <c r="D1809"/>
    </row>
    <row r="1810" spans="4:4">
      <c r="D1810"/>
    </row>
    <row r="1811" spans="4:4">
      <c r="D1811"/>
    </row>
    <row r="1812" spans="4:4">
      <c r="D1812"/>
    </row>
    <row r="1813" spans="4:4">
      <c r="D1813"/>
    </row>
    <row r="1814" spans="4:4">
      <c r="D1814"/>
    </row>
    <row r="1815" spans="4:4">
      <c r="D1815"/>
    </row>
    <row r="1816" spans="4:4">
      <c r="D1816"/>
    </row>
    <row r="1817" spans="4:4">
      <c r="D1817"/>
    </row>
    <row r="1818" spans="4:4">
      <c r="D1818"/>
    </row>
    <row r="1819" spans="4:4">
      <c r="D1819"/>
    </row>
    <row r="1820" spans="4:4">
      <c r="D1820"/>
    </row>
    <row r="1821" spans="4:4">
      <c r="D1821"/>
    </row>
    <row r="1822" spans="4:4">
      <c r="D1822"/>
    </row>
    <row r="1823" spans="4:4">
      <c r="D1823"/>
    </row>
    <row r="1824" spans="4:4">
      <c r="D1824"/>
    </row>
    <row r="1825" spans="4:4">
      <c r="D1825"/>
    </row>
    <row r="1826" spans="4:4">
      <c r="D1826"/>
    </row>
    <row r="1827" spans="4:4">
      <c r="D1827"/>
    </row>
    <row r="1828" spans="4:4">
      <c r="D1828"/>
    </row>
    <row r="1829" spans="4:4">
      <c r="D1829"/>
    </row>
    <row r="1830" spans="4:4">
      <c r="D1830"/>
    </row>
    <row r="1831" spans="4:4">
      <c r="D1831"/>
    </row>
    <row r="1832" spans="4:4">
      <c r="D1832"/>
    </row>
    <row r="1833" spans="4:4">
      <c r="D1833"/>
    </row>
    <row r="1834" spans="4:4">
      <c r="D1834"/>
    </row>
    <row r="1835" spans="4:4">
      <c r="D1835"/>
    </row>
    <row r="1836" spans="4:4">
      <c r="D1836"/>
    </row>
    <row r="1837" spans="4:4">
      <c r="D1837"/>
    </row>
    <row r="1838" spans="4:4">
      <c r="D1838"/>
    </row>
    <row r="1839" spans="4:4">
      <c r="D1839"/>
    </row>
    <row r="1840" spans="4:4">
      <c r="D1840"/>
    </row>
    <row r="1841" spans="4:4">
      <c r="D1841"/>
    </row>
    <row r="1842" spans="4:4">
      <c r="D1842"/>
    </row>
    <row r="1843" spans="4:4">
      <c r="D1843"/>
    </row>
    <row r="1844" spans="4:4">
      <c r="D1844"/>
    </row>
    <row r="1845" spans="4:4">
      <c r="D1845"/>
    </row>
    <row r="1846" spans="4:4">
      <c r="D1846"/>
    </row>
    <row r="1847" spans="4:4">
      <c r="D1847"/>
    </row>
    <row r="1848" spans="4:4">
      <c r="D1848"/>
    </row>
    <row r="1849" spans="4:4">
      <c r="D1849"/>
    </row>
    <row r="1850" spans="4:4">
      <c r="D1850"/>
    </row>
    <row r="1851" spans="4:4">
      <c r="D1851"/>
    </row>
    <row r="1852" spans="4:4">
      <c r="D1852"/>
    </row>
    <row r="1853" spans="4:4">
      <c r="D1853"/>
    </row>
    <row r="1854" spans="4:4">
      <c r="D1854"/>
    </row>
    <row r="1855" spans="4:4">
      <c r="D1855"/>
    </row>
    <row r="1856" spans="4:4">
      <c r="D1856"/>
    </row>
    <row r="1857" spans="4:4">
      <c r="D1857"/>
    </row>
    <row r="1858" spans="4:4">
      <c r="D1858"/>
    </row>
    <row r="1859" spans="4:4">
      <c r="D1859"/>
    </row>
    <row r="1860" spans="4:4">
      <c r="D1860"/>
    </row>
    <row r="1861" spans="4:4">
      <c r="D1861"/>
    </row>
    <row r="1862" spans="4:4">
      <c r="D1862"/>
    </row>
    <row r="1863" spans="4:4">
      <c r="D1863"/>
    </row>
    <row r="1864" spans="4:4">
      <c r="D1864"/>
    </row>
    <row r="1865" spans="4:4">
      <c r="D1865"/>
    </row>
    <row r="1866" spans="4:4">
      <c r="D1866"/>
    </row>
    <row r="1867" spans="4:4">
      <c r="D1867"/>
    </row>
    <row r="1868" spans="4:4">
      <c r="D1868"/>
    </row>
    <row r="1869" spans="4:4">
      <c r="D1869"/>
    </row>
    <row r="1870" spans="4:4">
      <c r="D1870"/>
    </row>
    <row r="1871" spans="4:4">
      <c r="D1871"/>
    </row>
    <row r="1872" spans="4:4">
      <c r="D1872"/>
    </row>
    <row r="1873" spans="4:4">
      <c r="D1873"/>
    </row>
    <row r="1874" spans="4:4">
      <c r="D1874"/>
    </row>
    <row r="1875" spans="4:4">
      <c r="D1875"/>
    </row>
    <row r="1876" spans="4:4">
      <c r="D1876"/>
    </row>
    <row r="1877" spans="4:4">
      <c r="D1877"/>
    </row>
    <row r="1878" spans="4:4">
      <c r="D1878"/>
    </row>
    <row r="1879" spans="4:4">
      <c r="D1879"/>
    </row>
    <row r="1880" spans="4:4">
      <c r="D1880"/>
    </row>
    <row r="1881" spans="4:4">
      <c r="D1881"/>
    </row>
    <row r="1882" spans="4:4">
      <c r="D1882"/>
    </row>
    <row r="1883" spans="4:4">
      <c r="D1883"/>
    </row>
    <row r="1884" spans="4:4">
      <c r="D1884"/>
    </row>
    <row r="1885" spans="4:4">
      <c r="D1885"/>
    </row>
    <row r="1886" spans="4:4">
      <c r="D1886"/>
    </row>
    <row r="1887" spans="4:4">
      <c r="D1887"/>
    </row>
    <row r="1888" spans="4:4">
      <c r="D1888"/>
    </row>
    <row r="1889" spans="4:4">
      <c r="D1889"/>
    </row>
    <row r="1890" spans="4:4">
      <c r="D1890"/>
    </row>
    <row r="1891" spans="4:4">
      <c r="D1891"/>
    </row>
    <row r="1892" spans="4:4">
      <c r="D1892"/>
    </row>
    <row r="1893" spans="4:4">
      <c r="D1893"/>
    </row>
    <row r="1894" spans="4:4">
      <c r="D1894"/>
    </row>
    <row r="1895" spans="4:4">
      <c r="D1895"/>
    </row>
    <row r="1896" spans="4:4">
      <c r="D1896"/>
    </row>
    <row r="1897" spans="4:4">
      <c r="D1897"/>
    </row>
    <row r="1898" spans="4:4">
      <c r="D1898"/>
    </row>
    <row r="1899" spans="4:4">
      <c r="D1899"/>
    </row>
    <row r="1900" spans="4:4">
      <c r="D1900"/>
    </row>
    <row r="1901" spans="4:4">
      <c r="D1901"/>
    </row>
    <row r="1902" spans="4:4">
      <c r="D1902"/>
    </row>
    <row r="1903" spans="4:4">
      <c r="D1903"/>
    </row>
    <row r="1904" spans="4:4">
      <c r="D1904"/>
    </row>
    <row r="1905" spans="4:4">
      <c r="D1905"/>
    </row>
    <row r="1906" spans="4:4">
      <c r="D1906"/>
    </row>
    <row r="1907" spans="4:4">
      <c r="D1907"/>
    </row>
    <row r="1908" spans="4:4">
      <c r="D1908"/>
    </row>
    <row r="1909" spans="4:4">
      <c r="D1909"/>
    </row>
    <row r="1910" spans="4:4">
      <c r="D1910"/>
    </row>
    <row r="1911" spans="4:4">
      <c r="D1911"/>
    </row>
    <row r="1912" spans="4:4">
      <c r="D1912"/>
    </row>
    <row r="1913" spans="4:4">
      <c r="D1913"/>
    </row>
    <row r="1914" spans="4:4">
      <c r="D1914"/>
    </row>
    <row r="1915" spans="4:4">
      <c r="D1915"/>
    </row>
    <row r="1916" spans="4:4">
      <c r="D1916"/>
    </row>
    <row r="1917" spans="4:4">
      <c r="D1917"/>
    </row>
    <row r="1918" spans="4:4">
      <c r="D1918"/>
    </row>
    <row r="1919" spans="4:4">
      <c r="D1919"/>
    </row>
    <row r="1920" spans="4:4">
      <c r="D1920"/>
    </row>
    <row r="1921" spans="4:4">
      <c r="D1921"/>
    </row>
    <row r="1922" spans="4:4">
      <c r="D1922"/>
    </row>
    <row r="1923" spans="4:4">
      <c r="D1923"/>
    </row>
    <row r="1924" spans="4:4">
      <c r="D1924"/>
    </row>
    <row r="1925" spans="4:4">
      <c r="D1925"/>
    </row>
    <row r="1926" spans="4:4">
      <c r="D1926"/>
    </row>
    <row r="1927" spans="4:4">
      <c r="D1927"/>
    </row>
    <row r="1928" spans="4:4">
      <c r="D1928"/>
    </row>
    <row r="1929" spans="4:4">
      <c r="D1929"/>
    </row>
    <row r="1930" spans="4:4">
      <c r="D1930"/>
    </row>
    <row r="1931" spans="4:4">
      <c r="D1931"/>
    </row>
    <row r="1932" spans="4:4">
      <c r="D1932"/>
    </row>
    <row r="1933" spans="4:4">
      <c r="D1933"/>
    </row>
    <row r="1934" spans="4:4">
      <c r="D1934"/>
    </row>
    <row r="1935" spans="4:4">
      <c r="D1935"/>
    </row>
    <row r="1936" spans="4:4">
      <c r="D1936"/>
    </row>
    <row r="1937" spans="4:4">
      <c r="D1937"/>
    </row>
    <row r="1938" spans="4:4">
      <c r="D1938"/>
    </row>
    <row r="1939" spans="4:4">
      <c r="D1939"/>
    </row>
    <row r="1940" spans="4:4">
      <c r="D1940"/>
    </row>
    <row r="1941" spans="4:4">
      <c r="D1941"/>
    </row>
    <row r="1942" spans="4:4">
      <c r="D1942"/>
    </row>
    <row r="1943" spans="4:4">
      <c r="D1943"/>
    </row>
    <row r="1944" spans="4:4">
      <c r="D1944"/>
    </row>
    <row r="1945" spans="4:4">
      <c r="D1945"/>
    </row>
    <row r="1946" spans="4:4">
      <c r="D1946"/>
    </row>
    <row r="1947" spans="4:4">
      <c r="D1947"/>
    </row>
    <row r="1948" spans="4:4">
      <c r="D1948"/>
    </row>
    <row r="1949" spans="4:4">
      <c r="D1949"/>
    </row>
    <row r="1950" spans="4:4">
      <c r="D1950"/>
    </row>
    <row r="1951" spans="4:4">
      <c r="D1951"/>
    </row>
    <row r="1952" spans="4:4">
      <c r="D1952"/>
    </row>
    <row r="1953" spans="4:4">
      <c r="D1953"/>
    </row>
    <row r="1954" spans="4:4">
      <c r="D1954"/>
    </row>
    <row r="1955" spans="4:4">
      <c r="D1955"/>
    </row>
    <row r="1956" spans="4:4">
      <c r="D1956"/>
    </row>
    <row r="1957" spans="4:4">
      <c r="D1957"/>
    </row>
    <row r="1958" spans="4:4">
      <c r="D1958"/>
    </row>
    <row r="1959" spans="4:4">
      <c r="D1959"/>
    </row>
    <row r="1960" spans="4:4">
      <c r="D1960"/>
    </row>
    <row r="1961" spans="4:4">
      <c r="D1961"/>
    </row>
    <row r="1962" spans="4:4">
      <c r="D1962"/>
    </row>
    <row r="1963" spans="4:4">
      <c r="D1963"/>
    </row>
    <row r="1964" spans="4:4">
      <c r="D1964"/>
    </row>
    <row r="1965" spans="4:4">
      <c r="D1965"/>
    </row>
    <row r="1966" spans="4:4">
      <c r="D1966"/>
    </row>
    <row r="1967" spans="4:4">
      <c r="D1967"/>
    </row>
    <row r="1968" spans="4:4">
      <c r="D1968"/>
    </row>
    <row r="1969" spans="4:4">
      <c r="D1969"/>
    </row>
    <row r="1970" spans="4:4">
      <c r="D1970"/>
    </row>
    <row r="1971" spans="4:4">
      <c r="D1971"/>
    </row>
    <row r="1972" spans="4:4">
      <c r="D1972"/>
    </row>
    <row r="1973" spans="4:4">
      <c r="D1973"/>
    </row>
    <row r="1974" spans="4:4">
      <c r="D1974"/>
    </row>
    <row r="1975" spans="4:4">
      <c r="D1975"/>
    </row>
    <row r="1976" spans="4:4">
      <c r="D1976"/>
    </row>
    <row r="1977" spans="4:4">
      <c r="D1977"/>
    </row>
    <row r="1978" spans="4:4">
      <c r="D1978"/>
    </row>
    <row r="1979" spans="4:4">
      <c r="D1979"/>
    </row>
    <row r="1980" spans="4:4">
      <c r="D1980"/>
    </row>
    <row r="1981" spans="4:4">
      <c r="D1981"/>
    </row>
    <row r="1982" spans="4:4">
      <c r="D1982"/>
    </row>
    <row r="1983" spans="4:4">
      <c r="D1983"/>
    </row>
    <row r="1984" spans="4:4">
      <c r="D1984"/>
    </row>
    <row r="1985" spans="4:4">
      <c r="D1985"/>
    </row>
    <row r="1986" spans="4:4">
      <c r="D1986"/>
    </row>
    <row r="1987" spans="4:4">
      <c r="D1987"/>
    </row>
    <row r="1988" spans="4:4">
      <c r="D1988"/>
    </row>
    <row r="1989" spans="4:4">
      <c r="D1989"/>
    </row>
    <row r="1990" spans="4:4">
      <c r="D1990"/>
    </row>
    <row r="1991" spans="4:4">
      <c r="D1991"/>
    </row>
    <row r="1992" spans="4:4">
      <c r="D1992"/>
    </row>
    <row r="1993" spans="4:4">
      <c r="D1993"/>
    </row>
    <row r="1994" spans="4:4">
      <c r="D1994"/>
    </row>
    <row r="1995" spans="4:4">
      <c r="D1995"/>
    </row>
    <row r="1996" spans="4:4">
      <c r="D1996"/>
    </row>
    <row r="1997" spans="4:4">
      <c r="D1997"/>
    </row>
    <row r="1998" spans="4:4">
      <c r="D1998"/>
    </row>
    <row r="1999" spans="4:4">
      <c r="D1999"/>
    </row>
    <row r="2000" spans="4:4">
      <c r="D2000"/>
    </row>
    <row r="2001" spans="4:4">
      <c r="D2001"/>
    </row>
    <row r="2002" spans="4:4">
      <c r="D2002"/>
    </row>
    <row r="2003" spans="4:4">
      <c r="D2003"/>
    </row>
    <row r="2004" spans="4:4">
      <c r="D2004"/>
    </row>
    <row r="2005" spans="4:4">
      <c r="D2005"/>
    </row>
    <row r="2006" spans="4:4">
      <c r="D2006"/>
    </row>
    <row r="2007" spans="4:4">
      <c r="D2007"/>
    </row>
    <row r="2008" spans="4:4">
      <c r="D2008"/>
    </row>
    <row r="2009" spans="4:4">
      <c r="D2009"/>
    </row>
    <row r="2010" spans="4:4">
      <c r="D2010"/>
    </row>
    <row r="2011" spans="4:4">
      <c r="D2011"/>
    </row>
    <row r="2012" spans="4:4">
      <c r="D2012"/>
    </row>
    <row r="2013" spans="4:4">
      <c r="D2013"/>
    </row>
    <row r="2014" spans="4:4">
      <c r="D2014"/>
    </row>
    <row r="2015" spans="4:4">
      <c r="D2015"/>
    </row>
    <row r="2016" spans="4:4">
      <c r="D2016"/>
    </row>
    <row r="2017" spans="4:4">
      <c r="D2017"/>
    </row>
    <row r="2018" spans="4:4">
      <c r="D2018"/>
    </row>
    <row r="2019" spans="4:4">
      <c r="D2019"/>
    </row>
    <row r="2020" spans="4:4">
      <c r="D2020"/>
    </row>
    <row r="2021" spans="4:4">
      <c r="D2021"/>
    </row>
    <row r="2022" spans="4:4">
      <c r="D2022"/>
    </row>
    <row r="2023" spans="4:4">
      <c r="D2023"/>
    </row>
    <row r="2024" spans="4:4">
      <c r="D2024"/>
    </row>
    <row r="2025" spans="4:4">
      <c r="D2025"/>
    </row>
    <row r="2026" spans="4:4">
      <c r="D2026"/>
    </row>
    <row r="2027" spans="4:4">
      <c r="D2027"/>
    </row>
    <row r="2028" spans="4:4">
      <c r="D2028"/>
    </row>
    <row r="2029" spans="4:4">
      <c r="D2029"/>
    </row>
    <row r="2030" spans="4:4">
      <c r="D2030"/>
    </row>
    <row r="2031" spans="4:4">
      <c r="D2031"/>
    </row>
    <row r="2032" spans="4:4">
      <c r="D2032"/>
    </row>
    <row r="2033" spans="4:4">
      <c r="D2033"/>
    </row>
    <row r="2034" spans="4:4">
      <c r="D2034"/>
    </row>
    <row r="2035" spans="4:4">
      <c r="D2035"/>
    </row>
    <row r="2036" spans="4:4">
      <c r="D2036"/>
    </row>
    <row r="2037" spans="4:4">
      <c r="D2037"/>
    </row>
    <row r="2038" spans="4:4">
      <c r="D2038"/>
    </row>
    <row r="2039" spans="4:4">
      <c r="D2039"/>
    </row>
    <row r="2040" spans="4:4">
      <c r="D2040"/>
    </row>
    <row r="2041" spans="4:4">
      <c r="D2041"/>
    </row>
    <row r="2042" spans="4:4">
      <c r="D2042"/>
    </row>
    <row r="2043" spans="4:4">
      <c r="D2043"/>
    </row>
    <row r="2044" spans="4:4">
      <c r="D2044"/>
    </row>
    <row r="2045" spans="4:4">
      <c r="D2045"/>
    </row>
    <row r="2046" spans="4:4">
      <c r="D2046"/>
    </row>
    <row r="2047" spans="4:4">
      <c r="D2047"/>
    </row>
    <row r="2048" spans="4:4">
      <c r="D2048"/>
    </row>
    <row r="2049" spans="4:4">
      <c r="D2049"/>
    </row>
    <row r="2050" spans="4:4">
      <c r="D2050"/>
    </row>
    <row r="2051" spans="4:4">
      <c r="D2051"/>
    </row>
    <row r="2052" spans="4:4">
      <c r="D2052"/>
    </row>
    <row r="2053" spans="4:4">
      <c r="D2053"/>
    </row>
    <row r="2054" spans="4:4">
      <c r="D2054"/>
    </row>
    <row r="2055" spans="4:4">
      <c r="D2055"/>
    </row>
    <row r="2056" spans="4:4">
      <c r="D2056"/>
    </row>
    <row r="2057" spans="4:4">
      <c r="D2057"/>
    </row>
    <row r="2058" spans="4:4">
      <c r="D2058"/>
    </row>
    <row r="2059" spans="4:4">
      <c r="D2059"/>
    </row>
    <row r="2060" spans="4:4">
      <c r="D2060"/>
    </row>
    <row r="2061" spans="4:4">
      <c r="D2061"/>
    </row>
    <row r="2062" spans="4:4">
      <c r="D2062"/>
    </row>
    <row r="2063" spans="4:4">
      <c r="D2063"/>
    </row>
    <row r="2064" spans="4:4">
      <c r="D2064"/>
    </row>
    <row r="2065" spans="4:4">
      <c r="D2065"/>
    </row>
    <row r="2066" spans="4:4">
      <c r="D2066"/>
    </row>
    <row r="2067" spans="4:4">
      <c r="D2067"/>
    </row>
    <row r="2068" spans="4:4">
      <c r="D2068"/>
    </row>
    <row r="2069" spans="4:4">
      <c r="D2069"/>
    </row>
    <row r="2070" spans="4:4">
      <c r="D2070"/>
    </row>
    <row r="2071" spans="4:4">
      <c r="D2071"/>
    </row>
    <row r="2072" spans="4:4">
      <c r="D2072"/>
    </row>
    <row r="2073" spans="4:4">
      <c r="D2073"/>
    </row>
    <row r="2074" spans="4:4">
      <c r="D2074"/>
    </row>
    <row r="2075" spans="4:4">
      <c r="D2075"/>
    </row>
    <row r="2076" spans="4:4">
      <c r="D2076"/>
    </row>
    <row r="2077" spans="4:4">
      <c r="D2077"/>
    </row>
    <row r="2078" spans="4:4">
      <c r="D2078"/>
    </row>
    <row r="2079" spans="4:4">
      <c r="D2079"/>
    </row>
    <row r="2080" spans="4:4">
      <c r="D2080"/>
    </row>
    <row r="2081" spans="4:4">
      <c r="D2081"/>
    </row>
    <row r="2082" spans="4:4">
      <c r="D2082"/>
    </row>
    <row r="2083" spans="4:4">
      <c r="D2083"/>
    </row>
    <row r="2084" spans="4:4">
      <c r="D2084"/>
    </row>
    <row r="2085" spans="4:4">
      <c r="D2085"/>
    </row>
    <row r="2086" spans="4:4">
      <c r="D2086"/>
    </row>
    <row r="2087" spans="4:4">
      <c r="D2087"/>
    </row>
    <row r="2088" spans="4:4">
      <c r="D2088"/>
    </row>
    <row r="2089" spans="4:4">
      <c r="D2089"/>
    </row>
    <row r="2090" spans="4:4">
      <c r="D2090"/>
    </row>
    <row r="2091" spans="4:4">
      <c r="D2091"/>
    </row>
    <row r="2092" spans="4:4">
      <c r="D2092"/>
    </row>
    <row r="2093" spans="4:4">
      <c r="D2093"/>
    </row>
    <row r="2094" spans="4:4">
      <c r="D2094"/>
    </row>
    <row r="2095" spans="4:4">
      <c r="D2095"/>
    </row>
    <row r="2096" spans="4:4">
      <c r="D2096"/>
    </row>
    <row r="2097" spans="4:4">
      <c r="D2097"/>
    </row>
    <row r="2098" spans="4:4">
      <c r="D2098"/>
    </row>
    <row r="2099" spans="4:4">
      <c r="D2099"/>
    </row>
    <row r="2100" spans="4:4">
      <c r="D2100"/>
    </row>
    <row r="2101" spans="4:4">
      <c r="D2101"/>
    </row>
    <row r="2102" spans="4:4">
      <c r="D2102"/>
    </row>
    <row r="2103" spans="4:4">
      <c r="D2103"/>
    </row>
    <row r="2104" spans="4:4">
      <c r="D2104"/>
    </row>
    <row r="2105" spans="4:4">
      <c r="D2105"/>
    </row>
    <row r="2106" spans="4:4">
      <c r="D2106"/>
    </row>
    <row r="2107" spans="4:4">
      <c r="D2107"/>
    </row>
    <row r="2108" spans="4:4">
      <c r="D2108"/>
    </row>
    <row r="2109" spans="4:4">
      <c r="D2109"/>
    </row>
    <row r="2110" spans="4:4">
      <c r="D2110"/>
    </row>
    <row r="2111" spans="4:4">
      <c r="D2111"/>
    </row>
    <row r="2112" spans="4:4">
      <c r="D2112"/>
    </row>
    <row r="2113" spans="4:4">
      <c r="D2113"/>
    </row>
    <row r="2114" spans="4:4">
      <c r="D2114"/>
    </row>
    <row r="2115" spans="4:4">
      <c r="D2115"/>
    </row>
    <row r="2116" spans="4:4">
      <c r="D2116"/>
    </row>
    <row r="2117" spans="4:4">
      <c r="D2117"/>
    </row>
    <row r="2118" spans="4:4">
      <c r="D2118"/>
    </row>
    <row r="2119" spans="4:4">
      <c r="D2119"/>
    </row>
    <row r="2120" spans="4:4">
      <c r="D2120"/>
    </row>
    <row r="2121" spans="4:4">
      <c r="D2121"/>
    </row>
    <row r="2122" spans="4:4">
      <c r="D2122"/>
    </row>
    <row r="2123" spans="4:4">
      <c r="D2123"/>
    </row>
    <row r="2124" spans="4:4">
      <c r="D2124"/>
    </row>
    <row r="2125" spans="4:4">
      <c r="D2125"/>
    </row>
    <row r="2126" spans="4:4">
      <c r="D2126"/>
    </row>
    <row r="2127" spans="4:4">
      <c r="D2127"/>
    </row>
    <row r="2128" spans="4:4">
      <c r="D2128"/>
    </row>
    <row r="2129" spans="4:4">
      <c r="D2129"/>
    </row>
    <row r="2130" spans="4:4">
      <c r="D2130"/>
    </row>
    <row r="2131" spans="4:4">
      <c r="D2131"/>
    </row>
    <row r="2132" spans="4:4">
      <c r="D2132"/>
    </row>
    <row r="2133" spans="4:4">
      <c r="D2133"/>
    </row>
    <row r="2134" spans="4:4">
      <c r="D2134"/>
    </row>
    <row r="2135" spans="4:4">
      <c r="D2135"/>
    </row>
    <row r="2136" spans="4:4">
      <c r="D2136"/>
    </row>
    <row r="2137" spans="4:4">
      <c r="D2137"/>
    </row>
    <row r="2138" spans="4:4">
      <c r="D2138"/>
    </row>
    <row r="2139" spans="4:4">
      <c r="D2139"/>
    </row>
    <row r="2140" spans="4:4">
      <c r="D2140"/>
    </row>
    <row r="2141" spans="4:4">
      <c r="D2141"/>
    </row>
    <row r="2142" spans="4:4">
      <c r="D2142"/>
    </row>
    <row r="2143" spans="4:4">
      <c r="D2143"/>
    </row>
    <row r="2144" spans="4:4">
      <c r="D2144"/>
    </row>
    <row r="2145" spans="4:4">
      <c r="D2145"/>
    </row>
    <row r="2146" spans="4:4">
      <c r="D2146"/>
    </row>
    <row r="2147" spans="4:4">
      <c r="D2147"/>
    </row>
    <row r="2148" spans="4:4">
      <c r="D2148"/>
    </row>
    <row r="2149" spans="4:4">
      <c r="D2149"/>
    </row>
    <row r="2150" spans="4:4">
      <c r="D2150"/>
    </row>
    <row r="2151" spans="4:4">
      <c r="D2151"/>
    </row>
    <row r="2152" spans="4:4">
      <c r="D2152"/>
    </row>
    <row r="2153" spans="4:4">
      <c r="D2153"/>
    </row>
    <row r="2154" spans="4:4">
      <c r="D2154"/>
    </row>
    <row r="2155" spans="4:4">
      <c r="D2155"/>
    </row>
    <row r="2156" spans="4:4">
      <c r="D2156"/>
    </row>
    <row r="2157" spans="4:4">
      <c r="D2157"/>
    </row>
    <row r="2158" spans="4:4">
      <c r="D2158"/>
    </row>
    <row r="2159" spans="4:4">
      <c r="D2159"/>
    </row>
    <row r="2160" spans="4:4">
      <c r="D2160"/>
    </row>
    <row r="2161" spans="4:4">
      <c r="D2161"/>
    </row>
    <row r="2162" spans="4:4">
      <c r="D2162"/>
    </row>
    <row r="2163" spans="4:4">
      <c r="D2163"/>
    </row>
    <row r="2164" spans="4:4">
      <c r="D2164"/>
    </row>
    <row r="2165" spans="4:4">
      <c r="D2165"/>
    </row>
    <row r="2166" spans="4:4">
      <c r="D2166"/>
    </row>
    <row r="2167" spans="4:4">
      <c r="D2167"/>
    </row>
    <row r="2168" spans="4:4">
      <c r="D2168"/>
    </row>
    <row r="2169" spans="4:4">
      <c r="D2169"/>
    </row>
    <row r="2170" spans="4:4">
      <c r="D2170"/>
    </row>
    <row r="2171" spans="4:4">
      <c r="D2171"/>
    </row>
    <row r="2172" spans="4:4">
      <c r="D2172"/>
    </row>
    <row r="2173" spans="4:4">
      <c r="D2173"/>
    </row>
    <row r="2174" spans="4:4">
      <c r="D2174"/>
    </row>
    <row r="2175" spans="4:4">
      <c r="D2175"/>
    </row>
    <row r="2176" spans="4:4">
      <c r="D2176"/>
    </row>
    <row r="2177" spans="4:4">
      <c r="D2177"/>
    </row>
    <row r="2178" spans="4:4">
      <c r="D2178"/>
    </row>
    <row r="2179" spans="4:4">
      <c r="D2179"/>
    </row>
    <row r="2180" spans="4:4">
      <c r="D2180"/>
    </row>
    <row r="2181" spans="4:4">
      <c r="D2181"/>
    </row>
    <row r="2182" spans="4:4">
      <c r="D2182"/>
    </row>
    <row r="2183" spans="4:4">
      <c r="D2183"/>
    </row>
    <row r="2184" spans="4:4">
      <c r="D2184"/>
    </row>
    <row r="2185" spans="4:4">
      <c r="D2185"/>
    </row>
    <row r="2186" spans="4:4">
      <c r="D2186"/>
    </row>
    <row r="2187" spans="4:4">
      <c r="D2187"/>
    </row>
    <row r="2188" spans="4:4">
      <c r="D2188"/>
    </row>
    <row r="2189" spans="4:4">
      <c r="D2189"/>
    </row>
    <row r="2190" spans="4:4">
      <c r="D2190"/>
    </row>
    <row r="2191" spans="4:4">
      <c r="D2191"/>
    </row>
    <row r="2192" spans="4:4">
      <c r="D2192"/>
    </row>
    <row r="2193" spans="4:4">
      <c r="D2193"/>
    </row>
    <row r="2194" spans="4:4">
      <c r="D2194"/>
    </row>
    <row r="2195" spans="4:4">
      <c r="D2195"/>
    </row>
    <row r="2196" spans="4:4">
      <c r="D2196"/>
    </row>
    <row r="2197" spans="4:4">
      <c r="D2197"/>
    </row>
    <row r="2198" spans="4:4">
      <c r="D2198"/>
    </row>
    <row r="2199" spans="4:4">
      <c r="D2199"/>
    </row>
    <row r="2200" spans="4:4">
      <c r="D2200"/>
    </row>
    <row r="2201" spans="4:4">
      <c r="D2201"/>
    </row>
    <row r="2202" spans="4:4">
      <c r="D2202"/>
    </row>
    <row r="2203" spans="4:4">
      <c r="D2203"/>
    </row>
    <row r="2204" spans="4:4">
      <c r="D2204"/>
    </row>
    <row r="2205" spans="4:4">
      <c r="D2205"/>
    </row>
    <row r="2206" spans="4:4">
      <c r="D2206"/>
    </row>
    <row r="2207" spans="4:4">
      <c r="D2207"/>
    </row>
    <row r="2208" spans="4:4">
      <c r="D2208"/>
    </row>
    <row r="2209" spans="4:4">
      <c r="D2209"/>
    </row>
    <row r="2210" spans="4:4">
      <c r="D2210"/>
    </row>
    <row r="2211" spans="4:4">
      <c r="D2211"/>
    </row>
    <row r="2212" spans="4:4">
      <c r="D2212"/>
    </row>
    <row r="2213" spans="4:4">
      <c r="D2213"/>
    </row>
    <row r="2214" spans="4:4">
      <c r="D2214"/>
    </row>
    <row r="2215" spans="4:4">
      <c r="D2215"/>
    </row>
    <row r="2216" spans="4:4">
      <c r="D2216"/>
    </row>
    <row r="2217" spans="4:4">
      <c r="D2217"/>
    </row>
    <row r="2218" spans="4:4">
      <c r="D2218"/>
    </row>
    <row r="2219" spans="4:4">
      <c r="D2219"/>
    </row>
    <row r="2220" spans="4:4">
      <c r="D2220"/>
    </row>
    <row r="2221" spans="4:4">
      <c r="D2221"/>
    </row>
    <row r="2222" spans="4:4">
      <c r="D2222"/>
    </row>
    <row r="2223" spans="4:4">
      <c r="D2223"/>
    </row>
    <row r="2224" spans="4:4">
      <c r="D2224"/>
    </row>
    <row r="2225" spans="4:4">
      <c r="D2225"/>
    </row>
    <row r="2226" spans="4:4">
      <c r="D2226"/>
    </row>
    <row r="2227" spans="4:4">
      <c r="D2227"/>
    </row>
    <row r="2228" spans="4:4">
      <c r="D2228"/>
    </row>
    <row r="2229" spans="4:4">
      <c r="D2229"/>
    </row>
    <row r="2230" spans="4:4">
      <c r="D2230"/>
    </row>
    <row r="2231" spans="4:4">
      <c r="D2231"/>
    </row>
    <row r="2232" spans="4:4">
      <c r="D2232"/>
    </row>
    <row r="2233" spans="4:4">
      <c r="D2233"/>
    </row>
    <row r="2234" spans="4:4">
      <c r="D2234"/>
    </row>
    <row r="2235" spans="4:4">
      <c r="D2235"/>
    </row>
    <row r="2236" spans="4:4">
      <c r="D2236"/>
    </row>
    <row r="2237" spans="4:4">
      <c r="D2237"/>
    </row>
    <row r="2238" spans="4:4">
      <c r="D2238"/>
    </row>
    <row r="2239" spans="4:4">
      <c r="D2239"/>
    </row>
    <row r="2240" spans="4:4">
      <c r="D2240"/>
    </row>
    <row r="2241" spans="4:4">
      <c r="D2241"/>
    </row>
    <row r="2242" spans="4:4">
      <c r="D2242"/>
    </row>
    <row r="2243" spans="4:4">
      <c r="D2243"/>
    </row>
    <row r="2244" spans="4:4">
      <c r="D2244"/>
    </row>
    <row r="2245" spans="4:4">
      <c r="D2245"/>
    </row>
    <row r="2246" spans="4:4">
      <c r="D2246"/>
    </row>
    <row r="2247" spans="4:4">
      <c r="D2247"/>
    </row>
    <row r="2248" spans="4:4">
      <c r="D2248"/>
    </row>
    <row r="2249" spans="4:4">
      <c r="D2249"/>
    </row>
    <row r="2250" spans="4:4">
      <c r="D2250"/>
    </row>
    <row r="2251" spans="4:4">
      <c r="D2251"/>
    </row>
    <row r="2252" spans="4:4">
      <c r="D2252"/>
    </row>
    <row r="2253" spans="4:4">
      <c r="D2253"/>
    </row>
    <row r="2254" spans="4:4">
      <c r="D2254"/>
    </row>
    <row r="2255" spans="4:4">
      <c r="D2255"/>
    </row>
    <row r="2256" spans="4:4">
      <c r="D2256"/>
    </row>
    <row r="2257" spans="4:4">
      <c r="D2257"/>
    </row>
    <row r="2258" spans="4:4">
      <c r="D2258"/>
    </row>
    <row r="2259" spans="4:4">
      <c r="D2259"/>
    </row>
    <row r="2260" spans="4:4">
      <c r="D2260"/>
    </row>
    <row r="2261" spans="4:4">
      <c r="D2261"/>
    </row>
    <row r="2262" spans="4:4">
      <c r="D2262"/>
    </row>
    <row r="2263" spans="4:4">
      <c r="D2263"/>
    </row>
    <row r="2264" spans="4:4">
      <c r="D2264"/>
    </row>
    <row r="2265" spans="4:4">
      <c r="D2265"/>
    </row>
    <row r="2266" spans="4:4">
      <c r="D2266"/>
    </row>
    <row r="2267" spans="4:4">
      <c r="D2267"/>
    </row>
    <row r="2268" spans="4:4">
      <c r="D2268"/>
    </row>
    <row r="2269" spans="4:4">
      <c r="D2269"/>
    </row>
    <row r="2270" spans="4:4">
      <c r="D2270"/>
    </row>
    <row r="2271" spans="4:4">
      <c r="D2271"/>
    </row>
    <row r="2272" spans="4:4">
      <c r="D2272"/>
    </row>
    <row r="2273" spans="4:4">
      <c r="D2273"/>
    </row>
    <row r="2274" spans="4:4">
      <c r="D2274"/>
    </row>
    <row r="2275" spans="4:4">
      <c r="D2275"/>
    </row>
    <row r="2276" spans="4:4">
      <c r="D2276"/>
    </row>
    <row r="2277" spans="4:4">
      <c r="D2277"/>
    </row>
    <row r="2278" spans="4:4">
      <c r="D2278"/>
    </row>
    <row r="2279" spans="4:4">
      <c r="D2279"/>
    </row>
    <row r="2280" spans="4:4">
      <c r="D2280"/>
    </row>
    <row r="2281" spans="4:4">
      <c r="D2281"/>
    </row>
    <row r="2282" spans="4:4">
      <c r="D2282"/>
    </row>
    <row r="2283" spans="4:4">
      <c r="D2283"/>
    </row>
    <row r="2284" spans="4:4">
      <c r="D2284"/>
    </row>
    <row r="2285" spans="4:4">
      <c r="D2285"/>
    </row>
    <row r="2286" spans="4:4">
      <c r="D2286"/>
    </row>
    <row r="2287" spans="4:4">
      <c r="D2287"/>
    </row>
    <row r="2288" spans="4:4">
      <c r="D2288"/>
    </row>
    <row r="2289" spans="4:4">
      <c r="D2289"/>
    </row>
    <row r="2290" spans="4:4">
      <c r="D2290"/>
    </row>
    <row r="2291" spans="4:4">
      <c r="D2291"/>
    </row>
    <row r="2292" spans="4:4">
      <c r="D2292"/>
    </row>
    <row r="2293" spans="4:4">
      <c r="D2293"/>
    </row>
    <row r="2294" spans="4:4">
      <c r="D2294"/>
    </row>
    <row r="2295" spans="4:4">
      <c r="D2295"/>
    </row>
    <row r="2296" spans="4:4">
      <c r="D2296"/>
    </row>
    <row r="2297" spans="4:4">
      <c r="D2297"/>
    </row>
    <row r="2298" spans="4:4">
      <c r="D2298"/>
    </row>
    <row r="2299" spans="4:4">
      <c r="D2299"/>
    </row>
    <row r="2300" spans="4:4">
      <c r="D2300"/>
    </row>
    <row r="2301" spans="4:4">
      <c r="D2301"/>
    </row>
    <row r="2302" spans="4:4">
      <c r="D2302"/>
    </row>
    <row r="2303" spans="4:4">
      <c r="D2303"/>
    </row>
    <row r="2304" spans="4:4">
      <c r="D2304"/>
    </row>
    <row r="2305" spans="4:4">
      <c r="D2305"/>
    </row>
    <row r="2306" spans="4:4">
      <c r="D2306"/>
    </row>
    <row r="2307" spans="4:4">
      <c r="D2307"/>
    </row>
    <row r="2308" spans="4:4">
      <c r="D2308"/>
    </row>
    <row r="2309" spans="4:4">
      <c r="D2309"/>
    </row>
    <row r="2310" spans="4:4">
      <c r="D2310"/>
    </row>
    <row r="2311" spans="4:4">
      <c r="D2311"/>
    </row>
    <row r="2312" spans="4:4">
      <c r="D2312"/>
    </row>
    <row r="2313" spans="4:4">
      <c r="D2313"/>
    </row>
    <row r="2314" spans="4:4">
      <c r="D2314"/>
    </row>
    <row r="2315" spans="4:4">
      <c r="D2315"/>
    </row>
    <row r="2316" spans="4:4">
      <c r="D2316"/>
    </row>
    <row r="2317" spans="4:4">
      <c r="D2317"/>
    </row>
    <row r="2318" spans="4:4">
      <c r="D2318"/>
    </row>
    <row r="2319" spans="4:4">
      <c r="D2319"/>
    </row>
    <row r="2320" spans="4:4">
      <c r="D2320"/>
    </row>
    <row r="2321" spans="4:4">
      <c r="D2321"/>
    </row>
    <row r="2322" spans="4:4">
      <c r="D2322"/>
    </row>
    <row r="2323" spans="4:4">
      <c r="D2323"/>
    </row>
    <row r="2324" spans="4:4">
      <c r="D2324"/>
    </row>
    <row r="2325" spans="4:4">
      <c r="D2325"/>
    </row>
    <row r="2326" spans="4:4">
      <c r="D2326"/>
    </row>
    <row r="2327" spans="4:4">
      <c r="D2327"/>
    </row>
    <row r="2328" spans="4:4">
      <c r="D2328"/>
    </row>
    <row r="2329" spans="4:4">
      <c r="D2329"/>
    </row>
    <row r="2330" spans="4:4">
      <c r="D2330"/>
    </row>
    <row r="2331" spans="4:4">
      <c r="D2331"/>
    </row>
    <row r="2332" spans="4:4">
      <c r="D2332"/>
    </row>
    <row r="2333" spans="4:4">
      <c r="D2333"/>
    </row>
    <row r="2334" spans="4:4">
      <c r="D2334"/>
    </row>
    <row r="2335" spans="4:4">
      <c r="D2335"/>
    </row>
    <row r="2336" spans="4:4">
      <c r="D2336"/>
    </row>
    <row r="2337" spans="4:4">
      <c r="D2337"/>
    </row>
    <row r="2338" spans="4:4">
      <c r="D2338"/>
    </row>
    <row r="2339" spans="4:4">
      <c r="D2339"/>
    </row>
    <row r="2340" spans="4:4">
      <c r="D2340"/>
    </row>
    <row r="2341" spans="4:4">
      <c r="D2341"/>
    </row>
    <row r="2342" spans="4:4">
      <c r="D2342"/>
    </row>
    <row r="2343" spans="4:4">
      <c r="D2343"/>
    </row>
    <row r="2344" spans="4:4">
      <c r="D2344"/>
    </row>
    <row r="2345" spans="4:4">
      <c r="D2345"/>
    </row>
    <row r="2346" spans="4:4">
      <c r="D2346"/>
    </row>
    <row r="2347" spans="4:4">
      <c r="D2347"/>
    </row>
    <row r="2348" spans="4:4">
      <c r="D2348"/>
    </row>
    <row r="2349" spans="4:4">
      <c r="D2349"/>
    </row>
    <row r="2350" spans="4:4">
      <c r="D2350"/>
    </row>
    <row r="2351" spans="4:4">
      <c r="D2351"/>
    </row>
    <row r="2352" spans="4:4">
      <c r="D2352"/>
    </row>
    <row r="2353" spans="4:4">
      <c r="D2353"/>
    </row>
    <row r="2354" spans="4:4">
      <c r="D2354"/>
    </row>
    <row r="2355" spans="4:4">
      <c r="D2355"/>
    </row>
    <row r="2356" spans="4:4">
      <c r="D2356"/>
    </row>
    <row r="2357" spans="4:4">
      <c r="D2357"/>
    </row>
    <row r="2358" spans="4:4">
      <c r="D2358"/>
    </row>
    <row r="2359" spans="4:4">
      <c r="D2359"/>
    </row>
    <row r="2360" spans="4:4">
      <c r="D2360"/>
    </row>
    <row r="2361" spans="4:4">
      <c r="D2361"/>
    </row>
    <row r="2362" spans="4:4">
      <c r="D2362"/>
    </row>
    <row r="2363" spans="4:4">
      <c r="D2363"/>
    </row>
    <row r="2364" spans="4:4">
      <c r="D2364"/>
    </row>
    <row r="2365" spans="4:4">
      <c r="D2365"/>
    </row>
    <row r="2366" spans="4:4">
      <c r="D2366"/>
    </row>
    <row r="2367" spans="4:4">
      <c r="D2367"/>
    </row>
    <row r="2368" spans="4:4">
      <c r="D2368"/>
    </row>
    <row r="2369" spans="4:4">
      <c r="D2369"/>
    </row>
    <row r="2370" spans="4:4">
      <c r="D2370"/>
    </row>
    <row r="2371" spans="4:4">
      <c r="D2371"/>
    </row>
    <row r="2372" spans="4:4">
      <c r="D2372"/>
    </row>
    <row r="2373" spans="4:4">
      <c r="D2373"/>
    </row>
    <row r="2374" spans="4:4">
      <c r="D2374"/>
    </row>
    <row r="2375" spans="4:4">
      <c r="D2375"/>
    </row>
    <row r="2376" spans="4:4">
      <c r="D2376"/>
    </row>
    <row r="2377" spans="4:4">
      <c r="D2377"/>
    </row>
    <row r="2378" spans="4:4">
      <c r="D2378"/>
    </row>
    <row r="2379" spans="4:4">
      <c r="D2379"/>
    </row>
    <row r="2380" spans="4:4">
      <c r="D2380"/>
    </row>
    <row r="2381" spans="4:4">
      <c r="D2381"/>
    </row>
    <row r="2382" spans="4:4">
      <c r="D2382"/>
    </row>
    <row r="2383" spans="4:4">
      <c r="D2383"/>
    </row>
    <row r="2384" spans="4:4">
      <c r="D2384"/>
    </row>
    <row r="2385" spans="4:4">
      <c r="D2385"/>
    </row>
    <row r="2386" spans="4:4">
      <c r="D2386"/>
    </row>
    <row r="2387" spans="4:4">
      <c r="D2387"/>
    </row>
    <row r="2388" spans="4:4">
      <c r="D2388"/>
    </row>
    <row r="2389" spans="4:4">
      <c r="D2389"/>
    </row>
    <row r="2390" spans="4:4">
      <c r="D2390"/>
    </row>
    <row r="2391" spans="4:4">
      <c r="D2391"/>
    </row>
    <row r="2392" spans="4:4">
      <c r="D2392"/>
    </row>
    <row r="2393" spans="4:4">
      <c r="D2393"/>
    </row>
    <row r="2394" spans="4:4">
      <c r="D2394"/>
    </row>
    <row r="2395" spans="4:4">
      <c r="D2395"/>
    </row>
    <row r="2396" spans="4:4">
      <c r="D2396"/>
    </row>
    <row r="2397" spans="4:4">
      <c r="D2397"/>
    </row>
    <row r="2398" spans="4:4">
      <c r="D2398"/>
    </row>
    <row r="2399" spans="4:4">
      <c r="D2399"/>
    </row>
    <row r="2400" spans="4:4">
      <c r="D2400"/>
    </row>
    <row r="2401" spans="4:4">
      <c r="D2401"/>
    </row>
    <row r="2402" spans="4:4">
      <c r="D2402"/>
    </row>
    <row r="2403" spans="4:4">
      <c r="D2403"/>
    </row>
    <row r="2404" spans="4:4">
      <c r="D2404"/>
    </row>
    <row r="2405" spans="4:4">
      <c r="D2405"/>
    </row>
    <row r="2406" spans="4:4">
      <c r="D2406"/>
    </row>
    <row r="2407" spans="4:4">
      <c r="D2407"/>
    </row>
    <row r="2408" spans="4:4">
      <c r="D2408"/>
    </row>
    <row r="2409" spans="4:4">
      <c r="D2409"/>
    </row>
    <row r="2410" spans="4:4">
      <c r="D2410"/>
    </row>
    <row r="2411" spans="4:4">
      <c r="D2411"/>
    </row>
    <row r="2412" spans="4:4">
      <c r="D2412"/>
    </row>
    <row r="2413" spans="4:4">
      <c r="D2413"/>
    </row>
    <row r="2414" spans="4:4">
      <c r="D2414"/>
    </row>
    <row r="2415" spans="4:4">
      <c r="D2415"/>
    </row>
    <row r="2416" spans="4:4">
      <c r="D2416"/>
    </row>
    <row r="2417" spans="4:4">
      <c r="D2417"/>
    </row>
    <row r="2418" spans="4:4">
      <c r="D2418"/>
    </row>
    <row r="2419" spans="4:4">
      <c r="D2419"/>
    </row>
    <row r="2420" spans="4:4">
      <c r="D2420"/>
    </row>
    <row r="2421" spans="4:4">
      <c r="D2421"/>
    </row>
    <row r="2422" spans="4:4">
      <c r="D2422"/>
    </row>
    <row r="2423" spans="4:4">
      <c r="D2423"/>
    </row>
    <row r="2424" spans="4:4">
      <c r="D2424"/>
    </row>
    <row r="2425" spans="4:4">
      <c r="D2425"/>
    </row>
    <row r="2426" spans="4:4">
      <c r="D2426"/>
    </row>
    <row r="2427" spans="4:4">
      <c r="D2427"/>
    </row>
    <row r="2428" spans="4:4">
      <c r="D2428"/>
    </row>
    <row r="2429" spans="4:4">
      <c r="D2429"/>
    </row>
    <row r="2430" spans="4:4">
      <c r="D2430"/>
    </row>
    <row r="2431" spans="4:4">
      <c r="D2431"/>
    </row>
    <row r="2432" spans="4:4">
      <c r="D2432"/>
    </row>
    <row r="2433" spans="4:4">
      <c r="D2433"/>
    </row>
    <row r="2434" spans="4:4">
      <c r="D2434"/>
    </row>
    <row r="2435" spans="4:4">
      <c r="D2435"/>
    </row>
    <row r="2436" spans="4:4">
      <c r="D2436"/>
    </row>
    <row r="2437" spans="4:4">
      <c r="D2437"/>
    </row>
    <row r="2438" spans="4:4">
      <c r="D2438"/>
    </row>
    <row r="2439" spans="4:4">
      <c r="D2439"/>
    </row>
    <row r="2440" spans="4:4">
      <c r="D2440"/>
    </row>
    <row r="2441" spans="4:4">
      <c r="D2441"/>
    </row>
    <row r="2442" spans="4:4">
      <c r="D2442"/>
    </row>
    <row r="2443" spans="4:4">
      <c r="D2443"/>
    </row>
    <row r="2444" spans="4:4">
      <c r="D2444"/>
    </row>
    <row r="2445" spans="4:4">
      <c r="D2445"/>
    </row>
    <row r="2446" spans="4:4">
      <c r="D2446"/>
    </row>
    <row r="2447" spans="4:4">
      <c r="D2447"/>
    </row>
    <row r="2448" spans="4:4">
      <c r="D2448"/>
    </row>
    <row r="2449" spans="4:4">
      <c r="D2449"/>
    </row>
    <row r="2450" spans="4:4">
      <c r="D2450"/>
    </row>
    <row r="2451" spans="4:4">
      <c r="D2451"/>
    </row>
    <row r="2452" spans="4:4">
      <c r="D2452"/>
    </row>
    <row r="2453" spans="4:4">
      <c r="D2453"/>
    </row>
    <row r="2454" spans="4:4">
      <c r="D2454"/>
    </row>
    <row r="2455" spans="4:4">
      <c r="D2455"/>
    </row>
    <row r="2456" spans="4:4">
      <c r="D2456"/>
    </row>
    <row r="2457" spans="4:4">
      <c r="D2457"/>
    </row>
    <row r="2458" spans="4:4">
      <c r="D2458"/>
    </row>
    <row r="2459" spans="4:4">
      <c r="D2459"/>
    </row>
    <row r="2460" spans="4:4">
      <c r="D2460"/>
    </row>
    <row r="2461" spans="4:4">
      <c r="D2461"/>
    </row>
    <row r="2462" spans="4:4">
      <c r="D2462"/>
    </row>
    <row r="2463" spans="4:4">
      <c r="D2463"/>
    </row>
    <row r="2464" spans="4:4">
      <c r="D2464"/>
    </row>
    <row r="2465" spans="4:4">
      <c r="D2465"/>
    </row>
    <row r="2466" spans="4:4">
      <c r="D2466"/>
    </row>
    <row r="2467" spans="4:4">
      <c r="D2467"/>
    </row>
    <row r="2468" spans="4:4">
      <c r="D2468"/>
    </row>
    <row r="2469" spans="4:4">
      <c r="D2469"/>
    </row>
    <row r="2470" spans="4:4">
      <c r="D2470"/>
    </row>
    <row r="2471" spans="4:4">
      <c r="D2471"/>
    </row>
    <row r="2472" spans="4:4">
      <c r="D2472"/>
    </row>
    <row r="2473" spans="4:4">
      <c r="D2473"/>
    </row>
    <row r="2474" spans="4:4">
      <c r="D2474"/>
    </row>
    <row r="2475" spans="4:4">
      <c r="D2475"/>
    </row>
    <row r="2476" spans="4:4">
      <c r="D2476"/>
    </row>
    <row r="2477" spans="4:4">
      <c r="D2477"/>
    </row>
    <row r="2478" spans="4:4">
      <c r="D2478"/>
    </row>
    <row r="2479" spans="4:4">
      <c r="D2479"/>
    </row>
    <row r="2480" spans="4:4">
      <c r="D2480"/>
    </row>
    <row r="2481" spans="4:4">
      <c r="D2481"/>
    </row>
    <row r="2482" spans="4:4">
      <c r="D2482"/>
    </row>
    <row r="2483" spans="4:4">
      <c r="D2483"/>
    </row>
    <row r="2484" spans="4:4">
      <c r="D2484"/>
    </row>
    <row r="2485" spans="4:4">
      <c r="D2485"/>
    </row>
    <row r="2486" spans="4:4">
      <c r="D2486"/>
    </row>
    <row r="2487" spans="4:4">
      <c r="D2487"/>
    </row>
    <row r="2488" spans="4:4">
      <c r="D2488"/>
    </row>
    <row r="2489" spans="4:4">
      <c r="D2489"/>
    </row>
    <row r="2490" spans="4:4">
      <c r="D2490"/>
    </row>
    <row r="2491" spans="4:4">
      <c r="D2491"/>
    </row>
    <row r="2492" spans="4:4">
      <c r="D2492"/>
    </row>
    <row r="2493" spans="4:4">
      <c r="D2493"/>
    </row>
    <row r="2494" spans="4:4">
      <c r="D2494"/>
    </row>
    <row r="2495" spans="4:4">
      <c r="D2495"/>
    </row>
    <row r="2496" spans="4:4">
      <c r="D2496"/>
    </row>
    <row r="2497" spans="4:4">
      <c r="D2497"/>
    </row>
    <row r="2498" spans="4:4">
      <c r="D2498"/>
    </row>
    <row r="2499" spans="4:4">
      <c r="D2499"/>
    </row>
    <row r="2500" spans="4:4">
      <c r="D2500"/>
    </row>
    <row r="2501" spans="4:4">
      <c r="D2501"/>
    </row>
    <row r="2502" spans="4:4">
      <c r="D2502"/>
    </row>
    <row r="2503" spans="4:4">
      <c r="D2503"/>
    </row>
    <row r="2504" spans="4:4">
      <c r="D2504"/>
    </row>
    <row r="2505" spans="4:4">
      <c r="D2505"/>
    </row>
    <row r="2506" spans="4:4">
      <c r="D2506"/>
    </row>
    <row r="2507" spans="4:4">
      <c r="D2507"/>
    </row>
    <row r="2508" spans="4:4">
      <c r="D2508"/>
    </row>
    <row r="2509" spans="4:4">
      <c r="D2509"/>
    </row>
    <row r="2510" spans="4:4">
      <c r="D2510"/>
    </row>
    <row r="2511" spans="4:4">
      <c r="D2511"/>
    </row>
    <row r="2512" spans="4:4">
      <c r="D2512"/>
    </row>
    <row r="2513" spans="4:4">
      <c r="D2513"/>
    </row>
    <row r="2514" spans="4:4">
      <c r="D2514"/>
    </row>
    <row r="2515" spans="4:4">
      <c r="D2515"/>
    </row>
    <row r="2516" spans="4:4">
      <c r="D2516"/>
    </row>
    <row r="2517" spans="4:4">
      <c r="D2517"/>
    </row>
    <row r="2518" spans="4:4">
      <c r="D2518"/>
    </row>
    <row r="2519" spans="4:4">
      <c r="D2519"/>
    </row>
    <row r="2520" spans="4:4">
      <c r="D2520"/>
    </row>
    <row r="2521" spans="4:4">
      <c r="D2521"/>
    </row>
    <row r="2522" spans="4:4">
      <c r="D2522"/>
    </row>
    <row r="2523" spans="4:4">
      <c r="D2523"/>
    </row>
    <row r="2524" spans="4:4">
      <c r="D2524"/>
    </row>
    <row r="2525" spans="4:4">
      <c r="D2525"/>
    </row>
    <row r="2526" spans="4:4">
      <c r="D2526"/>
    </row>
    <row r="2527" spans="4:4">
      <c r="D2527"/>
    </row>
    <row r="2528" spans="4:4">
      <c r="D2528"/>
    </row>
    <row r="2529" spans="4:4">
      <c r="D2529"/>
    </row>
    <row r="2530" spans="4:4">
      <c r="D2530"/>
    </row>
    <row r="2531" spans="4:4">
      <c r="D2531"/>
    </row>
    <row r="2532" spans="4:4">
      <c r="D2532"/>
    </row>
    <row r="2533" spans="4:4">
      <c r="D2533"/>
    </row>
    <row r="2534" spans="4:4">
      <c r="D2534"/>
    </row>
    <row r="2535" spans="4:4">
      <c r="D2535"/>
    </row>
    <row r="2536" spans="4:4">
      <c r="D2536"/>
    </row>
    <row r="2537" spans="4:4">
      <c r="D2537"/>
    </row>
    <row r="2538" spans="4:4">
      <c r="D2538"/>
    </row>
    <row r="2539" spans="4:4">
      <c r="D2539"/>
    </row>
    <row r="2540" spans="4:4">
      <c r="D2540"/>
    </row>
    <row r="2541" spans="4:4">
      <c r="D2541"/>
    </row>
    <row r="2542" spans="4:4">
      <c r="D2542"/>
    </row>
    <row r="2543" spans="4:4">
      <c r="D2543"/>
    </row>
    <row r="2544" spans="4:4">
      <c r="D2544"/>
    </row>
    <row r="2545" spans="4:4">
      <c r="D2545"/>
    </row>
    <row r="2546" spans="4:4">
      <c r="D2546"/>
    </row>
    <row r="2547" spans="4:4">
      <c r="D2547"/>
    </row>
    <row r="2548" spans="4:4">
      <c r="D2548"/>
    </row>
    <row r="2549" spans="4:4">
      <c r="D2549"/>
    </row>
    <row r="2550" spans="4:4">
      <c r="D2550"/>
    </row>
    <row r="2551" spans="4:4">
      <c r="D2551"/>
    </row>
    <row r="2552" spans="4:4">
      <c r="D2552"/>
    </row>
    <row r="2553" spans="4:4">
      <c r="D2553"/>
    </row>
    <row r="2554" spans="4:4">
      <c r="D2554"/>
    </row>
    <row r="2555" spans="4:4">
      <c r="D2555"/>
    </row>
    <row r="2556" spans="4:4">
      <c r="D2556"/>
    </row>
    <row r="2557" spans="4:4">
      <c r="D2557"/>
    </row>
    <row r="2558" spans="4:4">
      <c r="D2558"/>
    </row>
    <row r="2559" spans="4:4">
      <c r="D2559"/>
    </row>
    <row r="2560" spans="4:4">
      <c r="D2560"/>
    </row>
    <row r="2561" spans="4:4">
      <c r="D2561"/>
    </row>
    <row r="2562" spans="4:4">
      <c r="D2562"/>
    </row>
    <row r="2563" spans="4:4">
      <c r="D2563"/>
    </row>
    <row r="2564" spans="4:4">
      <c r="D2564"/>
    </row>
    <row r="2565" spans="4:4">
      <c r="D2565"/>
    </row>
    <row r="2566" spans="4:4">
      <c r="D2566"/>
    </row>
    <row r="2567" spans="4:4">
      <c r="D2567"/>
    </row>
    <row r="2568" spans="4:4">
      <c r="D2568"/>
    </row>
    <row r="2569" spans="4:4">
      <c r="D2569"/>
    </row>
    <row r="2570" spans="4:4">
      <c r="D2570"/>
    </row>
    <row r="2571" spans="4:4">
      <c r="D2571"/>
    </row>
    <row r="2572" spans="4:4">
      <c r="D2572"/>
    </row>
    <row r="2573" spans="4:4">
      <c r="D2573"/>
    </row>
    <row r="2574" spans="4:4">
      <c r="D2574"/>
    </row>
    <row r="2575" spans="4:4">
      <c r="D2575"/>
    </row>
    <row r="2576" spans="4:4">
      <c r="D2576"/>
    </row>
    <row r="2577" spans="4:4">
      <c r="D2577"/>
    </row>
    <row r="2578" spans="4:4">
      <c r="D2578"/>
    </row>
    <row r="2579" spans="4:4">
      <c r="D2579"/>
    </row>
    <row r="2580" spans="4:4">
      <c r="D2580"/>
    </row>
    <row r="2581" spans="4:4">
      <c r="D2581"/>
    </row>
    <row r="2582" spans="4:4">
      <c r="D2582"/>
    </row>
    <row r="2583" spans="4:4">
      <c r="D2583"/>
    </row>
    <row r="2584" spans="4:4">
      <c r="D2584"/>
    </row>
    <row r="2585" spans="4:4">
      <c r="D2585"/>
    </row>
    <row r="2586" spans="4:4">
      <c r="D2586"/>
    </row>
    <row r="2587" spans="4:4">
      <c r="D2587"/>
    </row>
    <row r="2588" spans="4:4">
      <c r="D2588"/>
    </row>
    <row r="2589" spans="4:4">
      <c r="D2589"/>
    </row>
    <row r="2590" spans="4:4">
      <c r="D2590"/>
    </row>
    <row r="2591" spans="4:4">
      <c r="D2591"/>
    </row>
    <row r="2592" spans="4:4">
      <c r="D2592"/>
    </row>
    <row r="2593" spans="4:4">
      <c r="D2593"/>
    </row>
    <row r="2594" spans="4:4">
      <c r="D2594"/>
    </row>
    <row r="2595" spans="4:4">
      <c r="D2595"/>
    </row>
    <row r="2596" spans="4:4">
      <c r="D2596"/>
    </row>
    <row r="2597" spans="4:4">
      <c r="D2597"/>
    </row>
    <row r="2598" spans="4:4">
      <c r="D2598"/>
    </row>
    <row r="2599" spans="4:4">
      <c r="D2599"/>
    </row>
    <row r="2600" spans="4:4">
      <c r="D2600"/>
    </row>
    <row r="2601" spans="4:4">
      <c r="D2601"/>
    </row>
    <row r="2602" spans="4:4">
      <c r="D2602"/>
    </row>
    <row r="2603" spans="4:4">
      <c r="D2603"/>
    </row>
    <row r="2604" spans="4:4">
      <c r="D2604"/>
    </row>
    <row r="2605" spans="4:4">
      <c r="D2605"/>
    </row>
    <row r="2606" spans="4:4">
      <c r="D2606"/>
    </row>
    <row r="2607" spans="4:4">
      <c r="D2607"/>
    </row>
    <row r="2608" spans="4:4">
      <c r="D2608"/>
    </row>
    <row r="2609" spans="4:4">
      <c r="D2609"/>
    </row>
    <row r="2610" spans="4:4">
      <c r="D2610"/>
    </row>
    <row r="2611" spans="4:4">
      <c r="D2611"/>
    </row>
    <row r="2612" spans="4:4">
      <c r="D2612"/>
    </row>
    <row r="2613" spans="4:4">
      <c r="D2613"/>
    </row>
    <row r="2614" spans="4:4">
      <c r="D2614"/>
    </row>
    <row r="2615" spans="4:4">
      <c r="D2615"/>
    </row>
    <row r="2616" spans="4:4">
      <c r="D2616"/>
    </row>
    <row r="2617" spans="4:4">
      <c r="D2617"/>
    </row>
    <row r="2618" spans="4:4">
      <c r="D2618"/>
    </row>
    <row r="2619" spans="4:4">
      <c r="D2619"/>
    </row>
    <row r="2620" spans="4:4">
      <c r="D2620"/>
    </row>
    <row r="2621" spans="4:4">
      <c r="D2621"/>
    </row>
    <row r="2622" spans="4:4">
      <c r="D2622"/>
    </row>
    <row r="2623" spans="4:4">
      <c r="D2623"/>
    </row>
    <row r="2624" spans="4:4">
      <c r="D2624"/>
    </row>
    <row r="2625" spans="4:4">
      <c r="D2625"/>
    </row>
    <row r="2626" spans="4:4">
      <c r="D2626"/>
    </row>
    <row r="2627" spans="4:4">
      <c r="D2627"/>
    </row>
    <row r="2628" spans="4:4">
      <c r="D2628"/>
    </row>
    <row r="2629" spans="4:4">
      <c r="D2629"/>
    </row>
    <row r="2630" spans="4:4">
      <c r="D2630"/>
    </row>
    <row r="2631" spans="4:4">
      <c r="D2631"/>
    </row>
    <row r="2632" spans="4:4">
      <c r="D2632"/>
    </row>
    <row r="2633" spans="4:4">
      <c r="D2633"/>
    </row>
    <row r="2634" spans="4:4">
      <c r="D2634"/>
    </row>
    <row r="2635" spans="4:4">
      <c r="D2635"/>
    </row>
    <row r="2636" spans="4:4">
      <c r="D2636"/>
    </row>
    <row r="2637" spans="4:4">
      <c r="D2637"/>
    </row>
    <row r="2638" spans="4:4">
      <c r="D2638"/>
    </row>
    <row r="2639" spans="4:4">
      <c r="D2639"/>
    </row>
    <row r="2640" spans="4:4">
      <c r="D2640"/>
    </row>
    <row r="2641" spans="4:4">
      <c r="D2641"/>
    </row>
    <row r="2642" spans="4:4">
      <c r="D2642"/>
    </row>
    <row r="2643" spans="4:4">
      <c r="D2643"/>
    </row>
    <row r="2644" spans="4:4">
      <c r="D2644"/>
    </row>
    <row r="2645" spans="4:4">
      <c r="D2645"/>
    </row>
    <row r="2646" spans="4:4">
      <c r="D2646"/>
    </row>
    <row r="2647" spans="4:4">
      <c r="D2647"/>
    </row>
    <row r="2648" spans="4:4">
      <c r="D2648"/>
    </row>
    <row r="2649" spans="4:4">
      <c r="D2649"/>
    </row>
    <row r="2650" spans="4:4">
      <c r="D2650"/>
    </row>
    <row r="2651" spans="4:4">
      <c r="D2651"/>
    </row>
    <row r="2652" spans="4:4">
      <c r="D2652"/>
    </row>
    <row r="2653" spans="4:4">
      <c r="D2653"/>
    </row>
    <row r="2654" spans="4:4">
      <c r="D2654"/>
    </row>
    <row r="2655" spans="4:4">
      <c r="D2655"/>
    </row>
    <row r="2656" spans="4:4">
      <c r="D2656"/>
    </row>
    <row r="2657" spans="4:4">
      <c r="D2657"/>
    </row>
    <row r="2658" spans="4:4">
      <c r="D2658"/>
    </row>
    <row r="2659" spans="4:4">
      <c r="D2659"/>
    </row>
    <row r="2660" spans="4:4">
      <c r="D2660"/>
    </row>
    <row r="2661" spans="4:4">
      <c r="D2661"/>
    </row>
    <row r="2662" spans="4:4">
      <c r="D2662"/>
    </row>
    <row r="2663" spans="4:4">
      <c r="D2663"/>
    </row>
    <row r="2664" spans="4:4">
      <c r="D2664"/>
    </row>
    <row r="2665" spans="4:4">
      <c r="D2665"/>
    </row>
    <row r="2666" spans="4:4">
      <c r="D2666"/>
    </row>
    <row r="2667" spans="4:4">
      <c r="D2667"/>
    </row>
    <row r="2668" spans="4:4">
      <c r="D2668"/>
    </row>
    <row r="2669" spans="4:4">
      <c r="D2669"/>
    </row>
    <row r="2670" spans="4:4">
      <c r="D2670"/>
    </row>
    <row r="2671" spans="4:4">
      <c r="D2671"/>
    </row>
    <row r="2672" spans="4:4">
      <c r="D2672"/>
    </row>
    <row r="2673" spans="4:4">
      <c r="D2673"/>
    </row>
    <row r="2674" spans="4:4">
      <c r="D2674"/>
    </row>
    <row r="2675" spans="4:4">
      <c r="D2675"/>
    </row>
    <row r="2676" spans="4:4">
      <c r="D2676"/>
    </row>
    <row r="2677" spans="4:4">
      <c r="D2677"/>
    </row>
    <row r="2678" spans="4:4">
      <c r="D2678"/>
    </row>
    <row r="2679" spans="4:4">
      <c r="D2679"/>
    </row>
    <row r="2680" spans="4:4">
      <c r="D2680"/>
    </row>
    <row r="2681" spans="4:4">
      <c r="D2681"/>
    </row>
    <row r="2682" spans="4:4">
      <c r="D2682"/>
    </row>
    <row r="2683" spans="4:4">
      <c r="D2683"/>
    </row>
    <row r="2684" spans="4:4">
      <c r="D2684"/>
    </row>
    <row r="2685" spans="4:4">
      <c r="D2685"/>
    </row>
    <row r="2686" spans="4:4">
      <c r="D2686"/>
    </row>
    <row r="2687" spans="4:4">
      <c r="D2687"/>
    </row>
    <row r="2688" spans="4:4">
      <c r="D2688"/>
    </row>
    <row r="2689" spans="4:4">
      <c r="D2689"/>
    </row>
    <row r="2690" spans="4:4">
      <c r="D2690"/>
    </row>
    <row r="2691" spans="4:4">
      <c r="D2691"/>
    </row>
    <row r="2692" spans="4:4">
      <c r="D2692"/>
    </row>
    <row r="2693" spans="4:4">
      <c r="D2693"/>
    </row>
    <row r="2694" spans="4:4">
      <c r="D2694"/>
    </row>
    <row r="2695" spans="4:4">
      <c r="D2695"/>
    </row>
    <row r="2696" spans="4:4">
      <c r="D2696"/>
    </row>
    <row r="2697" spans="4:4">
      <c r="D2697"/>
    </row>
    <row r="2698" spans="4:4">
      <c r="D2698"/>
    </row>
    <row r="2699" spans="4:4">
      <c r="D2699"/>
    </row>
    <row r="2700" spans="4:4">
      <c r="D2700"/>
    </row>
    <row r="2701" spans="4:4">
      <c r="D2701"/>
    </row>
    <row r="2702" spans="4:4">
      <c r="D2702"/>
    </row>
    <row r="2703" spans="4:4">
      <c r="D2703"/>
    </row>
    <row r="2704" spans="4:4">
      <c r="D2704"/>
    </row>
    <row r="2705" spans="4:4">
      <c r="D2705"/>
    </row>
    <row r="2706" spans="4:4">
      <c r="D2706"/>
    </row>
    <row r="2707" spans="4:4">
      <c r="D2707"/>
    </row>
    <row r="2708" spans="4:4">
      <c r="D2708"/>
    </row>
    <row r="2709" spans="4:4">
      <c r="D2709"/>
    </row>
    <row r="2710" spans="4:4">
      <c r="D2710"/>
    </row>
    <row r="2711" spans="4:4">
      <c r="D2711"/>
    </row>
    <row r="2712" spans="4:4">
      <c r="D2712"/>
    </row>
    <row r="2713" spans="4:4">
      <c r="D2713"/>
    </row>
    <row r="2714" spans="4:4">
      <c r="D2714"/>
    </row>
    <row r="2715" spans="4:4">
      <c r="D2715"/>
    </row>
    <row r="2716" spans="4:4">
      <c r="D2716"/>
    </row>
    <row r="2717" spans="4:4">
      <c r="D2717"/>
    </row>
    <row r="2718" spans="4:4">
      <c r="D2718"/>
    </row>
    <row r="2719" spans="4:4">
      <c r="D2719"/>
    </row>
    <row r="2720" spans="4:4">
      <c r="D2720"/>
    </row>
    <row r="2721" spans="4:4">
      <c r="D2721"/>
    </row>
    <row r="2722" spans="4:4">
      <c r="D2722"/>
    </row>
    <row r="2723" spans="4:4">
      <c r="D2723"/>
    </row>
    <row r="2724" spans="4:4">
      <c r="D2724"/>
    </row>
    <row r="2725" spans="4:4">
      <c r="D2725"/>
    </row>
    <row r="2726" spans="4:4">
      <c r="D2726"/>
    </row>
    <row r="2727" spans="4:4">
      <c r="D2727"/>
    </row>
    <row r="2728" spans="4:4">
      <c r="D2728"/>
    </row>
    <row r="2729" spans="4:4">
      <c r="D2729"/>
    </row>
    <row r="2730" spans="4:4">
      <c r="D2730"/>
    </row>
    <row r="2731" spans="4:4">
      <c r="D2731"/>
    </row>
    <row r="2732" spans="4:4">
      <c r="D2732"/>
    </row>
    <row r="2733" spans="4:4">
      <c r="D2733"/>
    </row>
    <row r="2734" spans="4:4">
      <c r="D2734"/>
    </row>
    <row r="2735" spans="4:4">
      <c r="D2735"/>
    </row>
    <row r="2736" spans="4:4">
      <c r="D2736"/>
    </row>
    <row r="2737" spans="4:4">
      <c r="D2737"/>
    </row>
    <row r="2738" spans="4:4">
      <c r="D2738"/>
    </row>
    <row r="2739" spans="4:4">
      <c r="D2739"/>
    </row>
    <row r="2740" spans="4:4">
      <c r="D2740"/>
    </row>
    <row r="2741" spans="4:4">
      <c r="D2741"/>
    </row>
    <row r="2742" spans="4:4">
      <c r="D2742"/>
    </row>
    <row r="2743" spans="4:4">
      <c r="D2743"/>
    </row>
    <row r="2744" spans="4:4">
      <c r="D2744"/>
    </row>
    <row r="2745" spans="4:4">
      <c r="D2745"/>
    </row>
    <row r="2746" spans="4:4">
      <c r="D2746"/>
    </row>
    <row r="2747" spans="4:4">
      <c r="D2747"/>
    </row>
    <row r="2748" spans="4:4">
      <c r="D2748"/>
    </row>
    <row r="2749" spans="4:4">
      <c r="D2749"/>
    </row>
    <row r="2750" spans="4:4">
      <c r="D2750"/>
    </row>
    <row r="2751" spans="4:4">
      <c r="D2751"/>
    </row>
    <row r="2752" spans="4:4">
      <c r="D2752"/>
    </row>
    <row r="2753" spans="4:4">
      <c r="D2753"/>
    </row>
    <row r="2754" spans="4:4">
      <c r="D2754"/>
    </row>
    <row r="2755" spans="4:4">
      <c r="D2755"/>
    </row>
    <row r="2756" spans="4:4">
      <c r="D2756"/>
    </row>
    <row r="2757" spans="4:4">
      <c r="D2757"/>
    </row>
    <row r="2758" spans="4:4">
      <c r="D2758"/>
    </row>
    <row r="2759" spans="4:4">
      <c r="D2759"/>
    </row>
    <row r="2760" spans="4:4">
      <c r="D2760"/>
    </row>
    <row r="2761" spans="4:4">
      <c r="D2761"/>
    </row>
    <row r="2762" spans="4:4">
      <c r="D2762"/>
    </row>
    <row r="2763" spans="4:4">
      <c r="D2763"/>
    </row>
    <row r="2764" spans="4:4">
      <c r="D2764"/>
    </row>
    <row r="2765" spans="4:4">
      <c r="D2765"/>
    </row>
    <row r="2766" spans="4:4">
      <c r="D2766"/>
    </row>
    <row r="2767" spans="4:4">
      <c r="D2767"/>
    </row>
    <row r="2768" spans="4:4">
      <c r="D2768"/>
    </row>
    <row r="2769" spans="4:4">
      <c r="D2769"/>
    </row>
    <row r="2770" spans="4:4">
      <c r="D2770"/>
    </row>
    <row r="2771" spans="4:4">
      <c r="D2771"/>
    </row>
    <row r="2772" spans="4:4">
      <c r="D2772"/>
    </row>
    <row r="2773" spans="4:4">
      <c r="D2773"/>
    </row>
    <row r="2774" spans="4:4">
      <c r="D2774"/>
    </row>
    <row r="2775" spans="4:4">
      <c r="D2775"/>
    </row>
    <row r="2776" spans="4:4">
      <c r="D2776"/>
    </row>
    <row r="2777" spans="4:4">
      <c r="D2777"/>
    </row>
    <row r="2778" spans="4:4">
      <c r="D2778"/>
    </row>
    <row r="2779" spans="4:4">
      <c r="D2779"/>
    </row>
    <row r="2780" spans="4:4">
      <c r="D2780"/>
    </row>
    <row r="2781" spans="4:4">
      <c r="D2781"/>
    </row>
    <row r="2782" spans="4:4">
      <c r="D2782"/>
    </row>
    <row r="2783" spans="4:4">
      <c r="D2783"/>
    </row>
    <row r="2784" spans="4:4">
      <c r="D2784"/>
    </row>
    <row r="2785" spans="4:4">
      <c r="D2785"/>
    </row>
    <row r="2786" spans="4:4">
      <c r="D2786"/>
    </row>
    <row r="2787" spans="4:4">
      <c r="D2787"/>
    </row>
    <row r="2788" spans="4:4">
      <c r="D2788"/>
    </row>
    <row r="2789" spans="4:4">
      <c r="D2789"/>
    </row>
    <row r="2790" spans="4:4">
      <c r="D2790"/>
    </row>
    <row r="2791" spans="4:4">
      <c r="D2791"/>
    </row>
    <row r="2792" spans="4:4">
      <c r="D2792"/>
    </row>
    <row r="2793" spans="4:4">
      <c r="D2793"/>
    </row>
    <row r="2794" spans="4:4">
      <c r="D2794"/>
    </row>
    <row r="2795" spans="4:4">
      <c r="D2795"/>
    </row>
    <row r="2796" spans="4:4">
      <c r="D2796"/>
    </row>
    <row r="2797" spans="4:4">
      <c r="D2797"/>
    </row>
    <row r="2798" spans="4:4">
      <c r="D2798"/>
    </row>
    <row r="2799" spans="4:4">
      <c r="D2799"/>
    </row>
    <row r="2800" spans="4:4">
      <c r="D2800"/>
    </row>
    <row r="2801" spans="4:4">
      <c r="D2801"/>
    </row>
    <row r="2802" spans="4:4">
      <c r="D2802"/>
    </row>
    <row r="2803" spans="4:4">
      <c r="D2803"/>
    </row>
    <row r="2804" spans="4:4">
      <c r="D2804"/>
    </row>
    <row r="2805" spans="4:4">
      <c r="D2805"/>
    </row>
    <row r="2806" spans="4:4">
      <c r="D2806"/>
    </row>
    <row r="2807" spans="4:4">
      <c r="D2807"/>
    </row>
    <row r="2808" spans="4:4">
      <c r="D2808"/>
    </row>
    <row r="2809" spans="4:4">
      <c r="D2809"/>
    </row>
    <row r="2810" spans="4:4">
      <c r="D2810"/>
    </row>
    <row r="2811" spans="4:4">
      <c r="D2811"/>
    </row>
    <row r="2812" spans="4:4">
      <c r="D2812"/>
    </row>
    <row r="2813" spans="4:4">
      <c r="D2813"/>
    </row>
    <row r="2814" spans="4:4">
      <c r="D2814"/>
    </row>
    <row r="2815" spans="4:4">
      <c r="D2815"/>
    </row>
    <row r="2816" spans="4:4">
      <c r="D2816"/>
    </row>
    <row r="2817" spans="4:4">
      <c r="D2817"/>
    </row>
    <row r="2818" spans="4:4">
      <c r="D2818"/>
    </row>
    <row r="2819" spans="4:4">
      <c r="D2819"/>
    </row>
    <row r="2820" spans="4:4">
      <c r="D2820"/>
    </row>
    <row r="2821" spans="4:4">
      <c r="D2821"/>
    </row>
    <row r="2822" spans="4:4">
      <c r="D2822"/>
    </row>
    <row r="2823" spans="4:4">
      <c r="D2823"/>
    </row>
    <row r="2824" spans="4:4">
      <c r="D2824"/>
    </row>
    <row r="2825" spans="4:4">
      <c r="D2825"/>
    </row>
    <row r="2826" spans="4:4">
      <c r="D2826"/>
    </row>
    <row r="2827" spans="4:4">
      <c r="D2827"/>
    </row>
    <row r="2828" spans="4:4">
      <c r="D2828"/>
    </row>
    <row r="2829" spans="4:4">
      <c r="D2829"/>
    </row>
    <row r="2830" spans="4:4">
      <c r="D2830"/>
    </row>
    <row r="2831" spans="4:4">
      <c r="D2831"/>
    </row>
    <row r="2832" spans="4:4">
      <c r="D2832"/>
    </row>
    <row r="2833" spans="4:4">
      <c r="D2833"/>
    </row>
    <row r="2834" spans="4:4">
      <c r="D2834"/>
    </row>
    <row r="2835" spans="4:4">
      <c r="D2835"/>
    </row>
    <row r="2836" spans="4:4">
      <c r="D2836"/>
    </row>
    <row r="2837" spans="4:4">
      <c r="D2837"/>
    </row>
    <row r="2838" spans="4:4">
      <c r="D2838"/>
    </row>
    <row r="2839" spans="4:4">
      <c r="D2839"/>
    </row>
    <row r="2840" spans="4:4">
      <c r="D2840"/>
    </row>
    <row r="2841" spans="4:4">
      <c r="D2841"/>
    </row>
    <row r="2842" spans="4:4">
      <c r="D2842"/>
    </row>
    <row r="2843" spans="4:4">
      <c r="D2843"/>
    </row>
    <row r="2844" spans="4:4">
      <c r="D2844"/>
    </row>
    <row r="2845" spans="4:4">
      <c r="D2845"/>
    </row>
    <row r="2846" spans="4:4">
      <c r="D2846"/>
    </row>
    <row r="2847" spans="4:4">
      <c r="D2847"/>
    </row>
    <row r="2848" spans="4:4">
      <c r="D2848"/>
    </row>
    <row r="2849" spans="4:4">
      <c r="D2849"/>
    </row>
    <row r="2850" spans="4:4">
      <c r="D2850"/>
    </row>
    <row r="2851" spans="4:4">
      <c r="D2851"/>
    </row>
    <row r="2852" spans="4:4">
      <c r="D2852"/>
    </row>
    <row r="2853" spans="4:4">
      <c r="D2853"/>
    </row>
    <row r="2854" spans="4:4">
      <c r="D2854"/>
    </row>
    <row r="2855" spans="4:4">
      <c r="D2855"/>
    </row>
    <row r="2856" spans="4:4">
      <c r="D2856"/>
    </row>
    <row r="2857" spans="4:4">
      <c r="D2857"/>
    </row>
    <row r="2858" spans="4:4">
      <c r="D2858"/>
    </row>
    <row r="2859" spans="4:4">
      <c r="D2859"/>
    </row>
    <row r="2860" spans="4:4">
      <c r="D2860"/>
    </row>
    <row r="2861" spans="4:4">
      <c r="D2861"/>
    </row>
    <row r="2862" spans="4:4">
      <c r="D2862"/>
    </row>
    <row r="2863" spans="4:4">
      <c r="D2863"/>
    </row>
    <row r="2864" spans="4:4">
      <c r="D2864"/>
    </row>
    <row r="2865" spans="4:4">
      <c r="D2865"/>
    </row>
    <row r="2866" spans="4:4">
      <c r="D2866"/>
    </row>
    <row r="2867" spans="4:4">
      <c r="D2867"/>
    </row>
    <row r="2868" spans="4:4">
      <c r="D2868"/>
    </row>
    <row r="2869" spans="4:4">
      <c r="D2869"/>
    </row>
    <row r="2870" spans="4:4">
      <c r="D2870"/>
    </row>
    <row r="2871" spans="4:4">
      <c r="D2871"/>
    </row>
    <row r="2872" spans="4:4">
      <c r="D2872"/>
    </row>
    <row r="2873" spans="4:4">
      <c r="D2873"/>
    </row>
    <row r="2874" spans="4:4">
      <c r="D2874"/>
    </row>
    <row r="2875" spans="4:4">
      <c r="D2875"/>
    </row>
    <row r="2876" spans="4:4">
      <c r="D2876"/>
    </row>
    <row r="2877" spans="4:4">
      <c r="D2877"/>
    </row>
    <row r="2878" spans="4:4">
      <c r="D2878"/>
    </row>
    <row r="2879" spans="4:4">
      <c r="D2879"/>
    </row>
    <row r="2880" spans="4:4">
      <c r="D2880"/>
    </row>
    <row r="2881" spans="4:4">
      <c r="D2881"/>
    </row>
    <row r="2882" spans="4:4">
      <c r="D2882"/>
    </row>
    <row r="2883" spans="4:4">
      <c r="D2883"/>
    </row>
    <row r="2884" spans="4:4">
      <c r="D2884"/>
    </row>
    <row r="2885" spans="4:4">
      <c r="D2885"/>
    </row>
    <row r="2886" spans="4:4">
      <c r="D2886"/>
    </row>
    <row r="2887" spans="4:4">
      <c r="D2887"/>
    </row>
    <row r="2888" spans="4:4">
      <c r="D2888"/>
    </row>
    <row r="2889" spans="4:4">
      <c r="D2889"/>
    </row>
    <row r="2890" spans="4:4">
      <c r="D2890"/>
    </row>
    <row r="2891" spans="4:4">
      <c r="D2891"/>
    </row>
    <row r="2892" spans="4:4">
      <c r="D2892"/>
    </row>
    <row r="2893" spans="4:4">
      <c r="D2893"/>
    </row>
    <row r="2894" spans="4:4">
      <c r="D2894"/>
    </row>
    <row r="2895" spans="4:4">
      <c r="D2895"/>
    </row>
    <row r="2896" spans="4:4">
      <c r="D2896"/>
    </row>
    <row r="2897" spans="4:4">
      <c r="D2897"/>
    </row>
    <row r="2898" spans="4:4">
      <c r="D2898"/>
    </row>
    <row r="2899" spans="4:4">
      <c r="D2899"/>
    </row>
    <row r="2900" spans="4:4">
      <c r="D2900"/>
    </row>
    <row r="2901" spans="4:4">
      <c r="D2901"/>
    </row>
    <row r="2902" spans="4:4">
      <c r="D2902"/>
    </row>
    <row r="2903" spans="4:4">
      <c r="D2903"/>
    </row>
    <row r="2904" spans="4:4">
      <c r="D2904"/>
    </row>
    <row r="2905" spans="4:4">
      <c r="D2905"/>
    </row>
    <row r="2906" spans="4:4">
      <c r="D2906"/>
    </row>
    <row r="2907" spans="4:4">
      <c r="D2907"/>
    </row>
    <row r="2908" spans="4:4">
      <c r="D2908"/>
    </row>
    <row r="2909" spans="4:4">
      <c r="D2909"/>
    </row>
    <row r="2910" spans="4:4">
      <c r="D2910"/>
    </row>
    <row r="2911" spans="4:4">
      <c r="D2911"/>
    </row>
    <row r="2912" spans="4:4">
      <c r="D2912"/>
    </row>
    <row r="2913" spans="4:4">
      <c r="D2913"/>
    </row>
    <row r="2914" spans="4:4">
      <c r="D2914"/>
    </row>
    <row r="2915" spans="4:4">
      <c r="D2915"/>
    </row>
    <row r="2916" spans="4:4">
      <c r="D2916"/>
    </row>
    <row r="2917" spans="4:4">
      <c r="D2917"/>
    </row>
    <row r="2918" spans="4:4">
      <c r="D2918"/>
    </row>
    <row r="2919" spans="4:4">
      <c r="D2919"/>
    </row>
    <row r="2920" spans="4:4">
      <c r="D2920"/>
    </row>
    <row r="2921" spans="4:4">
      <c r="D2921"/>
    </row>
    <row r="2922" spans="4:4">
      <c r="D2922"/>
    </row>
    <row r="2923" spans="4:4">
      <c r="D2923"/>
    </row>
    <row r="2924" spans="4:4">
      <c r="D2924"/>
    </row>
    <row r="2925" spans="4:4">
      <c r="D2925"/>
    </row>
    <row r="2926" spans="4:4">
      <c r="D2926"/>
    </row>
    <row r="2927" spans="4:4">
      <c r="D2927"/>
    </row>
    <row r="2928" spans="4:4">
      <c r="D2928"/>
    </row>
    <row r="2929" spans="4:4">
      <c r="D2929"/>
    </row>
    <row r="2930" spans="4:4">
      <c r="D2930"/>
    </row>
    <row r="2931" spans="4:4">
      <c r="D2931"/>
    </row>
    <row r="2932" spans="4:4">
      <c r="D2932"/>
    </row>
    <row r="2933" spans="4:4">
      <c r="D2933"/>
    </row>
    <row r="2934" spans="4:4">
      <c r="D2934"/>
    </row>
    <row r="2935" spans="4:4">
      <c r="D2935"/>
    </row>
    <row r="2936" spans="4:4">
      <c r="D2936"/>
    </row>
    <row r="2937" spans="4:4">
      <c r="D2937"/>
    </row>
    <row r="2938" spans="4:4">
      <c r="D2938"/>
    </row>
    <row r="2939" spans="4:4">
      <c r="D2939"/>
    </row>
    <row r="2940" spans="4:4">
      <c r="D2940"/>
    </row>
    <row r="2941" spans="4:4">
      <c r="D2941"/>
    </row>
    <row r="2942" spans="4:4">
      <c r="D2942"/>
    </row>
    <row r="2943" spans="4:4">
      <c r="D2943"/>
    </row>
    <row r="2944" spans="4:4">
      <c r="D2944"/>
    </row>
    <row r="2945" spans="4:4">
      <c r="D2945"/>
    </row>
    <row r="2946" spans="4:4">
      <c r="D2946"/>
    </row>
    <row r="2947" spans="4:4">
      <c r="D2947"/>
    </row>
    <row r="2948" spans="4:4">
      <c r="D2948"/>
    </row>
    <row r="2949" spans="4:4">
      <c r="D2949"/>
    </row>
    <row r="2950" spans="4:4">
      <c r="D2950"/>
    </row>
    <row r="2951" spans="4:4">
      <c r="D2951"/>
    </row>
    <row r="2952" spans="4:4">
      <c r="D2952"/>
    </row>
    <row r="2953" spans="4:4">
      <c r="D2953"/>
    </row>
    <row r="2954" spans="4:4">
      <c r="D2954"/>
    </row>
    <row r="2955" spans="4:4">
      <c r="D2955"/>
    </row>
    <row r="2956" spans="4:4">
      <c r="D2956"/>
    </row>
    <row r="2957" spans="4:4">
      <c r="D2957"/>
    </row>
    <row r="2958" spans="4:4">
      <c r="D2958"/>
    </row>
    <row r="2959" spans="4:4">
      <c r="D2959"/>
    </row>
    <row r="2960" spans="4:4">
      <c r="D2960"/>
    </row>
    <row r="2961" spans="4:4">
      <c r="D2961"/>
    </row>
    <row r="2962" spans="4:4">
      <c r="D2962"/>
    </row>
    <row r="2963" spans="4:4">
      <c r="D2963"/>
    </row>
    <row r="2964" spans="4:4">
      <c r="D2964"/>
    </row>
    <row r="2965" spans="4:4">
      <c r="D2965"/>
    </row>
    <row r="2966" spans="4:4">
      <c r="D2966"/>
    </row>
    <row r="2967" spans="4:4">
      <c r="D2967"/>
    </row>
    <row r="2968" spans="4:4">
      <c r="D2968"/>
    </row>
    <row r="2969" spans="4:4">
      <c r="D2969"/>
    </row>
    <row r="2970" spans="4:4">
      <c r="D2970"/>
    </row>
    <row r="2971" spans="4:4">
      <c r="D2971"/>
    </row>
    <row r="2972" spans="4:4">
      <c r="D2972"/>
    </row>
    <row r="2973" spans="4:4">
      <c r="D2973"/>
    </row>
    <row r="2974" spans="4:4">
      <c r="D2974"/>
    </row>
    <row r="2975" spans="4:4">
      <c r="D2975"/>
    </row>
    <row r="2976" spans="4:4">
      <c r="D2976"/>
    </row>
    <row r="2977" spans="4:4">
      <c r="D2977"/>
    </row>
    <row r="2978" spans="4:4">
      <c r="D2978"/>
    </row>
    <row r="2979" spans="4:4">
      <c r="D2979"/>
    </row>
    <row r="2980" spans="4:4">
      <c r="D2980"/>
    </row>
    <row r="2981" spans="4:4">
      <c r="D2981"/>
    </row>
    <row r="2982" spans="4:4">
      <c r="D2982"/>
    </row>
    <row r="2983" spans="4:4">
      <c r="D2983"/>
    </row>
    <row r="2984" spans="4:4">
      <c r="D2984"/>
    </row>
    <row r="2985" spans="4:4">
      <c r="D2985"/>
    </row>
    <row r="2986" spans="4:4">
      <c r="D2986"/>
    </row>
    <row r="2987" spans="4:4">
      <c r="D2987"/>
    </row>
    <row r="2988" spans="4:4">
      <c r="D2988"/>
    </row>
    <row r="2989" spans="4:4">
      <c r="D2989"/>
    </row>
    <row r="2990" spans="4:4">
      <c r="D2990"/>
    </row>
    <row r="2991" spans="4:4">
      <c r="D2991"/>
    </row>
    <row r="2992" spans="4:4">
      <c r="D2992"/>
    </row>
    <row r="2993" spans="4:4">
      <c r="D2993"/>
    </row>
    <row r="2994" spans="4:4">
      <c r="D2994"/>
    </row>
    <row r="2995" spans="4:4">
      <c r="D2995"/>
    </row>
    <row r="2996" spans="4:4">
      <c r="D2996"/>
    </row>
    <row r="2997" spans="4:4">
      <c r="D2997"/>
    </row>
    <row r="2998" spans="4:4">
      <c r="D2998"/>
    </row>
    <row r="2999" spans="4:4">
      <c r="D2999"/>
    </row>
    <row r="3000" spans="4:4">
      <c r="D3000"/>
    </row>
    <row r="3001" spans="4:4">
      <c r="D3001"/>
    </row>
    <row r="3002" spans="4:4">
      <c r="D3002"/>
    </row>
    <row r="3003" spans="4:4">
      <c r="D3003"/>
    </row>
    <row r="3004" spans="4:4">
      <c r="D3004"/>
    </row>
    <row r="3005" spans="4:4">
      <c r="D3005"/>
    </row>
    <row r="3006" spans="4:4">
      <c r="D3006"/>
    </row>
    <row r="3007" spans="4:4">
      <c r="D3007"/>
    </row>
    <row r="3008" spans="4:4">
      <c r="D3008"/>
    </row>
    <row r="3009" spans="4:4">
      <c r="D3009"/>
    </row>
    <row r="3010" spans="4:4">
      <c r="D3010"/>
    </row>
    <row r="3011" spans="4:4">
      <c r="D3011"/>
    </row>
    <row r="3012" spans="4:4">
      <c r="D3012"/>
    </row>
    <row r="3013" spans="4:4">
      <c r="D3013"/>
    </row>
    <row r="3014" spans="4:4">
      <c r="D3014"/>
    </row>
    <row r="3015" spans="4:4">
      <c r="D3015"/>
    </row>
    <row r="3016" spans="4:4">
      <c r="D3016"/>
    </row>
    <row r="3017" spans="4:4">
      <c r="D3017"/>
    </row>
    <row r="3018" spans="4:4">
      <c r="D3018"/>
    </row>
    <row r="3019" spans="4:4">
      <c r="D3019"/>
    </row>
    <row r="3020" spans="4:4">
      <c r="D3020"/>
    </row>
    <row r="3021" spans="4:4">
      <c r="D3021"/>
    </row>
    <row r="3022" spans="4:4">
      <c r="D3022"/>
    </row>
    <row r="3023" spans="4:4">
      <c r="D3023"/>
    </row>
    <row r="3024" spans="4:4">
      <c r="D3024"/>
    </row>
    <row r="3025" spans="4:4">
      <c r="D3025"/>
    </row>
    <row r="3026" spans="4:4">
      <c r="D3026"/>
    </row>
    <row r="3027" spans="4:4">
      <c r="D3027"/>
    </row>
    <row r="3028" spans="4:4">
      <c r="D3028"/>
    </row>
    <row r="3029" spans="4:4">
      <c r="D3029"/>
    </row>
    <row r="3030" spans="4:4">
      <c r="D3030"/>
    </row>
    <row r="3031" spans="4:4">
      <c r="D3031"/>
    </row>
    <row r="3032" spans="4:4">
      <c r="D3032"/>
    </row>
    <row r="3033" spans="4:4">
      <c r="D3033"/>
    </row>
    <row r="3034" spans="4:4">
      <c r="D3034"/>
    </row>
    <row r="3035" spans="4:4">
      <c r="D3035"/>
    </row>
    <row r="3036" spans="4:4">
      <c r="D3036"/>
    </row>
    <row r="3037" spans="4:4">
      <c r="D3037"/>
    </row>
    <row r="3038" spans="4:4">
      <c r="D3038"/>
    </row>
    <row r="3039" spans="4:4">
      <c r="D3039"/>
    </row>
    <row r="3040" spans="4:4">
      <c r="D3040"/>
    </row>
    <row r="3041" spans="4:4">
      <c r="D3041"/>
    </row>
    <row r="3042" spans="4:4">
      <c r="D3042"/>
    </row>
    <row r="3043" spans="4:4">
      <c r="D3043"/>
    </row>
    <row r="3044" spans="4:4">
      <c r="D3044"/>
    </row>
    <row r="3045" spans="4:4">
      <c r="D3045"/>
    </row>
    <row r="3046" spans="4:4">
      <c r="D3046"/>
    </row>
    <row r="3047" spans="4:4">
      <c r="D3047"/>
    </row>
    <row r="3048" spans="4:4">
      <c r="D3048"/>
    </row>
    <row r="3049" spans="4:4">
      <c r="D3049"/>
    </row>
    <row r="3050" spans="4:4">
      <c r="D3050"/>
    </row>
    <row r="3051" spans="4:4">
      <c r="D3051"/>
    </row>
    <row r="3052" spans="4:4">
      <c r="D3052"/>
    </row>
    <row r="3053" spans="4:4">
      <c r="D3053"/>
    </row>
    <row r="3054" spans="4:4">
      <c r="D3054"/>
    </row>
    <row r="3055" spans="4:4">
      <c r="D3055"/>
    </row>
    <row r="3056" spans="4:4">
      <c r="D3056"/>
    </row>
    <row r="3057" spans="4:4">
      <c r="D3057"/>
    </row>
    <row r="3058" spans="4:4">
      <c r="D3058"/>
    </row>
    <row r="3059" spans="4:4">
      <c r="D3059"/>
    </row>
    <row r="3060" spans="4:4">
      <c r="D3060"/>
    </row>
    <row r="3061" spans="4:4">
      <c r="D3061"/>
    </row>
    <row r="3062" spans="4:4">
      <c r="D3062"/>
    </row>
    <row r="3063" spans="4:4">
      <c r="D3063"/>
    </row>
    <row r="3064" spans="4:4">
      <c r="D3064"/>
    </row>
    <row r="3065" spans="4:4">
      <c r="D3065"/>
    </row>
    <row r="3066" spans="4:4">
      <c r="D3066"/>
    </row>
    <row r="3067" spans="4:4">
      <c r="D3067"/>
    </row>
    <row r="3068" spans="4:4">
      <c r="D3068"/>
    </row>
    <row r="3069" spans="4:4">
      <c r="D3069"/>
    </row>
    <row r="3070" spans="4:4">
      <c r="D3070"/>
    </row>
    <row r="3071" spans="4:4">
      <c r="D3071"/>
    </row>
    <row r="3072" spans="4:4">
      <c r="D3072"/>
    </row>
    <row r="3073" spans="4:4">
      <c r="D3073"/>
    </row>
    <row r="3074" spans="4:4">
      <c r="D3074"/>
    </row>
    <row r="3075" spans="4:4">
      <c r="D3075"/>
    </row>
    <row r="3076" spans="4:4">
      <c r="D3076"/>
    </row>
    <row r="3077" spans="4:4">
      <c r="D3077"/>
    </row>
    <row r="3078" spans="4:4">
      <c r="D3078"/>
    </row>
    <row r="3079" spans="4:4">
      <c r="D3079"/>
    </row>
    <row r="3080" spans="4:4">
      <c r="D3080"/>
    </row>
    <row r="3081" spans="4:4">
      <c r="D3081"/>
    </row>
    <row r="3082" spans="4:4">
      <c r="D3082"/>
    </row>
    <row r="3083" spans="4:4">
      <c r="D3083"/>
    </row>
    <row r="3084" spans="4:4">
      <c r="D3084"/>
    </row>
    <row r="3085" spans="4:4">
      <c r="D3085"/>
    </row>
    <row r="3086" spans="4:4">
      <c r="D3086"/>
    </row>
    <row r="3087" spans="4:4">
      <c r="D3087"/>
    </row>
    <row r="3088" spans="4:4">
      <c r="D3088"/>
    </row>
    <row r="3089" spans="4:4">
      <c r="D3089"/>
    </row>
    <row r="3090" spans="4:4">
      <c r="D3090"/>
    </row>
    <row r="3091" spans="4:4">
      <c r="D3091"/>
    </row>
    <row r="3092" spans="4:4">
      <c r="D3092"/>
    </row>
    <row r="3093" spans="4:4">
      <c r="D3093"/>
    </row>
    <row r="3094" spans="4:4">
      <c r="D3094"/>
    </row>
    <row r="3095" spans="4:4">
      <c r="D3095"/>
    </row>
    <row r="3096" spans="4:4">
      <c r="D3096"/>
    </row>
    <row r="3097" spans="4:4">
      <c r="D3097"/>
    </row>
    <row r="3098" spans="4:4">
      <c r="D3098"/>
    </row>
    <row r="3099" spans="4:4">
      <c r="D3099"/>
    </row>
    <row r="3100" spans="4:4">
      <c r="D3100"/>
    </row>
    <row r="3101" spans="4:4">
      <c r="D3101"/>
    </row>
    <row r="3102" spans="4:4">
      <c r="D3102"/>
    </row>
    <row r="3103" spans="4:4">
      <c r="D3103"/>
    </row>
    <row r="3104" spans="4:4">
      <c r="D3104"/>
    </row>
    <row r="3105" spans="4:4">
      <c r="D3105"/>
    </row>
    <row r="3106" spans="4:4">
      <c r="D3106"/>
    </row>
    <row r="3107" spans="4:4">
      <c r="D3107"/>
    </row>
    <row r="3108" spans="4:4">
      <c r="D3108"/>
    </row>
    <row r="3109" spans="4:4">
      <c r="D3109"/>
    </row>
    <row r="3110" spans="4:4">
      <c r="D3110"/>
    </row>
    <row r="3111" spans="4:4">
      <c r="D3111"/>
    </row>
    <row r="3112" spans="4:4">
      <c r="D3112"/>
    </row>
    <row r="3113" spans="4:4">
      <c r="D3113"/>
    </row>
    <row r="3114" spans="4:4">
      <c r="D3114"/>
    </row>
    <row r="3115" spans="4:4">
      <c r="D3115"/>
    </row>
    <row r="3116" spans="4:4">
      <c r="D3116"/>
    </row>
    <row r="3117" spans="4:4">
      <c r="D3117"/>
    </row>
    <row r="3118" spans="4:4">
      <c r="D3118"/>
    </row>
    <row r="3119" spans="4:4">
      <c r="D3119"/>
    </row>
    <row r="3120" spans="4:4">
      <c r="D3120"/>
    </row>
    <row r="3121" spans="4:4">
      <c r="D3121"/>
    </row>
    <row r="3122" spans="4:4">
      <c r="D3122"/>
    </row>
    <row r="3123" spans="4:4">
      <c r="D3123"/>
    </row>
    <row r="3124" spans="4:4">
      <c r="D3124"/>
    </row>
    <row r="3125" spans="4:4">
      <c r="D3125"/>
    </row>
    <row r="3126" spans="4:4">
      <c r="D3126"/>
    </row>
    <row r="3127" spans="4:4">
      <c r="D3127"/>
    </row>
    <row r="3128" spans="4:4">
      <c r="D3128"/>
    </row>
    <row r="3129" spans="4:4">
      <c r="D3129"/>
    </row>
    <row r="3130" spans="4:4">
      <c r="D3130"/>
    </row>
    <row r="3131" spans="4:4">
      <c r="D3131"/>
    </row>
    <row r="3132" spans="4:4">
      <c r="D3132"/>
    </row>
    <row r="3133" spans="4:4">
      <c r="D3133"/>
    </row>
    <row r="3134" spans="4:4">
      <c r="D3134"/>
    </row>
    <row r="3135" spans="4:4">
      <c r="D3135"/>
    </row>
    <row r="3136" spans="4:4">
      <c r="D3136"/>
    </row>
    <row r="3137" spans="4:4">
      <c r="D3137"/>
    </row>
    <row r="3138" spans="4:4">
      <c r="D3138"/>
    </row>
    <row r="3139" spans="4:4">
      <c r="D3139"/>
    </row>
    <row r="3140" spans="4:4">
      <c r="D3140"/>
    </row>
    <row r="3141" spans="4:4">
      <c r="D3141"/>
    </row>
    <row r="3142" spans="4:4">
      <c r="D3142"/>
    </row>
    <row r="3143" spans="4:4">
      <c r="D3143"/>
    </row>
    <row r="3144" spans="4:4">
      <c r="D3144"/>
    </row>
    <row r="3145" spans="4:4">
      <c r="D3145"/>
    </row>
    <row r="3146" spans="4:4">
      <c r="D3146"/>
    </row>
    <row r="3147" spans="4:4">
      <c r="D3147"/>
    </row>
    <row r="3148" spans="4:4">
      <c r="D3148"/>
    </row>
    <row r="3149" spans="4:4">
      <c r="D3149"/>
    </row>
    <row r="3150" spans="4:4">
      <c r="D3150"/>
    </row>
    <row r="3151" spans="4:4">
      <c r="D3151"/>
    </row>
    <row r="3152" spans="4:4">
      <c r="D3152"/>
    </row>
    <row r="3153" spans="4:4">
      <c r="D3153"/>
    </row>
    <row r="3154" spans="4:4">
      <c r="D3154"/>
    </row>
    <row r="3155" spans="4:4">
      <c r="D3155"/>
    </row>
    <row r="3156" spans="4:4">
      <c r="D3156"/>
    </row>
    <row r="3157" spans="4:4">
      <c r="D3157"/>
    </row>
    <row r="3158" spans="4:4">
      <c r="D3158"/>
    </row>
    <row r="3159" spans="4:4">
      <c r="D3159"/>
    </row>
    <row r="3160" spans="4:4">
      <c r="D3160"/>
    </row>
    <row r="3161" spans="4:4">
      <c r="D3161"/>
    </row>
    <row r="3162" spans="4:4">
      <c r="D3162"/>
    </row>
    <row r="3163" spans="4:4">
      <c r="D3163"/>
    </row>
    <row r="3164" spans="4:4">
      <c r="D3164"/>
    </row>
    <row r="3165" spans="4:4">
      <c r="D3165"/>
    </row>
    <row r="3166" spans="4:4">
      <c r="D3166"/>
    </row>
    <row r="3167" spans="4:4">
      <c r="D3167"/>
    </row>
    <row r="3168" spans="4:4">
      <c r="D3168"/>
    </row>
    <row r="3169" spans="4:4">
      <c r="D3169"/>
    </row>
    <row r="3170" spans="4:4">
      <c r="D3170"/>
    </row>
    <row r="3171" spans="4:4">
      <c r="D3171"/>
    </row>
    <row r="3172" spans="4:4">
      <c r="D3172"/>
    </row>
    <row r="3173" spans="4:4">
      <c r="D3173"/>
    </row>
    <row r="3174" spans="4:4">
      <c r="D3174"/>
    </row>
    <row r="3175" spans="4:4">
      <c r="D3175"/>
    </row>
    <row r="3176" spans="4:4">
      <c r="D3176"/>
    </row>
    <row r="3177" spans="4:4">
      <c r="D3177"/>
    </row>
    <row r="3178" spans="4:4">
      <c r="D3178"/>
    </row>
    <row r="3179" spans="4:4">
      <c r="D3179"/>
    </row>
    <row r="3180" spans="4:4">
      <c r="D3180"/>
    </row>
    <row r="3181" spans="4:4">
      <c r="D3181"/>
    </row>
    <row r="3182" spans="4:4">
      <c r="D3182"/>
    </row>
    <row r="3183" spans="4:4">
      <c r="D3183"/>
    </row>
    <row r="3184" spans="4:4">
      <c r="D3184"/>
    </row>
    <row r="3185" spans="4:4">
      <c r="D3185"/>
    </row>
    <row r="3186" spans="4:4">
      <c r="D3186"/>
    </row>
    <row r="3187" spans="4:4">
      <c r="D3187"/>
    </row>
    <row r="3188" spans="4:4">
      <c r="D3188"/>
    </row>
    <row r="3189" spans="4:4">
      <c r="D3189"/>
    </row>
    <row r="3190" spans="4:4">
      <c r="D3190"/>
    </row>
    <row r="3191" spans="4:4">
      <c r="D3191"/>
    </row>
    <row r="3192" spans="4:4">
      <c r="D3192"/>
    </row>
    <row r="3193" spans="4:4">
      <c r="D3193"/>
    </row>
    <row r="3194" spans="4:4">
      <c r="D3194"/>
    </row>
    <row r="3195" spans="4:4">
      <c r="D3195"/>
    </row>
    <row r="3196" spans="4:4">
      <c r="D3196"/>
    </row>
    <row r="3197" spans="4:4">
      <c r="D3197"/>
    </row>
    <row r="3198" spans="4:4">
      <c r="D3198"/>
    </row>
    <row r="3199" spans="4:4">
      <c r="D3199"/>
    </row>
    <row r="3200" spans="4:4">
      <c r="D3200"/>
    </row>
    <row r="3201" spans="4:4">
      <c r="D3201"/>
    </row>
    <row r="3202" spans="4:4">
      <c r="D3202"/>
    </row>
    <row r="3203" spans="4:4">
      <c r="D3203"/>
    </row>
    <row r="3204" spans="4:4">
      <c r="D3204"/>
    </row>
    <row r="3205" spans="4:4">
      <c r="D3205"/>
    </row>
    <row r="3206" spans="4:4">
      <c r="D3206"/>
    </row>
    <row r="3207" spans="4:4">
      <c r="D3207"/>
    </row>
    <row r="3208" spans="4:4">
      <c r="D3208"/>
    </row>
    <row r="3209" spans="4:4">
      <c r="D3209"/>
    </row>
    <row r="3210" spans="4:4">
      <c r="D3210"/>
    </row>
    <row r="3211" spans="4:4">
      <c r="D3211"/>
    </row>
    <row r="3212" spans="4:4">
      <c r="D3212"/>
    </row>
    <row r="3213" spans="4:4">
      <c r="D3213"/>
    </row>
    <row r="3214" spans="4:4">
      <c r="D3214"/>
    </row>
    <row r="3215" spans="4:4">
      <c r="D3215"/>
    </row>
    <row r="3216" spans="4:4">
      <c r="D3216"/>
    </row>
    <row r="3217" spans="4:4">
      <c r="D3217"/>
    </row>
    <row r="3218" spans="4:4">
      <c r="D3218"/>
    </row>
    <row r="3219" spans="4:4">
      <c r="D3219"/>
    </row>
    <row r="3220" spans="4:4">
      <c r="D3220"/>
    </row>
    <row r="3221" spans="4:4">
      <c r="D3221"/>
    </row>
    <row r="3222" spans="4:4">
      <c r="D3222"/>
    </row>
    <row r="3223" spans="4:4">
      <c r="D3223"/>
    </row>
    <row r="3224" spans="4:4">
      <c r="D3224"/>
    </row>
    <row r="3225" spans="4:4">
      <c r="D3225"/>
    </row>
    <row r="3226" spans="4:4">
      <c r="D3226"/>
    </row>
    <row r="3227" spans="4:4">
      <c r="D3227"/>
    </row>
    <row r="3228" spans="4:4">
      <c r="D3228"/>
    </row>
    <row r="3229" spans="4:4">
      <c r="D3229"/>
    </row>
    <row r="3230" spans="4:4">
      <c r="D3230"/>
    </row>
    <row r="3231" spans="4:4">
      <c r="D3231"/>
    </row>
    <row r="3232" spans="4:4">
      <c r="D3232"/>
    </row>
    <row r="3233" spans="4:4">
      <c r="D3233"/>
    </row>
    <row r="3234" spans="4:4">
      <c r="D3234"/>
    </row>
    <row r="3235" spans="4:4">
      <c r="D3235"/>
    </row>
    <row r="3236" spans="4:4">
      <c r="D3236"/>
    </row>
    <row r="3237" spans="4:4">
      <c r="D3237"/>
    </row>
    <row r="3238" spans="4:4">
      <c r="D3238"/>
    </row>
    <row r="3239" spans="4:4">
      <c r="D3239"/>
    </row>
    <row r="3240" spans="4:4">
      <c r="D3240"/>
    </row>
    <row r="3241" spans="4:4">
      <c r="D3241"/>
    </row>
    <row r="3242" spans="4:4">
      <c r="D3242"/>
    </row>
    <row r="3243" spans="4:4">
      <c r="D3243"/>
    </row>
    <row r="3244" spans="4:4">
      <c r="D3244"/>
    </row>
    <row r="3245" spans="4:4">
      <c r="D3245"/>
    </row>
    <row r="3246" spans="4:4">
      <c r="D3246"/>
    </row>
    <row r="3247" spans="4:4">
      <c r="D3247"/>
    </row>
    <row r="3248" spans="4:4">
      <c r="D3248"/>
    </row>
    <row r="3249" spans="4:4">
      <c r="D3249"/>
    </row>
    <row r="3250" spans="4:4">
      <c r="D3250"/>
    </row>
    <row r="3251" spans="4:4">
      <c r="D3251"/>
    </row>
    <row r="3252" spans="4:4">
      <c r="D3252"/>
    </row>
    <row r="3253" spans="4:4">
      <c r="D3253"/>
    </row>
    <row r="3254" spans="4:4">
      <c r="D3254"/>
    </row>
    <row r="3255" spans="4:4">
      <c r="D3255"/>
    </row>
    <row r="3256" spans="4:4">
      <c r="D3256"/>
    </row>
    <row r="3257" spans="4:4">
      <c r="D3257"/>
    </row>
    <row r="3258" spans="4:4">
      <c r="D3258"/>
    </row>
    <row r="3259" spans="4:4">
      <c r="D3259"/>
    </row>
    <row r="3260" spans="4:4">
      <c r="D3260"/>
    </row>
    <row r="3261" spans="4:4">
      <c r="D3261"/>
    </row>
    <row r="3262" spans="4:4">
      <c r="D3262"/>
    </row>
    <row r="3263" spans="4:4">
      <c r="D3263"/>
    </row>
    <row r="3264" spans="4:4">
      <c r="D3264"/>
    </row>
    <row r="3265" spans="4:4">
      <c r="D3265"/>
    </row>
    <row r="3266" spans="4:4">
      <c r="D3266"/>
    </row>
    <row r="3267" spans="4:4">
      <c r="D3267"/>
    </row>
    <row r="3268" spans="4:4">
      <c r="D3268"/>
    </row>
    <row r="3269" spans="4:4">
      <c r="D3269"/>
    </row>
    <row r="3270" spans="4:4">
      <c r="D3270"/>
    </row>
    <row r="3271" spans="4:4">
      <c r="D3271"/>
    </row>
    <row r="3272" spans="4:4">
      <c r="D3272"/>
    </row>
    <row r="3273" spans="4:4">
      <c r="D3273"/>
    </row>
    <row r="3274" spans="4:4">
      <c r="D3274"/>
    </row>
    <row r="3275" spans="4:4">
      <c r="D3275"/>
    </row>
    <row r="3276" spans="4:4">
      <c r="D3276"/>
    </row>
    <row r="3277" spans="4:4">
      <c r="D3277"/>
    </row>
    <row r="3278" spans="4:4">
      <c r="D3278"/>
    </row>
    <row r="3279" spans="4:4">
      <c r="D3279"/>
    </row>
    <row r="3280" spans="4:4">
      <c r="D3280"/>
    </row>
    <row r="3281" spans="4:4">
      <c r="D3281"/>
    </row>
    <row r="3282" spans="4:4">
      <c r="D3282"/>
    </row>
    <row r="3283" spans="4:4">
      <c r="D3283"/>
    </row>
    <row r="3284" spans="4:4">
      <c r="D3284"/>
    </row>
    <row r="3285" spans="4:4">
      <c r="D3285"/>
    </row>
    <row r="3286" spans="4:4">
      <c r="D3286"/>
    </row>
    <row r="3287" spans="4:4">
      <c r="D3287"/>
    </row>
    <row r="3288" spans="4:4">
      <c r="D3288"/>
    </row>
    <row r="3289" spans="4:4">
      <c r="D3289"/>
    </row>
    <row r="3290" spans="4:4">
      <c r="D3290"/>
    </row>
    <row r="3291" spans="4:4">
      <c r="D3291"/>
    </row>
    <row r="3292" spans="4:4">
      <c r="D3292"/>
    </row>
    <row r="3293" spans="4:4">
      <c r="D3293"/>
    </row>
    <row r="3294" spans="4:4">
      <c r="D3294"/>
    </row>
    <row r="3295" spans="4:4">
      <c r="D3295"/>
    </row>
    <row r="3296" spans="4:4">
      <c r="D3296"/>
    </row>
    <row r="3297" spans="4:4">
      <c r="D3297"/>
    </row>
    <row r="3298" spans="4:4">
      <c r="D3298"/>
    </row>
    <row r="3299" spans="4:4">
      <c r="D3299"/>
    </row>
    <row r="3300" spans="4:4">
      <c r="D3300"/>
    </row>
    <row r="3301" spans="4:4">
      <c r="D3301"/>
    </row>
    <row r="3302" spans="4:4">
      <c r="D3302"/>
    </row>
    <row r="3303" spans="4:4">
      <c r="D3303"/>
    </row>
    <row r="3304" spans="4:4">
      <c r="D3304"/>
    </row>
    <row r="3305" spans="4:4">
      <c r="D3305"/>
    </row>
    <row r="3306" spans="4:4">
      <c r="D3306"/>
    </row>
    <row r="3307" spans="4:4">
      <c r="D3307"/>
    </row>
    <row r="3308" spans="4:4">
      <c r="D3308"/>
    </row>
    <row r="3309" spans="4:4">
      <c r="D3309"/>
    </row>
    <row r="3310" spans="4:4">
      <c r="D3310"/>
    </row>
    <row r="3311" spans="4:4">
      <c r="D3311"/>
    </row>
    <row r="3312" spans="4:4">
      <c r="D3312"/>
    </row>
    <row r="3313" spans="4:4">
      <c r="D3313"/>
    </row>
    <row r="3314" spans="4:4">
      <c r="D3314"/>
    </row>
    <row r="3315" spans="4:4">
      <c r="D3315"/>
    </row>
    <row r="3316" spans="4:4">
      <c r="D3316"/>
    </row>
    <row r="3317" spans="4:4">
      <c r="D3317"/>
    </row>
    <row r="3318" spans="4:4">
      <c r="D3318"/>
    </row>
    <row r="3319" spans="4:4">
      <c r="D3319"/>
    </row>
    <row r="3320" spans="4:4">
      <c r="D3320"/>
    </row>
    <row r="3321" spans="4:4">
      <c r="D3321"/>
    </row>
    <row r="3322" spans="4:4">
      <c r="D3322"/>
    </row>
    <row r="3323" spans="4:4">
      <c r="D3323"/>
    </row>
    <row r="3324" spans="4:4">
      <c r="D3324"/>
    </row>
    <row r="3325" spans="4:4">
      <c r="D3325"/>
    </row>
    <row r="3326" spans="4:4">
      <c r="D3326"/>
    </row>
    <row r="3327" spans="4:4">
      <c r="D3327"/>
    </row>
    <row r="3328" spans="4:4">
      <c r="D3328"/>
    </row>
    <row r="3329" spans="4:4">
      <c r="D3329"/>
    </row>
    <row r="3330" spans="4:4">
      <c r="D3330"/>
    </row>
    <row r="3331" spans="4:4">
      <c r="D3331"/>
    </row>
    <row r="3332" spans="4:4">
      <c r="D3332"/>
    </row>
    <row r="3333" spans="4:4">
      <c r="D3333"/>
    </row>
    <row r="3334" spans="4:4">
      <c r="D3334"/>
    </row>
    <row r="3335" spans="4:4">
      <c r="D3335"/>
    </row>
    <row r="3336" spans="4:4">
      <c r="D3336"/>
    </row>
    <row r="3337" spans="4:4">
      <c r="D3337"/>
    </row>
    <row r="3338" spans="4:4">
      <c r="D3338"/>
    </row>
    <row r="3339" spans="4:4">
      <c r="D3339"/>
    </row>
    <row r="3340" spans="4:4">
      <c r="D3340"/>
    </row>
    <row r="3341" spans="4:4">
      <c r="D3341"/>
    </row>
    <row r="3342" spans="4:4">
      <c r="D3342"/>
    </row>
    <row r="3343" spans="4:4">
      <c r="D3343"/>
    </row>
    <row r="3344" spans="4:4">
      <c r="D3344"/>
    </row>
    <row r="3345" spans="4:4">
      <c r="D3345"/>
    </row>
    <row r="3346" spans="4:4">
      <c r="D3346"/>
    </row>
    <row r="3347" spans="4:4">
      <c r="D3347"/>
    </row>
    <row r="3348" spans="4:4">
      <c r="D3348"/>
    </row>
    <row r="3349" spans="4:4">
      <c r="D3349"/>
    </row>
    <row r="3350" spans="4:4">
      <c r="D3350"/>
    </row>
    <row r="3351" spans="4:4">
      <c r="D3351"/>
    </row>
    <row r="3352" spans="4:4">
      <c r="D3352"/>
    </row>
    <row r="3353" spans="4:4">
      <c r="D3353"/>
    </row>
    <row r="3354" spans="4:4">
      <c r="D3354"/>
    </row>
    <row r="3355" spans="4:4">
      <c r="D3355"/>
    </row>
    <row r="3356" spans="4:4">
      <c r="D3356"/>
    </row>
    <row r="3357" spans="4:4">
      <c r="D3357"/>
    </row>
    <row r="3358" spans="4:4">
      <c r="D3358"/>
    </row>
    <row r="3359" spans="4:4">
      <c r="D3359"/>
    </row>
    <row r="3360" spans="4:4">
      <c r="D3360"/>
    </row>
    <row r="3361" spans="4:4">
      <c r="D3361"/>
    </row>
    <row r="3362" spans="4:4">
      <c r="D3362"/>
    </row>
    <row r="3363" spans="4:4">
      <c r="D3363"/>
    </row>
    <row r="3364" spans="4:4">
      <c r="D3364"/>
    </row>
    <row r="3365" spans="4:4">
      <c r="D3365"/>
    </row>
    <row r="3366" spans="4:4">
      <c r="D3366"/>
    </row>
    <row r="3367" spans="4:4">
      <c r="D3367"/>
    </row>
    <row r="3368" spans="4:4">
      <c r="D3368"/>
    </row>
    <row r="3369" spans="4:4">
      <c r="D3369"/>
    </row>
    <row r="3370" spans="4:4">
      <c r="D3370"/>
    </row>
    <row r="3371" spans="4:4">
      <c r="D3371"/>
    </row>
    <row r="3372" spans="4:4">
      <c r="D3372"/>
    </row>
    <row r="3373" spans="4:4">
      <c r="D3373"/>
    </row>
    <row r="3374" spans="4:4">
      <c r="D3374"/>
    </row>
    <row r="3375" spans="4:4">
      <c r="D3375"/>
    </row>
    <row r="3376" spans="4:4">
      <c r="D3376"/>
    </row>
    <row r="3377" spans="4:4">
      <c r="D3377"/>
    </row>
    <row r="3378" spans="4:4">
      <c r="D3378"/>
    </row>
    <row r="3379" spans="4:4">
      <c r="D3379"/>
    </row>
    <row r="3380" spans="4:4">
      <c r="D3380"/>
    </row>
    <row r="3381" spans="4:4">
      <c r="D3381"/>
    </row>
    <row r="3382" spans="4:4">
      <c r="D3382"/>
    </row>
    <row r="3383" spans="4:4">
      <c r="D3383"/>
    </row>
    <row r="3384" spans="4:4">
      <c r="D3384"/>
    </row>
    <row r="3385" spans="4:4">
      <c r="D3385"/>
    </row>
    <row r="3386" spans="4:4">
      <c r="D3386"/>
    </row>
    <row r="3387" spans="4:4">
      <c r="D3387"/>
    </row>
    <row r="3388" spans="4:4">
      <c r="D3388"/>
    </row>
    <row r="3389" spans="4:4">
      <c r="D3389"/>
    </row>
    <row r="3390" spans="4:4">
      <c r="D3390"/>
    </row>
    <row r="3391" spans="4:4">
      <c r="D3391"/>
    </row>
    <row r="3392" spans="4:4">
      <c r="D3392"/>
    </row>
    <row r="3393" spans="4:4">
      <c r="D3393"/>
    </row>
    <row r="3394" spans="4:4">
      <c r="D3394"/>
    </row>
    <row r="3395" spans="4:4">
      <c r="D3395"/>
    </row>
    <row r="3396" spans="4:4">
      <c r="D3396"/>
    </row>
    <row r="3397" spans="4:4">
      <c r="D3397"/>
    </row>
    <row r="3398" spans="4:4">
      <c r="D3398"/>
    </row>
    <row r="3399" spans="4:4">
      <c r="D3399"/>
    </row>
    <row r="3400" spans="4:4">
      <c r="D3400"/>
    </row>
    <row r="3401" spans="4:4">
      <c r="D3401"/>
    </row>
    <row r="3402" spans="4:4">
      <c r="D3402"/>
    </row>
    <row r="3403" spans="4:4">
      <c r="D3403"/>
    </row>
    <row r="3404" spans="4:4">
      <c r="D3404"/>
    </row>
    <row r="3405" spans="4:4">
      <c r="D3405"/>
    </row>
    <row r="3406" spans="4:4">
      <c r="D3406"/>
    </row>
    <row r="3407" spans="4:4">
      <c r="D3407"/>
    </row>
    <row r="3408" spans="4:4">
      <c r="D3408"/>
    </row>
    <row r="3409" spans="4:4">
      <c r="D3409"/>
    </row>
    <row r="3410" spans="4:4">
      <c r="D3410"/>
    </row>
    <row r="3411" spans="4:4">
      <c r="D3411"/>
    </row>
    <row r="3412" spans="4:4">
      <c r="D3412"/>
    </row>
    <row r="3413" spans="4:4">
      <c r="D3413"/>
    </row>
    <row r="3414" spans="4:4">
      <c r="D3414"/>
    </row>
    <row r="3415" spans="4:4">
      <c r="D3415"/>
    </row>
    <row r="3416" spans="4:4">
      <c r="D3416"/>
    </row>
    <row r="3417" spans="4:4">
      <c r="D3417"/>
    </row>
    <row r="3418" spans="4:4">
      <c r="D3418"/>
    </row>
    <row r="3419" spans="4:4">
      <c r="D3419"/>
    </row>
    <row r="3420" spans="4:4">
      <c r="D3420"/>
    </row>
    <row r="3421" spans="4:4">
      <c r="D3421"/>
    </row>
    <row r="3422" spans="4:4">
      <c r="D3422"/>
    </row>
    <row r="3423" spans="4:4">
      <c r="D3423"/>
    </row>
    <row r="3424" spans="4:4">
      <c r="D3424"/>
    </row>
    <row r="3425" spans="4:4">
      <c r="D3425"/>
    </row>
    <row r="3426" spans="4:4">
      <c r="D3426"/>
    </row>
    <row r="3427" spans="4:4">
      <c r="D3427"/>
    </row>
    <row r="3428" spans="4:4">
      <c r="D3428"/>
    </row>
    <row r="3429" spans="4:4">
      <c r="D3429"/>
    </row>
    <row r="3430" spans="4:4">
      <c r="D3430"/>
    </row>
    <row r="3431" spans="4:4">
      <c r="D3431"/>
    </row>
    <row r="3432" spans="4:4">
      <c r="D3432"/>
    </row>
    <row r="3433" spans="4:4">
      <c r="D3433"/>
    </row>
    <row r="3434" spans="4:4">
      <c r="D3434"/>
    </row>
    <row r="3435" spans="4:4">
      <c r="D3435"/>
    </row>
    <row r="3436" spans="4:4">
      <c r="D3436"/>
    </row>
    <row r="3437" spans="4:4">
      <c r="D3437"/>
    </row>
    <row r="3438" spans="4:4">
      <c r="D3438"/>
    </row>
    <row r="3439" spans="4:4">
      <c r="D3439"/>
    </row>
    <row r="3440" spans="4:4">
      <c r="D3440"/>
    </row>
    <row r="3441" spans="4:4">
      <c r="D3441"/>
    </row>
    <row r="3442" spans="4:4">
      <c r="D3442"/>
    </row>
    <row r="3443" spans="4:4">
      <c r="D3443"/>
    </row>
    <row r="3444" spans="4:4">
      <c r="D3444"/>
    </row>
    <row r="3445" spans="4:4">
      <c r="D3445"/>
    </row>
    <row r="3446" spans="4:4">
      <c r="D3446"/>
    </row>
    <row r="3447" spans="4:4">
      <c r="D3447"/>
    </row>
    <row r="3448" spans="4:4">
      <c r="D3448"/>
    </row>
    <row r="3449" spans="4:4">
      <c r="D3449"/>
    </row>
    <row r="3450" spans="4:4">
      <c r="D3450"/>
    </row>
    <row r="3451" spans="4:4">
      <c r="D3451"/>
    </row>
    <row r="3452" spans="4:4">
      <c r="D3452"/>
    </row>
    <row r="3453" spans="4:4">
      <c r="D3453"/>
    </row>
    <row r="3454" spans="4:4">
      <c r="D3454"/>
    </row>
    <row r="3455" spans="4:4">
      <c r="D3455"/>
    </row>
    <row r="3456" spans="4:4">
      <c r="D3456"/>
    </row>
    <row r="3457" spans="4:4">
      <c r="D3457"/>
    </row>
    <row r="3458" spans="4:4">
      <c r="D3458"/>
    </row>
    <row r="3459" spans="4:4">
      <c r="D3459"/>
    </row>
    <row r="3460" spans="4:4">
      <c r="D3460"/>
    </row>
    <row r="3461" spans="4:4">
      <c r="D3461"/>
    </row>
    <row r="3462" spans="4:4">
      <c r="D3462"/>
    </row>
    <row r="3463" spans="4:4">
      <c r="D3463"/>
    </row>
    <row r="3464" spans="4:4">
      <c r="D3464"/>
    </row>
    <row r="3465" spans="4:4">
      <c r="D3465"/>
    </row>
    <row r="3466" spans="4:4">
      <c r="D3466"/>
    </row>
    <row r="3467" spans="4:4">
      <c r="D3467"/>
    </row>
    <row r="3468" spans="4:4">
      <c r="D3468"/>
    </row>
    <row r="3469" spans="4:4">
      <c r="D3469"/>
    </row>
    <row r="3470" spans="4:4">
      <c r="D3470"/>
    </row>
    <row r="3471" spans="4:4">
      <c r="D3471"/>
    </row>
    <row r="3472" spans="4:4">
      <c r="D3472"/>
    </row>
    <row r="3473" spans="4:4">
      <c r="D3473"/>
    </row>
    <row r="3474" spans="4:4">
      <c r="D3474"/>
    </row>
    <row r="3475" spans="4:4">
      <c r="D3475"/>
    </row>
    <row r="3476" spans="4:4">
      <c r="D3476"/>
    </row>
    <row r="3477" spans="4:4">
      <c r="D3477"/>
    </row>
    <row r="3478" spans="4:4">
      <c r="D3478"/>
    </row>
    <row r="3479" spans="4:4">
      <c r="D3479"/>
    </row>
    <row r="3480" spans="4:4">
      <c r="D3480"/>
    </row>
    <row r="3481" spans="4:4">
      <c r="D3481"/>
    </row>
    <row r="3482" spans="4:4">
      <c r="D3482"/>
    </row>
    <row r="3483" spans="4:4">
      <c r="D3483"/>
    </row>
    <row r="3484" spans="4:4">
      <c r="D3484"/>
    </row>
    <row r="3485" spans="4:4">
      <c r="D3485"/>
    </row>
    <row r="3486" spans="4:4">
      <c r="D3486"/>
    </row>
    <row r="3487" spans="4:4">
      <c r="D3487"/>
    </row>
    <row r="3488" spans="4:4">
      <c r="D3488"/>
    </row>
    <row r="3489" spans="4:4">
      <c r="D3489"/>
    </row>
    <row r="3490" spans="4:4">
      <c r="D3490"/>
    </row>
    <row r="3491" spans="4:4">
      <c r="D3491"/>
    </row>
    <row r="3492" spans="4:4">
      <c r="D3492"/>
    </row>
    <row r="3493" spans="4:4">
      <c r="D3493"/>
    </row>
    <row r="3494" spans="4:4">
      <c r="D3494"/>
    </row>
    <row r="3495" spans="4:4">
      <c r="D3495"/>
    </row>
    <row r="3496" spans="4:4">
      <c r="D3496"/>
    </row>
    <row r="3497" spans="4:4">
      <c r="D3497"/>
    </row>
    <row r="3498" spans="4:4">
      <c r="D3498"/>
    </row>
    <row r="3499" spans="4:4">
      <c r="D3499"/>
    </row>
    <row r="3500" spans="4:4">
      <c r="D3500"/>
    </row>
    <row r="3501" spans="4:4">
      <c r="D3501"/>
    </row>
    <row r="3502" spans="4:4">
      <c r="D3502"/>
    </row>
    <row r="3503" spans="4:4">
      <c r="D3503"/>
    </row>
    <row r="3504" spans="4:4">
      <c r="D3504"/>
    </row>
    <row r="3505" spans="4:4">
      <c r="D3505"/>
    </row>
    <row r="3506" spans="4:4">
      <c r="D3506"/>
    </row>
    <row r="3507" spans="4:4">
      <c r="D3507"/>
    </row>
    <row r="3508" spans="4:4">
      <c r="D3508"/>
    </row>
    <row r="3509" spans="4:4">
      <c r="D3509"/>
    </row>
    <row r="3510" spans="4:4">
      <c r="D3510"/>
    </row>
    <row r="3511" spans="4:4">
      <c r="D3511"/>
    </row>
    <row r="3512" spans="4:4">
      <c r="D3512"/>
    </row>
    <row r="3513" spans="4:4">
      <c r="D3513"/>
    </row>
    <row r="3514" spans="4:4">
      <c r="D3514"/>
    </row>
    <row r="3515" spans="4:4">
      <c r="D3515"/>
    </row>
    <row r="3516" spans="4:4">
      <c r="D3516"/>
    </row>
    <row r="3517" spans="4:4">
      <c r="D3517"/>
    </row>
    <row r="3518" spans="4:4">
      <c r="D3518"/>
    </row>
    <row r="3519" spans="4:4">
      <c r="D3519"/>
    </row>
    <row r="3520" spans="4:4">
      <c r="D3520"/>
    </row>
    <row r="3521" spans="4:4">
      <c r="D3521"/>
    </row>
    <row r="3522" spans="4:4">
      <c r="D3522"/>
    </row>
    <row r="3523" spans="4:4">
      <c r="D3523"/>
    </row>
    <row r="3524" spans="4:4">
      <c r="D3524"/>
    </row>
    <row r="3525" spans="4:4">
      <c r="D3525"/>
    </row>
    <row r="3526" spans="4:4">
      <c r="D3526"/>
    </row>
    <row r="3527" spans="4:4">
      <c r="D3527"/>
    </row>
    <row r="3528" spans="4:4">
      <c r="D3528"/>
    </row>
    <row r="3529" spans="4:4">
      <c r="D3529"/>
    </row>
    <row r="3530" spans="4:4">
      <c r="D3530"/>
    </row>
    <row r="3531" spans="4:4">
      <c r="D3531"/>
    </row>
    <row r="3532" spans="4:4">
      <c r="D3532"/>
    </row>
    <row r="3533" spans="4:4">
      <c r="D3533"/>
    </row>
    <row r="3534" spans="4:4">
      <c r="D3534"/>
    </row>
    <row r="3535" spans="4:4">
      <c r="D3535"/>
    </row>
    <row r="3536" spans="4:4">
      <c r="D3536"/>
    </row>
    <row r="3537" spans="4:4">
      <c r="D3537"/>
    </row>
    <row r="3538" spans="4:4">
      <c r="D3538"/>
    </row>
    <row r="3539" spans="4:4">
      <c r="D3539"/>
    </row>
    <row r="3540" spans="4:4">
      <c r="D3540"/>
    </row>
    <row r="3541" spans="4:4">
      <c r="D3541"/>
    </row>
    <row r="3542" spans="4:4">
      <c r="D3542"/>
    </row>
    <row r="3543" spans="4:4">
      <c r="D3543"/>
    </row>
    <row r="3544" spans="4:4">
      <c r="D3544"/>
    </row>
    <row r="3545" spans="4:4">
      <c r="D3545"/>
    </row>
    <row r="3546" spans="4:4">
      <c r="D3546"/>
    </row>
    <row r="3547" spans="4:4">
      <c r="D3547"/>
    </row>
    <row r="3548" spans="4:4">
      <c r="D3548"/>
    </row>
    <row r="3549" spans="4:4">
      <c r="D3549"/>
    </row>
    <row r="3550" spans="4:4">
      <c r="D3550"/>
    </row>
    <row r="3551" spans="4:4">
      <c r="D3551"/>
    </row>
    <row r="3552" spans="4:4">
      <c r="D3552"/>
    </row>
    <row r="3553" spans="4:4">
      <c r="D3553"/>
    </row>
    <row r="3554" spans="4:4">
      <c r="D3554"/>
    </row>
    <row r="3555" spans="4:4">
      <c r="D3555"/>
    </row>
    <row r="3556" spans="4:4">
      <c r="D3556"/>
    </row>
    <row r="3557" spans="4:4">
      <c r="D3557"/>
    </row>
    <row r="3558" spans="4:4">
      <c r="D3558"/>
    </row>
    <row r="3559" spans="4:4">
      <c r="D3559"/>
    </row>
    <row r="3560" spans="4:4">
      <c r="D3560"/>
    </row>
    <row r="3561" spans="4:4">
      <c r="D3561"/>
    </row>
    <row r="3562" spans="4:4">
      <c r="D3562"/>
    </row>
    <row r="3563" spans="4:4">
      <c r="D3563"/>
    </row>
    <row r="3564" spans="4:4">
      <c r="D3564"/>
    </row>
    <row r="3565" spans="4:4">
      <c r="D3565"/>
    </row>
    <row r="3566" spans="4:4">
      <c r="D3566"/>
    </row>
    <row r="3567" spans="4:4">
      <c r="D3567"/>
    </row>
    <row r="3568" spans="4:4">
      <c r="D3568"/>
    </row>
    <row r="3569" spans="4:4">
      <c r="D3569"/>
    </row>
    <row r="3570" spans="4:4">
      <c r="D3570"/>
    </row>
    <row r="3571" spans="4:4">
      <c r="D3571"/>
    </row>
    <row r="3572" spans="4:4">
      <c r="D3572"/>
    </row>
    <row r="3573" spans="4:4">
      <c r="D3573"/>
    </row>
    <row r="3574" spans="4:4">
      <c r="D3574"/>
    </row>
    <row r="3575" spans="4:4">
      <c r="D3575"/>
    </row>
    <row r="3576" spans="4:4">
      <c r="D3576"/>
    </row>
    <row r="3577" spans="4:4">
      <c r="D3577"/>
    </row>
    <row r="3578" spans="4:4">
      <c r="D3578"/>
    </row>
    <row r="3579" spans="4:4">
      <c r="D3579"/>
    </row>
    <row r="3580" spans="4:4">
      <c r="D3580"/>
    </row>
    <row r="3581" spans="4:4">
      <c r="D3581"/>
    </row>
    <row r="3582" spans="4:4">
      <c r="D3582"/>
    </row>
    <row r="3583" spans="4:4">
      <c r="D3583"/>
    </row>
    <row r="3584" spans="4:4">
      <c r="D3584"/>
    </row>
    <row r="3585" spans="4:4">
      <c r="D3585"/>
    </row>
    <row r="3586" spans="4:4">
      <c r="D3586"/>
    </row>
    <row r="3587" spans="4:4">
      <c r="D3587"/>
    </row>
    <row r="3588" spans="4:4">
      <c r="D3588"/>
    </row>
    <row r="3589" spans="4:4">
      <c r="D3589"/>
    </row>
    <row r="3590" spans="4:4">
      <c r="D3590"/>
    </row>
    <row r="3591" spans="4:4">
      <c r="D3591"/>
    </row>
    <row r="3592" spans="4:4">
      <c r="D3592"/>
    </row>
    <row r="3593" spans="4:4">
      <c r="D3593"/>
    </row>
    <row r="3594" spans="4:4">
      <c r="D3594"/>
    </row>
    <row r="3595" spans="4:4">
      <c r="D3595"/>
    </row>
    <row r="3596" spans="4:4">
      <c r="D3596"/>
    </row>
    <row r="3597" spans="4:4">
      <c r="D3597"/>
    </row>
    <row r="3598" spans="4:4">
      <c r="D3598"/>
    </row>
    <row r="3599" spans="4:4">
      <c r="D3599"/>
    </row>
    <row r="3600" spans="4:4">
      <c r="D3600"/>
    </row>
    <row r="3601" spans="4:4">
      <c r="D3601"/>
    </row>
    <row r="3602" spans="4:4">
      <c r="D3602"/>
    </row>
    <row r="3603" spans="4:4">
      <c r="D3603"/>
    </row>
    <row r="3604" spans="4:4">
      <c r="D3604"/>
    </row>
    <row r="3605" spans="4:4">
      <c r="D3605"/>
    </row>
    <row r="3606" spans="4:4">
      <c r="D3606"/>
    </row>
    <row r="3607" spans="4:4">
      <c r="D3607"/>
    </row>
    <row r="3608" spans="4:4">
      <c r="D3608"/>
    </row>
    <row r="3609" spans="4:4">
      <c r="D3609"/>
    </row>
    <row r="3610" spans="4:4">
      <c r="D3610"/>
    </row>
    <row r="3611" spans="4:4">
      <c r="D3611"/>
    </row>
    <row r="3612" spans="4:4">
      <c r="D3612"/>
    </row>
    <row r="3613" spans="4:4">
      <c r="D3613"/>
    </row>
    <row r="3614" spans="4:4">
      <c r="D3614"/>
    </row>
    <row r="3615" spans="4:4">
      <c r="D3615"/>
    </row>
    <row r="3616" spans="4:4">
      <c r="D3616"/>
    </row>
    <row r="3617" spans="4:4">
      <c r="D3617"/>
    </row>
    <row r="3618" spans="4:4">
      <c r="D3618"/>
    </row>
    <row r="3619" spans="4:4">
      <c r="D3619"/>
    </row>
    <row r="3620" spans="4:4">
      <c r="D3620"/>
    </row>
    <row r="3621" spans="4:4">
      <c r="D3621"/>
    </row>
    <row r="3622" spans="4:4">
      <c r="D3622"/>
    </row>
    <row r="3623" spans="4:4">
      <c r="D3623"/>
    </row>
    <row r="3624" spans="4:4">
      <c r="D3624"/>
    </row>
    <row r="3625" spans="4:4">
      <c r="D3625"/>
    </row>
    <row r="3626" spans="4:4">
      <c r="D3626"/>
    </row>
    <row r="3627" spans="4:4">
      <c r="D3627"/>
    </row>
    <row r="3628" spans="4:4">
      <c r="D3628"/>
    </row>
    <row r="3629" spans="4:4">
      <c r="D3629"/>
    </row>
    <row r="3630" spans="4:4">
      <c r="D3630"/>
    </row>
    <row r="3631" spans="4:4">
      <c r="D3631"/>
    </row>
    <row r="3632" spans="4:4">
      <c r="D3632"/>
    </row>
    <row r="3633" spans="4:4">
      <c r="D3633"/>
    </row>
    <row r="3634" spans="4:4">
      <c r="D3634"/>
    </row>
    <row r="3635" spans="4:4">
      <c r="D3635"/>
    </row>
    <row r="3636" spans="4:4">
      <c r="D3636"/>
    </row>
    <row r="3637" spans="4:4">
      <c r="D3637"/>
    </row>
    <row r="3638" spans="4:4">
      <c r="D3638"/>
    </row>
    <row r="3639" spans="4:4">
      <c r="D3639"/>
    </row>
    <row r="3640" spans="4:4">
      <c r="D3640"/>
    </row>
    <row r="3641" spans="4:4">
      <c r="D3641"/>
    </row>
    <row r="3642" spans="4:4">
      <c r="D3642"/>
    </row>
    <row r="3643" spans="4:4">
      <c r="D3643"/>
    </row>
    <row r="3644" spans="4:4">
      <c r="D3644"/>
    </row>
    <row r="3645" spans="4:4">
      <c r="D3645"/>
    </row>
    <row r="3646" spans="4:4">
      <c r="D3646"/>
    </row>
    <row r="3647" spans="4:4">
      <c r="D3647"/>
    </row>
    <row r="3648" spans="4:4">
      <c r="D3648"/>
    </row>
    <row r="3649" spans="4:4">
      <c r="D3649"/>
    </row>
    <row r="3650" spans="4:4">
      <c r="D3650"/>
    </row>
    <row r="3651" spans="4:4">
      <c r="D3651"/>
    </row>
    <row r="3652" spans="4:4">
      <c r="D3652"/>
    </row>
    <row r="3653" spans="4:4">
      <c r="D3653"/>
    </row>
    <row r="3654" spans="4:4">
      <c r="D3654"/>
    </row>
    <row r="3655" spans="4:4">
      <c r="D3655"/>
    </row>
    <row r="3656" spans="4:4">
      <c r="D3656"/>
    </row>
    <row r="3657" spans="4:4">
      <c r="D3657"/>
    </row>
    <row r="3658" spans="4:4">
      <c r="D3658"/>
    </row>
    <row r="3659" spans="4:4">
      <c r="D3659"/>
    </row>
    <row r="3660" spans="4:4">
      <c r="D3660"/>
    </row>
    <row r="3661" spans="4:4">
      <c r="D3661"/>
    </row>
    <row r="3662" spans="4:4">
      <c r="D3662"/>
    </row>
    <row r="3663" spans="4:4">
      <c r="D3663"/>
    </row>
    <row r="3664" spans="4:4">
      <c r="D3664"/>
    </row>
    <row r="3665" spans="4:4">
      <c r="D3665"/>
    </row>
    <row r="3666" spans="4:4">
      <c r="D3666"/>
    </row>
    <row r="3667" spans="4:4">
      <c r="D3667"/>
    </row>
    <row r="3668" spans="4:4">
      <c r="D3668"/>
    </row>
    <row r="3669" spans="4:4">
      <c r="D3669"/>
    </row>
    <row r="3670" spans="4:4">
      <c r="D3670"/>
    </row>
    <row r="3671" spans="4:4">
      <c r="D3671"/>
    </row>
    <row r="3672" spans="4:4">
      <c r="D3672"/>
    </row>
    <row r="3673" spans="4:4">
      <c r="D3673"/>
    </row>
    <row r="3674" spans="4:4">
      <c r="D3674"/>
    </row>
    <row r="3675" spans="4:4">
      <c r="D3675"/>
    </row>
    <row r="3676" spans="4:4">
      <c r="D3676"/>
    </row>
    <row r="3677" spans="4:4">
      <c r="D3677"/>
    </row>
    <row r="3678" spans="4:4">
      <c r="D3678"/>
    </row>
    <row r="3679" spans="4:4">
      <c r="D3679"/>
    </row>
    <row r="3680" spans="4:4">
      <c r="D3680"/>
    </row>
    <row r="3681" spans="4:4">
      <c r="D3681"/>
    </row>
    <row r="3682" spans="4:4">
      <c r="D3682"/>
    </row>
    <row r="3683" spans="4:4">
      <c r="D3683"/>
    </row>
    <row r="3684" spans="4:4">
      <c r="D3684"/>
    </row>
    <row r="3685" spans="4:4">
      <c r="D3685"/>
    </row>
    <row r="3686" spans="4:4">
      <c r="D3686"/>
    </row>
    <row r="3687" spans="4:4">
      <c r="D3687"/>
    </row>
    <row r="3688" spans="4:4">
      <c r="D3688"/>
    </row>
    <row r="3689" spans="4:4">
      <c r="D3689"/>
    </row>
    <row r="3690" spans="4:4">
      <c r="D3690"/>
    </row>
    <row r="3691" spans="4:4">
      <c r="D3691"/>
    </row>
    <row r="3692" spans="4:4">
      <c r="D3692"/>
    </row>
    <row r="3693" spans="4:4">
      <c r="D3693"/>
    </row>
    <row r="3694" spans="4:4">
      <c r="D3694"/>
    </row>
    <row r="3695" spans="4:4">
      <c r="D3695"/>
    </row>
    <row r="3696" spans="4:4">
      <c r="D3696"/>
    </row>
    <row r="3697" spans="4:4">
      <c r="D3697"/>
    </row>
    <row r="3698" spans="4:4">
      <c r="D3698"/>
    </row>
    <row r="3699" spans="4:4">
      <c r="D3699"/>
    </row>
    <row r="3700" spans="4:4">
      <c r="D3700"/>
    </row>
    <row r="3701" spans="4:4">
      <c r="D3701"/>
    </row>
    <row r="3702" spans="4:4">
      <c r="D3702"/>
    </row>
    <row r="3703" spans="4:4">
      <c r="D3703"/>
    </row>
    <row r="3704" spans="4:4">
      <c r="D3704"/>
    </row>
    <row r="3705" spans="4:4">
      <c r="D3705"/>
    </row>
    <row r="3706" spans="4:4">
      <c r="D3706"/>
    </row>
    <row r="3707" spans="4:4">
      <c r="D3707"/>
    </row>
    <row r="3708" spans="4:4">
      <c r="D3708"/>
    </row>
    <row r="3709" spans="4:4">
      <c r="D3709"/>
    </row>
    <row r="3710" spans="4:4">
      <c r="D3710"/>
    </row>
    <row r="3711" spans="4:4">
      <c r="D3711"/>
    </row>
    <row r="3712" spans="4:4">
      <c r="D3712"/>
    </row>
    <row r="3713" spans="4:4">
      <c r="D3713"/>
    </row>
    <row r="3714" spans="4:4">
      <c r="D3714"/>
    </row>
    <row r="3715" spans="4:4">
      <c r="D3715"/>
    </row>
    <row r="3716" spans="4:4">
      <c r="D3716"/>
    </row>
    <row r="3717" spans="4:4">
      <c r="D3717"/>
    </row>
    <row r="3718" spans="4:4">
      <c r="D3718"/>
    </row>
    <row r="3719" spans="4:4">
      <c r="D3719"/>
    </row>
    <row r="3720" spans="4:4">
      <c r="D3720"/>
    </row>
    <row r="3721" spans="4:4">
      <c r="D3721"/>
    </row>
    <row r="3722" spans="4:4">
      <c r="D3722"/>
    </row>
    <row r="3723" spans="4:4">
      <c r="D3723"/>
    </row>
    <row r="3724" spans="4:4">
      <c r="D3724"/>
    </row>
    <row r="3725" spans="4:4">
      <c r="D3725"/>
    </row>
    <row r="3726" spans="4:4">
      <c r="D3726"/>
    </row>
    <row r="3727" spans="4:4">
      <c r="D3727"/>
    </row>
    <row r="3728" spans="4:4">
      <c r="D3728"/>
    </row>
    <row r="3729" spans="4:4">
      <c r="D3729"/>
    </row>
    <row r="3730" spans="4:4">
      <c r="D3730"/>
    </row>
    <row r="3731" spans="4:4">
      <c r="D3731"/>
    </row>
    <row r="3732" spans="4:4">
      <c r="D3732"/>
    </row>
    <row r="3733" spans="4:4">
      <c r="D3733"/>
    </row>
    <row r="3734" spans="4:4">
      <c r="D3734"/>
    </row>
    <row r="3735" spans="4:4">
      <c r="D3735"/>
    </row>
    <row r="3736" spans="4:4">
      <c r="D3736"/>
    </row>
    <row r="3737" spans="4:4">
      <c r="D3737"/>
    </row>
    <row r="3738" spans="4:4">
      <c r="D3738"/>
    </row>
    <row r="3739" spans="4:4">
      <c r="D3739"/>
    </row>
    <row r="3740" spans="4:4">
      <c r="D3740"/>
    </row>
    <row r="3741" spans="4:4">
      <c r="D3741"/>
    </row>
    <row r="3742" spans="4:4">
      <c r="D3742"/>
    </row>
    <row r="3743" spans="4:4">
      <c r="D3743"/>
    </row>
    <row r="3744" spans="4:4">
      <c r="D3744"/>
    </row>
    <row r="3745" spans="4:4">
      <c r="D3745"/>
    </row>
    <row r="3746" spans="4:4">
      <c r="D3746"/>
    </row>
    <row r="3747" spans="4:4">
      <c r="D3747"/>
    </row>
    <row r="3748" spans="4:4">
      <c r="D3748"/>
    </row>
    <row r="3749" spans="4:4">
      <c r="D3749"/>
    </row>
    <row r="3750" spans="4:4">
      <c r="D3750"/>
    </row>
    <row r="3751" spans="4:4">
      <c r="D3751"/>
    </row>
    <row r="3752" spans="4:4">
      <c r="D3752"/>
    </row>
    <row r="3753" spans="4:4">
      <c r="D3753"/>
    </row>
    <row r="3754" spans="4:4">
      <c r="D3754"/>
    </row>
    <row r="3755" spans="4:4">
      <c r="D3755"/>
    </row>
    <row r="3756" spans="4:4">
      <c r="D3756"/>
    </row>
    <row r="3757" spans="4:4">
      <c r="D3757"/>
    </row>
    <row r="3758" spans="4:4">
      <c r="D3758"/>
    </row>
    <row r="3759" spans="4:4">
      <c r="D3759"/>
    </row>
    <row r="3760" spans="4:4">
      <c r="D3760"/>
    </row>
    <row r="3761" spans="4:4">
      <c r="D3761"/>
    </row>
    <row r="3762" spans="4:4">
      <c r="D3762"/>
    </row>
    <row r="3763" spans="4:4">
      <c r="D3763"/>
    </row>
    <row r="3764" spans="4:4">
      <c r="D3764"/>
    </row>
    <row r="3765" spans="4:4">
      <c r="D3765"/>
    </row>
    <row r="3766" spans="4:4">
      <c r="D3766"/>
    </row>
    <row r="3767" spans="4:4">
      <c r="D3767"/>
    </row>
    <row r="3768" spans="4:4">
      <c r="D3768"/>
    </row>
    <row r="3769" spans="4:4">
      <c r="D3769"/>
    </row>
    <row r="3770" spans="4:4">
      <c r="D3770"/>
    </row>
    <row r="3771" spans="4:4">
      <c r="D3771"/>
    </row>
    <row r="3772" spans="4:4">
      <c r="D3772"/>
    </row>
    <row r="3773" spans="4:4">
      <c r="D3773"/>
    </row>
    <row r="3774" spans="4:4">
      <c r="D3774"/>
    </row>
    <row r="3775" spans="4:4">
      <c r="D3775"/>
    </row>
    <row r="3776" spans="4:4">
      <c r="D3776"/>
    </row>
    <row r="3777" spans="4:4">
      <c r="D3777"/>
    </row>
    <row r="3778" spans="4:4">
      <c r="D3778"/>
    </row>
    <row r="3779" spans="4:4">
      <c r="D3779"/>
    </row>
    <row r="3780" spans="4:4">
      <c r="D3780"/>
    </row>
    <row r="3781" spans="4:4">
      <c r="D3781"/>
    </row>
    <row r="3782" spans="4:4">
      <c r="D3782"/>
    </row>
    <row r="3783" spans="4:4">
      <c r="D3783"/>
    </row>
    <row r="3784" spans="4:4">
      <c r="D3784"/>
    </row>
    <row r="3785" spans="4:4">
      <c r="D3785"/>
    </row>
    <row r="3786" spans="4:4">
      <c r="D3786"/>
    </row>
    <row r="3787" spans="4:4">
      <c r="D3787"/>
    </row>
    <row r="3788" spans="4:4">
      <c r="D3788"/>
    </row>
    <row r="3789" spans="4:4">
      <c r="D3789"/>
    </row>
    <row r="3790" spans="4:4">
      <c r="D3790"/>
    </row>
    <row r="3791" spans="4:4">
      <c r="D3791"/>
    </row>
    <row r="3792" spans="4:4">
      <c r="D3792"/>
    </row>
    <row r="3793" spans="4:4">
      <c r="D3793"/>
    </row>
    <row r="3794" spans="4:4">
      <c r="D3794"/>
    </row>
    <row r="3795" spans="4:4">
      <c r="D3795"/>
    </row>
    <row r="3796" spans="4:4">
      <c r="D3796"/>
    </row>
    <row r="3797" spans="4:4">
      <c r="D3797"/>
    </row>
    <row r="3798" spans="4:4">
      <c r="D3798"/>
    </row>
    <row r="3799" spans="4:4">
      <c r="D3799"/>
    </row>
    <row r="3800" spans="4:4">
      <c r="D3800"/>
    </row>
    <row r="3801" spans="4:4">
      <c r="D3801"/>
    </row>
    <row r="3802" spans="4:4">
      <c r="D3802"/>
    </row>
    <row r="3803" spans="4:4">
      <c r="D3803"/>
    </row>
    <row r="3804" spans="4:4">
      <c r="D3804"/>
    </row>
    <row r="3805" spans="4:4">
      <c r="D3805"/>
    </row>
    <row r="3806" spans="4:4">
      <c r="D3806"/>
    </row>
    <row r="3807" spans="4:4">
      <c r="D3807"/>
    </row>
    <row r="3808" spans="4:4">
      <c r="D3808"/>
    </row>
    <row r="3809" spans="4:4">
      <c r="D3809"/>
    </row>
    <row r="3810" spans="4:4">
      <c r="D3810"/>
    </row>
    <row r="3811" spans="4:4">
      <c r="D3811"/>
    </row>
    <row r="3812" spans="4:4">
      <c r="D3812"/>
    </row>
    <row r="3813" spans="4:4">
      <c r="D3813"/>
    </row>
    <row r="3814" spans="4:4">
      <c r="D3814"/>
    </row>
    <row r="3815" spans="4:4">
      <c r="D3815"/>
    </row>
    <row r="3816" spans="4:4">
      <c r="D3816"/>
    </row>
    <row r="3817" spans="4:4">
      <c r="D3817"/>
    </row>
    <row r="3818" spans="4:4">
      <c r="D3818"/>
    </row>
    <row r="3819" spans="4:4">
      <c r="D3819"/>
    </row>
    <row r="3820" spans="4:4">
      <c r="D3820"/>
    </row>
    <row r="3821" spans="4:4">
      <c r="D3821"/>
    </row>
    <row r="3822" spans="4:4">
      <c r="D3822"/>
    </row>
    <row r="3823" spans="4:4">
      <c r="D3823"/>
    </row>
    <row r="3824" spans="4:4">
      <c r="D3824"/>
    </row>
    <row r="3825" spans="4:4">
      <c r="D3825"/>
    </row>
    <row r="3826" spans="4:4">
      <c r="D3826"/>
    </row>
    <row r="3827" spans="4:4">
      <c r="D3827"/>
    </row>
    <row r="3828" spans="4:4">
      <c r="D3828"/>
    </row>
    <row r="3829" spans="4:4">
      <c r="D3829"/>
    </row>
    <row r="3830" spans="4:4">
      <c r="D3830"/>
    </row>
    <row r="3831" spans="4:4">
      <c r="D3831"/>
    </row>
    <row r="3832" spans="4:4">
      <c r="D3832"/>
    </row>
    <row r="3833" spans="4:4">
      <c r="D3833"/>
    </row>
    <row r="3834" spans="4:4">
      <c r="D3834"/>
    </row>
    <row r="3835" spans="4:4">
      <c r="D3835"/>
    </row>
    <row r="3836" spans="4:4">
      <c r="D3836"/>
    </row>
    <row r="3837" spans="4:4">
      <c r="D3837"/>
    </row>
    <row r="3838" spans="4:4">
      <c r="D3838"/>
    </row>
    <row r="3839" spans="4:4">
      <c r="D3839"/>
    </row>
    <row r="3840" spans="4:4">
      <c r="D3840"/>
    </row>
    <row r="3841" spans="4:4">
      <c r="D3841"/>
    </row>
    <row r="3842" spans="4:4">
      <c r="D3842"/>
    </row>
    <row r="3843" spans="4:4">
      <c r="D3843"/>
    </row>
    <row r="3844" spans="4:4">
      <c r="D3844"/>
    </row>
    <row r="3845" spans="4:4">
      <c r="D3845"/>
    </row>
    <row r="3846" spans="4:4">
      <c r="D3846"/>
    </row>
    <row r="3847" spans="4:4">
      <c r="D3847"/>
    </row>
    <row r="3848" spans="4:4">
      <c r="D3848"/>
    </row>
    <row r="3849" spans="4:4">
      <c r="D3849"/>
    </row>
    <row r="3850" spans="4:4">
      <c r="D3850"/>
    </row>
    <row r="3851" spans="4:4">
      <c r="D3851"/>
    </row>
    <row r="3852" spans="4:4">
      <c r="D3852"/>
    </row>
    <row r="3853" spans="4:4">
      <c r="D3853"/>
    </row>
    <row r="3854" spans="4:4">
      <c r="D3854"/>
    </row>
    <row r="3855" spans="4:4">
      <c r="D3855"/>
    </row>
    <row r="3856" spans="4:4">
      <c r="D3856"/>
    </row>
    <row r="3857" spans="4:4">
      <c r="D3857"/>
    </row>
    <row r="3858" spans="4:4">
      <c r="D3858"/>
    </row>
    <row r="3859" spans="4:4">
      <c r="D3859"/>
    </row>
    <row r="3860" spans="4:4">
      <c r="D3860"/>
    </row>
    <row r="3861" spans="4:4">
      <c r="D3861"/>
    </row>
    <row r="3862" spans="4:4">
      <c r="D3862"/>
    </row>
    <row r="3863" spans="4:4">
      <c r="D3863"/>
    </row>
    <row r="3864" spans="4:4">
      <c r="D3864"/>
    </row>
    <row r="3865" spans="4:4">
      <c r="D3865"/>
    </row>
    <row r="3866" spans="4:4">
      <c r="D3866"/>
    </row>
    <row r="3867" spans="4:4">
      <c r="D3867"/>
    </row>
    <row r="3868" spans="4:4">
      <c r="D3868"/>
    </row>
    <row r="3869" spans="4:4">
      <c r="D3869"/>
    </row>
    <row r="3870" spans="4:4">
      <c r="D3870"/>
    </row>
    <row r="3871" spans="4:4">
      <c r="D3871"/>
    </row>
    <row r="3872" spans="4:4">
      <c r="D3872"/>
    </row>
    <row r="3873" spans="4:4">
      <c r="D3873"/>
    </row>
    <row r="3874" spans="4:4">
      <c r="D3874"/>
    </row>
    <row r="3875" spans="4:4">
      <c r="D3875"/>
    </row>
    <row r="3876" spans="4:4">
      <c r="D3876"/>
    </row>
    <row r="3877" spans="4:4">
      <c r="D3877"/>
    </row>
    <row r="3878" spans="4:4">
      <c r="D3878"/>
    </row>
    <row r="3879" spans="4:4">
      <c r="D3879"/>
    </row>
    <row r="3880" spans="4:4">
      <c r="D3880"/>
    </row>
    <row r="3881" spans="4:4">
      <c r="D3881"/>
    </row>
    <row r="3882" spans="4:4">
      <c r="D3882"/>
    </row>
    <row r="3883" spans="4:4">
      <c r="D3883"/>
    </row>
    <row r="3884" spans="4:4">
      <c r="D3884"/>
    </row>
    <row r="3885" spans="4:4">
      <c r="D3885"/>
    </row>
    <row r="3886" spans="4:4">
      <c r="D3886"/>
    </row>
    <row r="3887" spans="4:4">
      <c r="D3887"/>
    </row>
    <row r="3888" spans="4:4">
      <c r="D3888"/>
    </row>
    <row r="3889" spans="4:4">
      <c r="D3889"/>
    </row>
    <row r="3890" spans="4:4">
      <c r="D3890"/>
    </row>
    <row r="3891" spans="4:4">
      <c r="D3891"/>
    </row>
    <row r="3892" spans="4:4">
      <c r="D3892"/>
    </row>
    <row r="3893" spans="4:4">
      <c r="D3893"/>
    </row>
    <row r="3894" spans="4:4">
      <c r="D3894"/>
    </row>
    <row r="3895" spans="4:4">
      <c r="D3895"/>
    </row>
    <row r="3896" spans="4:4">
      <c r="D3896"/>
    </row>
    <row r="3897" spans="4:4">
      <c r="D3897"/>
    </row>
    <row r="3898" spans="4:4">
      <c r="D3898"/>
    </row>
    <row r="3899" spans="4:4">
      <c r="D3899"/>
    </row>
    <row r="3900" spans="4:4">
      <c r="D3900"/>
    </row>
    <row r="3901" spans="4:4">
      <c r="D3901"/>
    </row>
    <row r="3902" spans="4:4">
      <c r="D3902"/>
    </row>
    <row r="3903" spans="4:4">
      <c r="D3903"/>
    </row>
    <row r="3904" spans="4:4">
      <c r="D3904"/>
    </row>
    <row r="3905" spans="4:4">
      <c r="D3905"/>
    </row>
    <row r="3906" spans="4:4">
      <c r="D3906"/>
    </row>
    <row r="3907" spans="4:4">
      <c r="D3907"/>
    </row>
    <row r="3908" spans="4:4">
      <c r="D3908"/>
    </row>
    <row r="3909" spans="4:4">
      <c r="D3909"/>
    </row>
    <row r="3910" spans="4:4">
      <c r="D3910"/>
    </row>
    <row r="3911" spans="4:4">
      <c r="D3911"/>
    </row>
    <row r="3912" spans="4:4">
      <c r="D3912"/>
    </row>
    <row r="3913" spans="4:4">
      <c r="D3913"/>
    </row>
    <row r="3914" spans="4:4">
      <c r="D3914"/>
    </row>
    <row r="3915" spans="4:4">
      <c r="D3915"/>
    </row>
    <row r="3916" spans="4:4">
      <c r="D3916"/>
    </row>
    <row r="3917" spans="4:4">
      <c r="D3917"/>
    </row>
    <row r="3918" spans="4:4">
      <c r="D3918"/>
    </row>
    <row r="3919" spans="4:4">
      <c r="D3919"/>
    </row>
    <row r="3920" spans="4:4">
      <c r="D3920"/>
    </row>
    <row r="3921" spans="4:4">
      <c r="D3921"/>
    </row>
    <row r="3922" spans="4:4">
      <c r="D3922"/>
    </row>
    <row r="3923" spans="4:4">
      <c r="D3923"/>
    </row>
    <row r="3924" spans="4:4">
      <c r="D3924"/>
    </row>
    <row r="3925" spans="4:4">
      <c r="D3925"/>
    </row>
    <row r="3926" spans="4:4">
      <c r="D3926"/>
    </row>
    <row r="3927" spans="4:4">
      <c r="D3927"/>
    </row>
    <row r="3928" spans="4:4">
      <c r="D3928"/>
    </row>
    <row r="3929" spans="4:4">
      <c r="D3929"/>
    </row>
    <row r="3930" spans="4:4">
      <c r="D3930"/>
    </row>
    <row r="3931" spans="4:4">
      <c r="D3931"/>
    </row>
    <row r="3932" spans="4:4">
      <c r="D3932"/>
    </row>
    <row r="3933" spans="4:4">
      <c r="D3933"/>
    </row>
    <row r="3934" spans="4:4">
      <c r="D3934"/>
    </row>
    <row r="3935" spans="4:4">
      <c r="D3935"/>
    </row>
    <row r="3936" spans="4:4">
      <c r="D3936"/>
    </row>
    <row r="3937" spans="4:4">
      <c r="D3937"/>
    </row>
    <row r="3938" spans="4:4">
      <c r="D3938"/>
    </row>
    <row r="3939" spans="4:4">
      <c r="D3939"/>
    </row>
    <row r="3940" spans="4:4">
      <c r="D3940"/>
    </row>
    <row r="3941" spans="4:4">
      <c r="D3941"/>
    </row>
    <row r="3942" spans="4:4">
      <c r="D3942"/>
    </row>
    <row r="3943" spans="4:4">
      <c r="D3943"/>
    </row>
    <row r="3944" spans="4:4">
      <c r="D3944"/>
    </row>
    <row r="3945" spans="4:4">
      <c r="D3945"/>
    </row>
    <row r="3946" spans="4:4">
      <c r="D3946"/>
    </row>
    <row r="3947" spans="4:4">
      <c r="D3947"/>
    </row>
    <row r="3948" spans="4:4">
      <c r="D3948"/>
    </row>
    <row r="3949" spans="4:4">
      <c r="D3949"/>
    </row>
    <row r="3950" spans="4:4">
      <c r="D3950"/>
    </row>
    <row r="3951" spans="4:4">
      <c r="D3951"/>
    </row>
    <row r="3952" spans="4:4">
      <c r="D3952"/>
    </row>
    <row r="3953" spans="4:4">
      <c r="D3953"/>
    </row>
    <row r="3954" spans="4:4">
      <c r="D3954"/>
    </row>
    <row r="3955" spans="4:4">
      <c r="D3955"/>
    </row>
    <row r="3956" spans="4:4">
      <c r="D3956"/>
    </row>
    <row r="3957" spans="4:4">
      <c r="D3957"/>
    </row>
    <row r="3958" spans="4:4">
      <c r="D3958"/>
    </row>
    <row r="3959" spans="4:4">
      <c r="D3959"/>
    </row>
    <row r="3960" spans="4:4">
      <c r="D3960"/>
    </row>
    <row r="3961" spans="4:4">
      <c r="D3961"/>
    </row>
    <row r="3962" spans="4:4">
      <c r="D3962"/>
    </row>
    <row r="3963" spans="4:4">
      <c r="D3963"/>
    </row>
    <row r="3964" spans="4:4">
      <c r="D3964"/>
    </row>
    <row r="3965" spans="4:4">
      <c r="D3965"/>
    </row>
    <row r="3966" spans="4:4">
      <c r="D3966"/>
    </row>
    <row r="3967" spans="4:4">
      <c r="D3967"/>
    </row>
    <row r="3968" spans="4:4">
      <c r="D3968"/>
    </row>
    <row r="3969" spans="4:4">
      <c r="D3969"/>
    </row>
    <row r="3970" spans="4:4">
      <c r="D3970"/>
    </row>
    <row r="3971" spans="4:4">
      <c r="D3971"/>
    </row>
    <row r="3972" spans="4:4">
      <c r="D3972"/>
    </row>
    <row r="3973" spans="4:4">
      <c r="D3973"/>
    </row>
    <row r="3974" spans="4:4">
      <c r="D3974"/>
    </row>
    <row r="3975" spans="4:4">
      <c r="D3975"/>
    </row>
    <row r="3976" spans="4:4">
      <c r="D3976"/>
    </row>
    <row r="3977" spans="4:4">
      <c r="D3977"/>
    </row>
    <row r="3978" spans="4:4">
      <c r="D3978"/>
    </row>
    <row r="3979" spans="4:4">
      <c r="D3979"/>
    </row>
    <row r="3980" spans="4:4">
      <c r="D3980"/>
    </row>
    <row r="3981" spans="4:4">
      <c r="D3981"/>
    </row>
    <row r="3982" spans="4:4">
      <c r="D3982"/>
    </row>
    <row r="3983" spans="4:4">
      <c r="D3983"/>
    </row>
    <row r="3984" spans="4:4">
      <c r="D3984"/>
    </row>
    <row r="3985" spans="4:4">
      <c r="D3985"/>
    </row>
    <row r="3986" spans="4:4">
      <c r="D3986"/>
    </row>
    <row r="3987" spans="4:4">
      <c r="D3987"/>
    </row>
    <row r="3988" spans="4:4">
      <c r="D3988"/>
    </row>
    <row r="3989" spans="4:4">
      <c r="D3989"/>
    </row>
    <row r="3990" spans="4:4">
      <c r="D3990"/>
    </row>
    <row r="3991" spans="4:4">
      <c r="D3991"/>
    </row>
    <row r="3992" spans="4:4">
      <c r="D3992"/>
    </row>
    <row r="3993" spans="4:4">
      <c r="D3993"/>
    </row>
    <row r="3994" spans="4:4">
      <c r="D3994"/>
    </row>
    <row r="3995" spans="4:4">
      <c r="D3995"/>
    </row>
    <row r="3996" spans="4:4">
      <c r="D3996"/>
    </row>
    <row r="3997" spans="4:4">
      <c r="D3997"/>
    </row>
    <row r="3998" spans="4:4">
      <c r="D3998"/>
    </row>
    <row r="3999" spans="4:4">
      <c r="D3999"/>
    </row>
    <row r="4000" spans="4:4">
      <c r="D4000"/>
    </row>
    <row r="4001" spans="4:4">
      <c r="D4001"/>
    </row>
    <row r="4002" spans="4:4">
      <c r="D4002"/>
    </row>
    <row r="4003" spans="4:4">
      <c r="D4003"/>
    </row>
    <row r="4004" spans="4:4">
      <c r="D4004"/>
    </row>
    <row r="4005" spans="4:4">
      <c r="D4005"/>
    </row>
    <row r="4006" spans="4:4">
      <c r="D4006"/>
    </row>
    <row r="4007" spans="4:4">
      <c r="D4007"/>
    </row>
    <row r="4008" spans="4:4">
      <c r="D4008"/>
    </row>
    <row r="4009" spans="4:4">
      <c r="D4009"/>
    </row>
    <row r="4010" spans="4:4">
      <c r="D4010"/>
    </row>
    <row r="4011" spans="4:4">
      <c r="D4011"/>
    </row>
    <row r="4012" spans="4:4">
      <c r="D4012"/>
    </row>
    <row r="4013" spans="4:4">
      <c r="D4013"/>
    </row>
    <row r="4014" spans="4:4">
      <c r="D4014"/>
    </row>
    <row r="4015" spans="4:4">
      <c r="D4015"/>
    </row>
    <row r="4016" spans="4:4">
      <c r="D4016"/>
    </row>
    <row r="4017" spans="4:4">
      <c r="D4017"/>
    </row>
    <row r="4018" spans="4:4">
      <c r="D4018"/>
    </row>
    <row r="4019" spans="4:4">
      <c r="D4019"/>
    </row>
    <row r="4020" spans="4:4">
      <c r="D4020"/>
    </row>
    <row r="4021" spans="4:4">
      <c r="D4021"/>
    </row>
    <row r="4022" spans="4:4">
      <c r="D4022"/>
    </row>
    <row r="4023" spans="4:4">
      <c r="D4023"/>
    </row>
    <row r="4024" spans="4:4">
      <c r="D4024"/>
    </row>
    <row r="4025" spans="4:4">
      <c r="D4025"/>
    </row>
    <row r="4026" spans="4:4">
      <c r="D4026"/>
    </row>
    <row r="4027" spans="4:4">
      <c r="D4027"/>
    </row>
    <row r="4028" spans="4:4">
      <c r="D4028"/>
    </row>
    <row r="4029" spans="4:4">
      <c r="D4029"/>
    </row>
    <row r="4030" spans="4:4">
      <c r="D4030"/>
    </row>
    <row r="4031" spans="4:4">
      <c r="D4031"/>
    </row>
    <row r="4032" spans="4:4">
      <c r="D4032"/>
    </row>
    <row r="4033" spans="4:4">
      <c r="D4033"/>
    </row>
    <row r="4034" spans="4:4">
      <c r="D4034"/>
    </row>
    <row r="4035" spans="4:4">
      <c r="D4035"/>
    </row>
    <row r="4036" spans="4:4">
      <c r="D4036"/>
    </row>
    <row r="4037" spans="4:4">
      <c r="D4037"/>
    </row>
    <row r="4038" spans="4:4">
      <c r="D4038"/>
    </row>
    <row r="4039" spans="4:4">
      <c r="D4039"/>
    </row>
    <row r="4040" spans="4:4">
      <c r="D4040"/>
    </row>
    <row r="4041" spans="4:4">
      <c r="D4041"/>
    </row>
    <row r="4042" spans="4:4">
      <c r="D4042"/>
    </row>
    <row r="4043" spans="4:4">
      <c r="D4043"/>
    </row>
    <row r="4044" spans="4:4">
      <c r="D4044"/>
    </row>
    <row r="4045" spans="4:4">
      <c r="D4045"/>
    </row>
    <row r="4046" spans="4:4">
      <c r="D4046"/>
    </row>
    <row r="4047" spans="4:4">
      <c r="D4047"/>
    </row>
    <row r="4048" spans="4:4">
      <c r="D4048"/>
    </row>
    <row r="4049" spans="4:4">
      <c r="D4049"/>
    </row>
    <row r="4050" spans="4:4">
      <c r="D4050"/>
    </row>
    <row r="4051" spans="4:4">
      <c r="D4051"/>
    </row>
    <row r="4052" spans="4:4">
      <c r="D4052"/>
    </row>
    <row r="4053" spans="4:4">
      <c r="D4053"/>
    </row>
    <row r="4054" spans="4:4">
      <c r="D4054"/>
    </row>
    <row r="4055" spans="4:4">
      <c r="D4055"/>
    </row>
    <row r="4056" spans="4:4">
      <c r="D4056"/>
    </row>
    <row r="4057" spans="4:4">
      <c r="D4057"/>
    </row>
    <row r="4058" spans="4:4">
      <c r="D4058"/>
    </row>
    <row r="4059" spans="4:4">
      <c r="D4059"/>
    </row>
    <row r="4060" spans="4:4">
      <c r="D4060"/>
    </row>
    <row r="4061" spans="4:4">
      <c r="D4061"/>
    </row>
    <row r="4062" spans="4:4">
      <c r="D4062"/>
    </row>
    <row r="4063" spans="4:4">
      <c r="D4063"/>
    </row>
    <row r="4064" spans="4:4">
      <c r="D4064"/>
    </row>
    <row r="4065" spans="4:4">
      <c r="D4065"/>
    </row>
    <row r="4066" spans="4:4">
      <c r="D4066"/>
    </row>
    <row r="4067" spans="4:4">
      <c r="D4067"/>
    </row>
    <row r="4068" spans="4:4">
      <c r="D4068"/>
    </row>
    <row r="4069" spans="4:4">
      <c r="D4069"/>
    </row>
    <row r="4070" spans="4:4">
      <c r="D4070"/>
    </row>
    <row r="4071" spans="4:4">
      <c r="D4071"/>
    </row>
    <row r="4072" spans="4:4">
      <c r="D4072"/>
    </row>
    <row r="4073" spans="4:4">
      <c r="D4073"/>
    </row>
    <row r="4074" spans="4:4">
      <c r="D4074"/>
    </row>
    <row r="4075" spans="4:4">
      <c r="D4075"/>
    </row>
    <row r="4076" spans="4:4">
      <c r="D4076"/>
    </row>
    <row r="4077" spans="4:4">
      <c r="D4077"/>
    </row>
    <row r="4078" spans="4:4">
      <c r="D4078"/>
    </row>
    <row r="4079" spans="4:4">
      <c r="D4079"/>
    </row>
    <row r="4080" spans="4:4">
      <c r="D4080"/>
    </row>
    <row r="4081" spans="4:4">
      <c r="D4081"/>
    </row>
    <row r="4082" spans="4:4">
      <c r="D4082"/>
    </row>
    <row r="4083" spans="4:4">
      <c r="D4083"/>
    </row>
    <row r="4084" spans="4:4">
      <c r="D4084"/>
    </row>
    <row r="4085" spans="4:4">
      <c r="D4085"/>
    </row>
    <row r="4086" spans="4:4">
      <c r="D4086"/>
    </row>
    <row r="4087" spans="4:4">
      <c r="D4087"/>
    </row>
    <row r="4088" spans="4:4">
      <c r="D4088"/>
    </row>
    <row r="4089" spans="4:4">
      <c r="D4089"/>
    </row>
    <row r="4090" spans="4:4">
      <c r="D4090"/>
    </row>
    <row r="4091" spans="4:4">
      <c r="D4091"/>
    </row>
    <row r="4092" spans="4:4">
      <c r="D4092"/>
    </row>
    <row r="4093" spans="4:4">
      <c r="D4093"/>
    </row>
    <row r="4094" spans="4:4">
      <c r="D4094"/>
    </row>
    <row r="4095" spans="4:4">
      <c r="D4095"/>
    </row>
    <row r="4096" spans="4:4">
      <c r="D4096"/>
    </row>
    <row r="4097" spans="4:4">
      <c r="D4097"/>
    </row>
    <row r="4098" spans="4:4">
      <c r="D4098"/>
    </row>
    <row r="4099" spans="4:4">
      <c r="D4099"/>
    </row>
    <row r="4100" spans="4:4">
      <c r="D4100"/>
    </row>
    <row r="4101" spans="4:4">
      <c r="D4101"/>
    </row>
    <row r="4102" spans="4:4">
      <c r="D4102"/>
    </row>
    <row r="4103" spans="4:4">
      <c r="D4103"/>
    </row>
    <row r="4104" spans="4:4">
      <c r="D4104"/>
    </row>
    <row r="4105" spans="4:4">
      <c r="D4105"/>
    </row>
    <row r="4106" spans="4:4">
      <c r="D4106"/>
    </row>
    <row r="4107" spans="4:4">
      <c r="D4107"/>
    </row>
    <row r="4108" spans="4:4">
      <c r="D4108"/>
    </row>
    <row r="4109" spans="4:4">
      <c r="D4109"/>
    </row>
    <row r="4110" spans="4:4">
      <c r="D4110"/>
    </row>
    <row r="4111" spans="4:4">
      <c r="D4111"/>
    </row>
    <row r="4112" spans="4:4">
      <c r="D4112"/>
    </row>
    <row r="4113" spans="4:4">
      <c r="D4113"/>
    </row>
    <row r="4114" spans="4:4">
      <c r="D4114"/>
    </row>
    <row r="4115" spans="4:4">
      <c r="D4115"/>
    </row>
    <row r="4116" spans="4:4">
      <c r="D4116"/>
    </row>
    <row r="4117" spans="4:4">
      <c r="D4117"/>
    </row>
    <row r="4118" spans="4:4">
      <c r="D4118"/>
    </row>
    <row r="4119" spans="4:4">
      <c r="D4119"/>
    </row>
    <row r="4120" spans="4:4">
      <c r="D4120"/>
    </row>
    <row r="4121" spans="4:4">
      <c r="D4121"/>
    </row>
    <row r="4122" spans="4:4">
      <c r="D4122"/>
    </row>
    <row r="4123" spans="4:4">
      <c r="D4123"/>
    </row>
    <row r="4124" spans="4:4">
      <c r="D4124"/>
    </row>
    <row r="4125" spans="4:4">
      <c r="D4125"/>
    </row>
    <row r="4126" spans="4:4">
      <c r="D4126"/>
    </row>
    <row r="4127" spans="4:4">
      <c r="D4127"/>
    </row>
    <row r="4128" spans="4:4">
      <c r="D4128"/>
    </row>
    <row r="4129" spans="4:4">
      <c r="D4129"/>
    </row>
    <row r="4130" spans="4:4">
      <c r="D4130"/>
    </row>
    <row r="4131" spans="4:4">
      <c r="D4131"/>
    </row>
    <row r="4132" spans="4:4">
      <c r="D4132"/>
    </row>
    <row r="4133" spans="4:4">
      <c r="D4133"/>
    </row>
    <row r="4134" spans="4:4">
      <c r="D4134"/>
    </row>
    <row r="4135" spans="4:4">
      <c r="D4135"/>
    </row>
    <row r="4136" spans="4:4">
      <c r="D4136"/>
    </row>
    <row r="4137" spans="4:4">
      <c r="D4137"/>
    </row>
    <row r="4138" spans="4:4">
      <c r="D4138"/>
    </row>
    <row r="4139" spans="4:4">
      <c r="D4139"/>
    </row>
    <row r="4140" spans="4:4">
      <c r="D4140"/>
    </row>
    <row r="4141" spans="4:4">
      <c r="D4141"/>
    </row>
    <row r="4142" spans="4:4">
      <c r="D4142"/>
    </row>
    <row r="4143" spans="4:4">
      <c r="D4143"/>
    </row>
    <row r="4144" spans="4:4">
      <c r="D4144"/>
    </row>
    <row r="4145" spans="4:4">
      <c r="D4145"/>
    </row>
    <row r="4146" spans="4:4">
      <c r="D4146"/>
    </row>
    <row r="4147" spans="4:4">
      <c r="D4147"/>
    </row>
    <row r="4148" spans="4:4">
      <c r="D4148"/>
    </row>
    <row r="4149" spans="4:4">
      <c r="D4149"/>
    </row>
    <row r="4150" spans="4:4">
      <c r="D4150"/>
    </row>
    <row r="4151" spans="4:4">
      <c r="D4151"/>
    </row>
    <row r="4152" spans="4:4">
      <c r="D4152"/>
    </row>
    <row r="4153" spans="4:4">
      <c r="D4153"/>
    </row>
    <row r="4154" spans="4:4">
      <c r="D4154"/>
    </row>
    <row r="4155" spans="4:4">
      <c r="D4155"/>
    </row>
    <row r="4156" spans="4:4">
      <c r="D4156"/>
    </row>
    <row r="4157" spans="4:4">
      <c r="D4157"/>
    </row>
    <row r="4158" spans="4:4">
      <c r="D4158"/>
    </row>
    <row r="4159" spans="4:4">
      <c r="D4159"/>
    </row>
    <row r="4160" spans="4:4">
      <c r="D4160"/>
    </row>
    <row r="4161" spans="4:4">
      <c r="D4161"/>
    </row>
    <row r="4162" spans="4:4">
      <c r="D4162"/>
    </row>
    <row r="4163" spans="4:4">
      <c r="D4163"/>
    </row>
    <row r="4164" spans="4:4">
      <c r="D4164"/>
    </row>
    <row r="4165" spans="4:4">
      <c r="D4165"/>
    </row>
    <row r="4166" spans="4:4">
      <c r="D4166"/>
    </row>
    <row r="4167" spans="4:4">
      <c r="D4167"/>
    </row>
    <row r="4168" spans="4:4">
      <c r="D4168"/>
    </row>
    <row r="4169" spans="4:4">
      <c r="D4169"/>
    </row>
    <row r="4170" spans="4:4">
      <c r="D4170"/>
    </row>
    <row r="4171" spans="4:4">
      <c r="D4171"/>
    </row>
    <row r="4172" spans="4:4">
      <c r="D4172"/>
    </row>
    <row r="4173" spans="4:4">
      <c r="D4173"/>
    </row>
    <row r="4174" spans="4:4">
      <c r="D4174"/>
    </row>
    <row r="4175" spans="4:4">
      <c r="D4175"/>
    </row>
    <row r="4176" spans="4:4">
      <c r="D4176"/>
    </row>
    <row r="4177" spans="4:4">
      <c r="D4177"/>
    </row>
    <row r="4178" spans="4:4">
      <c r="D4178"/>
    </row>
    <row r="4179" spans="4:4">
      <c r="D4179"/>
    </row>
    <row r="4180" spans="4:4">
      <c r="D4180"/>
    </row>
    <row r="4181" spans="4:4">
      <c r="D4181"/>
    </row>
    <row r="4182" spans="4:4">
      <c r="D4182"/>
    </row>
    <row r="4183" spans="4:4">
      <c r="D4183"/>
    </row>
    <row r="4184" spans="4:4">
      <c r="D4184"/>
    </row>
    <row r="4185" spans="4:4">
      <c r="D4185"/>
    </row>
    <row r="4186" spans="4:4">
      <c r="D4186"/>
    </row>
    <row r="4187" spans="4:4">
      <c r="D4187"/>
    </row>
    <row r="4188" spans="4:4">
      <c r="D4188"/>
    </row>
    <row r="4189" spans="4:4">
      <c r="D4189"/>
    </row>
    <row r="4190" spans="4:4">
      <c r="D4190"/>
    </row>
    <row r="4191" spans="4:4">
      <c r="D4191"/>
    </row>
    <row r="4192" spans="4:4">
      <c r="D4192"/>
    </row>
    <row r="4193" spans="4:4">
      <c r="D4193"/>
    </row>
    <row r="4194" spans="4:4">
      <c r="D4194"/>
    </row>
    <row r="4195" spans="4:4">
      <c r="D4195"/>
    </row>
    <row r="4196" spans="4:4">
      <c r="D4196"/>
    </row>
    <row r="4197" spans="4:4">
      <c r="D4197"/>
    </row>
    <row r="4198" spans="4:4">
      <c r="D4198"/>
    </row>
    <row r="4199" spans="4:4">
      <c r="D4199"/>
    </row>
    <row r="4200" spans="4:4">
      <c r="D4200"/>
    </row>
    <row r="4201" spans="4:4">
      <c r="D4201"/>
    </row>
    <row r="4202" spans="4:4">
      <c r="D4202"/>
    </row>
    <row r="4203" spans="4:4">
      <c r="D4203"/>
    </row>
    <row r="4204" spans="4:4">
      <c r="D4204"/>
    </row>
    <row r="4205" spans="4:4">
      <c r="D4205"/>
    </row>
    <row r="4206" spans="4:4">
      <c r="D4206"/>
    </row>
    <row r="4207" spans="4:4">
      <c r="D4207"/>
    </row>
    <row r="4208" spans="4:4">
      <c r="D4208"/>
    </row>
    <row r="4209" spans="4:4">
      <c r="D4209"/>
    </row>
    <row r="4210" spans="4:4">
      <c r="D4210"/>
    </row>
    <row r="4211" spans="4:4">
      <c r="D4211"/>
    </row>
    <row r="4212" spans="4:4">
      <c r="D4212"/>
    </row>
    <row r="4213" spans="4:4">
      <c r="D4213"/>
    </row>
    <row r="4214" spans="4:4">
      <c r="D4214"/>
    </row>
    <row r="4215" spans="4:4">
      <c r="D4215"/>
    </row>
    <row r="4216" spans="4:4">
      <c r="D4216"/>
    </row>
    <row r="4217" spans="4:4">
      <c r="D4217"/>
    </row>
    <row r="4218" spans="4:4">
      <c r="D4218"/>
    </row>
    <row r="4219" spans="4:4">
      <c r="D4219"/>
    </row>
    <row r="4220" spans="4:4">
      <c r="D4220"/>
    </row>
    <row r="4221" spans="4:4">
      <c r="D4221"/>
    </row>
    <row r="4222" spans="4:4">
      <c r="D4222"/>
    </row>
    <row r="4223" spans="4:4">
      <c r="D4223"/>
    </row>
    <row r="4224" spans="4:4">
      <c r="D4224"/>
    </row>
    <row r="4225" spans="4:4">
      <c r="D4225"/>
    </row>
    <row r="4226" spans="4:4">
      <c r="D4226"/>
    </row>
    <row r="4227" spans="4:4">
      <c r="D4227"/>
    </row>
    <row r="4228" spans="4:4">
      <c r="D4228"/>
    </row>
    <row r="4229" spans="4:4">
      <c r="D4229"/>
    </row>
    <row r="4230" spans="4:4">
      <c r="D4230"/>
    </row>
    <row r="4231" spans="4:4">
      <c r="D4231"/>
    </row>
    <row r="4232" spans="4:4">
      <c r="D4232"/>
    </row>
    <row r="4233" spans="4:4">
      <c r="D4233"/>
    </row>
    <row r="4234" spans="4:4">
      <c r="D4234"/>
    </row>
    <row r="4235" spans="4:4">
      <c r="D4235"/>
    </row>
    <row r="4236" spans="4:4">
      <c r="D4236"/>
    </row>
    <row r="4237" spans="4:4">
      <c r="D4237"/>
    </row>
    <row r="4238" spans="4:4">
      <c r="D4238"/>
    </row>
    <row r="4239" spans="4:4">
      <c r="D4239"/>
    </row>
    <row r="4240" spans="4:4">
      <c r="D4240"/>
    </row>
    <row r="4241" spans="4:4">
      <c r="D4241"/>
    </row>
    <row r="4242" spans="4:4">
      <c r="D4242"/>
    </row>
    <row r="4243" spans="4:4">
      <c r="D4243"/>
    </row>
    <row r="4244" spans="4:4">
      <c r="D4244"/>
    </row>
    <row r="4245" spans="4:4">
      <c r="D4245"/>
    </row>
    <row r="4246" spans="4:4">
      <c r="D4246"/>
    </row>
    <row r="4247" spans="4:4">
      <c r="D4247"/>
    </row>
    <row r="4248" spans="4:4">
      <c r="D4248"/>
    </row>
    <row r="4249" spans="4:4">
      <c r="D4249"/>
    </row>
    <row r="4250" spans="4:4">
      <c r="D4250"/>
    </row>
    <row r="4251" spans="4:4">
      <c r="D4251"/>
    </row>
    <row r="4252" spans="4:4">
      <c r="D4252"/>
    </row>
    <row r="4253" spans="4:4">
      <c r="D4253"/>
    </row>
    <row r="4254" spans="4:4">
      <c r="D4254"/>
    </row>
    <row r="4255" spans="4:4">
      <c r="D4255"/>
    </row>
    <row r="4256" spans="4:4">
      <c r="D4256"/>
    </row>
    <row r="4257" spans="4:4">
      <c r="D4257"/>
    </row>
    <row r="4258" spans="4:4">
      <c r="D4258"/>
    </row>
    <row r="4259" spans="4:4">
      <c r="D4259"/>
    </row>
    <row r="4260" spans="4:4">
      <c r="D4260"/>
    </row>
    <row r="4261" spans="4:4">
      <c r="D4261"/>
    </row>
    <row r="4262" spans="4:4">
      <c r="D4262"/>
    </row>
    <row r="4263" spans="4:4">
      <c r="D4263"/>
    </row>
    <row r="4264" spans="4:4">
      <c r="D4264"/>
    </row>
    <row r="4265" spans="4:4">
      <c r="D4265"/>
    </row>
    <row r="4266" spans="4:4">
      <c r="D4266"/>
    </row>
    <row r="4267" spans="4:4">
      <c r="D4267"/>
    </row>
    <row r="4268" spans="4:4">
      <c r="D4268"/>
    </row>
    <row r="4269" spans="4:4">
      <c r="D4269"/>
    </row>
    <row r="4270" spans="4:4">
      <c r="D4270"/>
    </row>
    <row r="4271" spans="4:4">
      <c r="D4271"/>
    </row>
    <row r="4272" spans="4:4">
      <c r="D4272"/>
    </row>
    <row r="4273" spans="4:4">
      <c r="D4273"/>
    </row>
    <row r="4274" spans="4:4">
      <c r="D4274"/>
    </row>
    <row r="4275" spans="4:4">
      <c r="D4275"/>
    </row>
    <row r="4276" spans="4:4">
      <c r="D4276"/>
    </row>
    <row r="4277" spans="4:4">
      <c r="D4277"/>
    </row>
    <row r="4278" spans="4:4">
      <c r="D4278"/>
    </row>
    <row r="4279" spans="4:4">
      <c r="D4279"/>
    </row>
    <row r="4280" spans="4:4">
      <c r="D4280"/>
    </row>
    <row r="4281" spans="4:4">
      <c r="D4281"/>
    </row>
    <row r="4282" spans="4:4">
      <c r="D4282"/>
    </row>
    <row r="4283" spans="4:4">
      <c r="D4283"/>
    </row>
    <row r="4284" spans="4:4">
      <c r="D4284"/>
    </row>
    <row r="4285" spans="4:4">
      <c r="D4285"/>
    </row>
    <row r="4286" spans="4:4">
      <c r="D4286"/>
    </row>
    <row r="4287" spans="4:4">
      <c r="D4287"/>
    </row>
    <row r="4288" spans="4:4">
      <c r="D4288"/>
    </row>
    <row r="4289" spans="4:4">
      <c r="D4289"/>
    </row>
    <row r="4290" spans="4:4">
      <c r="D4290"/>
    </row>
    <row r="4291" spans="4:4">
      <c r="D4291"/>
    </row>
    <row r="4292" spans="4:4">
      <c r="D4292"/>
    </row>
    <row r="4293" spans="4:4">
      <c r="D4293"/>
    </row>
    <row r="4294" spans="4:4">
      <c r="D4294"/>
    </row>
    <row r="4295" spans="4:4">
      <c r="D4295"/>
    </row>
    <row r="4296" spans="4:4">
      <c r="D4296"/>
    </row>
    <row r="4297" spans="4:4">
      <c r="D4297"/>
    </row>
    <row r="4298" spans="4:4">
      <c r="D4298"/>
    </row>
    <row r="4299" spans="4:4">
      <c r="D4299"/>
    </row>
    <row r="4300" spans="4:4">
      <c r="D4300"/>
    </row>
    <row r="4301" spans="4:4">
      <c r="D4301"/>
    </row>
    <row r="4302" spans="4:4">
      <c r="D4302"/>
    </row>
    <row r="4303" spans="4:4">
      <c r="D4303"/>
    </row>
    <row r="4304" spans="4:4">
      <c r="D4304"/>
    </row>
    <row r="4305" spans="4:4">
      <c r="D4305"/>
    </row>
    <row r="4306" spans="4:4">
      <c r="D4306"/>
    </row>
    <row r="4307" spans="4:4">
      <c r="D4307"/>
    </row>
    <row r="4308" spans="4:4">
      <c r="D4308"/>
    </row>
    <row r="4309" spans="4:4">
      <c r="D4309"/>
    </row>
    <row r="4310" spans="4:4">
      <c r="D4310"/>
    </row>
    <row r="4311" spans="4:4">
      <c r="D4311"/>
    </row>
    <row r="4312" spans="4:4">
      <c r="D4312"/>
    </row>
    <row r="4313" spans="4:4">
      <c r="D4313"/>
    </row>
    <row r="4314" spans="4:4">
      <c r="D4314"/>
    </row>
    <row r="4315" spans="4:4">
      <c r="D4315"/>
    </row>
    <row r="4316" spans="4:4">
      <c r="D4316"/>
    </row>
    <row r="4317" spans="4:4">
      <c r="D4317"/>
    </row>
    <row r="4318" spans="4:4">
      <c r="D4318"/>
    </row>
    <row r="4319" spans="4:4">
      <c r="D4319"/>
    </row>
    <row r="4320" spans="4:4">
      <c r="D4320"/>
    </row>
    <row r="4321" spans="4:4">
      <c r="D4321"/>
    </row>
    <row r="4322" spans="4:4">
      <c r="D4322"/>
    </row>
    <row r="4323" spans="4:4">
      <c r="D4323"/>
    </row>
    <row r="4324" spans="4:4">
      <c r="D4324"/>
    </row>
    <row r="4325" spans="4:4">
      <c r="D4325"/>
    </row>
    <row r="4326" spans="4:4">
      <c r="D4326"/>
    </row>
    <row r="4327" spans="4:4">
      <c r="D4327"/>
    </row>
    <row r="4328" spans="4:4">
      <c r="D4328"/>
    </row>
    <row r="4329" spans="4:4">
      <c r="D4329"/>
    </row>
    <row r="4330" spans="4:4">
      <c r="D4330"/>
    </row>
    <row r="4331" spans="4:4">
      <c r="D4331"/>
    </row>
    <row r="4332" spans="4:4">
      <c r="D4332"/>
    </row>
    <row r="4333" spans="4:4">
      <c r="D4333"/>
    </row>
    <row r="4334" spans="4:4">
      <c r="D4334"/>
    </row>
    <row r="4335" spans="4:4">
      <c r="D4335"/>
    </row>
    <row r="4336" spans="4:4">
      <c r="D4336"/>
    </row>
    <row r="4337" spans="4:4">
      <c r="D4337"/>
    </row>
    <row r="4338" spans="4:4">
      <c r="D4338"/>
    </row>
    <row r="4339" spans="4:4">
      <c r="D4339"/>
    </row>
    <row r="4340" spans="4:4">
      <c r="D4340"/>
    </row>
    <row r="4341" spans="4:4">
      <c r="D4341"/>
    </row>
    <row r="4342" spans="4:4">
      <c r="D4342"/>
    </row>
    <row r="4343" spans="4:4">
      <c r="D4343"/>
    </row>
    <row r="4344" spans="4:4">
      <c r="D4344"/>
    </row>
    <row r="4345" spans="4:4">
      <c r="D4345"/>
    </row>
    <row r="4346" spans="4:4">
      <c r="D4346"/>
    </row>
    <row r="4347" spans="4:4">
      <c r="D4347"/>
    </row>
    <row r="4348" spans="4:4">
      <c r="D4348"/>
    </row>
    <row r="4349" spans="4:4">
      <c r="D4349"/>
    </row>
    <row r="4350" spans="4:4">
      <c r="D4350"/>
    </row>
    <row r="4351" spans="4:4">
      <c r="D4351"/>
    </row>
    <row r="4352" spans="4:4">
      <c r="D4352"/>
    </row>
    <row r="4353" spans="4:4">
      <c r="D4353"/>
    </row>
    <row r="4354" spans="4:4">
      <c r="D4354"/>
    </row>
    <row r="4355" spans="4:4">
      <c r="D4355"/>
    </row>
    <row r="4356" spans="4:4">
      <c r="D4356"/>
    </row>
    <row r="4357" spans="4:4">
      <c r="D4357"/>
    </row>
    <row r="4358" spans="4:4">
      <c r="D4358"/>
    </row>
    <row r="4359" spans="4:4">
      <c r="D4359"/>
    </row>
    <row r="4360" spans="4:4">
      <c r="D4360"/>
    </row>
    <row r="4361" spans="4:4">
      <c r="D4361"/>
    </row>
    <row r="4362" spans="4:4">
      <c r="D4362"/>
    </row>
    <row r="4363" spans="4:4">
      <c r="D4363"/>
    </row>
    <row r="4364" spans="4:4">
      <c r="D4364"/>
    </row>
    <row r="4365" spans="4:4">
      <c r="D4365"/>
    </row>
    <row r="4366" spans="4:4">
      <c r="D4366"/>
    </row>
    <row r="4367" spans="4:4">
      <c r="D4367"/>
    </row>
    <row r="4368" spans="4:4">
      <c r="D4368"/>
    </row>
    <row r="4369" spans="4:4">
      <c r="D4369"/>
    </row>
    <row r="4370" spans="4:4">
      <c r="D4370"/>
    </row>
    <row r="4371" spans="4:4">
      <c r="D4371"/>
    </row>
    <row r="4372" spans="4:4">
      <c r="D4372"/>
    </row>
    <row r="4373" spans="4:4">
      <c r="D4373"/>
    </row>
    <row r="4374" spans="4:4">
      <c r="D4374"/>
    </row>
    <row r="4375" spans="4:4">
      <c r="D4375"/>
    </row>
    <row r="4376" spans="4:4">
      <c r="D4376"/>
    </row>
    <row r="4377" spans="4:4">
      <c r="D4377"/>
    </row>
    <row r="4378" spans="4:4">
      <c r="D4378"/>
    </row>
    <row r="4379" spans="4:4">
      <c r="D4379"/>
    </row>
    <row r="4380" spans="4:4">
      <c r="D4380"/>
    </row>
    <row r="4381" spans="4:4">
      <c r="D4381"/>
    </row>
    <row r="4382" spans="4:4">
      <c r="D4382"/>
    </row>
    <row r="4383" spans="4:4">
      <c r="D4383"/>
    </row>
    <row r="4384" spans="4:4">
      <c r="D4384"/>
    </row>
    <row r="4385" spans="4:4">
      <c r="D4385"/>
    </row>
    <row r="4386" spans="4:4">
      <c r="D4386"/>
    </row>
    <row r="4387" spans="4:4">
      <c r="D4387"/>
    </row>
    <row r="4388" spans="4:4">
      <c r="D4388"/>
    </row>
    <row r="4389" spans="4:4">
      <c r="D4389"/>
    </row>
    <row r="4390" spans="4:4">
      <c r="D4390"/>
    </row>
    <row r="4391" spans="4:4">
      <c r="D4391"/>
    </row>
    <row r="4392" spans="4:4">
      <c r="D4392"/>
    </row>
    <row r="4393" spans="4:4">
      <c r="D4393"/>
    </row>
    <row r="4394" spans="4:4">
      <c r="D4394"/>
    </row>
    <row r="4395" spans="4:4">
      <c r="D4395"/>
    </row>
    <row r="4396" spans="4:4">
      <c r="D4396"/>
    </row>
    <row r="4397" spans="4:4">
      <c r="D4397"/>
    </row>
    <row r="4398" spans="4:4">
      <c r="D4398"/>
    </row>
    <row r="4399" spans="4:4">
      <c r="D4399"/>
    </row>
    <row r="4400" spans="4:4">
      <c r="D4400"/>
    </row>
    <row r="4401" spans="4:4">
      <c r="D4401"/>
    </row>
    <row r="4402" spans="4:4">
      <c r="D4402"/>
    </row>
    <row r="4403" spans="4:4">
      <c r="D4403"/>
    </row>
    <row r="4404" spans="4:4">
      <c r="D4404"/>
    </row>
    <row r="4405" spans="4:4">
      <c r="D4405"/>
    </row>
    <row r="4406" spans="4:4">
      <c r="D4406"/>
    </row>
    <row r="4407" spans="4:4">
      <c r="D4407"/>
    </row>
    <row r="4408" spans="4:4">
      <c r="D4408"/>
    </row>
    <row r="4409" spans="4:4">
      <c r="D4409"/>
    </row>
    <row r="4410" spans="4:4">
      <c r="D4410"/>
    </row>
    <row r="4411" spans="4:4">
      <c r="D4411"/>
    </row>
    <row r="4412" spans="4:4">
      <c r="D4412"/>
    </row>
    <row r="4413" spans="4:4">
      <c r="D4413"/>
    </row>
    <row r="4414" spans="4:4">
      <c r="D4414"/>
    </row>
    <row r="4415" spans="4:4">
      <c r="D4415"/>
    </row>
    <row r="4416" spans="4:4">
      <c r="D4416"/>
    </row>
    <row r="4417" spans="4:4">
      <c r="D4417"/>
    </row>
    <row r="4418" spans="4:4">
      <c r="D4418"/>
    </row>
    <row r="4419" spans="4:4">
      <c r="D4419"/>
    </row>
    <row r="4420" spans="4:4">
      <c r="D4420"/>
    </row>
    <row r="4421" spans="4:4">
      <c r="D4421"/>
    </row>
    <row r="4422" spans="4:4">
      <c r="D4422"/>
    </row>
    <row r="4423" spans="4:4">
      <c r="D4423"/>
    </row>
    <row r="4424" spans="4:4">
      <c r="D4424"/>
    </row>
    <row r="4425" spans="4:4">
      <c r="D4425"/>
    </row>
    <row r="4426" spans="4:4">
      <c r="D4426"/>
    </row>
    <row r="4427" spans="4:4">
      <c r="D4427"/>
    </row>
    <row r="4428" spans="4:4">
      <c r="D4428"/>
    </row>
    <row r="4429" spans="4:4">
      <c r="D4429"/>
    </row>
    <row r="4430" spans="4:4">
      <c r="D4430"/>
    </row>
    <row r="4431" spans="4:4">
      <c r="D4431"/>
    </row>
    <row r="4432" spans="4:4">
      <c r="D4432"/>
    </row>
    <row r="4433" spans="4:4">
      <c r="D4433"/>
    </row>
    <row r="4434" spans="4:4">
      <c r="D4434"/>
    </row>
    <row r="4435" spans="4:4">
      <c r="D4435"/>
    </row>
    <row r="4436" spans="4:4">
      <c r="D4436"/>
    </row>
    <row r="4437" spans="4:4">
      <c r="D4437"/>
    </row>
    <row r="4438" spans="4:4">
      <c r="D4438"/>
    </row>
    <row r="4439" spans="4:4">
      <c r="D4439"/>
    </row>
    <row r="4440" spans="4:4">
      <c r="D4440"/>
    </row>
    <row r="4441" spans="4:4">
      <c r="D4441"/>
    </row>
    <row r="4442" spans="4:4">
      <c r="D4442"/>
    </row>
    <row r="4443" spans="4:4">
      <c r="D4443"/>
    </row>
    <row r="4444" spans="4:4">
      <c r="D4444"/>
    </row>
    <row r="4445" spans="4:4">
      <c r="D4445"/>
    </row>
    <row r="4446" spans="4:4">
      <c r="D4446"/>
    </row>
    <row r="4447" spans="4:4">
      <c r="D4447"/>
    </row>
    <row r="4448" spans="4:4">
      <c r="D4448"/>
    </row>
    <row r="4449" spans="4:4">
      <c r="D4449"/>
    </row>
    <row r="4450" spans="4:4">
      <c r="D4450"/>
    </row>
    <row r="4451" spans="4:4">
      <c r="D4451"/>
    </row>
    <row r="4452" spans="4:4">
      <c r="D4452"/>
    </row>
    <row r="4453" spans="4:4">
      <c r="D4453"/>
    </row>
    <row r="4454" spans="4:4">
      <c r="D4454"/>
    </row>
    <row r="4455" spans="4:4">
      <c r="D4455"/>
    </row>
    <row r="4456" spans="4:4">
      <c r="D4456"/>
    </row>
    <row r="4457" spans="4:4">
      <c r="D4457"/>
    </row>
    <row r="4458" spans="4:4">
      <c r="D4458"/>
    </row>
    <row r="4459" spans="4:4">
      <c r="D4459"/>
    </row>
    <row r="4460" spans="4:4">
      <c r="D4460"/>
    </row>
    <row r="4461" spans="4:4">
      <c r="D4461"/>
    </row>
    <row r="4462" spans="4:4">
      <c r="D4462"/>
    </row>
    <row r="4463" spans="4:4">
      <c r="D4463"/>
    </row>
    <row r="4464" spans="4:4">
      <c r="D4464"/>
    </row>
    <row r="4465" spans="4:4">
      <c r="D4465"/>
    </row>
    <row r="4466" spans="4:4">
      <c r="D4466"/>
    </row>
    <row r="4467" spans="4:4">
      <c r="D4467"/>
    </row>
    <row r="4468" spans="4:4">
      <c r="D4468"/>
    </row>
    <row r="4469" spans="4:4">
      <c r="D4469"/>
    </row>
    <row r="4470" spans="4:4">
      <c r="D4470"/>
    </row>
    <row r="4471" spans="4:4">
      <c r="D4471"/>
    </row>
    <row r="4472" spans="4:4">
      <c r="D4472"/>
    </row>
    <row r="4473" spans="4:4">
      <c r="D4473"/>
    </row>
    <row r="4474" spans="4:4">
      <c r="D4474"/>
    </row>
    <row r="4475" spans="4:4">
      <c r="D4475"/>
    </row>
    <row r="4476" spans="4:4">
      <c r="D4476"/>
    </row>
    <row r="4477" spans="4:4">
      <c r="D4477"/>
    </row>
    <row r="4478" spans="4:4">
      <c r="D4478"/>
    </row>
    <row r="4479" spans="4:4">
      <c r="D4479"/>
    </row>
    <row r="4480" spans="4:4">
      <c r="D4480"/>
    </row>
    <row r="4481" spans="4:4">
      <c r="D4481"/>
    </row>
    <row r="4482" spans="4:4">
      <c r="D4482"/>
    </row>
    <row r="4483" spans="4:4">
      <c r="D4483"/>
    </row>
    <row r="4484" spans="4:4">
      <c r="D4484"/>
    </row>
    <row r="4485" spans="4:4">
      <c r="D4485"/>
    </row>
    <row r="4486" spans="4:4">
      <c r="D4486"/>
    </row>
    <row r="4487" spans="4:4">
      <c r="D4487"/>
    </row>
    <row r="4488" spans="4:4">
      <c r="D4488"/>
    </row>
    <row r="4489" spans="4:4">
      <c r="D4489"/>
    </row>
    <row r="4490" spans="4:4">
      <c r="D4490"/>
    </row>
    <row r="4491" spans="4:4">
      <c r="D4491"/>
    </row>
    <row r="4492" spans="4:4">
      <c r="D4492"/>
    </row>
    <row r="4493" spans="4:4">
      <c r="D4493"/>
    </row>
    <row r="4494" spans="4:4">
      <c r="D4494"/>
    </row>
    <row r="4495" spans="4:4">
      <c r="D4495"/>
    </row>
    <row r="4496" spans="4:4">
      <c r="D4496"/>
    </row>
    <row r="4497" spans="4:4">
      <c r="D4497"/>
    </row>
    <row r="4498" spans="4:4">
      <c r="D4498"/>
    </row>
    <row r="4499" spans="4:4">
      <c r="D4499"/>
    </row>
    <row r="4500" spans="4:4">
      <c r="D4500"/>
    </row>
    <row r="4501" spans="4:4">
      <c r="D4501"/>
    </row>
    <row r="4502" spans="4:4">
      <c r="D4502"/>
    </row>
    <row r="4503" spans="4:4">
      <c r="D4503"/>
    </row>
    <row r="4504" spans="4:4">
      <c r="D4504"/>
    </row>
    <row r="4505" spans="4:4">
      <c r="D4505"/>
    </row>
    <row r="4506" spans="4:4">
      <c r="D4506"/>
    </row>
    <row r="4507" spans="4:4">
      <c r="D4507"/>
    </row>
    <row r="4508" spans="4:4">
      <c r="D4508"/>
    </row>
    <row r="4509" spans="4:4">
      <c r="D4509"/>
    </row>
    <row r="4510" spans="4:4">
      <c r="D4510"/>
    </row>
    <row r="4511" spans="4:4">
      <c r="D4511"/>
    </row>
    <row r="4512" spans="4:4">
      <c r="D4512"/>
    </row>
    <row r="4513" spans="4:4">
      <c r="D4513"/>
    </row>
    <row r="4514" spans="4:4">
      <c r="D4514"/>
    </row>
    <row r="4515" spans="4:4">
      <c r="D4515"/>
    </row>
    <row r="4516" spans="4:4">
      <c r="D4516"/>
    </row>
    <row r="4517" spans="4:4">
      <c r="D4517"/>
    </row>
    <row r="4518" spans="4:4">
      <c r="D4518"/>
    </row>
    <row r="4519" spans="4:4">
      <c r="D4519"/>
    </row>
    <row r="4520" spans="4:4">
      <c r="D4520"/>
    </row>
    <row r="4521" spans="4:4">
      <c r="D4521"/>
    </row>
    <row r="4522" spans="4:4">
      <c r="D4522"/>
    </row>
    <row r="4523" spans="4:4">
      <c r="D4523"/>
    </row>
    <row r="4524" spans="4:4">
      <c r="D4524"/>
    </row>
    <row r="4525" spans="4:4">
      <c r="D4525"/>
    </row>
    <row r="4526" spans="4:4">
      <c r="D4526"/>
    </row>
    <row r="4527" spans="4:4">
      <c r="D4527"/>
    </row>
    <row r="4528" spans="4:4">
      <c r="D4528"/>
    </row>
    <row r="4529" spans="4:4">
      <c r="D4529"/>
    </row>
    <row r="4530" spans="4:4">
      <c r="D4530"/>
    </row>
    <row r="4531" spans="4:4">
      <c r="D4531"/>
    </row>
    <row r="4532" spans="4:4">
      <c r="D4532"/>
    </row>
    <row r="4533" spans="4:4">
      <c r="D4533"/>
    </row>
    <row r="4534" spans="4:4">
      <c r="D4534"/>
    </row>
    <row r="4535" spans="4:4">
      <c r="D4535"/>
    </row>
    <row r="4536" spans="4:4">
      <c r="D4536"/>
    </row>
    <row r="4537" spans="4:4">
      <c r="D4537"/>
    </row>
    <row r="4538" spans="4:4">
      <c r="D4538"/>
    </row>
    <row r="4539" spans="4:4">
      <c r="D4539"/>
    </row>
    <row r="4540" spans="4:4">
      <c r="D4540"/>
    </row>
    <row r="4541" spans="4:4">
      <c r="D4541"/>
    </row>
    <row r="4542" spans="4:4">
      <c r="D4542"/>
    </row>
    <row r="4543" spans="4:4">
      <c r="D4543"/>
    </row>
    <row r="4544" spans="4:4">
      <c r="D4544"/>
    </row>
    <row r="4545" spans="4:4">
      <c r="D4545"/>
    </row>
    <row r="4546" spans="4:4">
      <c r="D4546"/>
    </row>
    <row r="4547" spans="4:4">
      <c r="D4547"/>
    </row>
    <row r="4548" spans="4:4">
      <c r="D4548"/>
    </row>
    <row r="4549" spans="4:4">
      <c r="D4549"/>
    </row>
    <row r="4550" spans="4:4">
      <c r="D4550"/>
    </row>
    <row r="4551" spans="4:4">
      <c r="D4551"/>
    </row>
    <row r="4552" spans="4:4">
      <c r="D4552"/>
    </row>
    <row r="4553" spans="4:4">
      <c r="D4553"/>
    </row>
    <row r="4554" spans="4:4">
      <c r="D4554"/>
    </row>
    <row r="4555" spans="4:4">
      <c r="D4555"/>
    </row>
    <row r="4556" spans="4:4">
      <c r="D4556"/>
    </row>
    <row r="4557" spans="4:4">
      <c r="D4557"/>
    </row>
    <row r="4558" spans="4:4">
      <c r="D4558"/>
    </row>
    <row r="4559" spans="4:4">
      <c r="D4559"/>
    </row>
    <row r="4560" spans="4:4">
      <c r="D4560"/>
    </row>
    <row r="4561" spans="4:4">
      <c r="D4561"/>
    </row>
    <row r="4562" spans="4:4">
      <c r="D4562"/>
    </row>
    <row r="4563" spans="4:4">
      <c r="D4563"/>
    </row>
    <row r="4564" spans="4:4">
      <c r="D4564"/>
    </row>
    <row r="4565" spans="4:4">
      <c r="D4565"/>
    </row>
    <row r="4566" spans="4:4">
      <c r="D4566"/>
    </row>
    <row r="4567" spans="4:4">
      <c r="D4567"/>
    </row>
    <row r="4568" spans="4:4">
      <c r="D4568"/>
    </row>
    <row r="4569" spans="4:4">
      <c r="D4569"/>
    </row>
    <row r="4570" spans="4:4">
      <c r="D4570"/>
    </row>
    <row r="4571" spans="4:4">
      <c r="D4571"/>
    </row>
    <row r="4572" spans="4:4">
      <c r="D4572"/>
    </row>
    <row r="4573" spans="4:4">
      <c r="D4573"/>
    </row>
    <row r="4574" spans="4:4">
      <c r="D4574"/>
    </row>
    <row r="4575" spans="4:4">
      <c r="D4575"/>
    </row>
    <row r="4576" spans="4:4">
      <c r="D4576"/>
    </row>
    <row r="4577" spans="4:4">
      <c r="D4577"/>
    </row>
    <row r="4578" spans="4:4">
      <c r="D4578"/>
    </row>
    <row r="4579" spans="4:4">
      <c r="D4579"/>
    </row>
    <row r="4580" spans="4:4">
      <c r="D4580"/>
    </row>
    <row r="4581" spans="4:4">
      <c r="D4581"/>
    </row>
    <row r="4582" spans="4:4">
      <c r="D4582"/>
    </row>
    <row r="4583" spans="4:4">
      <c r="D4583"/>
    </row>
    <row r="4584" spans="4:4">
      <c r="D4584"/>
    </row>
    <row r="4585" spans="4:4">
      <c r="D4585"/>
    </row>
    <row r="4586" spans="4:4">
      <c r="D4586"/>
    </row>
    <row r="4587" spans="4:4">
      <c r="D4587"/>
    </row>
    <row r="4588" spans="4:4">
      <c r="D4588"/>
    </row>
    <row r="4589" spans="4:4">
      <c r="D4589"/>
    </row>
    <row r="4590" spans="4:4">
      <c r="D4590"/>
    </row>
    <row r="4591" spans="4:4">
      <c r="D4591"/>
    </row>
    <row r="4592" spans="4:4">
      <c r="D4592"/>
    </row>
    <row r="4593" spans="4:4">
      <c r="D4593"/>
    </row>
    <row r="4594" spans="4:4">
      <c r="D4594"/>
    </row>
    <row r="4595" spans="4:4">
      <c r="D4595"/>
    </row>
    <row r="4596" spans="4:4">
      <c r="D4596"/>
    </row>
    <row r="4597" spans="4:4">
      <c r="D4597"/>
    </row>
    <row r="4598" spans="4:4">
      <c r="D4598"/>
    </row>
    <row r="4599" spans="4:4">
      <c r="D4599"/>
    </row>
    <row r="4600" spans="4:4">
      <c r="D4600"/>
    </row>
    <row r="4601" spans="4:4">
      <c r="D4601"/>
    </row>
    <row r="4602" spans="4:4">
      <c r="D4602"/>
    </row>
    <row r="4603" spans="4:4">
      <c r="D4603"/>
    </row>
    <row r="4604" spans="4:4">
      <c r="D4604"/>
    </row>
    <row r="4605" spans="4:4">
      <c r="D4605"/>
    </row>
    <row r="4606" spans="4:4">
      <c r="D4606"/>
    </row>
    <row r="4607" spans="4:4">
      <c r="D4607"/>
    </row>
    <row r="4608" spans="4:4">
      <c r="D4608"/>
    </row>
    <row r="4609" spans="4:4">
      <c r="D4609"/>
    </row>
    <row r="4610" spans="4:4">
      <c r="D4610"/>
    </row>
    <row r="4611" spans="4:4">
      <c r="D4611"/>
    </row>
    <row r="4612" spans="4:4">
      <c r="D4612"/>
    </row>
    <row r="4613" spans="4:4">
      <c r="D4613"/>
    </row>
    <row r="4614" spans="4:4">
      <c r="D4614"/>
    </row>
    <row r="4615" spans="4:4">
      <c r="D4615"/>
    </row>
    <row r="4616" spans="4:4">
      <c r="D4616"/>
    </row>
    <row r="4617" spans="4:4">
      <c r="D4617"/>
    </row>
    <row r="4618" spans="4:4">
      <c r="D4618"/>
    </row>
    <row r="4619" spans="4:4">
      <c r="D4619"/>
    </row>
    <row r="4620" spans="4:4">
      <c r="D4620"/>
    </row>
    <row r="4621" spans="4:4">
      <c r="D4621"/>
    </row>
    <row r="4622" spans="4:4">
      <c r="D4622"/>
    </row>
    <row r="4623" spans="4:4">
      <c r="D4623"/>
    </row>
    <row r="4624" spans="4:4">
      <c r="D4624"/>
    </row>
    <row r="4625" spans="4:4">
      <c r="D4625"/>
    </row>
    <row r="4626" spans="4:4">
      <c r="D4626"/>
    </row>
    <row r="4627" spans="4:4">
      <c r="D4627"/>
    </row>
    <row r="4628" spans="4:4">
      <c r="D4628"/>
    </row>
    <row r="4629" spans="4:4">
      <c r="D4629"/>
    </row>
    <row r="4630" spans="4:4">
      <c r="D4630"/>
    </row>
    <row r="4631" spans="4:4">
      <c r="D4631"/>
    </row>
    <row r="4632" spans="4:4">
      <c r="D4632"/>
    </row>
    <row r="4633" spans="4:4">
      <c r="D4633"/>
    </row>
    <row r="4634" spans="4:4">
      <c r="D4634"/>
    </row>
    <row r="4635" spans="4:4">
      <c r="D4635"/>
    </row>
    <row r="4636" spans="4:4">
      <c r="D4636"/>
    </row>
    <row r="4637" spans="4:4">
      <c r="D4637"/>
    </row>
    <row r="4638" spans="4:4">
      <c r="D4638"/>
    </row>
    <row r="4639" spans="4:4">
      <c r="D4639"/>
    </row>
    <row r="4640" spans="4:4">
      <c r="D4640"/>
    </row>
    <row r="4641" spans="4:4">
      <c r="D4641"/>
    </row>
    <row r="4642" spans="4:4">
      <c r="D4642"/>
    </row>
    <row r="4643" spans="4:4">
      <c r="D4643"/>
    </row>
    <row r="4644" spans="4:4">
      <c r="D4644"/>
    </row>
    <row r="4645" spans="4:4">
      <c r="D4645"/>
    </row>
    <row r="4646" spans="4:4">
      <c r="D4646"/>
    </row>
    <row r="4647" spans="4:4">
      <c r="D4647"/>
    </row>
    <row r="4648" spans="4:4">
      <c r="D4648"/>
    </row>
    <row r="4649" spans="4:4">
      <c r="D4649"/>
    </row>
    <row r="4650" spans="4:4">
      <c r="D4650"/>
    </row>
    <row r="4651" spans="4:4">
      <c r="D4651"/>
    </row>
    <row r="4652" spans="4:4">
      <c r="D4652"/>
    </row>
    <row r="4653" spans="4:4">
      <c r="D4653"/>
    </row>
    <row r="4654" spans="4:4">
      <c r="D4654"/>
    </row>
    <row r="4655" spans="4:4">
      <c r="D4655"/>
    </row>
    <row r="4656" spans="4:4">
      <c r="D4656"/>
    </row>
    <row r="4657" spans="4:4">
      <c r="D4657"/>
    </row>
    <row r="4658" spans="4:4">
      <c r="D4658"/>
    </row>
    <row r="4659" spans="4:4">
      <c r="D4659"/>
    </row>
    <row r="4660" spans="4:4">
      <c r="D4660"/>
    </row>
    <row r="4661" spans="4:4">
      <c r="D4661"/>
    </row>
    <row r="4662" spans="4:4">
      <c r="D4662"/>
    </row>
    <row r="4663" spans="4:4">
      <c r="D4663"/>
    </row>
    <row r="4664" spans="4:4">
      <c r="D4664"/>
    </row>
    <row r="4665" spans="4:4">
      <c r="D4665"/>
    </row>
    <row r="4666" spans="4:4">
      <c r="D4666"/>
    </row>
    <row r="4667" spans="4:4">
      <c r="D4667"/>
    </row>
    <row r="4668" spans="4:4">
      <c r="D4668"/>
    </row>
    <row r="4669" spans="4:4">
      <c r="D4669"/>
    </row>
    <row r="4670" spans="4:4">
      <c r="D4670"/>
    </row>
    <row r="4671" spans="4:4">
      <c r="D4671"/>
    </row>
    <row r="4672" spans="4:4">
      <c r="D4672"/>
    </row>
    <row r="4673" spans="4:4">
      <c r="D4673"/>
    </row>
    <row r="4674" spans="4:4">
      <c r="D4674"/>
    </row>
    <row r="4675" spans="4:4">
      <c r="D4675"/>
    </row>
    <row r="4676" spans="4:4">
      <c r="D4676"/>
    </row>
    <row r="4677" spans="4:4">
      <c r="D4677"/>
    </row>
    <row r="4678" spans="4:4">
      <c r="D4678"/>
    </row>
    <row r="4679" spans="4:4">
      <c r="D4679"/>
    </row>
    <row r="4680" spans="4:4">
      <c r="D4680"/>
    </row>
    <row r="4681" spans="4:4">
      <c r="D4681"/>
    </row>
    <row r="4682" spans="4:4">
      <c r="D4682"/>
    </row>
    <row r="4683" spans="4:4">
      <c r="D4683"/>
    </row>
    <row r="4684" spans="4:4">
      <c r="D4684"/>
    </row>
    <row r="4685" spans="4:4">
      <c r="D4685"/>
    </row>
    <row r="4686" spans="4:4">
      <c r="D4686"/>
    </row>
    <row r="4687" spans="4:4">
      <c r="D4687"/>
    </row>
    <row r="4688" spans="4:4">
      <c r="D4688"/>
    </row>
    <row r="4689" spans="4:4">
      <c r="D4689"/>
    </row>
    <row r="4690" spans="4:4">
      <c r="D4690"/>
    </row>
    <row r="4691" spans="4:4">
      <c r="D4691"/>
    </row>
    <row r="4692" spans="4:4">
      <c r="D4692"/>
    </row>
    <row r="4693" spans="4:4">
      <c r="D4693"/>
    </row>
    <row r="4694" spans="4:4">
      <c r="D4694"/>
    </row>
    <row r="4695" spans="4:4">
      <c r="D4695"/>
    </row>
    <row r="4696" spans="4:4">
      <c r="D4696"/>
    </row>
    <row r="4697" spans="4:4">
      <c r="D4697"/>
    </row>
    <row r="4698" spans="4:4">
      <c r="D4698"/>
    </row>
    <row r="4699" spans="4:4">
      <c r="D4699"/>
    </row>
    <row r="4700" spans="4:4">
      <c r="D4700"/>
    </row>
    <row r="4701" spans="4:4">
      <c r="D4701"/>
    </row>
    <row r="4702" spans="4:4">
      <c r="D4702"/>
    </row>
    <row r="4703" spans="4:4">
      <c r="D4703"/>
    </row>
    <row r="4704" spans="4:4">
      <c r="D4704"/>
    </row>
    <row r="4705" spans="4:4">
      <c r="D4705"/>
    </row>
    <row r="4706" spans="4:4">
      <c r="D4706"/>
    </row>
    <row r="4707" spans="4:4">
      <c r="D4707"/>
    </row>
    <row r="4708" spans="4:4">
      <c r="D4708"/>
    </row>
    <row r="4709" spans="4:4">
      <c r="D4709"/>
    </row>
    <row r="4710" spans="4:4">
      <c r="D4710"/>
    </row>
    <row r="4711" spans="4:4">
      <c r="D4711"/>
    </row>
    <row r="4712" spans="4:4">
      <c r="D4712"/>
    </row>
    <row r="4713" spans="4:4">
      <c r="D4713"/>
    </row>
    <row r="4714" spans="4:4">
      <c r="D4714"/>
    </row>
    <row r="4715" spans="4:4">
      <c r="D4715"/>
    </row>
    <row r="4716" spans="4:4">
      <c r="D4716"/>
    </row>
    <row r="4717" spans="4:4">
      <c r="D4717"/>
    </row>
    <row r="4718" spans="4:4">
      <c r="D4718"/>
    </row>
    <row r="4719" spans="4:4">
      <c r="D4719"/>
    </row>
    <row r="4720" spans="4:4">
      <c r="D4720"/>
    </row>
    <row r="4721" spans="4:4">
      <c r="D4721"/>
    </row>
    <row r="4722" spans="4:4">
      <c r="D4722"/>
    </row>
    <row r="4723" spans="4:4">
      <c r="D4723"/>
    </row>
    <row r="4724" spans="4:4">
      <c r="D4724"/>
    </row>
    <row r="4725" spans="4:4">
      <c r="D4725"/>
    </row>
    <row r="4726" spans="4:4">
      <c r="D4726"/>
    </row>
    <row r="4727" spans="4:4">
      <c r="D4727"/>
    </row>
    <row r="4728" spans="4:4">
      <c r="D4728"/>
    </row>
    <row r="4729" spans="4:4">
      <c r="D4729"/>
    </row>
    <row r="4730" spans="4:4">
      <c r="D4730"/>
    </row>
    <row r="4731" spans="4:4">
      <c r="D4731"/>
    </row>
    <row r="4732" spans="4:4">
      <c r="D4732"/>
    </row>
    <row r="4733" spans="4:4">
      <c r="D4733"/>
    </row>
    <row r="4734" spans="4:4">
      <c r="D4734"/>
    </row>
    <row r="4735" spans="4:4">
      <c r="D4735"/>
    </row>
    <row r="4736" spans="4:4">
      <c r="D4736"/>
    </row>
    <row r="4737" spans="4:4">
      <c r="D4737"/>
    </row>
    <row r="4738" spans="4:4">
      <c r="D4738"/>
    </row>
    <row r="4739" spans="4:4">
      <c r="D4739"/>
    </row>
    <row r="4740" spans="4:4">
      <c r="D4740"/>
    </row>
    <row r="4741" spans="4:4">
      <c r="D4741"/>
    </row>
    <row r="4742" spans="4:4">
      <c r="D4742"/>
    </row>
    <row r="4743" spans="4:4">
      <c r="D4743"/>
    </row>
    <row r="4744" spans="4:4">
      <c r="D4744"/>
    </row>
    <row r="4745" spans="4:4">
      <c r="D4745"/>
    </row>
    <row r="4746" spans="4:4">
      <c r="D4746"/>
    </row>
    <row r="4747" spans="4:4">
      <c r="D4747"/>
    </row>
    <row r="4748" spans="4:4">
      <c r="D4748"/>
    </row>
    <row r="4749" spans="4:4">
      <c r="D4749"/>
    </row>
    <row r="4750" spans="4:4">
      <c r="D4750"/>
    </row>
    <row r="4751" spans="4:4">
      <c r="D4751"/>
    </row>
    <row r="4752" spans="4:4">
      <c r="D4752"/>
    </row>
    <row r="4753" spans="4:4">
      <c r="D4753"/>
    </row>
    <row r="4754" spans="4:4">
      <c r="D4754"/>
    </row>
    <row r="4755" spans="4:4">
      <c r="D4755"/>
    </row>
    <row r="4756" spans="4:4">
      <c r="D4756"/>
    </row>
    <row r="4757" spans="4:4">
      <c r="D4757"/>
    </row>
    <row r="4758" spans="4:4">
      <c r="D4758"/>
    </row>
    <row r="4759" spans="4:4">
      <c r="D4759"/>
    </row>
    <row r="4760" spans="4:4">
      <c r="D4760"/>
    </row>
    <row r="4761" spans="4:4">
      <c r="D4761"/>
    </row>
    <row r="4762" spans="4:4">
      <c r="D4762"/>
    </row>
    <row r="4763" spans="4:4">
      <c r="D4763"/>
    </row>
    <row r="4764" spans="4:4">
      <c r="D4764"/>
    </row>
    <row r="4765" spans="4:4">
      <c r="D4765"/>
    </row>
    <row r="4766" spans="4:4">
      <c r="D4766"/>
    </row>
    <row r="4767" spans="4:4">
      <c r="D4767"/>
    </row>
    <row r="4768" spans="4:4">
      <c r="D4768"/>
    </row>
    <row r="4769" spans="4:4">
      <c r="D4769"/>
    </row>
    <row r="4770" spans="4:4">
      <c r="D4770"/>
    </row>
    <row r="4771" spans="4:4">
      <c r="D4771"/>
    </row>
    <row r="4772" spans="4:4">
      <c r="D4772"/>
    </row>
    <row r="4773" spans="4:4">
      <c r="D4773"/>
    </row>
    <row r="4774" spans="4:4">
      <c r="D4774"/>
    </row>
    <row r="4775" spans="4:4">
      <c r="D4775"/>
    </row>
    <row r="4776" spans="4:4">
      <c r="D4776"/>
    </row>
    <row r="4777" spans="4:4">
      <c r="D4777"/>
    </row>
    <row r="4778" spans="4:4">
      <c r="D4778"/>
    </row>
    <row r="4779" spans="4:4">
      <c r="D4779"/>
    </row>
    <row r="4780" spans="4:4">
      <c r="D4780"/>
    </row>
    <row r="4781" spans="4:4">
      <c r="D4781"/>
    </row>
    <row r="4782" spans="4:4">
      <c r="D4782"/>
    </row>
    <row r="4783" spans="4:4">
      <c r="D4783"/>
    </row>
    <row r="4784" spans="4:4">
      <c r="D4784"/>
    </row>
    <row r="4785" spans="4:4">
      <c r="D4785"/>
    </row>
    <row r="4786" spans="4:4">
      <c r="D4786"/>
    </row>
    <row r="4787" spans="4:4">
      <c r="D4787"/>
    </row>
    <row r="4788" spans="4:4">
      <c r="D4788"/>
    </row>
    <row r="4789" spans="4:4">
      <c r="D4789"/>
    </row>
    <row r="4790" spans="4:4">
      <c r="D4790"/>
    </row>
    <row r="4791" spans="4:4">
      <c r="D4791"/>
    </row>
    <row r="4792" spans="4:4">
      <c r="D4792"/>
    </row>
    <row r="4793" spans="4:4">
      <c r="D4793"/>
    </row>
    <row r="4794" spans="4:4">
      <c r="D4794"/>
    </row>
    <row r="4795" spans="4:4">
      <c r="D4795"/>
    </row>
    <row r="4796" spans="4:4">
      <c r="D4796"/>
    </row>
    <row r="4797" spans="4:4">
      <c r="D4797"/>
    </row>
    <row r="4798" spans="4:4">
      <c r="D4798"/>
    </row>
    <row r="4799" spans="4:4">
      <c r="D4799"/>
    </row>
    <row r="4800" spans="4:4">
      <c r="D4800"/>
    </row>
    <row r="4801" spans="4:4">
      <c r="D4801"/>
    </row>
    <row r="4802" spans="4:4">
      <c r="D4802"/>
    </row>
    <row r="4803" spans="4:4">
      <c r="D4803"/>
    </row>
    <row r="4804" spans="4:4">
      <c r="D4804"/>
    </row>
    <row r="4805" spans="4:4">
      <c r="D4805"/>
    </row>
    <row r="4806" spans="4:4">
      <c r="D4806"/>
    </row>
    <row r="4807" spans="4:4">
      <c r="D4807"/>
    </row>
    <row r="4808" spans="4:4">
      <c r="D4808"/>
    </row>
    <row r="4809" spans="4:4">
      <c r="D4809"/>
    </row>
    <row r="4810" spans="4:4">
      <c r="D4810"/>
    </row>
    <row r="4811" spans="4:4">
      <c r="D4811"/>
    </row>
    <row r="4812" spans="4:4">
      <c r="D4812"/>
    </row>
    <row r="4813" spans="4:4">
      <c r="D4813"/>
    </row>
    <row r="4814" spans="4:4">
      <c r="D4814"/>
    </row>
    <row r="4815" spans="4:4">
      <c r="D4815"/>
    </row>
    <row r="4816" spans="4:4">
      <c r="D4816"/>
    </row>
    <row r="4817" spans="4:4">
      <c r="D4817"/>
    </row>
    <row r="4818" spans="4:4">
      <c r="D4818"/>
    </row>
    <row r="4819" spans="4:4">
      <c r="D4819"/>
    </row>
    <row r="4820" spans="4:4">
      <c r="D4820"/>
    </row>
    <row r="4821" spans="4:4">
      <c r="D4821"/>
    </row>
    <row r="4822" spans="4:4">
      <c r="D4822"/>
    </row>
    <row r="4823" spans="4:4">
      <c r="D4823"/>
    </row>
    <row r="4824" spans="4:4">
      <c r="D4824"/>
    </row>
    <row r="4825" spans="4:4">
      <c r="D4825"/>
    </row>
    <row r="4826" spans="4:4">
      <c r="D4826"/>
    </row>
    <row r="4827" spans="4:4">
      <c r="D4827"/>
    </row>
    <row r="4828" spans="4:4">
      <c r="D4828"/>
    </row>
    <row r="4829" spans="4:4">
      <c r="D4829"/>
    </row>
    <row r="4830" spans="4:4">
      <c r="D4830"/>
    </row>
    <row r="4831" spans="4:4">
      <c r="D4831"/>
    </row>
    <row r="4832" spans="4:4">
      <c r="D4832"/>
    </row>
    <row r="4833" spans="4:4">
      <c r="D4833"/>
    </row>
    <row r="4834" spans="4:4">
      <c r="D4834"/>
    </row>
    <row r="4835" spans="4:4">
      <c r="D4835"/>
    </row>
    <row r="4836" spans="4:4">
      <c r="D4836"/>
    </row>
    <row r="4837" spans="4:4">
      <c r="D4837"/>
    </row>
    <row r="4838" spans="4:4">
      <c r="D4838"/>
    </row>
    <row r="4839" spans="4:4">
      <c r="D4839"/>
    </row>
    <row r="4840" spans="4:4">
      <c r="D4840"/>
    </row>
    <row r="4841" spans="4:4">
      <c r="D4841"/>
    </row>
    <row r="4842" spans="4:4">
      <c r="D4842"/>
    </row>
    <row r="4843" spans="4:4">
      <c r="D4843"/>
    </row>
    <row r="4844" spans="4:4">
      <c r="D4844"/>
    </row>
    <row r="4845" spans="4:4">
      <c r="D4845"/>
    </row>
    <row r="4846" spans="4:4">
      <c r="D4846"/>
    </row>
    <row r="4847" spans="4:4">
      <c r="D4847"/>
    </row>
    <row r="4848" spans="4:4">
      <c r="D4848"/>
    </row>
    <row r="4849" spans="4:4">
      <c r="D4849"/>
    </row>
    <row r="4850" spans="4:4">
      <c r="D4850"/>
    </row>
    <row r="4851" spans="4:4">
      <c r="D4851"/>
    </row>
    <row r="4852" spans="4:4">
      <c r="D4852"/>
    </row>
    <row r="4853" spans="4:4">
      <c r="D4853"/>
    </row>
    <row r="4854" spans="4:4">
      <c r="D4854"/>
    </row>
    <row r="4855" spans="4:4">
      <c r="D4855"/>
    </row>
    <row r="4856" spans="4:4">
      <c r="D4856"/>
    </row>
    <row r="4857" spans="4:4">
      <c r="D4857"/>
    </row>
    <row r="4858" spans="4:4">
      <c r="D4858"/>
    </row>
    <row r="4859" spans="4:4">
      <c r="D4859"/>
    </row>
    <row r="4860" spans="4:4">
      <c r="D4860"/>
    </row>
    <row r="4861" spans="4:4">
      <c r="D4861"/>
    </row>
    <row r="4862" spans="4:4">
      <c r="D4862"/>
    </row>
    <row r="4863" spans="4:4">
      <c r="D4863"/>
    </row>
    <row r="4864" spans="4:4">
      <c r="D4864"/>
    </row>
    <row r="4865" spans="4:4">
      <c r="D4865"/>
    </row>
    <row r="4866" spans="4:4">
      <c r="D4866"/>
    </row>
    <row r="4867" spans="4:4">
      <c r="D4867"/>
    </row>
    <row r="4868" spans="4:4">
      <c r="D4868"/>
    </row>
    <row r="4869" spans="4:4">
      <c r="D4869"/>
    </row>
    <row r="4870" spans="4:4">
      <c r="D4870"/>
    </row>
    <row r="4871" spans="4:4">
      <c r="D4871"/>
    </row>
    <row r="4872" spans="4:4">
      <c r="D4872"/>
    </row>
    <row r="4873" spans="4:4">
      <c r="D4873"/>
    </row>
    <row r="4874" spans="4:4">
      <c r="D4874"/>
    </row>
    <row r="4875" spans="4:4">
      <c r="D4875"/>
    </row>
    <row r="4876" spans="4:4">
      <c r="D4876"/>
    </row>
    <row r="4877" spans="4:4">
      <c r="D4877"/>
    </row>
    <row r="4878" spans="4:4">
      <c r="D4878"/>
    </row>
    <row r="4879" spans="4:4">
      <c r="D4879"/>
    </row>
    <row r="4880" spans="4:4">
      <c r="D4880"/>
    </row>
    <row r="4881" spans="4:4">
      <c r="D4881"/>
    </row>
    <row r="4882" spans="4:4">
      <c r="D4882"/>
    </row>
    <row r="4883" spans="4:4">
      <c r="D4883"/>
    </row>
    <row r="4884" spans="4:4">
      <c r="D4884"/>
    </row>
    <row r="4885" spans="4:4">
      <c r="D4885"/>
    </row>
    <row r="4886" spans="4:4">
      <c r="D4886"/>
    </row>
    <row r="4887" spans="4:4">
      <c r="D4887"/>
    </row>
    <row r="4888" spans="4:4">
      <c r="D4888"/>
    </row>
    <row r="4889" spans="4:4">
      <c r="D4889"/>
    </row>
    <row r="4890" spans="4:4">
      <c r="D4890"/>
    </row>
    <row r="4891" spans="4:4">
      <c r="D4891"/>
    </row>
    <row r="4892" spans="4:4">
      <c r="D4892"/>
    </row>
    <row r="4893" spans="4:4">
      <c r="D4893"/>
    </row>
    <row r="4894" spans="4:4">
      <c r="D4894"/>
    </row>
    <row r="4895" spans="4:4">
      <c r="D4895"/>
    </row>
    <row r="4896" spans="4:4">
      <c r="D4896"/>
    </row>
    <row r="4897" spans="4:4">
      <c r="D4897"/>
    </row>
    <row r="4898" spans="4:4">
      <c r="D4898"/>
    </row>
    <row r="4899" spans="4:4">
      <c r="D4899"/>
    </row>
    <row r="4900" spans="4:4">
      <c r="D4900"/>
    </row>
    <row r="4901" spans="4:4">
      <c r="D4901"/>
    </row>
    <row r="4902" spans="4:4">
      <c r="D4902"/>
    </row>
    <row r="4903" spans="4:4">
      <c r="D4903"/>
    </row>
    <row r="4904" spans="4:4">
      <c r="D4904"/>
    </row>
    <row r="4905" spans="4:4">
      <c r="D4905"/>
    </row>
    <row r="4906" spans="4:4">
      <c r="D4906"/>
    </row>
    <row r="4907" spans="4:4">
      <c r="D4907"/>
    </row>
    <row r="4908" spans="4:4">
      <c r="D4908"/>
    </row>
    <row r="4909" spans="4:4">
      <c r="D4909"/>
    </row>
    <row r="4910" spans="4:4">
      <c r="D4910"/>
    </row>
    <row r="4911" spans="4:4">
      <c r="D4911"/>
    </row>
    <row r="4912" spans="4:4">
      <c r="D4912"/>
    </row>
    <row r="4913" spans="4:4">
      <c r="D4913"/>
    </row>
    <row r="4914" spans="4:4">
      <c r="D4914"/>
    </row>
    <row r="4915" spans="4:4">
      <c r="D4915"/>
    </row>
    <row r="4916" spans="4:4">
      <c r="D4916"/>
    </row>
    <row r="4917" spans="4:4">
      <c r="D4917"/>
    </row>
    <row r="4918" spans="4:4">
      <c r="D4918"/>
    </row>
    <row r="4919" spans="4:4">
      <c r="D4919"/>
    </row>
    <row r="4920" spans="4:4">
      <c r="D4920"/>
    </row>
    <row r="4921" spans="4:4">
      <c r="D4921"/>
    </row>
    <row r="4922" spans="4:4">
      <c r="D4922"/>
    </row>
    <row r="4923" spans="4:4">
      <c r="D4923"/>
    </row>
    <row r="4924" spans="4:4">
      <c r="D4924"/>
    </row>
    <row r="4925" spans="4:4">
      <c r="D4925"/>
    </row>
    <row r="4926" spans="4:4">
      <c r="D4926"/>
    </row>
    <row r="4927" spans="4:4">
      <c r="D4927"/>
    </row>
    <row r="4928" spans="4:4">
      <c r="D4928"/>
    </row>
    <row r="4929" spans="4:4">
      <c r="D4929"/>
    </row>
    <row r="4930" spans="4:4">
      <c r="D4930"/>
    </row>
    <row r="4931" spans="4:4">
      <c r="D4931"/>
    </row>
    <row r="4932" spans="4:4">
      <c r="D4932"/>
    </row>
    <row r="4933" spans="4:4">
      <c r="D4933"/>
    </row>
    <row r="4934" spans="4:4">
      <c r="D4934"/>
    </row>
    <row r="4935" spans="4:4">
      <c r="D4935"/>
    </row>
    <row r="4936" spans="4:4">
      <c r="D4936"/>
    </row>
    <row r="4937" spans="4:4">
      <c r="D4937"/>
    </row>
    <row r="4938" spans="4:4">
      <c r="D4938"/>
    </row>
    <row r="4939" spans="4:4">
      <c r="D4939"/>
    </row>
    <row r="4940" spans="4:4">
      <c r="D4940"/>
    </row>
    <row r="4941" spans="4:4">
      <c r="D4941"/>
    </row>
    <row r="4942" spans="4:4">
      <c r="D4942"/>
    </row>
    <row r="4943" spans="4:4">
      <c r="D4943"/>
    </row>
    <row r="4944" spans="4:4">
      <c r="D4944"/>
    </row>
    <row r="4945" spans="4:4">
      <c r="D4945"/>
    </row>
    <row r="4946" spans="4:4">
      <c r="D4946"/>
    </row>
    <row r="4947" spans="4:4">
      <c r="D4947"/>
    </row>
    <row r="4948" spans="4:4">
      <c r="D4948"/>
    </row>
    <row r="4949" spans="4:4">
      <c r="D4949"/>
    </row>
    <row r="4950" spans="4:4">
      <c r="D4950"/>
    </row>
    <row r="4951" spans="4:4">
      <c r="D4951"/>
    </row>
    <row r="4952" spans="4:4">
      <c r="D4952"/>
    </row>
    <row r="4953" spans="4:4">
      <c r="D4953"/>
    </row>
    <row r="4954" spans="4:4">
      <c r="D4954"/>
    </row>
    <row r="4955" spans="4:4">
      <c r="D4955"/>
    </row>
    <row r="4956" spans="4:4">
      <c r="D4956"/>
    </row>
    <row r="4957" spans="4:4">
      <c r="D4957"/>
    </row>
    <row r="4958" spans="4:4">
      <c r="D4958"/>
    </row>
    <row r="4959" spans="4:4">
      <c r="D4959"/>
    </row>
    <row r="4960" spans="4:4">
      <c r="D4960"/>
    </row>
    <row r="4961" spans="4:4">
      <c r="D4961"/>
    </row>
    <row r="4962" spans="4:4">
      <c r="D4962"/>
    </row>
    <row r="4963" spans="4:4">
      <c r="D4963"/>
    </row>
    <row r="4964" spans="4:4">
      <c r="D4964"/>
    </row>
    <row r="4965" spans="4:4">
      <c r="D4965"/>
    </row>
    <row r="4966" spans="4:4">
      <c r="D4966"/>
    </row>
    <row r="4967" spans="4:4">
      <c r="D4967"/>
    </row>
    <row r="4968" spans="4:4">
      <c r="D4968"/>
    </row>
    <row r="4969" spans="4:4">
      <c r="D4969"/>
    </row>
    <row r="4970" spans="4:4">
      <c r="D4970"/>
    </row>
    <row r="4971" spans="4:4">
      <c r="D4971"/>
    </row>
    <row r="4972" spans="4:4">
      <c r="D4972"/>
    </row>
    <row r="4973" spans="4:4">
      <c r="D4973"/>
    </row>
    <row r="4974" spans="4:4">
      <c r="D4974"/>
    </row>
    <row r="4975" spans="4:4">
      <c r="D4975"/>
    </row>
    <row r="4976" spans="4:4">
      <c r="D4976"/>
    </row>
    <row r="4977" spans="4:4">
      <c r="D4977"/>
    </row>
    <row r="4978" spans="4:4">
      <c r="D4978"/>
    </row>
    <row r="4979" spans="4:4">
      <c r="D4979"/>
    </row>
    <row r="4980" spans="4:4">
      <c r="D4980"/>
    </row>
    <row r="4981" spans="4:4">
      <c r="D4981"/>
    </row>
    <row r="4982" spans="4:4">
      <c r="D4982"/>
    </row>
    <row r="4983" spans="4:4">
      <c r="D4983"/>
    </row>
    <row r="4984" spans="4:4">
      <c r="D4984"/>
    </row>
    <row r="4985" spans="4:4">
      <c r="D4985"/>
    </row>
    <row r="4986" spans="4:4">
      <c r="D4986"/>
    </row>
    <row r="4987" spans="4:4">
      <c r="D4987"/>
    </row>
    <row r="4988" spans="4:4">
      <c r="D4988"/>
    </row>
    <row r="4989" spans="4:4">
      <c r="D4989"/>
    </row>
    <row r="4990" spans="4:4">
      <c r="D4990"/>
    </row>
    <row r="4991" spans="4:4">
      <c r="D4991"/>
    </row>
    <row r="4992" spans="4:4">
      <c r="D4992"/>
    </row>
    <row r="4993" spans="4:4">
      <c r="D4993"/>
    </row>
    <row r="4994" spans="4:4">
      <c r="D4994"/>
    </row>
    <row r="4995" spans="4:4">
      <c r="D4995"/>
    </row>
    <row r="4996" spans="4:4">
      <c r="D4996"/>
    </row>
    <row r="4997" spans="4:4">
      <c r="D4997"/>
    </row>
    <row r="4998" spans="4:4">
      <c r="D4998"/>
    </row>
    <row r="4999" spans="4:4">
      <c r="D4999"/>
    </row>
    <row r="5000" spans="4:4">
      <c r="D5000"/>
    </row>
    <row r="5001" spans="4:4">
      <c r="D5001"/>
    </row>
    <row r="5002" spans="4:4">
      <c r="D5002"/>
    </row>
    <row r="5003" spans="4:4">
      <c r="D5003"/>
    </row>
    <row r="5004" spans="4:4">
      <c r="D5004"/>
    </row>
    <row r="5005" spans="4:4">
      <c r="D5005"/>
    </row>
    <row r="5006" spans="4:4">
      <c r="D5006"/>
    </row>
    <row r="5007" spans="4:4">
      <c r="D5007"/>
    </row>
    <row r="5008" spans="4:4">
      <c r="D5008"/>
    </row>
    <row r="5009" spans="4:4">
      <c r="D5009"/>
    </row>
    <row r="5010" spans="4:4">
      <c r="D5010"/>
    </row>
    <row r="5011" spans="4:4">
      <c r="D5011"/>
    </row>
    <row r="5012" spans="4:4">
      <c r="D5012"/>
    </row>
    <row r="5013" spans="4:4">
      <c r="D5013"/>
    </row>
    <row r="5014" spans="4:4">
      <c r="D5014"/>
    </row>
    <row r="5015" spans="4:4">
      <c r="D5015"/>
    </row>
    <row r="5016" spans="4:4">
      <c r="D5016"/>
    </row>
    <row r="5017" spans="4:4">
      <c r="D5017"/>
    </row>
    <row r="5018" spans="4:4">
      <c r="D5018"/>
    </row>
    <row r="5019" spans="4:4">
      <c r="D5019"/>
    </row>
    <row r="5020" spans="4:4">
      <c r="D5020"/>
    </row>
    <row r="5021" spans="4:4">
      <c r="D5021"/>
    </row>
    <row r="5022" spans="4:4">
      <c r="D5022"/>
    </row>
    <row r="5023" spans="4:4">
      <c r="D5023"/>
    </row>
    <row r="5024" spans="4:4">
      <c r="D5024"/>
    </row>
    <row r="5025" spans="4:4">
      <c r="D5025"/>
    </row>
    <row r="5026" spans="4:4">
      <c r="D5026"/>
    </row>
    <row r="5027" spans="4:4">
      <c r="D5027"/>
    </row>
    <row r="5028" spans="4:4">
      <c r="D5028"/>
    </row>
    <row r="5029" spans="4:4">
      <c r="D5029"/>
    </row>
    <row r="5030" spans="4:4">
      <c r="D5030"/>
    </row>
    <row r="5031" spans="4:4">
      <c r="D5031"/>
    </row>
    <row r="5032" spans="4:4">
      <c r="D5032"/>
    </row>
    <row r="5033" spans="4:4">
      <c r="D5033"/>
    </row>
    <row r="5034" spans="4:4">
      <c r="D5034"/>
    </row>
    <row r="5035" spans="4:4">
      <c r="D5035"/>
    </row>
    <row r="5036" spans="4:4">
      <c r="D5036"/>
    </row>
    <row r="5037" spans="4:4">
      <c r="D5037"/>
    </row>
    <row r="5038" spans="4:4">
      <c r="D5038"/>
    </row>
    <row r="5039" spans="4:4">
      <c r="D5039"/>
    </row>
    <row r="5040" spans="4:4">
      <c r="D5040"/>
    </row>
    <row r="5041" spans="4:4">
      <c r="D5041"/>
    </row>
    <row r="5042" spans="4:4">
      <c r="D5042"/>
    </row>
    <row r="5043" spans="4:4">
      <c r="D5043"/>
    </row>
    <row r="5044" spans="4:4">
      <c r="D5044"/>
    </row>
    <row r="5045" spans="4:4">
      <c r="D5045"/>
    </row>
    <row r="5046" spans="4:4">
      <c r="D5046"/>
    </row>
    <row r="5047" spans="4:4">
      <c r="D5047"/>
    </row>
    <row r="5048" spans="4:4">
      <c r="D5048"/>
    </row>
    <row r="5049" spans="4:4">
      <c r="D5049"/>
    </row>
    <row r="5050" spans="4:4">
      <c r="D5050"/>
    </row>
    <row r="5051" spans="4:4">
      <c r="D5051"/>
    </row>
    <row r="5052" spans="4:4">
      <c r="D5052"/>
    </row>
    <row r="5053" spans="4:4">
      <c r="D5053"/>
    </row>
    <row r="5054" spans="4:4">
      <c r="D5054"/>
    </row>
    <row r="5055" spans="4:4">
      <c r="D5055"/>
    </row>
    <row r="5056" spans="4:4">
      <c r="D5056"/>
    </row>
    <row r="5057" spans="4:4">
      <c r="D5057"/>
    </row>
    <row r="5058" spans="4:4">
      <c r="D5058"/>
    </row>
    <row r="5059" spans="4:4">
      <c r="D5059"/>
    </row>
    <row r="5060" spans="4:4">
      <c r="D5060"/>
    </row>
    <row r="5061" spans="4:4">
      <c r="D5061"/>
    </row>
    <row r="5062" spans="4:4">
      <c r="D5062"/>
    </row>
    <row r="5063" spans="4:4">
      <c r="D5063"/>
    </row>
    <row r="5064" spans="4:4">
      <c r="D5064"/>
    </row>
    <row r="5065" spans="4:4">
      <c r="D5065"/>
    </row>
    <row r="5066" spans="4:4">
      <c r="D5066"/>
    </row>
    <row r="5067" spans="4:4">
      <c r="D5067"/>
    </row>
    <row r="5068" spans="4:4">
      <c r="D5068"/>
    </row>
    <row r="5069" spans="4:4">
      <c r="D5069"/>
    </row>
    <row r="5070" spans="4:4">
      <c r="D5070"/>
    </row>
    <row r="5071" spans="4:4">
      <c r="D5071"/>
    </row>
    <row r="5072" spans="4:4">
      <c r="D5072"/>
    </row>
    <row r="5073" spans="4:4">
      <c r="D5073"/>
    </row>
    <row r="5074" spans="4:4">
      <c r="D5074"/>
    </row>
    <row r="5075" spans="4:4">
      <c r="D5075"/>
    </row>
    <row r="5076" spans="4:4">
      <c r="D5076"/>
    </row>
    <row r="5077" spans="4:4">
      <c r="D5077"/>
    </row>
    <row r="5078" spans="4:4">
      <c r="D5078"/>
    </row>
    <row r="5079" spans="4:4">
      <c r="D5079"/>
    </row>
    <row r="5080" spans="4:4">
      <c r="D5080"/>
    </row>
    <row r="5081" spans="4:4">
      <c r="D5081"/>
    </row>
    <row r="5082" spans="4:4">
      <c r="D5082"/>
    </row>
    <row r="5083" spans="4:4">
      <c r="D5083"/>
    </row>
    <row r="5084" spans="4:4">
      <c r="D5084"/>
    </row>
    <row r="5085" spans="4:4">
      <c r="D5085"/>
    </row>
    <row r="5086" spans="4:4">
      <c r="D5086"/>
    </row>
    <row r="5087" spans="4:4">
      <c r="D5087"/>
    </row>
    <row r="5088" spans="4:4">
      <c r="D5088"/>
    </row>
    <row r="5089" spans="4:4">
      <c r="D5089"/>
    </row>
    <row r="5090" spans="4:4">
      <c r="D5090"/>
    </row>
    <row r="5091" spans="4:4">
      <c r="D5091"/>
    </row>
    <row r="5092" spans="4:4">
      <c r="D5092"/>
    </row>
    <row r="5093" spans="4:4">
      <c r="D5093"/>
    </row>
    <row r="5094" spans="4:4">
      <c r="D5094"/>
    </row>
    <row r="5095" spans="4:4">
      <c r="D5095"/>
    </row>
    <row r="5096" spans="4:4">
      <c r="D5096"/>
    </row>
    <row r="5097" spans="4:4">
      <c r="D5097"/>
    </row>
    <row r="5098" spans="4:4">
      <c r="D5098"/>
    </row>
    <row r="5099" spans="4:4">
      <c r="D5099"/>
    </row>
    <row r="5100" spans="4:4">
      <c r="D5100"/>
    </row>
    <row r="5101" spans="4:4">
      <c r="D5101"/>
    </row>
    <row r="5102" spans="4:4">
      <c r="D5102"/>
    </row>
    <row r="5103" spans="4:4">
      <c r="D5103"/>
    </row>
    <row r="5104" spans="4:4">
      <c r="D5104"/>
    </row>
    <row r="5105" spans="4:4">
      <c r="D5105"/>
    </row>
    <row r="5106" spans="4:4">
      <c r="D5106"/>
    </row>
    <row r="5107" spans="4:4">
      <c r="D5107"/>
    </row>
    <row r="5108" spans="4:4">
      <c r="D5108"/>
    </row>
    <row r="5109" spans="4:4">
      <c r="D5109"/>
    </row>
    <row r="5110" spans="4:4">
      <c r="D5110"/>
    </row>
    <row r="5111" spans="4:4">
      <c r="D5111"/>
    </row>
    <row r="5112" spans="4:4">
      <c r="D5112"/>
    </row>
    <row r="5113" spans="4:4">
      <c r="D5113"/>
    </row>
    <row r="5114" spans="4:4">
      <c r="D5114"/>
    </row>
    <row r="5115" spans="4:4">
      <c r="D5115"/>
    </row>
    <row r="5116" spans="4:4">
      <c r="D5116"/>
    </row>
    <row r="5117" spans="4:4">
      <c r="D5117"/>
    </row>
    <row r="5118" spans="4:4">
      <c r="D5118"/>
    </row>
    <row r="5119" spans="4:4">
      <c r="D5119"/>
    </row>
    <row r="5120" spans="4:4">
      <c r="D5120"/>
    </row>
    <row r="5121" spans="4:4">
      <c r="D5121"/>
    </row>
    <row r="5122" spans="4:4">
      <c r="D5122"/>
    </row>
    <row r="5123" spans="4:4">
      <c r="D5123"/>
    </row>
    <row r="5124" spans="4:4">
      <c r="D5124"/>
    </row>
    <row r="5125" spans="4:4">
      <c r="D5125"/>
    </row>
    <row r="5126" spans="4:4">
      <c r="D5126"/>
    </row>
    <row r="5127" spans="4:4">
      <c r="D5127"/>
    </row>
    <row r="5128" spans="4:4">
      <c r="D5128"/>
    </row>
    <row r="5129" spans="4:4">
      <c r="D5129"/>
    </row>
    <row r="5130" spans="4:4">
      <c r="D5130"/>
    </row>
    <row r="5131" spans="4:4">
      <c r="D5131"/>
    </row>
    <row r="5132" spans="4:4">
      <c r="D5132"/>
    </row>
    <row r="5133" spans="4:4">
      <c r="D5133"/>
    </row>
    <row r="5134" spans="4:4">
      <c r="D5134"/>
    </row>
    <row r="5135" spans="4:4">
      <c r="D5135"/>
    </row>
    <row r="5136" spans="4:4">
      <c r="D5136"/>
    </row>
    <row r="5137" spans="4:4">
      <c r="D5137"/>
    </row>
    <row r="5138" spans="4:4">
      <c r="D5138"/>
    </row>
    <row r="5139" spans="4:4">
      <c r="D5139"/>
    </row>
    <row r="5140" spans="4:4">
      <c r="D5140"/>
    </row>
    <row r="5141" spans="4:4">
      <c r="D5141"/>
    </row>
    <row r="5142" spans="4:4">
      <c r="D5142"/>
    </row>
    <row r="5143" spans="4:4">
      <c r="D5143"/>
    </row>
    <row r="5144" spans="4:4">
      <c r="D5144"/>
    </row>
    <row r="5145" spans="4:4">
      <c r="D5145"/>
    </row>
    <row r="5146" spans="4:4">
      <c r="D5146"/>
    </row>
    <row r="5147" spans="4:4">
      <c r="D5147"/>
    </row>
    <row r="5148" spans="4:4">
      <c r="D5148"/>
    </row>
    <row r="5149" spans="4:4">
      <c r="D5149"/>
    </row>
    <row r="5150" spans="4:4">
      <c r="D5150"/>
    </row>
    <row r="5151" spans="4:4">
      <c r="D5151"/>
    </row>
    <row r="5152" spans="4:4">
      <c r="D5152"/>
    </row>
    <row r="5153" spans="4:4">
      <c r="D5153"/>
    </row>
    <row r="5154" spans="4:4">
      <c r="D5154"/>
    </row>
    <row r="5155" spans="4:4">
      <c r="D5155"/>
    </row>
    <row r="5156" spans="4:4">
      <c r="D5156"/>
    </row>
    <row r="5157" spans="4:4">
      <c r="D5157"/>
    </row>
    <row r="5158" spans="4:4">
      <c r="D5158"/>
    </row>
    <row r="5159" spans="4:4">
      <c r="D5159"/>
    </row>
    <row r="5160" spans="4:4">
      <c r="D5160"/>
    </row>
    <row r="5161" spans="4:4">
      <c r="D5161"/>
    </row>
    <row r="5162" spans="4:4">
      <c r="D5162"/>
    </row>
    <row r="5163" spans="4:4">
      <c r="D5163"/>
    </row>
    <row r="5164" spans="4:4">
      <c r="D5164"/>
    </row>
    <row r="5165" spans="4:4">
      <c r="D5165"/>
    </row>
    <row r="5166" spans="4:4">
      <c r="D5166"/>
    </row>
    <row r="5167" spans="4:4">
      <c r="D5167"/>
    </row>
    <row r="5168" spans="4:4">
      <c r="D5168"/>
    </row>
    <row r="5169" spans="4:4">
      <c r="D5169"/>
    </row>
    <row r="5170" spans="4:4">
      <c r="D5170"/>
    </row>
    <row r="5171" spans="4:4">
      <c r="D5171"/>
    </row>
    <row r="5172" spans="4:4">
      <c r="D5172"/>
    </row>
    <row r="5173" spans="4:4">
      <c r="D5173"/>
    </row>
    <row r="5174" spans="4:4">
      <c r="D5174"/>
    </row>
    <row r="5175" spans="4:4">
      <c r="D5175"/>
    </row>
    <row r="5176" spans="4:4">
      <c r="D5176"/>
    </row>
    <row r="5177" spans="4:4">
      <c r="D5177"/>
    </row>
    <row r="5178" spans="4:4">
      <c r="D5178"/>
    </row>
    <row r="5179" spans="4:4">
      <c r="D5179"/>
    </row>
    <row r="5180" spans="4:4">
      <c r="D5180"/>
    </row>
    <row r="5181" spans="4:4">
      <c r="D5181"/>
    </row>
    <row r="5182" spans="4:4">
      <c r="D5182"/>
    </row>
    <row r="5183" spans="4:4">
      <c r="D5183"/>
    </row>
    <row r="5184" spans="4:4">
      <c r="D5184"/>
    </row>
    <row r="5185" spans="4:4">
      <c r="D5185"/>
    </row>
    <row r="5186" spans="4:4">
      <c r="D5186"/>
    </row>
    <row r="5187" spans="4:4">
      <c r="D5187"/>
    </row>
    <row r="5188" spans="4:4">
      <c r="D5188"/>
    </row>
    <row r="5189" spans="4:4">
      <c r="D5189"/>
    </row>
    <row r="5190" spans="4:4">
      <c r="D5190"/>
    </row>
    <row r="5191" spans="4:4">
      <c r="D5191"/>
    </row>
    <row r="5192" spans="4:4">
      <c r="D5192"/>
    </row>
    <row r="5193" spans="4:4">
      <c r="D5193"/>
    </row>
    <row r="5194" spans="4:4">
      <c r="D5194"/>
    </row>
    <row r="5195" spans="4:4">
      <c r="D5195"/>
    </row>
    <row r="5196" spans="4:4">
      <c r="D5196"/>
    </row>
    <row r="5197" spans="4:4">
      <c r="D5197"/>
    </row>
    <row r="5198" spans="4:4">
      <c r="D5198"/>
    </row>
    <row r="5199" spans="4:4">
      <c r="D5199"/>
    </row>
    <row r="5200" spans="4:4">
      <c r="D5200"/>
    </row>
    <row r="5201" spans="4:4">
      <c r="D5201"/>
    </row>
    <row r="5202" spans="4:4">
      <c r="D5202"/>
    </row>
    <row r="5203" spans="4:4">
      <c r="D5203"/>
    </row>
    <row r="5204" spans="4:4">
      <c r="D5204"/>
    </row>
    <row r="5205" spans="4:4">
      <c r="D5205"/>
    </row>
    <row r="5206" spans="4:4">
      <c r="D5206"/>
    </row>
    <row r="5207" spans="4:4">
      <c r="D5207"/>
    </row>
    <row r="5208" spans="4:4">
      <c r="D5208"/>
    </row>
    <row r="5209" spans="4:4">
      <c r="D5209"/>
    </row>
    <row r="5210" spans="4:4">
      <c r="D5210"/>
    </row>
    <row r="5211" spans="4:4">
      <c r="D5211"/>
    </row>
    <row r="5212" spans="4:4">
      <c r="D5212"/>
    </row>
    <row r="5213" spans="4:4">
      <c r="D5213"/>
    </row>
    <row r="5214" spans="4:4">
      <c r="D5214"/>
    </row>
    <row r="5215" spans="4:4">
      <c r="D5215"/>
    </row>
    <row r="5216" spans="4:4">
      <c r="D5216"/>
    </row>
    <row r="5217" spans="4:4">
      <c r="D5217"/>
    </row>
    <row r="5218" spans="4:4">
      <c r="D5218"/>
    </row>
    <row r="5219" spans="4:4">
      <c r="D5219"/>
    </row>
    <row r="5220" spans="4:4">
      <c r="D5220"/>
    </row>
    <row r="5221" spans="4:4">
      <c r="D5221"/>
    </row>
    <row r="5222" spans="4:4">
      <c r="D5222"/>
    </row>
    <row r="5223" spans="4:4">
      <c r="D5223"/>
    </row>
    <row r="5224" spans="4:4">
      <c r="D5224"/>
    </row>
    <row r="5225" spans="4:4">
      <c r="D5225"/>
    </row>
    <row r="5226" spans="4:4">
      <c r="D5226"/>
    </row>
    <row r="5227" spans="4:4">
      <c r="D5227"/>
    </row>
    <row r="5228" spans="4:4">
      <c r="D5228"/>
    </row>
    <row r="5229" spans="4:4">
      <c r="D5229"/>
    </row>
    <row r="5230" spans="4:4">
      <c r="D5230"/>
    </row>
    <row r="5231" spans="4:4">
      <c r="D5231"/>
    </row>
    <row r="5232" spans="4:4">
      <c r="D5232"/>
    </row>
    <row r="5233" spans="4:4">
      <c r="D5233"/>
    </row>
    <row r="5234" spans="4:4">
      <c r="D5234"/>
    </row>
    <row r="5235" spans="4:4">
      <c r="D5235"/>
    </row>
    <row r="5236" spans="4:4">
      <c r="D5236"/>
    </row>
    <row r="5237" spans="4:4">
      <c r="D5237"/>
    </row>
    <row r="5238" spans="4:4">
      <c r="D5238"/>
    </row>
    <row r="5239" spans="4:4">
      <c r="D5239"/>
    </row>
    <row r="5240" spans="4:4">
      <c r="D5240"/>
    </row>
    <row r="5241" spans="4:4">
      <c r="D5241"/>
    </row>
    <row r="5242" spans="4:4">
      <c r="D5242"/>
    </row>
    <row r="5243" spans="4:4">
      <c r="D5243"/>
    </row>
    <row r="5244" spans="4:4">
      <c r="D5244"/>
    </row>
    <row r="5245" spans="4:4">
      <c r="D5245"/>
    </row>
    <row r="5246" spans="4:4">
      <c r="D5246"/>
    </row>
    <row r="5247" spans="4:4">
      <c r="D5247"/>
    </row>
    <row r="5248" spans="4:4">
      <c r="D5248"/>
    </row>
    <row r="5249" spans="4:4">
      <c r="D5249"/>
    </row>
    <row r="5250" spans="4:4">
      <c r="D5250"/>
    </row>
    <row r="5251" spans="4:4">
      <c r="D5251"/>
    </row>
    <row r="5252" spans="4:4">
      <c r="D5252"/>
    </row>
    <row r="5253" spans="4:4">
      <c r="D5253"/>
    </row>
    <row r="5254" spans="4:4">
      <c r="D5254"/>
    </row>
    <row r="5255" spans="4:4">
      <c r="D5255"/>
    </row>
    <row r="5256" spans="4:4">
      <c r="D5256"/>
    </row>
    <row r="5257" spans="4:4">
      <c r="D5257"/>
    </row>
    <row r="5258" spans="4:4">
      <c r="D5258"/>
    </row>
    <row r="5259" spans="4:4">
      <c r="D5259"/>
    </row>
    <row r="5260" spans="4:4">
      <c r="D5260"/>
    </row>
    <row r="5261" spans="4:4">
      <c r="D5261"/>
    </row>
    <row r="5262" spans="4:4">
      <c r="D5262"/>
    </row>
    <row r="5263" spans="4:4">
      <c r="D5263"/>
    </row>
    <row r="5264" spans="4:4">
      <c r="D5264"/>
    </row>
    <row r="5265" spans="4:4">
      <c r="D5265"/>
    </row>
    <row r="5266" spans="4:4">
      <c r="D5266"/>
    </row>
    <row r="5267" spans="4:4">
      <c r="D5267"/>
    </row>
    <row r="5268" spans="4:4">
      <c r="D5268"/>
    </row>
    <row r="5269" spans="4:4">
      <c r="D5269"/>
    </row>
    <row r="5270" spans="4:4">
      <c r="D5270"/>
    </row>
    <row r="5271" spans="4:4">
      <c r="D5271"/>
    </row>
    <row r="5272" spans="4:4">
      <c r="D5272"/>
    </row>
    <row r="5273" spans="4:4">
      <c r="D5273"/>
    </row>
    <row r="5274" spans="4:4">
      <c r="D5274"/>
    </row>
    <row r="5275" spans="4:4">
      <c r="D5275"/>
    </row>
    <row r="5276" spans="4:4">
      <c r="D5276"/>
    </row>
    <row r="5277" spans="4:4">
      <c r="D5277"/>
    </row>
    <row r="5278" spans="4:4">
      <c r="D5278"/>
    </row>
    <row r="5279" spans="4:4">
      <c r="D5279"/>
    </row>
    <row r="5280" spans="4:4">
      <c r="D5280"/>
    </row>
    <row r="5281" spans="4:4">
      <c r="D5281"/>
    </row>
    <row r="5282" spans="4:4">
      <c r="D5282"/>
    </row>
    <row r="5283" spans="4:4">
      <c r="D5283"/>
    </row>
    <row r="5284" spans="4:4">
      <c r="D5284"/>
    </row>
    <row r="5285" spans="4:4">
      <c r="D5285"/>
    </row>
    <row r="5286" spans="4:4">
      <c r="D5286"/>
    </row>
    <row r="5287" spans="4:4">
      <c r="D5287"/>
    </row>
    <row r="5288" spans="4:4">
      <c r="D5288"/>
    </row>
    <row r="5289" spans="4:4">
      <c r="D5289"/>
    </row>
    <row r="5290" spans="4:4">
      <c r="D5290"/>
    </row>
    <row r="5291" spans="4:4">
      <c r="D5291"/>
    </row>
    <row r="5292" spans="4:4">
      <c r="D5292"/>
    </row>
    <row r="5293" spans="4:4">
      <c r="D5293"/>
    </row>
    <row r="5294" spans="4:4">
      <c r="D5294"/>
    </row>
    <row r="5295" spans="4:4">
      <c r="D5295"/>
    </row>
    <row r="5296" spans="4:4">
      <c r="D5296"/>
    </row>
    <row r="5297" spans="4:4">
      <c r="D5297"/>
    </row>
    <row r="5298" spans="4:4">
      <c r="D5298"/>
    </row>
    <row r="5299" spans="4:4">
      <c r="D5299"/>
    </row>
    <row r="5300" spans="4:4">
      <c r="D5300"/>
    </row>
    <row r="5301" spans="4:4">
      <c r="D5301"/>
    </row>
    <row r="5302" spans="4:4">
      <c r="D5302"/>
    </row>
    <row r="5303" spans="4:4">
      <c r="D5303"/>
    </row>
    <row r="5304" spans="4:4">
      <c r="D5304"/>
    </row>
    <row r="5305" spans="4:4">
      <c r="D5305"/>
    </row>
    <row r="5306" spans="4:4">
      <c r="D5306"/>
    </row>
    <row r="5307" spans="4:4">
      <c r="D5307"/>
    </row>
    <row r="5308" spans="4:4">
      <c r="D5308"/>
    </row>
    <row r="5309" spans="4:4">
      <c r="D5309"/>
    </row>
    <row r="5310" spans="4:4">
      <c r="D5310"/>
    </row>
    <row r="5311" spans="4:4">
      <c r="D5311"/>
    </row>
    <row r="5312" spans="4:4">
      <c r="D5312"/>
    </row>
    <row r="5313" spans="4:4">
      <c r="D5313"/>
    </row>
    <row r="5314" spans="4:4">
      <c r="D5314"/>
    </row>
    <row r="5315" spans="4:4">
      <c r="D5315"/>
    </row>
    <row r="5316" spans="4:4">
      <c r="D5316"/>
    </row>
    <row r="5317" spans="4:4">
      <c r="D5317"/>
    </row>
    <row r="5318" spans="4:4">
      <c r="D5318"/>
    </row>
    <row r="5319" spans="4:4">
      <c r="D5319"/>
    </row>
    <row r="5320" spans="4:4">
      <c r="D5320"/>
    </row>
    <row r="5321" spans="4:4">
      <c r="D5321"/>
    </row>
    <row r="5322" spans="4:4">
      <c r="D5322"/>
    </row>
    <row r="5323" spans="4:4">
      <c r="D5323"/>
    </row>
    <row r="5324" spans="4:4">
      <c r="D5324"/>
    </row>
    <row r="5325" spans="4:4">
      <c r="D5325"/>
    </row>
    <row r="5326" spans="4:4">
      <c r="D5326"/>
    </row>
    <row r="5327" spans="4:4">
      <c r="D5327"/>
    </row>
    <row r="5328" spans="4:4">
      <c r="D5328"/>
    </row>
    <row r="5329" spans="4:4">
      <c r="D5329"/>
    </row>
    <row r="5330" spans="4:4">
      <c r="D5330"/>
    </row>
    <row r="5331" spans="4:4">
      <c r="D5331"/>
    </row>
    <row r="5332" spans="4:4">
      <c r="D5332"/>
    </row>
    <row r="5333" spans="4:4">
      <c r="D5333"/>
    </row>
    <row r="5334" spans="4:4">
      <c r="D5334"/>
    </row>
    <row r="5335" spans="4:4">
      <c r="D5335"/>
    </row>
    <row r="5336" spans="4:4">
      <c r="D5336"/>
    </row>
    <row r="5337" spans="4:4">
      <c r="D5337"/>
    </row>
    <row r="5338" spans="4:4">
      <c r="D5338"/>
    </row>
    <row r="5339" spans="4:4">
      <c r="D5339"/>
    </row>
    <row r="5340" spans="4:4">
      <c r="D5340"/>
    </row>
    <row r="5341" spans="4:4">
      <c r="D5341"/>
    </row>
    <row r="5342" spans="4:4">
      <c r="D5342"/>
    </row>
    <row r="5343" spans="4:4">
      <c r="D5343"/>
    </row>
    <row r="5344" spans="4:4">
      <c r="D5344"/>
    </row>
    <row r="5345" spans="4:4">
      <c r="D5345"/>
    </row>
    <row r="5346" spans="4:4">
      <c r="D5346"/>
    </row>
    <row r="5347" spans="4:4">
      <c r="D5347"/>
    </row>
    <row r="5348" spans="4:4">
      <c r="D5348"/>
    </row>
    <row r="5349" spans="4:4">
      <c r="D5349"/>
    </row>
    <row r="5350" spans="4:4">
      <c r="D5350"/>
    </row>
    <row r="5351" spans="4:4">
      <c r="D5351"/>
    </row>
    <row r="5352" spans="4:4">
      <c r="D5352"/>
    </row>
    <row r="5353" spans="4:4">
      <c r="D5353"/>
    </row>
    <row r="5354" spans="4:4">
      <c r="D5354"/>
    </row>
    <row r="5355" spans="4:4">
      <c r="D5355"/>
    </row>
    <row r="5356" spans="4:4">
      <c r="D5356"/>
    </row>
    <row r="5357" spans="4:4">
      <c r="D5357"/>
    </row>
    <row r="5358" spans="4:4">
      <c r="D5358"/>
    </row>
    <row r="5359" spans="4:4">
      <c r="D5359"/>
    </row>
    <row r="5360" spans="4:4">
      <c r="D5360"/>
    </row>
    <row r="5361" spans="4:4">
      <c r="D5361"/>
    </row>
    <row r="5362" spans="4:4">
      <c r="D5362"/>
    </row>
    <row r="5363" spans="4:4">
      <c r="D5363"/>
    </row>
    <row r="5364" spans="4:4">
      <c r="D5364"/>
    </row>
    <row r="5365" spans="4:4">
      <c r="D5365"/>
    </row>
    <row r="5366" spans="4:4">
      <c r="D5366"/>
    </row>
    <row r="5367" spans="4:4">
      <c r="D5367"/>
    </row>
    <row r="5368" spans="4:4">
      <c r="D5368"/>
    </row>
    <row r="5369" spans="4:4">
      <c r="D5369"/>
    </row>
    <row r="5370" spans="4:4">
      <c r="D5370"/>
    </row>
    <row r="5371" spans="4:4">
      <c r="D5371"/>
    </row>
    <row r="5372" spans="4:4">
      <c r="D5372"/>
    </row>
    <row r="5373" spans="4:4">
      <c r="D5373"/>
    </row>
    <row r="5374" spans="4:4">
      <c r="D5374"/>
    </row>
    <row r="5375" spans="4:4">
      <c r="D5375"/>
    </row>
    <row r="5376" spans="4:4">
      <c r="D5376"/>
    </row>
    <row r="5377" spans="4:4">
      <c r="D5377"/>
    </row>
    <row r="5378" spans="4:4">
      <c r="D5378"/>
    </row>
    <row r="5379" spans="4:4">
      <c r="D5379"/>
    </row>
    <row r="5380" spans="4:4">
      <c r="D5380"/>
    </row>
    <row r="5381" spans="4:4">
      <c r="D5381"/>
    </row>
    <row r="5382" spans="4:4">
      <c r="D5382"/>
    </row>
    <row r="5383" spans="4:4">
      <c r="D5383"/>
    </row>
    <row r="5384" spans="4:4">
      <c r="D5384"/>
    </row>
    <row r="5385" spans="4:4">
      <c r="D5385"/>
    </row>
    <row r="5386" spans="4:4">
      <c r="D5386"/>
    </row>
    <row r="5387" spans="4:4">
      <c r="D5387"/>
    </row>
    <row r="5388" spans="4:4">
      <c r="D5388"/>
    </row>
    <row r="5389" spans="4:4">
      <c r="D5389"/>
    </row>
    <row r="5390" spans="4:4">
      <c r="D5390"/>
    </row>
    <row r="5391" spans="4:4">
      <c r="D5391"/>
    </row>
    <row r="5392" spans="4:4">
      <c r="D5392"/>
    </row>
    <row r="5393" spans="4:4">
      <c r="D5393"/>
    </row>
    <row r="5394" spans="4:4">
      <c r="D5394"/>
    </row>
    <row r="5395" spans="4:4">
      <c r="D5395"/>
    </row>
    <row r="5396" spans="4:4">
      <c r="D5396"/>
    </row>
    <row r="5397" spans="4:4">
      <c r="D5397"/>
    </row>
    <row r="5398" spans="4:4">
      <c r="D5398"/>
    </row>
    <row r="5399" spans="4:4">
      <c r="D5399"/>
    </row>
    <row r="5400" spans="4:4">
      <c r="D5400"/>
    </row>
    <row r="5401" spans="4:4">
      <c r="D5401"/>
    </row>
    <row r="5402" spans="4:4">
      <c r="D5402"/>
    </row>
    <row r="5403" spans="4:4">
      <c r="D5403"/>
    </row>
    <row r="5404" spans="4:4">
      <c r="D5404"/>
    </row>
    <row r="5405" spans="4:4">
      <c r="D5405"/>
    </row>
    <row r="5406" spans="4:4">
      <c r="D5406"/>
    </row>
    <row r="5407" spans="4:4">
      <c r="D5407"/>
    </row>
    <row r="5408" spans="4:4">
      <c r="D5408"/>
    </row>
    <row r="5409" spans="4:4">
      <c r="D5409"/>
    </row>
    <row r="5410" spans="4:4">
      <c r="D5410"/>
    </row>
    <row r="5411" spans="4:4">
      <c r="D5411"/>
    </row>
    <row r="5412" spans="4:4">
      <c r="D5412"/>
    </row>
    <row r="5413" spans="4:4">
      <c r="D5413"/>
    </row>
    <row r="5414" spans="4:4">
      <c r="D5414"/>
    </row>
    <row r="5415" spans="4:4">
      <c r="D5415"/>
    </row>
    <row r="5416" spans="4:4">
      <c r="D5416"/>
    </row>
    <row r="5417" spans="4:4">
      <c r="D5417"/>
    </row>
    <row r="5418" spans="4:4">
      <c r="D5418"/>
    </row>
    <row r="5419" spans="4:4">
      <c r="D5419"/>
    </row>
    <row r="5420" spans="4:4">
      <c r="D5420"/>
    </row>
    <row r="5421" spans="4:4">
      <c r="D5421"/>
    </row>
    <row r="5422" spans="4:4">
      <c r="D5422"/>
    </row>
    <row r="5423" spans="4:4">
      <c r="D5423"/>
    </row>
    <row r="5424" spans="4:4">
      <c r="D5424"/>
    </row>
    <row r="5425" spans="4:4">
      <c r="D5425"/>
    </row>
    <row r="5426" spans="4:4">
      <c r="D5426"/>
    </row>
    <row r="5427" spans="4:4">
      <c r="D5427"/>
    </row>
    <row r="5428" spans="4:4">
      <c r="D5428"/>
    </row>
    <row r="5429" spans="4:4">
      <c r="D5429"/>
    </row>
    <row r="5430" spans="4:4">
      <c r="D5430"/>
    </row>
    <row r="5431" spans="4:4">
      <c r="D5431"/>
    </row>
    <row r="5432" spans="4:4">
      <c r="D5432"/>
    </row>
    <row r="5433" spans="4:4">
      <c r="D5433"/>
    </row>
    <row r="5434" spans="4:4">
      <c r="D5434"/>
    </row>
    <row r="5435" spans="4:4">
      <c r="D5435"/>
    </row>
    <row r="5436" spans="4:4">
      <c r="D5436"/>
    </row>
    <row r="5437" spans="4:4">
      <c r="D5437"/>
    </row>
    <row r="5438" spans="4:4">
      <c r="D5438"/>
    </row>
    <row r="5439" spans="4:4">
      <c r="D5439"/>
    </row>
    <row r="5440" spans="4:4">
      <c r="D5440"/>
    </row>
    <row r="5441" spans="4:4">
      <c r="D5441"/>
    </row>
    <row r="5442" spans="4:4">
      <c r="D5442"/>
    </row>
    <row r="5443" spans="4:4">
      <c r="D5443"/>
    </row>
    <row r="5444" spans="4:4">
      <c r="D5444"/>
    </row>
    <row r="5445" spans="4:4">
      <c r="D5445"/>
    </row>
    <row r="5446" spans="4:4">
      <c r="D5446"/>
    </row>
    <row r="5447" spans="4:4">
      <c r="D5447"/>
    </row>
    <row r="5448" spans="4:4">
      <c r="D5448"/>
    </row>
    <row r="5449" spans="4:4">
      <c r="D5449"/>
    </row>
    <row r="5450" spans="4:4">
      <c r="D5450"/>
    </row>
    <row r="5451" spans="4:4">
      <c r="D5451"/>
    </row>
    <row r="5452" spans="4:4">
      <c r="D5452"/>
    </row>
    <row r="5453" spans="4:4">
      <c r="D5453"/>
    </row>
    <row r="5454" spans="4:4">
      <c r="D5454"/>
    </row>
    <row r="5455" spans="4:4">
      <c r="D5455"/>
    </row>
    <row r="5456" spans="4:4">
      <c r="D5456"/>
    </row>
    <row r="5457" spans="4:4">
      <c r="D5457"/>
    </row>
    <row r="5458" spans="4:4">
      <c r="D5458"/>
    </row>
    <row r="5459" spans="4:4">
      <c r="D5459"/>
    </row>
    <row r="5460" spans="4:4">
      <c r="D5460"/>
    </row>
    <row r="5461" spans="4:4">
      <c r="D5461"/>
    </row>
    <row r="5462" spans="4:4">
      <c r="D5462"/>
    </row>
    <row r="5463" spans="4:4">
      <c r="D5463"/>
    </row>
    <row r="5464" spans="4:4">
      <c r="D5464"/>
    </row>
    <row r="5465" spans="4:4">
      <c r="D5465"/>
    </row>
    <row r="5466" spans="4:4">
      <c r="D5466"/>
    </row>
    <row r="5467" spans="4:4">
      <c r="D5467"/>
    </row>
    <row r="5468" spans="4:4">
      <c r="D5468"/>
    </row>
    <row r="5469" spans="4:4">
      <c r="D5469"/>
    </row>
    <row r="5470" spans="4:4">
      <c r="D5470"/>
    </row>
    <row r="5471" spans="4:4">
      <c r="D5471"/>
    </row>
    <row r="5472" spans="4:4">
      <c r="D5472"/>
    </row>
    <row r="5473" spans="4:4">
      <c r="D5473"/>
    </row>
    <row r="5474" spans="4:4">
      <c r="D5474"/>
    </row>
    <row r="5475" spans="4:4">
      <c r="D5475"/>
    </row>
    <row r="5476" spans="4:4">
      <c r="D5476"/>
    </row>
    <row r="5477" spans="4:4">
      <c r="D5477"/>
    </row>
    <row r="5478" spans="4:4">
      <c r="D5478"/>
    </row>
    <row r="5479" spans="4:4">
      <c r="D5479"/>
    </row>
    <row r="5480" spans="4:4">
      <c r="D5480"/>
    </row>
    <row r="5481" spans="4:4">
      <c r="D5481"/>
    </row>
    <row r="5482" spans="4:4">
      <c r="D5482"/>
    </row>
    <row r="5483" spans="4:4">
      <c r="D5483"/>
    </row>
    <row r="5484" spans="4:4">
      <c r="D5484"/>
    </row>
    <row r="5485" spans="4:4">
      <c r="D5485"/>
    </row>
    <row r="5486" spans="4:4">
      <c r="D5486"/>
    </row>
    <row r="5487" spans="4:4">
      <c r="D5487"/>
    </row>
    <row r="5488" spans="4:4">
      <c r="D5488"/>
    </row>
    <row r="5489" spans="4:4">
      <c r="D5489"/>
    </row>
    <row r="5490" spans="4:4">
      <c r="D5490"/>
    </row>
    <row r="5491" spans="4:4">
      <c r="D5491"/>
    </row>
    <row r="5492" spans="4:4">
      <c r="D5492"/>
    </row>
    <row r="5493" spans="4:4">
      <c r="D5493"/>
    </row>
    <row r="5494" spans="4:4">
      <c r="D5494"/>
    </row>
    <row r="5495" spans="4:4">
      <c r="D5495"/>
    </row>
    <row r="5496" spans="4:4">
      <c r="D5496"/>
    </row>
    <row r="5497" spans="4:4">
      <c r="D5497"/>
    </row>
    <row r="5498" spans="4:4">
      <c r="D5498"/>
    </row>
    <row r="5499" spans="4:4">
      <c r="D5499"/>
    </row>
    <row r="5500" spans="4:4">
      <c r="D5500"/>
    </row>
    <row r="5501" spans="4:4">
      <c r="D5501"/>
    </row>
    <row r="5502" spans="4:4">
      <c r="D5502"/>
    </row>
    <row r="5503" spans="4:4">
      <c r="D5503"/>
    </row>
    <row r="5504" spans="4:4">
      <c r="D5504"/>
    </row>
    <row r="5505" spans="4:4">
      <c r="D5505"/>
    </row>
    <row r="5506" spans="4:4">
      <c r="D5506"/>
    </row>
    <row r="5507" spans="4:4">
      <c r="D5507"/>
    </row>
    <row r="5508" spans="4:4">
      <c r="D5508"/>
    </row>
    <row r="5509" spans="4:4">
      <c r="D5509"/>
    </row>
    <row r="5510" spans="4:4">
      <c r="D5510"/>
    </row>
    <row r="5511" spans="4:4">
      <c r="D5511"/>
    </row>
    <row r="5512" spans="4:4">
      <c r="D5512"/>
    </row>
    <row r="5513" spans="4:4">
      <c r="D5513"/>
    </row>
    <row r="5514" spans="4:4">
      <c r="D5514"/>
    </row>
    <row r="5515" spans="4:4">
      <c r="D5515"/>
    </row>
    <row r="5516" spans="4:4">
      <c r="D5516"/>
    </row>
    <row r="5517" spans="4:4">
      <c r="D5517"/>
    </row>
    <row r="5518" spans="4:4">
      <c r="D5518"/>
    </row>
    <row r="5519" spans="4:4">
      <c r="D5519"/>
    </row>
    <row r="5520" spans="4:4">
      <c r="D5520"/>
    </row>
    <row r="5521" spans="4:4">
      <c r="D5521"/>
    </row>
    <row r="5522" spans="4:4">
      <c r="D5522"/>
    </row>
    <row r="5523" spans="4:4">
      <c r="D5523"/>
    </row>
    <row r="5524" spans="4:4">
      <c r="D5524"/>
    </row>
    <row r="5525" spans="4:4">
      <c r="D5525"/>
    </row>
    <row r="5526" spans="4:4">
      <c r="D5526"/>
    </row>
    <row r="5527" spans="4:4">
      <c r="D5527"/>
    </row>
    <row r="5528" spans="4:4">
      <c r="D5528"/>
    </row>
    <row r="5529" spans="4:4">
      <c r="D5529"/>
    </row>
    <row r="5530" spans="4:4">
      <c r="D5530"/>
    </row>
    <row r="5531" spans="4:4">
      <c r="D5531"/>
    </row>
    <row r="5532" spans="4:4">
      <c r="D5532"/>
    </row>
    <row r="5533" spans="4:4">
      <c r="D5533"/>
    </row>
    <row r="5534" spans="4:4">
      <c r="D5534"/>
    </row>
    <row r="5535" spans="4:4">
      <c r="D5535"/>
    </row>
    <row r="5536" spans="4:4">
      <c r="D5536"/>
    </row>
    <row r="5537" spans="4:4">
      <c r="D5537"/>
    </row>
    <row r="5538" spans="4:4">
      <c r="D5538"/>
    </row>
    <row r="5539" spans="4:4">
      <c r="D5539"/>
    </row>
    <row r="5540" spans="4:4">
      <c r="D5540"/>
    </row>
    <row r="5541" spans="4:4">
      <c r="D5541"/>
    </row>
    <row r="5542" spans="4:4">
      <c r="D5542"/>
    </row>
    <row r="5543" spans="4:4">
      <c r="D5543"/>
    </row>
    <row r="5544" spans="4:4">
      <c r="D5544"/>
    </row>
    <row r="5545" spans="4:4">
      <c r="D5545"/>
    </row>
    <row r="5546" spans="4:4">
      <c r="D5546"/>
    </row>
    <row r="5547" spans="4:4">
      <c r="D5547"/>
    </row>
    <row r="5548" spans="4:4">
      <c r="D5548"/>
    </row>
    <row r="5549" spans="4:4">
      <c r="D5549"/>
    </row>
    <row r="5550" spans="4:4">
      <c r="D5550"/>
    </row>
    <row r="5551" spans="4:4">
      <c r="D5551"/>
    </row>
    <row r="5552" spans="4:4">
      <c r="D5552"/>
    </row>
    <row r="5553" spans="4:4">
      <c r="D5553"/>
    </row>
    <row r="5554" spans="4:4">
      <c r="D5554"/>
    </row>
    <row r="5555" spans="4:4">
      <c r="D5555"/>
    </row>
    <row r="5556" spans="4:4">
      <c r="D5556"/>
    </row>
    <row r="5557" spans="4:4">
      <c r="D5557"/>
    </row>
    <row r="5558" spans="4:4">
      <c r="D5558"/>
    </row>
    <row r="5559" spans="4:4">
      <c r="D5559"/>
    </row>
    <row r="5560" spans="4:4">
      <c r="D5560"/>
    </row>
    <row r="5561" spans="4:4">
      <c r="D5561"/>
    </row>
    <row r="5562" spans="4:4">
      <c r="D5562"/>
    </row>
    <row r="5563" spans="4:4">
      <c r="D5563"/>
    </row>
    <row r="5564" spans="4:4">
      <c r="D5564"/>
    </row>
    <row r="5565" spans="4:4">
      <c r="D5565"/>
    </row>
    <row r="5566" spans="4:4">
      <c r="D5566"/>
    </row>
    <row r="5567" spans="4:4">
      <c r="D5567"/>
    </row>
    <row r="5568" spans="4:4">
      <c r="D5568"/>
    </row>
    <row r="5569" spans="4:4">
      <c r="D5569"/>
    </row>
    <row r="5570" spans="4:4">
      <c r="D5570"/>
    </row>
    <row r="5571" spans="4:4">
      <c r="D5571"/>
    </row>
    <row r="5572" spans="4:4">
      <c r="D5572"/>
    </row>
    <row r="5573" spans="4:4">
      <c r="D5573"/>
    </row>
    <row r="5574" spans="4:4">
      <c r="D5574"/>
    </row>
    <row r="5575" spans="4:4">
      <c r="D5575"/>
    </row>
    <row r="5576" spans="4:4">
      <c r="D5576"/>
    </row>
    <row r="5577" spans="4:4">
      <c r="D5577"/>
    </row>
    <row r="5578" spans="4:4">
      <c r="D5578"/>
    </row>
    <row r="5579" spans="4:4">
      <c r="D5579"/>
    </row>
    <row r="5580" spans="4:4">
      <c r="D5580"/>
    </row>
    <row r="5581" spans="4:4">
      <c r="D5581"/>
    </row>
    <row r="5582" spans="4:4">
      <c r="D5582"/>
    </row>
    <row r="5583" spans="4:4">
      <c r="D5583"/>
    </row>
    <row r="5584" spans="4:4">
      <c r="D5584"/>
    </row>
    <row r="5585" spans="4:4">
      <c r="D5585"/>
    </row>
    <row r="5586" spans="4:4">
      <c r="D5586"/>
    </row>
    <row r="5587" spans="4:4">
      <c r="D5587"/>
    </row>
    <row r="5588" spans="4:4">
      <c r="D5588"/>
    </row>
    <row r="5589" spans="4:4">
      <c r="D5589"/>
    </row>
    <row r="5590" spans="4:4">
      <c r="D5590"/>
    </row>
    <row r="5591" spans="4:4">
      <c r="D5591"/>
    </row>
    <row r="5592" spans="4:4">
      <c r="D5592"/>
    </row>
    <row r="5593" spans="4:4">
      <c r="D5593"/>
    </row>
    <row r="5594" spans="4:4">
      <c r="D5594"/>
    </row>
    <row r="5595" spans="4:4">
      <c r="D5595"/>
    </row>
    <row r="5596" spans="4:4">
      <c r="D5596"/>
    </row>
    <row r="5597" spans="4:4">
      <c r="D5597"/>
    </row>
    <row r="5598" spans="4:4">
      <c r="D5598"/>
    </row>
    <row r="5599" spans="4:4">
      <c r="D5599"/>
    </row>
    <row r="5600" spans="4:4">
      <c r="D5600"/>
    </row>
    <row r="5601" spans="4:4">
      <c r="D5601"/>
    </row>
    <row r="5602" spans="4:4">
      <c r="D5602"/>
    </row>
    <row r="5603" spans="4:4">
      <c r="D5603"/>
    </row>
    <row r="5604" spans="4:4">
      <c r="D5604"/>
    </row>
    <row r="5605" spans="4:4">
      <c r="D5605"/>
    </row>
    <row r="5606" spans="4:4">
      <c r="D5606"/>
    </row>
    <row r="5607" spans="4:4">
      <c r="D5607"/>
    </row>
    <row r="5608" spans="4:4">
      <c r="D5608"/>
    </row>
    <row r="5609" spans="4:4">
      <c r="D5609"/>
    </row>
    <row r="5610" spans="4:4">
      <c r="D5610"/>
    </row>
    <row r="5611" spans="4:4">
      <c r="D5611"/>
    </row>
    <row r="5612" spans="4:4">
      <c r="D5612"/>
    </row>
    <row r="5613" spans="4:4">
      <c r="D5613"/>
    </row>
    <row r="5614" spans="4:4">
      <c r="D5614"/>
    </row>
    <row r="5615" spans="4:4">
      <c r="D5615"/>
    </row>
    <row r="5616" spans="4:4">
      <c r="D5616"/>
    </row>
    <row r="5617" spans="4:4">
      <c r="D5617"/>
    </row>
    <row r="5618" spans="4:4">
      <c r="D5618"/>
    </row>
    <row r="5619" spans="4:4">
      <c r="D5619"/>
    </row>
    <row r="5620" spans="4:4">
      <c r="D5620"/>
    </row>
    <row r="5621" spans="4:4">
      <c r="D5621"/>
    </row>
    <row r="5622" spans="4:4">
      <c r="D5622"/>
    </row>
    <row r="5623" spans="4:4">
      <c r="D5623"/>
    </row>
    <row r="5624" spans="4:4">
      <c r="D5624"/>
    </row>
    <row r="5625" spans="4:4">
      <c r="D5625"/>
    </row>
    <row r="5626" spans="4:4">
      <c r="D5626"/>
    </row>
    <row r="5627" spans="4:4">
      <c r="D5627"/>
    </row>
    <row r="5628" spans="4:4">
      <c r="D5628"/>
    </row>
    <row r="5629" spans="4:4">
      <c r="D5629"/>
    </row>
    <row r="5630" spans="4:4">
      <c r="D5630"/>
    </row>
    <row r="5631" spans="4:4">
      <c r="D5631"/>
    </row>
    <row r="5632" spans="4:4">
      <c r="D5632"/>
    </row>
    <row r="5633" spans="4:4">
      <c r="D5633"/>
    </row>
    <row r="5634" spans="4:4">
      <c r="D5634"/>
    </row>
    <row r="5635" spans="4:4">
      <c r="D5635"/>
    </row>
    <row r="5636" spans="4:4">
      <c r="D5636"/>
    </row>
    <row r="5637" spans="4:4">
      <c r="D5637"/>
    </row>
    <row r="5638" spans="4:4">
      <c r="D5638"/>
    </row>
    <row r="5639" spans="4:4">
      <c r="D5639"/>
    </row>
    <row r="5640" spans="4:4">
      <c r="D5640"/>
    </row>
    <row r="5641" spans="4:4">
      <c r="D5641"/>
    </row>
    <row r="5642" spans="4:4">
      <c r="D5642"/>
    </row>
    <row r="5643" spans="4:4">
      <c r="D5643"/>
    </row>
    <row r="5644" spans="4:4">
      <c r="D5644"/>
    </row>
    <row r="5645" spans="4:4">
      <c r="D5645"/>
    </row>
    <row r="5646" spans="4:4">
      <c r="D5646"/>
    </row>
    <row r="5647" spans="4:4">
      <c r="D5647"/>
    </row>
    <row r="5648" spans="4:4">
      <c r="D5648"/>
    </row>
    <row r="5649" spans="4:4">
      <c r="D5649"/>
    </row>
    <row r="5650" spans="4:4">
      <c r="D5650"/>
    </row>
    <row r="5651" spans="4:4">
      <c r="D5651"/>
    </row>
    <row r="5652" spans="4:4">
      <c r="D5652"/>
    </row>
    <row r="5653" spans="4:4">
      <c r="D5653"/>
    </row>
    <row r="5654" spans="4:4">
      <c r="D5654"/>
    </row>
    <row r="5655" spans="4:4">
      <c r="D5655"/>
    </row>
    <row r="5656" spans="4:4">
      <c r="D5656"/>
    </row>
    <row r="5657" spans="4:4">
      <c r="D5657"/>
    </row>
    <row r="5658" spans="4:4">
      <c r="D5658"/>
    </row>
    <row r="5659" spans="4:4">
      <c r="D5659"/>
    </row>
    <row r="5660" spans="4:4">
      <c r="D5660"/>
    </row>
    <row r="5661" spans="4:4">
      <c r="D5661"/>
    </row>
    <row r="5662" spans="4:4">
      <c r="D5662"/>
    </row>
    <row r="5663" spans="4:4">
      <c r="D5663"/>
    </row>
    <row r="5664" spans="4:4">
      <c r="D5664"/>
    </row>
    <row r="5665" spans="4:4">
      <c r="D5665"/>
    </row>
    <row r="5666" spans="4:4">
      <c r="D5666"/>
    </row>
    <row r="5667" spans="4:4">
      <c r="D5667"/>
    </row>
    <row r="5668" spans="4:4">
      <c r="D5668"/>
    </row>
    <row r="5669" spans="4:4">
      <c r="D5669"/>
    </row>
    <row r="5670" spans="4:4">
      <c r="D5670"/>
    </row>
    <row r="5671" spans="4:4">
      <c r="D5671"/>
    </row>
    <row r="5672" spans="4:4">
      <c r="D5672"/>
    </row>
    <row r="5673" spans="4:4">
      <c r="D5673"/>
    </row>
    <row r="5674" spans="4:4">
      <c r="D5674"/>
    </row>
    <row r="5675" spans="4:4">
      <c r="D5675"/>
    </row>
    <row r="5676" spans="4:4">
      <c r="D5676"/>
    </row>
    <row r="5677" spans="4:4">
      <c r="D5677"/>
    </row>
    <row r="5678" spans="4:4">
      <c r="D5678"/>
    </row>
    <row r="5679" spans="4:4">
      <c r="D5679"/>
    </row>
    <row r="5680" spans="4:4">
      <c r="D5680"/>
    </row>
    <row r="5681" spans="4:4">
      <c r="D5681"/>
    </row>
    <row r="5682" spans="4:4">
      <c r="D5682"/>
    </row>
    <row r="5683" spans="4:4">
      <c r="D5683"/>
    </row>
    <row r="5684" spans="4:4">
      <c r="D5684"/>
    </row>
    <row r="5685" spans="4:4">
      <c r="D5685"/>
    </row>
    <row r="5686" spans="4:4">
      <c r="D5686"/>
    </row>
    <row r="5687" spans="4:4">
      <c r="D5687"/>
    </row>
    <row r="5688" spans="4:4">
      <c r="D5688"/>
    </row>
    <row r="5689" spans="4:4">
      <c r="D5689"/>
    </row>
    <row r="5690" spans="4:4">
      <c r="D5690"/>
    </row>
    <row r="5691" spans="4:4">
      <c r="D5691"/>
    </row>
    <row r="5692" spans="4:4">
      <c r="D5692"/>
    </row>
    <row r="5693" spans="4:4">
      <c r="D5693"/>
    </row>
    <row r="5694" spans="4:4">
      <c r="D5694"/>
    </row>
    <row r="5695" spans="4:4">
      <c r="D5695"/>
    </row>
    <row r="5696" spans="4:4">
      <c r="D5696"/>
    </row>
    <row r="5697" spans="4:4">
      <c r="D5697"/>
    </row>
    <row r="5698" spans="4:4">
      <c r="D5698"/>
    </row>
    <row r="5699" spans="4:4">
      <c r="D5699"/>
    </row>
    <row r="5700" spans="4:4">
      <c r="D5700"/>
    </row>
    <row r="5701" spans="4:4">
      <c r="D5701"/>
    </row>
    <row r="5702" spans="4:4">
      <c r="D5702"/>
    </row>
    <row r="5703" spans="4:4">
      <c r="D5703"/>
    </row>
    <row r="5704" spans="4:4">
      <c r="D5704"/>
    </row>
    <row r="5705" spans="4:4">
      <c r="D5705"/>
    </row>
    <row r="5706" spans="4:4">
      <c r="D5706"/>
    </row>
    <row r="5707" spans="4:4">
      <c r="D5707"/>
    </row>
    <row r="5708" spans="4:4">
      <c r="D5708"/>
    </row>
    <row r="5709" spans="4:4">
      <c r="D5709"/>
    </row>
    <row r="5710" spans="4:4">
      <c r="D5710"/>
    </row>
    <row r="5711" spans="4:4">
      <c r="D5711"/>
    </row>
    <row r="5712" spans="4:4">
      <c r="D5712"/>
    </row>
    <row r="5713" spans="4:4">
      <c r="D5713"/>
    </row>
    <row r="5714" spans="4:4">
      <c r="D5714"/>
    </row>
    <row r="5715" spans="4:4">
      <c r="D5715"/>
    </row>
    <row r="5716" spans="4:4">
      <c r="D5716"/>
    </row>
    <row r="5717" spans="4:4">
      <c r="D5717"/>
    </row>
    <row r="5718" spans="4:4">
      <c r="D5718"/>
    </row>
    <row r="5719" spans="4:4">
      <c r="D5719"/>
    </row>
    <row r="5720" spans="4:4">
      <c r="D5720"/>
    </row>
    <row r="5721" spans="4:4">
      <c r="D5721"/>
    </row>
    <row r="5722" spans="4:4">
      <c r="D5722"/>
    </row>
    <row r="5723" spans="4:4">
      <c r="D5723"/>
    </row>
    <row r="5724" spans="4:4">
      <c r="D5724"/>
    </row>
    <row r="5725" spans="4:4">
      <c r="D5725"/>
    </row>
    <row r="5726" spans="4:4">
      <c r="D5726"/>
    </row>
    <row r="5727" spans="4:4">
      <c r="D5727"/>
    </row>
    <row r="5728" spans="4:4">
      <c r="D5728"/>
    </row>
    <row r="5729" spans="4:4">
      <c r="D5729"/>
    </row>
    <row r="5730" spans="4:4">
      <c r="D5730"/>
    </row>
    <row r="5731" spans="4:4">
      <c r="D5731"/>
    </row>
    <row r="5732" spans="4:4">
      <c r="D5732"/>
    </row>
    <row r="5733" spans="4:4">
      <c r="D5733"/>
    </row>
    <row r="5734" spans="4:4">
      <c r="D5734"/>
    </row>
    <row r="5735" spans="4:4">
      <c r="D5735"/>
    </row>
    <row r="5736" spans="4:4">
      <c r="D5736"/>
    </row>
    <row r="5737" spans="4:4">
      <c r="D5737"/>
    </row>
    <row r="5738" spans="4:4">
      <c r="D5738"/>
    </row>
    <row r="5739" spans="4:4">
      <c r="D5739"/>
    </row>
    <row r="5740" spans="4:4">
      <c r="D5740"/>
    </row>
    <row r="5741" spans="4:4">
      <c r="D5741"/>
    </row>
    <row r="5742" spans="4:4">
      <c r="D5742"/>
    </row>
    <row r="5743" spans="4:4">
      <c r="D5743"/>
    </row>
    <row r="5744" spans="4:4">
      <c r="D5744"/>
    </row>
    <row r="5745" spans="4:4">
      <c r="D5745"/>
    </row>
    <row r="5746" spans="4:4">
      <c r="D5746"/>
    </row>
    <row r="5747" spans="4:4">
      <c r="D5747"/>
    </row>
    <row r="5748" spans="4:4">
      <c r="D5748"/>
    </row>
    <row r="5749" spans="4:4">
      <c r="D5749"/>
    </row>
    <row r="5750" spans="4:4">
      <c r="D5750"/>
    </row>
    <row r="5751" spans="4:4">
      <c r="D5751"/>
    </row>
    <row r="5752" spans="4:4">
      <c r="D5752"/>
    </row>
    <row r="5753" spans="4:4">
      <c r="D5753"/>
    </row>
    <row r="5754" spans="4:4">
      <c r="D5754"/>
    </row>
    <row r="5755" spans="4:4">
      <c r="D5755"/>
    </row>
    <row r="5756" spans="4:4">
      <c r="D5756"/>
    </row>
    <row r="5757" spans="4:4">
      <c r="D5757"/>
    </row>
    <row r="5758" spans="4:4">
      <c r="D5758"/>
    </row>
    <row r="5759" spans="4:4">
      <c r="D5759"/>
    </row>
    <row r="5760" spans="4:4">
      <c r="D5760"/>
    </row>
    <row r="5761" spans="4:4">
      <c r="D5761"/>
    </row>
    <row r="5762" spans="4:4">
      <c r="D5762"/>
    </row>
    <row r="5763" spans="4:4">
      <c r="D5763"/>
    </row>
    <row r="5764" spans="4:4">
      <c r="D5764"/>
    </row>
    <row r="5765" spans="4:4">
      <c r="D5765"/>
    </row>
    <row r="5766" spans="4:4">
      <c r="D5766"/>
    </row>
    <row r="5767" spans="4:4">
      <c r="D5767"/>
    </row>
    <row r="5768" spans="4:4">
      <c r="D5768"/>
    </row>
    <row r="5769" spans="4:4">
      <c r="D5769"/>
    </row>
    <row r="5770" spans="4:4">
      <c r="D5770"/>
    </row>
    <row r="5771" spans="4:4">
      <c r="D5771"/>
    </row>
    <row r="5772" spans="4:4">
      <c r="D5772"/>
    </row>
    <row r="5773" spans="4:4">
      <c r="D5773"/>
    </row>
    <row r="5774" spans="4:4">
      <c r="D5774"/>
    </row>
    <row r="5775" spans="4:4">
      <c r="D5775"/>
    </row>
    <row r="5776" spans="4:4">
      <c r="D5776"/>
    </row>
    <row r="5777" spans="4:4">
      <c r="D5777"/>
    </row>
    <row r="5778" spans="4:4">
      <c r="D5778"/>
    </row>
    <row r="5779" spans="4:4">
      <c r="D5779"/>
    </row>
    <row r="5780" spans="4:4">
      <c r="D5780"/>
    </row>
    <row r="5781" spans="4:4">
      <c r="D5781"/>
    </row>
    <row r="5782" spans="4:4">
      <c r="D5782"/>
    </row>
    <row r="5783" spans="4:4">
      <c r="D5783"/>
    </row>
    <row r="5784" spans="4:4">
      <c r="D5784"/>
    </row>
    <row r="5785" spans="4:4">
      <c r="D5785"/>
    </row>
    <row r="5786" spans="4:4">
      <c r="D5786"/>
    </row>
    <row r="5787" spans="4:4">
      <c r="D5787"/>
    </row>
    <row r="5788" spans="4:4">
      <c r="D5788"/>
    </row>
    <row r="5789" spans="4:4">
      <c r="D5789"/>
    </row>
    <row r="5790" spans="4:4">
      <c r="D5790"/>
    </row>
    <row r="5791" spans="4:4">
      <c r="D5791"/>
    </row>
    <row r="5792" spans="4:4">
      <c r="D5792"/>
    </row>
    <row r="5793" spans="4:4">
      <c r="D5793"/>
    </row>
    <row r="5794" spans="4:4">
      <c r="D5794"/>
    </row>
    <row r="5795" spans="4:4">
      <c r="D5795"/>
    </row>
    <row r="5796" spans="4:4">
      <c r="D5796"/>
    </row>
    <row r="5797" spans="4:4">
      <c r="D5797"/>
    </row>
    <row r="5798" spans="4:4">
      <c r="D5798"/>
    </row>
    <row r="5799" spans="4:4">
      <c r="D5799"/>
    </row>
    <row r="5800" spans="4:4">
      <c r="D5800"/>
    </row>
    <row r="5801" spans="4:4">
      <c r="D5801"/>
    </row>
    <row r="5802" spans="4:4">
      <c r="D5802"/>
    </row>
    <row r="5803" spans="4:4">
      <c r="D5803"/>
    </row>
    <row r="5804" spans="4:4">
      <c r="D5804"/>
    </row>
    <row r="5805" spans="4:4">
      <c r="D5805"/>
    </row>
    <row r="5806" spans="4:4">
      <c r="D5806"/>
    </row>
    <row r="5807" spans="4:4">
      <c r="D5807"/>
    </row>
    <row r="5808" spans="4:4">
      <c r="D5808"/>
    </row>
    <row r="5809" spans="4:4">
      <c r="D5809"/>
    </row>
    <row r="5810" spans="4:4">
      <c r="D5810"/>
    </row>
    <row r="5811" spans="4:4">
      <c r="D5811"/>
    </row>
    <row r="5812" spans="4:4">
      <c r="D5812"/>
    </row>
    <row r="5813" spans="4:4">
      <c r="D5813"/>
    </row>
    <row r="5814" spans="4:4">
      <c r="D5814"/>
    </row>
    <row r="5815" spans="4:4">
      <c r="D5815"/>
    </row>
    <row r="5816" spans="4:4">
      <c r="D5816"/>
    </row>
    <row r="5817" spans="4:4">
      <c r="D5817"/>
    </row>
    <row r="5818" spans="4:4">
      <c r="D5818"/>
    </row>
    <row r="5819" spans="4:4">
      <c r="D5819"/>
    </row>
    <row r="5820" spans="4:4">
      <c r="D5820"/>
    </row>
    <row r="5821" spans="4:4">
      <c r="D5821"/>
    </row>
    <row r="5822" spans="4:4">
      <c r="D5822"/>
    </row>
    <row r="5823" spans="4:4">
      <c r="D5823"/>
    </row>
    <row r="5824" spans="4:4">
      <c r="D5824"/>
    </row>
    <row r="5825" spans="4:4">
      <c r="D5825"/>
    </row>
    <row r="5826" spans="4:4">
      <c r="D5826"/>
    </row>
    <row r="5827" spans="4:4">
      <c r="D5827"/>
    </row>
    <row r="5828" spans="4:4">
      <c r="D5828"/>
    </row>
    <row r="5829" spans="4:4">
      <c r="D5829"/>
    </row>
    <row r="5830" spans="4:4">
      <c r="D5830"/>
    </row>
    <row r="5831" spans="4:4">
      <c r="D5831"/>
    </row>
    <row r="5832" spans="4:4">
      <c r="D5832"/>
    </row>
    <row r="5833" spans="4:4">
      <c r="D5833"/>
    </row>
    <row r="5834" spans="4:4">
      <c r="D5834"/>
    </row>
    <row r="5835" spans="4:4">
      <c r="D5835"/>
    </row>
    <row r="5836" spans="4:4">
      <c r="D5836"/>
    </row>
    <row r="5837" spans="4:4">
      <c r="D5837"/>
    </row>
    <row r="5838" spans="4:4">
      <c r="D5838"/>
    </row>
    <row r="5839" spans="4:4">
      <c r="D5839"/>
    </row>
    <row r="5840" spans="4:4">
      <c r="D5840"/>
    </row>
    <row r="5841" spans="4:4">
      <c r="D5841"/>
    </row>
    <row r="5842" spans="4:4">
      <c r="D5842"/>
    </row>
    <row r="5843" spans="4:4">
      <c r="D5843"/>
    </row>
    <row r="5844" spans="4:4">
      <c r="D5844"/>
    </row>
    <row r="5845" spans="4:4">
      <c r="D5845"/>
    </row>
    <row r="5846" spans="4:4">
      <c r="D5846"/>
    </row>
  </sheetData>
  <autoFilter ref="A1:E61" xr:uid="{00000000-0009-0000-0000-000027000000}"/>
  <pageMargins left="0.7" right="0.7" top="0.75" bottom="0.75" header="0.3" footer="0.3"/>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1">
    <tabColor theme="9"/>
  </sheetPr>
  <dimension ref="A1:F97"/>
  <sheetViews>
    <sheetView workbookViewId="0"/>
  </sheetViews>
  <sheetFormatPr defaultColWidth="9.140625" defaultRowHeight="15"/>
  <cols>
    <col min="1" max="1" width="40.42578125" style="40" customWidth="1"/>
    <col min="2" max="2" width="36.42578125" style="40" customWidth="1"/>
    <col min="3" max="3" width="18.85546875" style="40" customWidth="1"/>
    <col min="4" max="4" width="40.42578125" style="40" customWidth="1"/>
    <col min="5" max="5" width="20.28515625" style="40" customWidth="1"/>
    <col min="6" max="6" width="24.7109375" style="38" customWidth="1"/>
    <col min="7" max="16384" width="9.140625" style="40"/>
  </cols>
  <sheetData>
    <row r="1" spans="1:6">
      <c r="A1" s="40" t="s">
        <v>2392</v>
      </c>
    </row>
    <row r="2" spans="1:6">
      <c r="A2" s="41" t="s">
        <v>2866</v>
      </c>
      <c r="B2" s="41" t="s">
        <v>2394</v>
      </c>
      <c r="C2" s="41" t="s">
        <v>2395</v>
      </c>
      <c r="D2" s="41" t="s">
        <v>2396</v>
      </c>
      <c r="E2" s="41" t="s">
        <v>2397</v>
      </c>
      <c r="F2" s="39" t="s">
        <v>2865</v>
      </c>
    </row>
    <row r="3" spans="1:6">
      <c r="A3" s="40" t="s">
        <v>2867</v>
      </c>
      <c r="B3" s="40" t="s">
        <v>2440</v>
      </c>
      <c r="C3" s="40" t="s">
        <v>2437</v>
      </c>
      <c r="D3" s="40">
        <v>28676225.394305445</v>
      </c>
      <c r="E3" s="40" t="s">
        <v>2402</v>
      </c>
      <c r="F3" s="38" t="str">
        <f>INDEX('Crosswalk Particulates'!$E:$E,MATCH(B3,'Crosswalk Particulates'!$D:$D,0))</f>
        <v>CO</v>
      </c>
    </row>
    <row r="4" spans="1:6">
      <c r="A4" s="40" t="s">
        <v>2868</v>
      </c>
      <c r="B4" s="40" t="s">
        <v>2436</v>
      </c>
      <c r="C4" s="40" t="s">
        <v>2437</v>
      </c>
      <c r="D4" s="40">
        <v>25823487.798769999</v>
      </c>
      <c r="E4" s="40" t="s">
        <v>2402</v>
      </c>
      <c r="F4" s="38" t="str">
        <f>INDEX('Crosswalk Particulates'!$E:$E,MATCH(B4,'Crosswalk Particulates'!$D:$D,0))</f>
        <v>VOC</v>
      </c>
    </row>
    <row r="5" spans="1:6">
      <c r="A5" s="40" t="s">
        <v>2869</v>
      </c>
      <c r="B5" s="40" t="s">
        <v>2440</v>
      </c>
      <c r="C5" s="40" t="s">
        <v>2437</v>
      </c>
      <c r="D5" s="40">
        <v>19513050.603903659</v>
      </c>
      <c r="E5" s="40" t="s">
        <v>2402</v>
      </c>
      <c r="F5" s="38" t="str">
        <f>INDEX('Crosswalk Particulates'!$E:$E,MATCH(B5,'Crosswalk Particulates'!$D:$D,0))</f>
        <v>CO</v>
      </c>
    </row>
    <row r="6" spans="1:6">
      <c r="A6" s="40" t="s">
        <v>2867</v>
      </c>
      <c r="B6" s="40" t="s">
        <v>2470</v>
      </c>
      <c r="C6" s="40" t="s">
        <v>2437</v>
      </c>
      <c r="D6" s="40">
        <v>14776624.215268791</v>
      </c>
      <c r="E6" s="40" t="s">
        <v>2402</v>
      </c>
      <c r="F6" s="38" t="str">
        <f>INDEX('Crosswalk Particulates'!$E:$E,MATCH(B6,'Crosswalk Particulates'!$D:$D,0))</f>
        <v>PM10</v>
      </c>
    </row>
    <row r="7" spans="1:6">
      <c r="A7" s="40" t="s">
        <v>2870</v>
      </c>
      <c r="B7" s="40" t="s">
        <v>2440</v>
      </c>
      <c r="C7" s="40" t="s">
        <v>2437</v>
      </c>
      <c r="D7" s="40">
        <v>11604579.303185735</v>
      </c>
      <c r="E7" s="40" t="s">
        <v>2402</v>
      </c>
      <c r="F7" s="38" t="str">
        <f>INDEX('Crosswalk Particulates'!$E:$E,MATCH(B7,'Crosswalk Particulates'!$D:$D,0))</f>
        <v>CO</v>
      </c>
    </row>
    <row r="8" spans="1:6">
      <c r="A8" s="40" t="s">
        <v>2867</v>
      </c>
      <c r="B8" s="40" t="s">
        <v>2436</v>
      </c>
      <c r="C8" s="40" t="s">
        <v>2437</v>
      </c>
      <c r="D8" s="40">
        <v>6888361.9689312316</v>
      </c>
      <c r="E8" s="40" t="s">
        <v>2402</v>
      </c>
      <c r="F8" s="38" t="str">
        <f>INDEX('Crosswalk Particulates'!$E:$E,MATCH(B8,'Crosswalk Particulates'!$D:$D,0))</f>
        <v>VOC</v>
      </c>
    </row>
    <row r="9" spans="1:6">
      <c r="A9" s="40" t="s">
        <v>2867</v>
      </c>
      <c r="B9" s="40" t="s">
        <v>2490</v>
      </c>
      <c r="C9" s="40" t="s">
        <v>2437</v>
      </c>
      <c r="D9" s="40">
        <v>4188614.2220506389</v>
      </c>
      <c r="E9" s="40" t="s">
        <v>2402</v>
      </c>
      <c r="F9" s="38" t="str">
        <f>INDEX('Crosswalk Particulates'!$E:$E,MATCH(B9,'Crosswalk Particulates'!$D:$D,0))</f>
        <v>PM25</v>
      </c>
    </row>
    <row r="10" spans="1:6">
      <c r="A10" s="40" t="s">
        <v>2868</v>
      </c>
      <c r="B10" s="40" t="s">
        <v>2440</v>
      </c>
      <c r="C10" s="40" t="s">
        <v>2437</v>
      </c>
      <c r="D10" s="40">
        <v>4083199.3925589998</v>
      </c>
      <c r="E10" s="40" t="s">
        <v>2402</v>
      </c>
      <c r="F10" s="38" t="str">
        <f>INDEX('Crosswalk Particulates'!$E:$E,MATCH(B10,'Crosswalk Particulates'!$D:$D,0))</f>
        <v>CO</v>
      </c>
    </row>
    <row r="11" spans="1:6">
      <c r="A11" s="40" t="s">
        <v>2867</v>
      </c>
      <c r="B11" s="40" t="s">
        <v>2485</v>
      </c>
      <c r="C11" s="40" t="s">
        <v>2437</v>
      </c>
      <c r="D11" s="40">
        <v>4026225.2133853333</v>
      </c>
      <c r="E11" s="40" t="s">
        <v>2402</v>
      </c>
      <c r="F11" s="38">
        <f>INDEX('Crosswalk Particulates'!$E:$E,MATCH(B11,'Crosswalk Particulates'!$D:$D,0))</f>
        <v>0</v>
      </c>
    </row>
    <row r="12" spans="1:6">
      <c r="A12" s="40" t="s">
        <v>2869</v>
      </c>
      <c r="B12" s="40" t="s">
        <v>2489</v>
      </c>
      <c r="C12" s="40" t="s">
        <v>2437</v>
      </c>
      <c r="D12" s="40">
        <v>3494838.647895386</v>
      </c>
      <c r="E12" s="40" t="s">
        <v>2402</v>
      </c>
      <c r="F12" s="38" t="str">
        <f>INDEX('Crosswalk Particulates'!$E:$E,MATCH(B12,'Crosswalk Particulates'!$D:$D,0))</f>
        <v>NOX</v>
      </c>
    </row>
    <row r="13" spans="1:6">
      <c r="A13" s="40" t="s">
        <v>2871</v>
      </c>
      <c r="B13" s="40" t="s">
        <v>2436</v>
      </c>
      <c r="C13" s="40" t="s">
        <v>2437</v>
      </c>
      <c r="D13" s="40">
        <v>2972156.2754979641</v>
      </c>
      <c r="E13" s="40" t="s">
        <v>2402</v>
      </c>
      <c r="F13" s="38" t="str">
        <f>INDEX('Crosswalk Particulates'!$E:$E,MATCH(B13,'Crosswalk Particulates'!$D:$D,0))</f>
        <v>VOC</v>
      </c>
    </row>
    <row r="14" spans="1:6">
      <c r="A14" s="40" t="s">
        <v>2870</v>
      </c>
      <c r="B14" s="40" t="s">
        <v>2489</v>
      </c>
      <c r="C14" s="40" t="s">
        <v>2437</v>
      </c>
      <c r="D14" s="40">
        <v>2710682.1404479626</v>
      </c>
      <c r="E14" s="40" t="s">
        <v>2402</v>
      </c>
      <c r="F14" s="38" t="str">
        <f>INDEX('Crosswalk Particulates'!$E:$E,MATCH(B14,'Crosswalk Particulates'!$D:$D,0))</f>
        <v>NOX</v>
      </c>
    </row>
    <row r="15" spans="1:6">
      <c r="A15" s="40" t="s">
        <v>2872</v>
      </c>
      <c r="B15" s="40" t="s">
        <v>2440</v>
      </c>
      <c r="C15" s="40" t="s">
        <v>2437</v>
      </c>
      <c r="D15" s="40">
        <v>2671444.6344063794</v>
      </c>
      <c r="E15" s="40" t="s">
        <v>2402</v>
      </c>
      <c r="F15" s="38" t="str">
        <f>INDEX('Crosswalk Particulates'!$E:$E,MATCH(B15,'Crosswalk Particulates'!$D:$D,0))</f>
        <v>CO</v>
      </c>
    </row>
    <row r="16" spans="1:6">
      <c r="A16" s="40" t="s">
        <v>2873</v>
      </c>
      <c r="B16" s="40" t="s">
        <v>2436</v>
      </c>
      <c r="C16" s="40" t="s">
        <v>2437</v>
      </c>
      <c r="D16" s="40">
        <v>2530072.9988542087</v>
      </c>
      <c r="E16" s="40" t="s">
        <v>2402</v>
      </c>
      <c r="F16" s="38" t="str">
        <f>INDEX('Crosswalk Particulates'!$E:$E,MATCH(B16,'Crosswalk Particulates'!$D:$D,0))</f>
        <v>VOC</v>
      </c>
    </row>
    <row r="17" spans="1:6">
      <c r="A17" s="40" t="s">
        <v>2869</v>
      </c>
      <c r="B17" s="40" t="s">
        <v>2436</v>
      </c>
      <c r="C17" s="40" t="s">
        <v>2437</v>
      </c>
      <c r="D17" s="40">
        <v>1814436.5538925205</v>
      </c>
      <c r="E17" s="40" t="s">
        <v>2402</v>
      </c>
      <c r="F17" s="38" t="str">
        <f>INDEX('Crosswalk Particulates'!$E:$E,MATCH(B17,'Crosswalk Particulates'!$D:$D,0))</f>
        <v>VOC</v>
      </c>
    </row>
    <row r="18" spans="1:6">
      <c r="A18" s="40" t="s">
        <v>2874</v>
      </c>
      <c r="B18" s="40" t="s">
        <v>2495</v>
      </c>
      <c r="C18" s="40" t="s">
        <v>2437</v>
      </c>
      <c r="D18" s="40">
        <v>1385351.5935859003</v>
      </c>
      <c r="E18" s="40" t="s">
        <v>2402</v>
      </c>
      <c r="F18" s="38" t="str">
        <f>INDEX('Crosswalk Particulates'!$E:$E,MATCH(B18,'Crosswalk Particulates'!$D:$D,0))</f>
        <v>SOx</v>
      </c>
    </row>
    <row r="19" spans="1:6">
      <c r="A19" s="40" t="s">
        <v>2868</v>
      </c>
      <c r="B19" s="40" t="s">
        <v>2489</v>
      </c>
      <c r="C19" s="40" t="s">
        <v>2437</v>
      </c>
      <c r="D19" s="40">
        <v>1366921.79873125</v>
      </c>
      <c r="E19" s="40" t="s">
        <v>2402</v>
      </c>
      <c r="F19" s="38" t="str">
        <f>INDEX('Crosswalk Particulates'!$E:$E,MATCH(B19,'Crosswalk Particulates'!$D:$D,0))</f>
        <v>NOX</v>
      </c>
    </row>
    <row r="20" spans="1:6">
      <c r="A20" s="40" t="s">
        <v>2875</v>
      </c>
      <c r="B20" s="40" t="s">
        <v>2440</v>
      </c>
      <c r="C20" s="40" t="s">
        <v>2437</v>
      </c>
      <c r="D20" s="40">
        <v>1300830.9795532755</v>
      </c>
      <c r="E20" s="40" t="s">
        <v>2402</v>
      </c>
      <c r="F20" s="38" t="str">
        <f>INDEX('Crosswalk Particulates'!$E:$E,MATCH(B20,'Crosswalk Particulates'!$D:$D,0))</f>
        <v>CO</v>
      </c>
    </row>
    <row r="21" spans="1:6">
      <c r="A21" s="40" t="s">
        <v>2870</v>
      </c>
      <c r="B21" s="40" t="s">
        <v>2436</v>
      </c>
      <c r="C21" s="40" t="s">
        <v>2437</v>
      </c>
      <c r="D21" s="40">
        <v>1251615.7002977082</v>
      </c>
      <c r="E21" s="40" t="s">
        <v>2402</v>
      </c>
      <c r="F21" s="38" t="str">
        <f>INDEX('Crosswalk Particulates'!$E:$E,MATCH(B21,'Crosswalk Particulates'!$D:$D,0))</f>
        <v>VOC</v>
      </c>
    </row>
    <row r="22" spans="1:6">
      <c r="A22" s="40" t="s">
        <v>2874</v>
      </c>
      <c r="B22" s="40" t="s">
        <v>2489</v>
      </c>
      <c r="C22" s="40" t="s">
        <v>2437</v>
      </c>
      <c r="D22" s="40">
        <v>1158487.1656785961</v>
      </c>
      <c r="E22" s="40" t="s">
        <v>2402</v>
      </c>
      <c r="F22" s="38" t="str">
        <f>INDEX('Crosswalk Particulates'!$E:$E,MATCH(B22,'Crosswalk Particulates'!$D:$D,0))</f>
        <v>NOX</v>
      </c>
    </row>
    <row r="23" spans="1:6">
      <c r="A23" s="40" t="s">
        <v>2876</v>
      </c>
      <c r="B23" s="40" t="s">
        <v>2489</v>
      </c>
      <c r="C23" s="40" t="s">
        <v>2437</v>
      </c>
      <c r="D23" s="40">
        <v>1080952.0513467107</v>
      </c>
      <c r="E23" s="40" t="s">
        <v>2402</v>
      </c>
      <c r="F23" s="38" t="str">
        <f>INDEX('Crosswalk Particulates'!$E:$E,MATCH(B23,'Crosswalk Particulates'!$D:$D,0))</f>
        <v>NOX</v>
      </c>
    </row>
    <row r="24" spans="1:6">
      <c r="A24" s="40" t="s">
        <v>2876</v>
      </c>
      <c r="B24" s="40" t="s">
        <v>2440</v>
      </c>
      <c r="C24" s="40" t="s">
        <v>2437</v>
      </c>
      <c r="D24" s="40">
        <v>862258.21534144052</v>
      </c>
      <c r="E24" s="40" t="s">
        <v>2402</v>
      </c>
      <c r="F24" s="38" t="str">
        <f>INDEX('Crosswalk Particulates'!$E:$E,MATCH(B24,'Crosswalk Particulates'!$D:$D,0))</f>
        <v>CO</v>
      </c>
    </row>
    <row r="25" spans="1:6">
      <c r="A25" s="40" t="s">
        <v>2877</v>
      </c>
      <c r="B25" s="40" t="s">
        <v>2470</v>
      </c>
      <c r="C25" s="40" t="s">
        <v>2437</v>
      </c>
      <c r="D25" s="40">
        <v>766710.37229516928</v>
      </c>
      <c r="E25" s="40" t="s">
        <v>2402</v>
      </c>
      <c r="F25" s="38" t="str">
        <f>INDEX('Crosswalk Particulates'!$E:$E,MATCH(B25,'Crosswalk Particulates'!$D:$D,0))</f>
        <v>PM10</v>
      </c>
    </row>
    <row r="26" spans="1:6">
      <c r="A26" s="40" t="s">
        <v>2878</v>
      </c>
      <c r="B26" s="40" t="s">
        <v>2436</v>
      </c>
      <c r="C26" s="40" t="s">
        <v>2437</v>
      </c>
      <c r="D26" s="40">
        <v>698271.7137217141</v>
      </c>
      <c r="E26" s="40" t="s">
        <v>2402</v>
      </c>
      <c r="F26" s="38" t="str">
        <f>INDEX('Crosswalk Particulates'!$E:$E,MATCH(B26,'Crosswalk Particulates'!$D:$D,0))</f>
        <v>VOC</v>
      </c>
    </row>
    <row r="27" spans="1:6">
      <c r="A27" s="40" t="s">
        <v>2873</v>
      </c>
      <c r="B27" s="40" t="s">
        <v>2440</v>
      </c>
      <c r="C27" s="40" t="s">
        <v>2437</v>
      </c>
      <c r="D27" s="40">
        <v>653899.25685612438</v>
      </c>
      <c r="E27" s="40" t="s">
        <v>2402</v>
      </c>
      <c r="F27" s="38" t="str">
        <f>INDEX('Crosswalk Particulates'!$E:$E,MATCH(B27,'Crosswalk Particulates'!$D:$D,0))</f>
        <v>CO</v>
      </c>
    </row>
    <row r="28" spans="1:6">
      <c r="A28" s="40" t="s">
        <v>2873</v>
      </c>
      <c r="B28" s="40" t="s">
        <v>2489</v>
      </c>
      <c r="C28" s="40" t="s">
        <v>2437</v>
      </c>
      <c r="D28" s="40">
        <v>624250.59213732008</v>
      </c>
      <c r="E28" s="40" t="s">
        <v>2402</v>
      </c>
      <c r="F28" s="38" t="str">
        <f>INDEX('Crosswalk Particulates'!$E:$E,MATCH(B28,'Crosswalk Particulates'!$D:$D,0))</f>
        <v>NOX</v>
      </c>
    </row>
    <row r="29" spans="1:6">
      <c r="A29" s="40" t="s">
        <v>2874</v>
      </c>
      <c r="B29" s="40" t="s">
        <v>2440</v>
      </c>
      <c r="C29" s="40" t="s">
        <v>2437</v>
      </c>
      <c r="D29" s="40">
        <v>587939.3900660862</v>
      </c>
      <c r="E29" s="40" t="s">
        <v>2402</v>
      </c>
      <c r="F29" s="38" t="str">
        <f>INDEX('Crosswalk Particulates'!$E:$E,MATCH(B29,'Crosswalk Particulates'!$D:$D,0))</f>
        <v>CO</v>
      </c>
    </row>
    <row r="30" spans="1:6">
      <c r="A30" s="40" t="s">
        <v>2872</v>
      </c>
      <c r="B30" s="40" t="s">
        <v>2489</v>
      </c>
      <c r="C30" s="40" t="s">
        <v>2437</v>
      </c>
      <c r="D30" s="40">
        <v>494408.48488273483</v>
      </c>
      <c r="E30" s="40" t="s">
        <v>2402</v>
      </c>
      <c r="F30" s="38" t="str">
        <f>INDEX('Crosswalk Particulates'!$E:$E,MATCH(B30,'Crosswalk Particulates'!$D:$D,0))</f>
        <v>NOX</v>
      </c>
    </row>
    <row r="31" spans="1:6">
      <c r="A31" s="40" t="s">
        <v>2879</v>
      </c>
      <c r="B31" s="40" t="s">
        <v>2440</v>
      </c>
      <c r="C31" s="40" t="s">
        <v>2437</v>
      </c>
      <c r="D31" s="40">
        <v>468331.88960469502</v>
      </c>
      <c r="E31" s="40" t="s">
        <v>2402</v>
      </c>
      <c r="F31" s="38" t="str">
        <f>INDEX('Crosswalk Particulates'!$E:$E,MATCH(B31,'Crosswalk Particulates'!$D:$D,0))</f>
        <v>CO</v>
      </c>
    </row>
    <row r="32" spans="1:6">
      <c r="A32" s="40" t="s">
        <v>2877</v>
      </c>
      <c r="B32" s="40" t="s">
        <v>2440</v>
      </c>
      <c r="C32" s="40" t="s">
        <v>2437</v>
      </c>
      <c r="D32" s="40">
        <v>447005.74202338717</v>
      </c>
      <c r="E32" s="40" t="s">
        <v>2402</v>
      </c>
      <c r="F32" s="38" t="str">
        <f>INDEX('Crosswalk Particulates'!$E:$E,MATCH(B32,'Crosswalk Particulates'!$D:$D,0))</f>
        <v>CO</v>
      </c>
    </row>
    <row r="33" spans="1:6">
      <c r="A33" s="40" t="s">
        <v>2867</v>
      </c>
      <c r="B33" s="40" t="s">
        <v>2489</v>
      </c>
      <c r="C33" s="40" t="s">
        <v>2437</v>
      </c>
      <c r="D33" s="40">
        <v>409273.43416035385</v>
      </c>
      <c r="E33" s="40" t="s">
        <v>2402</v>
      </c>
      <c r="F33" s="38" t="str">
        <f>INDEX('Crosswalk Particulates'!$E:$E,MATCH(B33,'Crosswalk Particulates'!$D:$D,0))</f>
        <v>NOX</v>
      </c>
    </row>
    <row r="34" spans="1:6">
      <c r="A34" s="40" t="s">
        <v>2876</v>
      </c>
      <c r="B34" s="40" t="s">
        <v>2495</v>
      </c>
      <c r="C34" s="40" t="s">
        <v>2437</v>
      </c>
      <c r="D34" s="40">
        <v>377126.89483813237</v>
      </c>
      <c r="E34" s="40" t="s">
        <v>2402</v>
      </c>
      <c r="F34" s="38" t="str">
        <f>INDEX('Crosswalk Particulates'!$E:$E,MATCH(B34,'Crosswalk Particulates'!$D:$D,0))</f>
        <v>SOx</v>
      </c>
    </row>
    <row r="35" spans="1:6">
      <c r="A35" s="40" t="s">
        <v>2872</v>
      </c>
      <c r="B35" s="40" t="s">
        <v>2470</v>
      </c>
      <c r="C35" s="40" t="s">
        <v>2437</v>
      </c>
      <c r="D35" s="40">
        <v>369811.77947726031</v>
      </c>
      <c r="E35" s="40" t="s">
        <v>2402</v>
      </c>
      <c r="F35" s="38" t="str">
        <f>INDEX('Crosswalk Particulates'!$E:$E,MATCH(B35,'Crosswalk Particulates'!$D:$D,0))</f>
        <v>PM10</v>
      </c>
    </row>
    <row r="36" spans="1:6">
      <c r="A36" s="40" t="s">
        <v>2872</v>
      </c>
      <c r="B36" s="40" t="s">
        <v>2490</v>
      </c>
      <c r="C36" s="40" t="s">
        <v>2437</v>
      </c>
      <c r="D36" s="40">
        <v>364373.7866702663</v>
      </c>
      <c r="E36" s="40" t="s">
        <v>2402</v>
      </c>
      <c r="F36" s="38" t="str">
        <f>INDEX('Crosswalk Particulates'!$E:$E,MATCH(B36,'Crosswalk Particulates'!$D:$D,0))</f>
        <v>PM25</v>
      </c>
    </row>
    <row r="37" spans="1:6">
      <c r="A37" s="40" t="s">
        <v>2872</v>
      </c>
      <c r="B37" s="40" t="s">
        <v>2436</v>
      </c>
      <c r="C37" s="40" t="s">
        <v>2437</v>
      </c>
      <c r="D37" s="40">
        <v>361967.72722212534</v>
      </c>
      <c r="E37" s="40" t="s">
        <v>2402</v>
      </c>
      <c r="F37" s="38" t="str">
        <f>INDEX('Crosswalk Particulates'!$E:$E,MATCH(B37,'Crosswalk Particulates'!$D:$D,0))</f>
        <v>VOC</v>
      </c>
    </row>
    <row r="38" spans="1:6">
      <c r="A38" s="40" t="s">
        <v>2877</v>
      </c>
      <c r="B38" s="40" t="s">
        <v>2436</v>
      </c>
      <c r="C38" s="40" t="s">
        <v>2437</v>
      </c>
      <c r="D38" s="40">
        <v>345730.46627777355</v>
      </c>
      <c r="E38" s="40" t="s">
        <v>2402</v>
      </c>
      <c r="F38" s="38" t="str">
        <f>INDEX('Crosswalk Particulates'!$E:$E,MATCH(B38,'Crosswalk Particulates'!$D:$D,0))</f>
        <v>VOC</v>
      </c>
    </row>
    <row r="39" spans="1:6">
      <c r="A39" s="40" t="s">
        <v>2877</v>
      </c>
      <c r="B39" s="40" t="s">
        <v>2489</v>
      </c>
      <c r="C39" s="40" t="s">
        <v>2437</v>
      </c>
      <c r="D39" s="40">
        <v>321312.54682179756</v>
      </c>
      <c r="E39" s="40" t="s">
        <v>2402</v>
      </c>
      <c r="F39" s="38" t="str">
        <f>INDEX('Crosswalk Particulates'!$E:$E,MATCH(B39,'Crosswalk Particulates'!$D:$D,0))</f>
        <v>NOX</v>
      </c>
    </row>
    <row r="40" spans="1:6">
      <c r="A40" s="40" t="s">
        <v>2877</v>
      </c>
      <c r="B40" s="40" t="s">
        <v>2490</v>
      </c>
      <c r="C40" s="40" t="s">
        <v>2437</v>
      </c>
      <c r="D40" s="40">
        <v>297250.54968158423</v>
      </c>
      <c r="E40" s="40" t="s">
        <v>2402</v>
      </c>
      <c r="F40" s="38" t="str">
        <f>INDEX('Crosswalk Particulates'!$E:$E,MATCH(B40,'Crosswalk Particulates'!$D:$D,0))</f>
        <v>PM25</v>
      </c>
    </row>
    <row r="41" spans="1:6">
      <c r="A41" s="40" t="s">
        <v>2876</v>
      </c>
      <c r="B41" s="40" t="s">
        <v>2470</v>
      </c>
      <c r="C41" s="40" t="s">
        <v>2437</v>
      </c>
      <c r="D41" s="40">
        <v>246397.97811378696</v>
      </c>
      <c r="E41" s="40" t="s">
        <v>2402</v>
      </c>
      <c r="F41" s="38" t="str">
        <f>INDEX('Crosswalk Particulates'!$E:$E,MATCH(B41,'Crosswalk Particulates'!$D:$D,0))</f>
        <v>PM10</v>
      </c>
    </row>
    <row r="42" spans="1:6">
      <c r="A42" s="40" t="s">
        <v>2869</v>
      </c>
      <c r="B42" s="40" t="s">
        <v>2470</v>
      </c>
      <c r="C42" s="40" t="s">
        <v>2437</v>
      </c>
      <c r="D42" s="40">
        <v>239589.21746367862</v>
      </c>
      <c r="E42" s="40" t="s">
        <v>2402</v>
      </c>
      <c r="F42" s="38" t="str">
        <f>INDEX('Crosswalk Particulates'!$E:$E,MATCH(B42,'Crosswalk Particulates'!$D:$D,0))</f>
        <v>PM10</v>
      </c>
    </row>
    <row r="43" spans="1:6">
      <c r="A43" s="40" t="s">
        <v>2875</v>
      </c>
      <c r="B43" s="40" t="s">
        <v>2470</v>
      </c>
      <c r="C43" s="40" t="s">
        <v>2437</v>
      </c>
      <c r="D43" s="40">
        <v>227136.23468803751</v>
      </c>
      <c r="E43" s="40" t="s">
        <v>2402</v>
      </c>
      <c r="F43" s="38" t="str">
        <f>INDEX('Crosswalk Particulates'!$E:$E,MATCH(B43,'Crosswalk Particulates'!$D:$D,0))</f>
        <v>PM10</v>
      </c>
    </row>
    <row r="44" spans="1:6">
      <c r="A44" s="40" t="s">
        <v>2867</v>
      </c>
      <c r="B44" s="40" t="s">
        <v>2495</v>
      </c>
      <c r="C44" s="40" t="s">
        <v>2437</v>
      </c>
      <c r="D44" s="40">
        <v>218005.97579973956</v>
      </c>
      <c r="E44" s="40" t="s">
        <v>2402</v>
      </c>
      <c r="F44" s="38" t="str">
        <f>INDEX('Crosswalk Particulates'!$E:$E,MATCH(B44,'Crosswalk Particulates'!$D:$D,0))</f>
        <v>SOx</v>
      </c>
    </row>
    <row r="45" spans="1:6">
      <c r="A45" s="40" t="s">
        <v>2870</v>
      </c>
      <c r="B45" s="40" t="s">
        <v>2495</v>
      </c>
      <c r="C45" s="40" t="s">
        <v>2437</v>
      </c>
      <c r="D45" s="40">
        <v>212901.52496279823</v>
      </c>
      <c r="E45" s="40" t="s">
        <v>2402</v>
      </c>
      <c r="F45" s="38" t="str">
        <f>INDEX('Crosswalk Particulates'!$E:$E,MATCH(B45,'Crosswalk Particulates'!$D:$D,0))</f>
        <v>SOx</v>
      </c>
    </row>
    <row r="46" spans="1:6">
      <c r="A46" s="40" t="s">
        <v>2875</v>
      </c>
      <c r="B46" s="40" t="s">
        <v>2490</v>
      </c>
      <c r="C46" s="40" t="s">
        <v>2437</v>
      </c>
      <c r="D46" s="40">
        <v>202770.61326322536</v>
      </c>
      <c r="E46" s="40" t="s">
        <v>2402</v>
      </c>
      <c r="F46" s="38" t="str">
        <f>INDEX('Crosswalk Particulates'!$E:$E,MATCH(B46,'Crosswalk Particulates'!$D:$D,0))</f>
        <v>PM25</v>
      </c>
    </row>
    <row r="47" spans="1:6">
      <c r="A47" s="40" t="s">
        <v>2876</v>
      </c>
      <c r="B47" s="40" t="s">
        <v>2490</v>
      </c>
      <c r="C47" s="40" t="s">
        <v>2437</v>
      </c>
      <c r="D47" s="40">
        <v>186023.25864930011</v>
      </c>
      <c r="E47" s="40" t="s">
        <v>2402</v>
      </c>
      <c r="F47" s="38" t="str">
        <f>INDEX('Crosswalk Particulates'!$E:$E,MATCH(B47,'Crosswalk Particulates'!$D:$D,0))</f>
        <v>PM25</v>
      </c>
    </row>
    <row r="48" spans="1:6">
      <c r="A48" s="40" t="s">
        <v>2875</v>
      </c>
      <c r="B48" s="40" t="s">
        <v>2436</v>
      </c>
      <c r="C48" s="40" t="s">
        <v>2437</v>
      </c>
      <c r="D48" s="40">
        <v>177491.67805393456</v>
      </c>
      <c r="E48" s="40" t="s">
        <v>2402</v>
      </c>
      <c r="F48" s="38" t="str">
        <f>INDEX('Crosswalk Particulates'!$E:$E,MATCH(B48,'Crosswalk Particulates'!$D:$D,0))</f>
        <v>VOC</v>
      </c>
    </row>
    <row r="49" spans="1:6">
      <c r="A49" s="40" t="s">
        <v>2870</v>
      </c>
      <c r="B49" s="40" t="s">
        <v>2470</v>
      </c>
      <c r="C49" s="40" t="s">
        <v>2437</v>
      </c>
      <c r="D49" s="40">
        <v>168030.74399705947</v>
      </c>
      <c r="E49" s="40" t="s">
        <v>2402</v>
      </c>
      <c r="F49" s="38" t="str">
        <f>INDEX('Crosswalk Particulates'!$E:$E,MATCH(B49,'Crosswalk Particulates'!$D:$D,0))</f>
        <v>PM10</v>
      </c>
    </row>
    <row r="50" spans="1:6">
      <c r="A50" s="40" t="s">
        <v>2870</v>
      </c>
      <c r="B50" s="40" t="s">
        <v>2490</v>
      </c>
      <c r="C50" s="40" t="s">
        <v>2437</v>
      </c>
      <c r="D50" s="40">
        <v>157806.96795277076</v>
      </c>
      <c r="E50" s="40" t="s">
        <v>2402</v>
      </c>
      <c r="F50" s="38" t="str">
        <f>INDEX('Crosswalk Particulates'!$E:$E,MATCH(B50,'Crosswalk Particulates'!$D:$D,0))</f>
        <v>PM25</v>
      </c>
    </row>
    <row r="51" spans="1:6">
      <c r="A51" s="40" t="s">
        <v>2877</v>
      </c>
      <c r="B51" s="40" t="s">
        <v>2495</v>
      </c>
      <c r="C51" s="40" t="s">
        <v>2437</v>
      </c>
      <c r="D51" s="40">
        <v>145914.64993681593</v>
      </c>
      <c r="E51" s="40" t="s">
        <v>2402</v>
      </c>
      <c r="F51" s="38" t="str">
        <f>INDEX('Crosswalk Particulates'!$E:$E,MATCH(B51,'Crosswalk Particulates'!$D:$D,0))</f>
        <v>SOx</v>
      </c>
    </row>
    <row r="52" spans="1:6">
      <c r="A52" s="40" t="s">
        <v>2874</v>
      </c>
      <c r="B52" s="40" t="s">
        <v>2470</v>
      </c>
      <c r="C52" s="40" t="s">
        <v>2437</v>
      </c>
      <c r="D52" s="40">
        <v>131919.34036500286</v>
      </c>
      <c r="E52" s="40" t="s">
        <v>2402</v>
      </c>
      <c r="F52" s="38" t="str">
        <f>INDEX('Crosswalk Particulates'!$E:$E,MATCH(B52,'Crosswalk Particulates'!$D:$D,0))</f>
        <v>PM10</v>
      </c>
    </row>
    <row r="53" spans="1:6">
      <c r="A53" s="40" t="s">
        <v>2880</v>
      </c>
      <c r="B53" s="40" t="s">
        <v>2440</v>
      </c>
      <c r="C53" s="40" t="s">
        <v>2437</v>
      </c>
      <c r="D53" s="40">
        <v>117709.49336482795</v>
      </c>
      <c r="E53" s="40" t="s">
        <v>2402</v>
      </c>
      <c r="F53" s="38" t="str">
        <f>INDEX('Crosswalk Particulates'!$E:$E,MATCH(B53,'Crosswalk Particulates'!$D:$D,0))</f>
        <v>CO</v>
      </c>
    </row>
    <row r="54" spans="1:6">
      <c r="A54" s="40" t="s">
        <v>2869</v>
      </c>
      <c r="B54" s="40" t="s">
        <v>2490</v>
      </c>
      <c r="C54" s="40" t="s">
        <v>2437</v>
      </c>
      <c r="D54" s="40">
        <v>114069.89775270222</v>
      </c>
      <c r="E54" s="40" t="s">
        <v>2402</v>
      </c>
      <c r="F54" s="38" t="str">
        <f>INDEX('Crosswalk Particulates'!$E:$E,MATCH(B54,'Crosswalk Particulates'!$D:$D,0))</f>
        <v>PM25</v>
      </c>
    </row>
    <row r="55" spans="1:6">
      <c r="A55" s="40" t="s">
        <v>2876</v>
      </c>
      <c r="B55" s="40" t="s">
        <v>2436</v>
      </c>
      <c r="C55" s="40" t="s">
        <v>2437</v>
      </c>
      <c r="D55" s="40">
        <v>112913.48438937525</v>
      </c>
      <c r="E55" s="40" t="s">
        <v>2402</v>
      </c>
      <c r="F55" s="38" t="str">
        <f>INDEX('Crosswalk Particulates'!$E:$E,MATCH(B55,'Crosswalk Particulates'!$D:$D,0))</f>
        <v>VOC</v>
      </c>
    </row>
    <row r="56" spans="1:6">
      <c r="A56" s="40" t="s">
        <v>2880</v>
      </c>
      <c r="B56" s="40" t="s">
        <v>2495</v>
      </c>
      <c r="C56" s="40" t="s">
        <v>2437</v>
      </c>
      <c r="D56" s="40">
        <v>111100.85028414019</v>
      </c>
      <c r="E56" s="40" t="s">
        <v>2402</v>
      </c>
      <c r="F56" s="38" t="str">
        <f>INDEX('Crosswalk Particulates'!$E:$E,MATCH(B56,'Crosswalk Particulates'!$D:$D,0))</f>
        <v>SOx</v>
      </c>
    </row>
    <row r="57" spans="1:6">
      <c r="A57" s="40" t="s">
        <v>2874</v>
      </c>
      <c r="B57" s="40" t="s">
        <v>2490</v>
      </c>
      <c r="C57" s="40" t="s">
        <v>2437</v>
      </c>
      <c r="D57" s="40">
        <v>107301.45422413692</v>
      </c>
      <c r="E57" s="40" t="s">
        <v>2402</v>
      </c>
      <c r="F57" s="38" t="str">
        <f>INDEX('Crosswalk Particulates'!$E:$E,MATCH(B57,'Crosswalk Particulates'!$D:$D,0))</f>
        <v>PM25</v>
      </c>
    </row>
    <row r="58" spans="1:6">
      <c r="A58" s="40" t="s">
        <v>2869</v>
      </c>
      <c r="B58" s="40" t="s">
        <v>2485</v>
      </c>
      <c r="C58" s="40" t="s">
        <v>2437</v>
      </c>
      <c r="D58" s="40">
        <v>100604.86524879368</v>
      </c>
      <c r="E58" s="40" t="s">
        <v>2402</v>
      </c>
      <c r="F58" s="38">
        <f>INDEX('Crosswalk Particulates'!$E:$E,MATCH(B58,'Crosswalk Particulates'!$D:$D,0))</f>
        <v>0</v>
      </c>
    </row>
    <row r="59" spans="1:6">
      <c r="A59" s="40" t="s">
        <v>2873</v>
      </c>
      <c r="B59" s="40" t="s">
        <v>2495</v>
      </c>
      <c r="C59" s="40" t="s">
        <v>2437</v>
      </c>
      <c r="D59" s="40">
        <v>94617.810384387441</v>
      </c>
      <c r="E59" s="40" t="s">
        <v>2402</v>
      </c>
      <c r="F59" s="38" t="str">
        <f>INDEX('Crosswalk Particulates'!$E:$E,MATCH(B59,'Crosswalk Particulates'!$D:$D,0))</f>
        <v>SOx</v>
      </c>
    </row>
    <row r="60" spans="1:6">
      <c r="A60" s="40" t="s">
        <v>2879</v>
      </c>
      <c r="B60" s="40" t="s">
        <v>2495</v>
      </c>
      <c r="C60" s="40" t="s">
        <v>2437</v>
      </c>
      <c r="D60" s="40">
        <v>84782.264064066214</v>
      </c>
      <c r="E60" s="40" t="s">
        <v>2402</v>
      </c>
      <c r="F60" s="38" t="str">
        <f>INDEX('Crosswalk Particulates'!$E:$E,MATCH(B60,'Crosswalk Particulates'!$D:$D,0))</f>
        <v>SOx</v>
      </c>
    </row>
    <row r="61" spans="1:6">
      <c r="A61" s="40" t="s">
        <v>2875</v>
      </c>
      <c r="B61" s="40" t="s">
        <v>2489</v>
      </c>
      <c r="C61" s="40" t="s">
        <v>2437</v>
      </c>
      <c r="D61" s="40">
        <v>81131.218914189216</v>
      </c>
      <c r="E61" s="40" t="s">
        <v>2402</v>
      </c>
      <c r="F61" s="38" t="str">
        <f>INDEX('Crosswalk Particulates'!$E:$E,MATCH(B61,'Crosswalk Particulates'!$D:$D,0))</f>
        <v>NOX</v>
      </c>
    </row>
    <row r="62" spans="1:6">
      <c r="A62" s="40" t="s">
        <v>2880</v>
      </c>
      <c r="B62" s="40" t="s">
        <v>2436</v>
      </c>
      <c r="C62" s="40" t="s">
        <v>2437</v>
      </c>
      <c r="D62" s="40">
        <v>75227.685546204404</v>
      </c>
      <c r="E62" s="40" t="s">
        <v>2402</v>
      </c>
      <c r="F62" s="38" t="str">
        <f>INDEX('Crosswalk Particulates'!$E:$E,MATCH(B62,'Crosswalk Particulates'!$D:$D,0))</f>
        <v>VOC</v>
      </c>
    </row>
    <row r="63" spans="1:6">
      <c r="A63" s="40" t="s">
        <v>2879</v>
      </c>
      <c r="B63" s="40" t="s">
        <v>2489</v>
      </c>
      <c r="C63" s="40" t="s">
        <v>2437</v>
      </c>
      <c r="D63" s="40">
        <v>65905.799746603196</v>
      </c>
      <c r="E63" s="40" t="s">
        <v>2402</v>
      </c>
      <c r="F63" s="38" t="str">
        <f>INDEX('Crosswalk Particulates'!$E:$E,MATCH(B63,'Crosswalk Particulates'!$D:$D,0))</f>
        <v>NOX</v>
      </c>
    </row>
    <row r="64" spans="1:6">
      <c r="A64" s="40" t="s">
        <v>2872</v>
      </c>
      <c r="B64" s="40" t="s">
        <v>2485</v>
      </c>
      <c r="C64" s="40" t="s">
        <v>2437</v>
      </c>
      <c r="D64" s="40">
        <v>54097.969491782955</v>
      </c>
      <c r="E64" s="40" t="s">
        <v>2402</v>
      </c>
      <c r="F64" s="38">
        <f>INDEX('Crosswalk Particulates'!$E:$E,MATCH(B64,'Crosswalk Particulates'!$D:$D,0))</f>
        <v>0</v>
      </c>
    </row>
    <row r="65" spans="1:6">
      <c r="A65" s="40" t="s">
        <v>2879</v>
      </c>
      <c r="B65" s="40" t="s">
        <v>2470</v>
      </c>
      <c r="C65" s="40" t="s">
        <v>2437</v>
      </c>
      <c r="D65" s="40">
        <v>50831.339677577424</v>
      </c>
      <c r="E65" s="40" t="s">
        <v>2402</v>
      </c>
      <c r="F65" s="38" t="str">
        <f>INDEX('Crosswalk Particulates'!$E:$E,MATCH(B65,'Crosswalk Particulates'!$D:$D,0))</f>
        <v>PM10</v>
      </c>
    </row>
    <row r="66" spans="1:6">
      <c r="A66" s="40" t="s">
        <v>2872</v>
      </c>
      <c r="B66" s="40" t="s">
        <v>2495</v>
      </c>
      <c r="C66" s="40" t="s">
        <v>2437</v>
      </c>
      <c r="D66" s="40">
        <v>43707.282762875708</v>
      </c>
      <c r="E66" s="40" t="s">
        <v>2402</v>
      </c>
      <c r="F66" s="38" t="str">
        <f>INDEX('Crosswalk Particulates'!$E:$E,MATCH(B66,'Crosswalk Particulates'!$D:$D,0))</f>
        <v>SOx</v>
      </c>
    </row>
    <row r="67" spans="1:6">
      <c r="A67" s="40" t="s">
        <v>2880</v>
      </c>
      <c r="B67" s="40" t="s">
        <v>2489</v>
      </c>
      <c r="C67" s="40" t="s">
        <v>2437</v>
      </c>
      <c r="D67" s="40">
        <v>40852.255040519987</v>
      </c>
      <c r="E67" s="40" t="s">
        <v>2402</v>
      </c>
      <c r="F67" s="38" t="str">
        <f>INDEX('Crosswalk Particulates'!$E:$E,MATCH(B67,'Crosswalk Particulates'!$D:$D,0))</f>
        <v>NOX</v>
      </c>
    </row>
    <row r="68" spans="1:6">
      <c r="A68" s="40" t="s">
        <v>2878</v>
      </c>
      <c r="B68" s="40" t="s">
        <v>2470</v>
      </c>
      <c r="C68" s="40" t="s">
        <v>2437</v>
      </c>
      <c r="D68" s="40">
        <v>35793.052111577199</v>
      </c>
      <c r="E68" s="40" t="s">
        <v>2402</v>
      </c>
      <c r="F68" s="38" t="str">
        <f>INDEX('Crosswalk Particulates'!$E:$E,MATCH(B68,'Crosswalk Particulates'!$D:$D,0))</f>
        <v>PM10</v>
      </c>
    </row>
    <row r="69" spans="1:6">
      <c r="A69" s="40" t="s">
        <v>2879</v>
      </c>
      <c r="B69" s="40" t="s">
        <v>2490</v>
      </c>
      <c r="C69" s="40" t="s">
        <v>2437</v>
      </c>
      <c r="D69" s="40">
        <v>34979.950842190323</v>
      </c>
      <c r="E69" s="40" t="s">
        <v>2402</v>
      </c>
      <c r="F69" s="38" t="str">
        <f>INDEX('Crosswalk Particulates'!$E:$E,MATCH(B69,'Crosswalk Particulates'!$D:$D,0))</f>
        <v>PM25</v>
      </c>
    </row>
    <row r="70" spans="1:6">
      <c r="A70" s="40" t="s">
        <v>2874</v>
      </c>
      <c r="B70" s="40" t="s">
        <v>2436</v>
      </c>
      <c r="C70" s="40" t="s">
        <v>2437</v>
      </c>
      <c r="D70" s="40">
        <v>31893.517356559947</v>
      </c>
      <c r="E70" s="40" t="s">
        <v>2402</v>
      </c>
      <c r="F70" s="38" t="str">
        <f>INDEX('Crosswalk Particulates'!$E:$E,MATCH(B70,'Crosswalk Particulates'!$D:$D,0))</f>
        <v>VOC</v>
      </c>
    </row>
    <row r="71" spans="1:6">
      <c r="A71" s="40" t="s">
        <v>2873</v>
      </c>
      <c r="B71" s="40" t="s">
        <v>2470</v>
      </c>
      <c r="C71" s="40" t="s">
        <v>2437</v>
      </c>
      <c r="D71" s="40">
        <v>27469.688933711808</v>
      </c>
      <c r="E71" s="40" t="s">
        <v>2402</v>
      </c>
      <c r="F71" s="38" t="str">
        <f>INDEX('Crosswalk Particulates'!$E:$E,MATCH(B71,'Crosswalk Particulates'!$D:$D,0))</f>
        <v>PM10</v>
      </c>
    </row>
    <row r="72" spans="1:6">
      <c r="A72" s="40" t="s">
        <v>2877</v>
      </c>
      <c r="B72" s="40" t="s">
        <v>2485</v>
      </c>
      <c r="C72" s="40" t="s">
        <v>2437</v>
      </c>
      <c r="D72" s="40">
        <v>27240.147729119784</v>
      </c>
      <c r="E72" s="40" t="s">
        <v>2402</v>
      </c>
      <c r="F72" s="38">
        <f>INDEX('Crosswalk Particulates'!$E:$E,MATCH(B72,'Crosswalk Particulates'!$D:$D,0))</f>
        <v>0</v>
      </c>
    </row>
    <row r="73" spans="1:6">
      <c r="A73" s="40" t="s">
        <v>2869</v>
      </c>
      <c r="B73" s="40" t="s">
        <v>2495</v>
      </c>
      <c r="C73" s="40" t="s">
        <v>2437</v>
      </c>
      <c r="D73" s="40">
        <v>25505.603575666766</v>
      </c>
      <c r="E73" s="40" t="s">
        <v>2402</v>
      </c>
      <c r="F73" s="38" t="str">
        <f>INDEX('Crosswalk Particulates'!$E:$E,MATCH(B73,'Crosswalk Particulates'!$D:$D,0))</f>
        <v>SOx</v>
      </c>
    </row>
    <row r="74" spans="1:6">
      <c r="A74" s="40" t="s">
        <v>2875</v>
      </c>
      <c r="B74" s="40" t="s">
        <v>2495</v>
      </c>
      <c r="C74" s="40" t="s">
        <v>2437</v>
      </c>
      <c r="D74" s="40">
        <v>25351.751503823587</v>
      </c>
      <c r="E74" s="40" t="s">
        <v>2402</v>
      </c>
      <c r="F74" s="38" t="str">
        <f>INDEX('Crosswalk Particulates'!$E:$E,MATCH(B74,'Crosswalk Particulates'!$D:$D,0))</f>
        <v>SOx</v>
      </c>
    </row>
    <row r="75" spans="1:6">
      <c r="A75" s="40" t="s">
        <v>2880</v>
      </c>
      <c r="B75" s="40" t="s">
        <v>2485</v>
      </c>
      <c r="C75" s="40" t="s">
        <v>2437</v>
      </c>
      <c r="D75" s="40">
        <v>23642.74630585562</v>
      </c>
      <c r="E75" s="40" t="s">
        <v>2402</v>
      </c>
      <c r="F75" s="38">
        <f>INDEX('Crosswalk Particulates'!$E:$E,MATCH(B75,'Crosswalk Particulates'!$D:$D,0))</f>
        <v>0</v>
      </c>
    </row>
    <row r="76" spans="1:6">
      <c r="A76" s="40" t="s">
        <v>2873</v>
      </c>
      <c r="B76" s="40" t="s">
        <v>2490</v>
      </c>
      <c r="C76" s="40" t="s">
        <v>2437</v>
      </c>
      <c r="D76" s="40">
        <v>22764.543944846762</v>
      </c>
      <c r="E76" s="40" t="s">
        <v>2402</v>
      </c>
      <c r="F76" s="38" t="str">
        <f>INDEX('Crosswalk Particulates'!$E:$E,MATCH(B76,'Crosswalk Particulates'!$D:$D,0))</f>
        <v>PM25</v>
      </c>
    </row>
    <row r="77" spans="1:6">
      <c r="A77" s="40" t="s">
        <v>2868</v>
      </c>
      <c r="B77" s="40" t="s">
        <v>2485</v>
      </c>
      <c r="C77" s="40" t="s">
        <v>2437</v>
      </c>
      <c r="D77" s="42">
        <v>22161.23</v>
      </c>
      <c r="E77" s="40" t="s">
        <v>2402</v>
      </c>
      <c r="F77" s="38">
        <f>INDEX('Crosswalk Particulates'!$E:$E,MATCH(B77,'Crosswalk Particulates'!$D:$D,0))</f>
        <v>0</v>
      </c>
    </row>
    <row r="78" spans="1:6">
      <c r="A78" s="40" t="s">
        <v>2879</v>
      </c>
      <c r="B78" s="40" t="s">
        <v>2436</v>
      </c>
      <c r="C78" s="40" t="s">
        <v>2437</v>
      </c>
      <c r="D78" s="40">
        <v>22133.229181786068</v>
      </c>
      <c r="E78" s="40" t="s">
        <v>2402</v>
      </c>
      <c r="F78" s="38" t="str">
        <f>INDEX('Crosswalk Particulates'!$E:$E,MATCH(B78,'Crosswalk Particulates'!$D:$D,0))</f>
        <v>VOC</v>
      </c>
    </row>
    <row r="79" spans="1:6">
      <c r="A79" s="40" t="s">
        <v>2875</v>
      </c>
      <c r="B79" s="40" t="s">
        <v>2485</v>
      </c>
      <c r="C79" s="40" t="s">
        <v>2437</v>
      </c>
      <c r="D79" s="40">
        <v>21304.282300251776</v>
      </c>
      <c r="E79" s="40" t="s">
        <v>2402</v>
      </c>
      <c r="F79" s="38">
        <f>INDEX('Crosswalk Particulates'!$E:$E,MATCH(B79,'Crosswalk Particulates'!$D:$D,0))</f>
        <v>0</v>
      </c>
    </row>
    <row r="80" spans="1:6">
      <c r="A80" s="40" t="s">
        <v>2874</v>
      </c>
      <c r="B80" s="40" t="s">
        <v>2485</v>
      </c>
      <c r="C80" s="40" t="s">
        <v>2437</v>
      </c>
      <c r="D80" s="40">
        <v>19800.192779796595</v>
      </c>
      <c r="E80" s="40" t="s">
        <v>2402</v>
      </c>
      <c r="F80" s="38">
        <f>INDEX('Crosswalk Particulates'!$E:$E,MATCH(B80,'Crosswalk Particulates'!$D:$D,0))</f>
        <v>0</v>
      </c>
    </row>
    <row r="81" spans="1:6">
      <c r="A81" s="40" t="s">
        <v>2880</v>
      </c>
      <c r="B81" s="40" t="s">
        <v>2470</v>
      </c>
      <c r="C81" s="40" t="s">
        <v>2437</v>
      </c>
      <c r="D81" s="40">
        <v>19358.0438888176</v>
      </c>
      <c r="E81" s="40" t="s">
        <v>2402</v>
      </c>
      <c r="F81" s="38" t="str">
        <f>INDEX('Crosswalk Particulates'!$E:$E,MATCH(B81,'Crosswalk Particulates'!$D:$D,0))</f>
        <v>PM10</v>
      </c>
    </row>
    <row r="82" spans="1:6">
      <c r="A82" s="40" t="s">
        <v>2876</v>
      </c>
      <c r="B82" s="40" t="s">
        <v>2485</v>
      </c>
      <c r="C82" s="40" t="s">
        <v>2437</v>
      </c>
      <c r="D82" s="40">
        <v>15648.375585806096</v>
      </c>
      <c r="E82" s="40" t="s">
        <v>2402</v>
      </c>
      <c r="F82" s="38">
        <f>INDEX('Crosswalk Particulates'!$E:$E,MATCH(B82,'Crosswalk Particulates'!$D:$D,0))</f>
        <v>0</v>
      </c>
    </row>
    <row r="83" spans="1:6">
      <c r="A83" s="40" t="s">
        <v>2880</v>
      </c>
      <c r="B83" s="40" t="s">
        <v>2490</v>
      </c>
      <c r="C83" s="40" t="s">
        <v>2437</v>
      </c>
      <c r="D83" s="40">
        <v>14554.039325451085</v>
      </c>
      <c r="E83" s="40" t="s">
        <v>2402</v>
      </c>
      <c r="F83" s="38" t="str">
        <f>INDEX('Crosswalk Particulates'!$E:$E,MATCH(B83,'Crosswalk Particulates'!$D:$D,0))</f>
        <v>PM25</v>
      </c>
    </row>
    <row r="84" spans="1:6">
      <c r="A84" s="40" t="s">
        <v>2878</v>
      </c>
      <c r="B84" s="40" t="s">
        <v>2490</v>
      </c>
      <c r="C84" s="40" t="s">
        <v>2437</v>
      </c>
      <c r="D84" s="40">
        <v>13467.573951334882</v>
      </c>
      <c r="E84" s="40" t="s">
        <v>2402</v>
      </c>
      <c r="F84" s="38" t="str">
        <f>INDEX('Crosswalk Particulates'!$E:$E,MATCH(B84,'Crosswalk Particulates'!$D:$D,0))</f>
        <v>PM25</v>
      </c>
    </row>
    <row r="85" spans="1:6">
      <c r="A85" s="40" t="s">
        <v>2878</v>
      </c>
      <c r="B85" s="40" t="s">
        <v>2440</v>
      </c>
      <c r="C85" s="40" t="s">
        <v>2437</v>
      </c>
      <c r="D85" s="40">
        <v>7223.9379391045204</v>
      </c>
      <c r="E85" s="40" t="s">
        <v>2402</v>
      </c>
      <c r="F85" s="38" t="str">
        <f>INDEX('Crosswalk Particulates'!$E:$E,MATCH(B85,'Crosswalk Particulates'!$D:$D,0))</f>
        <v>CO</v>
      </c>
    </row>
    <row r="86" spans="1:6">
      <c r="A86" s="40" t="s">
        <v>2878</v>
      </c>
      <c r="B86" s="40" t="s">
        <v>2489</v>
      </c>
      <c r="C86" s="40" t="s">
        <v>2437</v>
      </c>
      <c r="D86" s="40">
        <v>5237.5639072600497</v>
      </c>
      <c r="E86" s="40" t="s">
        <v>2402</v>
      </c>
      <c r="F86" s="38" t="str">
        <f>INDEX('Crosswalk Particulates'!$E:$E,MATCH(B86,'Crosswalk Particulates'!$D:$D,0))</f>
        <v>NOX</v>
      </c>
    </row>
    <row r="87" spans="1:6">
      <c r="A87" s="40" t="s">
        <v>2871</v>
      </c>
      <c r="B87" s="40" t="s">
        <v>2470</v>
      </c>
      <c r="C87" s="40" t="s">
        <v>2437</v>
      </c>
      <c r="D87" s="40">
        <v>4567.8741976649735</v>
      </c>
      <c r="E87" s="40" t="s">
        <v>2402</v>
      </c>
      <c r="F87" s="38" t="str">
        <f>INDEX('Crosswalk Particulates'!$E:$E,MATCH(B87,'Crosswalk Particulates'!$D:$D,0))</f>
        <v>PM10</v>
      </c>
    </row>
    <row r="88" spans="1:6">
      <c r="A88" s="40" t="s">
        <v>2871</v>
      </c>
      <c r="B88" s="40" t="s">
        <v>2490</v>
      </c>
      <c r="C88" s="40" t="s">
        <v>2437</v>
      </c>
      <c r="D88" s="40">
        <v>4169.3201784627463</v>
      </c>
      <c r="E88" s="40" t="s">
        <v>2402</v>
      </c>
      <c r="F88" s="38" t="str">
        <f>INDEX('Crosswalk Particulates'!$E:$E,MATCH(B88,'Crosswalk Particulates'!$D:$D,0))</f>
        <v>PM25</v>
      </c>
    </row>
    <row r="89" spans="1:6">
      <c r="A89" s="40" t="s">
        <v>2878</v>
      </c>
      <c r="B89" s="40" t="s">
        <v>2485</v>
      </c>
      <c r="C89" s="40" t="s">
        <v>2437</v>
      </c>
      <c r="D89" s="40">
        <v>3659.2917457911603</v>
      </c>
      <c r="E89" s="40" t="s">
        <v>2402</v>
      </c>
      <c r="F89" s="38">
        <f>INDEX('Crosswalk Particulates'!$E:$E,MATCH(B89,'Crosswalk Particulates'!$D:$D,0))</f>
        <v>0</v>
      </c>
    </row>
    <row r="90" spans="1:6">
      <c r="A90" s="40" t="s">
        <v>2870</v>
      </c>
      <c r="B90" s="40" t="s">
        <v>2485</v>
      </c>
      <c r="C90" s="40" t="s">
        <v>2437</v>
      </c>
      <c r="D90" s="40">
        <v>2906.0648038151808</v>
      </c>
      <c r="E90" s="40" t="s">
        <v>2402</v>
      </c>
      <c r="F90" s="38">
        <f>INDEX('Crosswalk Particulates'!$E:$E,MATCH(B90,'Crosswalk Particulates'!$D:$D,0))</f>
        <v>0</v>
      </c>
    </row>
    <row r="91" spans="1:6">
      <c r="A91" s="40" t="s">
        <v>2873</v>
      </c>
      <c r="B91" s="40" t="s">
        <v>2485</v>
      </c>
      <c r="C91" s="40" t="s">
        <v>2437</v>
      </c>
      <c r="D91" s="40">
        <v>1512.514660272592</v>
      </c>
      <c r="E91" s="40" t="s">
        <v>2402</v>
      </c>
      <c r="F91" s="38">
        <f>INDEX('Crosswalk Particulates'!$E:$E,MATCH(B91,'Crosswalk Particulates'!$D:$D,0))</f>
        <v>0</v>
      </c>
    </row>
    <row r="92" spans="1:6">
      <c r="A92" s="40" t="s">
        <v>2871</v>
      </c>
      <c r="B92" s="40" t="s">
        <v>2440</v>
      </c>
      <c r="C92" s="40" t="s">
        <v>2437</v>
      </c>
      <c r="D92" s="40">
        <v>1509.90289441305</v>
      </c>
      <c r="E92" s="40" t="s">
        <v>2402</v>
      </c>
      <c r="F92" s="38" t="str">
        <f>INDEX('Crosswalk Particulates'!$E:$E,MATCH(B92,'Crosswalk Particulates'!$D:$D,0))</f>
        <v>CO</v>
      </c>
    </row>
    <row r="93" spans="1:6">
      <c r="A93" s="40" t="s">
        <v>2871</v>
      </c>
      <c r="B93" s="40" t="s">
        <v>2489</v>
      </c>
      <c r="C93" s="40" t="s">
        <v>2437</v>
      </c>
      <c r="D93" s="40">
        <v>1050.2105453250499</v>
      </c>
      <c r="E93" s="40" t="s">
        <v>2402</v>
      </c>
      <c r="F93" s="38" t="str">
        <f>INDEX('Crosswalk Particulates'!$E:$E,MATCH(B93,'Crosswalk Particulates'!$D:$D,0))</f>
        <v>NOX</v>
      </c>
    </row>
    <row r="94" spans="1:6">
      <c r="A94" s="40" t="s">
        <v>2878</v>
      </c>
      <c r="B94" s="40" t="s">
        <v>2495</v>
      </c>
      <c r="C94" s="40" t="s">
        <v>2437</v>
      </c>
      <c r="D94" s="40">
        <v>1021.2346975238499</v>
      </c>
      <c r="E94" s="40" t="s">
        <v>2402</v>
      </c>
      <c r="F94" s="38" t="str">
        <f>INDEX('Crosswalk Particulates'!$E:$E,MATCH(B94,'Crosswalk Particulates'!$D:$D,0))</f>
        <v>SOx</v>
      </c>
    </row>
    <row r="95" spans="1:6">
      <c r="A95" s="40" t="s">
        <v>2879</v>
      </c>
      <c r="B95" s="40" t="s">
        <v>2485</v>
      </c>
      <c r="C95" s="40" t="s">
        <v>2437</v>
      </c>
      <c r="D95" s="40">
        <v>668.12008577999995</v>
      </c>
      <c r="E95" s="40" t="s">
        <v>2402</v>
      </c>
      <c r="F95" s="38">
        <f>INDEX('Crosswalk Particulates'!$E:$E,MATCH(B95,'Crosswalk Particulates'!$D:$D,0))</f>
        <v>0</v>
      </c>
    </row>
    <row r="96" spans="1:6">
      <c r="A96" s="40" t="s">
        <v>2871</v>
      </c>
      <c r="B96" s="40" t="s">
        <v>2485</v>
      </c>
      <c r="C96" s="40" t="s">
        <v>2437</v>
      </c>
      <c r="D96" s="40">
        <v>477.33428452087003</v>
      </c>
      <c r="E96" s="40" t="s">
        <v>2402</v>
      </c>
      <c r="F96" s="38">
        <f>INDEX('Crosswalk Particulates'!$E:$E,MATCH(B96,'Crosswalk Particulates'!$D:$D,0))</f>
        <v>0</v>
      </c>
    </row>
    <row r="97" spans="1:6">
      <c r="A97" s="40" t="s">
        <v>2871</v>
      </c>
      <c r="B97" s="40" t="s">
        <v>2495</v>
      </c>
      <c r="C97" s="40" t="s">
        <v>2437</v>
      </c>
      <c r="D97" s="40">
        <v>63.075849347199998</v>
      </c>
      <c r="E97" s="40" t="s">
        <v>2402</v>
      </c>
      <c r="F97" s="38" t="str">
        <f>INDEX('Crosswalk Particulates'!$E:$E,MATCH(B97,'Crosswalk Particulates'!$D:$D,0))</f>
        <v>SOx</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44</vt:i4>
      </vt:variant>
      <vt:variant>
        <vt:lpstr>Named Ranges</vt:lpstr>
      </vt:variant>
      <vt:variant>
        <vt:i4>6</vt:i4>
      </vt:variant>
    </vt:vector>
  </HeadingPairs>
  <TitlesOfParts>
    <vt:vector size="50" baseType="lpstr">
      <vt:lpstr>Overview</vt:lpstr>
      <vt:lpstr>1. Transportation</vt:lpstr>
      <vt:lpstr>2. Electricity</vt:lpstr>
      <vt:lpstr>3. Industry Energy</vt:lpstr>
      <vt:lpstr>4. Buildings</vt:lpstr>
      <vt:lpstr>5. Industry Process</vt:lpstr>
      <vt:lpstr>6. Total</vt:lpstr>
      <vt:lpstr>7. Particulates</vt:lpstr>
      <vt:lpstr>EPS</vt:lpstr>
      <vt:lpstr>GWP</vt:lpstr>
      <vt:lpstr>NoSettings</vt:lpstr>
      <vt:lpstr>Sheet1</vt:lpstr>
      <vt:lpstr>Vensim Variables</vt:lpstr>
      <vt:lpstr>EPA_GHG</vt:lpstr>
      <vt:lpstr>Table 3-1</vt:lpstr>
      <vt:lpstr>Table 3-7</vt:lpstr>
      <vt:lpstr>Table 3-8</vt:lpstr>
      <vt:lpstr>Table 3-9</vt:lpstr>
      <vt:lpstr>Table 3-10</vt:lpstr>
      <vt:lpstr>Table 3-12</vt:lpstr>
      <vt:lpstr>Table 3-13</vt:lpstr>
      <vt:lpstr>BTS</vt:lpstr>
      <vt:lpstr>Table 3-14</vt:lpstr>
      <vt:lpstr>Table 3-15</vt:lpstr>
      <vt:lpstr>Table 3-24</vt:lpstr>
      <vt:lpstr>Table 3-66, 3-68</vt:lpstr>
      <vt:lpstr>Table 4-1</vt:lpstr>
      <vt:lpstr>Table 5-1</vt:lpstr>
      <vt:lpstr>Table 6-1</vt:lpstr>
      <vt:lpstr>Table 7-1</vt:lpstr>
      <vt:lpstr>EIA</vt:lpstr>
      <vt:lpstr>Table 18</vt:lpstr>
      <vt:lpstr>Table 54</vt:lpstr>
      <vt:lpstr>Table 11.1</vt:lpstr>
      <vt:lpstr>Table 11.2</vt:lpstr>
      <vt:lpstr>Table 11.3</vt:lpstr>
      <vt:lpstr>Table 11.4</vt:lpstr>
      <vt:lpstr>Table 11.5</vt:lpstr>
      <vt:lpstr>Table 11.6</vt:lpstr>
      <vt:lpstr>Table 11.7</vt:lpstr>
      <vt:lpstr>NEI 2020</vt:lpstr>
      <vt:lpstr>2020 EPA Data</vt:lpstr>
      <vt:lpstr>Crosswalk Particulates</vt:lpstr>
      <vt:lpstr>EPA Data_by prim poll</vt:lpstr>
      <vt:lpstr>CH4_Ar4_to_AR5</vt:lpstr>
      <vt:lpstr>gwp_ch4</vt:lpstr>
      <vt:lpstr>gwp_n2o</vt:lpstr>
      <vt:lpstr>metricton_to_shortton</vt:lpstr>
      <vt:lpstr>million</vt:lpstr>
      <vt:lpstr>N2O_AR4_to_AR5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Olivia Ashmoore</dc:creator>
  <cp:lastModifiedBy>Megan Mahajan</cp:lastModifiedBy>
  <dcterms:created xsi:type="dcterms:W3CDTF">2021-01-14T17:35:45Z</dcterms:created>
  <dcterms:modified xsi:type="dcterms:W3CDTF">2024-11-12T23:18:29Z</dcterms:modified>
</cp:coreProperties>
</file>